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G\Downloads\"/>
    </mc:Choice>
  </mc:AlternateContent>
  <xr:revisionPtr revIDLastSave="0" documentId="13_ncr:1_{0B03AA66-58E9-4A77-B35C-023E35FA6F33}" xr6:coauthVersionLast="47" xr6:coauthVersionMax="47" xr10:uidLastSave="{00000000-0000-0000-0000-000000000000}"/>
  <bookViews>
    <workbookView xWindow="20370" yWindow="-120" windowWidth="29040" windowHeight="15840" activeTab="3" xr2:uid="{9627976A-9F26-4F04-8632-0ECD623EBD74}"/>
  </bookViews>
  <sheets>
    <sheet name="vending-machine-saleskkk (2)" sheetId="1" r:id="rId1"/>
    <sheet name="ABC Pivot Table" sheetId="4" r:id="rId2"/>
    <sheet name="ABC" sheetId="5" r:id="rId3"/>
    <sheet name="Location analysis" sheetId="2" r:id="rId4"/>
  </sheets>
  <definedNames>
    <definedName name="_xlnm._FilterDatabase" localSheetId="0" hidden="1">'vending-machine-saleskkk (2)'!$A$1:$X$6446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5" l="1"/>
  <c r="B3" i="5"/>
  <c r="C3" i="5"/>
  <c r="D3" i="5"/>
  <c r="E3" i="5"/>
  <c r="A4" i="5"/>
  <c r="B4" i="5"/>
  <c r="C4" i="5"/>
  <c r="D4" i="5"/>
  <c r="E4" i="5"/>
  <c r="A5" i="5"/>
  <c r="B5" i="5"/>
  <c r="C5" i="5"/>
  <c r="D5" i="5"/>
  <c r="E5" i="5"/>
  <c r="A6" i="5"/>
  <c r="B6" i="5"/>
  <c r="C6" i="5"/>
  <c r="D6" i="5"/>
  <c r="E6" i="5"/>
  <c r="A7" i="5"/>
  <c r="B7" i="5"/>
  <c r="C7" i="5"/>
  <c r="D7" i="5"/>
  <c r="E7" i="5"/>
  <c r="A8" i="5"/>
  <c r="B8" i="5"/>
  <c r="C8" i="5"/>
  <c r="D8" i="5"/>
  <c r="E8" i="5"/>
  <c r="A9" i="5"/>
  <c r="B9" i="5"/>
  <c r="C9" i="5"/>
  <c r="D9" i="5"/>
  <c r="E9" i="5"/>
  <c r="A10" i="5"/>
  <c r="B10" i="5"/>
  <c r="C10" i="5"/>
  <c r="D10" i="5"/>
  <c r="E10" i="5"/>
  <c r="A11" i="5"/>
  <c r="B11" i="5"/>
  <c r="C11" i="5"/>
  <c r="D11" i="5"/>
  <c r="E11" i="5"/>
  <c r="A12" i="5"/>
  <c r="B12" i="5"/>
  <c r="C12" i="5"/>
  <c r="D12" i="5"/>
  <c r="E12" i="5"/>
  <c r="A13" i="5"/>
  <c r="B13" i="5"/>
  <c r="C13" i="5"/>
  <c r="D13" i="5"/>
  <c r="E13" i="5"/>
  <c r="A14" i="5"/>
  <c r="B14" i="5"/>
  <c r="C14" i="5"/>
  <c r="D14" i="5"/>
  <c r="E14" i="5"/>
  <c r="A15" i="5"/>
  <c r="B15" i="5"/>
  <c r="C15" i="5"/>
  <c r="D15" i="5"/>
  <c r="E15" i="5"/>
  <c r="A16" i="5"/>
  <c r="B16" i="5"/>
  <c r="C16" i="5"/>
  <c r="D16" i="5"/>
  <c r="E16" i="5"/>
  <c r="A17" i="5"/>
  <c r="B17" i="5"/>
  <c r="C17" i="5"/>
  <c r="D17" i="5"/>
  <c r="E17" i="5"/>
  <c r="A18" i="5"/>
  <c r="B18" i="5"/>
  <c r="C18" i="5"/>
  <c r="D18" i="5"/>
  <c r="E18" i="5"/>
  <c r="A19" i="5"/>
  <c r="B19" i="5"/>
  <c r="C19" i="5"/>
  <c r="D19" i="5"/>
  <c r="E19" i="5"/>
  <c r="A20" i="5"/>
  <c r="B20" i="5"/>
  <c r="C20" i="5"/>
  <c r="D20" i="5"/>
  <c r="E20" i="5"/>
  <c r="A21" i="5"/>
  <c r="B21" i="5"/>
  <c r="C21" i="5"/>
  <c r="D21" i="5"/>
  <c r="E21" i="5"/>
  <c r="A22" i="5"/>
  <c r="B22" i="5"/>
  <c r="C22" i="5"/>
  <c r="D22" i="5"/>
  <c r="E22" i="5"/>
  <c r="A23" i="5"/>
  <c r="B23" i="5"/>
  <c r="C23" i="5"/>
  <c r="D23" i="5"/>
  <c r="E23" i="5"/>
  <c r="A24" i="5"/>
  <c r="B24" i="5"/>
  <c r="C24" i="5"/>
  <c r="D24" i="5"/>
  <c r="E24" i="5"/>
  <c r="A25" i="5"/>
  <c r="B25" i="5"/>
  <c r="C25" i="5"/>
  <c r="D25" i="5"/>
  <c r="E25" i="5"/>
  <c r="A26" i="5"/>
  <c r="B26" i="5"/>
  <c r="C26" i="5"/>
  <c r="D26" i="5"/>
  <c r="E26" i="5"/>
  <c r="A27" i="5"/>
  <c r="B27" i="5"/>
  <c r="C27" i="5"/>
  <c r="D27" i="5"/>
  <c r="E27" i="5"/>
  <c r="A28" i="5"/>
  <c r="B28" i="5"/>
  <c r="C28" i="5"/>
  <c r="D28" i="5"/>
  <c r="E28" i="5"/>
  <c r="A29" i="5"/>
  <c r="B29" i="5"/>
  <c r="C29" i="5"/>
  <c r="D29" i="5"/>
  <c r="E29" i="5"/>
  <c r="A30" i="5"/>
  <c r="B30" i="5"/>
  <c r="C30" i="5"/>
  <c r="D30" i="5"/>
  <c r="E30" i="5"/>
  <c r="A31" i="5"/>
  <c r="B31" i="5"/>
  <c r="C31" i="5"/>
  <c r="D31" i="5"/>
  <c r="E31" i="5"/>
  <c r="A32" i="5"/>
  <c r="B32" i="5"/>
  <c r="C32" i="5"/>
  <c r="D32" i="5"/>
  <c r="E32" i="5"/>
  <c r="A33" i="5"/>
  <c r="B33" i="5"/>
  <c r="C33" i="5"/>
  <c r="D33" i="5"/>
  <c r="E33" i="5"/>
  <c r="A34" i="5"/>
  <c r="B34" i="5"/>
  <c r="C34" i="5"/>
  <c r="D34" i="5"/>
  <c r="E34" i="5"/>
  <c r="A35" i="5"/>
  <c r="B35" i="5"/>
  <c r="C35" i="5"/>
  <c r="D35" i="5"/>
  <c r="E35" i="5"/>
  <c r="A36" i="5"/>
  <c r="B36" i="5"/>
  <c r="C36" i="5"/>
  <c r="D36" i="5"/>
  <c r="E36" i="5"/>
  <c r="A37" i="5"/>
  <c r="B37" i="5"/>
  <c r="C37" i="5"/>
  <c r="D37" i="5"/>
  <c r="E37" i="5"/>
  <c r="A38" i="5"/>
  <c r="B38" i="5"/>
  <c r="C38" i="5"/>
  <c r="D38" i="5"/>
  <c r="E38" i="5"/>
  <c r="A39" i="5"/>
  <c r="B39" i="5"/>
  <c r="C39" i="5"/>
  <c r="D39" i="5"/>
  <c r="E39" i="5"/>
  <c r="A40" i="5"/>
  <c r="B40" i="5"/>
  <c r="C40" i="5"/>
  <c r="D40" i="5"/>
  <c r="E40" i="5"/>
  <c r="A41" i="5"/>
  <c r="B41" i="5"/>
  <c r="C41" i="5"/>
  <c r="D41" i="5"/>
  <c r="E41" i="5"/>
  <c r="A42" i="5"/>
  <c r="B42" i="5"/>
  <c r="C42" i="5"/>
  <c r="D42" i="5"/>
  <c r="E42" i="5"/>
  <c r="A43" i="5"/>
  <c r="B43" i="5"/>
  <c r="C43" i="5"/>
  <c r="D43" i="5"/>
  <c r="E43" i="5"/>
  <c r="A44" i="5"/>
  <c r="B44" i="5"/>
  <c r="C44" i="5"/>
  <c r="D44" i="5"/>
  <c r="E44" i="5"/>
  <c r="A45" i="5"/>
  <c r="B45" i="5"/>
  <c r="C45" i="5"/>
  <c r="D45" i="5"/>
  <c r="E45" i="5"/>
  <c r="A46" i="5"/>
  <c r="B46" i="5"/>
  <c r="C46" i="5"/>
  <c r="D46" i="5"/>
  <c r="E46" i="5"/>
  <c r="A47" i="5"/>
  <c r="B47" i="5"/>
  <c r="C47" i="5"/>
  <c r="D47" i="5"/>
  <c r="E47" i="5"/>
  <c r="A48" i="5"/>
  <c r="B48" i="5"/>
  <c r="C48" i="5"/>
  <c r="D48" i="5"/>
  <c r="E48" i="5"/>
  <c r="A49" i="5"/>
  <c r="B49" i="5"/>
  <c r="C49" i="5"/>
  <c r="D49" i="5"/>
  <c r="E49" i="5"/>
  <c r="A50" i="5"/>
  <c r="B50" i="5"/>
  <c r="C50" i="5"/>
  <c r="D50" i="5"/>
  <c r="E50" i="5"/>
  <c r="A51" i="5"/>
  <c r="B51" i="5"/>
  <c r="C51" i="5"/>
  <c r="D51" i="5"/>
  <c r="E51" i="5"/>
  <c r="A52" i="5"/>
  <c r="B52" i="5"/>
  <c r="C52" i="5"/>
  <c r="D52" i="5"/>
  <c r="E52" i="5"/>
  <c r="A53" i="5"/>
  <c r="B53" i="5"/>
  <c r="C53" i="5"/>
  <c r="D53" i="5"/>
  <c r="E53" i="5"/>
  <c r="A54" i="5"/>
  <c r="B54" i="5"/>
  <c r="C54" i="5"/>
  <c r="D54" i="5"/>
  <c r="E54" i="5"/>
  <c r="A55" i="5"/>
  <c r="B55" i="5"/>
  <c r="C55" i="5"/>
  <c r="D55" i="5"/>
  <c r="E55" i="5"/>
  <c r="A56" i="5"/>
  <c r="B56" i="5"/>
  <c r="C56" i="5"/>
  <c r="D56" i="5"/>
  <c r="E56" i="5"/>
  <c r="A57" i="5"/>
  <c r="B57" i="5"/>
  <c r="C57" i="5"/>
  <c r="D57" i="5"/>
  <c r="E57" i="5"/>
  <c r="A58" i="5"/>
  <c r="B58" i="5"/>
  <c r="C58" i="5"/>
  <c r="D58" i="5"/>
  <c r="E58" i="5"/>
  <c r="A59" i="5"/>
  <c r="B59" i="5"/>
  <c r="C59" i="5"/>
  <c r="D59" i="5"/>
  <c r="E59" i="5"/>
  <c r="A60" i="5"/>
  <c r="B60" i="5"/>
  <c r="C60" i="5"/>
  <c r="D60" i="5"/>
  <c r="E60" i="5"/>
  <c r="A61" i="5"/>
  <c r="B61" i="5"/>
  <c r="C61" i="5"/>
  <c r="D61" i="5"/>
  <c r="E61" i="5"/>
  <c r="A62" i="5"/>
  <c r="B62" i="5"/>
  <c r="C62" i="5"/>
  <c r="D62" i="5"/>
  <c r="E62" i="5"/>
  <c r="A63" i="5"/>
  <c r="B63" i="5"/>
  <c r="C63" i="5"/>
  <c r="D63" i="5"/>
  <c r="E63" i="5"/>
  <c r="A64" i="5"/>
  <c r="B64" i="5"/>
  <c r="C64" i="5"/>
  <c r="D64" i="5"/>
  <c r="E64" i="5"/>
  <c r="A65" i="5"/>
  <c r="B65" i="5"/>
  <c r="C65" i="5"/>
  <c r="D65" i="5"/>
  <c r="E65" i="5"/>
  <c r="A66" i="5"/>
  <c r="B66" i="5"/>
  <c r="C66" i="5"/>
  <c r="D66" i="5"/>
  <c r="E66" i="5"/>
  <c r="A67" i="5"/>
  <c r="B67" i="5"/>
  <c r="C67" i="5"/>
  <c r="D67" i="5"/>
  <c r="E67" i="5"/>
  <c r="A68" i="5"/>
  <c r="B68" i="5"/>
  <c r="C68" i="5"/>
  <c r="D68" i="5"/>
  <c r="E68" i="5"/>
  <c r="A69" i="5"/>
  <c r="B69" i="5"/>
  <c r="C69" i="5"/>
  <c r="D69" i="5"/>
  <c r="E69" i="5"/>
  <c r="A70" i="5"/>
  <c r="B70" i="5"/>
  <c r="C70" i="5"/>
  <c r="D70" i="5"/>
  <c r="E70" i="5"/>
  <c r="A71" i="5"/>
  <c r="B71" i="5"/>
  <c r="C71" i="5"/>
  <c r="D71" i="5"/>
  <c r="E71" i="5"/>
  <c r="A72" i="5"/>
  <c r="B72" i="5"/>
  <c r="C72" i="5"/>
  <c r="D72" i="5"/>
  <c r="E72" i="5"/>
  <c r="A73" i="5"/>
  <c r="B73" i="5"/>
  <c r="C73" i="5"/>
  <c r="D73" i="5"/>
  <c r="E73" i="5"/>
  <c r="A74" i="5"/>
  <c r="B74" i="5"/>
  <c r="C74" i="5"/>
  <c r="D74" i="5"/>
  <c r="E74" i="5"/>
  <c r="A75" i="5"/>
  <c r="B75" i="5"/>
  <c r="C75" i="5"/>
  <c r="D75" i="5"/>
  <c r="E75" i="5"/>
  <c r="A76" i="5"/>
  <c r="B76" i="5"/>
  <c r="C76" i="5"/>
  <c r="D76" i="5"/>
  <c r="E76" i="5"/>
  <c r="A77" i="5"/>
  <c r="B77" i="5"/>
  <c r="C77" i="5"/>
  <c r="D77" i="5"/>
  <c r="E77" i="5"/>
  <c r="A78" i="5"/>
  <c r="B78" i="5"/>
  <c r="C78" i="5"/>
  <c r="D78" i="5"/>
  <c r="E78" i="5"/>
  <c r="A79" i="5"/>
  <c r="B79" i="5"/>
  <c r="C79" i="5"/>
  <c r="D79" i="5"/>
  <c r="E79" i="5"/>
  <c r="A80" i="5"/>
  <c r="B80" i="5"/>
  <c r="C80" i="5"/>
  <c r="D80" i="5"/>
  <c r="E80" i="5"/>
  <c r="A81" i="5"/>
  <c r="B81" i="5"/>
  <c r="C81" i="5"/>
  <c r="D81" i="5"/>
  <c r="E81" i="5"/>
  <c r="A82" i="5"/>
  <c r="B82" i="5"/>
  <c r="C82" i="5"/>
  <c r="D82" i="5"/>
  <c r="E82" i="5"/>
  <c r="A83" i="5"/>
  <c r="B83" i="5"/>
  <c r="C83" i="5"/>
  <c r="D83" i="5"/>
  <c r="E83" i="5"/>
  <c r="A84" i="5"/>
  <c r="B84" i="5"/>
  <c r="C84" i="5"/>
  <c r="D84" i="5"/>
  <c r="E84" i="5"/>
  <c r="A85" i="5"/>
  <c r="B85" i="5"/>
  <c r="C85" i="5"/>
  <c r="D85" i="5"/>
  <c r="E85" i="5"/>
  <c r="A86" i="5"/>
  <c r="B86" i="5"/>
  <c r="C86" i="5"/>
  <c r="D86" i="5"/>
  <c r="E86" i="5"/>
  <c r="A87" i="5"/>
  <c r="B87" i="5"/>
  <c r="C87" i="5"/>
  <c r="D87" i="5"/>
  <c r="E87" i="5"/>
  <c r="A88" i="5"/>
  <c r="B88" i="5"/>
  <c r="C88" i="5"/>
  <c r="D88" i="5"/>
  <c r="E88" i="5"/>
  <c r="A89" i="5"/>
  <c r="B89" i="5"/>
  <c r="C89" i="5"/>
  <c r="D89" i="5"/>
  <c r="E89" i="5"/>
  <c r="A90" i="5"/>
  <c r="B90" i="5"/>
  <c r="C90" i="5"/>
  <c r="D90" i="5"/>
  <c r="E90" i="5"/>
  <c r="A91" i="5"/>
  <c r="B91" i="5"/>
  <c r="C91" i="5"/>
  <c r="D91" i="5"/>
  <c r="E91" i="5"/>
  <c r="A92" i="5"/>
  <c r="B92" i="5"/>
  <c r="C92" i="5"/>
  <c r="D92" i="5"/>
  <c r="E92" i="5"/>
  <c r="A93" i="5"/>
  <c r="B93" i="5"/>
  <c r="C93" i="5"/>
  <c r="D93" i="5"/>
  <c r="E93" i="5"/>
  <c r="A94" i="5"/>
  <c r="B94" i="5"/>
  <c r="C94" i="5"/>
  <c r="D94" i="5"/>
  <c r="E94" i="5"/>
  <c r="A95" i="5"/>
  <c r="B95" i="5"/>
  <c r="C95" i="5"/>
  <c r="D95" i="5"/>
  <c r="E95" i="5"/>
  <c r="A96" i="5"/>
  <c r="B96" i="5"/>
  <c r="C96" i="5"/>
  <c r="D96" i="5"/>
  <c r="E96" i="5"/>
  <c r="A97" i="5"/>
  <c r="B97" i="5"/>
  <c r="C97" i="5"/>
  <c r="D97" i="5"/>
  <c r="E97" i="5"/>
  <c r="A98" i="5"/>
  <c r="B98" i="5"/>
  <c r="C98" i="5"/>
  <c r="D98" i="5"/>
  <c r="E98" i="5"/>
  <c r="A99" i="5"/>
  <c r="B99" i="5"/>
  <c r="C99" i="5"/>
  <c r="D99" i="5"/>
  <c r="E99" i="5"/>
  <c r="A100" i="5"/>
  <c r="B100" i="5"/>
  <c r="C100" i="5"/>
  <c r="D100" i="5"/>
  <c r="E100" i="5"/>
  <c r="A101" i="5"/>
  <c r="B101" i="5"/>
  <c r="C101" i="5"/>
  <c r="D101" i="5"/>
  <c r="E101" i="5"/>
  <c r="A102" i="5"/>
  <c r="B102" i="5"/>
  <c r="C102" i="5"/>
  <c r="D102" i="5"/>
  <c r="E102" i="5"/>
  <c r="A103" i="5"/>
  <c r="B103" i="5"/>
  <c r="C103" i="5"/>
  <c r="D103" i="5"/>
  <c r="E103" i="5"/>
  <c r="A104" i="5"/>
  <c r="B104" i="5"/>
  <c r="C104" i="5"/>
  <c r="D104" i="5"/>
  <c r="E104" i="5"/>
  <c r="A105" i="5"/>
  <c r="B105" i="5"/>
  <c r="C105" i="5"/>
  <c r="D105" i="5"/>
  <c r="E105" i="5"/>
  <c r="A106" i="5"/>
  <c r="B106" i="5"/>
  <c r="C106" i="5"/>
  <c r="D106" i="5"/>
  <c r="E106" i="5"/>
  <c r="A107" i="5"/>
  <c r="B107" i="5"/>
  <c r="C107" i="5"/>
  <c r="D107" i="5"/>
  <c r="E107" i="5"/>
  <c r="A108" i="5"/>
  <c r="B108" i="5"/>
  <c r="C108" i="5"/>
  <c r="D108" i="5"/>
  <c r="E108" i="5"/>
  <c r="A109" i="5"/>
  <c r="B109" i="5"/>
  <c r="C109" i="5"/>
  <c r="D109" i="5"/>
  <c r="E109" i="5"/>
  <c r="A110" i="5"/>
  <c r="B110" i="5"/>
  <c r="C110" i="5"/>
  <c r="D110" i="5"/>
  <c r="E110" i="5"/>
  <c r="A111" i="5"/>
  <c r="B111" i="5"/>
  <c r="C111" i="5"/>
  <c r="D111" i="5"/>
  <c r="E111" i="5"/>
  <c r="A112" i="5"/>
  <c r="B112" i="5"/>
  <c r="C112" i="5"/>
  <c r="D112" i="5"/>
  <c r="E112" i="5"/>
  <c r="A113" i="5"/>
  <c r="B113" i="5"/>
  <c r="C113" i="5"/>
  <c r="D113" i="5"/>
  <c r="E113" i="5"/>
  <c r="A114" i="5"/>
  <c r="B114" i="5"/>
  <c r="C114" i="5"/>
  <c r="D114" i="5"/>
  <c r="E114" i="5"/>
  <c r="A115" i="5"/>
  <c r="B115" i="5"/>
  <c r="C115" i="5"/>
  <c r="D115" i="5"/>
  <c r="E115" i="5"/>
  <c r="A116" i="5"/>
  <c r="B116" i="5"/>
  <c r="C116" i="5"/>
  <c r="D116" i="5"/>
  <c r="E116" i="5"/>
  <c r="A117" i="5"/>
  <c r="B117" i="5"/>
  <c r="C117" i="5"/>
  <c r="D117" i="5"/>
  <c r="E117" i="5"/>
  <c r="A118" i="5"/>
  <c r="B118" i="5"/>
  <c r="C118" i="5"/>
  <c r="D118" i="5"/>
  <c r="E118" i="5"/>
  <c r="A119" i="5"/>
  <c r="B119" i="5"/>
  <c r="C119" i="5"/>
  <c r="D119" i="5"/>
  <c r="E119" i="5"/>
  <c r="A120" i="5"/>
  <c r="B120" i="5"/>
  <c r="C120" i="5"/>
  <c r="D120" i="5"/>
  <c r="E120" i="5"/>
  <c r="A121" i="5"/>
  <c r="B121" i="5"/>
  <c r="C121" i="5"/>
  <c r="D121" i="5"/>
  <c r="E121" i="5"/>
  <c r="A122" i="5"/>
  <c r="B122" i="5"/>
  <c r="C122" i="5"/>
  <c r="D122" i="5"/>
  <c r="E122" i="5"/>
  <c r="A123" i="5"/>
  <c r="B123" i="5"/>
  <c r="C123" i="5"/>
  <c r="D123" i="5"/>
  <c r="E123" i="5"/>
  <c r="A124" i="5"/>
  <c r="B124" i="5"/>
  <c r="C124" i="5"/>
  <c r="D124" i="5"/>
  <c r="E124" i="5"/>
  <c r="A125" i="5"/>
  <c r="B125" i="5"/>
  <c r="C125" i="5"/>
  <c r="D125" i="5"/>
  <c r="E125" i="5"/>
  <c r="A126" i="5"/>
  <c r="B126" i="5"/>
  <c r="C126" i="5"/>
  <c r="D126" i="5"/>
  <c r="E126" i="5"/>
  <c r="A127" i="5"/>
  <c r="B127" i="5"/>
  <c r="C127" i="5"/>
  <c r="D127" i="5"/>
  <c r="E127" i="5"/>
  <c r="A128" i="5"/>
  <c r="B128" i="5"/>
  <c r="C128" i="5"/>
  <c r="D128" i="5"/>
  <c r="E128" i="5"/>
  <c r="A129" i="5"/>
  <c r="B129" i="5"/>
  <c r="C129" i="5"/>
  <c r="D129" i="5"/>
  <c r="E129" i="5"/>
  <c r="A130" i="5"/>
  <c r="B130" i="5"/>
  <c r="C130" i="5"/>
  <c r="D130" i="5"/>
  <c r="E130" i="5"/>
  <c r="A131" i="5"/>
  <c r="B131" i="5"/>
  <c r="C131" i="5"/>
  <c r="D131" i="5"/>
  <c r="E131" i="5"/>
  <c r="A132" i="5"/>
  <c r="B132" i="5"/>
  <c r="C132" i="5"/>
  <c r="D132" i="5"/>
  <c r="E132" i="5"/>
  <c r="A133" i="5"/>
  <c r="B133" i="5"/>
  <c r="C133" i="5"/>
  <c r="D133" i="5"/>
  <c r="E133" i="5"/>
  <c r="A134" i="5"/>
  <c r="B134" i="5"/>
  <c r="C134" i="5"/>
  <c r="D134" i="5"/>
  <c r="E134" i="5"/>
  <c r="A135" i="5"/>
  <c r="B135" i="5"/>
  <c r="C135" i="5"/>
  <c r="D135" i="5"/>
  <c r="E135" i="5"/>
  <c r="A136" i="5"/>
  <c r="B136" i="5"/>
  <c r="C136" i="5"/>
  <c r="D136" i="5"/>
  <c r="E136" i="5"/>
  <c r="A137" i="5"/>
  <c r="B137" i="5"/>
  <c r="C137" i="5"/>
  <c r="D137" i="5"/>
  <c r="E137" i="5"/>
  <c r="A138" i="5"/>
  <c r="B138" i="5"/>
  <c r="C138" i="5"/>
  <c r="D138" i="5"/>
  <c r="E138" i="5"/>
  <c r="A139" i="5"/>
  <c r="B139" i="5"/>
  <c r="C139" i="5"/>
  <c r="D139" i="5"/>
  <c r="E139" i="5"/>
  <c r="A140" i="5"/>
  <c r="B140" i="5"/>
  <c r="C140" i="5"/>
  <c r="D140" i="5"/>
  <c r="E140" i="5"/>
  <c r="A141" i="5"/>
  <c r="B141" i="5"/>
  <c r="C141" i="5"/>
  <c r="D141" i="5"/>
  <c r="E141" i="5"/>
  <c r="A142" i="5"/>
  <c r="B142" i="5"/>
  <c r="C142" i="5"/>
  <c r="D142" i="5"/>
  <c r="E142" i="5"/>
  <c r="A143" i="5"/>
  <c r="B143" i="5"/>
  <c r="C143" i="5"/>
  <c r="D143" i="5"/>
  <c r="E143" i="5"/>
  <c r="A144" i="5"/>
  <c r="B144" i="5"/>
  <c r="C144" i="5"/>
  <c r="D144" i="5"/>
  <c r="E144" i="5"/>
  <c r="A145" i="5"/>
  <c r="B145" i="5"/>
  <c r="C145" i="5"/>
  <c r="D145" i="5"/>
  <c r="E145" i="5"/>
  <c r="A146" i="5"/>
  <c r="B146" i="5"/>
  <c r="C146" i="5"/>
  <c r="D146" i="5"/>
  <c r="E146" i="5"/>
  <c r="A147" i="5"/>
  <c r="B147" i="5"/>
  <c r="C147" i="5"/>
  <c r="D147" i="5"/>
  <c r="E147" i="5"/>
  <c r="A148" i="5"/>
  <c r="B148" i="5"/>
  <c r="C148" i="5"/>
  <c r="D148" i="5"/>
  <c r="E148" i="5"/>
  <c r="A149" i="5"/>
  <c r="B149" i="5"/>
  <c r="C149" i="5"/>
  <c r="D149" i="5"/>
  <c r="E149" i="5"/>
  <c r="A150" i="5"/>
  <c r="B150" i="5"/>
  <c r="C150" i="5"/>
  <c r="D150" i="5"/>
  <c r="E150" i="5"/>
  <c r="A151" i="5"/>
  <c r="B151" i="5"/>
  <c r="C151" i="5"/>
  <c r="D151" i="5"/>
  <c r="E151" i="5"/>
  <c r="A152" i="5"/>
  <c r="B152" i="5"/>
  <c r="C152" i="5"/>
  <c r="D152" i="5"/>
  <c r="E152" i="5"/>
  <c r="A153" i="5"/>
  <c r="B153" i="5"/>
  <c r="C153" i="5"/>
  <c r="D153" i="5"/>
  <c r="E153" i="5"/>
  <c r="A154" i="5"/>
  <c r="B154" i="5"/>
  <c r="C154" i="5"/>
  <c r="D154" i="5"/>
  <c r="E154" i="5"/>
  <c r="A155" i="5"/>
  <c r="B155" i="5"/>
  <c r="C155" i="5"/>
  <c r="D155" i="5"/>
  <c r="E155" i="5"/>
  <c r="A156" i="5"/>
  <c r="B156" i="5"/>
  <c r="C156" i="5"/>
  <c r="D156" i="5"/>
  <c r="E156" i="5"/>
  <c r="A157" i="5"/>
  <c r="B157" i="5"/>
  <c r="C157" i="5"/>
  <c r="D157" i="5"/>
  <c r="E157" i="5"/>
  <c r="A158" i="5"/>
  <c r="B158" i="5"/>
  <c r="C158" i="5"/>
  <c r="D158" i="5"/>
  <c r="E158" i="5"/>
  <c r="A159" i="5"/>
  <c r="B159" i="5"/>
  <c r="C159" i="5"/>
  <c r="D159" i="5"/>
  <c r="E159" i="5"/>
  <c r="A160" i="5"/>
  <c r="B160" i="5"/>
  <c r="C160" i="5"/>
  <c r="D160" i="5"/>
  <c r="E160" i="5"/>
  <c r="A161" i="5"/>
  <c r="B161" i="5"/>
  <c r="C161" i="5"/>
  <c r="D161" i="5"/>
  <c r="E161" i="5"/>
  <c r="A162" i="5"/>
  <c r="B162" i="5"/>
  <c r="C162" i="5"/>
  <c r="D162" i="5"/>
  <c r="E162" i="5"/>
  <c r="A163" i="5"/>
  <c r="B163" i="5"/>
  <c r="C163" i="5"/>
  <c r="D163" i="5"/>
  <c r="E163" i="5"/>
  <c r="A164" i="5"/>
  <c r="B164" i="5"/>
  <c r="C164" i="5"/>
  <c r="D164" i="5"/>
  <c r="E164" i="5"/>
  <c r="A165" i="5"/>
  <c r="B165" i="5"/>
  <c r="C165" i="5"/>
  <c r="D165" i="5"/>
  <c r="E165" i="5"/>
  <c r="A166" i="5"/>
  <c r="B166" i="5"/>
  <c r="C166" i="5"/>
  <c r="D166" i="5"/>
  <c r="E166" i="5"/>
  <c r="A167" i="5"/>
  <c r="B167" i="5"/>
  <c r="C167" i="5"/>
  <c r="D167" i="5"/>
  <c r="E167" i="5"/>
  <c r="A168" i="5"/>
  <c r="B168" i="5"/>
  <c r="C168" i="5"/>
  <c r="D168" i="5"/>
  <c r="E168" i="5"/>
  <c r="A169" i="5"/>
  <c r="B169" i="5"/>
  <c r="C169" i="5"/>
  <c r="D169" i="5"/>
  <c r="E169" i="5"/>
  <c r="A170" i="5"/>
  <c r="B170" i="5"/>
  <c r="C170" i="5"/>
  <c r="D170" i="5"/>
  <c r="E170" i="5"/>
  <c r="A171" i="5"/>
  <c r="B171" i="5"/>
  <c r="C171" i="5"/>
  <c r="D171" i="5"/>
  <c r="E171" i="5"/>
  <c r="A172" i="5"/>
  <c r="B172" i="5"/>
  <c r="C172" i="5"/>
  <c r="D172" i="5"/>
  <c r="E172" i="5"/>
  <c r="A173" i="5"/>
  <c r="B173" i="5"/>
  <c r="C173" i="5"/>
  <c r="D173" i="5"/>
  <c r="E173" i="5"/>
  <c r="A174" i="5"/>
  <c r="B174" i="5"/>
  <c r="C174" i="5"/>
  <c r="D174" i="5"/>
  <c r="E174" i="5"/>
  <c r="A175" i="5"/>
  <c r="B175" i="5"/>
  <c r="C175" i="5"/>
  <c r="D175" i="5"/>
  <c r="E175" i="5"/>
  <c r="A176" i="5"/>
  <c r="B176" i="5"/>
  <c r="C176" i="5"/>
  <c r="D176" i="5"/>
  <c r="E176" i="5"/>
  <c r="A177" i="5"/>
  <c r="B177" i="5"/>
  <c r="C177" i="5"/>
  <c r="D177" i="5"/>
  <c r="E177" i="5"/>
  <c r="A178" i="5"/>
  <c r="B178" i="5"/>
  <c r="C178" i="5"/>
  <c r="D178" i="5"/>
  <c r="E178" i="5"/>
  <c r="A179" i="5"/>
  <c r="B179" i="5"/>
  <c r="C179" i="5"/>
  <c r="D179" i="5"/>
  <c r="E179" i="5"/>
  <c r="A180" i="5"/>
  <c r="B180" i="5"/>
  <c r="C180" i="5"/>
  <c r="D180" i="5"/>
  <c r="E180" i="5"/>
  <c r="A181" i="5"/>
  <c r="B181" i="5"/>
  <c r="C181" i="5"/>
  <c r="D181" i="5"/>
  <c r="E181" i="5"/>
  <c r="A182" i="5"/>
  <c r="B182" i="5"/>
  <c r="C182" i="5"/>
  <c r="D182" i="5"/>
  <c r="E182" i="5"/>
  <c r="A183" i="5"/>
  <c r="B183" i="5"/>
  <c r="C183" i="5"/>
  <c r="D183" i="5"/>
  <c r="E183" i="5"/>
  <c r="A184" i="5"/>
  <c r="B184" i="5"/>
  <c r="C184" i="5"/>
  <c r="D184" i="5"/>
  <c r="E184" i="5"/>
  <c r="A185" i="5"/>
  <c r="B185" i="5"/>
  <c r="C185" i="5"/>
  <c r="D185" i="5"/>
  <c r="E185" i="5"/>
  <c r="A186" i="5"/>
  <c r="B186" i="5"/>
  <c r="C186" i="5"/>
  <c r="D186" i="5"/>
  <c r="E186" i="5"/>
  <c r="A187" i="5"/>
  <c r="B187" i="5"/>
  <c r="C187" i="5"/>
  <c r="D187" i="5"/>
  <c r="E187" i="5"/>
  <c r="A188" i="5"/>
  <c r="B188" i="5"/>
  <c r="C188" i="5"/>
  <c r="D188" i="5"/>
  <c r="E188" i="5"/>
  <c r="A189" i="5"/>
  <c r="B189" i="5"/>
  <c r="C189" i="5"/>
  <c r="D189" i="5"/>
  <c r="E189" i="5"/>
  <c r="A190" i="5"/>
  <c r="B190" i="5"/>
  <c r="C190" i="5"/>
  <c r="D190" i="5"/>
  <c r="E190" i="5"/>
  <c r="A191" i="5"/>
  <c r="B191" i="5"/>
  <c r="C191" i="5"/>
  <c r="D191" i="5"/>
  <c r="E191" i="5"/>
  <c r="A192" i="5"/>
  <c r="B192" i="5"/>
  <c r="C192" i="5"/>
  <c r="D192" i="5"/>
  <c r="E192" i="5"/>
  <c r="A193" i="5"/>
  <c r="B193" i="5"/>
  <c r="C193" i="5"/>
  <c r="D193" i="5"/>
  <c r="E193" i="5"/>
  <c r="A194" i="5"/>
  <c r="B194" i="5"/>
  <c r="C194" i="5"/>
  <c r="D194" i="5"/>
  <c r="E194" i="5"/>
  <c r="A195" i="5"/>
  <c r="B195" i="5"/>
  <c r="C195" i="5"/>
  <c r="D195" i="5"/>
  <c r="E195" i="5"/>
  <c r="A196" i="5"/>
  <c r="B196" i="5"/>
  <c r="C196" i="5"/>
  <c r="D196" i="5"/>
  <c r="E196" i="5"/>
  <c r="A197" i="5"/>
  <c r="B197" i="5"/>
  <c r="C197" i="5"/>
  <c r="D197" i="5"/>
  <c r="E197" i="5"/>
  <c r="A198" i="5"/>
  <c r="B198" i="5"/>
  <c r="C198" i="5"/>
  <c r="D198" i="5"/>
  <c r="E198" i="5"/>
  <c r="A199" i="5"/>
  <c r="B199" i="5"/>
  <c r="C199" i="5"/>
  <c r="D199" i="5"/>
  <c r="E199" i="5"/>
  <c r="A200" i="5"/>
  <c r="B200" i="5"/>
  <c r="C200" i="5"/>
  <c r="D200" i="5"/>
  <c r="E200" i="5"/>
  <c r="A201" i="5"/>
  <c r="B201" i="5"/>
  <c r="C201" i="5"/>
  <c r="D201" i="5"/>
  <c r="E201" i="5"/>
  <c r="A202" i="5"/>
  <c r="B202" i="5"/>
  <c r="C202" i="5"/>
  <c r="D202" i="5"/>
  <c r="E202" i="5"/>
  <c r="A203" i="5"/>
  <c r="B203" i="5"/>
  <c r="C203" i="5"/>
  <c r="D203" i="5"/>
  <c r="E203" i="5"/>
  <c r="A204" i="5"/>
  <c r="B204" i="5"/>
  <c r="C204" i="5"/>
  <c r="D204" i="5"/>
  <c r="E204" i="5"/>
  <c r="A205" i="5"/>
  <c r="B205" i="5"/>
  <c r="C205" i="5"/>
  <c r="D205" i="5"/>
  <c r="E205" i="5"/>
  <c r="A206" i="5"/>
  <c r="B206" i="5"/>
  <c r="C206" i="5"/>
  <c r="D206" i="5"/>
  <c r="E206" i="5"/>
  <c r="A207" i="5"/>
  <c r="B207" i="5"/>
  <c r="C207" i="5"/>
  <c r="D207" i="5"/>
  <c r="E207" i="5"/>
  <c r="A208" i="5"/>
  <c r="B208" i="5"/>
  <c r="C208" i="5"/>
  <c r="D208" i="5"/>
  <c r="E208" i="5"/>
  <c r="A209" i="5"/>
  <c r="B209" i="5"/>
  <c r="C209" i="5"/>
  <c r="D209" i="5"/>
  <c r="E209" i="5"/>
  <c r="A210" i="5"/>
  <c r="B210" i="5"/>
  <c r="C210" i="5"/>
  <c r="D210" i="5"/>
  <c r="E210" i="5"/>
  <c r="A211" i="5"/>
  <c r="B211" i="5"/>
  <c r="C211" i="5"/>
  <c r="D211" i="5"/>
  <c r="E211" i="5"/>
  <c r="A212" i="5"/>
  <c r="B212" i="5"/>
  <c r="C212" i="5"/>
  <c r="D212" i="5"/>
  <c r="E212" i="5"/>
  <c r="A213" i="5"/>
  <c r="B213" i="5"/>
  <c r="C213" i="5"/>
  <c r="D213" i="5"/>
  <c r="E213" i="5"/>
  <c r="A214" i="5"/>
  <c r="B214" i="5"/>
  <c r="C214" i="5"/>
  <c r="D214" i="5"/>
  <c r="E214" i="5"/>
  <c r="A215" i="5"/>
  <c r="B215" i="5"/>
  <c r="C215" i="5"/>
  <c r="D215" i="5"/>
  <c r="E215" i="5"/>
  <c r="A216" i="5"/>
  <c r="B216" i="5"/>
  <c r="C216" i="5"/>
  <c r="D216" i="5"/>
  <c r="E216" i="5"/>
  <c r="A217" i="5"/>
  <c r="B217" i="5"/>
  <c r="C217" i="5"/>
  <c r="D217" i="5"/>
  <c r="E217" i="5"/>
  <c r="A218" i="5"/>
  <c r="B218" i="5"/>
  <c r="C218" i="5"/>
  <c r="D218" i="5"/>
  <c r="E218" i="5"/>
  <c r="A219" i="5"/>
  <c r="B219" i="5"/>
  <c r="C219" i="5"/>
  <c r="D219" i="5"/>
  <c r="E219" i="5"/>
  <c r="A220" i="5"/>
  <c r="B220" i="5"/>
  <c r="C220" i="5"/>
  <c r="D220" i="5"/>
  <c r="E220" i="5"/>
  <c r="A221" i="5"/>
  <c r="B221" i="5"/>
  <c r="C221" i="5"/>
  <c r="D221" i="5"/>
  <c r="E221" i="5"/>
  <c r="A222" i="5"/>
  <c r="B222" i="5"/>
  <c r="C222" i="5"/>
  <c r="D222" i="5"/>
  <c r="E222" i="5"/>
  <c r="A223" i="5"/>
  <c r="B223" i="5"/>
  <c r="C223" i="5"/>
  <c r="D223" i="5"/>
  <c r="E223" i="5"/>
  <c r="A224" i="5"/>
  <c r="B224" i="5"/>
  <c r="C224" i="5"/>
  <c r="D224" i="5"/>
  <c r="E224" i="5"/>
  <c r="A225" i="5"/>
  <c r="B225" i="5"/>
  <c r="C225" i="5"/>
  <c r="D225" i="5"/>
  <c r="E225" i="5"/>
  <c r="A226" i="5"/>
  <c r="B226" i="5"/>
  <c r="C226" i="5"/>
  <c r="D226" i="5"/>
  <c r="E226" i="5"/>
  <c r="A227" i="5"/>
  <c r="B227" i="5"/>
  <c r="C227" i="5"/>
  <c r="D227" i="5"/>
  <c r="E227" i="5"/>
  <c r="A228" i="5"/>
  <c r="B228" i="5"/>
  <c r="C228" i="5"/>
  <c r="D228" i="5"/>
  <c r="E228" i="5"/>
  <c r="A229" i="5"/>
  <c r="B229" i="5"/>
  <c r="C229" i="5"/>
  <c r="D229" i="5"/>
  <c r="E229" i="5"/>
  <c r="A230" i="5"/>
  <c r="B230" i="5"/>
  <c r="C230" i="5"/>
  <c r="D230" i="5"/>
  <c r="E230" i="5"/>
  <c r="A231" i="5"/>
  <c r="B231" i="5"/>
  <c r="C231" i="5"/>
  <c r="D231" i="5"/>
  <c r="E231" i="5"/>
  <c r="A232" i="5"/>
  <c r="B232" i="5"/>
  <c r="C232" i="5"/>
  <c r="D232" i="5"/>
  <c r="E232" i="5"/>
  <c r="A233" i="5"/>
  <c r="B233" i="5"/>
  <c r="C233" i="5"/>
  <c r="D233" i="5"/>
  <c r="E233" i="5"/>
  <c r="A234" i="5"/>
  <c r="B234" i="5"/>
  <c r="C234" i="5"/>
  <c r="D234" i="5"/>
  <c r="E234" i="5"/>
  <c r="A235" i="5"/>
  <c r="B235" i="5"/>
  <c r="C235" i="5"/>
  <c r="D235" i="5"/>
  <c r="E235" i="5"/>
  <c r="A236" i="5"/>
  <c r="B236" i="5"/>
  <c r="C236" i="5"/>
  <c r="D236" i="5"/>
  <c r="E236" i="5"/>
  <c r="A237" i="5"/>
  <c r="B237" i="5"/>
  <c r="C237" i="5"/>
  <c r="D237" i="5"/>
  <c r="E237" i="5"/>
  <c r="A238" i="5"/>
  <c r="B238" i="5"/>
  <c r="C238" i="5"/>
  <c r="D238" i="5"/>
  <c r="E238" i="5"/>
  <c r="A239" i="5"/>
  <c r="B239" i="5"/>
  <c r="C239" i="5"/>
  <c r="D239" i="5"/>
  <c r="E239" i="5"/>
  <c r="A240" i="5"/>
  <c r="B240" i="5"/>
  <c r="C240" i="5"/>
  <c r="D240" i="5"/>
  <c r="E240" i="5"/>
  <c r="A241" i="5"/>
  <c r="B241" i="5"/>
  <c r="C241" i="5"/>
  <c r="D241" i="5"/>
  <c r="E241" i="5"/>
  <c r="A242" i="5"/>
  <c r="B242" i="5"/>
  <c r="C242" i="5"/>
  <c r="D242" i="5"/>
  <c r="E242" i="5"/>
  <c r="A243" i="5"/>
  <c r="B243" i="5"/>
  <c r="C243" i="5"/>
  <c r="D243" i="5"/>
  <c r="E243" i="5"/>
  <c r="A244" i="5"/>
  <c r="B244" i="5"/>
  <c r="C244" i="5"/>
  <c r="D244" i="5"/>
  <c r="E244" i="5"/>
  <c r="A245" i="5"/>
  <c r="B245" i="5"/>
  <c r="C245" i="5"/>
  <c r="D245" i="5"/>
  <c r="E245" i="5"/>
  <c r="A246" i="5"/>
  <c r="B246" i="5"/>
  <c r="C246" i="5"/>
  <c r="D246" i="5"/>
  <c r="E246" i="5"/>
  <c r="A247" i="5"/>
  <c r="B247" i="5"/>
  <c r="C247" i="5"/>
  <c r="D247" i="5"/>
  <c r="E247" i="5"/>
  <c r="A248" i="5"/>
  <c r="B248" i="5"/>
  <c r="C248" i="5"/>
  <c r="D248" i="5"/>
  <c r="E248" i="5"/>
  <c r="A249" i="5"/>
  <c r="B249" i="5"/>
  <c r="C249" i="5"/>
  <c r="D249" i="5"/>
  <c r="E249" i="5"/>
  <c r="A250" i="5"/>
  <c r="B250" i="5"/>
  <c r="C250" i="5"/>
  <c r="D250" i="5"/>
  <c r="E250" i="5"/>
  <c r="A251" i="5"/>
  <c r="B251" i="5"/>
  <c r="C251" i="5"/>
  <c r="D251" i="5"/>
  <c r="E251" i="5"/>
  <c r="A252" i="5"/>
  <c r="B252" i="5"/>
  <c r="C252" i="5"/>
  <c r="D252" i="5"/>
  <c r="E252" i="5"/>
  <c r="A253" i="5"/>
  <c r="B253" i="5"/>
  <c r="C253" i="5"/>
  <c r="D253" i="5"/>
  <c r="E253" i="5"/>
  <c r="A254" i="5"/>
  <c r="B254" i="5"/>
  <c r="C254" i="5"/>
  <c r="D254" i="5"/>
  <c r="E254" i="5"/>
  <c r="A255" i="5"/>
  <c r="B255" i="5"/>
  <c r="C255" i="5"/>
  <c r="D255" i="5"/>
  <c r="E255" i="5"/>
  <c r="A256" i="5"/>
  <c r="B256" i="5"/>
  <c r="C256" i="5"/>
  <c r="D256" i="5"/>
  <c r="E256" i="5"/>
  <c r="A257" i="5"/>
  <c r="B257" i="5"/>
  <c r="C257" i="5"/>
  <c r="D257" i="5"/>
  <c r="E257" i="5"/>
  <c r="A258" i="5"/>
  <c r="B258" i="5"/>
  <c r="C258" i="5"/>
  <c r="D258" i="5"/>
  <c r="E258" i="5"/>
  <c r="A259" i="5"/>
  <c r="B259" i="5"/>
  <c r="C259" i="5"/>
  <c r="D259" i="5"/>
  <c r="E259" i="5"/>
  <c r="A260" i="5"/>
  <c r="B260" i="5"/>
  <c r="C260" i="5"/>
  <c r="D260" i="5"/>
  <c r="E260" i="5"/>
  <c r="A261" i="5"/>
  <c r="B261" i="5"/>
  <c r="C261" i="5"/>
  <c r="D261" i="5"/>
  <c r="E261" i="5"/>
  <c r="A262" i="5"/>
  <c r="B262" i="5"/>
  <c r="C262" i="5"/>
  <c r="D262" i="5"/>
  <c r="E262" i="5"/>
  <c r="A263" i="5"/>
  <c r="B263" i="5"/>
  <c r="C263" i="5"/>
  <c r="D263" i="5"/>
  <c r="E263" i="5"/>
  <c r="A264" i="5"/>
  <c r="B264" i="5"/>
  <c r="C264" i="5"/>
  <c r="D264" i="5"/>
  <c r="E264" i="5"/>
  <c r="A265" i="5"/>
  <c r="B265" i="5"/>
  <c r="C265" i="5"/>
  <c r="D265" i="5"/>
  <c r="E265" i="5"/>
  <c r="A266" i="5"/>
  <c r="B266" i="5"/>
  <c r="C266" i="5"/>
  <c r="D266" i="5"/>
  <c r="E266" i="5"/>
  <c r="A267" i="5"/>
  <c r="B267" i="5"/>
  <c r="C267" i="5"/>
  <c r="D267" i="5"/>
  <c r="E267" i="5"/>
  <c r="A268" i="5"/>
  <c r="B268" i="5"/>
  <c r="C268" i="5"/>
  <c r="D268" i="5"/>
  <c r="E268" i="5"/>
  <c r="A269" i="5"/>
  <c r="B269" i="5"/>
  <c r="C269" i="5"/>
  <c r="D269" i="5"/>
  <c r="E269" i="5"/>
  <c r="A270" i="5"/>
  <c r="B270" i="5"/>
  <c r="C270" i="5"/>
  <c r="D270" i="5"/>
  <c r="E270" i="5"/>
  <c r="A271" i="5"/>
  <c r="B271" i="5"/>
  <c r="C271" i="5"/>
  <c r="D271" i="5"/>
  <c r="E271" i="5"/>
  <c r="A272" i="5"/>
  <c r="B272" i="5"/>
  <c r="C272" i="5"/>
  <c r="D272" i="5"/>
  <c r="E272" i="5"/>
  <c r="A273" i="5"/>
  <c r="B273" i="5"/>
  <c r="C273" i="5"/>
  <c r="D273" i="5"/>
  <c r="E273" i="5"/>
  <c r="A274" i="5"/>
  <c r="B274" i="5"/>
  <c r="C274" i="5"/>
  <c r="D274" i="5"/>
  <c r="E274" i="5"/>
  <c r="A275" i="5"/>
  <c r="B275" i="5"/>
  <c r="C275" i="5"/>
  <c r="D275" i="5"/>
  <c r="E275" i="5"/>
  <c r="A276" i="5"/>
  <c r="B276" i="5"/>
  <c r="C276" i="5"/>
  <c r="D276" i="5"/>
  <c r="E276" i="5"/>
  <c r="A277" i="5"/>
  <c r="B277" i="5"/>
  <c r="C277" i="5"/>
  <c r="D277" i="5"/>
  <c r="E277" i="5"/>
  <c r="A278" i="5"/>
  <c r="B278" i="5"/>
  <c r="C278" i="5"/>
  <c r="D278" i="5"/>
  <c r="E278" i="5"/>
  <c r="A279" i="5"/>
  <c r="B279" i="5"/>
  <c r="C279" i="5"/>
  <c r="D279" i="5"/>
  <c r="E279" i="5"/>
  <c r="A280" i="5"/>
  <c r="B280" i="5"/>
  <c r="C280" i="5"/>
  <c r="D280" i="5"/>
  <c r="E280" i="5"/>
  <c r="A281" i="5"/>
  <c r="B281" i="5"/>
  <c r="C281" i="5"/>
  <c r="D281" i="5"/>
  <c r="E281" i="5"/>
  <c r="A282" i="5"/>
  <c r="B282" i="5"/>
  <c r="C282" i="5"/>
  <c r="D282" i="5"/>
  <c r="E282" i="5"/>
  <c r="A283" i="5"/>
  <c r="B283" i="5"/>
  <c r="C283" i="5"/>
  <c r="D283" i="5"/>
  <c r="E283" i="5"/>
  <c r="A284" i="5"/>
  <c r="B284" i="5"/>
  <c r="C284" i="5"/>
  <c r="D284" i="5"/>
  <c r="E284" i="5"/>
  <c r="A285" i="5"/>
  <c r="B285" i="5"/>
  <c r="C285" i="5"/>
  <c r="D285" i="5"/>
  <c r="E285" i="5"/>
  <c r="A286" i="5"/>
  <c r="B286" i="5"/>
  <c r="C286" i="5"/>
  <c r="D286" i="5"/>
  <c r="E286" i="5"/>
  <c r="A287" i="5"/>
  <c r="B287" i="5"/>
  <c r="C287" i="5"/>
  <c r="D287" i="5"/>
  <c r="E287" i="5"/>
  <c r="A288" i="5"/>
  <c r="B288" i="5"/>
  <c r="C288" i="5"/>
  <c r="D288" i="5"/>
  <c r="E288" i="5"/>
  <c r="A289" i="5"/>
  <c r="B289" i="5"/>
  <c r="C289" i="5"/>
  <c r="D289" i="5"/>
  <c r="E289" i="5"/>
  <c r="A290" i="5"/>
  <c r="B290" i="5"/>
  <c r="C290" i="5"/>
  <c r="D290" i="5"/>
  <c r="E290" i="5"/>
  <c r="A291" i="5"/>
  <c r="B291" i="5"/>
  <c r="C291" i="5"/>
  <c r="D291" i="5"/>
  <c r="E291" i="5"/>
  <c r="A292" i="5"/>
  <c r="B292" i="5"/>
  <c r="C292" i="5"/>
  <c r="D292" i="5"/>
  <c r="E292" i="5"/>
  <c r="A293" i="5"/>
  <c r="B293" i="5"/>
  <c r="C293" i="5"/>
  <c r="D293" i="5"/>
  <c r="E293" i="5"/>
  <c r="A294" i="5"/>
  <c r="B294" i="5"/>
  <c r="C294" i="5"/>
  <c r="D294" i="5"/>
  <c r="E294" i="5"/>
  <c r="A295" i="5"/>
  <c r="B295" i="5"/>
  <c r="C295" i="5"/>
  <c r="D295" i="5"/>
  <c r="E295" i="5"/>
  <c r="A296" i="5"/>
  <c r="B296" i="5"/>
  <c r="C296" i="5"/>
  <c r="D296" i="5"/>
  <c r="E296" i="5"/>
  <c r="A297" i="5"/>
  <c r="B297" i="5"/>
  <c r="C297" i="5"/>
  <c r="D297" i="5"/>
  <c r="E297" i="5"/>
  <c r="A298" i="5"/>
  <c r="B298" i="5"/>
  <c r="C298" i="5"/>
  <c r="D298" i="5"/>
  <c r="E298" i="5"/>
  <c r="A299" i="5"/>
  <c r="B299" i="5"/>
  <c r="C299" i="5"/>
  <c r="D299" i="5"/>
  <c r="E299" i="5"/>
  <c r="A300" i="5"/>
  <c r="B300" i="5"/>
  <c r="C300" i="5"/>
  <c r="D300" i="5"/>
  <c r="E300" i="5"/>
  <c r="A301" i="5"/>
  <c r="B301" i="5"/>
  <c r="C301" i="5"/>
  <c r="D301" i="5"/>
  <c r="E301" i="5"/>
  <c r="A302" i="5"/>
  <c r="B302" i="5"/>
  <c r="C302" i="5"/>
  <c r="D302" i="5"/>
  <c r="E302" i="5"/>
  <c r="A303" i="5"/>
  <c r="B303" i="5"/>
  <c r="C303" i="5"/>
  <c r="D303" i="5"/>
  <c r="E303" i="5"/>
  <c r="A304" i="5"/>
  <c r="B304" i="5"/>
  <c r="C304" i="5"/>
  <c r="D304" i="5"/>
  <c r="E304" i="5"/>
  <c r="A305" i="5"/>
  <c r="B305" i="5"/>
  <c r="C305" i="5"/>
  <c r="D305" i="5"/>
  <c r="E305" i="5"/>
  <c r="A306" i="5"/>
  <c r="B306" i="5"/>
  <c r="C306" i="5"/>
  <c r="D306" i="5"/>
  <c r="E306" i="5"/>
  <c r="A307" i="5"/>
  <c r="B307" i="5"/>
  <c r="C307" i="5"/>
  <c r="D307" i="5"/>
  <c r="E307" i="5"/>
  <c r="A308" i="5"/>
  <c r="B308" i="5"/>
  <c r="C308" i="5"/>
  <c r="D308" i="5"/>
  <c r="E308" i="5"/>
  <c r="A309" i="5"/>
  <c r="B309" i="5"/>
  <c r="C309" i="5"/>
  <c r="D309" i="5"/>
  <c r="E309" i="5"/>
  <c r="A310" i="5"/>
  <c r="B310" i="5"/>
  <c r="C310" i="5"/>
  <c r="D310" i="5"/>
  <c r="E310" i="5"/>
  <c r="A311" i="5"/>
  <c r="B311" i="5"/>
  <c r="C311" i="5"/>
  <c r="D311" i="5"/>
  <c r="E311" i="5"/>
  <c r="A312" i="5"/>
  <c r="B312" i="5"/>
  <c r="C312" i="5"/>
  <c r="D312" i="5"/>
  <c r="E312" i="5"/>
  <c r="A313" i="5"/>
  <c r="B313" i="5"/>
  <c r="C313" i="5"/>
  <c r="D313" i="5"/>
  <c r="E313" i="5"/>
  <c r="A314" i="5"/>
  <c r="B314" i="5"/>
  <c r="C314" i="5"/>
  <c r="D314" i="5"/>
  <c r="E314" i="5"/>
  <c r="A315" i="5"/>
  <c r="B315" i="5"/>
  <c r="C315" i="5"/>
  <c r="D315" i="5"/>
  <c r="E315" i="5"/>
  <c r="A316" i="5"/>
  <c r="B316" i="5"/>
  <c r="C316" i="5"/>
  <c r="D316" i="5"/>
  <c r="E316" i="5"/>
  <c r="A317" i="5"/>
  <c r="B317" i="5"/>
  <c r="C317" i="5"/>
  <c r="D317" i="5"/>
  <c r="E317" i="5"/>
  <c r="A318" i="5"/>
  <c r="B318" i="5"/>
  <c r="C318" i="5"/>
  <c r="D318" i="5"/>
  <c r="E318" i="5"/>
  <c r="A319" i="5"/>
  <c r="B319" i="5"/>
  <c r="C319" i="5"/>
  <c r="D319" i="5"/>
  <c r="E319" i="5"/>
  <c r="A320" i="5"/>
  <c r="B320" i="5"/>
  <c r="C320" i="5"/>
  <c r="D320" i="5"/>
  <c r="E320" i="5"/>
  <c r="A321" i="5"/>
  <c r="B321" i="5"/>
  <c r="C321" i="5"/>
  <c r="D321" i="5"/>
  <c r="E321" i="5"/>
  <c r="A322" i="5"/>
  <c r="B322" i="5"/>
  <c r="C322" i="5"/>
  <c r="D322" i="5"/>
  <c r="E322" i="5"/>
  <c r="A323" i="5"/>
  <c r="B323" i="5"/>
  <c r="C323" i="5"/>
  <c r="D323" i="5"/>
  <c r="E323" i="5"/>
  <c r="A324" i="5"/>
  <c r="B324" i="5"/>
  <c r="C324" i="5"/>
  <c r="D324" i="5"/>
  <c r="E324" i="5"/>
  <c r="A325" i="5"/>
  <c r="B325" i="5"/>
  <c r="C325" i="5"/>
  <c r="D325" i="5"/>
  <c r="E325" i="5"/>
  <c r="A326" i="5"/>
  <c r="B326" i="5"/>
  <c r="C326" i="5"/>
  <c r="D326" i="5"/>
  <c r="E326" i="5"/>
  <c r="A327" i="5"/>
  <c r="B327" i="5"/>
  <c r="C327" i="5"/>
  <c r="D327" i="5"/>
  <c r="E327" i="5"/>
  <c r="A328" i="5"/>
  <c r="B328" i="5"/>
  <c r="C328" i="5"/>
  <c r="D328" i="5"/>
  <c r="E328" i="5"/>
  <c r="A329" i="5"/>
  <c r="B329" i="5"/>
  <c r="C329" i="5"/>
  <c r="D329" i="5"/>
  <c r="E329" i="5"/>
  <c r="A330" i="5"/>
  <c r="B330" i="5"/>
  <c r="C330" i="5"/>
  <c r="D330" i="5"/>
  <c r="E330" i="5"/>
  <c r="A331" i="5"/>
  <c r="B331" i="5"/>
  <c r="C331" i="5"/>
  <c r="D331" i="5"/>
  <c r="E331" i="5"/>
  <c r="A332" i="5"/>
  <c r="B332" i="5"/>
  <c r="C332" i="5"/>
  <c r="D332" i="5"/>
  <c r="E332" i="5"/>
  <c r="A333" i="5"/>
  <c r="B333" i="5"/>
  <c r="C333" i="5"/>
  <c r="D333" i="5"/>
  <c r="E333" i="5"/>
  <c r="A334" i="5"/>
  <c r="B334" i="5"/>
  <c r="C334" i="5"/>
  <c r="D334" i="5"/>
  <c r="E334" i="5"/>
  <c r="A335" i="5"/>
  <c r="B335" i="5"/>
  <c r="C335" i="5"/>
  <c r="D335" i="5"/>
  <c r="E335" i="5"/>
  <c r="A336" i="5"/>
  <c r="B336" i="5"/>
  <c r="C336" i="5"/>
  <c r="D336" i="5"/>
  <c r="E336" i="5"/>
  <c r="A337" i="5"/>
  <c r="B337" i="5"/>
  <c r="C337" i="5"/>
  <c r="D337" i="5"/>
  <c r="E337" i="5"/>
  <c r="A338" i="5"/>
  <c r="B338" i="5"/>
  <c r="C338" i="5"/>
  <c r="D338" i="5"/>
  <c r="E338" i="5"/>
  <c r="A339" i="5"/>
  <c r="B339" i="5"/>
  <c r="C339" i="5"/>
  <c r="D339" i="5"/>
  <c r="E339" i="5"/>
  <c r="A340" i="5"/>
  <c r="B340" i="5"/>
  <c r="C340" i="5"/>
  <c r="D340" i="5"/>
  <c r="E340" i="5"/>
  <c r="A341" i="5"/>
  <c r="B341" i="5"/>
  <c r="C341" i="5"/>
  <c r="D341" i="5"/>
  <c r="E341" i="5"/>
  <c r="A342" i="5"/>
  <c r="B342" i="5"/>
  <c r="C342" i="5"/>
  <c r="D342" i="5"/>
  <c r="E342" i="5"/>
  <c r="A343" i="5"/>
  <c r="B343" i="5"/>
  <c r="C343" i="5"/>
  <c r="D343" i="5"/>
  <c r="E343" i="5"/>
  <c r="A344" i="5"/>
  <c r="B344" i="5"/>
  <c r="C344" i="5"/>
  <c r="D344" i="5"/>
  <c r="E344" i="5"/>
  <c r="A345" i="5"/>
  <c r="B345" i="5"/>
  <c r="C345" i="5"/>
  <c r="D345" i="5"/>
  <c r="E345" i="5"/>
  <c r="A346" i="5"/>
  <c r="B346" i="5"/>
  <c r="C346" i="5"/>
  <c r="D346" i="5"/>
  <c r="E346" i="5"/>
  <c r="A347" i="5"/>
  <c r="B347" i="5"/>
  <c r="C347" i="5"/>
  <c r="D347" i="5"/>
  <c r="E347" i="5"/>
  <c r="A348" i="5"/>
  <c r="B348" i="5"/>
  <c r="C348" i="5"/>
  <c r="D348" i="5"/>
  <c r="E348" i="5"/>
  <c r="A349" i="5"/>
  <c r="B349" i="5"/>
  <c r="C349" i="5"/>
  <c r="D349" i="5"/>
  <c r="E349" i="5"/>
  <c r="A350" i="5"/>
  <c r="B350" i="5"/>
  <c r="C350" i="5"/>
  <c r="D350" i="5"/>
  <c r="E350" i="5"/>
  <c r="A351" i="5"/>
  <c r="B351" i="5"/>
  <c r="C351" i="5"/>
  <c r="D351" i="5"/>
  <c r="E351" i="5"/>
  <c r="A352" i="5"/>
  <c r="B352" i="5"/>
  <c r="C352" i="5"/>
  <c r="D352" i="5"/>
  <c r="E352" i="5"/>
  <c r="A353" i="5"/>
  <c r="B353" i="5"/>
  <c r="C353" i="5"/>
  <c r="D353" i="5"/>
  <c r="E353" i="5"/>
  <c r="A354" i="5"/>
  <c r="B354" i="5"/>
  <c r="C354" i="5"/>
  <c r="D354" i="5"/>
  <c r="E354" i="5"/>
  <c r="A355" i="5"/>
  <c r="B355" i="5"/>
  <c r="C355" i="5"/>
  <c r="D355" i="5"/>
  <c r="E355" i="5"/>
  <c r="A356" i="5"/>
  <c r="B356" i="5"/>
  <c r="C356" i="5"/>
  <c r="D356" i="5"/>
  <c r="E356" i="5"/>
  <c r="A357" i="5"/>
  <c r="B357" i="5"/>
  <c r="C357" i="5"/>
  <c r="D357" i="5"/>
  <c r="E357" i="5"/>
  <c r="A358" i="5"/>
  <c r="B358" i="5"/>
  <c r="C358" i="5"/>
  <c r="D358" i="5"/>
  <c r="E358" i="5"/>
  <c r="A359" i="5"/>
  <c r="B359" i="5"/>
  <c r="C359" i="5"/>
  <c r="D359" i="5"/>
  <c r="E359" i="5"/>
  <c r="A360" i="5"/>
  <c r="B360" i="5"/>
  <c r="C360" i="5"/>
  <c r="D360" i="5"/>
  <c r="E360" i="5"/>
  <c r="A361" i="5"/>
  <c r="B361" i="5"/>
  <c r="C361" i="5"/>
  <c r="D361" i="5"/>
  <c r="E361" i="5"/>
  <c r="A362" i="5"/>
  <c r="B362" i="5"/>
  <c r="C362" i="5"/>
  <c r="D362" i="5"/>
  <c r="E362" i="5"/>
  <c r="A363" i="5"/>
  <c r="B363" i="5"/>
  <c r="C363" i="5"/>
  <c r="D363" i="5"/>
  <c r="E363" i="5"/>
  <c r="A364" i="5"/>
  <c r="B364" i="5"/>
  <c r="C364" i="5"/>
  <c r="D364" i="5"/>
  <c r="E364" i="5"/>
  <c r="A365" i="5"/>
  <c r="B365" i="5"/>
  <c r="C365" i="5"/>
  <c r="D365" i="5"/>
  <c r="E365" i="5"/>
  <c r="A366" i="5"/>
  <c r="B366" i="5"/>
  <c r="C366" i="5"/>
  <c r="D366" i="5"/>
  <c r="E366" i="5"/>
  <c r="A367" i="5"/>
  <c r="B367" i="5"/>
  <c r="C367" i="5"/>
  <c r="D367" i="5"/>
  <c r="E367" i="5"/>
  <c r="A368" i="5"/>
  <c r="B368" i="5"/>
  <c r="C368" i="5"/>
  <c r="D368" i="5"/>
  <c r="E368" i="5"/>
  <c r="A369" i="5"/>
  <c r="B369" i="5"/>
  <c r="C369" i="5"/>
  <c r="D369" i="5"/>
  <c r="E369" i="5"/>
  <c r="A370" i="5"/>
  <c r="B370" i="5"/>
  <c r="C370" i="5"/>
  <c r="D370" i="5"/>
  <c r="E370" i="5"/>
  <c r="A371" i="5"/>
  <c r="B371" i="5"/>
  <c r="C371" i="5"/>
  <c r="D371" i="5"/>
  <c r="E371" i="5"/>
  <c r="A372" i="5"/>
  <c r="B372" i="5"/>
  <c r="C372" i="5"/>
  <c r="D372" i="5"/>
  <c r="E372" i="5"/>
  <c r="A373" i="5"/>
  <c r="B373" i="5"/>
  <c r="C373" i="5"/>
  <c r="D373" i="5"/>
  <c r="E373" i="5"/>
  <c r="A374" i="5"/>
  <c r="B374" i="5"/>
  <c r="C374" i="5"/>
  <c r="D374" i="5"/>
  <c r="E374" i="5"/>
  <c r="A375" i="5"/>
  <c r="B375" i="5"/>
  <c r="C375" i="5"/>
  <c r="D375" i="5"/>
  <c r="E375" i="5"/>
  <c r="A376" i="5"/>
  <c r="B376" i="5"/>
  <c r="C376" i="5"/>
  <c r="D376" i="5"/>
  <c r="E376" i="5"/>
  <c r="A377" i="5"/>
  <c r="B377" i="5"/>
  <c r="C377" i="5"/>
  <c r="D377" i="5"/>
  <c r="E377" i="5"/>
  <c r="A378" i="5"/>
  <c r="B378" i="5"/>
  <c r="C378" i="5"/>
  <c r="D378" i="5"/>
  <c r="E378" i="5"/>
  <c r="A379" i="5"/>
  <c r="B379" i="5"/>
  <c r="C379" i="5"/>
  <c r="D379" i="5"/>
  <c r="E379" i="5"/>
  <c r="A380" i="5"/>
  <c r="B380" i="5"/>
  <c r="C380" i="5"/>
  <c r="D380" i="5"/>
  <c r="E380" i="5"/>
  <c r="A381" i="5"/>
  <c r="B381" i="5"/>
  <c r="C381" i="5"/>
  <c r="D381" i="5"/>
  <c r="E381" i="5"/>
  <c r="A382" i="5"/>
  <c r="B382" i="5"/>
  <c r="C382" i="5"/>
  <c r="D382" i="5"/>
  <c r="E382" i="5"/>
  <c r="A383" i="5"/>
  <c r="B383" i="5"/>
  <c r="C383" i="5"/>
  <c r="D383" i="5"/>
  <c r="E383" i="5"/>
  <c r="A384" i="5"/>
  <c r="B384" i="5"/>
  <c r="C384" i="5"/>
  <c r="D384" i="5"/>
  <c r="E384" i="5"/>
  <c r="A385" i="5"/>
  <c r="B385" i="5"/>
  <c r="C385" i="5"/>
  <c r="D385" i="5"/>
  <c r="E385" i="5"/>
  <c r="A386" i="5"/>
  <c r="B386" i="5"/>
  <c r="C386" i="5"/>
  <c r="D386" i="5"/>
  <c r="E386" i="5"/>
  <c r="A387" i="5"/>
  <c r="B387" i="5"/>
  <c r="C387" i="5"/>
  <c r="D387" i="5"/>
  <c r="E387" i="5"/>
  <c r="A388" i="5"/>
  <c r="B388" i="5"/>
  <c r="C388" i="5"/>
  <c r="D388" i="5"/>
  <c r="E388" i="5"/>
  <c r="A389" i="5"/>
  <c r="B389" i="5"/>
  <c r="C389" i="5"/>
  <c r="D389" i="5"/>
  <c r="E389" i="5"/>
  <c r="A390" i="5"/>
  <c r="B390" i="5"/>
  <c r="C390" i="5"/>
  <c r="D390" i="5"/>
  <c r="E390" i="5"/>
  <c r="A391" i="5"/>
  <c r="B391" i="5"/>
  <c r="C391" i="5"/>
  <c r="D391" i="5"/>
  <c r="E391" i="5"/>
  <c r="A392" i="5"/>
  <c r="B392" i="5"/>
  <c r="C392" i="5"/>
  <c r="D392" i="5"/>
  <c r="E392" i="5"/>
  <c r="A393" i="5"/>
  <c r="B393" i="5"/>
  <c r="C393" i="5"/>
  <c r="D393" i="5"/>
  <c r="E393" i="5"/>
  <c r="A394" i="5"/>
  <c r="B394" i="5"/>
  <c r="C394" i="5"/>
  <c r="D394" i="5"/>
  <c r="E394" i="5"/>
  <c r="A395" i="5"/>
  <c r="B395" i="5"/>
  <c r="C395" i="5"/>
  <c r="D395" i="5"/>
  <c r="E395" i="5"/>
  <c r="A396" i="5"/>
  <c r="B396" i="5"/>
  <c r="C396" i="5"/>
  <c r="D396" i="5"/>
  <c r="E396" i="5"/>
  <c r="A397" i="5"/>
  <c r="B397" i="5"/>
  <c r="C397" i="5"/>
  <c r="D397" i="5"/>
  <c r="E397" i="5"/>
  <c r="A398" i="5"/>
  <c r="B398" i="5"/>
  <c r="C398" i="5"/>
  <c r="D398" i="5"/>
  <c r="E398" i="5"/>
  <c r="A399" i="5"/>
  <c r="B399" i="5"/>
  <c r="C399" i="5"/>
  <c r="D399" i="5"/>
  <c r="E399" i="5"/>
  <c r="A400" i="5"/>
  <c r="B400" i="5"/>
  <c r="C400" i="5"/>
  <c r="D400" i="5"/>
  <c r="E400" i="5"/>
  <c r="A401" i="5"/>
  <c r="B401" i="5"/>
  <c r="C401" i="5"/>
  <c r="D401" i="5"/>
  <c r="E401" i="5"/>
  <c r="A402" i="5"/>
  <c r="B402" i="5"/>
  <c r="C402" i="5"/>
  <c r="D402" i="5"/>
  <c r="E402" i="5"/>
  <c r="A403" i="5"/>
  <c r="B403" i="5"/>
  <c r="C403" i="5"/>
  <c r="D403" i="5"/>
  <c r="E403" i="5"/>
  <c r="A404" i="5"/>
  <c r="B404" i="5"/>
  <c r="C404" i="5"/>
  <c r="D404" i="5"/>
  <c r="E404" i="5"/>
  <c r="A405" i="5"/>
  <c r="B405" i="5"/>
  <c r="C405" i="5"/>
  <c r="D405" i="5"/>
  <c r="E405" i="5"/>
  <c r="A406" i="5"/>
  <c r="B406" i="5"/>
  <c r="C406" i="5"/>
  <c r="D406" i="5"/>
  <c r="E406" i="5"/>
  <c r="A407" i="5"/>
  <c r="B407" i="5"/>
  <c r="C407" i="5"/>
  <c r="D407" i="5"/>
  <c r="E407" i="5"/>
  <c r="A408" i="5"/>
  <c r="B408" i="5"/>
  <c r="C408" i="5"/>
  <c r="D408" i="5"/>
  <c r="E408" i="5"/>
  <c r="A409" i="5"/>
  <c r="B409" i="5"/>
  <c r="C409" i="5"/>
  <c r="D409" i="5"/>
  <c r="E409" i="5"/>
  <c r="A410" i="5"/>
  <c r="B410" i="5"/>
  <c r="C410" i="5"/>
  <c r="D410" i="5"/>
  <c r="E410" i="5"/>
  <c r="A411" i="5"/>
  <c r="B411" i="5"/>
  <c r="C411" i="5"/>
  <c r="D411" i="5"/>
  <c r="E411" i="5"/>
  <c r="A412" i="5"/>
  <c r="B412" i="5"/>
  <c r="C412" i="5"/>
  <c r="D412" i="5"/>
  <c r="E412" i="5"/>
  <c r="A413" i="5"/>
  <c r="B413" i="5"/>
  <c r="C413" i="5"/>
  <c r="D413" i="5"/>
  <c r="E413" i="5"/>
  <c r="A414" i="5"/>
  <c r="B414" i="5"/>
  <c r="C414" i="5"/>
  <c r="D414" i="5"/>
  <c r="E414" i="5"/>
  <c r="A415" i="5"/>
  <c r="B415" i="5"/>
  <c r="C415" i="5"/>
  <c r="D415" i="5"/>
  <c r="E415" i="5"/>
  <c r="A416" i="5"/>
  <c r="B416" i="5"/>
  <c r="C416" i="5"/>
  <c r="D416" i="5"/>
  <c r="E416" i="5"/>
  <c r="A417" i="5"/>
  <c r="B417" i="5"/>
  <c r="C417" i="5"/>
  <c r="D417" i="5"/>
  <c r="E417" i="5"/>
  <c r="A418" i="5"/>
  <c r="B418" i="5"/>
  <c r="C418" i="5"/>
  <c r="D418" i="5"/>
  <c r="E418" i="5"/>
  <c r="A419" i="5"/>
  <c r="B419" i="5"/>
  <c r="C419" i="5"/>
  <c r="D419" i="5"/>
  <c r="E419" i="5"/>
  <c r="A420" i="5"/>
  <c r="B420" i="5"/>
  <c r="C420" i="5"/>
  <c r="D420" i="5"/>
  <c r="E420" i="5"/>
  <c r="A421" i="5"/>
  <c r="B421" i="5"/>
  <c r="C421" i="5"/>
  <c r="D421" i="5"/>
  <c r="E421" i="5"/>
  <c r="A422" i="5"/>
  <c r="B422" i="5"/>
  <c r="C422" i="5"/>
  <c r="D422" i="5"/>
  <c r="E422" i="5"/>
  <c r="A423" i="5"/>
  <c r="B423" i="5"/>
  <c r="C423" i="5"/>
  <c r="D423" i="5"/>
  <c r="E423" i="5"/>
  <c r="A424" i="5"/>
  <c r="B424" i="5"/>
  <c r="C424" i="5"/>
  <c r="D424" i="5"/>
  <c r="E424" i="5"/>
  <c r="A425" i="5"/>
  <c r="B425" i="5"/>
  <c r="C425" i="5"/>
  <c r="D425" i="5"/>
  <c r="E425" i="5"/>
  <c r="A426" i="5"/>
  <c r="B426" i="5"/>
  <c r="C426" i="5"/>
  <c r="D426" i="5"/>
  <c r="E426" i="5"/>
  <c r="A427" i="5"/>
  <c r="B427" i="5"/>
  <c r="C427" i="5"/>
  <c r="D427" i="5"/>
  <c r="E427" i="5"/>
  <c r="A428" i="5"/>
  <c r="B428" i="5"/>
  <c r="C428" i="5"/>
  <c r="D428" i="5"/>
  <c r="E428" i="5"/>
  <c r="A429" i="5"/>
  <c r="B429" i="5"/>
  <c r="C429" i="5"/>
  <c r="D429" i="5"/>
  <c r="E429" i="5"/>
  <c r="A430" i="5"/>
  <c r="B430" i="5"/>
  <c r="C430" i="5"/>
  <c r="D430" i="5"/>
  <c r="E430" i="5"/>
  <c r="A431" i="5"/>
  <c r="B431" i="5"/>
  <c r="C431" i="5"/>
  <c r="D431" i="5"/>
  <c r="E431" i="5"/>
  <c r="A432" i="5"/>
  <c r="B432" i="5"/>
  <c r="C432" i="5"/>
  <c r="D432" i="5"/>
  <c r="E432" i="5"/>
  <c r="A433" i="5"/>
  <c r="B433" i="5"/>
  <c r="C433" i="5"/>
  <c r="D433" i="5"/>
  <c r="E433" i="5"/>
  <c r="A434" i="5"/>
  <c r="B434" i="5"/>
  <c r="C434" i="5"/>
  <c r="D434" i="5"/>
  <c r="E434" i="5"/>
  <c r="A435" i="5"/>
  <c r="B435" i="5"/>
  <c r="C435" i="5"/>
  <c r="D435" i="5"/>
  <c r="E435" i="5"/>
  <c r="A436" i="5"/>
  <c r="B436" i="5"/>
  <c r="C436" i="5"/>
  <c r="D436" i="5"/>
  <c r="E436" i="5"/>
  <c r="A437" i="5"/>
  <c r="B437" i="5"/>
  <c r="C437" i="5"/>
  <c r="D437" i="5"/>
  <c r="E437" i="5"/>
  <c r="A438" i="5"/>
  <c r="B438" i="5"/>
  <c r="C438" i="5"/>
  <c r="D438" i="5"/>
  <c r="E438" i="5"/>
  <c r="A439" i="5"/>
  <c r="B439" i="5"/>
  <c r="C439" i="5"/>
  <c r="D439" i="5"/>
  <c r="E439" i="5"/>
  <c r="A440" i="5"/>
  <c r="B440" i="5"/>
  <c r="C440" i="5"/>
  <c r="D440" i="5"/>
  <c r="E440" i="5"/>
  <c r="A441" i="5"/>
  <c r="B441" i="5"/>
  <c r="C441" i="5"/>
  <c r="D441" i="5"/>
  <c r="E441" i="5"/>
  <c r="A442" i="5"/>
  <c r="B442" i="5"/>
  <c r="C442" i="5"/>
  <c r="D442" i="5"/>
  <c r="E442" i="5"/>
  <c r="A443" i="5"/>
  <c r="B443" i="5"/>
  <c r="C443" i="5"/>
  <c r="D443" i="5"/>
  <c r="E443" i="5"/>
  <c r="A444" i="5"/>
  <c r="B444" i="5"/>
  <c r="C444" i="5"/>
  <c r="D444" i="5"/>
  <c r="E444" i="5"/>
  <c r="A445" i="5"/>
  <c r="B445" i="5"/>
  <c r="C445" i="5"/>
  <c r="D445" i="5"/>
  <c r="E445" i="5"/>
  <c r="A446" i="5"/>
  <c r="B446" i="5"/>
  <c r="C446" i="5"/>
  <c r="D446" i="5"/>
  <c r="E446" i="5"/>
  <c r="A447" i="5"/>
  <c r="B447" i="5"/>
  <c r="C447" i="5"/>
  <c r="D447" i="5"/>
  <c r="E447" i="5"/>
  <c r="A448" i="5"/>
  <c r="B448" i="5"/>
  <c r="C448" i="5"/>
  <c r="D448" i="5"/>
  <c r="E448" i="5"/>
  <c r="A449" i="5"/>
  <c r="B449" i="5"/>
  <c r="C449" i="5"/>
  <c r="D449" i="5"/>
  <c r="E449" i="5"/>
  <c r="A450" i="5"/>
  <c r="B450" i="5"/>
  <c r="C450" i="5"/>
  <c r="D450" i="5"/>
  <c r="E450" i="5"/>
  <c r="A451" i="5"/>
  <c r="B451" i="5"/>
  <c r="C451" i="5"/>
  <c r="D451" i="5"/>
  <c r="E451" i="5"/>
  <c r="A452" i="5"/>
  <c r="B452" i="5"/>
  <c r="C452" i="5"/>
  <c r="D452" i="5"/>
  <c r="E452" i="5"/>
  <c r="A453" i="5"/>
  <c r="B453" i="5"/>
  <c r="C453" i="5"/>
  <c r="D453" i="5"/>
  <c r="E453" i="5"/>
  <c r="A454" i="5"/>
  <c r="B454" i="5"/>
  <c r="C454" i="5"/>
  <c r="D454" i="5"/>
  <c r="E454" i="5"/>
  <c r="A455" i="5"/>
  <c r="B455" i="5"/>
  <c r="C455" i="5"/>
  <c r="D455" i="5"/>
  <c r="E455" i="5"/>
  <c r="A456" i="5"/>
  <c r="B456" i="5"/>
  <c r="C456" i="5"/>
  <c r="D456" i="5"/>
  <c r="E456" i="5"/>
  <c r="A457" i="5"/>
  <c r="B457" i="5"/>
  <c r="C457" i="5"/>
  <c r="D457" i="5"/>
  <c r="E457" i="5"/>
  <c r="A458" i="5"/>
  <c r="B458" i="5"/>
  <c r="C458" i="5"/>
  <c r="D458" i="5"/>
  <c r="E458" i="5"/>
  <c r="A459" i="5"/>
  <c r="B459" i="5"/>
  <c r="C459" i="5"/>
  <c r="D459" i="5"/>
  <c r="E459" i="5"/>
  <c r="A460" i="5"/>
  <c r="B460" i="5"/>
  <c r="C460" i="5"/>
  <c r="D460" i="5"/>
  <c r="E460" i="5"/>
  <c r="A461" i="5"/>
  <c r="B461" i="5"/>
  <c r="C461" i="5"/>
  <c r="D461" i="5"/>
  <c r="E461" i="5"/>
  <c r="A462" i="5"/>
  <c r="B462" i="5"/>
  <c r="C462" i="5"/>
  <c r="D462" i="5"/>
  <c r="E462" i="5"/>
  <c r="A463" i="5"/>
  <c r="B463" i="5"/>
  <c r="C463" i="5"/>
  <c r="D463" i="5"/>
  <c r="E463" i="5"/>
  <c r="A464" i="5"/>
  <c r="B464" i="5"/>
  <c r="C464" i="5"/>
  <c r="D464" i="5"/>
  <c r="E464" i="5"/>
  <c r="A465" i="5"/>
  <c r="B465" i="5"/>
  <c r="C465" i="5"/>
  <c r="D465" i="5"/>
  <c r="E465" i="5"/>
  <c r="A466" i="5"/>
  <c r="B466" i="5"/>
  <c r="C466" i="5"/>
  <c r="D466" i="5"/>
  <c r="E466" i="5"/>
  <c r="A467" i="5"/>
  <c r="B467" i="5"/>
  <c r="C467" i="5"/>
  <c r="D467" i="5"/>
  <c r="E467" i="5"/>
  <c r="A468" i="5"/>
  <c r="B468" i="5"/>
  <c r="C468" i="5"/>
  <c r="D468" i="5"/>
  <c r="E468" i="5"/>
  <c r="A469" i="5"/>
  <c r="B469" i="5"/>
  <c r="C469" i="5"/>
  <c r="D469" i="5"/>
  <c r="E469" i="5"/>
  <c r="A470" i="5"/>
  <c r="B470" i="5"/>
  <c r="C470" i="5"/>
  <c r="D470" i="5"/>
  <c r="E470" i="5"/>
  <c r="A471" i="5"/>
  <c r="B471" i="5"/>
  <c r="C471" i="5"/>
  <c r="D471" i="5"/>
  <c r="E471" i="5"/>
  <c r="A472" i="5"/>
  <c r="B472" i="5"/>
  <c r="C472" i="5"/>
  <c r="D472" i="5"/>
  <c r="E472" i="5"/>
  <c r="A473" i="5"/>
  <c r="B473" i="5"/>
  <c r="C473" i="5"/>
  <c r="D473" i="5"/>
  <c r="E473" i="5"/>
  <c r="A474" i="5"/>
  <c r="B474" i="5"/>
  <c r="C474" i="5"/>
  <c r="D474" i="5"/>
  <c r="E474" i="5"/>
  <c r="A475" i="5"/>
  <c r="B475" i="5"/>
  <c r="C475" i="5"/>
  <c r="D475" i="5"/>
  <c r="E475" i="5"/>
  <c r="A476" i="5"/>
  <c r="B476" i="5"/>
  <c r="C476" i="5"/>
  <c r="D476" i="5"/>
  <c r="E476" i="5"/>
  <c r="A477" i="5"/>
  <c r="B477" i="5"/>
  <c r="C477" i="5"/>
  <c r="D477" i="5"/>
  <c r="E477" i="5"/>
  <c r="A478" i="5"/>
  <c r="B478" i="5"/>
  <c r="C478" i="5"/>
  <c r="D478" i="5"/>
  <c r="E478" i="5"/>
  <c r="A479" i="5"/>
  <c r="B479" i="5"/>
  <c r="C479" i="5"/>
  <c r="D479" i="5"/>
  <c r="E479" i="5"/>
  <c r="A480" i="5"/>
  <c r="B480" i="5"/>
  <c r="C480" i="5"/>
  <c r="D480" i="5"/>
  <c r="E480" i="5"/>
  <c r="A481" i="5"/>
  <c r="B481" i="5"/>
  <c r="C481" i="5"/>
  <c r="D481" i="5"/>
  <c r="E481" i="5"/>
  <c r="A482" i="5"/>
  <c r="B482" i="5"/>
  <c r="C482" i="5"/>
  <c r="D482" i="5"/>
  <c r="E482" i="5"/>
  <c r="A483" i="5"/>
  <c r="B483" i="5"/>
  <c r="C483" i="5"/>
  <c r="D483" i="5"/>
  <c r="E483" i="5"/>
  <c r="A484" i="5"/>
  <c r="B484" i="5"/>
  <c r="C484" i="5"/>
  <c r="D484" i="5"/>
  <c r="E484" i="5"/>
  <c r="A485" i="5"/>
  <c r="B485" i="5"/>
  <c r="C485" i="5"/>
  <c r="D485" i="5"/>
  <c r="E485" i="5"/>
  <c r="A486" i="5"/>
  <c r="B486" i="5"/>
  <c r="C486" i="5"/>
  <c r="D486" i="5"/>
  <c r="E486" i="5"/>
  <c r="A487" i="5"/>
  <c r="B487" i="5"/>
  <c r="C487" i="5"/>
  <c r="D487" i="5"/>
  <c r="E487" i="5"/>
  <c r="A488" i="5"/>
  <c r="B488" i="5"/>
  <c r="C488" i="5"/>
  <c r="D488" i="5"/>
  <c r="E488" i="5"/>
  <c r="A489" i="5"/>
  <c r="B489" i="5"/>
  <c r="C489" i="5"/>
  <c r="D489" i="5"/>
  <c r="E489" i="5"/>
  <c r="A490" i="5"/>
  <c r="B490" i="5"/>
  <c r="C490" i="5"/>
  <c r="D490" i="5"/>
  <c r="E490" i="5"/>
  <c r="A491" i="5"/>
  <c r="B491" i="5"/>
  <c r="C491" i="5"/>
  <c r="D491" i="5"/>
  <c r="E491" i="5"/>
  <c r="A492" i="5"/>
  <c r="B492" i="5"/>
  <c r="C492" i="5"/>
  <c r="D492" i="5"/>
  <c r="E492" i="5"/>
  <c r="A493" i="5"/>
  <c r="B493" i="5"/>
  <c r="C493" i="5"/>
  <c r="D493" i="5"/>
  <c r="E493" i="5"/>
  <c r="A494" i="5"/>
  <c r="B494" i="5"/>
  <c r="C494" i="5"/>
  <c r="D494" i="5"/>
  <c r="E494" i="5"/>
  <c r="A495" i="5"/>
  <c r="B495" i="5"/>
  <c r="C495" i="5"/>
  <c r="D495" i="5"/>
  <c r="E495" i="5"/>
  <c r="A496" i="5"/>
  <c r="B496" i="5"/>
  <c r="C496" i="5"/>
  <c r="D496" i="5"/>
  <c r="E496" i="5"/>
  <c r="A497" i="5"/>
  <c r="B497" i="5"/>
  <c r="C497" i="5"/>
  <c r="D497" i="5"/>
  <c r="E497" i="5"/>
  <c r="A498" i="5"/>
  <c r="B498" i="5"/>
  <c r="C498" i="5"/>
  <c r="D498" i="5"/>
  <c r="E498" i="5"/>
  <c r="A499" i="5"/>
  <c r="B499" i="5"/>
  <c r="C499" i="5"/>
  <c r="D499" i="5"/>
  <c r="E499" i="5"/>
  <c r="A500" i="5"/>
  <c r="B500" i="5"/>
  <c r="C500" i="5"/>
  <c r="D500" i="5"/>
  <c r="E500" i="5"/>
  <c r="A501" i="5"/>
  <c r="B501" i="5"/>
  <c r="C501" i="5"/>
  <c r="D501" i="5"/>
  <c r="E501" i="5"/>
  <c r="A502" i="5"/>
  <c r="B502" i="5"/>
  <c r="C502" i="5"/>
  <c r="D502" i="5"/>
  <c r="E502" i="5"/>
  <c r="A503" i="5"/>
  <c r="B503" i="5"/>
  <c r="C503" i="5"/>
  <c r="D503" i="5"/>
  <c r="E503" i="5"/>
  <c r="A504" i="5"/>
  <c r="B504" i="5"/>
  <c r="C504" i="5"/>
  <c r="D504" i="5"/>
  <c r="E504" i="5"/>
  <c r="A505" i="5"/>
  <c r="B505" i="5"/>
  <c r="C505" i="5"/>
  <c r="D505" i="5"/>
  <c r="E505" i="5"/>
  <c r="A506" i="5"/>
  <c r="B506" i="5"/>
  <c r="C506" i="5"/>
  <c r="D506" i="5"/>
  <c r="E506" i="5"/>
  <c r="A507" i="5"/>
  <c r="B507" i="5"/>
  <c r="C507" i="5"/>
  <c r="D507" i="5"/>
  <c r="E507" i="5"/>
  <c r="A508" i="5"/>
  <c r="B508" i="5"/>
  <c r="C508" i="5"/>
  <c r="D508" i="5"/>
  <c r="E508" i="5"/>
  <c r="A509" i="5"/>
  <c r="B509" i="5"/>
  <c r="C509" i="5"/>
  <c r="D509" i="5"/>
  <c r="E509" i="5"/>
  <c r="A510" i="5"/>
  <c r="B510" i="5"/>
  <c r="C510" i="5"/>
  <c r="D510" i="5"/>
  <c r="E510" i="5"/>
  <c r="A511" i="5"/>
  <c r="B511" i="5"/>
  <c r="C511" i="5"/>
  <c r="D511" i="5"/>
  <c r="E511" i="5"/>
  <c r="A512" i="5"/>
  <c r="B512" i="5"/>
  <c r="C512" i="5"/>
  <c r="D512" i="5"/>
  <c r="E512" i="5"/>
  <c r="A513" i="5"/>
  <c r="B513" i="5"/>
  <c r="C513" i="5"/>
  <c r="D513" i="5"/>
  <c r="E513" i="5"/>
  <c r="A514" i="5"/>
  <c r="B514" i="5"/>
  <c r="C514" i="5"/>
  <c r="D514" i="5"/>
  <c r="E514" i="5"/>
  <c r="A515" i="5"/>
  <c r="B515" i="5"/>
  <c r="C515" i="5"/>
  <c r="D515" i="5"/>
  <c r="E515" i="5"/>
  <c r="A516" i="5"/>
  <c r="B516" i="5"/>
  <c r="C516" i="5"/>
  <c r="D516" i="5"/>
  <c r="E516" i="5"/>
  <c r="A517" i="5"/>
  <c r="B517" i="5"/>
  <c r="C517" i="5"/>
  <c r="D517" i="5"/>
  <c r="E517" i="5"/>
  <c r="A518" i="5"/>
  <c r="B518" i="5"/>
  <c r="C518" i="5"/>
  <c r="D518" i="5"/>
  <c r="E518" i="5"/>
  <c r="A519" i="5"/>
  <c r="B519" i="5"/>
  <c r="C519" i="5"/>
  <c r="D519" i="5"/>
  <c r="E519" i="5"/>
  <c r="A520" i="5"/>
  <c r="B520" i="5"/>
  <c r="C520" i="5"/>
  <c r="D520" i="5"/>
  <c r="E520" i="5"/>
  <c r="A521" i="5"/>
  <c r="B521" i="5"/>
  <c r="C521" i="5"/>
  <c r="D521" i="5"/>
  <c r="E521" i="5"/>
  <c r="A522" i="5"/>
  <c r="B522" i="5"/>
  <c r="C522" i="5"/>
  <c r="D522" i="5"/>
  <c r="E522" i="5"/>
  <c r="A523" i="5"/>
  <c r="B523" i="5"/>
  <c r="C523" i="5"/>
  <c r="D523" i="5"/>
  <c r="E523" i="5"/>
  <c r="A524" i="5"/>
  <c r="B524" i="5"/>
  <c r="C524" i="5"/>
  <c r="D524" i="5"/>
  <c r="E524" i="5"/>
  <c r="A525" i="5"/>
  <c r="B525" i="5"/>
  <c r="C525" i="5"/>
  <c r="D525" i="5"/>
  <c r="E525" i="5"/>
  <c r="A526" i="5"/>
  <c r="B526" i="5"/>
  <c r="C526" i="5"/>
  <c r="D526" i="5"/>
  <c r="E526" i="5"/>
  <c r="A527" i="5"/>
  <c r="B527" i="5"/>
  <c r="C527" i="5"/>
  <c r="D527" i="5"/>
  <c r="E527" i="5"/>
  <c r="A528" i="5"/>
  <c r="B528" i="5"/>
  <c r="C528" i="5"/>
  <c r="D528" i="5"/>
  <c r="E528" i="5"/>
  <c r="A529" i="5"/>
  <c r="B529" i="5"/>
  <c r="C529" i="5"/>
  <c r="D529" i="5"/>
  <c r="E529" i="5"/>
  <c r="A530" i="5"/>
  <c r="B530" i="5"/>
  <c r="C530" i="5"/>
  <c r="D530" i="5"/>
  <c r="E530" i="5"/>
  <c r="A531" i="5"/>
  <c r="B531" i="5"/>
  <c r="C531" i="5"/>
  <c r="D531" i="5"/>
  <c r="E531" i="5"/>
  <c r="A532" i="5"/>
  <c r="B532" i="5"/>
  <c r="C532" i="5"/>
  <c r="D532" i="5"/>
  <c r="E532" i="5"/>
  <c r="A533" i="5"/>
  <c r="B533" i="5"/>
  <c r="C533" i="5"/>
  <c r="D533" i="5"/>
  <c r="E533" i="5"/>
  <c r="A534" i="5"/>
  <c r="B534" i="5"/>
  <c r="C534" i="5"/>
  <c r="D534" i="5"/>
  <c r="E534" i="5"/>
  <c r="A535" i="5"/>
  <c r="B535" i="5"/>
  <c r="C535" i="5"/>
  <c r="D535" i="5"/>
  <c r="E535" i="5"/>
  <c r="A536" i="5"/>
  <c r="B536" i="5"/>
  <c r="C536" i="5"/>
  <c r="D536" i="5"/>
  <c r="E536" i="5"/>
  <c r="A537" i="5"/>
  <c r="B537" i="5"/>
  <c r="C537" i="5"/>
  <c r="D537" i="5"/>
  <c r="E537" i="5"/>
  <c r="A538" i="5"/>
  <c r="B538" i="5"/>
  <c r="C538" i="5"/>
  <c r="D538" i="5"/>
  <c r="E538" i="5"/>
  <c r="A539" i="5"/>
  <c r="B539" i="5"/>
  <c r="C539" i="5"/>
  <c r="D539" i="5"/>
  <c r="E539" i="5"/>
  <c r="A540" i="5"/>
  <c r="B540" i="5"/>
  <c r="C540" i="5"/>
  <c r="D540" i="5"/>
  <c r="E540" i="5"/>
  <c r="A541" i="5"/>
  <c r="B541" i="5"/>
  <c r="C541" i="5"/>
  <c r="D541" i="5"/>
  <c r="E541" i="5"/>
  <c r="A542" i="5"/>
  <c r="B542" i="5"/>
  <c r="C542" i="5"/>
  <c r="D542" i="5"/>
  <c r="E542" i="5"/>
  <c r="A543" i="5"/>
  <c r="B543" i="5"/>
  <c r="C543" i="5"/>
  <c r="D543" i="5"/>
  <c r="E543" i="5"/>
  <c r="A544" i="5"/>
  <c r="B544" i="5"/>
  <c r="C544" i="5"/>
  <c r="D544" i="5"/>
  <c r="E544" i="5"/>
  <c r="A545" i="5"/>
  <c r="B545" i="5"/>
  <c r="C545" i="5"/>
  <c r="D545" i="5"/>
  <c r="E545" i="5"/>
  <c r="A546" i="5"/>
  <c r="B546" i="5"/>
  <c r="C546" i="5"/>
  <c r="D546" i="5"/>
  <c r="E546" i="5"/>
  <c r="A547" i="5"/>
  <c r="B547" i="5"/>
  <c r="C547" i="5"/>
  <c r="D547" i="5"/>
  <c r="E547" i="5"/>
  <c r="A548" i="5"/>
  <c r="B548" i="5"/>
  <c r="C548" i="5"/>
  <c r="D548" i="5"/>
  <c r="E548" i="5"/>
  <c r="A549" i="5"/>
  <c r="B549" i="5"/>
  <c r="C549" i="5"/>
  <c r="D549" i="5"/>
  <c r="E549" i="5"/>
  <c r="A550" i="5"/>
  <c r="B550" i="5"/>
  <c r="C550" i="5"/>
  <c r="D550" i="5"/>
  <c r="E550" i="5"/>
  <c r="A551" i="5"/>
  <c r="B551" i="5"/>
  <c r="C551" i="5"/>
  <c r="D551" i="5"/>
  <c r="E551" i="5"/>
  <c r="A552" i="5"/>
  <c r="B552" i="5"/>
  <c r="C552" i="5"/>
  <c r="D552" i="5"/>
  <c r="E552" i="5"/>
  <c r="A553" i="5"/>
  <c r="B553" i="5"/>
  <c r="C553" i="5"/>
  <c r="D553" i="5"/>
  <c r="E553" i="5"/>
  <c r="A554" i="5"/>
  <c r="B554" i="5"/>
  <c r="C554" i="5"/>
  <c r="D554" i="5"/>
  <c r="E554" i="5"/>
  <c r="A555" i="5"/>
  <c r="B555" i="5"/>
  <c r="C555" i="5"/>
  <c r="D555" i="5"/>
  <c r="E555" i="5"/>
  <c r="A556" i="5"/>
  <c r="B556" i="5"/>
  <c r="C556" i="5"/>
  <c r="D556" i="5"/>
  <c r="E556" i="5"/>
  <c r="A557" i="5"/>
  <c r="B557" i="5"/>
  <c r="C557" i="5"/>
  <c r="D557" i="5"/>
  <c r="E557" i="5"/>
  <c r="A558" i="5"/>
  <c r="B558" i="5"/>
  <c r="C558" i="5"/>
  <c r="D558" i="5"/>
  <c r="E558" i="5"/>
  <c r="A559" i="5"/>
  <c r="B559" i="5"/>
  <c r="C559" i="5"/>
  <c r="D559" i="5"/>
  <c r="E559" i="5"/>
  <c r="A560" i="5"/>
  <c r="B560" i="5"/>
  <c r="C560" i="5"/>
  <c r="D560" i="5"/>
  <c r="E560" i="5"/>
  <c r="A561" i="5"/>
  <c r="B561" i="5"/>
  <c r="C561" i="5"/>
  <c r="D561" i="5"/>
  <c r="E561" i="5"/>
  <c r="A562" i="5"/>
  <c r="B562" i="5"/>
  <c r="C562" i="5"/>
  <c r="D562" i="5"/>
  <c r="E562" i="5"/>
  <c r="A563" i="5"/>
  <c r="B563" i="5"/>
  <c r="C563" i="5"/>
  <c r="D563" i="5"/>
  <c r="E563" i="5"/>
  <c r="A564" i="5"/>
  <c r="B564" i="5"/>
  <c r="C564" i="5"/>
  <c r="D564" i="5"/>
  <c r="E564" i="5"/>
  <c r="A565" i="5"/>
  <c r="B565" i="5"/>
  <c r="C565" i="5"/>
  <c r="D565" i="5"/>
  <c r="E565" i="5"/>
  <c r="A566" i="5"/>
  <c r="B566" i="5"/>
  <c r="C566" i="5"/>
  <c r="D566" i="5"/>
  <c r="E566" i="5"/>
  <c r="A567" i="5"/>
  <c r="B567" i="5"/>
  <c r="C567" i="5"/>
  <c r="D567" i="5"/>
  <c r="E567" i="5"/>
  <c r="A568" i="5"/>
  <c r="B568" i="5"/>
  <c r="C568" i="5"/>
  <c r="D568" i="5"/>
  <c r="E568" i="5"/>
  <c r="A569" i="5"/>
  <c r="B569" i="5"/>
  <c r="C569" i="5"/>
  <c r="D569" i="5"/>
  <c r="E569" i="5"/>
  <c r="A570" i="5"/>
  <c r="B570" i="5"/>
  <c r="C570" i="5"/>
  <c r="D570" i="5"/>
  <c r="E570" i="5"/>
  <c r="A571" i="5"/>
  <c r="B571" i="5"/>
  <c r="C571" i="5"/>
  <c r="D571" i="5"/>
  <c r="E571" i="5"/>
  <c r="A572" i="5"/>
  <c r="B572" i="5"/>
  <c r="C572" i="5"/>
  <c r="D572" i="5"/>
  <c r="E572" i="5"/>
  <c r="A573" i="5"/>
  <c r="B573" i="5"/>
  <c r="C573" i="5"/>
  <c r="D573" i="5"/>
  <c r="E573" i="5"/>
  <c r="A574" i="5"/>
  <c r="B574" i="5"/>
  <c r="C574" i="5"/>
  <c r="D574" i="5"/>
  <c r="E574" i="5"/>
  <c r="A575" i="5"/>
  <c r="B575" i="5"/>
  <c r="C575" i="5"/>
  <c r="D575" i="5"/>
  <c r="E575" i="5"/>
  <c r="A576" i="5"/>
  <c r="B576" i="5"/>
  <c r="C576" i="5"/>
  <c r="D576" i="5"/>
  <c r="E576" i="5"/>
  <c r="A577" i="5"/>
  <c r="B577" i="5"/>
  <c r="C577" i="5"/>
  <c r="D577" i="5"/>
  <c r="E577" i="5"/>
  <c r="A578" i="5"/>
  <c r="B578" i="5"/>
  <c r="C578" i="5"/>
  <c r="D578" i="5"/>
  <c r="E578" i="5"/>
  <c r="A579" i="5"/>
  <c r="B579" i="5"/>
  <c r="C579" i="5"/>
  <c r="D579" i="5"/>
  <c r="E579" i="5"/>
  <c r="A580" i="5"/>
  <c r="B580" i="5"/>
  <c r="C580" i="5"/>
  <c r="D580" i="5"/>
  <c r="E580" i="5"/>
  <c r="A581" i="5"/>
  <c r="B581" i="5"/>
  <c r="C581" i="5"/>
  <c r="D581" i="5"/>
  <c r="E581" i="5"/>
  <c r="A582" i="5"/>
  <c r="B582" i="5"/>
  <c r="C582" i="5"/>
  <c r="D582" i="5"/>
  <c r="E582" i="5"/>
  <c r="A583" i="5"/>
  <c r="B583" i="5"/>
  <c r="C583" i="5"/>
  <c r="D583" i="5"/>
  <c r="E583" i="5"/>
  <c r="A584" i="5"/>
  <c r="B584" i="5"/>
  <c r="C584" i="5"/>
  <c r="D584" i="5"/>
  <c r="E584" i="5"/>
  <c r="A585" i="5"/>
  <c r="B585" i="5"/>
  <c r="C585" i="5"/>
  <c r="D585" i="5"/>
  <c r="E585" i="5"/>
  <c r="A586" i="5"/>
  <c r="B586" i="5"/>
  <c r="C586" i="5"/>
  <c r="D586" i="5"/>
  <c r="E586" i="5"/>
  <c r="A587" i="5"/>
  <c r="B587" i="5"/>
  <c r="C587" i="5"/>
  <c r="D587" i="5"/>
  <c r="E587" i="5"/>
  <c r="A588" i="5"/>
  <c r="B588" i="5"/>
  <c r="C588" i="5"/>
  <c r="D588" i="5"/>
  <c r="E588" i="5"/>
  <c r="A589" i="5"/>
  <c r="B589" i="5"/>
  <c r="C589" i="5"/>
  <c r="D589" i="5"/>
  <c r="E589" i="5"/>
  <c r="A590" i="5"/>
  <c r="B590" i="5"/>
  <c r="C590" i="5"/>
  <c r="D590" i="5"/>
  <c r="E590" i="5"/>
  <c r="A591" i="5"/>
  <c r="B591" i="5"/>
  <c r="C591" i="5"/>
  <c r="D591" i="5"/>
  <c r="E591" i="5"/>
  <c r="A592" i="5"/>
  <c r="B592" i="5"/>
  <c r="C592" i="5"/>
  <c r="D592" i="5"/>
  <c r="E592" i="5"/>
  <c r="A593" i="5"/>
  <c r="B593" i="5"/>
  <c r="C593" i="5"/>
  <c r="D593" i="5"/>
  <c r="E593" i="5"/>
  <c r="A594" i="5"/>
  <c r="B594" i="5"/>
  <c r="C594" i="5"/>
  <c r="D594" i="5"/>
  <c r="E594" i="5"/>
  <c r="A595" i="5"/>
  <c r="B595" i="5"/>
  <c r="C595" i="5"/>
  <c r="D595" i="5"/>
  <c r="E595" i="5"/>
  <c r="A596" i="5"/>
  <c r="B596" i="5"/>
  <c r="C596" i="5"/>
  <c r="D596" i="5"/>
  <c r="E596" i="5"/>
  <c r="A597" i="5"/>
  <c r="B597" i="5"/>
  <c r="C597" i="5"/>
  <c r="D597" i="5"/>
  <c r="E597" i="5"/>
  <c r="A598" i="5"/>
  <c r="B598" i="5"/>
  <c r="C598" i="5"/>
  <c r="D598" i="5"/>
  <c r="E598" i="5"/>
  <c r="A599" i="5"/>
  <c r="B599" i="5"/>
  <c r="C599" i="5"/>
  <c r="D599" i="5"/>
  <c r="E599" i="5"/>
  <c r="A600" i="5"/>
  <c r="B600" i="5"/>
  <c r="C600" i="5"/>
  <c r="D600" i="5"/>
  <c r="E600" i="5"/>
  <c r="A601" i="5"/>
  <c r="B601" i="5"/>
  <c r="C601" i="5"/>
  <c r="D601" i="5"/>
  <c r="E601" i="5"/>
  <c r="A602" i="5"/>
  <c r="B602" i="5"/>
  <c r="C602" i="5"/>
  <c r="D602" i="5"/>
  <c r="E602" i="5"/>
  <c r="A603" i="5"/>
  <c r="B603" i="5"/>
  <c r="C603" i="5"/>
  <c r="D603" i="5"/>
  <c r="E603" i="5"/>
  <c r="A604" i="5"/>
  <c r="B604" i="5"/>
  <c r="C604" i="5"/>
  <c r="D604" i="5"/>
  <c r="E604" i="5"/>
  <c r="A605" i="5"/>
  <c r="B605" i="5"/>
  <c r="C605" i="5"/>
  <c r="D605" i="5"/>
  <c r="E605" i="5"/>
  <c r="A606" i="5"/>
  <c r="B606" i="5"/>
  <c r="C606" i="5"/>
  <c r="D606" i="5"/>
  <c r="E606" i="5"/>
  <c r="A607" i="5"/>
  <c r="B607" i="5"/>
  <c r="C607" i="5"/>
  <c r="D607" i="5"/>
  <c r="E607" i="5"/>
  <c r="A608" i="5"/>
  <c r="B608" i="5"/>
  <c r="C608" i="5"/>
  <c r="D608" i="5"/>
  <c r="E608" i="5"/>
  <c r="A609" i="5"/>
  <c r="B609" i="5"/>
  <c r="C609" i="5"/>
  <c r="D609" i="5"/>
  <c r="E609" i="5"/>
  <c r="A610" i="5"/>
  <c r="B610" i="5"/>
  <c r="C610" i="5"/>
  <c r="D610" i="5"/>
  <c r="E610" i="5"/>
  <c r="A611" i="5"/>
  <c r="B611" i="5"/>
  <c r="C611" i="5"/>
  <c r="D611" i="5"/>
  <c r="E611" i="5"/>
  <c r="A612" i="5"/>
  <c r="B612" i="5"/>
  <c r="C612" i="5"/>
  <c r="D612" i="5"/>
  <c r="E612" i="5"/>
  <c r="A613" i="5"/>
  <c r="B613" i="5"/>
  <c r="C613" i="5"/>
  <c r="D613" i="5"/>
  <c r="E613" i="5"/>
  <c r="A614" i="5"/>
  <c r="B614" i="5"/>
  <c r="C614" i="5"/>
  <c r="D614" i="5"/>
  <c r="E614" i="5"/>
  <c r="A615" i="5"/>
  <c r="B615" i="5"/>
  <c r="C615" i="5"/>
  <c r="D615" i="5"/>
  <c r="E615" i="5"/>
  <c r="A616" i="5"/>
  <c r="B616" i="5"/>
  <c r="C616" i="5"/>
  <c r="D616" i="5"/>
  <c r="E616" i="5"/>
  <c r="A617" i="5"/>
  <c r="B617" i="5"/>
  <c r="C617" i="5"/>
  <c r="D617" i="5"/>
  <c r="E617" i="5"/>
  <c r="A618" i="5"/>
  <c r="B618" i="5"/>
  <c r="C618" i="5"/>
  <c r="D618" i="5"/>
  <c r="E618" i="5"/>
  <c r="A619" i="5"/>
  <c r="B619" i="5"/>
  <c r="C619" i="5"/>
  <c r="D619" i="5"/>
  <c r="E619" i="5"/>
  <c r="A620" i="5"/>
  <c r="B620" i="5"/>
  <c r="C620" i="5"/>
  <c r="D620" i="5"/>
  <c r="E620" i="5"/>
  <c r="A621" i="5"/>
  <c r="B621" i="5"/>
  <c r="C621" i="5"/>
  <c r="D621" i="5"/>
  <c r="E621" i="5"/>
  <c r="A622" i="5"/>
  <c r="B622" i="5"/>
  <c r="C622" i="5"/>
  <c r="D622" i="5"/>
  <c r="E622" i="5"/>
  <c r="A623" i="5"/>
  <c r="B623" i="5"/>
  <c r="C623" i="5"/>
  <c r="D623" i="5"/>
  <c r="E623" i="5"/>
  <c r="A624" i="5"/>
  <c r="B624" i="5"/>
  <c r="C624" i="5"/>
  <c r="D624" i="5"/>
  <c r="E624" i="5"/>
  <c r="A625" i="5"/>
  <c r="B625" i="5"/>
  <c r="C625" i="5"/>
  <c r="D625" i="5"/>
  <c r="E625" i="5"/>
  <c r="A626" i="5"/>
  <c r="B626" i="5"/>
  <c r="C626" i="5"/>
  <c r="D626" i="5"/>
  <c r="E626" i="5"/>
  <c r="A627" i="5"/>
  <c r="B627" i="5"/>
  <c r="C627" i="5"/>
  <c r="D627" i="5"/>
  <c r="E627" i="5"/>
  <c r="A628" i="5"/>
  <c r="B628" i="5"/>
  <c r="C628" i="5"/>
  <c r="D628" i="5"/>
  <c r="E628" i="5"/>
  <c r="A629" i="5"/>
  <c r="B629" i="5"/>
  <c r="C629" i="5"/>
  <c r="D629" i="5"/>
  <c r="E629" i="5"/>
  <c r="A630" i="5"/>
  <c r="B630" i="5"/>
  <c r="C630" i="5"/>
  <c r="D630" i="5"/>
  <c r="E630" i="5"/>
  <c r="A631" i="5"/>
  <c r="B631" i="5"/>
  <c r="C631" i="5"/>
  <c r="D631" i="5"/>
  <c r="E631" i="5"/>
  <c r="A632" i="5"/>
  <c r="B632" i="5"/>
  <c r="C632" i="5"/>
  <c r="D632" i="5"/>
  <c r="E632" i="5"/>
  <c r="A633" i="5"/>
  <c r="B633" i="5"/>
  <c r="C633" i="5"/>
  <c r="D633" i="5"/>
  <c r="E633" i="5"/>
  <c r="A634" i="5"/>
  <c r="B634" i="5"/>
  <c r="C634" i="5"/>
  <c r="D634" i="5"/>
  <c r="E634" i="5"/>
  <c r="A635" i="5"/>
  <c r="B635" i="5"/>
  <c r="C635" i="5"/>
  <c r="D635" i="5"/>
  <c r="E635" i="5"/>
  <c r="A636" i="5"/>
  <c r="B636" i="5"/>
  <c r="C636" i="5"/>
  <c r="D636" i="5"/>
  <c r="E636" i="5"/>
  <c r="A637" i="5"/>
  <c r="B637" i="5"/>
  <c r="C637" i="5"/>
  <c r="D637" i="5"/>
  <c r="E637" i="5"/>
  <c r="A638" i="5"/>
  <c r="B638" i="5"/>
  <c r="C638" i="5"/>
  <c r="D638" i="5"/>
  <c r="E638" i="5"/>
  <c r="A639" i="5"/>
  <c r="B639" i="5"/>
  <c r="C639" i="5"/>
  <c r="D639" i="5"/>
  <c r="E639" i="5"/>
  <c r="A640" i="5"/>
  <c r="B640" i="5"/>
  <c r="C640" i="5"/>
  <c r="D640" i="5"/>
  <c r="E640" i="5"/>
  <c r="A641" i="5"/>
  <c r="B641" i="5"/>
  <c r="C641" i="5"/>
  <c r="D641" i="5"/>
  <c r="E641" i="5"/>
  <c r="A642" i="5"/>
  <c r="B642" i="5"/>
  <c r="C642" i="5"/>
  <c r="D642" i="5"/>
  <c r="E642" i="5"/>
  <c r="A643" i="5"/>
  <c r="B643" i="5"/>
  <c r="C643" i="5"/>
  <c r="D643" i="5"/>
  <c r="E643" i="5"/>
  <c r="A644" i="5"/>
  <c r="B644" i="5"/>
  <c r="C644" i="5"/>
  <c r="D644" i="5"/>
  <c r="E644" i="5"/>
  <c r="A645" i="5"/>
  <c r="B645" i="5"/>
  <c r="C645" i="5"/>
  <c r="D645" i="5"/>
  <c r="E645" i="5"/>
  <c r="A646" i="5"/>
  <c r="B646" i="5"/>
  <c r="C646" i="5"/>
  <c r="D646" i="5"/>
  <c r="E646" i="5"/>
  <c r="A647" i="5"/>
  <c r="B647" i="5"/>
  <c r="C647" i="5"/>
  <c r="D647" i="5"/>
  <c r="E647" i="5"/>
  <c r="A648" i="5"/>
  <c r="B648" i="5"/>
  <c r="C648" i="5"/>
  <c r="D648" i="5"/>
  <c r="E648" i="5"/>
  <c r="A649" i="5"/>
  <c r="B649" i="5"/>
  <c r="C649" i="5"/>
  <c r="D649" i="5"/>
  <c r="E649" i="5"/>
  <c r="A650" i="5"/>
  <c r="B650" i="5"/>
  <c r="C650" i="5"/>
  <c r="D650" i="5"/>
  <c r="E650" i="5"/>
  <c r="A651" i="5"/>
  <c r="B651" i="5"/>
  <c r="C651" i="5"/>
  <c r="D651" i="5"/>
  <c r="E651" i="5"/>
  <c r="A652" i="5"/>
  <c r="B652" i="5"/>
  <c r="C652" i="5"/>
  <c r="D652" i="5"/>
  <c r="E652" i="5"/>
  <c r="A653" i="5"/>
  <c r="B653" i="5"/>
  <c r="C653" i="5"/>
  <c r="D653" i="5"/>
  <c r="E653" i="5"/>
  <c r="A654" i="5"/>
  <c r="B654" i="5"/>
  <c r="C654" i="5"/>
  <c r="D654" i="5"/>
  <c r="E654" i="5"/>
  <c r="A655" i="5"/>
  <c r="B655" i="5"/>
  <c r="C655" i="5"/>
  <c r="D655" i="5"/>
  <c r="E655" i="5"/>
  <c r="A656" i="5"/>
  <c r="B656" i="5"/>
  <c r="C656" i="5"/>
  <c r="D656" i="5"/>
  <c r="E656" i="5"/>
  <c r="A657" i="5"/>
  <c r="B657" i="5"/>
  <c r="C657" i="5"/>
  <c r="D657" i="5"/>
  <c r="E657" i="5"/>
  <c r="A658" i="5"/>
  <c r="B658" i="5"/>
  <c r="C658" i="5"/>
  <c r="D658" i="5"/>
  <c r="E658" i="5"/>
  <c r="A659" i="5"/>
  <c r="B659" i="5"/>
  <c r="C659" i="5"/>
  <c r="D659" i="5"/>
  <c r="E659" i="5"/>
  <c r="A660" i="5"/>
  <c r="B660" i="5"/>
  <c r="C660" i="5"/>
  <c r="D660" i="5"/>
  <c r="E660" i="5"/>
  <c r="A661" i="5"/>
  <c r="B661" i="5"/>
  <c r="C661" i="5"/>
  <c r="D661" i="5"/>
  <c r="E661" i="5"/>
  <c r="A662" i="5"/>
  <c r="B662" i="5"/>
  <c r="C662" i="5"/>
  <c r="D662" i="5"/>
  <c r="E662" i="5"/>
  <c r="A663" i="5"/>
  <c r="B663" i="5"/>
  <c r="C663" i="5"/>
  <c r="D663" i="5"/>
  <c r="E663" i="5"/>
  <c r="A664" i="5"/>
  <c r="B664" i="5"/>
  <c r="C664" i="5"/>
  <c r="D664" i="5"/>
  <c r="E664" i="5"/>
  <c r="A665" i="5"/>
  <c r="B665" i="5"/>
  <c r="C665" i="5"/>
  <c r="D665" i="5"/>
  <c r="E665" i="5"/>
  <c r="A666" i="5"/>
  <c r="B666" i="5"/>
  <c r="C666" i="5"/>
  <c r="D666" i="5"/>
  <c r="E666" i="5"/>
  <c r="A667" i="5"/>
  <c r="B667" i="5"/>
  <c r="C667" i="5"/>
  <c r="D667" i="5"/>
  <c r="E667" i="5"/>
  <c r="A668" i="5"/>
  <c r="B668" i="5"/>
  <c r="C668" i="5"/>
  <c r="D668" i="5"/>
  <c r="E668" i="5"/>
  <c r="A669" i="5"/>
  <c r="B669" i="5"/>
  <c r="C669" i="5"/>
  <c r="D669" i="5"/>
  <c r="E669" i="5"/>
  <c r="A670" i="5"/>
  <c r="B670" i="5"/>
  <c r="C670" i="5"/>
  <c r="D670" i="5"/>
  <c r="E670" i="5"/>
  <c r="A671" i="5"/>
  <c r="B671" i="5"/>
  <c r="C671" i="5"/>
  <c r="D671" i="5"/>
  <c r="E671" i="5"/>
  <c r="A672" i="5"/>
  <c r="B672" i="5"/>
  <c r="C672" i="5"/>
  <c r="D672" i="5"/>
  <c r="E672" i="5"/>
  <c r="A673" i="5"/>
  <c r="B673" i="5"/>
  <c r="C673" i="5"/>
  <c r="D673" i="5"/>
  <c r="E673" i="5"/>
  <c r="A674" i="5"/>
  <c r="B674" i="5"/>
  <c r="C674" i="5"/>
  <c r="D674" i="5"/>
  <c r="E674" i="5"/>
  <c r="A675" i="5"/>
  <c r="B675" i="5"/>
  <c r="C675" i="5"/>
  <c r="D675" i="5"/>
  <c r="E675" i="5"/>
  <c r="A676" i="5"/>
  <c r="B676" i="5"/>
  <c r="C676" i="5"/>
  <c r="D676" i="5"/>
  <c r="E676" i="5"/>
  <c r="A677" i="5"/>
  <c r="B677" i="5"/>
  <c r="C677" i="5"/>
  <c r="D677" i="5"/>
  <c r="E677" i="5"/>
  <c r="A678" i="5"/>
  <c r="B678" i="5"/>
  <c r="C678" i="5"/>
  <c r="D678" i="5"/>
  <c r="E678" i="5"/>
  <c r="A679" i="5"/>
  <c r="B679" i="5"/>
  <c r="C679" i="5"/>
  <c r="D679" i="5"/>
  <c r="E679" i="5"/>
  <c r="A680" i="5"/>
  <c r="B680" i="5"/>
  <c r="C680" i="5"/>
  <c r="D680" i="5"/>
  <c r="E680" i="5"/>
  <c r="A681" i="5"/>
  <c r="B681" i="5"/>
  <c r="C681" i="5"/>
  <c r="D681" i="5"/>
  <c r="E681" i="5"/>
  <c r="A682" i="5"/>
  <c r="B682" i="5"/>
  <c r="C682" i="5"/>
  <c r="D682" i="5"/>
  <c r="E682" i="5"/>
  <c r="A683" i="5"/>
  <c r="B683" i="5"/>
  <c r="C683" i="5"/>
  <c r="D683" i="5"/>
  <c r="E683" i="5"/>
  <c r="A684" i="5"/>
  <c r="B684" i="5"/>
  <c r="C684" i="5"/>
  <c r="D684" i="5"/>
  <c r="E684" i="5"/>
  <c r="A685" i="5"/>
  <c r="B685" i="5"/>
  <c r="C685" i="5"/>
  <c r="D685" i="5"/>
  <c r="E685" i="5"/>
  <c r="A686" i="5"/>
  <c r="B686" i="5"/>
  <c r="C686" i="5"/>
  <c r="D686" i="5"/>
  <c r="E686" i="5"/>
  <c r="A687" i="5"/>
  <c r="B687" i="5"/>
  <c r="C687" i="5"/>
  <c r="D687" i="5"/>
  <c r="E687" i="5"/>
  <c r="A688" i="5"/>
  <c r="B688" i="5"/>
  <c r="C688" i="5"/>
  <c r="D688" i="5"/>
  <c r="E688" i="5"/>
  <c r="A689" i="5"/>
  <c r="B689" i="5"/>
  <c r="C689" i="5"/>
  <c r="D689" i="5"/>
  <c r="E689" i="5"/>
  <c r="A690" i="5"/>
  <c r="B690" i="5"/>
  <c r="C690" i="5"/>
  <c r="D690" i="5"/>
  <c r="E690" i="5"/>
  <c r="A691" i="5"/>
  <c r="B691" i="5"/>
  <c r="C691" i="5"/>
  <c r="D691" i="5"/>
  <c r="E691" i="5"/>
  <c r="A692" i="5"/>
  <c r="B692" i="5"/>
  <c r="C692" i="5"/>
  <c r="D692" i="5"/>
  <c r="E692" i="5"/>
  <c r="A693" i="5"/>
  <c r="B693" i="5"/>
  <c r="C693" i="5"/>
  <c r="D693" i="5"/>
  <c r="E693" i="5"/>
  <c r="A694" i="5"/>
  <c r="B694" i="5"/>
  <c r="C694" i="5"/>
  <c r="D694" i="5"/>
  <c r="E694" i="5"/>
  <c r="A695" i="5"/>
  <c r="B695" i="5"/>
  <c r="C695" i="5"/>
  <c r="D695" i="5"/>
  <c r="E695" i="5"/>
  <c r="A696" i="5"/>
  <c r="B696" i="5"/>
  <c r="C696" i="5"/>
  <c r="D696" i="5"/>
  <c r="E696" i="5"/>
  <c r="A697" i="5"/>
  <c r="B697" i="5"/>
  <c r="C697" i="5"/>
  <c r="D697" i="5"/>
  <c r="E697" i="5"/>
  <c r="A698" i="5"/>
  <c r="B698" i="5"/>
  <c r="C698" i="5"/>
  <c r="D698" i="5"/>
  <c r="E698" i="5"/>
  <c r="A699" i="5"/>
  <c r="B699" i="5"/>
  <c r="C699" i="5"/>
  <c r="D699" i="5"/>
  <c r="E699" i="5"/>
  <c r="A700" i="5"/>
  <c r="B700" i="5"/>
  <c r="C700" i="5"/>
  <c r="D700" i="5"/>
  <c r="E700" i="5"/>
  <c r="A701" i="5"/>
  <c r="B701" i="5"/>
  <c r="C701" i="5"/>
  <c r="D701" i="5"/>
  <c r="E701" i="5"/>
  <c r="A702" i="5"/>
  <c r="B702" i="5"/>
  <c r="C702" i="5"/>
  <c r="D702" i="5"/>
  <c r="E702" i="5"/>
  <c r="A703" i="5"/>
  <c r="B703" i="5"/>
  <c r="C703" i="5"/>
  <c r="D703" i="5"/>
  <c r="E703" i="5"/>
  <c r="A704" i="5"/>
  <c r="B704" i="5"/>
  <c r="C704" i="5"/>
  <c r="D704" i="5"/>
  <c r="E704" i="5"/>
  <c r="A705" i="5"/>
  <c r="B705" i="5"/>
  <c r="C705" i="5"/>
  <c r="D705" i="5"/>
  <c r="E705" i="5"/>
  <c r="A706" i="5"/>
  <c r="B706" i="5"/>
  <c r="C706" i="5"/>
  <c r="D706" i="5"/>
  <c r="E706" i="5"/>
  <c r="A707" i="5"/>
  <c r="B707" i="5"/>
  <c r="C707" i="5"/>
  <c r="D707" i="5"/>
  <c r="E707" i="5"/>
  <c r="A708" i="5"/>
  <c r="B708" i="5"/>
  <c r="C708" i="5"/>
  <c r="D708" i="5"/>
  <c r="E708" i="5"/>
  <c r="B2" i="5"/>
  <c r="C2" i="5"/>
  <c r="D2" i="5"/>
  <c r="E2" i="5"/>
  <c r="A2" i="5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46" i="4"/>
  <c r="E47" i="4"/>
  <c r="E45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4" i="4"/>
  <c r="D6" i="4"/>
  <c r="D7" i="4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5" i="4"/>
  <c r="D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4" i="4"/>
  <c r="L1" i="4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X6446" i="1"/>
  <c r="Y6446" i="1" s="1"/>
  <c r="Z6446" i="1" s="1"/>
  <c r="V6446" i="1"/>
  <c r="U6446" i="1"/>
  <c r="X6445" i="1"/>
  <c r="Y6445" i="1" s="1"/>
  <c r="Z6445" i="1" s="1"/>
  <c r="V6445" i="1"/>
  <c r="U6445" i="1"/>
  <c r="X6444" i="1"/>
  <c r="Y6444" i="1" s="1"/>
  <c r="Z6444" i="1" s="1"/>
  <c r="V6444" i="1"/>
  <c r="U6444" i="1"/>
  <c r="X6443" i="1"/>
  <c r="Y6443" i="1" s="1"/>
  <c r="Z6443" i="1" s="1"/>
  <c r="V6443" i="1"/>
  <c r="U6443" i="1"/>
  <c r="X6442" i="1"/>
  <c r="Y6442" i="1" s="1"/>
  <c r="Z6442" i="1" s="1"/>
  <c r="V6442" i="1"/>
  <c r="U6442" i="1"/>
  <c r="X6441" i="1"/>
  <c r="Y6441" i="1" s="1"/>
  <c r="Z6441" i="1" s="1"/>
  <c r="V6441" i="1"/>
  <c r="U6441" i="1"/>
  <c r="X6440" i="1"/>
  <c r="Y6440" i="1" s="1"/>
  <c r="Z6440" i="1" s="1"/>
  <c r="V6440" i="1"/>
  <c r="U6440" i="1"/>
  <c r="X6439" i="1"/>
  <c r="Y6439" i="1" s="1"/>
  <c r="Z6439" i="1" s="1"/>
  <c r="V6439" i="1"/>
  <c r="U6439" i="1"/>
  <c r="X6438" i="1"/>
  <c r="Y6438" i="1" s="1"/>
  <c r="Z6438" i="1" s="1"/>
  <c r="V6438" i="1"/>
  <c r="U6438" i="1"/>
  <c r="X6437" i="1"/>
  <c r="Y6437" i="1" s="1"/>
  <c r="Z6437" i="1" s="1"/>
  <c r="V6437" i="1"/>
  <c r="U6437" i="1"/>
  <c r="X6436" i="1"/>
  <c r="Y6436" i="1" s="1"/>
  <c r="Z6436" i="1" s="1"/>
  <c r="V6436" i="1"/>
  <c r="U6436" i="1"/>
  <c r="X6435" i="1"/>
  <c r="Y6435" i="1" s="1"/>
  <c r="Z6435" i="1" s="1"/>
  <c r="V6435" i="1"/>
  <c r="U6435" i="1"/>
  <c r="X6434" i="1"/>
  <c r="Y6434" i="1" s="1"/>
  <c r="Z6434" i="1" s="1"/>
  <c r="V6434" i="1"/>
  <c r="U6434" i="1"/>
  <c r="X6433" i="1"/>
  <c r="Y6433" i="1" s="1"/>
  <c r="Z6433" i="1" s="1"/>
  <c r="V6433" i="1"/>
  <c r="U6433" i="1"/>
  <c r="X6432" i="1"/>
  <c r="Y6432" i="1" s="1"/>
  <c r="Z6432" i="1" s="1"/>
  <c r="V6432" i="1"/>
  <c r="U6432" i="1"/>
  <c r="X6431" i="1"/>
  <c r="Y6431" i="1" s="1"/>
  <c r="Z6431" i="1" s="1"/>
  <c r="V6431" i="1"/>
  <c r="U6431" i="1"/>
  <c r="X6430" i="1"/>
  <c r="Y6430" i="1" s="1"/>
  <c r="Z6430" i="1" s="1"/>
  <c r="V6430" i="1"/>
  <c r="U6430" i="1"/>
  <c r="X6429" i="1"/>
  <c r="Y6429" i="1" s="1"/>
  <c r="Z6429" i="1" s="1"/>
  <c r="V6429" i="1"/>
  <c r="U6429" i="1"/>
  <c r="X6428" i="1"/>
  <c r="Y6428" i="1" s="1"/>
  <c r="Z6428" i="1" s="1"/>
  <c r="V6428" i="1"/>
  <c r="U6428" i="1"/>
  <c r="X6427" i="1"/>
  <c r="Y6427" i="1" s="1"/>
  <c r="Z6427" i="1" s="1"/>
  <c r="V6427" i="1"/>
  <c r="U6427" i="1"/>
  <c r="X6426" i="1"/>
  <c r="Y6426" i="1" s="1"/>
  <c r="Z6426" i="1" s="1"/>
  <c r="V6426" i="1"/>
  <c r="U6426" i="1"/>
  <c r="X6425" i="1"/>
  <c r="Y6425" i="1" s="1"/>
  <c r="Z6425" i="1" s="1"/>
  <c r="V6425" i="1"/>
  <c r="U6425" i="1"/>
  <c r="X6424" i="1"/>
  <c r="Y6424" i="1" s="1"/>
  <c r="Z6424" i="1" s="1"/>
  <c r="V6424" i="1"/>
  <c r="U6424" i="1"/>
  <c r="X6423" i="1"/>
  <c r="Y6423" i="1" s="1"/>
  <c r="Z6423" i="1" s="1"/>
  <c r="V6423" i="1"/>
  <c r="U6423" i="1"/>
  <c r="X6422" i="1"/>
  <c r="Y6422" i="1" s="1"/>
  <c r="Z6422" i="1" s="1"/>
  <c r="V6422" i="1"/>
  <c r="U6422" i="1"/>
  <c r="X6421" i="1"/>
  <c r="Y6421" i="1" s="1"/>
  <c r="Z6421" i="1" s="1"/>
  <c r="V6421" i="1"/>
  <c r="U6421" i="1"/>
  <c r="X6420" i="1"/>
  <c r="Y6420" i="1" s="1"/>
  <c r="Z6420" i="1" s="1"/>
  <c r="V6420" i="1"/>
  <c r="U6420" i="1"/>
  <c r="X6419" i="1"/>
  <c r="Y6419" i="1" s="1"/>
  <c r="Z6419" i="1" s="1"/>
  <c r="V6419" i="1"/>
  <c r="U6419" i="1"/>
  <c r="X6418" i="1"/>
  <c r="Y6418" i="1" s="1"/>
  <c r="Z6418" i="1" s="1"/>
  <c r="V6418" i="1"/>
  <c r="U6418" i="1"/>
  <c r="X6417" i="1"/>
  <c r="Y6417" i="1" s="1"/>
  <c r="Z6417" i="1" s="1"/>
  <c r="V6417" i="1"/>
  <c r="U6417" i="1"/>
  <c r="X6416" i="1"/>
  <c r="Y6416" i="1" s="1"/>
  <c r="Z6416" i="1" s="1"/>
  <c r="V6416" i="1"/>
  <c r="U6416" i="1"/>
  <c r="X6415" i="1"/>
  <c r="Y6415" i="1" s="1"/>
  <c r="Z6415" i="1" s="1"/>
  <c r="V6415" i="1"/>
  <c r="U6415" i="1"/>
  <c r="X6414" i="1"/>
  <c r="Y6414" i="1" s="1"/>
  <c r="Z6414" i="1" s="1"/>
  <c r="V6414" i="1"/>
  <c r="U6414" i="1"/>
  <c r="X6413" i="1"/>
  <c r="Y6413" i="1" s="1"/>
  <c r="Z6413" i="1" s="1"/>
  <c r="V6413" i="1"/>
  <c r="U6413" i="1"/>
  <c r="X6412" i="1"/>
  <c r="Y6412" i="1" s="1"/>
  <c r="Z6412" i="1" s="1"/>
  <c r="V6412" i="1"/>
  <c r="U6412" i="1"/>
  <c r="X6411" i="1"/>
  <c r="Y6411" i="1" s="1"/>
  <c r="Z6411" i="1" s="1"/>
  <c r="V6411" i="1"/>
  <c r="U6411" i="1"/>
  <c r="X6410" i="1"/>
  <c r="Y6410" i="1" s="1"/>
  <c r="Z6410" i="1" s="1"/>
  <c r="V6410" i="1"/>
  <c r="U6410" i="1"/>
  <c r="X6409" i="1"/>
  <c r="Y6409" i="1" s="1"/>
  <c r="Z6409" i="1" s="1"/>
  <c r="V6409" i="1"/>
  <c r="U6409" i="1"/>
  <c r="X6408" i="1"/>
  <c r="Y6408" i="1" s="1"/>
  <c r="Z6408" i="1" s="1"/>
  <c r="V6408" i="1"/>
  <c r="U6408" i="1"/>
  <c r="X6407" i="1"/>
  <c r="Y6407" i="1" s="1"/>
  <c r="Z6407" i="1" s="1"/>
  <c r="V6407" i="1"/>
  <c r="U6407" i="1"/>
  <c r="X6406" i="1"/>
  <c r="Y6406" i="1" s="1"/>
  <c r="Z6406" i="1" s="1"/>
  <c r="V6406" i="1"/>
  <c r="U6406" i="1"/>
  <c r="X6405" i="1"/>
  <c r="Y6405" i="1" s="1"/>
  <c r="Z6405" i="1" s="1"/>
  <c r="V6405" i="1"/>
  <c r="U6405" i="1"/>
  <c r="X6404" i="1"/>
  <c r="Y6404" i="1" s="1"/>
  <c r="Z6404" i="1" s="1"/>
  <c r="V6404" i="1"/>
  <c r="U6404" i="1"/>
  <c r="X6403" i="1"/>
  <c r="Y6403" i="1" s="1"/>
  <c r="Z6403" i="1" s="1"/>
  <c r="V6403" i="1"/>
  <c r="U6403" i="1"/>
  <c r="X6402" i="1"/>
  <c r="Y6402" i="1" s="1"/>
  <c r="Z6402" i="1" s="1"/>
  <c r="V6402" i="1"/>
  <c r="U6402" i="1"/>
  <c r="X6401" i="1"/>
  <c r="Y6401" i="1" s="1"/>
  <c r="Z6401" i="1" s="1"/>
  <c r="V6401" i="1"/>
  <c r="U6401" i="1"/>
  <c r="X6400" i="1"/>
  <c r="Y6400" i="1" s="1"/>
  <c r="Z6400" i="1" s="1"/>
  <c r="V6400" i="1"/>
  <c r="U6400" i="1"/>
  <c r="X6399" i="1"/>
  <c r="Y6399" i="1" s="1"/>
  <c r="Z6399" i="1" s="1"/>
  <c r="V6399" i="1"/>
  <c r="U6399" i="1"/>
  <c r="X6398" i="1"/>
  <c r="Y6398" i="1" s="1"/>
  <c r="Z6398" i="1" s="1"/>
  <c r="V6398" i="1"/>
  <c r="U6398" i="1"/>
  <c r="X6397" i="1"/>
  <c r="Y6397" i="1" s="1"/>
  <c r="Z6397" i="1" s="1"/>
  <c r="V6397" i="1"/>
  <c r="U6397" i="1"/>
  <c r="X6396" i="1"/>
  <c r="Y6396" i="1" s="1"/>
  <c r="Z6396" i="1" s="1"/>
  <c r="V6396" i="1"/>
  <c r="U6396" i="1"/>
  <c r="X6395" i="1"/>
  <c r="Y6395" i="1" s="1"/>
  <c r="Z6395" i="1" s="1"/>
  <c r="V6395" i="1"/>
  <c r="U6395" i="1"/>
  <c r="X6394" i="1"/>
  <c r="Y6394" i="1" s="1"/>
  <c r="Z6394" i="1" s="1"/>
  <c r="V6394" i="1"/>
  <c r="U6394" i="1"/>
  <c r="X6393" i="1"/>
  <c r="Y6393" i="1" s="1"/>
  <c r="Z6393" i="1" s="1"/>
  <c r="V6393" i="1"/>
  <c r="U6393" i="1"/>
  <c r="X6392" i="1"/>
  <c r="Y6392" i="1" s="1"/>
  <c r="Z6392" i="1" s="1"/>
  <c r="V6392" i="1"/>
  <c r="U6392" i="1"/>
  <c r="X6391" i="1"/>
  <c r="Y6391" i="1" s="1"/>
  <c r="Z6391" i="1" s="1"/>
  <c r="V6391" i="1"/>
  <c r="U6391" i="1"/>
  <c r="X6390" i="1"/>
  <c r="Y6390" i="1" s="1"/>
  <c r="Z6390" i="1" s="1"/>
  <c r="V6390" i="1"/>
  <c r="U6390" i="1"/>
  <c r="X6389" i="1"/>
  <c r="Y6389" i="1" s="1"/>
  <c r="Z6389" i="1" s="1"/>
  <c r="V6389" i="1"/>
  <c r="U6389" i="1"/>
  <c r="X6388" i="1"/>
  <c r="Y6388" i="1" s="1"/>
  <c r="Z6388" i="1" s="1"/>
  <c r="V6388" i="1"/>
  <c r="U6388" i="1"/>
  <c r="X6387" i="1"/>
  <c r="Y6387" i="1" s="1"/>
  <c r="Z6387" i="1" s="1"/>
  <c r="V6387" i="1"/>
  <c r="U6387" i="1"/>
  <c r="X6386" i="1"/>
  <c r="Y6386" i="1" s="1"/>
  <c r="Z6386" i="1" s="1"/>
  <c r="V6386" i="1"/>
  <c r="U6386" i="1"/>
  <c r="X6385" i="1"/>
  <c r="Y6385" i="1" s="1"/>
  <c r="Z6385" i="1" s="1"/>
  <c r="V6385" i="1"/>
  <c r="U6385" i="1"/>
  <c r="X6384" i="1"/>
  <c r="Y6384" i="1" s="1"/>
  <c r="Z6384" i="1" s="1"/>
  <c r="V6384" i="1"/>
  <c r="U6384" i="1"/>
  <c r="X6383" i="1"/>
  <c r="Y6383" i="1" s="1"/>
  <c r="Z6383" i="1" s="1"/>
  <c r="V6383" i="1"/>
  <c r="U6383" i="1"/>
  <c r="X6382" i="1"/>
  <c r="Y6382" i="1" s="1"/>
  <c r="Z6382" i="1" s="1"/>
  <c r="V6382" i="1"/>
  <c r="U6382" i="1"/>
  <c r="X6381" i="1"/>
  <c r="Y6381" i="1" s="1"/>
  <c r="Z6381" i="1" s="1"/>
  <c r="V6381" i="1"/>
  <c r="U6381" i="1"/>
  <c r="X6380" i="1"/>
  <c r="Y6380" i="1" s="1"/>
  <c r="Z6380" i="1" s="1"/>
  <c r="V6380" i="1"/>
  <c r="U6380" i="1"/>
  <c r="X6379" i="1"/>
  <c r="Y6379" i="1" s="1"/>
  <c r="Z6379" i="1" s="1"/>
  <c r="V6379" i="1"/>
  <c r="U6379" i="1"/>
  <c r="X6378" i="1"/>
  <c r="Y6378" i="1" s="1"/>
  <c r="Z6378" i="1" s="1"/>
  <c r="V6378" i="1"/>
  <c r="U6378" i="1"/>
  <c r="X6377" i="1"/>
  <c r="Y6377" i="1" s="1"/>
  <c r="Z6377" i="1" s="1"/>
  <c r="V6377" i="1"/>
  <c r="U6377" i="1"/>
  <c r="X6376" i="1"/>
  <c r="Y6376" i="1" s="1"/>
  <c r="Z6376" i="1" s="1"/>
  <c r="V6376" i="1"/>
  <c r="U6376" i="1"/>
  <c r="X6375" i="1"/>
  <c r="Y6375" i="1" s="1"/>
  <c r="Z6375" i="1" s="1"/>
  <c r="V6375" i="1"/>
  <c r="U6375" i="1"/>
  <c r="X6374" i="1"/>
  <c r="Y6374" i="1" s="1"/>
  <c r="Z6374" i="1" s="1"/>
  <c r="V6374" i="1"/>
  <c r="U6374" i="1"/>
  <c r="X6373" i="1"/>
  <c r="Y6373" i="1" s="1"/>
  <c r="Z6373" i="1" s="1"/>
  <c r="V6373" i="1"/>
  <c r="U6373" i="1"/>
  <c r="X6372" i="1"/>
  <c r="Y6372" i="1" s="1"/>
  <c r="Z6372" i="1" s="1"/>
  <c r="V6372" i="1"/>
  <c r="U6372" i="1"/>
  <c r="X6371" i="1"/>
  <c r="Y6371" i="1" s="1"/>
  <c r="Z6371" i="1" s="1"/>
  <c r="V6371" i="1"/>
  <c r="U6371" i="1"/>
  <c r="X6370" i="1"/>
  <c r="Y6370" i="1" s="1"/>
  <c r="Z6370" i="1" s="1"/>
  <c r="V6370" i="1"/>
  <c r="U6370" i="1"/>
  <c r="X6369" i="1"/>
  <c r="Y6369" i="1" s="1"/>
  <c r="Z6369" i="1" s="1"/>
  <c r="V6369" i="1"/>
  <c r="U6369" i="1"/>
  <c r="X6368" i="1"/>
  <c r="Y6368" i="1" s="1"/>
  <c r="Z6368" i="1" s="1"/>
  <c r="V6368" i="1"/>
  <c r="U6368" i="1"/>
  <c r="X6367" i="1"/>
  <c r="Y6367" i="1" s="1"/>
  <c r="Z6367" i="1" s="1"/>
  <c r="V6367" i="1"/>
  <c r="U6367" i="1"/>
  <c r="X6366" i="1"/>
  <c r="Y6366" i="1" s="1"/>
  <c r="Z6366" i="1" s="1"/>
  <c r="V6366" i="1"/>
  <c r="U6366" i="1"/>
  <c r="X6365" i="1"/>
  <c r="Y6365" i="1" s="1"/>
  <c r="Z6365" i="1" s="1"/>
  <c r="V6365" i="1"/>
  <c r="U6365" i="1"/>
  <c r="X6364" i="1"/>
  <c r="Y6364" i="1" s="1"/>
  <c r="Z6364" i="1" s="1"/>
  <c r="V6364" i="1"/>
  <c r="U6364" i="1"/>
  <c r="X6363" i="1"/>
  <c r="Y6363" i="1" s="1"/>
  <c r="Z6363" i="1" s="1"/>
  <c r="V6363" i="1"/>
  <c r="U6363" i="1"/>
  <c r="X6362" i="1"/>
  <c r="Y6362" i="1" s="1"/>
  <c r="Z6362" i="1" s="1"/>
  <c r="V6362" i="1"/>
  <c r="U6362" i="1"/>
  <c r="X6361" i="1"/>
  <c r="Y6361" i="1" s="1"/>
  <c r="Z6361" i="1" s="1"/>
  <c r="V6361" i="1"/>
  <c r="U6361" i="1"/>
  <c r="X6360" i="1"/>
  <c r="Y6360" i="1" s="1"/>
  <c r="Z6360" i="1" s="1"/>
  <c r="V6360" i="1"/>
  <c r="U6360" i="1"/>
  <c r="X6359" i="1"/>
  <c r="Y6359" i="1" s="1"/>
  <c r="Z6359" i="1" s="1"/>
  <c r="V6359" i="1"/>
  <c r="U6359" i="1"/>
  <c r="X6358" i="1"/>
  <c r="Y6358" i="1" s="1"/>
  <c r="Z6358" i="1" s="1"/>
  <c r="V6358" i="1"/>
  <c r="U6358" i="1"/>
  <c r="X6357" i="1"/>
  <c r="Y6357" i="1" s="1"/>
  <c r="Z6357" i="1" s="1"/>
  <c r="V6357" i="1"/>
  <c r="U6357" i="1"/>
  <c r="X6356" i="1"/>
  <c r="Y6356" i="1" s="1"/>
  <c r="Z6356" i="1" s="1"/>
  <c r="V6356" i="1"/>
  <c r="U6356" i="1"/>
  <c r="X6355" i="1"/>
  <c r="Y6355" i="1" s="1"/>
  <c r="Z6355" i="1" s="1"/>
  <c r="V6355" i="1"/>
  <c r="U6355" i="1"/>
  <c r="X6354" i="1"/>
  <c r="Y6354" i="1" s="1"/>
  <c r="Z6354" i="1" s="1"/>
  <c r="V6354" i="1"/>
  <c r="U6354" i="1"/>
  <c r="X6353" i="1"/>
  <c r="Y6353" i="1" s="1"/>
  <c r="Z6353" i="1" s="1"/>
  <c r="V6353" i="1"/>
  <c r="U6353" i="1"/>
  <c r="X6352" i="1"/>
  <c r="Y6352" i="1" s="1"/>
  <c r="Z6352" i="1" s="1"/>
  <c r="V6352" i="1"/>
  <c r="U6352" i="1"/>
  <c r="X6351" i="1"/>
  <c r="Y6351" i="1" s="1"/>
  <c r="Z6351" i="1" s="1"/>
  <c r="V6351" i="1"/>
  <c r="U6351" i="1"/>
  <c r="X6350" i="1"/>
  <c r="Y6350" i="1" s="1"/>
  <c r="Z6350" i="1" s="1"/>
  <c r="V6350" i="1"/>
  <c r="U6350" i="1"/>
  <c r="X6349" i="1"/>
  <c r="Y6349" i="1" s="1"/>
  <c r="Z6349" i="1" s="1"/>
  <c r="V6349" i="1"/>
  <c r="U6349" i="1"/>
  <c r="X6348" i="1"/>
  <c r="Y6348" i="1" s="1"/>
  <c r="Z6348" i="1" s="1"/>
  <c r="V6348" i="1"/>
  <c r="U6348" i="1"/>
  <c r="X6347" i="1"/>
  <c r="Y6347" i="1" s="1"/>
  <c r="Z6347" i="1" s="1"/>
  <c r="V6347" i="1"/>
  <c r="U6347" i="1"/>
  <c r="X6346" i="1"/>
  <c r="Y6346" i="1" s="1"/>
  <c r="Z6346" i="1" s="1"/>
  <c r="V6346" i="1"/>
  <c r="U6346" i="1"/>
  <c r="X6345" i="1"/>
  <c r="Y6345" i="1" s="1"/>
  <c r="Z6345" i="1" s="1"/>
  <c r="V6345" i="1"/>
  <c r="U6345" i="1"/>
  <c r="X6344" i="1"/>
  <c r="Y6344" i="1" s="1"/>
  <c r="Z6344" i="1" s="1"/>
  <c r="V6344" i="1"/>
  <c r="U6344" i="1"/>
  <c r="X6343" i="1"/>
  <c r="Y6343" i="1" s="1"/>
  <c r="Z6343" i="1" s="1"/>
  <c r="V6343" i="1"/>
  <c r="U6343" i="1"/>
  <c r="X6342" i="1"/>
  <c r="Y6342" i="1" s="1"/>
  <c r="Z6342" i="1" s="1"/>
  <c r="V6342" i="1"/>
  <c r="U6342" i="1"/>
  <c r="X6341" i="1"/>
  <c r="Y6341" i="1" s="1"/>
  <c r="Z6341" i="1" s="1"/>
  <c r="V6341" i="1"/>
  <c r="U6341" i="1"/>
  <c r="X6340" i="1"/>
  <c r="Y6340" i="1" s="1"/>
  <c r="Z6340" i="1" s="1"/>
  <c r="V6340" i="1"/>
  <c r="U6340" i="1"/>
  <c r="X6339" i="1"/>
  <c r="Y6339" i="1" s="1"/>
  <c r="Z6339" i="1" s="1"/>
  <c r="V6339" i="1"/>
  <c r="U6339" i="1"/>
  <c r="X6338" i="1"/>
  <c r="Y6338" i="1" s="1"/>
  <c r="Z6338" i="1" s="1"/>
  <c r="V6338" i="1"/>
  <c r="U6338" i="1"/>
  <c r="X6337" i="1"/>
  <c r="Y6337" i="1" s="1"/>
  <c r="Z6337" i="1" s="1"/>
  <c r="V6337" i="1"/>
  <c r="U6337" i="1"/>
  <c r="X6336" i="1"/>
  <c r="Y6336" i="1" s="1"/>
  <c r="Z6336" i="1" s="1"/>
  <c r="V6336" i="1"/>
  <c r="U6336" i="1"/>
  <c r="X6335" i="1"/>
  <c r="Y6335" i="1" s="1"/>
  <c r="Z6335" i="1" s="1"/>
  <c r="V6335" i="1"/>
  <c r="U6335" i="1"/>
  <c r="X6334" i="1"/>
  <c r="Y6334" i="1" s="1"/>
  <c r="Z6334" i="1" s="1"/>
  <c r="V6334" i="1"/>
  <c r="U6334" i="1"/>
  <c r="X6333" i="1"/>
  <c r="Y6333" i="1" s="1"/>
  <c r="Z6333" i="1" s="1"/>
  <c r="V6333" i="1"/>
  <c r="U6333" i="1"/>
  <c r="X6332" i="1"/>
  <c r="Y6332" i="1" s="1"/>
  <c r="Z6332" i="1" s="1"/>
  <c r="V6332" i="1"/>
  <c r="U6332" i="1"/>
  <c r="X6331" i="1"/>
  <c r="Y6331" i="1" s="1"/>
  <c r="Z6331" i="1" s="1"/>
  <c r="V6331" i="1"/>
  <c r="U6331" i="1"/>
  <c r="X6330" i="1"/>
  <c r="Y6330" i="1" s="1"/>
  <c r="Z6330" i="1" s="1"/>
  <c r="V6330" i="1"/>
  <c r="U6330" i="1"/>
  <c r="X6329" i="1"/>
  <c r="Y6329" i="1" s="1"/>
  <c r="Z6329" i="1" s="1"/>
  <c r="V6329" i="1"/>
  <c r="U6329" i="1"/>
  <c r="X6328" i="1"/>
  <c r="Y6328" i="1" s="1"/>
  <c r="Z6328" i="1" s="1"/>
  <c r="V6328" i="1"/>
  <c r="U6328" i="1"/>
  <c r="X6327" i="1"/>
  <c r="Y6327" i="1" s="1"/>
  <c r="Z6327" i="1" s="1"/>
  <c r="V6327" i="1"/>
  <c r="U6327" i="1"/>
  <c r="X6326" i="1"/>
  <c r="Y6326" i="1" s="1"/>
  <c r="Z6326" i="1" s="1"/>
  <c r="V6326" i="1"/>
  <c r="U6326" i="1"/>
  <c r="X6325" i="1"/>
  <c r="Y6325" i="1" s="1"/>
  <c r="Z6325" i="1" s="1"/>
  <c r="V6325" i="1"/>
  <c r="U6325" i="1"/>
  <c r="X6324" i="1"/>
  <c r="Y6324" i="1" s="1"/>
  <c r="Z6324" i="1" s="1"/>
  <c r="V6324" i="1"/>
  <c r="U6324" i="1"/>
  <c r="X6323" i="1"/>
  <c r="Y6323" i="1" s="1"/>
  <c r="Z6323" i="1" s="1"/>
  <c r="V6323" i="1"/>
  <c r="U6323" i="1"/>
  <c r="X6322" i="1"/>
  <c r="Y6322" i="1" s="1"/>
  <c r="Z6322" i="1" s="1"/>
  <c r="V6322" i="1"/>
  <c r="U6322" i="1"/>
  <c r="X6321" i="1"/>
  <c r="Y6321" i="1" s="1"/>
  <c r="Z6321" i="1" s="1"/>
  <c r="V6321" i="1"/>
  <c r="U6321" i="1"/>
  <c r="X6320" i="1"/>
  <c r="Y6320" i="1" s="1"/>
  <c r="Z6320" i="1" s="1"/>
  <c r="V6320" i="1"/>
  <c r="U6320" i="1"/>
  <c r="X6319" i="1"/>
  <c r="Y6319" i="1" s="1"/>
  <c r="Z6319" i="1" s="1"/>
  <c r="V6319" i="1"/>
  <c r="U6319" i="1"/>
  <c r="X6318" i="1"/>
  <c r="Y6318" i="1" s="1"/>
  <c r="Z6318" i="1" s="1"/>
  <c r="V6318" i="1"/>
  <c r="U6318" i="1"/>
  <c r="X6317" i="1"/>
  <c r="Y6317" i="1" s="1"/>
  <c r="Z6317" i="1" s="1"/>
  <c r="V6317" i="1"/>
  <c r="U6317" i="1"/>
  <c r="X6316" i="1"/>
  <c r="Y6316" i="1" s="1"/>
  <c r="Z6316" i="1" s="1"/>
  <c r="V6316" i="1"/>
  <c r="U6316" i="1"/>
  <c r="X6315" i="1"/>
  <c r="Y6315" i="1" s="1"/>
  <c r="Z6315" i="1" s="1"/>
  <c r="V6315" i="1"/>
  <c r="U6315" i="1"/>
  <c r="X6314" i="1"/>
  <c r="Y6314" i="1" s="1"/>
  <c r="Z6314" i="1" s="1"/>
  <c r="V6314" i="1"/>
  <c r="U6314" i="1"/>
  <c r="X6313" i="1"/>
  <c r="Y6313" i="1" s="1"/>
  <c r="Z6313" i="1" s="1"/>
  <c r="V6313" i="1"/>
  <c r="U6313" i="1"/>
  <c r="X6312" i="1"/>
  <c r="Y6312" i="1" s="1"/>
  <c r="Z6312" i="1" s="1"/>
  <c r="V6312" i="1"/>
  <c r="U6312" i="1"/>
  <c r="X6311" i="1"/>
  <c r="Y6311" i="1" s="1"/>
  <c r="Z6311" i="1" s="1"/>
  <c r="V6311" i="1"/>
  <c r="U6311" i="1"/>
  <c r="X6310" i="1"/>
  <c r="Y6310" i="1" s="1"/>
  <c r="Z6310" i="1" s="1"/>
  <c r="V6310" i="1"/>
  <c r="U6310" i="1"/>
  <c r="X6309" i="1"/>
  <c r="Y6309" i="1" s="1"/>
  <c r="Z6309" i="1" s="1"/>
  <c r="V6309" i="1"/>
  <c r="U6309" i="1"/>
  <c r="X6308" i="1"/>
  <c r="Y6308" i="1" s="1"/>
  <c r="Z6308" i="1" s="1"/>
  <c r="V6308" i="1"/>
  <c r="U6308" i="1"/>
  <c r="X6307" i="1"/>
  <c r="Y6307" i="1" s="1"/>
  <c r="Z6307" i="1" s="1"/>
  <c r="V6307" i="1"/>
  <c r="U6307" i="1"/>
  <c r="X6306" i="1"/>
  <c r="Y6306" i="1" s="1"/>
  <c r="Z6306" i="1" s="1"/>
  <c r="V6306" i="1"/>
  <c r="U6306" i="1"/>
  <c r="X6305" i="1"/>
  <c r="Y6305" i="1" s="1"/>
  <c r="Z6305" i="1" s="1"/>
  <c r="V6305" i="1"/>
  <c r="U6305" i="1"/>
  <c r="X6304" i="1"/>
  <c r="Y6304" i="1" s="1"/>
  <c r="Z6304" i="1" s="1"/>
  <c r="V6304" i="1"/>
  <c r="U6304" i="1"/>
  <c r="X6303" i="1"/>
  <c r="Y6303" i="1" s="1"/>
  <c r="Z6303" i="1" s="1"/>
  <c r="V6303" i="1"/>
  <c r="U6303" i="1"/>
  <c r="X6302" i="1"/>
  <c r="Y6302" i="1" s="1"/>
  <c r="Z6302" i="1" s="1"/>
  <c r="V6302" i="1"/>
  <c r="U6302" i="1"/>
  <c r="X6301" i="1"/>
  <c r="Y6301" i="1" s="1"/>
  <c r="Z6301" i="1" s="1"/>
  <c r="V6301" i="1"/>
  <c r="U6301" i="1"/>
  <c r="X6300" i="1"/>
  <c r="Y6300" i="1" s="1"/>
  <c r="Z6300" i="1" s="1"/>
  <c r="V6300" i="1"/>
  <c r="U6300" i="1"/>
  <c r="X6299" i="1"/>
  <c r="Y6299" i="1" s="1"/>
  <c r="Z6299" i="1" s="1"/>
  <c r="V6299" i="1"/>
  <c r="U6299" i="1"/>
  <c r="X6298" i="1"/>
  <c r="Y6298" i="1" s="1"/>
  <c r="Z6298" i="1" s="1"/>
  <c r="V6298" i="1"/>
  <c r="U6298" i="1"/>
  <c r="X6297" i="1"/>
  <c r="Y6297" i="1" s="1"/>
  <c r="Z6297" i="1" s="1"/>
  <c r="V6297" i="1"/>
  <c r="U6297" i="1"/>
  <c r="X6296" i="1"/>
  <c r="Y6296" i="1" s="1"/>
  <c r="Z6296" i="1" s="1"/>
  <c r="V6296" i="1"/>
  <c r="U6296" i="1"/>
  <c r="X6295" i="1"/>
  <c r="Y6295" i="1" s="1"/>
  <c r="Z6295" i="1" s="1"/>
  <c r="V6295" i="1"/>
  <c r="U6295" i="1"/>
  <c r="X6294" i="1"/>
  <c r="Y6294" i="1" s="1"/>
  <c r="Z6294" i="1" s="1"/>
  <c r="V6294" i="1"/>
  <c r="U6294" i="1"/>
  <c r="X6293" i="1"/>
  <c r="Y6293" i="1" s="1"/>
  <c r="Z6293" i="1" s="1"/>
  <c r="V6293" i="1"/>
  <c r="U6293" i="1"/>
  <c r="X6292" i="1"/>
  <c r="Y6292" i="1" s="1"/>
  <c r="Z6292" i="1" s="1"/>
  <c r="V6292" i="1"/>
  <c r="U6292" i="1"/>
  <c r="X6291" i="1"/>
  <c r="Y6291" i="1" s="1"/>
  <c r="Z6291" i="1" s="1"/>
  <c r="V6291" i="1"/>
  <c r="U6291" i="1"/>
  <c r="X6290" i="1"/>
  <c r="Y6290" i="1" s="1"/>
  <c r="Z6290" i="1" s="1"/>
  <c r="V6290" i="1"/>
  <c r="U6290" i="1"/>
  <c r="X6289" i="1"/>
  <c r="Y6289" i="1" s="1"/>
  <c r="Z6289" i="1" s="1"/>
  <c r="V6289" i="1"/>
  <c r="U6289" i="1"/>
  <c r="X6288" i="1"/>
  <c r="Y6288" i="1" s="1"/>
  <c r="Z6288" i="1" s="1"/>
  <c r="V6288" i="1"/>
  <c r="U6288" i="1"/>
  <c r="X6287" i="1"/>
  <c r="Y6287" i="1" s="1"/>
  <c r="Z6287" i="1" s="1"/>
  <c r="V6287" i="1"/>
  <c r="U6287" i="1"/>
  <c r="X6286" i="1"/>
  <c r="Y6286" i="1" s="1"/>
  <c r="Z6286" i="1" s="1"/>
  <c r="V6286" i="1"/>
  <c r="U6286" i="1"/>
  <c r="X6285" i="1"/>
  <c r="Y6285" i="1" s="1"/>
  <c r="Z6285" i="1" s="1"/>
  <c r="V6285" i="1"/>
  <c r="U6285" i="1"/>
  <c r="X6284" i="1"/>
  <c r="Y6284" i="1" s="1"/>
  <c r="Z6284" i="1" s="1"/>
  <c r="V6284" i="1"/>
  <c r="U6284" i="1"/>
  <c r="X6283" i="1"/>
  <c r="Y6283" i="1" s="1"/>
  <c r="Z6283" i="1" s="1"/>
  <c r="V6283" i="1"/>
  <c r="U6283" i="1"/>
  <c r="X6282" i="1"/>
  <c r="Y6282" i="1" s="1"/>
  <c r="Z6282" i="1" s="1"/>
  <c r="V6282" i="1"/>
  <c r="U6282" i="1"/>
  <c r="X6281" i="1"/>
  <c r="Y6281" i="1" s="1"/>
  <c r="Z6281" i="1" s="1"/>
  <c r="V6281" i="1"/>
  <c r="U6281" i="1"/>
  <c r="X6280" i="1"/>
  <c r="Y6280" i="1" s="1"/>
  <c r="Z6280" i="1" s="1"/>
  <c r="V6280" i="1"/>
  <c r="U6280" i="1"/>
  <c r="X6279" i="1"/>
  <c r="Y6279" i="1" s="1"/>
  <c r="Z6279" i="1" s="1"/>
  <c r="V6279" i="1"/>
  <c r="U6279" i="1"/>
  <c r="X6278" i="1"/>
  <c r="Y6278" i="1" s="1"/>
  <c r="Z6278" i="1" s="1"/>
  <c r="V6278" i="1"/>
  <c r="U6278" i="1"/>
  <c r="X6277" i="1"/>
  <c r="Y6277" i="1" s="1"/>
  <c r="Z6277" i="1" s="1"/>
  <c r="V6277" i="1"/>
  <c r="U6277" i="1"/>
  <c r="X6276" i="1"/>
  <c r="Y6276" i="1" s="1"/>
  <c r="Z6276" i="1" s="1"/>
  <c r="V6276" i="1"/>
  <c r="U6276" i="1"/>
  <c r="X6275" i="1"/>
  <c r="Y6275" i="1" s="1"/>
  <c r="Z6275" i="1" s="1"/>
  <c r="V6275" i="1"/>
  <c r="U6275" i="1"/>
  <c r="X6274" i="1"/>
  <c r="Y6274" i="1" s="1"/>
  <c r="Z6274" i="1" s="1"/>
  <c r="V6274" i="1"/>
  <c r="U6274" i="1"/>
  <c r="X6273" i="1"/>
  <c r="Y6273" i="1" s="1"/>
  <c r="Z6273" i="1" s="1"/>
  <c r="V6273" i="1"/>
  <c r="U6273" i="1"/>
  <c r="X6272" i="1"/>
  <c r="Y6272" i="1" s="1"/>
  <c r="Z6272" i="1" s="1"/>
  <c r="V6272" i="1"/>
  <c r="U6272" i="1"/>
  <c r="X6271" i="1"/>
  <c r="Y6271" i="1" s="1"/>
  <c r="Z6271" i="1" s="1"/>
  <c r="V6271" i="1"/>
  <c r="U6271" i="1"/>
  <c r="X6270" i="1"/>
  <c r="Y6270" i="1" s="1"/>
  <c r="Z6270" i="1" s="1"/>
  <c r="V6270" i="1"/>
  <c r="U6270" i="1"/>
  <c r="X6269" i="1"/>
  <c r="Y6269" i="1" s="1"/>
  <c r="Z6269" i="1" s="1"/>
  <c r="V6269" i="1"/>
  <c r="U6269" i="1"/>
  <c r="X6268" i="1"/>
  <c r="Y6268" i="1" s="1"/>
  <c r="Z6268" i="1" s="1"/>
  <c r="V6268" i="1"/>
  <c r="U6268" i="1"/>
  <c r="X6267" i="1"/>
  <c r="Y6267" i="1" s="1"/>
  <c r="Z6267" i="1" s="1"/>
  <c r="V6267" i="1"/>
  <c r="U6267" i="1"/>
  <c r="X6266" i="1"/>
  <c r="Y6266" i="1" s="1"/>
  <c r="Z6266" i="1" s="1"/>
  <c r="V6266" i="1"/>
  <c r="U6266" i="1"/>
  <c r="X6265" i="1"/>
  <c r="Y6265" i="1" s="1"/>
  <c r="Z6265" i="1" s="1"/>
  <c r="V6265" i="1"/>
  <c r="U6265" i="1"/>
  <c r="X6264" i="1"/>
  <c r="Y6264" i="1" s="1"/>
  <c r="Z6264" i="1" s="1"/>
  <c r="V6264" i="1"/>
  <c r="U6264" i="1"/>
  <c r="X6263" i="1"/>
  <c r="Y6263" i="1" s="1"/>
  <c r="Z6263" i="1" s="1"/>
  <c r="V6263" i="1"/>
  <c r="U6263" i="1"/>
  <c r="X6262" i="1"/>
  <c r="Y6262" i="1" s="1"/>
  <c r="Z6262" i="1" s="1"/>
  <c r="V6262" i="1"/>
  <c r="U6262" i="1"/>
  <c r="X6261" i="1"/>
  <c r="Y6261" i="1" s="1"/>
  <c r="Z6261" i="1" s="1"/>
  <c r="V6261" i="1"/>
  <c r="U6261" i="1"/>
  <c r="X6260" i="1"/>
  <c r="Y6260" i="1" s="1"/>
  <c r="Z6260" i="1" s="1"/>
  <c r="V6260" i="1"/>
  <c r="U6260" i="1"/>
  <c r="X6259" i="1"/>
  <c r="Y6259" i="1" s="1"/>
  <c r="Z6259" i="1" s="1"/>
  <c r="V6259" i="1"/>
  <c r="U6259" i="1"/>
  <c r="X6258" i="1"/>
  <c r="Y6258" i="1" s="1"/>
  <c r="Z6258" i="1" s="1"/>
  <c r="V6258" i="1"/>
  <c r="U6258" i="1"/>
  <c r="X6257" i="1"/>
  <c r="Y6257" i="1" s="1"/>
  <c r="Z6257" i="1" s="1"/>
  <c r="V6257" i="1"/>
  <c r="U6257" i="1"/>
  <c r="X6256" i="1"/>
  <c r="Y6256" i="1" s="1"/>
  <c r="Z6256" i="1" s="1"/>
  <c r="V6256" i="1"/>
  <c r="U6256" i="1"/>
  <c r="X6255" i="1"/>
  <c r="Y6255" i="1" s="1"/>
  <c r="Z6255" i="1" s="1"/>
  <c r="V6255" i="1"/>
  <c r="U6255" i="1"/>
  <c r="X6254" i="1"/>
  <c r="Y6254" i="1" s="1"/>
  <c r="Z6254" i="1" s="1"/>
  <c r="V6254" i="1"/>
  <c r="U6254" i="1"/>
  <c r="X6253" i="1"/>
  <c r="Y6253" i="1" s="1"/>
  <c r="Z6253" i="1" s="1"/>
  <c r="V6253" i="1"/>
  <c r="U6253" i="1"/>
  <c r="X6252" i="1"/>
  <c r="Y6252" i="1" s="1"/>
  <c r="Z6252" i="1" s="1"/>
  <c r="V6252" i="1"/>
  <c r="U6252" i="1"/>
  <c r="X6251" i="1"/>
  <c r="Y6251" i="1" s="1"/>
  <c r="Z6251" i="1" s="1"/>
  <c r="V6251" i="1"/>
  <c r="U6251" i="1"/>
  <c r="X6250" i="1"/>
  <c r="Y6250" i="1" s="1"/>
  <c r="Z6250" i="1" s="1"/>
  <c r="V6250" i="1"/>
  <c r="U6250" i="1"/>
  <c r="X6249" i="1"/>
  <c r="Y6249" i="1" s="1"/>
  <c r="Z6249" i="1" s="1"/>
  <c r="V6249" i="1"/>
  <c r="U6249" i="1"/>
  <c r="X6248" i="1"/>
  <c r="Y6248" i="1" s="1"/>
  <c r="Z6248" i="1" s="1"/>
  <c r="V6248" i="1"/>
  <c r="U6248" i="1"/>
  <c r="X6247" i="1"/>
  <c r="Y6247" i="1" s="1"/>
  <c r="Z6247" i="1" s="1"/>
  <c r="V6247" i="1"/>
  <c r="U6247" i="1"/>
  <c r="X6246" i="1"/>
  <c r="Y6246" i="1" s="1"/>
  <c r="Z6246" i="1" s="1"/>
  <c r="V6246" i="1"/>
  <c r="U6246" i="1"/>
  <c r="X6245" i="1"/>
  <c r="Y6245" i="1" s="1"/>
  <c r="Z6245" i="1" s="1"/>
  <c r="V6245" i="1"/>
  <c r="U6245" i="1"/>
  <c r="X6244" i="1"/>
  <c r="Y6244" i="1" s="1"/>
  <c r="Z6244" i="1" s="1"/>
  <c r="V6244" i="1"/>
  <c r="U6244" i="1"/>
  <c r="X6243" i="1"/>
  <c r="Y6243" i="1" s="1"/>
  <c r="Z6243" i="1" s="1"/>
  <c r="V6243" i="1"/>
  <c r="U6243" i="1"/>
  <c r="X6242" i="1"/>
  <c r="Y6242" i="1" s="1"/>
  <c r="Z6242" i="1" s="1"/>
  <c r="V6242" i="1"/>
  <c r="U6242" i="1"/>
  <c r="X6241" i="1"/>
  <c r="Y6241" i="1" s="1"/>
  <c r="Z6241" i="1" s="1"/>
  <c r="V6241" i="1"/>
  <c r="U6241" i="1"/>
  <c r="X6240" i="1"/>
  <c r="Y6240" i="1" s="1"/>
  <c r="Z6240" i="1" s="1"/>
  <c r="V6240" i="1"/>
  <c r="U6240" i="1"/>
  <c r="X6239" i="1"/>
  <c r="Y6239" i="1" s="1"/>
  <c r="Z6239" i="1" s="1"/>
  <c r="V6239" i="1"/>
  <c r="U6239" i="1"/>
  <c r="X6238" i="1"/>
  <c r="Y6238" i="1" s="1"/>
  <c r="Z6238" i="1" s="1"/>
  <c r="V6238" i="1"/>
  <c r="U6238" i="1"/>
  <c r="X6237" i="1"/>
  <c r="Y6237" i="1" s="1"/>
  <c r="Z6237" i="1" s="1"/>
  <c r="V6237" i="1"/>
  <c r="U6237" i="1"/>
  <c r="X6236" i="1"/>
  <c r="Y6236" i="1" s="1"/>
  <c r="Z6236" i="1" s="1"/>
  <c r="V6236" i="1"/>
  <c r="U6236" i="1"/>
  <c r="X6235" i="1"/>
  <c r="Y6235" i="1" s="1"/>
  <c r="Z6235" i="1" s="1"/>
  <c r="V6235" i="1"/>
  <c r="U6235" i="1"/>
  <c r="X6234" i="1"/>
  <c r="Y6234" i="1" s="1"/>
  <c r="Z6234" i="1" s="1"/>
  <c r="V6234" i="1"/>
  <c r="U6234" i="1"/>
  <c r="X6233" i="1"/>
  <c r="Y6233" i="1" s="1"/>
  <c r="Z6233" i="1" s="1"/>
  <c r="V6233" i="1"/>
  <c r="U6233" i="1"/>
  <c r="X6232" i="1"/>
  <c r="Y6232" i="1" s="1"/>
  <c r="Z6232" i="1" s="1"/>
  <c r="V6232" i="1"/>
  <c r="U6232" i="1"/>
  <c r="X6231" i="1"/>
  <c r="Y6231" i="1" s="1"/>
  <c r="Z6231" i="1" s="1"/>
  <c r="V6231" i="1"/>
  <c r="U6231" i="1"/>
  <c r="X6230" i="1"/>
  <c r="Y6230" i="1" s="1"/>
  <c r="Z6230" i="1" s="1"/>
  <c r="V6230" i="1"/>
  <c r="U6230" i="1"/>
  <c r="X6229" i="1"/>
  <c r="Y6229" i="1" s="1"/>
  <c r="Z6229" i="1" s="1"/>
  <c r="V6229" i="1"/>
  <c r="U6229" i="1"/>
  <c r="X6228" i="1"/>
  <c r="Y6228" i="1" s="1"/>
  <c r="Z6228" i="1" s="1"/>
  <c r="V6228" i="1"/>
  <c r="U6228" i="1"/>
  <c r="X6227" i="1"/>
  <c r="Y6227" i="1" s="1"/>
  <c r="Z6227" i="1" s="1"/>
  <c r="V6227" i="1"/>
  <c r="U6227" i="1"/>
  <c r="X6226" i="1"/>
  <c r="Y6226" i="1" s="1"/>
  <c r="Z6226" i="1" s="1"/>
  <c r="V6226" i="1"/>
  <c r="U6226" i="1"/>
  <c r="X6225" i="1"/>
  <c r="Y6225" i="1" s="1"/>
  <c r="Z6225" i="1" s="1"/>
  <c r="V6225" i="1"/>
  <c r="U6225" i="1"/>
  <c r="X6224" i="1"/>
  <c r="Y6224" i="1" s="1"/>
  <c r="Z6224" i="1" s="1"/>
  <c r="V6224" i="1"/>
  <c r="U6224" i="1"/>
  <c r="X6223" i="1"/>
  <c r="Y6223" i="1" s="1"/>
  <c r="Z6223" i="1" s="1"/>
  <c r="V6223" i="1"/>
  <c r="U6223" i="1"/>
  <c r="X6222" i="1"/>
  <c r="Y6222" i="1" s="1"/>
  <c r="Z6222" i="1" s="1"/>
  <c r="V6222" i="1"/>
  <c r="U6222" i="1"/>
  <c r="X6221" i="1"/>
  <c r="Y6221" i="1" s="1"/>
  <c r="Z6221" i="1" s="1"/>
  <c r="V6221" i="1"/>
  <c r="U6221" i="1"/>
  <c r="X6220" i="1"/>
  <c r="Y6220" i="1" s="1"/>
  <c r="Z6220" i="1" s="1"/>
  <c r="V6220" i="1"/>
  <c r="U6220" i="1"/>
  <c r="X6219" i="1"/>
  <c r="Y6219" i="1" s="1"/>
  <c r="Z6219" i="1" s="1"/>
  <c r="V6219" i="1"/>
  <c r="U6219" i="1"/>
  <c r="X6218" i="1"/>
  <c r="Y6218" i="1" s="1"/>
  <c r="Z6218" i="1" s="1"/>
  <c r="V6218" i="1"/>
  <c r="U6218" i="1"/>
  <c r="X6217" i="1"/>
  <c r="Y6217" i="1" s="1"/>
  <c r="Z6217" i="1" s="1"/>
  <c r="V6217" i="1"/>
  <c r="U6217" i="1"/>
  <c r="X6216" i="1"/>
  <c r="Y6216" i="1" s="1"/>
  <c r="Z6216" i="1" s="1"/>
  <c r="V6216" i="1"/>
  <c r="U6216" i="1"/>
  <c r="X6215" i="1"/>
  <c r="Y6215" i="1" s="1"/>
  <c r="Z6215" i="1" s="1"/>
  <c r="V6215" i="1"/>
  <c r="U6215" i="1"/>
  <c r="X6214" i="1"/>
  <c r="Y6214" i="1" s="1"/>
  <c r="Z6214" i="1" s="1"/>
  <c r="V6214" i="1"/>
  <c r="U6214" i="1"/>
  <c r="X6213" i="1"/>
  <c r="Y6213" i="1" s="1"/>
  <c r="Z6213" i="1" s="1"/>
  <c r="V6213" i="1"/>
  <c r="U6213" i="1"/>
  <c r="X6212" i="1"/>
  <c r="Y6212" i="1" s="1"/>
  <c r="Z6212" i="1" s="1"/>
  <c r="V6212" i="1"/>
  <c r="U6212" i="1"/>
  <c r="X6211" i="1"/>
  <c r="Y6211" i="1" s="1"/>
  <c r="Z6211" i="1" s="1"/>
  <c r="V6211" i="1"/>
  <c r="U6211" i="1"/>
  <c r="X6210" i="1"/>
  <c r="Y6210" i="1" s="1"/>
  <c r="Z6210" i="1" s="1"/>
  <c r="V6210" i="1"/>
  <c r="U6210" i="1"/>
  <c r="X6209" i="1"/>
  <c r="Y6209" i="1" s="1"/>
  <c r="Z6209" i="1" s="1"/>
  <c r="V6209" i="1"/>
  <c r="U6209" i="1"/>
  <c r="X6208" i="1"/>
  <c r="Y6208" i="1" s="1"/>
  <c r="Z6208" i="1" s="1"/>
  <c r="V6208" i="1"/>
  <c r="U6208" i="1"/>
  <c r="X6207" i="1"/>
  <c r="Y6207" i="1" s="1"/>
  <c r="Z6207" i="1" s="1"/>
  <c r="V6207" i="1"/>
  <c r="U6207" i="1"/>
  <c r="X6206" i="1"/>
  <c r="Y6206" i="1" s="1"/>
  <c r="Z6206" i="1" s="1"/>
  <c r="V6206" i="1"/>
  <c r="U6206" i="1"/>
  <c r="X6205" i="1"/>
  <c r="Y6205" i="1" s="1"/>
  <c r="Z6205" i="1" s="1"/>
  <c r="V6205" i="1"/>
  <c r="U6205" i="1"/>
  <c r="X6204" i="1"/>
  <c r="Y6204" i="1" s="1"/>
  <c r="Z6204" i="1" s="1"/>
  <c r="V6204" i="1"/>
  <c r="U6204" i="1"/>
  <c r="X6203" i="1"/>
  <c r="Y6203" i="1" s="1"/>
  <c r="Z6203" i="1" s="1"/>
  <c r="V6203" i="1"/>
  <c r="U6203" i="1"/>
  <c r="X6202" i="1"/>
  <c r="Y6202" i="1" s="1"/>
  <c r="Z6202" i="1" s="1"/>
  <c r="V6202" i="1"/>
  <c r="U6202" i="1"/>
  <c r="X6201" i="1"/>
  <c r="Y6201" i="1" s="1"/>
  <c r="Z6201" i="1" s="1"/>
  <c r="V6201" i="1"/>
  <c r="U6201" i="1"/>
  <c r="X6200" i="1"/>
  <c r="Y6200" i="1" s="1"/>
  <c r="Z6200" i="1" s="1"/>
  <c r="V6200" i="1"/>
  <c r="U6200" i="1"/>
  <c r="X6199" i="1"/>
  <c r="Y6199" i="1" s="1"/>
  <c r="Z6199" i="1" s="1"/>
  <c r="V6199" i="1"/>
  <c r="U6199" i="1"/>
  <c r="X6198" i="1"/>
  <c r="Y6198" i="1" s="1"/>
  <c r="Z6198" i="1" s="1"/>
  <c r="V6198" i="1"/>
  <c r="U6198" i="1"/>
  <c r="X6197" i="1"/>
  <c r="Y6197" i="1" s="1"/>
  <c r="Z6197" i="1" s="1"/>
  <c r="V6197" i="1"/>
  <c r="U6197" i="1"/>
  <c r="X6196" i="1"/>
  <c r="Y6196" i="1" s="1"/>
  <c r="Z6196" i="1" s="1"/>
  <c r="V6196" i="1"/>
  <c r="U6196" i="1"/>
  <c r="X6195" i="1"/>
  <c r="Y6195" i="1" s="1"/>
  <c r="Z6195" i="1" s="1"/>
  <c r="V6195" i="1"/>
  <c r="U6195" i="1"/>
  <c r="X6194" i="1"/>
  <c r="Y6194" i="1" s="1"/>
  <c r="Z6194" i="1" s="1"/>
  <c r="V6194" i="1"/>
  <c r="U6194" i="1"/>
  <c r="X6193" i="1"/>
  <c r="Y6193" i="1" s="1"/>
  <c r="Z6193" i="1" s="1"/>
  <c r="V6193" i="1"/>
  <c r="U6193" i="1"/>
  <c r="X6192" i="1"/>
  <c r="Y6192" i="1" s="1"/>
  <c r="Z6192" i="1" s="1"/>
  <c r="V6192" i="1"/>
  <c r="U6192" i="1"/>
  <c r="X6191" i="1"/>
  <c r="Y6191" i="1" s="1"/>
  <c r="Z6191" i="1" s="1"/>
  <c r="V6191" i="1"/>
  <c r="U6191" i="1"/>
  <c r="X6190" i="1"/>
  <c r="Y6190" i="1" s="1"/>
  <c r="Z6190" i="1" s="1"/>
  <c r="V6190" i="1"/>
  <c r="U6190" i="1"/>
  <c r="X6189" i="1"/>
  <c r="Y6189" i="1" s="1"/>
  <c r="Z6189" i="1" s="1"/>
  <c r="V6189" i="1"/>
  <c r="U6189" i="1"/>
  <c r="X6188" i="1"/>
  <c r="Y6188" i="1" s="1"/>
  <c r="Z6188" i="1" s="1"/>
  <c r="V6188" i="1"/>
  <c r="U6188" i="1"/>
  <c r="X6187" i="1"/>
  <c r="Y6187" i="1" s="1"/>
  <c r="Z6187" i="1" s="1"/>
  <c r="V6187" i="1"/>
  <c r="U6187" i="1"/>
  <c r="X6186" i="1"/>
  <c r="Y6186" i="1" s="1"/>
  <c r="Z6186" i="1" s="1"/>
  <c r="V6186" i="1"/>
  <c r="U6186" i="1"/>
  <c r="X6185" i="1"/>
  <c r="Y6185" i="1" s="1"/>
  <c r="Z6185" i="1" s="1"/>
  <c r="V6185" i="1"/>
  <c r="U6185" i="1"/>
  <c r="X6184" i="1"/>
  <c r="Y6184" i="1" s="1"/>
  <c r="Z6184" i="1" s="1"/>
  <c r="V6184" i="1"/>
  <c r="U6184" i="1"/>
  <c r="X6183" i="1"/>
  <c r="Y6183" i="1" s="1"/>
  <c r="Z6183" i="1" s="1"/>
  <c r="V6183" i="1"/>
  <c r="U6183" i="1"/>
  <c r="X6182" i="1"/>
  <c r="Y6182" i="1" s="1"/>
  <c r="Z6182" i="1" s="1"/>
  <c r="V6182" i="1"/>
  <c r="U6182" i="1"/>
  <c r="X6181" i="1"/>
  <c r="Y6181" i="1" s="1"/>
  <c r="Z6181" i="1" s="1"/>
  <c r="V6181" i="1"/>
  <c r="U6181" i="1"/>
  <c r="X6180" i="1"/>
  <c r="Y6180" i="1" s="1"/>
  <c r="Z6180" i="1" s="1"/>
  <c r="V6180" i="1"/>
  <c r="U6180" i="1"/>
  <c r="X6179" i="1"/>
  <c r="Y6179" i="1" s="1"/>
  <c r="Z6179" i="1" s="1"/>
  <c r="V6179" i="1"/>
  <c r="U6179" i="1"/>
  <c r="X6178" i="1"/>
  <c r="Y6178" i="1" s="1"/>
  <c r="Z6178" i="1" s="1"/>
  <c r="V6178" i="1"/>
  <c r="U6178" i="1"/>
  <c r="X6177" i="1"/>
  <c r="Y6177" i="1" s="1"/>
  <c r="Z6177" i="1" s="1"/>
  <c r="V6177" i="1"/>
  <c r="U6177" i="1"/>
  <c r="X6176" i="1"/>
  <c r="Y6176" i="1" s="1"/>
  <c r="Z6176" i="1" s="1"/>
  <c r="V6176" i="1"/>
  <c r="U6176" i="1"/>
  <c r="X6175" i="1"/>
  <c r="Y6175" i="1" s="1"/>
  <c r="Z6175" i="1" s="1"/>
  <c r="V6175" i="1"/>
  <c r="U6175" i="1"/>
  <c r="X6174" i="1"/>
  <c r="Y6174" i="1" s="1"/>
  <c r="Z6174" i="1" s="1"/>
  <c r="V6174" i="1"/>
  <c r="U6174" i="1"/>
  <c r="X6173" i="1"/>
  <c r="Y6173" i="1" s="1"/>
  <c r="Z6173" i="1" s="1"/>
  <c r="V6173" i="1"/>
  <c r="U6173" i="1"/>
  <c r="X6172" i="1"/>
  <c r="Y6172" i="1" s="1"/>
  <c r="Z6172" i="1" s="1"/>
  <c r="V6172" i="1"/>
  <c r="U6172" i="1"/>
  <c r="X6171" i="1"/>
  <c r="Y6171" i="1" s="1"/>
  <c r="Z6171" i="1" s="1"/>
  <c r="V6171" i="1"/>
  <c r="U6171" i="1"/>
  <c r="X6170" i="1"/>
  <c r="Y6170" i="1" s="1"/>
  <c r="Z6170" i="1" s="1"/>
  <c r="V6170" i="1"/>
  <c r="U6170" i="1"/>
  <c r="X6169" i="1"/>
  <c r="Y6169" i="1" s="1"/>
  <c r="Z6169" i="1" s="1"/>
  <c r="V6169" i="1"/>
  <c r="U6169" i="1"/>
  <c r="X6168" i="1"/>
  <c r="Y6168" i="1" s="1"/>
  <c r="Z6168" i="1" s="1"/>
  <c r="V6168" i="1"/>
  <c r="U6168" i="1"/>
  <c r="X6167" i="1"/>
  <c r="Y6167" i="1" s="1"/>
  <c r="Z6167" i="1" s="1"/>
  <c r="V6167" i="1"/>
  <c r="U6167" i="1"/>
  <c r="X6166" i="1"/>
  <c r="Y6166" i="1" s="1"/>
  <c r="Z6166" i="1" s="1"/>
  <c r="V6166" i="1"/>
  <c r="U6166" i="1"/>
  <c r="X6165" i="1"/>
  <c r="Y6165" i="1" s="1"/>
  <c r="Z6165" i="1" s="1"/>
  <c r="V6165" i="1"/>
  <c r="U6165" i="1"/>
  <c r="X6164" i="1"/>
  <c r="Y6164" i="1" s="1"/>
  <c r="Z6164" i="1" s="1"/>
  <c r="V6164" i="1"/>
  <c r="U6164" i="1"/>
  <c r="X6163" i="1"/>
  <c r="Y6163" i="1" s="1"/>
  <c r="Z6163" i="1" s="1"/>
  <c r="V6163" i="1"/>
  <c r="U6163" i="1"/>
  <c r="X6162" i="1"/>
  <c r="Y6162" i="1" s="1"/>
  <c r="Z6162" i="1" s="1"/>
  <c r="V6162" i="1"/>
  <c r="U6162" i="1"/>
  <c r="X6161" i="1"/>
  <c r="Y6161" i="1" s="1"/>
  <c r="Z6161" i="1" s="1"/>
  <c r="V6161" i="1"/>
  <c r="U6161" i="1"/>
  <c r="X6160" i="1"/>
  <c r="Y6160" i="1" s="1"/>
  <c r="Z6160" i="1" s="1"/>
  <c r="V6160" i="1"/>
  <c r="U6160" i="1"/>
  <c r="X6159" i="1"/>
  <c r="Y6159" i="1" s="1"/>
  <c r="Z6159" i="1" s="1"/>
  <c r="V6159" i="1"/>
  <c r="U6159" i="1"/>
  <c r="X6158" i="1"/>
  <c r="Y6158" i="1" s="1"/>
  <c r="Z6158" i="1" s="1"/>
  <c r="V6158" i="1"/>
  <c r="U6158" i="1"/>
  <c r="X6157" i="1"/>
  <c r="Y6157" i="1" s="1"/>
  <c r="Z6157" i="1" s="1"/>
  <c r="V6157" i="1"/>
  <c r="U6157" i="1"/>
  <c r="X6156" i="1"/>
  <c r="Y6156" i="1" s="1"/>
  <c r="Z6156" i="1" s="1"/>
  <c r="V6156" i="1"/>
  <c r="U6156" i="1"/>
  <c r="X6155" i="1"/>
  <c r="Y6155" i="1" s="1"/>
  <c r="Z6155" i="1" s="1"/>
  <c r="V6155" i="1"/>
  <c r="U6155" i="1"/>
  <c r="X6154" i="1"/>
  <c r="Y6154" i="1" s="1"/>
  <c r="Z6154" i="1" s="1"/>
  <c r="V6154" i="1"/>
  <c r="U6154" i="1"/>
  <c r="X6153" i="1"/>
  <c r="Y6153" i="1" s="1"/>
  <c r="Z6153" i="1" s="1"/>
  <c r="V6153" i="1"/>
  <c r="U6153" i="1"/>
  <c r="X6152" i="1"/>
  <c r="Y6152" i="1" s="1"/>
  <c r="Z6152" i="1" s="1"/>
  <c r="V6152" i="1"/>
  <c r="U6152" i="1"/>
  <c r="X6151" i="1"/>
  <c r="Y6151" i="1" s="1"/>
  <c r="Z6151" i="1" s="1"/>
  <c r="V6151" i="1"/>
  <c r="U6151" i="1"/>
  <c r="X6150" i="1"/>
  <c r="Y6150" i="1" s="1"/>
  <c r="Z6150" i="1" s="1"/>
  <c r="V6150" i="1"/>
  <c r="U6150" i="1"/>
  <c r="X6149" i="1"/>
  <c r="Y6149" i="1" s="1"/>
  <c r="Z6149" i="1" s="1"/>
  <c r="V6149" i="1"/>
  <c r="U6149" i="1"/>
  <c r="X6148" i="1"/>
  <c r="Y6148" i="1" s="1"/>
  <c r="Z6148" i="1" s="1"/>
  <c r="V6148" i="1"/>
  <c r="U6148" i="1"/>
  <c r="X6147" i="1"/>
  <c r="Y6147" i="1" s="1"/>
  <c r="Z6147" i="1" s="1"/>
  <c r="V6147" i="1"/>
  <c r="U6147" i="1"/>
  <c r="X6146" i="1"/>
  <c r="Y6146" i="1" s="1"/>
  <c r="Z6146" i="1" s="1"/>
  <c r="V6146" i="1"/>
  <c r="U6146" i="1"/>
  <c r="X6145" i="1"/>
  <c r="Y6145" i="1" s="1"/>
  <c r="Z6145" i="1" s="1"/>
  <c r="V6145" i="1"/>
  <c r="U6145" i="1"/>
  <c r="X6144" i="1"/>
  <c r="Y6144" i="1" s="1"/>
  <c r="Z6144" i="1" s="1"/>
  <c r="V6144" i="1"/>
  <c r="U6144" i="1"/>
  <c r="X6143" i="1"/>
  <c r="Y6143" i="1" s="1"/>
  <c r="Z6143" i="1" s="1"/>
  <c r="V6143" i="1"/>
  <c r="U6143" i="1"/>
  <c r="X6142" i="1"/>
  <c r="Y6142" i="1" s="1"/>
  <c r="Z6142" i="1" s="1"/>
  <c r="V6142" i="1"/>
  <c r="U6142" i="1"/>
  <c r="X6141" i="1"/>
  <c r="Y6141" i="1" s="1"/>
  <c r="Z6141" i="1" s="1"/>
  <c r="V6141" i="1"/>
  <c r="U6141" i="1"/>
  <c r="X6140" i="1"/>
  <c r="Y6140" i="1" s="1"/>
  <c r="Z6140" i="1" s="1"/>
  <c r="V6140" i="1"/>
  <c r="U6140" i="1"/>
  <c r="X6139" i="1"/>
  <c r="Y6139" i="1" s="1"/>
  <c r="Z6139" i="1" s="1"/>
  <c r="V6139" i="1"/>
  <c r="U6139" i="1"/>
  <c r="X6138" i="1"/>
  <c r="Y6138" i="1" s="1"/>
  <c r="Z6138" i="1" s="1"/>
  <c r="V6138" i="1"/>
  <c r="U6138" i="1"/>
  <c r="X6137" i="1"/>
  <c r="Y6137" i="1" s="1"/>
  <c r="Z6137" i="1" s="1"/>
  <c r="V6137" i="1"/>
  <c r="U6137" i="1"/>
  <c r="X6136" i="1"/>
  <c r="Y6136" i="1" s="1"/>
  <c r="Z6136" i="1" s="1"/>
  <c r="V6136" i="1"/>
  <c r="U6136" i="1"/>
  <c r="X6135" i="1"/>
  <c r="Y6135" i="1" s="1"/>
  <c r="Z6135" i="1" s="1"/>
  <c r="V6135" i="1"/>
  <c r="U6135" i="1"/>
  <c r="X6134" i="1"/>
  <c r="Y6134" i="1" s="1"/>
  <c r="Z6134" i="1" s="1"/>
  <c r="V6134" i="1"/>
  <c r="U6134" i="1"/>
  <c r="X6133" i="1"/>
  <c r="Y6133" i="1" s="1"/>
  <c r="Z6133" i="1" s="1"/>
  <c r="V6133" i="1"/>
  <c r="U6133" i="1"/>
  <c r="X6132" i="1"/>
  <c r="Y6132" i="1" s="1"/>
  <c r="Z6132" i="1" s="1"/>
  <c r="V6132" i="1"/>
  <c r="U6132" i="1"/>
  <c r="X6131" i="1"/>
  <c r="Y6131" i="1" s="1"/>
  <c r="Z6131" i="1" s="1"/>
  <c r="V6131" i="1"/>
  <c r="U6131" i="1"/>
  <c r="X6130" i="1"/>
  <c r="Y6130" i="1" s="1"/>
  <c r="Z6130" i="1" s="1"/>
  <c r="V6130" i="1"/>
  <c r="U6130" i="1"/>
  <c r="X6129" i="1"/>
  <c r="Y6129" i="1" s="1"/>
  <c r="Z6129" i="1" s="1"/>
  <c r="V6129" i="1"/>
  <c r="U6129" i="1"/>
  <c r="X6128" i="1"/>
  <c r="Y6128" i="1" s="1"/>
  <c r="Z6128" i="1" s="1"/>
  <c r="V6128" i="1"/>
  <c r="U6128" i="1"/>
  <c r="X6127" i="1"/>
  <c r="Y6127" i="1" s="1"/>
  <c r="Z6127" i="1" s="1"/>
  <c r="V6127" i="1"/>
  <c r="U6127" i="1"/>
  <c r="X6126" i="1"/>
  <c r="Y6126" i="1" s="1"/>
  <c r="Z6126" i="1" s="1"/>
  <c r="V6126" i="1"/>
  <c r="U6126" i="1"/>
  <c r="X6125" i="1"/>
  <c r="Y6125" i="1" s="1"/>
  <c r="Z6125" i="1" s="1"/>
  <c r="V6125" i="1"/>
  <c r="U6125" i="1"/>
  <c r="X6124" i="1"/>
  <c r="Y6124" i="1" s="1"/>
  <c r="Z6124" i="1" s="1"/>
  <c r="V6124" i="1"/>
  <c r="U6124" i="1"/>
  <c r="X6123" i="1"/>
  <c r="Y6123" i="1" s="1"/>
  <c r="Z6123" i="1" s="1"/>
  <c r="V6123" i="1"/>
  <c r="U6123" i="1"/>
  <c r="X6122" i="1"/>
  <c r="Y6122" i="1" s="1"/>
  <c r="Z6122" i="1" s="1"/>
  <c r="V6122" i="1"/>
  <c r="U6122" i="1"/>
  <c r="X6121" i="1"/>
  <c r="Y6121" i="1" s="1"/>
  <c r="Z6121" i="1" s="1"/>
  <c r="V6121" i="1"/>
  <c r="U6121" i="1"/>
  <c r="X6120" i="1"/>
  <c r="Y6120" i="1" s="1"/>
  <c r="Z6120" i="1" s="1"/>
  <c r="V6120" i="1"/>
  <c r="U6120" i="1"/>
  <c r="X6119" i="1"/>
  <c r="Y6119" i="1" s="1"/>
  <c r="Z6119" i="1" s="1"/>
  <c r="V6119" i="1"/>
  <c r="U6119" i="1"/>
  <c r="X6118" i="1"/>
  <c r="Y6118" i="1" s="1"/>
  <c r="Z6118" i="1" s="1"/>
  <c r="V6118" i="1"/>
  <c r="U6118" i="1"/>
  <c r="X6117" i="1"/>
  <c r="Y6117" i="1" s="1"/>
  <c r="Z6117" i="1" s="1"/>
  <c r="V6117" i="1"/>
  <c r="U6117" i="1"/>
  <c r="X6116" i="1"/>
  <c r="Y6116" i="1" s="1"/>
  <c r="Z6116" i="1" s="1"/>
  <c r="V6116" i="1"/>
  <c r="U6116" i="1"/>
  <c r="X6115" i="1"/>
  <c r="Y6115" i="1" s="1"/>
  <c r="Z6115" i="1" s="1"/>
  <c r="V6115" i="1"/>
  <c r="U6115" i="1"/>
  <c r="X6114" i="1"/>
  <c r="Y6114" i="1" s="1"/>
  <c r="Z6114" i="1" s="1"/>
  <c r="V6114" i="1"/>
  <c r="U6114" i="1"/>
  <c r="X6113" i="1"/>
  <c r="Y6113" i="1" s="1"/>
  <c r="Z6113" i="1" s="1"/>
  <c r="V6113" i="1"/>
  <c r="U6113" i="1"/>
  <c r="X6112" i="1"/>
  <c r="Y6112" i="1" s="1"/>
  <c r="Z6112" i="1" s="1"/>
  <c r="V6112" i="1"/>
  <c r="U6112" i="1"/>
  <c r="X6111" i="1"/>
  <c r="Y6111" i="1" s="1"/>
  <c r="Z6111" i="1" s="1"/>
  <c r="V6111" i="1"/>
  <c r="U6111" i="1"/>
  <c r="X6110" i="1"/>
  <c r="Y6110" i="1" s="1"/>
  <c r="Z6110" i="1" s="1"/>
  <c r="V6110" i="1"/>
  <c r="U6110" i="1"/>
  <c r="X6109" i="1"/>
  <c r="Y6109" i="1" s="1"/>
  <c r="Z6109" i="1" s="1"/>
  <c r="V6109" i="1"/>
  <c r="U6109" i="1"/>
  <c r="X6108" i="1"/>
  <c r="Y6108" i="1" s="1"/>
  <c r="Z6108" i="1" s="1"/>
  <c r="V6108" i="1"/>
  <c r="U6108" i="1"/>
  <c r="X6107" i="1"/>
  <c r="Y6107" i="1" s="1"/>
  <c r="Z6107" i="1" s="1"/>
  <c r="V6107" i="1"/>
  <c r="U6107" i="1"/>
  <c r="X6106" i="1"/>
  <c r="Y6106" i="1" s="1"/>
  <c r="Z6106" i="1" s="1"/>
  <c r="V6106" i="1"/>
  <c r="U6106" i="1"/>
  <c r="X6105" i="1"/>
  <c r="Y6105" i="1" s="1"/>
  <c r="Z6105" i="1" s="1"/>
  <c r="V6105" i="1"/>
  <c r="U6105" i="1"/>
  <c r="X6104" i="1"/>
  <c r="Y6104" i="1" s="1"/>
  <c r="Z6104" i="1" s="1"/>
  <c r="V6104" i="1"/>
  <c r="U6104" i="1"/>
  <c r="X6103" i="1"/>
  <c r="Y6103" i="1" s="1"/>
  <c r="Z6103" i="1" s="1"/>
  <c r="V6103" i="1"/>
  <c r="U6103" i="1"/>
  <c r="X6102" i="1"/>
  <c r="Y6102" i="1" s="1"/>
  <c r="Z6102" i="1" s="1"/>
  <c r="V6102" i="1"/>
  <c r="U6102" i="1"/>
  <c r="X6101" i="1"/>
  <c r="Y6101" i="1" s="1"/>
  <c r="Z6101" i="1" s="1"/>
  <c r="V6101" i="1"/>
  <c r="U6101" i="1"/>
  <c r="X6100" i="1"/>
  <c r="Y6100" i="1" s="1"/>
  <c r="Z6100" i="1" s="1"/>
  <c r="V6100" i="1"/>
  <c r="U6100" i="1"/>
  <c r="X6099" i="1"/>
  <c r="Y6099" i="1" s="1"/>
  <c r="Z6099" i="1" s="1"/>
  <c r="V6099" i="1"/>
  <c r="U6099" i="1"/>
  <c r="X6098" i="1"/>
  <c r="Y6098" i="1" s="1"/>
  <c r="Z6098" i="1" s="1"/>
  <c r="V6098" i="1"/>
  <c r="U6098" i="1"/>
  <c r="X6097" i="1"/>
  <c r="Y6097" i="1" s="1"/>
  <c r="Z6097" i="1" s="1"/>
  <c r="V6097" i="1"/>
  <c r="U6097" i="1"/>
  <c r="X6096" i="1"/>
  <c r="Y6096" i="1" s="1"/>
  <c r="Z6096" i="1" s="1"/>
  <c r="V6096" i="1"/>
  <c r="U6096" i="1"/>
  <c r="X6095" i="1"/>
  <c r="Y6095" i="1" s="1"/>
  <c r="Z6095" i="1" s="1"/>
  <c r="V6095" i="1"/>
  <c r="U6095" i="1"/>
  <c r="X6094" i="1"/>
  <c r="Y6094" i="1" s="1"/>
  <c r="Z6094" i="1" s="1"/>
  <c r="V6094" i="1"/>
  <c r="U6094" i="1"/>
  <c r="X6093" i="1"/>
  <c r="Y6093" i="1" s="1"/>
  <c r="Z6093" i="1" s="1"/>
  <c r="V6093" i="1"/>
  <c r="U6093" i="1"/>
  <c r="X6092" i="1"/>
  <c r="Y6092" i="1" s="1"/>
  <c r="Z6092" i="1" s="1"/>
  <c r="V6092" i="1"/>
  <c r="U6092" i="1"/>
  <c r="X6091" i="1"/>
  <c r="Y6091" i="1" s="1"/>
  <c r="Z6091" i="1" s="1"/>
  <c r="V6091" i="1"/>
  <c r="U6091" i="1"/>
  <c r="X6090" i="1"/>
  <c r="Y6090" i="1" s="1"/>
  <c r="Z6090" i="1" s="1"/>
  <c r="V6090" i="1"/>
  <c r="U6090" i="1"/>
  <c r="X6089" i="1"/>
  <c r="Y6089" i="1" s="1"/>
  <c r="Z6089" i="1" s="1"/>
  <c r="V6089" i="1"/>
  <c r="U6089" i="1"/>
  <c r="X6088" i="1"/>
  <c r="Y6088" i="1" s="1"/>
  <c r="Z6088" i="1" s="1"/>
  <c r="V6088" i="1"/>
  <c r="U6088" i="1"/>
  <c r="X6087" i="1"/>
  <c r="Y6087" i="1" s="1"/>
  <c r="Z6087" i="1" s="1"/>
  <c r="V6087" i="1"/>
  <c r="U6087" i="1"/>
  <c r="X6086" i="1"/>
  <c r="Y6086" i="1" s="1"/>
  <c r="Z6086" i="1" s="1"/>
  <c r="V6086" i="1"/>
  <c r="U6086" i="1"/>
  <c r="X6085" i="1"/>
  <c r="Y6085" i="1" s="1"/>
  <c r="Z6085" i="1" s="1"/>
  <c r="V6085" i="1"/>
  <c r="U6085" i="1"/>
  <c r="X6084" i="1"/>
  <c r="Y6084" i="1" s="1"/>
  <c r="Z6084" i="1" s="1"/>
  <c r="V6084" i="1"/>
  <c r="U6084" i="1"/>
  <c r="X6083" i="1"/>
  <c r="Y6083" i="1" s="1"/>
  <c r="Z6083" i="1" s="1"/>
  <c r="V6083" i="1"/>
  <c r="U6083" i="1"/>
  <c r="X6082" i="1"/>
  <c r="Y6082" i="1" s="1"/>
  <c r="Z6082" i="1" s="1"/>
  <c r="V6082" i="1"/>
  <c r="U6082" i="1"/>
  <c r="X6081" i="1"/>
  <c r="Y6081" i="1" s="1"/>
  <c r="Z6081" i="1" s="1"/>
  <c r="V6081" i="1"/>
  <c r="U6081" i="1"/>
  <c r="X6080" i="1"/>
  <c r="Y6080" i="1" s="1"/>
  <c r="Z6080" i="1" s="1"/>
  <c r="V6080" i="1"/>
  <c r="U6080" i="1"/>
  <c r="X6079" i="1"/>
  <c r="Y6079" i="1" s="1"/>
  <c r="Z6079" i="1" s="1"/>
  <c r="V6079" i="1"/>
  <c r="U6079" i="1"/>
  <c r="X6078" i="1"/>
  <c r="Y6078" i="1" s="1"/>
  <c r="Z6078" i="1" s="1"/>
  <c r="V6078" i="1"/>
  <c r="U6078" i="1"/>
  <c r="X6077" i="1"/>
  <c r="Y6077" i="1" s="1"/>
  <c r="Z6077" i="1" s="1"/>
  <c r="V6077" i="1"/>
  <c r="U6077" i="1"/>
  <c r="X6076" i="1"/>
  <c r="Y6076" i="1" s="1"/>
  <c r="Z6076" i="1" s="1"/>
  <c r="V6076" i="1"/>
  <c r="U6076" i="1"/>
  <c r="X6075" i="1"/>
  <c r="Y6075" i="1" s="1"/>
  <c r="Z6075" i="1" s="1"/>
  <c r="V6075" i="1"/>
  <c r="U6075" i="1"/>
  <c r="X6074" i="1"/>
  <c r="Y6074" i="1" s="1"/>
  <c r="Z6074" i="1" s="1"/>
  <c r="V6074" i="1"/>
  <c r="U6074" i="1"/>
  <c r="X6073" i="1"/>
  <c r="Y6073" i="1" s="1"/>
  <c r="Z6073" i="1" s="1"/>
  <c r="V6073" i="1"/>
  <c r="U6073" i="1"/>
  <c r="X6072" i="1"/>
  <c r="Y6072" i="1" s="1"/>
  <c r="Z6072" i="1" s="1"/>
  <c r="V6072" i="1"/>
  <c r="U6072" i="1"/>
  <c r="X6071" i="1"/>
  <c r="Y6071" i="1" s="1"/>
  <c r="Z6071" i="1" s="1"/>
  <c r="V6071" i="1"/>
  <c r="U6071" i="1"/>
  <c r="X6070" i="1"/>
  <c r="Y6070" i="1" s="1"/>
  <c r="Z6070" i="1" s="1"/>
  <c r="V6070" i="1"/>
  <c r="U6070" i="1"/>
  <c r="X6069" i="1"/>
  <c r="Y6069" i="1" s="1"/>
  <c r="Z6069" i="1" s="1"/>
  <c r="V6069" i="1"/>
  <c r="U6069" i="1"/>
  <c r="X6068" i="1"/>
  <c r="Y6068" i="1" s="1"/>
  <c r="Z6068" i="1" s="1"/>
  <c r="V6068" i="1"/>
  <c r="U6068" i="1"/>
  <c r="X6067" i="1"/>
  <c r="Y6067" i="1" s="1"/>
  <c r="Z6067" i="1" s="1"/>
  <c r="V6067" i="1"/>
  <c r="U6067" i="1"/>
  <c r="X6066" i="1"/>
  <c r="Y6066" i="1" s="1"/>
  <c r="Z6066" i="1" s="1"/>
  <c r="V6066" i="1"/>
  <c r="U6066" i="1"/>
  <c r="X6065" i="1"/>
  <c r="Y6065" i="1" s="1"/>
  <c r="Z6065" i="1" s="1"/>
  <c r="V6065" i="1"/>
  <c r="U6065" i="1"/>
  <c r="X6064" i="1"/>
  <c r="Y6064" i="1" s="1"/>
  <c r="Z6064" i="1" s="1"/>
  <c r="V6064" i="1"/>
  <c r="U6064" i="1"/>
  <c r="X6063" i="1"/>
  <c r="Y6063" i="1" s="1"/>
  <c r="Z6063" i="1" s="1"/>
  <c r="V6063" i="1"/>
  <c r="U6063" i="1"/>
  <c r="X6062" i="1"/>
  <c r="Y6062" i="1" s="1"/>
  <c r="Z6062" i="1" s="1"/>
  <c r="V6062" i="1"/>
  <c r="U6062" i="1"/>
  <c r="X6061" i="1"/>
  <c r="Y6061" i="1" s="1"/>
  <c r="Z6061" i="1" s="1"/>
  <c r="V6061" i="1"/>
  <c r="U6061" i="1"/>
  <c r="X6060" i="1"/>
  <c r="Y6060" i="1" s="1"/>
  <c r="Z6060" i="1" s="1"/>
  <c r="V6060" i="1"/>
  <c r="U6060" i="1"/>
  <c r="X6059" i="1"/>
  <c r="Y6059" i="1" s="1"/>
  <c r="Z6059" i="1" s="1"/>
  <c r="V6059" i="1"/>
  <c r="U6059" i="1"/>
  <c r="X6058" i="1"/>
  <c r="Y6058" i="1" s="1"/>
  <c r="Z6058" i="1" s="1"/>
  <c r="V6058" i="1"/>
  <c r="U6058" i="1"/>
  <c r="X6057" i="1"/>
  <c r="Y6057" i="1" s="1"/>
  <c r="Z6057" i="1" s="1"/>
  <c r="V6057" i="1"/>
  <c r="U6057" i="1"/>
  <c r="X6056" i="1"/>
  <c r="Y6056" i="1" s="1"/>
  <c r="Z6056" i="1" s="1"/>
  <c r="V6056" i="1"/>
  <c r="U6056" i="1"/>
  <c r="X6055" i="1"/>
  <c r="Y6055" i="1" s="1"/>
  <c r="Z6055" i="1" s="1"/>
  <c r="V6055" i="1"/>
  <c r="U6055" i="1"/>
  <c r="X6054" i="1"/>
  <c r="Y6054" i="1" s="1"/>
  <c r="Z6054" i="1" s="1"/>
  <c r="V6054" i="1"/>
  <c r="U6054" i="1"/>
  <c r="X6053" i="1"/>
  <c r="Y6053" i="1" s="1"/>
  <c r="Z6053" i="1" s="1"/>
  <c r="V6053" i="1"/>
  <c r="U6053" i="1"/>
  <c r="X6052" i="1"/>
  <c r="Y6052" i="1" s="1"/>
  <c r="Z6052" i="1" s="1"/>
  <c r="V6052" i="1"/>
  <c r="U6052" i="1"/>
  <c r="X6051" i="1"/>
  <c r="Y6051" i="1" s="1"/>
  <c r="Z6051" i="1" s="1"/>
  <c r="V6051" i="1"/>
  <c r="U6051" i="1"/>
  <c r="X6050" i="1"/>
  <c r="Y6050" i="1" s="1"/>
  <c r="Z6050" i="1" s="1"/>
  <c r="V6050" i="1"/>
  <c r="U6050" i="1"/>
  <c r="X6049" i="1"/>
  <c r="Y6049" i="1" s="1"/>
  <c r="Z6049" i="1" s="1"/>
  <c r="V6049" i="1"/>
  <c r="U6049" i="1"/>
  <c r="X6048" i="1"/>
  <c r="Y6048" i="1" s="1"/>
  <c r="Z6048" i="1" s="1"/>
  <c r="V6048" i="1"/>
  <c r="U6048" i="1"/>
  <c r="X6047" i="1"/>
  <c r="Y6047" i="1" s="1"/>
  <c r="Z6047" i="1" s="1"/>
  <c r="V6047" i="1"/>
  <c r="U6047" i="1"/>
  <c r="X6046" i="1"/>
  <c r="Y6046" i="1" s="1"/>
  <c r="Z6046" i="1" s="1"/>
  <c r="V6046" i="1"/>
  <c r="U6046" i="1"/>
  <c r="X6045" i="1"/>
  <c r="Y6045" i="1" s="1"/>
  <c r="Z6045" i="1" s="1"/>
  <c r="V6045" i="1"/>
  <c r="U6045" i="1"/>
  <c r="X6044" i="1"/>
  <c r="Y6044" i="1" s="1"/>
  <c r="Z6044" i="1" s="1"/>
  <c r="V6044" i="1"/>
  <c r="U6044" i="1"/>
  <c r="X6043" i="1"/>
  <c r="Y6043" i="1" s="1"/>
  <c r="Z6043" i="1" s="1"/>
  <c r="V6043" i="1"/>
  <c r="U6043" i="1"/>
  <c r="X6042" i="1"/>
  <c r="Y6042" i="1" s="1"/>
  <c r="Z6042" i="1" s="1"/>
  <c r="V6042" i="1"/>
  <c r="U6042" i="1"/>
  <c r="X6041" i="1"/>
  <c r="Y6041" i="1" s="1"/>
  <c r="Z6041" i="1" s="1"/>
  <c r="V6041" i="1"/>
  <c r="U6041" i="1"/>
  <c r="X6040" i="1"/>
  <c r="Y6040" i="1" s="1"/>
  <c r="Z6040" i="1" s="1"/>
  <c r="V6040" i="1"/>
  <c r="U6040" i="1"/>
  <c r="X6039" i="1"/>
  <c r="Y6039" i="1" s="1"/>
  <c r="Z6039" i="1" s="1"/>
  <c r="V6039" i="1"/>
  <c r="U6039" i="1"/>
  <c r="X6038" i="1"/>
  <c r="Y6038" i="1" s="1"/>
  <c r="Z6038" i="1" s="1"/>
  <c r="V6038" i="1"/>
  <c r="U6038" i="1"/>
  <c r="X6037" i="1"/>
  <c r="Y6037" i="1" s="1"/>
  <c r="Z6037" i="1" s="1"/>
  <c r="V6037" i="1"/>
  <c r="U6037" i="1"/>
  <c r="X6036" i="1"/>
  <c r="Y6036" i="1" s="1"/>
  <c r="Z6036" i="1" s="1"/>
  <c r="V6036" i="1"/>
  <c r="U6036" i="1"/>
  <c r="X6035" i="1"/>
  <c r="Y6035" i="1" s="1"/>
  <c r="Z6035" i="1" s="1"/>
  <c r="V6035" i="1"/>
  <c r="U6035" i="1"/>
  <c r="X6034" i="1"/>
  <c r="Y6034" i="1" s="1"/>
  <c r="Z6034" i="1" s="1"/>
  <c r="V6034" i="1"/>
  <c r="U6034" i="1"/>
  <c r="X6033" i="1"/>
  <c r="Y6033" i="1" s="1"/>
  <c r="Z6033" i="1" s="1"/>
  <c r="V6033" i="1"/>
  <c r="U6033" i="1"/>
  <c r="X6032" i="1"/>
  <c r="Y6032" i="1" s="1"/>
  <c r="Z6032" i="1" s="1"/>
  <c r="V6032" i="1"/>
  <c r="U6032" i="1"/>
  <c r="X6031" i="1"/>
  <c r="Y6031" i="1" s="1"/>
  <c r="Z6031" i="1" s="1"/>
  <c r="V6031" i="1"/>
  <c r="U6031" i="1"/>
  <c r="X6030" i="1"/>
  <c r="Y6030" i="1" s="1"/>
  <c r="Z6030" i="1" s="1"/>
  <c r="V6030" i="1"/>
  <c r="U6030" i="1"/>
  <c r="X6029" i="1"/>
  <c r="Y6029" i="1" s="1"/>
  <c r="Z6029" i="1" s="1"/>
  <c r="V6029" i="1"/>
  <c r="U6029" i="1"/>
  <c r="X6028" i="1"/>
  <c r="Y6028" i="1" s="1"/>
  <c r="Z6028" i="1" s="1"/>
  <c r="V6028" i="1"/>
  <c r="U6028" i="1"/>
  <c r="X6027" i="1"/>
  <c r="Y6027" i="1" s="1"/>
  <c r="Z6027" i="1" s="1"/>
  <c r="V6027" i="1"/>
  <c r="U6027" i="1"/>
  <c r="X6026" i="1"/>
  <c r="Y6026" i="1" s="1"/>
  <c r="Z6026" i="1" s="1"/>
  <c r="V6026" i="1"/>
  <c r="U6026" i="1"/>
  <c r="X6025" i="1"/>
  <c r="Y6025" i="1" s="1"/>
  <c r="Z6025" i="1" s="1"/>
  <c r="V6025" i="1"/>
  <c r="U6025" i="1"/>
  <c r="X6024" i="1"/>
  <c r="Y6024" i="1" s="1"/>
  <c r="Z6024" i="1" s="1"/>
  <c r="V6024" i="1"/>
  <c r="U6024" i="1"/>
  <c r="X6023" i="1"/>
  <c r="Y6023" i="1" s="1"/>
  <c r="Z6023" i="1" s="1"/>
  <c r="V6023" i="1"/>
  <c r="U6023" i="1"/>
  <c r="X6022" i="1"/>
  <c r="Y6022" i="1" s="1"/>
  <c r="Z6022" i="1" s="1"/>
  <c r="V6022" i="1"/>
  <c r="U6022" i="1"/>
  <c r="X6021" i="1"/>
  <c r="Y6021" i="1" s="1"/>
  <c r="Z6021" i="1" s="1"/>
  <c r="V6021" i="1"/>
  <c r="U6021" i="1"/>
  <c r="X6020" i="1"/>
  <c r="Y6020" i="1" s="1"/>
  <c r="Z6020" i="1" s="1"/>
  <c r="V6020" i="1"/>
  <c r="U6020" i="1"/>
  <c r="X6019" i="1"/>
  <c r="Y6019" i="1" s="1"/>
  <c r="Z6019" i="1" s="1"/>
  <c r="V6019" i="1"/>
  <c r="U6019" i="1"/>
  <c r="X6018" i="1"/>
  <c r="Y6018" i="1" s="1"/>
  <c r="Z6018" i="1" s="1"/>
  <c r="V6018" i="1"/>
  <c r="U6018" i="1"/>
  <c r="X6017" i="1"/>
  <c r="Y6017" i="1" s="1"/>
  <c r="Z6017" i="1" s="1"/>
  <c r="V6017" i="1"/>
  <c r="U6017" i="1"/>
  <c r="X6016" i="1"/>
  <c r="Y6016" i="1" s="1"/>
  <c r="Z6016" i="1" s="1"/>
  <c r="V6016" i="1"/>
  <c r="U6016" i="1"/>
  <c r="X6015" i="1"/>
  <c r="Y6015" i="1" s="1"/>
  <c r="Z6015" i="1" s="1"/>
  <c r="V6015" i="1"/>
  <c r="U6015" i="1"/>
  <c r="X6014" i="1"/>
  <c r="Y6014" i="1" s="1"/>
  <c r="Z6014" i="1" s="1"/>
  <c r="V6014" i="1"/>
  <c r="U6014" i="1"/>
  <c r="X6013" i="1"/>
  <c r="Y6013" i="1" s="1"/>
  <c r="Z6013" i="1" s="1"/>
  <c r="V6013" i="1"/>
  <c r="U6013" i="1"/>
  <c r="X6012" i="1"/>
  <c r="Y6012" i="1" s="1"/>
  <c r="Z6012" i="1" s="1"/>
  <c r="V6012" i="1"/>
  <c r="U6012" i="1"/>
  <c r="X6011" i="1"/>
  <c r="Y6011" i="1" s="1"/>
  <c r="Z6011" i="1" s="1"/>
  <c r="V6011" i="1"/>
  <c r="U6011" i="1"/>
  <c r="X6010" i="1"/>
  <c r="Y6010" i="1" s="1"/>
  <c r="Z6010" i="1" s="1"/>
  <c r="V6010" i="1"/>
  <c r="U6010" i="1"/>
  <c r="X6009" i="1"/>
  <c r="Y6009" i="1" s="1"/>
  <c r="Z6009" i="1" s="1"/>
  <c r="V6009" i="1"/>
  <c r="U6009" i="1"/>
  <c r="X6008" i="1"/>
  <c r="Y6008" i="1" s="1"/>
  <c r="Z6008" i="1" s="1"/>
  <c r="V6008" i="1"/>
  <c r="U6008" i="1"/>
  <c r="X6007" i="1"/>
  <c r="Y6007" i="1" s="1"/>
  <c r="Z6007" i="1" s="1"/>
  <c r="V6007" i="1"/>
  <c r="U6007" i="1"/>
  <c r="X6006" i="1"/>
  <c r="Y6006" i="1" s="1"/>
  <c r="Z6006" i="1" s="1"/>
  <c r="V6006" i="1"/>
  <c r="U6006" i="1"/>
  <c r="X6005" i="1"/>
  <c r="Y6005" i="1" s="1"/>
  <c r="Z6005" i="1" s="1"/>
  <c r="V6005" i="1"/>
  <c r="U6005" i="1"/>
  <c r="X6004" i="1"/>
  <c r="Y6004" i="1" s="1"/>
  <c r="Z6004" i="1" s="1"/>
  <c r="V6004" i="1"/>
  <c r="U6004" i="1"/>
  <c r="X6003" i="1"/>
  <c r="Y6003" i="1" s="1"/>
  <c r="Z6003" i="1" s="1"/>
  <c r="V6003" i="1"/>
  <c r="U6003" i="1"/>
  <c r="X6002" i="1"/>
  <c r="Y6002" i="1" s="1"/>
  <c r="Z6002" i="1" s="1"/>
  <c r="V6002" i="1"/>
  <c r="U6002" i="1"/>
  <c r="X6001" i="1"/>
  <c r="Y6001" i="1" s="1"/>
  <c r="Z6001" i="1" s="1"/>
  <c r="V6001" i="1"/>
  <c r="U6001" i="1"/>
  <c r="X6000" i="1"/>
  <c r="Y6000" i="1" s="1"/>
  <c r="Z6000" i="1" s="1"/>
  <c r="V6000" i="1"/>
  <c r="U6000" i="1"/>
  <c r="X5999" i="1"/>
  <c r="Y5999" i="1" s="1"/>
  <c r="Z5999" i="1" s="1"/>
  <c r="V5999" i="1"/>
  <c r="U5999" i="1"/>
  <c r="X5998" i="1"/>
  <c r="Y5998" i="1" s="1"/>
  <c r="Z5998" i="1" s="1"/>
  <c r="V5998" i="1"/>
  <c r="U5998" i="1"/>
  <c r="X5997" i="1"/>
  <c r="Y5997" i="1" s="1"/>
  <c r="Z5997" i="1" s="1"/>
  <c r="V5997" i="1"/>
  <c r="U5997" i="1"/>
  <c r="X5996" i="1"/>
  <c r="Y5996" i="1" s="1"/>
  <c r="Z5996" i="1" s="1"/>
  <c r="V5996" i="1"/>
  <c r="U5996" i="1"/>
  <c r="X5995" i="1"/>
  <c r="Y5995" i="1" s="1"/>
  <c r="Z5995" i="1" s="1"/>
  <c r="V5995" i="1"/>
  <c r="U5995" i="1"/>
  <c r="X5994" i="1"/>
  <c r="Y5994" i="1" s="1"/>
  <c r="Z5994" i="1" s="1"/>
  <c r="V5994" i="1"/>
  <c r="U5994" i="1"/>
  <c r="X5993" i="1"/>
  <c r="Y5993" i="1" s="1"/>
  <c r="Z5993" i="1" s="1"/>
  <c r="V5993" i="1"/>
  <c r="U5993" i="1"/>
  <c r="X5992" i="1"/>
  <c r="Y5992" i="1" s="1"/>
  <c r="Z5992" i="1" s="1"/>
  <c r="V5992" i="1"/>
  <c r="U5992" i="1"/>
  <c r="X5991" i="1"/>
  <c r="Y5991" i="1" s="1"/>
  <c r="Z5991" i="1" s="1"/>
  <c r="V5991" i="1"/>
  <c r="U5991" i="1"/>
  <c r="X5990" i="1"/>
  <c r="Y5990" i="1" s="1"/>
  <c r="Z5990" i="1" s="1"/>
  <c r="V5990" i="1"/>
  <c r="U5990" i="1"/>
  <c r="X5989" i="1"/>
  <c r="Y5989" i="1" s="1"/>
  <c r="Z5989" i="1" s="1"/>
  <c r="V5989" i="1"/>
  <c r="U5989" i="1"/>
  <c r="X5988" i="1"/>
  <c r="Y5988" i="1" s="1"/>
  <c r="Z5988" i="1" s="1"/>
  <c r="V5988" i="1"/>
  <c r="U5988" i="1"/>
  <c r="X5987" i="1"/>
  <c r="Y5987" i="1" s="1"/>
  <c r="Z5987" i="1" s="1"/>
  <c r="V5987" i="1"/>
  <c r="U5987" i="1"/>
  <c r="X5986" i="1"/>
  <c r="Y5986" i="1" s="1"/>
  <c r="Z5986" i="1" s="1"/>
  <c r="V5986" i="1"/>
  <c r="U5986" i="1"/>
  <c r="X5985" i="1"/>
  <c r="Y5985" i="1" s="1"/>
  <c r="Z5985" i="1" s="1"/>
  <c r="V5985" i="1"/>
  <c r="U5985" i="1"/>
  <c r="X5984" i="1"/>
  <c r="Y5984" i="1" s="1"/>
  <c r="Z5984" i="1" s="1"/>
  <c r="V5984" i="1"/>
  <c r="U5984" i="1"/>
  <c r="X5983" i="1"/>
  <c r="Y5983" i="1" s="1"/>
  <c r="Z5983" i="1" s="1"/>
  <c r="V5983" i="1"/>
  <c r="U5983" i="1"/>
  <c r="X5982" i="1"/>
  <c r="Y5982" i="1" s="1"/>
  <c r="Z5982" i="1" s="1"/>
  <c r="V5982" i="1"/>
  <c r="U5982" i="1"/>
  <c r="X5981" i="1"/>
  <c r="Y5981" i="1" s="1"/>
  <c r="Z5981" i="1" s="1"/>
  <c r="V5981" i="1"/>
  <c r="U5981" i="1"/>
  <c r="X5980" i="1"/>
  <c r="Y5980" i="1" s="1"/>
  <c r="Z5980" i="1" s="1"/>
  <c r="V5980" i="1"/>
  <c r="U5980" i="1"/>
  <c r="X5979" i="1"/>
  <c r="Y5979" i="1" s="1"/>
  <c r="Z5979" i="1" s="1"/>
  <c r="V5979" i="1"/>
  <c r="U5979" i="1"/>
  <c r="X5978" i="1"/>
  <c r="Y5978" i="1" s="1"/>
  <c r="Z5978" i="1" s="1"/>
  <c r="V5978" i="1"/>
  <c r="U5978" i="1"/>
  <c r="X5977" i="1"/>
  <c r="Y5977" i="1" s="1"/>
  <c r="Z5977" i="1" s="1"/>
  <c r="V5977" i="1"/>
  <c r="U5977" i="1"/>
  <c r="X5976" i="1"/>
  <c r="Y5976" i="1" s="1"/>
  <c r="Z5976" i="1" s="1"/>
  <c r="V5976" i="1"/>
  <c r="U5976" i="1"/>
  <c r="X5975" i="1"/>
  <c r="Y5975" i="1" s="1"/>
  <c r="Z5975" i="1" s="1"/>
  <c r="V5975" i="1"/>
  <c r="U5975" i="1"/>
  <c r="X5974" i="1"/>
  <c r="Y5974" i="1" s="1"/>
  <c r="Z5974" i="1" s="1"/>
  <c r="V5974" i="1"/>
  <c r="U5974" i="1"/>
  <c r="X5973" i="1"/>
  <c r="Y5973" i="1" s="1"/>
  <c r="Z5973" i="1" s="1"/>
  <c r="V5973" i="1"/>
  <c r="U5973" i="1"/>
  <c r="X5972" i="1"/>
  <c r="Y5972" i="1" s="1"/>
  <c r="Z5972" i="1" s="1"/>
  <c r="V5972" i="1"/>
  <c r="U5972" i="1"/>
  <c r="X5971" i="1"/>
  <c r="Y5971" i="1" s="1"/>
  <c r="Z5971" i="1" s="1"/>
  <c r="V5971" i="1"/>
  <c r="U5971" i="1"/>
  <c r="X5970" i="1"/>
  <c r="Y5970" i="1" s="1"/>
  <c r="Z5970" i="1" s="1"/>
  <c r="V5970" i="1"/>
  <c r="U5970" i="1"/>
  <c r="X5969" i="1"/>
  <c r="Y5969" i="1" s="1"/>
  <c r="Z5969" i="1" s="1"/>
  <c r="V5969" i="1"/>
  <c r="U5969" i="1"/>
  <c r="X5968" i="1"/>
  <c r="Y5968" i="1" s="1"/>
  <c r="Z5968" i="1" s="1"/>
  <c r="V5968" i="1"/>
  <c r="U5968" i="1"/>
  <c r="X5967" i="1"/>
  <c r="Y5967" i="1" s="1"/>
  <c r="Z5967" i="1" s="1"/>
  <c r="V5967" i="1"/>
  <c r="U5967" i="1"/>
  <c r="X5966" i="1"/>
  <c r="Y5966" i="1" s="1"/>
  <c r="Z5966" i="1" s="1"/>
  <c r="V5966" i="1"/>
  <c r="U5966" i="1"/>
  <c r="X5965" i="1"/>
  <c r="Y5965" i="1" s="1"/>
  <c r="Z5965" i="1" s="1"/>
  <c r="V5965" i="1"/>
  <c r="U5965" i="1"/>
  <c r="X5964" i="1"/>
  <c r="Y5964" i="1" s="1"/>
  <c r="Z5964" i="1" s="1"/>
  <c r="V5964" i="1"/>
  <c r="U5964" i="1"/>
  <c r="X5963" i="1"/>
  <c r="Y5963" i="1" s="1"/>
  <c r="Z5963" i="1" s="1"/>
  <c r="V5963" i="1"/>
  <c r="U5963" i="1"/>
  <c r="X5962" i="1"/>
  <c r="Y5962" i="1" s="1"/>
  <c r="Z5962" i="1" s="1"/>
  <c r="V5962" i="1"/>
  <c r="U5962" i="1"/>
  <c r="X5961" i="1"/>
  <c r="Y5961" i="1" s="1"/>
  <c r="Z5961" i="1" s="1"/>
  <c r="V5961" i="1"/>
  <c r="U5961" i="1"/>
  <c r="X5960" i="1"/>
  <c r="Y5960" i="1" s="1"/>
  <c r="Z5960" i="1" s="1"/>
  <c r="V5960" i="1"/>
  <c r="U5960" i="1"/>
  <c r="X5959" i="1"/>
  <c r="Y5959" i="1" s="1"/>
  <c r="Z5959" i="1" s="1"/>
  <c r="V5959" i="1"/>
  <c r="U5959" i="1"/>
  <c r="X5958" i="1"/>
  <c r="Y5958" i="1" s="1"/>
  <c r="Z5958" i="1" s="1"/>
  <c r="V5958" i="1"/>
  <c r="U5958" i="1"/>
  <c r="X5957" i="1"/>
  <c r="Y5957" i="1" s="1"/>
  <c r="Z5957" i="1" s="1"/>
  <c r="V5957" i="1"/>
  <c r="U5957" i="1"/>
  <c r="X5956" i="1"/>
  <c r="Y5956" i="1" s="1"/>
  <c r="Z5956" i="1" s="1"/>
  <c r="V5956" i="1"/>
  <c r="U5956" i="1"/>
  <c r="X5955" i="1"/>
  <c r="Y5955" i="1" s="1"/>
  <c r="Z5955" i="1" s="1"/>
  <c r="V5955" i="1"/>
  <c r="U5955" i="1"/>
  <c r="X5954" i="1"/>
  <c r="Y5954" i="1" s="1"/>
  <c r="Z5954" i="1" s="1"/>
  <c r="V5954" i="1"/>
  <c r="U5954" i="1"/>
  <c r="X5953" i="1"/>
  <c r="Y5953" i="1" s="1"/>
  <c r="Z5953" i="1" s="1"/>
  <c r="V5953" i="1"/>
  <c r="U5953" i="1"/>
  <c r="X5952" i="1"/>
  <c r="Y5952" i="1" s="1"/>
  <c r="Z5952" i="1" s="1"/>
  <c r="V5952" i="1"/>
  <c r="U5952" i="1"/>
  <c r="X5951" i="1"/>
  <c r="Y5951" i="1" s="1"/>
  <c r="Z5951" i="1" s="1"/>
  <c r="V5951" i="1"/>
  <c r="U5951" i="1"/>
  <c r="X5950" i="1"/>
  <c r="Y5950" i="1" s="1"/>
  <c r="Z5950" i="1" s="1"/>
  <c r="V5950" i="1"/>
  <c r="U5950" i="1"/>
  <c r="X5949" i="1"/>
  <c r="Y5949" i="1" s="1"/>
  <c r="Z5949" i="1" s="1"/>
  <c r="V5949" i="1"/>
  <c r="U5949" i="1"/>
  <c r="X5948" i="1"/>
  <c r="Y5948" i="1" s="1"/>
  <c r="Z5948" i="1" s="1"/>
  <c r="V5948" i="1"/>
  <c r="U5948" i="1"/>
  <c r="X5947" i="1"/>
  <c r="Y5947" i="1" s="1"/>
  <c r="Z5947" i="1" s="1"/>
  <c r="V5947" i="1"/>
  <c r="U5947" i="1"/>
  <c r="X5946" i="1"/>
  <c r="Y5946" i="1" s="1"/>
  <c r="Z5946" i="1" s="1"/>
  <c r="V5946" i="1"/>
  <c r="U5946" i="1"/>
  <c r="X5945" i="1"/>
  <c r="Y5945" i="1" s="1"/>
  <c r="Z5945" i="1" s="1"/>
  <c r="V5945" i="1"/>
  <c r="U5945" i="1"/>
  <c r="X5944" i="1"/>
  <c r="Y5944" i="1" s="1"/>
  <c r="Z5944" i="1" s="1"/>
  <c r="V5944" i="1"/>
  <c r="U5944" i="1"/>
  <c r="X5943" i="1"/>
  <c r="Y5943" i="1" s="1"/>
  <c r="Z5943" i="1" s="1"/>
  <c r="V5943" i="1"/>
  <c r="U5943" i="1"/>
  <c r="X5942" i="1"/>
  <c r="Y5942" i="1" s="1"/>
  <c r="Z5942" i="1" s="1"/>
  <c r="V5942" i="1"/>
  <c r="U5942" i="1"/>
  <c r="X5941" i="1"/>
  <c r="Y5941" i="1" s="1"/>
  <c r="Z5941" i="1" s="1"/>
  <c r="V5941" i="1"/>
  <c r="U5941" i="1"/>
  <c r="X5940" i="1"/>
  <c r="Y5940" i="1" s="1"/>
  <c r="Z5940" i="1" s="1"/>
  <c r="V5940" i="1"/>
  <c r="U5940" i="1"/>
  <c r="X5939" i="1"/>
  <c r="Y5939" i="1" s="1"/>
  <c r="Z5939" i="1" s="1"/>
  <c r="V5939" i="1"/>
  <c r="U5939" i="1"/>
  <c r="X5938" i="1"/>
  <c r="Y5938" i="1" s="1"/>
  <c r="Z5938" i="1" s="1"/>
  <c r="V5938" i="1"/>
  <c r="U5938" i="1"/>
  <c r="X5937" i="1"/>
  <c r="Y5937" i="1" s="1"/>
  <c r="Z5937" i="1" s="1"/>
  <c r="V5937" i="1"/>
  <c r="U5937" i="1"/>
  <c r="X5936" i="1"/>
  <c r="Y5936" i="1" s="1"/>
  <c r="Z5936" i="1" s="1"/>
  <c r="V5936" i="1"/>
  <c r="U5936" i="1"/>
  <c r="X5935" i="1"/>
  <c r="Y5935" i="1" s="1"/>
  <c r="Z5935" i="1" s="1"/>
  <c r="V5935" i="1"/>
  <c r="U5935" i="1"/>
  <c r="X5934" i="1"/>
  <c r="Y5934" i="1" s="1"/>
  <c r="Z5934" i="1" s="1"/>
  <c r="V5934" i="1"/>
  <c r="U5934" i="1"/>
  <c r="X5933" i="1"/>
  <c r="Y5933" i="1" s="1"/>
  <c r="Z5933" i="1" s="1"/>
  <c r="V5933" i="1"/>
  <c r="U5933" i="1"/>
  <c r="X5932" i="1"/>
  <c r="Y5932" i="1" s="1"/>
  <c r="Z5932" i="1" s="1"/>
  <c r="V5932" i="1"/>
  <c r="U5932" i="1"/>
  <c r="X5931" i="1"/>
  <c r="Y5931" i="1" s="1"/>
  <c r="Z5931" i="1" s="1"/>
  <c r="V5931" i="1"/>
  <c r="U5931" i="1"/>
  <c r="X5930" i="1"/>
  <c r="Y5930" i="1" s="1"/>
  <c r="Z5930" i="1" s="1"/>
  <c r="V5930" i="1"/>
  <c r="U5930" i="1"/>
  <c r="X5929" i="1"/>
  <c r="Y5929" i="1" s="1"/>
  <c r="Z5929" i="1" s="1"/>
  <c r="V5929" i="1"/>
  <c r="U5929" i="1"/>
  <c r="X5928" i="1"/>
  <c r="Y5928" i="1" s="1"/>
  <c r="Z5928" i="1" s="1"/>
  <c r="V5928" i="1"/>
  <c r="U5928" i="1"/>
  <c r="X5927" i="1"/>
  <c r="Y5927" i="1" s="1"/>
  <c r="Z5927" i="1" s="1"/>
  <c r="V5927" i="1"/>
  <c r="U5927" i="1"/>
  <c r="X5926" i="1"/>
  <c r="Y5926" i="1" s="1"/>
  <c r="Z5926" i="1" s="1"/>
  <c r="V5926" i="1"/>
  <c r="U5926" i="1"/>
  <c r="X5925" i="1"/>
  <c r="Y5925" i="1" s="1"/>
  <c r="Z5925" i="1" s="1"/>
  <c r="V5925" i="1"/>
  <c r="U5925" i="1"/>
  <c r="X5924" i="1"/>
  <c r="Y5924" i="1" s="1"/>
  <c r="Z5924" i="1" s="1"/>
  <c r="V5924" i="1"/>
  <c r="U5924" i="1"/>
  <c r="X5923" i="1"/>
  <c r="Y5923" i="1" s="1"/>
  <c r="Z5923" i="1" s="1"/>
  <c r="V5923" i="1"/>
  <c r="U5923" i="1"/>
  <c r="X5922" i="1"/>
  <c r="Y5922" i="1" s="1"/>
  <c r="Z5922" i="1" s="1"/>
  <c r="V5922" i="1"/>
  <c r="U5922" i="1"/>
  <c r="X5921" i="1"/>
  <c r="Y5921" i="1" s="1"/>
  <c r="Z5921" i="1" s="1"/>
  <c r="V5921" i="1"/>
  <c r="U5921" i="1"/>
  <c r="X5920" i="1"/>
  <c r="Y5920" i="1" s="1"/>
  <c r="Z5920" i="1" s="1"/>
  <c r="V5920" i="1"/>
  <c r="U5920" i="1"/>
  <c r="X5919" i="1"/>
  <c r="Y5919" i="1" s="1"/>
  <c r="Z5919" i="1" s="1"/>
  <c r="V5919" i="1"/>
  <c r="U5919" i="1"/>
  <c r="X5918" i="1"/>
  <c r="Y5918" i="1" s="1"/>
  <c r="Z5918" i="1" s="1"/>
  <c r="V5918" i="1"/>
  <c r="U5918" i="1"/>
  <c r="X5917" i="1"/>
  <c r="Y5917" i="1" s="1"/>
  <c r="Z5917" i="1" s="1"/>
  <c r="V5917" i="1"/>
  <c r="U5917" i="1"/>
  <c r="X5916" i="1"/>
  <c r="Y5916" i="1" s="1"/>
  <c r="Z5916" i="1" s="1"/>
  <c r="V5916" i="1"/>
  <c r="U5916" i="1"/>
  <c r="X5915" i="1"/>
  <c r="Y5915" i="1" s="1"/>
  <c r="Z5915" i="1" s="1"/>
  <c r="V5915" i="1"/>
  <c r="U5915" i="1"/>
  <c r="X5914" i="1"/>
  <c r="Y5914" i="1" s="1"/>
  <c r="Z5914" i="1" s="1"/>
  <c r="V5914" i="1"/>
  <c r="U5914" i="1"/>
  <c r="X5913" i="1"/>
  <c r="Y5913" i="1" s="1"/>
  <c r="Z5913" i="1" s="1"/>
  <c r="V5913" i="1"/>
  <c r="U5913" i="1"/>
  <c r="X5912" i="1"/>
  <c r="Y5912" i="1" s="1"/>
  <c r="Z5912" i="1" s="1"/>
  <c r="V5912" i="1"/>
  <c r="U5912" i="1"/>
  <c r="X5911" i="1"/>
  <c r="Y5911" i="1" s="1"/>
  <c r="Z5911" i="1" s="1"/>
  <c r="V5911" i="1"/>
  <c r="U5911" i="1"/>
  <c r="X5910" i="1"/>
  <c r="Y5910" i="1" s="1"/>
  <c r="Z5910" i="1" s="1"/>
  <c r="V5910" i="1"/>
  <c r="U5910" i="1"/>
  <c r="X5909" i="1"/>
  <c r="Y5909" i="1" s="1"/>
  <c r="Z5909" i="1" s="1"/>
  <c r="V5909" i="1"/>
  <c r="U5909" i="1"/>
  <c r="X5908" i="1"/>
  <c r="Y5908" i="1" s="1"/>
  <c r="Z5908" i="1" s="1"/>
  <c r="V5908" i="1"/>
  <c r="U5908" i="1"/>
  <c r="X5907" i="1"/>
  <c r="Y5907" i="1" s="1"/>
  <c r="Z5907" i="1" s="1"/>
  <c r="V5907" i="1"/>
  <c r="U5907" i="1"/>
  <c r="X5906" i="1"/>
  <c r="Y5906" i="1" s="1"/>
  <c r="Z5906" i="1" s="1"/>
  <c r="V5906" i="1"/>
  <c r="U5906" i="1"/>
  <c r="X5905" i="1"/>
  <c r="Y5905" i="1" s="1"/>
  <c r="Z5905" i="1" s="1"/>
  <c r="V5905" i="1"/>
  <c r="U5905" i="1"/>
  <c r="X5904" i="1"/>
  <c r="Y5904" i="1" s="1"/>
  <c r="Z5904" i="1" s="1"/>
  <c r="V5904" i="1"/>
  <c r="U5904" i="1"/>
  <c r="X5903" i="1"/>
  <c r="Y5903" i="1" s="1"/>
  <c r="Z5903" i="1" s="1"/>
  <c r="V5903" i="1"/>
  <c r="U5903" i="1"/>
  <c r="X5902" i="1"/>
  <c r="Y5902" i="1" s="1"/>
  <c r="Z5902" i="1" s="1"/>
  <c r="V5902" i="1"/>
  <c r="U5902" i="1"/>
  <c r="X5901" i="1"/>
  <c r="Y5901" i="1" s="1"/>
  <c r="Z5901" i="1" s="1"/>
  <c r="V5901" i="1"/>
  <c r="U5901" i="1"/>
  <c r="X5900" i="1"/>
  <c r="Y5900" i="1" s="1"/>
  <c r="Z5900" i="1" s="1"/>
  <c r="V5900" i="1"/>
  <c r="U5900" i="1"/>
  <c r="X5899" i="1"/>
  <c r="Y5899" i="1" s="1"/>
  <c r="Z5899" i="1" s="1"/>
  <c r="V5899" i="1"/>
  <c r="U5899" i="1"/>
  <c r="X5898" i="1"/>
  <c r="Y5898" i="1" s="1"/>
  <c r="Z5898" i="1" s="1"/>
  <c r="V5898" i="1"/>
  <c r="U5898" i="1"/>
  <c r="X5897" i="1"/>
  <c r="Y5897" i="1" s="1"/>
  <c r="Z5897" i="1" s="1"/>
  <c r="V5897" i="1"/>
  <c r="U5897" i="1"/>
  <c r="X5896" i="1"/>
  <c r="Y5896" i="1" s="1"/>
  <c r="Z5896" i="1" s="1"/>
  <c r="V5896" i="1"/>
  <c r="U5896" i="1"/>
  <c r="X5895" i="1"/>
  <c r="Y5895" i="1" s="1"/>
  <c r="Z5895" i="1" s="1"/>
  <c r="V5895" i="1"/>
  <c r="U5895" i="1"/>
  <c r="X5894" i="1"/>
  <c r="Y5894" i="1" s="1"/>
  <c r="Z5894" i="1" s="1"/>
  <c r="V5894" i="1"/>
  <c r="U5894" i="1"/>
  <c r="X5893" i="1"/>
  <c r="Y5893" i="1" s="1"/>
  <c r="Z5893" i="1" s="1"/>
  <c r="V5893" i="1"/>
  <c r="U5893" i="1"/>
  <c r="X5892" i="1"/>
  <c r="Y5892" i="1" s="1"/>
  <c r="Z5892" i="1" s="1"/>
  <c r="V5892" i="1"/>
  <c r="U5892" i="1"/>
  <c r="X5891" i="1"/>
  <c r="Y5891" i="1" s="1"/>
  <c r="Z5891" i="1" s="1"/>
  <c r="V5891" i="1"/>
  <c r="U5891" i="1"/>
  <c r="X5890" i="1"/>
  <c r="Y5890" i="1" s="1"/>
  <c r="Z5890" i="1" s="1"/>
  <c r="V5890" i="1"/>
  <c r="U5890" i="1"/>
  <c r="X5889" i="1"/>
  <c r="Y5889" i="1" s="1"/>
  <c r="Z5889" i="1" s="1"/>
  <c r="V5889" i="1"/>
  <c r="U5889" i="1"/>
  <c r="X5888" i="1"/>
  <c r="Y5888" i="1" s="1"/>
  <c r="Z5888" i="1" s="1"/>
  <c r="V5888" i="1"/>
  <c r="U5888" i="1"/>
  <c r="X5887" i="1"/>
  <c r="Y5887" i="1" s="1"/>
  <c r="Z5887" i="1" s="1"/>
  <c r="V5887" i="1"/>
  <c r="U5887" i="1"/>
  <c r="X5886" i="1"/>
  <c r="Y5886" i="1" s="1"/>
  <c r="Z5886" i="1" s="1"/>
  <c r="V5886" i="1"/>
  <c r="U5886" i="1"/>
  <c r="X5885" i="1"/>
  <c r="Y5885" i="1" s="1"/>
  <c r="Z5885" i="1" s="1"/>
  <c r="V5885" i="1"/>
  <c r="U5885" i="1"/>
  <c r="X5884" i="1"/>
  <c r="Y5884" i="1" s="1"/>
  <c r="Z5884" i="1" s="1"/>
  <c r="V5884" i="1"/>
  <c r="U5884" i="1"/>
  <c r="X5883" i="1"/>
  <c r="Y5883" i="1" s="1"/>
  <c r="Z5883" i="1" s="1"/>
  <c r="V5883" i="1"/>
  <c r="U5883" i="1"/>
  <c r="X5882" i="1"/>
  <c r="Y5882" i="1" s="1"/>
  <c r="Z5882" i="1" s="1"/>
  <c r="V5882" i="1"/>
  <c r="U5882" i="1"/>
  <c r="X5881" i="1"/>
  <c r="Y5881" i="1" s="1"/>
  <c r="Z5881" i="1" s="1"/>
  <c r="V5881" i="1"/>
  <c r="U5881" i="1"/>
  <c r="X5880" i="1"/>
  <c r="Y5880" i="1" s="1"/>
  <c r="Z5880" i="1" s="1"/>
  <c r="V5880" i="1"/>
  <c r="U5880" i="1"/>
  <c r="X5879" i="1"/>
  <c r="Y5879" i="1" s="1"/>
  <c r="Z5879" i="1" s="1"/>
  <c r="V5879" i="1"/>
  <c r="U5879" i="1"/>
  <c r="X5878" i="1"/>
  <c r="Y5878" i="1" s="1"/>
  <c r="Z5878" i="1" s="1"/>
  <c r="V5878" i="1"/>
  <c r="U5878" i="1"/>
  <c r="X5877" i="1"/>
  <c r="Y5877" i="1" s="1"/>
  <c r="Z5877" i="1" s="1"/>
  <c r="V5877" i="1"/>
  <c r="U5877" i="1"/>
  <c r="X5876" i="1"/>
  <c r="Y5876" i="1" s="1"/>
  <c r="Z5876" i="1" s="1"/>
  <c r="V5876" i="1"/>
  <c r="U5876" i="1"/>
  <c r="X5875" i="1"/>
  <c r="Y5875" i="1" s="1"/>
  <c r="Z5875" i="1" s="1"/>
  <c r="V5875" i="1"/>
  <c r="U5875" i="1"/>
  <c r="X5874" i="1"/>
  <c r="Y5874" i="1" s="1"/>
  <c r="Z5874" i="1" s="1"/>
  <c r="V5874" i="1"/>
  <c r="U5874" i="1"/>
  <c r="X5873" i="1"/>
  <c r="Y5873" i="1" s="1"/>
  <c r="Z5873" i="1" s="1"/>
  <c r="V5873" i="1"/>
  <c r="U5873" i="1"/>
  <c r="X5872" i="1"/>
  <c r="Y5872" i="1" s="1"/>
  <c r="Z5872" i="1" s="1"/>
  <c r="V5872" i="1"/>
  <c r="U5872" i="1"/>
  <c r="X5871" i="1"/>
  <c r="Y5871" i="1" s="1"/>
  <c r="Z5871" i="1" s="1"/>
  <c r="V5871" i="1"/>
  <c r="U5871" i="1"/>
  <c r="X5870" i="1"/>
  <c r="Y5870" i="1" s="1"/>
  <c r="Z5870" i="1" s="1"/>
  <c r="V5870" i="1"/>
  <c r="U5870" i="1"/>
  <c r="X5869" i="1"/>
  <c r="Y5869" i="1" s="1"/>
  <c r="Z5869" i="1" s="1"/>
  <c r="V5869" i="1"/>
  <c r="U5869" i="1"/>
  <c r="X5868" i="1"/>
  <c r="Y5868" i="1" s="1"/>
  <c r="Z5868" i="1" s="1"/>
  <c r="V5868" i="1"/>
  <c r="U5868" i="1"/>
  <c r="X5867" i="1"/>
  <c r="Y5867" i="1" s="1"/>
  <c r="Z5867" i="1" s="1"/>
  <c r="V5867" i="1"/>
  <c r="U5867" i="1"/>
  <c r="X5866" i="1"/>
  <c r="Y5866" i="1" s="1"/>
  <c r="Z5866" i="1" s="1"/>
  <c r="V5866" i="1"/>
  <c r="U5866" i="1"/>
  <c r="X5865" i="1"/>
  <c r="Y5865" i="1" s="1"/>
  <c r="Z5865" i="1" s="1"/>
  <c r="V5865" i="1"/>
  <c r="U5865" i="1"/>
  <c r="X5864" i="1"/>
  <c r="Y5864" i="1" s="1"/>
  <c r="Z5864" i="1" s="1"/>
  <c r="V5864" i="1"/>
  <c r="U5864" i="1"/>
  <c r="X5863" i="1"/>
  <c r="Y5863" i="1" s="1"/>
  <c r="Z5863" i="1" s="1"/>
  <c r="V5863" i="1"/>
  <c r="U5863" i="1"/>
  <c r="X5862" i="1"/>
  <c r="Y5862" i="1" s="1"/>
  <c r="Z5862" i="1" s="1"/>
  <c r="V5862" i="1"/>
  <c r="U5862" i="1"/>
  <c r="X5861" i="1"/>
  <c r="Y5861" i="1" s="1"/>
  <c r="Z5861" i="1" s="1"/>
  <c r="V5861" i="1"/>
  <c r="U5861" i="1"/>
  <c r="X5860" i="1"/>
  <c r="Y5860" i="1" s="1"/>
  <c r="Z5860" i="1" s="1"/>
  <c r="V5860" i="1"/>
  <c r="U5860" i="1"/>
  <c r="X5859" i="1"/>
  <c r="Y5859" i="1" s="1"/>
  <c r="Z5859" i="1" s="1"/>
  <c r="V5859" i="1"/>
  <c r="U5859" i="1"/>
  <c r="X5858" i="1"/>
  <c r="Y5858" i="1" s="1"/>
  <c r="Z5858" i="1" s="1"/>
  <c r="V5858" i="1"/>
  <c r="U5858" i="1"/>
  <c r="X5857" i="1"/>
  <c r="Y5857" i="1" s="1"/>
  <c r="Z5857" i="1" s="1"/>
  <c r="V5857" i="1"/>
  <c r="U5857" i="1"/>
  <c r="X5856" i="1"/>
  <c r="Y5856" i="1" s="1"/>
  <c r="Z5856" i="1" s="1"/>
  <c r="V5856" i="1"/>
  <c r="U5856" i="1"/>
  <c r="X5855" i="1"/>
  <c r="Y5855" i="1" s="1"/>
  <c r="Z5855" i="1" s="1"/>
  <c r="V5855" i="1"/>
  <c r="U5855" i="1"/>
  <c r="X5854" i="1"/>
  <c r="Y5854" i="1" s="1"/>
  <c r="Z5854" i="1" s="1"/>
  <c r="V5854" i="1"/>
  <c r="U5854" i="1"/>
  <c r="X5853" i="1"/>
  <c r="Y5853" i="1" s="1"/>
  <c r="Z5853" i="1" s="1"/>
  <c r="V5853" i="1"/>
  <c r="U5853" i="1"/>
  <c r="X5852" i="1"/>
  <c r="Y5852" i="1" s="1"/>
  <c r="Z5852" i="1" s="1"/>
  <c r="V5852" i="1"/>
  <c r="U5852" i="1"/>
  <c r="X5851" i="1"/>
  <c r="Y5851" i="1" s="1"/>
  <c r="Z5851" i="1" s="1"/>
  <c r="V5851" i="1"/>
  <c r="U5851" i="1"/>
  <c r="X5850" i="1"/>
  <c r="Y5850" i="1" s="1"/>
  <c r="Z5850" i="1" s="1"/>
  <c r="V5850" i="1"/>
  <c r="U5850" i="1"/>
  <c r="X5849" i="1"/>
  <c r="Y5849" i="1" s="1"/>
  <c r="Z5849" i="1" s="1"/>
  <c r="V5849" i="1"/>
  <c r="U5849" i="1"/>
  <c r="X5848" i="1"/>
  <c r="Y5848" i="1" s="1"/>
  <c r="Z5848" i="1" s="1"/>
  <c r="V5848" i="1"/>
  <c r="U5848" i="1"/>
  <c r="X5847" i="1"/>
  <c r="Y5847" i="1" s="1"/>
  <c r="Z5847" i="1" s="1"/>
  <c r="V5847" i="1"/>
  <c r="U5847" i="1"/>
  <c r="X5846" i="1"/>
  <c r="Y5846" i="1" s="1"/>
  <c r="Z5846" i="1" s="1"/>
  <c r="V5846" i="1"/>
  <c r="U5846" i="1"/>
  <c r="X5845" i="1"/>
  <c r="Y5845" i="1" s="1"/>
  <c r="Z5845" i="1" s="1"/>
  <c r="V5845" i="1"/>
  <c r="U5845" i="1"/>
  <c r="X5844" i="1"/>
  <c r="Y5844" i="1" s="1"/>
  <c r="Z5844" i="1" s="1"/>
  <c r="V5844" i="1"/>
  <c r="U5844" i="1"/>
  <c r="X5843" i="1"/>
  <c r="Y5843" i="1" s="1"/>
  <c r="Z5843" i="1" s="1"/>
  <c r="V5843" i="1"/>
  <c r="U5843" i="1"/>
  <c r="X5842" i="1"/>
  <c r="Y5842" i="1" s="1"/>
  <c r="Z5842" i="1" s="1"/>
  <c r="V5842" i="1"/>
  <c r="U5842" i="1"/>
  <c r="X5841" i="1"/>
  <c r="Y5841" i="1" s="1"/>
  <c r="Z5841" i="1" s="1"/>
  <c r="V5841" i="1"/>
  <c r="U5841" i="1"/>
  <c r="X5840" i="1"/>
  <c r="Y5840" i="1" s="1"/>
  <c r="Z5840" i="1" s="1"/>
  <c r="V5840" i="1"/>
  <c r="U5840" i="1"/>
  <c r="X5839" i="1"/>
  <c r="Y5839" i="1" s="1"/>
  <c r="Z5839" i="1" s="1"/>
  <c r="V5839" i="1"/>
  <c r="U5839" i="1"/>
  <c r="X5838" i="1"/>
  <c r="Y5838" i="1" s="1"/>
  <c r="Z5838" i="1" s="1"/>
  <c r="V5838" i="1"/>
  <c r="U5838" i="1"/>
  <c r="X5837" i="1"/>
  <c r="Y5837" i="1" s="1"/>
  <c r="Z5837" i="1" s="1"/>
  <c r="V5837" i="1"/>
  <c r="U5837" i="1"/>
  <c r="X5836" i="1"/>
  <c r="Y5836" i="1" s="1"/>
  <c r="Z5836" i="1" s="1"/>
  <c r="V5836" i="1"/>
  <c r="U5836" i="1"/>
  <c r="X5835" i="1"/>
  <c r="Y5835" i="1" s="1"/>
  <c r="Z5835" i="1" s="1"/>
  <c r="V5835" i="1"/>
  <c r="U5835" i="1"/>
  <c r="X5834" i="1"/>
  <c r="Y5834" i="1" s="1"/>
  <c r="Z5834" i="1" s="1"/>
  <c r="V5834" i="1"/>
  <c r="U5834" i="1"/>
  <c r="X5833" i="1"/>
  <c r="Y5833" i="1" s="1"/>
  <c r="Z5833" i="1" s="1"/>
  <c r="V5833" i="1"/>
  <c r="U5833" i="1"/>
  <c r="X5832" i="1"/>
  <c r="Y5832" i="1" s="1"/>
  <c r="Z5832" i="1" s="1"/>
  <c r="V5832" i="1"/>
  <c r="U5832" i="1"/>
  <c r="X5831" i="1"/>
  <c r="Y5831" i="1" s="1"/>
  <c r="Z5831" i="1" s="1"/>
  <c r="V5831" i="1"/>
  <c r="U5831" i="1"/>
  <c r="X5830" i="1"/>
  <c r="Y5830" i="1" s="1"/>
  <c r="Z5830" i="1" s="1"/>
  <c r="V5830" i="1"/>
  <c r="U5830" i="1"/>
  <c r="X5829" i="1"/>
  <c r="Y5829" i="1" s="1"/>
  <c r="Z5829" i="1" s="1"/>
  <c r="V5829" i="1"/>
  <c r="U5829" i="1"/>
  <c r="X5828" i="1"/>
  <c r="Y5828" i="1" s="1"/>
  <c r="Z5828" i="1" s="1"/>
  <c r="V5828" i="1"/>
  <c r="U5828" i="1"/>
  <c r="X5827" i="1"/>
  <c r="Y5827" i="1" s="1"/>
  <c r="Z5827" i="1" s="1"/>
  <c r="V5827" i="1"/>
  <c r="U5827" i="1"/>
  <c r="X5826" i="1"/>
  <c r="Y5826" i="1" s="1"/>
  <c r="Z5826" i="1" s="1"/>
  <c r="V5826" i="1"/>
  <c r="U5826" i="1"/>
  <c r="X5825" i="1"/>
  <c r="Y5825" i="1" s="1"/>
  <c r="Z5825" i="1" s="1"/>
  <c r="V5825" i="1"/>
  <c r="U5825" i="1"/>
  <c r="X5824" i="1"/>
  <c r="Y5824" i="1" s="1"/>
  <c r="Z5824" i="1" s="1"/>
  <c r="V5824" i="1"/>
  <c r="U5824" i="1"/>
  <c r="X5823" i="1"/>
  <c r="Y5823" i="1" s="1"/>
  <c r="Z5823" i="1" s="1"/>
  <c r="V5823" i="1"/>
  <c r="U5823" i="1"/>
  <c r="X5822" i="1"/>
  <c r="Y5822" i="1" s="1"/>
  <c r="Z5822" i="1" s="1"/>
  <c r="V5822" i="1"/>
  <c r="U5822" i="1"/>
  <c r="X5821" i="1"/>
  <c r="Y5821" i="1" s="1"/>
  <c r="Z5821" i="1" s="1"/>
  <c r="V5821" i="1"/>
  <c r="U5821" i="1"/>
  <c r="X5820" i="1"/>
  <c r="Y5820" i="1" s="1"/>
  <c r="Z5820" i="1" s="1"/>
  <c r="V5820" i="1"/>
  <c r="U5820" i="1"/>
  <c r="X5819" i="1"/>
  <c r="Y5819" i="1" s="1"/>
  <c r="Z5819" i="1" s="1"/>
  <c r="V5819" i="1"/>
  <c r="U5819" i="1"/>
  <c r="X5818" i="1"/>
  <c r="Y5818" i="1" s="1"/>
  <c r="Z5818" i="1" s="1"/>
  <c r="V5818" i="1"/>
  <c r="U5818" i="1"/>
  <c r="X5817" i="1"/>
  <c r="Y5817" i="1" s="1"/>
  <c r="Z5817" i="1" s="1"/>
  <c r="V5817" i="1"/>
  <c r="U5817" i="1"/>
  <c r="X5816" i="1"/>
  <c r="Y5816" i="1" s="1"/>
  <c r="Z5816" i="1" s="1"/>
  <c r="V5816" i="1"/>
  <c r="U5816" i="1"/>
  <c r="X5815" i="1"/>
  <c r="Y5815" i="1" s="1"/>
  <c r="Z5815" i="1" s="1"/>
  <c r="V5815" i="1"/>
  <c r="U5815" i="1"/>
  <c r="X5814" i="1"/>
  <c r="Y5814" i="1" s="1"/>
  <c r="Z5814" i="1" s="1"/>
  <c r="V5814" i="1"/>
  <c r="U5814" i="1"/>
  <c r="X5813" i="1"/>
  <c r="Y5813" i="1" s="1"/>
  <c r="Z5813" i="1" s="1"/>
  <c r="V5813" i="1"/>
  <c r="U5813" i="1"/>
  <c r="X5812" i="1"/>
  <c r="Y5812" i="1" s="1"/>
  <c r="Z5812" i="1" s="1"/>
  <c r="V5812" i="1"/>
  <c r="U5812" i="1"/>
  <c r="X5811" i="1"/>
  <c r="Y5811" i="1" s="1"/>
  <c r="Z5811" i="1" s="1"/>
  <c r="V5811" i="1"/>
  <c r="U5811" i="1"/>
  <c r="X5810" i="1"/>
  <c r="Y5810" i="1" s="1"/>
  <c r="Z5810" i="1" s="1"/>
  <c r="V5810" i="1"/>
  <c r="U5810" i="1"/>
  <c r="X5809" i="1"/>
  <c r="Y5809" i="1" s="1"/>
  <c r="Z5809" i="1" s="1"/>
  <c r="V5809" i="1"/>
  <c r="U5809" i="1"/>
  <c r="X5808" i="1"/>
  <c r="Y5808" i="1" s="1"/>
  <c r="Z5808" i="1" s="1"/>
  <c r="V5808" i="1"/>
  <c r="U5808" i="1"/>
  <c r="X5807" i="1"/>
  <c r="Y5807" i="1" s="1"/>
  <c r="Z5807" i="1" s="1"/>
  <c r="V5807" i="1"/>
  <c r="U5807" i="1"/>
  <c r="X5806" i="1"/>
  <c r="Y5806" i="1" s="1"/>
  <c r="Z5806" i="1" s="1"/>
  <c r="V5806" i="1"/>
  <c r="U5806" i="1"/>
  <c r="X5805" i="1"/>
  <c r="Y5805" i="1" s="1"/>
  <c r="Z5805" i="1" s="1"/>
  <c r="V5805" i="1"/>
  <c r="U5805" i="1"/>
  <c r="X5804" i="1"/>
  <c r="Y5804" i="1" s="1"/>
  <c r="Z5804" i="1" s="1"/>
  <c r="V5804" i="1"/>
  <c r="U5804" i="1"/>
  <c r="X5803" i="1"/>
  <c r="Y5803" i="1" s="1"/>
  <c r="Z5803" i="1" s="1"/>
  <c r="V5803" i="1"/>
  <c r="U5803" i="1"/>
  <c r="X5802" i="1"/>
  <c r="Y5802" i="1" s="1"/>
  <c r="Z5802" i="1" s="1"/>
  <c r="V5802" i="1"/>
  <c r="U5802" i="1"/>
  <c r="X5801" i="1"/>
  <c r="Y5801" i="1" s="1"/>
  <c r="Z5801" i="1" s="1"/>
  <c r="V5801" i="1"/>
  <c r="U5801" i="1"/>
  <c r="X5800" i="1"/>
  <c r="Y5800" i="1" s="1"/>
  <c r="Z5800" i="1" s="1"/>
  <c r="V5800" i="1"/>
  <c r="U5800" i="1"/>
  <c r="X5799" i="1"/>
  <c r="Y5799" i="1" s="1"/>
  <c r="Z5799" i="1" s="1"/>
  <c r="V5799" i="1"/>
  <c r="U5799" i="1"/>
  <c r="X5798" i="1"/>
  <c r="Y5798" i="1" s="1"/>
  <c r="Z5798" i="1" s="1"/>
  <c r="V5798" i="1"/>
  <c r="U5798" i="1"/>
  <c r="X5797" i="1"/>
  <c r="Y5797" i="1" s="1"/>
  <c r="Z5797" i="1" s="1"/>
  <c r="V5797" i="1"/>
  <c r="U5797" i="1"/>
  <c r="X5796" i="1"/>
  <c r="Y5796" i="1" s="1"/>
  <c r="Z5796" i="1" s="1"/>
  <c r="V5796" i="1"/>
  <c r="U5796" i="1"/>
  <c r="X5795" i="1"/>
  <c r="Y5795" i="1" s="1"/>
  <c r="Z5795" i="1" s="1"/>
  <c r="V5795" i="1"/>
  <c r="U5795" i="1"/>
  <c r="X5794" i="1"/>
  <c r="Y5794" i="1" s="1"/>
  <c r="Z5794" i="1" s="1"/>
  <c r="V5794" i="1"/>
  <c r="U5794" i="1"/>
  <c r="X5793" i="1"/>
  <c r="Y5793" i="1" s="1"/>
  <c r="Z5793" i="1" s="1"/>
  <c r="V5793" i="1"/>
  <c r="U5793" i="1"/>
  <c r="X5792" i="1"/>
  <c r="Y5792" i="1" s="1"/>
  <c r="Z5792" i="1" s="1"/>
  <c r="V5792" i="1"/>
  <c r="U5792" i="1"/>
  <c r="X5791" i="1"/>
  <c r="Y5791" i="1" s="1"/>
  <c r="Z5791" i="1" s="1"/>
  <c r="V5791" i="1"/>
  <c r="U5791" i="1"/>
  <c r="X5790" i="1"/>
  <c r="Y5790" i="1" s="1"/>
  <c r="Z5790" i="1" s="1"/>
  <c r="V5790" i="1"/>
  <c r="U5790" i="1"/>
  <c r="X5789" i="1"/>
  <c r="Y5789" i="1" s="1"/>
  <c r="Z5789" i="1" s="1"/>
  <c r="V5789" i="1"/>
  <c r="U5789" i="1"/>
  <c r="X5788" i="1"/>
  <c r="Y5788" i="1" s="1"/>
  <c r="Z5788" i="1" s="1"/>
  <c r="V5788" i="1"/>
  <c r="U5788" i="1"/>
  <c r="X5787" i="1"/>
  <c r="Y5787" i="1" s="1"/>
  <c r="Z5787" i="1" s="1"/>
  <c r="V5787" i="1"/>
  <c r="U5787" i="1"/>
  <c r="X5786" i="1"/>
  <c r="Y5786" i="1" s="1"/>
  <c r="Z5786" i="1" s="1"/>
  <c r="V5786" i="1"/>
  <c r="U5786" i="1"/>
  <c r="X5785" i="1"/>
  <c r="Y5785" i="1" s="1"/>
  <c r="Z5785" i="1" s="1"/>
  <c r="V5785" i="1"/>
  <c r="U5785" i="1"/>
  <c r="X5784" i="1"/>
  <c r="Y5784" i="1" s="1"/>
  <c r="Z5784" i="1" s="1"/>
  <c r="V5784" i="1"/>
  <c r="U5784" i="1"/>
  <c r="X5783" i="1"/>
  <c r="Y5783" i="1" s="1"/>
  <c r="Z5783" i="1" s="1"/>
  <c r="V5783" i="1"/>
  <c r="U5783" i="1"/>
  <c r="X5782" i="1"/>
  <c r="Y5782" i="1" s="1"/>
  <c r="Z5782" i="1" s="1"/>
  <c r="V5782" i="1"/>
  <c r="U5782" i="1"/>
  <c r="X5781" i="1"/>
  <c r="Y5781" i="1" s="1"/>
  <c r="Z5781" i="1" s="1"/>
  <c r="V5781" i="1"/>
  <c r="U5781" i="1"/>
  <c r="X5780" i="1"/>
  <c r="Y5780" i="1" s="1"/>
  <c r="Z5780" i="1" s="1"/>
  <c r="V5780" i="1"/>
  <c r="U5780" i="1"/>
  <c r="X5779" i="1"/>
  <c r="Y5779" i="1" s="1"/>
  <c r="Z5779" i="1" s="1"/>
  <c r="V5779" i="1"/>
  <c r="U5779" i="1"/>
  <c r="X5778" i="1"/>
  <c r="Y5778" i="1" s="1"/>
  <c r="Z5778" i="1" s="1"/>
  <c r="V5778" i="1"/>
  <c r="U5778" i="1"/>
  <c r="X5777" i="1"/>
  <c r="Y5777" i="1" s="1"/>
  <c r="Z5777" i="1" s="1"/>
  <c r="V5777" i="1"/>
  <c r="U5777" i="1"/>
  <c r="X5776" i="1"/>
  <c r="Y5776" i="1" s="1"/>
  <c r="Z5776" i="1" s="1"/>
  <c r="V5776" i="1"/>
  <c r="U5776" i="1"/>
  <c r="X5775" i="1"/>
  <c r="Y5775" i="1" s="1"/>
  <c r="Z5775" i="1" s="1"/>
  <c r="V5775" i="1"/>
  <c r="U5775" i="1"/>
  <c r="X5774" i="1"/>
  <c r="Y5774" i="1" s="1"/>
  <c r="Z5774" i="1" s="1"/>
  <c r="V5774" i="1"/>
  <c r="U5774" i="1"/>
  <c r="X5773" i="1"/>
  <c r="Y5773" i="1" s="1"/>
  <c r="Z5773" i="1" s="1"/>
  <c r="V5773" i="1"/>
  <c r="U5773" i="1"/>
  <c r="X5772" i="1"/>
  <c r="Y5772" i="1" s="1"/>
  <c r="Z5772" i="1" s="1"/>
  <c r="V5772" i="1"/>
  <c r="U5772" i="1"/>
  <c r="X5771" i="1"/>
  <c r="Y5771" i="1" s="1"/>
  <c r="Z5771" i="1" s="1"/>
  <c r="V5771" i="1"/>
  <c r="U5771" i="1"/>
  <c r="X5770" i="1"/>
  <c r="Y5770" i="1" s="1"/>
  <c r="Z5770" i="1" s="1"/>
  <c r="V5770" i="1"/>
  <c r="U5770" i="1"/>
  <c r="X5769" i="1"/>
  <c r="Y5769" i="1" s="1"/>
  <c r="Z5769" i="1" s="1"/>
  <c r="V5769" i="1"/>
  <c r="U5769" i="1"/>
  <c r="X5768" i="1"/>
  <c r="Y5768" i="1" s="1"/>
  <c r="Z5768" i="1" s="1"/>
  <c r="V5768" i="1"/>
  <c r="U5768" i="1"/>
  <c r="X5767" i="1"/>
  <c r="Y5767" i="1" s="1"/>
  <c r="Z5767" i="1" s="1"/>
  <c r="V5767" i="1"/>
  <c r="U5767" i="1"/>
  <c r="X5766" i="1"/>
  <c r="Y5766" i="1" s="1"/>
  <c r="Z5766" i="1" s="1"/>
  <c r="V5766" i="1"/>
  <c r="U5766" i="1"/>
  <c r="X5765" i="1"/>
  <c r="Y5765" i="1" s="1"/>
  <c r="Z5765" i="1" s="1"/>
  <c r="V5765" i="1"/>
  <c r="U5765" i="1"/>
  <c r="X5764" i="1"/>
  <c r="Y5764" i="1" s="1"/>
  <c r="Z5764" i="1" s="1"/>
  <c r="V5764" i="1"/>
  <c r="U5764" i="1"/>
  <c r="X5763" i="1"/>
  <c r="Y5763" i="1" s="1"/>
  <c r="Z5763" i="1" s="1"/>
  <c r="V5763" i="1"/>
  <c r="U5763" i="1"/>
  <c r="X5762" i="1"/>
  <c r="Y5762" i="1" s="1"/>
  <c r="Z5762" i="1" s="1"/>
  <c r="V5762" i="1"/>
  <c r="U5762" i="1"/>
  <c r="X5761" i="1"/>
  <c r="Y5761" i="1" s="1"/>
  <c r="Z5761" i="1" s="1"/>
  <c r="V5761" i="1"/>
  <c r="U5761" i="1"/>
  <c r="X5760" i="1"/>
  <c r="Y5760" i="1" s="1"/>
  <c r="Z5760" i="1" s="1"/>
  <c r="V5760" i="1"/>
  <c r="U5760" i="1"/>
  <c r="X5759" i="1"/>
  <c r="Y5759" i="1" s="1"/>
  <c r="Z5759" i="1" s="1"/>
  <c r="V5759" i="1"/>
  <c r="U5759" i="1"/>
  <c r="X5758" i="1"/>
  <c r="Y5758" i="1" s="1"/>
  <c r="Z5758" i="1" s="1"/>
  <c r="V5758" i="1"/>
  <c r="U5758" i="1"/>
  <c r="X5757" i="1"/>
  <c r="Y5757" i="1" s="1"/>
  <c r="Z5757" i="1" s="1"/>
  <c r="V5757" i="1"/>
  <c r="U5757" i="1"/>
  <c r="X5756" i="1"/>
  <c r="Y5756" i="1" s="1"/>
  <c r="Z5756" i="1" s="1"/>
  <c r="V5756" i="1"/>
  <c r="U5756" i="1"/>
  <c r="X5755" i="1"/>
  <c r="Y5755" i="1" s="1"/>
  <c r="Z5755" i="1" s="1"/>
  <c r="V5755" i="1"/>
  <c r="U5755" i="1"/>
  <c r="X5754" i="1"/>
  <c r="Y5754" i="1" s="1"/>
  <c r="Z5754" i="1" s="1"/>
  <c r="V5754" i="1"/>
  <c r="U5754" i="1"/>
  <c r="X5753" i="1"/>
  <c r="Y5753" i="1" s="1"/>
  <c r="Z5753" i="1" s="1"/>
  <c r="V5753" i="1"/>
  <c r="U5753" i="1"/>
  <c r="X5752" i="1"/>
  <c r="Y5752" i="1" s="1"/>
  <c r="Z5752" i="1" s="1"/>
  <c r="V5752" i="1"/>
  <c r="U5752" i="1"/>
  <c r="X5751" i="1"/>
  <c r="Y5751" i="1" s="1"/>
  <c r="Z5751" i="1" s="1"/>
  <c r="V5751" i="1"/>
  <c r="U5751" i="1"/>
  <c r="X5750" i="1"/>
  <c r="Y5750" i="1" s="1"/>
  <c r="Z5750" i="1" s="1"/>
  <c r="V5750" i="1"/>
  <c r="U5750" i="1"/>
  <c r="X5749" i="1"/>
  <c r="Y5749" i="1" s="1"/>
  <c r="Z5749" i="1" s="1"/>
  <c r="V5749" i="1"/>
  <c r="U5749" i="1"/>
  <c r="X5748" i="1"/>
  <c r="Y5748" i="1" s="1"/>
  <c r="Z5748" i="1" s="1"/>
  <c r="V5748" i="1"/>
  <c r="U5748" i="1"/>
  <c r="X5747" i="1"/>
  <c r="Y5747" i="1" s="1"/>
  <c r="Z5747" i="1" s="1"/>
  <c r="V5747" i="1"/>
  <c r="U5747" i="1"/>
  <c r="X5746" i="1"/>
  <c r="Y5746" i="1" s="1"/>
  <c r="Z5746" i="1" s="1"/>
  <c r="V5746" i="1"/>
  <c r="U5746" i="1"/>
  <c r="X5745" i="1"/>
  <c r="Y5745" i="1" s="1"/>
  <c r="Z5745" i="1" s="1"/>
  <c r="V5745" i="1"/>
  <c r="U5745" i="1"/>
  <c r="X5744" i="1"/>
  <c r="Y5744" i="1" s="1"/>
  <c r="Z5744" i="1" s="1"/>
  <c r="V5744" i="1"/>
  <c r="U5744" i="1"/>
  <c r="X5743" i="1"/>
  <c r="Y5743" i="1" s="1"/>
  <c r="Z5743" i="1" s="1"/>
  <c r="V5743" i="1"/>
  <c r="U5743" i="1"/>
  <c r="X5742" i="1"/>
  <c r="Y5742" i="1" s="1"/>
  <c r="Z5742" i="1" s="1"/>
  <c r="V5742" i="1"/>
  <c r="U5742" i="1"/>
  <c r="X5741" i="1"/>
  <c r="Y5741" i="1" s="1"/>
  <c r="Z5741" i="1" s="1"/>
  <c r="V5741" i="1"/>
  <c r="U5741" i="1"/>
  <c r="X5740" i="1"/>
  <c r="Y5740" i="1" s="1"/>
  <c r="Z5740" i="1" s="1"/>
  <c r="V5740" i="1"/>
  <c r="U5740" i="1"/>
  <c r="X5739" i="1"/>
  <c r="Y5739" i="1" s="1"/>
  <c r="Z5739" i="1" s="1"/>
  <c r="V5739" i="1"/>
  <c r="U5739" i="1"/>
  <c r="X5738" i="1"/>
  <c r="Y5738" i="1" s="1"/>
  <c r="Z5738" i="1" s="1"/>
  <c r="V5738" i="1"/>
  <c r="U5738" i="1"/>
  <c r="X5737" i="1"/>
  <c r="Y5737" i="1" s="1"/>
  <c r="Z5737" i="1" s="1"/>
  <c r="V5737" i="1"/>
  <c r="U5737" i="1"/>
  <c r="X5736" i="1"/>
  <c r="Y5736" i="1" s="1"/>
  <c r="Z5736" i="1" s="1"/>
  <c r="V5736" i="1"/>
  <c r="U5736" i="1"/>
  <c r="X5735" i="1"/>
  <c r="Y5735" i="1" s="1"/>
  <c r="Z5735" i="1" s="1"/>
  <c r="V5735" i="1"/>
  <c r="U5735" i="1"/>
  <c r="X5734" i="1"/>
  <c r="Y5734" i="1" s="1"/>
  <c r="Z5734" i="1" s="1"/>
  <c r="V5734" i="1"/>
  <c r="U5734" i="1"/>
  <c r="X5733" i="1"/>
  <c r="Y5733" i="1" s="1"/>
  <c r="Z5733" i="1" s="1"/>
  <c r="V5733" i="1"/>
  <c r="U5733" i="1"/>
  <c r="X5732" i="1"/>
  <c r="Y5732" i="1" s="1"/>
  <c r="Z5732" i="1" s="1"/>
  <c r="V5732" i="1"/>
  <c r="U5732" i="1"/>
  <c r="X5731" i="1"/>
  <c r="Y5731" i="1" s="1"/>
  <c r="Z5731" i="1" s="1"/>
  <c r="V5731" i="1"/>
  <c r="U5731" i="1"/>
  <c r="X5730" i="1"/>
  <c r="Y5730" i="1" s="1"/>
  <c r="Z5730" i="1" s="1"/>
  <c r="V5730" i="1"/>
  <c r="U5730" i="1"/>
  <c r="X5729" i="1"/>
  <c r="Y5729" i="1" s="1"/>
  <c r="Z5729" i="1" s="1"/>
  <c r="V5729" i="1"/>
  <c r="U5729" i="1"/>
  <c r="X5728" i="1"/>
  <c r="Y5728" i="1" s="1"/>
  <c r="Z5728" i="1" s="1"/>
  <c r="V5728" i="1"/>
  <c r="U5728" i="1"/>
  <c r="X5727" i="1"/>
  <c r="Y5727" i="1" s="1"/>
  <c r="Z5727" i="1" s="1"/>
  <c r="V5727" i="1"/>
  <c r="U5727" i="1"/>
  <c r="X5726" i="1"/>
  <c r="Y5726" i="1" s="1"/>
  <c r="Z5726" i="1" s="1"/>
  <c r="V5726" i="1"/>
  <c r="U5726" i="1"/>
  <c r="X5725" i="1"/>
  <c r="Y5725" i="1" s="1"/>
  <c r="Z5725" i="1" s="1"/>
  <c r="V5725" i="1"/>
  <c r="U5725" i="1"/>
  <c r="X5724" i="1"/>
  <c r="Y5724" i="1" s="1"/>
  <c r="Z5724" i="1" s="1"/>
  <c r="V5724" i="1"/>
  <c r="U5724" i="1"/>
  <c r="X5723" i="1"/>
  <c r="Y5723" i="1" s="1"/>
  <c r="Z5723" i="1" s="1"/>
  <c r="V5723" i="1"/>
  <c r="U5723" i="1"/>
  <c r="X5722" i="1"/>
  <c r="Y5722" i="1" s="1"/>
  <c r="Z5722" i="1" s="1"/>
  <c r="V5722" i="1"/>
  <c r="U5722" i="1"/>
  <c r="X5721" i="1"/>
  <c r="Y5721" i="1" s="1"/>
  <c r="Z5721" i="1" s="1"/>
  <c r="V5721" i="1"/>
  <c r="U5721" i="1"/>
  <c r="X5720" i="1"/>
  <c r="Y5720" i="1" s="1"/>
  <c r="Z5720" i="1" s="1"/>
  <c r="V5720" i="1"/>
  <c r="U5720" i="1"/>
  <c r="X5719" i="1"/>
  <c r="Y5719" i="1" s="1"/>
  <c r="Z5719" i="1" s="1"/>
  <c r="V5719" i="1"/>
  <c r="U5719" i="1"/>
  <c r="X5718" i="1"/>
  <c r="Y5718" i="1" s="1"/>
  <c r="Z5718" i="1" s="1"/>
  <c r="V5718" i="1"/>
  <c r="U5718" i="1"/>
  <c r="X5717" i="1"/>
  <c r="Y5717" i="1" s="1"/>
  <c r="Z5717" i="1" s="1"/>
  <c r="V5717" i="1"/>
  <c r="U5717" i="1"/>
  <c r="X5716" i="1"/>
  <c r="Y5716" i="1" s="1"/>
  <c r="Z5716" i="1" s="1"/>
  <c r="V5716" i="1"/>
  <c r="U5716" i="1"/>
  <c r="X5715" i="1"/>
  <c r="Y5715" i="1" s="1"/>
  <c r="Z5715" i="1" s="1"/>
  <c r="V5715" i="1"/>
  <c r="U5715" i="1"/>
  <c r="X5714" i="1"/>
  <c r="Y5714" i="1" s="1"/>
  <c r="Z5714" i="1" s="1"/>
  <c r="V5714" i="1"/>
  <c r="U5714" i="1"/>
  <c r="X5713" i="1"/>
  <c r="Y5713" i="1" s="1"/>
  <c r="Z5713" i="1" s="1"/>
  <c r="V5713" i="1"/>
  <c r="U5713" i="1"/>
  <c r="X5712" i="1"/>
  <c r="Y5712" i="1" s="1"/>
  <c r="Z5712" i="1" s="1"/>
  <c r="V5712" i="1"/>
  <c r="U5712" i="1"/>
  <c r="X5711" i="1"/>
  <c r="Y5711" i="1" s="1"/>
  <c r="Z5711" i="1" s="1"/>
  <c r="V5711" i="1"/>
  <c r="U5711" i="1"/>
  <c r="X5710" i="1"/>
  <c r="Y5710" i="1" s="1"/>
  <c r="Z5710" i="1" s="1"/>
  <c r="V5710" i="1"/>
  <c r="U5710" i="1"/>
  <c r="X5709" i="1"/>
  <c r="Y5709" i="1" s="1"/>
  <c r="Z5709" i="1" s="1"/>
  <c r="V5709" i="1"/>
  <c r="U5709" i="1"/>
  <c r="X5708" i="1"/>
  <c r="Y5708" i="1" s="1"/>
  <c r="Z5708" i="1" s="1"/>
  <c r="V5708" i="1"/>
  <c r="U5708" i="1"/>
  <c r="X5707" i="1"/>
  <c r="Y5707" i="1" s="1"/>
  <c r="Z5707" i="1" s="1"/>
  <c r="V5707" i="1"/>
  <c r="U5707" i="1"/>
  <c r="X5706" i="1"/>
  <c r="Y5706" i="1" s="1"/>
  <c r="Z5706" i="1" s="1"/>
  <c r="V5706" i="1"/>
  <c r="U5706" i="1"/>
  <c r="X5705" i="1"/>
  <c r="Y5705" i="1" s="1"/>
  <c r="Z5705" i="1" s="1"/>
  <c r="V5705" i="1"/>
  <c r="U5705" i="1"/>
  <c r="X5704" i="1"/>
  <c r="Y5704" i="1" s="1"/>
  <c r="Z5704" i="1" s="1"/>
  <c r="V5704" i="1"/>
  <c r="U5704" i="1"/>
  <c r="X5703" i="1"/>
  <c r="Y5703" i="1" s="1"/>
  <c r="Z5703" i="1" s="1"/>
  <c r="V5703" i="1"/>
  <c r="U5703" i="1"/>
  <c r="X5702" i="1"/>
  <c r="Y5702" i="1" s="1"/>
  <c r="Z5702" i="1" s="1"/>
  <c r="V5702" i="1"/>
  <c r="U5702" i="1"/>
  <c r="X5701" i="1"/>
  <c r="Y5701" i="1" s="1"/>
  <c r="Z5701" i="1" s="1"/>
  <c r="V5701" i="1"/>
  <c r="U5701" i="1"/>
  <c r="X5700" i="1"/>
  <c r="Y5700" i="1" s="1"/>
  <c r="Z5700" i="1" s="1"/>
  <c r="V5700" i="1"/>
  <c r="U5700" i="1"/>
  <c r="X5699" i="1"/>
  <c r="Y5699" i="1" s="1"/>
  <c r="Z5699" i="1" s="1"/>
  <c r="V5699" i="1"/>
  <c r="U5699" i="1"/>
  <c r="X5698" i="1"/>
  <c r="Y5698" i="1" s="1"/>
  <c r="Z5698" i="1" s="1"/>
  <c r="V5698" i="1"/>
  <c r="U5698" i="1"/>
  <c r="X5697" i="1"/>
  <c r="Y5697" i="1" s="1"/>
  <c r="Z5697" i="1" s="1"/>
  <c r="V5697" i="1"/>
  <c r="U5697" i="1"/>
  <c r="X5696" i="1"/>
  <c r="Y5696" i="1" s="1"/>
  <c r="Z5696" i="1" s="1"/>
  <c r="V5696" i="1"/>
  <c r="U5696" i="1"/>
  <c r="X5695" i="1"/>
  <c r="Y5695" i="1" s="1"/>
  <c r="Z5695" i="1" s="1"/>
  <c r="V5695" i="1"/>
  <c r="U5695" i="1"/>
  <c r="X5694" i="1"/>
  <c r="Y5694" i="1" s="1"/>
  <c r="Z5694" i="1" s="1"/>
  <c r="V5694" i="1"/>
  <c r="U5694" i="1"/>
  <c r="X5693" i="1"/>
  <c r="Y5693" i="1" s="1"/>
  <c r="Z5693" i="1" s="1"/>
  <c r="V5693" i="1"/>
  <c r="U5693" i="1"/>
  <c r="X5692" i="1"/>
  <c r="Y5692" i="1" s="1"/>
  <c r="Z5692" i="1" s="1"/>
  <c r="V5692" i="1"/>
  <c r="U5692" i="1"/>
  <c r="X5691" i="1"/>
  <c r="Y5691" i="1" s="1"/>
  <c r="Z5691" i="1" s="1"/>
  <c r="V5691" i="1"/>
  <c r="U5691" i="1"/>
  <c r="X5690" i="1"/>
  <c r="Y5690" i="1" s="1"/>
  <c r="Z5690" i="1" s="1"/>
  <c r="V5690" i="1"/>
  <c r="U5690" i="1"/>
  <c r="X5689" i="1"/>
  <c r="Y5689" i="1" s="1"/>
  <c r="Z5689" i="1" s="1"/>
  <c r="V5689" i="1"/>
  <c r="U5689" i="1"/>
  <c r="X5688" i="1"/>
  <c r="Y5688" i="1" s="1"/>
  <c r="Z5688" i="1" s="1"/>
  <c r="V5688" i="1"/>
  <c r="U5688" i="1"/>
  <c r="X5687" i="1"/>
  <c r="Y5687" i="1" s="1"/>
  <c r="Z5687" i="1" s="1"/>
  <c r="V5687" i="1"/>
  <c r="U5687" i="1"/>
  <c r="X5686" i="1"/>
  <c r="Y5686" i="1" s="1"/>
  <c r="Z5686" i="1" s="1"/>
  <c r="V5686" i="1"/>
  <c r="U5686" i="1"/>
  <c r="X5685" i="1"/>
  <c r="Y5685" i="1" s="1"/>
  <c r="Z5685" i="1" s="1"/>
  <c r="V5685" i="1"/>
  <c r="U5685" i="1"/>
  <c r="X5684" i="1"/>
  <c r="Y5684" i="1" s="1"/>
  <c r="Z5684" i="1" s="1"/>
  <c r="V5684" i="1"/>
  <c r="U5684" i="1"/>
  <c r="X5683" i="1"/>
  <c r="Y5683" i="1" s="1"/>
  <c r="Z5683" i="1" s="1"/>
  <c r="V5683" i="1"/>
  <c r="U5683" i="1"/>
  <c r="X5682" i="1"/>
  <c r="Y5682" i="1" s="1"/>
  <c r="Z5682" i="1" s="1"/>
  <c r="V5682" i="1"/>
  <c r="U5682" i="1"/>
  <c r="X5681" i="1"/>
  <c r="Y5681" i="1" s="1"/>
  <c r="Z5681" i="1" s="1"/>
  <c r="V5681" i="1"/>
  <c r="U5681" i="1"/>
  <c r="X5680" i="1"/>
  <c r="Y5680" i="1" s="1"/>
  <c r="Z5680" i="1" s="1"/>
  <c r="V5680" i="1"/>
  <c r="U5680" i="1"/>
  <c r="X5679" i="1"/>
  <c r="Y5679" i="1" s="1"/>
  <c r="Z5679" i="1" s="1"/>
  <c r="V5679" i="1"/>
  <c r="U5679" i="1"/>
  <c r="X5678" i="1"/>
  <c r="Y5678" i="1" s="1"/>
  <c r="Z5678" i="1" s="1"/>
  <c r="V5678" i="1"/>
  <c r="U5678" i="1"/>
  <c r="X5677" i="1"/>
  <c r="Y5677" i="1" s="1"/>
  <c r="Z5677" i="1" s="1"/>
  <c r="V5677" i="1"/>
  <c r="U5677" i="1"/>
  <c r="X5676" i="1"/>
  <c r="Y5676" i="1" s="1"/>
  <c r="Z5676" i="1" s="1"/>
  <c r="V5676" i="1"/>
  <c r="U5676" i="1"/>
  <c r="X5675" i="1"/>
  <c r="Y5675" i="1" s="1"/>
  <c r="Z5675" i="1" s="1"/>
  <c r="V5675" i="1"/>
  <c r="U5675" i="1"/>
  <c r="X5674" i="1"/>
  <c r="Y5674" i="1" s="1"/>
  <c r="Z5674" i="1" s="1"/>
  <c r="V5674" i="1"/>
  <c r="U5674" i="1"/>
  <c r="X5673" i="1"/>
  <c r="Y5673" i="1" s="1"/>
  <c r="Z5673" i="1" s="1"/>
  <c r="V5673" i="1"/>
  <c r="U5673" i="1"/>
  <c r="X5672" i="1"/>
  <c r="Y5672" i="1" s="1"/>
  <c r="Z5672" i="1" s="1"/>
  <c r="V5672" i="1"/>
  <c r="U5672" i="1"/>
  <c r="X5671" i="1"/>
  <c r="Y5671" i="1" s="1"/>
  <c r="Z5671" i="1" s="1"/>
  <c r="V5671" i="1"/>
  <c r="U5671" i="1"/>
  <c r="X5670" i="1"/>
  <c r="Y5670" i="1" s="1"/>
  <c r="Z5670" i="1" s="1"/>
  <c r="V5670" i="1"/>
  <c r="U5670" i="1"/>
  <c r="X5669" i="1"/>
  <c r="Y5669" i="1" s="1"/>
  <c r="Z5669" i="1" s="1"/>
  <c r="V5669" i="1"/>
  <c r="U5669" i="1"/>
  <c r="X5668" i="1"/>
  <c r="Y5668" i="1" s="1"/>
  <c r="Z5668" i="1" s="1"/>
  <c r="V5668" i="1"/>
  <c r="U5668" i="1"/>
  <c r="X5667" i="1"/>
  <c r="Y5667" i="1" s="1"/>
  <c r="Z5667" i="1" s="1"/>
  <c r="V5667" i="1"/>
  <c r="U5667" i="1"/>
  <c r="X5666" i="1"/>
  <c r="Y5666" i="1" s="1"/>
  <c r="Z5666" i="1" s="1"/>
  <c r="V5666" i="1"/>
  <c r="U5666" i="1"/>
  <c r="X5665" i="1"/>
  <c r="Y5665" i="1" s="1"/>
  <c r="Z5665" i="1" s="1"/>
  <c r="V5665" i="1"/>
  <c r="U5665" i="1"/>
  <c r="X5664" i="1"/>
  <c r="Y5664" i="1" s="1"/>
  <c r="Z5664" i="1" s="1"/>
  <c r="V5664" i="1"/>
  <c r="U5664" i="1"/>
  <c r="X5663" i="1"/>
  <c r="Y5663" i="1" s="1"/>
  <c r="Z5663" i="1" s="1"/>
  <c r="V5663" i="1"/>
  <c r="U5663" i="1"/>
  <c r="X5662" i="1"/>
  <c r="Y5662" i="1" s="1"/>
  <c r="Z5662" i="1" s="1"/>
  <c r="V5662" i="1"/>
  <c r="U5662" i="1"/>
  <c r="X5661" i="1"/>
  <c r="Y5661" i="1" s="1"/>
  <c r="Z5661" i="1" s="1"/>
  <c r="V5661" i="1"/>
  <c r="U5661" i="1"/>
  <c r="X5660" i="1"/>
  <c r="Y5660" i="1" s="1"/>
  <c r="Z5660" i="1" s="1"/>
  <c r="V5660" i="1"/>
  <c r="U5660" i="1"/>
  <c r="X5659" i="1"/>
  <c r="Y5659" i="1" s="1"/>
  <c r="Z5659" i="1" s="1"/>
  <c r="V5659" i="1"/>
  <c r="U5659" i="1"/>
  <c r="X5658" i="1"/>
  <c r="Y5658" i="1" s="1"/>
  <c r="Z5658" i="1" s="1"/>
  <c r="V5658" i="1"/>
  <c r="U5658" i="1"/>
  <c r="X5657" i="1"/>
  <c r="Y5657" i="1" s="1"/>
  <c r="Z5657" i="1" s="1"/>
  <c r="V5657" i="1"/>
  <c r="U5657" i="1"/>
  <c r="X5656" i="1"/>
  <c r="Y5656" i="1" s="1"/>
  <c r="Z5656" i="1" s="1"/>
  <c r="V5656" i="1"/>
  <c r="U5656" i="1"/>
  <c r="X5655" i="1"/>
  <c r="Y5655" i="1" s="1"/>
  <c r="Z5655" i="1" s="1"/>
  <c r="V5655" i="1"/>
  <c r="U5655" i="1"/>
  <c r="X5654" i="1"/>
  <c r="Y5654" i="1" s="1"/>
  <c r="Z5654" i="1" s="1"/>
  <c r="V5654" i="1"/>
  <c r="U5654" i="1"/>
  <c r="X5653" i="1"/>
  <c r="Y5653" i="1" s="1"/>
  <c r="Z5653" i="1" s="1"/>
  <c r="V5653" i="1"/>
  <c r="U5653" i="1"/>
  <c r="X5652" i="1"/>
  <c r="Y5652" i="1" s="1"/>
  <c r="Z5652" i="1" s="1"/>
  <c r="V5652" i="1"/>
  <c r="U5652" i="1"/>
  <c r="X5651" i="1"/>
  <c r="Y5651" i="1" s="1"/>
  <c r="Z5651" i="1" s="1"/>
  <c r="V5651" i="1"/>
  <c r="U5651" i="1"/>
  <c r="X5650" i="1"/>
  <c r="Y5650" i="1" s="1"/>
  <c r="Z5650" i="1" s="1"/>
  <c r="V5650" i="1"/>
  <c r="U5650" i="1"/>
  <c r="X5649" i="1"/>
  <c r="Y5649" i="1" s="1"/>
  <c r="Z5649" i="1" s="1"/>
  <c r="V5649" i="1"/>
  <c r="U5649" i="1"/>
  <c r="X5648" i="1"/>
  <c r="Y5648" i="1" s="1"/>
  <c r="Z5648" i="1" s="1"/>
  <c r="V5648" i="1"/>
  <c r="U5648" i="1"/>
  <c r="X5647" i="1"/>
  <c r="Y5647" i="1" s="1"/>
  <c r="Z5647" i="1" s="1"/>
  <c r="V5647" i="1"/>
  <c r="U5647" i="1"/>
  <c r="X5646" i="1"/>
  <c r="Y5646" i="1" s="1"/>
  <c r="Z5646" i="1" s="1"/>
  <c r="V5646" i="1"/>
  <c r="U5646" i="1"/>
  <c r="X5645" i="1"/>
  <c r="Y5645" i="1" s="1"/>
  <c r="Z5645" i="1" s="1"/>
  <c r="V5645" i="1"/>
  <c r="U5645" i="1"/>
  <c r="X5644" i="1"/>
  <c r="Y5644" i="1" s="1"/>
  <c r="Z5644" i="1" s="1"/>
  <c r="V5644" i="1"/>
  <c r="U5644" i="1"/>
  <c r="X5643" i="1"/>
  <c r="Y5643" i="1" s="1"/>
  <c r="Z5643" i="1" s="1"/>
  <c r="V5643" i="1"/>
  <c r="U5643" i="1"/>
  <c r="X5642" i="1"/>
  <c r="Y5642" i="1" s="1"/>
  <c r="Z5642" i="1" s="1"/>
  <c r="V5642" i="1"/>
  <c r="U5642" i="1"/>
  <c r="X5641" i="1"/>
  <c r="Y5641" i="1" s="1"/>
  <c r="Z5641" i="1" s="1"/>
  <c r="V5641" i="1"/>
  <c r="U5641" i="1"/>
  <c r="X5640" i="1"/>
  <c r="Y5640" i="1" s="1"/>
  <c r="Z5640" i="1" s="1"/>
  <c r="V5640" i="1"/>
  <c r="U5640" i="1"/>
  <c r="X5639" i="1"/>
  <c r="Y5639" i="1" s="1"/>
  <c r="Z5639" i="1" s="1"/>
  <c r="V5639" i="1"/>
  <c r="U5639" i="1"/>
  <c r="X5638" i="1"/>
  <c r="Y5638" i="1" s="1"/>
  <c r="Z5638" i="1" s="1"/>
  <c r="V5638" i="1"/>
  <c r="U5638" i="1"/>
  <c r="X5637" i="1"/>
  <c r="Y5637" i="1" s="1"/>
  <c r="Z5637" i="1" s="1"/>
  <c r="V5637" i="1"/>
  <c r="U5637" i="1"/>
  <c r="X5636" i="1"/>
  <c r="Y5636" i="1" s="1"/>
  <c r="Z5636" i="1" s="1"/>
  <c r="V5636" i="1"/>
  <c r="U5636" i="1"/>
  <c r="X5635" i="1"/>
  <c r="Y5635" i="1" s="1"/>
  <c r="Z5635" i="1" s="1"/>
  <c r="V5635" i="1"/>
  <c r="U5635" i="1"/>
  <c r="X5634" i="1"/>
  <c r="Y5634" i="1" s="1"/>
  <c r="Z5634" i="1" s="1"/>
  <c r="V5634" i="1"/>
  <c r="U5634" i="1"/>
  <c r="X5633" i="1"/>
  <c r="Y5633" i="1" s="1"/>
  <c r="Z5633" i="1" s="1"/>
  <c r="V5633" i="1"/>
  <c r="U5633" i="1"/>
  <c r="X5632" i="1"/>
  <c r="Y5632" i="1" s="1"/>
  <c r="Z5632" i="1" s="1"/>
  <c r="V5632" i="1"/>
  <c r="U5632" i="1"/>
  <c r="X5631" i="1"/>
  <c r="Y5631" i="1" s="1"/>
  <c r="Z5631" i="1" s="1"/>
  <c r="V5631" i="1"/>
  <c r="U5631" i="1"/>
  <c r="X5630" i="1"/>
  <c r="Y5630" i="1" s="1"/>
  <c r="Z5630" i="1" s="1"/>
  <c r="V5630" i="1"/>
  <c r="U5630" i="1"/>
  <c r="X5629" i="1"/>
  <c r="Y5629" i="1" s="1"/>
  <c r="Z5629" i="1" s="1"/>
  <c r="V5629" i="1"/>
  <c r="U5629" i="1"/>
  <c r="X5628" i="1"/>
  <c r="Y5628" i="1" s="1"/>
  <c r="Z5628" i="1" s="1"/>
  <c r="V5628" i="1"/>
  <c r="U5628" i="1"/>
  <c r="X5627" i="1"/>
  <c r="Y5627" i="1" s="1"/>
  <c r="Z5627" i="1" s="1"/>
  <c r="V5627" i="1"/>
  <c r="U5627" i="1"/>
  <c r="X5626" i="1"/>
  <c r="Y5626" i="1" s="1"/>
  <c r="Z5626" i="1" s="1"/>
  <c r="V5626" i="1"/>
  <c r="U5626" i="1"/>
  <c r="X5625" i="1"/>
  <c r="Y5625" i="1" s="1"/>
  <c r="Z5625" i="1" s="1"/>
  <c r="V5625" i="1"/>
  <c r="U5625" i="1"/>
  <c r="X5624" i="1"/>
  <c r="Y5624" i="1" s="1"/>
  <c r="Z5624" i="1" s="1"/>
  <c r="V5624" i="1"/>
  <c r="U5624" i="1"/>
  <c r="X5623" i="1"/>
  <c r="Y5623" i="1" s="1"/>
  <c r="Z5623" i="1" s="1"/>
  <c r="V5623" i="1"/>
  <c r="U5623" i="1"/>
  <c r="X5622" i="1"/>
  <c r="Y5622" i="1" s="1"/>
  <c r="Z5622" i="1" s="1"/>
  <c r="V5622" i="1"/>
  <c r="U5622" i="1"/>
  <c r="X5621" i="1"/>
  <c r="Y5621" i="1" s="1"/>
  <c r="Z5621" i="1" s="1"/>
  <c r="V5621" i="1"/>
  <c r="U5621" i="1"/>
  <c r="X5620" i="1"/>
  <c r="Y5620" i="1" s="1"/>
  <c r="Z5620" i="1" s="1"/>
  <c r="V5620" i="1"/>
  <c r="U5620" i="1"/>
  <c r="X5619" i="1"/>
  <c r="Y5619" i="1" s="1"/>
  <c r="Z5619" i="1" s="1"/>
  <c r="V5619" i="1"/>
  <c r="U5619" i="1"/>
  <c r="X5618" i="1"/>
  <c r="Y5618" i="1" s="1"/>
  <c r="Z5618" i="1" s="1"/>
  <c r="V5618" i="1"/>
  <c r="U5618" i="1"/>
  <c r="X5617" i="1"/>
  <c r="Y5617" i="1" s="1"/>
  <c r="Z5617" i="1" s="1"/>
  <c r="V5617" i="1"/>
  <c r="U5617" i="1"/>
  <c r="X5616" i="1"/>
  <c r="Y5616" i="1" s="1"/>
  <c r="Z5616" i="1" s="1"/>
  <c r="V5616" i="1"/>
  <c r="U5616" i="1"/>
  <c r="X5615" i="1"/>
  <c r="Y5615" i="1" s="1"/>
  <c r="Z5615" i="1" s="1"/>
  <c r="V5615" i="1"/>
  <c r="U5615" i="1"/>
  <c r="X5614" i="1"/>
  <c r="Y5614" i="1" s="1"/>
  <c r="Z5614" i="1" s="1"/>
  <c r="V5614" i="1"/>
  <c r="U5614" i="1"/>
  <c r="X5613" i="1"/>
  <c r="Y5613" i="1" s="1"/>
  <c r="Z5613" i="1" s="1"/>
  <c r="V5613" i="1"/>
  <c r="U5613" i="1"/>
  <c r="X5612" i="1"/>
  <c r="Y5612" i="1" s="1"/>
  <c r="Z5612" i="1" s="1"/>
  <c r="V5612" i="1"/>
  <c r="U5612" i="1"/>
  <c r="X5611" i="1"/>
  <c r="Y5611" i="1" s="1"/>
  <c r="Z5611" i="1" s="1"/>
  <c r="V5611" i="1"/>
  <c r="U5611" i="1"/>
  <c r="X5610" i="1"/>
  <c r="Y5610" i="1" s="1"/>
  <c r="Z5610" i="1" s="1"/>
  <c r="V5610" i="1"/>
  <c r="U5610" i="1"/>
  <c r="X5609" i="1"/>
  <c r="Y5609" i="1" s="1"/>
  <c r="Z5609" i="1" s="1"/>
  <c r="V5609" i="1"/>
  <c r="U5609" i="1"/>
  <c r="X5608" i="1"/>
  <c r="Y5608" i="1" s="1"/>
  <c r="Z5608" i="1" s="1"/>
  <c r="V5608" i="1"/>
  <c r="U5608" i="1"/>
  <c r="X5607" i="1"/>
  <c r="Y5607" i="1" s="1"/>
  <c r="Z5607" i="1" s="1"/>
  <c r="V5607" i="1"/>
  <c r="U5607" i="1"/>
  <c r="X5606" i="1"/>
  <c r="Y5606" i="1" s="1"/>
  <c r="Z5606" i="1" s="1"/>
  <c r="V5606" i="1"/>
  <c r="U5606" i="1"/>
  <c r="X5605" i="1"/>
  <c r="Y5605" i="1" s="1"/>
  <c r="Z5605" i="1" s="1"/>
  <c r="V5605" i="1"/>
  <c r="U5605" i="1"/>
  <c r="X5604" i="1"/>
  <c r="Y5604" i="1" s="1"/>
  <c r="Z5604" i="1" s="1"/>
  <c r="V5604" i="1"/>
  <c r="U5604" i="1"/>
  <c r="X5603" i="1"/>
  <c r="Y5603" i="1" s="1"/>
  <c r="Z5603" i="1" s="1"/>
  <c r="V5603" i="1"/>
  <c r="U5603" i="1"/>
  <c r="X5602" i="1"/>
  <c r="Y5602" i="1" s="1"/>
  <c r="Z5602" i="1" s="1"/>
  <c r="V5602" i="1"/>
  <c r="U5602" i="1"/>
  <c r="X5601" i="1"/>
  <c r="Y5601" i="1" s="1"/>
  <c r="Z5601" i="1" s="1"/>
  <c r="V5601" i="1"/>
  <c r="U5601" i="1"/>
  <c r="X5600" i="1"/>
  <c r="Y5600" i="1" s="1"/>
  <c r="Z5600" i="1" s="1"/>
  <c r="V5600" i="1"/>
  <c r="U5600" i="1"/>
  <c r="X5599" i="1"/>
  <c r="Y5599" i="1" s="1"/>
  <c r="Z5599" i="1" s="1"/>
  <c r="V5599" i="1"/>
  <c r="U5599" i="1"/>
  <c r="X5598" i="1"/>
  <c r="Y5598" i="1" s="1"/>
  <c r="Z5598" i="1" s="1"/>
  <c r="V5598" i="1"/>
  <c r="U5598" i="1"/>
  <c r="X5597" i="1"/>
  <c r="Y5597" i="1" s="1"/>
  <c r="Z5597" i="1" s="1"/>
  <c r="V5597" i="1"/>
  <c r="U5597" i="1"/>
  <c r="X5596" i="1"/>
  <c r="Y5596" i="1" s="1"/>
  <c r="Z5596" i="1" s="1"/>
  <c r="V5596" i="1"/>
  <c r="U5596" i="1"/>
  <c r="X5595" i="1"/>
  <c r="Y5595" i="1" s="1"/>
  <c r="Z5595" i="1" s="1"/>
  <c r="V5595" i="1"/>
  <c r="U5595" i="1"/>
  <c r="X5594" i="1"/>
  <c r="Y5594" i="1" s="1"/>
  <c r="Z5594" i="1" s="1"/>
  <c r="V5594" i="1"/>
  <c r="U5594" i="1"/>
  <c r="X5593" i="1"/>
  <c r="Y5593" i="1" s="1"/>
  <c r="Z5593" i="1" s="1"/>
  <c r="V5593" i="1"/>
  <c r="U5593" i="1"/>
  <c r="X5592" i="1"/>
  <c r="Y5592" i="1" s="1"/>
  <c r="Z5592" i="1" s="1"/>
  <c r="V5592" i="1"/>
  <c r="U5592" i="1"/>
  <c r="X5591" i="1"/>
  <c r="Y5591" i="1" s="1"/>
  <c r="Z5591" i="1" s="1"/>
  <c r="V5591" i="1"/>
  <c r="U5591" i="1"/>
  <c r="X5590" i="1"/>
  <c r="Y5590" i="1" s="1"/>
  <c r="Z5590" i="1" s="1"/>
  <c r="V5590" i="1"/>
  <c r="U5590" i="1"/>
  <c r="X5589" i="1"/>
  <c r="Y5589" i="1" s="1"/>
  <c r="Z5589" i="1" s="1"/>
  <c r="V5589" i="1"/>
  <c r="U5589" i="1"/>
  <c r="X5588" i="1"/>
  <c r="Y5588" i="1" s="1"/>
  <c r="Z5588" i="1" s="1"/>
  <c r="V5588" i="1"/>
  <c r="U5588" i="1"/>
  <c r="X5587" i="1"/>
  <c r="Y5587" i="1" s="1"/>
  <c r="Z5587" i="1" s="1"/>
  <c r="V5587" i="1"/>
  <c r="U5587" i="1"/>
  <c r="X5586" i="1"/>
  <c r="Y5586" i="1" s="1"/>
  <c r="Z5586" i="1" s="1"/>
  <c r="V5586" i="1"/>
  <c r="U5586" i="1"/>
  <c r="X5585" i="1"/>
  <c r="Y5585" i="1" s="1"/>
  <c r="Z5585" i="1" s="1"/>
  <c r="V5585" i="1"/>
  <c r="U5585" i="1"/>
  <c r="X5584" i="1"/>
  <c r="Y5584" i="1" s="1"/>
  <c r="Z5584" i="1" s="1"/>
  <c r="V5584" i="1"/>
  <c r="U5584" i="1"/>
  <c r="X5583" i="1"/>
  <c r="Y5583" i="1" s="1"/>
  <c r="Z5583" i="1" s="1"/>
  <c r="V5583" i="1"/>
  <c r="U5583" i="1"/>
  <c r="X5582" i="1"/>
  <c r="Y5582" i="1" s="1"/>
  <c r="Z5582" i="1" s="1"/>
  <c r="V5582" i="1"/>
  <c r="U5582" i="1"/>
  <c r="X5581" i="1"/>
  <c r="Y5581" i="1" s="1"/>
  <c r="Z5581" i="1" s="1"/>
  <c r="V5581" i="1"/>
  <c r="U5581" i="1"/>
  <c r="X5580" i="1"/>
  <c r="Y5580" i="1" s="1"/>
  <c r="Z5580" i="1" s="1"/>
  <c r="V5580" i="1"/>
  <c r="U5580" i="1"/>
  <c r="X5579" i="1"/>
  <c r="Y5579" i="1" s="1"/>
  <c r="Z5579" i="1" s="1"/>
  <c r="V5579" i="1"/>
  <c r="U5579" i="1"/>
  <c r="X5578" i="1"/>
  <c r="Y5578" i="1" s="1"/>
  <c r="Z5578" i="1" s="1"/>
  <c r="V5578" i="1"/>
  <c r="U5578" i="1"/>
  <c r="X5577" i="1"/>
  <c r="Y5577" i="1" s="1"/>
  <c r="Z5577" i="1" s="1"/>
  <c r="V5577" i="1"/>
  <c r="U5577" i="1"/>
  <c r="X5576" i="1"/>
  <c r="Y5576" i="1" s="1"/>
  <c r="Z5576" i="1" s="1"/>
  <c r="V5576" i="1"/>
  <c r="U5576" i="1"/>
  <c r="X5575" i="1"/>
  <c r="Y5575" i="1" s="1"/>
  <c r="Z5575" i="1" s="1"/>
  <c r="V5575" i="1"/>
  <c r="U5575" i="1"/>
  <c r="X5574" i="1"/>
  <c r="Y5574" i="1" s="1"/>
  <c r="Z5574" i="1" s="1"/>
  <c r="V5574" i="1"/>
  <c r="U5574" i="1"/>
  <c r="X5573" i="1"/>
  <c r="Y5573" i="1" s="1"/>
  <c r="Z5573" i="1" s="1"/>
  <c r="V5573" i="1"/>
  <c r="U5573" i="1"/>
  <c r="X5572" i="1"/>
  <c r="Y5572" i="1" s="1"/>
  <c r="Z5572" i="1" s="1"/>
  <c r="V5572" i="1"/>
  <c r="U5572" i="1"/>
  <c r="X5571" i="1"/>
  <c r="Y5571" i="1" s="1"/>
  <c r="Z5571" i="1" s="1"/>
  <c r="V5571" i="1"/>
  <c r="U5571" i="1"/>
  <c r="X5570" i="1"/>
  <c r="Y5570" i="1" s="1"/>
  <c r="Z5570" i="1" s="1"/>
  <c r="V5570" i="1"/>
  <c r="U5570" i="1"/>
  <c r="X5569" i="1"/>
  <c r="Y5569" i="1" s="1"/>
  <c r="Z5569" i="1" s="1"/>
  <c r="V5569" i="1"/>
  <c r="U5569" i="1"/>
  <c r="X5568" i="1"/>
  <c r="Y5568" i="1" s="1"/>
  <c r="Z5568" i="1" s="1"/>
  <c r="V5568" i="1"/>
  <c r="U5568" i="1"/>
  <c r="X5567" i="1"/>
  <c r="Y5567" i="1" s="1"/>
  <c r="Z5567" i="1" s="1"/>
  <c r="V5567" i="1"/>
  <c r="U5567" i="1"/>
  <c r="X5566" i="1"/>
  <c r="Y5566" i="1" s="1"/>
  <c r="Z5566" i="1" s="1"/>
  <c r="V5566" i="1"/>
  <c r="U5566" i="1"/>
  <c r="X5565" i="1"/>
  <c r="Y5565" i="1" s="1"/>
  <c r="Z5565" i="1" s="1"/>
  <c r="V5565" i="1"/>
  <c r="U5565" i="1"/>
  <c r="X5564" i="1"/>
  <c r="Y5564" i="1" s="1"/>
  <c r="Z5564" i="1" s="1"/>
  <c r="V5564" i="1"/>
  <c r="U5564" i="1"/>
  <c r="X5563" i="1"/>
  <c r="Y5563" i="1" s="1"/>
  <c r="Z5563" i="1" s="1"/>
  <c r="V5563" i="1"/>
  <c r="U5563" i="1"/>
  <c r="X5562" i="1"/>
  <c r="Y5562" i="1" s="1"/>
  <c r="Z5562" i="1" s="1"/>
  <c r="V5562" i="1"/>
  <c r="U5562" i="1"/>
  <c r="X5561" i="1"/>
  <c r="Y5561" i="1" s="1"/>
  <c r="Z5561" i="1" s="1"/>
  <c r="V5561" i="1"/>
  <c r="U5561" i="1"/>
  <c r="X5560" i="1"/>
  <c r="Y5560" i="1" s="1"/>
  <c r="Z5560" i="1" s="1"/>
  <c r="V5560" i="1"/>
  <c r="U5560" i="1"/>
  <c r="X5559" i="1"/>
  <c r="Y5559" i="1" s="1"/>
  <c r="Z5559" i="1" s="1"/>
  <c r="V5559" i="1"/>
  <c r="U5559" i="1"/>
  <c r="X5558" i="1"/>
  <c r="Y5558" i="1" s="1"/>
  <c r="Z5558" i="1" s="1"/>
  <c r="V5558" i="1"/>
  <c r="U5558" i="1"/>
  <c r="X5557" i="1"/>
  <c r="Y5557" i="1" s="1"/>
  <c r="Z5557" i="1" s="1"/>
  <c r="V5557" i="1"/>
  <c r="U5557" i="1"/>
  <c r="X5556" i="1"/>
  <c r="Y5556" i="1" s="1"/>
  <c r="Z5556" i="1" s="1"/>
  <c r="V5556" i="1"/>
  <c r="U5556" i="1"/>
  <c r="X5555" i="1"/>
  <c r="Y5555" i="1" s="1"/>
  <c r="Z5555" i="1" s="1"/>
  <c r="V5555" i="1"/>
  <c r="U5555" i="1"/>
  <c r="X5554" i="1"/>
  <c r="Y5554" i="1" s="1"/>
  <c r="Z5554" i="1" s="1"/>
  <c r="V5554" i="1"/>
  <c r="U5554" i="1"/>
  <c r="X5553" i="1"/>
  <c r="Y5553" i="1" s="1"/>
  <c r="Z5553" i="1" s="1"/>
  <c r="V5553" i="1"/>
  <c r="U5553" i="1"/>
  <c r="X5552" i="1"/>
  <c r="Y5552" i="1" s="1"/>
  <c r="Z5552" i="1" s="1"/>
  <c r="V5552" i="1"/>
  <c r="U5552" i="1"/>
  <c r="X5551" i="1"/>
  <c r="Y5551" i="1" s="1"/>
  <c r="Z5551" i="1" s="1"/>
  <c r="V5551" i="1"/>
  <c r="U5551" i="1"/>
  <c r="X5550" i="1"/>
  <c r="Y5550" i="1" s="1"/>
  <c r="Z5550" i="1" s="1"/>
  <c r="V5550" i="1"/>
  <c r="U5550" i="1"/>
  <c r="X5549" i="1"/>
  <c r="Y5549" i="1" s="1"/>
  <c r="Z5549" i="1" s="1"/>
  <c r="V5549" i="1"/>
  <c r="U5549" i="1"/>
  <c r="X5548" i="1"/>
  <c r="Y5548" i="1" s="1"/>
  <c r="Z5548" i="1" s="1"/>
  <c r="V5548" i="1"/>
  <c r="U5548" i="1"/>
  <c r="X5547" i="1"/>
  <c r="Y5547" i="1" s="1"/>
  <c r="Z5547" i="1" s="1"/>
  <c r="V5547" i="1"/>
  <c r="U5547" i="1"/>
  <c r="X5546" i="1"/>
  <c r="Y5546" i="1" s="1"/>
  <c r="Z5546" i="1" s="1"/>
  <c r="V5546" i="1"/>
  <c r="U5546" i="1"/>
  <c r="X5545" i="1"/>
  <c r="Y5545" i="1" s="1"/>
  <c r="Z5545" i="1" s="1"/>
  <c r="V5545" i="1"/>
  <c r="U5545" i="1"/>
  <c r="X5544" i="1"/>
  <c r="Y5544" i="1" s="1"/>
  <c r="Z5544" i="1" s="1"/>
  <c r="V5544" i="1"/>
  <c r="U5544" i="1"/>
  <c r="X5543" i="1"/>
  <c r="Y5543" i="1" s="1"/>
  <c r="Z5543" i="1" s="1"/>
  <c r="V5543" i="1"/>
  <c r="U5543" i="1"/>
  <c r="X5542" i="1"/>
  <c r="Y5542" i="1" s="1"/>
  <c r="Z5542" i="1" s="1"/>
  <c r="V5542" i="1"/>
  <c r="U5542" i="1"/>
  <c r="X5541" i="1"/>
  <c r="Y5541" i="1" s="1"/>
  <c r="Z5541" i="1" s="1"/>
  <c r="V5541" i="1"/>
  <c r="U5541" i="1"/>
  <c r="X5540" i="1"/>
  <c r="Y5540" i="1" s="1"/>
  <c r="Z5540" i="1" s="1"/>
  <c r="V5540" i="1"/>
  <c r="U5540" i="1"/>
  <c r="X5539" i="1"/>
  <c r="Y5539" i="1" s="1"/>
  <c r="Z5539" i="1" s="1"/>
  <c r="V5539" i="1"/>
  <c r="U5539" i="1"/>
  <c r="X5538" i="1"/>
  <c r="Y5538" i="1" s="1"/>
  <c r="Z5538" i="1" s="1"/>
  <c r="V5538" i="1"/>
  <c r="U5538" i="1"/>
  <c r="X5537" i="1"/>
  <c r="Y5537" i="1" s="1"/>
  <c r="Z5537" i="1" s="1"/>
  <c r="V5537" i="1"/>
  <c r="U5537" i="1"/>
  <c r="X5536" i="1"/>
  <c r="Y5536" i="1" s="1"/>
  <c r="Z5536" i="1" s="1"/>
  <c r="V5536" i="1"/>
  <c r="U5536" i="1"/>
  <c r="X5535" i="1"/>
  <c r="Y5535" i="1" s="1"/>
  <c r="Z5535" i="1" s="1"/>
  <c r="V5535" i="1"/>
  <c r="U5535" i="1"/>
  <c r="X5534" i="1"/>
  <c r="Y5534" i="1" s="1"/>
  <c r="Z5534" i="1" s="1"/>
  <c r="V5534" i="1"/>
  <c r="U5534" i="1"/>
  <c r="X5533" i="1"/>
  <c r="Y5533" i="1" s="1"/>
  <c r="Z5533" i="1" s="1"/>
  <c r="V5533" i="1"/>
  <c r="U5533" i="1"/>
  <c r="X5532" i="1"/>
  <c r="Y5532" i="1" s="1"/>
  <c r="Z5532" i="1" s="1"/>
  <c r="V5532" i="1"/>
  <c r="U5532" i="1"/>
  <c r="X5531" i="1"/>
  <c r="Y5531" i="1" s="1"/>
  <c r="Z5531" i="1" s="1"/>
  <c r="V5531" i="1"/>
  <c r="U5531" i="1"/>
  <c r="X5530" i="1"/>
  <c r="Y5530" i="1" s="1"/>
  <c r="Z5530" i="1" s="1"/>
  <c r="V5530" i="1"/>
  <c r="U5530" i="1"/>
  <c r="X5529" i="1"/>
  <c r="Y5529" i="1" s="1"/>
  <c r="Z5529" i="1" s="1"/>
  <c r="V5529" i="1"/>
  <c r="U5529" i="1"/>
  <c r="X5528" i="1"/>
  <c r="Y5528" i="1" s="1"/>
  <c r="Z5528" i="1" s="1"/>
  <c r="V5528" i="1"/>
  <c r="U5528" i="1"/>
  <c r="X5527" i="1"/>
  <c r="Y5527" i="1" s="1"/>
  <c r="Z5527" i="1" s="1"/>
  <c r="V5527" i="1"/>
  <c r="U5527" i="1"/>
  <c r="X5526" i="1"/>
  <c r="Y5526" i="1" s="1"/>
  <c r="Z5526" i="1" s="1"/>
  <c r="V5526" i="1"/>
  <c r="U5526" i="1"/>
  <c r="X5525" i="1"/>
  <c r="Y5525" i="1" s="1"/>
  <c r="Z5525" i="1" s="1"/>
  <c r="V5525" i="1"/>
  <c r="U5525" i="1"/>
  <c r="X5524" i="1"/>
  <c r="Y5524" i="1" s="1"/>
  <c r="Z5524" i="1" s="1"/>
  <c r="V5524" i="1"/>
  <c r="U5524" i="1"/>
  <c r="X5523" i="1"/>
  <c r="Y5523" i="1" s="1"/>
  <c r="Z5523" i="1" s="1"/>
  <c r="V5523" i="1"/>
  <c r="U5523" i="1"/>
  <c r="X5522" i="1"/>
  <c r="Y5522" i="1" s="1"/>
  <c r="Z5522" i="1" s="1"/>
  <c r="V5522" i="1"/>
  <c r="U5522" i="1"/>
  <c r="X5521" i="1"/>
  <c r="Y5521" i="1" s="1"/>
  <c r="Z5521" i="1" s="1"/>
  <c r="V5521" i="1"/>
  <c r="U5521" i="1"/>
  <c r="X5520" i="1"/>
  <c r="Y5520" i="1" s="1"/>
  <c r="Z5520" i="1" s="1"/>
  <c r="V5520" i="1"/>
  <c r="U5520" i="1"/>
  <c r="X5519" i="1"/>
  <c r="Y5519" i="1" s="1"/>
  <c r="Z5519" i="1" s="1"/>
  <c r="V5519" i="1"/>
  <c r="U5519" i="1"/>
  <c r="X5518" i="1"/>
  <c r="Y5518" i="1" s="1"/>
  <c r="Z5518" i="1" s="1"/>
  <c r="V5518" i="1"/>
  <c r="U5518" i="1"/>
  <c r="X5517" i="1"/>
  <c r="Y5517" i="1" s="1"/>
  <c r="Z5517" i="1" s="1"/>
  <c r="V5517" i="1"/>
  <c r="U5517" i="1"/>
  <c r="X5516" i="1"/>
  <c r="Y5516" i="1" s="1"/>
  <c r="Z5516" i="1" s="1"/>
  <c r="V5516" i="1"/>
  <c r="U5516" i="1"/>
  <c r="X5515" i="1"/>
  <c r="Y5515" i="1" s="1"/>
  <c r="Z5515" i="1" s="1"/>
  <c r="V5515" i="1"/>
  <c r="U5515" i="1"/>
  <c r="X5514" i="1"/>
  <c r="Y5514" i="1" s="1"/>
  <c r="Z5514" i="1" s="1"/>
  <c r="V5514" i="1"/>
  <c r="U5514" i="1"/>
  <c r="X5513" i="1"/>
  <c r="Y5513" i="1" s="1"/>
  <c r="Z5513" i="1" s="1"/>
  <c r="V5513" i="1"/>
  <c r="U5513" i="1"/>
  <c r="X5512" i="1"/>
  <c r="Y5512" i="1" s="1"/>
  <c r="Z5512" i="1" s="1"/>
  <c r="V5512" i="1"/>
  <c r="U5512" i="1"/>
  <c r="X5511" i="1"/>
  <c r="Y5511" i="1" s="1"/>
  <c r="Z5511" i="1" s="1"/>
  <c r="V5511" i="1"/>
  <c r="U5511" i="1"/>
  <c r="X5510" i="1"/>
  <c r="Y5510" i="1" s="1"/>
  <c r="Z5510" i="1" s="1"/>
  <c r="V5510" i="1"/>
  <c r="U5510" i="1"/>
  <c r="X5509" i="1"/>
  <c r="Y5509" i="1" s="1"/>
  <c r="Z5509" i="1" s="1"/>
  <c r="V5509" i="1"/>
  <c r="U5509" i="1"/>
  <c r="X5508" i="1"/>
  <c r="Y5508" i="1" s="1"/>
  <c r="Z5508" i="1" s="1"/>
  <c r="V5508" i="1"/>
  <c r="U5508" i="1"/>
  <c r="X5507" i="1"/>
  <c r="Y5507" i="1" s="1"/>
  <c r="Z5507" i="1" s="1"/>
  <c r="V5507" i="1"/>
  <c r="U5507" i="1"/>
  <c r="X5506" i="1"/>
  <c r="Y5506" i="1" s="1"/>
  <c r="Z5506" i="1" s="1"/>
  <c r="V5506" i="1"/>
  <c r="U5506" i="1"/>
  <c r="X5505" i="1"/>
  <c r="Y5505" i="1" s="1"/>
  <c r="Z5505" i="1" s="1"/>
  <c r="V5505" i="1"/>
  <c r="U5505" i="1"/>
  <c r="X5504" i="1"/>
  <c r="Y5504" i="1" s="1"/>
  <c r="Z5504" i="1" s="1"/>
  <c r="V5504" i="1"/>
  <c r="U5504" i="1"/>
  <c r="X5503" i="1"/>
  <c r="Y5503" i="1" s="1"/>
  <c r="Z5503" i="1" s="1"/>
  <c r="V5503" i="1"/>
  <c r="U5503" i="1"/>
  <c r="X5502" i="1"/>
  <c r="Y5502" i="1" s="1"/>
  <c r="Z5502" i="1" s="1"/>
  <c r="V5502" i="1"/>
  <c r="U5502" i="1"/>
  <c r="X5501" i="1"/>
  <c r="Y5501" i="1" s="1"/>
  <c r="Z5501" i="1" s="1"/>
  <c r="V5501" i="1"/>
  <c r="U5501" i="1"/>
  <c r="X5500" i="1"/>
  <c r="Y5500" i="1" s="1"/>
  <c r="Z5500" i="1" s="1"/>
  <c r="V5500" i="1"/>
  <c r="U5500" i="1"/>
  <c r="X5499" i="1"/>
  <c r="Y5499" i="1" s="1"/>
  <c r="Z5499" i="1" s="1"/>
  <c r="V5499" i="1"/>
  <c r="U5499" i="1"/>
  <c r="X5498" i="1"/>
  <c r="Y5498" i="1" s="1"/>
  <c r="Z5498" i="1" s="1"/>
  <c r="V5498" i="1"/>
  <c r="U5498" i="1"/>
  <c r="X5497" i="1"/>
  <c r="Y5497" i="1" s="1"/>
  <c r="Z5497" i="1" s="1"/>
  <c r="V5497" i="1"/>
  <c r="U5497" i="1"/>
  <c r="X5496" i="1"/>
  <c r="Y5496" i="1" s="1"/>
  <c r="Z5496" i="1" s="1"/>
  <c r="V5496" i="1"/>
  <c r="U5496" i="1"/>
  <c r="X5495" i="1"/>
  <c r="Y5495" i="1" s="1"/>
  <c r="Z5495" i="1" s="1"/>
  <c r="V5495" i="1"/>
  <c r="U5495" i="1"/>
  <c r="X5494" i="1"/>
  <c r="Y5494" i="1" s="1"/>
  <c r="Z5494" i="1" s="1"/>
  <c r="V5494" i="1"/>
  <c r="U5494" i="1"/>
  <c r="X5493" i="1"/>
  <c r="Y5493" i="1" s="1"/>
  <c r="Z5493" i="1" s="1"/>
  <c r="V5493" i="1"/>
  <c r="U5493" i="1"/>
  <c r="X5492" i="1"/>
  <c r="Y5492" i="1" s="1"/>
  <c r="Z5492" i="1" s="1"/>
  <c r="V5492" i="1"/>
  <c r="U5492" i="1"/>
  <c r="X5491" i="1"/>
  <c r="Y5491" i="1" s="1"/>
  <c r="Z5491" i="1" s="1"/>
  <c r="V5491" i="1"/>
  <c r="U5491" i="1"/>
  <c r="X5490" i="1"/>
  <c r="Y5490" i="1" s="1"/>
  <c r="Z5490" i="1" s="1"/>
  <c r="V5490" i="1"/>
  <c r="U5490" i="1"/>
  <c r="X5489" i="1"/>
  <c r="Y5489" i="1" s="1"/>
  <c r="Z5489" i="1" s="1"/>
  <c r="V5489" i="1"/>
  <c r="U5489" i="1"/>
  <c r="X5488" i="1"/>
  <c r="Y5488" i="1" s="1"/>
  <c r="Z5488" i="1" s="1"/>
  <c r="V5488" i="1"/>
  <c r="U5488" i="1"/>
  <c r="X5487" i="1"/>
  <c r="Y5487" i="1" s="1"/>
  <c r="Z5487" i="1" s="1"/>
  <c r="V5487" i="1"/>
  <c r="U5487" i="1"/>
  <c r="X5486" i="1"/>
  <c r="Y5486" i="1" s="1"/>
  <c r="Z5486" i="1" s="1"/>
  <c r="V5486" i="1"/>
  <c r="U5486" i="1"/>
  <c r="X5485" i="1"/>
  <c r="Y5485" i="1" s="1"/>
  <c r="Z5485" i="1" s="1"/>
  <c r="V5485" i="1"/>
  <c r="U5485" i="1"/>
  <c r="X5484" i="1"/>
  <c r="Y5484" i="1" s="1"/>
  <c r="Z5484" i="1" s="1"/>
  <c r="V5484" i="1"/>
  <c r="U5484" i="1"/>
  <c r="X5483" i="1"/>
  <c r="Y5483" i="1" s="1"/>
  <c r="Z5483" i="1" s="1"/>
  <c r="V5483" i="1"/>
  <c r="U5483" i="1"/>
  <c r="X5482" i="1"/>
  <c r="Y5482" i="1" s="1"/>
  <c r="Z5482" i="1" s="1"/>
  <c r="V5482" i="1"/>
  <c r="U5482" i="1"/>
  <c r="X5481" i="1"/>
  <c r="Y5481" i="1" s="1"/>
  <c r="Z5481" i="1" s="1"/>
  <c r="V5481" i="1"/>
  <c r="U5481" i="1"/>
  <c r="X5480" i="1"/>
  <c r="Y5480" i="1" s="1"/>
  <c r="Z5480" i="1" s="1"/>
  <c r="V5480" i="1"/>
  <c r="U5480" i="1"/>
  <c r="X5479" i="1"/>
  <c r="Y5479" i="1" s="1"/>
  <c r="Z5479" i="1" s="1"/>
  <c r="V5479" i="1"/>
  <c r="U5479" i="1"/>
  <c r="X5478" i="1"/>
  <c r="Y5478" i="1" s="1"/>
  <c r="Z5478" i="1" s="1"/>
  <c r="V5478" i="1"/>
  <c r="U5478" i="1"/>
  <c r="X5477" i="1"/>
  <c r="Y5477" i="1" s="1"/>
  <c r="Z5477" i="1" s="1"/>
  <c r="V5477" i="1"/>
  <c r="U5477" i="1"/>
  <c r="X5476" i="1"/>
  <c r="Y5476" i="1" s="1"/>
  <c r="Z5476" i="1" s="1"/>
  <c r="V5476" i="1"/>
  <c r="U5476" i="1"/>
  <c r="X5475" i="1"/>
  <c r="Y5475" i="1" s="1"/>
  <c r="Z5475" i="1" s="1"/>
  <c r="V5475" i="1"/>
  <c r="U5475" i="1"/>
  <c r="X5474" i="1"/>
  <c r="Y5474" i="1" s="1"/>
  <c r="Z5474" i="1" s="1"/>
  <c r="V5474" i="1"/>
  <c r="U5474" i="1"/>
  <c r="X5473" i="1"/>
  <c r="Y5473" i="1" s="1"/>
  <c r="Z5473" i="1" s="1"/>
  <c r="V5473" i="1"/>
  <c r="U5473" i="1"/>
  <c r="X5472" i="1"/>
  <c r="Y5472" i="1" s="1"/>
  <c r="Z5472" i="1" s="1"/>
  <c r="V5472" i="1"/>
  <c r="U5472" i="1"/>
  <c r="X5471" i="1"/>
  <c r="Y5471" i="1" s="1"/>
  <c r="Z5471" i="1" s="1"/>
  <c r="V5471" i="1"/>
  <c r="U5471" i="1"/>
  <c r="X5470" i="1"/>
  <c r="Y5470" i="1" s="1"/>
  <c r="Z5470" i="1" s="1"/>
  <c r="V5470" i="1"/>
  <c r="U5470" i="1"/>
  <c r="X5469" i="1"/>
  <c r="Y5469" i="1" s="1"/>
  <c r="Z5469" i="1" s="1"/>
  <c r="V5469" i="1"/>
  <c r="U5469" i="1"/>
  <c r="X5468" i="1"/>
  <c r="Y5468" i="1" s="1"/>
  <c r="Z5468" i="1" s="1"/>
  <c r="V5468" i="1"/>
  <c r="U5468" i="1"/>
  <c r="X5467" i="1"/>
  <c r="Y5467" i="1" s="1"/>
  <c r="Z5467" i="1" s="1"/>
  <c r="V5467" i="1"/>
  <c r="U5467" i="1"/>
  <c r="X5466" i="1"/>
  <c r="Y5466" i="1" s="1"/>
  <c r="Z5466" i="1" s="1"/>
  <c r="V5466" i="1"/>
  <c r="U5466" i="1"/>
  <c r="X5465" i="1"/>
  <c r="Y5465" i="1" s="1"/>
  <c r="Z5465" i="1" s="1"/>
  <c r="V5465" i="1"/>
  <c r="U5465" i="1"/>
  <c r="X5464" i="1"/>
  <c r="Y5464" i="1" s="1"/>
  <c r="Z5464" i="1" s="1"/>
  <c r="V5464" i="1"/>
  <c r="U5464" i="1"/>
  <c r="X5463" i="1"/>
  <c r="Y5463" i="1" s="1"/>
  <c r="Z5463" i="1" s="1"/>
  <c r="V5463" i="1"/>
  <c r="U5463" i="1"/>
  <c r="X5462" i="1"/>
  <c r="Y5462" i="1" s="1"/>
  <c r="Z5462" i="1" s="1"/>
  <c r="V5462" i="1"/>
  <c r="U5462" i="1"/>
  <c r="X5461" i="1"/>
  <c r="Y5461" i="1" s="1"/>
  <c r="Z5461" i="1" s="1"/>
  <c r="V5461" i="1"/>
  <c r="U5461" i="1"/>
  <c r="X5460" i="1"/>
  <c r="Y5460" i="1" s="1"/>
  <c r="Z5460" i="1" s="1"/>
  <c r="V5460" i="1"/>
  <c r="U5460" i="1"/>
  <c r="X5459" i="1"/>
  <c r="Y5459" i="1" s="1"/>
  <c r="Z5459" i="1" s="1"/>
  <c r="V5459" i="1"/>
  <c r="U5459" i="1"/>
  <c r="X5458" i="1"/>
  <c r="Y5458" i="1" s="1"/>
  <c r="Z5458" i="1" s="1"/>
  <c r="V5458" i="1"/>
  <c r="U5458" i="1"/>
  <c r="X5457" i="1"/>
  <c r="Y5457" i="1" s="1"/>
  <c r="Z5457" i="1" s="1"/>
  <c r="V5457" i="1"/>
  <c r="U5457" i="1"/>
  <c r="X5456" i="1"/>
  <c r="Y5456" i="1" s="1"/>
  <c r="Z5456" i="1" s="1"/>
  <c r="V5456" i="1"/>
  <c r="U5456" i="1"/>
  <c r="X5455" i="1"/>
  <c r="Y5455" i="1" s="1"/>
  <c r="Z5455" i="1" s="1"/>
  <c r="V5455" i="1"/>
  <c r="U5455" i="1"/>
  <c r="X5454" i="1"/>
  <c r="Y5454" i="1" s="1"/>
  <c r="Z5454" i="1" s="1"/>
  <c r="V5454" i="1"/>
  <c r="U5454" i="1"/>
  <c r="X5453" i="1"/>
  <c r="Y5453" i="1" s="1"/>
  <c r="Z5453" i="1" s="1"/>
  <c r="V5453" i="1"/>
  <c r="U5453" i="1"/>
  <c r="X5452" i="1"/>
  <c r="Y5452" i="1" s="1"/>
  <c r="Z5452" i="1" s="1"/>
  <c r="V5452" i="1"/>
  <c r="U5452" i="1"/>
  <c r="X5451" i="1"/>
  <c r="Y5451" i="1" s="1"/>
  <c r="Z5451" i="1" s="1"/>
  <c r="V5451" i="1"/>
  <c r="U5451" i="1"/>
  <c r="X5450" i="1"/>
  <c r="Y5450" i="1" s="1"/>
  <c r="Z5450" i="1" s="1"/>
  <c r="V5450" i="1"/>
  <c r="U5450" i="1"/>
  <c r="X5449" i="1"/>
  <c r="Y5449" i="1" s="1"/>
  <c r="Z5449" i="1" s="1"/>
  <c r="V5449" i="1"/>
  <c r="U5449" i="1"/>
  <c r="X5448" i="1"/>
  <c r="Y5448" i="1" s="1"/>
  <c r="Z5448" i="1" s="1"/>
  <c r="V5448" i="1"/>
  <c r="U5448" i="1"/>
  <c r="X5447" i="1"/>
  <c r="Y5447" i="1" s="1"/>
  <c r="Z5447" i="1" s="1"/>
  <c r="V5447" i="1"/>
  <c r="U5447" i="1"/>
  <c r="X5446" i="1"/>
  <c r="Y5446" i="1" s="1"/>
  <c r="Z5446" i="1" s="1"/>
  <c r="V5446" i="1"/>
  <c r="U5446" i="1"/>
  <c r="X5445" i="1"/>
  <c r="Y5445" i="1" s="1"/>
  <c r="Z5445" i="1" s="1"/>
  <c r="V5445" i="1"/>
  <c r="U5445" i="1"/>
  <c r="X5444" i="1"/>
  <c r="Y5444" i="1" s="1"/>
  <c r="Z5444" i="1" s="1"/>
  <c r="V5444" i="1"/>
  <c r="U5444" i="1"/>
  <c r="X5443" i="1"/>
  <c r="Y5443" i="1" s="1"/>
  <c r="Z5443" i="1" s="1"/>
  <c r="V5443" i="1"/>
  <c r="U5443" i="1"/>
  <c r="X5442" i="1"/>
  <c r="Y5442" i="1" s="1"/>
  <c r="Z5442" i="1" s="1"/>
  <c r="V5442" i="1"/>
  <c r="U5442" i="1"/>
  <c r="X5441" i="1"/>
  <c r="Y5441" i="1" s="1"/>
  <c r="Z5441" i="1" s="1"/>
  <c r="V5441" i="1"/>
  <c r="U5441" i="1"/>
  <c r="X5440" i="1"/>
  <c r="Y5440" i="1" s="1"/>
  <c r="Z5440" i="1" s="1"/>
  <c r="V5440" i="1"/>
  <c r="U5440" i="1"/>
  <c r="X5439" i="1"/>
  <c r="Y5439" i="1" s="1"/>
  <c r="Z5439" i="1" s="1"/>
  <c r="V5439" i="1"/>
  <c r="U5439" i="1"/>
  <c r="X5438" i="1"/>
  <c r="Y5438" i="1" s="1"/>
  <c r="Z5438" i="1" s="1"/>
  <c r="V5438" i="1"/>
  <c r="U5438" i="1"/>
  <c r="X5437" i="1"/>
  <c r="Y5437" i="1" s="1"/>
  <c r="Z5437" i="1" s="1"/>
  <c r="V5437" i="1"/>
  <c r="U5437" i="1"/>
  <c r="X5436" i="1"/>
  <c r="Y5436" i="1" s="1"/>
  <c r="Z5436" i="1" s="1"/>
  <c r="V5436" i="1"/>
  <c r="U5436" i="1"/>
  <c r="X5435" i="1"/>
  <c r="Y5435" i="1" s="1"/>
  <c r="Z5435" i="1" s="1"/>
  <c r="V5435" i="1"/>
  <c r="U5435" i="1"/>
  <c r="X5434" i="1"/>
  <c r="Y5434" i="1" s="1"/>
  <c r="Z5434" i="1" s="1"/>
  <c r="V5434" i="1"/>
  <c r="U5434" i="1"/>
  <c r="X5433" i="1"/>
  <c r="Y5433" i="1" s="1"/>
  <c r="Z5433" i="1" s="1"/>
  <c r="V5433" i="1"/>
  <c r="U5433" i="1"/>
  <c r="X5432" i="1"/>
  <c r="Y5432" i="1" s="1"/>
  <c r="Z5432" i="1" s="1"/>
  <c r="V5432" i="1"/>
  <c r="U5432" i="1"/>
  <c r="X5431" i="1"/>
  <c r="Y5431" i="1" s="1"/>
  <c r="Z5431" i="1" s="1"/>
  <c r="V5431" i="1"/>
  <c r="U5431" i="1"/>
  <c r="X5430" i="1"/>
  <c r="Y5430" i="1" s="1"/>
  <c r="Z5430" i="1" s="1"/>
  <c r="V5430" i="1"/>
  <c r="U5430" i="1"/>
  <c r="X5429" i="1"/>
  <c r="Y5429" i="1" s="1"/>
  <c r="Z5429" i="1" s="1"/>
  <c r="V5429" i="1"/>
  <c r="U5429" i="1"/>
  <c r="X5428" i="1"/>
  <c r="Y5428" i="1" s="1"/>
  <c r="Z5428" i="1" s="1"/>
  <c r="V5428" i="1"/>
  <c r="U5428" i="1"/>
  <c r="X5427" i="1"/>
  <c r="Y5427" i="1" s="1"/>
  <c r="Z5427" i="1" s="1"/>
  <c r="V5427" i="1"/>
  <c r="U5427" i="1"/>
  <c r="X5426" i="1"/>
  <c r="Y5426" i="1" s="1"/>
  <c r="Z5426" i="1" s="1"/>
  <c r="V5426" i="1"/>
  <c r="U5426" i="1"/>
  <c r="X5425" i="1"/>
  <c r="Y5425" i="1" s="1"/>
  <c r="Z5425" i="1" s="1"/>
  <c r="V5425" i="1"/>
  <c r="U5425" i="1"/>
  <c r="X5424" i="1"/>
  <c r="Y5424" i="1" s="1"/>
  <c r="Z5424" i="1" s="1"/>
  <c r="V5424" i="1"/>
  <c r="U5424" i="1"/>
  <c r="X5423" i="1"/>
  <c r="Y5423" i="1" s="1"/>
  <c r="Z5423" i="1" s="1"/>
  <c r="V5423" i="1"/>
  <c r="U5423" i="1"/>
  <c r="X5422" i="1"/>
  <c r="Y5422" i="1" s="1"/>
  <c r="Z5422" i="1" s="1"/>
  <c r="V5422" i="1"/>
  <c r="U5422" i="1"/>
  <c r="X5421" i="1"/>
  <c r="Y5421" i="1" s="1"/>
  <c r="Z5421" i="1" s="1"/>
  <c r="V5421" i="1"/>
  <c r="U5421" i="1"/>
  <c r="X5420" i="1"/>
  <c r="Y5420" i="1" s="1"/>
  <c r="Z5420" i="1" s="1"/>
  <c r="V5420" i="1"/>
  <c r="U5420" i="1"/>
  <c r="X5419" i="1"/>
  <c r="Y5419" i="1" s="1"/>
  <c r="Z5419" i="1" s="1"/>
  <c r="V5419" i="1"/>
  <c r="U5419" i="1"/>
  <c r="X5418" i="1"/>
  <c r="Y5418" i="1" s="1"/>
  <c r="Z5418" i="1" s="1"/>
  <c r="V5418" i="1"/>
  <c r="U5418" i="1"/>
  <c r="X5417" i="1"/>
  <c r="Y5417" i="1" s="1"/>
  <c r="Z5417" i="1" s="1"/>
  <c r="V5417" i="1"/>
  <c r="U5417" i="1"/>
  <c r="X5416" i="1"/>
  <c r="Y5416" i="1" s="1"/>
  <c r="Z5416" i="1" s="1"/>
  <c r="V5416" i="1"/>
  <c r="U5416" i="1"/>
  <c r="X5415" i="1"/>
  <c r="Y5415" i="1" s="1"/>
  <c r="Z5415" i="1" s="1"/>
  <c r="V5415" i="1"/>
  <c r="U5415" i="1"/>
  <c r="X5414" i="1"/>
  <c r="Y5414" i="1" s="1"/>
  <c r="Z5414" i="1" s="1"/>
  <c r="V5414" i="1"/>
  <c r="U5414" i="1"/>
  <c r="X5413" i="1"/>
  <c r="Y5413" i="1" s="1"/>
  <c r="Z5413" i="1" s="1"/>
  <c r="V5413" i="1"/>
  <c r="U5413" i="1"/>
  <c r="X5412" i="1"/>
  <c r="Y5412" i="1" s="1"/>
  <c r="Z5412" i="1" s="1"/>
  <c r="V5412" i="1"/>
  <c r="U5412" i="1"/>
  <c r="X5411" i="1"/>
  <c r="Y5411" i="1" s="1"/>
  <c r="Z5411" i="1" s="1"/>
  <c r="V5411" i="1"/>
  <c r="U5411" i="1"/>
  <c r="X5410" i="1"/>
  <c r="Y5410" i="1" s="1"/>
  <c r="Z5410" i="1" s="1"/>
  <c r="V5410" i="1"/>
  <c r="U5410" i="1"/>
  <c r="X5409" i="1"/>
  <c r="Y5409" i="1" s="1"/>
  <c r="Z5409" i="1" s="1"/>
  <c r="V5409" i="1"/>
  <c r="U5409" i="1"/>
  <c r="X5408" i="1"/>
  <c r="Y5408" i="1" s="1"/>
  <c r="Z5408" i="1" s="1"/>
  <c r="V5408" i="1"/>
  <c r="U5408" i="1"/>
  <c r="X5407" i="1"/>
  <c r="Y5407" i="1" s="1"/>
  <c r="Z5407" i="1" s="1"/>
  <c r="V5407" i="1"/>
  <c r="U5407" i="1"/>
  <c r="X5406" i="1"/>
  <c r="Y5406" i="1" s="1"/>
  <c r="Z5406" i="1" s="1"/>
  <c r="V5406" i="1"/>
  <c r="U5406" i="1"/>
  <c r="X5405" i="1"/>
  <c r="Y5405" i="1" s="1"/>
  <c r="Z5405" i="1" s="1"/>
  <c r="V5405" i="1"/>
  <c r="U5405" i="1"/>
  <c r="X5404" i="1"/>
  <c r="Y5404" i="1" s="1"/>
  <c r="Z5404" i="1" s="1"/>
  <c r="V5404" i="1"/>
  <c r="U5404" i="1"/>
  <c r="X5403" i="1"/>
  <c r="Y5403" i="1" s="1"/>
  <c r="Z5403" i="1" s="1"/>
  <c r="V5403" i="1"/>
  <c r="U5403" i="1"/>
  <c r="X5402" i="1"/>
  <c r="Y5402" i="1" s="1"/>
  <c r="Z5402" i="1" s="1"/>
  <c r="V5402" i="1"/>
  <c r="U5402" i="1"/>
  <c r="X5401" i="1"/>
  <c r="Y5401" i="1" s="1"/>
  <c r="Z5401" i="1" s="1"/>
  <c r="V5401" i="1"/>
  <c r="U5401" i="1"/>
  <c r="X5400" i="1"/>
  <c r="Y5400" i="1" s="1"/>
  <c r="Z5400" i="1" s="1"/>
  <c r="V5400" i="1"/>
  <c r="U5400" i="1"/>
  <c r="X5399" i="1"/>
  <c r="Y5399" i="1" s="1"/>
  <c r="Z5399" i="1" s="1"/>
  <c r="V5399" i="1"/>
  <c r="U5399" i="1"/>
  <c r="X5398" i="1"/>
  <c r="Y5398" i="1" s="1"/>
  <c r="Z5398" i="1" s="1"/>
  <c r="V5398" i="1"/>
  <c r="U5398" i="1"/>
  <c r="X5397" i="1"/>
  <c r="Y5397" i="1" s="1"/>
  <c r="Z5397" i="1" s="1"/>
  <c r="V5397" i="1"/>
  <c r="U5397" i="1"/>
  <c r="X5396" i="1"/>
  <c r="Y5396" i="1" s="1"/>
  <c r="Z5396" i="1" s="1"/>
  <c r="V5396" i="1"/>
  <c r="U5396" i="1"/>
  <c r="X5395" i="1"/>
  <c r="Y5395" i="1" s="1"/>
  <c r="Z5395" i="1" s="1"/>
  <c r="V5395" i="1"/>
  <c r="U5395" i="1"/>
  <c r="X5394" i="1"/>
  <c r="Y5394" i="1" s="1"/>
  <c r="Z5394" i="1" s="1"/>
  <c r="V5394" i="1"/>
  <c r="U5394" i="1"/>
  <c r="X5393" i="1"/>
  <c r="Y5393" i="1" s="1"/>
  <c r="Z5393" i="1" s="1"/>
  <c r="V5393" i="1"/>
  <c r="U5393" i="1"/>
  <c r="X5392" i="1"/>
  <c r="Y5392" i="1" s="1"/>
  <c r="Z5392" i="1" s="1"/>
  <c r="V5392" i="1"/>
  <c r="U5392" i="1"/>
  <c r="X5391" i="1"/>
  <c r="Y5391" i="1" s="1"/>
  <c r="Z5391" i="1" s="1"/>
  <c r="V5391" i="1"/>
  <c r="U5391" i="1"/>
  <c r="X5390" i="1"/>
  <c r="Y5390" i="1" s="1"/>
  <c r="Z5390" i="1" s="1"/>
  <c r="V5390" i="1"/>
  <c r="U5390" i="1"/>
  <c r="X5389" i="1"/>
  <c r="Y5389" i="1" s="1"/>
  <c r="Z5389" i="1" s="1"/>
  <c r="V5389" i="1"/>
  <c r="U5389" i="1"/>
  <c r="X5388" i="1"/>
  <c r="Y5388" i="1" s="1"/>
  <c r="Z5388" i="1" s="1"/>
  <c r="V5388" i="1"/>
  <c r="U5388" i="1"/>
  <c r="X5387" i="1"/>
  <c r="Y5387" i="1" s="1"/>
  <c r="Z5387" i="1" s="1"/>
  <c r="V5387" i="1"/>
  <c r="U5387" i="1"/>
  <c r="X5386" i="1"/>
  <c r="Y5386" i="1" s="1"/>
  <c r="Z5386" i="1" s="1"/>
  <c r="V5386" i="1"/>
  <c r="U5386" i="1"/>
  <c r="X5385" i="1"/>
  <c r="Y5385" i="1" s="1"/>
  <c r="Z5385" i="1" s="1"/>
  <c r="V5385" i="1"/>
  <c r="U5385" i="1"/>
  <c r="X5384" i="1"/>
  <c r="Y5384" i="1" s="1"/>
  <c r="Z5384" i="1" s="1"/>
  <c r="V5384" i="1"/>
  <c r="U5384" i="1"/>
  <c r="X5383" i="1"/>
  <c r="Y5383" i="1" s="1"/>
  <c r="Z5383" i="1" s="1"/>
  <c r="V5383" i="1"/>
  <c r="U5383" i="1"/>
  <c r="X5382" i="1"/>
  <c r="Y5382" i="1" s="1"/>
  <c r="Z5382" i="1" s="1"/>
  <c r="V5382" i="1"/>
  <c r="U5382" i="1"/>
  <c r="X5381" i="1"/>
  <c r="Y5381" i="1" s="1"/>
  <c r="Z5381" i="1" s="1"/>
  <c r="V5381" i="1"/>
  <c r="U5381" i="1"/>
  <c r="X5380" i="1"/>
  <c r="Y5380" i="1" s="1"/>
  <c r="Z5380" i="1" s="1"/>
  <c r="V5380" i="1"/>
  <c r="U5380" i="1"/>
  <c r="X5379" i="1"/>
  <c r="Y5379" i="1" s="1"/>
  <c r="Z5379" i="1" s="1"/>
  <c r="V5379" i="1"/>
  <c r="U5379" i="1"/>
  <c r="X5378" i="1"/>
  <c r="Y5378" i="1" s="1"/>
  <c r="Z5378" i="1" s="1"/>
  <c r="V5378" i="1"/>
  <c r="U5378" i="1"/>
  <c r="X5377" i="1"/>
  <c r="Y5377" i="1" s="1"/>
  <c r="Z5377" i="1" s="1"/>
  <c r="V5377" i="1"/>
  <c r="U5377" i="1"/>
  <c r="X5376" i="1"/>
  <c r="Y5376" i="1" s="1"/>
  <c r="Z5376" i="1" s="1"/>
  <c r="V5376" i="1"/>
  <c r="U5376" i="1"/>
  <c r="X5375" i="1"/>
  <c r="Y5375" i="1" s="1"/>
  <c r="Z5375" i="1" s="1"/>
  <c r="V5375" i="1"/>
  <c r="U5375" i="1"/>
  <c r="X5374" i="1"/>
  <c r="Y5374" i="1" s="1"/>
  <c r="Z5374" i="1" s="1"/>
  <c r="V5374" i="1"/>
  <c r="U5374" i="1"/>
  <c r="X5373" i="1"/>
  <c r="Y5373" i="1" s="1"/>
  <c r="Z5373" i="1" s="1"/>
  <c r="V5373" i="1"/>
  <c r="U5373" i="1"/>
  <c r="X5372" i="1"/>
  <c r="Y5372" i="1" s="1"/>
  <c r="Z5372" i="1" s="1"/>
  <c r="V5372" i="1"/>
  <c r="U5372" i="1"/>
  <c r="X5371" i="1"/>
  <c r="Y5371" i="1" s="1"/>
  <c r="Z5371" i="1" s="1"/>
  <c r="V5371" i="1"/>
  <c r="U5371" i="1"/>
  <c r="X5370" i="1"/>
  <c r="Y5370" i="1" s="1"/>
  <c r="Z5370" i="1" s="1"/>
  <c r="V5370" i="1"/>
  <c r="U5370" i="1"/>
  <c r="X5369" i="1"/>
  <c r="Y5369" i="1" s="1"/>
  <c r="Z5369" i="1" s="1"/>
  <c r="V5369" i="1"/>
  <c r="U5369" i="1"/>
  <c r="X5368" i="1"/>
  <c r="Y5368" i="1" s="1"/>
  <c r="Z5368" i="1" s="1"/>
  <c r="V5368" i="1"/>
  <c r="U5368" i="1"/>
  <c r="X5367" i="1"/>
  <c r="Y5367" i="1" s="1"/>
  <c r="Z5367" i="1" s="1"/>
  <c r="V5367" i="1"/>
  <c r="U5367" i="1"/>
  <c r="X5366" i="1"/>
  <c r="Y5366" i="1" s="1"/>
  <c r="Z5366" i="1" s="1"/>
  <c r="V5366" i="1"/>
  <c r="U5366" i="1"/>
  <c r="X5365" i="1"/>
  <c r="Y5365" i="1" s="1"/>
  <c r="Z5365" i="1" s="1"/>
  <c r="V5365" i="1"/>
  <c r="U5365" i="1"/>
  <c r="X5364" i="1"/>
  <c r="Y5364" i="1" s="1"/>
  <c r="Z5364" i="1" s="1"/>
  <c r="V5364" i="1"/>
  <c r="U5364" i="1"/>
  <c r="X5363" i="1"/>
  <c r="Y5363" i="1" s="1"/>
  <c r="Z5363" i="1" s="1"/>
  <c r="V5363" i="1"/>
  <c r="U5363" i="1"/>
  <c r="X5362" i="1"/>
  <c r="Y5362" i="1" s="1"/>
  <c r="Z5362" i="1" s="1"/>
  <c r="V5362" i="1"/>
  <c r="U5362" i="1"/>
  <c r="X5361" i="1"/>
  <c r="Y5361" i="1" s="1"/>
  <c r="Z5361" i="1" s="1"/>
  <c r="V5361" i="1"/>
  <c r="U5361" i="1"/>
  <c r="X5360" i="1"/>
  <c r="Y5360" i="1" s="1"/>
  <c r="Z5360" i="1" s="1"/>
  <c r="V5360" i="1"/>
  <c r="U5360" i="1"/>
  <c r="X5359" i="1"/>
  <c r="Y5359" i="1" s="1"/>
  <c r="Z5359" i="1" s="1"/>
  <c r="V5359" i="1"/>
  <c r="U5359" i="1"/>
  <c r="X5358" i="1"/>
  <c r="Y5358" i="1" s="1"/>
  <c r="Z5358" i="1" s="1"/>
  <c r="V5358" i="1"/>
  <c r="U5358" i="1"/>
  <c r="X5357" i="1"/>
  <c r="Y5357" i="1" s="1"/>
  <c r="Z5357" i="1" s="1"/>
  <c r="V5357" i="1"/>
  <c r="U5357" i="1"/>
  <c r="X5356" i="1"/>
  <c r="Y5356" i="1" s="1"/>
  <c r="Z5356" i="1" s="1"/>
  <c r="V5356" i="1"/>
  <c r="U5356" i="1"/>
  <c r="X5355" i="1"/>
  <c r="Y5355" i="1" s="1"/>
  <c r="Z5355" i="1" s="1"/>
  <c r="V5355" i="1"/>
  <c r="U5355" i="1"/>
  <c r="X5354" i="1"/>
  <c r="Y5354" i="1" s="1"/>
  <c r="Z5354" i="1" s="1"/>
  <c r="V5354" i="1"/>
  <c r="U5354" i="1"/>
  <c r="X5353" i="1"/>
  <c r="Y5353" i="1" s="1"/>
  <c r="Z5353" i="1" s="1"/>
  <c r="V5353" i="1"/>
  <c r="U5353" i="1"/>
  <c r="X5352" i="1"/>
  <c r="Y5352" i="1" s="1"/>
  <c r="Z5352" i="1" s="1"/>
  <c r="V5352" i="1"/>
  <c r="U5352" i="1"/>
  <c r="X5351" i="1"/>
  <c r="Y5351" i="1" s="1"/>
  <c r="Z5351" i="1" s="1"/>
  <c r="V5351" i="1"/>
  <c r="U5351" i="1"/>
  <c r="X5350" i="1"/>
  <c r="Y5350" i="1" s="1"/>
  <c r="Z5350" i="1" s="1"/>
  <c r="V5350" i="1"/>
  <c r="U5350" i="1"/>
  <c r="X5349" i="1"/>
  <c r="Y5349" i="1" s="1"/>
  <c r="Z5349" i="1" s="1"/>
  <c r="V5349" i="1"/>
  <c r="U5349" i="1"/>
  <c r="X5348" i="1"/>
  <c r="Y5348" i="1" s="1"/>
  <c r="Z5348" i="1" s="1"/>
  <c r="V5348" i="1"/>
  <c r="U5348" i="1"/>
  <c r="X5347" i="1"/>
  <c r="Y5347" i="1" s="1"/>
  <c r="Z5347" i="1" s="1"/>
  <c r="V5347" i="1"/>
  <c r="U5347" i="1"/>
  <c r="X5346" i="1"/>
  <c r="Y5346" i="1" s="1"/>
  <c r="Z5346" i="1" s="1"/>
  <c r="V5346" i="1"/>
  <c r="U5346" i="1"/>
  <c r="X5345" i="1"/>
  <c r="Y5345" i="1" s="1"/>
  <c r="Z5345" i="1" s="1"/>
  <c r="V5345" i="1"/>
  <c r="U5345" i="1"/>
  <c r="X5344" i="1"/>
  <c r="Y5344" i="1" s="1"/>
  <c r="Z5344" i="1" s="1"/>
  <c r="V5344" i="1"/>
  <c r="U5344" i="1"/>
  <c r="X5343" i="1"/>
  <c r="Y5343" i="1" s="1"/>
  <c r="Z5343" i="1" s="1"/>
  <c r="V5343" i="1"/>
  <c r="U5343" i="1"/>
  <c r="X5342" i="1"/>
  <c r="Y5342" i="1" s="1"/>
  <c r="Z5342" i="1" s="1"/>
  <c r="V5342" i="1"/>
  <c r="U5342" i="1"/>
  <c r="X5341" i="1"/>
  <c r="Y5341" i="1" s="1"/>
  <c r="Z5341" i="1" s="1"/>
  <c r="V5341" i="1"/>
  <c r="U5341" i="1"/>
  <c r="X5340" i="1"/>
  <c r="Y5340" i="1" s="1"/>
  <c r="Z5340" i="1" s="1"/>
  <c r="V5340" i="1"/>
  <c r="U5340" i="1"/>
  <c r="X5339" i="1"/>
  <c r="Y5339" i="1" s="1"/>
  <c r="Z5339" i="1" s="1"/>
  <c r="V5339" i="1"/>
  <c r="U5339" i="1"/>
  <c r="X5338" i="1"/>
  <c r="Y5338" i="1" s="1"/>
  <c r="Z5338" i="1" s="1"/>
  <c r="V5338" i="1"/>
  <c r="U5338" i="1"/>
  <c r="X5337" i="1"/>
  <c r="Y5337" i="1" s="1"/>
  <c r="Z5337" i="1" s="1"/>
  <c r="V5337" i="1"/>
  <c r="U5337" i="1"/>
  <c r="X5336" i="1"/>
  <c r="Y5336" i="1" s="1"/>
  <c r="Z5336" i="1" s="1"/>
  <c r="V5336" i="1"/>
  <c r="U5336" i="1"/>
  <c r="X5335" i="1"/>
  <c r="Y5335" i="1" s="1"/>
  <c r="Z5335" i="1" s="1"/>
  <c r="V5335" i="1"/>
  <c r="U5335" i="1"/>
  <c r="X5334" i="1"/>
  <c r="Y5334" i="1" s="1"/>
  <c r="Z5334" i="1" s="1"/>
  <c r="V5334" i="1"/>
  <c r="U5334" i="1"/>
  <c r="X5333" i="1"/>
  <c r="Y5333" i="1" s="1"/>
  <c r="Z5333" i="1" s="1"/>
  <c r="V5333" i="1"/>
  <c r="U5333" i="1"/>
  <c r="X5332" i="1"/>
  <c r="Y5332" i="1" s="1"/>
  <c r="Z5332" i="1" s="1"/>
  <c r="V5332" i="1"/>
  <c r="U5332" i="1"/>
  <c r="X5331" i="1"/>
  <c r="Y5331" i="1" s="1"/>
  <c r="Z5331" i="1" s="1"/>
  <c r="V5331" i="1"/>
  <c r="U5331" i="1"/>
  <c r="X5330" i="1"/>
  <c r="Y5330" i="1" s="1"/>
  <c r="Z5330" i="1" s="1"/>
  <c r="V5330" i="1"/>
  <c r="U5330" i="1"/>
  <c r="X5329" i="1"/>
  <c r="Y5329" i="1" s="1"/>
  <c r="Z5329" i="1" s="1"/>
  <c r="V5329" i="1"/>
  <c r="U5329" i="1"/>
  <c r="X5328" i="1"/>
  <c r="Y5328" i="1" s="1"/>
  <c r="Z5328" i="1" s="1"/>
  <c r="V5328" i="1"/>
  <c r="U5328" i="1"/>
  <c r="X5327" i="1"/>
  <c r="Y5327" i="1" s="1"/>
  <c r="Z5327" i="1" s="1"/>
  <c r="V5327" i="1"/>
  <c r="U5327" i="1"/>
  <c r="X5326" i="1"/>
  <c r="Y5326" i="1" s="1"/>
  <c r="Z5326" i="1" s="1"/>
  <c r="V5326" i="1"/>
  <c r="U5326" i="1"/>
  <c r="X5325" i="1"/>
  <c r="Y5325" i="1" s="1"/>
  <c r="Z5325" i="1" s="1"/>
  <c r="V5325" i="1"/>
  <c r="U5325" i="1"/>
  <c r="X5324" i="1"/>
  <c r="Y5324" i="1" s="1"/>
  <c r="Z5324" i="1" s="1"/>
  <c r="V5324" i="1"/>
  <c r="U5324" i="1"/>
  <c r="X5323" i="1"/>
  <c r="Y5323" i="1" s="1"/>
  <c r="Z5323" i="1" s="1"/>
  <c r="V5323" i="1"/>
  <c r="U5323" i="1"/>
  <c r="X5322" i="1"/>
  <c r="Y5322" i="1" s="1"/>
  <c r="Z5322" i="1" s="1"/>
  <c r="V5322" i="1"/>
  <c r="U5322" i="1"/>
  <c r="X5321" i="1"/>
  <c r="Y5321" i="1" s="1"/>
  <c r="Z5321" i="1" s="1"/>
  <c r="V5321" i="1"/>
  <c r="U5321" i="1"/>
  <c r="X5320" i="1"/>
  <c r="Y5320" i="1" s="1"/>
  <c r="Z5320" i="1" s="1"/>
  <c r="V5320" i="1"/>
  <c r="U5320" i="1"/>
  <c r="X5319" i="1"/>
  <c r="Y5319" i="1" s="1"/>
  <c r="Z5319" i="1" s="1"/>
  <c r="V5319" i="1"/>
  <c r="U5319" i="1"/>
  <c r="X5318" i="1"/>
  <c r="Y5318" i="1" s="1"/>
  <c r="Z5318" i="1" s="1"/>
  <c r="V5318" i="1"/>
  <c r="U5318" i="1"/>
  <c r="X5317" i="1"/>
  <c r="Y5317" i="1" s="1"/>
  <c r="Z5317" i="1" s="1"/>
  <c r="V5317" i="1"/>
  <c r="U5317" i="1"/>
  <c r="X5316" i="1"/>
  <c r="Y5316" i="1" s="1"/>
  <c r="Z5316" i="1" s="1"/>
  <c r="V5316" i="1"/>
  <c r="U5316" i="1"/>
  <c r="X5315" i="1"/>
  <c r="Y5315" i="1" s="1"/>
  <c r="Z5315" i="1" s="1"/>
  <c r="V5315" i="1"/>
  <c r="U5315" i="1"/>
  <c r="X5314" i="1"/>
  <c r="Y5314" i="1" s="1"/>
  <c r="Z5314" i="1" s="1"/>
  <c r="V5314" i="1"/>
  <c r="U5314" i="1"/>
  <c r="X5313" i="1"/>
  <c r="Y5313" i="1" s="1"/>
  <c r="Z5313" i="1" s="1"/>
  <c r="V5313" i="1"/>
  <c r="U5313" i="1"/>
  <c r="X5312" i="1"/>
  <c r="Y5312" i="1" s="1"/>
  <c r="Z5312" i="1" s="1"/>
  <c r="V5312" i="1"/>
  <c r="U5312" i="1"/>
  <c r="X5311" i="1"/>
  <c r="Y5311" i="1" s="1"/>
  <c r="Z5311" i="1" s="1"/>
  <c r="V5311" i="1"/>
  <c r="U5311" i="1"/>
  <c r="X5310" i="1"/>
  <c r="Y5310" i="1" s="1"/>
  <c r="Z5310" i="1" s="1"/>
  <c r="V5310" i="1"/>
  <c r="U5310" i="1"/>
  <c r="X5309" i="1"/>
  <c r="Y5309" i="1" s="1"/>
  <c r="Z5309" i="1" s="1"/>
  <c r="V5309" i="1"/>
  <c r="U5309" i="1"/>
  <c r="X5308" i="1"/>
  <c r="Y5308" i="1" s="1"/>
  <c r="Z5308" i="1" s="1"/>
  <c r="V5308" i="1"/>
  <c r="U5308" i="1"/>
  <c r="X5307" i="1"/>
  <c r="Y5307" i="1" s="1"/>
  <c r="Z5307" i="1" s="1"/>
  <c r="V5307" i="1"/>
  <c r="U5307" i="1"/>
  <c r="X5306" i="1"/>
  <c r="Y5306" i="1" s="1"/>
  <c r="Z5306" i="1" s="1"/>
  <c r="V5306" i="1"/>
  <c r="U5306" i="1"/>
  <c r="X5305" i="1"/>
  <c r="Y5305" i="1" s="1"/>
  <c r="Z5305" i="1" s="1"/>
  <c r="V5305" i="1"/>
  <c r="U5305" i="1"/>
  <c r="X5304" i="1"/>
  <c r="Y5304" i="1" s="1"/>
  <c r="Z5304" i="1" s="1"/>
  <c r="V5304" i="1"/>
  <c r="U5304" i="1"/>
  <c r="X5303" i="1"/>
  <c r="Y5303" i="1" s="1"/>
  <c r="Z5303" i="1" s="1"/>
  <c r="V5303" i="1"/>
  <c r="U5303" i="1"/>
  <c r="X5302" i="1"/>
  <c r="Y5302" i="1" s="1"/>
  <c r="Z5302" i="1" s="1"/>
  <c r="V5302" i="1"/>
  <c r="U5302" i="1"/>
  <c r="X5301" i="1"/>
  <c r="Y5301" i="1" s="1"/>
  <c r="Z5301" i="1" s="1"/>
  <c r="V5301" i="1"/>
  <c r="U5301" i="1"/>
  <c r="X5300" i="1"/>
  <c r="Y5300" i="1" s="1"/>
  <c r="Z5300" i="1" s="1"/>
  <c r="V5300" i="1"/>
  <c r="U5300" i="1"/>
  <c r="X5299" i="1"/>
  <c r="Y5299" i="1" s="1"/>
  <c r="Z5299" i="1" s="1"/>
  <c r="V5299" i="1"/>
  <c r="U5299" i="1"/>
  <c r="X5298" i="1"/>
  <c r="Y5298" i="1" s="1"/>
  <c r="Z5298" i="1" s="1"/>
  <c r="V5298" i="1"/>
  <c r="U5298" i="1"/>
  <c r="X5297" i="1"/>
  <c r="Y5297" i="1" s="1"/>
  <c r="Z5297" i="1" s="1"/>
  <c r="V5297" i="1"/>
  <c r="U5297" i="1"/>
  <c r="X5296" i="1"/>
  <c r="Y5296" i="1" s="1"/>
  <c r="Z5296" i="1" s="1"/>
  <c r="V5296" i="1"/>
  <c r="U5296" i="1"/>
  <c r="X5295" i="1"/>
  <c r="Y5295" i="1" s="1"/>
  <c r="Z5295" i="1" s="1"/>
  <c r="V5295" i="1"/>
  <c r="U5295" i="1"/>
  <c r="X5294" i="1"/>
  <c r="Y5294" i="1" s="1"/>
  <c r="Z5294" i="1" s="1"/>
  <c r="V5294" i="1"/>
  <c r="U5294" i="1"/>
  <c r="X5293" i="1"/>
  <c r="Y5293" i="1" s="1"/>
  <c r="Z5293" i="1" s="1"/>
  <c r="V5293" i="1"/>
  <c r="U5293" i="1"/>
  <c r="X5292" i="1"/>
  <c r="Y5292" i="1" s="1"/>
  <c r="Z5292" i="1" s="1"/>
  <c r="V5292" i="1"/>
  <c r="U5292" i="1"/>
  <c r="X5291" i="1"/>
  <c r="Y5291" i="1" s="1"/>
  <c r="Z5291" i="1" s="1"/>
  <c r="V5291" i="1"/>
  <c r="U5291" i="1"/>
  <c r="X5290" i="1"/>
  <c r="Y5290" i="1" s="1"/>
  <c r="Z5290" i="1" s="1"/>
  <c r="V5290" i="1"/>
  <c r="U5290" i="1"/>
  <c r="X5289" i="1"/>
  <c r="Y5289" i="1" s="1"/>
  <c r="Z5289" i="1" s="1"/>
  <c r="V5289" i="1"/>
  <c r="U5289" i="1"/>
  <c r="X5288" i="1"/>
  <c r="Y5288" i="1" s="1"/>
  <c r="Z5288" i="1" s="1"/>
  <c r="V5288" i="1"/>
  <c r="U5288" i="1"/>
  <c r="X5287" i="1"/>
  <c r="Y5287" i="1" s="1"/>
  <c r="Z5287" i="1" s="1"/>
  <c r="V5287" i="1"/>
  <c r="U5287" i="1"/>
  <c r="X5286" i="1"/>
  <c r="Y5286" i="1" s="1"/>
  <c r="Z5286" i="1" s="1"/>
  <c r="V5286" i="1"/>
  <c r="U5286" i="1"/>
  <c r="X5285" i="1"/>
  <c r="Y5285" i="1" s="1"/>
  <c r="Z5285" i="1" s="1"/>
  <c r="V5285" i="1"/>
  <c r="U5285" i="1"/>
  <c r="X5284" i="1"/>
  <c r="Y5284" i="1" s="1"/>
  <c r="Z5284" i="1" s="1"/>
  <c r="V5284" i="1"/>
  <c r="U5284" i="1"/>
  <c r="X5283" i="1"/>
  <c r="Y5283" i="1" s="1"/>
  <c r="Z5283" i="1" s="1"/>
  <c r="V5283" i="1"/>
  <c r="U5283" i="1"/>
  <c r="X5282" i="1"/>
  <c r="Y5282" i="1" s="1"/>
  <c r="Z5282" i="1" s="1"/>
  <c r="V5282" i="1"/>
  <c r="U5282" i="1"/>
  <c r="X5281" i="1"/>
  <c r="Y5281" i="1" s="1"/>
  <c r="Z5281" i="1" s="1"/>
  <c r="V5281" i="1"/>
  <c r="U5281" i="1"/>
  <c r="X5280" i="1"/>
  <c r="Y5280" i="1" s="1"/>
  <c r="Z5280" i="1" s="1"/>
  <c r="V5280" i="1"/>
  <c r="U5280" i="1"/>
  <c r="X5279" i="1"/>
  <c r="Y5279" i="1" s="1"/>
  <c r="Z5279" i="1" s="1"/>
  <c r="V5279" i="1"/>
  <c r="U5279" i="1"/>
  <c r="X5278" i="1"/>
  <c r="Y5278" i="1" s="1"/>
  <c r="Z5278" i="1" s="1"/>
  <c r="V5278" i="1"/>
  <c r="U5278" i="1"/>
  <c r="X5277" i="1"/>
  <c r="Y5277" i="1" s="1"/>
  <c r="Z5277" i="1" s="1"/>
  <c r="V5277" i="1"/>
  <c r="U5277" i="1"/>
  <c r="X5276" i="1"/>
  <c r="Y5276" i="1" s="1"/>
  <c r="Z5276" i="1" s="1"/>
  <c r="V5276" i="1"/>
  <c r="U5276" i="1"/>
  <c r="X5275" i="1"/>
  <c r="Y5275" i="1" s="1"/>
  <c r="Z5275" i="1" s="1"/>
  <c r="V5275" i="1"/>
  <c r="U5275" i="1"/>
  <c r="X5274" i="1"/>
  <c r="Y5274" i="1" s="1"/>
  <c r="Z5274" i="1" s="1"/>
  <c r="V5274" i="1"/>
  <c r="U5274" i="1"/>
  <c r="X5273" i="1"/>
  <c r="Y5273" i="1" s="1"/>
  <c r="Z5273" i="1" s="1"/>
  <c r="V5273" i="1"/>
  <c r="U5273" i="1"/>
  <c r="X5272" i="1"/>
  <c r="Y5272" i="1" s="1"/>
  <c r="Z5272" i="1" s="1"/>
  <c r="V5272" i="1"/>
  <c r="U5272" i="1"/>
  <c r="X5271" i="1"/>
  <c r="Y5271" i="1" s="1"/>
  <c r="Z5271" i="1" s="1"/>
  <c r="V5271" i="1"/>
  <c r="U5271" i="1"/>
  <c r="X5270" i="1"/>
  <c r="Y5270" i="1" s="1"/>
  <c r="Z5270" i="1" s="1"/>
  <c r="V5270" i="1"/>
  <c r="U5270" i="1"/>
  <c r="X5269" i="1"/>
  <c r="Y5269" i="1" s="1"/>
  <c r="Z5269" i="1" s="1"/>
  <c r="V5269" i="1"/>
  <c r="U5269" i="1"/>
  <c r="X5268" i="1"/>
  <c r="Y5268" i="1" s="1"/>
  <c r="Z5268" i="1" s="1"/>
  <c r="V5268" i="1"/>
  <c r="U5268" i="1"/>
  <c r="X5267" i="1"/>
  <c r="Y5267" i="1" s="1"/>
  <c r="Z5267" i="1" s="1"/>
  <c r="V5267" i="1"/>
  <c r="U5267" i="1"/>
  <c r="X5266" i="1"/>
  <c r="Y5266" i="1" s="1"/>
  <c r="Z5266" i="1" s="1"/>
  <c r="V5266" i="1"/>
  <c r="U5266" i="1"/>
  <c r="X5265" i="1"/>
  <c r="Y5265" i="1" s="1"/>
  <c r="Z5265" i="1" s="1"/>
  <c r="V5265" i="1"/>
  <c r="U5265" i="1"/>
  <c r="X5264" i="1"/>
  <c r="Y5264" i="1" s="1"/>
  <c r="Z5264" i="1" s="1"/>
  <c r="V5264" i="1"/>
  <c r="U5264" i="1"/>
  <c r="X5263" i="1"/>
  <c r="Y5263" i="1" s="1"/>
  <c r="Z5263" i="1" s="1"/>
  <c r="V5263" i="1"/>
  <c r="U5263" i="1"/>
  <c r="X5262" i="1"/>
  <c r="Y5262" i="1" s="1"/>
  <c r="Z5262" i="1" s="1"/>
  <c r="V5262" i="1"/>
  <c r="U5262" i="1"/>
  <c r="X5261" i="1"/>
  <c r="Y5261" i="1" s="1"/>
  <c r="Z5261" i="1" s="1"/>
  <c r="V5261" i="1"/>
  <c r="U5261" i="1"/>
  <c r="X5260" i="1"/>
  <c r="Y5260" i="1" s="1"/>
  <c r="Z5260" i="1" s="1"/>
  <c r="V5260" i="1"/>
  <c r="U5260" i="1"/>
  <c r="X5259" i="1"/>
  <c r="Y5259" i="1" s="1"/>
  <c r="Z5259" i="1" s="1"/>
  <c r="V5259" i="1"/>
  <c r="U5259" i="1"/>
  <c r="X5258" i="1"/>
  <c r="Y5258" i="1" s="1"/>
  <c r="Z5258" i="1" s="1"/>
  <c r="V5258" i="1"/>
  <c r="U5258" i="1"/>
  <c r="X5257" i="1"/>
  <c r="Y5257" i="1" s="1"/>
  <c r="Z5257" i="1" s="1"/>
  <c r="V5257" i="1"/>
  <c r="U5257" i="1"/>
  <c r="X5256" i="1"/>
  <c r="Y5256" i="1" s="1"/>
  <c r="Z5256" i="1" s="1"/>
  <c r="V5256" i="1"/>
  <c r="U5256" i="1"/>
  <c r="X5255" i="1"/>
  <c r="Y5255" i="1" s="1"/>
  <c r="Z5255" i="1" s="1"/>
  <c r="V5255" i="1"/>
  <c r="U5255" i="1"/>
  <c r="X5254" i="1"/>
  <c r="Y5254" i="1" s="1"/>
  <c r="Z5254" i="1" s="1"/>
  <c r="V5254" i="1"/>
  <c r="U5254" i="1"/>
  <c r="X5253" i="1"/>
  <c r="Y5253" i="1" s="1"/>
  <c r="Z5253" i="1" s="1"/>
  <c r="V5253" i="1"/>
  <c r="U5253" i="1"/>
  <c r="X5252" i="1"/>
  <c r="Y5252" i="1" s="1"/>
  <c r="Z5252" i="1" s="1"/>
  <c r="V5252" i="1"/>
  <c r="U5252" i="1"/>
  <c r="X5251" i="1"/>
  <c r="Y5251" i="1" s="1"/>
  <c r="Z5251" i="1" s="1"/>
  <c r="V5251" i="1"/>
  <c r="U5251" i="1"/>
  <c r="X5250" i="1"/>
  <c r="Y5250" i="1" s="1"/>
  <c r="Z5250" i="1" s="1"/>
  <c r="V5250" i="1"/>
  <c r="U5250" i="1"/>
  <c r="X5249" i="1"/>
  <c r="Y5249" i="1" s="1"/>
  <c r="Z5249" i="1" s="1"/>
  <c r="V5249" i="1"/>
  <c r="U5249" i="1"/>
  <c r="X5248" i="1"/>
  <c r="Y5248" i="1" s="1"/>
  <c r="Z5248" i="1" s="1"/>
  <c r="V5248" i="1"/>
  <c r="U5248" i="1"/>
  <c r="X5247" i="1"/>
  <c r="Y5247" i="1" s="1"/>
  <c r="Z5247" i="1" s="1"/>
  <c r="V5247" i="1"/>
  <c r="U5247" i="1"/>
  <c r="X5246" i="1"/>
  <c r="Y5246" i="1" s="1"/>
  <c r="Z5246" i="1" s="1"/>
  <c r="V5246" i="1"/>
  <c r="U5246" i="1"/>
  <c r="X5245" i="1"/>
  <c r="Y5245" i="1" s="1"/>
  <c r="Z5245" i="1" s="1"/>
  <c r="V5245" i="1"/>
  <c r="U5245" i="1"/>
  <c r="X5244" i="1"/>
  <c r="Y5244" i="1" s="1"/>
  <c r="Z5244" i="1" s="1"/>
  <c r="V5244" i="1"/>
  <c r="U5244" i="1"/>
  <c r="X5243" i="1"/>
  <c r="Y5243" i="1" s="1"/>
  <c r="Z5243" i="1" s="1"/>
  <c r="V5243" i="1"/>
  <c r="U5243" i="1"/>
  <c r="X5242" i="1"/>
  <c r="Y5242" i="1" s="1"/>
  <c r="Z5242" i="1" s="1"/>
  <c r="V5242" i="1"/>
  <c r="U5242" i="1"/>
  <c r="X5241" i="1"/>
  <c r="Y5241" i="1" s="1"/>
  <c r="Z5241" i="1" s="1"/>
  <c r="V5241" i="1"/>
  <c r="U5241" i="1"/>
  <c r="X5240" i="1"/>
  <c r="Y5240" i="1" s="1"/>
  <c r="Z5240" i="1" s="1"/>
  <c r="V5240" i="1"/>
  <c r="U5240" i="1"/>
  <c r="X5239" i="1"/>
  <c r="Y5239" i="1" s="1"/>
  <c r="Z5239" i="1" s="1"/>
  <c r="V5239" i="1"/>
  <c r="U5239" i="1"/>
  <c r="X5238" i="1"/>
  <c r="Y5238" i="1" s="1"/>
  <c r="Z5238" i="1" s="1"/>
  <c r="V5238" i="1"/>
  <c r="U5238" i="1"/>
  <c r="X5237" i="1"/>
  <c r="Y5237" i="1" s="1"/>
  <c r="Z5237" i="1" s="1"/>
  <c r="V5237" i="1"/>
  <c r="U5237" i="1"/>
  <c r="X5236" i="1"/>
  <c r="Y5236" i="1" s="1"/>
  <c r="Z5236" i="1" s="1"/>
  <c r="V5236" i="1"/>
  <c r="U5236" i="1"/>
  <c r="X5235" i="1"/>
  <c r="Y5235" i="1" s="1"/>
  <c r="Z5235" i="1" s="1"/>
  <c r="V5235" i="1"/>
  <c r="U5235" i="1"/>
  <c r="X5234" i="1"/>
  <c r="Y5234" i="1" s="1"/>
  <c r="Z5234" i="1" s="1"/>
  <c r="V5234" i="1"/>
  <c r="U5234" i="1"/>
  <c r="X5233" i="1"/>
  <c r="Y5233" i="1" s="1"/>
  <c r="Z5233" i="1" s="1"/>
  <c r="V5233" i="1"/>
  <c r="U5233" i="1"/>
  <c r="X5232" i="1"/>
  <c r="Y5232" i="1" s="1"/>
  <c r="Z5232" i="1" s="1"/>
  <c r="V5232" i="1"/>
  <c r="U5232" i="1"/>
  <c r="X5231" i="1"/>
  <c r="Y5231" i="1" s="1"/>
  <c r="Z5231" i="1" s="1"/>
  <c r="V5231" i="1"/>
  <c r="U5231" i="1"/>
  <c r="X5230" i="1"/>
  <c r="Y5230" i="1" s="1"/>
  <c r="Z5230" i="1" s="1"/>
  <c r="V5230" i="1"/>
  <c r="U5230" i="1"/>
  <c r="X5229" i="1"/>
  <c r="Y5229" i="1" s="1"/>
  <c r="Z5229" i="1" s="1"/>
  <c r="V5229" i="1"/>
  <c r="U5229" i="1"/>
  <c r="X5228" i="1"/>
  <c r="Y5228" i="1" s="1"/>
  <c r="Z5228" i="1" s="1"/>
  <c r="V5228" i="1"/>
  <c r="U5228" i="1"/>
  <c r="X5227" i="1"/>
  <c r="Y5227" i="1" s="1"/>
  <c r="Z5227" i="1" s="1"/>
  <c r="V5227" i="1"/>
  <c r="U5227" i="1"/>
  <c r="X5226" i="1"/>
  <c r="Y5226" i="1" s="1"/>
  <c r="Z5226" i="1" s="1"/>
  <c r="V5226" i="1"/>
  <c r="U5226" i="1"/>
  <c r="X5225" i="1"/>
  <c r="Y5225" i="1" s="1"/>
  <c r="Z5225" i="1" s="1"/>
  <c r="V5225" i="1"/>
  <c r="U5225" i="1"/>
  <c r="X5224" i="1"/>
  <c r="Y5224" i="1" s="1"/>
  <c r="Z5224" i="1" s="1"/>
  <c r="V5224" i="1"/>
  <c r="U5224" i="1"/>
  <c r="X5223" i="1"/>
  <c r="Y5223" i="1" s="1"/>
  <c r="Z5223" i="1" s="1"/>
  <c r="V5223" i="1"/>
  <c r="U5223" i="1"/>
  <c r="X5222" i="1"/>
  <c r="Y5222" i="1" s="1"/>
  <c r="Z5222" i="1" s="1"/>
  <c r="V5222" i="1"/>
  <c r="U5222" i="1"/>
  <c r="X5221" i="1"/>
  <c r="Y5221" i="1" s="1"/>
  <c r="Z5221" i="1" s="1"/>
  <c r="V5221" i="1"/>
  <c r="U5221" i="1"/>
  <c r="X5220" i="1"/>
  <c r="Y5220" i="1" s="1"/>
  <c r="Z5220" i="1" s="1"/>
  <c r="V5220" i="1"/>
  <c r="U5220" i="1"/>
  <c r="X5219" i="1"/>
  <c r="Y5219" i="1" s="1"/>
  <c r="Z5219" i="1" s="1"/>
  <c r="V5219" i="1"/>
  <c r="U5219" i="1"/>
  <c r="X5218" i="1"/>
  <c r="Y5218" i="1" s="1"/>
  <c r="Z5218" i="1" s="1"/>
  <c r="V5218" i="1"/>
  <c r="U5218" i="1"/>
  <c r="X5217" i="1"/>
  <c r="Y5217" i="1" s="1"/>
  <c r="Z5217" i="1" s="1"/>
  <c r="V5217" i="1"/>
  <c r="U5217" i="1"/>
  <c r="X5216" i="1"/>
  <c r="Y5216" i="1" s="1"/>
  <c r="Z5216" i="1" s="1"/>
  <c r="V5216" i="1"/>
  <c r="U5216" i="1"/>
  <c r="X5215" i="1"/>
  <c r="Y5215" i="1" s="1"/>
  <c r="Z5215" i="1" s="1"/>
  <c r="V5215" i="1"/>
  <c r="U5215" i="1"/>
  <c r="X5214" i="1"/>
  <c r="Y5214" i="1" s="1"/>
  <c r="Z5214" i="1" s="1"/>
  <c r="V5214" i="1"/>
  <c r="U5214" i="1"/>
  <c r="X5213" i="1"/>
  <c r="Y5213" i="1" s="1"/>
  <c r="Z5213" i="1" s="1"/>
  <c r="V5213" i="1"/>
  <c r="U5213" i="1"/>
  <c r="X5212" i="1"/>
  <c r="Y5212" i="1" s="1"/>
  <c r="Z5212" i="1" s="1"/>
  <c r="V5212" i="1"/>
  <c r="U5212" i="1"/>
  <c r="X5211" i="1"/>
  <c r="Y5211" i="1" s="1"/>
  <c r="Z5211" i="1" s="1"/>
  <c r="V5211" i="1"/>
  <c r="U5211" i="1"/>
  <c r="X5210" i="1"/>
  <c r="Y5210" i="1" s="1"/>
  <c r="Z5210" i="1" s="1"/>
  <c r="V5210" i="1"/>
  <c r="U5210" i="1"/>
  <c r="X5209" i="1"/>
  <c r="Y5209" i="1" s="1"/>
  <c r="Z5209" i="1" s="1"/>
  <c r="V5209" i="1"/>
  <c r="U5209" i="1"/>
  <c r="X5208" i="1"/>
  <c r="Y5208" i="1" s="1"/>
  <c r="Z5208" i="1" s="1"/>
  <c r="V5208" i="1"/>
  <c r="U5208" i="1"/>
  <c r="X5207" i="1"/>
  <c r="Y5207" i="1" s="1"/>
  <c r="Z5207" i="1" s="1"/>
  <c r="V5207" i="1"/>
  <c r="U5207" i="1"/>
  <c r="X5206" i="1"/>
  <c r="Y5206" i="1" s="1"/>
  <c r="Z5206" i="1" s="1"/>
  <c r="V5206" i="1"/>
  <c r="U5206" i="1"/>
  <c r="X5205" i="1"/>
  <c r="Y5205" i="1" s="1"/>
  <c r="Z5205" i="1" s="1"/>
  <c r="V5205" i="1"/>
  <c r="U5205" i="1"/>
  <c r="X5204" i="1"/>
  <c r="Y5204" i="1" s="1"/>
  <c r="Z5204" i="1" s="1"/>
  <c r="V5204" i="1"/>
  <c r="U5204" i="1"/>
  <c r="X5203" i="1"/>
  <c r="Y5203" i="1" s="1"/>
  <c r="Z5203" i="1" s="1"/>
  <c r="V5203" i="1"/>
  <c r="U5203" i="1"/>
  <c r="X5202" i="1"/>
  <c r="Y5202" i="1" s="1"/>
  <c r="Z5202" i="1" s="1"/>
  <c r="V5202" i="1"/>
  <c r="U5202" i="1"/>
  <c r="X5201" i="1"/>
  <c r="Y5201" i="1" s="1"/>
  <c r="Z5201" i="1" s="1"/>
  <c r="V5201" i="1"/>
  <c r="U5201" i="1"/>
  <c r="X5200" i="1"/>
  <c r="Y5200" i="1" s="1"/>
  <c r="Z5200" i="1" s="1"/>
  <c r="V5200" i="1"/>
  <c r="U5200" i="1"/>
  <c r="X5199" i="1"/>
  <c r="Y5199" i="1" s="1"/>
  <c r="Z5199" i="1" s="1"/>
  <c r="V5199" i="1"/>
  <c r="U5199" i="1"/>
  <c r="X5198" i="1"/>
  <c r="Y5198" i="1" s="1"/>
  <c r="Z5198" i="1" s="1"/>
  <c r="V5198" i="1"/>
  <c r="U5198" i="1"/>
  <c r="X5197" i="1"/>
  <c r="Y5197" i="1" s="1"/>
  <c r="Z5197" i="1" s="1"/>
  <c r="V5197" i="1"/>
  <c r="U5197" i="1"/>
  <c r="X5196" i="1"/>
  <c r="Y5196" i="1" s="1"/>
  <c r="Z5196" i="1" s="1"/>
  <c r="V5196" i="1"/>
  <c r="U5196" i="1"/>
  <c r="X5195" i="1"/>
  <c r="Y5195" i="1" s="1"/>
  <c r="Z5195" i="1" s="1"/>
  <c r="V5195" i="1"/>
  <c r="U5195" i="1"/>
  <c r="X5194" i="1"/>
  <c r="Y5194" i="1" s="1"/>
  <c r="Z5194" i="1" s="1"/>
  <c r="V5194" i="1"/>
  <c r="U5194" i="1"/>
  <c r="X5193" i="1"/>
  <c r="Y5193" i="1" s="1"/>
  <c r="Z5193" i="1" s="1"/>
  <c r="V5193" i="1"/>
  <c r="U5193" i="1"/>
  <c r="X5192" i="1"/>
  <c r="Y5192" i="1" s="1"/>
  <c r="Z5192" i="1" s="1"/>
  <c r="V5192" i="1"/>
  <c r="U5192" i="1"/>
  <c r="X5191" i="1"/>
  <c r="Y5191" i="1" s="1"/>
  <c r="Z5191" i="1" s="1"/>
  <c r="V5191" i="1"/>
  <c r="U5191" i="1"/>
  <c r="X5190" i="1"/>
  <c r="Y5190" i="1" s="1"/>
  <c r="Z5190" i="1" s="1"/>
  <c r="V5190" i="1"/>
  <c r="U5190" i="1"/>
  <c r="X5189" i="1"/>
  <c r="Y5189" i="1" s="1"/>
  <c r="Z5189" i="1" s="1"/>
  <c r="V5189" i="1"/>
  <c r="U5189" i="1"/>
  <c r="X5188" i="1"/>
  <c r="Y5188" i="1" s="1"/>
  <c r="Z5188" i="1" s="1"/>
  <c r="V5188" i="1"/>
  <c r="U5188" i="1"/>
  <c r="X5187" i="1"/>
  <c r="Y5187" i="1" s="1"/>
  <c r="Z5187" i="1" s="1"/>
  <c r="V5187" i="1"/>
  <c r="U5187" i="1"/>
  <c r="X5186" i="1"/>
  <c r="Y5186" i="1" s="1"/>
  <c r="Z5186" i="1" s="1"/>
  <c r="V5186" i="1"/>
  <c r="U5186" i="1"/>
  <c r="X5185" i="1"/>
  <c r="Y5185" i="1" s="1"/>
  <c r="Z5185" i="1" s="1"/>
  <c r="V5185" i="1"/>
  <c r="U5185" i="1"/>
  <c r="X5184" i="1"/>
  <c r="Y5184" i="1" s="1"/>
  <c r="Z5184" i="1" s="1"/>
  <c r="V5184" i="1"/>
  <c r="U5184" i="1"/>
  <c r="X5183" i="1"/>
  <c r="Y5183" i="1" s="1"/>
  <c r="Z5183" i="1" s="1"/>
  <c r="V5183" i="1"/>
  <c r="U5183" i="1"/>
  <c r="X5182" i="1"/>
  <c r="Y5182" i="1" s="1"/>
  <c r="Z5182" i="1" s="1"/>
  <c r="V5182" i="1"/>
  <c r="U5182" i="1"/>
  <c r="X5181" i="1"/>
  <c r="Y5181" i="1" s="1"/>
  <c r="Z5181" i="1" s="1"/>
  <c r="V5181" i="1"/>
  <c r="U5181" i="1"/>
  <c r="X5180" i="1"/>
  <c r="Y5180" i="1" s="1"/>
  <c r="Z5180" i="1" s="1"/>
  <c r="V5180" i="1"/>
  <c r="U5180" i="1"/>
  <c r="X5179" i="1"/>
  <c r="Y5179" i="1" s="1"/>
  <c r="Z5179" i="1" s="1"/>
  <c r="V5179" i="1"/>
  <c r="U5179" i="1"/>
  <c r="X5178" i="1"/>
  <c r="Y5178" i="1" s="1"/>
  <c r="Z5178" i="1" s="1"/>
  <c r="V5178" i="1"/>
  <c r="U5178" i="1"/>
  <c r="X5177" i="1"/>
  <c r="Y5177" i="1" s="1"/>
  <c r="Z5177" i="1" s="1"/>
  <c r="V5177" i="1"/>
  <c r="U5177" i="1"/>
  <c r="X5176" i="1"/>
  <c r="Y5176" i="1" s="1"/>
  <c r="Z5176" i="1" s="1"/>
  <c r="V5176" i="1"/>
  <c r="U5176" i="1"/>
  <c r="X5175" i="1"/>
  <c r="Y5175" i="1" s="1"/>
  <c r="Z5175" i="1" s="1"/>
  <c r="V5175" i="1"/>
  <c r="U5175" i="1"/>
  <c r="X5174" i="1"/>
  <c r="Y5174" i="1" s="1"/>
  <c r="Z5174" i="1" s="1"/>
  <c r="V5174" i="1"/>
  <c r="U5174" i="1"/>
  <c r="X5173" i="1"/>
  <c r="Y5173" i="1" s="1"/>
  <c r="Z5173" i="1" s="1"/>
  <c r="V5173" i="1"/>
  <c r="U5173" i="1"/>
  <c r="X5172" i="1"/>
  <c r="Y5172" i="1" s="1"/>
  <c r="Z5172" i="1" s="1"/>
  <c r="V5172" i="1"/>
  <c r="U5172" i="1"/>
  <c r="X5171" i="1"/>
  <c r="Y5171" i="1" s="1"/>
  <c r="Z5171" i="1" s="1"/>
  <c r="V5171" i="1"/>
  <c r="U5171" i="1"/>
  <c r="X5170" i="1"/>
  <c r="Y5170" i="1" s="1"/>
  <c r="Z5170" i="1" s="1"/>
  <c r="V5170" i="1"/>
  <c r="U5170" i="1"/>
  <c r="X5169" i="1"/>
  <c r="Y5169" i="1" s="1"/>
  <c r="Z5169" i="1" s="1"/>
  <c r="V5169" i="1"/>
  <c r="U5169" i="1"/>
  <c r="X5168" i="1"/>
  <c r="Y5168" i="1" s="1"/>
  <c r="Z5168" i="1" s="1"/>
  <c r="V5168" i="1"/>
  <c r="U5168" i="1"/>
  <c r="X5167" i="1"/>
  <c r="Y5167" i="1" s="1"/>
  <c r="Z5167" i="1" s="1"/>
  <c r="V5167" i="1"/>
  <c r="U5167" i="1"/>
  <c r="X5166" i="1"/>
  <c r="Y5166" i="1" s="1"/>
  <c r="Z5166" i="1" s="1"/>
  <c r="V5166" i="1"/>
  <c r="U5166" i="1"/>
  <c r="X5165" i="1"/>
  <c r="Y5165" i="1" s="1"/>
  <c r="Z5165" i="1" s="1"/>
  <c r="V5165" i="1"/>
  <c r="U5165" i="1"/>
  <c r="X5164" i="1"/>
  <c r="Y5164" i="1" s="1"/>
  <c r="Z5164" i="1" s="1"/>
  <c r="V5164" i="1"/>
  <c r="U5164" i="1"/>
  <c r="X5163" i="1"/>
  <c r="Y5163" i="1" s="1"/>
  <c r="Z5163" i="1" s="1"/>
  <c r="V5163" i="1"/>
  <c r="U5163" i="1"/>
  <c r="X5162" i="1"/>
  <c r="Y5162" i="1" s="1"/>
  <c r="Z5162" i="1" s="1"/>
  <c r="V5162" i="1"/>
  <c r="U5162" i="1"/>
  <c r="X5161" i="1"/>
  <c r="Y5161" i="1" s="1"/>
  <c r="Z5161" i="1" s="1"/>
  <c r="V5161" i="1"/>
  <c r="U5161" i="1"/>
  <c r="X5160" i="1"/>
  <c r="Y5160" i="1" s="1"/>
  <c r="Z5160" i="1" s="1"/>
  <c r="V5160" i="1"/>
  <c r="U5160" i="1"/>
  <c r="X5159" i="1"/>
  <c r="Y5159" i="1" s="1"/>
  <c r="Z5159" i="1" s="1"/>
  <c r="V5159" i="1"/>
  <c r="U5159" i="1"/>
  <c r="X5158" i="1"/>
  <c r="Y5158" i="1" s="1"/>
  <c r="Z5158" i="1" s="1"/>
  <c r="V5158" i="1"/>
  <c r="U5158" i="1"/>
  <c r="X5157" i="1"/>
  <c r="Y5157" i="1" s="1"/>
  <c r="Z5157" i="1" s="1"/>
  <c r="V5157" i="1"/>
  <c r="U5157" i="1"/>
  <c r="X5156" i="1"/>
  <c r="Y5156" i="1" s="1"/>
  <c r="Z5156" i="1" s="1"/>
  <c r="V5156" i="1"/>
  <c r="U5156" i="1"/>
  <c r="X5155" i="1"/>
  <c r="Y5155" i="1" s="1"/>
  <c r="Z5155" i="1" s="1"/>
  <c r="V5155" i="1"/>
  <c r="U5155" i="1"/>
  <c r="X5154" i="1"/>
  <c r="Y5154" i="1" s="1"/>
  <c r="Z5154" i="1" s="1"/>
  <c r="V5154" i="1"/>
  <c r="U5154" i="1"/>
  <c r="X5153" i="1"/>
  <c r="Y5153" i="1" s="1"/>
  <c r="Z5153" i="1" s="1"/>
  <c r="V5153" i="1"/>
  <c r="U5153" i="1"/>
  <c r="X5152" i="1"/>
  <c r="Y5152" i="1" s="1"/>
  <c r="Z5152" i="1" s="1"/>
  <c r="V5152" i="1"/>
  <c r="U5152" i="1"/>
  <c r="X5151" i="1"/>
  <c r="Y5151" i="1" s="1"/>
  <c r="Z5151" i="1" s="1"/>
  <c r="V5151" i="1"/>
  <c r="U5151" i="1"/>
  <c r="X5150" i="1"/>
  <c r="Y5150" i="1" s="1"/>
  <c r="Z5150" i="1" s="1"/>
  <c r="V5150" i="1"/>
  <c r="U5150" i="1"/>
  <c r="X5149" i="1"/>
  <c r="Y5149" i="1" s="1"/>
  <c r="Z5149" i="1" s="1"/>
  <c r="V5149" i="1"/>
  <c r="U5149" i="1"/>
  <c r="X5148" i="1"/>
  <c r="Y5148" i="1" s="1"/>
  <c r="Z5148" i="1" s="1"/>
  <c r="V5148" i="1"/>
  <c r="U5148" i="1"/>
  <c r="X5147" i="1"/>
  <c r="Y5147" i="1" s="1"/>
  <c r="Z5147" i="1" s="1"/>
  <c r="V5147" i="1"/>
  <c r="U5147" i="1"/>
  <c r="X5146" i="1"/>
  <c r="Y5146" i="1" s="1"/>
  <c r="Z5146" i="1" s="1"/>
  <c r="V5146" i="1"/>
  <c r="U5146" i="1"/>
  <c r="X5145" i="1"/>
  <c r="Y5145" i="1" s="1"/>
  <c r="Z5145" i="1" s="1"/>
  <c r="V5145" i="1"/>
  <c r="U5145" i="1"/>
  <c r="X5144" i="1"/>
  <c r="Y5144" i="1" s="1"/>
  <c r="Z5144" i="1" s="1"/>
  <c r="V5144" i="1"/>
  <c r="U5144" i="1"/>
  <c r="X5143" i="1"/>
  <c r="Y5143" i="1" s="1"/>
  <c r="Z5143" i="1" s="1"/>
  <c r="V5143" i="1"/>
  <c r="U5143" i="1"/>
  <c r="X5142" i="1"/>
  <c r="Y5142" i="1" s="1"/>
  <c r="Z5142" i="1" s="1"/>
  <c r="V5142" i="1"/>
  <c r="U5142" i="1"/>
  <c r="X5141" i="1"/>
  <c r="Y5141" i="1" s="1"/>
  <c r="Z5141" i="1" s="1"/>
  <c r="V5141" i="1"/>
  <c r="U5141" i="1"/>
  <c r="X5140" i="1"/>
  <c r="Y5140" i="1" s="1"/>
  <c r="Z5140" i="1" s="1"/>
  <c r="V5140" i="1"/>
  <c r="U5140" i="1"/>
  <c r="X5139" i="1"/>
  <c r="Y5139" i="1" s="1"/>
  <c r="Z5139" i="1" s="1"/>
  <c r="V5139" i="1"/>
  <c r="U5139" i="1"/>
  <c r="X5138" i="1"/>
  <c r="Y5138" i="1" s="1"/>
  <c r="Z5138" i="1" s="1"/>
  <c r="V5138" i="1"/>
  <c r="U5138" i="1"/>
  <c r="X5137" i="1"/>
  <c r="Y5137" i="1" s="1"/>
  <c r="Z5137" i="1" s="1"/>
  <c r="V5137" i="1"/>
  <c r="U5137" i="1"/>
  <c r="X5136" i="1"/>
  <c r="Y5136" i="1" s="1"/>
  <c r="Z5136" i="1" s="1"/>
  <c r="V5136" i="1"/>
  <c r="U5136" i="1"/>
  <c r="X5135" i="1"/>
  <c r="Y5135" i="1" s="1"/>
  <c r="Z5135" i="1" s="1"/>
  <c r="V5135" i="1"/>
  <c r="U5135" i="1"/>
  <c r="X5134" i="1"/>
  <c r="Y5134" i="1" s="1"/>
  <c r="Z5134" i="1" s="1"/>
  <c r="V5134" i="1"/>
  <c r="U5134" i="1"/>
  <c r="X5133" i="1"/>
  <c r="Y5133" i="1" s="1"/>
  <c r="Z5133" i="1" s="1"/>
  <c r="V5133" i="1"/>
  <c r="U5133" i="1"/>
  <c r="X5132" i="1"/>
  <c r="Y5132" i="1" s="1"/>
  <c r="Z5132" i="1" s="1"/>
  <c r="V5132" i="1"/>
  <c r="U5132" i="1"/>
  <c r="X5131" i="1"/>
  <c r="Y5131" i="1" s="1"/>
  <c r="Z5131" i="1" s="1"/>
  <c r="V5131" i="1"/>
  <c r="U5131" i="1"/>
  <c r="X5130" i="1"/>
  <c r="Y5130" i="1" s="1"/>
  <c r="Z5130" i="1" s="1"/>
  <c r="V5130" i="1"/>
  <c r="U5130" i="1"/>
  <c r="X5129" i="1"/>
  <c r="Y5129" i="1" s="1"/>
  <c r="Z5129" i="1" s="1"/>
  <c r="V5129" i="1"/>
  <c r="U5129" i="1"/>
  <c r="X5128" i="1"/>
  <c r="Y5128" i="1" s="1"/>
  <c r="Z5128" i="1" s="1"/>
  <c r="V5128" i="1"/>
  <c r="U5128" i="1"/>
  <c r="X5127" i="1"/>
  <c r="Y5127" i="1" s="1"/>
  <c r="Z5127" i="1" s="1"/>
  <c r="V5127" i="1"/>
  <c r="U5127" i="1"/>
  <c r="X5126" i="1"/>
  <c r="Y5126" i="1" s="1"/>
  <c r="Z5126" i="1" s="1"/>
  <c r="V5126" i="1"/>
  <c r="U5126" i="1"/>
  <c r="X5125" i="1"/>
  <c r="Y5125" i="1" s="1"/>
  <c r="Z5125" i="1" s="1"/>
  <c r="V5125" i="1"/>
  <c r="U5125" i="1"/>
  <c r="X5124" i="1"/>
  <c r="Y5124" i="1" s="1"/>
  <c r="Z5124" i="1" s="1"/>
  <c r="V5124" i="1"/>
  <c r="U5124" i="1"/>
  <c r="X5123" i="1"/>
  <c r="Y5123" i="1" s="1"/>
  <c r="Z5123" i="1" s="1"/>
  <c r="V5123" i="1"/>
  <c r="U5123" i="1"/>
  <c r="X5122" i="1"/>
  <c r="Y5122" i="1" s="1"/>
  <c r="Z5122" i="1" s="1"/>
  <c r="V5122" i="1"/>
  <c r="U5122" i="1"/>
  <c r="X5121" i="1"/>
  <c r="Y5121" i="1" s="1"/>
  <c r="Z5121" i="1" s="1"/>
  <c r="V5121" i="1"/>
  <c r="U5121" i="1"/>
  <c r="X5120" i="1"/>
  <c r="Y5120" i="1" s="1"/>
  <c r="Z5120" i="1" s="1"/>
  <c r="V5120" i="1"/>
  <c r="U5120" i="1"/>
  <c r="X5119" i="1"/>
  <c r="Y5119" i="1" s="1"/>
  <c r="Z5119" i="1" s="1"/>
  <c r="V5119" i="1"/>
  <c r="U5119" i="1"/>
  <c r="X5118" i="1"/>
  <c r="Y5118" i="1" s="1"/>
  <c r="Z5118" i="1" s="1"/>
  <c r="V5118" i="1"/>
  <c r="U5118" i="1"/>
  <c r="X5117" i="1"/>
  <c r="Y5117" i="1" s="1"/>
  <c r="Z5117" i="1" s="1"/>
  <c r="V5117" i="1"/>
  <c r="U5117" i="1"/>
  <c r="X5116" i="1"/>
  <c r="Y5116" i="1" s="1"/>
  <c r="Z5116" i="1" s="1"/>
  <c r="V5116" i="1"/>
  <c r="U5116" i="1"/>
  <c r="X5115" i="1"/>
  <c r="Y5115" i="1" s="1"/>
  <c r="Z5115" i="1" s="1"/>
  <c r="V5115" i="1"/>
  <c r="U5115" i="1"/>
  <c r="X5114" i="1"/>
  <c r="Y5114" i="1" s="1"/>
  <c r="Z5114" i="1" s="1"/>
  <c r="V5114" i="1"/>
  <c r="U5114" i="1"/>
  <c r="X5113" i="1"/>
  <c r="Y5113" i="1" s="1"/>
  <c r="Z5113" i="1" s="1"/>
  <c r="V5113" i="1"/>
  <c r="U5113" i="1"/>
  <c r="X5112" i="1"/>
  <c r="Y5112" i="1" s="1"/>
  <c r="Z5112" i="1" s="1"/>
  <c r="V5112" i="1"/>
  <c r="U5112" i="1"/>
  <c r="X5111" i="1"/>
  <c r="Y5111" i="1" s="1"/>
  <c r="Z5111" i="1" s="1"/>
  <c r="V5111" i="1"/>
  <c r="U5111" i="1"/>
  <c r="X5110" i="1"/>
  <c r="Y5110" i="1" s="1"/>
  <c r="Z5110" i="1" s="1"/>
  <c r="V5110" i="1"/>
  <c r="U5110" i="1"/>
  <c r="X5109" i="1"/>
  <c r="Y5109" i="1" s="1"/>
  <c r="Z5109" i="1" s="1"/>
  <c r="V5109" i="1"/>
  <c r="U5109" i="1"/>
  <c r="X5108" i="1"/>
  <c r="Y5108" i="1" s="1"/>
  <c r="Z5108" i="1" s="1"/>
  <c r="V5108" i="1"/>
  <c r="U5108" i="1"/>
  <c r="X5107" i="1"/>
  <c r="Y5107" i="1" s="1"/>
  <c r="Z5107" i="1" s="1"/>
  <c r="V5107" i="1"/>
  <c r="U5107" i="1"/>
  <c r="X5106" i="1"/>
  <c r="Y5106" i="1" s="1"/>
  <c r="Z5106" i="1" s="1"/>
  <c r="V5106" i="1"/>
  <c r="U5106" i="1"/>
  <c r="X5105" i="1"/>
  <c r="Y5105" i="1" s="1"/>
  <c r="Z5105" i="1" s="1"/>
  <c r="V5105" i="1"/>
  <c r="U5105" i="1"/>
  <c r="X5104" i="1"/>
  <c r="Y5104" i="1" s="1"/>
  <c r="Z5104" i="1" s="1"/>
  <c r="V5104" i="1"/>
  <c r="U5104" i="1"/>
  <c r="X5103" i="1"/>
  <c r="Y5103" i="1" s="1"/>
  <c r="Z5103" i="1" s="1"/>
  <c r="V5103" i="1"/>
  <c r="U5103" i="1"/>
  <c r="X5102" i="1"/>
  <c r="Y5102" i="1" s="1"/>
  <c r="Z5102" i="1" s="1"/>
  <c r="V5102" i="1"/>
  <c r="U5102" i="1"/>
  <c r="X5101" i="1"/>
  <c r="Y5101" i="1" s="1"/>
  <c r="Z5101" i="1" s="1"/>
  <c r="V5101" i="1"/>
  <c r="U5101" i="1"/>
  <c r="X5100" i="1"/>
  <c r="Y5100" i="1" s="1"/>
  <c r="Z5100" i="1" s="1"/>
  <c r="V5100" i="1"/>
  <c r="U5100" i="1"/>
  <c r="X5099" i="1"/>
  <c r="Y5099" i="1" s="1"/>
  <c r="Z5099" i="1" s="1"/>
  <c r="V5099" i="1"/>
  <c r="U5099" i="1"/>
  <c r="X5098" i="1"/>
  <c r="Y5098" i="1" s="1"/>
  <c r="Z5098" i="1" s="1"/>
  <c r="V5098" i="1"/>
  <c r="U5098" i="1"/>
  <c r="X5097" i="1"/>
  <c r="Y5097" i="1" s="1"/>
  <c r="Z5097" i="1" s="1"/>
  <c r="V5097" i="1"/>
  <c r="U5097" i="1"/>
  <c r="X5096" i="1"/>
  <c r="Y5096" i="1" s="1"/>
  <c r="Z5096" i="1" s="1"/>
  <c r="V5096" i="1"/>
  <c r="U5096" i="1"/>
  <c r="X5095" i="1"/>
  <c r="Y5095" i="1" s="1"/>
  <c r="Z5095" i="1" s="1"/>
  <c r="V5095" i="1"/>
  <c r="U5095" i="1"/>
  <c r="X5094" i="1"/>
  <c r="Y5094" i="1" s="1"/>
  <c r="Z5094" i="1" s="1"/>
  <c r="V5094" i="1"/>
  <c r="U5094" i="1"/>
  <c r="X5093" i="1"/>
  <c r="Y5093" i="1" s="1"/>
  <c r="Z5093" i="1" s="1"/>
  <c r="V5093" i="1"/>
  <c r="U5093" i="1"/>
  <c r="X5092" i="1"/>
  <c r="Y5092" i="1" s="1"/>
  <c r="Z5092" i="1" s="1"/>
  <c r="V5092" i="1"/>
  <c r="U5092" i="1"/>
  <c r="X5091" i="1"/>
  <c r="Y5091" i="1" s="1"/>
  <c r="Z5091" i="1" s="1"/>
  <c r="V5091" i="1"/>
  <c r="U5091" i="1"/>
  <c r="X5090" i="1"/>
  <c r="Y5090" i="1" s="1"/>
  <c r="Z5090" i="1" s="1"/>
  <c r="V5090" i="1"/>
  <c r="U5090" i="1"/>
  <c r="X5089" i="1"/>
  <c r="Y5089" i="1" s="1"/>
  <c r="Z5089" i="1" s="1"/>
  <c r="V5089" i="1"/>
  <c r="U5089" i="1"/>
  <c r="X5088" i="1"/>
  <c r="Y5088" i="1" s="1"/>
  <c r="Z5088" i="1" s="1"/>
  <c r="V5088" i="1"/>
  <c r="U5088" i="1"/>
  <c r="X5087" i="1"/>
  <c r="Y5087" i="1" s="1"/>
  <c r="Z5087" i="1" s="1"/>
  <c r="V5087" i="1"/>
  <c r="U5087" i="1"/>
  <c r="X5086" i="1"/>
  <c r="Y5086" i="1" s="1"/>
  <c r="Z5086" i="1" s="1"/>
  <c r="V5086" i="1"/>
  <c r="U5086" i="1"/>
  <c r="X5085" i="1"/>
  <c r="Y5085" i="1" s="1"/>
  <c r="Z5085" i="1" s="1"/>
  <c r="V5085" i="1"/>
  <c r="U5085" i="1"/>
  <c r="X5084" i="1"/>
  <c r="Y5084" i="1" s="1"/>
  <c r="Z5084" i="1" s="1"/>
  <c r="V5084" i="1"/>
  <c r="U5084" i="1"/>
  <c r="X5083" i="1"/>
  <c r="Y5083" i="1" s="1"/>
  <c r="Z5083" i="1" s="1"/>
  <c r="V5083" i="1"/>
  <c r="U5083" i="1"/>
  <c r="X5082" i="1"/>
  <c r="Y5082" i="1" s="1"/>
  <c r="Z5082" i="1" s="1"/>
  <c r="V5082" i="1"/>
  <c r="U5082" i="1"/>
  <c r="X5081" i="1"/>
  <c r="Y5081" i="1" s="1"/>
  <c r="Z5081" i="1" s="1"/>
  <c r="V5081" i="1"/>
  <c r="U5081" i="1"/>
  <c r="X5080" i="1"/>
  <c r="Y5080" i="1" s="1"/>
  <c r="Z5080" i="1" s="1"/>
  <c r="V5080" i="1"/>
  <c r="U5080" i="1"/>
  <c r="X5079" i="1"/>
  <c r="Y5079" i="1" s="1"/>
  <c r="Z5079" i="1" s="1"/>
  <c r="V5079" i="1"/>
  <c r="U5079" i="1"/>
  <c r="X5078" i="1"/>
  <c r="Y5078" i="1" s="1"/>
  <c r="Z5078" i="1" s="1"/>
  <c r="V5078" i="1"/>
  <c r="U5078" i="1"/>
  <c r="X5077" i="1"/>
  <c r="Y5077" i="1" s="1"/>
  <c r="Z5077" i="1" s="1"/>
  <c r="V5077" i="1"/>
  <c r="U5077" i="1"/>
  <c r="X5076" i="1"/>
  <c r="Y5076" i="1" s="1"/>
  <c r="Z5076" i="1" s="1"/>
  <c r="V5076" i="1"/>
  <c r="U5076" i="1"/>
  <c r="X5075" i="1"/>
  <c r="Y5075" i="1" s="1"/>
  <c r="Z5075" i="1" s="1"/>
  <c r="V5075" i="1"/>
  <c r="U5075" i="1"/>
  <c r="X5074" i="1"/>
  <c r="Y5074" i="1" s="1"/>
  <c r="Z5074" i="1" s="1"/>
  <c r="V5074" i="1"/>
  <c r="U5074" i="1"/>
  <c r="X5073" i="1"/>
  <c r="Y5073" i="1" s="1"/>
  <c r="Z5073" i="1" s="1"/>
  <c r="V5073" i="1"/>
  <c r="U5073" i="1"/>
  <c r="X5072" i="1"/>
  <c r="Y5072" i="1" s="1"/>
  <c r="Z5072" i="1" s="1"/>
  <c r="V5072" i="1"/>
  <c r="U5072" i="1"/>
  <c r="X5071" i="1"/>
  <c r="Y5071" i="1" s="1"/>
  <c r="Z5071" i="1" s="1"/>
  <c r="V5071" i="1"/>
  <c r="U5071" i="1"/>
  <c r="X5070" i="1"/>
  <c r="Y5070" i="1" s="1"/>
  <c r="Z5070" i="1" s="1"/>
  <c r="V5070" i="1"/>
  <c r="U5070" i="1"/>
  <c r="X5069" i="1"/>
  <c r="Y5069" i="1" s="1"/>
  <c r="Z5069" i="1" s="1"/>
  <c r="V5069" i="1"/>
  <c r="U5069" i="1"/>
  <c r="X5068" i="1"/>
  <c r="Y5068" i="1" s="1"/>
  <c r="Z5068" i="1" s="1"/>
  <c r="V5068" i="1"/>
  <c r="U5068" i="1"/>
  <c r="X5067" i="1"/>
  <c r="Y5067" i="1" s="1"/>
  <c r="Z5067" i="1" s="1"/>
  <c r="V5067" i="1"/>
  <c r="U5067" i="1"/>
  <c r="X5066" i="1"/>
  <c r="Y5066" i="1" s="1"/>
  <c r="Z5066" i="1" s="1"/>
  <c r="V5066" i="1"/>
  <c r="U5066" i="1"/>
  <c r="X5065" i="1"/>
  <c r="Y5065" i="1" s="1"/>
  <c r="Z5065" i="1" s="1"/>
  <c r="V5065" i="1"/>
  <c r="U5065" i="1"/>
  <c r="X5064" i="1"/>
  <c r="Y5064" i="1" s="1"/>
  <c r="Z5064" i="1" s="1"/>
  <c r="V5064" i="1"/>
  <c r="U5064" i="1"/>
  <c r="X5063" i="1"/>
  <c r="Y5063" i="1" s="1"/>
  <c r="Z5063" i="1" s="1"/>
  <c r="V5063" i="1"/>
  <c r="U5063" i="1"/>
  <c r="X5062" i="1"/>
  <c r="Y5062" i="1" s="1"/>
  <c r="Z5062" i="1" s="1"/>
  <c r="V5062" i="1"/>
  <c r="U5062" i="1"/>
  <c r="X5061" i="1"/>
  <c r="Y5061" i="1" s="1"/>
  <c r="Z5061" i="1" s="1"/>
  <c r="V5061" i="1"/>
  <c r="U5061" i="1"/>
  <c r="X5060" i="1"/>
  <c r="Y5060" i="1" s="1"/>
  <c r="Z5060" i="1" s="1"/>
  <c r="V5060" i="1"/>
  <c r="U5060" i="1"/>
  <c r="X5059" i="1"/>
  <c r="Y5059" i="1" s="1"/>
  <c r="Z5059" i="1" s="1"/>
  <c r="V5059" i="1"/>
  <c r="U5059" i="1"/>
  <c r="X5058" i="1"/>
  <c r="Y5058" i="1" s="1"/>
  <c r="Z5058" i="1" s="1"/>
  <c r="V5058" i="1"/>
  <c r="U5058" i="1"/>
  <c r="X5057" i="1"/>
  <c r="Y5057" i="1" s="1"/>
  <c r="Z5057" i="1" s="1"/>
  <c r="V5057" i="1"/>
  <c r="U5057" i="1"/>
  <c r="X5056" i="1"/>
  <c r="Y5056" i="1" s="1"/>
  <c r="Z5056" i="1" s="1"/>
  <c r="V5056" i="1"/>
  <c r="U5056" i="1"/>
  <c r="X5055" i="1"/>
  <c r="Y5055" i="1" s="1"/>
  <c r="Z5055" i="1" s="1"/>
  <c r="V5055" i="1"/>
  <c r="U5055" i="1"/>
  <c r="X5054" i="1"/>
  <c r="Y5054" i="1" s="1"/>
  <c r="Z5054" i="1" s="1"/>
  <c r="V5054" i="1"/>
  <c r="U5054" i="1"/>
  <c r="X5053" i="1"/>
  <c r="Y5053" i="1" s="1"/>
  <c r="Z5053" i="1" s="1"/>
  <c r="V5053" i="1"/>
  <c r="U5053" i="1"/>
  <c r="X5052" i="1"/>
  <c r="Y5052" i="1" s="1"/>
  <c r="Z5052" i="1" s="1"/>
  <c r="V5052" i="1"/>
  <c r="U5052" i="1"/>
  <c r="X5051" i="1"/>
  <c r="Y5051" i="1" s="1"/>
  <c r="Z5051" i="1" s="1"/>
  <c r="V5051" i="1"/>
  <c r="U5051" i="1"/>
  <c r="X5050" i="1"/>
  <c r="Y5050" i="1" s="1"/>
  <c r="Z5050" i="1" s="1"/>
  <c r="V5050" i="1"/>
  <c r="U5050" i="1"/>
  <c r="X5049" i="1"/>
  <c r="Y5049" i="1" s="1"/>
  <c r="Z5049" i="1" s="1"/>
  <c r="V5049" i="1"/>
  <c r="U5049" i="1"/>
  <c r="X5048" i="1"/>
  <c r="Y5048" i="1" s="1"/>
  <c r="Z5048" i="1" s="1"/>
  <c r="V5048" i="1"/>
  <c r="U5048" i="1"/>
  <c r="X5047" i="1"/>
  <c r="Y5047" i="1" s="1"/>
  <c r="Z5047" i="1" s="1"/>
  <c r="V5047" i="1"/>
  <c r="U5047" i="1"/>
  <c r="X5046" i="1"/>
  <c r="Y5046" i="1" s="1"/>
  <c r="Z5046" i="1" s="1"/>
  <c r="V5046" i="1"/>
  <c r="U5046" i="1"/>
  <c r="X5045" i="1"/>
  <c r="Y5045" i="1" s="1"/>
  <c r="Z5045" i="1" s="1"/>
  <c r="V5045" i="1"/>
  <c r="U5045" i="1"/>
  <c r="X5044" i="1"/>
  <c r="Y5044" i="1" s="1"/>
  <c r="Z5044" i="1" s="1"/>
  <c r="V5044" i="1"/>
  <c r="U5044" i="1"/>
  <c r="X5043" i="1"/>
  <c r="Y5043" i="1" s="1"/>
  <c r="Z5043" i="1" s="1"/>
  <c r="V5043" i="1"/>
  <c r="U5043" i="1"/>
  <c r="X5042" i="1"/>
  <c r="Y5042" i="1" s="1"/>
  <c r="Z5042" i="1" s="1"/>
  <c r="V5042" i="1"/>
  <c r="U5042" i="1"/>
  <c r="X5041" i="1"/>
  <c r="Y5041" i="1" s="1"/>
  <c r="Z5041" i="1" s="1"/>
  <c r="V5041" i="1"/>
  <c r="U5041" i="1"/>
  <c r="X5040" i="1"/>
  <c r="Y5040" i="1" s="1"/>
  <c r="Z5040" i="1" s="1"/>
  <c r="V5040" i="1"/>
  <c r="U5040" i="1"/>
  <c r="X5039" i="1"/>
  <c r="Y5039" i="1" s="1"/>
  <c r="Z5039" i="1" s="1"/>
  <c r="V5039" i="1"/>
  <c r="U5039" i="1"/>
  <c r="X5038" i="1"/>
  <c r="Y5038" i="1" s="1"/>
  <c r="Z5038" i="1" s="1"/>
  <c r="V5038" i="1"/>
  <c r="U5038" i="1"/>
  <c r="X5037" i="1"/>
  <c r="Y5037" i="1" s="1"/>
  <c r="Z5037" i="1" s="1"/>
  <c r="V5037" i="1"/>
  <c r="U5037" i="1"/>
  <c r="X5036" i="1"/>
  <c r="Y5036" i="1" s="1"/>
  <c r="Z5036" i="1" s="1"/>
  <c r="V5036" i="1"/>
  <c r="U5036" i="1"/>
  <c r="X5035" i="1"/>
  <c r="Y5035" i="1" s="1"/>
  <c r="Z5035" i="1" s="1"/>
  <c r="V5035" i="1"/>
  <c r="U5035" i="1"/>
  <c r="X5034" i="1"/>
  <c r="Y5034" i="1" s="1"/>
  <c r="Z5034" i="1" s="1"/>
  <c r="V5034" i="1"/>
  <c r="U5034" i="1"/>
  <c r="X5033" i="1"/>
  <c r="Y5033" i="1" s="1"/>
  <c r="Z5033" i="1" s="1"/>
  <c r="V5033" i="1"/>
  <c r="U5033" i="1"/>
  <c r="X5032" i="1"/>
  <c r="Y5032" i="1" s="1"/>
  <c r="Z5032" i="1" s="1"/>
  <c r="V5032" i="1"/>
  <c r="U5032" i="1"/>
  <c r="X5031" i="1"/>
  <c r="Y5031" i="1" s="1"/>
  <c r="Z5031" i="1" s="1"/>
  <c r="V5031" i="1"/>
  <c r="U5031" i="1"/>
  <c r="X5030" i="1"/>
  <c r="Y5030" i="1" s="1"/>
  <c r="Z5030" i="1" s="1"/>
  <c r="V5030" i="1"/>
  <c r="U5030" i="1"/>
  <c r="X5029" i="1"/>
  <c r="Y5029" i="1" s="1"/>
  <c r="Z5029" i="1" s="1"/>
  <c r="V5029" i="1"/>
  <c r="U5029" i="1"/>
  <c r="X5028" i="1"/>
  <c r="Y5028" i="1" s="1"/>
  <c r="Z5028" i="1" s="1"/>
  <c r="V5028" i="1"/>
  <c r="U5028" i="1"/>
  <c r="X5027" i="1"/>
  <c r="Y5027" i="1" s="1"/>
  <c r="Z5027" i="1" s="1"/>
  <c r="V5027" i="1"/>
  <c r="U5027" i="1"/>
  <c r="X5026" i="1"/>
  <c r="Y5026" i="1" s="1"/>
  <c r="Z5026" i="1" s="1"/>
  <c r="V5026" i="1"/>
  <c r="U5026" i="1"/>
  <c r="X5025" i="1"/>
  <c r="Y5025" i="1" s="1"/>
  <c r="Z5025" i="1" s="1"/>
  <c r="V5025" i="1"/>
  <c r="U5025" i="1"/>
  <c r="X5024" i="1"/>
  <c r="Y5024" i="1" s="1"/>
  <c r="Z5024" i="1" s="1"/>
  <c r="V5024" i="1"/>
  <c r="U5024" i="1"/>
  <c r="X5023" i="1"/>
  <c r="Y5023" i="1" s="1"/>
  <c r="Z5023" i="1" s="1"/>
  <c r="V5023" i="1"/>
  <c r="U5023" i="1"/>
  <c r="X5022" i="1"/>
  <c r="Y5022" i="1" s="1"/>
  <c r="Z5022" i="1" s="1"/>
  <c r="V5022" i="1"/>
  <c r="U5022" i="1"/>
  <c r="X5021" i="1"/>
  <c r="Y5021" i="1" s="1"/>
  <c r="Z5021" i="1" s="1"/>
  <c r="V5021" i="1"/>
  <c r="U5021" i="1"/>
  <c r="X5020" i="1"/>
  <c r="Y5020" i="1" s="1"/>
  <c r="Z5020" i="1" s="1"/>
  <c r="V5020" i="1"/>
  <c r="U5020" i="1"/>
  <c r="X5019" i="1"/>
  <c r="Y5019" i="1" s="1"/>
  <c r="Z5019" i="1" s="1"/>
  <c r="V5019" i="1"/>
  <c r="U5019" i="1"/>
  <c r="X5018" i="1"/>
  <c r="Y5018" i="1" s="1"/>
  <c r="Z5018" i="1" s="1"/>
  <c r="V5018" i="1"/>
  <c r="U5018" i="1"/>
  <c r="X5017" i="1"/>
  <c r="Y5017" i="1" s="1"/>
  <c r="Z5017" i="1" s="1"/>
  <c r="V5017" i="1"/>
  <c r="U5017" i="1"/>
  <c r="X5016" i="1"/>
  <c r="Y5016" i="1" s="1"/>
  <c r="Z5016" i="1" s="1"/>
  <c r="V5016" i="1"/>
  <c r="U5016" i="1"/>
  <c r="X5015" i="1"/>
  <c r="Y5015" i="1" s="1"/>
  <c r="Z5015" i="1" s="1"/>
  <c r="V5015" i="1"/>
  <c r="U5015" i="1"/>
  <c r="X5014" i="1"/>
  <c r="Y5014" i="1" s="1"/>
  <c r="Z5014" i="1" s="1"/>
  <c r="V5014" i="1"/>
  <c r="U5014" i="1"/>
  <c r="X5013" i="1"/>
  <c r="Y5013" i="1" s="1"/>
  <c r="Z5013" i="1" s="1"/>
  <c r="V5013" i="1"/>
  <c r="U5013" i="1"/>
  <c r="X5012" i="1"/>
  <c r="Y5012" i="1" s="1"/>
  <c r="Z5012" i="1" s="1"/>
  <c r="V5012" i="1"/>
  <c r="U5012" i="1"/>
  <c r="X5011" i="1"/>
  <c r="Y5011" i="1" s="1"/>
  <c r="Z5011" i="1" s="1"/>
  <c r="V5011" i="1"/>
  <c r="U5011" i="1"/>
  <c r="X5010" i="1"/>
  <c r="Y5010" i="1" s="1"/>
  <c r="Z5010" i="1" s="1"/>
  <c r="V5010" i="1"/>
  <c r="U5010" i="1"/>
  <c r="X5009" i="1"/>
  <c r="Y5009" i="1" s="1"/>
  <c r="Z5009" i="1" s="1"/>
  <c r="V5009" i="1"/>
  <c r="U5009" i="1"/>
  <c r="X5008" i="1"/>
  <c r="Y5008" i="1" s="1"/>
  <c r="Z5008" i="1" s="1"/>
  <c r="V5008" i="1"/>
  <c r="U5008" i="1"/>
  <c r="X5007" i="1"/>
  <c r="Y5007" i="1" s="1"/>
  <c r="Z5007" i="1" s="1"/>
  <c r="V5007" i="1"/>
  <c r="U5007" i="1"/>
  <c r="X5006" i="1"/>
  <c r="Y5006" i="1" s="1"/>
  <c r="Z5006" i="1" s="1"/>
  <c r="V5006" i="1"/>
  <c r="U5006" i="1"/>
  <c r="X5005" i="1"/>
  <c r="Y5005" i="1" s="1"/>
  <c r="Z5005" i="1" s="1"/>
  <c r="V5005" i="1"/>
  <c r="U5005" i="1"/>
  <c r="X5004" i="1"/>
  <c r="Y5004" i="1" s="1"/>
  <c r="Z5004" i="1" s="1"/>
  <c r="V5004" i="1"/>
  <c r="U5004" i="1"/>
  <c r="X5003" i="1"/>
  <c r="Y5003" i="1" s="1"/>
  <c r="Z5003" i="1" s="1"/>
  <c r="V5003" i="1"/>
  <c r="U5003" i="1"/>
  <c r="X5002" i="1"/>
  <c r="Y5002" i="1" s="1"/>
  <c r="Z5002" i="1" s="1"/>
  <c r="V5002" i="1"/>
  <c r="U5002" i="1"/>
  <c r="X5001" i="1"/>
  <c r="Y5001" i="1" s="1"/>
  <c r="Z5001" i="1" s="1"/>
  <c r="V5001" i="1"/>
  <c r="U5001" i="1"/>
  <c r="X5000" i="1"/>
  <c r="Y5000" i="1" s="1"/>
  <c r="Z5000" i="1" s="1"/>
  <c r="V5000" i="1"/>
  <c r="U5000" i="1"/>
  <c r="X4999" i="1"/>
  <c r="Y4999" i="1" s="1"/>
  <c r="Z4999" i="1" s="1"/>
  <c r="V4999" i="1"/>
  <c r="U4999" i="1"/>
  <c r="X4998" i="1"/>
  <c r="Y4998" i="1" s="1"/>
  <c r="Z4998" i="1" s="1"/>
  <c r="V4998" i="1"/>
  <c r="U4998" i="1"/>
  <c r="X4997" i="1"/>
  <c r="Y4997" i="1" s="1"/>
  <c r="Z4997" i="1" s="1"/>
  <c r="V4997" i="1"/>
  <c r="U4997" i="1"/>
  <c r="X4996" i="1"/>
  <c r="Y4996" i="1" s="1"/>
  <c r="Z4996" i="1" s="1"/>
  <c r="V4996" i="1"/>
  <c r="U4996" i="1"/>
  <c r="X4995" i="1"/>
  <c r="Y4995" i="1" s="1"/>
  <c r="Z4995" i="1" s="1"/>
  <c r="V4995" i="1"/>
  <c r="U4995" i="1"/>
  <c r="X4994" i="1"/>
  <c r="Y4994" i="1" s="1"/>
  <c r="Z4994" i="1" s="1"/>
  <c r="V4994" i="1"/>
  <c r="U4994" i="1"/>
  <c r="X4993" i="1"/>
  <c r="Y4993" i="1" s="1"/>
  <c r="Z4993" i="1" s="1"/>
  <c r="V4993" i="1"/>
  <c r="U4993" i="1"/>
  <c r="X4992" i="1"/>
  <c r="Y4992" i="1" s="1"/>
  <c r="Z4992" i="1" s="1"/>
  <c r="V4992" i="1"/>
  <c r="U4992" i="1"/>
  <c r="X4991" i="1"/>
  <c r="Y4991" i="1" s="1"/>
  <c r="Z4991" i="1" s="1"/>
  <c r="V4991" i="1"/>
  <c r="U4991" i="1"/>
  <c r="X4990" i="1"/>
  <c r="Y4990" i="1" s="1"/>
  <c r="Z4990" i="1" s="1"/>
  <c r="V4990" i="1"/>
  <c r="U4990" i="1"/>
  <c r="X4989" i="1"/>
  <c r="Y4989" i="1" s="1"/>
  <c r="Z4989" i="1" s="1"/>
  <c r="V4989" i="1"/>
  <c r="U4989" i="1"/>
  <c r="X4988" i="1"/>
  <c r="Y4988" i="1" s="1"/>
  <c r="Z4988" i="1" s="1"/>
  <c r="V4988" i="1"/>
  <c r="U4988" i="1"/>
  <c r="X4987" i="1"/>
  <c r="Y4987" i="1" s="1"/>
  <c r="Z4987" i="1" s="1"/>
  <c r="V4987" i="1"/>
  <c r="U4987" i="1"/>
  <c r="X4986" i="1"/>
  <c r="Y4986" i="1" s="1"/>
  <c r="Z4986" i="1" s="1"/>
  <c r="V4986" i="1"/>
  <c r="U4986" i="1"/>
  <c r="X4985" i="1"/>
  <c r="Y4985" i="1" s="1"/>
  <c r="Z4985" i="1" s="1"/>
  <c r="V4985" i="1"/>
  <c r="U4985" i="1"/>
  <c r="X4984" i="1"/>
  <c r="Y4984" i="1" s="1"/>
  <c r="Z4984" i="1" s="1"/>
  <c r="V4984" i="1"/>
  <c r="U4984" i="1"/>
  <c r="X4983" i="1"/>
  <c r="Y4983" i="1" s="1"/>
  <c r="Z4983" i="1" s="1"/>
  <c r="V4983" i="1"/>
  <c r="U4983" i="1"/>
  <c r="X4982" i="1"/>
  <c r="Y4982" i="1" s="1"/>
  <c r="Z4982" i="1" s="1"/>
  <c r="V4982" i="1"/>
  <c r="U4982" i="1"/>
  <c r="X4981" i="1"/>
  <c r="Y4981" i="1" s="1"/>
  <c r="Z4981" i="1" s="1"/>
  <c r="V4981" i="1"/>
  <c r="U4981" i="1"/>
  <c r="X4980" i="1"/>
  <c r="Y4980" i="1" s="1"/>
  <c r="Z4980" i="1" s="1"/>
  <c r="V4980" i="1"/>
  <c r="U4980" i="1"/>
  <c r="X4979" i="1"/>
  <c r="Y4979" i="1" s="1"/>
  <c r="Z4979" i="1" s="1"/>
  <c r="V4979" i="1"/>
  <c r="U4979" i="1"/>
  <c r="X4978" i="1"/>
  <c r="Y4978" i="1" s="1"/>
  <c r="Z4978" i="1" s="1"/>
  <c r="V4978" i="1"/>
  <c r="U4978" i="1"/>
  <c r="X4977" i="1"/>
  <c r="Y4977" i="1" s="1"/>
  <c r="Z4977" i="1" s="1"/>
  <c r="V4977" i="1"/>
  <c r="U4977" i="1"/>
  <c r="X4976" i="1"/>
  <c r="Y4976" i="1" s="1"/>
  <c r="Z4976" i="1" s="1"/>
  <c r="V4976" i="1"/>
  <c r="U4976" i="1"/>
  <c r="X4975" i="1"/>
  <c r="Y4975" i="1" s="1"/>
  <c r="Z4975" i="1" s="1"/>
  <c r="V4975" i="1"/>
  <c r="U4975" i="1"/>
  <c r="X4974" i="1"/>
  <c r="Y4974" i="1" s="1"/>
  <c r="Z4974" i="1" s="1"/>
  <c r="V4974" i="1"/>
  <c r="U4974" i="1"/>
  <c r="X4973" i="1"/>
  <c r="Y4973" i="1" s="1"/>
  <c r="Z4973" i="1" s="1"/>
  <c r="V4973" i="1"/>
  <c r="U4973" i="1"/>
  <c r="X4972" i="1"/>
  <c r="Y4972" i="1" s="1"/>
  <c r="Z4972" i="1" s="1"/>
  <c r="V4972" i="1"/>
  <c r="U4972" i="1"/>
  <c r="X4971" i="1"/>
  <c r="Y4971" i="1" s="1"/>
  <c r="Z4971" i="1" s="1"/>
  <c r="V4971" i="1"/>
  <c r="U4971" i="1"/>
  <c r="X4970" i="1"/>
  <c r="Y4970" i="1" s="1"/>
  <c r="Z4970" i="1" s="1"/>
  <c r="V4970" i="1"/>
  <c r="U4970" i="1"/>
  <c r="X4969" i="1"/>
  <c r="Y4969" i="1" s="1"/>
  <c r="Z4969" i="1" s="1"/>
  <c r="V4969" i="1"/>
  <c r="U4969" i="1"/>
  <c r="X4968" i="1"/>
  <c r="Y4968" i="1" s="1"/>
  <c r="Z4968" i="1" s="1"/>
  <c r="V4968" i="1"/>
  <c r="U4968" i="1"/>
  <c r="X4967" i="1"/>
  <c r="Y4967" i="1" s="1"/>
  <c r="Z4967" i="1" s="1"/>
  <c r="V4967" i="1"/>
  <c r="U4967" i="1"/>
  <c r="X4966" i="1"/>
  <c r="Y4966" i="1" s="1"/>
  <c r="Z4966" i="1" s="1"/>
  <c r="V4966" i="1"/>
  <c r="U4966" i="1"/>
  <c r="X4965" i="1"/>
  <c r="Y4965" i="1" s="1"/>
  <c r="Z4965" i="1" s="1"/>
  <c r="V4965" i="1"/>
  <c r="U4965" i="1"/>
  <c r="X4964" i="1"/>
  <c r="Y4964" i="1" s="1"/>
  <c r="Z4964" i="1" s="1"/>
  <c r="V4964" i="1"/>
  <c r="U4964" i="1"/>
  <c r="X4963" i="1"/>
  <c r="Y4963" i="1" s="1"/>
  <c r="Z4963" i="1" s="1"/>
  <c r="V4963" i="1"/>
  <c r="U4963" i="1"/>
  <c r="X4962" i="1"/>
  <c r="Y4962" i="1" s="1"/>
  <c r="Z4962" i="1" s="1"/>
  <c r="V4962" i="1"/>
  <c r="U4962" i="1"/>
  <c r="X4961" i="1"/>
  <c r="Y4961" i="1" s="1"/>
  <c r="Z4961" i="1" s="1"/>
  <c r="V4961" i="1"/>
  <c r="U4961" i="1"/>
  <c r="X4960" i="1"/>
  <c r="Y4960" i="1" s="1"/>
  <c r="Z4960" i="1" s="1"/>
  <c r="V4960" i="1"/>
  <c r="U4960" i="1"/>
  <c r="X4959" i="1"/>
  <c r="Y4959" i="1" s="1"/>
  <c r="Z4959" i="1" s="1"/>
  <c r="V4959" i="1"/>
  <c r="U4959" i="1"/>
  <c r="X4958" i="1"/>
  <c r="Y4958" i="1" s="1"/>
  <c r="Z4958" i="1" s="1"/>
  <c r="V4958" i="1"/>
  <c r="U4958" i="1"/>
  <c r="X4957" i="1"/>
  <c r="Y4957" i="1" s="1"/>
  <c r="Z4957" i="1" s="1"/>
  <c r="V4957" i="1"/>
  <c r="U4957" i="1"/>
  <c r="X4956" i="1"/>
  <c r="Y4956" i="1" s="1"/>
  <c r="Z4956" i="1" s="1"/>
  <c r="V4956" i="1"/>
  <c r="U4956" i="1"/>
  <c r="X4955" i="1"/>
  <c r="Y4955" i="1" s="1"/>
  <c r="Z4955" i="1" s="1"/>
  <c r="V4955" i="1"/>
  <c r="U4955" i="1"/>
  <c r="X4954" i="1"/>
  <c r="Y4954" i="1" s="1"/>
  <c r="Z4954" i="1" s="1"/>
  <c r="V4954" i="1"/>
  <c r="U4954" i="1"/>
  <c r="X4953" i="1"/>
  <c r="Y4953" i="1" s="1"/>
  <c r="Z4953" i="1" s="1"/>
  <c r="V4953" i="1"/>
  <c r="U4953" i="1"/>
  <c r="X4952" i="1"/>
  <c r="Y4952" i="1" s="1"/>
  <c r="Z4952" i="1" s="1"/>
  <c r="V4952" i="1"/>
  <c r="U4952" i="1"/>
  <c r="X4951" i="1"/>
  <c r="Y4951" i="1" s="1"/>
  <c r="Z4951" i="1" s="1"/>
  <c r="V4951" i="1"/>
  <c r="U4951" i="1"/>
  <c r="X4950" i="1"/>
  <c r="Y4950" i="1" s="1"/>
  <c r="Z4950" i="1" s="1"/>
  <c r="V4950" i="1"/>
  <c r="U4950" i="1"/>
  <c r="X4949" i="1"/>
  <c r="Y4949" i="1" s="1"/>
  <c r="Z4949" i="1" s="1"/>
  <c r="V4949" i="1"/>
  <c r="U4949" i="1"/>
  <c r="X4948" i="1"/>
  <c r="Y4948" i="1" s="1"/>
  <c r="Z4948" i="1" s="1"/>
  <c r="V4948" i="1"/>
  <c r="U4948" i="1"/>
  <c r="X4947" i="1"/>
  <c r="Y4947" i="1" s="1"/>
  <c r="Z4947" i="1" s="1"/>
  <c r="V4947" i="1"/>
  <c r="U4947" i="1"/>
  <c r="X4946" i="1"/>
  <c r="Y4946" i="1" s="1"/>
  <c r="Z4946" i="1" s="1"/>
  <c r="V4946" i="1"/>
  <c r="U4946" i="1"/>
  <c r="X4945" i="1"/>
  <c r="Y4945" i="1" s="1"/>
  <c r="Z4945" i="1" s="1"/>
  <c r="V4945" i="1"/>
  <c r="U4945" i="1"/>
  <c r="X4944" i="1"/>
  <c r="Y4944" i="1" s="1"/>
  <c r="Z4944" i="1" s="1"/>
  <c r="V4944" i="1"/>
  <c r="U4944" i="1"/>
  <c r="X4943" i="1"/>
  <c r="Y4943" i="1" s="1"/>
  <c r="Z4943" i="1" s="1"/>
  <c r="V4943" i="1"/>
  <c r="U4943" i="1"/>
  <c r="X4942" i="1"/>
  <c r="Y4942" i="1" s="1"/>
  <c r="Z4942" i="1" s="1"/>
  <c r="V4942" i="1"/>
  <c r="U4942" i="1"/>
  <c r="X4941" i="1"/>
  <c r="Y4941" i="1" s="1"/>
  <c r="Z4941" i="1" s="1"/>
  <c r="V4941" i="1"/>
  <c r="U4941" i="1"/>
  <c r="X4940" i="1"/>
  <c r="Y4940" i="1" s="1"/>
  <c r="Z4940" i="1" s="1"/>
  <c r="V4940" i="1"/>
  <c r="U4940" i="1"/>
  <c r="X4939" i="1"/>
  <c r="Y4939" i="1" s="1"/>
  <c r="Z4939" i="1" s="1"/>
  <c r="V4939" i="1"/>
  <c r="U4939" i="1"/>
  <c r="X4938" i="1"/>
  <c r="Y4938" i="1" s="1"/>
  <c r="Z4938" i="1" s="1"/>
  <c r="V4938" i="1"/>
  <c r="U4938" i="1"/>
  <c r="X4937" i="1"/>
  <c r="Y4937" i="1" s="1"/>
  <c r="Z4937" i="1" s="1"/>
  <c r="V4937" i="1"/>
  <c r="U4937" i="1"/>
  <c r="X4936" i="1"/>
  <c r="Y4936" i="1" s="1"/>
  <c r="Z4936" i="1" s="1"/>
  <c r="V4936" i="1"/>
  <c r="U4936" i="1"/>
  <c r="X4935" i="1"/>
  <c r="Y4935" i="1" s="1"/>
  <c r="Z4935" i="1" s="1"/>
  <c r="V4935" i="1"/>
  <c r="U4935" i="1"/>
  <c r="X4934" i="1"/>
  <c r="Y4934" i="1" s="1"/>
  <c r="Z4934" i="1" s="1"/>
  <c r="V4934" i="1"/>
  <c r="U4934" i="1"/>
  <c r="X4933" i="1"/>
  <c r="Y4933" i="1" s="1"/>
  <c r="Z4933" i="1" s="1"/>
  <c r="V4933" i="1"/>
  <c r="U4933" i="1"/>
  <c r="X4932" i="1"/>
  <c r="Y4932" i="1" s="1"/>
  <c r="Z4932" i="1" s="1"/>
  <c r="V4932" i="1"/>
  <c r="U4932" i="1"/>
  <c r="X4931" i="1"/>
  <c r="Y4931" i="1" s="1"/>
  <c r="Z4931" i="1" s="1"/>
  <c r="V4931" i="1"/>
  <c r="U4931" i="1"/>
  <c r="X4930" i="1"/>
  <c r="Y4930" i="1" s="1"/>
  <c r="Z4930" i="1" s="1"/>
  <c r="V4930" i="1"/>
  <c r="U4930" i="1"/>
  <c r="X4929" i="1"/>
  <c r="Y4929" i="1" s="1"/>
  <c r="Z4929" i="1" s="1"/>
  <c r="V4929" i="1"/>
  <c r="U4929" i="1"/>
  <c r="X4928" i="1"/>
  <c r="Y4928" i="1" s="1"/>
  <c r="Z4928" i="1" s="1"/>
  <c r="V4928" i="1"/>
  <c r="U4928" i="1"/>
  <c r="X4927" i="1"/>
  <c r="Y4927" i="1" s="1"/>
  <c r="Z4927" i="1" s="1"/>
  <c r="V4927" i="1"/>
  <c r="U4927" i="1"/>
  <c r="X4926" i="1"/>
  <c r="Y4926" i="1" s="1"/>
  <c r="Z4926" i="1" s="1"/>
  <c r="V4926" i="1"/>
  <c r="U4926" i="1"/>
  <c r="X4925" i="1"/>
  <c r="Y4925" i="1" s="1"/>
  <c r="Z4925" i="1" s="1"/>
  <c r="V4925" i="1"/>
  <c r="U4925" i="1"/>
  <c r="X4924" i="1"/>
  <c r="Y4924" i="1" s="1"/>
  <c r="Z4924" i="1" s="1"/>
  <c r="V4924" i="1"/>
  <c r="U4924" i="1"/>
  <c r="X4923" i="1"/>
  <c r="Y4923" i="1" s="1"/>
  <c r="Z4923" i="1" s="1"/>
  <c r="V4923" i="1"/>
  <c r="U4923" i="1"/>
  <c r="X4922" i="1"/>
  <c r="Y4922" i="1" s="1"/>
  <c r="Z4922" i="1" s="1"/>
  <c r="V4922" i="1"/>
  <c r="U4922" i="1"/>
  <c r="X4921" i="1"/>
  <c r="Y4921" i="1" s="1"/>
  <c r="Z4921" i="1" s="1"/>
  <c r="V4921" i="1"/>
  <c r="U4921" i="1"/>
  <c r="X4920" i="1"/>
  <c r="Y4920" i="1" s="1"/>
  <c r="Z4920" i="1" s="1"/>
  <c r="V4920" i="1"/>
  <c r="U4920" i="1"/>
  <c r="X4919" i="1"/>
  <c r="Y4919" i="1" s="1"/>
  <c r="Z4919" i="1" s="1"/>
  <c r="V4919" i="1"/>
  <c r="U4919" i="1"/>
  <c r="X4918" i="1"/>
  <c r="Y4918" i="1" s="1"/>
  <c r="Z4918" i="1" s="1"/>
  <c r="V4918" i="1"/>
  <c r="U4918" i="1"/>
  <c r="X4917" i="1"/>
  <c r="Y4917" i="1" s="1"/>
  <c r="Z4917" i="1" s="1"/>
  <c r="V4917" i="1"/>
  <c r="U4917" i="1"/>
  <c r="X4916" i="1"/>
  <c r="Y4916" i="1" s="1"/>
  <c r="Z4916" i="1" s="1"/>
  <c r="V4916" i="1"/>
  <c r="U4916" i="1"/>
  <c r="X4915" i="1"/>
  <c r="Y4915" i="1" s="1"/>
  <c r="Z4915" i="1" s="1"/>
  <c r="V4915" i="1"/>
  <c r="U4915" i="1"/>
  <c r="X4914" i="1"/>
  <c r="Y4914" i="1" s="1"/>
  <c r="Z4914" i="1" s="1"/>
  <c r="V4914" i="1"/>
  <c r="U4914" i="1"/>
  <c r="X4913" i="1"/>
  <c r="Y4913" i="1" s="1"/>
  <c r="Z4913" i="1" s="1"/>
  <c r="V4913" i="1"/>
  <c r="U4913" i="1"/>
  <c r="X4912" i="1"/>
  <c r="Y4912" i="1" s="1"/>
  <c r="Z4912" i="1" s="1"/>
  <c r="V4912" i="1"/>
  <c r="U4912" i="1"/>
  <c r="X4911" i="1"/>
  <c r="Y4911" i="1" s="1"/>
  <c r="Z4911" i="1" s="1"/>
  <c r="V4911" i="1"/>
  <c r="U4911" i="1"/>
  <c r="X4910" i="1"/>
  <c r="Y4910" i="1" s="1"/>
  <c r="Z4910" i="1" s="1"/>
  <c r="V4910" i="1"/>
  <c r="U4910" i="1"/>
  <c r="X4909" i="1"/>
  <c r="Y4909" i="1" s="1"/>
  <c r="Z4909" i="1" s="1"/>
  <c r="V4909" i="1"/>
  <c r="U4909" i="1"/>
  <c r="X4908" i="1"/>
  <c r="Y4908" i="1" s="1"/>
  <c r="Z4908" i="1" s="1"/>
  <c r="V4908" i="1"/>
  <c r="U4908" i="1"/>
  <c r="X4907" i="1"/>
  <c r="Y4907" i="1" s="1"/>
  <c r="Z4907" i="1" s="1"/>
  <c r="V4907" i="1"/>
  <c r="U4907" i="1"/>
  <c r="X4906" i="1"/>
  <c r="Y4906" i="1" s="1"/>
  <c r="Z4906" i="1" s="1"/>
  <c r="V4906" i="1"/>
  <c r="U4906" i="1"/>
  <c r="X4905" i="1"/>
  <c r="Y4905" i="1" s="1"/>
  <c r="Z4905" i="1" s="1"/>
  <c r="V4905" i="1"/>
  <c r="U4905" i="1"/>
  <c r="X4904" i="1"/>
  <c r="Y4904" i="1" s="1"/>
  <c r="Z4904" i="1" s="1"/>
  <c r="V4904" i="1"/>
  <c r="U4904" i="1"/>
  <c r="X4903" i="1"/>
  <c r="Y4903" i="1" s="1"/>
  <c r="Z4903" i="1" s="1"/>
  <c r="V4903" i="1"/>
  <c r="U4903" i="1"/>
  <c r="X4902" i="1"/>
  <c r="Y4902" i="1" s="1"/>
  <c r="Z4902" i="1" s="1"/>
  <c r="V4902" i="1"/>
  <c r="U4902" i="1"/>
  <c r="X4901" i="1"/>
  <c r="Y4901" i="1" s="1"/>
  <c r="Z4901" i="1" s="1"/>
  <c r="V4901" i="1"/>
  <c r="U4901" i="1"/>
  <c r="X4900" i="1"/>
  <c r="Y4900" i="1" s="1"/>
  <c r="Z4900" i="1" s="1"/>
  <c r="V4900" i="1"/>
  <c r="U4900" i="1"/>
  <c r="X4899" i="1"/>
  <c r="Y4899" i="1" s="1"/>
  <c r="Z4899" i="1" s="1"/>
  <c r="V4899" i="1"/>
  <c r="U4899" i="1"/>
  <c r="X4898" i="1"/>
  <c r="Y4898" i="1" s="1"/>
  <c r="Z4898" i="1" s="1"/>
  <c r="V4898" i="1"/>
  <c r="U4898" i="1"/>
  <c r="X4897" i="1"/>
  <c r="Y4897" i="1" s="1"/>
  <c r="Z4897" i="1" s="1"/>
  <c r="V4897" i="1"/>
  <c r="U4897" i="1"/>
  <c r="X4896" i="1"/>
  <c r="Y4896" i="1" s="1"/>
  <c r="Z4896" i="1" s="1"/>
  <c r="V4896" i="1"/>
  <c r="U4896" i="1"/>
  <c r="X4895" i="1"/>
  <c r="Y4895" i="1" s="1"/>
  <c r="Z4895" i="1" s="1"/>
  <c r="V4895" i="1"/>
  <c r="U4895" i="1"/>
  <c r="X4894" i="1"/>
  <c r="Y4894" i="1" s="1"/>
  <c r="Z4894" i="1" s="1"/>
  <c r="V4894" i="1"/>
  <c r="U4894" i="1"/>
  <c r="X4893" i="1"/>
  <c r="Y4893" i="1" s="1"/>
  <c r="Z4893" i="1" s="1"/>
  <c r="V4893" i="1"/>
  <c r="U4893" i="1"/>
  <c r="X4892" i="1"/>
  <c r="Y4892" i="1" s="1"/>
  <c r="Z4892" i="1" s="1"/>
  <c r="V4892" i="1"/>
  <c r="U4892" i="1"/>
  <c r="X4891" i="1"/>
  <c r="Y4891" i="1" s="1"/>
  <c r="Z4891" i="1" s="1"/>
  <c r="V4891" i="1"/>
  <c r="U4891" i="1"/>
  <c r="X4890" i="1"/>
  <c r="Y4890" i="1" s="1"/>
  <c r="Z4890" i="1" s="1"/>
  <c r="V4890" i="1"/>
  <c r="U4890" i="1"/>
  <c r="X4889" i="1"/>
  <c r="Y4889" i="1" s="1"/>
  <c r="Z4889" i="1" s="1"/>
  <c r="V4889" i="1"/>
  <c r="U4889" i="1"/>
  <c r="X4888" i="1"/>
  <c r="Y4888" i="1" s="1"/>
  <c r="Z4888" i="1" s="1"/>
  <c r="V4888" i="1"/>
  <c r="U4888" i="1"/>
  <c r="X4887" i="1"/>
  <c r="Y4887" i="1" s="1"/>
  <c r="Z4887" i="1" s="1"/>
  <c r="V4887" i="1"/>
  <c r="U4887" i="1"/>
  <c r="X4886" i="1"/>
  <c r="Y4886" i="1" s="1"/>
  <c r="Z4886" i="1" s="1"/>
  <c r="V4886" i="1"/>
  <c r="U4886" i="1"/>
  <c r="X4885" i="1"/>
  <c r="Y4885" i="1" s="1"/>
  <c r="Z4885" i="1" s="1"/>
  <c r="V4885" i="1"/>
  <c r="U4885" i="1"/>
  <c r="X4884" i="1"/>
  <c r="Y4884" i="1" s="1"/>
  <c r="Z4884" i="1" s="1"/>
  <c r="V4884" i="1"/>
  <c r="U4884" i="1"/>
  <c r="X4883" i="1"/>
  <c r="Y4883" i="1" s="1"/>
  <c r="Z4883" i="1" s="1"/>
  <c r="V4883" i="1"/>
  <c r="U4883" i="1"/>
  <c r="X4882" i="1"/>
  <c r="Y4882" i="1" s="1"/>
  <c r="Z4882" i="1" s="1"/>
  <c r="V4882" i="1"/>
  <c r="U4882" i="1"/>
  <c r="X4881" i="1"/>
  <c r="Y4881" i="1" s="1"/>
  <c r="Z4881" i="1" s="1"/>
  <c r="V4881" i="1"/>
  <c r="U4881" i="1"/>
  <c r="X4880" i="1"/>
  <c r="Y4880" i="1" s="1"/>
  <c r="Z4880" i="1" s="1"/>
  <c r="V4880" i="1"/>
  <c r="U4880" i="1"/>
  <c r="X4879" i="1"/>
  <c r="Y4879" i="1" s="1"/>
  <c r="Z4879" i="1" s="1"/>
  <c r="V4879" i="1"/>
  <c r="U4879" i="1"/>
  <c r="X4878" i="1"/>
  <c r="Y4878" i="1" s="1"/>
  <c r="Z4878" i="1" s="1"/>
  <c r="V4878" i="1"/>
  <c r="U4878" i="1"/>
  <c r="X4877" i="1"/>
  <c r="Y4877" i="1" s="1"/>
  <c r="Z4877" i="1" s="1"/>
  <c r="V4877" i="1"/>
  <c r="U4877" i="1"/>
  <c r="X4876" i="1"/>
  <c r="Y4876" i="1" s="1"/>
  <c r="Z4876" i="1" s="1"/>
  <c r="V4876" i="1"/>
  <c r="U4876" i="1"/>
  <c r="X4875" i="1"/>
  <c r="Y4875" i="1" s="1"/>
  <c r="Z4875" i="1" s="1"/>
  <c r="V4875" i="1"/>
  <c r="U4875" i="1"/>
  <c r="X4874" i="1"/>
  <c r="Y4874" i="1" s="1"/>
  <c r="Z4874" i="1" s="1"/>
  <c r="V4874" i="1"/>
  <c r="U4874" i="1"/>
  <c r="X4873" i="1"/>
  <c r="Y4873" i="1" s="1"/>
  <c r="Z4873" i="1" s="1"/>
  <c r="V4873" i="1"/>
  <c r="U4873" i="1"/>
  <c r="X4872" i="1"/>
  <c r="Y4872" i="1" s="1"/>
  <c r="Z4872" i="1" s="1"/>
  <c r="V4872" i="1"/>
  <c r="U4872" i="1"/>
  <c r="X4871" i="1"/>
  <c r="Y4871" i="1" s="1"/>
  <c r="Z4871" i="1" s="1"/>
  <c r="V4871" i="1"/>
  <c r="U4871" i="1"/>
  <c r="X4870" i="1"/>
  <c r="Y4870" i="1" s="1"/>
  <c r="Z4870" i="1" s="1"/>
  <c r="V4870" i="1"/>
  <c r="U4870" i="1"/>
  <c r="X4869" i="1"/>
  <c r="Y4869" i="1" s="1"/>
  <c r="Z4869" i="1" s="1"/>
  <c r="V4869" i="1"/>
  <c r="U4869" i="1"/>
  <c r="X4868" i="1"/>
  <c r="Y4868" i="1" s="1"/>
  <c r="Z4868" i="1" s="1"/>
  <c r="V4868" i="1"/>
  <c r="U4868" i="1"/>
  <c r="X4867" i="1"/>
  <c r="Y4867" i="1" s="1"/>
  <c r="Z4867" i="1" s="1"/>
  <c r="V4867" i="1"/>
  <c r="U4867" i="1"/>
  <c r="X4866" i="1"/>
  <c r="Y4866" i="1" s="1"/>
  <c r="Z4866" i="1" s="1"/>
  <c r="V4866" i="1"/>
  <c r="U4866" i="1"/>
  <c r="X4865" i="1"/>
  <c r="Y4865" i="1" s="1"/>
  <c r="Z4865" i="1" s="1"/>
  <c r="V4865" i="1"/>
  <c r="U4865" i="1"/>
  <c r="X4864" i="1"/>
  <c r="Y4864" i="1" s="1"/>
  <c r="Z4864" i="1" s="1"/>
  <c r="V4864" i="1"/>
  <c r="U4864" i="1"/>
  <c r="X4863" i="1"/>
  <c r="Y4863" i="1" s="1"/>
  <c r="Z4863" i="1" s="1"/>
  <c r="V4863" i="1"/>
  <c r="U4863" i="1"/>
  <c r="X4862" i="1"/>
  <c r="Y4862" i="1" s="1"/>
  <c r="Z4862" i="1" s="1"/>
  <c r="V4862" i="1"/>
  <c r="U4862" i="1"/>
  <c r="X4861" i="1"/>
  <c r="Y4861" i="1" s="1"/>
  <c r="Z4861" i="1" s="1"/>
  <c r="V4861" i="1"/>
  <c r="U4861" i="1"/>
  <c r="X4860" i="1"/>
  <c r="Y4860" i="1" s="1"/>
  <c r="Z4860" i="1" s="1"/>
  <c r="V4860" i="1"/>
  <c r="U4860" i="1"/>
  <c r="X4859" i="1"/>
  <c r="Y4859" i="1" s="1"/>
  <c r="Z4859" i="1" s="1"/>
  <c r="V4859" i="1"/>
  <c r="U4859" i="1"/>
  <c r="X4858" i="1"/>
  <c r="Y4858" i="1" s="1"/>
  <c r="Z4858" i="1" s="1"/>
  <c r="V4858" i="1"/>
  <c r="U4858" i="1"/>
  <c r="X4857" i="1"/>
  <c r="Y4857" i="1" s="1"/>
  <c r="Z4857" i="1" s="1"/>
  <c r="V4857" i="1"/>
  <c r="U4857" i="1"/>
  <c r="X4856" i="1"/>
  <c r="Y4856" i="1" s="1"/>
  <c r="Z4856" i="1" s="1"/>
  <c r="V4856" i="1"/>
  <c r="U4856" i="1"/>
  <c r="X4855" i="1"/>
  <c r="Y4855" i="1" s="1"/>
  <c r="Z4855" i="1" s="1"/>
  <c r="V4855" i="1"/>
  <c r="U4855" i="1"/>
  <c r="X4854" i="1"/>
  <c r="Y4854" i="1" s="1"/>
  <c r="Z4854" i="1" s="1"/>
  <c r="V4854" i="1"/>
  <c r="U4854" i="1"/>
  <c r="X4853" i="1"/>
  <c r="Y4853" i="1" s="1"/>
  <c r="Z4853" i="1" s="1"/>
  <c r="V4853" i="1"/>
  <c r="U4853" i="1"/>
  <c r="X4852" i="1"/>
  <c r="Y4852" i="1" s="1"/>
  <c r="Z4852" i="1" s="1"/>
  <c r="V4852" i="1"/>
  <c r="U4852" i="1"/>
  <c r="X4851" i="1"/>
  <c r="Y4851" i="1" s="1"/>
  <c r="Z4851" i="1" s="1"/>
  <c r="V4851" i="1"/>
  <c r="U4851" i="1"/>
  <c r="X4850" i="1"/>
  <c r="Y4850" i="1" s="1"/>
  <c r="Z4850" i="1" s="1"/>
  <c r="V4850" i="1"/>
  <c r="U4850" i="1"/>
  <c r="X4849" i="1"/>
  <c r="Y4849" i="1" s="1"/>
  <c r="Z4849" i="1" s="1"/>
  <c r="V4849" i="1"/>
  <c r="U4849" i="1"/>
  <c r="X4848" i="1"/>
  <c r="Y4848" i="1" s="1"/>
  <c r="Z4848" i="1" s="1"/>
  <c r="V4848" i="1"/>
  <c r="U4848" i="1"/>
  <c r="X4847" i="1"/>
  <c r="Y4847" i="1" s="1"/>
  <c r="Z4847" i="1" s="1"/>
  <c r="V4847" i="1"/>
  <c r="U4847" i="1"/>
  <c r="X4846" i="1"/>
  <c r="Y4846" i="1" s="1"/>
  <c r="Z4846" i="1" s="1"/>
  <c r="V4846" i="1"/>
  <c r="U4846" i="1"/>
  <c r="X4845" i="1"/>
  <c r="Y4845" i="1" s="1"/>
  <c r="Z4845" i="1" s="1"/>
  <c r="V4845" i="1"/>
  <c r="U4845" i="1"/>
  <c r="X4844" i="1"/>
  <c r="Y4844" i="1" s="1"/>
  <c r="Z4844" i="1" s="1"/>
  <c r="V4844" i="1"/>
  <c r="U4844" i="1"/>
  <c r="X4843" i="1"/>
  <c r="Y4843" i="1" s="1"/>
  <c r="Z4843" i="1" s="1"/>
  <c r="V4843" i="1"/>
  <c r="U4843" i="1"/>
  <c r="X4842" i="1"/>
  <c r="Y4842" i="1" s="1"/>
  <c r="Z4842" i="1" s="1"/>
  <c r="V4842" i="1"/>
  <c r="U4842" i="1"/>
  <c r="X4841" i="1"/>
  <c r="Y4841" i="1" s="1"/>
  <c r="Z4841" i="1" s="1"/>
  <c r="V4841" i="1"/>
  <c r="U4841" i="1"/>
  <c r="X4840" i="1"/>
  <c r="Y4840" i="1" s="1"/>
  <c r="Z4840" i="1" s="1"/>
  <c r="V4840" i="1"/>
  <c r="U4840" i="1"/>
  <c r="X4839" i="1"/>
  <c r="Y4839" i="1" s="1"/>
  <c r="Z4839" i="1" s="1"/>
  <c r="V4839" i="1"/>
  <c r="U4839" i="1"/>
  <c r="X4838" i="1"/>
  <c r="Y4838" i="1" s="1"/>
  <c r="Z4838" i="1" s="1"/>
  <c r="V4838" i="1"/>
  <c r="U4838" i="1"/>
  <c r="X4837" i="1"/>
  <c r="Y4837" i="1" s="1"/>
  <c r="Z4837" i="1" s="1"/>
  <c r="V4837" i="1"/>
  <c r="U4837" i="1"/>
  <c r="X4836" i="1"/>
  <c r="Y4836" i="1" s="1"/>
  <c r="Z4836" i="1" s="1"/>
  <c r="V4836" i="1"/>
  <c r="U4836" i="1"/>
  <c r="X4835" i="1"/>
  <c r="Y4835" i="1" s="1"/>
  <c r="Z4835" i="1" s="1"/>
  <c r="V4835" i="1"/>
  <c r="U4835" i="1"/>
  <c r="X4834" i="1"/>
  <c r="Y4834" i="1" s="1"/>
  <c r="Z4834" i="1" s="1"/>
  <c r="V4834" i="1"/>
  <c r="U4834" i="1"/>
  <c r="X4833" i="1"/>
  <c r="Y4833" i="1" s="1"/>
  <c r="Z4833" i="1" s="1"/>
  <c r="V4833" i="1"/>
  <c r="U4833" i="1"/>
  <c r="X4832" i="1"/>
  <c r="Y4832" i="1" s="1"/>
  <c r="Z4832" i="1" s="1"/>
  <c r="V4832" i="1"/>
  <c r="U4832" i="1"/>
  <c r="X4831" i="1"/>
  <c r="Y4831" i="1" s="1"/>
  <c r="Z4831" i="1" s="1"/>
  <c r="V4831" i="1"/>
  <c r="U4831" i="1"/>
  <c r="X4830" i="1"/>
  <c r="Y4830" i="1" s="1"/>
  <c r="Z4830" i="1" s="1"/>
  <c r="V4830" i="1"/>
  <c r="U4830" i="1"/>
  <c r="X4829" i="1"/>
  <c r="Y4829" i="1" s="1"/>
  <c r="Z4829" i="1" s="1"/>
  <c r="V4829" i="1"/>
  <c r="U4829" i="1"/>
  <c r="X4828" i="1"/>
  <c r="Y4828" i="1" s="1"/>
  <c r="Z4828" i="1" s="1"/>
  <c r="V4828" i="1"/>
  <c r="U4828" i="1"/>
  <c r="X4827" i="1"/>
  <c r="Y4827" i="1" s="1"/>
  <c r="Z4827" i="1" s="1"/>
  <c r="V4827" i="1"/>
  <c r="U4827" i="1"/>
  <c r="X4826" i="1"/>
  <c r="Y4826" i="1" s="1"/>
  <c r="Z4826" i="1" s="1"/>
  <c r="V4826" i="1"/>
  <c r="U4826" i="1"/>
  <c r="X4825" i="1"/>
  <c r="Y4825" i="1" s="1"/>
  <c r="Z4825" i="1" s="1"/>
  <c r="V4825" i="1"/>
  <c r="U4825" i="1"/>
  <c r="X4824" i="1"/>
  <c r="Y4824" i="1" s="1"/>
  <c r="Z4824" i="1" s="1"/>
  <c r="V4824" i="1"/>
  <c r="U4824" i="1"/>
  <c r="X4823" i="1"/>
  <c r="Y4823" i="1" s="1"/>
  <c r="Z4823" i="1" s="1"/>
  <c r="V4823" i="1"/>
  <c r="U4823" i="1"/>
  <c r="X4822" i="1"/>
  <c r="Y4822" i="1" s="1"/>
  <c r="Z4822" i="1" s="1"/>
  <c r="V4822" i="1"/>
  <c r="U4822" i="1"/>
  <c r="X4821" i="1"/>
  <c r="Y4821" i="1" s="1"/>
  <c r="Z4821" i="1" s="1"/>
  <c r="V4821" i="1"/>
  <c r="U4821" i="1"/>
  <c r="X4820" i="1"/>
  <c r="Y4820" i="1" s="1"/>
  <c r="Z4820" i="1" s="1"/>
  <c r="V4820" i="1"/>
  <c r="U4820" i="1"/>
  <c r="X4819" i="1"/>
  <c r="Y4819" i="1" s="1"/>
  <c r="Z4819" i="1" s="1"/>
  <c r="V4819" i="1"/>
  <c r="U4819" i="1"/>
  <c r="X4818" i="1"/>
  <c r="Y4818" i="1" s="1"/>
  <c r="Z4818" i="1" s="1"/>
  <c r="V4818" i="1"/>
  <c r="U4818" i="1"/>
  <c r="X4817" i="1"/>
  <c r="Y4817" i="1" s="1"/>
  <c r="Z4817" i="1" s="1"/>
  <c r="V4817" i="1"/>
  <c r="U4817" i="1"/>
  <c r="X4816" i="1"/>
  <c r="Y4816" i="1" s="1"/>
  <c r="Z4816" i="1" s="1"/>
  <c r="V4816" i="1"/>
  <c r="U4816" i="1"/>
  <c r="X4815" i="1"/>
  <c r="Y4815" i="1" s="1"/>
  <c r="Z4815" i="1" s="1"/>
  <c r="V4815" i="1"/>
  <c r="U4815" i="1"/>
  <c r="X4814" i="1"/>
  <c r="Y4814" i="1" s="1"/>
  <c r="Z4814" i="1" s="1"/>
  <c r="V4814" i="1"/>
  <c r="U4814" i="1"/>
  <c r="X4813" i="1"/>
  <c r="Y4813" i="1" s="1"/>
  <c r="Z4813" i="1" s="1"/>
  <c r="V4813" i="1"/>
  <c r="U4813" i="1"/>
  <c r="X4812" i="1"/>
  <c r="Y4812" i="1" s="1"/>
  <c r="Z4812" i="1" s="1"/>
  <c r="V4812" i="1"/>
  <c r="U4812" i="1"/>
  <c r="X4811" i="1"/>
  <c r="Y4811" i="1" s="1"/>
  <c r="Z4811" i="1" s="1"/>
  <c r="V4811" i="1"/>
  <c r="U4811" i="1"/>
  <c r="X4810" i="1"/>
  <c r="Y4810" i="1" s="1"/>
  <c r="Z4810" i="1" s="1"/>
  <c r="V4810" i="1"/>
  <c r="U4810" i="1"/>
  <c r="X4809" i="1"/>
  <c r="Y4809" i="1" s="1"/>
  <c r="Z4809" i="1" s="1"/>
  <c r="V4809" i="1"/>
  <c r="U4809" i="1"/>
  <c r="X4808" i="1"/>
  <c r="Y4808" i="1" s="1"/>
  <c r="Z4808" i="1" s="1"/>
  <c r="V4808" i="1"/>
  <c r="U4808" i="1"/>
  <c r="X4807" i="1"/>
  <c r="Y4807" i="1" s="1"/>
  <c r="Z4807" i="1" s="1"/>
  <c r="V4807" i="1"/>
  <c r="U4807" i="1"/>
  <c r="X4806" i="1"/>
  <c r="Y4806" i="1" s="1"/>
  <c r="Z4806" i="1" s="1"/>
  <c r="V4806" i="1"/>
  <c r="U4806" i="1"/>
  <c r="X4805" i="1"/>
  <c r="Y4805" i="1" s="1"/>
  <c r="Z4805" i="1" s="1"/>
  <c r="V4805" i="1"/>
  <c r="U4805" i="1"/>
  <c r="X4804" i="1"/>
  <c r="Y4804" i="1" s="1"/>
  <c r="Z4804" i="1" s="1"/>
  <c r="V4804" i="1"/>
  <c r="U4804" i="1"/>
  <c r="X4803" i="1"/>
  <c r="Y4803" i="1" s="1"/>
  <c r="Z4803" i="1" s="1"/>
  <c r="V4803" i="1"/>
  <c r="U4803" i="1"/>
  <c r="X4802" i="1"/>
  <c r="Y4802" i="1" s="1"/>
  <c r="Z4802" i="1" s="1"/>
  <c r="V4802" i="1"/>
  <c r="U4802" i="1"/>
  <c r="X4801" i="1"/>
  <c r="Y4801" i="1" s="1"/>
  <c r="Z4801" i="1" s="1"/>
  <c r="V4801" i="1"/>
  <c r="U4801" i="1"/>
  <c r="X4800" i="1"/>
  <c r="Y4800" i="1" s="1"/>
  <c r="Z4800" i="1" s="1"/>
  <c r="V4800" i="1"/>
  <c r="U4800" i="1"/>
  <c r="X4799" i="1"/>
  <c r="Y4799" i="1" s="1"/>
  <c r="Z4799" i="1" s="1"/>
  <c r="V4799" i="1"/>
  <c r="U4799" i="1"/>
  <c r="X4798" i="1"/>
  <c r="Y4798" i="1" s="1"/>
  <c r="Z4798" i="1" s="1"/>
  <c r="V4798" i="1"/>
  <c r="U4798" i="1"/>
  <c r="X4797" i="1"/>
  <c r="Y4797" i="1" s="1"/>
  <c r="Z4797" i="1" s="1"/>
  <c r="V4797" i="1"/>
  <c r="U4797" i="1"/>
  <c r="X4796" i="1"/>
  <c r="Y4796" i="1" s="1"/>
  <c r="Z4796" i="1" s="1"/>
  <c r="V4796" i="1"/>
  <c r="U4796" i="1"/>
  <c r="X4795" i="1"/>
  <c r="Y4795" i="1" s="1"/>
  <c r="Z4795" i="1" s="1"/>
  <c r="V4795" i="1"/>
  <c r="U4795" i="1"/>
  <c r="X4794" i="1"/>
  <c r="Y4794" i="1" s="1"/>
  <c r="Z4794" i="1" s="1"/>
  <c r="V4794" i="1"/>
  <c r="U4794" i="1"/>
  <c r="X4793" i="1"/>
  <c r="Y4793" i="1" s="1"/>
  <c r="Z4793" i="1" s="1"/>
  <c r="V4793" i="1"/>
  <c r="U4793" i="1"/>
  <c r="X4792" i="1"/>
  <c r="Y4792" i="1" s="1"/>
  <c r="Z4792" i="1" s="1"/>
  <c r="V4792" i="1"/>
  <c r="U4792" i="1"/>
  <c r="X4791" i="1"/>
  <c r="Y4791" i="1" s="1"/>
  <c r="Z4791" i="1" s="1"/>
  <c r="V4791" i="1"/>
  <c r="U4791" i="1"/>
  <c r="X4790" i="1"/>
  <c r="Y4790" i="1" s="1"/>
  <c r="Z4790" i="1" s="1"/>
  <c r="V4790" i="1"/>
  <c r="U4790" i="1"/>
  <c r="X4789" i="1"/>
  <c r="Y4789" i="1" s="1"/>
  <c r="Z4789" i="1" s="1"/>
  <c r="V4789" i="1"/>
  <c r="U4789" i="1"/>
  <c r="X4788" i="1"/>
  <c r="Y4788" i="1" s="1"/>
  <c r="Z4788" i="1" s="1"/>
  <c r="V4788" i="1"/>
  <c r="U4788" i="1"/>
  <c r="X4787" i="1"/>
  <c r="Y4787" i="1" s="1"/>
  <c r="Z4787" i="1" s="1"/>
  <c r="V4787" i="1"/>
  <c r="U4787" i="1"/>
  <c r="X4786" i="1"/>
  <c r="Y4786" i="1" s="1"/>
  <c r="Z4786" i="1" s="1"/>
  <c r="V4786" i="1"/>
  <c r="U4786" i="1"/>
  <c r="X4785" i="1"/>
  <c r="Y4785" i="1" s="1"/>
  <c r="Z4785" i="1" s="1"/>
  <c r="V4785" i="1"/>
  <c r="U4785" i="1"/>
  <c r="X4784" i="1"/>
  <c r="Y4784" i="1" s="1"/>
  <c r="Z4784" i="1" s="1"/>
  <c r="V4784" i="1"/>
  <c r="U4784" i="1"/>
  <c r="X4783" i="1"/>
  <c r="Y4783" i="1" s="1"/>
  <c r="Z4783" i="1" s="1"/>
  <c r="V4783" i="1"/>
  <c r="U4783" i="1"/>
  <c r="X4782" i="1"/>
  <c r="Y4782" i="1" s="1"/>
  <c r="Z4782" i="1" s="1"/>
  <c r="V4782" i="1"/>
  <c r="U4782" i="1"/>
  <c r="X4781" i="1"/>
  <c r="Y4781" i="1" s="1"/>
  <c r="Z4781" i="1" s="1"/>
  <c r="V4781" i="1"/>
  <c r="U4781" i="1"/>
  <c r="X4780" i="1"/>
  <c r="Y4780" i="1" s="1"/>
  <c r="Z4780" i="1" s="1"/>
  <c r="V4780" i="1"/>
  <c r="U4780" i="1"/>
  <c r="X4779" i="1"/>
  <c r="Y4779" i="1" s="1"/>
  <c r="Z4779" i="1" s="1"/>
  <c r="V4779" i="1"/>
  <c r="U4779" i="1"/>
  <c r="X4778" i="1"/>
  <c r="Y4778" i="1" s="1"/>
  <c r="Z4778" i="1" s="1"/>
  <c r="V4778" i="1"/>
  <c r="U4778" i="1"/>
  <c r="X4777" i="1"/>
  <c r="Y4777" i="1" s="1"/>
  <c r="Z4777" i="1" s="1"/>
  <c r="V4777" i="1"/>
  <c r="U4777" i="1"/>
  <c r="X4776" i="1"/>
  <c r="Y4776" i="1" s="1"/>
  <c r="Z4776" i="1" s="1"/>
  <c r="V4776" i="1"/>
  <c r="U4776" i="1"/>
  <c r="X4775" i="1"/>
  <c r="Y4775" i="1" s="1"/>
  <c r="Z4775" i="1" s="1"/>
  <c r="V4775" i="1"/>
  <c r="U4775" i="1"/>
  <c r="X4774" i="1"/>
  <c r="Y4774" i="1" s="1"/>
  <c r="Z4774" i="1" s="1"/>
  <c r="V4774" i="1"/>
  <c r="U4774" i="1"/>
  <c r="X4773" i="1"/>
  <c r="Y4773" i="1" s="1"/>
  <c r="Z4773" i="1" s="1"/>
  <c r="V4773" i="1"/>
  <c r="U4773" i="1"/>
  <c r="X4772" i="1"/>
  <c r="Y4772" i="1" s="1"/>
  <c r="Z4772" i="1" s="1"/>
  <c r="V4772" i="1"/>
  <c r="U4772" i="1"/>
  <c r="X4771" i="1"/>
  <c r="Y4771" i="1" s="1"/>
  <c r="Z4771" i="1" s="1"/>
  <c r="V4771" i="1"/>
  <c r="U4771" i="1"/>
  <c r="X4770" i="1"/>
  <c r="Y4770" i="1" s="1"/>
  <c r="Z4770" i="1" s="1"/>
  <c r="V4770" i="1"/>
  <c r="U4770" i="1"/>
  <c r="X4769" i="1"/>
  <c r="Y4769" i="1" s="1"/>
  <c r="Z4769" i="1" s="1"/>
  <c r="V4769" i="1"/>
  <c r="U4769" i="1"/>
  <c r="X4768" i="1"/>
  <c r="Y4768" i="1" s="1"/>
  <c r="Z4768" i="1" s="1"/>
  <c r="V4768" i="1"/>
  <c r="U4768" i="1"/>
  <c r="X4767" i="1"/>
  <c r="Y4767" i="1" s="1"/>
  <c r="Z4767" i="1" s="1"/>
  <c r="V4767" i="1"/>
  <c r="U4767" i="1"/>
  <c r="X4766" i="1"/>
  <c r="Y4766" i="1" s="1"/>
  <c r="Z4766" i="1" s="1"/>
  <c r="V4766" i="1"/>
  <c r="U4766" i="1"/>
  <c r="X4765" i="1"/>
  <c r="Y4765" i="1" s="1"/>
  <c r="Z4765" i="1" s="1"/>
  <c r="V4765" i="1"/>
  <c r="U4765" i="1"/>
  <c r="X4764" i="1"/>
  <c r="Y4764" i="1" s="1"/>
  <c r="Z4764" i="1" s="1"/>
  <c r="V4764" i="1"/>
  <c r="U4764" i="1"/>
  <c r="X4763" i="1"/>
  <c r="Y4763" i="1" s="1"/>
  <c r="Z4763" i="1" s="1"/>
  <c r="V4763" i="1"/>
  <c r="U4763" i="1"/>
  <c r="X4762" i="1"/>
  <c r="Y4762" i="1" s="1"/>
  <c r="Z4762" i="1" s="1"/>
  <c r="V4762" i="1"/>
  <c r="U4762" i="1"/>
  <c r="X4761" i="1"/>
  <c r="Y4761" i="1" s="1"/>
  <c r="Z4761" i="1" s="1"/>
  <c r="V4761" i="1"/>
  <c r="U4761" i="1"/>
  <c r="X4760" i="1"/>
  <c r="Y4760" i="1" s="1"/>
  <c r="Z4760" i="1" s="1"/>
  <c r="V4760" i="1"/>
  <c r="U4760" i="1"/>
  <c r="X4759" i="1"/>
  <c r="Y4759" i="1" s="1"/>
  <c r="Z4759" i="1" s="1"/>
  <c r="V4759" i="1"/>
  <c r="U4759" i="1"/>
  <c r="X4758" i="1"/>
  <c r="Y4758" i="1" s="1"/>
  <c r="Z4758" i="1" s="1"/>
  <c r="V4758" i="1"/>
  <c r="U4758" i="1"/>
  <c r="X4757" i="1"/>
  <c r="Y4757" i="1" s="1"/>
  <c r="Z4757" i="1" s="1"/>
  <c r="V4757" i="1"/>
  <c r="U4757" i="1"/>
  <c r="X4756" i="1"/>
  <c r="Y4756" i="1" s="1"/>
  <c r="Z4756" i="1" s="1"/>
  <c r="V4756" i="1"/>
  <c r="U4756" i="1"/>
  <c r="X4755" i="1"/>
  <c r="Y4755" i="1" s="1"/>
  <c r="Z4755" i="1" s="1"/>
  <c r="V4755" i="1"/>
  <c r="U4755" i="1"/>
  <c r="X4754" i="1"/>
  <c r="Y4754" i="1" s="1"/>
  <c r="Z4754" i="1" s="1"/>
  <c r="V4754" i="1"/>
  <c r="U4754" i="1"/>
  <c r="X4753" i="1"/>
  <c r="Y4753" i="1" s="1"/>
  <c r="Z4753" i="1" s="1"/>
  <c r="V4753" i="1"/>
  <c r="U4753" i="1"/>
  <c r="X4752" i="1"/>
  <c r="Y4752" i="1" s="1"/>
  <c r="Z4752" i="1" s="1"/>
  <c r="V4752" i="1"/>
  <c r="U4752" i="1"/>
  <c r="X4751" i="1"/>
  <c r="Y4751" i="1" s="1"/>
  <c r="Z4751" i="1" s="1"/>
  <c r="V4751" i="1"/>
  <c r="U4751" i="1"/>
  <c r="X4750" i="1"/>
  <c r="Y4750" i="1" s="1"/>
  <c r="Z4750" i="1" s="1"/>
  <c r="V4750" i="1"/>
  <c r="U4750" i="1"/>
  <c r="X4749" i="1"/>
  <c r="Y4749" i="1" s="1"/>
  <c r="Z4749" i="1" s="1"/>
  <c r="V4749" i="1"/>
  <c r="U4749" i="1"/>
  <c r="X4748" i="1"/>
  <c r="Y4748" i="1" s="1"/>
  <c r="Z4748" i="1" s="1"/>
  <c r="V4748" i="1"/>
  <c r="U4748" i="1"/>
  <c r="X4747" i="1"/>
  <c r="Y4747" i="1" s="1"/>
  <c r="Z4747" i="1" s="1"/>
  <c r="V4747" i="1"/>
  <c r="U4747" i="1"/>
  <c r="X4746" i="1"/>
  <c r="Y4746" i="1" s="1"/>
  <c r="Z4746" i="1" s="1"/>
  <c r="V4746" i="1"/>
  <c r="U4746" i="1"/>
  <c r="X4745" i="1"/>
  <c r="Y4745" i="1" s="1"/>
  <c r="Z4745" i="1" s="1"/>
  <c r="V4745" i="1"/>
  <c r="U4745" i="1"/>
  <c r="X4744" i="1"/>
  <c r="Y4744" i="1" s="1"/>
  <c r="Z4744" i="1" s="1"/>
  <c r="V4744" i="1"/>
  <c r="U4744" i="1"/>
  <c r="X4743" i="1"/>
  <c r="Y4743" i="1" s="1"/>
  <c r="Z4743" i="1" s="1"/>
  <c r="V4743" i="1"/>
  <c r="U4743" i="1"/>
  <c r="X4742" i="1"/>
  <c r="Y4742" i="1" s="1"/>
  <c r="Z4742" i="1" s="1"/>
  <c r="V4742" i="1"/>
  <c r="U4742" i="1"/>
  <c r="X4741" i="1"/>
  <c r="Y4741" i="1" s="1"/>
  <c r="Z4741" i="1" s="1"/>
  <c r="V4741" i="1"/>
  <c r="U4741" i="1"/>
  <c r="X4740" i="1"/>
  <c r="Y4740" i="1" s="1"/>
  <c r="Z4740" i="1" s="1"/>
  <c r="V4740" i="1"/>
  <c r="U4740" i="1"/>
  <c r="X4739" i="1"/>
  <c r="Y4739" i="1" s="1"/>
  <c r="Z4739" i="1" s="1"/>
  <c r="V4739" i="1"/>
  <c r="U4739" i="1"/>
  <c r="X4738" i="1"/>
  <c r="Y4738" i="1" s="1"/>
  <c r="Z4738" i="1" s="1"/>
  <c r="V4738" i="1"/>
  <c r="U4738" i="1"/>
  <c r="X4737" i="1"/>
  <c r="Y4737" i="1" s="1"/>
  <c r="Z4737" i="1" s="1"/>
  <c r="V4737" i="1"/>
  <c r="U4737" i="1"/>
  <c r="X4736" i="1"/>
  <c r="Y4736" i="1" s="1"/>
  <c r="Z4736" i="1" s="1"/>
  <c r="V4736" i="1"/>
  <c r="U4736" i="1"/>
  <c r="X4735" i="1"/>
  <c r="Y4735" i="1" s="1"/>
  <c r="Z4735" i="1" s="1"/>
  <c r="V4735" i="1"/>
  <c r="U4735" i="1"/>
  <c r="X4734" i="1"/>
  <c r="Y4734" i="1" s="1"/>
  <c r="Z4734" i="1" s="1"/>
  <c r="V4734" i="1"/>
  <c r="U4734" i="1"/>
  <c r="X4733" i="1"/>
  <c r="Y4733" i="1" s="1"/>
  <c r="Z4733" i="1" s="1"/>
  <c r="V4733" i="1"/>
  <c r="U4733" i="1"/>
  <c r="X4732" i="1"/>
  <c r="Y4732" i="1" s="1"/>
  <c r="Z4732" i="1" s="1"/>
  <c r="V4732" i="1"/>
  <c r="U4732" i="1"/>
  <c r="X4731" i="1"/>
  <c r="Y4731" i="1" s="1"/>
  <c r="Z4731" i="1" s="1"/>
  <c r="V4731" i="1"/>
  <c r="U4731" i="1"/>
  <c r="X4730" i="1"/>
  <c r="Y4730" i="1" s="1"/>
  <c r="Z4730" i="1" s="1"/>
  <c r="V4730" i="1"/>
  <c r="U4730" i="1"/>
  <c r="X4729" i="1"/>
  <c r="Y4729" i="1" s="1"/>
  <c r="Z4729" i="1" s="1"/>
  <c r="V4729" i="1"/>
  <c r="U4729" i="1"/>
  <c r="X4728" i="1"/>
  <c r="Y4728" i="1" s="1"/>
  <c r="Z4728" i="1" s="1"/>
  <c r="V4728" i="1"/>
  <c r="U4728" i="1"/>
  <c r="X4727" i="1"/>
  <c r="Y4727" i="1" s="1"/>
  <c r="Z4727" i="1" s="1"/>
  <c r="V4727" i="1"/>
  <c r="U4727" i="1"/>
  <c r="X4726" i="1"/>
  <c r="Y4726" i="1" s="1"/>
  <c r="Z4726" i="1" s="1"/>
  <c r="V4726" i="1"/>
  <c r="U4726" i="1"/>
  <c r="X4725" i="1"/>
  <c r="Y4725" i="1" s="1"/>
  <c r="Z4725" i="1" s="1"/>
  <c r="V4725" i="1"/>
  <c r="U4725" i="1"/>
  <c r="X4724" i="1"/>
  <c r="Y4724" i="1" s="1"/>
  <c r="Z4724" i="1" s="1"/>
  <c r="V4724" i="1"/>
  <c r="U4724" i="1"/>
  <c r="X4723" i="1"/>
  <c r="Y4723" i="1" s="1"/>
  <c r="Z4723" i="1" s="1"/>
  <c r="V4723" i="1"/>
  <c r="U4723" i="1"/>
  <c r="X4722" i="1"/>
  <c r="Y4722" i="1" s="1"/>
  <c r="Z4722" i="1" s="1"/>
  <c r="V4722" i="1"/>
  <c r="U4722" i="1"/>
  <c r="X4721" i="1"/>
  <c r="Y4721" i="1" s="1"/>
  <c r="Z4721" i="1" s="1"/>
  <c r="V4721" i="1"/>
  <c r="U4721" i="1"/>
  <c r="X4720" i="1"/>
  <c r="Y4720" i="1" s="1"/>
  <c r="Z4720" i="1" s="1"/>
  <c r="V4720" i="1"/>
  <c r="U4720" i="1"/>
  <c r="X4719" i="1"/>
  <c r="Y4719" i="1" s="1"/>
  <c r="Z4719" i="1" s="1"/>
  <c r="V4719" i="1"/>
  <c r="U4719" i="1"/>
  <c r="X4718" i="1"/>
  <c r="Y4718" i="1" s="1"/>
  <c r="Z4718" i="1" s="1"/>
  <c r="V4718" i="1"/>
  <c r="U4718" i="1"/>
  <c r="X4717" i="1"/>
  <c r="Y4717" i="1" s="1"/>
  <c r="Z4717" i="1" s="1"/>
  <c r="V4717" i="1"/>
  <c r="U4717" i="1"/>
  <c r="X4716" i="1"/>
  <c r="Y4716" i="1" s="1"/>
  <c r="Z4716" i="1" s="1"/>
  <c r="V4716" i="1"/>
  <c r="U4716" i="1"/>
  <c r="X4715" i="1"/>
  <c r="Y4715" i="1" s="1"/>
  <c r="Z4715" i="1" s="1"/>
  <c r="V4715" i="1"/>
  <c r="U4715" i="1"/>
  <c r="X4714" i="1"/>
  <c r="Y4714" i="1" s="1"/>
  <c r="Z4714" i="1" s="1"/>
  <c r="V4714" i="1"/>
  <c r="U4714" i="1"/>
  <c r="X4713" i="1"/>
  <c r="Y4713" i="1" s="1"/>
  <c r="Z4713" i="1" s="1"/>
  <c r="V4713" i="1"/>
  <c r="U4713" i="1"/>
  <c r="X4712" i="1"/>
  <c r="Y4712" i="1" s="1"/>
  <c r="Z4712" i="1" s="1"/>
  <c r="V4712" i="1"/>
  <c r="U4712" i="1"/>
  <c r="X4711" i="1"/>
  <c r="Y4711" i="1" s="1"/>
  <c r="Z4711" i="1" s="1"/>
  <c r="V4711" i="1"/>
  <c r="U4711" i="1"/>
  <c r="X4710" i="1"/>
  <c r="Y4710" i="1" s="1"/>
  <c r="Z4710" i="1" s="1"/>
  <c r="V4710" i="1"/>
  <c r="U4710" i="1"/>
  <c r="X4709" i="1"/>
  <c r="Y4709" i="1" s="1"/>
  <c r="Z4709" i="1" s="1"/>
  <c r="V4709" i="1"/>
  <c r="U4709" i="1"/>
  <c r="X4708" i="1"/>
  <c r="Y4708" i="1" s="1"/>
  <c r="Z4708" i="1" s="1"/>
  <c r="V4708" i="1"/>
  <c r="U4708" i="1"/>
  <c r="X4707" i="1"/>
  <c r="Y4707" i="1" s="1"/>
  <c r="Z4707" i="1" s="1"/>
  <c r="V4707" i="1"/>
  <c r="U4707" i="1"/>
  <c r="X4706" i="1"/>
  <c r="Y4706" i="1" s="1"/>
  <c r="Z4706" i="1" s="1"/>
  <c r="V4706" i="1"/>
  <c r="U4706" i="1"/>
  <c r="X4705" i="1"/>
  <c r="Y4705" i="1" s="1"/>
  <c r="Z4705" i="1" s="1"/>
  <c r="V4705" i="1"/>
  <c r="U4705" i="1"/>
  <c r="X4704" i="1"/>
  <c r="Y4704" i="1" s="1"/>
  <c r="Z4704" i="1" s="1"/>
  <c r="V4704" i="1"/>
  <c r="U4704" i="1"/>
  <c r="X4703" i="1"/>
  <c r="Y4703" i="1" s="1"/>
  <c r="Z4703" i="1" s="1"/>
  <c r="V4703" i="1"/>
  <c r="U4703" i="1"/>
  <c r="X4702" i="1"/>
  <c r="Y4702" i="1" s="1"/>
  <c r="Z4702" i="1" s="1"/>
  <c r="V4702" i="1"/>
  <c r="U4702" i="1"/>
  <c r="X4701" i="1"/>
  <c r="Y4701" i="1" s="1"/>
  <c r="Z4701" i="1" s="1"/>
  <c r="V4701" i="1"/>
  <c r="U4701" i="1"/>
  <c r="X4700" i="1"/>
  <c r="Y4700" i="1" s="1"/>
  <c r="Z4700" i="1" s="1"/>
  <c r="V4700" i="1"/>
  <c r="U4700" i="1"/>
  <c r="X4699" i="1"/>
  <c r="Y4699" i="1" s="1"/>
  <c r="Z4699" i="1" s="1"/>
  <c r="V4699" i="1"/>
  <c r="U4699" i="1"/>
  <c r="X4698" i="1"/>
  <c r="Y4698" i="1" s="1"/>
  <c r="Z4698" i="1" s="1"/>
  <c r="V4698" i="1"/>
  <c r="U4698" i="1"/>
  <c r="X4697" i="1"/>
  <c r="Y4697" i="1" s="1"/>
  <c r="Z4697" i="1" s="1"/>
  <c r="V4697" i="1"/>
  <c r="U4697" i="1"/>
  <c r="X4696" i="1"/>
  <c r="Y4696" i="1" s="1"/>
  <c r="Z4696" i="1" s="1"/>
  <c r="V4696" i="1"/>
  <c r="U4696" i="1"/>
  <c r="X4695" i="1"/>
  <c r="Y4695" i="1" s="1"/>
  <c r="Z4695" i="1" s="1"/>
  <c r="V4695" i="1"/>
  <c r="U4695" i="1"/>
  <c r="X4694" i="1"/>
  <c r="Y4694" i="1" s="1"/>
  <c r="Z4694" i="1" s="1"/>
  <c r="V4694" i="1"/>
  <c r="U4694" i="1"/>
  <c r="X4693" i="1"/>
  <c r="Y4693" i="1" s="1"/>
  <c r="Z4693" i="1" s="1"/>
  <c r="V4693" i="1"/>
  <c r="U4693" i="1"/>
  <c r="X4692" i="1"/>
  <c r="Y4692" i="1" s="1"/>
  <c r="Z4692" i="1" s="1"/>
  <c r="V4692" i="1"/>
  <c r="U4692" i="1"/>
  <c r="X4691" i="1"/>
  <c r="Y4691" i="1" s="1"/>
  <c r="Z4691" i="1" s="1"/>
  <c r="V4691" i="1"/>
  <c r="U4691" i="1"/>
  <c r="X4690" i="1"/>
  <c r="Y4690" i="1" s="1"/>
  <c r="Z4690" i="1" s="1"/>
  <c r="V4690" i="1"/>
  <c r="U4690" i="1"/>
  <c r="X4689" i="1"/>
  <c r="Y4689" i="1" s="1"/>
  <c r="Z4689" i="1" s="1"/>
  <c r="V4689" i="1"/>
  <c r="U4689" i="1"/>
  <c r="X4688" i="1"/>
  <c r="Y4688" i="1" s="1"/>
  <c r="Z4688" i="1" s="1"/>
  <c r="V4688" i="1"/>
  <c r="U4688" i="1"/>
  <c r="X4687" i="1"/>
  <c r="Y4687" i="1" s="1"/>
  <c r="Z4687" i="1" s="1"/>
  <c r="V4687" i="1"/>
  <c r="U4687" i="1"/>
  <c r="X4686" i="1"/>
  <c r="Y4686" i="1" s="1"/>
  <c r="Z4686" i="1" s="1"/>
  <c r="V4686" i="1"/>
  <c r="U4686" i="1"/>
  <c r="X4685" i="1"/>
  <c r="Y4685" i="1" s="1"/>
  <c r="Z4685" i="1" s="1"/>
  <c r="V4685" i="1"/>
  <c r="U4685" i="1"/>
  <c r="X4684" i="1"/>
  <c r="Y4684" i="1" s="1"/>
  <c r="Z4684" i="1" s="1"/>
  <c r="V4684" i="1"/>
  <c r="U4684" i="1"/>
  <c r="X4683" i="1"/>
  <c r="Y4683" i="1" s="1"/>
  <c r="Z4683" i="1" s="1"/>
  <c r="V4683" i="1"/>
  <c r="U4683" i="1"/>
  <c r="X4682" i="1"/>
  <c r="Y4682" i="1" s="1"/>
  <c r="Z4682" i="1" s="1"/>
  <c r="V4682" i="1"/>
  <c r="U4682" i="1"/>
  <c r="X4681" i="1"/>
  <c r="Y4681" i="1" s="1"/>
  <c r="Z4681" i="1" s="1"/>
  <c r="V4681" i="1"/>
  <c r="U4681" i="1"/>
  <c r="X4680" i="1"/>
  <c r="Y4680" i="1" s="1"/>
  <c r="Z4680" i="1" s="1"/>
  <c r="V4680" i="1"/>
  <c r="U4680" i="1"/>
  <c r="X4679" i="1"/>
  <c r="Y4679" i="1" s="1"/>
  <c r="Z4679" i="1" s="1"/>
  <c r="V4679" i="1"/>
  <c r="U4679" i="1"/>
  <c r="X4678" i="1"/>
  <c r="Y4678" i="1" s="1"/>
  <c r="Z4678" i="1" s="1"/>
  <c r="V4678" i="1"/>
  <c r="U4678" i="1"/>
  <c r="X4677" i="1"/>
  <c r="Y4677" i="1" s="1"/>
  <c r="Z4677" i="1" s="1"/>
  <c r="V4677" i="1"/>
  <c r="U4677" i="1"/>
  <c r="X4676" i="1"/>
  <c r="Y4676" i="1" s="1"/>
  <c r="Z4676" i="1" s="1"/>
  <c r="V4676" i="1"/>
  <c r="U4676" i="1"/>
  <c r="X4675" i="1"/>
  <c r="Y4675" i="1" s="1"/>
  <c r="Z4675" i="1" s="1"/>
  <c r="V4675" i="1"/>
  <c r="U4675" i="1"/>
  <c r="X4674" i="1"/>
  <c r="Y4674" i="1" s="1"/>
  <c r="Z4674" i="1" s="1"/>
  <c r="V4674" i="1"/>
  <c r="U4674" i="1"/>
  <c r="X4673" i="1"/>
  <c r="Y4673" i="1" s="1"/>
  <c r="Z4673" i="1" s="1"/>
  <c r="V4673" i="1"/>
  <c r="U4673" i="1"/>
  <c r="X4672" i="1"/>
  <c r="Y4672" i="1" s="1"/>
  <c r="Z4672" i="1" s="1"/>
  <c r="V4672" i="1"/>
  <c r="U4672" i="1"/>
  <c r="X4671" i="1"/>
  <c r="Y4671" i="1" s="1"/>
  <c r="Z4671" i="1" s="1"/>
  <c r="V4671" i="1"/>
  <c r="U4671" i="1"/>
  <c r="X4670" i="1"/>
  <c r="Y4670" i="1" s="1"/>
  <c r="Z4670" i="1" s="1"/>
  <c r="V4670" i="1"/>
  <c r="U4670" i="1"/>
  <c r="X4669" i="1"/>
  <c r="Y4669" i="1" s="1"/>
  <c r="Z4669" i="1" s="1"/>
  <c r="V4669" i="1"/>
  <c r="U4669" i="1"/>
  <c r="X4668" i="1"/>
  <c r="Y4668" i="1" s="1"/>
  <c r="Z4668" i="1" s="1"/>
  <c r="V4668" i="1"/>
  <c r="U4668" i="1"/>
  <c r="X4667" i="1"/>
  <c r="Y4667" i="1" s="1"/>
  <c r="Z4667" i="1" s="1"/>
  <c r="V4667" i="1"/>
  <c r="U4667" i="1"/>
  <c r="X4666" i="1"/>
  <c r="Y4666" i="1" s="1"/>
  <c r="Z4666" i="1" s="1"/>
  <c r="V4666" i="1"/>
  <c r="U4666" i="1"/>
  <c r="X4665" i="1"/>
  <c r="Y4665" i="1" s="1"/>
  <c r="Z4665" i="1" s="1"/>
  <c r="V4665" i="1"/>
  <c r="U4665" i="1"/>
  <c r="X4664" i="1"/>
  <c r="Y4664" i="1" s="1"/>
  <c r="Z4664" i="1" s="1"/>
  <c r="V4664" i="1"/>
  <c r="U4664" i="1"/>
  <c r="X4663" i="1"/>
  <c r="Y4663" i="1" s="1"/>
  <c r="Z4663" i="1" s="1"/>
  <c r="V4663" i="1"/>
  <c r="U4663" i="1"/>
  <c r="X4662" i="1"/>
  <c r="Y4662" i="1" s="1"/>
  <c r="Z4662" i="1" s="1"/>
  <c r="V4662" i="1"/>
  <c r="U4662" i="1"/>
  <c r="X4661" i="1"/>
  <c r="Y4661" i="1" s="1"/>
  <c r="Z4661" i="1" s="1"/>
  <c r="V4661" i="1"/>
  <c r="U4661" i="1"/>
  <c r="X4660" i="1"/>
  <c r="Y4660" i="1" s="1"/>
  <c r="Z4660" i="1" s="1"/>
  <c r="V4660" i="1"/>
  <c r="U4660" i="1"/>
  <c r="X4659" i="1"/>
  <c r="Y4659" i="1" s="1"/>
  <c r="Z4659" i="1" s="1"/>
  <c r="V4659" i="1"/>
  <c r="U4659" i="1"/>
  <c r="X4658" i="1"/>
  <c r="Y4658" i="1" s="1"/>
  <c r="Z4658" i="1" s="1"/>
  <c r="V4658" i="1"/>
  <c r="U4658" i="1"/>
  <c r="X4657" i="1"/>
  <c r="Y4657" i="1" s="1"/>
  <c r="Z4657" i="1" s="1"/>
  <c r="V4657" i="1"/>
  <c r="U4657" i="1"/>
  <c r="X4656" i="1"/>
  <c r="Y4656" i="1" s="1"/>
  <c r="Z4656" i="1" s="1"/>
  <c r="V4656" i="1"/>
  <c r="U4656" i="1"/>
  <c r="X4655" i="1"/>
  <c r="Y4655" i="1" s="1"/>
  <c r="Z4655" i="1" s="1"/>
  <c r="V4655" i="1"/>
  <c r="U4655" i="1"/>
  <c r="X4654" i="1"/>
  <c r="Y4654" i="1" s="1"/>
  <c r="Z4654" i="1" s="1"/>
  <c r="V4654" i="1"/>
  <c r="U4654" i="1"/>
  <c r="X4653" i="1"/>
  <c r="Y4653" i="1" s="1"/>
  <c r="Z4653" i="1" s="1"/>
  <c r="V4653" i="1"/>
  <c r="U4653" i="1"/>
  <c r="X4652" i="1"/>
  <c r="Y4652" i="1" s="1"/>
  <c r="Z4652" i="1" s="1"/>
  <c r="V4652" i="1"/>
  <c r="U4652" i="1"/>
  <c r="X4651" i="1"/>
  <c r="Y4651" i="1" s="1"/>
  <c r="Z4651" i="1" s="1"/>
  <c r="V4651" i="1"/>
  <c r="U4651" i="1"/>
  <c r="X4650" i="1"/>
  <c r="Y4650" i="1" s="1"/>
  <c r="Z4650" i="1" s="1"/>
  <c r="V4650" i="1"/>
  <c r="U4650" i="1"/>
  <c r="X4649" i="1"/>
  <c r="Y4649" i="1" s="1"/>
  <c r="Z4649" i="1" s="1"/>
  <c r="V4649" i="1"/>
  <c r="U4649" i="1"/>
  <c r="X4648" i="1"/>
  <c r="Y4648" i="1" s="1"/>
  <c r="Z4648" i="1" s="1"/>
  <c r="V4648" i="1"/>
  <c r="U4648" i="1"/>
  <c r="X4647" i="1"/>
  <c r="Y4647" i="1" s="1"/>
  <c r="Z4647" i="1" s="1"/>
  <c r="V4647" i="1"/>
  <c r="U4647" i="1"/>
  <c r="X4646" i="1"/>
  <c r="Y4646" i="1" s="1"/>
  <c r="Z4646" i="1" s="1"/>
  <c r="V4646" i="1"/>
  <c r="U4646" i="1"/>
  <c r="X4645" i="1"/>
  <c r="Y4645" i="1" s="1"/>
  <c r="Z4645" i="1" s="1"/>
  <c r="V4645" i="1"/>
  <c r="U4645" i="1"/>
  <c r="X4644" i="1"/>
  <c r="Y4644" i="1" s="1"/>
  <c r="Z4644" i="1" s="1"/>
  <c r="V4644" i="1"/>
  <c r="U4644" i="1"/>
  <c r="X4643" i="1"/>
  <c r="Y4643" i="1" s="1"/>
  <c r="Z4643" i="1" s="1"/>
  <c r="V4643" i="1"/>
  <c r="U4643" i="1"/>
  <c r="X4642" i="1"/>
  <c r="Y4642" i="1" s="1"/>
  <c r="Z4642" i="1" s="1"/>
  <c r="V4642" i="1"/>
  <c r="U4642" i="1"/>
  <c r="X4641" i="1"/>
  <c r="Y4641" i="1" s="1"/>
  <c r="Z4641" i="1" s="1"/>
  <c r="V4641" i="1"/>
  <c r="U4641" i="1"/>
  <c r="X4640" i="1"/>
  <c r="Y4640" i="1" s="1"/>
  <c r="Z4640" i="1" s="1"/>
  <c r="V4640" i="1"/>
  <c r="U4640" i="1"/>
  <c r="X4639" i="1"/>
  <c r="Y4639" i="1" s="1"/>
  <c r="Z4639" i="1" s="1"/>
  <c r="V4639" i="1"/>
  <c r="U4639" i="1"/>
  <c r="X4638" i="1"/>
  <c r="Y4638" i="1" s="1"/>
  <c r="Z4638" i="1" s="1"/>
  <c r="V4638" i="1"/>
  <c r="U4638" i="1"/>
  <c r="X4637" i="1"/>
  <c r="Y4637" i="1" s="1"/>
  <c r="Z4637" i="1" s="1"/>
  <c r="V4637" i="1"/>
  <c r="U4637" i="1"/>
  <c r="X4636" i="1"/>
  <c r="Y4636" i="1" s="1"/>
  <c r="Z4636" i="1" s="1"/>
  <c r="V4636" i="1"/>
  <c r="U4636" i="1"/>
  <c r="X4635" i="1"/>
  <c r="Y4635" i="1" s="1"/>
  <c r="Z4635" i="1" s="1"/>
  <c r="V4635" i="1"/>
  <c r="U4635" i="1"/>
  <c r="X4634" i="1"/>
  <c r="Y4634" i="1" s="1"/>
  <c r="Z4634" i="1" s="1"/>
  <c r="V4634" i="1"/>
  <c r="U4634" i="1"/>
  <c r="X4633" i="1"/>
  <c r="Y4633" i="1" s="1"/>
  <c r="Z4633" i="1" s="1"/>
  <c r="V4633" i="1"/>
  <c r="U4633" i="1"/>
  <c r="X4632" i="1"/>
  <c r="Y4632" i="1" s="1"/>
  <c r="Z4632" i="1" s="1"/>
  <c r="V4632" i="1"/>
  <c r="U4632" i="1"/>
  <c r="X4631" i="1"/>
  <c r="Y4631" i="1" s="1"/>
  <c r="Z4631" i="1" s="1"/>
  <c r="V4631" i="1"/>
  <c r="U4631" i="1"/>
  <c r="X4630" i="1"/>
  <c r="Y4630" i="1" s="1"/>
  <c r="Z4630" i="1" s="1"/>
  <c r="V4630" i="1"/>
  <c r="U4630" i="1"/>
  <c r="X4629" i="1"/>
  <c r="Y4629" i="1" s="1"/>
  <c r="Z4629" i="1" s="1"/>
  <c r="V4629" i="1"/>
  <c r="U4629" i="1"/>
  <c r="X4628" i="1"/>
  <c r="Y4628" i="1" s="1"/>
  <c r="Z4628" i="1" s="1"/>
  <c r="V4628" i="1"/>
  <c r="U4628" i="1"/>
  <c r="X4627" i="1"/>
  <c r="Y4627" i="1" s="1"/>
  <c r="Z4627" i="1" s="1"/>
  <c r="V4627" i="1"/>
  <c r="U4627" i="1"/>
  <c r="X4626" i="1"/>
  <c r="Y4626" i="1" s="1"/>
  <c r="Z4626" i="1" s="1"/>
  <c r="V4626" i="1"/>
  <c r="U4626" i="1"/>
  <c r="X4625" i="1"/>
  <c r="Y4625" i="1" s="1"/>
  <c r="Z4625" i="1" s="1"/>
  <c r="V4625" i="1"/>
  <c r="U4625" i="1"/>
  <c r="X4624" i="1"/>
  <c r="Y4624" i="1" s="1"/>
  <c r="Z4624" i="1" s="1"/>
  <c r="V4624" i="1"/>
  <c r="U4624" i="1"/>
  <c r="X4623" i="1"/>
  <c r="Y4623" i="1" s="1"/>
  <c r="Z4623" i="1" s="1"/>
  <c r="V4623" i="1"/>
  <c r="U4623" i="1"/>
  <c r="X4622" i="1"/>
  <c r="Y4622" i="1" s="1"/>
  <c r="Z4622" i="1" s="1"/>
  <c r="V4622" i="1"/>
  <c r="U4622" i="1"/>
  <c r="X4621" i="1"/>
  <c r="Y4621" i="1" s="1"/>
  <c r="Z4621" i="1" s="1"/>
  <c r="V4621" i="1"/>
  <c r="U4621" i="1"/>
  <c r="X4620" i="1"/>
  <c r="Y4620" i="1" s="1"/>
  <c r="Z4620" i="1" s="1"/>
  <c r="V4620" i="1"/>
  <c r="U4620" i="1"/>
  <c r="X4619" i="1"/>
  <c r="Y4619" i="1" s="1"/>
  <c r="Z4619" i="1" s="1"/>
  <c r="V4619" i="1"/>
  <c r="U4619" i="1"/>
  <c r="X4618" i="1"/>
  <c r="Y4618" i="1" s="1"/>
  <c r="Z4618" i="1" s="1"/>
  <c r="V4618" i="1"/>
  <c r="U4618" i="1"/>
  <c r="X4617" i="1"/>
  <c r="Y4617" i="1" s="1"/>
  <c r="Z4617" i="1" s="1"/>
  <c r="V4617" i="1"/>
  <c r="U4617" i="1"/>
  <c r="X4616" i="1"/>
  <c r="Y4616" i="1" s="1"/>
  <c r="Z4616" i="1" s="1"/>
  <c r="V4616" i="1"/>
  <c r="U4616" i="1"/>
  <c r="X4615" i="1"/>
  <c r="Y4615" i="1" s="1"/>
  <c r="Z4615" i="1" s="1"/>
  <c r="V4615" i="1"/>
  <c r="U4615" i="1"/>
  <c r="X4614" i="1"/>
  <c r="Y4614" i="1" s="1"/>
  <c r="Z4614" i="1" s="1"/>
  <c r="V4614" i="1"/>
  <c r="U4614" i="1"/>
  <c r="X4613" i="1"/>
  <c r="Y4613" i="1" s="1"/>
  <c r="Z4613" i="1" s="1"/>
  <c r="V4613" i="1"/>
  <c r="U4613" i="1"/>
  <c r="X4612" i="1"/>
  <c r="Y4612" i="1" s="1"/>
  <c r="Z4612" i="1" s="1"/>
  <c r="V4612" i="1"/>
  <c r="U4612" i="1"/>
  <c r="X4611" i="1"/>
  <c r="Y4611" i="1" s="1"/>
  <c r="Z4611" i="1" s="1"/>
  <c r="V4611" i="1"/>
  <c r="U4611" i="1"/>
  <c r="X4610" i="1"/>
  <c r="Y4610" i="1" s="1"/>
  <c r="Z4610" i="1" s="1"/>
  <c r="V4610" i="1"/>
  <c r="U4610" i="1"/>
  <c r="X4609" i="1"/>
  <c r="Y4609" i="1" s="1"/>
  <c r="Z4609" i="1" s="1"/>
  <c r="V4609" i="1"/>
  <c r="U4609" i="1"/>
  <c r="X4608" i="1"/>
  <c r="Y4608" i="1" s="1"/>
  <c r="Z4608" i="1" s="1"/>
  <c r="V4608" i="1"/>
  <c r="U4608" i="1"/>
  <c r="X4607" i="1"/>
  <c r="Y4607" i="1" s="1"/>
  <c r="Z4607" i="1" s="1"/>
  <c r="V4607" i="1"/>
  <c r="U4607" i="1"/>
  <c r="X4606" i="1"/>
  <c r="Y4606" i="1" s="1"/>
  <c r="Z4606" i="1" s="1"/>
  <c r="V4606" i="1"/>
  <c r="U4606" i="1"/>
  <c r="X4605" i="1"/>
  <c r="Y4605" i="1" s="1"/>
  <c r="Z4605" i="1" s="1"/>
  <c r="V4605" i="1"/>
  <c r="U4605" i="1"/>
  <c r="X4604" i="1"/>
  <c r="Y4604" i="1" s="1"/>
  <c r="Z4604" i="1" s="1"/>
  <c r="V4604" i="1"/>
  <c r="U4604" i="1"/>
  <c r="X4603" i="1"/>
  <c r="Y4603" i="1" s="1"/>
  <c r="Z4603" i="1" s="1"/>
  <c r="V4603" i="1"/>
  <c r="U4603" i="1"/>
  <c r="X4602" i="1"/>
  <c r="Y4602" i="1" s="1"/>
  <c r="Z4602" i="1" s="1"/>
  <c r="V4602" i="1"/>
  <c r="U4602" i="1"/>
  <c r="X4601" i="1"/>
  <c r="Y4601" i="1" s="1"/>
  <c r="Z4601" i="1" s="1"/>
  <c r="V4601" i="1"/>
  <c r="U4601" i="1"/>
  <c r="X4600" i="1"/>
  <c r="Y4600" i="1" s="1"/>
  <c r="Z4600" i="1" s="1"/>
  <c r="V4600" i="1"/>
  <c r="U4600" i="1"/>
  <c r="X4599" i="1"/>
  <c r="Y4599" i="1" s="1"/>
  <c r="Z4599" i="1" s="1"/>
  <c r="V4599" i="1"/>
  <c r="U4599" i="1"/>
  <c r="X4598" i="1"/>
  <c r="Y4598" i="1" s="1"/>
  <c r="Z4598" i="1" s="1"/>
  <c r="V4598" i="1"/>
  <c r="U4598" i="1"/>
  <c r="X4597" i="1"/>
  <c r="Y4597" i="1" s="1"/>
  <c r="Z4597" i="1" s="1"/>
  <c r="V4597" i="1"/>
  <c r="U4597" i="1"/>
  <c r="X4596" i="1"/>
  <c r="Y4596" i="1" s="1"/>
  <c r="Z4596" i="1" s="1"/>
  <c r="V4596" i="1"/>
  <c r="U4596" i="1"/>
  <c r="X4595" i="1"/>
  <c r="Y4595" i="1" s="1"/>
  <c r="Z4595" i="1" s="1"/>
  <c r="V4595" i="1"/>
  <c r="U4595" i="1"/>
  <c r="X4594" i="1"/>
  <c r="Y4594" i="1" s="1"/>
  <c r="Z4594" i="1" s="1"/>
  <c r="V4594" i="1"/>
  <c r="U4594" i="1"/>
  <c r="X4593" i="1"/>
  <c r="Y4593" i="1" s="1"/>
  <c r="Z4593" i="1" s="1"/>
  <c r="V4593" i="1"/>
  <c r="U4593" i="1"/>
  <c r="X4592" i="1"/>
  <c r="Y4592" i="1" s="1"/>
  <c r="Z4592" i="1" s="1"/>
  <c r="V4592" i="1"/>
  <c r="U4592" i="1"/>
  <c r="X4591" i="1"/>
  <c r="Y4591" i="1" s="1"/>
  <c r="Z4591" i="1" s="1"/>
  <c r="V4591" i="1"/>
  <c r="U4591" i="1"/>
  <c r="X4590" i="1"/>
  <c r="Y4590" i="1" s="1"/>
  <c r="Z4590" i="1" s="1"/>
  <c r="V4590" i="1"/>
  <c r="U4590" i="1"/>
  <c r="X4589" i="1"/>
  <c r="Y4589" i="1" s="1"/>
  <c r="Z4589" i="1" s="1"/>
  <c r="V4589" i="1"/>
  <c r="U4589" i="1"/>
  <c r="X4588" i="1"/>
  <c r="Y4588" i="1" s="1"/>
  <c r="Z4588" i="1" s="1"/>
  <c r="V4588" i="1"/>
  <c r="U4588" i="1"/>
  <c r="X4587" i="1"/>
  <c r="Y4587" i="1" s="1"/>
  <c r="Z4587" i="1" s="1"/>
  <c r="V4587" i="1"/>
  <c r="U4587" i="1"/>
  <c r="X4586" i="1"/>
  <c r="Y4586" i="1" s="1"/>
  <c r="Z4586" i="1" s="1"/>
  <c r="V4586" i="1"/>
  <c r="U4586" i="1"/>
  <c r="X4585" i="1"/>
  <c r="Y4585" i="1" s="1"/>
  <c r="Z4585" i="1" s="1"/>
  <c r="V4585" i="1"/>
  <c r="U4585" i="1"/>
  <c r="X4584" i="1"/>
  <c r="Y4584" i="1" s="1"/>
  <c r="Z4584" i="1" s="1"/>
  <c r="V4584" i="1"/>
  <c r="U4584" i="1"/>
  <c r="X4583" i="1"/>
  <c r="Y4583" i="1" s="1"/>
  <c r="Z4583" i="1" s="1"/>
  <c r="V4583" i="1"/>
  <c r="U4583" i="1"/>
  <c r="X4582" i="1"/>
  <c r="Y4582" i="1" s="1"/>
  <c r="Z4582" i="1" s="1"/>
  <c r="V4582" i="1"/>
  <c r="U4582" i="1"/>
  <c r="X4581" i="1"/>
  <c r="Y4581" i="1" s="1"/>
  <c r="Z4581" i="1" s="1"/>
  <c r="V4581" i="1"/>
  <c r="U4581" i="1"/>
  <c r="X4580" i="1"/>
  <c r="Y4580" i="1" s="1"/>
  <c r="Z4580" i="1" s="1"/>
  <c r="V4580" i="1"/>
  <c r="U4580" i="1"/>
  <c r="X4579" i="1"/>
  <c r="Y4579" i="1" s="1"/>
  <c r="Z4579" i="1" s="1"/>
  <c r="V4579" i="1"/>
  <c r="U4579" i="1"/>
  <c r="X4578" i="1"/>
  <c r="Y4578" i="1" s="1"/>
  <c r="Z4578" i="1" s="1"/>
  <c r="V4578" i="1"/>
  <c r="U4578" i="1"/>
  <c r="X4577" i="1"/>
  <c r="Y4577" i="1" s="1"/>
  <c r="Z4577" i="1" s="1"/>
  <c r="V4577" i="1"/>
  <c r="U4577" i="1"/>
  <c r="X4576" i="1"/>
  <c r="Y4576" i="1" s="1"/>
  <c r="Z4576" i="1" s="1"/>
  <c r="V4576" i="1"/>
  <c r="U4576" i="1"/>
  <c r="X4575" i="1"/>
  <c r="Y4575" i="1" s="1"/>
  <c r="Z4575" i="1" s="1"/>
  <c r="V4575" i="1"/>
  <c r="U4575" i="1"/>
  <c r="X4574" i="1"/>
  <c r="Y4574" i="1" s="1"/>
  <c r="Z4574" i="1" s="1"/>
  <c r="V4574" i="1"/>
  <c r="U4574" i="1"/>
  <c r="X4573" i="1"/>
  <c r="Y4573" i="1" s="1"/>
  <c r="Z4573" i="1" s="1"/>
  <c r="V4573" i="1"/>
  <c r="U4573" i="1"/>
  <c r="X4572" i="1"/>
  <c r="Y4572" i="1" s="1"/>
  <c r="Z4572" i="1" s="1"/>
  <c r="V4572" i="1"/>
  <c r="U4572" i="1"/>
  <c r="X4571" i="1"/>
  <c r="Y4571" i="1" s="1"/>
  <c r="Z4571" i="1" s="1"/>
  <c r="V4571" i="1"/>
  <c r="U4571" i="1"/>
  <c r="X4570" i="1"/>
  <c r="Y4570" i="1" s="1"/>
  <c r="Z4570" i="1" s="1"/>
  <c r="V4570" i="1"/>
  <c r="U4570" i="1"/>
  <c r="X4569" i="1"/>
  <c r="Y4569" i="1" s="1"/>
  <c r="Z4569" i="1" s="1"/>
  <c r="V4569" i="1"/>
  <c r="U4569" i="1"/>
  <c r="X4568" i="1"/>
  <c r="Y4568" i="1" s="1"/>
  <c r="Z4568" i="1" s="1"/>
  <c r="V4568" i="1"/>
  <c r="U4568" i="1"/>
  <c r="X4567" i="1"/>
  <c r="Y4567" i="1" s="1"/>
  <c r="Z4567" i="1" s="1"/>
  <c r="V4567" i="1"/>
  <c r="U4567" i="1"/>
  <c r="X4566" i="1"/>
  <c r="Y4566" i="1" s="1"/>
  <c r="Z4566" i="1" s="1"/>
  <c r="V4566" i="1"/>
  <c r="U4566" i="1"/>
  <c r="X4565" i="1"/>
  <c r="Y4565" i="1" s="1"/>
  <c r="Z4565" i="1" s="1"/>
  <c r="V4565" i="1"/>
  <c r="U4565" i="1"/>
  <c r="X4564" i="1"/>
  <c r="Y4564" i="1" s="1"/>
  <c r="Z4564" i="1" s="1"/>
  <c r="V4564" i="1"/>
  <c r="U4564" i="1"/>
  <c r="X4563" i="1"/>
  <c r="Y4563" i="1" s="1"/>
  <c r="Z4563" i="1" s="1"/>
  <c r="V4563" i="1"/>
  <c r="U4563" i="1"/>
  <c r="X4562" i="1"/>
  <c r="Y4562" i="1" s="1"/>
  <c r="Z4562" i="1" s="1"/>
  <c r="V4562" i="1"/>
  <c r="U4562" i="1"/>
  <c r="X4561" i="1"/>
  <c r="Y4561" i="1" s="1"/>
  <c r="Z4561" i="1" s="1"/>
  <c r="V4561" i="1"/>
  <c r="U4561" i="1"/>
  <c r="X4560" i="1"/>
  <c r="Y4560" i="1" s="1"/>
  <c r="Z4560" i="1" s="1"/>
  <c r="V4560" i="1"/>
  <c r="U4560" i="1"/>
  <c r="X4559" i="1"/>
  <c r="Y4559" i="1" s="1"/>
  <c r="Z4559" i="1" s="1"/>
  <c r="V4559" i="1"/>
  <c r="U4559" i="1"/>
  <c r="X4558" i="1"/>
  <c r="Y4558" i="1" s="1"/>
  <c r="Z4558" i="1" s="1"/>
  <c r="V4558" i="1"/>
  <c r="U4558" i="1"/>
  <c r="X4557" i="1"/>
  <c r="Y4557" i="1" s="1"/>
  <c r="Z4557" i="1" s="1"/>
  <c r="V4557" i="1"/>
  <c r="U4557" i="1"/>
  <c r="X4556" i="1"/>
  <c r="Y4556" i="1" s="1"/>
  <c r="Z4556" i="1" s="1"/>
  <c r="V4556" i="1"/>
  <c r="U4556" i="1"/>
  <c r="X4555" i="1"/>
  <c r="Y4555" i="1" s="1"/>
  <c r="Z4555" i="1" s="1"/>
  <c r="V4555" i="1"/>
  <c r="U4555" i="1"/>
  <c r="X4554" i="1"/>
  <c r="Y4554" i="1" s="1"/>
  <c r="Z4554" i="1" s="1"/>
  <c r="V4554" i="1"/>
  <c r="U4554" i="1"/>
  <c r="X4553" i="1"/>
  <c r="Y4553" i="1" s="1"/>
  <c r="Z4553" i="1" s="1"/>
  <c r="V4553" i="1"/>
  <c r="U4553" i="1"/>
  <c r="X4552" i="1"/>
  <c r="Y4552" i="1" s="1"/>
  <c r="Z4552" i="1" s="1"/>
  <c r="V4552" i="1"/>
  <c r="U4552" i="1"/>
  <c r="X4551" i="1"/>
  <c r="Y4551" i="1" s="1"/>
  <c r="Z4551" i="1" s="1"/>
  <c r="V4551" i="1"/>
  <c r="U4551" i="1"/>
  <c r="X4550" i="1"/>
  <c r="Y4550" i="1" s="1"/>
  <c r="Z4550" i="1" s="1"/>
  <c r="V4550" i="1"/>
  <c r="U4550" i="1"/>
  <c r="X4549" i="1"/>
  <c r="Y4549" i="1" s="1"/>
  <c r="Z4549" i="1" s="1"/>
  <c r="V4549" i="1"/>
  <c r="U4549" i="1"/>
  <c r="X4548" i="1"/>
  <c r="Y4548" i="1" s="1"/>
  <c r="Z4548" i="1" s="1"/>
  <c r="V4548" i="1"/>
  <c r="U4548" i="1"/>
  <c r="X4547" i="1"/>
  <c r="Y4547" i="1" s="1"/>
  <c r="Z4547" i="1" s="1"/>
  <c r="V4547" i="1"/>
  <c r="U4547" i="1"/>
  <c r="X4546" i="1"/>
  <c r="Y4546" i="1" s="1"/>
  <c r="Z4546" i="1" s="1"/>
  <c r="V4546" i="1"/>
  <c r="U4546" i="1"/>
  <c r="X4545" i="1"/>
  <c r="Y4545" i="1" s="1"/>
  <c r="Z4545" i="1" s="1"/>
  <c r="V4545" i="1"/>
  <c r="U4545" i="1"/>
  <c r="X4544" i="1"/>
  <c r="Y4544" i="1" s="1"/>
  <c r="Z4544" i="1" s="1"/>
  <c r="V4544" i="1"/>
  <c r="U4544" i="1"/>
  <c r="X4543" i="1"/>
  <c r="Y4543" i="1" s="1"/>
  <c r="Z4543" i="1" s="1"/>
  <c r="V4543" i="1"/>
  <c r="U4543" i="1"/>
  <c r="X4542" i="1"/>
  <c r="Y4542" i="1" s="1"/>
  <c r="Z4542" i="1" s="1"/>
  <c r="V4542" i="1"/>
  <c r="U4542" i="1"/>
  <c r="X4541" i="1"/>
  <c r="Y4541" i="1" s="1"/>
  <c r="Z4541" i="1" s="1"/>
  <c r="V4541" i="1"/>
  <c r="U4541" i="1"/>
  <c r="X4540" i="1"/>
  <c r="Y4540" i="1" s="1"/>
  <c r="Z4540" i="1" s="1"/>
  <c r="V4540" i="1"/>
  <c r="U4540" i="1"/>
  <c r="X4539" i="1"/>
  <c r="Y4539" i="1" s="1"/>
  <c r="Z4539" i="1" s="1"/>
  <c r="V4539" i="1"/>
  <c r="U4539" i="1"/>
  <c r="X4538" i="1"/>
  <c r="Y4538" i="1" s="1"/>
  <c r="Z4538" i="1" s="1"/>
  <c r="V4538" i="1"/>
  <c r="U4538" i="1"/>
  <c r="X4537" i="1"/>
  <c r="Y4537" i="1" s="1"/>
  <c r="Z4537" i="1" s="1"/>
  <c r="V4537" i="1"/>
  <c r="U4537" i="1"/>
  <c r="X4536" i="1"/>
  <c r="Y4536" i="1" s="1"/>
  <c r="Z4536" i="1" s="1"/>
  <c r="V4536" i="1"/>
  <c r="U4536" i="1"/>
  <c r="X4535" i="1"/>
  <c r="Y4535" i="1" s="1"/>
  <c r="Z4535" i="1" s="1"/>
  <c r="V4535" i="1"/>
  <c r="U4535" i="1"/>
  <c r="X4534" i="1"/>
  <c r="Y4534" i="1" s="1"/>
  <c r="Z4534" i="1" s="1"/>
  <c r="V4534" i="1"/>
  <c r="U4534" i="1"/>
  <c r="X4533" i="1"/>
  <c r="Y4533" i="1" s="1"/>
  <c r="Z4533" i="1" s="1"/>
  <c r="V4533" i="1"/>
  <c r="U4533" i="1"/>
  <c r="X4532" i="1"/>
  <c r="Y4532" i="1" s="1"/>
  <c r="Z4532" i="1" s="1"/>
  <c r="V4532" i="1"/>
  <c r="U4532" i="1"/>
  <c r="X4531" i="1"/>
  <c r="Y4531" i="1" s="1"/>
  <c r="Z4531" i="1" s="1"/>
  <c r="V4531" i="1"/>
  <c r="U4531" i="1"/>
  <c r="X4530" i="1"/>
  <c r="Y4530" i="1" s="1"/>
  <c r="Z4530" i="1" s="1"/>
  <c r="V4530" i="1"/>
  <c r="U4530" i="1"/>
  <c r="X4529" i="1"/>
  <c r="Y4529" i="1" s="1"/>
  <c r="Z4529" i="1" s="1"/>
  <c r="V4529" i="1"/>
  <c r="U4529" i="1"/>
  <c r="X4528" i="1"/>
  <c r="Y4528" i="1" s="1"/>
  <c r="Z4528" i="1" s="1"/>
  <c r="V4528" i="1"/>
  <c r="U4528" i="1"/>
  <c r="X4527" i="1"/>
  <c r="Y4527" i="1" s="1"/>
  <c r="Z4527" i="1" s="1"/>
  <c r="V4527" i="1"/>
  <c r="U4527" i="1"/>
  <c r="X4526" i="1"/>
  <c r="Y4526" i="1" s="1"/>
  <c r="Z4526" i="1" s="1"/>
  <c r="V4526" i="1"/>
  <c r="U4526" i="1"/>
  <c r="X4525" i="1"/>
  <c r="Y4525" i="1" s="1"/>
  <c r="Z4525" i="1" s="1"/>
  <c r="V4525" i="1"/>
  <c r="U4525" i="1"/>
  <c r="X4524" i="1"/>
  <c r="Y4524" i="1" s="1"/>
  <c r="Z4524" i="1" s="1"/>
  <c r="V4524" i="1"/>
  <c r="U4524" i="1"/>
  <c r="X4523" i="1"/>
  <c r="Y4523" i="1" s="1"/>
  <c r="Z4523" i="1" s="1"/>
  <c r="V4523" i="1"/>
  <c r="U4523" i="1"/>
  <c r="X4522" i="1"/>
  <c r="Y4522" i="1" s="1"/>
  <c r="Z4522" i="1" s="1"/>
  <c r="V4522" i="1"/>
  <c r="U4522" i="1"/>
  <c r="X4521" i="1"/>
  <c r="Y4521" i="1" s="1"/>
  <c r="Z4521" i="1" s="1"/>
  <c r="V4521" i="1"/>
  <c r="U4521" i="1"/>
  <c r="X4520" i="1"/>
  <c r="Y4520" i="1" s="1"/>
  <c r="Z4520" i="1" s="1"/>
  <c r="V4520" i="1"/>
  <c r="U4520" i="1"/>
  <c r="X4519" i="1"/>
  <c r="Y4519" i="1" s="1"/>
  <c r="Z4519" i="1" s="1"/>
  <c r="V4519" i="1"/>
  <c r="U4519" i="1"/>
  <c r="X4518" i="1"/>
  <c r="Y4518" i="1" s="1"/>
  <c r="Z4518" i="1" s="1"/>
  <c r="V4518" i="1"/>
  <c r="U4518" i="1"/>
  <c r="X4517" i="1"/>
  <c r="Y4517" i="1" s="1"/>
  <c r="Z4517" i="1" s="1"/>
  <c r="V4517" i="1"/>
  <c r="U4517" i="1"/>
  <c r="X4516" i="1"/>
  <c r="Y4516" i="1" s="1"/>
  <c r="Z4516" i="1" s="1"/>
  <c r="V4516" i="1"/>
  <c r="U4516" i="1"/>
  <c r="X4515" i="1"/>
  <c r="Y4515" i="1" s="1"/>
  <c r="Z4515" i="1" s="1"/>
  <c r="V4515" i="1"/>
  <c r="U4515" i="1"/>
  <c r="X4514" i="1"/>
  <c r="Y4514" i="1" s="1"/>
  <c r="Z4514" i="1" s="1"/>
  <c r="V4514" i="1"/>
  <c r="U4514" i="1"/>
  <c r="X4513" i="1"/>
  <c r="Y4513" i="1" s="1"/>
  <c r="Z4513" i="1" s="1"/>
  <c r="V4513" i="1"/>
  <c r="U4513" i="1"/>
  <c r="X4512" i="1"/>
  <c r="Y4512" i="1" s="1"/>
  <c r="Z4512" i="1" s="1"/>
  <c r="V4512" i="1"/>
  <c r="U4512" i="1"/>
  <c r="X4511" i="1"/>
  <c r="Y4511" i="1" s="1"/>
  <c r="Z4511" i="1" s="1"/>
  <c r="V4511" i="1"/>
  <c r="U4511" i="1"/>
  <c r="X4510" i="1"/>
  <c r="Y4510" i="1" s="1"/>
  <c r="Z4510" i="1" s="1"/>
  <c r="V4510" i="1"/>
  <c r="U4510" i="1"/>
  <c r="X4509" i="1"/>
  <c r="Y4509" i="1" s="1"/>
  <c r="Z4509" i="1" s="1"/>
  <c r="V4509" i="1"/>
  <c r="U4509" i="1"/>
  <c r="X4508" i="1"/>
  <c r="Y4508" i="1" s="1"/>
  <c r="Z4508" i="1" s="1"/>
  <c r="V4508" i="1"/>
  <c r="U4508" i="1"/>
  <c r="X4507" i="1"/>
  <c r="Y4507" i="1" s="1"/>
  <c r="Z4507" i="1" s="1"/>
  <c r="V4507" i="1"/>
  <c r="U4507" i="1"/>
  <c r="X4506" i="1"/>
  <c r="Y4506" i="1" s="1"/>
  <c r="Z4506" i="1" s="1"/>
  <c r="V4506" i="1"/>
  <c r="U4506" i="1"/>
  <c r="X4505" i="1"/>
  <c r="Y4505" i="1" s="1"/>
  <c r="Z4505" i="1" s="1"/>
  <c r="V4505" i="1"/>
  <c r="U4505" i="1"/>
  <c r="X4504" i="1"/>
  <c r="Y4504" i="1" s="1"/>
  <c r="Z4504" i="1" s="1"/>
  <c r="V4504" i="1"/>
  <c r="U4504" i="1"/>
  <c r="X4503" i="1"/>
  <c r="Y4503" i="1" s="1"/>
  <c r="Z4503" i="1" s="1"/>
  <c r="V4503" i="1"/>
  <c r="U4503" i="1"/>
  <c r="X4502" i="1"/>
  <c r="Y4502" i="1" s="1"/>
  <c r="Z4502" i="1" s="1"/>
  <c r="V4502" i="1"/>
  <c r="U4502" i="1"/>
  <c r="X4501" i="1"/>
  <c r="Y4501" i="1" s="1"/>
  <c r="Z4501" i="1" s="1"/>
  <c r="V4501" i="1"/>
  <c r="U4501" i="1"/>
  <c r="X4500" i="1"/>
  <c r="Y4500" i="1" s="1"/>
  <c r="Z4500" i="1" s="1"/>
  <c r="V4500" i="1"/>
  <c r="U4500" i="1"/>
  <c r="X4499" i="1"/>
  <c r="Y4499" i="1" s="1"/>
  <c r="Z4499" i="1" s="1"/>
  <c r="V4499" i="1"/>
  <c r="U4499" i="1"/>
  <c r="X4498" i="1"/>
  <c r="Y4498" i="1" s="1"/>
  <c r="Z4498" i="1" s="1"/>
  <c r="V4498" i="1"/>
  <c r="U4498" i="1"/>
  <c r="X4497" i="1"/>
  <c r="Y4497" i="1" s="1"/>
  <c r="Z4497" i="1" s="1"/>
  <c r="V4497" i="1"/>
  <c r="U4497" i="1"/>
  <c r="X4496" i="1"/>
  <c r="Y4496" i="1" s="1"/>
  <c r="Z4496" i="1" s="1"/>
  <c r="V4496" i="1"/>
  <c r="U4496" i="1"/>
  <c r="X4495" i="1"/>
  <c r="Y4495" i="1" s="1"/>
  <c r="Z4495" i="1" s="1"/>
  <c r="V4495" i="1"/>
  <c r="U4495" i="1"/>
  <c r="X4494" i="1"/>
  <c r="Y4494" i="1" s="1"/>
  <c r="Z4494" i="1" s="1"/>
  <c r="V4494" i="1"/>
  <c r="U4494" i="1"/>
  <c r="X4493" i="1"/>
  <c r="Y4493" i="1" s="1"/>
  <c r="Z4493" i="1" s="1"/>
  <c r="V4493" i="1"/>
  <c r="U4493" i="1"/>
  <c r="X4492" i="1"/>
  <c r="Y4492" i="1" s="1"/>
  <c r="Z4492" i="1" s="1"/>
  <c r="V4492" i="1"/>
  <c r="U4492" i="1"/>
  <c r="X4491" i="1"/>
  <c r="Y4491" i="1" s="1"/>
  <c r="Z4491" i="1" s="1"/>
  <c r="V4491" i="1"/>
  <c r="U4491" i="1"/>
  <c r="X4490" i="1"/>
  <c r="Y4490" i="1" s="1"/>
  <c r="Z4490" i="1" s="1"/>
  <c r="V4490" i="1"/>
  <c r="U4490" i="1"/>
  <c r="X4489" i="1"/>
  <c r="Y4489" i="1" s="1"/>
  <c r="Z4489" i="1" s="1"/>
  <c r="V4489" i="1"/>
  <c r="U4489" i="1"/>
  <c r="X4488" i="1"/>
  <c r="Y4488" i="1" s="1"/>
  <c r="Z4488" i="1" s="1"/>
  <c r="V4488" i="1"/>
  <c r="U4488" i="1"/>
  <c r="X4487" i="1"/>
  <c r="Y4487" i="1" s="1"/>
  <c r="Z4487" i="1" s="1"/>
  <c r="V4487" i="1"/>
  <c r="U4487" i="1"/>
  <c r="X4486" i="1"/>
  <c r="Y4486" i="1" s="1"/>
  <c r="Z4486" i="1" s="1"/>
  <c r="V4486" i="1"/>
  <c r="U4486" i="1"/>
  <c r="X4485" i="1"/>
  <c r="Y4485" i="1" s="1"/>
  <c r="Z4485" i="1" s="1"/>
  <c r="V4485" i="1"/>
  <c r="U4485" i="1"/>
  <c r="X4484" i="1"/>
  <c r="Y4484" i="1" s="1"/>
  <c r="Z4484" i="1" s="1"/>
  <c r="V4484" i="1"/>
  <c r="U4484" i="1"/>
  <c r="X4483" i="1"/>
  <c r="Y4483" i="1" s="1"/>
  <c r="Z4483" i="1" s="1"/>
  <c r="V4483" i="1"/>
  <c r="U4483" i="1"/>
  <c r="X4482" i="1"/>
  <c r="Y4482" i="1" s="1"/>
  <c r="Z4482" i="1" s="1"/>
  <c r="V4482" i="1"/>
  <c r="U4482" i="1"/>
  <c r="X4481" i="1"/>
  <c r="Y4481" i="1" s="1"/>
  <c r="Z4481" i="1" s="1"/>
  <c r="V4481" i="1"/>
  <c r="U4481" i="1"/>
  <c r="X4480" i="1"/>
  <c r="Y4480" i="1" s="1"/>
  <c r="Z4480" i="1" s="1"/>
  <c r="V4480" i="1"/>
  <c r="U4480" i="1"/>
  <c r="X4479" i="1"/>
  <c r="Y4479" i="1" s="1"/>
  <c r="Z4479" i="1" s="1"/>
  <c r="V4479" i="1"/>
  <c r="U4479" i="1"/>
  <c r="X4478" i="1"/>
  <c r="Y4478" i="1" s="1"/>
  <c r="Z4478" i="1" s="1"/>
  <c r="V4478" i="1"/>
  <c r="U4478" i="1"/>
  <c r="X4477" i="1"/>
  <c r="Y4477" i="1" s="1"/>
  <c r="Z4477" i="1" s="1"/>
  <c r="V4477" i="1"/>
  <c r="U4477" i="1"/>
  <c r="X4476" i="1"/>
  <c r="Y4476" i="1" s="1"/>
  <c r="Z4476" i="1" s="1"/>
  <c r="V4476" i="1"/>
  <c r="U4476" i="1"/>
  <c r="X4475" i="1"/>
  <c r="Y4475" i="1" s="1"/>
  <c r="Z4475" i="1" s="1"/>
  <c r="V4475" i="1"/>
  <c r="U4475" i="1"/>
  <c r="X4474" i="1"/>
  <c r="Y4474" i="1" s="1"/>
  <c r="Z4474" i="1" s="1"/>
  <c r="V4474" i="1"/>
  <c r="U4474" i="1"/>
  <c r="X4473" i="1"/>
  <c r="Y4473" i="1" s="1"/>
  <c r="Z4473" i="1" s="1"/>
  <c r="V4473" i="1"/>
  <c r="U4473" i="1"/>
  <c r="X4472" i="1"/>
  <c r="Y4472" i="1" s="1"/>
  <c r="Z4472" i="1" s="1"/>
  <c r="V4472" i="1"/>
  <c r="U4472" i="1"/>
  <c r="X4471" i="1"/>
  <c r="Y4471" i="1" s="1"/>
  <c r="Z4471" i="1" s="1"/>
  <c r="V4471" i="1"/>
  <c r="U4471" i="1"/>
  <c r="X4470" i="1"/>
  <c r="Y4470" i="1" s="1"/>
  <c r="Z4470" i="1" s="1"/>
  <c r="V4470" i="1"/>
  <c r="U4470" i="1"/>
  <c r="X4469" i="1"/>
  <c r="Y4469" i="1" s="1"/>
  <c r="Z4469" i="1" s="1"/>
  <c r="V4469" i="1"/>
  <c r="U4469" i="1"/>
  <c r="X4468" i="1"/>
  <c r="Y4468" i="1" s="1"/>
  <c r="Z4468" i="1" s="1"/>
  <c r="V4468" i="1"/>
  <c r="U4468" i="1"/>
  <c r="X4467" i="1"/>
  <c r="Y4467" i="1" s="1"/>
  <c r="Z4467" i="1" s="1"/>
  <c r="V4467" i="1"/>
  <c r="U4467" i="1"/>
  <c r="X4466" i="1"/>
  <c r="Y4466" i="1" s="1"/>
  <c r="Z4466" i="1" s="1"/>
  <c r="V4466" i="1"/>
  <c r="U4466" i="1"/>
  <c r="X4465" i="1"/>
  <c r="Y4465" i="1" s="1"/>
  <c r="Z4465" i="1" s="1"/>
  <c r="V4465" i="1"/>
  <c r="U4465" i="1"/>
  <c r="X4464" i="1"/>
  <c r="Y4464" i="1" s="1"/>
  <c r="Z4464" i="1" s="1"/>
  <c r="V4464" i="1"/>
  <c r="U4464" i="1"/>
  <c r="X4463" i="1"/>
  <c r="Y4463" i="1" s="1"/>
  <c r="Z4463" i="1" s="1"/>
  <c r="V4463" i="1"/>
  <c r="U4463" i="1"/>
  <c r="X4462" i="1"/>
  <c r="Y4462" i="1" s="1"/>
  <c r="Z4462" i="1" s="1"/>
  <c r="V4462" i="1"/>
  <c r="U4462" i="1"/>
  <c r="X4461" i="1"/>
  <c r="Y4461" i="1" s="1"/>
  <c r="Z4461" i="1" s="1"/>
  <c r="V4461" i="1"/>
  <c r="U4461" i="1"/>
  <c r="X4460" i="1"/>
  <c r="Y4460" i="1" s="1"/>
  <c r="Z4460" i="1" s="1"/>
  <c r="V4460" i="1"/>
  <c r="U4460" i="1"/>
  <c r="X4459" i="1"/>
  <c r="Y4459" i="1" s="1"/>
  <c r="Z4459" i="1" s="1"/>
  <c r="V4459" i="1"/>
  <c r="U4459" i="1"/>
  <c r="X4458" i="1"/>
  <c r="Y4458" i="1" s="1"/>
  <c r="Z4458" i="1" s="1"/>
  <c r="V4458" i="1"/>
  <c r="U4458" i="1"/>
  <c r="X4457" i="1"/>
  <c r="Y4457" i="1" s="1"/>
  <c r="Z4457" i="1" s="1"/>
  <c r="V4457" i="1"/>
  <c r="U4457" i="1"/>
  <c r="X4456" i="1"/>
  <c r="Y4456" i="1" s="1"/>
  <c r="Z4456" i="1" s="1"/>
  <c r="V4456" i="1"/>
  <c r="U4456" i="1"/>
  <c r="X4455" i="1"/>
  <c r="Y4455" i="1" s="1"/>
  <c r="Z4455" i="1" s="1"/>
  <c r="V4455" i="1"/>
  <c r="U4455" i="1"/>
  <c r="X4454" i="1"/>
  <c r="Y4454" i="1" s="1"/>
  <c r="Z4454" i="1" s="1"/>
  <c r="V4454" i="1"/>
  <c r="U4454" i="1"/>
  <c r="X4453" i="1"/>
  <c r="Y4453" i="1" s="1"/>
  <c r="Z4453" i="1" s="1"/>
  <c r="V4453" i="1"/>
  <c r="U4453" i="1"/>
  <c r="X4452" i="1"/>
  <c r="Y4452" i="1" s="1"/>
  <c r="Z4452" i="1" s="1"/>
  <c r="V4452" i="1"/>
  <c r="U4452" i="1"/>
  <c r="X4451" i="1"/>
  <c r="Y4451" i="1" s="1"/>
  <c r="Z4451" i="1" s="1"/>
  <c r="V4451" i="1"/>
  <c r="U4451" i="1"/>
  <c r="X4450" i="1"/>
  <c r="Y4450" i="1" s="1"/>
  <c r="Z4450" i="1" s="1"/>
  <c r="V4450" i="1"/>
  <c r="U4450" i="1"/>
  <c r="X4449" i="1"/>
  <c r="Y4449" i="1" s="1"/>
  <c r="Z4449" i="1" s="1"/>
  <c r="V4449" i="1"/>
  <c r="U4449" i="1"/>
  <c r="X4448" i="1"/>
  <c r="Y4448" i="1" s="1"/>
  <c r="Z4448" i="1" s="1"/>
  <c r="V4448" i="1"/>
  <c r="U4448" i="1"/>
  <c r="X4447" i="1"/>
  <c r="Y4447" i="1" s="1"/>
  <c r="Z4447" i="1" s="1"/>
  <c r="V4447" i="1"/>
  <c r="U4447" i="1"/>
  <c r="X4446" i="1"/>
  <c r="Y4446" i="1" s="1"/>
  <c r="Z4446" i="1" s="1"/>
  <c r="V4446" i="1"/>
  <c r="U4446" i="1"/>
  <c r="X4445" i="1"/>
  <c r="Y4445" i="1" s="1"/>
  <c r="Z4445" i="1" s="1"/>
  <c r="V4445" i="1"/>
  <c r="U4445" i="1"/>
  <c r="X4444" i="1"/>
  <c r="Y4444" i="1" s="1"/>
  <c r="Z4444" i="1" s="1"/>
  <c r="V4444" i="1"/>
  <c r="U4444" i="1"/>
  <c r="X4443" i="1"/>
  <c r="Y4443" i="1" s="1"/>
  <c r="Z4443" i="1" s="1"/>
  <c r="V4443" i="1"/>
  <c r="U4443" i="1"/>
  <c r="X4442" i="1"/>
  <c r="Y4442" i="1" s="1"/>
  <c r="Z4442" i="1" s="1"/>
  <c r="V4442" i="1"/>
  <c r="U4442" i="1"/>
  <c r="X4441" i="1"/>
  <c r="Y4441" i="1" s="1"/>
  <c r="Z4441" i="1" s="1"/>
  <c r="V4441" i="1"/>
  <c r="U4441" i="1"/>
  <c r="X4440" i="1"/>
  <c r="Y4440" i="1" s="1"/>
  <c r="Z4440" i="1" s="1"/>
  <c r="V4440" i="1"/>
  <c r="U4440" i="1"/>
  <c r="X4439" i="1"/>
  <c r="Y4439" i="1" s="1"/>
  <c r="Z4439" i="1" s="1"/>
  <c r="V4439" i="1"/>
  <c r="U4439" i="1"/>
  <c r="X4438" i="1"/>
  <c r="Y4438" i="1" s="1"/>
  <c r="Z4438" i="1" s="1"/>
  <c r="V4438" i="1"/>
  <c r="U4438" i="1"/>
  <c r="X4437" i="1"/>
  <c r="Y4437" i="1" s="1"/>
  <c r="Z4437" i="1" s="1"/>
  <c r="V4437" i="1"/>
  <c r="U4437" i="1"/>
  <c r="X4436" i="1"/>
  <c r="Y4436" i="1" s="1"/>
  <c r="Z4436" i="1" s="1"/>
  <c r="V4436" i="1"/>
  <c r="U4436" i="1"/>
  <c r="X4435" i="1"/>
  <c r="Y4435" i="1" s="1"/>
  <c r="Z4435" i="1" s="1"/>
  <c r="V4435" i="1"/>
  <c r="U4435" i="1"/>
  <c r="X4434" i="1"/>
  <c r="Y4434" i="1" s="1"/>
  <c r="Z4434" i="1" s="1"/>
  <c r="V4434" i="1"/>
  <c r="U4434" i="1"/>
  <c r="X4433" i="1"/>
  <c r="Y4433" i="1" s="1"/>
  <c r="Z4433" i="1" s="1"/>
  <c r="V4433" i="1"/>
  <c r="U4433" i="1"/>
  <c r="X4432" i="1"/>
  <c r="Y4432" i="1" s="1"/>
  <c r="Z4432" i="1" s="1"/>
  <c r="V4432" i="1"/>
  <c r="U4432" i="1"/>
  <c r="X4431" i="1"/>
  <c r="Y4431" i="1" s="1"/>
  <c r="Z4431" i="1" s="1"/>
  <c r="V4431" i="1"/>
  <c r="U4431" i="1"/>
  <c r="X4430" i="1"/>
  <c r="Y4430" i="1" s="1"/>
  <c r="Z4430" i="1" s="1"/>
  <c r="V4430" i="1"/>
  <c r="U4430" i="1"/>
  <c r="X4429" i="1"/>
  <c r="Y4429" i="1" s="1"/>
  <c r="Z4429" i="1" s="1"/>
  <c r="V4429" i="1"/>
  <c r="U4429" i="1"/>
  <c r="X4428" i="1"/>
  <c r="Y4428" i="1" s="1"/>
  <c r="Z4428" i="1" s="1"/>
  <c r="V4428" i="1"/>
  <c r="U4428" i="1"/>
  <c r="X4427" i="1"/>
  <c r="Y4427" i="1" s="1"/>
  <c r="Z4427" i="1" s="1"/>
  <c r="V4427" i="1"/>
  <c r="U4427" i="1"/>
  <c r="X4426" i="1"/>
  <c r="Y4426" i="1" s="1"/>
  <c r="Z4426" i="1" s="1"/>
  <c r="V4426" i="1"/>
  <c r="U4426" i="1"/>
  <c r="X4425" i="1"/>
  <c r="Y4425" i="1" s="1"/>
  <c r="Z4425" i="1" s="1"/>
  <c r="V4425" i="1"/>
  <c r="U4425" i="1"/>
  <c r="X4424" i="1"/>
  <c r="Y4424" i="1" s="1"/>
  <c r="Z4424" i="1" s="1"/>
  <c r="V4424" i="1"/>
  <c r="U4424" i="1"/>
  <c r="X4423" i="1"/>
  <c r="Y4423" i="1" s="1"/>
  <c r="Z4423" i="1" s="1"/>
  <c r="V4423" i="1"/>
  <c r="U4423" i="1"/>
  <c r="X4422" i="1"/>
  <c r="Y4422" i="1" s="1"/>
  <c r="Z4422" i="1" s="1"/>
  <c r="V4422" i="1"/>
  <c r="U4422" i="1"/>
  <c r="X4421" i="1"/>
  <c r="Y4421" i="1" s="1"/>
  <c r="Z4421" i="1" s="1"/>
  <c r="V4421" i="1"/>
  <c r="U4421" i="1"/>
  <c r="X4420" i="1"/>
  <c r="Y4420" i="1" s="1"/>
  <c r="Z4420" i="1" s="1"/>
  <c r="V4420" i="1"/>
  <c r="U4420" i="1"/>
  <c r="X4419" i="1"/>
  <c r="Y4419" i="1" s="1"/>
  <c r="Z4419" i="1" s="1"/>
  <c r="V4419" i="1"/>
  <c r="U4419" i="1"/>
  <c r="X4418" i="1"/>
  <c r="Y4418" i="1" s="1"/>
  <c r="Z4418" i="1" s="1"/>
  <c r="V4418" i="1"/>
  <c r="U4418" i="1"/>
  <c r="X4417" i="1"/>
  <c r="Y4417" i="1" s="1"/>
  <c r="Z4417" i="1" s="1"/>
  <c r="V4417" i="1"/>
  <c r="U4417" i="1"/>
  <c r="X4416" i="1"/>
  <c r="Y4416" i="1" s="1"/>
  <c r="Z4416" i="1" s="1"/>
  <c r="V4416" i="1"/>
  <c r="U4416" i="1"/>
  <c r="X4415" i="1"/>
  <c r="Y4415" i="1" s="1"/>
  <c r="Z4415" i="1" s="1"/>
  <c r="V4415" i="1"/>
  <c r="U4415" i="1"/>
  <c r="X4414" i="1"/>
  <c r="Y4414" i="1" s="1"/>
  <c r="Z4414" i="1" s="1"/>
  <c r="V4414" i="1"/>
  <c r="U4414" i="1"/>
  <c r="X4413" i="1"/>
  <c r="Y4413" i="1" s="1"/>
  <c r="Z4413" i="1" s="1"/>
  <c r="V4413" i="1"/>
  <c r="U4413" i="1"/>
  <c r="X4412" i="1"/>
  <c r="Y4412" i="1" s="1"/>
  <c r="Z4412" i="1" s="1"/>
  <c r="V4412" i="1"/>
  <c r="U4412" i="1"/>
  <c r="X4411" i="1"/>
  <c r="Y4411" i="1" s="1"/>
  <c r="Z4411" i="1" s="1"/>
  <c r="V4411" i="1"/>
  <c r="U4411" i="1"/>
  <c r="X4410" i="1"/>
  <c r="Y4410" i="1" s="1"/>
  <c r="Z4410" i="1" s="1"/>
  <c r="V4410" i="1"/>
  <c r="U4410" i="1"/>
  <c r="X4409" i="1"/>
  <c r="Y4409" i="1" s="1"/>
  <c r="Z4409" i="1" s="1"/>
  <c r="V4409" i="1"/>
  <c r="U4409" i="1"/>
  <c r="X4408" i="1"/>
  <c r="Y4408" i="1" s="1"/>
  <c r="Z4408" i="1" s="1"/>
  <c r="V4408" i="1"/>
  <c r="U4408" i="1"/>
  <c r="X4407" i="1"/>
  <c r="Y4407" i="1" s="1"/>
  <c r="Z4407" i="1" s="1"/>
  <c r="V4407" i="1"/>
  <c r="U4407" i="1"/>
  <c r="X4406" i="1"/>
  <c r="Y4406" i="1" s="1"/>
  <c r="Z4406" i="1" s="1"/>
  <c r="V4406" i="1"/>
  <c r="U4406" i="1"/>
  <c r="X4405" i="1"/>
  <c r="Y4405" i="1" s="1"/>
  <c r="Z4405" i="1" s="1"/>
  <c r="V4405" i="1"/>
  <c r="U4405" i="1"/>
  <c r="X4404" i="1"/>
  <c r="Y4404" i="1" s="1"/>
  <c r="Z4404" i="1" s="1"/>
  <c r="V4404" i="1"/>
  <c r="U4404" i="1"/>
  <c r="X4403" i="1"/>
  <c r="Y4403" i="1" s="1"/>
  <c r="Z4403" i="1" s="1"/>
  <c r="V4403" i="1"/>
  <c r="U4403" i="1"/>
  <c r="X4402" i="1"/>
  <c r="Y4402" i="1" s="1"/>
  <c r="Z4402" i="1" s="1"/>
  <c r="V4402" i="1"/>
  <c r="U4402" i="1"/>
  <c r="X4401" i="1"/>
  <c r="Y4401" i="1" s="1"/>
  <c r="Z4401" i="1" s="1"/>
  <c r="V4401" i="1"/>
  <c r="U4401" i="1"/>
  <c r="X4400" i="1"/>
  <c r="Y4400" i="1" s="1"/>
  <c r="Z4400" i="1" s="1"/>
  <c r="V4400" i="1"/>
  <c r="U4400" i="1"/>
  <c r="X4399" i="1"/>
  <c r="Y4399" i="1" s="1"/>
  <c r="Z4399" i="1" s="1"/>
  <c r="V4399" i="1"/>
  <c r="U4399" i="1"/>
  <c r="X4398" i="1"/>
  <c r="Y4398" i="1" s="1"/>
  <c r="Z4398" i="1" s="1"/>
  <c r="V4398" i="1"/>
  <c r="U4398" i="1"/>
  <c r="X4397" i="1"/>
  <c r="Y4397" i="1" s="1"/>
  <c r="Z4397" i="1" s="1"/>
  <c r="V4397" i="1"/>
  <c r="U4397" i="1"/>
  <c r="X4396" i="1"/>
  <c r="Y4396" i="1" s="1"/>
  <c r="Z4396" i="1" s="1"/>
  <c r="V4396" i="1"/>
  <c r="U4396" i="1"/>
  <c r="X4395" i="1"/>
  <c r="Y4395" i="1" s="1"/>
  <c r="Z4395" i="1" s="1"/>
  <c r="V4395" i="1"/>
  <c r="U4395" i="1"/>
  <c r="X4394" i="1"/>
  <c r="Y4394" i="1" s="1"/>
  <c r="Z4394" i="1" s="1"/>
  <c r="V4394" i="1"/>
  <c r="U4394" i="1"/>
  <c r="X4393" i="1"/>
  <c r="Y4393" i="1" s="1"/>
  <c r="Z4393" i="1" s="1"/>
  <c r="V4393" i="1"/>
  <c r="U4393" i="1"/>
  <c r="X4392" i="1"/>
  <c r="Y4392" i="1" s="1"/>
  <c r="Z4392" i="1" s="1"/>
  <c r="V4392" i="1"/>
  <c r="U4392" i="1"/>
  <c r="X4391" i="1"/>
  <c r="Y4391" i="1" s="1"/>
  <c r="Z4391" i="1" s="1"/>
  <c r="V4391" i="1"/>
  <c r="U4391" i="1"/>
  <c r="X4390" i="1"/>
  <c r="Y4390" i="1" s="1"/>
  <c r="Z4390" i="1" s="1"/>
  <c r="V4390" i="1"/>
  <c r="U4390" i="1"/>
  <c r="X4389" i="1"/>
  <c r="Y4389" i="1" s="1"/>
  <c r="Z4389" i="1" s="1"/>
  <c r="V4389" i="1"/>
  <c r="U4389" i="1"/>
  <c r="X4388" i="1"/>
  <c r="Y4388" i="1" s="1"/>
  <c r="Z4388" i="1" s="1"/>
  <c r="V4388" i="1"/>
  <c r="U4388" i="1"/>
  <c r="X4387" i="1"/>
  <c r="Y4387" i="1" s="1"/>
  <c r="Z4387" i="1" s="1"/>
  <c r="V4387" i="1"/>
  <c r="U4387" i="1"/>
  <c r="X4386" i="1"/>
  <c r="Y4386" i="1" s="1"/>
  <c r="Z4386" i="1" s="1"/>
  <c r="V4386" i="1"/>
  <c r="U4386" i="1"/>
  <c r="X4385" i="1"/>
  <c r="Y4385" i="1" s="1"/>
  <c r="Z4385" i="1" s="1"/>
  <c r="V4385" i="1"/>
  <c r="U4385" i="1"/>
  <c r="X4384" i="1"/>
  <c r="Y4384" i="1" s="1"/>
  <c r="Z4384" i="1" s="1"/>
  <c r="V4384" i="1"/>
  <c r="U4384" i="1"/>
  <c r="X4383" i="1"/>
  <c r="Y4383" i="1" s="1"/>
  <c r="Z4383" i="1" s="1"/>
  <c r="V4383" i="1"/>
  <c r="U4383" i="1"/>
  <c r="X4382" i="1"/>
  <c r="Y4382" i="1" s="1"/>
  <c r="Z4382" i="1" s="1"/>
  <c r="V4382" i="1"/>
  <c r="U4382" i="1"/>
  <c r="X4381" i="1"/>
  <c r="Y4381" i="1" s="1"/>
  <c r="Z4381" i="1" s="1"/>
  <c r="V4381" i="1"/>
  <c r="U4381" i="1"/>
  <c r="X4380" i="1"/>
  <c r="Y4380" i="1" s="1"/>
  <c r="Z4380" i="1" s="1"/>
  <c r="V4380" i="1"/>
  <c r="U4380" i="1"/>
  <c r="X4379" i="1"/>
  <c r="Y4379" i="1" s="1"/>
  <c r="Z4379" i="1" s="1"/>
  <c r="V4379" i="1"/>
  <c r="U4379" i="1"/>
  <c r="X4378" i="1"/>
  <c r="Y4378" i="1" s="1"/>
  <c r="Z4378" i="1" s="1"/>
  <c r="V4378" i="1"/>
  <c r="U4378" i="1"/>
  <c r="X4377" i="1"/>
  <c r="Y4377" i="1" s="1"/>
  <c r="Z4377" i="1" s="1"/>
  <c r="V4377" i="1"/>
  <c r="U4377" i="1"/>
  <c r="X4376" i="1"/>
  <c r="Y4376" i="1" s="1"/>
  <c r="Z4376" i="1" s="1"/>
  <c r="V4376" i="1"/>
  <c r="U4376" i="1"/>
  <c r="X4375" i="1"/>
  <c r="Y4375" i="1" s="1"/>
  <c r="Z4375" i="1" s="1"/>
  <c r="V4375" i="1"/>
  <c r="U4375" i="1"/>
  <c r="X4374" i="1"/>
  <c r="Y4374" i="1" s="1"/>
  <c r="Z4374" i="1" s="1"/>
  <c r="V4374" i="1"/>
  <c r="U4374" i="1"/>
  <c r="X4373" i="1"/>
  <c r="Y4373" i="1" s="1"/>
  <c r="Z4373" i="1" s="1"/>
  <c r="V4373" i="1"/>
  <c r="U4373" i="1"/>
  <c r="X4372" i="1"/>
  <c r="Y4372" i="1" s="1"/>
  <c r="Z4372" i="1" s="1"/>
  <c r="V4372" i="1"/>
  <c r="U4372" i="1"/>
  <c r="X4371" i="1"/>
  <c r="Y4371" i="1" s="1"/>
  <c r="Z4371" i="1" s="1"/>
  <c r="V4371" i="1"/>
  <c r="U4371" i="1"/>
  <c r="X4370" i="1"/>
  <c r="Y4370" i="1" s="1"/>
  <c r="Z4370" i="1" s="1"/>
  <c r="V4370" i="1"/>
  <c r="U4370" i="1"/>
  <c r="X4369" i="1"/>
  <c r="Y4369" i="1" s="1"/>
  <c r="Z4369" i="1" s="1"/>
  <c r="V4369" i="1"/>
  <c r="U4369" i="1"/>
  <c r="X4368" i="1"/>
  <c r="Y4368" i="1" s="1"/>
  <c r="Z4368" i="1" s="1"/>
  <c r="V4368" i="1"/>
  <c r="U4368" i="1"/>
  <c r="X4367" i="1"/>
  <c r="Y4367" i="1" s="1"/>
  <c r="Z4367" i="1" s="1"/>
  <c r="V4367" i="1"/>
  <c r="U4367" i="1"/>
  <c r="X4366" i="1"/>
  <c r="Y4366" i="1" s="1"/>
  <c r="Z4366" i="1" s="1"/>
  <c r="V4366" i="1"/>
  <c r="U4366" i="1"/>
  <c r="X4365" i="1"/>
  <c r="Y4365" i="1" s="1"/>
  <c r="Z4365" i="1" s="1"/>
  <c r="V4365" i="1"/>
  <c r="U4365" i="1"/>
  <c r="X4364" i="1"/>
  <c r="Y4364" i="1" s="1"/>
  <c r="Z4364" i="1" s="1"/>
  <c r="V4364" i="1"/>
  <c r="U4364" i="1"/>
  <c r="X4363" i="1"/>
  <c r="Y4363" i="1" s="1"/>
  <c r="Z4363" i="1" s="1"/>
  <c r="V4363" i="1"/>
  <c r="U4363" i="1"/>
  <c r="X4362" i="1"/>
  <c r="Y4362" i="1" s="1"/>
  <c r="Z4362" i="1" s="1"/>
  <c r="V4362" i="1"/>
  <c r="U4362" i="1"/>
  <c r="X4361" i="1"/>
  <c r="Y4361" i="1" s="1"/>
  <c r="Z4361" i="1" s="1"/>
  <c r="V4361" i="1"/>
  <c r="U4361" i="1"/>
  <c r="X4360" i="1"/>
  <c r="Y4360" i="1" s="1"/>
  <c r="Z4360" i="1" s="1"/>
  <c r="V4360" i="1"/>
  <c r="U4360" i="1"/>
  <c r="X4359" i="1"/>
  <c r="Y4359" i="1" s="1"/>
  <c r="Z4359" i="1" s="1"/>
  <c r="V4359" i="1"/>
  <c r="U4359" i="1"/>
  <c r="X4358" i="1"/>
  <c r="Y4358" i="1" s="1"/>
  <c r="Z4358" i="1" s="1"/>
  <c r="V4358" i="1"/>
  <c r="U4358" i="1"/>
  <c r="X4357" i="1"/>
  <c r="Y4357" i="1" s="1"/>
  <c r="Z4357" i="1" s="1"/>
  <c r="V4357" i="1"/>
  <c r="U4357" i="1"/>
  <c r="X4356" i="1"/>
  <c r="Y4356" i="1" s="1"/>
  <c r="Z4356" i="1" s="1"/>
  <c r="V4356" i="1"/>
  <c r="U4356" i="1"/>
  <c r="X4355" i="1"/>
  <c r="Y4355" i="1" s="1"/>
  <c r="Z4355" i="1" s="1"/>
  <c r="V4355" i="1"/>
  <c r="U4355" i="1"/>
  <c r="X4354" i="1"/>
  <c r="Y4354" i="1" s="1"/>
  <c r="Z4354" i="1" s="1"/>
  <c r="V4354" i="1"/>
  <c r="U4354" i="1"/>
  <c r="X4353" i="1"/>
  <c r="Y4353" i="1" s="1"/>
  <c r="Z4353" i="1" s="1"/>
  <c r="V4353" i="1"/>
  <c r="U4353" i="1"/>
  <c r="X4352" i="1"/>
  <c r="Y4352" i="1" s="1"/>
  <c r="Z4352" i="1" s="1"/>
  <c r="V4352" i="1"/>
  <c r="U4352" i="1"/>
  <c r="X4351" i="1"/>
  <c r="Y4351" i="1" s="1"/>
  <c r="Z4351" i="1" s="1"/>
  <c r="V4351" i="1"/>
  <c r="U4351" i="1"/>
  <c r="X4350" i="1"/>
  <c r="Y4350" i="1" s="1"/>
  <c r="Z4350" i="1" s="1"/>
  <c r="V4350" i="1"/>
  <c r="U4350" i="1"/>
  <c r="X4349" i="1"/>
  <c r="Y4349" i="1" s="1"/>
  <c r="Z4349" i="1" s="1"/>
  <c r="V4349" i="1"/>
  <c r="U4349" i="1"/>
  <c r="X4348" i="1"/>
  <c r="Y4348" i="1" s="1"/>
  <c r="Z4348" i="1" s="1"/>
  <c r="V4348" i="1"/>
  <c r="U4348" i="1"/>
  <c r="X4347" i="1"/>
  <c r="Y4347" i="1" s="1"/>
  <c r="Z4347" i="1" s="1"/>
  <c r="V4347" i="1"/>
  <c r="U4347" i="1"/>
  <c r="X4346" i="1"/>
  <c r="Y4346" i="1" s="1"/>
  <c r="Z4346" i="1" s="1"/>
  <c r="V4346" i="1"/>
  <c r="U4346" i="1"/>
  <c r="X4345" i="1"/>
  <c r="Y4345" i="1" s="1"/>
  <c r="Z4345" i="1" s="1"/>
  <c r="V4345" i="1"/>
  <c r="U4345" i="1"/>
  <c r="X4344" i="1"/>
  <c r="Y4344" i="1" s="1"/>
  <c r="Z4344" i="1" s="1"/>
  <c r="V4344" i="1"/>
  <c r="U4344" i="1"/>
  <c r="X4343" i="1"/>
  <c r="Y4343" i="1" s="1"/>
  <c r="Z4343" i="1" s="1"/>
  <c r="V4343" i="1"/>
  <c r="U4343" i="1"/>
  <c r="X4342" i="1"/>
  <c r="Y4342" i="1" s="1"/>
  <c r="Z4342" i="1" s="1"/>
  <c r="V4342" i="1"/>
  <c r="U4342" i="1"/>
  <c r="X4341" i="1"/>
  <c r="Y4341" i="1" s="1"/>
  <c r="Z4341" i="1" s="1"/>
  <c r="V4341" i="1"/>
  <c r="U4341" i="1"/>
  <c r="X4340" i="1"/>
  <c r="Y4340" i="1" s="1"/>
  <c r="Z4340" i="1" s="1"/>
  <c r="V4340" i="1"/>
  <c r="U4340" i="1"/>
  <c r="X4339" i="1"/>
  <c r="Y4339" i="1" s="1"/>
  <c r="Z4339" i="1" s="1"/>
  <c r="V4339" i="1"/>
  <c r="U4339" i="1"/>
  <c r="X4338" i="1"/>
  <c r="Y4338" i="1" s="1"/>
  <c r="Z4338" i="1" s="1"/>
  <c r="V4338" i="1"/>
  <c r="U4338" i="1"/>
  <c r="X4337" i="1"/>
  <c r="Y4337" i="1" s="1"/>
  <c r="Z4337" i="1" s="1"/>
  <c r="V4337" i="1"/>
  <c r="U4337" i="1"/>
  <c r="X4336" i="1"/>
  <c r="Y4336" i="1" s="1"/>
  <c r="Z4336" i="1" s="1"/>
  <c r="V4336" i="1"/>
  <c r="U4336" i="1"/>
  <c r="X4335" i="1"/>
  <c r="Y4335" i="1" s="1"/>
  <c r="Z4335" i="1" s="1"/>
  <c r="V4335" i="1"/>
  <c r="U4335" i="1"/>
  <c r="X4334" i="1"/>
  <c r="Y4334" i="1" s="1"/>
  <c r="Z4334" i="1" s="1"/>
  <c r="V4334" i="1"/>
  <c r="U4334" i="1"/>
  <c r="X4333" i="1"/>
  <c r="Y4333" i="1" s="1"/>
  <c r="Z4333" i="1" s="1"/>
  <c r="V4333" i="1"/>
  <c r="U4333" i="1"/>
  <c r="X4332" i="1"/>
  <c r="Y4332" i="1" s="1"/>
  <c r="Z4332" i="1" s="1"/>
  <c r="V4332" i="1"/>
  <c r="U4332" i="1"/>
  <c r="X4331" i="1"/>
  <c r="Y4331" i="1" s="1"/>
  <c r="Z4331" i="1" s="1"/>
  <c r="V4331" i="1"/>
  <c r="U4331" i="1"/>
  <c r="X4330" i="1"/>
  <c r="Y4330" i="1" s="1"/>
  <c r="Z4330" i="1" s="1"/>
  <c r="V4330" i="1"/>
  <c r="U4330" i="1"/>
  <c r="X4329" i="1"/>
  <c r="Y4329" i="1" s="1"/>
  <c r="Z4329" i="1" s="1"/>
  <c r="V4329" i="1"/>
  <c r="U4329" i="1"/>
  <c r="X4328" i="1"/>
  <c r="Y4328" i="1" s="1"/>
  <c r="Z4328" i="1" s="1"/>
  <c r="V4328" i="1"/>
  <c r="U4328" i="1"/>
  <c r="X4327" i="1"/>
  <c r="Y4327" i="1" s="1"/>
  <c r="Z4327" i="1" s="1"/>
  <c r="V4327" i="1"/>
  <c r="U4327" i="1"/>
  <c r="X4326" i="1"/>
  <c r="Y4326" i="1" s="1"/>
  <c r="Z4326" i="1" s="1"/>
  <c r="V4326" i="1"/>
  <c r="U4326" i="1"/>
  <c r="X4325" i="1"/>
  <c r="Y4325" i="1" s="1"/>
  <c r="Z4325" i="1" s="1"/>
  <c r="V4325" i="1"/>
  <c r="U4325" i="1"/>
  <c r="X4324" i="1"/>
  <c r="Y4324" i="1" s="1"/>
  <c r="Z4324" i="1" s="1"/>
  <c r="V4324" i="1"/>
  <c r="U4324" i="1"/>
  <c r="X4323" i="1"/>
  <c r="Y4323" i="1" s="1"/>
  <c r="Z4323" i="1" s="1"/>
  <c r="V4323" i="1"/>
  <c r="U4323" i="1"/>
  <c r="X4322" i="1"/>
  <c r="Y4322" i="1" s="1"/>
  <c r="Z4322" i="1" s="1"/>
  <c r="V4322" i="1"/>
  <c r="U4322" i="1"/>
  <c r="X4321" i="1"/>
  <c r="Y4321" i="1" s="1"/>
  <c r="Z4321" i="1" s="1"/>
  <c r="V4321" i="1"/>
  <c r="U4321" i="1"/>
  <c r="X4320" i="1"/>
  <c r="Y4320" i="1" s="1"/>
  <c r="Z4320" i="1" s="1"/>
  <c r="V4320" i="1"/>
  <c r="U4320" i="1"/>
  <c r="X4319" i="1"/>
  <c r="Y4319" i="1" s="1"/>
  <c r="Z4319" i="1" s="1"/>
  <c r="V4319" i="1"/>
  <c r="U4319" i="1"/>
  <c r="X4318" i="1"/>
  <c r="Y4318" i="1" s="1"/>
  <c r="Z4318" i="1" s="1"/>
  <c r="V4318" i="1"/>
  <c r="U4318" i="1"/>
  <c r="X4317" i="1"/>
  <c r="Y4317" i="1" s="1"/>
  <c r="Z4317" i="1" s="1"/>
  <c r="V4317" i="1"/>
  <c r="U4317" i="1"/>
  <c r="X4316" i="1"/>
  <c r="Y4316" i="1" s="1"/>
  <c r="Z4316" i="1" s="1"/>
  <c r="V4316" i="1"/>
  <c r="U4316" i="1"/>
  <c r="X4315" i="1"/>
  <c r="Y4315" i="1" s="1"/>
  <c r="Z4315" i="1" s="1"/>
  <c r="V4315" i="1"/>
  <c r="U4315" i="1"/>
  <c r="X4314" i="1"/>
  <c r="Y4314" i="1" s="1"/>
  <c r="Z4314" i="1" s="1"/>
  <c r="V4314" i="1"/>
  <c r="U4314" i="1"/>
  <c r="X4313" i="1"/>
  <c r="Y4313" i="1" s="1"/>
  <c r="Z4313" i="1" s="1"/>
  <c r="V4313" i="1"/>
  <c r="U4313" i="1"/>
  <c r="X4312" i="1"/>
  <c r="Y4312" i="1" s="1"/>
  <c r="Z4312" i="1" s="1"/>
  <c r="V4312" i="1"/>
  <c r="U4312" i="1"/>
  <c r="X4311" i="1"/>
  <c r="Y4311" i="1" s="1"/>
  <c r="Z4311" i="1" s="1"/>
  <c r="V4311" i="1"/>
  <c r="U4311" i="1"/>
  <c r="X4310" i="1"/>
  <c r="Y4310" i="1" s="1"/>
  <c r="Z4310" i="1" s="1"/>
  <c r="V4310" i="1"/>
  <c r="U4310" i="1"/>
  <c r="X4309" i="1"/>
  <c r="Y4309" i="1" s="1"/>
  <c r="Z4309" i="1" s="1"/>
  <c r="V4309" i="1"/>
  <c r="U4309" i="1"/>
  <c r="X4308" i="1"/>
  <c r="Y4308" i="1" s="1"/>
  <c r="Z4308" i="1" s="1"/>
  <c r="V4308" i="1"/>
  <c r="U4308" i="1"/>
  <c r="X4307" i="1"/>
  <c r="Y4307" i="1" s="1"/>
  <c r="Z4307" i="1" s="1"/>
  <c r="V4307" i="1"/>
  <c r="U4307" i="1"/>
  <c r="X4306" i="1"/>
  <c r="Y4306" i="1" s="1"/>
  <c r="Z4306" i="1" s="1"/>
  <c r="V4306" i="1"/>
  <c r="U4306" i="1"/>
  <c r="X4305" i="1"/>
  <c r="Y4305" i="1" s="1"/>
  <c r="Z4305" i="1" s="1"/>
  <c r="V4305" i="1"/>
  <c r="U4305" i="1"/>
  <c r="X4304" i="1"/>
  <c r="Y4304" i="1" s="1"/>
  <c r="Z4304" i="1" s="1"/>
  <c r="V4304" i="1"/>
  <c r="U4304" i="1"/>
  <c r="X4303" i="1"/>
  <c r="Y4303" i="1" s="1"/>
  <c r="Z4303" i="1" s="1"/>
  <c r="V4303" i="1"/>
  <c r="U4303" i="1"/>
  <c r="X4302" i="1"/>
  <c r="Y4302" i="1" s="1"/>
  <c r="Z4302" i="1" s="1"/>
  <c r="V4302" i="1"/>
  <c r="U4302" i="1"/>
  <c r="X4301" i="1"/>
  <c r="Y4301" i="1" s="1"/>
  <c r="Z4301" i="1" s="1"/>
  <c r="V4301" i="1"/>
  <c r="U4301" i="1"/>
  <c r="X4300" i="1"/>
  <c r="Y4300" i="1" s="1"/>
  <c r="Z4300" i="1" s="1"/>
  <c r="V4300" i="1"/>
  <c r="U4300" i="1"/>
  <c r="X4299" i="1"/>
  <c r="Y4299" i="1" s="1"/>
  <c r="Z4299" i="1" s="1"/>
  <c r="V4299" i="1"/>
  <c r="U4299" i="1"/>
  <c r="X4298" i="1"/>
  <c r="Y4298" i="1" s="1"/>
  <c r="Z4298" i="1" s="1"/>
  <c r="V4298" i="1"/>
  <c r="U4298" i="1"/>
  <c r="X4297" i="1"/>
  <c r="Y4297" i="1" s="1"/>
  <c r="Z4297" i="1" s="1"/>
  <c r="V4297" i="1"/>
  <c r="U4297" i="1"/>
  <c r="X4296" i="1"/>
  <c r="Y4296" i="1" s="1"/>
  <c r="Z4296" i="1" s="1"/>
  <c r="V4296" i="1"/>
  <c r="U4296" i="1"/>
  <c r="X4295" i="1"/>
  <c r="Y4295" i="1" s="1"/>
  <c r="Z4295" i="1" s="1"/>
  <c r="V4295" i="1"/>
  <c r="U4295" i="1"/>
  <c r="X4294" i="1"/>
  <c r="Y4294" i="1" s="1"/>
  <c r="Z4294" i="1" s="1"/>
  <c r="V4294" i="1"/>
  <c r="U4294" i="1"/>
  <c r="X4293" i="1"/>
  <c r="Y4293" i="1" s="1"/>
  <c r="Z4293" i="1" s="1"/>
  <c r="V4293" i="1"/>
  <c r="U4293" i="1"/>
  <c r="X4292" i="1"/>
  <c r="Y4292" i="1" s="1"/>
  <c r="Z4292" i="1" s="1"/>
  <c r="V4292" i="1"/>
  <c r="U4292" i="1"/>
  <c r="X4291" i="1"/>
  <c r="Y4291" i="1" s="1"/>
  <c r="Z4291" i="1" s="1"/>
  <c r="V4291" i="1"/>
  <c r="U4291" i="1"/>
  <c r="X4290" i="1"/>
  <c r="Y4290" i="1" s="1"/>
  <c r="Z4290" i="1" s="1"/>
  <c r="V4290" i="1"/>
  <c r="U4290" i="1"/>
  <c r="X4289" i="1"/>
  <c r="Y4289" i="1" s="1"/>
  <c r="Z4289" i="1" s="1"/>
  <c r="V4289" i="1"/>
  <c r="U4289" i="1"/>
  <c r="X4288" i="1"/>
  <c r="Y4288" i="1" s="1"/>
  <c r="Z4288" i="1" s="1"/>
  <c r="V4288" i="1"/>
  <c r="U4288" i="1"/>
  <c r="X4287" i="1"/>
  <c r="Y4287" i="1" s="1"/>
  <c r="Z4287" i="1" s="1"/>
  <c r="V4287" i="1"/>
  <c r="U4287" i="1"/>
  <c r="X4286" i="1"/>
  <c r="Y4286" i="1" s="1"/>
  <c r="Z4286" i="1" s="1"/>
  <c r="V4286" i="1"/>
  <c r="U4286" i="1"/>
  <c r="X4285" i="1"/>
  <c r="Y4285" i="1" s="1"/>
  <c r="Z4285" i="1" s="1"/>
  <c r="V4285" i="1"/>
  <c r="U4285" i="1"/>
  <c r="X4284" i="1"/>
  <c r="Y4284" i="1" s="1"/>
  <c r="Z4284" i="1" s="1"/>
  <c r="V4284" i="1"/>
  <c r="U4284" i="1"/>
  <c r="X4283" i="1"/>
  <c r="Y4283" i="1" s="1"/>
  <c r="Z4283" i="1" s="1"/>
  <c r="V4283" i="1"/>
  <c r="U4283" i="1"/>
  <c r="X4282" i="1"/>
  <c r="Y4282" i="1" s="1"/>
  <c r="Z4282" i="1" s="1"/>
  <c r="V4282" i="1"/>
  <c r="U4282" i="1"/>
  <c r="X4281" i="1"/>
  <c r="Y4281" i="1" s="1"/>
  <c r="Z4281" i="1" s="1"/>
  <c r="V4281" i="1"/>
  <c r="U4281" i="1"/>
  <c r="X4280" i="1"/>
  <c r="Y4280" i="1" s="1"/>
  <c r="Z4280" i="1" s="1"/>
  <c r="V4280" i="1"/>
  <c r="U4280" i="1"/>
  <c r="X4279" i="1"/>
  <c r="Y4279" i="1" s="1"/>
  <c r="Z4279" i="1" s="1"/>
  <c r="V4279" i="1"/>
  <c r="U4279" i="1"/>
  <c r="X4278" i="1"/>
  <c r="Y4278" i="1" s="1"/>
  <c r="Z4278" i="1" s="1"/>
  <c r="V4278" i="1"/>
  <c r="U4278" i="1"/>
  <c r="X4277" i="1"/>
  <c r="Y4277" i="1" s="1"/>
  <c r="Z4277" i="1" s="1"/>
  <c r="V4277" i="1"/>
  <c r="U4277" i="1"/>
  <c r="X4276" i="1"/>
  <c r="Y4276" i="1" s="1"/>
  <c r="Z4276" i="1" s="1"/>
  <c r="V4276" i="1"/>
  <c r="U4276" i="1"/>
  <c r="X4275" i="1"/>
  <c r="Y4275" i="1" s="1"/>
  <c r="Z4275" i="1" s="1"/>
  <c r="V4275" i="1"/>
  <c r="U4275" i="1"/>
  <c r="X4274" i="1"/>
  <c r="Y4274" i="1" s="1"/>
  <c r="Z4274" i="1" s="1"/>
  <c r="V4274" i="1"/>
  <c r="U4274" i="1"/>
  <c r="X4273" i="1"/>
  <c r="Y4273" i="1" s="1"/>
  <c r="Z4273" i="1" s="1"/>
  <c r="V4273" i="1"/>
  <c r="U4273" i="1"/>
  <c r="X4272" i="1"/>
  <c r="Y4272" i="1" s="1"/>
  <c r="Z4272" i="1" s="1"/>
  <c r="V4272" i="1"/>
  <c r="U4272" i="1"/>
  <c r="X4271" i="1"/>
  <c r="Y4271" i="1" s="1"/>
  <c r="Z4271" i="1" s="1"/>
  <c r="V4271" i="1"/>
  <c r="U4271" i="1"/>
  <c r="X4270" i="1"/>
  <c r="Y4270" i="1" s="1"/>
  <c r="Z4270" i="1" s="1"/>
  <c r="V4270" i="1"/>
  <c r="U4270" i="1"/>
  <c r="X4269" i="1"/>
  <c r="Y4269" i="1" s="1"/>
  <c r="Z4269" i="1" s="1"/>
  <c r="V4269" i="1"/>
  <c r="U4269" i="1"/>
  <c r="X4268" i="1"/>
  <c r="Y4268" i="1" s="1"/>
  <c r="Z4268" i="1" s="1"/>
  <c r="V4268" i="1"/>
  <c r="U4268" i="1"/>
  <c r="X4267" i="1"/>
  <c r="Y4267" i="1" s="1"/>
  <c r="Z4267" i="1" s="1"/>
  <c r="V4267" i="1"/>
  <c r="U4267" i="1"/>
  <c r="X4266" i="1"/>
  <c r="Y4266" i="1" s="1"/>
  <c r="Z4266" i="1" s="1"/>
  <c r="V4266" i="1"/>
  <c r="U4266" i="1"/>
  <c r="X4265" i="1"/>
  <c r="Y4265" i="1" s="1"/>
  <c r="Z4265" i="1" s="1"/>
  <c r="V4265" i="1"/>
  <c r="U4265" i="1"/>
  <c r="X4264" i="1"/>
  <c r="Y4264" i="1" s="1"/>
  <c r="Z4264" i="1" s="1"/>
  <c r="V4264" i="1"/>
  <c r="U4264" i="1"/>
  <c r="X4263" i="1"/>
  <c r="Y4263" i="1" s="1"/>
  <c r="Z4263" i="1" s="1"/>
  <c r="V4263" i="1"/>
  <c r="U4263" i="1"/>
  <c r="X4262" i="1"/>
  <c r="Y4262" i="1" s="1"/>
  <c r="Z4262" i="1" s="1"/>
  <c r="V4262" i="1"/>
  <c r="U4262" i="1"/>
  <c r="X4261" i="1"/>
  <c r="Y4261" i="1" s="1"/>
  <c r="Z4261" i="1" s="1"/>
  <c r="V4261" i="1"/>
  <c r="U4261" i="1"/>
  <c r="X4260" i="1"/>
  <c r="Y4260" i="1" s="1"/>
  <c r="Z4260" i="1" s="1"/>
  <c r="V4260" i="1"/>
  <c r="U4260" i="1"/>
  <c r="X4259" i="1"/>
  <c r="Y4259" i="1" s="1"/>
  <c r="Z4259" i="1" s="1"/>
  <c r="V4259" i="1"/>
  <c r="U4259" i="1"/>
  <c r="X4258" i="1"/>
  <c r="Y4258" i="1" s="1"/>
  <c r="Z4258" i="1" s="1"/>
  <c r="V4258" i="1"/>
  <c r="U4258" i="1"/>
  <c r="X4257" i="1"/>
  <c r="Y4257" i="1" s="1"/>
  <c r="Z4257" i="1" s="1"/>
  <c r="V4257" i="1"/>
  <c r="U4257" i="1"/>
  <c r="X4256" i="1"/>
  <c r="Y4256" i="1" s="1"/>
  <c r="Z4256" i="1" s="1"/>
  <c r="V4256" i="1"/>
  <c r="U4256" i="1"/>
  <c r="X4255" i="1"/>
  <c r="Y4255" i="1" s="1"/>
  <c r="Z4255" i="1" s="1"/>
  <c r="V4255" i="1"/>
  <c r="U4255" i="1"/>
  <c r="X4254" i="1"/>
  <c r="Y4254" i="1" s="1"/>
  <c r="Z4254" i="1" s="1"/>
  <c r="V4254" i="1"/>
  <c r="U4254" i="1"/>
  <c r="X4253" i="1"/>
  <c r="Y4253" i="1" s="1"/>
  <c r="Z4253" i="1" s="1"/>
  <c r="V4253" i="1"/>
  <c r="U4253" i="1"/>
  <c r="X4252" i="1"/>
  <c r="Y4252" i="1" s="1"/>
  <c r="Z4252" i="1" s="1"/>
  <c r="V4252" i="1"/>
  <c r="U4252" i="1"/>
  <c r="X4251" i="1"/>
  <c r="Y4251" i="1" s="1"/>
  <c r="Z4251" i="1" s="1"/>
  <c r="V4251" i="1"/>
  <c r="U4251" i="1"/>
  <c r="X4250" i="1"/>
  <c r="Y4250" i="1" s="1"/>
  <c r="Z4250" i="1" s="1"/>
  <c r="V4250" i="1"/>
  <c r="U4250" i="1"/>
  <c r="X4249" i="1"/>
  <c r="Y4249" i="1" s="1"/>
  <c r="Z4249" i="1" s="1"/>
  <c r="V4249" i="1"/>
  <c r="U4249" i="1"/>
  <c r="X4248" i="1"/>
  <c r="Y4248" i="1" s="1"/>
  <c r="Z4248" i="1" s="1"/>
  <c r="V4248" i="1"/>
  <c r="U4248" i="1"/>
  <c r="X4247" i="1"/>
  <c r="Y4247" i="1" s="1"/>
  <c r="Z4247" i="1" s="1"/>
  <c r="V4247" i="1"/>
  <c r="U4247" i="1"/>
  <c r="X4246" i="1"/>
  <c r="Y4246" i="1" s="1"/>
  <c r="Z4246" i="1" s="1"/>
  <c r="V4246" i="1"/>
  <c r="U4246" i="1"/>
  <c r="X4245" i="1"/>
  <c r="Y4245" i="1" s="1"/>
  <c r="Z4245" i="1" s="1"/>
  <c r="V4245" i="1"/>
  <c r="U4245" i="1"/>
  <c r="X4244" i="1"/>
  <c r="Y4244" i="1" s="1"/>
  <c r="Z4244" i="1" s="1"/>
  <c r="V4244" i="1"/>
  <c r="U4244" i="1"/>
  <c r="X4243" i="1"/>
  <c r="Y4243" i="1" s="1"/>
  <c r="Z4243" i="1" s="1"/>
  <c r="V4243" i="1"/>
  <c r="U4243" i="1"/>
  <c r="X4242" i="1"/>
  <c r="Y4242" i="1" s="1"/>
  <c r="Z4242" i="1" s="1"/>
  <c r="V4242" i="1"/>
  <c r="U4242" i="1"/>
  <c r="X4241" i="1"/>
  <c r="Y4241" i="1" s="1"/>
  <c r="Z4241" i="1" s="1"/>
  <c r="V4241" i="1"/>
  <c r="U4241" i="1"/>
  <c r="X4240" i="1"/>
  <c r="Y4240" i="1" s="1"/>
  <c r="Z4240" i="1" s="1"/>
  <c r="V4240" i="1"/>
  <c r="U4240" i="1"/>
  <c r="X4239" i="1"/>
  <c r="Y4239" i="1" s="1"/>
  <c r="Z4239" i="1" s="1"/>
  <c r="V4239" i="1"/>
  <c r="U4239" i="1"/>
  <c r="X4238" i="1"/>
  <c r="Y4238" i="1" s="1"/>
  <c r="Z4238" i="1" s="1"/>
  <c r="V4238" i="1"/>
  <c r="U4238" i="1"/>
  <c r="X4237" i="1"/>
  <c r="Y4237" i="1" s="1"/>
  <c r="Z4237" i="1" s="1"/>
  <c r="V4237" i="1"/>
  <c r="U4237" i="1"/>
  <c r="X4236" i="1"/>
  <c r="Y4236" i="1" s="1"/>
  <c r="Z4236" i="1" s="1"/>
  <c r="V4236" i="1"/>
  <c r="U4236" i="1"/>
  <c r="X4235" i="1"/>
  <c r="Y4235" i="1" s="1"/>
  <c r="Z4235" i="1" s="1"/>
  <c r="V4235" i="1"/>
  <c r="U4235" i="1"/>
  <c r="X4234" i="1"/>
  <c r="Y4234" i="1" s="1"/>
  <c r="Z4234" i="1" s="1"/>
  <c r="V4234" i="1"/>
  <c r="U4234" i="1"/>
  <c r="X4233" i="1"/>
  <c r="Y4233" i="1" s="1"/>
  <c r="Z4233" i="1" s="1"/>
  <c r="V4233" i="1"/>
  <c r="U4233" i="1"/>
  <c r="X4232" i="1"/>
  <c r="Y4232" i="1" s="1"/>
  <c r="Z4232" i="1" s="1"/>
  <c r="V4232" i="1"/>
  <c r="U4232" i="1"/>
  <c r="X4231" i="1"/>
  <c r="Y4231" i="1" s="1"/>
  <c r="Z4231" i="1" s="1"/>
  <c r="V4231" i="1"/>
  <c r="U4231" i="1"/>
  <c r="X4230" i="1"/>
  <c r="Y4230" i="1" s="1"/>
  <c r="Z4230" i="1" s="1"/>
  <c r="V4230" i="1"/>
  <c r="U4230" i="1"/>
  <c r="X4229" i="1"/>
  <c r="Y4229" i="1" s="1"/>
  <c r="Z4229" i="1" s="1"/>
  <c r="V4229" i="1"/>
  <c r="U4229" i="1"/>
  <c r="X4228" i="1"/>
  <c r="Y4228" i="1" s="1"/>
  <c r="Z4228" i="1" s="1"/>
  <c r="V4228" i="1"/>
  <c r="U4228" i="1"/>
  <c r="X4227" i="1"/>
  <c r="Y4227" i="1" s="1"/>
  <c r="Z4227" i="1" s="1"/>
  <c r="V4227" i="1"/>
  <c r="U4227" i="1"/>
  <c r="X4226" i="1"/>
  <c r="Y4226" i="1" s="1"/>
  <c r="Z4226" i="1" s="1"/>
  <c r="V4226" i="1"/>
  <c r="U4226" i="1"/>
  <c r="X4225" i="1"/>
  <c r="Y4225" i="1" s="1"/>
  <c r="Z4225" i="1" s="1"/>
  <c r="V4225" i="1"/>
  <c r="U4225" i="1"/>
  <c r="X4224" i="1"/>
  <c r="Y4224" i="1" s="1"/>
  <c r="Z4224" i="1" s="1"/>
  <c r="V4224" i="1"/>
  <c r="U4224" i="1"/>
  <c r="X4223" i="1"/>
  <c r="Y4223" i="1" s="1"/>
  <c r="Z4223" i="1" s="1"/>
  <c r="V4223" i="1"/>
  <c r="U4223" i="1"/>
  <c r="X4222" i="1"/>
  <c r="Y4222" i="1" s="1"/>
  <c r="Z4222" i="1" s="1"/>
  <c r="V4222" i="1"/>
  <c r="U4222" i="1"/>
  <c r="X4221" i="1"/>
  <c r="Y4221" i="1" s="1"/>
  <c r="Z4221" i="1" s="1"/>
  <c r="V4221" i="1"/>
  <c r="U4221" i="1"/>
  <c r="X4220" i="1"/>
  <c r="Y4220" i="1" s="1"/>
  <c r="Z4220" i="1" s="1"/>
  <c r="V4220" i="1"/>
  <c r="U4220" i="1"/>
  <c r="X4219" i="1"/>
  <c r="Y4219" i="1" s="1"/>
  <c r="Z4219" i="1" s="1"/>
  <c r="V4219" i="1"/>
  <c r="U4219" i="1"/>
  <c r="X4218" i="1"/>
  <c r="Y4218" i="1" s="1"/>
  <c r="Z4218" i="1" s="1"/>
  <c r="V4218" i="1"/>
  <c r="U4218" i="1"/>
  <c r="X4217" i="1"/>
  <c r="Y4217" i="1" s="1"/>
  <c r="Z4217" i="1" s="1"/>
  <c r="V4217" i="1"/>
  <c r="U4217" i="1"/>
  <c r="X4216" i="1"/>
  <c r="Y4216" i="1" s="1"/>
  <c r="Z4216" i="1" s="1"/>
  <c r="V4216" i="1"/>
  <c r="U4216" i="1"/>
  <c r="X4215" i="1"/>
  <c r="Y4215" i="1" s="1"/>
  <c r="Z4215" i="1" s="1"/>
  <c r="V4215" i="1"/>
  <c r="U4215" i="1"/>
  <c r="X4214" i="1"/>
  <c r="Y4214" i="1" s="1"/>
  <c r="Z4214" i="1" s="1"/>
  <c r="V4214" i="1"/>
  <c r="U4214" i="1"/>
  <c r="X4213" i="1"/>
  <c r="Y4213" i="1" s="1"/>
  <c r="Z4213" i="1" s="1"/>
  <c r="V4213" i="1"/>
  <c r="U4213" i="1"/>
  <c r="X4212" i="1"/>
  <c r="Y4212" i="1" s="1"/>
  <c r="Z4212" i="1" s="1"/>
  <c r="V4212" i="1"/>
  <c r="U4212" i="1"/>
  <c r="X4211" i="1"/>
  <c r="Y4211" i="1" s="1"/>
  <c r="Z4211" i="1" s="1"/>
  <c r="V4211" i="1"/>
  <c r="U4211" i="1"/>
  <c r="X4210" i="1"/>
  <c r="Y4210" i="1" s="1"/>
  <c r="Z4210" i="1" s="1"/>
  <c r="V4210" i="1"/>
  <c r="U4210" i="1"/>
  <c r="X4209" i="1"/>
  <c r="Y4209" i="1" s="1"/>
  <c r="Z4209" i="1" s="1"/>
  <c r="V4209" i="1"/>
  <c r="U4209" i="1"/>
  <c r="X4208" i="1"/>
  <c r="Y4208" i="1" s="1"/>
  <c r="Z4208" i="1" s="1"/>
  <c r="V4208" i="1"/>
  <c r="U4208" i="1"/>
  <c r="X4207" i="1"/>
  <c r="Y4207" i="1" s="1"/>
  <c r="Z4207" i="1" s="1"/>
  <c r="V4207" i="1"/>
  <c r="U4207" i="1"/>
  <c r="X4206" i="1"/>
  <c r="Y4206" i="1" s="1"/>
  <c r="Z4206" i="1" s="1"/>
  <c r="V4206" i="1"/>
  <c r="U4206" i="1"/>
  <c r="X4205" i="1"/>
  <c r="Y4205" i="1" s="1"/>
  <c r="Z4205" i="1" s="1"/>
  <c r="V4205" i="1"/>
  <c r="U4205" i="1"/>
  <c r="X4204" i="1"/>
  <c r="Y4204" i="1" s="1"/>
  <c r="Z4204" i="1" s="1"/>
  <c r="V4204" i="1"/>
  <c r="U4204" i="1"/>
  <c r="X4203" i="1"/>
  <c r="Y4203" i="1" s="1"/>
  <c r="Z4203" i="1" s="1"/>
  <c r="V4203" i="1"/>
  <c r="U4203" i="1"/>
  <c r="X4202" i="1"/>
  <c r="Y4202" i="1" s="1"/>
  <c r="Z4202" i="1" s="1"/>
  <c r="V4202" i="1"/>
  <c r="U4202" i="1"/>
  <c r="X4201" i="1"/>
  <c r="Y4201" i="1" s="1"/>
  <c r="Z4201" i="1" s="1"/>
  <c r="V4201" i="1"/>
  <c r="U4201" i="1"/>
  <c r="X4200" i="1"/>
  <c r="Y4200" i="1" s="1"/>
  <c r="Z4200" i="1" s="1"/>
  <c r="V4200" i="1"/>
  <c r="U4200" i="1"/>
  <c r="X4199" i="1"/>
  <c r="Y4199" i="1" s="1"/>
  <c r="Z4199" i="1" s="1"/>
  <c r="V4199" i="1"/>
  <c r="U4199" i="1"/>
  <c r="X4198" i="1"/>
  <c r="Y4198" i="1" s="1"/>
  <c r="Z4198" i="1" s="1"/>
  <c r="V4198" i="1"/>
  <c r="U4198" i="1"/>
  <c r="X4197" i="1"/>
  <c r="Y4197" i="1" s="1"/>
  <c r="Z4197" i="1" s="1"/>
  <c r="V4197" i="1"/>
  <c r="U4197" i="1"/>
  <c r="X4196" i="1"/>
  <c r="Y4196" i="1" s="1"/>
  <c r="Z4196" i="1" s="1"/>
  <c r="V4196" i="1"/>
  <c r="U4196" i="1"/>
  <c r="X4195" i="1"/>
  <c r="Y4195" i="1" s="1"/>
  <c r="Z4195" i="1" s="1"/>
  <c r="V4195" i="1"/>
  <c r="U4195" i="1"/>
  <c r="X4194" i="1"/>
  <c r="Y4194" i="1" s="1"/>
  <c r="Z4194" i="1" s="1"/>
  <c r="V4194" i="1"/>
  <c r="U4194" i="1"/>
  <c r="X4193" i="1"/>
  <c r="Y4193" i="1" s="1"/>
  <c r="Z4193" i="1" s="1"/>
  <c r="V4193" i="1"/>
  <c r="U4193" i="1"/>
  <c r="X4192" i="1"/>
  <c r="Y4192" i="1" s="1"/>
  <c r="Z4192" i="1" s="1"/>
  <c r="V4192" i="1"/>
  <c r="U4192" i="1"/>
  <c r="X4191" i="1"/>
  <c r="Y4191" i="1" s="1"/>
  <c r="Z4191" i="1" s="1"/>
  <c r="V4191" i="1"/>
  <c r="U4191" i="1"/>
  <c r="X4190" i="1"/>
  <c r="Y4190" i="1" s="1"/>
  <c r="Z4190" i="1" s="1"/>
  <c r="V4190" i="1"/>
  <c r="U4190" i="1"/>
  <c r="X4189" i="1"/>
  <c r="Y4189" i="1" s="1"/>
  <c r="Z4189" i="1" s="1"/>
  <c r="V4189" i="1"/>
  <c r="U4189" i="1"/>
  <c r="X4188" i="1"/>
  <c r="Y4188" i="1" s="1"/>
  <c r="Z4188" i="1" s="1"/>
  <c r="V4188" i="1"/>
  <c r="U4188" i="1"/>
  <c r="X4187" i="1"/>
  <c r="Y4187" i="1" s="1"/>
  <c r="Z4187" i="1" s="1"/>
  <c r="V4187" i="1"/>
  <c r="U4187" i="1"/>
  <c r="X4186" i="1"/>
  <c r="Y4186" i="1" s="1"/>
  <c r="Z4186" i="1" s="1"/>
  <c r="V4186" i="1"/>
  <c r="U4186" i="1"/>
  <c r="X4185" i="1"/>
  <c r="Y4185" i="1" s="1"/>
  <c r="Z4185" i="1" s="1"/>
  <c r="V4185" i="1"/>
  <c r="U4185" i="1"/>
  <c r="X4184" i="1"/>
  <c r="Y4184" i="1" s="1"/>
  <c r="Z4184" i="1" s="1"/>
  <c r="V4184" i="1"/>
  <c r="U4184" i="1"/>
  <c r="X4183" i="1"/>
  <c r="Y4183" i="1" s="1"/>
  <c r="Z4183" i="1" s="1"/>
  <c r="V4183" i="1"/>
  <c r="U4183" i="1"/>
  <c r="X4182" i="1"/>
  <c r="Y4182" i="1" s="1"/>
  <c r="Z4182" i="1" s="1"/>
  <c r="V4182" i="1"/>
  <c r="U4182" i="1"/>
  <c r="X4181" i="1"/>
  <c r="Y4181" i="1" s="1"/>
  <c r="Z4181" i="1" s="1"/>
  <c r="V4181" i="1"/>
  <c r="U4181" i="1"/>
  <c r="X4180" i="1"/>
  <c r="Y4180" i="1" s="1"/>
  <c r="Z4180" i="1" s="1"/>
  <c r="V4180" i="1"/>
  <c r="U4180" i="1"/>
  <c r="X4179" i="1"/>
  <c r="Y4179" i="1" s="1"/>
  <c r="Z4179" i="1" s="1"/>
  <c r="V4179" i="1"/>
  <c r="U4179" i="1"/>
  <c r="X4178" i="1"/>
  <c r="Y4178" i="1" s="1"/>
  <c r="Z4178" i="1" s="1"/>
  <c r="V4178" i="1"/>
  <c r="U4178" i="1"/>
  <c r="X4177" i="1"/>
  <c r="Y4177" i="1" s="1"/>
  <c r="Z4177" i="1" s="1"/>
  <c r="V4177" i="1"/>
  <c r="U4177" i="1"/>
  <c r="X4176" i="1"/>
  <c r="Y4176" i="1" s="1"/>
  <c r="Z4176" i="1" s="1"/>
  <c r="V4176" i="1"/>
  <c r="U4176" i="1"/>
  <c r="X4175" i="1"/>
  <c r="Y4175" i="1" s="1"/>
  <c r="Z4175" i="1" s="1"/>
  <c r="V4175" i="1"/>
  <c r="U4175" i="1"/>
  <c r="X4174" i="1"/>
  <c r="Y4174" i="1" s="1"/>
  <c r="Z4174" i="1" s="1"/>
  <c r="V4174" i="1"/>
  <c r="U4174" i="1"/>
  <c r="X4173" i="1"/>
  <c r="Y4173" i="1" s="1"/>
  <c r="Z4173" i="1" s="1"/>
  <c r="V4173" i="1"/>
  <c r="U4173" i="1"/>
  <c r="X4172" i="1"/>
  <c r="Y4172" i="1" s="1"/>
  <c r="Z4172" i="1" s="1"/>
  <c r="V4172" i="1"/>
  <c r="U4172" i="1"/>
  <c r="X4171" i="1"/>
  <c r="Y4171" i="1" s="1"/>
  <c r="Z4171" i="1" s="1"/>
  <c r="V4171" i="1"/>
  <c r="U4171" i="1"/>
  <c r="X4170" i="1"/>
  <c r="Y4170" i="1" s="1"/>
  <c r="Z4170" i="1" s="1"/>
  <c r="V4170" i="1"/>
  <c r="U4170" i="1"/>
  <c r="X4169" i="1"/>
  <c r="Y4169" i="1" s="1"/>
  <c r="Z4169" i="1" s="1"/>
  <c r="V4169" i="1"/>
  <c r="U4169" i="1"/>
  <c r="X4168" i="1"/>
  <c r="Y4168" i="1" s="1"/>
  <c r="Z4168" i="1" s="1"/>
  <c r="V4168" i="1"/>
  <c r="U4168" i="1"/>
  <c r="X4167" i="1"/>
  <c r="Y4167" i="1" s="1"/>
  <c r="Z4167" i="1" s="1"/>
  <c r="V4167" i="1"/>
  <c r="U4167" i="1"/>
  <c r="X4166" i="1"/>
  <c r="Y4166" i="1" s="1"/>
  <c r="Z4166" i="1" s="1"/>
  <c r="V4166" i="1"/>
  <c r="U4166" i="1"/>
  <c r="X4165" i="1"/>
  <c r="Y4165" i="1" s="1"/>
  <c r="Z4165" i="1" s="1"/>
  <c r="V4165" i="1"/>
  <c r="U4165" i="1"/>
  <c r="X4164" i="1"/>
  <c r="Y4164" i="1" s="1"/>
  <c r="Z4164" i="1" s="1"/>
  <c r="V4164" i="1"/>
  <c r="U4164" i="1"/>
  <c r="X4163" i="1"/>
  <c r="Y4163" i="1" s="1"/>
  <c r="Z4163" i="1" s="1"/>
  <c r="V4163" i="1"/>
  <c r="U4163" i="1"/>
  <c r="X4162" i="1"/>
  <c r="Y4162" i="1" s="1"/>
  <c r="Z4162" i="1" s="1"/>
  <c r="V4162" i="1"/>
  <c r="U4162" i="1"/>
  <c r="X4161" i="1"/>
  <c r="Y4161" i="1" s="1"/>
  <c r="Z4161" i="1" s="1"/>
  <c r="V4161" i="1"/>
  <c r="U4161" i="1"/>
  <c r="X4160" i="1"/>
  <c r="Y4160" i="1" s="1"/>
  <c r="Z4160" i="1" s="1"/>
  <c r="V4160" i="1"/>
  <c r="U4160" i="1"/>
  <c r="X4159" i="1"/>
  <c r="Y4159" i="1" s="1"/>
  <c r="Z4159" i="1" s="1"/>
  <c r="V4159" i="1"/>
  <c r="U4159" i="1"/>
  <c r="X4158" i="1"/>
  <c r="Y4158" i="1" s="1"/>
  <c r="Z4158" i="1" s="1"/>
  <c r="V4158" i="1"/>
  <c r="U4158" i="1"/>
  <c r="X4157" i="1"/>
  <c r="Y4157" i="1" s="1"/>
  <c r="Z4157" i="1" s="1"/>
  <c r="V4157" i="1"/>
  <c r="U4157" i="1"/>
  <c r="X4156" i="1"/>
  <c r="Y4156" i="1" s="1"/>
  <c r="Z4156" i="1" s="1"/>
  <c r="V4156" i="1"/>
  <c r="U4156" i="1"/>
  <c r="X4155" i="1"/>
  <c r="Y4155" i="1" s="1"/>
  <c r="Z4155" i="1" s="1"/>
  <c r="V4155" i="1"/>
  <c r="U4155" i="1"/>
  <c r="X4154" i="1"/>
  <c r="Y4154" i="1" s="1"/>
  <c r="Z4154" i="1" s="1"/>
  <c r="V4154" i="1"/>
  <c r="U4154" i="1"/>
  <c r="X4153" i="1"/>
  <c r="Y4153" i="1" s="1"/>
  <c r="Z4153" i="1" s="1"/>
  <c r="V4153" i="1"/>
  <c r="U4153" i="1"/>
  <c r="X4152" i="1"/>
  <c r="Y4152" i="1" s="1"/>
  <c r="Z4152" i="1" s="1"/>
  <c r="V4152" i="1"/>
  <c r="U4152" i="1"/>
  <c r="X4151" i="1"/>
  <c r="Y4151" i="1" s="1"/>
  <c r="Z4151" i="1" s="1"/>
  <c r="V4151" i="1"/>
  <c r="U4151" i="1"/>
  <c r="X4150" i="1"/>
  <c r="Y4150" i="1" s="1"/>
  <c r="Z4150" i="1" s="1"/>
  <c r="V4150" i="1"/>
  <c r="U4150" i="1"/>
  <c r="X4149" i="1"/>
  <c r="Y4149" i="1" s="1"/>
  <c r="Z4149" i="1" s="1"/>
  <c r="V4149" i="1"/>
  <c r="U4149" i="1"/>
  <c r="X4148" i="1"/>
  <c r="Y4148" i="1" s="1"/>
  <c r="Z4148" i="1" s="1"/>
  <c r="V4148" i="1"/>
  <c r="U4148" i="1"/>
  <c r="X4147" i="1"/>
  <c r="Y4147" i="1" s="1"/>
  <c r="Z4147" i="1" s="1"/>
  <c r="V4147" i="1"/>
  <c r="U4147" i="1"/>
  <c r="X4146" i="1"/>
  <c r="Y4146" i="1" s="1"/>
  <c r="Z4146" i="1" s="1"/>
  <c r="V4146" i="1"/>
  <c r="U4146" i="1"/>
  <c r="X4145" i="1"/>
  <c r="Y4145" i="1" s="1"/>
  <c r="Z4145" i="1" s="1"/>
  <c r="V4145" i="1"/>
  <c r="U4145" i="1"/>
  <c r="X4144" i="1"/>
  <c r="Y4144" i="1" s="1"/>
  <c r="Z4144" i="1" s="1"/>
  <c r="V4144" i="1"/>
  <c r="U4144" i="1"/>
  <c r="X4143" i="1"/>
  <c r="Y4143" i="1" s="1"/>
  <c r="Z4143" i="1" s="1"/>
  <c r="V4143" i="1"/>
  <c r="U4143" i="1"/>
  <c r="X4142" i="1"/>
  <c r="Y4142" i="1" s="1"/>
  <c r="Z4142" i="1" s="1"/>
  <c r="V4142" i="1"/>
  <c r="U4142" i="1"/>
  <c r="X4141" i="1"/>
  <c r="Y4141" i="1" s="1"/>
  <c r="Z4141" i="1" s="1"/>
  <c r="V4141" i="1"/>
  <c r="U4141" i="1"/>
  <c r="X4140" i="1"/>
  <c r="Y4140" i="1" s="1"/>
  <c r="Z4140" i="1" s="1"/>
  <c r="V4140" i="1"/>
  <c r="U4140" i="1"/>
  <c r="X4139" i="1"/>
  <c r="Y4139" i="1" s="1"/>
  <c r="Z4139" i="1" s="1"/>
  <c r="V4139" i="1"/>
  <c r="U4139" i="1"/>
  <c r="X4138" i="1"/>
  <c r="Y4138" i="1" s="1"/>
  <c r="Z4138" i="1" s="1"/>
  <c r="V4138" i="1"/>
  <c r="U4138" i="1"/>
  <c r="X4137" i="1"/>
  <c r="Y4137" i="1" s="1"/>
  <c r="Z4137" i="1" s="1"/>
  <c r="V4137" i="1"/>
  <c r="U4137" i="1"/>
  <c r="X4136" i="1"/>
  <c r="Y4136" i="1" s="1"/>
  <c r="Z4136" i="1" s="1"/>
  <c r="V4136" i="1"/>
  <c r="U4136" i="1"/>
  <c r="X4135" i="1"/>
  <c r="Y4135" i="1" s="1"/>
  <c r="Z4135" i="1" s="1"/>
  <c r="V4135" i="1"/>
  <c r="U4135" i="1"/>
  <c r="X4134" i="1"/>
  <c r="Y4134" i="1" s="1"/>
  <c r="Z4134" i="1" s="1"/>
  <c r="V4134" i="1"/>
  <c r="U4134" i="1"/>
  <c r="X4133" i="1"/>
  <c r="Y4133" i="1" s="1"/>
  <c r="Z4133" i="1" s="1"/>
  <c r="V4133" i="1"/>
  <c r="U4133" i="1"/>
  <c r="X4132" i="1"/>
  <c r="Y4132" i="1" s="1"/>
  <c r="Z4132" i="1" s="1"/>
  <c r="V4132" i="1"/>
  <c r="U4132" i="1"/>
  <c r="X4131" i="1"/>
  <c r="Y4131" i="1" s="1"/>
  <c r="Z4131" i="1" s="1"/>
  <c r="V4131" i="1"/>
  <c r="U4131" i="1"/>
  <c r="X4130" i="1"/>
  <c r="Y4130" i="1" s="1"/>
  <c r="Z4130" i="1" s="1"/>
  <c r="V4130" i="1"/>
  <c r="U4130" i="1"/>
  <c r="X4129" i="1"/>
  <c r="Y4129" i="1" s="1"/>
  <c r="Z4129" i="1" s="1"/>
  <c r="V4129" i="1"/>
  <c r="U4129" i="1"/>
  <c r="X4128" i="1"/>
  <c r="Y4128" i="1" s="1"/>
  <c r="Z4128" i="1" s="1"/>
  <c r="V4128" i="1"/>
  <c r="U4128" i="1"/>
  <c r="X4127" i="1"/>
  <c r="Y4127" i="1" s="1"/>
  <c r="Z4127" i="1" s="1"/>
  <c r="V4127" i="1"/>
  <c r="U4127" i="1"/>
  <c r="X4126" i="1"/>
  <c r="Y4126" i="1" s="1"/>
  <c r="Z4126" i="1" s="1"/>
  <c r="V4126" i="1"/>
  <c r="U4126" i="1"/>
  <c r="X4125" i="1"/>
  <c r="Y4125" i="1" s="1"/>
  <c r="Z4125" i="1" s="1"/>
  <c r="V4125" i="1"/>
  <c r="U4125" i="1"/>
  <c r="X4124" i="1"/>
  <c r="Y4124" i="1" s="1"/>
  <c r="Z4124" i="1" s="1"/>
  <c r="V4124" i="1"/>
  <c r="U4124" i="1"/>
  <c r="X4123" i="1"/>
  <c r="Y4123" i="1" s="1"/>
  <c r="Z4123" i="1" s="1"/>
  <c r="V4123" i="1"/>
  <c r="U4123" i="1"/>
  <c r="X4122" i="1"/>
  <c r="Y4122" i="1" s="1"/>
  <c r="Z4122" i="1" s="1"/>
  <c r="V4122" i="1"/>
  <c r="U4122" i="1"/>
  <c r="X4121" i="1"/>
  <c r="Y4121" i="1" s="1"/>
  <c r="Z4121" i="1" s="1"/>
  <c r="V4121" i="1"/>
  <c r="U4121" i="1"/>
  <c r="X4120" i="1"/>
  <c r="Y4120" i="1" s="1"/>
  <c r="Z4120" i="1" s="1"/>
  <c r="V4120" i="1"/>
  <c r="U4120" i="1"/>
  <c r="X4119" i="1"/>
  <c r="Y4119" i="1" s="1"/>
  <c r="Z4119" i="1" s="1"/>
  <c r="V4119" i="1"/>
  <c r="U4119" i="1"/>
  <c r="X4118" i="1"/>
  <c r="Y4118" i="1" s="1"/>
  <c r="Z4118" i="1" s="1"/>
  <c r="V4118" i="1"/>
  <c r="U4118" i="1"/>
  <c r="X4117" i="1"/>
  <c r="Y4117" i="1" s="1"/>
  <c r="Z4117" i="1" s="1"/>
  <c r="V4117" i="1"/>
  <c r="U4117" i="1"/>
  <c r="X4116" i="1"/>
  <c r="Y4116" i="1" s="1"/>
  <c r="Z4116" i="1" s="1"/>
  <c r="V4116" i="1"/>
  <c r="U4116" i="1"/>
  <c r="X4115" i="1"/>
  <c r="Y4115" i="1" s="1"/>
  <c r="Z4115" i="1" s="1"/>
  <c r="V4115" i="1"/>
  <c r="U4115" i="1"/>
  <c r="X4114" i="1"/>
  <c r="Y4114" i="1" s="1"/>
  <c r="Z4114" i="1" s="1"/>
  <c r="V4114" i="1"/>
  <c r="U4114" i="1"/>
  <c r="X4113" i="1"/>
  <c r="Y4113" i="1" s="1"/>
  <c r="Z4113" i="1" s="1"/>
  <c r="V4113" i="1"/>
  <c r="U4113" i="1"/>
  <c r="X4112" i="1"/>
  <c r="Y4112" i="1" s="1"/>
  <c r="Z4112" i="1" s="1"/>
  <c r="V4112" i="1"/>
  <c r="U4112" i="1"/>
  <c r="X4111" i="1"/>
  <c r="Y4111" i="1" s="1"/>
  <c r="Z4111" i="1" s="1"/>
  <c r="V4111" i="1"/>
  <c r="U4111" i="1"/>
  <c r="X4110" i="1"/>
  <c r="Y4110" i="1" s="1"/>
  <c r="Z4110" i="1" s="1"/>
  <c r="V4110" i="1"/>
  <c r="U4110" i="1"/>
  <c r="X4109" i="1"/>
  <c r="Y4109" i="1" s="1"/>
  <c r="Z4109" i="1" s="1"/>
  <c r="V4109" i="1"/>
  <c r="U4109" i="1"/>
  <c r="X4108" i="1"/>
  <c r="Y4108" i="1" s="1"/>
  <c r="Z4108" i="1" s="1"/>
  <c r="V4108" i="1"/>
  <c r="U4108" i="1"/>
  <c r="X4107" i="1"/>
  <c r="Y4107" i="1" s="1"/>
  <c r="Z4107" i="1" s="1"/>
  <c r="V4107" i="1"/>
  <c r="U4107" i="1"/>
  <c r="X4106" i="1"/>
  <c r="Y4106" i="1" s="1"/>
  <c r="Z4106" i="1" s="1"/>
  <c r="V4106" i="1"/>
  <c r="U4106" i="1"/>
  <c r="X4105" i="1"/>
  <c r="Y4105" i="1" s="1"/>
  <c r="Z4105" i="1" s="1"/>
  <c r="V4105" i="1"/>
  <c r="U4105" i="1"/>
  <c r="X4104" i="1"/>
  <c r="Y4104" i="1" s="1"/>
  <c r="Z4104" i="1" s="1"/>
  <c r="V4104" i="1"/>
  <c r="U4104" i="1"/>
  <c r="X4103" i="1"/>
  <c r="Y4103" i="1" s="1"/>
  <c r="Z4103" i="1" s="1"/>
  <c r="V4103" i="1"/>
  <c r="U4103" i="1"/>
  <c r="X4102" i="1"/>
  <c r="Y4102" i="1" s="1"/>
  <c r="Z4102" i="1" s="1"/>
  <c r="V4102" i="1"/>
  <c r="U4102" i="1"/>
  <c r="X4101" i="1"/>
  <c r="Y4101" i="1" s="1"/>
  <c r="Z4101" i="1" s="1"/>
  <c r="V4101" i="1"/>
  <c r="U4101" i="1"/>
  <c r="X4100" i="1"/>
  <c r="Y4100" i="1" s="1"/>
  <c r="Z4100" i="1" s="1"/>
  <c r="V4100" i="1"/>
  <c r="U4100" i="1"/>
  <c r="X4099" i="1"/>
  <c r="Y4099" i="1" s="1"/>
  <c r="Z4099" i="1" s="1"/>
  <c r="V4099" i="1"/>
  <c r="U4099" i="1"/>
  <c r="X4098" i="1"/>
  <c r="Y4098" i="1" s="1"/>
  <c r="Z4098" i="1" s="1"/>
  <c r="V4098" i="1"/>
  <c r="U4098" i="1"/>
  <c r="X4097" i="1"/>
  <c r="Y4097" i="1" s="1"/>
  <c r="Z4097" i="1" s="1"/>
  <c r="V4097" i="1"/>
  <c r="U4097" i="1"/>
  <c r="X4096" i="1"/>
  <c r="Y4096" i="1" s="1"/>
  <c r="Z4096" i="1" s="1"/>
  <c r="V4096" i="1"/>
  <c r="U4096" i="1"/>
  <c r="X4095" i="1"/>
  <c r="Y4095" i="1" s="1"/>
  <c r="Z4095" i="1" s="1"/>
  <c r="V4095" i="1"/>
  <c r="U4095" i="1"/>
  <c r="X4094" i="1"/>
  <c r="Y4094" i="1" s="1"/>
  <c r="Z4094" i="1" s="1"/>
  <c r="V4094" i="1"/>
  <c r="U4094" i="1"/>
  <c r="X4093" i="1"/>
  <c r="Y4093" i="1" s="1"/>
  <c r="Z4093" i="1" s="1"/>
  <c r="V4093" i="1"/>
  <c r="U4093" i="1"/>
  <c r="X4092" i="1"/>
  <c r="Y4092" i="1" s="1"/>
  <c r="Z4092" i="1" s="1"/>
  <c r="V4092" i="1"/>
  <c r="U4092" i="1"/>
  <c r="X4091" i="1"/>
  <c r="Y4091" i="1" s="1"/>
  <c r="Z4091" i="1" s="1"/>
  <c r="V4091" i="1"/>
  <c r="U4091" i="1"/>
  <c r="X4090" i="1"/>
  <c r="Y4090" i="1" s="1"/>
  <c r="Z4090" i="1" s="1"/>
  <c r="V4090" i="1"/>
  <c r="U4090" i="1"/>
  <c r="X4089" i="1"/>
  <c r="Y4089" i="1" s="1"/>
  <c r="Z4089" i="1" s="1"/>
  <c r="V4089" i="1"/>
  <c r="U4089" i="1"/>
  <c r="X4088" i="1"/>
  <c r="Y4088" i="1" s="1"/>
  <c r="Z4088" i="1" s="1"/>
  <c r="V4088" i="1"/>
  <c r="U4088" i="1"/>
  <c r="X4087" i="1"/>
  <c r="Y4087" i="1" s="1"/>
  <c r="Z4087" i="1" s="1"/>
  <c r="V4087" i="1"/>
  <c r="U4087" i="1"/>
  <c r="X4086" i="1"/>
  <c r="Y4086" i="1" s="1"/>
  <c r="Z4086" i="1" s="1"/>
  <c r="V4086" i="1"/>
  <c r="U4086" i="1"/>
  <c r="X4085" i="1"/>
  <c r="Y4085" i="1" s="1"/>
  <c r="Z4085" i="1" s="1"/>
  <c r="V4085" i="1"/>
  <c r="U4085" i="1"/>
  <c r="X4084" i="1"/>
  <c r="Y4084" i="1" s="1"/>
  <c r="Z4084" i="1" s="1"/>
  <c r="V4084" i="1"/>
  <c r="U4084" i="1"/>
  <c r="X4083" i="1"/>
  <c r="Y4083" i="1" s="1"/>
  <c r="Z4083" i="1" s="1"/>
  <c r="V4083" i="1"/>
  <c r="U4083" i="1"/>
  <c r="X4082" i="1"/>
  <c r="Y4082" i="1" s="1"/>
  <c r="Z4082" i="1" s="1"/>
  <c r="V4082" i="1"/>
  <c r="U4082" i="1"/>
  <c r="X4081" i="1"/>
  <c r="Y4081" i="1" s="1"/>
  <c r="Z4081" i="1" s="1"/>
  <c r="V4081" i="1"/>
  <c r="U4081" i="1"/>
  <c r="X4080" i="1"/>
  <c r="Y4080" i="1" s="1"/>
  <c r="Z4080" i="1" s="1"/>
  <c r="V4080" i="1"/>
  <c r="U4080" i="1"/>
  <c r="X4079" i="1"/>
  <c r="Y4079" i="1" s="1"/>
  <c r="Z4079" i="1" s="1"/>
  <c r="V4079" i="1"/>
  <c r="U4079" i="1"/>
  <c r="X4078" i="1"/>
  <c r="Y4078" i="1" s="1"/>
  <c r="Z4078" i="1" s="1"/>
  <c r="V4078" i="1"/>
  <c r="U4078" i="1"/>
  <c r="X4077" i="1"/>
  <c r="Y4077" i="1" s="1"/>
  <c r="Z4077" i="1" s="1"/>
  <c r="V4077" i="1"/>
  <c r="U4077" i="1"/>
  <c r="X4076" i="1"/>
  <c r="Y4076" i="1" s="1"/>
  <c r="Z4076" i="1" s="1"/>
  <c r="V4076" i="1"/>
  <c r="U4076" i="1"/>
  <c r="X4075" i="1"/>
  <c r="Y4075" i="1" s="1"/>
  <c r="Z4075" i="1" s="1"/>
  <c r="V4075" i="1"/>
  <c r="U4075" i="1"/>
  <c r="X4074" i="1"/>
  <c r="Y4074" i="1" s="1"/>
  <c r="Z4074" i="1" s="1"/>
  <c r="V4074" i="1"/>
  <c r="U4074" i="1"/>
  <c r="X4073" i="1"/>
  <c r="Y4073" i="1" s="1"/>
  <c r="Z4073" i="1" s="1"/>
  <c r="V4073" i="1"/>
  <c r="U4073" i="1"/>
  <c r="X4072" i="1"/>
  <c r="Y4072" i="1" s="1"/>
  <c r="Z4072" i="1" s="1"/>
  <c r="V4072" i="1"/>
  <c r="U4072" i="1"/>
  <c r="X4071" i="1"/>
  <c r="Y4071" i="1" s="1"/>
  <c r="Z4071" i="1" s="1"/>
  <c r="V4071" i="1"/>
  <c r="U4071" i="1"/>
  <c r="X4070" i="1"/>
  <c r="Y4070" i="1" s="1"/>
  <c r="Z4070" i="1" s="1"/>
  <c r="V4070" i="1"/>
  <c r="U4070" i="1"/>
  <c r="X4069" i="1"/>
  <c r="Y4069" i="1" s="1"/>
  <c r="Z4069" i="1" s="1"/>
  <c r="V4069" i="1"/>
  <c r="U4069" i="1"/>
  <c r="X4068" i="1"/>
  <c r="Y4068" i="1" s="1"/>
  <c r="Z4068" i="1" s="1"/>
  <c r="V4068" i="1"/>
  <c r="U4068" i="1"/>
  <c r="X4067" i="1"/>
  <c r="Y4067" i="1" s="1"/>
  <c r="Z4067" i="1" s="1"/>
  <c r="V4067" i="1"/>
  <c r="U4067" i="1"/>
  <c r="X4066" i="1"/>
  <c r="Y4066" i="1" s="1"/>
  <c r="Z4066" i="1" s="1"/>
  <c r="V4066" i="1"/>
  <c r="U4066" i="1"/>
  <c r="X4065" i="1"/>
  <c r="Y4065" i="1" s="1"/>
  <c r="Z4065" i="1" s="1"/>
  <c r="V4065" i="1"/>
  <c r="U4065" i="1"/>
  <c r="X4064" i="1"/>
  <c r="Y4064" i="1" s="1"/>
  <c r="Z4064" i="1" s="1"/>
  <c r="V4064" i="1"/>
  <c r="U4064" i="1"/>
  <c r="X4063" i="1"/>
  <c r="Y4063" i="1" s="1"/>
  <c r="Z4063" i="1" s="1"/>
  <c r="V4063" i="1"/>
  <c r="U4063" i="1"/>
  <c r="X4062" i="1"/>
  <c r="Y4062" i="1" s="1"/>
  <c r="Z4062" i="1" s="1"/>
  <c r="V4062" i="1"/>
  <c r="U4062" i="1"/>
  <c r="X4061" i="1"/>
  <c r="Y4061" i="1" s="1"/>
  <c r="Z4061" i="1" s="1"/>
  <c r="V4061" i="1"/>
  <c r="U4061" i="1"/>
  <c r="X4060" i="1"/>
  <c r="Y4060" i="1" s="1"/>
  <c r="Z4060" i="1" s="1"/>
  <c r="V4060" i="1"/>
  <c r="U4060" i="1"/>
  <c r="X4059" i="1"/>
  <c r="Y4059" i="1" s="1"/>
  <c r="Z4059" i="1" s="1"/>
  <c r="V4059" i="1"/>
  <c r="U4059" i="1"/>
  <c r="X4058" i="1"/>
  <c r="Y4058" i="1" s="1"/>
  <c r="Z4058" i="1" s="1"/>
  <c r="V4058" i="1"/>
  <c r="U4058" i="1"/>
  <c r="X4057" i="1"/>
  <c r="Y4057" i="1" s="1"/>
  <c r="Z4057" i="1" s="1"/>
  <c r="V4057" i="1"/>
  <c r="U4057" i="1"/>
  <c r="X4056" i="1"/>
  <c r="Y4056" i="1" s="1"/>
  <c r="Z4056" i="1" s="1"/>
  <c r="V4056" i="1"/>
  <c r="U4056" i="1"/>
  <c r="X4055" i="1"/>
  <c r="Y4055" i="1" s="1"/>
  <c r="Z4055" i="1" s="1"/>
  <c r="V4055" i="1"/>
  <c r="U4055" i="1"/>
  <c r="X4054" i="1"/>
  <c r="Y4054" i="1" s="1"/>
  <c r="Z4054" i="1" s="1"/>
  <c r="V4054" i="1"/>
  <c r="U4054" i="1"/>
  <c r="X4053" i="1"/>
  <c r="Y4053" i="1" s="1"/>
  <c r="Z4053" i="1" s="1"/>
  <c r="V4053" i="1"/>
  <c r="U4053" i="1"/>
  <c r="X4052" i="1"/>
  <c r="Y4052" i="1" s="1"/>
  <c r="Z4052" i="1" s="1"/>
  <c r="V4052" i="1"/>
  <c r="U4052" i="1"/>
  <c r="X4051" i="1"/>
  <c r="Y4051" i="1" s="1"/>
  <c r="Z4051" i="1" s="1"/>
  <c r="V4051" i="1"/>
  <c r="U4051" i="1"/>
  <c r="X4050" i="1"/>
  <c r="Y4050" i="1" s="1"/>
  <c r="Z4050" i="1" s="1"/>
  <c r="V4050" i="1"/>
  <c r="U4050" i="1"/>
  <c r="X4049" i="1"/>
  <c r="Y4049" i="1" s="1"/>
  <c r="Z4049" i="1" s="1"/>
  <c r="V4049" i="1"/>
  <c r="U4049" i="1"/>
  <c r="X4048" i="1"/>
  <c r="Y4048" i="1" s="1"/>
  <c r="Z4048" i="1" s="1"/>
  <c r="V4048" i="1"/>
  <c r="U4048" i="1"/>
  <c r="X4047" i="1"/>
  <c r="Y4047" i="1" s="1"/>
  <c r="Z4047" i="1" s="1"/>
  <c r="V4047" i="1"/>
  <c r="U4047" i="1"/>
  <c r="X4046" i="1"/>
  <c r="Y4046" i="1" s="1"/>
  <c r="Z4046" i="1" s="1"/>
  <c r="V4046" i="1"/>
  <c r="U4046" i="1"/>
  <c r="X4045" i="1"/>
  <c r="Y4045" i="1" s="1"/>
  <c r="Z4045" i="1" s="1"/>
  <c r="V4045" i="1"/>
  <c r="U4045" i="1"/>
  <c r="X4044" i="1"/>
  <c r="Y4044" i="1" s="1"/>
  <c r="Z4044" i="1" s="1"/>
  <c r="V4044" i="1"/>
  <c r="U4044" i="1"/>
  <c r="X4043" i="1"/>
  <c r="Y4043" i="1" s="1"/>
  <c r="Z4043" i="1" s="1"/>
  <c r="V4043" i="1"/>
  <c r="U4043" i="1"/>
  <c r="X4042" i="1"/>
  <c r="Y4042" i="1" s="1"/>
  <c r="Z4042" i="1" s="1"/>
  <c r="V4042" i="1"/>
  <c r="U4042" i="1"/>
  <c r="X4041" i="1"/>
  <c r="Y4041" i="1" s="1"/>
  <c r="Z4041" i="1" s="1"/>
  <c r="V4041" i="1"/>
  <c r="U4041" i="1"/>
  <c r="X4040" i="1"/>
  <c r="Y4040" i="1" s="1"/>
  <c r="Z4040" i="1" s="1"/>
  <c r="V4040" i="1"/>
  <c r="U4040" i="1"/>
  <c r="X4039" i="1"/>
  <c r="Y4039" i="1" s="1"/>
  <c r="Z4039" i="1" s="1"/>
  <c r="V4039" i="1"/>
  <c r="U4039" i="1"/>
  <c r="X4038" i="1"/>
  <c r="Y4038" i="1" s="1"/>
  <c r="Z4038" i="1" s="1"/>
  <c r="V4038" i="1"/>
  <c r="U4038" i="1"/>
  <c r="X4037" i="1"/>
  <c r="Y4037" i="1" s="1"/>
  <c r="Z4037" i="1" s="1"/>
  <c r="V4037" i="1"/>
  <c r="U4037" i="1"/>
  <c r="X4036" i="1"/>
  <c r="Y4036" i="1" s="1"/>
  <c r="Z4036" i="1" s="1"/>
  <c r="V4036" i="1"/>
  <c r="U4036" i="1"/>
  <c r="X4035" i="1"/>
  <c r="Y4035" i="1" s="1"/>
  <c r="Z4035" i="1" s="1"/>
  <c r="V4035" i="1"/>
  <c r="U4035" i="1"/>
  <c r="X4034" i="1"/>
  <c r="Y4034" i="1" s="1"/>
  <c r="Z4034" i="1" s="1"/>
  <c r="V4034" i="1"/>
  <c r="U4034" i="1"/>
  <c r="X4033" i="1"/>
  <c r="Y4033" i="1" s="1"/>
  <c r="Z4033" i="1" s="1"/>
  <c r="V4033" i="1"/>
  <c r="U4033" i="1"/>
  <c r="X4032" i="1"/>
  <c r="Y4032" i="1" s="1"/>
  <c r="Z4032" i="1" s="1"/>
  <c r="V4032" i="1"/>
  <c r="U4032" i="1"/>
  <c r="X4031" i="1"/>
  <c r="Y4031" i="1" s="1"/>
  <c r="Z4031" i="1" s="1"/>
  <c r="V4031" i="1"/>
  <c r="U4031" i="1"/>
  <c r="X4030" i="1"/>
  <c r="Y4030" i="1" s="1"/>
  <c r="Z4030" i="1" s="1"/>
  <c r="V4030" i="1"/>
  <c r="U4030" i="1"/>
  <c r="X4029" i="1"/>
  <c r="Y4029" i="1" s="1"/>
  <c r="Z4029" i="1" s="1"/>
  <c r="V4029" i="1"/>
  <c r="U4029" i="1"/>
  <c r="X4028" i="1"/>
  <c r="Y4028" i="1" s="1"/>
  <c r="Z4028" i="1" s="1"/>
  <c r="V4028" i="1"/>
  <c r="U4028" i="1"/>
  <c r="X4027" i="1"/>
  <c r="Y4027" i="1" s="1"/>
  <c r="Z4027" i="1" s="1"/>
  <c r="V4027" i="1"/>
  <c r="U4027" i="1"/>
  <c r="X4026" i="1"/>
  <c r="Y4026" i="1" s="1"/>
  <c r="Z4026" i="1" s="1"/>
  <c r="V4026" i="1"/>
  <c r="U4026" i="1"/>
  <c r="X4025" i="1"/>
  <c r="Y4025" i="1" s="1"/>
  <c r="Z4025" i="1" s="1"/>
  <c r="V4025" i="1"/>
  <c r="U4025" i="1"/>
  <c r="X4024" i="1"/>
  <c r="Y4024" i="1" s="1"/>
  <c r="Z4024" i="1" s="1"/>
  <c r="V4024" i="1"/>
  <c r="U4024" i="1"/>
  <c r="X4023" i="1"/>
  <c r="Y4023" i="1" s="1"/>
  <c r="Z4023" i="1" s="1"/>
  <c r="V4023" i="1"/>
  <c r="U4023" i="1"/>
  <c r="X4022" i="1"/>
  <c r="Y4022" i="1" s="1"/>
  <c r="Z4022" i="1" s="1"/>
  <c r="V4022" i="1"/>
  <c r="U4022" i="1"/>
  <c r="X4021" i="1"/>
  <c r="Y4021" i="1" s="1"/>
  <c r="Z4021" i="1" s="1"/>
  <c r="V4021" i="1"/>
  <c r="U4021" i="1"/>
  <c r="X4020" i="1"/>
  <c r="Y4020" i="1" s="1"/>
  <c r="Z4020" i="1" s="1"/>
  <c r="V4020" i="1"/>
  <c r="U4020" i="1"/>
  <c r="X4019" i="1"/>
  <c r="Y4019" i="1" s="1"/>
  <c r="Z4019" i="1" s="1"/>
  <c r="V4019" i="1"/>
  <c r="U4019" i="1"/>
  <c r="X4018" i="1"/>
  <c r="Y4018" i="1" s="1"/>
  <c r="Z4018" i="1" s="1"/>
  <c r="V4018" i="1"/>
  <c r="U4018" i="1"/>
  <c r="X4017" i="1"/>
  <c r="Y4017" i="1" s="1"/>
  <c r="Z4017" i="1" s="1"/>
  <c r="V4017" i="1"/>
  <c r="U4017" i="1"/>
  <c r="X4016" i="1"/>
  <c r="Y4016" i="1" s="1"/>
  <c r="Z4016" i="1" s="1"/>
  <c r="V4016" i="1"/>
  <c r="U4016" i="1"/>
  <c r="X4015" i="1"/>
  <c r="Y4015" i="1" s="1"/>
  <c r="Z4015" i="1" s="1"/>
  <c r="V4015" i="1"/>
  <c r="U4015" i="1"/>
  <c r="X4014" i="1"/>
  <c r="Y4014" i="1" s="1"/>
  <c r="Z4014" i="1" s="1"/>
  <c r="V4014" i="1"/>
  <c r="U4014" i="1"/>
  <c r="X4013" i="1"/>
  <c r="Y4013" i="1" s="1"/>
  <c r="Z4013" i="1" s="1"/>
  <c r="V4013" i="1"/>
  <c r="U4013" i="1"/>
  <c r="X4012" i="1"/>
  <c r="Y4012" i="1" s="1"/>
  <c r="Z4012" i="1" s="1"/>
  <c r="V4012" i="1"/>
  <c r="U4012" i="1"/>
  <c r="X4011" i="1"/>
  <c r="Y4011" i="1" s="1"/>
  <c r="Z4011" i="1" s="1"/>
  <c r="V4011" i="1"/>
  <c r="U4011" i="1"/>
  <c r="X4010" i="1"/>
  <c r="Y4010" i="1" s="1"/>
  <c r="Z4010" i="1" s="1"/>
  <c r="V4010" i="1"/>
  <c r="U4010" i="1"/>
  <c r="X4009" i="1"/>
  <c r="Y4009" i="1" s="1"/>
  <c r="Z4009" i="1" s="1"/>
  <c r="V4009" i="1"/>
  <c r="U4009" i="1"/>
  <c r="X4008" i="1"/>
  <c r="Y4008" i="1" s="1"/>
  <c r="Z4008" i="1" s="1"/>
  <c r="V4008" i="1"/>
  <c r="U4008" i="1"/>
  <c r="X4007" i="1"/>
  <c r="Y4007" i="1" s="1"/>
  <c r="Z4007" i="1" s="1"/>
  <c r="V4007" i="1"/>
  <c r="U4007" i="1"/>
  <c r="X4006" i="1"/>
  <c r="Y4006" i="1" s="1"/>
  <c r="Z4006" i="1" s="1"/>
  <c r="V4006" i="1"/>
  <c r="U4006" i="1"/>
  <c r="X4005" i="1"/>
  <c r="Y4005" i="1" s="1"/>
  <c r="Z4005" i="1" s="1"/>
  <c r="V4005" i="1"/>
  <c r="U4005" i="1"/>
  <c r="X4004" i="1"/>
  <c r="Y4004" i="1" s="1"/>
  <c r="Z4004" i="1" s="1"/>
  <c r="V4004" i="1"/>
  <c r="U4004" i="1"/>
  <c r="X4003" i="1"/>
  <c r="Y4003" i="1" s="1"/>
  <c r="Z4003" i="1" s="1"/>
  <c r="V4003" i="1"/>
  <c r="U4003" i="1"/>
  <c r="X4002" i="1"/>
  <c r="Y4002" i="1" s="1"/>
  <c r="Z4002" i="1" s="1"/>
  <c r="V4002" i="1"/>
  <c r="U4002" i="1"/>
  <c r="X4001" i="1"/>
  <c r="Y4001" i="1" s="1"/>
  <c r="Z4001" i="1" s="1"/>
  <c r="V4001" i="1"/>
  <c r="U4001" i="1"/>
  <c r="X4000" i="1"/>
  <c r="Y4000" i="1" s="1"/>
  <c r="Z4000" i="1" s="1"/>
  <c r="V4000" i="1"/>
  <c r="U4000" i="1"/>
  <c r="X3999" i="1"/>
  <c r="Y3999" i="1" s="1"/>
  <c r="Z3999" i="1" s="1"/>
  <c r="V3999" i="1"/>
  <c r="U3999" i="1"/>
  <c r="X3998" i="1"/>
  <c r="Y3998" i="1" s="1"/>
  <c r="Z3998" i="1" s="1"/>
  <c r="V3998" i="1"/>
  <c r="U3998" i="1"/>
  <c r="X3997" i="1"/>
  <c r="Y3997" i="1" s="1"/>
  <c r="Z3997" i="1" s="1"/>
  <c r="V3997" i="1"/>
  <c r="U3997" i="1"/>
  <c r="X3996" i="1"/>
  <c r="Y3996" i="1" s="1"/>
  <c r="Z3996" i="1" s="1"/>
  <c r="V3996" i="1"/>
  <c r="U3996" i="1"/>
  <c r="X3995" i="1"/>
  <c r="Y3995" i="1" s="1"/>
  <c r="Z3995" i="1" s="1"/>
  <c r="V3995" i="1"/>
  <c r="U3995" i="1"/>
  <c r="X3994" i="1"/>
  <c r="Y3994" i="1" s="1"/>
  <c r="Z3994" i="1" s="1"/>
  <c r="V3994" i="1"/>
  <c r="U3994" i="1"/>
  <c r="X3993" i="1"/>
  <c r="Y3993" i="1" s="1"/>
  <c r="Z3993" i="1" s="1"/>
  <c r="V3993" i="1"/>
  <c r="U3993" i="1"/>
  <c r="X3992" i="1"/>
  <c r="Y3992" i="1" s="1"/>
  <c r="Z3992" i="1" s="1"/>
  <c r="V3992" i="1"/>
  <c r="U3992" i="1"/>
  <c r="X3991" i="1"/>
  <c r="Y3991" i="1" s="1"/>
  <c r="Z3991" i="1" s="1"/>
  <c r="V3991" i="1"/>
  <c r="U3991" i="1"/>
  <c r="X3990" i="1"/>
  <c r="Y3990" i="1" s="1"/>
  <c r="Z3990" i="1" s="1"/>
  <c r="V3990" i="1"/>
  <c r="U3990" i="1"/>
  <c r="X3989" i="1"/>
  <c r="Y3989" i="1" s="1"/>
  <c r="Z3989" i="1" s="1"/>
  <c r="V3989" i="1"/>
  <c r="U3989" i="1"/>
  <c r="X3988" i="1"/>
  <c r="Y3988" i="1" s="1"/>
  <c r="Z3988" i="1" s="1"/>
  <c r="V3988" i="1"/>
  <c r="U3988" i="1"/>
  <c r="X3987" i="1"/>
  <c r="Y3987" i="1" s="1"/>
  <c r="Z3987" i="1" s="1"/>
  <c r="V3987" i="1"/>
  <c r="U3987" i="1"/>
  <c r="X3986" i="1"/>
  <c r="Y3986" i="1" s="1"/>
  <c r="Z3986" i="1" s="1"/>
  <c r="V3986" i="1"/>
  <c r="U3986" i="1"/>
  <c r="X3985" i="1"/>
  <c r="Y3985" i="1" s="1"/>
  <c r="Z3985" i="1" s="1"/>
  <c r="V3985" i="1"/>
  <c r="U3985" i="1"/>
  <c r="X3984" i="1"/>
  <c r="Y3984" i="1" s="1"/>
  <c r="Z3984" i="1" s="1"/>
  <c r="V3984" i="1"/>
  <c r="U3984" i="1"/>
  <c r="X3983" i="1"/>
  <c r="Y3983" i="1" s="1"/>
  <c r="Z3983" i="1" s="1"/>
  <c r="V3983" i="1"/>
  <c r="U3983" i="1"/>
  <c r="X3982" i="1"/>
  <c r="Y3982" i="1" s="1"/>
  <c r="Z3982" i="1" s="1"/>
  <c r="V3982" i="1"/>
  <c r="U3982" i="1"/>
  <c r="X3981" i="1"/>
  <c r="Y3981" i="1" s="1"/>
  <c r="Z3981" i="1" s="1"/>
  <c r="V3981" i="1"/>
  <c r="U3981" i="1"/>
  <c r="X3980" i="1"/>
  <c r="Y3980" i="1" s="1"/>
  <c r="Z3980" i="1" s="1"/>
  <c r="V3980" i="1"/>
  <c r="U3980" i="1"/>
  <c r="X3979" i="1"/>
  <c r="Y3979" i="1" s="1"/>
  <c r="Z3979" i="1" s="1"/>
  <c r="V3979" i="1"/>
  <c r="U3979" i="1"/>
  <c r="X3978" i="1"/>
  <c r="Y3978" i="1" s="1"/>
  <c r="Z3978" i="1" s="1"/>
  <c r="V3978" i="1"/>
  <c r="U3978" i="1"/>
  <c r="X3977" i="1"/>
  <c r="Y3977" i="1" s="1"/>
  <c r="Z3977" i="1" s="1"/>
  <c r="V3977" i="1"/>
  <c r="U3977" i="1"/>
  <c r="X3976" i="1"/>
  <c r="Y3976" i="1" s="1"/>
  <c r="Z3976" i="1" s="1"/>
  <c r="V3976" i="1"/>
  <c r="U3976" i="1"/>
  <c r="X3975" i="1"/>
  <c r="Y3975" i="1" s="1"/>
  <c r="Z3975" i="1" s="1"/>
  <c r="V3975" i="1"/>
  <c r="U3975" i="1"/>
  <c r="X3974" i="1"/>
  <c r="Y3974" i="1" s="1"/>
  <c r="Z3974" i="1" s="1"/>
  <c r="V3974" i="1"/>
  <c r="U3974" i="1"/>
  <c r="X3973" i="1"/>
  <c r="Y3973" i="1" s="1"/>
  <c r="Z3973" i="1" s="1"/>
  <c r="V3973" i="1"/>
  <c r="U3973" i="1"/>
  <c r="X3972" i="1"/>
  <c r="Y3972" i="1" s="1"/>
  <c r="Z3972" i="1" s="1"/>
  <c r="V3972" i="1"/>
  <c r="U3972" i="1"/>
  <c r="X3971" i="1"/>
  <c r="Y3971" i="1" s="1"/>
  <c r="Z3971" i="1" s="1"/>
  <c r="V3971" i="1"/>
  <c r="U3971" i="1"/>
  <c r="X3970" i="1"/>
  <c r="Y3970" i="1" s="1"/>
  <c r="Z3970" i="1" s="1"/>
  <c r="V3970" i="1"/>
  <c r="U3970" i="1"/>
  <c r="X3969" i="1"/>
  <c r="Y3969" i="1" s="1"/>
  <c r="Z3969" i="1" s="1"/>
  <c r="V3969" i="1"/>
  <c r="U3969" i="1"/>
  <c r="X3968" i="1"/>
  <c r="Y3968" i="1" s="1"/>
  <c r="Z3968" i="1" s="1"/>
  <c r="V3968" i="1"/>
  <c r="U3968" i="1"/>
  <c r="X3967" i="1"/>
  <c r="Y3967" i="1" s="1"/>
  <c r="Z3967" i="1" s="1"/>
  <c r="V3967" i="1"/>
  <c r="U3967" i="1"/>
  <c r="X3966" i="1"/>
  <c r="Y3966" i="1" s="1"/>
  <c r="Z3966" i="1" s="1"/>
  <c r="V3966" i="1"/>
  <c r="U3966" i="1"/>
  <c r="X3965" i="1"/>
  <c r="Y3965" i="1" s="1"/>
  <c r="Z3965" i="1" s="1"/>
  <c r="V3965" i="1"/>
  <c r="U3965" i="1"/>
  <c r="X3964" i="1"/>
  <c r="Y3964" i="1" s="1"/>
  <c r="Z3964" i="1" s="1"/>
  <c r="V3964" i="1"/>
  <c r="U3964" i="1"/>
  <c r="X3963" i="1"/>
  <c r="Y3963" i="1" s="1"/>
  <c r="Z3963" i="1" s="1"/>
  <c r="V3963" i="1"/>
  <c r="U3963" i="1"/>
  <c r="X3962" i="1"/>
  <c r="Y3962" i="1" s="1"/>
  <c r="Z3962" i="1" s="1"/>
  <c r="V3962" i="1"/>
  <c r="U3962" i="1"/>
  <c r="X3961" i="1"/>
  <c r="Y3961" i="1" s="1"/>
  <c r="Z3961" i="1" s="1"/>
  <c r="V3961" i="1"/>
  <c r="U3961" i="1"/>
  <c r="X3960" i="1"/>
  <c r="Y3960" i="1" s="1"/>
  <c r="Z3960" i="1" s="1"/>
  <c r="V3960" i="1"/>
  <c r="U3960" i="1"/>
  <c r="X3959" i="1"/>
  <c r="Y3959" i="1" s="1"/>
  <c r="Z3959" i="1" s="1"/>
  <c r="V3959" i="1"/>
  <c r="U3959" i="1"/>
  <c r="X3958" i="1"/>
  <c r="Y3958" i="1" s="1"/>
  <c r="Z3958" i="1" s="1"/>
  <c r="V3958" i="1"/>
  <c r="U3958" i="1"/>
  <c r="X3957" i="1"/>
  <c r="Y3957" i="1" s="1"/>
  <c r="Z3957" i="1" s="1"/>
  <c r="V3957" i="1"/>
  <c r="U3957" i="1"/>
  <c r="X3956" i="1"/>
  <c r="Y3956" i="1" s="1"/>
  <c r="Z3956" i="1" s="1"/>
  <c r="V3956" i="1"/>
  <c r="U3956" i="1"/>
  <c r="X3955" i="1"/>
  <c r="Y3955" i="1" s="1"/>
  <c r="Z3955" i="1" s="1"/>
  <c r="V3955" i="1"/>
  <c r="U3955" i="1"/>
  <c r="X3954" i="1"/>
  <c r="Y3954" i="1" s="1"/>
  <c r="Z3954" i="1" s="1"/>
  <c r="V3954" i="1"/>
  <c r="U3954" i="1"/>
  <c r="X3953" i="1"/>
  <c r="Y3953" i="1" s="1"/>
  <c r="Z3953" i="1" s="1"/>
  <c r="V3953" i="1"/>
  <c r="U3953" i="1"/>
  <c r="X3952" i="1"/>
  <c r="Y3952" i="1" s="1"/>
  <c r="Z3952" i="1" s="1"/>
  <c r="V3952" i="1"/>
  <c r="U3952" i="1"/>
  <c r="X3951" i="1"/>
  <c r="Y3951" i="1" s="1"/>
  <c r="Z3951" i="1" s="1"/>
  <c r="V3951" i="1"/>
  <c r="U3951" i="1"/>
  <c r="X3950" i="1"/>
  <c r="Y3950" i="1" s="1"/>
  <c r="Z3950" i="1" s="1"/>
  <c r="V3950" i="1"/>
  <c r="U3950" i="1"/>
  <c r="X3949" i="1"/>
  <c r="Y3949" i="1" s="1"/>
  <c r="Z3949" i="1" s="1"/>
  <c r="V3949" i="1"/>
  <c r="U3949" i="1"/>
  <c r="X3948" i="1"/>
  <c r="Y3948" i="1" s="1"/>
  <c r="Z3948" i="1" s="1"/>
  <c r="V3948" i="1"/>
  <c r="U3948" i="1"/>
  <c r="X3947" i="1"/>
  <c r="Y3947" i="1" s="1"/>
  <c r="Z3947" i="1" s="1"/>
  <c r="V3947" i="1"/>
  <c r="U3947" i="1"/>
  <c r="X3946" i="1"/>
  <c r="Y3946" i="1" s="1"/>
  <c r="Z3946" i="1" s="1"/>
  <c r="V3946" i="1"/>
  <c r="U3946" i="1"/>
  <c r="X3945" i="1"/>
  <c r="Y3945" i="1" s="1"/>
  <c r="Z3945" i="1" s="1"/>
  <c r="V3945" i="1"/>
  <c r="U3945" i="1"/>
  <c r="X3944" i="1"/>
  <c r="Y3944" i="1" s="1"/>
  <c r="Z3944" i="1" s="1"/>
  <c r="V3944" i="1"/>
  <c r="U3944" i="1"/>
  <c r="X3943" i="1"/>
  <c r="Y3943" i="1" s="1"/>
  <c r="Z3943" i="1" s="1"/>
  <c r="V3943" i="1"/>
  <c r="U3943" i="1"/>
  <c r="X3942" i="1"/>
  <c r="Y3942" i="1" s="1"/>
  <c r="Z3942" i="1" s="1"/>
  <c r="V3942" i="1"/>
  <c r="U3942" i="1"/>
  <c r="X3941" i="1"/>
  <c r="Y3941" i="1" s="1"/>
  <c r="Z3941" i="1" s="1"/>
  <c r="V3941" i="1"/>
  <c r="U3941" i="1"/>
  <c r="X3940" i="1"/>
  <c r="Y3940" i="1" s="1"/>
  <c r="Z3940" i="1" s="1"/>
  <c r="V3940" i="1"/>
  <c r="U3940" i="1"/>
  <c r="X3939" i="1"/>
  <c r="Y3939" i="1" s="1"/>
  <c r="Z3939" i="1" s="1"/>
  <c r="V3939" i="1"/>
  <c r="U3939" i="1"/>
  <c r="X3938" i="1"/>
  <c r="Y3938" i="1" s="1"/>
  <c r="Z3938" i="1" s="1"/>
  <c r="V3938" i="1"/>
  <c r="U3938" i="1"/>
  <c r="X3937" i="1"/>
  <c r="Y3937" i="1" s="1"/>
  <c r="Z3937" i="1" s="1"/>
  <c r="V3937" i="1"/>
  <c r="U3937" i="1"/>
  <c r="X3936" i="1"/>
  <c r="Y3936" i="1" s="1"/>
  <c r="Z3936" i="1" s="1"/>
  <c r="V3936" i="1"/>
  <c r="U3936" i="1"/>
  <c r="X3935" i="1"/>
  <c r="Y3935" i="1" s="1"/>
  <c r="Z3935" i="1" s="1"/>
  <c r="V3935" i="1"/>
  <c r="U3935" i="1"/>
  <c r="X3934" i="1"/>
  <c r="Y3934" i="1" s="1"/>
  <c r="Z3934" i="1" s="1"/>
  <c r="V3934" i="1"/>
  <c r="U3934" i="1"/>
  <c r="X3933" i="1"/>
  <c r="Y3933" i="1" s="1"/>
  <c r="Z3933" i="1" s="1"/>
  <c r="V3933" i="1"/>
  <c r="U3933" i="1"/>
  <c r="X3932" i="1"/>
  <c r="Y3932" i="1" s="1"/>
  <c r="Z3932" i="1" s="1"/>
  <c r="V3932" i="1"/>
  <c r="U3932" i="1"/>
  <c r="X3931" i="1"/>
  <c r="Y3931" i="1" s="1"/>
  <c r="Z3931" i="1" s="1"/>
  <c r="V3931" i="1"/>
  <c r="U3931" i="1"/>
  <c r="X3930" i="1"/>
  <c r="Y3930" i="1" s="1"/>
  <c r="Z3930" i="1" s="1"/>
  <c r="V3930" i="1"/>
  <c r="U3930" i="1"/>
  <c r="X3929" i="1"/>
  <c r="Y3929" i="1" s="1"/>
  <c r="Z3929" i="1" s="1"/>
  <c r="V3929" i="1"/>
  <c r="U3929" i="1"/>
  <c r="X3928" i="1"/>
  <c r="Y3928" i="1" s="1"/>
  <c r="Z3928" i="1" s="1"/>
  <c r="V3928" i="1"/>
  <c r="U3928" i="1"/>
  <c r="X3927" i="1"/>
  <c r="Y3927" i="1" s="1"/>
  <c r="Z3927" i="1" s="1"/>
  <c r="V3927" i="1"/>
  <c r="U3927" i="1"/>
  <c r="X3926" i="1"/>
  <c r="Y3926" i="1" s="1"/>
  <c r="Z3926" i="1" s="1"/>
  <c r="V3926" i="1"/>
  <c r="U3926" i="1"/>
  <c r="X3925" i="1"/>
  <c r="Y3925" i="1" s="1"/>
  <c r="Z3925" i="1" s="1"/>
  <c r="V3925" i="1"/>
  <c r="U3925" i="1"/>
  <c r="X3924" i="1"/>
  <c r="Y3924" i="1" s="1"/>
  <c r="Z3924" i="1" s="1"/>
  <c r="V3924" i="1"/>
  <c r="U3924" i="1"/>
  <c r="X3923" i="1"/>
  <c r="Y3923" i="1" s="1"/>
  <c r="Z3923" i="1" s="1"/>
  <c r="V3923" i="1"/>
  <c r="U3923" i="1"/>
  <c r="X3922" i="1"/>
  <c r="Y3922" i="1" s="1"/>
  <c r="Z3922" i="1" s="1"/>
  <c r="V3922" i="1"/>
  <c r="U3922" i="1"/>
  <c r="X3921" i="1"/>
  <c r="Y3921" i="1" s="1"/>
  <c r="Z3921" i="1" s="1"/>
  <c r="V3921" i="1"/>
  <c r="U3921" i="1"/>
  <c r="X3920" i="1"/>
  <c r="Y3920" i="1" s="1"/>
  <c r="Z3920" i="1" s="1"/>
  <c r="V3920" i="1"/>
  <c r="U3920" i="1"/>
  <c r="X3919" i="1"/>
  <c r="Y3919" i="1" s="1"/>
  <c r="Z3919" i="1" s="1"/>
  <c r="V3919" i="1"/>
  <c r="U3919" i="1"/>
  <c r="X3918" i="1"/>
  <c r="Y3918" i="1" s="1"/>
  <c r="Z3918" i="1" s="1"/>
  <c r="V3918" i="1"/>
  <c r="U3918" i="1"/>
  <c r="X3917" i="1"/>
  <c r="Y3917" i="1" s="1"/>
  <c r="Z3917" i="1" s="1"/>
  <c r="V3917" i="1"/>
  <c r="U3917" i="1"/>
  <c r="X3916" i="1"/>
  <c r="Y3916" i="1" s="1"/>
  <c r="Z3916" i="1" s="1"/>
  <c r="V3916" i="1"/>
  <c r="U3916" i="1"/>
  <c r="X3915" i="1"/>
  <c r="Y3915" i="1" s="1"/>
  <c r="Z3915" i="1" s="1"/>
  <c r="V3915" i="1"/>
  <c r="U3915" i="1"/>
  <c r="X3914" i="1"/>
  <c r="Y3914" i="1" s="1"/>
  <c r="Z3914" i="1" s="1"/>
  <c r="V3914" i="1"/>
  <c r="U3914" i="1"/>
  <c r="X3913" i="1"/>
  <c r="Y3913" i="1" s="1"/>
  <c r="Z3913" i="1" s="1"/>
  <c r="V3913" i="1"/>
  <c r="U3913" i="1"/>
  <c r="X3912" i="1"/>
  <c r="Y3912" i="1" s="1"/>
  <c r="Z3912" i="1" s="1"/>
  <c r="V3912" i="1"/>
  <c r="U3912" i="1"/>
  <c r="X3911" i="1"/>
  <c r="Y3911" i="1" s="1"/>
  <c r="Z3911" i="1" s="1"/>
  <c r="V3911" i="1"/>
  <c r="U3911" i="1"/>
  <c r="X3910" i="1"/>
  <c r="Y3910" i="1" s="1"/>
  <c r="Z3910" i="1" s="1"/>
  <c r="V3910" i="1"/>
  <c r="U3910" i="1"/>
  <c r="X3909" i="1"/>
  <c r="Y3909" i="1" s="1"/>
  <c r="Z3909" i="1" s="1"/>
  <c r="V3909" i="1"/>
  <c r="U3909" i="1"/>
  <c r="X3908" i="1"/>
  <c r="Y3908" i="1" s="1"/>
  <c r="Z3908" i="1" s="1"/>
  <c r="V3908" i="1"/>
  <c r="U3908" i="1"/>
  <c r="X3907" i="1"/>
  <c r="Y3907" i="1" s="1"/>
  <c r="Z3907" i="1" s="1"/>
  <c r="V3907" i="1"/>
  <c r="U3907" i="1"/>
  <c r="X3906" i="1"/>
  <c r="Y3906" i="1" s="1"/>
  <c r="Z3906" i="1" s="1"/>
  <c r="V3906" i="1"/>
  <c r="U3906" i="1"/>
  <c r="X3905" i="1"/>
  <c r="Y3905" i="1" s="1"/>
  <c r="Z3905" i="1" s="1"/>
  <c r="V3905" i="1"/>
  <c r="U3905" i="1"/>
  <c r="X3904" i="1"/>
  <c r="Y3904" i="1" s="1"/>
  <c r="Z3904" i="1" s="1"/>
  <c r="V3904" i="1"/>
  <c r="U3904" i="1"/>
  <c r="X3903" i="1"/>
  <c r="Y3903" i="1" s="1"/>
  <c r="Z3903" i="1" s="1"/>
  <c r="V3903" i="1"/>
  <c r="U3903" i="1"/>
  <c r="X3902" i="1"/>
  <c r="Y3902" i="1" s="1"/>
  <c r="Z3902" i="1" s="1"/>
  <c r="V3902" i="1"/>
  <c r="U3902" i="1"/>
  <c r="X3901" i="1"/>
  <c r="Y3901" i="1" s="1"/>
  <c r="Z3901" i="1" s="1"/>
  <c r="V3901" i="1"/>
  <c r="U3901" i="1"/>
  <c r="X3900" i="1"/>
  <c r="Y3900" i="1" s="1"/>
  <c r="Z3900" i="1" s="1"/>
  <c r="V3900" i="1"/>
  <c r="U3900" i="1"/>
  <c r="X3899" i="1"/>
  <c r="Y3899" i="1" s="1"/>
  <c r="Z3899" i="1" s="1"/>
  <c r="V3899" i="1"/>
  <c r="U3899" i="1"/>
  <c r="X3898" i="1"/>
  <c r="Y3898" i="1" s="1"/>
  <c r="Z3898" i="1" s="1"/>
  <c r="V3898" i="1"/>
  <c r="U3898" i="1"/>
  <c r="X3897" i="1"/>
  <c r="Y3897" i="1" s="1"/>
  <c r="Z3897" i="1" s="1"/>
  <c r="V3897" i="1"/>
  <c r="U3897" i="1"/>
  <c r="X3896" i="1"/>
  <c r="Y3896" i="1" s="1"/>
  <c r="Z3896" i="1" s="1"/>
  <c r="V3896" i="1"/>
  <c r="U3896" i="1"/>
  <c r="X3895" i="1"/>
  <c r="Y3895" i="1" s="1"/>
  <c r="Z3895" i="1" s="1"/>
  <c r="V3895" i="1"/>
  <c r="U3895" i="1"/>
  <c r="X3894" i="1"/>
  <c r="Y3894" i="1" s="1"/>
  <c r="Z3894" i="1" s="1"/>
  <c r="V3894" i="1"/>
  <c r="U3894" i="1"/>
  <c r="X3893" i="1"/>
  <c r="Y3893" i="1" s="1"/>
  <c r="Z3893" i="1" s="1"/>
  <c r="V3893" i="1"/>
  <c r="U3893" i="1"/>
  <c r="X3892" i="1"/>
  <c r="Y3892" i="1" s="1"/>
  <c r="Z3892" i="1" s="1"/>
  <c r="V3892" i="1"/>
  <c r="U3892" i="1"/>
  <c r="X3891" i="1"/>
  <c r="Y3891" i="1" s="1"/>
  <c r="Z3891" i="1" s="1"/>
  <c r="V3891" i="1"/>
  <c r="U3891" i="1"/>
  <c r="X3890" i="1"/>
  <c r="Y3890" i="1" s="1"/>
  <c r="Z3890" i="1" s="1"/>
  <c r="V3890" i="1"/>
  <c r="U3890" i="1"/>
  <c r="X3889" i="1"/>
  <c r="Y3889" i="1" s="1"/>
  <c r="Z3889" i="1" s="1"/>
  <c r="V3889" i="1"/>
  <c r="U3889" i="1"/>
  <c r="X3888" i="1"/>
  <c r="Y3888" i="1" s="1"/>
  <c r="Z3888" i="1" s="1"/>
  <c r="V3888" i="1"/>
  <c r="U3888" i="1"/>
  <c r="X3887" i="1"/>
  <c r="Y3887" i="1" s="1"/>
  <c r="Z3887" i="1" s="1"/>
  <c r="V3887" i="1"/>
  <c r="U3887" i="1"/>
  <c r="X3886" i="1"/>
  <c r="Y3886" i="1" s="1"/>
  <c r="Z3886" i="1" s="1"/>
  <c r="V3886" i="1"/>
  <c r="U3886" i="1"/>
  <c r="X3885" i="1"/>
  <c r="Y3885" i="1" s="1"/>
  <c r="Z3885" i="1" s="1"/>
  <c r="V3885" i="1"/>
  <c r="U3885" i="1"/>
  <c r="X3884" i="1"/>
  <c r="Y3884" i="1" s="1"/>
  <c r="Z3884" i="1" s="1"/>
  <c r="V3884" i="1"/>
  <c r="U3884" i="1"/>
  <c r="X3883" i="1"/>
  <c r="Y3883" i="1" s="1"/>
  <c r="Z3883" i="1" s="1"/>
  <c r="V3883" i="1"/>
  <c r="U3883" i="1"/>
  <c r="X3882" i="1"/>
  <c r="Y3882" i="1" s="1"/>
  <c r="Z3882" i="1" s="1"/>
  <c r="V3882" i="1"/>
  <c r="U3882" i="1"/>
  <c r="X3881" i="1"/>
  <c r="Y3881" i="1" s="1"/>
  <c r="Z3881" i="1" s="1"/>
  <c r="V3881" i="1"/>
  <c r="U3881" i="1"/>
  <c r="X3880" i="1"/>
  <c r="Y3880" i="1" s="1"/>
  <c r="Z3880" i="1" s="1"/>
  <c r="V3880" i="1"/>
  <c r="U3880" i="1"/>
  <c r="X3879" i="1"/>
  <c r="Y3879" i="1" s="1"/>
  <c r="Z3879" i="1" s="1"/>
  <c r="V3879" i="1"/>
  <c r="U3879" i="1"/>
  <c r="X3878" i="1"/>
  <c r="Y3878" i="1" s="1"/>
  <c r="Z3878" i="1" s="1"/>
  <c r="V3878" i="1"/>
  <c r="U3878" i="1"/>
  <c r="X3877" i="1"/>
  <c r="Y3877" i="1" s="1"/>
  <c r="Z3877" i="1" s="1"/>
  <c r="V3877" i="1"/>
  <c r="U3877" i="1"/>
  <c r="X3876" i="1"/>
  <c r="Y3876" i="1" s="1"/>
  <c r="Z3876" i="1" s="1"/>
  <c r="V3876" i="1"/>
  <c r="U3876" i="1"/>
  <c r="X3875" i="1"/>
  <c r="Y3875" i="1" s="1"/>
  <c r="Z3875" i="1" s="1"/>
  <c r="V3875" i="1"/>
  <c r="U3875" i="1"/>
  <c r="X3874" i="1"/>
  <c r="Y3874" i="1" s="1"/>
  <c r="Z3874" i="1" s="1"/>
  <c r="V3874" i="1"/>
  <c r="U3874" i="1"/>
  <c r="X3873" i="1"/>
  <c r="Y3873" i="1" s="1"/>
  <c r="Z3873" i="1" s="1"/>
  <c r="V3873" i="1"/>
  <c r="U3873" i="1"/>
  <c r="X3872" i="1"/>
  <c r="Y3872" i="1" s="1"/>
  <c r="Z3872" i="1" s="1"/>
  <c r="V3872" i="1"/>
  <c r="U3872" i="1"/>
  <c r="X3871" i="1"/>
  <c r="Y3871" i="1" s="1"/>
  <c r="Z3871" i="1" s="1"/>
  <c r="V3871" i="1"/>
  <c r="U3871" i="1"/>
  <c r="X3870" i="1"/>
  <c r="Y3870" i="1" s="1"/>
  <c r="Z3870" i="1" s="1"/>
  <c r="V3870" i="1"/>
  <c r="U3870" i="1"/>
  <c r="X3869" i="1"/>
  <c r="Y3869" i="1" s="1"/>
  <c r="Z3869" i="1" s="1"/>
  <c r="V3869" i="1"/>
  <c r="U3869" i="1"/>
  <c r="X3868" i="1"/>
  <c r="Y3868" i="1" s="1"/>
  <c r="Z3868" i="1" s="1"/>
  <c r="V3868" i="1"/>
  <c r="U3868" i="1"/>
  <c r="X3867" i="1"/>
  <c r="Y3867" i="1" s="1"/>
  <c r="Z3867" i="1" s="1"/>
  <c r="V3867" i="1"/>
  <c r="U3867" i="1"/>
  <c r="X3866" i="1"/>
  <c r="Y3866" i="1" s="1"/>
  <c r="Z3866" i="1" s="1"/>
  <c r="V3866" i="1"/>
  <c r="U3866" i="1"/>
  <c r="X3865" i="1"/>
  <c r="Y3865" i="1" s="1"/>
  <c r="Z3865" i="1" s="1"/>
  <c r="V3865" i="1"/>
  <c r="U3865" i="1"/>
  <c r="X3864" i="1"/>
  <c r="Y3864" i="1" s="1"/>
  <c r="Z3864" i="1" s="1"/>
  <c r="V3864" i="1"/>
  <c r="U3864" i="1"/>
  <c r="X3863" i="1"/>
  <c r="Y3863" i="1" s="1"/>
  <c r="Z3863" i="1" s="1"/>
  <c r="V3863" i="1"/>
  <c r="U3863" i="1"/>
  <c r="X3862" i="1"/>
  <c r="Y3862" i="1" s="1"/>
  <c r="Z3862" i="1" s="1"/>
  <c r="V3862" i="1"/>
  <c r="U3862" i="1"/>
  <c r="X3861" i="1"/>
  <c r="Y3861" i="1" s="1"/>
  <c r="Z3861" i="1" s="1"/>
  <c r="V3861" i="1"/>
  <c r="U3861" i="1"/>
  <c r="X3860" i="1"/>
  <c r="Y3860" i="1" s="1"/>
  <c r="Z3860" i="1" s="1"/>
  <c r="V3860" i="1"/>
  <c r="U3860" i="1"/>
  <c r="X3859" i="1"/>
  <c r="Y3859" i="1" s="1"/>
  <c r="Z3859" i="1" s="1"/>
  <c r="V3859" i="1"/>
  <c r="U3859" i="1"/>
  <c r="X3858" i="1"/>
  <c r="Y3858" i="1" s="1"/>
  <c r="Z3858" i="1" s="1"/>
  <c r="V3858" i="1"/>
  <c r="U3858" i="1"/>
  <c r="X3857" i="1"/>
  <c r="Y3857" i="1" s="1"/>
  <c r="Z3857" i="1" s="1"/>
  <c r="V3857" i="1"/>
  <c r="U3857" i="1"/>
  <c r="X3856" i="1"/>
  <c r="Y3856" i="1" s="1"/>
  <c r="Z3856" i="1" s="1"/>
  <c r="V3856" i="1"/>
  <c r="U3856" i="1"/>
  <c r="X3855" i="1"/>
  <c r="Y3855" i="1" s="1"/>
  <c r="Z3855" i="1" s="1"/>
  <c r="V3855" i="1"/>
  <c r="U3855" i="1"/>
  <c r="X3854" i="1"/>
  <c r="Y3854" i="1" s="1"/>
  <c r="Z3854" i="1" s="1"/>
  <c r="V3854" i="1"/>
  <c r="U3854" i="1"/>
  <c r="X3853" i="1"/>
  <c r="Y3853" i="1" s="1"/>
  <c r="Z3853" i="1" s="1"/>
  <c r="V3853" i="1"/>
  <c r="U3853" i="1"/>
  <c r="X3852" i="1"/>
  <c r="Y3852" i="1" s="1"/>
  <c r="Z3852" i="1" s="1"/>
  <c r="V3852" i="1"/>
  <c r="U3852" i="1"/>
  <c r="X3851" i="1"/>
  <c r="Y3851" i="1" s="1"/>
  <c r="Z3851" i="1" s="1"/>
  <c r="V3851" i="1"/>
  <c r="U3851" i="1"/>
  <c r="X3850" i="1"/>
  <c r="Y3850" i="1" s="1"/>
  <c r="Z3850" i="1" s="1"/>
  <c r="V3850" i="1"/>
  <c r="U3850" i="1"/>
  <c r="X3849" i="1"/>
  <c r="Y3849" i="1" s="1"/>
  <c r="Z3849" i="1" s="1"/>
  <c r="V3849" i="1"/>
  <c r="U3849" i="1"/>
  <c r="X3848" i="1"/>
  <c r="Y3848" i="1" s="1"/>
  <c r="Z3848" i="1" s="1"/>
  <c r="V3848" i="1"/>
  <c r="U3848" i="1"/>
  <c r="X3847" i="1"/>
  <c r="Y3847" i="1" s="1"/>
  <c r="Z3847" i="1" s="1"/>
  <c r="V3847" i="1"/>
  <c r="U3847" i="1"/>
  <c r="X3846" i="1"/>
  <c r="Y3846" i="1" s="1"/>
  <c r="Z3846" i="1" s="1"/>
  <c r="V3846" i="1"/>
  <c r="U3846" i="1"/>
  <c r="X3845" i="1"/>
  <c r="Y3845" i="1" s="1"/>
  <c r="Z3845" i="1" s="1"/>
  <c r="V3845" i="1"/>
  <c r="U3845" i="1"/>
  <c r="X3844" i="1"/>
  <c r="Y3844" i="1" s="1"/>
  <c r="Z3844" i="1" s="1"/>
  <c r="V3844" i="1"/>
  <c r="U3844" i="1"/>
  <c r="X3843" i="1"/>
  <c r="Y3843" i="1" s="1"/>
  <c r="Z3843" i="1" s="1"/>
  <c r="V3843" i="1"/>
  <c r="U3843" i="1"/>
  <c r="X3842" i="1"/>
  <c r="Y3842" i="1" s="1"/>
  <c r="Z3842" i="1" s="1"/>
  <c r="V3842" i="1"/>
  <c r="U3842" i="1"/>
  <c r="X3841" i="1"/>
  <c r="Y3841" i="1" s="1"/>
  <c r="Z3841" i="1" s="1"/>
  <c r="V3841" i="1"/>
  <c r="U3841" i="1"/>
  <c r="X3840" i="1"/>
  <c r="Y3840" i="1" s="1"/>
  <c r="Z3840" i="1" s="1"/>
  <c r="V3840" i="1"/>
  <c r="U3840" i="1"/>
  <c r="X3839" i="1"/>
  <c r="Y3839" i="1" s="1"/>
  <c r="Z3839" i="1" s="1"/>
  <c r="V3839" i="1"/>
  <c r="U3839" i="1"/>
  <c r="X3838" i="1"/>
  <c r="Y3838" i="1" s="1"/>
  <c r="Z3838" i="1" s="1"/>
  <c r="V3838" i="1"/>
  <c r="U3838" i="1"/>
  <c r="X3837" i="1"/>
  <c r="Y3837" i="1" s="1"/>
  <c r="Z3837" i="1" s="1"/>
  <c r="V3837" i="1"/>
  <c r="U3837" i="1"/>
  <c r="X3836" i="1"/>
  <c r="Y3836" i="1" s="1"/>
  <c r="Z3836" i="1" s="1"/>
  <c r="V3836" i="1"/>
  <c r="U3836" i="1"/>
  <c r="X3835" i="1"/>
  <c r="Y3835" i="1" s="1"/>
  <c r="Z3835" i="1" s="1"/>
  <c r="V3835" i="1"/>
  <c r="U3835" i="1"/>
  <c r="X3834" i="1"/>
  <c r="Y3834" i="1" s="1"/>
  <c r="Z3834" i="1" s="1"/>
  <c r="V3834" i="1"/>
  <c r="U3834" i="1"/>
  <c r="X3833" i="1"/>
  <c r="Y3833" i="1" s="1"/>
  <c r="Z3833" i="1" s="1"/>
  <c r="V3833" i="1"/>
  <c r="U3833" i="1"/>
  <c r="X3832" i="1"/>
  <c r="Y3832" i="1" s="1"/>
  <c r="Z3832" i="1" s="1"/>
  <c r="V3832" i="1"/>
  <c r="U3832" i="1"/>
  <c r="X3831" i="1"/>
  <c r="Y3831" i="1" s="1"/>
  <c r="Z3831" i="1" s="1"/>
  <c r="V3831" i="1"/>
  <c r="U3831" i="1"/>
  <c r="X3830" i="1"/>
  <c r="Y3830" i="1" s="1"/>
  <c r="Z3830" i="1" s="1"/>
  <c r="V3830" i="1"/>
  <c r="U3830" i="1"/>
  <c r="X3829" i="1"/>
  <c r="Y3829" i="1" s="1"/>
  <c r="Z3829" i="1" s="1"/>
  <c r="V3829" i="1"/>
  <c r="U3829" i="1"/>
  <c r="X3828" i="1"/>
  <c r="Y3828" i="1" s="1"/>
  <c r="Z3828" i="1" s="1"/>
  <c r="V3828" i="1"/>
  <c r="U3828" i="1"/>
  <c r="X3827" i="1"/>
  <c r="Y3827" i="1" s="1"/>
  <c r="Z3827" i="1" s="1"/>
  <c r="V3827" i="1"/>
  <c r="U3827" i="1"/>
  <c r="X3826" i="1"/>
  <c r="Y3826" i="1" s="1"/>
  <c r="Z3826" i="1" s="1"/>
  <c r="V3826" i="1"/>
  <c r="U3826" i="1"/>
  <c r="X3825" i="1"/>
  <c r="Y3825" i="1" s="1"/>
  <c r="Z3825" i="1" s="1"/>
  <c r="V3825" i="1"/>
  <c r="U3825" i="1"/>
  <c r="X3824" i="1"/>
  <c r="Y3824" i="1" s="1"/>
  <c r="Z3824" i="1" s="1"/>
  <c r="V3824" i="1"/>
  <c r="U3824" i="1"/>
  <c r="X3823" i="1"/>
  <c r="Y3823" i="1" s="1"/>
  <c r="Z3823" i="1" s="1"/>
  <c r="V3823" i="1"/>
  <c r="U3823" i="1"/>
  <c r="X3822" i="1"/>
  <c r="Y3822" i="1" s="1"/>
  <c r="Z3822" i="1" s="1"/>
  <c r="V3822" i="1"/>
  <c r="U3822" i="1"/>
  <c r="X3821" i="1"/>
  <c r="Y3821" i="1" s="1"/>
  <c r="Z3821" i="1" s="1"/>
  <c r="V3821" i="1"/>
  <c r="U3821" i="1"/>
  <c r="X3820" i="1"/>
  <c r="Y3820" i="1" s="1"/>
  <c r="Z3820" i="1" s="1"/>
  <c r="V3820" i="1"/>
  <c r="U3820" i="1"/>
  <c r="X3819" i="1"/>
  <c r="Y3819" i="1" s="1"/>
  <c r="Z3819" i="1" s="1"/>
  <c r="V3819" i="1"/>
  <c r="U3819" i="1"/>
  <c r="X3818" i="1"/>
  <c r="Y3818" i="1" s="1"/>
  <c r="Z3818" i="1" s="1"/>
  <c r="V3818" i="1"/>
  <c r="U3818" i="1"/>
  <c r="X3817" i="1"/>
  <c r="Y3817" i="1" s="1"/>
  <c r="Z3817" i="1" s="1"/>
  <c r="V3817" i="1"/>
  <c r="U3817" i="1"/>
  <c r="X3816" i="1"/>
  <c r="Y3816" i="1" s="1"/>
  <c r="Z3816" i="1" s="1"/>
  <c r="V3816" i="1"/>
  <c r="U3816" i="1"/>
  <c r="X3815" i="1"/>
  <c r="Y3815" i="1" s="1"/>
  <c r="Z3815" i="1" s="1"/>
  <c r="V3815" i="1"/>
  <c r="U3815" i="1"/>
  <c r="X3814" i="1"/>
  <c r="Y3814" i="1" s="1"/>
  <c r="Z3814" i="1" s="1"/>
  <c r="V3814" i="1"/>
  <c r="U3814" i="1"/>
  <c r="X3813" i="1"/>
  <c r="Y3813" i="1" s="1"/>
  <c r="Z3813" i="1" s="1"/>
  <c r="V3813" i="1"/>
  <c r="U3813" i="1"/>
  <c r="X3812" i="1"/>
  <c r="Y3812" i="1" s="1"/>
  <c r="Z3812" i="1" s="1"/>
  <c r="V3812" i="1"/>
  <c r="U3812" i="1"/>
  <c r="X3811" i="1"/>
  <c r="Y3811" i="1" s="1"/>
  <c r="Z3811" i="1" s="1"/>
  <c r="V3811" i="1"/>
  <c r="U3811" i="1"/>
  <c r="X3810" i="1"/>
  <c r="Y3810" i="1" s="1"/>
  <c r="Z3810" i="1" s="1"/>
  <c r="V3810" i="1"/>
  <c r="U3810" i="1"/>
  <c r="X3809" i="1"/>
  <c r="Y3809" i="1" s="1"/>
  <c r="Z3809" i="1" s="1"/>
  <c r="V3809" i="1"/>
  <c r="U3809" i="1"/>
  <c r="X3808" i="1"/>
  <c r="Y3808" i="1" s="1"/>
  <c r="Z3808" i="1" s="1"/>
  <c r="V3808" i="1"/>
  <c r="U3808" i="1"/>
  <c r="X3807" i="1"/>
  <c r="Y3807" i="1" s="1"/>
  <c r="Z3807" i="1" s="1"/>
  <c r="V3807" i="1"/>
  <c r="U3807" i="1"/>
  <c r="X3806" i="1"/>
  <c r="Y3806" i="1" s="1"/>
  <c r="Z3806" i="1" s="1"/>
  <c r="V3806" i="1"/>
  <c r="U3806" i="1"/>
  <c r="X3805" i="1"/>
  <c r="Y3805" i="1" s="1"/>
  <c r="Z3805" i="1" s="1"/>
  <c r="V3805" i="1"/>
  <c r="U3805" i="1"/>
  <c r="X3804" i="1"/>
  <c r="Y3804" i="1" s="1"/>
  <c r="Z3804" i="1" s="1"/>
  <c r="V3804" i="1"/>
  <c r="U3804" i="1"/>
  <c r="X3803" i="1"/>
  <c r="Y3803" i="1" s="1"/>
  <c r="Z3803" i="1" s="1"/>
  <c r="V3803" i="1"/>
  <c r="U3803" i="1"/>
  <c r="X3802" i="1"/>
  <c r="Y3802" i="1" s="1"/>
  <c r="Z3802" i="1" s="1"/>
  <c r="V3802" i="1"/>
  <c r="U3802" i="1"/>
  <c r="X3801" i="1"/>
  <c r="Y3801" i="1" s="1"/>
  <c r="Z3801" i="1" s="1"/>
  <c r="V3801" i="1"/>
  <c r="U3801" i="1"/>
  <c r="X3800" i="1"/>
  <c r="Y3800" i="1" s="1"/>
  <c r="Z3800" i="1" s="1"/>
  <c r="V3800" i="1"/>
  <c r="U3800" i="1"/>
  <c r="X3799" i="1"/>
  <c r="Y3799" i="1" s="1"/>
  <c r="Z3799" i="1" s="1"/>
  <c r="V3799" i="1"/>
  <c r="U3799" i="1"/>
  <c r="X3798" i="1"/>
  <c r="Y3798" i="1" s="1"/>
  <c r="Z3798" i="1" s="1"/>
  <c r="V3798" i="1"/>
  <c r="U3798" i="1"/>
  <c r="X3797" i="1"/>
  <c r="Y3797" i="1" s="1"/>
  <c r="Z3797" i="1" s="1"/>
  <c r="V3797" i="1"/>
  <c r="U3797" i="1"/>
  <c r="X3796" i="1"/>
  <c r="Y3796" i="1" s="1"/>
  <c r="Z3796" i="1" s="1"/>
  <c r="V3796" i="1"/>
  <c r="U3796" i="1"/>
  <c r="X3795" i="1"/>
  <c r="Y3795" i="1" s="1"/>
  <c r="Z3795" i="1" s="1"/>
  <c r="V3795" i="1"/>
  <c r="U3795" i="1"/>
  <c r="X3794" i="1"/>
  <c r="Y3794" i="1" s="1"/>
  <c r="Z3794" i="1" s="1"/>
  <c r="V3794" i="1"/>
  <c r="U3794" i="1"/>
  <c r="X3793" i="1"/>
  <c r="Y3793" i="1" s="1"/>
  <c r="Z3793" i="1" s="1"/>
  <c r="V3793" i="1"/>
  <c r="U3793" i="1"/>
  <c r="X3792" i="1"/>
  <c r="Y3792" i="1" s="1"/>
  <c r="Z3792" i="1" s="1"/>
  <c r="V3792" i="1"/>
  <c r="U3792" i="1"/>
  <c r="X3791" i="1"/>
  <c r="Y3791" i="1" s="1"/>
  <c r="Z3791" i="1" s="1"/>
  <c r="V3791" i="1"/>
  <c r="U3791" i="1"/>
  <c r="X3790" i="1"/>
  <c r="Y3790" i="1" s="1"/>
  <c r="Z3790" i="1" s="1"/>
  <c r="V3790" i="1"/>
  <c r="U3790" i="1"/>
  <c r="X3789" i="1"/>
  <c r="Y3789" i="1" s="1"/>
  <c r="Z3789" i="1" s="1"/>
  <c r="V3789" i="1"/>
  <c r="U3789" i="1"/>
  <c r="X3788" i="1"/>
  <c r="Y3788" i="1" s="1"/>
  <c r="Z3788" i="1" s="1"/>
  <c r="V3788" i="1"/>
  <c r="U3788" i="1"/>
  <c r="X3787" i="1"/>
  <c r="Y3787" i="1" s="1"/>
  <c r="Z3787" i="1" s="1"/>
  <c r="V3787" i="1"/>
  <c r="U3787" i="1"/>
  <c r="X3786" i="1"/>
  <c r="Y3786" i="1" s="1"/>
  <c r="Z3786" i="1" s="1"/>
  <c r="V3786" i="1"/>
  <c r="U3786" i="1"/>
  <c r="X3785" i="1"/>
  <c r="Y3785" i="1" s="1"/>
  <c r="Z3785" i="1" s="1"/>
  <c r="V3785" i="1"/>
  <c r="U3785" i="1"/>
  <c r="X3784" i="1"/>
  <c r="Y3784" i="1" s="1"/>
  <c r="Z3784" i="1" s="1"/>
  <c r="V3784" i="1"/>
  <c r="U3784" i="1"/>
  <c r="X3783" i="1"/>
  <c r="Y3783" i="1" s="1"/>
  <c r="Z3783" i="1" s="1"/>
  <c r="V3783" i="1"/>
  <c r="U3783" i="1"/>
  <c r="X3782" i="1"/>
  <c r="Y3782" i="1" s="1"/>
  <c r="Z3782" i="1" s="1"/>
  <c r="V3782" i="1"/>
  <c r="U3782" i="1"/>
  <c r="X3781" i="1"/>
  <c r="Y3781" i="1" s="1"/>
  <c r="Z3781" i="1" s="1"/>
  <c r="V3781" i="1"/>
  <c r="U3781" i="1"/>
  <c r="X3780" i="1"/>
  <c r="Y3780" i="1" s="1"/>
  <c r="Z3780" i="1" s="1"/>
  <c r="V3780" i="1"/>
  <c r="U3780" i="1"/>
  <c r="X3779" i="1"/>
  <c r="Y3779" i="1" s="1"/>
  <c r="Z3779" i="1" s="1"/>
  <c r="V3779" i="1"/>
  <c r="U3779" i="1"/>
  <c r="X3778" i="1"/>
  <c r="Y3778" i="1" s="1"/>
  <c r="Z3778" i="1" s="1"/>
  <c r="V3778" i="1"/>
  <c r="U3778" i="1"/>
  <c r="X3777" i="1"/>
  <c r="Y3777" i="1" s="1"/>
  <c r="Z3777" i="1" s="1"/>
  <c r="V3777" i="1"/>
  <c r="U3777" i="1"/>
  <c r="X3776" i="1"/>
  <c r="Y3776" i="1" s="1"/>
  <c r="Z3776" i="1" s="1"/>
  <c r="V3776" i="1"/>
  <c r="U3776" i="1"/>
  <c r="X3775" i="1"/>
  <c r="Y3775" i="1" s="1"/>
  <c r="Z3775" i="1" s="1"/>
  <c r="V3775" i="1"/>
  <c r="U3775" i="1"/>
  <c r="X3774" i="1"/>
  <c r="Y3774" i="1" s="1"/>
  <c r="Z3774" i="1" s="1"/>
  <c r="V3774" i="1"/>
  <c r="U3774" i="1"/>
  <c r="X3773" i="1"/>
  <c r="Y3773" i="1" s="1"/>
  <c r="Z3773" i="1" s="1"/>
  <c r="V3773" i="1"/>
  <c r="U3773" i="1"/>
  <c r="X3772" i="1"/>
  <c r="Y3772" i="1" s="1"/>
  <c r="Z3772" i="1" s="1"/>
  <c r="V3772" i="1"/>
  <c r="U3772" i="1"/>
  <c r="X3771" i="1"/>
  <c r="Y3771" i="1" s="1"/>
  <c r="Z3771" i="1" s="1"/>
  <c r="V3771" i="1"/>
  <c r="U3771" i="1"/>
  <c r="X3770" i="1"/>
  <c r="Y3770" i="1" s="1"/>
  <c r="Z3770" i="1" s="1"/>
  <c r="V3770" i="1"/>
  <c r="U3770" i="1"/>
  <c r="X3769" i="1"/>
  <c r="Y3769" i="1" s="1"/>
  <c r="Z3769" i="1" s="1"/>
  <c r="V3769" i="1"/>
  <c r="U3769" i="1"/>
  <c r="X3768" i="1"/>
  <c r="Y3768" i="1" s="1"/>
  <c r="Z3768" i="1" s="1"/>
  <c r="V3768" i="1"/>
  <c r="U3768" i="1"/>
  <c r="X3767" i="1"/>
  <c r="Y3767" i="1" s="1"/>
  <c r="Z3767" i="1" s="1"/>
  <c r="V3767" i="1"/>
  <c r="U3767" i="1"/>
  <c r="X3766" i="1"/>
  <c r="Y3766" i="1" s="1"/>
  <c r="Z3766" i="1" s="1"/>
  <c r="V3766" i="1"/>
  <c r="U3766" i="1"/>
  <c r="X3765" i="1"/>
  <c r="Y3765" i="1" s="1"/>
  <c r="Z3765" i="1" s="1"/>
  <c r="V3765" i="1"/>
  <c r="U3765" i="1"/>
  <c r="X3764" i="1"/>
  <c r="Y3764" i="1" s="1"/>
  <c r="Z3764" i="1" s="1"/>
  <c r="V3764" i="1"/>
  <c r="U3764" i="1"/>
  <c r="X3763" i="1"/>
  <c r="Y3763" i="1" s="1"/>
  <c r="Z3763" i="1" s="1"/>
  <c r="V3763" i="1"/>
  <c r="U3763" i="1"/>
  <c r="X3762" i="1"/>
  <c r="Y3762" i="1" s="1"/>
  <c r="Z3762" i="1" s="1"/>
  <c r="V3762" i="1"/>
  <c r="U3762" i="1"/>
  <c r="X3761" i="1"/>
  <c r="Y3761" i="1" s="1"/>
  <c r="Z3761" i="1" s="1"/>
  <c r="V3761" i="1"/>
  <c r="U3761" i="1"/>
  <c r="X3760" i="1"/>
  <c r="Y3760" i="1" s="1"/>
  <c r="Z3760" i="1" s="1"/>
  <c r="V3760" i="1"/>
  <c r="U3760" i="1"/>
  <c r="X3759" i="1"/>
  <c r="Y3759" i="1" s="1"/>
  <c r="Z3759" i="1" s="1"/>
  <c r="V3759" i="1"/>
  <c r="U3759" i="1"/>
  <c r="X3758" i="1"/>
  <c r="Y3758" i="1" s="1"/>
  <c r="Z3758" i="1" s="1"/>
  <c r="V3758" i="1"/>
  <c r="U3758" i="1"/>
  <c r="X3757" i="1"/>
  <c r="Y3757" i="1" s="1"/>
  <c r="Z3757" i="1" s="1"/>
  <c r="V3757" i="1"/>
  <c r="U3757" i="1"/>
  <c r="X3756" i="1"/>
  <c r="Y3756" i="1" s="1"/>
  <c r="Z3756" i="1" s="1"/>
  <c r="V3756" i="1"/>
  <c r="U3756" i="1"/>
  <c r="X3755" i="1"/>
  <c r="Y3755" i="1" s="1"/>
  <c r="Z3755" i="1" s="1"/>
  <c r="V3755" i="1"/>
  <c r="U3755" i="1"/>
  <c r="X3754" i="1"/>
  <c r="Y3754" i="1" s="1"/>
  <c r="Z3754" i="1" s="1"/>
  <c r="V3754" i="1"/>
  <c r="U3754" i="1"/>
  <c r="X3753" i="1"/>
  <c r="Y3753" i="1" s="1"/>
  <c r="Z3753" i="1" s="1"/>
  <c r="V3753" i="1"/>
  <c r="U3753" i="1"/>
  <c r="X3752" i="1"/>
  <c r="Y3752" i="1" s="1"/>
  <c r="Z3752" i="1" s="1"/>
  <c r="V3752" i="1"/>
  <c r="U3752" i="1"/>
  <c r="X3751" i="1"/>
  <c r="Y3751" i="1" s="1"/>
  <c r="Z3751" i="1" s="1"/>
  <c r="V3751" i="1"/>
  <c r="U3751" i="1"/>
  <c r="X3750" i="1"/>
  <c r="Y3750" i="1" s="1"/>
  <c r="Z3750" i="1" s="1"/>
  <c r="V3750" i="1"/>
  <c r="U3750" i="1"/>
  <c r="X3749" i="1"/>
  <c r="Y3749" i="1" s="1"/>
  <c r="Z3749" i="1" s="1"/>
  <c r="V3749" i="1"/>
  <c r="U3749" i="1"/>
  <c r="X3748" i="1"/>
  <c r="Y3748" i="1" s="1"/>
  <c r="Z3748" i="1" s="1"/>
  <c r="V3748" i="1"/>
  <c r="U3748" i="1"/>
  <c r="X3747" i="1"/>
  <c r="Y3747" i="1" s="1"/>
  <c r="Z3747" i="1" s="1"/>
  <c r="V3747" i="1"/>
  <c r="U3747" i="1"/>
  <c r="X3746" i="1"/>
  <c r="Y3746" i="1" s="1"/>
  <c r="Z3746" i="1" s="1"/>
  <c r="V3746" i="1"/>
  <c r="U3746" i="1"/>
  <c r="X3745" i="1"/>
  <c r="Y3745" i="1" s="1"/>
  <c r="Z3745" i="1" s="1"/>
  <c r="V3745" i="1"/>
  <c r="U3745" i="1"/>
  <c r="X3744" i="1"/>
  <c r="Y3744" i="1" s="1"/>
  <c r="Z3744" i="1" s="1"/>
  <c r="V3744" i="1"/>
  <c r="U3744" i="1"/>
  <c r="X3743" i="1"/>
  <c r="Y3743" i="1" s="1"/>
  <c r="Z3743" i="1" s="1"/>
  <c r="V3743" i="1"/>
  <c r="U3743" i="1"/>
  <c r="X3742" i="1"/>
  <c r="Y3742" i="1" s="1"/>
  <c r="Z3742" i="1" s="1"/>
  <c r="V3742" i="1"/>
  <c r="U3742" i="1"/>
  <c r="X3741" i="1"/>
  <c r="Y3741" i="1" s="1"/>
  <c r="Z3741" i="1" s="1"/>
  <c r="V3741" i="1"/>
  <c r="U3741" i="1"/>
  <c r="X3740" i="1"/>
  <c r="Y3740" i="1" s="1"/>
  <c r="Z3740" i="1" s="1"/>
  <c r="V3740" i="1"/>
  <c r="U3740" i="1"/>
  <c r="X3739" i="1"/>
  <c r="Y3739" i="1" s="1"/>
  <c r="Z3739" i="1" s="1"/>
  <c r="V3739" i="1"/>
  <c r="U3739" i="1"/>
  <c r="X3738" i="1"/>
  <c r="Y3738" i="1" s="1"/>
  <c r="Z3738" i="1" s="1"/>
  <c r="V3738" i="1"/>
  <c r="U3738" i="1"/>
  <c r="X3737" i="1"/>
  <c r="Y3737" i="1" s="1"/>
  <c r="Z3737" i="1" s="1"/>
  <c r="V3737" i="1"/>
  <c r="U3737" i="1"/>
  <c r="X3736" i="1"/>
  <c r="Y3736" i="1" s="1"/>
  <c r="Z3736" i="1" s="1"/>
  <c r="V3736" i="1"/>
  <c r="U3736" i="1"/>
  <c r="X3735" i="1"/>
  <c r="Y3735" i="1" s="1"/>
  <c r="Z3735" i="1" s="1"/>
  <c r="V3735" i="1"/>
  <c r="U3735" i="1"/>
  <c r="X3734" i="1"/>
  <c r="Y3734" i="1" s="1"/>
  <c r="Z3734" i="1" s="1"/>
  <c r="V3734" i="1"/>
  <c r="U3734" i="1"/>
  <c r="X3733" i="1"/>
  <c r="Y3733" i="1" s="1"/>
  <c r="Z3733" i="1" s="1"/>
  <c r="V3733" i="1"/>
  <c r="U3733" i="1"/>
  <c r="X3732" i="1"/>
  <c r="Y3732" i="1" s="1"/>
  <c r="Z3732" i="1" s="1"/>
  <c r="V3732" i="1"/>
  <c r="U3732" i="1"/>
  <c r="X3731" i="1"/>
  <c r="Y3731" i="1" s="1"/>
  <c r="Z3731" i="1" s="1"/>
  <c r="V3731" i="1"/>
  <c r="U3731" i="1"/>
  <c r="X3730" i="1"/>
  <c r="Y3730" i="1" s="1"/>
  <c r="Z3730" i="1" s="1"/>
  <c r="V3730" i="1"/>
  <c r="U3730" i="1"/>
  <c r="X3729" i="1"/>
  <c r="Y3729" i="1" s="1"/>
  <c r="Z3729" i="1" s="1"/>
  <c r="V3729" i="1"/>
  <c r="U3729" i="1"/>
  <c r="X3728" i="1"/>
  <c r="Y3728" i="1" s="1"/>
  <c r="Z3728" i="1" s="1"/>
  <c r="V3728" i="1"/>
  <c r="U3728" i="1"/>
  <c r="X3727" i="1"/>
  <c r="Y3727" i="1" s="1"/>
  <c r="Z3727" i="1" s="1"/>
  <c r="V3727" i="1"/>
  <c r="U3727" i="1"/>
  <c r="X3726" i="1"/>
  <c r="Y3726" i="1" s="1"/>
  <c r="Z3726" i="1" s="1"/>
  <c r="V3726" i="1"/>
  <c r="U3726" i="1"/>
  <c r="X3725" i="1"/>
  <c r="Y3725" i="1" s="1"/>
  <c r="Z3725" i="1" s="1"/>
  <c r="V3725" i="1"/>
  <c r="U3725" i="1"/>
  <c r="X3724" i="1"/>
  <c r="Y3724" i="1" s="1"/>
  <c r="Z3724" i="1" s="1"/>
  <c r="V3724" i="1"/>
  <c r="U3724" i="1"/>
  <c r="X3723" i="1"/>
  <c r="Y3723" i="1" s="1"/>
  <c r="Z3723" i="1" s="1"/>
  <c r="V3723" i="1"/>
  <c r="U3723" i="1"/>
  <c r="X3722" i="1"/>
  <c r="Y3722" i="1" s="1"/>
  <c r="Z3722" i="1" s="1"/>
  <c r="V3722" i="1"/>
  <c r="U3722" i="1"/>
  <c r="X3721" i="1"/>
  <c r="Y3721" i="1" s="1"/>
  <c r="Z3721" i="1" s="1"/>
  <c r="V3721" i="1"/>
  <c r="U3721" i="1"/>
  <c r="X3720" i="1"/>
  <c r="Y3720" i="1" s="1"/>
  <c r="Z3720" i="1" s="1"/>
  <c r="V3720" i="1"/>
  <c r="U3720" i="1"/>
  <c r="X3719" i="1"/>
  <c r="Y3719" i="1" s="1"/>
  <c r="Z3719" i="1" s="1"/>
  <c r="V3719" i="1"/>
  <c r="U3719" i="1"/>
  <c r="X3718" i="1"/>
  <c r="Y3718" i="1" s="1"/>
  <c r="Z3718" i="1" s="1"/>
  <c r="V3718" i="1"/>
  <c r="U3718" i="1"/>
  <c r="X3717" i="1"/>
  <c r="Y3717" i="1" s="1"/>
  <c r="Z3717" i="1" s="1"/>
  <c r="V3717" i="1"/>
  <c r="U3717" i="1"/>
  <c r="X3716" i="1"/>
  <c r="Y3716" i="1" s="1"/>
  <c r="Z3716" i="1" s="1"/>
  <c r="V3716" i="1"/>
  <c r="U3716" i="1"/>
  <c r="X3715" i="1"/>
  <c r="Y3715" i="1" s="1"/>
  <c r="Z3715" i="1" s="1"/>
  <c r="V3715" i="1"/>
  <c r="U3715" i="1"/>
  <c r="X3714" i="1"/>
  <c r="Y3714" i="1" s="1"/>
  <c r="Z3714" i="1" s="1"/>
  <c r="V3714" i="1"/>
  <c r="U3714" i="1"/>
  <c r="X3713" i="1"/>
  <c r="Y3713" i="1" s="1"/>
  <c r="Z3713" i="1" s="1"/>
  <c r="V3713" i="1"/>
  <c r="U3713" i="1"/>
  <c r="X3712" i="1"/>
  <c r="Y3712" i="1" s="1"/>
  <c r="Z3712" i="1" s="1"/>
  <c r="V3712" i="1"/>
  <c r="U3712" i="1"/>
  <c r="X3711" i="1"/>
  <c r="Y3711" i="1" s="1"/>
  <c r="Z3711" i="1" s="1"/>
  <c r="V3711" i="1"/>
  <c r="U3711" i="1"/>
  <c r="X3710" i="1"/>
  <c r="Y3710" i="1" s="1"/>
  <c r="Z3710" i="1" s="1"/>
  <c r="V3710" i="1"/>
  <c r="U3710" i="1"/>
  <c r="X3709" i="1"/>
  <c r="Y3709" i="1" s="1"/>
  <c r="Z3709" i="1" s="1"/>
  <c r="V3709" i="1"/>
  <c r="U3709" i="1"/>
  <c r="X3708" i="1"/>
  <c r="Y3708" i="1" s="1"/>
  <c r="Z3708" i="1" s="1"/>
  <c r="V3708" i="1"/>
  <c r="U3708" i="1"/>
  <c r="X3707" i="1"/>
  <c r="Y3707" i="1" s="1"/>
  <c r="Z3707" i="1" s="1"/>
  <c r="V3707" i="1"/>
  <c r="U3707" i="1"/>
  <c r="X3706" i="1"/>
  <c r="Y3706" i="1" s="1"/>
  <c r="Z3706" i="1" s="1"/>
  <c r="V3706" i="1"/>
  <c r="U3706" i="1"/>
  <c r="X3705" i="1"/>
  <c r="Y3705" i="1" s="1"/>
  <c r="Z3705" i="1" s="1"/>
  <c r="V3705" i="1"/>
  <c r="U3705" i="1"/>
  <c r="X3704" i="1"/>
  <c r="Y3704" i="1" s="1"/>
  <c r="Z3704" i="1" s="1"/>
  <c r="V3704" i="1"/>
  <c r="U3704" i="1"/>
  <c r="X3703" i="1"/>
  <c r="Y3703" i="1" s="1"/>
  <c r="Z3703" i="1" s="1"/>
  <c r="V3703" i="1"/>
  <c r="U3703" i="1"/>
  <c r="X3702" i="1"/>
  <c r="Y3702" i="1" s="1"/>
  <c r="Z3702" i="1" s="1"/>
  <c r="V3702" i="1"/>
  <c r="U3702" i="1"/>
  <c r="X3701" i="1"/>
  <c r="Y3701" i="1" s="1"/>
  <c r="Z3701" i="1" s="1"/>
  <c r="V3701" i="1"/>
  <c r="U3701" i="1"/>
  <c r="X3700" i="1"/>
  <c r="Y3700" i="1" s="1"/>
  <c r="Z3700" i="1" s="1"/>
  <c r="V3700" i="1"/>
  <c r="U3700" i="1"/>
  <c r="X3699" i="1"/>
  <c r="Y3699" i="1" s="1"/>
  <c r="Z3699" i="1" s="1"/>
  <c r="V3699" i="1"/>
  <c r="U3699" i="1"/>
  <c r="X3698" i="1"/>
  <c r="Y3698" i="1" s="1"/>
  <c r="Z3698" i="1" s="1"/>
  <c r="V3698" i="1"/>
  <c r="U3698" i="1"/>
  <c r="X3697" i="1"/>
  <c r="Y3697" i="1" s="1"/>
  <c r="Z3697" i="1" s="1"/>
  <c r="V3697" i="1"/>
  <c r="U3697" i="1"/>
  <c r="X3696" i="1"/>
  <c r="Y3696" i="1" s="1"/>
  <c r="Z3696" i="1" s="1"/>
  <c r="V3696" i="1"/>
  <c r="U3696" i="1"/>
  <c r="X3695" i="1"/>
  <c r="Y3695" i="1" s="1"/>
  <c r="Z3695" i="1" s="1"/>
  <c r="V3695" i="1"/>
  <c r="U3695" i="1"/>
  <c r="X3694" i="1"/>
  <c r="Y3694" i="1" s="1"/>
  <c r="Z3694" i="1" s="1"/>
  <c r="V3694" i="1"/>
  <c r="U3694" i="1"/>
  <c r="X3693" i="1"/>
  <c r="Y3693" i="1" s="1"/>
  <c r="Z3693" i="1" s="1"/>
  <c r="V3693" i="1"/>
  <c r="U3693" i="1"/>
  <c r="X3692" i="1"/>
  <c r="Y3692" i="1" s="1"/>
  <c r="Z3692" i="1" s="1"/>
  <c r="V3692" i="1"/>
  <c r="U3692" i="1"/>
  <c r="X3691" i="1"/>
  <c r="Y3691" i="1" s="1"/>
  <c r="Z3691" i="1" s="1"/>
  <c r="V3691" i="1"/>
  <c r="U3691" i="1"/>
  <c r="X3690" i="1"/>
  <c r="Y3690" i="1" s="1"/>
  <c r="Z3690" i="1" s="1"/>
  <c r="V3690" i="1"/>
  <c r="U3690" i="1"/>
  <c r="X3689" i="1"/>
  <c r="Y3689" i="1" s="1"/>
  <c r="Z3689" i="1" s="1"/>
  <c r="V3689" i="1"/>
  <c r="U3689" i="1"/>
  <c r="X3688" i="1"/>
  <c r="Y3688" i="1" s="1"/>
  <c r="Z3688" i="1" s="1"/>
  <c r="V3688" i="1"/>
  <c r="U3688" i="1"/>
  <c r="X3687" i="1"/>
  <c r="Y3687" i="1" s="1"/>
  <c r="Z3687" i="1" s="1"/>
  <c r="V3687" i="1"/>
  <c r="U3687" i="1"/>
  <c r="X3686" i="1"/>
  <c r="Y3686" i="1" s="1"/>
  <c r="Z3686" i="1" s="1"/>
  <c r="V3686" i="1"/>
  <c r="U3686" i="1"/>
  <c r="X3685" i="1"/>
  <c r="Y3685" i="1" s="1"/>
  <c r="Z3685" i="1" s="1"/>
  <c r="V3685" i="1"/>
  <c r="U3685" i="1"/>
  <c r="X3684" i="1"/>
  <c r="Y3684" i="1" s="1"/>
  <c r="Z3684" i="1" s="1"/>
  <c r="V3684" i="1"/>
  <c r="U3684" i="1"/>
  <c r="X3683" i="1"/>
  <c r="Y3683" i="1" s="1"/>
  <c r="Z3683" i="1" s="1"/>
  <c r="V3683" i="1"/>
  <c r="U3683" i="1"/>
  <c r="X3682" i="1"/>
  <c r="Y3682" i="1" s="1"/>
  <c r="Z3682" i="1" s="1"/>
  <c r="V3682" i="1"/>
  <c r="U3682" i="1"/>
  <c r="X3681" i="1"/>
  <c r="Y3681" i="1" s="1"/>
  <c r="Z3681" i="1" s="1"/>
  <c r="V3681" i="1"/>
  <c r="U3681" i="1"/>
  <c r="X3680" i="1"/>
  <c r="Y3680" i="1" s="1"/>
  <c r="Z3680" i="1" s="1"/>
  <c r="V3680" i="1"/>
  <c r="U3680" i="1"/>
  <c r="X3679" i="1"/>
  <c r="Y3679" i="1" s="1"/>
  <c r="Z3679" i="1" s="1"/>
  <c r="V3679" i="1"/>
  <c r="U3679" i="1"/>
  <c r="X3678" i="1"/>
  <c r="Y3678" i="1" s="1"/>
  <c r="Z3678" i="1" s="1"/>
  <c r="V3678" i="1"/>
  <c r="U3678" i="1"/>
  <c r="X3677" i="1"/>
  <c r="Y3677" i="1" s="1"/>
  <c r="Z3677" i="1" s="1"/>
  <c r="V3677" i="1"/>
  <c r="U3677" i="1"/>
  <c r="X3676" i="1"/>
  <c r="Y3676" i="1" s="1"/>
  <c r="Z3676" i="1" s="1"/>
  <c r="V3676" i="1"/>
  <c r="U3676" i="1"/>
  <c r="X3675" i="1"/>
  <c r="Y3675" i="1" s="1"/>
  <c r="Z3675" i="1" s="1"/>
  <c r="V3675" i="1"/>
  <c r="U3675" i="1"/>
  <c r="X3674" i="1"/>
  <c r="Y3674" i="1" s="1"/>
  <c r="Z3674" i="1" s="1"/>
  <c r="V3674" i="1"/>
  <c r="U3674" i="1"/>
  <c r="X3673" i="1"/>
  <c r="Y3673" i="1" s="1"/>
  <c r="Z3673" i="1" s="1"/>
  <c r="V3673" i="1"/>
  <c r="U3673" i="1"/>
  <c r="X3672" i="1"/>
  <c r="Y3672" i="1" s="1"/>
  <c r="Z3672" i="1" s="1"/>
  <c r="V3672" i="1"/>
  <c r="U3672" i="1"/>
  <c r="X3671" i="1"/>
  <c r="Y3671" i="1" s="1"/>
  <c r="Z3671" i="1" s="1"/>
  <c r="V3671" i="1"/>
  <c r="U3671" i="1"/>
  <c r="X3670" i="1"/>
  <c r="Y3670" i="1" s="1"/>
  <c r="Z3670" i="1" s="1"/>
  <c r="V3670" i="1"/>
  <c r="U3670" i="1"/>
  <c r="X3669" i="1"/>
  <c r="Y3669" i="1" s="1"/>
  <c r="Z3669" i="1" s="1"/>
  <c r="V3669" i="1"/>
  <c r="U3669" i="1"/>
  <c r="X3668" i="1"/>
  <c r="Y3668" i="1" s="1"/>
  <c r="Z3668" i="1" s="1"/>
  <c r="V3668" i="1"/>
  <c r="U3668" i="1"/>
  <c r="X3667" i="1"/>
  <c r="Y3667" i="1" s="1"/>
  <c r="Z3667" i="1" s="1"/>
  <c r="V3667" i="1"/>
  <c r="U3667" i="1"/>
  <c r="X3666" i="1"/>
  <c r="Y3666" i="1" s="1"/>
  <c r="Z3666" i="1" s="1"/>
  <c r="V3666" i="1"/>
  <c r="U3666" i="1"/>
  <c r="X3665" i="1"/>
  <c r="Y3665" i="1" s="1"/>
  <c r="Z3665" i="1" s="1"/>
  <c r="V3665" i="1"/>
  <c r="U3665" i="1"/>
  <c r="X3664" i="1"/>
  <c r="Y3664" i="1" s="1"/>
  <c r="Z3664" i="1" s="1"/>
  <c r="V3664" i="1"/>
  <c r="U3664" i="1"/>
  <c r="X3663" i="1"/>
  <c r="Y3663" i="1" s="1"/>
  <c r="Z3663" i="1" s="1"/>
  <c r="V3663" i="1"/>
  <c r="U3663" i="1"/>
  <c r="X3662" i="1"/>
  <c r="Y3662" i="1" s="1"/>
  <c r="Z3662" i="1" s="1"/>
  <c r="V3662" i="1"/>
  <c r="U3662" i="1"/>
  <c r="X3661" i="1"/>
  <c r="Y3661" i="1" s="1"/>
  <c r="Z3661" i="1" s="1"/>
  <c r="V3661" i="1"/>
  <c r="U3661" i="1"/>
  <c r="X3660" i="1"/>
  <c r="Y3660" i="1" s="1"/>
  <c r="Z3660" i="1" s="1"/>
  <c r="V3660" i="1"/>
  <c r="U3660" i="1"/>
  <c r="X3659" i="1"/>
  <c r="Y3659" i="1" s="1"/>
  <c r="Z3659" i="1" s="1"/>
  <c r="V3659" i="1"/>
  <c r="U3659" i="1"/>
  <c r="X3658" i="1"/>
  <c r="Y3658" i="1" s="1"/>
  <c r="Z3658" i="1" s="1"/>
  <c r="V3658" i="1"/>
  <c r="U3658" i="1"/>
  <c r="X3657" i="1"/>
  <c r="Y3657" i="1" s="1"/>
  <c r="Z3657" i="1" s="1"/>
  <c r="V3657" i="1"/>
  <c r="U3657" i="1"/>
  <c r="X3656" i="1"/>
  <c r="Y3656" i="1" s="1"/>
  <c r="Z3656" i="1" s="1"/>
  <c r="V3656" i="1"/>
  <c r="U3656" i="1"/>
  <c r="X3655" i="1"/>
  <c r="Y3655" i="1" s="1"/>
  <c r="Z3655" i="1" s="1"/>
  <c r="V3655" i="1"/>
  <c r="U3655" i="1"/>
  <c r="X3654" i="1"/>
  <c r="Y3654" i="1" s="1"/>
  <c r="Z3654" i="1" s="1"/>
  <c r="V3654" i="1"/>
  <c r="U3654" i="1"/>
  <c r="X3653" i="1"/>
  <c r="Y3653" i="1" s="1"/>
  <c r="Z3653" i="1" s="1"/>
  <c r="V3653" i="1"/>
  <c r="U3653" i="1"/>
  <c r="X3652" i="1"/>
  <c r="Y3652" i="1" s="1"/>
  <c r="Z3652" i="1" s="1"/>
  <c r="V3652" i="1"/>
  <c r="U3652" i="1"/>
  <c r="X3651" i="1"/>
  <c r="Y3651" i="1" s="1"/>
  <c r="Z3651" i="1" s="1"/>
  <c r="V3651" i="1"/>
  <c r="U3651" i="1"/>
  <c r="X3650" i="1"/>
  <c r="Y3650" i="1" s="1"/>
  <c r="Z3650" i="1" s="1"/>
  <c r="V3650" i="1"/>
  <c r="U3650" i="1"/>
  <c r="X3649" i="1"/>
  <c r="Y3649" i="1" s="1"/>
  <c r="Z3649" i="1" s="1"/>
  <c r="V3649" i="1"/>
  <c r="U3649" i="1"/>
  <c r="X3648" i="1"/>
  <c r="Y3648" i="1" s="1"/>
  <c r="Z3648" i="1" s="1"/>
  <c r="V3648" i="1"/>
  <c r="U3648" i="1"/>
  <c r="X3647" i="1"/>
  <c r="Y3647" i="1" s="1"/>
  <c r="Z3647" i="1" s="1"/>
  <c r="V3647" i="1"/>
  <c r="U3647" i="1"/>
  <c r="X3646" i="1"/>
  <c r="Y3646" i="1" s="1"/>
  <c r="Z3646" i="1" s="1"/>
  <c r="V3646" i="1"/>
  <c r="U3646" i="1"/>
  <c r="X3645" i="1"/>
  <c r="Y3645" i="1" s="1"/>
  <c r="Z3645" i="1" s="1"/>
  <c r="V3645" i="1"/>
  <c r="U3645" i="1"/>
  <c r="X3644" i="1"/>
  <c r="Y3644" i="1" s="1"/>
  <c r="Z3644" i="1" s="1"/>
  <c r="V3644" i="1"/>
  <c r="U3644" i="1"/>
  <c r="X3643" i="1"/>
  <c r="Y3643" i="1" s="1"/>
  <c r="Z3643" i="1" s="1"/>
  <c r="V3643" i="1"/>
  <c r="U3643" i="1"/>
  <c r="X3642" i="1"/>
  <c r="Y3642" i="1" s="1"/>
  <c r="Z3642" i="1" s="1"/>
  <c r="V3642" i="1"/>
  <c r="U3642" i="1"/>
  <c r="X3641" i="1"/>
  <c r="Y3641" i="1" s="1"/>
  <c r="Z3641" i="1" s="1"/>
  <c r="V3641" i="1"/>
  <c r="U3641" i="1"/>
  <c r="X3640" i="1"/>
  <c r="Y3640" i="1" s="1"/>
  <c r="Z3640" i="1" s="1"/>
  <c r="V3640" i="1"/>
  <c r="U3640" i="1"/>
  <c r="X3639" i="1"/>
  <c r="Y3639" i="1" s="1"/>
  <c r="Z3639" i="1" s="1"/>
  <c r="V3639" i="1"/>
  <c r="U3639" i="1"/>
  <c r="X3638" i="1"/>
  <c r="Y3638" i="1" s="1"/>
  <c r="Z3638" i="1" s="1"/>
  <c r="V3638" i="1"/>
  <c r="U3638" i="1"/>
  <c r="X3637" i="1"/>
  <c r="Y3637" i="1" s="1"/>
  <c r="Z3637" i="1" s="1"/>
  <c r="V3637" i="1"/>
  <c r="U3637" i="1"/>
  <c r="X3636" i="1"/>
  <c r="Y3636" i="1" s="1"/>
  <c r="Z3636" i="1" s="1"/>
  <c r="V3636" i="1"/>
  <c r="U3636" i="1"/>
  <c r="X3635" i="1"/>
  <c r="Y3635" i="1" s="1"/>
  <c r="Z3635" i="1" s="1"/>
  <c r="V3635" i="1"/>
  <c r="U3635" i="1"/>
  <c r="X3634" i="1"/>
  <c r="Y3634" i="1" s="1"/>
  <c r="Z3634" i="1" s="1"/>
  <c r="V3634" i="1"/>
  <c r="U3634" i="1"/>
  <c r="X3633" i="1"/>
  <c r="Y3633" i="1" s="1"/>
  <c r="Z3633" i="1" s="1"/>
  <c r="V3633" i="1"/>
  <c r="U3633" i="1"/>
  <c r="X3632" i="1"/>
  <c r="Y3632" i="1" s="1"/>
  <c r="Z3632" i="1" s="1"/>
  <c r="V3632" i="1"/>
  <c r="U3632" i="1"/>
  <c r="X3631" i="1"/>
  <c r="Y3631" i="1" s="1"/>
  <c r="Z3631" i="1" s="1"/>
  <c r="V3631" i="1"/>
  <c r="U3631" i="1"/>
  <c r="X3630" i="1"/>
  <c r="Y3630" i="1" s="1"/>
  <c r="Z3630" i="1" s="1"/>
  <c r="V3630" i="1"/>
  <c r="U3630" i="1"/>
  <c r="X3629" i="1"/>
  <c r="Y3629" i="1" s="1"/>
  <c r="Z3629" i="1" s="1"/>
  <c r="V3629" i="1"/>
  <c r="U3629" i="1"/>
  <c r="X3628" i="1"/>
  <c r="Y3628" i="1" s="1"/>
  <c r="Z3628" i="1" s="1"/>
  <c r="V3628" i="1"/>
  <c r="U3628" i="1"/>
  <c r="X3627" i="1"/>
  <c r="Y3627" i="1" s="1"/>
  <c r="Z3627" i="1" s="1"/>
  <c r="V3627" i="1"/>
  <c r="U3627" i="1"/>
  <c r="X3626" i="1"/>
  <c r="Y3626" i="1" s="1"/>
  <c r="Z3626" i="1" s="1"/>
  <c r="V3626" i="1"/>
  <c r="U3626" i="1"/>
  <c r="X3625" i="1"/>
  <c r="Y3625" i="1" s="1"/>
  <c r="Z3625" i="1" s="1"/>
  <c r="V3625" i="1"/>
  <c r="U3625" i="1"/>
  <c r="X3624" i="1"/>
  <c r="Y3624" i="1" s="1"/>
  <c r="Z3624" i="1" s="1"/>
  <c r="V3624" i="1"/>
  <c r="U3624" i="1"/>
  <c r="X3623" i="1"/>
  <c r="Y3623" i="1" s="1"/>
  <c r="Z3623" i="1" s="1"/>
  <c r="V3623" i="1"/>
  <c r="U3623" i="1"/>
  <c r="X3622" i="1"/>
  <c r="Y3622" i="1" s="1"/>
  <c r="Z3622" i="1" s="1"/>
  <c r="V3622" i="1"/>
  <c r="U3622" i="1"/>
  <c r="X3621" i="1"/>
  <c r="Y3621" i="1" s="1"/>
  <c r="Z3621" i="1" s="1"/>
  <c r="V3621" i="1"/>
  <c r="U3621" i="1"/>
  <c r="X3620" i="1"/>
  <c r="Y3620" i="1" s="1"/>
  <c r="Z3620" i="1" s="1"/>
  <c r="V3620" i="1"/>
  <c r="U3620" i="1"/>
  <c r="X3619" i="1"/>
  <c r="Y3619" i="1" s="1"/>
  <c r="Z3619" i="1" s="1"/>
  <c r="V3619" i="1"/>
  <c r="U3619" i="1"/>
  <c r="X3618" i="1"/>
  <c r="Y3618" i="1" s="1"/>
  <c r="Z3618" i="1" s="1"/>
  <c r="V3618" i="1"/>
  <c r="U3618" i="1"/>
  <c r="X3617" i="1"/>
  <c r="Y3617" i="1" s="1"/>
  <c r="Z3617" i="1" s="1"/>
  <c r="V3617" i="1"/>
  <c r="U3617" i="1"/>
  <c r="X3616" i="1"/>
  <c r="Y3616" i="1" s="1"/>
  <c r="Z3616" i="1" s="1"/>
  <c r="V3616" i="1"/>
  <c r="U3616" i="1"/>
  <c r="X3615" i="1"/>
  <c r="Y3615" i="1" s="1"/>
  <c r="Z3615" i="1" s="1"/>
  <c r="V3615" i="1"/>
  <c r="U3615" i="1"/>
  <c r="X3614" i="1"/>
  <c r="Y3614" i="1" s="1"/>
  <c r="Z3614" i="1" s="1"/>
  <c r="V3614" i="1"/>
  <c r="U3614" i="1"/>
  <c r="X3613" i="1"/>
  <c r="Y3613" i="1" s="1"/>
  <c r="Z3613" i="1" s="1"/>
  <c r="V3613" i="1"/>
  <c r="U3613" i="1"/>
  <c r="X3612" i="1"/>
  <c r="Y3612" i="1" s="1"/>
  <c r="Z3612" i="1" s="1"/>
  <c r="V3612" i="1"/>
  <c r="U3612" i="1"/>
  <c r="X3611" i="1"/>
  <c r="Y3611" i="1" s="1"/>
  <c r="Z3611" i="1" s="1"/>
  <c r="V3611" i="1"/>
  <c r="U3611" i="1"/>
  <c r="X3610" i="1"/>
  <c r="Y3610" i="1" s="1"/>
  <c r="Z3610" i="1" s="1"/>
  <c r="V3610" i="1"/>
  <c r="U3610" i="1"/>
  <c r="X3609" i="1"/>
  <c r="Y3609" i="1" s="1"/>
  <c r="Z3609" i="1" s="1"/>
  <c r="V3609" i="1"/>
  <c r="U3609" i="1"/>
  <c r="X3608" i="1"/>
  <c r="Y3608" i="1" s="1"/>
  <c r="Z3608" i="1" s="1"/>
  <c r="V3608" i="1"/>
  <c r="U3608" i="1"/>
  <c r="X3607" i="1"/>
  <c r="Y3607" i="1" s="1"/>
  <c r="Z3607" i="1" s="1"/>
  <c r="V3607" i="1"/>
  <c r="U3607" i="1"/>
  <c r="X3606" i="1"/>
  <c r="Y3606" i="1" s="1"/>
  <c r="Z3606" i="1" s="1"/>
  <c r="V3606" i="1"/>
  <c r="U3606" i="1"/>
  <c r="X3605" i="1"/>
  <c r="Y3605" i="1" s="1"/>
  <c r="Z3605" i="1" s="1"/>
  <c r="V3605" i="1"/>
  <c r="U3605" i="1"/>
  <c r="X3604" i="1"/>
  <c r="Y3604" i="1" s="1"/>
  <c r="Z3604" i="1" s="1"/>
  <c r="V3604" i="1"/>
  <c r="U3604" i="1"/>
  <c r="X3603" i="1"/>
  <c r="Y3603" i="1" s="1"/>
  <c r="Z3603" i="1" s="1"/>
  <c r="V3603" i="1"/>
  <c r="U3603" i="1"/>
  <c r="X3602" i="1"/>
  <c r="Y3602" i="1" s="1"/>
  <c r="Z3602" i="1" s="1"/>
  <c r="V3602" i="1"/>
  <c r="U3602" i="1"/>
  <c r="X3601" i="1"/>
  <c r="Y3601" i="1" s="1"/>
  <c r="Z3601" i="1" s="1"/>
  <c r="V3601" i="1"/>
  <c r="U3601" i="1"/>
  <c r="X3600" i="1"/>
  <c r="Y3600" i="1" s="1"/>
  <c r="Z3600" i="1" s="1"/>
  <c r="V3600" i="1"/>
  <c r="U3600" i="1"/>
  <c r="X3599" i="1"/>
  <c r="Y3599" i="1" s="1"/>
  <c r="Z3599" i="1" s="1"/>
  <c r="V3599" i="1"/>
  <c r="U3599" i="1"/>
  <c r="X3598" i="1"/>
  <c r="Y3598" i="1" s="1"/>
  <c r="Z3598" i="1" s="1"/>
  <c r="V3598" i="1"/>
  <c r="U3598" i="1"/>
  <c r="X3597" i="1"/>
  <c r="Y3597" i="1" s="1"/>
  <c r="Z3597" i="1" s="1"/>
  <c r="V3597" i="1"/>
  <c r="U3597" i="1"/>
  <c r="X3596" i="1"/>
  <c r="Y3596" i="1" s="1"/>
  <c r="Z3596" i="1" s="1"/>
  <c r="V3596" i="1"/>
  <c r="U3596" i="1"/>
  <c r="X3595" i="1"/>
  <c r="Y3595" i="1" s="1"/>
  <c r="Z3595" i="1" s="1"/>
  <c r="V3595" i="1"/>
  <c r="U3595" i="1"/>
  <c r="X3594" i="1"/>
  <c r="Y3594" i="1" s="1"/>
  <c r="Z3594" i="1" s="1"/>
  <c r="V3594" i="1"/>
  <c r="U3594" i="1"/>
  <c r="X3593" i="1"/>
  <c r="Y3593" i="1" s="1"/>
  <c r="Z3593" i="1" s="1"/>
  <c r="V3593" i="1"/>
  <c r="U3593" i="1"/>
  <c r="X3592" i="1"/>
  <c r="Y3592" i="1" s="1"/>
  <c r="Z3592" i="1" s="1"/>
  <c r="V3592" i="1"/>
  <c r="U3592" i="1"/>
  <c r="X3591" i="1"/>
  <c r="Y3591" i="1" s="1"/>
  <c r="Z3591" i="1" s="1"/>
  <c r="V3591" i="1"/>
  <c r="U3591" i="1"/>
  <c r="X3590" i="1"/>
  <c r="Y3590" i="1" s="1"/>
  <c r="Z3590" i="1" s="1"/>
  <c r="V3590" i="1"/>
  <c r="U3590" i="1"/>
  <c r="X3589" i="1"/>
  <c r="Y3589" i="1" s="1"/>
  <c r="Z3589" i="1" s="1"/>
  <c r="V3589" i="1"/>
  <c r="U3589" i="1"/>
  <c r="X3588" i="1"/>
  <c r="Y3588" i="1" s="1"/>
  <c r="Z3588" i="1" s="1"/>
  <c r="V3588" i="1"/>
  <c r="U3588" i="1"/>
  <c r="X3587" i="1"/>
  <c r="Y3587" i="1" s="1"/>
  <c r="Z3587" i="1" s="1"/>
  <c r="V3587" i="1"/>
  <c r="U3587" i="1"/>
  <c r="X3586" i="1"/>
  <c r="Y3586" i="1" s="1"/>
  <c r="Z3586" i="1" s="1"/>
  <c r="V3586" i="1"/>
  <c r="U3586" i="1"/>
  <c r="X3585" i="1"/>
  <c r="Y3585" i="1" s="1"/>
  <c r="Z3585" i="1" s="1"/>
  <c r="V3585" i="1"/>
  <c r="U3585" i="1"/>
  <c r="X3584" i="1"/>
  <c r="Y3584" i="1" s="1"/>
  <c r="Z3584" i="1" s="1"/>
  <c r="V3584" i="1"/>
  <c r="U3584" i="1"/>
  <c r="X3583" i="1"/>
  <c r="Y3583" i="1" s="1"/>
  <c r="Z3583" i="1" s="1"/>
  <c r="V3583" i="1"/>
  <c r="U3583" i="1"/>
  <c r="X3582" i="1"/>
  <c r="Y3582" i="1" s="1"/>
  <c r="Z3582" i="1" s="1"/>
  <c r="V3582" i="1"/>
  <c r="U3582" i="1"/>
  <c r="X3581" i="1"/>
  <c r="Y3581" i="1" s="1"/>
  <c r="Z3581" i="1" s="1"/>
  <c r="V3581" i="1"/>
  <c r="U3581" i="1"/>
  <c r="X3580" i="1"/>
  <c r="Y3580" i="1" s="1"/>
  <c r="Z3580" i="1" s="1"/>
  <c r="V3580" i="1"/>
  <c r="U3580" i="1"/>
  <c r="X3579" i="1"/>
  <c r="Y3579" i="1" s="1"/>
  <c r="Z3579" i="1" s="1"/>
  <c r="V3579" i="1"/>
  <c r="U3579" i="1"/>
  <c r="X3578" i="1"/>
  <c r="Y3578" i="1" s="1"/>
  <c r="Z3578" i="1" s="1"/>
  <c r="V3578" i="1"/>
  <c r="U3578" i="1"/>
  <c r="X3577" i="1"/>
  <c r="Y3577" i="1" s="1"/>
  <c r="Z3577" i="1" s="1"/>
  <c r="V3577" i="1"/>
  <c r="U3577" i="1"/>
  <c r="X3576" i="1"/>
  <c r="Y3576" i="1" s="1"/>
  <c r="Z3576" i="1" s="1"/>
  <c r="V3576" i="1"/>
  <c r="U3576" i="1"/>
  <c r="X3575" i="1"/>
  <c r="Y3575" i="1" s="1"/>
  <c r="Z3575" i="1" s="1"/>
  <c r="V3575" i="1"/>
  <c r="U3575" i="1"/>
  <c r="X3574" i="1"/>
  <c r="Y3574" i="1" s="1"/>
  <c r="Z3574" i="1" s="1"/>
  <c r="V3574" i="1"/>
  <c r="U3574" i="1"/>
  <c r="X3573" i="1"/>
  <c r="Y3573" i="1" s="1"/>
  <c r="Z3573" i="1" s="1"/>
  <c r="V3573" i="1"/>
  <c r="U3573" i="1"/>
  <c r="X3572" i="1"/>
  <c r="Y3572" i="1" s="1"/>
  <c r="Z3572" i="1" s="1"/>
  <c r="V3572" i="1"/>
  <c r="U3572" i="1"/>
  <c r="X3571" i="1"/>
  <c r="Y3571" i="1" s="1"/>
  <c r="Z3571" i="1" s="1"/>
  <c r="V3571" i="1"/>
  <c r="U3571" i="1"/>
  <c r="X3570" i="1"/>
  <c r="Y3570" i="1" s="1"/>
  <c r="Z3570" i="1" s="1"/>
  <c r="V3570" i="1"/>
  <c r="U3570" i="1"/>
  <c r="X3569" i="1"/>
  <c r="Y3569" i="1" s="1"/>
  <c r="Z3569" i="1" s="1"/>
  <c r="V3569" i="1"/>
  <c r="U3569" i="1"/>
  <c r="X3568" i="1"/>
  <c r="Y3568" i="1" s="1"/>
  <c r="Z3568" i="1" s="1"/>
  <c r="V3568" i="1"/>
  <c r="U3568" i="1"/>
  <c r="X3567" i="1"/>
  <c r="Y3567" i="1" s="1"/>
  <c r="Z3567" i="1" s="1"/>
  <c r="V3567" i="1"/>
  <c r="U3567" i="1"/>
  <c r="X3566" i="1"/>
  <c r="Y3566" i="1" s="1"/>
  <c r="Z3566" i="1" s="1"/>
  <c r="V3566" i="1"/>
  <c r="U3566" i="1"/>
  <c r="X3565" i="1"/>
  <c r="Y3565" i="1" s="1"/>
  <c r="Z3565" i="1" s="1"/>
  <c r="V3565" i="1"/>
  <c r="U3565" i="1"/>
  <c r="X3564" i="1"/>
  <c r="Y3564" i="1" s="1"/>
  <c r="Z3564" i="1" s="1"/>
  <c r="V3564" i="1"/>
  <c r="U3564" i="1"/>
  <c r="X3563" i="1"/>
  <c r="Y3563" i="1" s="1"/>
  <c r="Z3563" i="1" s="1"/>
  <c r="V3563" i="1"/>
  <c r="U3563" i="1"/>
  <c r="X3562" i="1"/>
  <c r="Y3562" i="1" s="1"/>
  <c r="Z3562" i="1" s="1"/>
  <c r="V3562" i="1"/>
  <c r="U3562" i="1"/>
  <c r="X3561" i="1"/>
  <c r="Y3561" i="1" s="1"/>
  <c r="Z3561" i="1" s="1"/>
  <c r="V3561" i="1"/>
  <c r="U3561" i="1"/>
  <c r="X3560" i="1"/>
  <c r="Y3560" i="1" s="1"/>
  <c r="Z3560" i="1" s="1"/>
  <c r="V3560" i="1"/>
  <c r="U3560" i="1"/>
  <c r="X3559" i="1"/>
  <c r="Y3559" i="1" s="1"/>
  <c r="Z3559" i="1" s="1"/>
  <c r="V3559" i="1"/>
  <c r="U3559" i="1"/>
  <c r="X3558" i="1"/>
  <c r="Y3558" i="1" s="1"/>
  <c r="Z3558" i="1" s="1"/>
  <c r="V3558" i="1"/>
  <c r="U3558" i="1"/>
  <c r="X3557" i="1"/>
  <c r="Y3557" i="1" s="1"/>
  <c r="Z3557" i="1" s="1"/>
  <c r="V3557" i="1"/>
  <c r="U3557" i="1"/>
  <c r="X3556" i="1"/>
  <c r="Y3556" i="1" s="1"/>
  <c r="Z3556" i="1" s="1"/>
  <c r="V3556" i="1"/>
  <c r="U3556" i="1"/>
  <c r="X3555" i="1"/>
  <c r="Y3555" i="1" s="1"/>
  <c r="Z3555" i="1" s="1"/>
  <c r="V3555" i="1"/>
  <c r="U3555" i="1"/>
  <c r="X3554" i="1"/>
  <c r="Y3554" i="1" s="1"/>
  <c r="Z3554" i="1" s="1"/>
  <c r="V3554" i="1"/>
  <c r="U3554" i="1"/>
  <c r="X3553" i="1"/>
  <c r="Y3553" i="1" s="1"/>
  <c r="Z3553" i="1" s="1"/>
  <c r="V3553" i="1"/>
  <c r="U3553" i="1"/>
  <c r="X3552" i="1"/>
  <c r="Y3552" i="1" s="1"/>
  <c r="Z3552" i="1" s="1"/>
  <c r="V3552" i="1"/>
  <c r="U3552" i="1"/>
  <c r="X3551" i="1"/>
  <c r="Y3551" i="1" s="1"/>
  <c r="Z3551" i="1" s="1"/>
  <c r="V3551" i="1"/>
  <c r="U3551" i="1"/>
  <c r="X3550" i="1"/>
  <c r="Y3550" i="1" s="1"/>
  <c r="Z3550" i="1" s="1"/>
  <c r="V3550" i="1"/>
  <c r="U3550" i="1"/>
  <c r="X3549" i="1"/>
  <c r="Y3549" i="1" s="1"/>
  <c r="Z3549" i="1" s="1"/>
  <c r="V3549" i="1"/>
  <c r="U3549" i="1"/>
  <c r="X3548" i="1"/>
  <c r="Y3548" i="1" s="1"/>
  <c r="Z3548" i="1" s="1"/>
  <c r="V3548" i="1"/>
  <c r="U3548" i="1"/>
  <c r="X3547" i="1"/>
  <c r="Y3547" i="1" s="1"/>
  <c r="Z3547" i="1" s="1"/>
  <c r="V3547" i="1"/>
  <c r="U3547" i="1"/>
  <c r="X3546" i="1"/>
  <c r="Y3546" i="1" s="1"/>
  <c r="Z3546" i="1" s="1"/>
  <c r="V3546" i="1"/>
  <c r="U3546" i="1"/>
  <c r="X3545" i="1"/>
  <c r="Y3545" i="1" s="1"/>
  <c r="Z3545" i="1" s="1"/>
  <c r="V3545" i="1"/>
  <c r="U3545" i="1"/>
  <c r="X3544" i="1"/>
  <c r="Y3544" i="1" s="1"/>
  <c r="Z3544" i="1" s="1"/>
  <c r="V3544" i="1"/>
  <c r="U3544" i="1"/>
  <c r="X3543" i="1"/>
  <c r="Y3543" i="1" s="1"/>
  <c r="Z3543" i="1" s="1"/>
  <c r="V3543" i="1"/>
  <c r="U3543" i="1"/>
  <c r="X3542" i="1"/>
  <c r="Y3542" i="1" s="1"/>
  <c r="Z3542" i="1" s="1"/>
  <c r="V3542" i="1"/>
  <c r="U3542" i="1"/>
  <c r="X3541" i="1"/>
  <c r="Y3541" i="1" s="1"/>
  <c r="Z3541" i="1" s="1"/>
  <c r="V3541" i="1"/>
  <c r="U3541" i="1"/>
  <c r="X3540" i="1"/>
  <c r="Y3540" i="1" s="1"/>
  <c r="Z3540" i="1" s="1"/>
  <c r="V3540" i="1"/>
  <c r="U3540" i="1"/>
  <c r="X3539" i="1"/>
  <c r="Y3539" i="1" s="1"/>
  <c r="Z3539" i="1" s="1"/>
  <c r="V3539" i="1"/>
  <c r="U3539" i="1"/>
  <c r="X3538" i="1"/>
  <c r="Y3538" i="1" s="1"/>
  <c r="Z3538" i="1" s="1"/>
  <c r="V3538" i="1"/>
  <c r="U3538" i="1"/>
  <c r="X3537" i="1"/>
  <c r="Y3537" i="1" s="1"/>
  <c r="Z3537" i="1" s="1"/>
  <c r="V3537" i="1"/>
  <c r="U3537" i="1"/>
  <c r="X3536" i="1"/>
  <c r="Y3536" i="1" s="1"/>
  <c r="Z3536" i="1" s="1"/>
  <c r="V3536" i="1"/>
  <c r="U3536" i="1"/>
  <c r="X3535" i="1"/>
  <c r="Y3535" i="1" s="1"/>
  <c r="Z3535" i="1" s="1"/>
  <c r="V3535" i="1"/>
  <c r="U3535" i="1"/>
  <c r="X3534" i="1"/>
  <c r="Y3534" i="1" s="1"/>
  <c r="Z3534" i="1" s="1"/>
  <c r="V3534" i="1"/>
  <c r="U3534" i="1"/>
  <c r="X3533" i="1"/>
  <c r="Y3533" i="1" s="1"/>
  <c r="Z3533" i="1" s="1"/>
  <c r="V3533" i="1"/>
  <c r="U3533" i="1"/>
  <c r="X3532" i="1"/>
  <c r="Y3532" i="1" s="1"/>
  <c r="Z3532" i="1" s="1"/>
  <c r="V3532" i="1"/>
  <c r="U3532" i="1"/>
  <c r="X3531" i="1"/>
  <c r="Y3531" i="1" s="1"/>
  <c r="Z3531" i="1" s="1"/>
  <c r="V3531" i="1"/>
  <c r="U3531" i="1"/>
  <c r="X3530" i="1"/>
  <c r="Y3530" i="1" s="1"/>
  <c r="Z3530" i="1" s="1"/>
  <c r="V3530" i="1"/>
  <c r="U3530" i="1"/>
  <c r="X3529" i="1"/>
  <c r="Y3529" i="1" s="1"/>
  <c r="Z3529" i="1" s="1"/>
  <c r="V3529" i="1"/>
  <c r="U3529" i="1"/>
  <c r="X3528" i="1"/>
  <c r="Y3528" i="1" s="1"/>
  <c r="Z3528" i="1" s="1"/>
  <c r="V3528" i="1"/>
  <c r="U3528" i="1"/>
  <c r="X3527" i="1"/>
  <c r="Y3527" i="1" s="1"/>
  <c r="Z3527" i="1" s="1"/>
  <c r="V3527" i="1"/>
  <c r="U3527" i="1"/>
  <c r="X3526" i="1"/>
  <c r="Y3526" i="1" s="1"/>
  <c r="Z3526" i="1" s="1"/>
  <c r="V3526" i="1"/>
  <c r="U3526" i="1"/>
  <c r="X3525" i="1"/>
  <c r="Y3525" i="1" s="1"/>
  <c r="Z3525" i="1" s="1"/>
  <c r="V3525" i="1"/>
  <c r="U3525" i="1"/>
  <c r="X3524" i="1"/>
  <c r="Y3524" i="1" s="1"/>
  <c r="Z3524" i="1" s="1"/>
  <c r="V3524" i="1"/>
  <c r="U3524" i="1"/>
  <c r="X3523" i="1"/>
  <c r="Y3523" i="1" s="1"/>
  <c r="Z3523" i="1" s="1"/>
  <c r="V3523" i="1"/>
  <c r="U3523" i="1"/>
  <c r="X3522" i="1"/>
  <c r="Y3522" i="1" s="1"/>
  <c r="Z3522" i="1" s="1"/>
  <c r="V3522" i="1"/>
  <c r="U3522" i="1"/>
  <c r="X3521" i="1"/>
  <c r="Y3521" i="1" s="1"/>
  <c r="Z3521" i="1" s="1"/>
  <c r="V3521" i="1"/>
  <c r="U3521" i="1"/>
  <c r="X3520" i="1"/>
  <c r="Y3520" i="1" s="1"/>
  <c r="Z3520" i="1" s="1"/>
  <c r="V3520" i="1"/>
  <c r="U3520" i="1"/>
  <c r="X3519" i="1"/>
  <c r="Y3519" i="1" s="1"/>
  <c r="Z3519" i="1" s="1"/>
  <c r="V3519" i="1"/>
  <c r="U3519" i="1"/>
  <c r="X3518" i="1"/>
  <c r="Y3518" i="1" s="1"/>
  <c r="Z3518" i="1" s="1"/>
  <c r="V3518" i="1"/>
  <c r="U3518" i="1"/>
  <c r="X3517" i="1"/>
  <c r="Y3517" i="1" s="1"/>
  <c r="Z3517" i="1" s="1"/>
  <c r="V3517" i="1"/>
  <c r="U3517" i="1"/>
  <c r="X3516" i="1"/>
  <c r="Y3516" i="1" s="1"/>
  <c r="Z3516" i="1" s="1"/>
  <c r="V3516" i="1"/>
  <c r="U3516" i="1"/>
  <c r="X3515" i="1"/>
  <c r="Y3515" i="1" s="1"/>
  <c r="Z3515" i="1" s="1"/>
  <c r="V3515" i="1"/>
  <c r="U3515" i="1"/>
  <c r="X3514" i="1"/>
  <c r="Y3514" i="1" s="1"/>
  <c r="Z3514" i="1" s="1"/>
  <c r="V3514" i="1"/>
  <c r="U3514" i="1"/>
  <c r="X3513" i="1"/>
  <c r="Y3513" i="1" s="1"/>
  <c r="Z3513" i="1" s="1"/>
  <c r="V3513" i="1"/>
  <c r="U3513" i="1"/>
  <c r="X3512" i="1"/>
  <c r="Y3512" i="1" s="1"/>
  <c r="Z3512" i="1" s="1"/>
  <c r="V3512" i="1"/>
  <c r="U3512" i="1"/>
  <c r="X3511" i="1"/>
  <c r="Y3511" i="1" s="1"/>
  <c r="Z3511" i="1" s="1"/>
  <c r="V3511" i="1"/>
  <c r="U3511" i="1"/>
  <c r="X3510" i="1"/>
  <c r="Y3510" i="1" s="1"/>
  <c r="Z3510" i="1" s="1"/>
  <c r="V3510" i="1"/>
  <c r="U3510" i="1"/>
  <c r="X3509" i="1"/>
  <c r="Y3509" i="1" s="1"/>
  <c r="Z3509" i="1" s="1"/>
  <c r="V3509" i="1"/>
  <c r="U3509" i="1"/>
  <c r="X3508" i="1"/>
  <c r="Y3508" i="1" s="1"/>
  <c r="Z3508" i="1" s="1"/>
  <c r="V3508" i="1"/>
  <c r="U3508" i="1"/>
  <c r="X3507" i="1"/>
  <c r="Y3507" i="1" s="1"/>
  <c r="Z3507" i="1" s="1"/>
  <c r="V3507" i="1"/>
  <c r="U3507" i="1"/>
  <c r="X3506" i="1"/>
  <c r="Y3506" i="1" s="1"/>
  <c r="Z3506" i="1" s="1"/>
  <c r="V3506" i="1"/>
  <c r="U3506" i="1"/>
  <c r="X3505" i="1"/>
  <c r="Y3505" i="1" s="1"/>
  <c r="Z3505" i="1" s="1"/>
  <c r="V3505" i="1"/>
  <c r="U3505" i="1"/>
  <c r="X3504" i="1"/>
  <c r="Y3504" i="1" s="1"/>
  <c r="Z3504" i="1" s="1"/>
  <c r="V3504" i="1"/>
  <c r="U3504" i="1"/>
  <c r="X3503" i="1"/>
  <c r="Y3503" i="1" s="1"/>
  <c r="Z3503" i="1" s="1"/>
  <c r="V3503" i="1"/>
  <c r="U3503" i="1"/>
  <c r="X3502" i="1"/>
  <c r="Y3502" i="1" s="1"/>
  <c r="Z3502" i="1" s="1"/>
  <c r="V3502" i="1"/>
  <c r="U3502" i="1"/>
  <c r="X3501" i="1"/>
  <c r="Y3501" i="1" s="1"/>
  <c r="Z3501" i="1" s="1"/>
  <c r="V3501" i="1"/>
  <c r="U3501" i="1"/>
  <c r="X3500" i="1"/>
  <c r="Y3500" i="1" s="1"/>
  <c r="Z3500" i="1" s="1"/>
  <c r="V3500" i="1"/>
  <c r="U3500" i="1"/>
  <c r="X3499" i="1"/>
  <c r="Y3499" i="1" s="1"/>
  <c r="Z3499" i="1" s="1"/>
  <c r="V3499" i="1"/>
  <c r="U3499" i="1"/>
  <c r="X3498" i="1"/>
  <c r="Y3498" i="1" s="1"/>
  <c r="Z3498" i="1" s="1"/>
  <c r="V3498" i="1"/>
  <c r="U3498" i="1"/>
  <c r="X3497" i="1"/>
  <c r="Y3497" i="1" s="1"/>
  <c r="Z3497" i="1" s="1"/>
  <c r="V3497" i="1"/>
  <c r="U3497" i="1"/>
  <c r="X3496" i="1"/>
  <c r="Y3496" i="1" s="1"/>
  <c r="Z3496" i="1" s="1"/>
  <c r="V3496" i="1"/>
  <c r="U3496" i="1"/>
  <c r="X3495" i="1"/>
  <c r="Y3495" i="1" s="1"/>
  <c r="Z3495" i="1" s="1"/>
  <c r="V3495" i="1"/>
  <c r="U3495" i="1"/>
  <c r="X3494" i="1"/>
  <c r="Y3494" i="1" s="1"/>
  <c r="Z3494" i="1" s="1"/>
  <c r="V3494" i="1"/>
  <c r="U3494" i="1"/>
  <c r="X3493" i="1"/>
  <c r="Y3493" i="1" s="1"/>
  <c r="Z3493" i="1" s="1"/>
  <c r="V3493" i="1"/>
  <c r="U3493" i="1"/>
  <c r="X3492" i="1"/>
  <c r="Y3492" i="1" s="1"/>
  <c r="Z3492" i="1" s="1"/>
  <c r="V3492" i="1"/>
  <c r="U3492" i="1"/>
  <c r="X3491" i="1"/>
  <c r="Y3491" i="1" s="1"/>
  <c r="Z3491" i="1" s="1"/>
  <c r="V3491" i="1"/>
  <c r="U3491" i="1"/>
  <c r="X3490" i="1"/>
  <c r="Y3490" i="1" s="1"/>
  <c r="Z3490" i="1" s="1"/>
  <c r="V3490" i="1"/>
  <c r="U3490" i="1"/>
  <c r="X3489" i="1"/>
  <c r="Y3489" i="1" s="1"/>
  <c r="Z3489" i="1" s="1"/>
  <c r="V3489" i="1"/>
  <c r="U3489" i="1"/>
  <c r="X3488" i="1"/>
  <c r="Y3488" i="1" s="1"/>
  <c r="Z3488" i="1" s="1"/>
  <c r="V3488" i="1"/>
  <c r="U3488" i="1"/>
  <c r="X3487" i="1"/>
  <c r="Y3487" i="1" s="1"/>
  <c r="Z3487" i="1" s="1"/>
  <c r="V3487" i="1"/>
  <c r="U3487" i="1"/>
  <c r="X3486" i="1"/>
  <c r="Y3486" i="1" s="1"/>
  <c r="Z3486" i="1" s="1"/>
  <c r="V3486" i="1"/>
  <c r="U3486" i="1"/>
  <c r="X3485" i="1"/>
  <c r="Y3485" i="1" s="1"/>
  <c r="Z3485" i="1" s="1"/>
  <c r="V3485" i="1"/>
  <c r="U3485" i="1"/>
  <c r="X3484" i="1"/>
  <c r="Y3484" i="1" s="1"/>
  <c r="Z3484" i="1" s="1"/>
  <c r="V3484" i="1"/>
  <c r="U3484" i="1"/>
  <c r="X3483" i="1"/>
  <c r="Y3483" i="1" s="1"/>
  <c r="Z3483" i="1" s="1"/>
  <c r="V3483" i="1"/>
  <c r="U3483" i="1"/>
  <c r="X3482" i="1"/>
  <c r="Y3482" i="1" s="1"/>
  <c r="Z3482" i="1" s="1"/>
  <c r="V3482" i="1"/>
  <c r="U3482" i="1"/>
  <c r="X3481" i="1"/>
  <c r="Y3481" i="1" s="1"/>
  <c r="Z3481" i="1" s="1"/>
  <c r="V3481" i="1"/>
  <c r="U3481" i="1"/>
  <c r="X3480" i="1"/>
  <c r="Y3480" i="1" s="1"/>
  <c r="Z3480" i="1" s="1"/>
  <c r="V3480" i="1"/>
  <c r="U3480" i="1"/>
  <c r="X3479" i="1"/>
  <c r="Y3479" i="1" s="1"/>
  <c r="Z3479" i="1" s="1"/>
  <c r="V3479" i="1"/>
  <c r="U3479" i="1"/>
  <c r="X3478" i="1"/>
  <c r="Y3478" i="1" s="1"/>
  <c r="Z3478" i="1" s="1"/>
  <c r="V3478" i="1"/>
  <c r="U3478" i="1"/>
  <c r="X3477" i="1"/>
  <c r="Y3477" i="1" s="1"/>
  <c r="Z3477" i="1" s="1"/>
  <c r="V3477" i="1"/>
  <c r="U3477" i="1"/>
  <c r="X3476" i="1"/>
  <c r="Y3476" i="1" s="1"/>
  <c r="Z3476" i="1" s="1"/>
  <c r="V3476" i="1"/>
  <c r="U3476" i="1"/>
  <c r="X3475" i="1"/>
  <c r="Y3475" i="1" s="1"/>
  <c r="Z3475" i="1" s="1"/>
  <c r="V3475" i="1"/>
  <c r="U3475" i="1"/>
  <c r="X3474" i="1"/>
  <c r="Y3474" i="1" s="1"/>
  <c r="Z3474" i="1" s="1"/>
  <c r="V3474" i="1"/>
  <c r="U3474" i="1"/>
  <c r="X3473" i="1"/>
  <c r="Y3473" i="1" s="1"/>
  <c r="Z3473" i="1" s="1"/>
  <c r="V3473" i="1"/>
  <c r="U3473" i="1"/>
  <c r="X3472" i="1"/>
  <c r="Y3472" i="1" s="1"/>
  <c r="Z3472" i="1" s="1"/>
  <c r="V3472" i="1"/>
  <c r="U3472" i="1"/>
  <c r="X3471" i="1"/>
  <c r="Y3471" i="1" s="1"/>
  <c r="Z3471" i="1" s="1"/>
  <c r="V3471" i="1"/>
  <c r="U3471" i="1"/>
  <c r="X3470" i="1"/>
  <c r="Y3470" i="1" s="1"/>
  <c r="Z3470" i="1" s="1"/>
  <c r="V3470" i="1"/>
  <c r="U3470" i="1"/>
  <c r="X3469" i="1"/>
  <c r="Y3469" i="1" s="1"/>
  <c r="Z3469" i="1" s="1"/>
  <c r="V3469" i="1"/>
  <c r="U3469" i="1"/>
  <c r="X3468" i="1"/>
  <c r="Y3468" i="1" s="1"/>
  <c r="Z3468" i="1" s="1"/>
  <c r="V3468" i="1"/>
  <c r="U3468" i="1"/>
  <c r="X3467" i="1"/>
  <c r="Y3467" i="1" s="1"/>
  <c r="Z3467" i="1" s="1"/>
  <c r="V3467" i="1"/>
  <c r="U3467" i="1"/>
  <c r="X3466" i="1"/>
  <c r="Y3466" i="1" s="1"/>
  <c r="Z3466" i="1" s="1"/>
  <c r="V3466" i="1"/>
  <c r="U3466" i="1"/>
  <c r="X3465" i="1"/>
  <c r="Y3465" i="1" s="1"/>
  <c r="Z3465" i="1" s="1"/>
  <c r="V3465" i="1"/>
  <c r="U3465" i="1"/>
  <c r="X3464" i="1"/>
  <c r="Y3464" i="1" s="1"/>
  <c r="Z3464" i="1" s="1"/>
  <c r="V3464" i="1"/>
  <c r="U3464" i="1"/>
  <c r="X3463" i="1"/>
  <c r="Y3463" i="1" s="1"/>
  <c r="Z3463" i="1" s="1"/>
  <c r="V3463" i="1"/>
  <c r="U3463" i="1"/>
  <c r="X3462" i="1"/>
  <c r="Y3462" i="1" s="1"/>
  <c r="Z3462" i="1" s="1"/>
  <c r="V3462" i="1"/>
  <c r="U3462" i="1"/>
  <c r="X3461" i="1"/>
  <c r="Y3461" i="1" s="1"/>
  <c r="Z3461" i="1" s="1"/>
  <c r="V3461" i="1"/>
  <c r="U3461" i="1"/>
  <c r="X3460" i="1"/>
  <c r="Y3460" i="1" s="1"/>
  <c r="Z3460" i="1" s="1"/>
  <c r="V3460" i="1"/>
  <c r="U3460" i="1"/>
  <c r="X3459" i="1"/>
  <c r="Y3459" i="1" s="1"/>
  <c r="Z3459" i="1" s="1"/>
  <c r="V3459" i="1"/>
  <c r="U3459" i="1"/>
  <c r="X3458" i="1"/>
  <c r="Y3458" i="1" s="1"/>
  <c r="Z3458" i="1" s="1"/>
  <c r="V3458" i="1"/>
  <c r="U3458" i="1"/>
  <c r="X3457" i="1"/>
  <c r="Y3457" i="1" s="1"/>
  <c r="Z3457" i="1" s="1"/>
  <c r="V3457" i="1"/>
  <c r="U3457" i="1"/>
  <c r="X3456" i="1"/>
  <c r="Y3456" i="1" s="1"/>
  <c r="Z3456" i="1" s="1"/>
  <c r="V3456" i="1"/>
  <c r="U3456" i="1"/>
  <c r="X3455" i="1"/>
  <c r="Y3455" i="1" s="1"/>
  <c r="Z3455" i="1" s="1"/>
  <c r="V3455" i="1"/>
  <c r="U3455" i="1"/>
  <c r="X3454" i="1"/>
  <c r="Y3454" i="1" s="1"/>
  <c r="Z3454" i="1" s="1"/>
  <c r="V3454" i="1"/>
  <c r="U3454" i="1"/>
  <c r="X3453" i="1"/>
  <c r="Y3453" i="1" s="1"/>
  <c r="Z3453" i="1" s="1"/>
  <c r="V3453" i="1"/>
  <c r="U3453" i="1"/>
  <c r="X3452" i="1"/>
  <c r="Y3452" i="1" s="1"/>
  <c r="Z3452" i="1" s="1"/>
  <c r="V3452" i="1"/>
  <c r="U3452" i="1"/>
  <c r="X3451" i="1"/>
  <c r="Y3451" i="1" s="1"/>
  <c r="Z3451" i="1" s="1"/>
  <c r="V3451" i="1"/>
  <c r="U3451" i="1"/>
  <c r="X3450" i="1"/>
  <c r="Y3450" i="1" s="1"/>
  <c r="Z3450" i="1" s="1"/>
  <c r="V3450" i="1"/>
  <c r="U3450" i="1"/>
  <c r="X3449" i="1"/>
  <c r="Y3449" i="1" s="1"/>
  <c r="Z3449" i="1" s="1"/>
  <c r="V3449" i="1"/>
  <c r="U3449" i="1"/>
  <c r="X3448" i="1"/>
  <c r="Y3448" i="1" s="1"/>
  <c r="Z3448" i="1" s="1"/>
  <c r="V3448" i="1"/>
  <c r="U3448" i="1"/>
  <c r="X3447" i="1"/>
  <c r="Y3447" i="1" s="1"/>
  <c r="Z3447" i="1" s="1"/>
  <c r="V3447" i="1"/>
  <c r="U3447" i="1"/>
  <c r="X3446" i="1"/>
  <c r="Y3446" i="1" s="1"/>
  <c r="Z3446" i="1" s="1"/>
  <c r="V3446" i="1"/>
  <c r="U3446" i="1"/>
  <c r="X3445" i="1"/>
  <c r="Y3445" i="1" s="1"/>
  <c r="Z3445" i="1" s="1"/>
  <c r="V3445" i="1"/>
  <c r="U3445" i="1"/>
  <c r="X3444" i="1"/>
  <c r="Y3444" i="1" s="1"/>
  <c r="Z3444" i="1" s="1"/>
  <c r="V3444" i="1"/>
  <c r="U3444" i="1"/>
  <c r="X3443" i="1"/>
  <c r="Y3443" i="1" s="1"/>
  <c r="Z3443" i="1" s="1"/>
  <c r="V3443" i="1"/>
  <c r="U3443" i="1"/>
  <c r="X3442" i="1"/>
  <c r="Y3442" i="1" s="1"/>
  <c r="Z3442" i="1" s="1"/>
  <c r="V3442" i="1"/>
  <c r="U3442" i="1"/>
  <c r="X3441" i="1"/>
  <c r="Y3441" i="1" s="1"/>
  <c r="Z3441" i="1" s="1"/>
  <c r="V3441" i="1"/>
  <c r="U3441" i="1"/>
  <c r="X3440" i="1"/>
  <c r="Y3440" i="1" s="1"/>
  <c r="Z3440" i="1" s="1"/>
  <c r="V3440" i="1"/>
  <c r="U3440" i="1"/>
  <c r="X3439" i="1"/>
  <c r="Y3439" i="1" s="1"/>
  <c r="Z3439" i="1" s="1"/>
  <c r="V3439" i="1"/>
  <c r="U3439" i="1"/>
  <c r="X3438" i="1"/>
  <c r="Y3438" i="1" s="1"/>
  <c r="Z3438" i="1" s="1"/>
  <c r="V3438" i="1"/>
  <c r="U3438" i="1"/>
  <c r="X3437" i="1"/>
  <c r="Y3437" i="1" s="1"/>
  <c r="Z3437" i="1" s="1"/>
  <c r="V3437" i="1"/>
  <c r="U3437" i="1"/>
  <c r="X3436" i="1"/>
  <c r="Y3436" i="1" s="1"/>
  <c r="Z3436" i="1" s="1"/>
  <c r="V3436" i="1"/>
  <c r="U3436" i="1"/>
  <c r="X3435" i="1"/>
  <c r="Y3435" i="1" s="1"/>
  <c r="Z3435" i="1" s="1"/>
  <c r="V3435" i="1"/>
  <c r="U3435" i="1"/>
  <c r="X3434" i="1"/>
  <c r="Y3434" i="1" s="1"/>
  <c r="Z3434" i="1" s="1"/>
  <c r="V3434" i="1"/>
  <c r="U3434" i="1"/>
  <c r="X3433" i="1"/>
  <c r="Y3433" i="1" s="1"/>
  <c r="Z3433" i="1" s="1"/>
  <c r="V3433" i="1"/>
  <c r="U3433" i="1"/>
  <c r="X3432" i="1"/>
  <c r="Y3432" i="1" s="1"/>
  <c r="Z3432" i="1" s="1"/>
  <c r="V3432" i="1"/>
  <c r="U3432" i="1"/>
  <c r="X3431" i="1"/>
  <c r="Y3431" i="1" s="1"/>
  <c r="Z3431" i="1" s="1"/>
  <c r="V3431" i="1"/>
  <c r="U3431" i="1"/>
  <c r="X3430" i="1"/>
  <c r="Y3430" i="1" s="1"/>
  <c r="Z3430" i="1" s="1"/>
  <c r="V3430" i="1"/>
  <c r="U3430" i="1"/>
  <c r="X3429" i="1"/>
  <c r="Y3429" i="1" s="1"/>
  <c r="Z3429" i="1" s="1"/>
  <c r="V3429" i="1"/>
  <c r="U3429" i="1"/>
  <c r="X3428" i="1"/>
  <c r="Y3428" i="1" s="1"/>
  <c r="Z3428" i="1" s="1"/>
  <c r="V3428" i="1"/>
  <c r="U3428" i="1"/>
  <c r="X3427" i="1"/>
  <c r="Y3427" i="1" s="1"/>
  <c r="Z3427" i="1" s="1"/>
  <c r="V3427" i="1"/>
  <c r="U3427" i="1"/>
  <c r="X3426" i="1"/>
  <c r="Y3426" i="1" s="1"/>
  <c r="Z3426" i="1" s="1"/>
  <c r="V3426" i="1"/>
  <c r="U3426" i="1"/>
  <c r="X3425" i="1"/>
  <c r="Y3425" i="1" s="1"/>
  <c r="Z3425" i="1" s="1"/>
  <c r="V3425" i="1"/>
  <c r="U3425" i="1"/>
  <c r="X3424" i="1"/>
  <c r="Y3424" i="1" s="1"/>
  <c r="Z3424" i="1" s="1"/>
  <c r="V3424" i="1"/>
  <c r="U3424" i="1"/>
  <c r="X3423" i="1"/>
  <c r="Y3423" i="1" s="1"/>
  <c r="Z3423" i="1" s="1"/>
  <c r="V3423" i="1"/>
  <c r="U3423" i="1"/>
  <c r="X3422" i="1"/>
  <c r="Y3422" i="1" s="1"/>
  <c r="Z3422" i="1" s="1"/>
  <c r="V3422" i="1"/>
  <c r="U3422" i="1"/>
  <c r="X3421" i="1"/>
  <c r="Y3421" i="1" s="1"/>
  <c r="Z3421" i="1" s="1"/>
  <c r="V3421" i="1"/>
  <c r="U3421" i="1"/>
  <c r="X3420" i="1"/>
  <c r="Y3420" i="1" s="1"/>
  <c r="Z3420" i="1" s="1"/>
  <c r="V3420" i="1"/>
  <c r="U3420" i="1"/>
  <c r="X3419" i="1"/>
  <c r="Y3419" i="1" s="1"/>
  <c r="Z3419" i="1" s="1"/>
  <c r="V3419" i="1"/>
  <c r="U3419" i="1"/>
  <c r="X3418" i="1"/>
  <c r="Y3418" i="1" s="1"/>
  <c r="Z3418" i="1" s="1"/>
  <c r="V3418" i="1"/>
  <c r="U3418" i="1"/>
  <c r="X3417" i="1"/>
  <c r="Y3417" i="1" s="1"/>
  <c r="Z3417" i="1" s="1"/>
  <c r="V3417" i="1"/>
  <c r="U3417" i="1"/>
  <c r="X3416" i="1"/>
  <c r="Y3416" i="1" s="1"/>
  <c r="Z3416" i="1" s="1"/>
  <c r="V3416" i="1"/>
  <c r="U3416" i="1"/>
  <c r="X3415" i="1"/>
  <c r="Y3415" i="1" s="1"/>
  <c r="Z3415" i="1" s="1"/>
  <c r="V3415" i="1"/>
  <c r="U3415" i="1"/>
  <c r="X3414" i="1"/>
  <c r="Y3414" i="1" s="1"/>
  <c r="Z3414" i="1" s="1"/>
  <c r="V3414" i="1"/>
  <c r="U3414" i="1"/>
  <c r="X3413" i="1"/>
  <c r="Y3413" i="1" s="1"/>
  <c r="Z3413" i="1" s="1"/>
  <c r="V3413" i="1"/>
  <c r="U3413" i="1"/>
  <c r="X3412" i="1"/>
  <c r="Y3412" i="1" s="1"/>
  <c r="Z3412" i="1" s="1"/>
  <c r="V3412" i="1"/>
  <c r="U3412" i="1"/>
  <c r="X3411" i="1"/>
  <c r="Y3411" i="1" s="1"/>
  <c r="Z3411" i="1" s="1"/>
  <c r="V3411" i="1"/>
  <c r="U3411" i="1"/>
  <c r="X3410" i="1"/>
  <c r="Y3410" i="1" s="1"/>
  <c r="Z3410" i="1" s="1"/>
  <c r="V3410" i="1"/>
  <c r="U3410" i="1"/>
  <c r="X3409" i="1"/>
  <c r="Y3409" i="1" s="1"/>
  <c r="Z3409" i="1" s="1"/>
  <c r="V3409" i="1"/>
  <c r="U3409" i="1"/>
  <c r="X3408" i="1"/>
  <c r="Y3408" i="1" s="1"/>
  <c r="Z3408" i="1" s="1"/>
  <c r="V3408" i="1"/>
  <c r="U3408" i="1"/>
  <c r="X3407" i="1"/>
  <c r="Y3407" i="1" s="1"/>
  <c r="Z3407" i="1" s="1"/>
  <c r="V3407" i="1"/>
  <c r="U3407" i="1"/>
  <c r="X3406" i="1"/>
  <c r="Y3406" i="1" s="1"/>
  <c r="Z3406" i="1" s="1"/>
  <c r="V3406" i="1"/>
  <c r="U3406" i="1"/>
  <c r="X3405" i="1"/>
  <c r="Y3405" i="1" s="1"/>
  <c r="Z3405" i="1" s="1"/>
  <c r="V3405" i="1"/>
  <c r="U3405" i="1"/>
  <c r="X3404" i="1"/>
  <c r="Y3404" i="1" s="1"/>
  <c r="Z3404" i="1" s="1"/>
  <c r="V3404" i="1"/>
  <c r="U3404" i="1"/>
  <c r="X3403" i="1"/>
  <c r="Y3403" i="1" s="1"/>
  <c r="Z3403" i="1" s="1"/>
  <c r="V3403" i="1"/>
  <c r="U3403" i="1"/>
  <c r="X3402" i="1"/>
  <c r="Y3402" i="1" s="1"/>
  <c r="Z3402" i="1" s="1"/>
  <c r="V3402" i="1"/>
  <c r="U3402" i="1"/>
  <c r="X3401" i="1"/>
  <c r="Y3401" i="1" s="1"/>
  <c r="Z3401" i="1" s="1"/>
  <c r="V3401" i="1"/>
  <c r="U3401" i="1"/>
  <c r="X3400" i="1"/>
  <c r="Y3400" i="1" s="1"/>
  <c r="Z3400" i="1" s="1"/>
  <c r="V3400" i="1"/>
  <c r="U3400" i="1"/>
  <c r="X3399" i="1"/>
  <c r="Y3399" i="1" s="1"/>
  <c r="Z3399" i="1" s="1"/>
  <c r="V3399" i="1"/>
  <c r="U3399" i="1"/>
  <c r="X3398" i="1"/>
  <c r="Y3398" i="1" s="1"/>
  <c r="Z3398" i="1" s="1"/>
  <c r="V3398" i="1"/>
  <c r="U3398" i="1"/>
  <c r="X3397" i="1"/>
  <c r="Y3397" i="1" s="1"/>
  <c r="Z3397" i="1" s="1"/>
  <c r="V3397" i="1"/>
  <c r="U3397" i="1"/>
  <c r="X3396" i="1"/>
  <c r="Y3396" i="1" s="1"/>
  <c r="Z3396" i="1" s="1"/>
  <c r="V3396" i="1"/>
  <c r="U3396" i="1"/>
  <c r="X3395" i="1"/>
  <c r="Y3395" i="1" s="1"/>
  <c r="Z3395" i="1" s="1"/>
  <c r="V3395" i="1"/>
  <c r="U3395" i="1"/>
  <c r="X3394" i="1"/>
  <c r="Y3394" i="1" s="1"/>
  <c r="Z3394" i="1" s="1"/>
  <c r="V3394" i="1"/>
  <c r="U3394" i="1"/>
  <c r="X3393" i="1"/>
  <c r="Y3393" i="1" s="1"/>
  <c r="Z3393" i="1" s="1"/>
  <c r="V3393" i="1"/>
  <c r="U3393" i="1"/>
  <c r="X3392" i="1"/>
  <c r="Y3392" i="1" s="1"/>
  <c r="Z3392" i="1" s="1"/>
  <c r="V3392" i="1"/>
  <c r="U3392" i="1"/>
  <c r="X3391" i="1"/>
  <c r="Y3391" i="1" s="1"/>
  <c r="Z3391" i="1" s="1"/>
  <c r="V3391" i="1"/>
  <c r="U3391" i="1"/>
  <c r="X3390" i="1"/>
  <c r="Y3390" i="1" s="1"/>
  <c r="Z3390" i="1" s="1"/>
  <c r="V3390" i="1"/>
  <c r="U3390" i="1"/>
  <c r="X3389" i="1"/>
  <c r="Y3389" i="1" s="1"/>
  <c r="Z3389" i="1" s="1"/>
  <c r="V3389" i="1"/>
  <c r="U3389" i="1"/>
  <c r="X3388" i="1"/>
  <c r="Y3388" i="1" s="1"/>
  <c r="Z3388" i="1" s="1"/>
  <c r="V3388" i="1"/>
  <c r="U3388" i="1"/>
  <c r="X3387" i="1"/>
  <c r="Y3387" i="1" s="1"/>
  <c r="Z3387" i="1" s="1"/>
  <c r="V3387" i="1"/>
  <c r="U3387" i="1"/>
  <c r="X3386" i="1"/>
  <c r="Y3386" i="1" s="1"/>
  <c r="Z3386" i="1" s="1"/>
  <c r="V3386" i="1"/>
  <c r="U3386" i="1"/>
  <c r="X3385" i="1"/>
  <c r="Y3385" i="1" s="1"/>
  <c r="Z3385" i="1" s="1"/>
  <c r="V3385" i="1"/>
  <c r="U3385" i="1"/>
  <c r="X3384" i="1"/>
  <c r="Y3384" i="1" s="1"/>
  <c r="Z3384" i="1" s="1"/>
  <c r="V3384" i="1"/>
  <c r="U3384" i="1"/>
  <c r="X3383" i="1"/>
  <c r="Y3383" i="1" s="1"/>
  <c r="Z3383" i="1" s="1"/>
  <c r="V3383" i="1"/>
  <c r="U3383" i="1"/>
  <c r="X3382" i="1"/>
  <c r="Y3382" i="1" s="1"/>
  <c r="Z3382" i="1" s="1"/>
  <c r="V3382" i="1"/>
  <c r="U3382" i="1"/>
  <c r="X3381" i="1"/>
  <c r="Y3381" i="1" s="1"/>
  <c r="Z3381" i="1" s="1"/>
  <c r="V3381" i="1"/>
  <c r="U3381" i="1"/>
  <c r="X3380" i="1"/>
  <c r="Y3380" i="1" s="1"/>
  <c r="Z3380" i="1" s="1"/>
  <c r="V3380" i="1"/>
  <c r="U3380" i="1"/>
  <c r="X3379" i="1"/>
  <c r="Y3379" i="1" s="1"/>
  <c r="Z3379" i="1" s="1"/>
  <c r="V3379" i="1"/>
  <c r="U3379" i="1"/>
  <c r="X3378" i="1"/>
  <c r="Y3378" i="1" s="1"/>
  <c r="Z3378" i="1" s="1"/>
  <c r="V3378" i="1"/>
  <c r="U3378" i="1"/>
  <c r="X3377" i="1"/>
  <c r="Y3377" i="1" s="1"/>
  <c r="Z3377" i="1" s="1"/>
  <c r="V3377" i="1"/>
  <c r="U3377" i="1"/>
  <c r="X3376" i="1"/>
  <c r="Y3376" i="1" s="1"/>
  <c r="Z3376" i="1" s="1"/>
  <c r="V3376" i="1"/>
  <c r="U3376" i="1"/>
  <c r="X3375" i="1"/>
  <c r="Y3375" i="1" s="1"/>
  <c r="Z3375" i="1" s="1"/>
  <c r="V3375" i="1"/>
  <c r="U3375" i="1"/>
  <c r="X3374" i="1"/>
  <c r="Y3374" i="1" s="1"/>
  <c r="Z3374" i="1" s="1"/>
  <c r="V3374" i="1"/>
  <c r="U3374" i="1"/>
  <c r="X3373" i="1"/>
  <c r="Y3373" i="1" s="1"/>
  <c r="Z3373" i="1" s="1"/>
  <c r="V3373" i="1"/>
  <c r="U3373" i="1"/>
  <c r="X3372" i="1"/>
  <c r="Y3372" i="1" s="1"/>
  <c r="Z3372" i="1" s="1"/>
  <c r="V3372" i="1"/>
  <c r="U3372" i="1"/>
  <c r="X3371" i="1"/>
  <c r="Y3371" i="1" s="1"/>
  <c r="Z3371" i="1" s="1"/>
  <c r="V3371" i="1"/>
  <c r="U3371" i="1"/>
  <c r="X3370" i="1"/>
  <c r="Y3370" i="1" s="1"/>
  <c r="Z3370" i="1" s="1"/>
  <c r="V3370" i="1"/>
  <c r="U3370" i="1"/>
  <c r="X3369" i="1"/>
  <c r="Y3369" i="1" s="1"/>
  <c r="Z3369" i="1" s="1"/>
  <c r="V3369" i="1"/>
  <c r="U3369" i="1"/>
  <c r="X3368" i="1"/>
  <c r="Y3368" i="1" s="1"/>
  <c r="Z3368" i="1" s="1"/>
  <c r="V3368" i="1"/>
  <c r="U3368" i="1"/>
  <c r="X3367" i="1"/>
  <c r="Y3367" i="1" s="1"/>
  <c r="Z3367" i="1" s="1"/>
  <c r="V3367" i="1"/>
  <c r="U3367" i="1"/>
  <c r="X3366" i="1"/>
  <c r="Y3366" i="1" s="1"/>
  <c r="Z3366" i="1" s="1"/>
  <c r="V3366" i="1"/>
  <c r="U3366" i="1"/>
  <c r="X3365" i="1"/>
  <c r="Y3365" i="1" s="1"/>
  <c r="Z3365" i="1" s="1"/>
  <c r="V3365" i="1"/>
  <c r="U3365" i="1"/>
  <c r="X3364" i="1"/>
  <c r="Y3364" i="1" s="1"/>
  <c r="Z3364" i="1" s="1"/>
  <c r="V3364" i="1"/>
  <c r="U3364" i="1"/>
  <c r="X3363" i="1"/>
  <c r="Y3363" i="1" s="1"/>
  <c r="Z3363" i="1" s="1"/>
  <c r="V3363" i="1"/>
  <c r="U3363" i="1"/>
  <c r="X3362" i="1"/>
  <c r="Y3362" i="1" s="1"/>
  <c r="Z3362" i="1" s="1"/>
  <c r="V3362" i="1"/>
  <c r="U3362" i="1"/>
  <c r="X3361" i="1"/>
  <c r="Y3361" i="1" s="1"/>
  <c r="Z3361" i="1" s="1"/>
  <c r="V3361" i="1"/>
  <c r="U3361" i="1"/>
  <c r="X3360" i="1"/>
  <c r="Y3360" i="1" s="1"/>
  <c r="Z3360" i="1" s="1"/>
  <c r="V3360" i="1"/>
  <c r="U3360" i="1"/>
  <c r="X3359" i="1"/>
  <c r="Y3359" i="1" s="1"/>
  <c r="Z3359" i="1" s="1"/>
  <c r="V3359" i="1"/>
  <c r="U3359" i="1"/>
  <c r="X3358" i="1"/>
  <c r="Y3358" i="1" s="1"/>
  <c r="Z3358" i="1" s="1"/>
  <c r="V3358" i="1"/>
  <c r="U3358" i="1"/>
  <c r="X3357" i="1"/>
  <c r="Y3357" i="1" s="1"/>
  <c r="Z3357" i="1" s="1"/>
  <c r="V3357" i="1"/>
  <c r="U3357" i="1"/>
  <c r="X3356" i="1"/>
  <c r="Y3356" i="1" s="1"/>
  <c r="Z3356" i="1" s="1"/>
  <c r="V3356" i="1"/>
  <c r="U3356" i="1"/>
  <c r="X3355" i="1"/>
  <c r="Y3355" i="1" s="1"/>
  <c r="Z3355" i="1" s="1"/>
  <c r="V3355" i="1"/>
  <c r="U3355" i="1"/>
  <c r="X3354" i="1"/>
  <c r="Y3354" i="1" s="1"/>
  <c r="Z3354" i="1" s="1"/>
  <c r="V3354" i="1"/>
  <c r="U3354" i="1"/>
  <c r="X3353" i="1"/>
  <c r="Y3353" i="1" s="1"/>
  <c r="Z3353" i="1" s="1"/>
  <c r="V3353" i="1"/>
  <c r="U3353" i="1"/>
  <c r="X3352" i="1"/>
  <c r="Y3352" i="1" s="1"/>
  <c r="Z3352" i="1" s="1"/>
  <c r="V3352" i="1"/>
  <c r="U3352" i="1"/>
  <c r="X3351" i="1"/>
  <c r="Y3351" i="1" s="1"/>
  <c r="Z3351" i="1" s="1"/>
  <c r="V3351" i="1"/>
  <c r="U3351" i="1"/>
  <c r="X3350" i="1"/>
  <c r="Y3350" i="1" s="1"/>
  <c r="Z3350" i="1" s="1"/>
  <c r="V3350" i="1"/>
  <c r="U3350" i="1"/>
  <c r="X3349" i="1"/>
  <c r="Y3349" i="1" s="1"/>
  <c r="Z3349" i="1" s="1"/>
  <c r="V3349" i="1"/>
  <c r="U3349" i="1"/>
  <c r="X3348" i="1"/>
  <c r="Y3348" i="1" s="1"/>
  <c r="Z3348" i="1" s="1"/>
  <c r="V3348" i="1"/>
  <c r="U3348" i="1"/>
  <c r="X3347" i="1"/>
  <c r="Y3347" i="1" s="1"/>
  <c r="Z3347" i="1" s="1"/>
  <c r="V3347" i="1"/>
  <c r="U3347" i="1"/>
  <c r="X3346" i="1"/>
  <c r="Y3346" i="1" s="1"/>
  <c r="Z3346" i="1" s="1"/>
  <c r="V3346" i="1"/>
  <c r="U3346" i="1"/>
  <c r="X3345" i="1"/>
  <c r="Y3345" i="1" s="1"/>
  <c r="Z3345" i="1" s="1"/>
  <c r="V3345" i="1"/>
  <c r="U3345" i="1"/>
  <c r="X3344" i="1"/>
  <c r="Y3344" i="1" s="1"/>
  <c r="Z3344" i="1" s="1"/>
  <c r="V3344" i="1"/>
  <c r="U3344" i="1"/>
  <c r="X3343" i="1"/>
  <c r="Y3343" i="1" s="1"/>
  <c r="Z3343" i="1" s="1"/>
  <c r="V3343" i="1"/>
  <c r="U3343" i="1"/>
  <c r="X3342" i="1"/>
  <c r="Y3342" i="1" s="1"/>
  <c r="Z3342" i="1" s="1"/>
  <c r="V3342" i="1"/>
  <c r="U3342" i="1"/>
  <c r="X3341" i="1"/>
  <c r="Y3341" i="1" s="1"/>
  <c r="Z3341" i="1" s="1"/>
  <c r="V3341" i="1"/>
  <c r="U3341" i="1"/>
  <c r="X3340" i="1"/>
  <c r="Y3340" i="1" s="1"/>
  <c r="Z3340" i="1" s="1"/>
  <c r="V3340" i="1"/>
  <c r="U3340" i="1"/>
  <c r="X3339" i="1"/>
  <c r="Y3339" i="1" s="1"/>
  <c r="Z3339" i="1" s="1"/>
  <c r="V3339" i="1"/>
  <c r="U3339" i="1"/>
  <c r="X3338" i="1"/>
  <c r="Y3338" i="1" s="1"/>
  <c r="Z3338" i="1" s="1"/>
  <c r="V3338" i="1"/>
  <c r="U3338" i="1"/>
  <c r="X3337" i="1"/>
  <c r="Y3337" i="1" s="1"/>
  <c r="Z3337" i="1" s="1"/>
  <c r="V3337" i="1"/>
  <c r="U3337" i="1"/>
  <c r="X3336" i="1"/>
  <c r="Y3336" i="1" s="1"/>
  <c r="Z3336" i="1" s="1"/>
  <c r="V3336" i="1"/>
  <c r="U3336" i="1"/>
  <c r="X3335" i="1"/>
  <c r="Y3335" i="1" s="1"/>
  <c r="Z3335" i="1" s="1"/>
  <c r="V3335" i="1"/>
  <c r="U3335" i="1"/>
  <c r="X3334" i="1"/>
  <c r="Y3334" i="1" s="1"/>
  <c r="Z3334" i="1" s="1"/>
  <c r="V3334" i="1"/>
  <c r="U3334" i="1"/>
  <c r="X3333" i="1"/>
  <c r="Y3333" i="1" s="1"/>
  <c r="Z3333" i="1" s="1"/>
  <c r="V3333" i="1"/>
  <c r="U3333" i="1"/>
  <c r="X3332" i="1"/>
  <c r="Y3332" i="1" s="1"/>
  <c r="Z3332" i="1" s="1"/>
  <c r="V3332" i="1"/>
  <c r="U3332" i="1"/>
  <c r="X3331" i="1"/>
  <c r="Y3331" i="1" s="1"/>
  <c r="Z3331" i="1" s="1"/>
  <c r="V3331" i="1"/>
  <c r="U3331" i="1"/>
  <c r="X3330" i="1"/>
  <c r="Y3330" i="1" s="1"/>
  <c r="Z3330" i="1" s="1"/>
  <c r="V3330" i="1"/>
  <c r="U3330" i="1"/>
  <c r="X3329" i="1"/>
  <c r="Y3329" i="1" s="1"/>
  <c r="Z3329" i="1" s="1"/>
  <c r="V3329" i="1"/>
  <c r="U3329" i="1"/>
  <c r="X3328" i="1"/>
  <c r="Y3328" i="1" s="1"/>
  <c r="Z3328" i="1" s="1"/>
  <c r="V3328" i="1"/>
  <c r="U3328" i="1"/>
  <c r="X3327" i="1"/>
  <c r="Y3327" i="1" s="1"/>
  <c r="Z3327" i="1" s="1"/>
  <c r="V3327" i="1"/>
  <c r="U3327" i="1"/>
  <c r="X3326" i="1"/>
  <c r="Y3326" i="1" s="1"/>
  <c r="Z3326" i="1" s="1"/>
  <c r="V3326" i="1"/>
  <c r="U3326" i="1"/>
  <c r="X3325" i="1"/>
  <c r="Y3325" i="1" s="1"/>
  <c r="Z3325" i="1" s="1"/>
  <c r="V3325" i="1"/>
  <c r="U3325" i="1"/>
  <c r="X3324" i="1"/>
  <c r="Y3324" i="1" s="1"/>
  <c r="Z3324" i="1" s="1"/>
  <c r="V3324" i="1"/>
  <c r="U3324" i="1"/>
  <c r="X3323" i="1"/>
  <c r="Y3323" i="1" s="1"/>
  <c r="Z3323" i="1" s="1"/>
  <c r="V3323" i="1"/>
  <c r="U3323" i="1"/>
  <c r="X3322" i="1"/>
  <c r="Y3322" i="1" s="1"/>
  <c r="Z3322" i="1" s="1"/>
  <c r="V3322" i="1"/>
  <c r="U3322" i="1"/>
  <c r="X3321" i="1"/>
  <c r="Y3321" i="1" s="1"/>
  <c r="Z3321" i="1" s="1"/>
  <c r="V3321" i="1"/>
  <c r="U3321" i="1"/>
  <c r="X3320" i="1"/>
  <c r="Y3320" i="1" s="1"/>
  <c r="Z3320" i="1" s="1"/>
  <c r="V3320" i="1"/>
  <c r="U3320" i="1"/>
  <c r="X3319" i="1"/>
  <c r="Y3319" i="1" s="1"/>
  <c r="Z3319" i="1" s="1"/>
  <c r="V3319" i="1"/>
  <c r="U3319" i="1"/>
  <c r="X3318" i="1"/>
  <c r="Y3318" i="1" s="1"/>
  <c r="Z3318" i="1" s="1"/>
  <c r="V3318" i="1"/>
  <c r="U3318" i="1"/>
  <c r="X3317" i="1"/>
  <c r="Y3317" i="1" s="1"/>
  <c r="Z3317" i="1" s="1"/>
  <c r="V3317" i="1"/>
  <c r="U3317" i="1"/>
  <c r="X3316" i="1"/>
  <c r="Y3316" i="1" s="1"/>
  <c r="Z3316" i="1" s="1"/>
  <c r="V3316" i="1"/>
  <c r="U3316" i="1"/>
  <c r="X3315" i="1"/>
  <c r="Y3315" i="1" s="1"/>
  <c r="Z3315" i="1" s="1"/>
  <c r="V3315" i="1"/>
  <c r="U3315" i="1"/>
  <c r="X3314" i="1"/>
  <c r="Y3314" i="1" s="1"/>
  <c r="Z3314" i="1" s="1"/>
  <c r="V3314" i="1"/>
  <c r="U3314" i="1"/>
  <c r="X3313" i="1"/>
  <c r="Y3313" i="1" s="1"/>
  <c r="Z3313" i="1" s="1"/>
  <c r="V3313" i="1"/>
  <c r="U3313" i="1"/>
  <c r="X3312" i="1"/>
  <c r="Y3312" i="1" s="1"/>
  <c r="Z3312" i="1" s="1"/>
  <c r="V3312" i="1"/>
  <c r="U3312" i="1"/>
  <c r="X3311" i="1"/>
  <c r="Y3311" i="1" s="1"/>
  <c r="Z3311" i="1" s="1"/>
  <c r="V3311" i="1"/>
  <c r="U3311" i="1"/>
  <c r="X3310" i="1"/>
  <c r="Y3310" i="1" s="1"/>
  <c r="Z3310" i="1" s="1"/>
  <c r="V3310" i="1"/>
  <c r="U3310" i="1"/>
  <c r="X3309" i="1"/>
  <c r="Y3309" i="1" s="1"/>
  <c r="Z3309" i="1" s="1"/>
  <c r="V3309" i="1"/>
  <c r="U3309" i="1"/>
  <c r="X3308" i="1"/>
  <c r="Y3308" i="1" s="1"/>
  <c r="Z3308" i="1" s="1"/>
  <c r="V3308" i="1"/>
  <c r="U3308" i="1"/>
  <c r="X3307" i="1"/>
  <c r="Y3307" i="1" s="1"/>
  <c r="Z3307" i="1" s="1"/>
  <c r="V3307" i="1"/>
  <c r="U3307" i="1"/>
  <c r="X3306" i="1"/>
  <c r="Y3306" i="1" s="1"/>
  <c r="Z3306" i="1" s="1"/>
  <c r="V3306" i="1"/>
  <c r="U3306" i="1"/>
  <c r="X3305" i="1"/>
  <c r="Y3305" i="1" s="1"/>
  <c r="Z3305" i="1" s="1"/>
  <c r="V3305" i="1"/>
  <c r="U3305" i="1"/>
  <c r="X3304" i="1"/>
  <c r="Y3304" i="1" s="1"/>
  <c r="Z3304" i="1" s="1"/>
  <c r="V3304" i="1"/>
  <c r="U3304" i="1"/>
  <c r="X3303" i="1"/>
  <c r="Y3303" i="1" s="1"/>
  <c r="Z3303" i="1" s="1"/>
  <c r="V3303" i="1"/>
  <c r="U3303" i="1"/>
  <c r="X3302" i="1"/>
  <c r="Y3302" i="1" s="1"/>
  <c r="Z3302" i="1" s="1"/>
  <c r="V3302" i="1"/>
  <c r="U3302" i="1"/>
  <c r="X3301" i="1"/>
  <c r="Y3301" i="1" s="1"/>
  <c r="Z3301" i="1" s="1"/>
  <c r="V3301" i="1"/>
  <c r="U3301" i="1"/>
  <c r="X3300" i="1"/>
  <c r="Y3300" i="1" s="1"/>
  <c r="Z3300" i="1" s="1"/>
  <c r="V3300" i="1"/>
  <c r="U3300" i="1"/>
  <c r="X3299" i="1"/>
  <c r="Y3299" i="1" s="1"/>
  <c r="Z3299" i="1" s="1"/>
  <c r="V3299" i="1"/>
  <c r="U3299" i="1"/>
  <c r="X3298" i="1"/>
  <c r="Y3298" i="1" s="1"/>
  <c r="Z3298" i="1" s="1"/>
  <c r="V3298" i="1"/>
  <c r="U3298" i="1"/>
  <c r="X3297" i="1"/>
  <c r="Y3297" i="1" s="1"/>
  <c r="Z3297" i="1" s="1"/>
  <c r="V3297" i="1"/>
  <c r="U3297" i="1"/>
  <c r="X3296" i="1"/>
  <c r="Y3296" i="1" s="1"/>
  <c r="Z3296" i="1" s="1"/>
  <c r="V3296" i="1"/>
  <c r="U3296" i="1"/>
  <c r="X3295" i="1"/>
  <c r="Y3295" i="1" s="1"/>
  <c r="Z3295" i="1" s="1"/>
  <c r="V3295" i="1"/>
  <c r="U3295" i="1"/>
  <c r="X3294" i="1"/>
  <c r="Y3294" i="1" s="1"/>
  <c r="Z3294" i="1" s="1"/>
  <c r="V3294" i="1"/>
  <c r="U3294" i="1"/>
  <c r="X3293" i="1"/>
  <c r="Y3293" i="1" s="1"/>
  <c r="Z3293" i="1" s="1"/>
  <c r="V3293" i="1"/>
  <c r="U3293" i="1"/>
  <c r="X3292" i="1"/>
  <c r="Y3292" i="1" s="1"/>
  <c r="Z3292" i="1" s="1"/>
  <c r="V3292" i="1"/>
  <c r="U3292" i="1"/>
  <c r="X3291" i="1"/>
  <c r="Y3291" i="1" s="1"/>
  <c r="Z3291" i="1" s="1"/>
  <c r="V3291" i="1"/>
  <c r="U3291" i="1"/>
  <c r="X3290" i="1"/>
  <c r="Y3290" i="1" s="1"/>
  <c r="Z3290" i="1" s="1"/>
  <c r="V3290" i="1"/>
  <c r="U3290" i="1"/>
  <c r="X3289" i="1"/>
  <c r="Y3289" i="1" s="1"/>
  <c r="Z3289" i="1" s="1"/>
  <c r="V3289" i="1"/>
  <c r="U3289" i="1"/>
  <c r="X3288" i="1"/>
  <c r="Y3288" i="1" s="1"/>
  <c r="Z3288" i="1" s="1"/>
  <c r="V3288" i="1"/>
  <c r="U3288" i="1"/>
  <c r="X3287" i="1"/>
  <c r="Y3287" i="1" s="1"/>
  <c r="Z3287" i="1" s="1"/>
  <c r="V3287" i="1"/>
  <c r="U3287" i="1"/>
  <c r="X3286" i="1"/>
  <c r="Y3286" i="1" s="1"/>
  <c r="Z3286" i="1" s="1"/>
  <c r="V3286" i="1"/>
  <c r="U3286" i="1"/>
  <c r="X3285" i="1"/>
  <c r="Y3285" i="1" s="1"/>
  <c r="Z3285" i="1" s="1"/>
  <c r="V3285" i="1"/>
  <c r="U3285" i="1"/>
  <c r="X3284" i="1"/>
  <c r="Y3284" i="1" s="1"/>
  <c r="Z3284" i="1" s="1"/>
  <c r="V3284" i="1"/>
  <c r="U3284" i="1"/>
  <c r="X3283" i="1"/>
  <c r="Y3283" i="1" s="1"/>
  <c r="Z3283" i="1" s="1"/>
  <c r="V3283" i="1"/>
  <c r="U3283" i="1"/>
  <c r="X3282" i="1"/>
  <c r="Y3282" i="1" s="1"/>
  <c r="Z3282" i="1" s="1"/>
  <c r="V3282" i="1"/>
  <c r="U3282" i="1"/>
  <c r="X3281" i="1"/>
  <c r="Y3281" i="1" s="1"/>
  <c r="Z3281" i="1" s="1"/>
  <c r="V3281" i="1"/>
  <c r="U3281" i="1"/>
  <c r="X3280" i="1"/>
  <c r="Y3280" i="1" s="1"/>
  <c r="Z3280" i="1" s="1"/>
  <c r="V3280" i="1"/>
  <c r="U3280" i="1"/>
  <c r="X3279" i="1"/>
  <c r="Y3279" i="1" s="1"/>
  <c r="Z3279" i="1" s="1"/>
  <c r="V3279" i="1"/>
  <c r="U3279" i="1"/>
  <c r="X3278" i="1"/>
  <c r="Y3278" i="1" s="1"/>
  <c r="Z3278" i="1" s="1"/>
  <c r="V3278" i="1"/>
  <c r="U3278" i="1"/>
  <c r="X3277" i="1"/>
  <c r="Y3277" i="1" s="1"/>
  <c r="Z3277" i="1" s="1"/>
  <c r="V3277" i="1"/>
  <c r="U3277" i="1"/>
  <c r="X3276" i="1"/>
  <c r="Y3276" i="1" s="1"/>
  <c r="Z3276" i="1" s="1"/>
  <c r="V3276" i="1"/>
  <c r="U3276" i="1"/>
  <c r="X3275" i="1"/>
  <c r="Y3275" i="1" s="1"/>
  <c r="Z3275" i="1" s="1"/>
  <c r="V3275" i="1"/>
  <c r="U3275" i="1"/>
  <c r="X3274" i="1"/>
  <c r="Y3274" i="1" s="1"/>
  <c r="Z3274" i="1" s="1"/>
  <c r="V3274" i="1"/>
  <c r="U3274" i="1"/>
  <c r="X3273" i="1"/>
  <c r="Y3273" i="1" s="1"/>
  <c r="Z3273" i="1" s="1"/>
  <c r="V3273" i="1"/>
  <c r="U3273" i="1"/>
  <c r="X3272" i="1"/>
  <c r="Y3272" i="1" s="1"/>
  <c r="Z3272" i="1" s="1"/>
  <c r="V3272" i="1"/>
  <c r="U3272" i="1"/>
  <c r="X3271" i="1"/>
  <c r="Y3271" i="1" s="1"/>
  <c r="Z3271" i="1" s="1"/>
  <c r="V3271" i="1"/>
  <c r="U3271" i="1"/>
  <c r="X3270" i="1"/>
  <c r="Y3270" i="1" s="1"/>
  <c r="Z3270" i="1" s="1"/>
  <c r="V3270" i="1"/>
  <c r="U3270" i="1"/>
  <c r="X3269" i="1"/>
  <c r="Y3269" i="1" s="1"/>
  <c r="Z3269" i="1" s="1"/>
  <c r="V3269" i="1"/>
  <c r="U3269" i="1"/>
  <c r="X3268" i="1"/>
  <c r="Y3268" i="1" s="1"/>
  <c r="Z3268" i="1" s="1"/>
  <c r="V3268" i="1"/>
  <c r="U3268" i="1"/>
  <c r="X3267" i="1"/>
  <c r="Y3267" i="1" s="1"/>
  <c r="Z3267" i="1" s="1"/>
  <c r="V3267" i="1"/>
  <c r="U3267" i="1"/>
  <c r="X3266" i="1"/>
  <c r="Y3266" i="1" s="1"/>
  <c r="Z3266" i="1" s="1"/>
  <c r="V3266" i="1"/>
  <c r="U3266" i="1"/>
  <c r="X3265" i="1"/>
  <c r="Y3265" i="1" s="1"/>
  <c r="Z3265" i="1" s="1"/>
  <c r="V3265" i="1"/>
  <c r="U3265" i="1"/>
  <c r="X3264" i="1"/>
  <c r="Y3264" i="1" s="1"/>
  <c r="Z3264" i="1" s="1"/>
  <c r="V3264" i="1"/>
  <c r="U3264" i="1"/>
  <c r="X3263" i="1"/>
  <c r="Y3263" i="1" s="1"/>
  <c r="Z3263" i="1" s="1"/>
  <c r="V3263" i="1"/>
  <c r="U3263" i="1"/>
  <c r="X3262" i="1"/>
  <c r="Y3262" i="1" s="1"/>
  <c r="Z3262" i="1" s="1"/>
  <c r="V3262" i="1"/>
  <c r="U3262" i="1"/>
  <c r="X3261" i="1"/>
  <c r="Y3261" i="1" s="1"/>
  <c r="Z3261" i="1" s="1"/>
  <c r="V3261" i="1"/>
  <c r="U3261" i="1"/>
  <c r="X3260" i="1"/>
  <c r="Y3260" i="1" s="1"/>
  <c r="Z3260" i="1" s="1"/>
  <c r="V3260" i="1"/>
  <c r="U3260" i="1"/>
  <c r="X3259" i="1"/>
  <c r="Y3259" i="1" s="1"/>
  <c r="Z3259" i="1" s="1"/>
  <c r="V3259" i="1"/>
  <c r="U3259" i="1"/>
  <c r="X3258" i="1"/>
  <c r="Y3258" i="1" s="1"/>
  <c r="Z3258" i="1" s="1"/>
  <c r="V3258" i="1"/>
  <c r="U3258" i="1"/>
  <c r="X3257" i="1"/>
  <c r="Y3257" i="1" s="1"/>
  <c r="Z3257" i="1" s="1"/>
  <c r="V3257" i="1"/>
  <c r="U3257" i="1"/>
  <c r="X3256" i="1"/>
  <c r="Y3256" i="1" s="1"/>
  <c r="Z3256" i="1" s="1"/>
  <c r="V3256" i="1"/>
  <c r="U3256" i="1"/>
  <c r="X3255" i="1"/>
  <c r="Y3255" i="1" s="1"/>
  <c r="Z3255" i="1" s="1"/>
  <c r="V3255" i="1"/>
  <c r="U3255" i="1"/>
  <c r="X3254" i="1"/>
  <c r="Y3254" i="1" s="1"/>
  <c r="Z3254" i="1" s="1"/>
  <c r="V3254" i="1"/>
  <c r="U3254" i="1"/>
  <c r="X3253" i="1"/>
  <c r="Y3253" i="1" s="1"/>
  <c r="Z3253" i="1" s="1"/>
  <c r="V3253" i="1"/>
  <c r="U3253" i="1"/>
  <c r="X3252" i="1"/>
  <c r="Y3252" i="1" s="1"/>
  <c r="Z3252" i="1" s="1"/>
  <c r="V3252" i="1"/>
  <c r="U3252" i="1"/>
  <c r="X3251" i="1"/>
  <c r="Y3251" i="1" s="1"/>
  <c r="Z3251" i="1" s="1"/>
  <c r="V3251" i="1"/>
  <c r="U3251" i="1"/>
  <c r="X3250" i="1"/>
  <c r="Y3250" i="1" s="1"/>
  <c r="Z3250" i="1" s="1"/>
  <c r="V3250" i="1"/>
  <c r="U3250" i="1"/>
  <c r="X3249" i="1"/>
  <c r="Y3249" i="1" s="1"/>
  <c r="Z3249" i="1" s="1"/>
  <c r="V3249" i="1"/>
  <c r="U3249" i="1"/>
  <c r="X3248" i="1"/>
  <c r="Y3248" i="1" s="1"/>
  <c r="Z3248" i="1" s="1"/>
  <c r="V3248" i="1"/>
  <c r="U3248" i="1"/>
  <c r="X3247" i="1"/>
  <c r="Y3247" i="1" s="1"/>
  <c r="Z3247" i="1" s="1"/>
  <c r="V3247" i="1"/>
  <c r="U3247" i="1"/>
  <c r="X3246" i="1"/>
  <c r="Y3246" i="1" s="1"/>
  <c r="Z3246" i="1" s="1"/>
  <c r="V3246" i="1"/>
  <c r="U3246" i="1"/>
  <c r="X3245" i="1"/>
  <c r="Y3245" i="1" s="1"/>
  <c r="Z3245" i="1" s="1"/>
  <c r="V3245" i="1"/>
  <c r="U3245" i="1"/>
  <c r="X3244" i="1"/>
  <c r="Y3244" i="1" s="1"/>
  <c r="Z3244" i="1" s="1"/>
  <c r="V3244" i="1"/>
  <c r="U3244" i="1"/>
  <c r="X3243" i="1"/>
  <c r="Y3243" i="1" s="1"/>
  <c r="Z3243" i="1" s="1"/>
  <c r="V3243" i="1"/>
  <c r="U3243" i="1"/>
  <c r="X3242" i="1"/>
  <c r="Y3242" i="1" s="1"/>
  <c r="Z3242" i="1" s="1"/>
  <c r="V3242" i="1"/>
  <c r="U3242" i="1"/>
  <c r="X3241" i="1"/>
  <c r="Y3241" i="1" s="1"/>
  <c r="Z3241" i="1" s="1"/>
  <c r="V3241" i="1"/>
  <c r="U3241" i="1"/>
  <c r="X3240" i="1"/>
  <c r="Y3240" i="1" s="1"/>
  <c r="Z3240" i="1" s="1"/>
  <c r="V3240" i="1"/>
  <c r="U3240" i="1"/>
  <c r="X3239" i="1"/>
  <c r="Y3239" i="1" s="1"/>
  <c r="Z3239" i="1" s="1"/>
  <c r="V3239" i="1"/>
  <c r="U3239" i="1"/>
  <c r="X3238" i="1"/>
  <c r="Y3238" i="1" s="1"/>
  <c r="Z3238" i="1" s="1"/>
  <c r="V3238" i="1"/>
  <c r="U3238" i="1"/>
  <c r="X3237" i="1"/>
  <c r="Y3237" i="1" s="1"/>
  <c r="Z3237" i="1" s="1"/>
  <c r="V3237" i="1"/>
  <c r="U3237" i="1"/>
  <c r="X3236" i="1"/>
  <c r="Y3236" i="1" s="1"/>
  <c r="Z3236" i="1" s="1"/>
  <c r="V3236" i="1"/>
  <c r="U3236" i="1"/>
  <c r="X3235" i="1"/>
  <c r="Y3235" i="1" s="1"/>
  <c r="Z3235" i="1" s="1"/>
  <c r="V3235" i="1"/>
  <c r="U3235" i="1"/>
  <c r="X3234" i="1"/>
  <c r="Y3234" i="1" s="1"/>
  <c r="Z3234" i="1" s="1"/>
  <c r="V3234" i="1"/>
  <c r="U3234" i="1"/>
  <c r="X3233" i="1"/>
  <c r="Y3233" i="1" s="1"/>
  <c r="Z3233" i="1" s="1"/>
  <c r="V3233" i="1"/>
  <c r="U3233" i="1"/>
  <c r="X3232" i="1"/>
  <c r="Y3232" i="1" s="1"/>
  <c r="Z3232" i="1" s="1"/>
  <c r="V3232" i="1"/>
  <c r="U3232" i="1"/>
  <c r="X3231" i="1"/>
  <c r="Y3231" i="1" s="1"/>
  <c r="Z3231" i="1" s="1"/>
  <c r="V3231" i="1"/>
  <c r="U3231" i="1"/>
  <c r="X3230" i="1"/>
  <c r="Y3230" i="1" s="1"/>
  <c r="Z3230" i="1" s="1"/>
  <c r="V3230" i="1"/>
  <c r="U3230" i="1"/>
  <c r="X3229" i="1"/>
  <c r="Y3229" i="1" s="1"/>
  <c r="Z3229" i="1" s="1"/>
  <c r="V3229" i="1"/>
  <c r="U3229" i="1"/>
  <c r="X3228" i="1"/>
  <c r="Y3228" i="1" s="1"/>
  <c r="Z3228" i="1" s="1"/>
  <c r="V3228" i="1"/>
  <c r="U3228" i="1"/>
  <c r="X3227" i="1"/>
  <c r="Y3227" i="1" s="1"/>
  <c r="Z3227" i="1" s="1"/>
  <c r="V3227" i="1"/>
  <c r="U3227" i="1"/>
  <c r="X3226" i="1"/>
  <c r="Y3226" i="1" s="1"/>
  <c r="Z3226" i="1" s="1"/>
  <c r="V3226" i="1"/>
  <c r="U3226" i="1"/>
  <c r="X3225" i="1"/>
  <c r="Y3225" i="1" s="1"/>
  <c r="Z3225" i="1" s="1"/>
  <c r="V3225" i="1"/>
  <c r="U3225" i="1"/>
  <c r="X3224" i="1"/>
  <c r="Y3224" i="1" s="1"/>
  <c r="Z3224" i="1" s="1"/>
  <c r="V3224" i="1"/>
  <c r="U3224" i="1"/>
  <c r="X3223" i="1"/>
  <c r="Y3223" i="1" s="1"/>
  <c r="Z3223" i="1" s="1"/>
  <c r="V3223" i="1"/>
  <c r="U3223" i="1"/>
  <c r="X3222" i="1"/>
  <c r="Y3222" i="1" s="1"/>
  <c r="Z3222" i="1" s="1"/>
  <c r="V3222" i="1"/>
  <c r="U3222" i="1"/>
  <c r="X3221" i="1"/>
  <c r="Y3221" i="1" s="1"/>
  <c r="Z3221" i="1" s="1"/>
  <c r="V3221" i="1"/>
  <c r="U3221" i="1"/>
  <c r="X3220" i="1"/>
  <c r="Y3220" i="1" s="1"/>
  <c r="Z3220" i="1" s="1"/>
  <c r="V3220" i="1"/>
  <c r="U3220" i="1"/>
  <c r="X3219" i="1"/>
  <c r="Y3219" i="1" s="1"/>
  <c r="Z3219" i="1" s="1"/>
  <c r="V3219" i="1"/>
  <c r="U3219" i="1"/>
  <c r="X3218" i="1"/>
  <c r="Y3218" i="1" s="1"/>
  <c r="Z3218" i="1" s="1"/>
  <c r="V3218" i="1"/>
  <c r="U3218" i="1"/>
  <c r="X3217" i="1"/>
  <c r="Y3217" i="1" s="1"/>
  <c r="Z3217" i="1" s="1"/>
  <c r="V3217" i="1"/>
  <c r="U3217" i="1"/>
  <c r="X3216" i="1"/>
  <c r="Y3216" i="1" s="1"/>
  <c r="Z3216" i="1" s="1"/>
  <c r="V3216" i="1"/>
  <c r="U3216" i="1"/>
  <c r="X3215" i="1"/>
  <c r="Y3215" i="1" s="1"/>
  <c r="Z3215" i="1" s="1"/>
  <c r="V3215" i="1"/>
  <c r="U3215" i="1"/>
  <c r="X3214" i="1"/>
  <c r="Y3214" i="1" s="1"/>
  <c r="Z3214" i="1" s="1"/>
  <c r="V3214" i="1"/>
  <c r="U3214" i="1"/>
  <c r="X3213" i="1"/>
  <c r="Y3213" i="1" s="1"/>
  <c r="Z3213" i="1" s="1"/>
  <c r="V3213" i="1"/>
  <c r="U3213" i="1"/>
  <c r="X3212" i="1"/>
  <c r="Y3212" i="1" s="1"/>
  <c r="Z3212" i="1" s="1"/>
  <c r="V3212" i="1"/>
  <c r="U3212" i="1"/>
  <c r="X3211" i="1"/>
  <c r="Y3211" i="1" s="1"/>
  <c r="Z3211" i="1" s="1"/>
  <c r="V3211" i="1"/>
  <c r="U3211" i="1"/>
  <c r="X3210" i="1"/>
  <c r="Y3210" i="1" s="1"/>
  <c r="Z3210" i="1" s="1"/>
  <c r="V3210" i="1"/>
  <c r="U3210" i="1"/>
  <c r="X3209" i="1"/>
  <c r="Y3209" i="1" s="1"/>
  <c r="Z3209" i="1" s="1"/>
  <c r="V3209" i="1"/>
  <c r="U3209" i="1"/>
  <c r="X3208" i="1"/>
  <c r="Y3208" i="1" s="1"/>
  <c r="Z3208" i="1" s="1"/>
  <c r="V3208" i="1"/>
  <c r="U3208" i="1"/>
  <c r="X3207" i="1"/>
  <c r="Y3207" i="1" s="1"/>
  <c r="Z3207" i="1" s="1"/>
  <c r="V3207" i="1"/>
  <c r="U3207" i="1"/>
  <c r="X3206" i="1"/>
  <c r="Y3206" i="1" s="1"/>
  <c r="Z3206" i="1" s="1"/>
  <c r="V3206" i="1"/>
  <c r="U3206" i="1"/>
  <c r="X3205" i="1"/>
  <c r="Y3205" i="1" s="1"/>
  <c r="Z3205" i="1" s="1"/>
  <c r="V3205" i="1"/>
  <c r="U3205" i="1"/>
  <c r="X3204" i="1"/>
  <c r="Y3204" i="1" s="1"/>
  <c r="Z3204" i="1" s="1"/>
  <c r="V3204" i="1"/>
  <c r="U3204" i="1"/>
  <c r="X3203" i="1"/>
  <c r="Y3203" i="1" s="1"/>
  <c r="Z3203" i="1" s="1"/>
  <c r="V3203" i="1"/>
  <c r="U3203" i="1"/>
  <c r="X3202" i="1"/>
  <c r="Y3202" i="1" s="1"/>
  <c r="Z3202" i="1" s="1"/>
  <c r="V3202" i="1"/>
  <c r="U3202" i="1"/>
  <c r="X3201" i="1"/>
  <c r="Y3201" i="1" s="1"/>
  <c r="Z3201" i="1" s="1"/>
  <c r="V3201" i="1"/>
  <c r="U3201" i="1"/>
  <c r="X3200" i="1"/>
  <c r="Y3200" i="1" s="1"/>
  <c r="Z3200" i="1" s="1"/>
  <c r="V3200" i="1"/>
  <c r="U3200" i="1"/>
  <c r="X3199" i="1"/>
  <c r="Y3199" i="1" s="1"/>
  <c r="Z3199" i="1" s="1"/>
  <c r="V3199" i="1"/>
  <c r="U3199" i="1"/>
  <c r="X3198" i="1"/>
  <c r="Y3198" i="1" s="1"/>
  <c r="Z3198" i="1" s="1"/>
  <c r="V3198" i="1"/>
  <c r="U3198" i="1"/>
  <c r="X3197" i="1"/>
  <c r="Y3197" i="1" s="1"/>
  <c r="Z3197" i="1" s="1"/>
  <c r="V3197" i="1"/>
  <c r="U3197" i="1"/>
  <c r="X3196" i="1"/>
  <c r="Y3196" i="1" s="1"/>
  <c r="Z3196" i="1" s="1"/>
  <c r="V3196" i="1"/>
  <c r="U3196" i="1"/>
  <c r="X3195" i="1"/>
  <c r="Y3195" i="1" s="1"/>
  <c r="Z3195" i="1" s="1"/>
  <c r="V3195" i="1"/>
  <c r="U3195" i="1"/>
  <c r="X3194" i="1"/>
  <c r="Y3194" i="1" s="1"/>
  <c r="Z3194" i="1" s="1"/>
  <c r="V3194" i="1"/>
  <c r="U3194" i="1"/>
  <c r="X3193" i="1"/>
  <c r="Y3193" i="1" s="1"/>
  <c r="Z3193" i="1" s="1"/>
  <c r="V3193" i="1"/>
  <c r="U3193" i="1"/>
  <c r="X3192" i="1"/>
  <c r="Y3192" i="1" s="1"/>
  <c r="Z3192" i="1" s="1"/>
  <c r="V3192" i="1"/>
  <c r="U3192" i="1"/>
  <c r="X3191" i="1"/>
  <c r="Y3191" i="1" s="1"/>
  <c r="Z3191" i="1" s="1"/>
  <c r="V3191" i="1"/>
  <c r="U3191" i="1"/>
  <c r="X3190" i="1"/>
  <c r="Y3190" i="1" s="1"/>
  <c r="Z3190" i="1" s="1"/>
  <c r="V3190" i="1"/>
  <c r="U3190" i="1"/>
  <c r="X3189" i="1"/>
  <c r="Y3189" i="1" s="1"/>
  <c r="Z3189" i="1" s="1"/>
  <c r="V3189" i="1"/>
  <c r="U3189" i="1"/>
  <c r="X3188" i="1"/>
  <c r="Y3188" i="1" s="1"/>
  <c r="Z3188" i="1" s="1"/>
  <c r="V3188" i="1"/>
  <c r="U3188" i="1"/>
  <c r="X3187" i="1"/>
  <c r="Y3187" i="1" s="1"/>
  <c r="Z3187" i="1" s="1"/>
  <c r="V3187" i="1"/>
  <c r="U3187" i="1"/>
  <c r="X3186" i="1"/>
  <c r="Y3186" i="1" s="1"/>
  <c r="Z3186" i="1" s="1"/>
  <c r="V3186" i="1"/>
  <c r="U3186" i="1"/>
  <c r="X3185" i="1"/>
  <c r="Y3185" i="1" s="1"/>
  <c r="Z3185" i="1" s="1"/>
  <c r="V3185" i="1"/>
  <c r="U3185" i="1"/>
  <c r="X3184" i="1"/>
  <c r="Y3184" i="1" s="1"/>
  <c r="Z3184" i="1" s="1"/>
  <c r="V3184" i="1"/>
  <c r="U3184" i="1"/>
  <c r="X3183" i="1"/>
  <c r="Y3183" i="1" s="1"/>
  <c r="Z3183" i="1" s="1"/>
  <c r="V3183" i="1"/>
  <c r="U3183" i="1"/>
  <c r="X3182" i="1"/>
  <c r="Y3182" i="1" s="1"/>
  <c r="Z3182" i="1" s="1"/>
  <c r="V3182" i="1"/>
  <c r="U3182" i="1"/>
  <c r="X3181" i="1"/>
  <c r="Y3181" i="1" s="1"/>
  <c r="Z3181" i="1" s="1"/>
  <c r="V3181" i="1"/>
  <c r="U3181" i="1"/>
  <c r="X3180" i="1"/>
  <c r="Y3180" i="1" s="1"/>
  <c r="Z3180" i="1" s="1"/>
  <c r="V3180" i="1"/>
  <c r="U3180" i="1"/>
  <c r="X3179" i="1"/>
  <c r="Y3179" i="1" s="1"/>
  <c r="Z3179" i="1" s="1"/>
  <c r="V3179" i="1"/>
  <c r="U3179" i="1"/>
  <c r="X3178" i="1"/>
  <c r="Y3178" i="1" s="1"/>
  <c r="Z3178" i="1" s="1"/>
  <c r="V3178" i="1"/>
  <c r="U3178" i="1"/>
  <c r="X3177" i="1"/>
  <c r="Y3177" i="1" s="1"/>
  <c r="Z3177" i="1" s="1"/>
  <c r="V3177" i="1"/>
  <c r="U3177" i="1"/>
  <c r="X3176" i="1"/>
  <c r="Y3176" i="1" s="1"/>
  <c r="Z3176" i="1" s="1"/>
  <c r="V3176" i="1"/>
  <c r="U3176" i="1"/>
  <c r="X3175" i="1"/>
  <c r="Y3175" i="1" s="1"/>
  <c r="Z3175" i="1" s="1"/>
  <c r="V3175" i="1"/>
  <c r="U3175" i="1"/>
  <c r="X3174" i="1"/>
  <c r="Y3174" i="1" s="1"/>
  <c r="Z3174" i="1" s="1"/>
  <c r="V3174" i="1"/>
  <c r="U3174" i="1"/>
  <c r="X3173" i="1"/>
  <c r="Y3173" i="1" s="1"/>
  <c r="Z3173" i="1" s="1"/>
  <c r="V3173" i="1"/>
  <c r="U3173" i="1"/>
  <c r="X3172" i="1"/>
  <c r="Y3172" i="1" s="1"/>
  <c r="Z3172" i="1" s="1"/>
  <c r="V3172" i="1"/>
  <c r="U3172" i="1"/>
  <c r="X3171" i="1"/>
  <c r="Y3171" i="1" s="1"/>
  <c r="Z3171" i="1" s="1"/>
  <c r="V3171" i="1"/>
  <c r="U3171" i="1"/>
  <c r="X3170" i="1"/>
  <c r="Y3170" i="1" s="1"/>
  <c r="Z3170" i="1" s="1"/>
  <c r="V3170" i="1"/>
  <c r="U3170" i="1"/>
  <c r="X3169" i="1"/>
  <c r="Y3169" i="1" s="1"/>
  <c r="Z3169" i="1" s="1"/>
  <c r="V3169" i="1"/>
  <c r="U3169" i="1"/>
  <c r="X3168" i="1"/>
  <c r="Y3168" i="1" s="1"/>
  <c r="Z3168" i="1" s="1"/>
  <c r="V3168" i="1"/>
  <c r="U3168" i="1"/>
  <c r="X3167" i="1"/>
  <c r="Y3167" i="1" s="1"/>
  <c r="Z3167" i="1" s="1"/>
  <c r="V3167" i="1"/>
  <c r="U3167" i="1"/>
  <c r="X3166" i="1"/>
  <c r="Y3166" i="1" s="1"/>
  <c r="Z3166" i="1" s="1"/>
  <c r="V3166" i="1"/>
  <c r="U3166" i="1"/>
  <c r="X3165" i="1"/>
  <c r="Y3165" i="1" s="1"/>
  <c r="Z3165" i="1" s="1"/>
  <c r="V3165" i="1"/>
  <c r="U3165" i="1"/>
  <c r="X3164" i="1"/>
  <c r="Y3164" i="1" s="1"/>
  <c r="Z3164" i="1" s="1"/>
  <c r="V3164" i="1"/>
  <c r="U3164" i="1"/>
  <c r="X3163" i="1"/>
  <c r="Y3163" i="1" s="1"/>
  <c r="Z3163" i="1" s="1"/>
  <c r="V3163" i="1"/>
  <c r="U3163" i="1"/>
  <c r="X3162" i="1"/>
  <c r="Y3162" i="1" s="1"/>
  <c r="Z3162" i="1" s="1"/>
  <c r="V3162" i="1"/>
  <c r="U3162" i="1"/>
  <c r="X3161" i="1"/>
  <c r="Y3161" i="1" s="1"/>
  <c r="Z3161" i="1" s="1"/>
  <c r="V3161" i="1"/>
  <c r="U3161" i="1"/>
  <c r="X3160" i="1"/>
  <c r="Y3160" i="1" s="1"/>
  <c r="Z3160" i="1" s="1"/>
  <c r="V3160" i="1"/>
  <c r="U3160" i="1"/>
  <c r="X3159" i="1"/>
  <c r="Y3159" i="1" s="1"/>
  <c r="Z3159" i="1" s="1"/>
  <c r="V3159" i="1"/>
  <c r="U3159" i="1"/>
  <c r="X3158" i="1"/>
  <c r="Y3158" i="1" s="1"/>
  <c r="Z3158" i="1" s="1"/>
  <c r="V3158" i="1"/>
  <c r="U3158" i="1"/>
  <c r="X3157" i="1"/>
  <c r="Y3157" i="1" s="1"/>
  <c r="Z3157" i="1" s="1"/>
  <c r="V3157" i="1"/>
  <c r="U3157" i="1"/>
  <c r="X3156" i="1"/>
  <c r="Y3156" i="1" s="1"/>
  <c r="Z3156" i="1" s="1"/>
  <c r="V3156" i="1"/>
  <c r="U3156" i="1"/>
  <c r="X3155" i="1"/>
  <c r="Y3155" i="1" s="1"/>
  <c r="Z3155" i="1" s="1"/>
  <c r="V3155" i="1"/>
  <c r="U3155" i="1"/>
  <c r="X3154" i="1"/>
  <c r="Y3154" i="1" s="1"/>
  <c r="Z3154" i="1" s="1"/>
  <c r="V3154" i="1"/>
  <c r="U3154" i="1"/>
  <c r="X3153" i="1"/>
  <c r="Y3153" i="1" s="1"/>
  <c r="Z3153" i="1" s="1"/>
  <c r="V3153" i="1"/>
  <c r="U3153" i="1"/>
  <c r="X3152" i="1"/>
  <c r="Y3152" i="1" s="1"/>
  <c r="Z3152" i="1" s="1"/>
  <c r="V3152" i="1"/>
  <c r="U3152" i="1"/>
  <c r="X3151" i="1"/>
  <c r="Y3151" i="1" s="1"/>
  <c r="Z3151" i="1" s="1"/>
  <c r="V3151" i="1"/>
  <c r="U3151" i="1"/>
  <c r="X3150" i="1"/>
  <c r="Y3150" i="1" s="1"/>
  <c r="Z3150" i="1" s="1"/>
  <c r="V3150" i="1"/>
  <c r="U3150" i="1"/>
  <c r="X3149" i="1"/>
  <c r="Y3149" i="1" s="1"/>
  <c r="Z3149" i="1" s="1"/>
  <c r="V3149" i="1"/>
  <c r="U3149" i="1"/>
  <c r="X3148" i="1"/>
  <c r="Y3148" i="1" s="1"/>
  <c r="Z3148" i="1" s="1"/>
  <c r="V3148" i="1"/>
  <c r="U3148" i="1"/>
  <c r="X3147" i="1"/>
  <c r="Y3147" i="1" s="1"/>
  <c r="Z3147" i="1" s="1"/>
  <c r="V3147" i="1"/>
  <c r="U3147" i="1"/>
  <c r="X3146" i="1"/>
  <c r="Y3146" i="1" s="1"/>
  <c r="Z3146" i="1" s="1"/>
  <c r="V3146" i="1"/>
  <c r="U3146" i="1"/>
  <c r="X3145" i="1"/>
  <c r="Y3145" i="1" s="1"/>
  <c r="Z3145" i="1" s="1"/>
  <c r="V3145" i="1"/>
  <c r="U3145" i="1"/>
  <c r="X3144" i="1"/>
  <c r="Y3144" i="1" s="1"/>
  <c r="Z3144" i="1" s="1"/>
  <c r="V3144" i="1"/>
  <c r="U3144" i="1"/>
  <c r="X3143" i="1"/>
  <c r="Y3143" i="1" s="1"/>
  <c r="Z3143" i="1" s="1"/>
  <c r="V3143" i="1"/>
  <c r="U3143" i="1"/>
  <c r="X3142" i="1"/>
  <c r="Y3142" i="1" s="1"/>
  <c r="Z3142" i="1" s="1"/>
  <c r="V3142" i="1"/>
  <c r="U3142" i="1"/>
  <c r="X3141" i="1"/>
  <c r="Y3141" i="1" s="1"/>
  <c r="Z3141" i="1" s="1"/>
  <c r="V3141" i="1"/>
  <c r="U3141" i="1"/>
  <c r="X3140" i="1"/>
  <c r="Y3140" i="1" s="1"/>
  <c r="Z3140" i="1" s="1"/>
  <c r="V3140" i="1"/>
  <c r="U3140" i="1"/>
  <c r="X3139" i="1"/>
  <c r="Y3139" i="1" s="1"/>
  <c r="Z3139" i="1" s="1"/>
  <c r="V3139" i="1"/>
  <c r="U3139" i="1"/>
  <c r="X3138" i="1"/>
  <c r="Y3138" i="1" s="1"/>
  <c r="Z3138" i="1" s="1"/>
  <c r="V3138" i="1"/>
  <c r="U3138" i="1"/>
  <c r="X3137" i="1"/>
  <c r="Y3137" i="1" s="1"/>
  <c r="Z3137" i="1" s="1"/>
  <c r="V3137" i="1"/>
  <c r="U3137" i="1"/>
  <c r="X3136" i="1"/>
  <c r="Y3136" i="1" s="1"/>
  <c r="Z3136" i="1" s="1"/>
  <c r="V3136" i="1"/>
  <c r="U3136" i="1"/>
  <c r="X3135" i="1"/>
  <c r="Y3135" i="1" s="1"/>
  <c r="Z3135" i="1" s="1"/>
  <c r="V3135" i="1"/>
  <c r="U3135" i="1"/>
  <c r="X3134" i="1"/>
  <c r="Y3134" i="1" s="1"/>
  <c r="Z3134" i="1" s="1"/>
  <c r="V3134" i="1"/>
  <c r="U3134" i="1"/>
  <c r="X3133" i="1"/>
  <c r="Y3133" i="1" s="1"/>
  <c r="Z3133" i="1" s="1"/>
  <c r="V3133" i="1"/>
  <c r="U3133" i="1"/>
  <c r="X3132" i="1"/>
  <c r="Y3132" i="1" s="1"/>
  <c r="Z3132" i="1" s="1"/>
  <c r="V3132" i="1"/>
  <c r="U3132" i="1"/>
  <c r="X3131" i="1"/>
  <c r="Y3131" i="1" s="1"/>
  <c r="Z3131" i="1" s="1"/>
  <c r="V3131" i="1"/>
  <c r="U3131" i="1"/>
  <c r="X3130" i="1"/>
  <c r="Y3130" i="1" s="1"/>
  <c r="Z3130" i="1" s="1"/>
  <c r="V3130" i="1"/>
  <c r="U3130" i="1"/>
  <c r="X3129" i="1"/>
  <c r="Y3129" i="1" s="1"/>
  <c r="Z3129" i="1" s="1"/>
  <c r="V3129" i="1"/>
  <c r="U3129" i="1"/>
  <c r="X3128" i="1"/>
  <c r="Y3128" i="1" s="1"/>
  <c r="Z3128" i="1" s="1"/>
  <c r="V3128" i="1"/>
  <c r="U3128" i="1"/>
  <c r="X3127" i="1"/>
  <c r="Y3127" i="1" s="1"/>
  <c r="Z3127" i="1" s="1"/>
  <c r="V3127" i="1"/>
  <c r="U3127" i="1"/>
  <c r="X3126" i="1"/>
  <c r="Y3126" i="1" s="1"/>
  <c r="Z3126" i="1" s="1"/>
  <c r="V3126" i="1"/>
  <c r="U3126" i="1"/>
  <c r="X3125" i="1"/>
  <c r="Y3125" i="1" s="1"/>
  <c r="Z3125" i="1" s="1"/>
  <c r="V3125" i="1"/>
  <c r="U3125" i="1"/>
  <c r="X3124" i="1"/>
  <c r="Y3124" i="1" s="1"/>
  <c r="Z3124" i="1" s="1"/>
  <c r="V3124" i="1"/>
  <c r="U3124" i="1"/>
  <c r="X3123" i="1"/>
  <c r="Y3123" i="1" s="1"/>
  <c r="Z3123" i="1" s="1"/>
  <c r="V3123" i="1"/>
  <c r="U3123" i="1"/>
  <c r="X3122" i="1"/>
  <c r="Y3122" i="1" s="1"/>
  <c r="Z3122" i="1" s="1"/>
  <c r="V3122" i="1"/>
  <c r="U3122" i="1"/>
  <c r="X3121" i="1"/>
  <c r="Y3121" i="1" s="1"/>
  <c r="Z3121" i="1" s="1"/>
  <c r="V3121" i="1"/>
  <c r="U3121" i="1"/>
  <c r="X3120" i="1"/>
  <c r="Y3120" i="1" s="1"/>
  <c r="Z3120" i="1" s="1"/>
  <c r="V3120" i="1"/>
  <c r="U3120" i="1"/>
  <c r="X3119" i="1"/>
  <c r="Y3119" i="1" s="1"/>
  <c r="Z3119" i="1" s="1"/>
  <c r="V3119" i="1"/>
  <c r="U3119" i="1"/>
  <c r="X3118" i="1"/>
  <c r="Y3118" i="1" s="1"/>
  <c r="Z3118" i="1" s="1"/>
  <c r="V3118" i="1"/>
  <c r="U3118" i="1"/>
  <c r="X3117" i="1"/>
  <c r="Y3117" i="1" s="1"/>
  <c r="Z3117" i="1" s="1"/>
  <c r="V3117" i="1"/>
  <c r="U3117" i="1"/>
  <c r="X3116" i="1"/>
  <c r="Y3116" i="1" s="1"/>
  <c r="Z3116" i="1" s="1"/>
  <c r="V3116" i="1"/>
  <c r="U3116" i="1"/>
  <c r="X3115" i="1"/>
  <c r="Y3115" i="1" s="1"/>
  <c r="Z3115" i="1" s="1"/>
  <c r="V3115" i="1"/>
  <c r="U3115" i="1"/>
  <c r="X3114" i="1"/>
  <c r="Y3114" i="1" s="1"/>
  <c r="Z3114" i="1" s="1"/>
  <c r="V3114" i="1"/>
  <c r="U3114" i="1"/>
  <c r="X3113" i="1"/>
  <c r="Y3113" i="1" s="1"/>
  <c r="Z3113" i="1" s="1"/>
  <c r="V3113" i="1"/>
  <c r="U3113" i="1"/>
  <c r="X3112" i="1"/>
  <c r="Y3112" i="1" s="1"/>
  <c r="Z3112" i="1" s="1"/>
  <c r="V3112" i="1"/>
  <c r="U3112" i="1"/>
  <c r="X3111" i="1"/>
  <c r="Y3111" i="1" s="1"/>
  <c r="Z3111" i="1" s="1"/>
  <c r="V3111" i="1"/>
  <c r="U3111" i="1"/>
  <c r="X3110" i="1"/>
  <c r="Y3110" i="1" s="1"/>
  <c r="Z3110" i="1" s="1"/>
  <c r="V3110" i="1"/>
  <c r="U3110" i="1"/>
  <c r="X3109" i="1"/>
  <c r="Y3109" i="1" s="1"/>
  <c r="Z3109" i="1" s="1"/>
  <c r="V3109" i="1"/>
  <c r="U3109" i="1"/>
  <c r="X3108" i="1"/>
  <c r="Y3108" i="1" s="1"/>
  <c r="Z3108" i="1" s="1"/>
  <c r="V3108" i="1"/>
  <c r="U3108" i="1"/>
  <c r="X3107" i="1"/>
  <c r="Y3107" i="1" s="1"/>
  <c r="Z3107" i="1" s="1"/>
  <c r="V3107" i="1"/>
  <c r="U3107" i="1"/>
  <c r="X3106" i="1"/>
  <c r="Y3106" i="1" s="1"/>
  <c r="Z3106" i="1" s="1"/>
  <c r="V3106" i="1"/>
  <c r="U3106" i="1"/>
  <c r="X3105" i="1"/>
  <c r="Y3105" i="1" s="1"/>
  <c r="Z3105" i="1" s="1"/>
  <c r="V3105" i="1"/>
  <c r="U3105" i="1"/>
  <c r="X3104" i="1"/>
  <c r="Y3104" i="1" s="1"/>
  <c r="Z3104" i="1" s="1"/>
  <c r="V3104" i="1"/>
  <c r="U3104" i="1"/>
  <c r="X3103" i="1"/>
  <c r="Y3103" i="1" s="1"/>
  <c r="Z3103" i="1" s="1"/>
  <c r="V3103" i="1"/>
  <c r="U3103" i="1"/>
  <c r="X3102" i="1"/>
  <c r="Y3102" i="1" s="1"/>
  <c r="Z3102" i="1" s="1"/>
  <c r="V3102" i="1"/>
  <c r="U3102" i="1"/>
  <c r="X3101" i="1"/>
  <c r="Y3101" i="1" s="1"/>
  <c r="Z3101" i="1" s="1"/>
  <c r="V3101" i="1"/>
  <c r="U3101" i="1"/>
  <c r="X3100" i="1"/>
  <c r="Y3100" i="1" s="1"/>
  <c r="Z3100" i="1" s="1"/>
  <c r="V3100" i="1"/>
  <c r="U3100" i="1"/>
  <c r="X3099" i="1"/>
  <c r="Y3099" i="1" s="1"/>
  <c r="Z3099" i="1" s="1"/>
  <c r="V3099" i="1"/>
  <c r="U3099" i="1"/>
  <c r="X3098" i="1"/>
  <c r="Y3098" i="1" s="1"/>
  <c r="Z3098" i="1" s="1"/>
  <c r="V3098" i="1"/>
  <c r="U3098" i="1"/>
  <c r="X3097" i="1"/>
  <c r="Y3097" i="1" s="1"/>
  <c r="Z3097" i="1" s="1"/>
  <c r="V3097" i="1"/>
  <c r="U3097" i="1"/>
  <c r="X3096" i="1"/>
  <c r="Y3096" i="1" s="1"/>
  <c r="Z3096" i="1" s="1"/>
  <c r="V3096" i="1"/>
  <c r="U3096" i="1"/>
  <c r="X3095" i="1"/>
  <c r="Y3095" i="1" s="1"/>
  <c r="Z3095" i="1" s="1"/>
  <c r="V3095" i="1"/>
  <c r="U3095" i="1"/>
  <c r="X3094" i="1"/>
  <c r="Y3094" i="1" s="1"/>
  <c r="Z3094" i="1" s="1"/>
  <c r="V3094" i="1"/>
  <c r="U3094" i="1"/>
  <c r="X3093" i="1"/>
  <c r="Y3093" i="1" s="1"/>
  <c r="Z3093" i="1" s="1"/>
  <c r="V3093" i="1"/>
  <c r="U3093" i="1"/>
  <c r="X3092" i="1"/>
  <c r="Y3092" i="1" s="1"/>
  <c r="Z3092" i="1" s="1"/>
  <c r="V3092" i="1"/>
  <c r="U3092" i="1"/>
  <c r="X3091" i="1"/>
  <c r="Y3091" i="1" s="1"/>
  <c r="Z3091" i="1" s="1"/>
  <c r="V3091" i="1"/>
  <c r="U3091" i="1"/>
  <c r="X3090" i="1"/>
  <c r="Y3090" i="1" s="1"/>
  <c r="Z3090" i="1" s="1"/>
  <c r="V3090" i="1"/>
  <c r="U3090" i="1"/>
  <c r="X3089" i="1"/>
  <c r="Y3089" i="1" s="1"/>
  <c r="Z3089" i="1" s="1"/>
  <c r="V3089" i="1"/>
  <c r="U3089" i="1"/>
  <c r="X3088" i="1"/>
  <c r="Y3088" i="1" s="1"/>
  <c r="Z3088" i="1" s="1"/>
  <c r="V3088" i="1"/>
  <c r="U3088" i="1"/>
  <c r="X3087" i="1"/>
  <c r="Y3087" i="1" s="1"/>
  <c r="Z3087" i="1" s="1"/>
  <c r="V3087" i="1"/>
  <c r="U3087" i="1"/>
  <c r="X3086" i="1"/>
  <c r="Y3086" i="1" s="1"/>
  <c r="Z3086" i="1" s="1"/>
  <c r="V3086" i="1"/>
  <c r="U3086" i="1"/>
  <c r="X3085" i="1"/>
  <c r="Y3085" i="1" s="1"/>
  <c r="Z3085" i="1" s="1"/>
  <c r="V3085" i="1"/>
  <c r="U3085" i="1"/>
  <c r="X3084" i="1"/>
  <c r="Y3084" i="1" s="1"/>
  <c r="Z3084" i="1" s="1"/>
  <c r="V3084" i="1"/>
  <c r="U3084" i="1"/>
  <c r="X3083" i="1"/>
  <c r="Y3083" i="1" s="1"/>
  <c r="Z3083" i="1" s="1"/>
  <c r="V3083" i="1"/>
  <c r="U3083" i="1"/>
  <c r="X3082" i="1"/>
  <c r="Y3082" i="1" s="1"/>
  <c r="Z3082" i="1" s="1"/>
  <c r="V3082" i="1"/>
  <c r="U3082" i="1"/>
  <c r="X3081" i="1"/>
  <c r="Y3081" i="1" s="1"/>
  <c r="Z3081" i="1" s="1"/>
  <c r="V3081" i="1"/>
  <c r="U3081" i="1"/>
  <c r="X3080" i="1"/>
  <c r="Y3080" i="1" s="1"/>
  <c r="Z3080" i="1" s="1"/>
  <c r="V3080" i="1"/>
  <c r="U3080" i="1"/>
  <c r="X3079" i="1"/>
  <c r="Y3079" i="1" s="1"/>
  <c r="Z3079" i="1" s="1"/>
  <c r="V3079" i="1"/>
  <c r="U3079" i="1"/>
  <c r="X3078" i="1"/>
  <c r="Y3078" i="1" s="1"/>
  <c r="Z3078" i="1" s="1"/>
  <c r="V3078" i="1"/>
  <c r="U3078" i="1"/>
  <c r="X3077" i="1"/>
  <c r="Y3077" i="1" s="1"/>
  <c r="Z3077" i="1" s="1"/>
  <c r="V3077" i="1"/>
  <c r="U3077" i="1"/>
  <c r="X3076" i="1"/>
  <c r="Y3076" i="1" s="1"/>
  <c r="Z3076" i="1" s="1"/>
  <c r="V3076" i="1"/>
  <c r="U3076" i="1"/>
  <c r="X3075" i="1"/>
  <c r="Y3075" i="1" s="1"/>
  <c r="Z3075" i="1" s="1"/>
  <c r="V3075" i="1"/>
  <c r="U3075" i="1"/>
  <c r="X3074" i="1"/>
  <c r="Y3074" i="1" s="1"/>
  <c r="Z3074" i="1" s="1"/>
  <c r="V3074" i="1"/>
  <c r="U3074" i="1"/>
  <c r="X3073" i="1"/>
  <c r="Y3073" i="1" s="1"/>
  <c r="Z3073" i="1" s="1"/>
  <c r="V3073" i="1"/>
  <c r="U3073" i="1"/>
  <c r="X3072" i="1"/>
  <c r="Y3072" i="1" s="1"/>
  <c r="Z3072" i="1" s="1"/>
  <c r="V3072" i="1"/>
  <c r="U3072" i="1"/>
  <c r="X3071" i="1"/>
  <c r="Y3071" i="1" s="1"/>
  <c r="Z3071" i="1" s="1"/>
  <c r="V3071" i="1"/>
  <c r="U3071" i="1"/>
  <c r="X3070" i="1"/>
  <c r="Y3070" i="1" s="1"/>
  <c r="Z3070" i="1" s="1"/>
  <c r="V3070" i="1"/>
  <c r="U3070" i="1"/>
  <c r="X3069" i="1"/>
  <c r="Y3069" i="1" s="1"/>
  <c r="Z3069" i="1" s="1"/>
  <c r="V3069" i="1"/>
  <c r="U3069" i="1"/>
  <c r="X3068" i="1"/>
  <c r="Y3068" i="1" s="1"/>
  <c r="Z3068" i="1" s="1"/>
  <c r="V3068" i="1"/>
  <c r="U3068" i="1"/>
  <c r="X3067" i="1"/>
  <c r="Y3067" i="1" s="1"/>
  <c r="Z3067" i="1" s="1"/>
  <c r="V3067" i="1"/>
  <c r="U3067" i="1"/>
  <c r="X3066" i="1"/>
  <c r="Y3066" i="1" s="1"/>
  <c r="Z3066" i="1" s="1"/>
  <c r="V3066" i="1"/>
  <c r="U3066" i="1"/>
  <c r="X3065" i="1"/>
  <c r="Y3065" i="1" s="1"/>
  <c r="Z3065" i="1" s="1"/>
  <c r="V3065" i="1"/>
  <c r="U3065" i="1"/>
  <c r="X3064" i="1"/>
  <c r="Y3064" i="1" s="1"/>
  <c r="Z3064" i="1" s="1"/>
  <c r="V3064" i="1"/>
  <c r="U3064" i="1"/>
  <c r="X3063" i="1"/>
  <c r="Y3063" i="1" s="1"/>
  <c r="Z3063" i="1" s="1"/>
  <c r="V3063" i="1"/>
  <c r="U3063" i="1"/>
  <c r="X3062" i="1"/>
  <c r="Y3062" i="1" s="1"/>
  <c r="Z3062" i="1" s="1"/>
  <c r="V3062" i="1"/>
  <c r="U3062" i="1"/>
  <c r="X3061" i="1"/>
  <c r="Y3061" i="1" s="1"/>
  <c r="Z3061" i="1" s="1"/>
  <c r="V3061" i="1"/>
  <c r="U3061" i="1"/>
  <c r="X3060" i="1"/>
  <c r="Y3060" i="1" s="1"/>
  <c r="Z3060" i="1" s="1"/>
  <c r="V3060" i="1"/>
  <c r="U3060" i="1"/>
  <c r="X3059" i="1"/>
  <c r="Y3059" i="1" s="1"/>
  <c r="Z3059" i="1" s="1"/>
  <c r="V3059" i="1"/>
  <c r="U3059" i="1"/>
  <c r="X3058" i="1"/>
  <c r="Y3058" i="1" s="1"/>
  <c r="Z3058" i="1" s="1"/>
  <c r="V3058" i="1"/>
  <c r="U3058" i="1"/>
  <c r="X3057" i="1"/>
  <c r="Y3057" i="1" s="1"/>
  <c r="Z3057" i="1" s="1"/>
  <c r="V3057" i="1"/>
  <c r="U3057" i="1"/>
  <c r="X3056" i="1"/>
  <c r="Y3056" i="1" s="1"/>
  <c r="Z3056" i="1" s="1"/>
  <c r="V3056" i="1"/>
  <c r="U3056" i="1"/>
  <c r="X3055" i="1"/>
  <c r="Y3055" i="1" s="1"/>
  <c r="Z3055" i="1" s="1"/>
  <c r="V3055" i="1"/>
  <c r="U3055" i="1"/>
  <c r="X3054" i="1"/>
  <c r="Y3054" i="1" s="1"/>
  <c r="Z3054" i="1" s="1"/>
  <c r="V3054" i="1"/>
  <c r="U3054" i="1"/>
  <c r="X3053" i="1"/>
  <c r="Y3053" i="1" s="1"/>
  <c r="Z3053" i="1" s="1"/>
  <c r="V3053" i="1"/>
  <c r="U3053" i="1"/>
  <c r="X3052" i="1"/>
  <c r="Y3052" i="1" s="1"/>
  <c r="Z3052" i="1" s="1"/>
  <c r="V3052" i="1"/>
  <c r="U3052" i="1"/>
  <c r="X3051" i="1"/>
  <c r="Y3051" i="1" s="1"/>
  <c r="Z3051" i="1" s="1"/>
  <c r="V3051" i="1"/>
  <c r="U3051" i="1"/>
  <c r="X3050" i="1"/>
  <c r="Y3050" i="1" s="1"/>
  <c r="Z3050" i="1" s="1"/>
  <c r="V3050" i="1"/>
  <c r="U3050" i="1"/>
  <c r="X3049" i="1"/>
  <c r="Y3049" i="1" s="1"/>
  <c r="Z3049" i="1" s="1"/>
  <c r="V3049" i="1"/>
  <c r="U3049" i="1"/>
  <c r="X3048" i="1"/>
  <c r="Y3048" i="1" s="1"/>
  <c r="Z3048" i="1" s="1"/>
  <c r="V3048" i="1"/>
  <c r="U3048" i="1"/>
  <c r="X3047" i="1"/>
  <c r="Y3047" i="1" s="1"/>
  <c r="Z3047" i="1" s="1"/>
  <c r="V3047" i="1"/>
  <c r="U3047" i="1"/>
  <c r="X3046" i="1"/>
  <c r="Y3046" i="1" s="1"/>
  <c r="Z3046" i="1" s="1"/>
  <c r="V3046" i="1"/>
  <c r="U3046" i="1"/>
  <c r="X3045" i="1"/>
  <c r="Y3045" i="1" s="1"/>
  <c r="Z3045" i="1" s="1"/>
  <c r="V3045" i="1"/>
  <c r="U3045" i="1"/>
  <c r="X3044" i="1"/>
  <c r="Y3044" i="1" s="1"/>
  <c r="Z3044" i="1" s="1"/>
  <c r="V3044" i="1"/>
  <c r="U3044" i="1"/>
  <c r="X3043" i="1"/>
  <c r="Y3043" i="1" s="1"/>
  <c r="Z3043" i="1" s="1"/>
  <c r="V3043" i="1"/>
  <c r="U3043" i="1"/>
  <c r="X3042" i="1"/>
  <c r="Y3042" i="1" s="1"/>
  <c r="Z3042" i="1" s="1"/>
  <c r="V3042" i="1"/>
  <c r="U3042" i="1"/>
  <c r="X3041" i="1"/>
  <c r="Y3041" i="1" s="1"/>
  <c r="Z3041" i="1" s="1"/>
  <c r="V3041" i="1"/>
  <c r="U3041" i="1"/>
  <c r="X3040" i="1"/>
  <c r="Y3040" i="1" s="1"/>
  <c r="Z3040" i="1" s="1"/>
  <c r="V3040" i="1"/>
  <c r="U3040" i="1"/>
  <c r="X3039" i="1"/>
  <c r="Y3039" i="1" s="1"/>
  <c r="Z3039" i="1" s="1"/>
  <c r="V3039" i="1"/>
  <c r="U3039" i="1"/>
  <c r="X3038" i="1"/>
  <c r="Y3038" i="1" s="1"/>
  <c r="Z3038" i="1" s="1"/>
  <c r="V3038" i="1"/>
  <c r="U3038" i="1"/>
  <c r="X3037" i="1"/>
  <c r="Y3037" i="1" s="1"/>
  <c r="Z3037" i="1" s="1"/>
  <c r="V3037" i="1"/>
  <c r="U3037" i="1"/>
  <c r="X3036" i="1"/>
  <c r="Y3036" i="1" s="1"/>
  <c r="Z3036" i="1" s="1"/>
  <c r="V3036" i="1"/>
  <c r="U3036" i="1"/>
  <c r="X3035" i="1"/>
  <c r="Y3035" i="1" s="1"/>
  <c r="Z3035" i="1" s="1"/>
  <c r="V3035" i="1"/>
  <c r="U3035" i="1"/>
  <c r="X3034" i="1"/>
  <c r="Y3034" i="1" s="1"/>
  <c r="Z3034" i="1" s="1"/>
  <c r="V3034" i="1"/>
  <c r="U3034" i="1"/>
  <c r="X3033" i="1"/>
  <c r="Y3033" i="1" s="1"/>
  <c r="Z3033" i="1" s="1"/>
  <c r="V3033" i="1"/>
  <c r="U3033" i="1"/>
  <c r="X3032" i="1"/>
  <c r="Y3032" i="1" s="1"/>
  <c r="Z3032" i="1" s="1"/>
  <c r="V3032" i="1"/>
  <c r="U3032" i="1"/>
  <c r="X3031" i="1"/>
  <c r="Y3031" i="1" s="1"/>
  <c r="Z3031" i="1" s="1"/>
  <c r="V3031" i="1"/>
  <c r="U3031" i="1"/>
  <c r="X3030" i="1"/>
  <c r="Y3030" i="1" s="1"/>
  <c r="Z3030" i="1" s="1"/>
  <c r="V3030" i="1"/>
  <c r="U3030" i="1"/>
  <c r="X3029" i="1"/>
  <c r="Y3029" i="1" s="1"/>
  <c r="Z3029" i="1" s="1"/>
  <c r="V3029" i="1"/>
  <c r="U3029" i="1"/>
  <c r="X3028" i="1"/>
  <c r="Y3028" i="1" s="1"/>
  <c r="Z3028" i="1" s="1"/>
  <c r="V3028" i="1"/>
  <c r="U3028" i="1"/>
  <c r="X3027" i="1"/>
  <c r="Y3027" i="1" s="1"/>
  <c r="Z3027" i="1" s="1"/>
  <c r="V3027" i="1"/>
  <c r="U3027" i="1"/>
  <c r="X3026" i="1"/>
  <c r="Y3026" i="1" s="1"/>
  <c r="Z3026" i="1" s="1"/>
  <c r="V3026" i="1"/>
  <c r="U3026" i="1"/>
  <c r="X3025" i="1"/>
  <c r="Y3025" i="1" s="1"/>
  <c r="Z3025" i="1" s="1"/>
  <c r="V3025" i="1"/>
  <c r="U3025" i="1"/>
  <c r="X3024" i="1"/>
  <c r="Y3024" i="1" s="1"/>
  <c r="Z3024" i="1" s="1"/>
  <c r="V3024" i="1"/>
  <c r="U3024" i="1"/>
  <c r="X3023" i="1"/>
  <c r="Y3023" i="1" s="1"/>
  <c r="Z3023" i="1" s="1"/>
  <c r="V3023" i="1"/>
  <c r="U3023" i="1"/>
  <c r="X3022" i="1"/>
  <c r="Y3022" i="1" s="1"/>
  <c r="Z3022" i="1" s="1"/>
  <c r="V3022" i="1"/>
  <c r="U3022" i="1"/>
  <c r="X3021" i="1"/>
  <c r="Y3021" i="1" s="1"/>
  <c r="Z3021" i="1" s="1"/>
  <c r="V3021" i="1"/>
  <c r="U3021" i="1"/>
  <c r="X3020" i="1"/>
  <c r="Y3020" i="1" s="1"/>
  <c r="Z3020" i="1" s="1"/>
  <c r="V3020" i="1"/>
  <c r="U3020" i="1"/>
  <c r="X3019" i="1"/>
  <c r="Y3019" i="1" s="1"/>
  <c r="Z3019" i="1" s="1"/>
  <c r="V3019" i="1"/>
  <c r="U3019" i="1"/>
  <c r="X3018" i="1"/>
  <c r="Y3018" i="1" s="1"/>
  <c r="Z3018" i="1" s="1"/>
  <c r="V3018" i="1"/>
  <c r="U3018" i="1"/>
  <c r="X3017" i="1"/>
  <c r="Y3017" i="1" s="1"/>
  <c r="Z3017" i="1" s="1"/>
  <c r="V3017" i="1"/>
  <c r="U3017" i="1"/>
  <c r="X3016" i="1"/>
  <c r="Y3016" i="1" s="1"/>
  <c r="Z3016" i="1" s="1"/>
  <c r="V3016" i="1"/>
  <c r="U3016" i="1"/>
  <c r="X3015" i="1"/>
  <c r="Y3015" i="1" s="1"/>
  <c r="Z3015" i="1" s="1"/>
  <c r="V3015" i="1"/>
  <c r="U3015" i="1"/>
  <c r="X3014" i="1"/>
  <c r="Y3014" i="1" s="1"/>
  <c r="Z3014" i="1" s="1"/>
  <c r="V3014" i="1"/>
  <c r="U3014" i="1"/>
  <c r="X3013" i="1"/>
  <c r="Y3013" i="1" s="1"/>
  <c r="Z3013" i="1" s="1"/>
  <c r="V3013" i="1"/>
  <c r="U3013" i="1"/>
  <c r="X3012" i="1"/>
  <c r="Y3012" i="1" s="1"/>
  <c r="Z3012" i="1" s="1"/>
  <c r="V3012" i="1"/>
  <c r="U3012" i="1"/>
  <c r="X3011" i="1"/>
  <c r="Y3011" i="1" s="1"/>
  <c r="Z3011" i="1" s="1"/>
  <c r="V3011" i="1"/>
  <c r="U3011" i="1"/>
  <c r="X3010" i="1"/>
  <c r="Y3010" i="1" s="1"/>
  <c r="Z3010" i="1" s="1"/>
  <c r="V3010" i="1"/>
  <c r="U3010" i="1"/>
  <c r="X3009" i="1"/>
  <c r="Y3009" i="1" s="1"/>
  <c r="Z3009" i="1" s="1"/>
  <c r="V3009" i="1"/>
  <c r="U3009" i="1"/>
  <c r="X3008" i="1"/>
  <c r="Y3008" i="1" s="1"/>
  <c r="Z3008" i="1" s="1"/>
  <c r="V3008" i="1"/>
  <c r="U3008" i="1"/>
  <c r="X3007" i="1"/>
  <c r="Y3007" i="1" s="1"/>
  <c r="Z3007" i="1" s="1"/>
  <c r="V3007" i="1"/>
  <c r="U3007" i="1"/>
  <c r="X3006" i="1"/>
  <c r="Y3006" i="1" s="1"/>
  <c r="Z3006" i="1" s="1"/>
  <c r="V3006" i="1"/>
  <c r="U3006" i="1"/>
  <c r="X3005" i="1"/>
  <c r="Y3005" i="1" s="1"/>
  <c r="Z3005" i="1" s="1"/>
  <c r="V3005" i="1"/>
  <c r="U3005" i="1"/>
  <c r="X3004" i="1"/>
  <c r="Y3004" i="1" s="1"/>
  <c r="Z3004" i="1" s="1"/>
  <c r="V3004" i="1"/>
  <c r="U3004" i="1"/>
  <c r="X3003" i="1"/>
  <c r="Y3003" i="1" s="1"/>
  <c r="Z3003" i="1" s="1"/>
  <c r="V3003" i="1"/>
  <c r="U3003" i="1"/>
  <c r="X3002" i="1"/>
  <c r="Y3002" i="1" s="1"/>
  <c r="Z3002" i="1" s="1"/>
  <c r="V3002" i="1"/>
  <c r="U3002" i="1"/>
  <c r="X3001" i="1"/>
  <c r="Y3001" i="1" s="1"/>
  <c r="Z3001" i="1" s="1"/>
  <c r="V3001" i="1"/>
  <c r="U3001" i="1"/>
  <c r="X3000" i="1"/>
  <c r="Y3000" i="1" s="1"/>
  <c r="Z3000" i="1" s="1"/>
  <c r="V3000" i="1"/>
  <c r="U3000" i="1"/>
  <c r="X2999" i="1"/>
  <c r="Y2999" i="1" s="1"/>
  <c r="Z2999" i="1" s="1"/>
  <c r="V2999" i="1"/>
  <c r="U2999" i="1"/>
  <c r="X2998" i="1"/>
  <c r="Y2998" i="1" s="1"/>
  <c r="Z2998" i="1" s="1"/>
  <c r="V2998" i="1"/>
  <c r="U2998" i="1"/>
  <c r="X2997" i="1"/>
  <c r="Y2997" i="1" s="1"/>
  <c r="Z2997" i="1" s="1"/>
  <c r="V2997" i="1"/>
  <c r="U2997" i="1"/>
  <c r="X2996" i="1"/>
  <c r="Y2996" i="1" s="1"/>
  <c r="Z2996" i="1" s="1"/>
  <c r="V2996" i="1"/>
  <c r="U2996" i="1"/>
  <c r="X2995" i="1"/>
  <c r="Y2995" i="1" s="1"/>
  <c r="Z2995" i="1" s="1"/>
  <c r="V2995" i="1"/>
  <c r="U2995" i="1"/>
  <c r="X2994" i="1"/>
  <c r="Y2994" i="1" s="1"/>
  <c r="Z2994" i="1" s="1"/>
  <c r="V2994" i="1"/>
  <c r="U2994" i="1"/>
  <c r="X2993" i="1"/>
  <c r="Y2993" i="1" s="1"/>
  <c r="Z2993" i="1" s="1"/>
  <c r="V2993" i="1"/>
  <c r="U2993" i="1"/>
  <c r="X2992" i="1"/>
  <c r="Y2992" i="1" s="1"/>
  <c r="Z2992" i="1" s="1"/>
  <c r="V2992" i="1"/>
  <c r="U2992" i="1"/>
  <c r="X2991" i="1"/>
  <c r="Y2991" i="1" s="1"/>
  <c r="Z2991" i="1" s="1"/>
  <c r="V2991" i="1"/>
  <c r="U2991" i="1"/>
  <c r="X2990" i="1"/>
  <c r="Y2990" i="1" s="1"/>
  <c r="Z2990" i="1" s="1"/>
  <c r="V2990" i="1"/>
  <c r="U2990" i="1"/>
  <c r="X2989" i="1"/>
  <c r="Y2989" i="1" s="1"/>
  <c r="Z2989" i="1" s="1"/>
  <c r="V2989" i="1"/>
  <c r="U2989" i="1"/>
  <c r="X2988" i="1"/>
  <c r="Y2988" i="1" s="1"/>
  <c r="Z2988" i="1" s="1"/>
  <c r="V2988" i="1"/>
  <c r="U2988" i="1"/>
  <c r="X2987" i="1"/>
  <c r="Y2987" i="1" s="1"/>
  <c r="Z2987" i="1" s="1"/>
  <c r="V2987" i="1"/>
  <c r="U2987" i="1"/>
  <c r="X2986" i="1"/>
  <c r="Y2986" i="1" s="1"/>
  <c r="Z2986" i="1" s="1"/>
  <c r="V2986" i="1"/>
  <c r="U2986" i="1"/>
  <c r="X2985" i="1"/>
  <c r="Y2985" i="1" s="1"/>
  <c r="Z2985" i="1" s="1"/>
  <c r="V2985" i="1"/>
  <c r="U2985" i="1"/>
  <c r="X2984" i="1"/>
  <c r="Y2984" i="1" s="1"/>
  <c r="Z2984" i="1" s="1"/>
  <c r="V2984" i="1"/>
  <c r="U2984" i="1"/>
  <c r="X2983" i="1"/>
  <c r="Y2983" i="1" s="1"/>
  <c r="Z2983" i="1" s="1"/>
  <c r="V2983" i="1"/>
  <c r="U2983" i="1"/>
  <c r="X2982" i="1"/>
  <c r="Y2982" i="1" s="1"/>
  <c r="Z2982" i="1" s="1"/>
  <c r="V2982" i="1"/>
  <c r="U2982" i="1"/>
  <c r="X2981" i="1"/>
  <c r="Y2981" i="1" s="1"/>
  <c r="Z2981" i="1" s="1"/>
  <c r="V2981" i="1"/>
  <c r="U2981" i="1"/>
  <c r="X2980" i="1"/>
  <c r="Y2980" i="1" s="1"/>
  <c r="Z2980" i="1" s="1"/>
  <c r="V2980" i="1"/>
  <c r="U2980" i="1"/>
  <c r="X2979" i="1"/>
  <c r="Y2979" i="1" s="1"/>
  <c r="Z2979" i="1" s="1"/>
  <c r="V2979" i="1"/>
  <c r="U2979" i="1"/>
  <c r="X2978" i="1"/>
  <c r="Y2978" i="1" s="1"/>
  <c r="Z2978" i="1" s="1"/>
  <c r="V2978" i="1"/>
  <c r="U2978" i="1"/>
  <c r="X2977" i="1"/>
  <c r="Y2977" i="1" s="1"/>
  <c r="Z2977" i="1" s="1"/>
  <c r="V2977" i="1"/>
  <c r="U2977" i="1"/>
  <c r="X2976" i="1"/>
  <c r="Y2976" i="1" s="1"/>
  <c r="Z2976" i="1" s="1"/>
  <c r="V2976" i="1"/>
  <c r="U2976" i="1"/>
  <c r="X2975" i="1"/>
  <c r="Y2975" i="1" s="1"/>
  <c r="Z2975" i="1" s="1"/>
  <c r="V2975" i="1"/>
  <c r="U2975" i="1"/>
  <c r="X2974" i="1"/>
  <c r="Y2974" i="1" s="1"/>
  <c r="Z2974" i="1" s="1"/>
  <c r="V2974" i="1"/>
  <c r="U2974" i="1"/>
  <c r="X2973" i="1"/>
  <c r="Y2973" i="1" s="1"/>
  <c r="Z2973" i="1" s="1"/>
  <c r="V2973" i="1"/>
  <c r="U2973" i="1"/>
  <c r="X2972" i="1"/>
  <c r="Y2972" i="1" s="1"/>
  <c r="Z2972" i="1" s="1"/>
  <c r="V2972" i="1"/>
  <c r="U2972" i="1"/>
  <c r="X2971" i="1"/>
  <c r="Y2971" i="1" s="1"/>
  <c r="Z2971" i="1" s="1"/>
  <c r="V2971" i="1"/>
  <c r="U2971" i="1"/>
  <c r="X2970" i="1"/>
  <c r="Y2970" i="1" s="1"/>
  <c r="Z2970" i="1" s="1"/>
  <c r="V2970" i="1"/>
  <c r="U2970" i="1"/>
  <c r="X2969" i="1"/>
  <c r="Y2969" i="1" s="1"/>
  <c r="Z2969" i="1" s="1"/>
  <c r="V2969" i="1"/>
  <c r="U2969" i="1"/>
  <c r="X2968" i="1"/>
  <c r="Y2968" i="1" s="1"/>
  <c r="Z2968" i="1" s="1"/>
  <c r="V2968" i="1"/>
  <c r="U2968" i="1"/>
  <c r="X2967" i="1"/>
  <c r="Y2967" i="1" s="1"/>
  <c r="Z2967" i="1" s="1"/>
  <c r="V2967" i="1"/>
  <c r="U2967" i="1"/>
  <c r="X2966" i="1"/>
  <c r="Y2966" i="1" s="1"/>
  <c r="Z2966" i="1" s="1"/>
  <c r="V2966" i="1"/>
  <c r="U2966" i="1"/>
  <c r="X2965" i="1"/>
  <c r="Y2965" i="1" s="1"/>
  <c r="Z2965" i="1" s="1"/>
  <c r="V2965" i="1"/>
  <c r="U2965" i="1"/>
  <c r="X2964" i="1"/>
  <c r="Y2964" i="1" s="1"/>
  <c r="Z2964" i="1" s="1"/>
  <c r="V2964" i="1"/>
  <c r="U2964" i="1"/>
  <c r="X2963" i="1"/>
  <c r="Y2963" i="1" s="1"/>
  <c r="Z2963" i="1" s="1"/>
  <c r="V2963" i="1"/>
  <c r="U2963" i="1"/>
  <c r="X2962" i="1"/>
  <c r="Y2962" i="1" s="1"/>
  <c r="Z2962" i="1" s="1"/>
  <c r="V2962" i="1"/>
  <c r="U2962" i="1"/>
  <c r="X2961" i="1"/>
  <c r="Y2961" i="1" s="1"/>
  <c r="Z2961" i="1" s="1"/>
  <c r="V2961" i="1"/>
  <c r="U2961" i="1"/>
  <c r="X2960" i="1"/>
  <c r="Y2960" i="1" s="1"/>
  <c r="Z2960" i="1" s="1"/>
  <c r="V2960" i="1"/>
  <c r="U2960" i="1"/>
  <c r="X2959" i="1"/>
  <c r="Y2959" i="1" s="1"/>
  <c r="Z2959" i="1" s="1"/>
  <c r="V2959" i="1"/>
  <c r="U2959" i="1"/>
  <c r="X2958" i="1"/>
  <c r="Y2958" i="1" s="1"/>
  <c r="Z2958" i="1" s="1"/>
  <c r="V2958" i="1"/>
  <c r="U2958" i="1"/>
  <c r="X2957" i="1"/>
  <c r="Y2957" i="1" s="1"/>
  <c r="Z2957" i="1" s="1"/>
  <c r="V2957" i="1"/>
  <c r="U2957" i="1"/>
  <c r="X2956" i="1"/>
  <c r="Y2956" i="1" s="1"/>
  <c r="Z2956" i="1" s="1"/>
  <c r="V2956" i="1"/>
  <c r="U2956" i="1"/>
  <c r="X2955" i="1"/>
  <c r="Y2955" i="1" s="1"/>
  <c r="Z2955" i="1" s="1"/>
  <c r="V2955" i="1"/>
  <c r="U2955" i="1"/>
  <c r="X2954" i="1"/>
  <c r="Y2954" i="1" s="1"/>
  <c r="Z2954" i="1" s="1"/>
  <c r="V2954" i="1"/>
  <c r="U2954" i="1"/>
  <c r="X2953" i="1"/>
  <c r="Y2953" i="1" s="1"/>
  <c r="Z2953" i="1" s="1"/>
  <c r="V2953" i="1"/>
  <c r="U2953" i="1"/>
  <c r="X2952" i="1"/>
  <c r="Y2952" i="1" s="1"/>
  <c r="Z2952" i="1" s="1"/>
  <c r="V2952" i="1"/>
  <c r="U2952" i="1"/>
  <c r="X2951" i="1"/>
  <c r="Y2951" i="1" s="1"/>
  <c r="Z2951" i="1" s="1"/>
  <c r="V2951" i="1"/>
  <c r="U2951" i="1"/>
  <c r="X2950" i="1"/>
  <c r="Y2950" i="1" s="1"/>
  <c r="Z2950" i="1" s="1"/>
  <c r="V2950" i="1"/>
  <c r="U2950" i="1"/>
  <c r="X2949" i="1"/>
  <c r="Y2949" i="1" s="1"/>
  <c r="Z2949" i="1" s="1"/>
  <c r="V2949" i="1"/>
  <c r="U2949" i="1"/>
  <c r="X2948" i="1"/>
  <c r="Y2948" i="1" s="1"/>
  <c r="Z2948" i="1" s="1"/>
  <c r="V2948" i="1"/>
  <c r="U2948" i="1"/>
  <c r="X2947" i="1"/>
  <c r="Y2947" i="1" s="1"/>
  <c r="Z2947" i="1" s="1"/>
  <c r="V2947" i="1"/>
  <c r="U2947" i="1"/>
  <c r="X2946" i="1"/>
  <c r="Y2946" i="1" s="1"/>
  <c r="Z2946" i="1" s="1"/>
  <c r="V2946" i="1"/>
  <c r="U2946" i="1"/>
  <c r="X2945" i="1"/>
  <c r="Y2945" i="1" s="1"/>
  <c r="Z2945" i="1" s="1"/>
  <c r="V2945" i="1"/>
  <c r="U2945" i="1"/>
  <c r="X2944" i="1"/>
  <c r="Y2944" i="1" s="1"/>
  <c r="Z2944" i="1" s="1"/>
  <c r="V2944" i="1"/>
  <c r="U2944" i="1"/>
  <c r="X2943" i="1"/>
  <c r="Y2943" i="1" s="1"/>
  <c r="Z2943" i="1" s="1"/>
  <c r="V2943" i="1"/>
  <c r="U2943" i="1"/>
  <c r="X2942" i="1"/>
  <c r="Y2942" i="1" s="1"/>
  <c r="Z2942" i="1" s="1"/>
  <c r="V2942" i="1"/>
  <c r="U2942" i="1"/>
  <c r="X2941" i="1"/>
  <c r="Y2941" i="1" s="1"/>
  <c r="Z2941" i="1" s="1"/>
  <c r="V2941" i="1"/>
  <c r="U2941" i="1"/>
  <c r="X2940" i="1"/>
  <c r="Y2940" i="1" s="1"/>
  <c r="Z2940" i="1" s="1"/>
  <c r="V2940" i="1"/>
  <c r="U2940" i="1"/>
  <c r="X2939" i="1"/>
  <c r="Y2939" i="1" s="1"/>
  <c r="Z2939" i="1" s="1"/>
  <c r="V2939" i="1"/>
  <c r="U2939" i="1"/>
  <c r="X2938" i="1"/>
  <c r="Y2938" i="1" s="1"/>
  <c r="Z2938" i="1" s="1"/>
  <c r="V2938" i="1"/>
  <c r="U2938" i="1"/>
  <c r="X2937" i="1"/>
  <c r="Y2937" i="1" s="1"/>
  <c r="Z2937" i="1" s="1"/>
  <c r="V2937" i="1"/>
  <c r="U2937" i="1"/>
  <c r="X2936" i="1"/>
  <c r="Y2936" i="1" s="1"/>
  <c r="Z2936" i="1" s="1"/>
  <c r="V2936" i="1"/>
  <c r="U2936" i="1"/>
  <c r="X2935" i="1"/>
  <c r="Y2935" i="1" s="1"/>
  <c r="Z2935" i="1" s="1"/>
  <c r="V2935" i="1"/>
  <c r="U2935" i="1"/>
  <c r="X2934" i="1"/>
  <c r="Y2934" i="1" s="1"/>
  <c r="Z2934" i="1" s="1"/>
  <c r="V2934" i="1"/>
  <c r="U2934" i="1"/>
  <c r="X2933" i="1"/>
  <c r="Y2933" i="1" s="1"/>
  <c r="Z2933" i="1" s="1"/>
  <c r="V2933" i="1"/>
  <c r="U2933" i="1"/>
  <c r="X2932" i="1"/>
  <c r="Y2932" i="1" s="1"/>
  <c r="Z2932" i="1" s="1"/>
  <c r="V2932" i="1"/>
  <c r="U2932" i="1"/>
  <c r="X2931" i="1"/>
  <c r="Y2931" i="1" s="1"/>
  <c r="Z2931" i="1" s="1"/>
  <c r="V2931" i="1"/>
  <c r="U2931" i="1"/>
  <c r="X2930" i="1"/>
  <c r="Y2930" i="1" s="1"/>
  <c r="Z2930" i="1" s="1"/>
  <c r="V2930" i="1"/>
  <c r="U2930" i="1"/>
  <c r="X2929" i="1"/>
  <c r="Y2929" i="1" s="1"/>
  <c r="Z2929" i="1" s="1"/>
  <c r="V2929" i="1"/>
  <c r="U2929" i="1"/>
  <c r="X2928" i="1"/>
  <c r="Y2928" i="1" s="1"/>
  <c r="Z2928" i="1" s="1"/>
  <c r="V2928" i="1"/>
  <c r="U2928" i="1"/>
  <c r="X2927" i="1"/>
  <c r="Y2927" i="1" s="1"/>
  <c r="Z2927" i="1" s="1"/>
  <c r="V2927" i="1"/>
  <c r="U2927" i="1"/>
  <c r="X2926" i="1"/>
  <c r="Y2926" i="1" s="1"/>
  <c r="Z2926" i="1" s="1"/>
  <c r="V2926" i="1"/>
  <c r="U2926" i="1"/>
  <c r="X2925" i="1"/>
  <c r="Y2925" i="1" s="1"/>
  <c r="Z2925" i="1" s="1"/>
  <c r="V2925" i="1"/>
  <c r="U2925" i="1"/>
  <c r="X2924" i="1"/>
  <c r="Y2924" i="1" s="1"/>
  <c r="Z2924" i="1" s="1"/>
  <c r="V2924" i="1"/>
  <c r="U2924" i="1"/>
  <c r="X2923" i="1"/>
  <c r="Y2923" i="1" s="1"/>
  <c r="Z2923" i="1" s="1"/>
  <c r="V2923" i="1"/>
  <c r="U2923" i="1"/>
  <c r="X2922" i="1"/>
  <c r="Y2922" i="1" s="1"/>
  <c r="Z2922" i="1" s="1"/>
  <c r="V2922" i="1"/>
  <c r="U2922" i="1"/>
  <c r="X2921" i="1"/>
  <c r="Y2921" i="1" s="1"/>
  <c r="Z2921" i="1" s="1"/>
  <c r="V2921" i="1"/>
  <c r="U2921" i="1"/>
  <c r="X2920" i="1"/>
  <c r="Y2920" i="1" s="1"/>
  <c r="Z2920" i="1" s="1"/>
  <c r="V2920" i="1"/>
  <c r="U2920" i="1"/>
  <c r="X2919" i="1"/>
  <c r="Y2919" i="1" s="1"/>
  <c r="Z2919" i="1" s="1"/>
  <c r="V2919" i="1"/>
  <c r="U2919" i="1"/>
  <c r="X2918" i="1"/>
  <c r="Y2918" i="1" s="1"/>
  <c r="Z2918" i="1" s="1"/>
  <c r="V2918" i="1"/>
  <c r="U2918" i="1"/>
  <c r="X2917" i="1"/>
  <c r="Y2917" i="1" s="1"/>
  <c r="Z2917" i="1" s="1"/>
  <c r="V2917" i="1"/>
  <c r="U2917" i="1"/>
  <c r="X2916" i="1"/>
  <c r="Y2916" i="1" s="1"/>
  <c r="Z2916" i="1" s="1"/>
  <c r="V2916" i="1"/>
  <c r="U2916" i="1"/>
  <c r="X2915" i="1"/>
  <c r="Y2915" i="1" s="1"/>
  <c r="Z2915" i="1" s="1"/>
  <c r="V2915" i="1"/>
  <c r="U2915" i="1"/>
  <c r="X2914" i="1"/>
  <c r="Y2914" i="1" s="1"/>
  <c r="Z2914" i="1" s="1"/>
  <c r="V2914" i="1"/>
  <c r="U2914" i="1"/>
  <c r="X2913" i="1"/>
  <c r="Y2913" i="1" s="1"/>
  <c r="Z2913" i="1" s="1"/>
  <c r="V2913" i="1"/>
  <c r="U2913" i="1"/>
  <c r="X2912" i="1"/>
  <c r="Y2912" i="1" s="1"/>
  <c r="Z2912" i="1" s="1"/>
  <c r="V2912" i="1"/>
  <c r="U2912" i="1"/>
  <c r="X2911" i="1"/>
  <c r="Y2911" i="1" s="1"/>
  <c r="Z2911" i="1" s="1"/>
  <c r="V2911" i="1"/>
  <c r="U2911" i="1"/>
  <c r="X2910" i="1"/>
  <c r="Y2910" i="1" s="1"/>
  <c r="Z2910" i="1" s="1"/>
  <c r="V2910" i="1"/>
  <c r="U2910" i="1"/>
  <c r="X2909" i="1"/>
  <c r="Y2909" i="1" s="1"/>
  <c r="Z2909" i="1" s="1"/>
  <c r="V2909" i="1"/>
  <c r="U2909" i="1"/>
  <c r="X2908" i="1"/>
  <c r="Y2908" i="1" s="1"/>
  <c r="Z2908" i="1" s="1"/>
  <c r="V2908" i="1"/>
  <c r="U2908" i="1"/>
  <c r="X2907" i="1"/>
  <c r="Y2907" i="1" s="1"/>
  <c r="Z2907" i="1" s="1"/>
  <c r="V2907" i="1"/>
  <c r="U2907" i="1"/>
  <c r="X2906" i="1"/>
  <c r="Y2906" i="1" s="1"/>
  <c r="Z2906" i="1" s="1"/>
  <c r="V2906" i="1"/>
  <c r="U2906" i="1"/>
  <c r="X2905" i="1"/>
  <c r="Y2905" i="1" s="1"/>
  <c r="Z2905" i="1" s="1"/>
  <c r="V2905" i="1"/>
  <c r="U2905" i="1"/>
  <c r="X2904" i="1"/>
  <c r="Y2904" i="1" s="1"/>
  <c r="Z2904" i="1" s="1"/>
  <c r="V2904" i="1"/>
  <c r="U2904" i="1"/>
  <c r="X2903" i="1"/>
  <c r="Y2903" i="1" s="1"/>
  <c r="Z2903" i="1" s="1"/>
  <c r="V2903" i="1"/>
  <c r="U2903" i="1"/>
  <c r="X2902" i="1"/>
  <c r="Y2902" i="1" s="1"/>
  <c r="Z2902" i="1" s="1"/>
  <c r="V2902" i="1"/>
  <c r="U2902" i="1"/>
  <c r="X2901" i="1"/>
  <c r="Y2901" i="1" s="1"/>
  <c r="Z2901" i="1" s="1"/>
  <c r="V2901" i="1"/>
  <c r="U2901" i="1"/>
  <c r="X2900" i="1"/>
  <c r="Y2900" i="1" s="1"/>
  <c r="Z2900" i="1" s="1"/>
  <c r="V2900" i="1"/>
  <c r="U2900" i="1"/>
  <c r="X2899" i="1"/>
  <c r="Y2899" i="1" s="1"/>
  <c r="Z2899" i="1" s="1"/>
  <c r="V2899" i="1"/>
  <c r="U2899" i="1"/>
  <c r="X2898" i="1"/>
  <c r="Y2898" i="1" s="1"/>
  <c r="Z2898" i="1" s="1"/>
  <c r="V2898" i="1"/>
  <c r="U2898" i="1"/>
  <c r="X2897" i="1"/>
  <c r="Y2897" i="1" s="1"/>
  <c r="Z2897" i="1" s="1"/>
  <c r="V2897" i="1"/>
  <c r="U2897" i="1"/>
  <c r="X2896" i="1"/>
  <c r="Y2896" i="1" s="1"/>
  <c r="Z2896" i="1" s="1"/>
  <c r="V2896" i="1"/>
  <c r="U2896" i="1"/>
  <c r="Y2895" i="1"/>
  <c r="Z2895" i="1" s="1"/>
  <c r="X2895" i="1"/>
  <c r="V2895" i="1"/>
  <c r="U2895" i="1"/>
  <c r="Z2894" i="1"/>
  <c r="X2894" i="1"/>
  <c r="Y2894" i="1" s="1"/>
  <c r="V2894" i="1"/>
  <c r="U2894" i="1"/>
  <c r="X2893" i="1"/>
  <c r="Y2893" i="1" s="1"/>
  <c r="Z2893" i="1" s="1"/>
  <c r="V2893" i="1"/>
  <c r="U2893" i="1"/>
  <c r="X2892" i="1"/>
  <c r="Y2892" i="1" s="1"/>
  <c r="Z2892" i="1" s="1"/>
  <c r="V2892" i="1"/>
  <c r="U2892" i="1"/>
  <c r="X2891" i="1"/>
  <c r="Y2891" i="1" s="1"/>
  <c r="Z2891" i="1" s="1"/>
  <c r="V2891" i="1"/>
  <c r="U2891" i="1"/>
  <c r="X2890" i="1"/>
  <c r="Y2890" i="1" s="1"/>
  <c r="Z2890" i="1" s="1"/>
  <c r="V2890" i="1"/>
  <c r="U2890" i="1"/>
  <c r="X2889" i="1"/>
  <c r="Y2889" i="1" s="1"/>
  <c r="Z2889" i="1" s="1"/>
  <c r="V2889" i="1"/>
  <c r="U2889" i="1"/>
  <c r="X2888" i="1"/>
  <c r="Y2888" i="1" s="1"/>
  <c r="Z2888" i="1" s="1"/>
  <c r="V2888" i="1"/>
  <c r="U2888" i="1"/>
  <c r="X2887" i="1"/>
  <c r="Y2887" i="1" s="1"/>
  <c r="Z2887" i="1" s="1"/>
  <c r="V2887" i="1"/>
  <c r="U2887" i="1"/>
  <c r="X2886" i="1"/>
  <c r="Y2886" i="1" s="1"/>
  <c r="Z2886" i="1" s="1"/>
  <c r="V2886" i="1"/>
  <c r="U2886" i="1"/>
  <c r="X2885" i="1"/>
  <c r="Y2885" i="1" s="1"/>
  <c r="Z2885" i="1" s="1"/>
  <c r="V2885" i="1"/>
  <c r="U2885" i="1"/>
  <c r="X2884" i="1"/>
  <c r="Y2884" i="1" s="1"/>
  <c r="Z2884" i="1" s="1"/>
  <c r="V2884" i="1"/>
  <c r="U2884" i="1"/>
  <c r="X2883" i="1"/>
  <c r="Y2883" i="1" s="1"/>
  <c r="Z2883" i="1" s="1"/>
  <c r="V2883" i="1"/>
  <c r="U2883" i="1"/>
  <c r="X2882" i="1"/>
  <c r="Y2882" i="1" s="1"/>
  <c r="Z2882" i="1" s="1"/>
  <c r="V2882" i="1"/>
  <c r="U2882" i="1"/>
  <c r="X2881" i="1"/>
  <c r="Y2881" i="1" s="1"/>
  <c r="Z2881" i="1" s="1"/>
  <c r="V2881" i="1"/>
  <c r="U2881" i="1"/>
  <c r="X2880" i="1"/>
  <c r="Y2880" i="1" s="1"/>
  <c r="Z2880" i="1" s="1"/>
  <c r="V2880" i="1"/>
  <c r="U2880" i="1"/>
  <c r="X2879" i="1"/>
  <c r="Y2879" i="1" s="1"/>
  <c r="Z2879" i="1" s="1"/>
  <c r="V2879" i="1"/>
  <c r="U2879" i="1"/>
  <c r="X2878" i="1"/>
  <c r="Y2878" i="1" s="1"/>
  <c r="Z2878" i="1" s="1"/>
  <c r="V2878" i="1"/>
  <c r="U2878" i="1"/>
  <c r="X2877" i="1"/>
  <c r="Y2877" i="1" s="1"/>
  <c r="Z2877" i="1" s="1"/>
  <c r="V2877" i="1"/>
  <c r="U2877" i="1"/>
  <c r="X2876" i="1"/>
  <c r="Y2876" i="1" s="1"/>
  <c r="Z2876" i="1" s="1"/>
  <c r="V2876" i="1"/>
  <c r="U2876" i="1"/>
  <c r="X2875" i="1"/>
  <c r="Y2875" i="1" s="1"/>
  <c r="Z2875" i="1" s="1"/>
  <c r="V2875" i="1"/>
  <c r="U2875" i="1"/>
  <c r="X2874" i="1"/>
  <c r="Y2874" i="1" s="1"/>
  <c r="Z2874" i="1" s="1"/>
  <c r="V2874" i="1"/>
  <c r="U2874" i="1"/>
  <c r="X2873" i="1"/>
  <c r="Y2873" i="1" s="1"/>
  <c r="Z2873" i="1" s="1"/>
  <c r="V2873" i="1"/>
  <c r="U2873" i="1"/>
  <c r="X2872" i="1"/>
  <c r="Y2872" i="1" s="1"/>
  <c r="Z2872" i="1" s="1"/>
  <c r="V2872" i="1"/>
  <c r="U2872" i="1"/>
  <c r="X2871" i="1"/>
  <c r="Y2871" i="1" s="1"/>
  <c r="Z2871" i="1" s="1"/>
  <c r="V2871" i="1"/>
  <c r="U2871" i="1"/>
  <c r="X2870" i="1"/>
  <c r="Y2870" i="1" s="1"/>
  <c r="Z2870" i="1" s="1"/>
  <c r="V2870" i="1"/>
  <c r="U2870" i="1"/>
  <c r="X2869" i="1"/>
  <c r="Y2869" i="1" s="1"/>
  <c r="Z2869" i="1" s="1"/>
  <c r="V2869" i="1"/>
  <c r="U2869" i="1"/>
  <c r="X2868" i="1"/>
  <c r="Y2868" i="1" s="1"/>
  <c r="Z2868" i="1" s="1"/>
  <c r="V2868" i="1"/>
  <c r="U2868" i="1"/>
  <c r="X2867" i="1"/>
  <c r="Y2867" i="1" s="1"/>
  <c r="Z2867" i="1" s="1"/>
  <c r="V2867" i="1"/>
  <c r="U2867" i="1"/>
  <c r="X2866" i="1"/>
  <c r="Y2866" i="1" s="1"/>
  <c r="Z2866" i="1" s="1"/>
  <c r="V2866" i="1"/>
  <c r="U2866" i="1"/>
  <c r="X2865" i="1"/>
  <c r="Y2865" i="1" s="1"/>
  <c r="Z2865" i="1" s="1"/>
  <c r="V2865" i="1"/>
  <c r="U2865" i="1"/>
  <c r="X2864" i="1"/>
  <c r="Y2864" i="1" s="1"/>
  <c r="Z2864" i="1" s="1"/>
  <c r="V2864" i="1"/>
  <c r="U2864" i="1"/>
  <c r="X2863" i="1"/>
  <c r="Y2863" i="1" s="1"/>
  <c r="Z2863" i="1" s="1"/>
  <c r="V2863" i="1"/>
  <c r="U2863" i="1"/>
  <c r="X2862" i="1"/>
  <c r="Y2862" i="1" s="1"/>
  <c r="Z2862" i="1" s="1"/>
  <c r="V2862" i="1"/>
  <c r="U2862" i="1"/>
  <c r="X2861" i="1"/>
  <c r="Y2861" i="1" s="1"/>
  <c r="Z2861" i="1" s="1"/>
  <c r="V2861" i="1"/>
  <c r="U2861" i="1"/>
  <c r="X2860" i="1"/>
  <c r="Y2860" i="1" s="1"/>
  <c r="Z2860" i="1" s="1"/>
  <c r="V2860" i="1"/>
  <c r="U2860" i="1"/>
  <c r="X2859" i="1"/>
  <c r="Y2859" i="1" s="1"/>
  <c r="Z2859" i="1" s="1"/>
  <c r="V2859" i="1"/>
  <c r="U2859" i="1"/>
  <c r="X2858" i="1"/>
  <c r="Y2858" i="1" s="1"/>
  <c r="Z2858" i="1" s="1"/>
  <c r="V2858" i="1"/>
  <c r="U2858" i="1"/>
  <c r="X2857" i="1"/>
  <c r="Y2857" i="1" s="1"/>
  <c r="Z2857" i="1" s="1"/>
  <c r="V2857" i="1"/>
  <c r="U2857" i="1"/>
  <c r="X2856" i="1"/>
  <c r="Y2856" i="1" s="1"/>
  <c r="Z2856" i="1" s="1"/>
  <c r="V2856" i="1"/>
  <c r="U2856" i="1"/>
  <c r="X2855" i="1"/>
  <c r="Y2855" i="1" s="1"/>
  <c r="Z2855" i="1" s="1"/>
  <c r="V2855" i="1"/>
  <c r="U2855" i="1"/>
  <c r="X2854" i="1"/>
  <c r="Y2854" i="1" s="1"/>
  <c r="Z2854" i="1" s="1"/>
  <c r="V2854" i="1"/>
  <c r="U2854" i="1"/>
  <c r="X2853" i="1"/>
  <c r="Y2853" i="1" s="1"/>
  <c r="Z2853" i="1" s="1"/>
  <c r="V2853" i="1"/>
  <c r="U2853" i="1"/>
  <c r="X2852" i="1"/>
  <c r="Y2852" i="1" s="1"/>
  <c r="Z2852" i="1" s="1"/>
  <c r="V2852" i="1"/>
  <c r="U2852" i="1"/>
  <c r="X2851" i="1"/>
  <c r="Y2851" i="1" s="1"/>
  <c r="Z2851" i="1" s="1"/>
  <c r="V2851" i="1"/>
  <c r="U2851" i="1"/>
  <c r="X2850" i="1"/>
  <c r="Y2850" i="1" s="1"/>
  <c r="Z2850" i="1" s="1"/>
  <c r="V2850" i="1"/>
  <c r="U2850" i="1"/>
  <c r="X2849" i="1"/>
  <c r="Y2849" i="1" s="1"/>
  <c r="Z2849" i="1" s="1"/>
  <c r="V2849" i="1"/>
  <c r="U2849" i="1"/>
  <c r="X2848" i="1"/>
  <c r="Y2848" i="1" s="1"/>
  <c r="Z2848" i="1" s="1"/>
  <c r="V2848" i="1"/>
  <c r="U2848" i="1"/>
  <c r="X2847" i="1"/>
  <c r="Y2847" i="1" s="1"/>
  <c r="Z2847" i="1" s="1"/>
  <c r="V2847" i="1"/>
  <c r="U2847" i="1"/>
  <c r="X2846" i="1"/>
  <c r="Y2846" i="1" s="1"/>
  <c r="Z2846" i="1" s="1"/>
  <c r="V2846" i="1"/>
  <c r="U2846" i="1"/>
  <c r="X2845" i="1"/>
  <c r="Y2845" i="1" s="1"/>
  <c r="Z2845" i="1" s="1"/>
  <c r="V2845" i="1"/>
  <c r="U2845" i="1"/>
  <c r="X2844" i="1"/>
  <c r="Y2844" i="1" s="1"/>
  <c r="Z2844" i="1" s="1"/>
  <c r="V2844" i="1"/>
  <c r="U2844" i="1"/>
  <c r="X2843" i="1"/>
  <c r="Y2843" i="1" s="1"/>
  <c r="Z2843" i="1" s="1"/>
  <c r="V2843" i="1"/>
  <c r="U2843" i="1"/>
  <c r="X2842" i="1"/>
  <c r="Y2842" i="1" s="1"/>
  <c r="Z2842" i="1" s="1"/>
  <c r="V2842" i="1"/>
  <c r="U2842" i="1"/>
  <c r="X2841" i="1"/>
  <c r="Y2841" i="1" s="1"/>
  <c r="Z2841" i="1" s="1"/>
  <c r="V2841" i="1"/>
  <c r="U2841" i="1"/>
  <c r="X2840" i="1"/>
  <c r="Y2840" i="1" s="1"/>
  <c r="Z2840" i="1" s="1"/>
  <c r="V2840" i="1"/>
  <c r="U2840" i="1"/>
  <c r="X2839" i="1"/>
  <c r="Y2839" i="1" s="1"/>
  <c r="Z2839" i="1" s="1"/>
  <c r="V2839" i="1"/>
  <c r="U2839" i="1"/>
  <c r="X2838" i="1"/>
  <c r="Y2838" i="1" s="1"/>
  <c r="Z2838" i="1" s="1"/>
  <c r="V2838" i="1"/>
  <c r="U2838" i="1"/>
  <c r="X2837" i="1"/>
  <c r="Y2837" i="1" s="1"/>
  <c r="Z2837" i="1" s="1"/>
  <c r="V2837" i="1"/>
  <c r="U2837" i="1"/>
  <c r="X2836" i="1"/>
  <c r="Y2836" i="1" s="1"/>
  <c r="Z2836" i="1" s="1"/>
  <c r="V2836" i="1"/>
  <c r="U2836" i="1"/>
  <c r="X2835" i="1"/>
  <c r="Y2835" i="1" s="1"/>
  <c r="Z2835" i="1" s="1"/>
  <c r="V2835" i="1"/>
  <c r="U2835" i="1"/>
  <c r="X2834" i="1"/>
  <c r="Y2834" i="1" s="1"/>
  <c r="Z2834" i="1" s="1"/>
  <c r="V2834" i="1"/>
  <c r="U2834" i="1"/>
  <c r="X2833" i="1"/>
  <c r="Y2833" i="1" s="1"/>
  <c r="Z2833" i="1" s="1"/>
  <c r="V2833" i="1"/>
  <c r="U2833" i="1"/>
  <c r="X2832" i="1"/>
  <c r="Y2832" i="1" s="1"/>
  <c r="Z2832" i="1" s="1"/>
  <c r="V2832" i="1"/>
  <c r="U2832" i="1"/>
  <c r="X2831" i="1"/>
  <c r="Y2831" i="1" s="1"/>
  <c r="Z2831" i="1" s="1"/>
  <c r="V2831" i="1"/>
  <c r="U2831" i="1"/>
  <c r="X2830" i="1"/>
  <c r="Y2830" i="1" s="1"/>
  <c r="Z2830" i="1" s="1"/>
  <c r="V2830" i="1"/>
  <c r="U2830" i="1"/>
  <c r="X2829" i="1"/>
  <c r="Y2829" i="1" s="1"/>
  <c r="Z2829" i="1" s="1"/>
  <c r="V2829" i="1"/>
  <c r="U2829" i="1"/>
  <c r="X2828" i="1"/>
  <c r="Y2828" i="1" s="1"/>
  <c r="Z2828" i="1" s="1"/>
  <c r="V2828" i="1"/>
  <c r="U2828" i="1"/>
  <c r="X2827" i="1"/>
  <c r="Y2827" i="1" s="1"/>
  <c r="Z2827" i="1" s="1"/>
  <c r="V2827" i="1"/>
  <c r="U2827" i="1"/>
  <c r="X2826" i="1"/>
  <c r="Y2826" i="1" s="1"/>
  <c r="Z2826" i="1" s="1"/>
  <c r="V2826" i="1"/>
  <c r="U2826" i="1"/>
  <c r="X2825" i="1"/>
  <c r="Y2825" i="1" s="1"/>
  <c r="Z2825" i="1" s="1"/>
  <c r="V2825" i="1"/>
  <c r="U2825" i="1"/>
  <c r="X2824" i="1"/>
  <c r="Y2824" i="1" s="1"/>
  <c r="Z2824" i="1" s="1"/>
  <c r="V2824" i="1"/>
  <c r="U2824" i="1"/>
  <c r="X2823" i="1"/>
  <c r="Y2823" i="1" s="1"/>
  <c r="Z2823" i="1" s="1"/>
  <c r="V2823" i="1"/>
  <c r="U2823" i="1"/>
  <c r="X2822" i="1"/>
  <c r="Y2822" i="1" s="1"/>
  <c r="Z2822" i="1" s="1"/>
  <c r="V2822" i="1"/>
  <c r="U2822" i="1"/>
  <c r="X2821" i="1"/>
  <c r="Y2821" i="1" s="1"/>
  <c r="Z2821" i="1" s="1"/>
  <c r="V2821" i="1"/>
  <c r="U2821" i="1"/>
  <c r="X2820" i="1"/>
  <c r="Y2820" i="1" s="1"/>
  <c r="Z2820" i="1" s="1"/>
  <c r="V2820" i="1"/>
  <c r="U2820" i="1"/>
  <c r="X2819" i="1"/>
  <c r="Y2819" i="1" s="1"/>
  <c r="Z2819" i="1" s="1"/>
  <c r="V2819" i="1"/>
  <c r="U2819" i="1"/>
  <c r="X2818" i="1"/>
  <c r="Y2818" i="1" s="1"/>
  <c r="Z2818" i="1" s="1"/>
  <c r="V2818" i="1"/>
  <c r="U2818" i="1"/>
  <c r="X2817" i="1"/>
  <c r="Y2817" i="1" s="1"/>
  <c r="Z2817" i="1" s="1"/>
  <c r="V2817" i="1"/>
  <c r="U2817" i="1"/>
  <c r="X2816" i="1"/>
  <c r="Y2816" i="1" s="1"/>
  <c r="Z2816" i="1" s="1"/>
  <c r="V2816" i="1"/>
  <c r="U2816" i="1"/>
  <c r="X2815" i="1"/>
  <c r="Y2815" i="1" s="1"/>
  <c r="Z2815" i="1" s="1"/>
  <c r="V2815" i="1"/>
  <c r="U2815" i="1"/>
  <c r="X2814" i="1"/>
  <c r="Y2814" i="1" s="1"/>
  <c r="Z2814" i="1" s="1"/>
  <c r="V2814" i="1"/>
  <c r="U2814" i="1"/>
  <c r="X2813" i="1"/>
  <c r="Y2813" i="1" s="1"/>
  <c r="Z2813" i="1" s="1"/>
  <c r="V2813" i="1"/>
  <c r="U2813" i="1"/>
  <c r="X2812" i="1"/>
  <c r="Y2812" i="1" s="1"/>
  <c r="Z2812" i="1" s="1"/>
  <c r="V2812" i="1"/>
  <c r="U2812" i="1"/>
  <c r="X2811" i="1"/>
  <c r="Y2811" i="1" s="1"/>
  <c r="Z2811" i="1" s="1"/>
  <c r="V2811" i="1"/>
  <c r="U2811" i="1"/>
  <c r="X2810" i="1"/>
  <c r="Y2810" i="1" s="1"/>
  <c r="Z2810" i="1" s="1"/>
  <c r="V2810" i="1"/>
  <c r="U2810" i="1"/>
  <c r="X2809" i="1"/>
  <c r="Y2809" i="1" s="1"/>
  <c r="Z2809" i="1" s="1"/>
  <c r="V2809" i="1"/>
  <c r="U2809" i="1"/>
  <c r="X2808" i="1"/>
  <c r="Y2808" i="1" s="1"/>
  <c r="Z2808" i="1" s="1"/>
  <c r="V2808" i="1"/>
  <c r="U2808" i="1"/>
  <c r="X2807" i="1"/>
  <c r="Y2807" i="1" s="1"/>
  <c r="Z2807" i="1" s="1"/>
  <c r="V2807" i="1"/>
  <c r="U2807" i="1"/>
  <c r="X2806" i="1"/>
  <c r="Y2806" i="1" s="1"/>
  <c r="Z2806" i="1" s="1"/>
  <c r="V2806" i="1"/>
  <c r="U2806" i="1"/>
  <c r="X2805" i="1"/>
  <c r="Y2805" i="1" s="1"/>
  <c r="Z2805" i="1" s="1"/>
  <c r="V2805" i="1"/>
  <c r="U2805" i="1"/>
  <c r="X2804" i="1"/>
  <c r="Y2804" i="1" s="1"/>
  <c r="Z2804" i="1" s="1"/>
  <c r="V2804" i="1"/>
  <c r="U2804" i="1"/>
  <c r="X2803" i="1"/>
  <c r="Y2803" i="1" s="1"/>
  <c r="Z2803" i="1" s="1"/>
  <c r="V2803" i="1"/>
  <c r="U2803" i="1"/>
  <c r="X2802" i="1"/>
  <c r="Y2802" i="1" s="1"/>
  <c r="Z2802" i="1" s="1"/>
  <c r="V2802" i="1"/>
  <c r="U2802" i="1"/>
  <c r="X2801" i="1"/>
  <c r="Y2801" i="1" s="1"/>
  <c r="Z2801" i="1" s="1"/>
  <c r="V2801" i="1"/>
  <c r="U2801" i="1"/>
  <c r="X2800" i="1"/>
  <c r="Y2800" i="1" s="1"/>
  <c r="Z2800" i="1" s="1"/>
  <c r="V2800" i="1"/>
  <c r="U2800" i="1"/>
  <c r="X2799" i="1"/>
  <c r="Y2799" i="1" s="1"/>
  <c r="Z2799" i="1" s="1"/>
  <c r="V2799" i="1"/>
  <c r="U2799" i="1"/>
  <c r="X2798" i="1"/>
  <c r="Y2798" i="1" s="1"/>
  <c r="Z2798" i="1" s="1"/>
  <c r="V2798" i="1"/>
  <c r="U2798" i="1"/>
  <c r="X2797" i="1"/>
  <c r="Y2797" i="1" s="1"/>
  <c r="Z2797" i="1" s="1"/>
  <c r="V2797" i="1"/>
  <c r="U2797" i="1"/>
  <c r="X2796" i="1"/>
  <c r="Y2796" i="1" s="1"/>
  <c r="Z2796" i="1" s="1"/>
  <c r="V2796" i="1"/>
  <c r="U2796" i="1"/>
  <c r="X2795" i="1"/>
  <c r="Y2795" i="1" s="1"/>
  <c r="Z2795" i="1" s="1"/>
  <c r="V2795" i="1"/>
  <c r="U2795" i="1"/>
  <c r="X2794" i="1"/>
  <c r="Y2794" i="1" s="1"/>
  <c r="Z2794" i="1" s="1"/>
  <c r="V2794" i="1"/>
  <c r="U2794" i="1"/>
  <c r="X2793" i="1"/>
  <c r="Y2793" i="1" s="1"/>
  <c r="Z2793" i="1" s="1"/>
  <c r="V2793" i="1"/>
  <c r="U2793" i="1"/>
  <c r="X2792" i="1"/>
  <c r="Y2792" i="1" s="1"/>
  <c r="Z2792" i="1" s="1"/>
  <c r="V2792" i="1"/>
  <c r="U2792" i="1"/>
  <c r="X2791" i="1"/>
  <c r="Y2791" i="1" s="1"/>
  <c r="Z2791" i="1" s="1"/>
  <c r="V2791" i="1"/>
  <c r="U2791" i="1"/>
  <c r="X2790" i="1"/>
  <c r="Y2790" i="1" s="1"/>
  <c r="Z2790" i="1" s="1"/>
  <c r="V2790" i="1"/>
  <c r="U2790" i="1"/>
  <c r="X2789" i="1"/>
  <c r="Y2789" i="1" s="1"/>
  <c r="Z2789" i="1" s="1"/>
  <c r="V2789" i="1"/>
  <c r="U2789" i="1"/>
  <c r="X2788" i="1"/>
  <c r="Y2788" i="1" s="1"/>
  <c r="Z2788" i="1" s="1"/>
  <c r="V2788" i="1"/>
  <c r="U2788" i="1"/>
  <c r="X2787" i="1"/>
  <c r="Y2787" i="1" s="1"/>
  <c r="Z2787" i="1" s="1"/>
  <c r="V2787" i="1"/>
  <c r="U2787" i="1"/>
  <c r="X2786" i="1"/>
  <c r="Y2786" i="1" s="1"/>
  <c r="Z2786" i="1" s="1"/>
  <c r="V2786" i="1"/>
  <c r="U2786" i="1"/>
  <c r="X2785" i="1"/>
  <c r="Y2785" i="1" s="1"/>
  <c r="Z2785" i="1" s="1"/>
  <c r="V2785" i="1"/>
  <c r="U2785" i="1"/>
  <c r="X2784" i="1"/>
  <c r="Y2784" i="1" s="1"/>
  <c r="Z2784" i="1" s="1"/>
  <c r="V2784" i="1"/>
  <c r="U2784" i="1"/>
  <c r="X2783" i="1"/>
  <c r="Y2783" i="1" s="1"/>
  <c r="Z2783" i="1" s="1"/>
  <c r="V2783" i="1"/>
  <c r="U2783" i="1"/>
  <c r="X2782" i="1"/>
  <c r="Y2782" i="1" s="1"/>
  <c r="Z2782" i="1" s="1"/>
  <c r="V2782" i="1"/>
  <c r="U2782" i="1"/>
  <c r="X2781" i="1"/>
  <c r="Y2781" i="1" s="1"/>
  <c r="Z2781" i="1" s="1"/>
  <c r="V2781" i="1"/>
  <c r="U2781" i="1"/>
  <c r="X2780" i="1"/>
  <c r="Y2780" i="1" s="1"/>
  <c r="Z2780" i="1" s="1"/>
  <c r="V2780" i="1"/>
  <c r="U2780" i="1"/>
  <c r="X2779" i="1"/>
  <c r="Y2779" i="1" s="1"/>
  <c r="Z2779" i="1" s="1"/>
  <c r="V2779" i="1"/>
  <c r="U2779" i="1"/>
  <c r="X2778" i="1"/>
  <c r="Y2778" i="1" s="1"/>
  <c r="Z2778" i="1" s="1"/>
  <c r="V2778" i="1"/>
  <c r="U2778" i="1"/>
  <c r="X2777" i="1"/>
  <c r="Y2777" i="1" s="1"/>
  <c r="Z2777" i="1" s="1"/>
  <c r="V2777" i="1"/>
  <c r="U2777" i="1"/>
  <c r="X2776" i="1"/>
  <c r="Y2776" i="1" s="1"/>
  <c r="Z2776" i="1" s="1"/>
  <c r="V2776" i="1"/>
  <c r="U2776" i="1"/>
  <c r="X2775" i="1"/>
  <c r="Y2775" i="1" s="1"/>
  <c r="Z2775" i="1" s="1"/>
  <c r="V2775" i="1"/>
  <c r="U2775" i="1"/>
  <c r="X2774" i="1"/>
  <c r="Y2774" i="1" s="1"/>
  <c r="Z2774" i="1" s="1"/>
  <c r="V2774" i="1"/>
  <c r="U2774" i="1"/>
  <c r="X2773" i="1"/>
  <c r="Y2773" i="1" s="1"/>
  <c r="Z2773" i="1" s="1"/>
  <c r="V2773" i="1"/>
  <c r="U2773" i="1"/>
  <c r="X2772" i="1"/>
  <c r="Y2772" i="1" s="1"/>
  <c r="Z2772" i="1" s="1"/>
  <c r="V2772" i="1"/>
  <c r="U2772" i="1"/>
  <c r="X2771" i="1"/>
  <c r="Y2771" i="1" s="1"/>
  <c r="Z2771" i="1" s="1"/>
  <c r="V2771" i="1"/>
  <c r="U2771" i="1"/>
  <c r="X2770" i="1"/>
  <c r="Y2770" i="1" s="1"/>
  <c r="Z2770" i="1" s="1"/>
  <c r="V2770" i="1"/>
  <c r="U2770" i="1"/>
  <c r="X2769" i="1"/>
  <c r="Y2769" i="1" s="1"/>
  <c r="Z2769" i="1" s="1"/>
  <c r="V2769" i="1"/>
  <c r="U2769" i="1"/>
  <c r="X2768" i="1"/>
  <c r="Y2768" i="1" s="1"/>
  <c r="Z2768" i="1" s="1"/>
  <c r="V2768" i="1"/>
  <c r="U2768" i="1"/>
  <c r="X2767" i="1"/>
  <c r="Y2767" i="1" s="1"/>
  <c r="Z2767" i="1" s="1"/>
  <c r="V2767" i="1"/>
  <c r="U2767" i="1"/>
  <c r="X2766" i="1"/>
  <c r="Y2766" i="1" s="1"/>
  <c r="Z2766" i="1" s="1"/>
  <c r="V2766" i="1"/>
  <c r="U2766" i="1"/>
  <c r="X2765" i="1"/>
  <c r="Y2765" i="1" s="1"/>
  <c r="Z2765" i="1" s="1"/>
  <c r="V2765" i="1"/>
  <c r="U2765" i="1"/>
  <c r="X2764" i="1"/>
  <c r="Y2764" i="1" s="1"/>
  <c r="Z2764" i="1" s="1"/>
  <c r="V2764" i="1"/>
  <c r="U2764" i="1"/>
  <c r="X2763" i="1"/>
  <c r="Y2763" i="1" s="1"/>
  <c r="Z2763" i="1" s="1"/>
  <c r="V2763" i="1"/>
  <c r="U2763" i="1"/>
  <c r="X2762" i="1"/>
  <c r="Y2762" i="1" s="1"/>
  <c r="Z2762" i="1" s="1"/>
  <c r="V2762" i="1"/>
  <c r="U2762" i="1"/>
  <c r="X2761" i="1"/>
  <c r="Y2761" i="1" s="1"/>
  <c r="Z2761" i="1" s="1"/>
  <c r="V2761" i="1"/>
  <c r="U2761" i="1"/>
  <c r="X2760" i="1"/>
  <c r="Y2760" i="1" s="1"/>
  <c r="Z2760" i="1" s="1"/>
  <c r="V2760" i="1"/>
  <c r="U2760" i="1"/>
  <c r="X2759" i="1"/>
  <c r="Y2759" i="1" s="1"/>
  <c r="Z2759" i="1" s="1"/>
  <c r="V2759" i="1"/>
  <c r="U2759" i="1"/>
  <c r="X2758" i="1"/>
  <c r="Y2758" i="1" s="1"/>
  <c r="Z2758" i="1" s="1"/>
  <c r="V2758" i="1"/>
  <c r="U2758" i="1"/>
  <c r="X2757" i="1"/>
  <c r="Y2757" i="1" s="1"/>
  <c r="Z2757" i="1" s="1"/>
  <c r="V2757" i="1"/>
  <c r="U2757" i="1"/>
  <c r="X2756" i="1"/>
  <c r="Y2756" i="1" s="1"/>
  <c r="Z2756" i="1" s="1"/>
  <c r="V2756" i="1"/>
  <c r="U2756" i="1"/>
  <c r="X2755" i="1"/>
  <c r="Y2755" i="1" s="1"/>
  <c r="Z2755" i="1" s="1"/>
  <c r="V2755" i="1"/>
  <c r="U2755" i="1"/>
  <c r="X2754" i="1"/>
  <c r="Y2754" i="1" s="1"/>
  <c r="Z2754" i="1" s="1"/>
  <c r="V2754" i="1"/>
  <c r="U2754" i="1"/>
  <c r="X2753" i="1"/>
  <c r="Y2753" i="1" s="1"/>
  <c r="Z2753" i="1" s="1"/>
  <c r="V2753" i="1"/>
  <c r="U2753" i="1"/>
  <c r="X2752" i="1"/>
  <c r="Y2752" i="1" s="1"/>
  <c r="Z2752" i="1" s="1"/>
  <c r="V2752" i="1"/>
  <c r="U2752" i="1"/>
  <c r="X2751" i="1"/>
  <c r="Y2751" i="1" s="1"/>
  <c r="Z2751" i="1" s="1"/>
  <c r="V2751" i="1"/>
  <c r="U2751" i="1"/>
  <c r="X2750" i="1"/>
  <c r="Y2750" i="1" s="1"/>
  <c r="Z2750" i="1" s="1"/>
  <c r="V2750" i="1"/>
  <c r="U2750" i="1"/>
  <c r="X2749" i="1"/>
  <c r="Y2749" i="1" s="1"/>
  <c r="Z2749" i="1" s="1"/>
  <c r="V2749" i="1"/>
  <c r="U2749" i="1"/>
  <c r="X2748" i="1"/>
  <c r="Y2748" i="1" s="1"/>
  <c r="Z2748" i="1" s="1"/>
  <c r="V2748" i="1"/>
  <c r="U2748" i="1"/>
  <c r="X2747" i="1"/>
  <c r="Y2747" i="1" s="1"/>
  <c r="Z2747" i="1" s="1"/>
  <c r="V2747" i="1"/>
  <c r="U2747" i="1"/>
  <c r="X2746" i="1"/>
  <c r="Y2746" i="1" s="1"/>
  <c r="Z2746" i="1" s="1"/>
  <c r="V2746" i="1"/>
  <c r="U2746" i="1"/>
  <c r="X2745" i="1"/>
  <c r="Y2745" i="1" s="1"/>
  <c r="Z2745" i="1" s="1"/>
  <c r="V2745" i="1"/>
  <c r="U2745" i="1"/>
  <c r="X2744" i="1"/>
  <c r="Y2744" i="1" s="1"/>
  <c r="Z2744" i="1" s="1"/>
  <c r="V2744" i="1"/>
  <c r="U2744" i="1"/>
  <c r="X2743" i="1"/>
  <c r="Y2743" i="1" s="1"/>
  <c r="Z2743" i="1" s="1"/>
  <c r="V2743" i="1"/>
  <c r="U2743" i="1"/>
  <c r="X2742" i="1"/>
  <c r="Y2742" i="1" s="1"/>
  <c r="Z2742" i="1" s="1"/>
  <c r="V2742" i="1"/>
  <c r="U2742" i="1"/>
  <c r="X2741" i="1"/>
  <c r="Y2741" i="1" s="1"/>
  <c r="Z2741" i="1" s="1"/>
  <c r="V2741" i="1"/>
  <c r="U2741" i="1"/>
  <c r="X2740" i="1"/>
  <c r="Y2740" i="1" s="1"/>
  <c r="Z2740" i="1" s="1"/>
  <c r="V2740" i="1"/>
  <c r="U2740" i="1"/>
  <c r="X2739" i="1"/>
  <c r="Y2739" i="1" s="1"/>
  <c r="Z2739" i="1" s="1"/>
  <c r="V2739" i="1"/>
  <c r="U2739" i="1"/>
  <c r="X2738" i="1"/>
  <c r="Y2738" i="1" s="1"/>
  <c r="Z2738" i="1" s="1"/>
  <c r="V2738" i="1"/>
  <c r="U2738" i="1"/>
  <c r="X2737" i="1"/>
  <c r="Y2737" i="1" s="1"/>
  <c r="Z2737" i="1" s="1"/>
  <c r="V2737" i="1"/>
  <c r="U2737" i="1"/>
  <c r="X2736" i="1"/>
  <c r="Y2736" i="1" s="1"/>
  <c r="Z2736" i="1" s="1"/>
  <c r="V2736" i="1"/>
  <c r="U2736" i="1"/>
  <c r="X2735" i="1"/>
  <c r="Y2735" i="1" s="1"/>
  <c r="Z2735" i="1" s="1"/>
  <c r="V2735" i="1"/>
  <c r="U2735" i="1"/>
  <c r="X2734" i="1"/>
  <c r="Y2734" i="1" s="1"/>
  <c r="Z2734" i="1" s="1"/>
  <c r="V2734" i="1"/>
  <c r="U2734" i="1"/>
  <c r="X2733" i="1"/>
  <c r="Y2733" i="1" s="1"/>
  <c r="Z2733" i="1" s="1"/>
  <c r="V2733" i="1"/>
  <c r="U2733" i="1"/>
  <c r="X2732" i="1"/>
  <c r="Y2732" i="1" s="1"/>
  <c r="Z2732" i="1" s="1"/>
  <c r="V2732" i="1"/>
  <c r="U2732" i="1"/>
  <c r="X2731" i="1"/>
  <c r="Y2731" i="1" s="1"/>
  <c r="Z2731" i="1" s="1"/>
  <c r="V2731" i="1"/>
  <c r="U2731" i="1"/>
  <c r="X2730" i="1"/>
  <c r="Y2730" i="1" s="1"/>
  <c r="Z2730" i="1" s="1"/>
  <c r="V2730" i="1"/>
  <c r="U2730" i="1"/>
  <c r="X2729" i="1"/>
  <c r="Y2729" i="1" s="1"/>
  <c r="Z2729" i="1" s="1"/>
  <c r="V2729" i="1"/>
  <c r="U2729" i="1"/>
  <c r="X2728" i="1"/>
  <c r="Y2728" i="1" s="1"/>
  <c r="Z2728" i="1" s="1"/>
  <c r="V2728" i="1"/>
  <c r="U2728" i="1"/>
  <c r="X2727" i="1"/>
  <c r="Y2727" i="1" s="1"/>
  <c r="Z2727" i="1" s="1"/>
  <c r="V2727" i="1"/>
  <c r="U2727" i="1"/>
  <c r="X2726" i="1"/>
  <c r="Y2726" i="1" s="1"/>
  <c r="Z2726" i="1" s="1"/>
  <c r="V2726" i="1"/>
  <c r="U2726" i="1"/>
  <c r="X2725" i="1"/>
  <c r="Y2725" i="1" s="1"/>
  <c r="Z2725" i="1" s="1"/>
  <c r="V2725" i="1"/>
  <c r="U2725" i="1"/>
  <c r="X2724" i="1"/>
  <c r="Y2724" i="1" s="1"/>
  <c r="Z2724" i="1" s="1"/>
  <c r="V2724" i="1"/>
  <c r="U2724" i="1"/>
  <c r="X2723" i="1"/>
  <c r="Y2723" i="1" s="1"/>
  <c r="Z2723" i="1" s="1"/>
  <c r="V2723" i="1"/>
  <c r="U2723" i="1"/>
  <c r="X2722" i="1"/>
  <c r="Y2722" i="1" s="1"/>
  <c r="Z2722" i="1" s="1"/>
  <c r="V2722" i="1"/>
  <c r="U2722" i="1"/>
  <c r="X2721" i="1"/>
  <c r="Y2721" i="1" s="1"/>
  <c r="Z2721" i="1" s="1"/>
  <c r="V2721" i="1"/>
  <c r="U2721" i="1"/>
  <c r="X2720" i="1"/>
  <c r="Y2720" i="1" s="1"/>
  <c r="Z2720" i="1" s="1"/>
  <c r="V2720" i="1"/>
  <c r="U2720" i="1"/>
  <c r="X2719" i="1"/>
  <c r="Y2719" i="1" s="1"/>
  <c r="Z2719" i="1" s="1"/>
  <c r="V2719" i="1"/>
  <c r="U2719" i="1"/>
  <c r="X2718" i="1"/>
  <c r="Y2718" i="1" s="1"/>
  <c r="Z2718" i="1" s="1"/>
  <c r="V2718" i="1"/>
  <c r="U2718" i="1"/>
  <c r="X2717" i="1"/>
  <c r="Y2717" i="1" s="1"/>
  <c r="Z2717" i="1" s="1"/>
  <c r="V2717" i="1"/>
  <c r="U2717" i="1"/>
  <c r="X2716" i="1"/>
  <c r="Y2716" i="1" s="1"/>
  <c r="Z2716" i="1" s="1"/>
  <c r="V2716" i="1"/>
  <c r="U2716" i="1"/>
  <c r="X2715" i="1"/>
  <c r="Y2715" i="1" s="1"/>
  <c r="Z2715" i="1" s="1"/>
  <c r="V2715" i="1"/>
  <c r="U2715" i="1"/>
  <c r="X2714" i="1"/>
  <c r="Y2714" i="1" s="1"/>
  <c r="Z2714" i="1" s="1"/>
  <c r="V2714" i="1"/>
  <c r="U2714" i="1"/>
  <c r="X2713" i="1"/>
  <c r="Y2713" i="1" s="1"/>
  <c r="Z2713" i="1" s="1"/>
  <c r="V2713" i="1"/>
  <c r="U2713" i="1"/>
  <c r="X2712" i="1"/>
  <c r="Y2712" i="1" s="1"/>
  <c r="Z2712" i="1" s="1"/>
  <c r="V2712" i="1"/>
  <c r="U2712" i="1"/>
  <c r="X2711" i="1"/>
  <c r="Y2711" i="1" s="1"/>
  <c r="Z2711" i="1" s="1"/>
  <c r="V2711" i="1"/>
  <c r="U2711" i="1"/>
  <c r="X2710" i="1"/>
  <c r="Y2710" i="1" s="1"/>
  <c r="Z2710" i="1" s="1"/>
  <c r="V2710" i="1"/>
  <c r="U2710" i="1"/>
  <c r="X2709" i="1"/>
  <c r="Y2709" i="1" s="1"/>
  <c r="Z2709" i="1" s="1"/>
  <c r="V2709" i="1"/>
  <c r="U2709" i="1"/>
  <c r="X2708" i="1"/>
  <c r="Y2708" i="1" s="1"/>
  <c r="Z2708" i="1" s="1"/>
  <c r="V2708" i="1"/>
  <c r="U2708" i="1"/>
  <c r="X2707" i="1"/>
  <c r="Y2707" i="1" s="1"/>
  <c r="Z2707" i="1" s="1"/>
  <c r="V2707" i="1"/>
  <c r="U2707" i="1"/>
  <c r="X2706" i="1"/>
  <c r="Y2706" i="1" s="1"/>
  <c r="Z2706" i="1" s="1"/>
  <c r="V2706" i="1"/>
  <c r="U2706" i="1"/>
  <c r="X2705" i="1"/>
  <c r="Y2705" i="1" s="1"/>
  <c r="Z2705" i="1" s="1"/>
  <c r="V2705" i="1"/>
  <c r="U2705" i="1"/>
  <c r="X2704" i="1"/>
  <c r="Y2704" i="1" s="1"/>
  <c r="Z2704" i="1" s="1"/>
  <c r="V2704" i="1"/>
  <c r="U2704" i="1"/>
  <c r="X2703" i="1"/>
  <c r="Y2703" i="1" s="1"/>
  <c r="Z2703" i="1" s="1"/>
  <c r="V2703" i="1"/>
  <c r="U2703" i="1"/>
  <c r="X2702" i="1"/>
  <c r="Y2702" i="1" s="1"/>
  <c r="Z2702" i="1" s="1"/>
  <c r="V2702" i="1"/>
  <c r="U2702" i="1"/>
  <c r="X2701" i="1"/>
  <c r="Y2701" i="1" s="1"/>
  <c r="Z2701" i="1" s="1"/>
  <c r="V2701" i="1"/>
  <c r="U2701" i="1"/>
  <c r="X2700" i="1"/>
  <c r="Y2700" i="1" s="1"/>
  <c r="Z2700" i="1" s="1"/>
  <c r="V2700" i="1"/>
  <c r="U2700" i="1"/>
  <c r="X2699" i="1"/>
  <c r="Y2699" i="1" s="1"/>
  <c r="Z2699" i="1" s="1"/>
  <c r="V2699" i="1"/>
  <c r="U2699" i="1"/>
  <c r="X2698" i="1"/>
  <c r="Y2698" i="1" s="1"/>
  <c r="Z2698" i="1" s="1"/>
  <c r="V2698" i="1"/>
  <c r="U2698" i="1"/>
  <c r="X2697" i="1"/>
  <c r="Y2697" i="1" s="1"/>
  <c r="Z2697" i="1" s="1"/>
  <c r="V2697" i="1"/>
  <c r="U2697" i="1"/>
  <c r="X2696" i="1"/>
  <c r="Y2696" i="1" s="1"/>
  <c r="Z2696" i="1" s="1"/>
  <c r="V2696" i="1"/>
  <c r="U2696" i="1"/>
  <c r="X2695" i="1"/>
  <c r="Y2695" i="1" s="1"/>
  <c r="Z2695" i="1" s="1"/>
  <c r="V2695" i="1"/>
  <c r="U2695" i="1"/>
  <c r="X2694" i="1"/>
  <c r="Y2694" i="1" s="1"/>
  <c r="Z2694" i="1" s="1"/>
  <c r="V2694" i="1"/>
  <c r="U2694" i="1"/>
  <c r="X2693" i="1"/>
  <c r="Y2693" i="1" s="1"/>
  <c r="Z2693" i="1" s="1"/>
  <c r="V2693" i="1"/>
  <c r="U2693" i="1"/>
  <c r="X2692" i="1"/>
  <c r="Y2692" i="1" s="1"/>
  <c r="Z2692" i="1" s="1"/>
  <c r="V2692" i="1"/>
  <c r="U2692" i="1"/>
  <c r="X2691" i="1"/>
  <c r="Y2691" i="1" s="1"/>
  <c r="Z2691" i="1" s="1"/>
  <c r="V2691" i="1"/>
  <c r="U2691" i="1"/>
  <c r="X2690" i="1"/>
  <c r="Y2690" i="1" s="1"/>
  <c r="Z2690" i="1" s="1"/>
  <c r="V2690" i="1"/>
  <c r="U2690" i="1"/>
  <c r="X2689" i="1"/>
  <c r="Y2689" i="1" s="1"/>
  <c r="Z2689" i="1" s="1"/>
  <c r="V2689" i="1"/>
  <c r="U2689" i="1"/>
  <c r="X2688" i="1"/>
  <c r="Y2688" i="1" s="1"/>
  <c r="Z2688" i="1" s="1"/>
  <c r="V2688" i="1"/>
  <c r="U2688" i="1"/>
  <c r="X2687" i="1"/>
  <c r="Y2687" i="1" s="1"/>
  <c r="Z2687" i="1" s="1"/>
  <c r="V2687" i="1"/>
  <c r="U2687" i="1"/>
  <c r="X2686" i="1"/>
  <c r="Y2686" i="1" s="1"/>
  <c r="Z2686" i="1" s="1"/>
  <c r="V2686" i="1"/>
  <c r="U2686" i="1"/>
  <c r="X2685" i="1"/>
  <c r="Y2685" i="1" s="1"/>
  <c r="Z2685" i="1" s="1"/>
  <c r="V2685" i="1"/>
  <c r="U2685" i="1"/>
  <c r="X2684" i="1"/>
  <c r="Y2684" i="1" s="1"/>
  <c r="Z2684" i="1" s="1"/>
  <c r="V2684" i="1"/>
  <c r="U2684" i="1"/>
  <c r="X2683" i="1"/>
  <c r="Y2683" i="1" s="1"/>
  <c r="Z2683" i="1" s="1"/>
  <c r="V2683" i="1"/>
  <c r="U2683" i="1"/>
  <c r="X2682" i="1"/>
  <c r="Y2682" i="1" s="1"/>
  <c r="Z2682" i="1" s="1"/>
  <c r="V2682" i="1"/>
  <c r="U2682" i="1"/>
  <c r="X2681" i="1"/>
  <c r="Y2681" i="1" s="1"/>
  <c r="Z2681" i="1" s="1"/>
  <c r="V2681" i="1"/>
  <c r="U2681" i="1"/>
  <c r="X2680" i="1"/>
  <c r="Y2680" i="1" s="1"/>
  <c r="Z2680" i="1" s="1"/>
  <c r="V2680" i="1"/>
  <c r="U2680" i="1"/>
  <c r="X2679" i="1"/>
  <c r="Y2679" i="1" s="1"/>
  <c r="Z2679" i="1" s="1"/>
  <c r="V2679" i="1"/>
  <c r="U2679" i="1"/>
  <c r="X2678" i="1"/>
  <c r="Y2678" i="1" s="1"/>
  <c r="Z2678" i="1" s="1"/>
  <c r="V2678" i="1"/>
  <c r="U2678" i="1"/>
  <c r="X2677" i="1"/>
  <c r="Y2677" i="1" s="1"/>
  <c r="Z2677" i="1" s="1"/>
  <c r="V2677" i="1"/>
  <c r="U2677" i="1"/>
  <c r="X2676" i="1"/>
  <c r="Y2676" i="1" s="1"/>
  <c r="Z2676" i="1" s="1"/>
  <c r="V2676" i="1"/>
  <c r="U2676" i="1"/>
  <c r="X2675" i="1"/>
  <c r="Y2675" i="1" s="1"/>
  <c r="Z2675" i="1" s="1"/>
  <c r="V2675" i="1"/>
  <c r="U2675" i="1"/>
  <c r="X2674" i="1"/>
  <c r="Y2674" i="1" s="1"/>
  <c r="Z2674" i="1" s="1"/>
  <c r="V2674" i="1"/>
  <c r="U2674" i="1"/>
  <c r="X2673" i="1"/>
  <c r="Y2673" i="1" s="1"/>
  <c r="Z2673" i="1" s="1"/>
  <c r="V2673" i="1"/>
  <c r="U2673" i="1"/>
  <c r="X2672" i="1"/>
  <c r="Y2672" i="1" s="1"/>
  <c r="Z2672" i="1" s="1"/>
  <c r="V2672" i="1"/>
  <c r="U2672" i="1"/>
  <c r="X2671" i="1"/>
  <c r="Y2671" i="1" s="1"/>
  <c r="Z2671" i="1" s="1"/>
  <c r="V2671" i="1"/>
  <c r="U2671" i="1"/>
  <c r="X2670" i="1"/>
  <c r="Y2670" i="1" s="1"/>
  <c r="Z2670" i="1" s="1"/>
  <c r="V2670" i="1"/>
  <c r="U2670" i="1"/>
  <c r="X2669" i="1"/>
  <c r="Y2669" i="1" s="1"/>
  <c r="Z2669" i="1" s="1"/>
  <c r="V2669" i="1"/>
  <c r="U2669" i="1"/>
  <c r="X2668" i="1"/>
  <c r="Y2668" i="1" s="1"/>
  <c r="Z2668" i="1" s="1"/>
  <c r="V2668" i="1"/>
  <c r="U2668" i="1"/>
  <c r="X2667" i="1"/>
  <c r="Y2667" i="1" s="1"/>
  <c r="Z2667" i="1" s="1"/>
  <c r="V2667" i="1"/>
  <c r="U2667" i="1"/>
  <c r="X2666" i="1"/>
  <c r="Y2666" i="1" s="1"/>
  <c r="Z2666" i="1" s="1"/>
  <c r="V2666" i="1"/>
  <c r="U2666" i="1"/>
  <c r="X2665" i="1"/>
  <c r="Y2665" i="1" s="1"/>
  <c r="Z2665" i="1" s="1"/>
  <c r="V2665" i="1"/>
  <c r="U2665" i="1"/>
  <c r="X2664" i="1"/>
  <c r="Y2664" i="1" s="1"/>
  <c r="Z2664" i="1" s="1"/>
  <c r="V2664" i="1"/>
  <c r="U2664" i="1"/>
  <c r="X2663" i="1"/>
  <c r="Y2663" i="1" s="1"/>
  <c r="Z2663" i="1" s="1"/>
  <c r="V2663" i="1"/>
  <c r="U2663" i="1"/>
  <c r="X2662" i="1"/>
  <c r="Y2662" i="1" s="1"/>
  <c r="Z2662" i="1" s="1"/>
  <c r="V2662" i="1"/>
  <c r="U2662" i="1"/>
  <c r="X2661" i="1"/>
  <c r="Y2661" i="1" s="1"/>
  <c r="Z2661" i="1" s="1"/>
  <c r="V2661" i="1"/>
  <c r="U2661" i="1"/>
  <c r="X2660" i="1"/>
  <c r="Y2660" i="1" s="1"/>
  <c r="Z2660" i="1" s="1"/>
  <c r="V2660" i="1"/>
  <c r="U2660" i="1"/>
  <c r="X2659" i="1"/>
  <c r="Y2659" i="1" s="1"/>
  <c r="Z2659" i="1" s="1"/>
  <c r="V2659" i="1"/>
  <c r="U2659" i="1"/>
  <c r="X2658" i="1"/>
  <c r="Y2658" i="1" s="1"/>
  <c r="Z2658" i="1" s="1"/>
  <c r="V2658" i="1"/>
  <c r="U2658" i="1"/>
  <c r="X2657" i="1"/>
  <c r="Y2657" i="1" s="1"/>
  <c r="Z2657" i="1" s="1"/>
  <c r="V2657" i="1"/>
  <c r="U2657" i="1"/>
  <c r="X2656" i="1"/>
  <c r="Y2656" i="1" s="1"/>
  <c r="Z2656" i="1" s="1"/>
  <c r="V2656" i="1"/>
  <c r="U2656" i="1"/>
  <c r="X2655" i="1"/>
  <c r="Y2655" i="1" s="1"/>
  <c r="Z2655" i="1" s="1"/>
  <c r="V2655" i="1"/>
  <c r="U2655" i="1"/>
  <c r="X2654" i="1"/>
  <c r="Y2654" i="1" s="1"/>
  <c r="Z2654" i="1" s="1"/>
  <c r="V2654" i="1"/>
  <c r="U2654" i="1"/>
  <c r="X2653" i="1"/>
  <c r="Y2653" i="1" s="1"/>
  <c r="Z2653" i="1" s="1"/>
  <c r="V2653" i="1"/>
  <c r="U2653" i="1"/>
  <c r="X2652" i="1"/>
  <c r="Y2652" i="1" s="1"/>
  <c r="Z2652" i="1" s="1"/>
  <c r="V2652" i="1"/>
  <c r="U2652" i="1"/>
  <c r="X2651" i="1"/>
  <c r="Y2651" i="1" s="1"/>
  <c r="Z2651" i="1" s="1"/>
  <c r="V2651" i="1"/>
  <c r="U2651" i="1"/>
  <c r="X2650" i="1"/>
  <c r="Y2650" i="1" s="1"/>
  <c r="Z2650" i="1" s="1"/>
  <c r="V2650" i="1"/>
  <c r="U2650" i="1"/>
  <c r="X2649" i="1"/>
  <c r="Y2649" i="1" s="1"/>
  <c r="Z2649" i="1" s="1"/>
  <c r="V2649" i="1"/>
  <c r="U2649" i="1"/>
  <c r="X2648" i="1"/>
  <c r="Y2648" i="1" s="1"/>
  <c r="Z2648" i="1" s="1"/>
  <c r="V2648" i="1"/>
  <c r="U2648" i="1"/>
  <c r="X2647" i="1"/>
  <c r="Y2647" i="1" s="1"/>
  <c r="Z2647" i="1" s="1"/>
  <c r="V2647" i="1"/>
  <c r="U2647" i="1"/>
  <c r="X2646" i="1"/>
  <c r="Y2646" i="1" s="1"/>
  <c r="Z2646" i="1" s="1"/>
  <c r="V2646" i="1"/>
  <c r="U2646" i="1"/>
  <c r="X2645" i="1"/>
  <c r="Y2645" i="1" s="1"/>
  <c r="Z2645" i="1" s="1"/>
  <c r="V2645" i="1"/>
  <c r="U2645" i="1"/>
  <c r="X2644" i="1"/>
  <c r="Y2644" i="1" s="1"/>
  <c r="Z2644" i="1" s="1"/>
  <c r="V2644" i="1"/>
  <c r="U2644" i="1"/>
  <c r="X2643" i="1"/>
  <c r="Y2643" i="1" s="1"/>
  <c r="Z2643" i="1" s="1"/>
  <c r="V2643" i="1"/>
  <c r="U2643" i="1"/>
  <c r="X2642" i="1"/>
  <c r="Y2642" i="1" s="1"/>
  <c r="Z2642" i="1" s="1"/>
  <c r="V2642" i="1"/>
  <c r="U2642" i="1"/>
  <c r="X2641" i="1"/>
  <c r="Y2641" i="1" s="1"/>
  <c r="Z2641" i="1" s="1"/>
  <c r="V2641" i="1"/>
  <c r="U2641" i="1"/>
  <c r="X2640" i="1"/>
  <c r="Y2640" i="1" s="1"/>
  <c r="Z2640" i="1" s="1"/>
  <c r="V2640" i="1"/>
  <c r="U2640" i="1"/>
  <c r="X2639" i="1"/>
  <c r="Y2639" i="1" s="1"/>
  <c r="Z2639" i="1" s="1"/>
  <c r="V2639" i="1"/>
  <c r="U2639" i="1"/>
  <c r="X2638" i="1"/>
  <c r="Y2638" i="1" s="1"/>
  <c r="Z2638" i="1" s="1"/>
  <c r="V2638" i="1"/>
  <c r="U2638" i="1"/>
  <c r="X2637" i="1"/>
  <c r="Y2637" i="1" s="1"/>
  <c r="Z2637" i="1" s="1"/>
  <c r="V2637" i="1"/>
  <c r="U2637" i="1"/>
  <c r="X2636" i="1"/>
  <c r="Y2636" i="1" s="1"/>
  <c r="Z2636" i="1" s="1"/>
  <c r="V2636" i="1"/>
  <c r="U2636" i="1"/>
  <c r="X2635" i="1"/>
  <c r="Y2635" i="1" s="1"/>
  <c r="Z2635" i="1" s="1"/>
  <c r="V2635" i="1"/>
  <c r="U2635" i="1"/>
  <c r="X2634" i="1"/>
  <c r="Y2634" i="1" s="1"/>
  <c r="Z2634" i="1" s="1"/>
  <c r="V2634" i="1"/>
  <c r="U2634" i="1"/>
  <c r="X2633" i="1"/>
  <c r="Y2633" i="1" s="1"/>
  <c r="Z2633" i="1" s="1"/>
  <c r="V2633" i="1"/>
  <c r="U2633" i="1"/>
  <c r="X2632" i="1"/>
  <c r="Y2632" i="1" s="1"/>
  <c r="Z2632" i="1" s="1"/>
  <c r="V2632" i="1"/>
  <c r="U2632" i="1"/>
  <c r="X2631" i="1"/>
  <c r="Y2631" i="1" s="1"/>
  <c r="Z2631" i="1" s="1"/>
  <c r="V2631" i="1"/>
  <c r="U2631" i="1"/>
  <c r="X2630" i="1"/>
  <c r="Y2630" i="1" s="1"/>
  <c r="Z2630" i="1" s="1"/>
  <c r="V2630" i="1"/>
  <c r="U2630" i="1"/>
  <c r="X2629" i="1"/>
  <c r="Y2629" i="1" s="1"/>
  <c r="Z2629" i="1" s="1"/>
  <c r="V2629" i="1"/>
  <c r="U2629" i="1"/>
  <c r="X2628" i="1"/>
  <c r="Y2628" i="1" s="1"/>
  <c r="Z2628" i="1" s="1"/>
  <c r="V2628" i="1"/>
  <c r="U2628" i="1"/>
  <c r="X2627" i="1"/>
  <c r="Y2627" i="1" s="1"/>
  <c r="Z2627" i="1" s="1"/>
  <c r="V2627" i="1"/>
  <c r="U2627" i="1"/>
  <c r="X2626" i="1"/>
  <c r="Y2626" i="1" s="1"/>
  <c r="Z2626" i="1" s="1"/>
  <c r="V2626" i="1"/>
  <c r="U2626" i="1"/>
  <c r="X2625" i="1"/>
  <c r="Y2625" i="1" s="1"/>
  <c r="Z2625" i="1" s="1"/>
  <c r="V2625" i="1"/>
  <c r="U2625" i="1"/>
  <c r="X2624" i="1"/>
  <c r="Y2624" i="1" s="1"/>
  <c r="Z2624" i="1" s="1"/>
  <c r="V2624" i="1"/>
  <c r="U2624" i="1"/>
  <c r="X2623" i="1"/>
  <c r="Y2623" i="1" s="1"/>
  <c r="Z2623" i="1" s="1"/>
  <c r="V2623" i="1"/>
  <c r="U2623" i="1"/>
  <c r="X2622" i="1"/>
  <c r="Y2622" i="1" s="1"/>
  <c r="Z2622" i="1" s="1"/>
  <c r="V2622" i="1"/>
  <c r="U2622" i="1"/>
  <c r="X2621" i="1"/>
  <c r="Y2621" i="1" s="1"/>
  <c r="Z2621" i="1" s="1"/>
  <c r="V2621" i="1"/>
  <c r="U2621" i="1"/>
  <c r="X2620" i="1"/>
  <c r="Y2620" i="1" s="1"/>
  <c r="Z2620" i="1" s="1"/>
  <c r="V2620" i="1"/>
  <c r="U2620" i="1"/>
  <c r="X2619" i="1"/>
  <c r="Y2619" i="1" s="1"/>
  <c r="Z2619" i="1" s="1"/>
  <c r="V2619" i="1"/>
  <c r="U2619" i="1"/>
  <c r="X2618" i="1"/>
  <c r="Y2618" i="1" s="1"/>
  <c r="Z2618" i="1" s="1"/>
  <c r="V2618" i="1"/>
  <c r="U2618" i="1"/>
  <c r="X2617" i="1"/>
  <c r="Y2617" i="1" s="1"/>
  <c r="Z2617" i="1" s="1"/>
  <c r="V2617" i="1"/>
  <c r="U2617" i="1"/>
  <c r="X2616" i="1"/>
  <c r="Y2616" i="1" s="1"/>
  <c r="Z2616" i="1" s="1"/>
  <c r="V2616" i="1"/>
  <c r="U2616" i="1"/>
  <c r="X2615" i="1"/>
  <c r="Y2615" i="1" s="1"/>
  <c r="Z2615" i="1" s="1"/>
  <c r="V2615" i="1"/>
  <c r="U2615" i="1"/>
  <c r="X2614" i="1"/>
  <c r="Y2614" i="1" s="1"/>
  <c r="Z2614" i="1" s="1"/>
  <c r="V2614" i="1"/>
  <c r="U2614" i="1"/>
  <c r="X2613" i="1"/>
  <c r="Y2613" i="1" s="1"/>
  <c r="Z2613" i="1" s="1"/>
  <c r="V2613" i="1"/>
  <c r="U2613" i="1"/>
  <c r="X2612" i="1"/>
  <c r="Y2612" i="1" s="1"/>
  <c r="Z2612" i="1" s="1"/>
  <c r="V2612" i="1"/>
  <c r="U2612" i="1"/>
  <c r="X2611" i="1"/>
  <c r="Y2611" i="1" s="1"/>
  <c r="Z2611" i="1" s="1"/>
  <c r="V2611" i="1"/>
  <c r="U2611" i="1"/>
  <c r="X2610" i="1"/>
  <c r="Y2610" i="1" s="1"/>
  <c r="Z2610" i="1" s="1"/>
  <c r="V2610" i="1"/>
  <c r="U2610" i="1"/>
  <c r="X2609" i="1"/>
  <c r="Y2609" i="1" s="1"/>
  <c r="Z2609" i="1" s="1"/>
  <c r="V2609" i="1"/>
  <c r="U2609" i="1"/>
  <c r="X2608" i="1"/>
  <c r="Y2608" i="1" s="1"/>
  <c r="Z2608" i="1" s="1"/>
  <c r="V2608" i="1"/>
  <c r="U2608" i="1"/>
  <c r="X2607" i="1"/>
  <c r="Y2607" i="1" s="1"/>
  <c r="Z2607" i="1" s="1"/>
  <c r="V2607" i="1"/>
  <c r="U2607" i="1"/>
  <c r="X2606" i="1"/>
  <c r="Y2606" i="1" s="1"/>
  <c r="Z2606" i="1" s="1"/>
  <c r="V2606" i="1"/>
  <c r="U2606" i="1"/>
  <c r="X2605" i="1"/>
  <c r="Y2605" i="1" s="1"/>
  <c r="Z2605" i="1" s="1"/>
  <c r="V2605" i="1"/>
  <c r="U2605" i="1"/>
  <c r="X2604" i="1"/>
  <c r="Y2604" i="1" s="1"/>
  <c r="Z2604" i="1" s="1"/>
  <c r="V2604" i="1"/>
  <c r="U2604" i="1"/>
  <c r="X2603" i="1"/>
  <c r="Y2603" i="1" s="1"/>
  <c r="Z2603" i="1" s="1"/>
  <c r="V2603" i="1"/>
  <c r="U2603" i="1"/>
  <c r="X2602" i="1"/>
  <c r="Y2602" i="1" s="1"/>
  <c r="Z2602" i="1" s="1"/>
  <c r="V2602" i="1"/>
  <c r="U2602" i="1"/>
  <c r="X2601" i="1"/>
  <c r="Y2601" i="1" s="1"/>
  <c r="Z2601" i="1" s="1"/>
  <c r="V2601" i="1"/>
  <c r="U2601" i="1"/>
  <c r="X2600" i="1"/>
  <c r="Y2600" i="1" s="1"/>
  <c r="Z2600" i="1" s="1"/>
  <c r="V2600" i="1"/>
  <c r="U2600" i="1"/>
  <c r="X2599" i="1"/>
  <c r="Y2599" i="1" s="1"/>
  <c r="Z2599" i="1" s="1"/>
  <c r="V2599" i="1"/>
  <c r="U2599" i="1"/>
  <c r="X2598" i="1"/>
  <c r="Y2598" i="1" s="1"/>
  <c r="Z2598" i="1" s="1"/>
  <c r="V2598" i="1"/>
  <c r="U2598" i="1"/>
  <c r="X2597" i="1"/>
  <c r="Y2597" i="1" s="1"/>
  <c r="Z2597" i="1" s="1"/>
  <c r="V2597" i="1"/>
  <c r="U2597" i="1"/>
  <c r="X2596" i="1"/>
  <c r="Y2596" i="1" s="1"/>
  <c r="Z2596" i="1" s="1"/>
  <c r="V2596" i="1"/>
  <c r="U2596" i="1"/>
  <c r="X2595" i="1"/>
  <c r="Y2595" i="1" s="1"/>
  <c r="Z2595" i="1" s="1"/>
  <c r="V2595" i="1"/>
  <c r="U2595" i="1"/>
  <c r="X2594" i="1"/>
  <c r="Y2594" i="1" s="1"/>
  <c r="Z2594" i="1" s="1"/>
  <c r="V2594" i="1"/>
  <c r="U2594" i="1"/>
  <c r="X2593" i="1"/>
  <c r="Y2593" i="1" s="1"/>
  <c r="Z2593" i="1" s="1"/>
  <c r="V2593" i="1"/>
  <c r="U2593" i="1"/>
  <c r="X2592" i="1"/>
  <c r="Y2592" i="1" s="1"/>
  <c r="Z2592" i="1" s="1"/>
  <c r="V2592" i="1"/>
  <c r="U2592" i="1"/>
  <c r="X2591" i="1"/>
  <c r="Y2591" i="1" s="1"/>
  <c r="Z2591" i="1" s="1"/>
  <c r="V2591" i="1"/>
  <c r="U2591" i="1"/>
  <c r="X2590" i="1"/>
  <c r="Y2590" i="1" s="1"/>
  <c r="Z2590" i="1" s="1"/>
  <c r="V2590" i="1"/>
  <c r="U2590" i="1"/>
  <c r="X2589" i="1"/>
  <c r="Y2589" i="1" s="1"/>
  <c r="Z2589" i="1" s="1"/>
  <c r="V2589" i="1"/>
  <c r="U2589" i="1"/>
  <c r="X2588" i="1"/>
  <c r="Y2588" i="1" s="1"/>
  <c r="Z2588" i="1" s="1"/>
  <c r="V2588" i="1"/>
  <c r="U2588" i="1"/>
  <c r="X2587" i="1"/>
  <c r="Y2587" i="1" s="1"/>
  <c r="Z2587" i="1" s="1"/>
  <c r="V2587" i="1"/>
  <c r="U2587" i="1"/>
  <c r="X2586" i="1"/>
  <c r="Y2586" i="1" s="1"/>
  <c r="Z2586" i="1" s="1"/>
  <c r="V2586" i="1"/>
  <c r="U2586" i="1"/>
  <c r="X2585" i="1"/>
  <c r="Y2585" i="1" s="1"/>
  <c r="Z2585" i="1" s="1"/>
  <c r="V2585" i="1"/>
  <c r="U2585" i="1"/>
  <c r="X2584" i="1"/>
  <c r="Y2584" i="1" s="1"/>
  <c r="Z2584" i="1" s="1"/>
  <c r="V2584" i="1"/>
  <c r="U2584" i="1"/>
  <c r="X2583" i="1"/>
  <c r="Y2583" i="1" s="1"/>
  <c r="Z2583" i="1" s="1"/>
  <c r="V2583" i="1"/>
  <c r="U2583" i="1"/>
  <c r="X2582" i="1"/>
  <c r="Y2582" i="1" s="1"/>
  <c r="Z2582" i="1" s="1"/>
  <c r="V2582" i="1"/>
  <c r="U2582" i="1"/>
  <c r="X2581" i="1"/>
  <c r="Y2581" i="1" s="1"/>
  <c r="Z2581" i="1" s="1"/>
  <c r="V2581" i="1"/>
  <c r="U2581" i="1"/>
  <c r="X2580" i="1"/>
  <c r="Y2580" i="1" s="1"/>
  <c r="Z2580" i="1" s="1"/>
  <c r="V2580" i="1"/>
  <c r="U2580" i="1"/>
  <c r="X2579" i="1"/>
  <c r="Y2579" i="1" s="1"/>
  <c r="Z2579" i="1" s="1"/>
  <c r="V2579" i="1"/>
  <c r="U2579" i="1"/>
  <c r="X2578" i="1"/>
  <c r="Y2578" i="1" s="1"/>
  <c r="Z2578" i="1" s="1"/>
  <c r="V2578" i="1"/>
  <c r="U2578" i="1"/>
  <c r="X2577" i="1"/>
  <c r="Y2577" i="1" s="1"/>
  <c r="Z2577" i="1" s="1"/>
  <c r="V2577" i="1"/>
  <c r="U2577" i="1"/>
  <c r="X2576" i="1"/>
  <c r="Y2576" i="1" s="1"/>
  <c r="Z2576" i="1" s="1"/>
  <c r="V2576" i="1"/>
  <c r="U2576" i="1"/>
  <c r="X2575" i="1"/>
  <c r="Y2575" i="1" s="1"/>
  <c r="Z2575" i="1" s="1"/>
  <c r="V2575" i="1"/>
  <c r="U2575" i="1"/>
  <c r="X2574" i="1"/>
  <c r="Y2574" i="1" s="1"/>
  <c r="Z2574" i="1" s="1"/>
  <c r="V2574" i="1"/>
  <c r="U2574" i="1"/>
  <c r="X2573" i="1"/>
  <c r="Y2573" i="1" s="1"/>
  <c r="Z2573" i="1" s="1"/>
  <c r="V2573" i="1"/>
  <c r="U2573" i="1"/>
  <c r="X2572" i="1"/>
  <c r="Y2572" i="1" s="1"/>
  <c r="Z2572" i="1" s="1"/>
  <c r="V2572" i="1"/>
  <c r="U2572" i="1"/>
  <c r="X2571" i="1"/>
  <c r="Y2571" i="1" s="1"/>
  <c r="Z2571" i="1" s="1"/>
  <c r="V2571" i="1"/>
  <c r="U2571" i="1"/>
  <c r="X2570" i="1"/>
  <c r="Y2570" i="1" s="1"/>
  <c r="Z2570" i="1" s="1"/>
  <c r="V2570" i="1"/>
  <c r="U2570" i="1"/>
  <c r="X2569" i="1"/>
  <c r="Y2569" i="1" s="1"/>
  <c r="Z2569" i="1" s="1"/>
  <c r="V2569" i="1"/>
  <c r="U2569" i="1"/>
  <c r="X2568" i="1"/>
  <c r="Y2568" i="1" s="1"/>
  <c r="Z2568" i="1" s="1"/>
  <c r="V2568" i="1"/>
  <c r="U2568" i="1"/>
  <c r="X2567" i="1"/>
  <c r="Y2567" i="1" s="1"/>
  <c r="Z2567" i="1" s="1"/>
  <c r="V2567" i="1"/>
  <c r="U2567" i="1"/>
  <c r="X2566" i="1"/>
  <c r="Y2566" i="1" s="1"/>
  <c r="Z2566" i="1" s="1"/>
  <c r="V2566" i="1"/>
  <c r="U2566" i="1"/>
  <c r="X2565" i="1"/>
  <c r="Y2565" i="1" s="1"/>
  <c r="Z2565" i="1" s="1"/>
  <c r="V2565" i="1"/>
  <c r="U2565" i="1"/>
  <c r="X2564" i="1"/>
  <c r="Y2564" i="1" s="1"/>
  <c r="Z2564" i="1" s="1"/>
  <c r="V2564" i="1"/>
  <c r="U2564" i="1"/>
  <c r="X2563" i="1"/>
  <c r="Y2563" i="1" s="1"/>
  <c r="Z2563" i="1" s="1"/>
  <c r="V2563" i="1"/>
  <c r="U2563" i="1"/>
  <c r="X2562" i="1"/>
  <c r="Y2562" i="1" s="1"/>
  <c r="Z2562" i="1" s="1"/>
  <c r="V2562" i="1"/>
  <c r="U2562" i="1"/>
  <c r="X2561" i="1"/>
  <c r="Y2561" i="1" s="1"/>
  <c r="Z2561" i="1" s="1"/>
  <c r="V2561" i="1"/>
  <c r="U2561" i="1"/>
  <c r="X2560" i="1"/>
  <c r="Y2560" i="1" s="1"/>
  <c r="Z2560" i="1" s="1"/>
  <c r="V2560" i="1"/>
  <c r="U2560" i="1"/>
  <c r="X2559" i="1"/>
  <c r="Y2559" i="1" s="1"/>
  <c r="Z2559" i="1" s="1"/>
  <c r="V2559" i="1"/>
  <c r="U2559" i="1"/>
  <c r="X2558" i="1"/>
  <c r="Y2558" i="1" s="1"/>
  <c r="Z2558" i="1" s="1"/>
  <c r="V2558" i="1"/>
  <c r="U2558" i="1"/>
  <c r="X2557" i="1"/>
  <c r="Y2557" i="1" s="1"/>
  <c r="Z2557" i="1" s="1"/>
  <c r="V2557" i="1"/>
  <c r="U2557" i="1"/>
  <c r="X2556" i="1"/>
  <c r="Y2556" i="1" s="1"/>
  <c r="Z2556" i="1" s="1"/>
  <c r="V2556" i="1"/>
  <c r="U2556" i="1"/>
  <c r="X2555" i="1"/>
  <c r="Y2555" i="1" s="1"/>
  <c r="Z2555" i="1" s="1"/>
  <c r="V2555" i="1"/>
  <c r="U2555" i="1"/>
  <c r="X2554" i="1"/>
  <c r="Y2554" i="1" s="1"/>
  <c r="Z2554" i="1" s="1"/>
  <c r="V2554" i="1"/>
  <c r="U2554" i="1"/>
  <c r="X2553" i="1"/>
  <c r="Y2553" i="1" s="1"/>
  <c r="Z2553" i="1" s="1"/>
  <c r="V2553" i="1"/>
  <c r="U2553" i="1"/>
  <c r="X2552" i="1"/>
  <c r="Y2552" i="1" s="1"/>
  <c r="Z2552" i="1" s="1"/>
  <c r="V2552" i="1"/>
  <c r="U2552" i="1"/>
  <c r="X2551" i="1"/>
  <c r="Y2551" i="1" s="1"/>
  <c r="Z2551" i="1" s="1"/>
  <c r="V2551" i="1"/>
  <c r="U2551" i="1"/>
  <c r="X2550" i="1"/>
  <c r="Y2550" i="1" s="1"/>
  <c r="Z2550" i="1" s="1"/>
  <c r="V2550" i="1"/>
  <c r="U2550" i="1"/>
  <c r="X2549" i="1"/>
  <c r="Y2549" i="1" s="1"/>
  <c r="Z2549" i="1" s="1"/>
  <c r="V2549" i="1"/>
  <c r="U2549" i="1"/>
  <c r="X2548" i="1"/>
  <c r="Y2548" i="1" s="1"/>
  <c r="Z2548" i="1" s="1"/>
  <c r="V2548" i="1"/>
  <c r="U2548" i="1"/>
  <c r="X2547" i="1"/>
  <c r="Y2547" i="1" s="1"/>
  <c r="Z2547" i="1" s="1"/>
  <c r="V2547" i="1"/>
  <c r="U2547" i="1"/>
  <c r="X2546" i="1"/>
  <c r="Y2546" i="1" s="1"/>
  <c r="Z2546" i="1" s="1"/>
  <c r="V2546" i="1"/>
  <c r="U2546" i="1"/>
  <c r="X2545" i="1"/>
  <c r="Y2545" i="1" s="1"/>
  <c r="Z2545" i="1" s="1"/>
  <c r="V2545" i="1"/>
  <c r="U2545" i="1"/>
  <c r="X2544" i="1"/>
  <c r="Y2544" i="1" s="1"/>
  <c r="Z2544" i="1" s="1"/>
  <c r="V2544" i="1"/>
  <c r="U2544" i="1"/>
  <c r="X2543" i="1"/>
  <c r="Y2543" i="1" s="1"/>
  <c r="Z2543" i="1" s="1"/>
  <c r="V2543" i="1"/>
  <c r="U2543" i="1"/>
  <c r="X2542" i="1"/>
  <c r="Y2542" i="1" s="1"/>
  <c r="Z2542" i="1" s="1"/>
  <c r="V2542" i="1"/>
  <c r="U2542" i="1"/>
  <c r="X2541" i="1"/>
  <c r="Y2541" i="1" s="1"/>
  <c r="Z2541" i="1" s="1"/>
  <c r="V2541" i="1"/>
  <c r="U2541" i="1"/>
  <c r="X2540" i="1"/>
  <c r="Y2540" i="1" s="1"/>
  <c r="Z2540" i="1" s="1"/>
  <c r="V2540" i="1"/>
  <c r="U2540" i="1"/>
  <c r="X2539" i="1"/>
  <c r="Y2539" i="1" s="1"/>
  <c r="Z2539" i="1" s="1"/>
  <c r="V2539" i="1"/>
  <c r="U2539" i="1"/>
  <c r="X2538" i="1"/>
  <c r="Y2538" i="1" s="1"/>
  <c r="Z2538" i="1" s="1"/>
  <c r="V2538" i="1"/>
  <c r="U2538" i="1"/>
  <c r="X2537" i="1"/>
  <c r="Y2537" i="1" s="1"/>
  <c r="Z2537" i="1" s="1"/>
  <c r="V2537" i="1"/>
  <c r="U2537" i="1"/>
  <c r="X2536" i="1"/>
  <c r="Y2536" i="1" s="1"/>
  <c r="Z2536" i="1" s="1"/>
  <c r="V2536" i="1"/>
  <c r="U2536" i="1"/>
  <c r="X2535" i="1"/>
  <c r="Y2535" i="1" s="1"/>
  <c r="Z2535" i="1" s="1"/>
  <c r="V2535" i="1"/>
  <c r="U2535" i="1"/>
  <c r="X2534" i="1"/>
  <c r="Y2534" i="1" s="1"/>
  <c r="Z2534" i="1" s="1"/>
  <c r="V2534" i="1"/>
  <c r="U2534" i="1"/>
  <c r="X2533" i="1"/>
  <c r="Y2533" i="1" s="1"/>
  <c r="Z2533" i="1" s="1"/>
  <c r="V2533" i="1"/>
  <c r="U2533" i="1"/>
  <c r="X2532" i="1"/>
  <c r="Y2532" i="1" s="1"/>
  <c r="Z2532" i="1" s="1"/>
  <c r="V2532" i="1"/>
  <c r="U2532" i="1"/>
  <c r="X2531" i="1"/>
  <c r="Y2531" i="1" s="1"/>
  <c r="Z2531" i="1" s="1"/>
  <c r="V2531" i="1"/>
  <c r="U2531" i="1"/>
  <c r="X2530" i="1"/>
  <c r="Y2530" i="1" s="1"/>
  <c r="Z2530" i="1" s="1"/>
  <c r="V2530" i="1"/>
  <c r="U2530" i="1"/>
  <c r="X2529" i="1"/>
  <c r="Y2529" i="1" s="1"/>
  <c r="Z2529" i="1" s="1"/>
  <c r="V2529" i="1"/>
  <c r="U2529" i="1"/>
  <c r="X2528" i="1"/>
  <c r="Y2528" i="1" s="1"/>
  <c r="Z2528" i="1" s="1"/>
  <c r="V2528" i="1"/>
  <c r="U2528" i="1"/>
  <c r="X2527" i="1"/>
  <c r="Y2527" i="1" s="1"/>
  <c r="Z2527" i="1" s="1"/>
  <c r="V2527" i="1"/>
  <c r="U2527" i="1"/>
  <c r="X2526" i="1"/>
  <c r="Y2526" i="1" s="1"/>
  <c r="Z2526" i="1" s="1"/>
  <c r="V2526" i="1"/>
  <c r="U2526" i="1"/>
  <c r="X2525" i="1"/>
  <c r="Y2525" i="1" s="1"/>
  <c r="Z2525" i="1" s="1"/>
  <c r="V2525" i="1"/>
  <c r="U2525" i="1"/>
  <c r="X2524" i="1"/>
  <c r="Y2524" i="1" s="1"/>
  <c r="Z2524" i="1" s="1"/>
  <c r="V2524" i="1"/>
  <c r="U2524" i="1"/>
  <c r="X2523" i="1"/>
  <c r="Y2523" i="1" s="1"/>
  <c r="Z2523" i="1" s="1"/>
  <c r="V2523" i="1"/>
  <c r="U2523" i="1"/>
  <c r="X2522" i="1"/>
  <c r="Y2522" i="1" s="1"/>
  <c r="Z2522" i="1" s="1"/>
  <c r="V2522" i="1"/>
  <c r="U2522" i="1"/>
  <c r="X2521" i="1"/>
  <c r="Y2521" i="1" s="1"/>
  <c r="Z2521" i="1" s="1"/>
  <c r="V2521" i="1"/>
  <c r="U2521" i="1"/>
  <c r="X2520" i="1"/>
  <c r="Y2520" i="1" s="1"/>
  <c r="Z2520" i="1" s="1"/>
  <c r="V2520" i="1"/>
  <c r="U2520" i="1"/>
  <c r="X2519" i="1"/>
  <c r="Y2519" i="1" s="1"/>
  <c r="Z2519" i="1" s="1"/>
  <c r="V2519" i="1"/>
  <c r="U2519" i="1"/>
  <c r="X2518" i="1"/>
  <c r="Y2518" i="1" s="1"/>
  <c r="Z2518" i="1" s="1"/>
  <c r="V2518" i="1"/>
  <c r="U2518" i="1"/>
  <c r="X2517" i="1"/>
  <c r="Y2517" i="1" s="1"/>
  <c r="Z2517" i="1" s="1"/>
  <c r="V2517" i="1"/>
  <c r="U2517" i="1"/>
  <c r="X2516" i="1"/>
  <c r="Y2516" i="1" s="1"/>
  <c r="Z2516" i="1" s="1"/>
  <c r="V2516" i="1"/>
  <c r="U2516" i="1"/>
  <c r="X2515" i="1"/>
  <c r="Y2515" i="1" s="1"/>
  <c r="Z2515" i="1" s="1"/>
  <c r="V2515" i="1"/>
  <c r="U2515" i="1"/>
  <c r="X2514" i="1"/>
  <c r="Y2514" i="1" s="1"/>
  <c r="Z2514" i="1" s="1"/>
  <c r="V2514" i="1"/>
  <c r="U2514" i="1"/>
  <c r="X2513" i="1"/>
  <c r="Y2513" i="1" s="1"/>
  <c r="Z2513" i="1" s="1"/>
  <c r="V2513" i="1"/>
  <c r="U2513" i="1"/>
  <c r="X2512" i="1"/>
  <c r="Y2512" i="1" s="1"/>
  <c r="Z2512" i="1" s="1"/>
  <c r="V2512" i="1"/>
  <c r="U2512" i="1"/>
  <c r="X2511" i="1"/>
  <c r="Y2511" i="1" s="1"/>
  <c r="Z2511" i="1" s="1"/>
  <c r="V2511" i="1"/>
  <c r="U2511" i="1"/>
  <c r="X2510" i="1"/>
  <c r="Y2510" i="1" s="1"/>
  <c r="Z2510" i="1" s="1"/>
  <c r="V2510" i="1"/>
  <c r="U2510" i="1"/>
  <c r="X2509" i="1"/>
  <c r="Y2509" i="1" s="1"/>
  <c r="Z2509" i="1" s="1"/>
  <c r="V2509" i="1"/>
  <c r="U2509" i="1"/>
  <c r="X2508" i="1"/>
  <c r="Y2508" i="1" s="1"/>
  <c r="Z2508" i="1" s="1"/>
  <c r="V2508" i="1"/>
  <c r="U2508" i="1"/>
  <c r="X2507" i="1"/>
  <c r="Y2507" i="1" s="1"/>
  <c r="Z2507" i="1" s="1"/>
  <c r="V2507" i="1"/>
  <c r="U2507" i="1"/>
  <c r="X2506" i="1"/>
  <c r="Y2506" i="1" s="1"/>
  <c r="Z2506" i="1" s="1"/>
  <c r="V2506" i="1"/>
  <c r="U2506" i="1"/>
  <c r="X2505" i="1"/>
  <c r="Y2505" i="1" s="1"/>
  <c r="Z2505" i="1" s="1"/>
  <c r="V2505" i="1"/>
  <c r="U2505" i="1"/>
  <c r="X2504" i="1"/>
  <c r="Y2504" i="1" s="1"/>
  <c r="Z2504" i="1" s="1"/>
  <c r="V2504" i="1"/>
  <c r="U2504" i="1"/>
  <c r="X2503" i="1"/>
  <c r="Y2503" i="1" s="1"/>
  <c r="Z2503" i="1" s="1"/>
  <c r="V2503" i="1"/>
  <c r="U2503" i="1"/>
  <c r="X2502" i="1"/>
  <c r="Y2502" i="1" s="1"/>
  <c r="Z2502" i="1" s="1"/>
  <c r="V2502" i="1"/>
  <c r="U2502" i="1"/>
  <c r="X2501" i="1"/>
  <c r="Y2501" i="1" s="1"/>
  <c r="Z2501" i="1" s="1"/>
  <c r="V2501" i="1"/>
  <c r="U2501" i="1"/>
  <c r="X2500" i="1"/>
  <c r="Y2500" i="1" s="1"/>
  <c r="Z2500" i="1" s="1"/>
  <c r="V2500" i="1"/>
  <c r="U2500" i="1"/>
  <c r="X2499" i="1"/>
  <c r="Y2499" i="1" s="1"/>
  <c r="Z2499" i="1" s="1"/>
  <c r="V2499" i="1"/>
  <c r="U2499" i="1"/>
  <c r="X2498" i="1"/>
  <c r="Y2498" i="1" s="1"/>
  <c r="Z2498" i="1" s="1"/>
  <c r="V2498" i="1"/>
  <c r="U2498" i="1"/>
  <c r="X2497" i="1"/>
  <c r="Y2497" i="1" s="1"/>
  <c r="Z2497" i="1" s="1"/>
  <c r="V2497" i="1"/>
  <c r="U2497" i="1"/>
  <c r="X2496" i="1"/>
  <c r="Y2496" i="1" s="1"/>
  <c r="Z2496" i="1" s="1"/>
  <c r="V2496" i="1"/>
  <c r="U2496" i="1"/>
  <c r="X2495" i="1"/>
  <c r="Y2495" i="1" s="1"/>
  <c r="Z2495" i="1" s="1"/>
  <c r="V2495" i="1"/>
  <c r="U2495" i="1"/>
  <c r="X2494" i="1"/>
  <c r="Y2494" i="1" s="1"/>
  <c r="Z2494" i="1" s="1"/>
  <c r="V2494" i="1"/>
  <c r="U2494" i="1"/>
  <c r="X2493" i="1"/>
  <c r="Y2493" i="1" s="1"/>
  <c r="Z2493" i="1" s="1"/>
  <c r="V2493" i="1"/>
  <c r="U2493" i="1"/>
  <c r="X2492" i="1"/>
  <c r="Y2492" i="1" s="1"/>
  <c r="Z2492" i="1" s="1"/>
  <c r="V2492" i="1"/>
  <c r="U2492" i="1"/>
  <c r="X2491" i="1"/>
  <c r="Y2491" i="1" s="1"/>
  <c r="Z2491" i="1" s="1"/>
  <c r="V2491" i="1"/>
  <c r="U2491" i="1"/>
  <c r="X2490" i="1"/>
  <c r="Y2490" i="1" s="1"/>
  <c r="Z2490" i="1" s="1"/>
  <c r="V2490" i="1"/>
  <c r="U2490" i="1"/>
  <c r="X2489" i="1"/>
  <c r="Y2489" i="1" s="1"/>
  <c r="Z2489" i="1" s="1"/>
  <c r="V2489" i="1"/>
  <c r="U2489" i="1"/>
  <c r="X2488" i="1"/>
  <c r="Y2488" i="1" s="1"/>
  <c r="Z2488" i="1" s="1"/>
  <c r="V2488" i="1"/>
  <c r="U2488" i="1"/>
  <c r="X2487" i="1"/>
  <c r="Y2487" i="1" s="1"/>
  <c r="Z2487" i="1" s="1"/>
  <c r="V2487" i="1"/>
  <c r="U2487" i="1"/>
  <c r="X2486" i="1"/>
  <c r="Y2486" i="1" s="1"/>
  <c r="Z2486" i="1" s="1"/>
  <c r="V2486" i="1"/>
  <c r="U2486" i="1"/>
  <c r="X2485" i="1"/>
  <c r="Y2485" i="1" s="1"/>
  <c r="Z2485" i="1" s="1"/>
  <c r="V2485" i="1"/>
  <c r="U2485" i="1"/>
  <c r="X2484" i="1"/>
  <c r="Y2484" i="1" s="1"/>
  <c r="Z2484" i="1" s="1"/>
  <c r="V2484" i="1"/>
  <c r="U2484" i="1"/>
  <c r="X2483" i="1"/>
  <c r="Y2483" i="1" s="1"/>
  <c r="Z2483" i="1" s="1"/>
  <c r="V2483" i="1"/>
  <c r="U2483" i="1"/>
  <c r="X2482" i="1"/>
  <c r="Y2482" i="1" s="1"/>
  <c r="Z2482" i="1" s="1"/>
  <c r="V2482" i="1"/>
  <c r="U2482" i="1"/>
  <c r="X2481" i="1"/>
  <c r="Y2481" i="1" s="1"/>
  <c r="Z2481" i="1" s="1"/>
  <c r="V2481" i="1"/>
  <c r="U2481" i="1"/>
  <c r="X2480" i="1"/>
  <c r="Y2480" i="1" s="1"/>
  <c r="Z2480" i="1" s="1"/>
  <c r="V2480" i="1"/>
  <c r="U2480" i="1"/>
  <c r="X2479" i="1"/>
  <c r="Y2479" i="1" s="1"/>
  <c r="Z2479" i="1" s="1"/>
  <c r="V2479" i="1"/>
  <c r="U2479" i="1"/>
  <c r="X2478" i="1"/>
  <c r="Y2478" i="1" s="1"/>
  <c r="Z2478" i="1" s="1"/>
  <c r="V2478" i="1"/>
  <c r="U2478" i="1"/>
  <c r="X2477" i="1"/>
  <c r="Y2477" i="1" s="1"/>
  <c r="Z2477" i="1" s="1"/>
  <c r="V2477" i="1"/>
  <c r="U2477" i="1"/>
  <c r="X2476" i="1"/>
  <c r="Y2476" i="1" s="1"/>
  <c r="Z2476" i="1" s="1"/>
  <c r="V2476" i="1"/>
  <c r="U2476" i="1"/>
  <c r="X2475" i="1"/>
  <c r="Y2475" i="1" s="1"/>
  <c r="Z2475" i="1" s="1"/>
  <c r="V2475" i="1"/>
  <c r="U2475" i="1"/>
  <c r="X2474" i="1"/>
  <c r="Y2474" i="1" s="1"/>
  <c r="Z2474" i="1" s="1"/>
  <c r="V2474" i="1"/>
  <c r="U2474" i="1"/>
  <c r="X2473" i="1"/>
  <c r="Y2473" i="1" s="1"/>
  <c r="Z2473" i="1" s="1"/>
  <c r="V2473" i="1"/>
  <c r="U2473" i="1"/>
  <c r="X2472" i="1"/>
  <c r="Y2472" i="1" s="1"/>
  <c r="Z2472" i="1" s="1"/>
  <c r="V2472" i="1"/>
  <c r="U2472" i="1"/>
  <c r="X2471" i="1"/>
  <c r="Y2471" i="1" s="1"/>
  <c r="Z2471" i="1" s="1"/>
  <c r="V2471" i="1"/>
  <c r="U2471" i="1"/>
  <c r="X2470" i="1"/>
  <c r="Y2470" i="1" s="1"/>
  <c r="Z2470" i="1" s="1"/>
  <c r="V2470" i="1"/>
  <c r="U2470" i="1"/>
  <c r="X2469" i="1"/>
  <c r="Y2469" i="1" s="1"/>
  <c r="Z2469" i="1" s="1"/>
  <c r="V2469" i="1"/>
  <c r="U2469" i="1"/>
  <c r="X2468" i="1"/>
  <c r="Y2468" i="1" s="1"/>
  <c r="Z2468" i="1" s="1"/>
  <c r="V2468" i="1"/>
  <c r="U2468" i="1"/>
  <c r="X2467" i="1"/>
  <c r="Y2467" i="1" s="1"/>
  <c r="Z2467" i="1" s="1"/>
  <c r="V2467" i="1"/>
  <c r="U2467" i="1"/>
  <c r="X2466" i="1"/>
  <c r="Y2466" i="1" s="1"/>
  <c r="Z2466" i="1" s="1"/>
  <c r="V2466" i="1"/>
  <c r="U2466" i="1"/>
  <c r="X2465" i="1"/>
  <c r="Y2465" i="1" s="1"/>
  <c r="Z2465" i="1" s="1"/>
  <c r="V2465" i="1"/>
  <c r="U2465" i="1"/>
  <c r="X2464" i="1"/>
  <c r="Y2464" i="1" s="1"/>
  <c r="Z2464" i="1" s="1"/>
  <c r="V2464" i="1"/>
  <c r="U2464" i="1"/>
  <c r="X2463" i="1"/>
  <c r="Y2463" i="1" s="1"/>
  <c r="Z2463" i="1" s="1"/>
  <c r="V2463" i="1"/>
  <c r="U2463" i="1"/>
  <c r="X2462" i="1"/>
  <c r="Y2462" i="1" s="1"/>
  <c r="Z2462" i="1" s="1"/>
  <c r="V2462" i="1"/>
  <c r="U2462" i="1"/>
  <c r="X2461" i="1"/>
  <c r="Y2461" i="1" s="1"/>
  <c r="Z2461" i="1" s="1"/>
  <c r="V2461" i="1"/>
  <c r="U2461" i="1"/>
  <c r="X2460" i="1"/>
  <c r="Y2460" i="1" s="1"/>
  <c r="Z2460" i="1" s="1"/>
  <c r="V2460" i="1"/>
  <c r="U2460" i="1"/>
  <c r="X2459" i="1"/>
  <c r="Y2459" i="1" s="1"/>
  <c r="Z2459" i="1" s="1"/>
  <c r="V2459" i="1"/>
  <c r="U2459" i="1"/>
  <c r="X2458" i="1"/>
  <c r="Y2458" i="1" s="1"/>
  <c r="Z2458" i="1" s="1"/>
  <c r="V2458" i="1"/>
  <c r="U2458" i="1"/>
  <c r="X2457" i="1"/>
  <c r="Y2457" i="1" s="1"/>
  <c r="Z2457" i="1" s="1"/>
  <c r="V2457" i="1"/>
  <c r="U2457" i="1"/>
  <c r="X2456" i="1"/>
  <c r="Y2456" i="1" s="1"/>
  <c r="Z2456" i="1" s="1"/>
  <c r="V2456" i="1"/>
  <c r="U2456" i="1"/>
  <c r="X2455" i="1"/>
  <c r="Y2455" i="1" s="1"/>
  <c r="Z2455" i="1" s="1"/>
  <c r="V2455" i="1"/>
  <c r="U2455" i="1"/>
  <c r="X2454" i="1"/>
  <c r="Y2454" i="1" s="1"/>
  <c r="Z2454" i="1" s="1"/>
  <c r="V2454" i="1"/>
  <c r="U2454" i="1"/>
  <c r="X2453" i="1"/>
  <c r="Y2453" i="1" s="1"/>
  <c r="Z2453" i="1" s="1"/>
  <c r="V2453" i="1"/>
  <c r="U2453" i="1"/>
  <c r="X2452" i="1"/>
  <c r="Y2452" i="1" s="1"/>
  <c r="Z2452" i="1" s="1"/>
  <c r="V2452" i="1"/>
  <c r="U2452" i="1"/>
  <c r="X2451" i="1"/>
  <c r="Y2451" i="1" s="1"/>
  <c r="Z2451" i="1" s="1"/>
  <c r="V2451" i="1"/>
  <c r="U2451" i="1"/>
  <c r="X2450" i="1"/>
  <c r="Y2450" i="1" s="1"/>
  <c r="Z2450" i="1" s="1"/>
  <c r="V2450" i="1"/>
  <c r="U2450" i="1"/>
  <c r="X2449" i="1"/>
  <c r="Y2449" i="1" s="1"/>
  <c r="Z2449" i="1" s="1"/>
  <c r="V2449" i="1"/>
  <c r="U2449" i="1"/>
  <c r="X2448" i="1"/>
  <c r="Y2448" i="1" s="1"/>
  <c r="Z2448" i="1" s="1"/>
  <c r="V2448" i="1"/>
  <c r="U2448" i="1"/>
  <c r="X2447" i="1"/>
  <c r="Y2447" i="1" s="1"/>
  <c r="Z2447" i="1" s="1"/>
  <c r="V2447" i="1"/>
  <c r="U2447" i="1"/>
  <c r="X2446" i="1"/>
  <c r="Y2446" i="1" s="1"/>
  <c r="Z2446" i="1" s="1"/>
  <c r="V2446" i="1"/>
  <c r="U2446" i="1"/>
  <c r="X2445" i="1"/>
  <c r="Y2445" i="1" s="1"/>
  <c r="Z2445" i="1" s="1"/>
  <c r="V2445" i="1"/>
  <c r="U2445" i="1"/>
  <c r="X2444" i="1"/>
  <c r="Y2444" i="1" s="1"/>
  <c r="Z2444" i="1" s="1"/>
  <c r="V2444" i="1"/>
  <c r="U2444" i="1"/>
  <c r="X2443" i="1"/>
  <c r="Y2443" i="1" s="1"/>
  <c r="Z2443" i="1" s="1"/>
  <c r="V2443" i="1"/>
  <c r="U2443" i="1"/>
  <c r="X2442" i="1"/>
  <c r="Y2442" i="1" s="1"/>
  <c r="Z2442" i="1" s="1"/>
  <c r="V2442" i="1"/>
  <c r="U2442" i="1"/>
  <c r="X2441" i="1"/>
  <c r="Y2441" i="1" s="1"/>
  <c r="Z2441" i="1" s="1"/>
  <c r="V2441" i="1"/>
  <c r="U2441" i="1"/>
  <c r="X2440" i="1"/>
  <c r="Y2440" i="1" s="1"/>
  <c r="Z2440" i="1" s="1"/>
  <c r="V2440" i="1"/>
  <c r="U2440" i="1"/>
  <c r="X2439" i="1"/>
  <c r="Y2439" i="1" s="1"/>
  <c r="Z2439" i="1" s="1"/>
  <c r="V2439" i="1"/>
  <c r="U2439" i="1"/>
  <c r="X2438" i="1"/>
  <c r="Y2438" i="1" s="1"/>
  <c r="Z2438" i="1" s="1"/>
  <c r="V2438" i="1"/>
  <c r="U2438" i="1"/>
  <c r="X2437" i="1"/>
  <c r="Y2437" i="1" s="1"/>
  <c r="Z2437" i="1" s="1"/>
  <c r="V2437" i="1"/>
  <c r="U2437" i="1"/>
  <c r="X2436" i="1"/>
  <c r="Y2436" i="1" s="1"/>
  <c r="Z2436" i="1" s="1"/>
  <c r="V2436" i="1"/>
  <c r="U2436" i="1"/>
  <c r="X2435" i="1"/>
  <c r="Y2435" i="1" s="1"/>
  <c r="Z2435" i="1" s="1"/>
  <c r="V2435" i="1"/>
  <c r="U2435" i="1"/>
  <c r="X2434" i="1"/>
  <c r="Y2434" i="1" s="1"/>
  <c r="Z2434" i="1" s="1"/>
  <c r="V2434" i="1"/>
  <c r="U2434" i="1"/>
  <c r="X2433" i="1"/>
  <c r="Y2433" i="1" s="1"/>
  <c r="Z2433" i="1" s="1"/>
  <c r="V2433" i="1"/>
  <c r="U2433" i="1"/>
  <c r="X2432" i="1"/>
  <c r="Y2432" i="1" s="1"/>
  <c r="Z2432" i="1" s="1"/>
  <c r="V2432" i="1"/>
  <c r="U2432" i="1"/>
  <c r="X2431" i="1"/>
  <c r="Y2431" i="1" s="1"/>
  <c r="Z2431" i="1" s="1"/>
  <c r="V2431" i="1"/>
  <c r="U2431" i="1"/>
  <c r="X2430" i="1"/>
  <c r="Y2430" i="1" s="1"/>
  <c r="Z2430" i="1" s="1"/>
  <c r="V2430" i="1"/>
  <c r="U2430" i="1"/>
  <c r="X2429" i="1"/>
  <c r="Y2429" i="1" s="1"/>
  <c r="Z2429" i="1" s="1"/>
  <c r="V2429" i="1"/>
  <c r="U2429" i="1"/>
  <c r="X2428" i="1"/>
  <c r="Y2428" i="1" s="1"/>
  <c r="Z2428" i="1" s="1"/>
  <c r="V2428" i="1"/>
  <c r="U2428" i="1"/>
  <c r="X2427" i="1"/>
  <c r="Y2427" i="1" s="1"/>
  <c r="Z2427" i="1" s="1"/>
  <c r="V2427" i="1"/>
  <c r="U2427" i="1"/>
  <c r="X2426" i="1"/>
  <c r="Y2426" i="1" s="1"/>
  <c r="Z2426" i="1" s="1"/>
  <c r="V2426" i="1"/>
  <c r="U2426" i="1"/>
  <c r="X2425" i="1"/>
  <c r="Y2425" i="1" s="1"/>
  <c r="Z2425" i="1" s="1"/>
  <c r="V2425" i="1"/>
  <c r="U2425" i="1"/>
  <c r="X2424" i="1"/>
  <c r="Y2424" i="1" s="1"/>
  <c r="Z2424" i="1" s="1"/>
  <c r="V2424" i="1"/>
  <c r="U2424" i="1"/>
  <c r="X2423" i="1"/>
  <c r="Y2423" i="1" s="1"/>
  <c r="Z2423" i="1" s="1"/>
  <c r="V2423" i="1"/>
  <c r="U2423" i="1"/>
  <c r="X2422" i="1"/>
  <c r="Y2422" i="1" s="1"/>
  <c r="Z2422" i="1" s="1"/>
  <c r="V2422" i="1"/>
  <c r="U2422" i="1"/>
  <c r="X2421" i="1"/>
  <c r="Y2421" i="1" s="1"/>
  <c r="Z2421" i="1" s="1"/>
  <c r="V2421" i="1"/>
  <c r="U2421" i="1"/>
  <c r="X2420" i="1"/>
  <c r="Y2420" i="1" s="1"/>
  <c r="Z2420" i="1" s="1"/>
  <c r="V2420" i="1"/>
  <c r="U2420" i="1"/>
  <c r="X2419" i="1"/>
  <c r="Y2419" i="1" s="1"/>
  <c r="Z2419" i="1" s="1"/>
  <c r="V2419" i="1"/>
  <c r="U2419" i="1"/>
  <c r="X2418" i="1"/>
  <c r="Y2418" i="1" s="1"/>
  <c r="Z2418" i="1" s="1"/>
  <c r="V2418" i="1"/>
  <c r="U2418" i="1"/>
  <c r="X2417" i="1"/>
  <c r="Y2417" i="1" s="1"/>
  <c r="Z2417" i="1" s="1"/>
  <c r="V2417" i="1"/>
  <c r="U2417" i="1"/>
  <c r="X2416" i="1"/>
  <c r="Y2416" i="1" s="1"/>
  <c r="Z2416" i="1" s="1"/>
  <c r="V2416" i="1"/>
  <c r="U2416" i="1"/>
  <c r="X2415" i="1"/>
  <c r="Y2415" i="1" s="1"/>
  <c r="Z2415" i="1" s="1"/>
  <c r="V2415" i="1"/>
  <c r="U2415" i="1"/>
  <c r="X2414" i="1"/>
  <c r="Y2414" i="1" s="1"/>
  <c r="Z2414" i="1" s="1"/>
  <c r="V2414" i="1"/>
  <c r="U2414" i="1"/>
  <c r="X2413" i="1"/>
  <c r="Y2413" i="1" s="1"/>
  <c r="Z2413" i="1" s="1"/>
  <c r="V2413" i="1"/>
  <c r="U2413" i="1"/>
  <c r="X2412" i="1"/>
  <c r="Y2412" i="1" s="1"/>
  <c r="Z2412" i="1" s="1"/>
  <c r="V2412" i="1"/>
  <c r="U2412" i="1"/>
  <c r="X2411" i="1"/>
  <c r="Y2411" i="1" s="1"/>
  <c r="Z2411" i="1" s="1"/>
  <c r="V2411" i="1"/>
  <c r="U2411" i="1"/>
  <c r="X2410" i="1"/>
  <c r="Y2410" i="1" s="1"/>
  <c r="Z2410" i="1" s="1"/>
  <c r="V2410" i="1"/>
  <c r="U2410" i="1"/>
  <c r="X2409" i="1"/>
  <c r="Y2409" i="1" s="1"/>
  <c r="Z2409" i="1" s="1"/>
  <c r="V2409" i="1"/>
  <c r="U2409" i="1"/>
  <c r="X2408" i="1"/>
  <c r="Y2408" i="1" s="1"/>
  <c r="Z2408" i="1" s="1"/>
  <c r="V2408" i="1"/>
  <c r="U2408" i="1"/>
  <c r="X2407" i="1"/>
  <c r="Y2407" i="1" s="1"/>
  <c r="Z2407" i="1" s="1"/>
  <c r="V2407" i="1"/>
  <c r="U2407" i="1"/>
  <c r="X2406" i="1"/>
  <c r="Y2406" i="1" s="1"/>
  <c r="Z2406" i="1" s="1"/>
  <c r="V2406" i="1"/>
  <c r="U2406" i="1"/>
  <c r="X2405" i="1"/>
  <c r="Y2405" i="1" s="1"/>
  <c r="Z2405" i="1" s="1"/>
  <c r="V2405" i="1"/>
  <c r="U2405" i="1"/>
  <c r="X2404" i="1"/>
  <c r="Y2404" i="1" s="1"/>
  <c r="Z2404" i="1" s="1"/>
  <c r="V2404" i="1"/>
  <c r="U2404" i="1"/>
  <c r="X2403" i="1"/>
  <c r="Y2403" i="1" s="1"/>
  <c r="Z2403" i="1" s="1"/>
  <c r="V2403" i="1"/>
  <c r="U2403" i="1"/>
  <c r="X2402" i="1"/>
  <c r="Y2402" i="1" s="1"/>
  <c r="Z2402" i="1" s="1"/>
  <c r="V2402" i="1"/>
  <c r="U2402" i="1"/>
  <c r="X2401" i="1"/>
  <c r="Y2401" i="1" s="1"/>
  <c r="Z2401" i="1" s="1"/>
  <c r="V2401" i="1"/>
  <c r="U2401" i="1"/>
  <c r="X2400" i="1"/>
  <c r="Y2400" i="1" s="1"/>
  <c r="Z2400" i="1" s="1"/>
  <c r="V2400" i="1"/>
  <c r="U2400" i="1"/>
  <c r="X2399" i="1"/>
  <c r="Y2399" i="1" s="1"/>
  <c r="Z2399" i="1" s="1"/>
  <c r="V2399" i="1"/>
  <c r="U2399" i="1"/>
  <c r="X2398" i="1"/>
  <c r="Y2398" i="1" s="1"/>
  <c r="Z2398" i="1" s="1"/>
  <c r="V2398" i="1"/>
  <c r="U2398" i="1"/>
  <c r="X2397" i="1"/>
  <c r="Y2397" i="1" s="1"/>
  <c r="Z2397" i="1" s="1"/>
  <c r="V2397" i="1"/>
  <c r="U2397" i="1"/>
  <c r="X2396" i="1"/>
  <c r="Y2396" i="1" s="1"/>
  <c r="Z2396" i="1" s="1"/>
  <c r="V2396" i="1"/>
  <c r="U2396" i="1"/>
  <c r="X2395" i="1"/>
  <c r="Y2395" i="1" s="1"/>
  <c r="Z2395" i="1" s="1"/>
  <c r="V2395" i="1"/>
  <c r="U2395" i="1"/>
  <c r="X2394" i="1"/>
  <c r="Y2394" i="1" s="1"/>
  <c r="Z2394" i="1" s="1"/>
  <c r="V2394" i="1"/>
  <c r="U2394" i="1"/>
  <c r="X2393" i="1"/>
  <c r="Y2393" i="1" s="1"/>
  <c r="Z2393" i="1" s="1"/>
  <c r="V2393" i="1"/>
  <c r="U2393" i="1"/>
  <c r="X2392" i="1"/>
  <c r="Y2392" i="1" s="1"/>
  <c r="Z2392" i="1" s="1"/>
  <c r="V2392" i="1"/>
  <c r="U2392" i="1"/>
  <c r="X2391" i="1"/>
  <c r="Y2391" i="1" s="1"/>
  <c r="Z2391" i="1" s="1"/>
  <c r="V2391" i="1"/>
  <c r="U2391" i="1"/>
  <c r="X2390" i="1"/>
  <c r="Y2390" i="1" s="1"/>
  <c r="Z2390" i="1" s="1"/>
  <c r="V2390" i="1"/>
  <c r="U2390" i="1"/>
  <c r="X2389" i="1"/>
  <c r="Y2389" i="1" s="1"/>
  <c r="Z2389" i="1" s="1"/>
  <c r="V2389" i="1"/>
  <c r="U2389" i="1"/>
  <c r="X2388" i="1"/>
  <c r="Y2388" i="1" s="1"/>
  <c r="Z2388" i="1" s="1"/>
  <c r="V2388" i="1"/>
  <c r="U2388" i="1"/>
  <c r="X2387" i="1"/>
  <c r="Y2387" i="1" s="1"/>
  <c r="Z2387" i="1" s="1"/>
  <c r="V2387" i="1"/>
  <c r="U2387" i="1"/>
  <c r="X2386" i="1"/>
  <c r="Y2386" i="1" s="1"/>
  <c r="Z2386" i="1" s="1"/>
  <c r="V2386" i="1"/>
  <c r="U2386" i="1"/>
  <c r="X2385" i="1"/>
  <c r="Y2385" i="1" s="1"/>
  <c r="Z2385" i="1" s="1"/>
  <c r="V2385" i="1"/>
  <c r="U2385" i="1"/>
  <c r="X2384" i="1"/>
  <c r="Y2384" i="1" s="1"/>
  <c r="Z2384" i="1" s="1"/>
  <c r="V2384" i="1"/>
  <c r="U2384" i="1"/>
  <c r="X2383" i="1"/>
  <c r="Y2383" i="1" s="1"/>
  <c r="Z2383" i="1" s="1"/>
  <c r="V2383" i="1"/>
  <c r="U2383" i="1"/>
  <c r="X2382" i="1"/>
  <c r="Y2382" i="1" s="1"/>
  <c r="Z2382" i="1" s="1"/>
  <c r="V2382" i="1"/>
  <c r="U2382" i="1"/>
  <c r="X2381" i="1"/>
  <c r="Y2381" i="1" s="1"/>
  <c r="Z2381" i="1" s="1"/>
  <c r="V2381" i="1"/>
  <c r="U2381" i="1"/>
  <c r="X2380" i="1"/>
  <c r="Y2380" i="1" s="1"/>
  <c r="Z2380" i="1" s="1"/>
  <c r="V2380" i="1"/>
  <c r="U2380" i="1"/>
  <c r="X2379" i="1"/>
  <c r="Y2379" i="1" s="1"/>
  <c r="Z2379" i="1" s="1"/>
  <c r="V2379" i="1"/>
  <c r="U2379" i="1"/>
  <c r="X2378" i="1"/>
  <c r="Y2378" i="1" s="1"/>
  <c r="Z2378" i="1" s="1"/>
  <c r="V2378" i="1"/>
  <c r="U2378" i="1"/>
  <c r="X2377" i="1"/>
  <c r="Y2377" i="1" s="1"/>
  <c r="Z2377" i="1" s="1"/>
  <c r="V2377" i="1"/>
  <c r="U2377" i="1"/>
  <c r="X2376" i="1"/>
  <c r="Y2376" i="1" s="1"/>
  <c r="Z2376" i="1" s="1"/>
  <c r="V2376" i="1"/>
  <c r="U2376" i="1"/>
  <c r="X2375" i="1"/>
  <c r="Y2375" i="1" s="1"/>
  <c r="Z2375" i="1" s="1"/>
  <c r="V2375" i="1"/>
  <c r="U2375" i="1"/>
  <c r="X2374" i="1"/>
  <c r="Y2374" i="1" s="1"/>
  <c r="Z2374" i="1" s="1"/>
  <c r="V2374" i="1"/>
  <c r="U2374" i="1"/>
  <c r="X2373" i="1"/>
  <c r="Y2373" i="1" s="1"/>
  <c r="Z2373" i="1" s="1"/>
  <c r="V2373" i="1"/>
  <c r="U2373" i="1"/>
  <c r="X2372" i="1"/>
  <c r="Y2372" i="1" s="1"/>
  <c r="Z2372" i="1" s="1"/>
  <c r="V2372" i="1"/>
  <c r="U2372" i="1"/>
  <c r="X2371" i="1"/>
  <c r="Y2371" i="1" s="1"/>
  <c r="Z2371" i="1" s="1"/>
  <c r="V2371" i="1"/>
  <c r="U2371" i="1"/>
  <c r="X2370" i="1"/>
  <c r="Y2370" i="1" s="1"/>
  <c r="Z2370" i="1" s="1"/>
  <c r="V2370" i="1"/>
  <c r="U2370" i="1"/>
  <c r="X2369" i="1"/>
  <c r="Y2369" i="1" s="1"/>
  <c r="Z2369" i="1" s="1"/>
  <c r="V2369" i="1"/>
  <c r="U2369" i="1"/>
  <c r="X2368" i="1"/>
  <c r="Y2368" i="1" s="1"/>
  <c r="Z2368" i="1" s="1"/>
  <c r="V2368" i="1"/>
  <c r="U2368" i="1"/>
  <c r="X2367" i="1"/>
  <c r="Y2367" i="1" s="1"/>
  <c r="Z2367" i="1" s="1"/>
  <c r="V2367" i="1"/>
  <c r="U2367" i="1"/>
  <c r="X2366" i="1"/>
  <c r="Y2366" i="1" s="1"/>
  <c r="Z2366" i="1" s="1"/>
  <c r="V2366" i="1"/>
  <c r="U2366" i="1"/>
  <c r="X2365" i="1"/>
  <c r="Y2365" i="1" s="1"/>
  <c r="Z2365" i="1" s="1"/>
  <c r="V2365" i="1"/>
  <c r="U2365" i="1"/>
  <c r="X2364" i="1"/>
  <c r="Y2364" i="1" s="1"/>
  <c r="Z2364" i="1" s="1"/>
  <c r="V2364" i="1"/>
  <c r="U2364" i="1"/>
  <c r="X2363" i="1"/>
  <c r="Y2363" i="1" s="1"/>
  <c r="Z2363" i="1" s="1"/>
  <c r="V2363" i="1"/>
  <c r="U2363" i="1"/>
  <c r="X2362" i="1"/>
  <c r="Y2362" i="1" s="1"/>
  <c r="Z2362" i="1" s="1"/>
  <c r="V2362" i="1"/>
  <c r="U2362" i="1"/>
  <c r="X2361" i="1"/>
  <c r="Y2361" i="1" s="1"/>
  <c r="Z2361" i="1" s="1"/>
  <c r="V2361" i="1"/>
  <c r="U2361" i="1"/>
  <c r="X2360" i="1"/>
  <c r="Y2360" i="1" s="1"/>
  <c r="Z2360" i="1" s="1"/>
  <c r="V2360" i="1"/>
  <c r="U2360" i="1"/>
  <c r="X2359" i="1"/>
  <c r="Y2359" i="1" s="1"/>
  <c r="Z2359" i="1" s="1"/>
  <c r="V2359" i="1"/>
  <c r="U2359" i="1"/>
  <c r="X2358" i="1"/>
  <c r="Y2358" i="1" s="1"/>
  <c r="Z2358" i="1" s="1"/>
  <c r="V2358" i="1"/>
  <c r="U2358" i="1"/>
  <c r="X2357" i="1"/>
  <c r="Y2357" i="1" s="1"/>
  <c r="Z2357" i="1" s="1"/>
  <c r="V2357" i="1"/>
  <c r="U2357" i="1"/>
  <c r="X2356" i="1"/>
  <c r="Y2356" i="1" s="1"/>
  <c r="Z2356" i="1" s="1"/>
  <c r="V2356" i="1"/>
  <c r="U2356" i="1"/>
  <c r="X2355" i="1"/>
  <c r="Y2355" i="1" s="1"/>
  <c r="Z2355" i="1" s="1"/>
  <c r="V2355" i="1"/>
  <c r="U2355" i="1"/>
  <c r="X2354" i="1"/>
  <c r="Y2354" i="1" s="1"/>
  <c r="Z2354" i="1" s="1"/>
  <c r="V2354" i="1"/>
  <c r="U2354" i="1"/>
  <c r="X2353" i="1"/>
  <c r="Y2353" i="1" s="1"/>
  <c r="Z2353" i="1" s="1"/>
  <c r="V2353" i="1"/>
  <c r="U2353" i="1"/>
  <c r="X2352" i="1"/>
  <c r="Y2352" i="1" s="1"/>
  <c r="Z2352" i="1" s="1"/>
  <c r="V2352" i="1"/>
  <c r="U2352" i="1"/>
  <c r="X2351" i="1"/>
  <c r="Y2351" i="1" s="1"/>
  <c r="Z2351" i="1" s="1"/>
  <c r="V2351" i="1"/>
  <c r="U2351" i="1"/>
  <c r="X2350" i="1"/>
  <c r="Y2350" i="1" s="1"/>
  <c r="Z2350" i="1" s="1"/>
  <c r="V2350" i="1"/>
  <c r="U2350" i="1"/>
  <c r="X2349" i="1"/>
  <c r="Y2349" i="1" s="1"/>
  <c r="Z2349" i="1" s="1"/>
  <c r="V2349" i="1"/>
  <c r="U2349" i="1"/>
  <c r="X2348" i="1"/>
  <c r="Y2348" i="1" s="1"/>
  <c r="Z2348" i="1" s="1"/>
  <c r="V2348" i="1"/>
  <c r="U2348" i="1"/>
  <c r="X2347" i="1"/>
  <c r="Y2347" i="1" s="1"/>
  <c r="Z2347" i="1" s="1"/>
  <c r="V2347" i="1"/>
  <c r="U2347" i="1"/>
  <c r="X2346" i="1"/>
  <c r="Y2346" i="1" s="1"/>
  <c r="Z2346" i="1" s="1"/>
  <c r="V2346" i="1"/>
  <c r="U2346" i="1"/>
  <c r="X2345" i="1"/>
  <c r="Y2345" i="1" s="1"/>
  <c r="Z2345" i="1" s="1"/>
  <c r="V2345" i="1"/>
  <c r="U2345" i="1"/>
  <c r="X2344" i="1"/>
  <c r="Y2344" i="1" s="1"/>
  <c r="Z2344" i="1" s="1"/>
  <c r="V2344" i="1"/>
  <c r="U2344" i="1"/>
  <c r="X2343" i="1"/>
  <c r="Y2343" i="1" s="1"/>
  <c r="Z2343" i="1" s="1"/>
  <c r="V2343" i="1"/>
  <c r="U2343" i="1"/>
  <c r="X2342" i="1"/>
  <c r="Y2342" i="1" s="1"/>
  <c r="Z2342" i="1" s="1"/>
  <c r="V2342" i="1"/>
  <c r="U2342" i="1"/>
  <c r="X2341" i="1"/>
  <c r="Y2341" i="1" s="1"/>
  <c r="Z2341" i="1" s="1"/>
  <c r="V2341" i="1"/>
  <c r="U2341" i="1"/>
  <c r="X2340" i="1"/>
  <c r="Y2340" i="1" s="1"/>
  <c r="Z2340" i="1" s="1"/>
  <c r="V2340" i="1"/>
  <c r="U2340" i="1"/>
  <c r="X2339" i="1"/>
  <c r="Y2339" i="1" s="1"/>
  <c r="Z2339" i="1" s="1"/>
  <c r="V2339" i="1"/>
  <c r="U2339" i="1"/>
  <c r="X2338" i="1"/>
  <c r="Y2338" i="1" s="1"/>
  <c r="Z2338" i="1" s="1"/>
  <c r="V2338" i="1"/>
  <c r="U2338" i="1"/>
  <c r="X2337" i="1"/>
  <c r="Y2337" i="1" s="1"/>
  <c r="Z2337" i="1" s="1"/>
  <c r="V2337" i="1"/>
  <c r="U2337" i="1"/>
  <c r="X2336" i="1"/>
  <c r="Y2336" i="1" s="1"/>
  <c r="Z2336" i="1" s="1"/>
  <c r="V2336" i="1"/>
  <c r="U2336" i="1"/>
  <c r="X2335" i="1"/>
  <c r="Y2335" i="1" s="1"/>
  <c r="Z2335" i="1" s="1"/>
  <c r="V2335" i="1"/>
  <c r="U2335" i="1"/>
  <c r="X2334" i="1"/>
  <c r="Y2334" i="1" s="1"/>
  <c r="Z2334" i="1" s="1"/>
  <c r="V2334" i="1"/>
  <c r="U2334" i="1"/>
  <c r="X2333" i="1"/>
  <c r="Y2333" i="1" s="1"/>
  <c r="Z2333" i="1" s="1"/>
  <c r="V2333" i="1"/>
  <c r="U2333" i="1"/>
  <c r="X2332" i="1"/>
  <c r="Y2332" i="1" s="1"/>
  <c r="Z2332" i="1" s="1"/>
  <c r="V2332" i="1"/>
  <c r="U2332" i="1"/>
  <c r="X2331" i="1"/>
  <c r="Y2331" i="1" s="1"/>
  <c r="Z2331" i="1" s="1"/>
  <c r="V2331" i="1"/>
  <c r="U2331" i="1"/>
  <c r="X2330" i="1"/>
  <c r="Y2330" i="1" s="1"/>
  <c r="Z2330" i="1" s="1"/>
  <c r="V2330" i="1"/>
  <c r="U2330" i="1"/>
  <c r="X2329" i="1"/>
  <c r="Y2329" i="1" s="1"/>
  <c r="Z2329" i="1" s="1"/>
  <c r="V2329" i="1"/>
  <c r="U2329" i="1"/>
  <c r="X2328" i="1"/>
  <c r="Y2328" i="1" s="1"/>
  <c r="Z2328" i="1" s="1"/>
  <c r="V2328" i="1"/>
  <c r="U2328" i="1"/>
  <c r="X2327" i="1"/>
  <c r="Y2327" i="1" s="1"/>
  <c r="Z2327" i="1" s="1"/>
  <c r="V2327" i="1"/>
  <c r="U2327" i="1"/>
  <c r="X2326" i="1"/>
  <c r="Y2326" i="1" s="1"/>
  <c r="Z2326" i="1" s="1"/>
  <c r="V2326" i="1"/>
  <c r="U2326" i="1"/>
  <c r="X2325" i="1"/>
  <c r="Y2325" i="1" s="1"/>
  <c r="Z2325" i="1" s="1"/>
  <c r="V2325" i="1"/>
  <c r="U2325" i="1"/>
  <c r="X2324" i="1"/>
  <c r="Y2324" i="1" s="1"/>
  <c r="Z2324" i="1" s="1"/>
  <c r="V2324" i="1"/>
  <c r="U2324" i="1"/>
  <c r="X2323" i="1"/>
  <c r="Y2323" i="1" s="1"/>
  <c r="Z2323" i="1" s="1"/>
  <c r="V2323" i="1"/>
  <c r="U2323" i="1"/>
  <c r="X2322" i="1"/>
  <c r="Y2322" i="1" s="1"/>
  <c r="Z2322" i="1" s="1"/>
  <c r="V2322" i="1"/>
  <c r="U2322" i="1"/>
  <c r="X2321" i="1"/>
  <c r="Y2321" i="1" s="1"/>
  <c r="Z2321" i="1" s="1"/>
  <c r="V2321" i="1"/>
  <c r="U2321" i="1"/>
  <c r="X2320" i="1"/>
  <c r="Y2320" i="1" s="1"/>
  <c r="Z2320" i="1" s="1"/>
  <c r="V2320" i="1"/>
  <c r="U2320" i="1"/>
  <c r="X2319" i="1"/>
  <c r="Y2319" i="1" s="1"/>
  <c r="Z2319" i="1" s="1"/>
  <c r="V2319" i="1"/>
  <c r="U2319" i="1"/>
  <c r="X2318" i="1"/>
  <c r="Y2318" i="1" s="1"/>
  <c r="Z2318" i="1" s="1"/>
  <c r="V2318" i="1"/>
  <c r="U2318" i="1"/>
  <c r="X2317" i="1"/>
  <c r="Y2317" i="1" s="1"/>
  <c r="Z2317" i="1" s="1"/>
  <c r="V2317" i="1"/>
  <c r="U2317" i="1"/>
  <c r="X2316" i="1"/>
  <c r="Y2316" i="1" s="1"/>
  <c r="Z2316" i="1" s="1"/>
  <c r="V2316" i="1"/>
  <c r="U2316" i="1"/>
  <c r="X2315" i="1"/>
  <c r="Y2315" i="1" s="1"/>
  <c r="Z2315" i="1" s="1"/>
  <c r="V2315" i="1"/>
  <c r="U2315" i="1"/>
  <c r="X2314" i="1"/>
  <c r="Y2314" i="1" s="1"/>
  <c r="Z2314" i="1" s="1"/>
  <c r="V2314" i="1"/>
  <c r="U2314" i="1"/>
  <c r="X2313" i="1"/>
  <c r="Y2313" i="1" s="1"/>
  <c r="Z2313" i="1" s="1"/>
  <c r="V2313" i="1"/>
  <c r="U2313" i="1"/>
  <c r="X2312" i="1"/>
  <c r="Y2312" i="1" s="1"/>
  <c r="Z2312" i="1" s="1"/>
  <c r="V2312" i="1"/>
  <c r="U2312" i="1"/>
  <c r="X2311" i="1"/>
  <c r="Y2311" i="1" s="1"/>
  <c r="Z2311" i="1" s="1"/>
  <c r="V2311" i="1"/>
  <c r="U2311" i="1"/>
  <c r="X2310" i="1"/>
  <c r="Y2310" i="1" s="1"/>
  <c r="Z2310" i="1" s="1"/>
  <c r="V2310" i="1"/>
  <c r="U2310" i="1"/>
  <c r="X2309" i="1"/>
  <c r="Y2309" i="1" s="1"/>
  <c r="Z2309" i="1" s="1"/>
  <c r="V2309" i="1"/>
  <c r="U2309" i="1"/>
  <c r="X2308" i="1"/>
  <c r="Y2308" i="1" s="1"/>
  <c r="Z2308" i="1" s="1"/>
  <c r="V2308" i="1"/>
  <c r="U2308" i="1"/>
  <c r="X2307" i="1"/>
  <c r="Y2307" i="1" s="1"/>
  <c r="Z2307" i="1" s="1"/>
  <c r="V2307" i="1"/>
  <c r="U2307" i="1"/>
  <c r="X2306" i="1"/>
  <c r="Y2306" i="1" s="1"/>
  <c r="Z2306" i="1" s="1"/>
  <c r="V2306" i="1"/>
  <c r="U2306" i="1"/>
  <c r="X2305" i="1"/>
  <c r="Y2305" i="1" s="1"/>
  <c r="Z2305" i="1" s="1"/>
  <c r="V2305" i="1"/>
  <c r="U2305" i="1"/>
  <c r="X2304" i="1"/>
  <c r="Y2304" i="1" s="1"/>
  <c r="Z2304" i="1" s="1"/>
  <c r="V2304" i="1"/>
  <c r="U2304" i="1"/>
  <c r="X2303" i="1"/>
  <c r="Y2303" i="1" s="1"/>
  <c r="Z2303" i="1" s="1"/>
  <c r="V2303" i="1"/>
  <c r="U2303" i="1"/>
  <c r="X2302" i="1"/>
  <c r="Y2302" i="1" s="1"/>
  <c r="Z2302" i="1" s="1"/>
  <c r="V2302" i="1"/>
  <c r="U2302" i="1"/>
  <c r="X2301" i="1"/>
  <c r="Y2301" i="1" s="1"/>
  <c r="Z2301" i="1" s="1"/>
  <c r="V2301" i="1"/>
  <c r="U2301" i="1"/>
  <c r="X2300" i="1"/>
  <c r="Y2300" i="1" s="1"/>
  <c r="Z2300" i="1" s="1"/>
  <c r="V2300" i="1"/>
  <c r="U2300" i="1"/>
  <c r="X2299" i="1"/>
  <c r="Y2299" i="1" s="1"/>
  <c r="Z2299" i="1" s="1"/>
  <c r="V2299" i="1"/>
  <c r="U2299" i="1"/>
  <c r="X2298" i="1"/>
  <c r="Y2298" i="1" s="1"/>
  <c r="Z2298" i="1" s="1"/>
  <c r="V2298" i="1"/>
  <c r="U2298" i="1"/>
  <c r="X2297" i="1"/>
  <c r="Y2297" i="1" s="1"/>
  <c r="Z2297" i="1" s="1"/>
  <c r="V2297" i="1"/>
  <c r="U2297" i="1"/>
  <c r="X2296" i="1"/>
  <c r="Y2296" i="1" s="1"/>
  <c r="Z2296" i="1" s="1"/>
  <c r="V2296" i="1"/>
  <c r="U2296" i="1"/>
  <c r="X2295" i="1"/>
  <c r="Y2295" i="1" s="1"/>
  <c r="Z2295" i="1" s="1"/>
  <c r="V2295" i="1"/>
  <c r="U2295" i="1"/>
  <c r="X2294" i="1"/>
  <c r="Y2294" i="1" s="1"/>
  <c r="Z2294" i="1" s="1"/>
  <c r="V2294" i="1"/>
  <c r="U2294" i="1"/>
  <c r="X2293" i="1"/>
  <c r="Y2293" i="1" s="1"/>
  <c r="Z2293" i="1" s="1"/>
  <c r="V2293" i="1"/>
  <c r="U2293" i="1"/>
  <c r="X2292" i="1"/>
  <c r="Y2292" i="1" s="1"/>
  <c r="Z2292" i="1" s="1"/>
  <c r="V2292" i="1"/>
  <c r="U2292" i="1"/>
  <c r="X2291" i="1"/>
  <c r="Y2291" i="1" s="1"/>
  <c r="Z2291" i="1" s="1"/>
  <c r="V2291" i="1"/>
  <c r="U2291" i="1"/>
  <c r="X2290" i="1"/>
  <c r="Y2290" i="1" s="1"/>
  <c r="Z2290" i="1" s="1"/>
  <c r="V2290" i="1"/>
  <c r="U2290" i="1"/>
  <c r="X2289" i="1"/>
  <c r="Y2289" i="1" s="1"/>
  <c r="Z2289" i="1" s="1"/>
  <c r="V2289" i="1"/>
  <c r="U2289" i="1"/>
  <c r="X2288" i="1"/>
  <c r="Y2288" i="1" s="1"/>
  <c r="Z2288" i="1" s="1"/>
  <c r="V2288" i="1"/>
  <c r="U2288" i="1"/>
  <c r="X2287" i="1"/>
  <c r="Y2287" i="1" s="1"/>
  <c r="Z2287" i="1" s="1"/>
  <c r="V2287" i="1"/>
  <c r="U2287" i="1"/>
  <c r="X2286" i="1"/>
  <c r="Y2286" i="1" s="1"/>
  <c r="Z2286" i="1" s="1"/>
  <c r="V2286" i="1"/>
  <c r="U2286" i="1"/>
  <c r="X2285" i="1"/>
  <c r="Y2285" i="1" s="1"/>
  <c r="Z2285" i="1" s="1"/>
  <c r="V2285" i="1"/>
  <c r="U2285" i="1"/>
  <c r="X2284" i="1"/>
  <c r="Y2284" i="1" s="1"/>
  <c r="Z2284" i="1" s="1"/>
  <c r="V2284" i="1"/>
  <c r="U2284" i="1"/>
  <c r="X2283" i="1"/>
  <c r="Y2283" i="1" s="1"/>
  <c r="Z2283" i="1" s="1"/>
  <c r="V2283" i="1"/>
  <c r="U2283" i="1"/>
  <c r="X2282" i="1"/>
  <c r="Y2282" i="1" s="1"/>
  <c r="Z2282" i="1" s="1"/>
  <c r="V2282" i="1"/>
  <c r="U2282" i="1"/>
  <c r="X2281" i="1"/>
  <c r="Y2281" i="1" s="1"/>
  <c r="Z2281" i="1" s="1"/>
  <c r="V2281" i="1"/>
  <c r="U2281" i="1"/>
  <c r="X2280" i="1"/>
  <c r="Y2280" i="1" s="1"/>
  <c r="Z2280" i="1" s="1"/>
  <c r="V2280" i="1"/>
  <c r="U2280" i="1"/>
  <c r="X2279" i="1"/>
  <c r="Y2279" i="1" s="1"/>
  <c r="Z2279" i="1" s="1"/>
  <c r="V2279" i="1"/>
  <c r="U2279" i="1"/>
  <c r="X2278" i="1"/>
  <c r="Y2278" i="1" s="1"/>
  <c r="Z2278" i="1" s="1"/>
  <c r="V2278" i="1"/>
  <c r="U2278" i="1"/>
  <c r="X2277" i="1"/>
  <c r="Y2277" i="1" s="1"/>
  <c r="Z2277" i="1" s="1"/>
  <c r="V2277" i="1"/>
  <c r="U2277" i="1"/>
  <c r="X2276" i="1"/>
  <c r="Y2276" i="1" s="1"/>
  <c r="Z2276" i="1" s="1"/>
  <c r="V2276" i="1"/>
  <c r="U2276" i="1"/>
  <c r="X2275" i="1"/>
  <c r="Y2275" i="1" s="1"/>
  <c r="Z2275" i="1" s="1"/>
  <c r="V2275" i="1"/>
  <c r="U2275" i="1"/>
  <c r="X2274" i="1"/>
  <c r="Y2274" i="1" s="1"/>
  <c r="Z2274" i="1" s="1"/>
  <c r="V2274" i="1"/>
  <c r="U2274" i="1"/>
  <c r="X2273" i="1"/>
  <c r="Y2273" i="1" s="1"/>
  <c r="Z2273" i="1" s="1"/>
  <c r="V2273" i="1"/>
  <c r="U2273" i="1"/>
  <c r="X2272" i="1"/>
  <c r="Y2272" i="1" s="1"/>
  <c r="Z2272" i="1" s="1"/>
  <c r="V2272" i="1"/>
  <c r="U2272" i="1"/>
  <c r="X2271" i="1"/>
  <c r="Y2271" i="1" s="1"/>
  <c r="Z2271" i="1" s="1"/>
  <c r="V2271" i="1"/>
  <c r="U2271" i="1"/>
  <c r="X2270" i="1"/>
  <c r="Y2270" i="1" s="1"/>
  <c r="Z2270" i="1" s="1"/>
  <c r="V2270" i="1"/>
  <c r="U2270" i="1"/>
  <c r="X2269" i="1"/>
  <c r="Y2269" i="1" s="1"/>
  <c r="Z2269" i="1" s="1"/>
  <c r="V2269" i="1"/>
  <c r="U2269" i="1"/>
  <c r="X2268" i="1"/>
  <c r="Y2268" i="1" s="1"/>
  <c r="Z2268" i="1" s="1"/>
  <c r="V2268" i="1"/>
  <c r="U2268" i="1"/>
  <c r="X2267" i="1"/>
  <c r="Y2267" i="1" s="1"/>
  <c r="Z2267" i="1" s="1"/>
  <c r="V2267" i="1"/>
  <c r="U2267" i="1"/>
  <c r="X2266" i="1"/>
  <c r="Y2266" i="1" s="1"/>
  <c r="Z2266" i="1" s="1"/>
  <c r="V2266" i="1"/>
  <c r="U2266" i="1"/>
  <c r="X2265" i="1"/>
  <c r="Y2265" i="1" s="1"/>
  <c r="Z2265" i="1" s="1"/>
  <c r="V2265" i="1"/>
  <c r="U2265" i="1"/>
  <c r="X2264" i="1"/>
  <c r="Y2264" i="1" s="1"/>
  <c r="Z2264" i="1" s="1"/>
  <c r="V2264" i="1"/>
  <c r="U2264" i="1"/>
  <c r="X2263" i="1"/>
  <c r="Y2263" i="1" s="1"/>
  <c r="Z2263" i="1" s="1"/>
  <c r="V2263" i="1"/>
  <c r="U2263" i="1"/>
  <c r="X2262" i="1"/>
  <c r="Y2262" i="1" s="1"/>
  <c r="Z2262" i="1" s="1"/>
  <c r="V2262" i="1"/>
  <c r="U2262" i="1"/>
  <c r="X2261" i="1"/>
  <c r="Y2261" i="1" s="1"/>
  <c r="Z2261" i="1" s="1"/>
  <c r="V2261" i="1"/>
  <c r="U2261" i="1"/>
  <c r="X2260" i="1"/>
  <c r="Y2260" i="1" s="1"/>
  <c r="Z2260" i="1" s="1"/>
  <c r="V2260" i="1"/>
  <c r="U2260" i="1"/>
  <c r="X2259" i="1"/>
  <c r="Y2259" i="1" s="1"/>
  <c r="Z2259" i="1" s="1"/>
  <c r="V2259" i="1"/>
  <c r="U2259" i="1"/>
  <c r="X2258" i="1"/>
  <c r="Y2258" i="1" s="1"/>
  <c r="Z2258" i="1" s="1"/>
  <c r="V2258" i="1"/>
  <c r="U2258" i="1"/>
  <c r="X2257" i="1"/>
  <c r="Y2257" i="1" s="1"/>
  <c r="Z2257" i="1" s="1"/>
  <c r="V2257" i="1"/>
  <c r="U2257" i="1"/>
  <c r="X2256" i="1"/>
  <c r="Y2256" i="1" s="1"/>
  <c r="Z2256" i="1" s="1"/>
  <c r="V2256" i="1"/>
  <c r="U2256" i="1"/>
  <c r="X2255" i="1"/>
  <c r="Y2255" i="1" s="1"/>
  <c r="Z2255" i="1" s="1"/>
  <c r="V2255" i="1"/>
  <c r="U2255" i="1"/>
  <c r="X2254" i="1"/>
  <c r="Y2254" i="1" s="1"/>
  <c r="Z2254" i="1" s="1"/>
  <c r="V2254" i="1"/>
  <c r="U2254" i="1"/>
  <c r="X2253" i="1"/>
  <c r="Y2253" i="1" s="1"/>
  <c r="Z2253" i="1" s="1"/>
  <c r="V2253" i="1"/>
  <c r="U2253" i="1"/>
  <c r="X2252" i="1"/>
  <c r="Y2252" i="1" s="1"/>
  <c r="Z2252" i="1" s="1"/>
  <c r="V2252" i="1"/>
  <c r="U2252" i="1"/>
  <c r="X2251" i="1"/>
  <c r="Y2251" i="1" s="1"/>
  <c r="Z2251" i="1" s="1"/>
  <c r="V2251" i="1"/>
  <c r="U2251" i="1"/>
  <c r="X2250" i="1"/>
  <c r="Y2250" i="1" s="1"/>
  <c r="Z2250" i="1" s="1"/>
  <c r="V2250" i="1"/>
  <c r="U2250" i="1"/>
  <c r="X2249" i="1"/>
  <c r="Y2249" i="1" s="1"/>
  <c r="Z2249" i="1" s="1"/>
  <c r="V2249" i="1"/>
  <c r="U2249" i="1"/>
  <c r="X2248" i="1"/>
  <c r="Y2248" i="1" s="1"/>
  <c r="Z2248" i="1" s="1"/>
  <c r="V2248" i="1"/>
  <c r="U2248" i="1"/>
  <c r="X2247" i="1"/>
  <c r="Y2247" i="1" s="1"/>
  <c r="Z2247" i="1" s="1"/>
  <c r="V2247" i="1"/>
  <c r="U2247" i="1"/>
  <c r="X2246" i="1"/>
  <c r="Y2246" i="1" s="1"/>
  <c r="Z2246" i="1" s="1"/>
  <c r="V2246" i="1"/>
  <c r="U2246" i="1"/>
  <c r="X2245" i="1"/>
  <c r="Y2245" i="1" s="1"/>
  <c r="Z2245" i="1" s="1"/>
  <c r="V2245" i="1"/>
  <c r="U2245" i="1"/>
  <c r="X2244" i="1"/>
  <c r="Y2244" i="1" s="1"/>
  <c r="Z2244" i="1" s="1"/>
  <c r="V2244" i="1"/>
  <c r="U2244" i="1"/>
  <c r="X2243" i="1"/>
  <c r="Y2243" i="1" s="1"/>
  <c r="Z2243" i="1" s="1"/>
  <c r="V2243" i="1"/>
  <c r="U2243" i="1"/>
  <c r="X2242" i="1"/>
  <c r="Y2242" i="1" s="1"/>
  <c r="Z2242" i="1" s="1"/>
  <c r="V2242" i="1"/>
  <c r="U2242" i="1"/>
  <c r="X2241" i="1"/>
  <c r="Y2241" i="1" s="1"/>
  <c r="Z2241" i="1" s="1"/>
  <c r="V2241" i="1"/>
  <c r="U2241" i="1"/>
  <c r="X2240" i="1"/>
  <c r="Y2240" i="1" s="1"/>
  <c r="Z2240" i="1" s="1"/>
  <c r="V2240" i="1"/>
  <c r="U2240" i="1"/>
  <c r="X2239" i="1"/>
  <c r="Y2239" i="1" s="1"/>
  <c r="Z2239" i="1" s="1"/>
  <c r="V2239" i="1"/>
  <c r="U2239" i="1"/>
  <c r="X2238" i="1"/>
  <c r="Y2238" i="1" s="1"/>
  <c r="Z2238" i="1" s="1"/>
  <c r="V2238" i="1"/>
  <c r="U2238" i="1"/>
  <c r="X2237" i="1"/>
  <c r="Y2237" i="1" s="1"/>
  <c r="Z2237" i="1" s="1"/>
  <c r="V2237" i="1"/>
  <c r="U2237" i="1"/>
  <c r="X2236" i="1"/>
  <c r="Y2236" i="1" s="1"/>
  <c r="Z2236" i="1" s="1"/>
  <c r="V2236" i="1"/>
  <c r="U2236" i="1"/>
  <c r="X2235" i="1"/>
  <c r="Y2235" i="1" s="1"/>
  <c r="Z2235" i="1" s="1"/>
  <c r="V2235" i="1"/>
  <c r="U2235" i="1"/>
  <c r="X2234" i="1"/>
  <c r="Y2234" i="1" s="1"/>
  <c r="Z2234" i="1" s="1"/>
  <c r="V2234" i="1"/>
  <c r="U2234" i="1"/>
  <c r="X2233" i="1"/>
  <c r="Y2233" i="1" s="1"/>
  <c r="Z2233" i="1" s="1"/>
  <c r="V2233" i="1"/>
  <c r="U2233" i="1"/>
  <c r="X2232" i="1"/>
  <c r="Y2232" i="1" s="1"/>
  <c r="Z2232" i="1" s="1"/>
  <c r="V2232" i="1"/>
  <c r="U2232" i="1"/>
  <c r="X2231" i="1"/>
  <c r="Y2231" i="1" s="1"/>
  <c r="Z2231" i="1" s="1"/>
  <c r="V2231" i="1"/>
  <c r="U2231" i="1"/>
  <c r="X2230" i="1"/>
  <c r="Y2230" i="1" s="1"/>
  <c r="Z2230" i="1" s="1"/>
  <c r="V2230" i="1"/>
  <c r="U2230" i="1"/>
  <c r="X2229" i="1"/>
  <c r="Y2229" i="1" s="1"/>
  <c r="Z2229" i="1" s="1"/>
  <c r="V2229" i="1"/>
  <c r="U2229" i="1"/>
  <c r="X2228" i="1"/>
  <c r="Y2228" i="1" s="1"/>
  <c r="Z2228" i="1" s="1"/>
  <c r="V2228" i="1"/>
  <c r="U2228" i="1"/>
  <c r="X2227" i="1"/>
  <c r="Y2227" i="1" s="1"/>
  <c r="Z2227" i="1" s="1"/>
  <c r="V2227" i="1"/>
  <c r="U2227" i="1"/>
  <c r="X2226" i="1"/>
  <c r="Y2226" i="1" s="1"/>
  <c r="Z2226" i="1" s="1"/>
  <c r="V2226" i="1"/>
  <c r="U2226" i="1"/>
  <c r="X2225" i="1"/>
  <c r="Y2225" i="1" s="1"/>
  <c r="Z2225" i="1" s="1"/>
  <c r="V2225" i="1"/>
  <c r="U2225" i="1"/>
  <c r="X2224" i="1"/>
  <c r="Y2224" i="1" s="1"/>
  <c r="Z2224" i="1" s="1"/>
  <c r="V2224" i="1"/>
  <c r="U2224" i="1"/>
  <c r="X2223" i="1"/>
  <c r="Y2223" i="1" s="1"/>
  <c r="Z2223" i="1" s="1"/>
  <c r="V2223" i="1"/>
  <c r="U2223" i="1"/>
  <c r="X2222" i="1"/>
  <c r="Y2222" i="1" s="1"/>
  <c r="Z2222" i="1" s="1"/>
  <c r="V2222" i="1"/>
  <c r="U2222" i="1"/>
  <c r="X2221" i="1"/>
  <c r="Y2221" i="1" s="1"/>
  <c r="Z2221" i="1" s="1"/>
  <c r="V2221" i="1"/>
  <c r="U2221" i="1"/>
  <c r="X2220" i="1"/>
  <c r="Y2220" i="1" s="1"/>
  <c r="Z2220" i="1" s="1"/>
  <c r="V2220" i="1"/>
  <c r="U2220" i="1"/>
  <c r="X2219" i="1"/>
  <c r="Y2219" i="1" s="1"/>
  <c r="Z2219" i="1" s="1"/>
  <c r="V2219" i="1"/>
  <c r="U2219" i="1"/>
  <c r="X2218" i="1"/>
  <c r="Y2218" i="1" s="1"/>
  <c r="Z2218" i="1" s="1"/>
  <c r="V2218" i="1"/>
  <c r="U2218" i="1"/>
  <c r="X2217" i="1"/>
  <c r="Y2217" i="1" s="1"/>
  <c r="Z2217" i="1" s="1"/>
  <c r="V2217" i="1"/>
  <c r="U2217" i="1"/>
  <c r="X2216" i="1"/>
  <c r="Y2216" i="1" s="1"/>
  <c r="Z2216" i="1" s="1"/>
  <c r="V2216" i="1"/>
  <c r="U2216" i="1"/>
  <c r="X2215" i="1"/>
  <c r="Y2215" i="1" s="1"/>
  <c r="Z2215" i="1" s="1"/>
  <c r="V2215" i="1"/>
  <c r="U2215" i="1"/>
  <c r="X2214" i="1"/>
  <c r="Y2214" i="1" s="1"/>
  <c r="Z2214" i="1" s="1"/>
  <c r="V2214" i="1"/>
  <c r="U2214" i="1"/>
  <c r="X2213" i="1"/>
  <c r="Y2213" i="1" s="1"/>
  <c r="Z2213" i="1" s="1"/>
  <c r="V2213" i="1"/>
  <c r="U2213" i="1"/>
  <c r="X2212" i="1"/>
  <c r="Y2212" i="1" s="1"/>
  <c r="Z2212" i="1" s="1"/>
  <c r="V2212" i="1"/>
  <c r="U2212" i="1"/>
  <c r="X2211" i="1"/>
  <c r="Y2211" i="1" s="1"/>
  <c r="Z2211" i="1" s="1"/>
  <c r="V2211" i="1"/>
  <c r="U2211" i="1"/>
  <c r="X2210" i="1"/>
  <c r="Y2210" i="1" s="1"/>
  <c r="Z2210" i="1" s="1"/>
  <c r="V2210" i="1"/>
  <c r="U2210" i="1"/>
  <c r="X2209" i="1"/>
  <c r="Y2209" i="1" s="1"/>
  <c r="Z2209" i="1" s="1"/>
  <c r="V2209" i="1"/>
  <c r="U2209" i="1"/>
  <c r="X2208" i="1"/>
  <c r="Y2208" i="1" s="1"/>
  <c r="Z2208" i="1" s="1"/>
  <c r="V2208" i="1"/>
  <c r="U2208" i="1"/>
  <c r="X2207" i="1"/>
  <c r="Y2207" i="1" s="1"/>
  <c r="Z2207" i="1" s="1"/>
  <c r="V2207" i="1"/>
  <c r="U2207" i="1"/>
  <c r="X2206" i="1"/>
  <c r="Y2206" i="1" s="1"/>
  <c r="Z2206" i="1" s="1"/>
  <c r="V2206" i="1"/>
  <c r="U2206" i="1"/>
  <c r="X2205" i="1"/>
  <c r="Y2205" i="1" s="1"/>
  <c r="Z2205" i="1" s="1"/>
  <c r="V2205" i="1"/>
  <c r="U2205" i="1"/>
  <c r="X2204" i="1"/>
  <c r="Y2204" i="1" s="1"/>
  <c r="Z2204" i="1" s="1"/>
  <c r="V2204" i="1"/>
  <c r="U2204" i="1"/>
  <c r="X2203" i="1"/>
  <c r="Y2203" i="1" s="1"/>
  <c r="Z2203" i="1" s="1"/>
  <c r="V2203" i="1"/>
  <c r="U2203" i="1"/>
  <c r="X2202" i="1"/>
  <c r="Y2202" i="1" s="1"/>
  <c r="Z2202" i="1" s="1"/>
  <c r="V2202" i="1"/>
  <c r="U2202" i="1"/>
  <c r="X2201" i="1"/>
  <c r="Y2201" i="1" s="1"/>
  <c r="Z2201" i="1" s="1"/>
  <c r="V2201" i="1"/>
  <c r="U2201" i="1"/>
  <c r="X2200" i="1"/>
  <c r="Y2200" i="1" s="1"/>
  <c r="Z2200" i="1" s="1"/>
  <c r="V2200" i="1"/>
  <c r="U2200" i="1"/>
  <c r="X2199" i="1"/>
  <c r="Y2199" i="1" s="1"/>
  <c r="Z2199" i="1" s="1"/>
  <c r="V2199" i="1"/>
  <c r="U2199" i="1"/>
  <c r="X2198" i="1"/>
  <c r="Y2198" i="1" s="1"/>
  <c r="Z2198" i="1" s="1"/>
  <c r="V2198" i="1"/>
  <c r="U2198" i="1"/>
  <c r="X2197" i="1"/>
  <c r="Y2197" i="1" s="1"/>
  <c r="Z2197" i="1" s="1"/>
  <c r="V2197" i="1"/>
  <c r="U2197" i="1"/>
  <c r="X2196" i="1"/>
  <c r="Y2196" i="1" s="1"/>
  <c r="Z2196" i="1" s="1"/>
  <c r="V2196" i="1"/>
  <c r="U2196" i="1"/>
  <c r="X2195" i="1"/>
  <c r="Y2195" i="1" s="1"/>
  <c r="Z2195" i="1" s="1"/>
  <c r="V2195" i="1"/>
  <c r="U2195" i="1"/>
  <c r="X2194" i="1"/>
  <c r="Y2194" i="1" s="1"/>
  <c r="Z2194" i="1" s="1"/>
  <c r="V2194" i="1"/>
  <c r="U2194" i="1"/>
  <c r="X2193" i="1"/>
  <c r="Y2193" i="1" s="1"/>
  <c r="Z2193" i="1" s="1"/>
  <c r="V2193" i="1"/>
  <c r="U2193" i="1"/>
  <c r="X2192" i="1"/>
  <c r="Y2192" i="1" s="1"/>
  <c r="Z2192" i="1" s="1"/>
  <c r="V2192" i="1"/>
  <c r="U2192" i="1"/>
  <c r="X2191" i="1"/>
  <c r="Y2191" i="1" s="1"/>
  <c r="Z2191" i="1" s="1"/>
  <c r="V2191" i="1"/>
  <c r="U2191" i="1"/>
  <c r="X2190" i="1"/>
  <c r="Y2190" i="1" s="1"/>
  <c r="Z2190" i="1" s="1"/>
  <c r="V2190" i="1"/>
  <c r="U2190" i="1"/>
  <c r="X2189" i="1"/>
  <c r="Y2189" i="1" s="1"/>
  <c r="Z2189" i="1" s="1"/>
  <c r="V2189" i="1"/>
  <c r="U2189" i="1"/>
  <c r="X2188" i="1"/>
  <c r="Y2188" i="1" s="1"/>
  <c r="Z2188" i="1" s="1"/>
  <c r="V2188" i="1"/>
  <c r="U2188" i="1"/>
  <c r="X2187" i="1"/>
  <c r="Y2187" i="1" s="1"/>
  <c r="Z2187" i="1" s="1"/>
  <c r="V2187" i="1"/>
  <c r="U2187" i="1"/>
  <c r="X2186" i="1"/>
  <c r="Y2186" i="1" s="1"/>
  <c r="Z2186" i="1" s="1"/>
  <c r="V2186" i="1"/>
  <c r="U2186" i="1"/>
  <c r="X2185" i="1"/>
  <c r="Y2185" i="1" s="1"/>
  <c r="Z2185" i="1" s="1"/>
  <c r="V2185" i="1"/>
  <c r="U2185" i="1"/>
  <c r="X2184" i="1"/>
  <c r="Y2184" i="1" s="1"/>
  <c r="Z2184" i="1" s="1"/>
  <c r="V2184" i="1"/>
  <c r="U2184" i="1"/>
  <c r="X2183" i="1"/>
  <c r="Y2183" i="1" s="1"/>
  <c r="Z2183" i="1" s="1"/>
  <c r="V2183" i="1"/>
  <c r="U2183" i="1"/>
  <c r="X2182" i="1"/>
  <c r="Y2182" i="1" s="1"/>
  <c r="Z2182" i="1" s="1"/>
  <c r="V2182" i="1"/>
  <c r="U2182" i="1"/>
  <c r="X2181" i="1"/>
  <c r="Y2181" i="1" s="1"/>
  <c r="Z2181" i="1" s="1"/>
  <c r="V2181" i="1"/>
  <c r="U2181" i="1"/>
  <c r="X2180" i="1"/>
  <c r="Y2180" i="1" s="1"/>
  <c r="Z2180" i="1" s="1"/>
  <c r="V2180" i="1"/>
  <c r="U2180" i="1"/>
  <c r="X2179" i="1"/>
  <c r="Y2179" i="1" s="1"/>
  <c r="Z2179" i="1" s="1"/>
  <c r="V2179" i="1"/>
  <c r="U2179" i="1"/>
  <c r="X2178" i="1"/>
  <c r="Y2178" i="1" s="1"/>
  <c r="Z2178" i="1" s="1"/>
  <c r="V2178" i="1"/>
  <c r="U2178" i="1"/>
  <c r="X2177" i="1"/>
  <c r="Y2177" i="1" s="1"/>
  <c r="Z2177" i="1" s="1"/>
  <c r="V2177" i="1"/>
  <c r="U2177" i="1"/>
  <c r="X2176" i="1"/>
  <c r="Y2176" i="1" s="1"/>
  <c r="Z2176" i="1" s="1"/>
  <c r="V2176" i="1"/>
  <c r="U2176" i="1"/>
  <c r="X2175" i="1"/>
  <c r="Y2175" i="1" s="1"/>
  <c r="Z2175" i="1" s="1"/>
  <c r="V2175" i="1"/>
  <c r="U2175" i="1"/>
  <c r="X2174" i="1"/>
  <c r="Y2174" i="1" s="1"/>
  <c r="Z2174" i="1" s="1"/>
  <c r="V2174" i="1"/>
  <c r="U2174" i="1"/>
  <c r="X2173" i="1"/>
  <c r="Y2173" i="1" s="1"/>
  <c r="Z2173" i="1" s="1"/>
  <c r="V2173" i="1"/>
  <c r="U2173" i="1"/>
  <c r="X2172" i="1"/>
  <c r="Y2172" i="1" s="1"/>
  <c r="Z2172" i="1" s="1"/>
  <c r="V2172" i="1"/>
  <c r="U2172" i="1"/>
  <c r="X2171" i="1"/>
  <c r="Y2171" i="1" s="1"/>
  <c r="Z2171" i="1" s="1"/>
  <c r="V2171" i="1"/>
  <c r="U2171" i="1"/>
  <c r="X2170" i="1"/>
  <c r="Y2170" i="1" s="1"/>
  <c r="Z2170" i="1" s="1"/>
  <c r="V2170" i="1"/>
  <c r="U2170" i="1"/>
  <c r="X2169" i="1"/>
  <c r="Y2169" i="1" s="1"/>
  <c r="Z2169" i="1" s="1"/>
  <c r="V2169" i="1"/>
  <c r="U2169" i="1"/>
  <c r="X2168" i="1"/>
  <c r="Y2168" i="1" s="1"/>
  <c r="Z2168" i="1" s="1"/>
  <c r="V2168" i="1"/>
  <c r="U2168" i="1"/>
  <c r="X2167" i="1"/>
  <c r="Y2167" i="1" s="1"/>
  <c r="Z2167" i="1" s="1"/>
  <c r="V2167" i="1"/>
  <c r="U2167" i="1"/>
  <c r="X2166" i="1"/>
  <c r="Y2166" i="1" s="1"/>
  <c r="Z2166" i="1" s="1"/>
  <c r="V2166" i="1"/>
  <c r="U2166" i="1"/>
  <c r="X2165" i="1"/>
  <c r="Y2165" i="1" s="1"/>
  <c r="Z2165" i="1" s="1"/>
  <c r="V2165" i="1"/>
  <c r="U2165" i="1"/>
  <c r="X2164" i="1"/>
  <c r="Y2164" i="1" s="1"/>
  <c r="Z2164" i="1" s="1"/>
  <c r="V2164" i="1"/>
  <c r="U2164" i="1"/>
  <c r="X2163" i="1"/>
  <c r="Y2163" i="1" s="1"/>
  <c r="Z2163" i="1" s="1"/>
  <c r="V2163" i="1"/>
  <c r="U2163" i="1"/>
  <c r="X2162" i="1"/>
  <c r="Y2162" i="1" s="1"/>
  <c r="Z2162" i="1" s="1"/>
  <c r="V2162" i="1"/>
  <c r="U2162" i="1"/>
  <c r="X2161" i="1"/>
  <c r="Y2161" i="1" s="1"/>
  <c r="Z2161" i="1" s="1"/>
  <c r="V2161" i="1"/>
  <c r="U2161" i="1"/>
  <c r="X2160" i="1"/>
  <c r="Y2160" i="1" s="1"/>
  <c r="Z2160" i="1" s="1"/>
  <c r="V2160" i="1"/>
  <c r="U2160" i="1"/>
  <c r="X2159" i="1"/>
  <c r="Y2159" i="1" s="1"/>
  <c r="Z2159" i="1" s="1"/>
  <c r="V2159" i="1"/>
  <c r="U2159" i="1"/>
  <c r="X2158" i="1"/>
  <c r="Y2158" i="1" s="1"/>
  <c r="Z2158" i="1" s="1"/>
  <c r="V2158" i="1"/>
  <c r="U2158" i="1"/>
  <c r="X2157" i="1"/>
  <c r="Y2157" i="1" s="1"/>
  <c r="Z2157" i="1" s="1"/>
  <c r="V2157" i="1"/>
  <c r="U2157" i="1"/>
  <c r="X2156" i="1"/>
  <c r="Y2156" i="1" s="1"/>
  <c r="Z2156" i="1" s="1"/>
  <c r="V2156" i="1"/>
  <c r="U2156" i="1"/>
  <c r="X2155" i="1"/>
  <c r="Y2155" i="1" s="1"/>
  <c r="Z2155" i="1" s="1"/>
  <c r="V2155" i="1"/>
  <c r="U2155" i="1"/>
  <c r="X2154" i="1"/>
  <c r="Y2154" i="1" s="1"/>
  <c r="Z2154" i="1" s="1"/>
  <c r="V2154" i="1"/>
  <c r="U2154" i="1"/>
  <c r="X2153" i="1"/>
  <c r="Y2153" i="1" s="1"/>
  <c r="Z2153" i="1" s="1"/>
  <c r="V2153" i="1"/>
  <c r="U2153" i="1"/>
  <c r="X2152" i="1"/>
  <c r="Y2152" i="1" s="1"/>
  <c r="Z2152" i="1" s="1"/>
  <c r="V2152" i="1"/>
  <c r="U2152" i="1"/>
  <c r="X2151" i="1"/>
  <c r="Y2151" i="1" s="1"/>
  <c r="Z2151" i="1" s="1"/>
  <c r="V2151" i="1"/>
  <c r="U2151" i="1"/>
  <c r="X2150" i="1"/>
  <c r="Y2150" i="1" s="1"/>
  <c r="Z2150" i="1" s="1"/>
  <c r="V2150" i="1"/>
  <c r="U2150" i="1"/>
  <c r="X2149" i="1"/>
  <c r="Y2149" i="1" s="1"/>
  <c r="Z2149" i="1" s="1"/>
  <c r="V2149" i="1"/>
  <c r="U2149" i="1"/>
  <c r="X2148" i="1"/>
  <c r="Y2148" i="1" s="1"/>
  <c r="Z2148" i="1" s="1"/>
  <c r="V2148" i="1"/>
  <c r="U2148" i="1"/>
  <c r="X2147" i="1"/>
  <c r="Y2147" i="1" s="1"/>
  <c r="Z2147" i="1" s="1"/>
  <c r="V2147" i="1"/>
  <c r="U2147" i="1"/>
  <c r="X2146" i="1"/>
  <c r="Y2146" i="1" s="1"/>
  <c r="Z2146" i="1" s="1"/>
  <c r="V2146" i="1"/>
  <c r="U2146" i="1"/>
  <c r="X2145" i="1"/>
  <c r="Y2145" i="1" s="1"/>
  <c r="Z2145" i="1" s="1"/>
  <c r="V2145" i="1"/>
  <c r="U2145" i="1"/>
  <c r="X2144" i="1"/>
  <c r="Y2144" i="1" s="1"/>
  <c r="Z2144" i="1" s="1"/>
  <c r="V2144" i="1"/>
  <c r="U2144" i="1"/>
  <c r="X2143" i="1"/>
  <c r="Y2143" i="1" s="1"/>
  <c r="Z2143" i="1" s="1"/>
  <c r="V2143" i="1"/>
  <c r="U2143" i="1"/>
  <c r="X2142" i="1"/>
  <c r="Y2142" i="1" s="1"/>
  <c r="Z2142" i="1" s="1"/>
  <c r="V2142" i="1"/>
  <c r="U2142" i="1"/>
  <c r="X2141" i="1"/>
  <c r="Y2141" i="1" s="1"/>
  <c r="Z2141" i="1" s="1"/>
  <c r="V2141" i="1"/>
  <c r="U2141" i="1"/>
  <c r="X2140" i="1"/>
  <c r="Y2140" i="1" s="1"/>
  <c r="Z2140" i="1" s="1"/>
  <c r="V2140" i="1"/>
  <c r="U2140" i="1"/>
  <c r="X2139" i="1"/>
  <c r="Y2139" i="1" s="1"/>
  <c r="Z2139" i="1" s="1"/>
  <c r="V2139" i="1"/>
  <c r="U2139" i="1"/>
  <c r="X2138" i="1"/>
  <c r="Y2138" i="1" s="1"/>
  <c r="Z2138" i="1" s="1"/>
  <c r="V2138" i="1"/>
  <c r="U2138" i="1"/>
  <c r="X2137" i="1"/>
  <c r="Y2137" i="1" s="1"/>
  <c r="Z2137" i="1" s="1"/>
  <c r="V2137" i="1"/>
  <c r="U2137" i="1"/>
  <c r="X2136" i="1"/>
  <c r="Y2136" i="1" s="1"/>
  <c r="Z2136" i="1" s="1"/>
  <c r="V2136" i="1"/>
  <c r="U2136" i="1"/>
  <c r="X2135" i="1"/>
  <c r="Y2135" i="1" s="1"/>
  <c r="Z2135" i="1" s="1"/>
  <c r="V2135" i="1"/>
  <c r="U2135" i="1"/>
  <c r="X2134" i="1"/>
  <c r="Y2134" i="1" s="1"/>
  <c r="Z2134" i="1" s="1"/>
  <c r="V2134" i="1"/>
  <c r="U2134" i="1"/>
  <c r="X2133" i="1"/>
  <c r="Y2133" i="1" s="1"/>
  <c r="Z2133" i="1" s="1"/>
  <c r="V2133" i="1"/>
  <c r="U2133" i="1"/>
  <c r="X2132" i="1"/>
  <c r="Y2132" i="1" s="1"/>
  <c r="Z2132" i="1" s="1"/>
  <c r="V2132" i="1"/>
  <c r="U2132" i="1"/>
  <c r="X2131" i="1"/>
  <c r="Y2131" i="1" s="1"/>
  <c r="Z2131" i="1" s="1"/>
  <c r="V2131" i="1"/>
  <c r="U2131" i="1"/>
  <c r="X2130" i="1"/>
  <c r="Y2130" i="1" s="1"/>
  <c r="Z2130" i="1" s="1"/>
  <c r="V2130" i="1"/>
  <c r="U2130" i="1"/>
  <c r="X2129" i="1"/>
  <c r="Y2129" i="1" s="1"/>
  <c r="Z2129" i="1" s="1"/>
  <c r="V2129" i="1"/>
  <c r="U2129" i="1"/>
  <c r="X2128" i="1"/>
  <c r="Y2128" i="1" s="1"/>
  <c r="Z2128" i="1" s="1"/>
  <c r="V2128" i="1"/>
  <c r="U2128" i="1"/>
  <c r="X2127" i="1"/>
  <c r="Y2127" i="1" s="1"/>
  <c r="Z2127" i="1" s="1"/>
  <c r="V2127" i="1"/>
  <c r="U2127" i="1"/>
  <c r="X2126" i="1"/>
  <c r="Y2126" i="1" s="1"/>
  <c r="Z2126" i="1" s="1"/>
  <c r="V2126" i="1"/>
  <c r="U2126" i="1"/>
  <c r="X2125" i="1"/>
  <c r="Y2125" i="1" s="1"/>
  <c r="Z2125" i="1" s="1"/>
  <c r="V2125" i="1"/>
  <c r="U2125" i="1"/>
  <c r="X2124" i="1"/>
  <c r="Y2124" i="1" s="1"/>
  <c r="Z2124" i="1" s="1"/>
  <c r="V2124" i="1"/>
  <c r="U2124" i="1"/>
  <c r="X2123" i="1"/>
  <c r="Y2123" i="1" s="1"/>
  <c r="Z2123" i="1" s="1"/>
  <c r="V2123" i="1"/>
  <c r="U2123" i="1"/>
  <c r="X2122" i="1"/>
  <c r="Y2122" i="1" s="1"/>
  <c r="Z2122" i="1" s="1"/>
  <c r="V2122" i="1"/>
  <c r="U2122" i="1"/>
  <c r="X2121" i="1"/>
  <c r="Y2121" i="1" s="1"/>
  <c r="Z2121" i="1" s="1"/>
  <c r="V2121" i="1"/>
  <c r="U2121" i="1"/>
  <c r="X2120" i="1"/>
  <c r="Y2120" i="1" s="1"/>
  <c r="Z2120" i="1" s="1"/>
  <c r="V2120" i="1"/>
  <c r="U2120" i="1"/>
  <c r="X2119" i="1"/>
  <c r="Y2119" i="1" s="1"/>
  <c r="Z2119" i="1" s="1"/>
  <c r="V2119" i="1"/>
  <c r="U2119" i="1"/>
  <c r="X2118" i="1"/>
  <c r="Y2118" i="1" s="1"/>
  <c r="Z2118" i="1" s="1"/>
  <c r="V2118" i="1"/>
  <c r="U2118" i="1"/>
  <c r="X2117" i="1"/>
  <c r="Y2117" i="1" s="1"/>
  <c r="Z2117" i="1" s="1"/>
  <c r="V2117" i="1"/>
  <c r="U2117" i="1"/>
  <c r="X2116" i="1"/>
  <c r="Y2116" i="1" s="1"/>
  <c r="Z2116" i="1" s="1"/>
  <c r="V2116" i="1"/>
  <c r="U2116" i="1"/>
  <c r="X2115" i="1"/>
  <c r="Y2115" i="1" s="1"/>
  <c r="Z2115" i="1" s="1"/>
  <c r="V2115" i="1"/>
  <c r="U2115" i="1"/>
  <c r="X2114" i="1"/>
  <c r="Y2114" i="1" s="1"/>
  <c r="Z2114" i="1" s="1"/>
  <c r="V2114" i="1"/>
  <c r="U2114" i="1"/>
  <c r="X2113" i="1"/>
  <c r="Y2113" i="1" s="1"/>
  <c r="Z2113" i="1" s="1"/>
  <c r="V2113" i="1"/>
  <c r="U2113" i="1"/>
  <c r="X2112" i="1"/>
  <c r="Y2112" i="1" s="1"/>
  <c r="Z2112" i="1" s="1"/>
  <c r="V2112" i="1"/>
  <c r="U2112" i="1"/>
  <c r="X2111" i="1"/>
  <c r="Y2111" i="1" s="1"/>
  <c r="Z2111" i="1" s="1"/>
  <c r="V2111" i="1"/>
  <c r="U2111" i="1"/>
  <c r="X2110" i="1"/>
  <c r="Y2110" i="1" s="1"/>
  <c r="Z2110" i="1" s="1"/>
  <c r="V2110" i="1"/>
  <c r="U2110" i="1"/>
  <c r="X2109" i="1"/>
  <c r="Y2109" i="1" s="1"/>
  <c r="Z2109" i="1" s="1"/>
  <c r="V2109" i="1"/>
  <c r="U2109" i="1"/>
  <c r="X2108" i="1"/>
  <c r="Y2108" i="1" s="1"/>
  <c r="Z2108" i="1" s="1"/>
  <c r="V2108" i="1"/>
  <c r="U2108" i="1"/>
  <c r="X2107" i="1"/>
  <c r="Y2107" i="1" s="1"/>
  <c r="Z2107" i="1" s="1"/>
  <c r="V2107" i="1"/>
  <c r="U2107" i="1"/>
  <c r="X2106" i="1"/>
  <c r="Y2106" i="1" s="1"/>
  <c r="Z2106" i="1" s="1"/>
  <c r="V2106" i="1"/>
  <c r="U2106" i="1"/>
  <c r="X2105" i="1"/>
  <c r="Y2105" i="1" s="1"/>
  <c r="Z2105" i="1" s="1"/>
  <c r="V2105" i="1"/>
  <c r="U2105" i="1"/>
  <c r="X2104" i="1"/>
  <c r="Y2104" i="1" s="1"/>
  <c r="Z2104" i="1" s="1"/>
  <c r="V2104" i="1"/>
  <c r="U2104" i="1"/>
  <c r="X2103" i="1"/>
  <c r="Y2103" i="1" s="1"/>
  <c r="Z2103" i="1" s="1"/>
  <c r="V2103" i="1"/>
  <c r="U2103" i="1"/>
  <c r="X2102" i="1"/>
  <c r="Y2102" i="1" s="1"/>
  <c r="Z2102" i="1" s="1"/>
  <c r="V2102" i="1"/>
  <c r="U2102" i="1"/>
  <c r="X2101" i="1"/>
  <c r="Y2101" i="1" s="1"/>
  <c r="Z2101" i="1" s="1"/>
  <c r="V2101" i="1"/>
  <c r="U2101" i="1"/>
  <c r="X2100" i="1"/>
  <c r="Y2100" i="1" s="1"/>
  <c r="Z2100" i="1" s="1"/>
  <c r="V2100" i="1"/>
  <c r="U2100" i="1"/>
  <c r="X2099" i="1"/>
  <c r="Y2099" i="1" s="1"/>
  <c r="Z2099" i="1" s="1"/>
  <c r="V2099" i="1"/>
  <c r="U2099" i="1"/>
  <c r="X2098" i="1"/>
  <c r="Y2098" i="1" s="1"/>
  <c r="Z2098" i="1" s="1"/>
  <c r="V2098" i="1"/>
  <c r="U2098" i="1"/>
  <c r="X2097" i="1"/>
  <c r="Y2097" i="1" s="1"/>
  <c r="Z2097" i="1" s="1"/>
  <c r="V2097" i="1"/>
  <c r="U2097" i="1"/>
  <c r="X2096" i="1"/>
  <c r="Y2096" i="1" s="1"/>
  <c r="Z2096" i="1" s="1"/>
  <c r="V2096" i="1"/>
  <c r="U2096" i="1"/>
  <c r="X2095" i="1"/>
  <c r="Y2095" i="1" s="1"/>
  <c r="Z2095" i="1" s="1"/>
  <c r="V2095" i="1"/>
  <c r="U2095" i="1"/>
  <c r="X2094" i="1"/>
  <c r="Y2094" i="1" s="1"/>
  <c r="Z2094" i="1" s="1"/>
  <c r="V2094" i="1"/>
  <c r="U2094" i="1"/>
  <c r="X2093" i="1"/>
  <c r="Y2093" i="1" s="1"/>
  <c r="Z2093" i="1" s="1"/>
  <c r="V2093" i="1"/>
  <c r="U2093" i="1"/>
  <c r="X2092" i="1"/>
  <c r="Y2092" i="1" s="1"/>
  <c r="Z2092" i="1" s="1"/>
  <c r="V2092" i="1"/>
  <c r="U2092" i="1"/>
  <c r="X2091" i="1"/>
  <c r="Y2091" i="1" s="1"/>
  <c r="Z2091" i="1" s="1"/>
  <c r="V2091" i="1"/>
  <c r="U2091" i="1"/>
  <c r="X2090" i="1"/>
  <c r="Y2090" i="1" s="1"/>
  <c r="Z2090" i="1" s="1"/>
  <c r="V2090" i="1"/>
  <c r="U2090" i="1"/>
  <c r="X2089" i="1"/>
  <c r="Y2089" i="1" s="1"/>
  <c r="Z2089" i="1" s="1"/>
  <c r="V2089" i="1"/>
  <c r="U2089" i="1"/>
  <c r="X2088" i="1"/>
  <c r="Y2088" i="1" s="1"/>
  <c r="Z2088" i="1" s="1"/>
  <c r="V2088" i="1"/>
  <c r="U2088" i="1"/>
  <c r="X2087" i="1"/>
  <c r="Y2087" i="1" s="1"/>
  <c r="Z2087" i="1" s="1"/>
  <c r="V2087" i="1"/>
  <c r="U2087" i="1"/>
  <c r="X2086" i="1"/>
  <c r="Y2086" i="1" s="1"/>
  <c r="Z2086" i="1" s="1"/>
  <c r="V2086" i="1"/>
  <c r="U2086" i="1"/>
  <c r="X2085" i="1"/>
  <c r="Y2085" i="1" s="1"/>
  <c r="Z2085" i="1" s="1"/>
  <c r="V2085" i="1"/>
  <c r="U2085" i="1"/>
  <c r="X2084" i="1"/>
  <c r="Y2084" i="1" s="1"/>
  <c r="Z2084" i="1" s="1"/>
  <c r="V2084" i="1"/>
  <c r="U2084" i="1"/>
  <c r="X2083" i="1"/>
  <c r="Y2083" i="1" s="1"/>
  <c r="Z2083" i="1" s="1"/>
  <c r="V2083" i="1"/>
  <c r="U2083" i="1"/>
  <c r="X2082" i="1"/>
  <c r="Y2082" i="1" s="1"/>
  <c r="Z2082" i="1" s="1"/>
  <c r="V2082" i="1"/>
  <c r="U2082" i="1"/>
  <c r="X2081" i="1"/>
  <c r="Y2081" i="1" s="1"/>
  <c r="Z2081" i="1" s="1"/>
  <c r="V2081" i="1"/>
  <c r="U2081" i="1"/>
  <c r="X2080" i="1"/>
  <c r="Y2080" i="1" s="1"/>
  <c r="Z2080" i="1" s="1"/>
  <c r="V2080" i="1"/>
  <c r="U2080" i="1"/>
  <c r="X2079" i="1"/>
  <c r="Y2079" i="1" s="1"/>
  <c r="Z2079" i="1" s="1"/>
  <c r="V2079" i="1"/>
  <c r="U2079" i="1"/>
  <c r="X2078" i="1"/>
  <c r="Y2078" i="1" s="1"/>
  <c r="Z2078" i="1" s="1"/>
  <c r="V2078" i="1"/>
  <c r="U2078" i="1"/>
  <c r="X2077" i="1"/>
  <c r="Y2077" i="1" s="1"/>
  <c r="Z2077" i="1" s="1"/>
  <c r="V2077" i="1"/>
  <c r="U2077" i="1"/>
  <c r="X2076" i="1"/>
  <c r="Y2076" i="1" s="1"/>
  <c r="Z2076" i="1" s="1"/>
  <c r="V2076" i="1"/>
  <c r="U2076" i="1"/>
  <c r="X2075" i="1"/>
  <c r="Y2075" i="1" s="1"/>
  <c r="Z2075" i="1" s="1"/>
  <c r="V2075" i="1"/>
  <c r="U2075" i="1"/>
  <c r="X2074" i="1"/>
  <c r="Y2074" i="1" s="1"/>
  <c r="Z2074" i="1" s="1"/>
  <c r="V2074" i="1"/>
  <c r="U2074" i="1"/>
  <c r="X2073" i="1"/>
  <c r="Y2073" i="1" s="1"/>
  <c r="Z2073" i="1" s="1"/>
  <c r="V2073" i="1"/>
  <c r="U2073" i="1"/>
  <c r="X2072" i="1"/>
  <c r="Y2072" i="1" s="1"/>
  <c r="Z2072" i="1" s="1"/>
  <c r="V2072" i="1"/>
  <c r="U2072" i="1"/>
  <c r="X2071" i="1"/>
  <c r="Y2071" i="1" s="1"/>
  <c r="Z2071" i="1" s="1"/>
  <c r="V2071" i="1"/>
  <c r="U2071" i="1"/>
  <c r="X2070" i="1"/>
  <c r="Y2070" i="1" s="1"/>
  <c r="Z2070" i="1" s="1"/>
  <c r="V2070" i="1"/>
  <c r="U2070" i="1"/>
  <c r="X2069" i="1"/>
  <c r="Y2069" i="1" s="1"/>
  <c r="Z2069" i="1" s="1"/>
  <c r="V2069" i="1"/>
  <c r="U2069" i="1"/>
  <c r="X2068" i="1"/>
  <c r="Y2068" i="1" s="1"/>
  <c r="Z2068" i="1" s="1"/>
  <c r="V2068" i="1"/>
  <c r="U2068" i="1"/>
  <c r="X2067" i="1"/>
  <c r="Y2067" i="1" s="1"/>
  <c r="Z2067" i="1" s="1"/>
  <c r="V2067" i="1"/>
  <c r="U2067" i="1"/>
  <c r="X2066" i="1"/>
  <c r="Y2066" i="1" s="1"/>
  <c r="Z2066" i="1" s="1"/>
  <c r="V2066" i="1"/>
  <c r="U2066" i="1"/>
  <c r="X2065" i="1"/>
  <c r="Y2065" i="1" s="1"/>
  <c r="Z2065" i="1" s="1"/>
  <c r="V2065" i="1"/>
  <c r="U2065" i="1"/>
  <c r="X2064" i="1"/>
  <c r="Y2064" i="1" s="1"/>
  <c r="Z2064" i="1" s="1"/>
  <c r="V2064" i="1"/>
  <c r="U2064" i="1"/>
  <c r="X2063" i="1"/>
  <c r="Y2063" i="1" s="1"/>
  <c r="Z2063" i="1" s="1"/>
  <c r="V2063" i="1"/>
  <c r="U2063" i="1"/>
  <c r="X2062" i="1"/>
  <c r="Y2062" i="1" s="1"/>
  <c r="Z2062" i="1" s="1"/>
  <c r="V2062" i="1"/>
  <c r="U2062" i="1"/>
  <c r="X2061" i="1"/>
  <c r="Y2061" i="1" s="1"/>
  <c r="Z2061" i="1" s="1"/>
  <c r="V2061" i="1"/>
  <c r="U2061" i="1"/>
  <c r="X2060" i="1"/>
  <c r="Y2060" i="1" s="1"/>
  <c r="Z2060" i="1" s="1"/>
  <c r="V2060" i="1"/>
  <c r="U2060" i="1"/>
  <c r="X2059" i="1"/>
  <c r="Y2059" i="1" s="1"/>
  <c r="Z2059" i="1" s="1"/>
  <c r="V2059" i="1"/>
  <c r="U2059" i="1"/>
  <c r="X2058" i="1"/>
  <c r="Y2058" i="1" s="1"/>
  <c r="Z2058" i="1" s="1"/>
  <c r="V2058" i="1"/>
  <c r="U2058" i="1"/>
  <c r="X2057" i="1"/>
  <c r="Y2057" i="1" s="1"/>
  <c r="Z2057" i="1" s="1"/>
  <c r="V2057" i="1"/>
  <c r="U2057" i="1"/>
  <c r="X2056" i="1"/>
  <c r="Y2056" i="1" s="1"/>
  <c r="Z2056" i="1" s="1"/>
  <c r="V2056" i="1"/>
  <c r="U2056" i="1"/>
  <c r="X2055" i="1"/>
  <c r="Y2055" i="1" s="1"/>
  <c r="Z2055" i="1" s="1"/>
  <c r="V2055" i="1"/>
  <c r="U2055" i="1"/>
  <c r="X2054" i="1"/>
  <c r="Y2054" i="1" s="1"/>
  <c r="Z2054" i="1" s="1"/>
  <c r="V2054" i="1"/>
  <c r="U2054" i="1"/>
  <c r="X2053" i="1"/>
  <c r="Y2053" i="1" s="1"/>
  <c r="Z2053" i="1" s="1"/>
  <c r="V2053" i="1"/>
  <c r="U2053" i="1"/>
  <c r="X2052" i="1"/>
  <c r="Y2052" i="1" s="1"/>
  <c r="Z2052" i="1" s="1"/>
  <c r="V2052" i="1"/>
  <c r="U2052" i="1"/>
  <c r="X2051" i="1"/>
  <c r="Y2051" i="1" s="1"/>
  <c r="Z2051" i="1" s="1"/>
  <c r="V2051" i="1"/>
  <c r="U2051" i="1"/>
  <c r="X2050" i="1"/>
  <c r="Y2050" i="1" s="1"/>
  <c r="Z2050" i="1" s="1"/>
  <c r="V2050" i="1"/>
  <c r="U2050" i="1"/>
  <c r="X2049" i="1"/>
  <c r="Y2049" i="1" s="1"/>
  <c r="Z2049" i="1" s="1"/>
  <c r="V2049" i="1"/>
  <c r="U2049" i="1"/>
  <c r="X2048" i="1"/>
  <c r="Y2048" i="1" s="1"/>
  <c r="Z2048" i="1" s="1"/>
  <c r="V2048" i="1"/>
  <c r="U2048" i="1"/>
  <c r="X2047" i="1"/>
  <c r="Y2047" i="1" s="1"/>
  <c r="Z2047" i="1" s="1"/>
  <c r="V2047" i="1"/>
  <c r="U2047" i="1"/>
  <c r="X2046" i="1"/>
  <c r="Y2046" i="1" s="1"/>
  <c r="Z2046" i="1" s="1"/>
  <c r="V2046" i="1"/>
  <c r="U2046" i="1"/>
  <c r="X2045" i="1"/>
  <c r="Y2045" i="1" s="1"/>
  <c r="Z2045" i="1" s="1"/>
  <c r="V2045" i="1"/>
  <c r="U2045" i="1"/>
  <c r="X2044" i="1"/>
  <c r="Y2044" i="1" s="1"/>
  <c r="Z2044" i="1" s="1"/>
  <c r="V2044" i="1"/>
  <c r="U2044" i="1"/>
  <c r="X2043" i="1"/>
  <c r="Y2043" i="1" s="1"/>
  <c r="Z2043" i="1" s="1"/>
  <c r="V2043" i="1"/>
  <c r="U2043" i="1"/>
  <c r="X2042" i="1"/>
  <c r="Y2042" i="1" s="1"/>
  <c r="Z2042" i="1" s="1"/>
  <c r="V2042" i="1"/>
  <c r="U2042" i="1"/>
  <c r="X2041" i="1"/>
  <c r="Y2041" i="1" s="1"/>
  <c r="Z2041" i="1" s="1"/>
  <c r="V2041" i="1"/>
  <c r="U2041" i="1"/>
  <c r="X2040" i="1"/>
  <c r="Y2040" i="1" s="1"/>
  <c r="Z2040" i="1" s="1"/>
  <c r="V2040" i="1"/>
  <c r="U2040" i="1"/>
  <c r="X2039" i="1"/>
  <c r="Y2039" i="1" s="1"/>
  <c r="Z2039" i="1" s="1"/>
  <c r="V2039" i="1"/>
  <c r="U2039" i="1"/>
  <c r="X2038" i="1"/>
  <c r="Y2038" i="1" s="1"/>
  <c r="Z2038" i="1" s="1"/>
  <c r="V2038" i="1"/>
  <c r="U2038" i="1"/>
  <c r="X2037" i="1"/>
  <c r="Y2037" i="1" s="1"/>
  <c r="Z2037" i="1" s="1"/>
  <c r="V2037" i="1"/>
  <c r="U2037" i="1"/>
  <c r="X2036" i="1"/>
  <c r="Y2036" i="1" s="1"/>
  <c r="Z2036" i="1" s="1"/>
  <c r="V2036" i="1"/>
  <c r="U2036" i="1"/>
  <c r="X2035" i="1"/>
  <c r="Y2035" i="1" s="1"/>
  <c r="Z2035" i="1" s="1"/>
  <c r="V2035" i="1"/>
  <c r="U2035" i="1"/>
  <c r="X2034" i="1"/>
  <c r="Y2034" i="1" s="1"/>
  <c r="Z2034" i="1" s="1"/>
  <c r="V2034" i="1"/>
  <c r="U2034" i="1"/>
  <c r="X2033" i="1"/>
  <c r="Y2033" i="1" s="1"/>
  <c r="Z2033" i="1" s="1"/>
  <c r="V2033" i="1"/>
  <c r="U2033" i="1"/>
  <c r="X2032" i="1"/>
  <c r="Y2032" i="1" s="1"/>
  <c r="Z2032" i="1" s="1"/>
  <c r="V2032" i="1"/>
  <c r="U2032" i="1"/>
  <c r="X2031" i="1"/>
  <c r="Y2031" i="1" s="1"/>
  <c r="Z2031" i="1" s="1"/>
  <c r="V2031" i="1"/>
  <c r="U2031" i="1"/>
  <c r="X2030" i="1"/>
  <c r="Y2030" i="1" s="1"/>
  <c r="Z2030" i="1" s="1"/>
  <c r="V2030" i="1"/>
  <c r="U2030" i="1"/>
  <c r="X2029" i="1"/>
  <c r="Y2029" i="1" s="1"/>
  <c r="Z2029" i="1" s="1"/>
  <c r="V2029" i="1"/>
  <c r="U2029" i="1"/>
  <c r="X2028" i="1"/>
  <c r="Y2028" i="1" s="1"/>
  <c r="Z2028" i="1" s="1"/>
  <c r="V2028" i="1"/>
  <c r="U2028" i="1"/>
  <c r="X2027" i="1"/>
  <c r="Y2027" i="1" s="1"/>
  <c r="Z2027" i="1" s="1"/>
  <c r="V2027" i="1"/>
  <c r="U2027" i="1"/>
  <c r="X2026" i="1"/>
  <c r="Y2026" i="1" s="1"/>
  <c r="Z2026" i="1" s="1"/>
  <c r="V2026" i="1"/>
  <c r="U2026" i="1"/>
  <c r="X2025" i="1"/>
  <c r="Y2025" i="1" s="1"/>
  <c r="Z2025" i="1" s="1"/>
  <c r="V2025" i="1"/>
  <c r="U2025" i="1"/>
  <c r="X2024" i="1"/>
  <c r="Y2024" i="1" s="1"/>
  <c r="Z2024" i="1" s="1"/>
  <c r="V2024" i="1"/>
  <c r="U2024" i="1"/>
  <c r="X2023" i="1"/>
  <c r="Y2023" i="1" s="1"/>
  <c r="Z2023" i="1" s="1"/>
  <c r="V2023" i="1"/>
  <c r="U2023" i="1"/>
  <c r="X2022" i="1"/>
  <c r="Y2022" i="1" s="1"/>
  <c r="Z2022" i="1" s="1"/>
  <c r="V2022" i="1"/>
  <c r="U2022" i="1"/>
  <c r="X2021" i="1"/>
  <c r="Y2021" i="1" s="1"/>
  <c r="Z2021" i="1" s="1"/>
  <c r="V2021" i="1"/>
  <c r="U2021" i="1"/>
  <c r="X2020" i="1"/>
  <c r="Y2020" i="1" s="1"/>
  <c r="Z2020" i="1" s="1"/>
  <c r="V2020" i="1"/>
  <c r="U2020" i="1"/>
  <c r="X2019" i="1"/>
  <c r="Y2019" i="1" s="1"/>
  <c r="Z2019" i="1" s="1"/>
  <c r="V2019" i="1"/>
  <c r="U2019" i="1"/>
  <c r="X2018" i="1"/>
  <c r="Y2018" i="1" s="1"/>
  <c r="Z2018" i="1" s="1"/>
  <c r="V2018" i="1"/>
  <c r="U2018" i="1"/>
  <c r="X2017" i="1"/>
  <c r="Y2017" i="1" s="1"/>
  <c r="Z2017" i="1" s="1"/>
  <c r="V2017" i="1"/>
  <c r="U2017" i="1"/>
  <c r="X2016" i="1"/>
  <c r="Y2016" i="1" s="1"/>
  <c r="Z2016" i="1" s="1"/>
  <c r="V2016" i="1"/>
  <c r="U2016" i="1"/>
  <c r="X2015" i="1"/>
  <c r="Y2015" i="1" s="1"/>
  <c r="Z2015" i="1" s="1"/>
  <c r="V2015" i="1"/>
  <c r="U2015" i="1"/>
  <c r="X2014" i="1"/>
  <c r="Y2014" i="1" s="1"/>
  <c r="Z2014" i="1" s="1"/>
  <c r="V2014" i="1"/>
  <c r="U2014" i="1"/>
  <c r="X2013" i="1"/>
  <c r="Y2013" i="1" s="1"/>
  <c r="Z2013" i="1" s="1"/>
  <c r="V2013" i="1"/>
  <c r="U2013" i="1"/>
  <c r="X2012" i="1"/>
  <c r="Y2012" i="1" s="1"/>
  <c r="Z2012" i="1" s="1"/>
  <c r="V2012" i="1"/>
  <c r="U2012" i="1"/>
  <c r="X2011" i="1"/>
  <c r="Y2011" i="1" s="1"/>
  <c r="Z2011" i="1" s="1"/>
  <c r="V2011" i="1"/>
  <c r="U2011" i="1"/>
  <c r="X2010" i="1"/>
  <c r="Y2010" i="1" s="1"/>
  <c r="Z2010" i="1" s="1"/>
  <c r="V2010" i="1"/>
  <c r="U2010" i="1"/>
  <c r="X2009" i="1"/>
  <c r="Y2009" i="1" s="1"/>
  <c r="Z2009" i="1" s="1"/>
  <c r="V2009" i="1"/>
  <c r="U2009" i="1"/>
  <c r="X2008" i="1"/>
  <c r="Y2008" i="1" s="1"/>
  <c r="Z2008" i="1" s="1"/>
  <c r="V2008" i="1"/>
  <c r="U2008" i="1"/>
  <c r="X2007" i="1"/>
  <c r="Y2007" i="1" s="1"/>
  <c r="Z2007" i="1" s="1"/>
  <c r="V2007" i="1"/>
  <c r="U2007" i="1"/>
  <c r="X2006" i="1"/>
  <c r="Y2006" i="1" s="1"/>
  <c r="Z2006" i="1" s="1"/>
  <c r="V2006" i="1"/>
  <c r="U2006" i="1"/>
  <c r="X2005" i="1"/>
  <c r="Y2005" i="1" s="1"/>
  <c r="Z2005" i="1" s="1"/>
  <c r="V2005" i="1"/>
  <c r="U2005" i="1"/>
  <c r="X2004" i="1"/>
  <c r="Y2004" i="1" s="1"/>
  <c r="Z2004" i="1" s="1"/>
  <c r="V2004" i="1"/>
  <c r="U2004" i="1"/>
  <c r="X2003" i="1"/>
  <c r="Y2003" i="1" s="1"/>
  <c r="Z2003" i="1" s="1"/>
  <c r="V2003" i="1"/>
  <c r="U2003" i="1"/>
  <c r="X2002" i="1"/>
  <c r="Y2002" i="1" s="1"/>
  <c r="Z2002" i="1" s="1"/>
  <c r="V2002" i="1"/>
  <c r="U2002" i="1"/>
  <c r="X2001" i="1"/>
  <c r="Y2001" i="1" s="1"/>
  <c r="Z2001" i="1" s="1"/>
  <c r="V2001" i="1"/>
  <c r="U2001" i="1"/>
  <c r="X2000" i="1"/>
  <c r="Y2000" i="1" s="1"/>
  <c r="Z2000" i="1" s="1"/>
  <c r="V2000" i="1"/>
  <c r="U2000" i="1"/>
  <c r="X1999" i="1"/>
  <c r="Y1999" i="1" s="1"/>
  <c r="Z1999" i="1" s="1"/>
  <c r="V1999" i="1"/>
  <c r="U1999" i="1"/>
  <c r="X1998" i="1"/>
  <c r="Y1998" i="1" s="1"/>
  <c r="Z1998" i="1" s="1"/>
  <c r="V1998" i="1"/>
  <c r="U1998" i="1"/>
  <c r="X1997" i="1"/>
  <c r="Y1997" i="1" s="1"/>
  <c r="Z1997" i="1" s="1"/>
  <c r="V1997" i="1"/>
  <c r="U1997" i="1"/>
  <c r="X1996" i="1"/>
  <c r="Y1996" i="1" s="1"/>
  <c r="Z1996" i="1" s="1"/>
  <c r="V1996" i="1"/>
  <c r="U1996" i="1"/>
  <c r="X1995" i="1"/>
  <c r="Y1995" i="1" s="1"/>
  <c r="Z1995" i="1" s="1"/>
  <c r="V1995" i="1"/>
  <c r="U1995" i="1"/>
  <c r="X1994" i="1"/>
  <c r="Y1994" i="1" s="1"/>
  <c r="Z1994" i="1" s="1"/>
  <c r="V1994" i="1"/>
  <c r="U1994" i="1"/>
  <c r="X1993" i="1"/>
  <c r="Y1993" i="1" s="1"/>
  <c r="Z1993" i="1" s="1"/>
  <c r="V1993" i="1"/>
  <c r="U1993" i="1"/>
  <c r="X1992" i="1"/>
  <c r="Y1992" i="1" s="1"/>
  <c r="Z1992" i="1" s="1"/>
  <c r="V1992" i="1"/>
  <c r="U1992" i="1"/>
  <c r="X1991" i="1"/>
  <c r="Y1991" i="1" s="1"/>
  <c r="Z1991" i="1" s="1"/>
  <c r="V1991" i="1"/>
  <c r="U1991" i="1"/>
  <c r="X1990" i="1"/>
  <c r="Y1990" i="1" s="1"/>
  <c r="Z1990" i="1" s="1"/>
  <c r="V1990" i="1"/>
  <c r="U1990" i="1"/>
  <c r="X1989" i="1"/>
  <c r="Y1989" i="1" s="1"/>
  <c r="Z1989" i="1" s="1"/>
  <c r="V1989" i="1"/>
  <c r="U1989" i="1"/>
  <c r="X1988" i="1"/>
  <c r="Y1988" i="1" s="1"/>
  <c r="Z1988" i="1" s="1"/>
  <c r="V1988" i="1"/>
  <c r="U1988" i="1"/>
  <c r="X1987" i="1"/>
  <c r="Y1987" i="1" s="1"/>
  <c r="Z1987" i="1" s="1"/>
  <c r="V1987" i="1"/>
  <c r="U1987" i="1"/>
  <c r="X1986" i="1"/>
  <c r="Y1986" i="1" s="1"/>
  <c r="Z1986" i="1" s="1"/>
  <c r="V1986" i="1"/>
  <c r="U1986" i="1"/>
  <c r="X1985" i="1"/>
  <c r="Y1985" i="1" s="1"/>
  <c r="Z1985" i="1" s="1"/>
  <c r="V1985" i="1"/>
  <c r="U1985" i="1"/>
  <c r="X1984" i="1"/>
  <c r="Y1984" i="1" s="1"/>
  <c r="Z1984" i="1" s="1"/>
  <c r="V1984" i="1"/>
  <c r="U1984" i="1"/>
  <c r="X1983" i="1"/>
  <c r="Y1983" i="1" s="1"/>
  <c r="Z1983" i="1" s="1"/>
  <c r="V1983" i="1"/>
  <c r="U1983" i="1"/>
  <c r="X1982" i="1"/>
  <c r="Y1982" i="1" s="1"/>
  <c r="Z1982" i="1" s="1"/>
  <c r="V1982" i="1"/>
  <c r="U1982" i="1"/>
  <c r="X1981" i="1"/>
  <c r="Y1981" i="1" s="1"/>
  <c r="Z1981" i="1" s="1"/>
  <c r="V1981" i="1"/>
  <c r="U1981" i="1"/>
  <c r="X1980" i="1"/>
  <c r="Y1980" i="1" s="1"/>
  <c r="Z1980" i="1" s="1"/>
  <c r="V1980" i="1"/>
  <c r="U1980" i="1"/>
  <c r="X1979" i="1"/>
  <c r="Y1979" i="1" s="1"/>
  <c r="Z1979" i="1" s="1"/>
  <c r="V1979" i="1"/>
  <c r="U1979" i="1"/>
  <c r="X1978" i="1"/>
  <c r="Y1978" i="1" s="1"/>
  <c r="Z1978" i="1" s="1"/>
  <c r="V1978" i="1"/>
  <c r="U1978" i="1"/>
  <c r="X1977" i="1"/>
  <c r="Y1977" i="1" s="1"/>
  <c r="Z1977" i="1" s="1"/>
  <c r="V1977" i="1"/>
  <c r="U1977" i="1"/>
  <c r="X1976" i="1"/>
  <c r="Y1976" i="1" s="1"/>
  <c r="Z1976" i="1" s="1"/>
  <c r="V1976" i="1"/>
  <c r="U1976" i="1"/>
  <c r="X1975" i="1"/>
  <c r="Y1975" i="1" s="1"/>
  <c r="Z1975" i="1" s="1"/>
  <c r="V1975" i="1"/>
  <c r="U1975" i="1"/>
  <c r="X1974" i="1"/>
  <c r="Y1974" i="1" s="1"/>
  <c r="Z1974" i="1" s="1"/>
  <c r="V1974" i="1"/>
  <c r="U1974" i="1"/>
  <c r="X1973" i="1"/>
  <c r="Y1973" i="1" s="1"/>
  <c r="Z1973" i="1" s="1"/>
  <c r="V1973" i="1"/>
  <c r="U1973" i="1"/>
  <c r="X1972" i="1"/>
  <c r="Y1972" i="1" s="1"/>
  <c r="Z1972" i="1" s="1"/>
  <c r="V1972" i="1"/>
  <c r="U1972" i="1"/>
  <c r="X1971" i="1"/>
  <c r="Y1971" i="1" s="1"/>
  <c r="Z1971" i="1" s="1"/>
  <c r="V1971" i="1"/>
  <c r="U1971" i="1"/>
  <c r="X1970" i="1"/>
  <c r="Y1970" i="1" s="1"/>
  <c r="Z1970" i="1" s="1"/>
  <c r="V1970" i="1"/>
  <c r="U1970" i="1"/>
  <c r="X1969" i="1"/>
  <c r="Y1969" i="1" s="1"/>
  <c r="Z1969" i="1" s="1"/>
  <c r="V1969" i="1"/>
  <c r="U1969" i="1"/>
  <c r="X1968" i="1"/>
  <c r="Y1968" i="1" s="1"/>
  <c r="Z1968" i="1" s="1"/>
  <c r="V1968" i="1"/>
  <c r="U1968" i="1"/>
  <c r="X1967" i="1"/>
  <c r="Y1967" i="1" s="1"/>
  <c r="Z1967" i="1" s="1"/>
  <c r="V1967" i="1"/>
  <c r="U1967" i="1"/>
  <c r="X1966" i="1"/>
  <c r="Y1966" i="1" s="1"/>
  <c r="Z1966" i="1" s="1"/>
  <c r="V1966" i="1"/>
  <c r="U1966" i="1"/>
  <c r="X1965" i="1"/>
  <c r="Y1965" i="1" s="1"/>
  <c r="Z1965" i="1" s="1"/>
  <c r="V1965" i="1"/>
  <c r="U1965" i="1"/>
  <c r="X1964" i="1"/>
  <c r="Y1964" i="1" s="1"/>
  <c r="Z1964" i="1" s="1"/>
  <c r="V1964" i="1"/>
  <c r="U1964" i="1"/>
  <c r="X1963" i="1"/>
  <c r="Y1963" i="1" s="1"/>
  <c r="Z1963" i="1" s="1"/>
  <c r="V1963" i="1"/>
  <c r="U1963" i="1"/>
  <c r="X1962" i="1"/>
  <c r="Y1962" i="1" s="1"/>
  <c r="Z1962" i="1" s="1"/>
  <c r="V1962" i="1"/>
  <c r="U1962" i="1"/>
  <c r="X1961" i="1"/>
  <c r="Y1961" i="1" s="1"/>
  <c r="Z1961" i="1" s="1"/>
  <c r="V1961" i="1"/>
  <c r="U1961" i="1"/>
  <c r="X1960" i="1"/>
  <c r="Y1960" i="1" s="1"/>
  <c r="Z1960" i="1" s="1"/>
  <c r="V1960" i="1"/>
  <c r="U1960" i="1"/>
  <c r="X1959" i="1"/>
  <c r="Y1959" i="1" s="1"/>
  <c r="Z1959" i="1" s="1"/>
  <c r="V1959" i="1"/>
  <c r="U1959" i="1"/>
  <c r="X1958" i="1"/>
  <c r="Y1958" i="1" s="1"/>
  <c r="Z1958" i="1" s="1"/>
  <c r="V1958" i="1"/>
  <c r="U1958" i="1"/>
  <c r="X1957" i="1"/>
  <c r="Y1957" i="1" s="1"/>
  <c r="Z1957" i="1" s="1"/>
  <c r="V1957" i="1"/>
  <c r="U1957" i="1"/>
  <c r="X1956" i="1"/>
  <c r="Y1956" i="1" s="1"/>
  <c r="Z1956" i="1" s="1"/>
  <c r="V1956" i="1"/>
  <c r="U1956" i="1"/>
  <c r="X1955" i="1"/>
  <c r="Y1955" i="1" s="1"/>
  <c r="Z1955" i="1" s="1"/>
  <c r="V1955" i="1"/>
  <c r="U1955" i="1"/>
  <c r="X1954" i="1"/>
  <c r="Y1954" i="1" s="1"/>
  <c r="Z1954" i="1" s="1"/>
  <c r="V1954" i="1"/>
  <c r="U1954" i="1"/>
  <c r="X1953" i="1"/>
  <c r="Y1953" i="1" s="1"/>
  <c r="Z1953" i="1" s="1"/>
  <c r="V1953" i="1"/>
  <c r="U1953" i="1"/>
  <c r="X1952" i="1"/>
  <c r="Y1952" i="1" s="1"/>
  <c r="Z1952" i="1" s="1"/>
  <c r="V1952" i="1"/>
  <c r="U1952" i="1"/>
  <c r="X1951" i="1"/>
  <c r="Y1951" i="1" s="1"/>
  <c r="Z1951" i="1" s="1"/>
  <c r="V1951" i="1"/>
  <c r="U1951" i="1"/>
  <c r="X1950" i="1"/>
  <c r="Y1950" i="1" s="1"/>
  <c r="Z1950" i="1" s="1"/>
  <c r="V1950" i="1"/>
  <c r="U1950" i="1"/>
  <c r="X1949" i="1"/>
  <c r="Y1949" i="1" s="1"/>
  <c r="Z1949" i="1" s="1"/>
  <c r="V1949" i="1"/>
  <c r="U1949" i="1"/>
  <c r="X1948" i="1"/>
  <c r="Y1948" i="1" s="1"/>
  <c r="Z1948" i="1" s="1"/>
  <c r="V1948" i="1"/>
  <c r="U1948" i="1"/>
  <c r="X1947" i="1"/>
  <c r="Y1947" i="1" s="1"/>
  <c r="Z1947" i="1" s="1"/>
  <c r="V1947" i="1"/>
  <c r="U1947" i="1"/>
  <c r="X1946" i="1"/>
  <c r="Y1946" i="1" s="1"/>
  <c r="Z1946" i="1" s="1"/>
  <c r="V1946" i="1"/>
  <c r="U1946" i="1"/>
  <c r="X1945" i="1"/>
  <c r="Y1945" i="1" s="1"/>
  <c r="Z1945" i="1" s="1"/>
  <c r="V1945" i="1"/>
  <c r="U1945" i="1"/>
  <c r="X1944" i="1"/>
  <c r="Y1944" i="1" s="1"/>
  <c r="Z1944" i="1" s="1"/>
  <c r="V1944" i="1"/>
  <c r="U1944" i="1"/>
  <c r="X1943" i="1"/>
  <c r="Y1943" i="1" s="1"/>
  <c r="Z1943" i="1" s="1"/>
  <c r="V1943" i="1"/>
  <c r="U1943" i="1"/>
  <c r="X1942" i="1"/>
  <c r="Y1942" i="1" s="1"/>
  <c r="Z1942" i="1" s="1"/>
  <c r="V1942" i="1"/>
  <c r="U1942" i="1"/>
  <c r="X1941" i="1"/>
  <c r="Y1941" i="1" s="1"/>
  <c r="Z1941" i="1" s="1"/>
  <c r="V1941" i="1"/>
  <c r="U1941" i="1"/>
  <c r="X1940" i="1"/>
  <c r="Y1940" i="1" s="1"/>
  <c r="Z1940" i="1" s="1"/>
  <c r="V1940" i="1"/>
  <c r="U1940" i="1"/>
  <c r="X1939" i="1"/>
  <c r="Y1939" i="1" s="1"/>
  <c r="Z1939" i="1" s="1"/>
  <c r="V1939" i="1"/>
  <c r="U1939" i="1"/>
  <c r="X1938" i="1"/>
  <c r="Y1938" i="1" s="1"/>
  <c r="Z1938" i="1" s="1"/>
  <c r="V1938" i="1"/>
  <c r="U1938" i="1"/>
  <c r="X1937" i="1"/>
  <c r="Y1937" i="1" s="1"/>
  <c r="Z1937" i="1" s="1"/>
  <c r="V1937" i="1"/>
  <c r="U1937" i="1"/>
  <c r="X1936" i="1"/>
  <c r="Y1936" i="1" s="1"/>
  <c r="Z1936" i="1" s="1"/>
  <c r="V1936" i="1"/>
  <c r="U1936" i="1"/>
  <c r="X1935" i="1"/>
  <c r="Y1935" i="1" s="1"/>
  <c r="Z1935" i="1" s="1"/>
  <c r="V1935" i="1"/>
  <c r="U1935" i="1"/>
  <c r="X1934" i="1"/>
  <c r="Y1934" i="1" s="1"/>
  <c r="Z1934" i="1" s="1"/>
  <c r="V1934" i="1"/>
  <c r="U1934" i="1"/>
  <c r="X1933" i="1"/>
  <c r="Y1933" i="1" s="1"/>
  <c r="Z1933" i="1" s="1"/>
  <c r="V1933" i="1"/>
  <c r="U1933" i="1"/>
  <c r="X1932" i="1"/>
  <c r="Y1932" i="1" s="1"/>
  <c r="Z1932" i="1" s="1"/>
  <c r="V1932" i="1"/>
  <c r="U1932" i="1"/>
  <c r="X1931" i="1"/>
  <c r="Y1931" i="1" s="1"/>
  <c r="Z1931" i="1" s="1"/>
  <c r="V1931" i="1"/>
  <c r="U1931" i="1"/>
  <c r="X1930" i="1"/>
  <c r="Y1930" i="1" s="1"/>
  <c r="Z1930" i="1" s="1"/>
  <c r="V1930" i="1"/>
  <c r="U1930" i="1"/>
  <c r="X1929" i="1"/>
  <c r="Y1929" i="1" s="1"/>
  <c r="Z1929" i="1" s="1"/>
  <c r="V1929" i="1"/>
  <c r="U1929" i="1"/>
  <c r="X1928" i="1"/>
  <c r="Y1928" i="1" s="1"/>
  <c r="Z1928" i="1" s="1"/>
  <c r="V1928" i="1"/>
  <c r="U1928" i="1"/>
  <c r="X1927" i="1"/>
  <c r="Y1927" i="1" s="1"/>
  <c r="Z1927" i="1" s="1"/>
  <c r="V1927" i="1"/>
  <c r="U1927" i="1"/>
  <c r="X1926" i="1"/>
  <c r="Y1926" i="1" s="1"/>
  <c r="Z1926" i="1" s="1"/>
  <c r="V1926" i="1"/>
  <c r="U1926" i="1"/>
  <c r="X1925" i="1"/>
  <c r="Y1925" i="1" s="1"/>
  <c r="Z1925" i="1" s="1"/>
  <c r="V1925" i="1"/>
  <c r="U1925" i="1"/>
  <c r="X1924" i="1"/>
  <c r="Y1924" i="1" s="1"/>
  <c r="Z1924" i="1" s="1"/>
  <c r="V1924" i="1"/>
  <c r="U1924" i="1"/>
  <c r="X1923" i="1"/>
  <c r="Y1923" i="1" s="1"/>
  <c r="Z1923" i="1" s="1"/>
  <c r="V1923" i="1"/>
  <c r="U1923" i="1"/>
  <c r="X1922" i="1"/>
  <c r="Y1922" i="1" s="1"/>
  <c r="Z1922" i="1" s="1"/>
  <c r="V1922" i="1"/>
  <c r="U1922" i="1"/>
  <c r="X1921" i="1"/>
  <c r="Y1921" i="1" s="1"/>
  <c r="Z1921" i="1" s="1"/>
  <c r="V1921" i="1"/>
  <c r="U1921" i="1"/>
  <c r="X1920" i="1"/>
  <c r="Y1920" i="1" s="1"/>
  <c r="Z1920" i="1" s="1"/>
  <c r="V1920" i="1"/>
  <c r="U1920" i="1"/>
  <c r="X1919" i="1"/>
  <c r="Y1919" i="1" s="1"/>
  <c r="Z1919" i="1" s="1"/>
  <c r="V1919" i="1"/>
  <c r="U1919" i="1"/>
  <c r="X1918" i="1"/>
  <c r="Y1918" i="1" s="1"/>
  <c r="Z1918" i="1" s="1"/>
  <c r="V1918" i="1"/>
  <c r="U1918" i="1"/>
  <c r="X1917" i="1"/>
  <c r="Y1917" i="1" s="1"/>
  <c r="Z1917" i="1" s="1"/>
  <c r="V1917" i="1"/>
  <c r="U1917" i="1"/>
  <c r="X1916" i="1"/>
  <c r="Y1916" i="1" s="1"/>
  <c r="Z1916" i="1" s="1"/>
  <c r="V1916" i="1"/>
  <c r="U1916" i="1"/>
  <c r="X1915" i="1"/>
  <c r="Y1915" i="1" s="1"/>
  <c r="Z1915" i="1" s="1"/>
  <c r="V1915" i="1"/>
  <c r="U1915" i="1"/>
  <c r="X1914" i="1"/>
  <c r="Y1914" i="1" s="1"/>
  <c r="Z1914" i="1" s="1"/>
  <c r="V1914" i="1"/>
  <c r="U1914" i="1"/>
  <c r="X1913" i="1"/>
  <c r="Y1913" i="1" s="1"/>
  <c r="Z1913" i="1" s="1"/>
  <c r="V1913" i="1"/>
  <c r="U1913" i="1"/>
  <c r="X1912" i="1"/>
  <c r="Y1912" i="1" s="1"/>
  <c r="Z1912" i="1" s="1"/>
  <c r="V1912" i="1"/>
  <c r="U1912" i="1"/>
  <c r="X1911" i="1"/>
  <c r="Y1911" i="1" s="1"/>
  <c r="Z1911" i="1" s="1"/>
  <c r="V1911" i="1"/>
  <c r="U1911" i="1"/>
  <c r="X1910" i="1"/>
  <c r="Y1910" i="1" s="1"/>
  <c r="Z1910" i="1" s="1"/>
  <c r="V1910" i="1"/>
  <c r="U1910" i="1"/>
  <c r="X1909" i="1"/>
  <c r="Y1909" i="1" s="1"/>
  <c r="Z1909" i="1" s="1"/>
  <c r="V1909" i="1"/>
  <c r="U1909" i="1"/>
  <c r="X1908" i="1"/>
  <c r="Y1908" i="1" s="1"/>
  <c r="Z1908" i="1" s="1"/>
  <c r="V1908" i="1"/>
  <c r="U1908" i="1"/>
  <c r="X1907" i="1"/>
  <c r="Y1907" i="1" s="1"/>
  <c r="Z1907" i="1" s="1"/>
  <c r="V1907" i="1"/>
  <c r="U1907" i="1"/>
  <c r="X1906" i="1"/>
  <c r="Y1906" i="1" s="1"/>
  <c r="Z1906" i="1" s="1"/>
  <c r="V1906" i="1"/>
  <c r="U1906" i="1"/>
  <c r="X1905" i="1"/>
  <c r="Y1905" i="1" s="1"/>
  <c r="Z1905" i="1" s="1"/>
  <c r="V1905" i="1"/>
  <c r="U1905" i="1"/>
  <c r="X1904" i="1"/>
  <c r="Y1904" i="1" s="1"/>
  <c r="Z1904" i="1" s="1"/>
  <c r="V1904" i="1"/>
  <c r="U1904" i="1"/>
  <c r="X1903" i="1"/>
  <c r="Y1903" i="1" s="1"/>
  <c r="Z1903" i="1" s="1"/>
  <c r="V1903" i="1"/>
  <c r="U1903" i="1"/>
  <c r="X1902" i="1"/>
  <c r="Y1902" i="1" s="1"/>
  <c r="Z1902" i="1" s="1"/>
  <c r="V1902" i="1"/>
  <c r="U1902" i="1"/>
  <c r="X1901" i="1"/>
  <c r="Y1901" i="1" s="1"/>
  <c r="Z1901" i="1" s="1"/>
  <c r="V1901" i="1"/>
  <c r="U1901" i="1"/>
  <c r="X1900" i="1"/>
  <c r="Y1900" i="1" s="1"/>
  <c r="Z1900" i="1" s="1"/>
  <c r="V1900" i="1"/>
  <c r="U1900" i="1"/>
  <c r="X1899" i="1"/>
  <c r="Y1899" i="1" s="1"/>
  <c r="Z1899" i="1" s="1"/>
  <c r="V1899" i="1"/>
  <c r="U1899" i="1"/>
  <c r="X1898" i="1"/>
  <c r="Y1898" i="1" s="1"/>
  <c r="Z1898" i="1" s="1"/>
  <c r="V1898" i="1"/>
  <c r="U1898" i="1"/>
  <c r="X1897" i="1"/>
  <c r="Y1897" i="1" s="1"/>
  <c r="Z1897" i="1" s="1"/>
  <c r="V1897" i="1"/>
  <c r="U1897" i="1"/>
  <c r="X1896" i="1"/>
  <c r="Y1896" i="1" s="1"/>
  <c r="Z1896" i="1" s="1"/>
  <c r="V1896" i="1"/>
  <c r="U1896" i="1"/>
  <c r="X1895" i="1"/>
  <c r="Y1895" i="1" s="1"/>
  <c r="Z1895" i="1" s="1"/>
  <c r="V1895" i="1"/>
  <c r="U1895" i="1"/>
  <c r="X1894" i="1"/>
  <c r="Y1894" i="1" s="1"/>
  <c r="Z1894" i="1" s="1"/>
  <c r="V1894" i="1"/>
  <c r="U1894" i="1"/>
  <c r="X1893" i="1"/>
  <c r="Y1893" i="1" s="1"/>
  <c r="Z1893" i="1" s="1"/>
  <c r="V1893" i="1"/>
  <c r="U1893" i="1"/>
  <c r="X1892" i="1"/>
  <c r="Y1892" i="1" s="1"/>
  <c r="Z1892" i="1" s="1"/>
  <c r="V1892" i="1"/>
  <c r="U1892" i="1"/>
  <c r="X1891" i="1"/>
  <c r="Y1891" i="1" s="1"/>
  <c r="Z1891" i="1" s="1"/>
  <c r="V1891" i="1"/>
  <c r="U1891" i="1"/>
  <c r="X1890" i="1"/>
  <c r="Y1890" i="1" s="1"/>
  <c r="Z1890" i="1" s="1"/>
  <c r="V1890" i="1"/>
  <c r="U1890" i="1"/>
  <c r="X1889" i="1"/>
  <c r="Y1889" i="1" s="1"/>
  <c r="Z1889" i="1" s="1"/>
  <c r="V1889" i="1"/>
  <c r="U1889" i="1"/>
  <c r="X1888" i="1"/>
  <c r="Y1888" i="1" s="1"/>
  <c r="Z1888" i="1" s="1"/>
  <c r="V1888" i="1"/>
  <c r="U1888" i="1"/>
  <c r="X1887" i="1"/>
  <c r="Y1887" i="1" s="1"/>
  <c r="Z1887" i="1" s="1"/>
  <c r="V1887" i="1"/>
  <c r="U1887" i="1"/>
  <c r="X1886" i="1"/>
  <c r="Y1886" i="1" s="1"/>
  <c r="Z1886" i="1" s="1"/>
  <c r="V1886" i="1"/>
  <c r="U1886" i="1"/>
  <c r="X1885" i="1"/>
  <c r="Y1885" i="1" s="1"/>
  <c r="Z1885" i="1" s="1"/>
  <c r="V1885" i="1"/>
  <c r="U1885" i="1"/>
  <c r="X1884" i="1"/>
  <c r="Y1884" i="1" s="1"/>
  <c r="Z1884" i="1" s="1"/>
  <c r="V1884" i="1"/>
  <c r="U1884" i="1"/>
  <c r="X1883" i="1"/>
  <c r="Y1883" i="1" s="1"/>
  <c r="Z1883" i="1" s="1"/>
  <c r="V1883" i="1"/>
  <c r="U1883" i="1"/>
  <c r="X1882" i="1"/>
  <c r="Y1882" i="1" s="1"/>
  <c r="Z1882" i="1" s="1"/>
  <c r="V1882" i="1"/>
  <c r="U1882" i="1"/>
  <c r="X1881" i="1"/>
  <c r="Y1881" i="1" s="1"/>
  <c r="Z1881" i="1" s="1"/>
  <c r="V1881" i="1"/>
  <c r="U1881" i="1"/>
  <c r="X1880" i="1"/>
  <c r="Y1880" i="1" s="1"/>
  <c r="Z1880" i="1" s="1"/>
  <c r="V1880" i="1"/>
  <c r="U1880" i="1"/>
  <c r="X1879" i="1"/>
  <c r="Y1879" i="1" s="1"/>
  <c r="Z1879" i="1" s="1"/>
  <c r="V1879" i="1"/>
  <c r="U1879" i="1"/>
  <c r="X1878" i="1"/>
  <c r="Y1878" i="1" s="1"/>
  <c r="Z1878" i="1" s="1"/>
  <c r="V1878" i="1"/>
  <c r="U1878" i="1"/>
  <c r="X1877" i="1"/>
  <c r="Y1877" i="1" s="1"/>
  <c r="Z1877" i="1" s="1"/>
  <c r="V1877" i="1"/>
  <c r="U1877" i="1"/>
  <c r="X1876" i="1"/>
  <c r="Y1876" i="1" s="1"/>
  <c r="Z1876" i="1" s="1"/>
  <c r="V1876" i="1"/>
  <c r="U1876" i="1"/>
  <c r="X1875" i="1"/>
  <c r="Y1875" i="1" s="1"/>
  <c r="Z1875" i="1" s="1"/>
  <c r="V1875" i="1"/>
  <c r="U1875" i="1"/>
  <c r="X1874" i="1"/>
  <c r="Y1874" i="1" s="1"/>
  <c r="Z1874" i="1" s="1"/>
  <c r="V1874" i="1"/>
  <c r="U1874" i="1"/>
  <c r="X1873" i="1"/>
  <c r="Y1873" i="1" s="1"/>
  <c r="Z1873" i="1" s="1"/>
  <c r="V1873" i="1"/>
  <c r="U1873" i="1"/>
  <c r="X1872" i="1"/>
  <c r="Y1872" i="1" s="1"/>
  <c r="Z1872" i="1" s="1"/>
  <c r="V1872" i="1"/>
  <c r="U1872" i="1"/>
  <c r="X1871" i="1"/>
  <c r="Y1871" i="1" s="1"/>
  <c r="Z1871" i="1" s="1"/>
  <c r="V1871" i="1"/>
  <c r="U1871" i="1"/>
  <c r="X1870" i="1"/>
  <c r="Y1870" i="1" s="1"/>
  <c r="Z1870" i="1" s="1"/>
  <c r="V1870" i="1"/>
  <c r="U1870" i="1"/>
  <c r="X1869" i="1"/>
  <c r="Y1869" i="1" s="1"/>
  <c r="Z1869" i="1" s="1"/>
  <c r="V1869" i="1"/>
  <c r="U1869" i="1"/>
  <c r="X1868" i="1"/>
  <c r="Y1868" i="1" s="1"/>
  <c r="Z1868" i="1" s="1"/>
  <c r="V1868" i="1"/>
  <c r="U1868" i="1"/>
  <c r="X1867" i="1"/>
  <c r="Y1867" i="1" s="1"/>
  <c r="Z1867" i="1" s="1"/>
  <c r="V1867" i="1"/>
  <c r="U1867" i="1"/>
  <c r="X1866" i="1"/>
  <c r="Y1866" i="1" s="1"/>
  <c r="Z1866" i="1" s="1"/>
  <c r="V1866" i="1"/>
  <c r="U1866" i="1"/>
  <c r="X1865" i="1"/>
  <c r="Y1865" i="1" s="1"/>
  <c r="Z1865" i="1" s="1"/>
  <c r="V1865" i="1"/>
  <c r="U1865" i="1"/>
  <c r="X1864" i="1"/>
  <c r="Y1864" i="1" s="1"/>
  <c r="Z1864" i="1" s="1"/>
  <c r="V1864" i="1"/>
  <c r="U1864" i="1"/>
  <c r="X1863" i="1"/>
  <c r="Y1863" i="1" s="1"/>
  <c r="Z1863" i="1" s="1"/>
  <c r="V1863" i="1"/>
  <c r="U1863" i="1"/>
  <c r="X1862" i="1"/>
  <c r="Y1862" i="1" s="1"/>
  <c r="Z1862" i="1" s="1"/>
  <c r="V1862" i="1"/>
  <c r="U1862" i="1"/>
  <c r="X1861" i="1"/>
  <c r="Y1861" i="1" s="1"/>
  <c r="Z1861" i="1" s="1"/>
  <c r="V1861" i="1"/>
  <c r="U1861" i="1"/>
  <c r="X1860" i="1"/>
  <c r="Y1860" i="1" s="1"/>
  <c r="Z1860" i="1" s="1"/>
  <c r="V1860" i="1"/>
  <c r="U1860" i="1"/>
  <c r="X1859" i="1"/>
  <c r="Y1859" i="1" s="1"/>
  <c r="Z1859" i="1" s="1"/>
  <c r="V1859" i="1"/>
  <c r="U1859" i="1"/>
  <c r="X1858" i="1"/>
  <c r="Y1858" i="1" s="1"/>
  <c r="Z1858" i="1" s="1"/>
  <c r="V1858" i="1"/>
  <c r="U1858" i="1"/>
  <c r="X1857" i="1"/>
  <c r="Y1857" i="1" s="1"/>
  <c r="Z1857" i="1" s="1"/>
  <c r="V1857" i="1"/>
  <c r="U1857" i="1"/>
  <c r="X1856" i="1"/>
  <c r="Y1856" i="1" s="1"/>
  <c r="Z1856" i="1" s="1"/>
  <c r="V1856" i="1"/>
  <c r="U1856" i="1"/>
  <c r="X1855" i="1"/>
  <c r="Y1855" i="1" s="1"/>
  <c r="Z1855" i="1" s="1"/>
  <c r="V1855" i="1"/>
  <c r="U1855" i="1"/>
  <c r="X1854" i="1"/>
  <c r="Y1854" i="1" s="1"/>
  <c r="Z1854" i="1" s="1"/>
  <c r="V1854" i="1"/>
  <c r="U1854" i="1"/>
  <c r="X1853" i="1"/>
  <c r="Y1853" i="1" s="1"/>
  <c r="Z1853" i="1" s="1"/>
  <c r="V1853" i="1"/>
  <c r="U1853" i="1"/>
  <c r="X1852" i="1"/>
  <c r="Y1852" i="1" s="1"/>
  <c r="Z1852" i="1" s="1"/>
  <c r="V1852" i="1"/>
  <c r="U1852" i="1"/>
  <c r="X1851" i="1"/>
  <c r="Y1851" i="1" s="1"/>
  <c r="Z1851" i="1" s="1"/>
  <c r="V1851" i="1"/>
  <c r="U1851" i="1"/>
  <c r="X1850" i="1"/>
  <c r="Y1850" i="1" s="1"/>
  <c r="Z1850" i="1" s="1"/>
  <c r="V1850" i="1"/>
  <c r="U1850" i="1"/>
  <c r="X1849" i="1"/>
  <c r="Y1849" i="1" s="1"/>
  <c r="Z1849" i="1" s="1"/>
  <c r="V1849" i="1"/>
  <c r="U1849" i="1"/>
  <c r="X1848" i="1"/>
  <c r="Y1848" i="1" s="1"/>
  <c r="Z1848" i="1" s="1"/>
  <c r="V1848" i="1"/>
  <c r="U1848" i="1"/>
  <c r="X1847" i="1"/>
  <c r="Y1847" i="1" s="1"/>
  <c r="Z1847" i="1" s="1"/>
  <c r="V1847" i="1"/>
  <c r="U1847" i="1"/>
  <c r="X1846" i="1"/>
  <c r="Y1846" i="1" s="1"/>
  <c r="Z1846" i="1" s="1"/>
  <c r="V1846" i="1"/>
  <c r="U1846" i="1"/>
  <c r="X1845" i="1"/>
  <c r="Y1845" i="1" s="1"/>
  <c r="Z1845" i="1" s="1"/>
  <c r="V1845" i="1"/>
  <c r="U1845" i="1"/>
  <c r="X1844" i="1"/>
  <c r="Y1844" i="1" s="1"/>
  <c r="Z1844" i="1" s="1"/>
  <c r="V1844" i="1"/>
  <c r="U1844" i="1"/>
  <c r="X1843" i="1"/>
  <c r="Y1843" i="1" s="1"/>
  <c r="Z1843" i="1" s="1"/>
  <c r="V1843" i="1"/>
  <c r="U1843" i="1"/>
  <c r="X1842" i="1"/>
  <c r="Y1842" i="1" s="1"/>
  <c r="Z1842" i="1" s="1"/>
  <c r="V1842" i="1"/>
  <c r="U1842" i="1"/>
  <c r="X1841" i="1"/>
  <c r="Y1841" i="1" s="1"/>
  <c r="Z1841" i="1" s="1"/>
  <c r="V1841" i="1"/>
  <c r="U1841" i="1"/>
  <c r="X1840" i="1"/>
  <c r="Y1840" i="1" s="1"/>
  <c r="Z1840" i="1" s="1"/>
  <c r="V1840" i="1"/>
  <c r="U1840" i="1"/>
  <c r="X1839" i="1"/>
  <c r="Y1839" i="1" s="1"/>
  <c r="Z1839" i="1" s="1"/>
  <c r="V1839" i="1"/>
  <c r="U1839" i="1"/>
  <c r="X1838" i="1"/>
  <c r="Y1838" i="1" s="1"/>
  <c r="Z1838" i="1" s="1"/>
  <c r="V1838" i="1"/>
  <c r="U1838" i="1"/>
  <c r="X1837" i="1"/>
  <c r="Y1837" i="1" s="1"/>
  <c r="Z1837" i="1" s="1"/>
  <c r="V1837" i="1"/>
  <c r="U1837" i="1"/>
  <c r="X1836" i="1"/>
  <c r="Y1836" i="1" s="1"/>
  <c r="Z1836" i="1" s="1"/>
  <c r="V1836" i="1"/>
  <c r="U1836" i="1"/>
  <c r="X1835" i="1"/>
  <c r="Y1835" i="1" s="1"/>
  <c r="Z1835" i="1" s="1"/>
  <c r="V1835" i="1"/>
  <c r="U1835" i="1"/>
  <c r="X1834" i="1"/>
  <c r="Y1834" i="1" s="1"/>
  <c r="Z1834" i="1" s="1"/>
  <c r="V1834" i="1"/>
  <c r="U1834" i="1"/>
  <c r="X1833" i="1"/>
  <c r="Y1833" i="1" s="1"/>
  <c r="Z1833" i="1" s="1"/>
  <c r="V1833" i="1"/>
  <c r="U1833" i="1"/>
  <c r="X1832" i="1"/>
  <c r="Y1832" i="1" s="1"/>
  <c r="Z1832" i="1" s="1"/>
  <c r="V1832" i="1"/>
  <c r="U1832" i="1"/>
  <c r="X1831" i="1"/>
  <c r="Y1831" i="1" s="1"/>
  <c r="Z1831" i="1" s="1"/>
  <c r="V1831" i="1"/>
  <c r="U1831" i="1"/>
  <c r="X1830" i="1"/>
  <c r="Y1830" i="1" s="1"/>
  <c r="Z1830" i="1" s="1"/>
  <c r="V1830" i="1"/>
  <c r="U1830" i="1"/>
  <c r="X1829" i="1"/>
  <c r="Y1829" i="1" s="1"/>
  <c r="Z1829" i="1" s="1"/>
  <c r="V1829" i="1"/>
  <c r="U1829" i="1"/>
  <c r="X1828" i="1"/>
  <c r="Y1828" i="1" s="1"/>
  <c r="Z1828" i="1" s="1"/>
  <c r="V1828" i="1"/>
  <c r="U1828" i="1"/>
  <c r="X1827" i="1"/>
  <c r="Y1827" i="1" s="1"/>
  <c r="Z1827" i="1" s="1"/>
  <c r="V1827" i="1"/>
  <c r="U1827" i="1"/>
  <c r="X1826" i="1"/>
  <c r="Y1826" i="1" s="1"/>
  <c r="Z1826" i="1" s="1"/>
  <c r="V1826" i="1"/>
  <c r="U1826" i="1"/>
  <c r="X1825" i="1"/>
  <c r="Y1825" i="1" s="1"/>
  <c r="Z1825" i="1" s="1"/>
  <c r="V1825" i="1"/>
  <c r="U1825" i="1"/>
  <c r="X1824" i="1"/>
  <c r="Y1824" i="1" s="1"/>
  <c r="Z1824" i="1" s="1"/>
  <c r="V1824" i="1"/>
  <c r="U1824" i="1"/>
  <c r="X1823" i="1"/>
  <c r="Y1823" i="1" s="1"/>
  <c r="Z1823" i="1" s="1"/>
  <c r="V1823" i="1"/>
  <c r="U1823" i="1"/>
  <c r="X1822" i="1"/>
  <c r="Y1822" i="1" s="1"/>
  <c r="Z1822" i="1" s="1"/>
  <c r="V1822" i="1"/>
  <c r="U1822" i="1"/>
  <c r="X1821" i="1"/>
  <c r="Y1821" i="1" s="1"/>
  <c r="Z1821" i="1" s="1"/>
  <c r="V1821" i="1"/>
  <c r="U1821" i="1"/>
  <c r="X1820" i="1"/>
  <c r="Y1820" i="1" s="1"/>
  <c r="Z1820" i="1" s="1"/>
  <c r="V1820" i="1"/>
  <c r="U1820" i="1"/>
  <c r="X1819" i="1"/>
  <c r="Y1819" i="1" s="1"/>
  <c r="Z1819" i="1" s="1"/>
  <c r="V1819" i="1"/>
  <c r="U1819" i="1"/>
  <c r="X1818" i="1"/>
  <c r="Y1818" i="1" s="1"/>
  <c r="Z1818" i="1" s="1"/>
  <c r="V1818" i="1"/>
  <c r="U1818" i="1"/>
  <c r="X1817" i="1"/>
  <c r="Y1817" i="1" s="1"/>
  <c r="Z1817" i="1" s="1"/>
  <c r="V1817" i="1"/>
  <c r="U1817" i="1"/>
  <c r="X1816" i="1"/>
  <c r="Y1816" i="1" s="1"/>
  <c r="Z1816" i="1" s="1"/>
  <c r="V1816" i="1"/>
  <c r="U1816" i="1"/>
  <c r="X1815" i="1"/>
  <c r="Y1815" i="1" s="1"/>
  <c r="Z1815" i="1" s="1"/>
  <c r="V1815" i="1"/>
  <c r="U1815" i="1"/>
  <c r="X1814" i="1"/>
  <c r="Y1814" i="1" s="1"/>
  <c r="Z1814" i="1" s="1"/>
  <c r="V1814" i="1"/>
  <c r="U1814" i="1"/>
  <c r="X1813" i="1"/>
  <c r="Y1813" i="1" s="1"/>
  <c r="Z1813" i="1" s="1"/>
  <c r="V1813" i="1"/>
  <c r="U1813" i="1"/>
  <c r="X1812" i="1"/>
  <c r="Y1812" i="1" s="1"/>
  <c r="Z1812" i="1" s="1"/>
  <c r="V1812" i="1"/>
  <c r="U1812" i="1"/>
  <c r="X1811" i="1"/>
  <c r="Y1811" i="1" s="1"/>
  <c r="Z1811" i="1" s="1"/>
  <c r="V1811" i="1"/>
  <c r="U1811" i="1"/>
  <c r="X1810" i="1"/>
  <c r="Y1810" i="1" s="1"/>
  <c r="Z1810" i="1" s="1"/>
  <c r="V1810" i="1"/>
  <c r="U1810" i="1"/>
  <c r="X1809" i="1"/>
  <c r="Y1809" i="1" s="1"/>
  <c r="Z1809" i="1" s="1"/>
  <c r="V1809" i="1"/>
  <c r="U1809" i="1"/>
  <c r="X1808" i="1"/>
  <c r="Y1808" i="1" s="1"/>
  <c r="Z1808" i="1" s="1"/>
  <c r="V1808" i="1"/>
  <c r="U1808" i="1"/>
  <c r="X1807" i="1"/>
  <c r="Y1807" i="1" s="1"/>
  <c r="Z1807" i="1" s="1"/>
  <c r="V1807" i="1"/>
  <c r="U1807" i="1"/>
  <c r="X1806" i="1"/>
  <c r="Y1806" i="1" s="1"/>
  <c r="Z1806" i="1" s="1"/>
  <c r="V1806" i="1"/>
  <c r="U1806" i="1"/>
  <c r="X1805" i="1"/>
  <c r="Y1805" i="1" s="1"/>
  <c r="Z1805" i="1" s="1"/>
  <c r="V1805" i="1"/>
  <c r="U1805" i="1"/>
  <c r="X1804" i="1"/>
  <c r="Y1804" i="1" s="1"/>
  <c r="Z1804" i="1" s="1"/>
  <c r="V1804" i="1"/>
  <c r="U1804" i="1"/>
  <c r="X1803" i="1"/>
  <c r="Y1803" i="1" s="1"/>
  <c r="Z1803" i="1" s="1"/>
  <c r="V1803" i="1"/>
  <c r="U1803" i="1"/>
  <c r="X1802" i="1"/>
  <c r="Y1802" i="1" s="1"/>
  <c r="Z1802" i="1" s="1"/>
  <c r="V1802" i="1"/>
  <c r="U1802" i="1"/>
  <c r="X1801" i="1"/>
  <c r="Y1801" i="1" s="1"/>
  <c r="Z1801" i="1" s="1"/>
  <c r="V1801" i="1"/>
  <c r="U1801" i="1"/>
  <c r="X1800" i="1"/>
  <c r="Y1800" i="1" s="1"/>
  <c r="Z1800" i="1" s="1"/>
  <c r="V1800" i="1"/>
  <c r="U1800" i="1"/>
  <c r="X1799" i="1"/>
  <c r="Y1799" i="1" s="1"/>
  <c r="Z1799" i="1" s="1"/>
  <c r="V1799" i="1"/>
  <c r="U1799" i="1"/>
  <c r="X1798" i="1"/>
  <c r="Y1798" i="1" s="1"/>
  <c r="Z1798" i="1" s="1"/>
  <c r="V1798" i="1"/>
  <c r="U1798" i="1"/>
  <c r="X1797" i="1"/>
  <c r="Y1797" i="1" s="1"/>
  <c r="Z1797" i="1" s="1"/>
  <c r="V1797" i="1"/>
  <c r="U1797" i="1"/>
  <c r="X1796" i="1"/>
  <c r="Y1796" i="1" s="1"/>
  <c r="Z1796" i="1" s="1"/>
  <c r="V1796" i="1"/>
  <c r="U1796" i="1"/>
  <c r="X1795" i="1"/>
  <c r="Y1795" i="1" s="1"/>
  <c r="Z1795" i="1" s="1"/>
  <c r="V1795" i="1"/>
  <c r="U1795" i="1"/>
  <c r="X1794" i="1"/>
  <c r="Y1794" i="1" s="1"/>
  <c r="Z1794" i="1" s="1"/>
  <c r="V1794" i="1"/>
  <c r="U1794" i="1"/>
  <c r="X1793" i="1"/>
  <c r="Y1793" i="1" s="1"/>
  <c r="Z1793" i="1" s="1"/>
  <c r="V1793" i="1"/>
  <c r="U1793" i="1"/>
  <c r="X1792" i="1"/>
  <c r="Y1792" i="1" s="1"/>
  <c r="Z1792" i="1" s="1"/>
  <c r="V1792" i="1"/>
  <c r="U1792" i="1"/>
  <c r="X1791" i="1"/>
  <c r="Y1791" i="1" s="1"/>
  <c r="Z1791" i="1" s="1"/>
  <c r="V1791" i="1"/>
  <c r="U1791" i="1"/>
  <c r="X1790" i="1"/>
  <c r="Y1790" i="1" s="1"/>
  <c r="Z1790" i="1" s="1"/>
  <c r="V1790" i="1"/>
  <c r="U1790" i="1"/>
  <c r="X1789" i="1"/>
  <c r="Y1789" i="1" s="1"/>
  <c r="Z1789" i="1" s="1"/>
  <c r="V1789" i="1"/>
  <c r="U1789" i="1"/>
  <c r="X1788" i="1"/>
  <c r="Y1788" i="1" s="1"/>
  <c r="Z1788" i="1" s="1"/>
  <c r="V1788" i="1"/>
  <c r="U1788" i="1"/>
  <c r="X1787" i="1"/>
  <c r="Y1787" i="1" s="1"/>
  <c r="Z1787" i="1" s="1"/>
  <c r="V1787" i="1"/>
  <c r="U1787" i="1"/>
  <c r="X1786" i="1"/>
  <c r="Y1786" i="1" s="1"/>
  <c r="Z1786" i="1" s="1"/>
  <c r="V1786" i="1"/>
  <c r="U1786" i="1"/>
  <c r="X1785" i="1"/>
  <c r="Y1785" i="1" s="1"/>
  <c r="Z1785" i="1" s="1"/>
  <c r="V1785" i="1"/>
  <c r="U1785" i="1"/>
  <c r="X1784" i="1"/>
  <c r="Y1784" i="1" s="1"/>
  <c r="Z1784" i="1" s="1"/>
  <c r="V1784" i="1"/>
  <c r="U1784" i="1"/>
  <c r="X1783" i="1"/>
  <c r="Y1783" i="1" s="1"/>
  <c r="Z1783" i="1" s="1"/>
  <c r="V1783" i="1"/>
  <c r="U1783" i="1"/>
  <c r="X1782" i="1"/>
  <c r="Y1782" i="1" s="1"/>
  <c r="Z1782" i="1" s="1"/>
  <c r="V1782" i="1"/>
  <c r="U1782" i="1"/>
  <c r="X1781" i="1"/>
  <c r="Y1781" i="1" s="1"/>
  <c r="Z1781" i="1" s="1"/>
  <c r="V1781" i="1"/>
  <c r="U1781" i="1"/>
  <c r="X1780" i="1"/>
  <c r="Y1780" i="1" s="1"/>
  <c r="Z1780" i="1" s="1"/>
  <c r="V1780" i="1"/>
  <c r="U1780" i="1"/>
  <c r="X1779" i="1"/>
  <c r="Y1779" i="1" s="1"/>
  <c r="Z1779" i="1" s="1"/>
  <c r="V1779" i="1"/>
  <c r="U1779" i="1"/>
  <c r="X1778" i="1"/>
  <c r="Y1778" i="1" s="1"/>
  <c r="Z1778" i="1" s="1"/>
  <c r="V1778" i="1"/>
  <c r="U1778" i="1"/>
  <c r="X1777" i="1"/>
  <c r="Y1777" i="1" s="1"/>
  <c r="Z1777" i="1" s="1"/>
  <c r="V1777" i="1"/>
  <c r="U1777" i="1"/>
  <c r="X1776" i="1"/>
  <c r="Y1776" i="1" s="1"/>
  <c r="Z1776" i="1" s="1"/>
  <c r="V1776" i="1"/>
  <c r="U1776" i="1"/>
  <c r="X1775" i="1"/>
  <c r="Y1775" i="1" s="1"/>
  <c r="Z1775" i="1" s="1"/>
  <c r="V1775" i="1"/>
  <c r="U1775" i="1"/>
  <c r="X1774" i="1"/>
  <c r="Y1774" i="1" s="1"/>
  <c r="Z1774" i="1" s="1"/>
  <c r="V1774" i="1"/>
  <c r="U1774" i="1"/>
  <c r="X1773" i="1"/>
  <c r="Y1773" i="1" s="1"/>
  <c r="Z1773" i="1" s="1"/>
  <c r="V1773" i="1"/>
  <c r="U1773" i="1"/>
  <c r="X1772" i="1"/>
  <c r="Y1772" i="1" s="1"/>
  <c r="Z1772" i="1" s="1"/>
  <c r="V1772" i="1"/>
  <c r="U1772" i="1"/>
  <c r="X1771" i="1"/>
  <c r="Y1771" i="1" s="1"/>
  <c r="Z1771" i="1" s="1"/>
  <c r="V1771" i="1"/>
  <c r="U1771" i="1"/>
  <c r="X1770" i="1"/>
  <c r="Y1770" i="1" s="1"/>
  <c r="Z1770" i="1" s="1"/>
  <c r="V1770" i="1"/>
  <c r="U1770" i="1"/>
  <c r="X1769" i="1"/>
  <c r="Y1769" i="1" s="1"/>
  <c r="Z1769" i="1" s="1"/>
  <c r="V1769" i="1"/>
  <c r="U1769" i="1"/>
  <c r="X1768" i="1"/>
  <c r="Y1768" i="1" s="1"/>
  <c r="Z1768" i="1" s="1"/>
  <c r="V1768" i="1"/>
  <c r="U1768" i="1"/>
  <c r="X1767" i="1"/>
  <c r="Y1767" i="1" s="1"/>
  <c r="Z1767" i="1" s="1"/>
  <c r="V1767" i="1"/>
  <c r="U1767" i="1"/>
  <c r="X1766" i="1"/>
  <c r="Y1766" i="1" s="1"/>
  <c r="Z1766" i="1" s="1"/>
  <c r="V1766" i="1"/>
  <c r="U1766" i="1"/>
  <c r="X1765" i="1"/>
  <c r="Y1765" i="1" s="1"/>
  <c r="Z1765" i="1" s="1"/>
  <c r="V1765" i="1"/>
  <c r="U1765" i="1"/>
  <c r="X1764" i="1"/>
  <c r="Y1764" i="1" s="1"/>
  <c r="Z1764" i="1" s="1"/>
  <c r="V1764" i="1"/>
  <c r="U1764" i="1"/>
  <c r="X1763" i="1"/>
  <c r="Y1763" i="1" s="1"/>
  <c r="Z1763" i="1" s="1"/>
  <c r="V1763" i="1"/>
  <c r="U1763" i="1"/>
  <c r="X1762" i="1"/>
  <c r="Y1762" i="1" s="1"/>
  <c r="Z1762" i="1" s="1"/>
  <c r="V1762" i="1"/>
  <c r="U1762" i="1"/>
  <c r="X1761" i="1"/>
  <c r="Y1761" i="1" s="1"/>
  <c r="Z1761" i="1" s="1"/>
  <c r="V1761" i="1"/>
  <c r="U1761" i="1"/>
  <c r="X1760" i="1"/>
  <c r="Y1760" i="1" s="1"/>
  <c r="Z1760" i="1" s="1"/>
  <c r="V1760" i="1"/>
  <c r="U1760" i="1"/>
  <c r="X1759" i="1"/>
  <c r="Y1759" i="1" s="1"/>
  <c r="Z1759" i="1" s="1"/>
  <c r="V1759" i="1"/>
  <c r="U1759" i="1"/>
  <c r="X1758" i="1"/>
  <c r="Y1758" i="1" s="1"/>
  <c r="Z1758" i="1" s="1"/>
  <c r="V1758" i="1"/>
  <c r="U1758" i="1"/>
  <c r="X1757" i="1"/>
  <c r="Y1757" i="1" s="1"/>
  <c r="Z1757" i="1" s="1"/>
  <c r="V1757" i="1"/>
  <c r="U1757" i="1"/>
  <c r="X1756" i="1"/>
  <c r="Y1756" i="1" s="1"/>
  <c r="Z1756" i="1" s="1"/>
  <c r="V1756" i="1"/>
  <c r="U1756" i="1"/>
  <c r="X1755" i="1"/>
  <c r="Y1755" i="1" s="1"/>
  <c r="Z1755" i="1" s="1"/>
  <c r="V1755" i="1"/>
  <c r="U1755" i="1"/>
  <c r="X1754" i="1"/>
  <c r="Y1754" i="1" s="1"/>
  <c r="Z1754" i="1" s="1"/>
  <c r="V1754" i="1"/>
  <c r="U1754" i="1"/>
  <c r="X1753" i="1"/>
  <c r="Y1753" i="1" s="1"/>
  <c r="Z1753" i="1" s="1"/>
  <c r="V1753" i="1"/>
  <c r="U1753" i="1"/>
  <c r="X1752" i="1"/>
  <c r="Y1752" i="1" s="1"/>
  <c r="Z1752" i="1" s="1"/>
  <c r="V1752" i="1"/>
  <c r="U1752" i="1"/>
  <c r="X1751" i="1"/>
  <c r="Y1751" i="1" s="1"/>
  <c r="Z1751" i="1" s="1"/>
  <c r="V1751" i="1"/>
  <c r="U1751" i="1"/>
  <c r="X1750" i="1"/>
  <c r="Y1750" i="1" s="1"/>
  <c r="Z1750" i="1" s="1"/>
  <c r="V1750" i="1"/>
  <c r="U1750" i="1"/>
  <c r="X1749" i="1"/>
  <c r="Y1749" i="1" s="1"/>
  <c r="Z1749" i="1" s="1"/>
  <c r="V1749" i="1"/>
  <c r="U1749" i="1"/>
  <c r="X1748" i="1"/>
  <c r="Y1748" i="1" s="1"/>
  <c r="Z1748" i="1" s="1"/>
  <c r="V1748" i="1"/>
  <c r="U1748" i="1"/>
  <c r="X1747" i="1"/>
  <c r="Y1747" i="1" s="1"/>
  <c r="Z1747" i="1" s="1"/>
  <c r="V1747" i="1"/>
  <c r="U1747" i="1"/>
  <c r="X1746" i="1"/>
  <c r="Y1746" i="1" s="1"/>
  <c r="Z1746" i="1" s="1"/>
  <c r="V1746" i="1"/>
  <c r="U1746" i="1"/>
  <c r="X1745" i="1"/>
  <c r="Y1745" i="1" s="1"/>
  <c r="Z1745" i="1" s="1"/>
  <c r="V1745" i="1"/>
  <c r="U1745" i="1"/>
  <c r="X1744" i="1"/>
  <c r="Y1744" i="1" s="1"/>
  <c r="Z1744" i="1" s="1"/>
  <c r="V1744" i="1"/>
  <c r="U1744" i="1"/>
  <c r="X1743" i="1"/>
  <c r="Y1743" i="1" s="1"/>
  <c r="Z1743" i="1" s="1"/>
  <c r="V1743" i="1"/>
  <c r="U1743" i="1"/>
  <c r="X1742" i="1"/>
  <c r="Y1742" i="1" s="1"/>
  <c r="Z1742" i="1" s="1"/>
  <c r="V1742" i="1"/>
  <c r="U1742" i="1"/>
  <c r="X1741" i="1"/>
  <c r="Y1741" i="1" s="1"/>
  <c r="Z1741" i="1" s="1"/>
  <c r="V1741" i="1"/>
  <c r="U1741" i="1"/>
  <c r="X1740" i="1"/>
  <c r="Y1740" i="1" s="1"/>
  <c r="Z1740" i="1" s="1"/>
  <c r="V1740" i="1"/>
  <c r="U1740" i="1"/>
  <c r="X1739" i="1"/>
  <c r="Y1739" i="1" s="1"/>
  <c r="Z1739" i="1" s="1"/>
  <c r="V1739" i="1"/>
  <c r="U1739" i="1"/>
  <c r="X1738" i="1"/>
  <c r="Y1738" i="1" s="1"/>
  <c r="Z1738" i="1" s="1"/>
  <c r="V1738" i="1"/>
  <c r="U1738" i="1"/>
  <c r="X1737" i="1"/>
  <c r="Y1737" i="1" s="1"/>
  <c r="Z1737" i="1" s="1"/>
  <c r="V1737" i="1"/>
  <c r="U1737" i="1"/>
  <c r="X1736" i="1"/>
  <c r="Y1736" i="1" s="1"/>
  <c r="Z1736" i="1" s="1"/>
  <c r="V1736" i="1"/>
  <c r="U1736" i="1"/>
  <c r="X1735" i="1"/>
  <c r="Y1735" i="1" s="1"/>
  <c r="Z1735" i="1" s="1"/>
  <c r="V1735" i="1"/>
  <c r="U1735" i="1"/>
  <c r="X1734" i="1"/>
  <c r="Y1734" i="1" s="1"/>
  <c r="Z1734" i="1" s="1"/>
  <c r="V1734" i="1"/>
  <c r="U1734" i="1"/>
  <c r="X1733" i="1"/>
  <c r="Y1733" i="1" s="1"/>
  <c r="Z1733" i="1" s="1"/>
  <c r="V1733" i="1"/>
  <c r="U1733" i="1"/>
  <c r="X1732" i="1"/>
  <c r="Y1732" i="1" s="1"/>
  <c r="Z1732" i="1" s="1"/>
  <c r="V1732" i="1"/>
  <c r="U1732" i="1"/>
  <c r="X1731" i="1"/>
  <c r="Y1731" i="1" s="1"/>
  <c r="Z1731" i="1" s="1"/>
  <c r="V1731" i="1"/>
  <c r="U1731" i="1"/>
  <c r="X1730" i="1"/>
  <c r="Y1730" i="1" s="1"/>
  <c r="Z1730" i="1" s="1"/>
  <c r="V1730" i="1"/>
  <c r="U1730" i="1"/>
  <c r="X1729" i="1"/>
  <c r="Y1729" i="1" s="1"/>
  <c r="Z1729" i="1" s="1"/>
  <c r="V1729" i="1"/>
  <c r="U1729" i="1"/>
  <c r="X1728" i="1"/>
  <c r="Y1728" i="1" s="1"/>
  <c r="Z1728" i="1" s="1"/>
  <c r="V1728" i="1"/>
  <c r="U1728" i="1"/>
  <c r="X1727" i="1"/>
  <c r="Y1727" i="1" s="1"/>
  <c r="Z1727" i="1" s="1"/>
  <c r="V1727" i="1"/>
  <c r="U1727" i="1"/>
  <c r="X1726" i="1"/>
  <c r="Y1726" i="1" s="1"/>
  <c r="Z1726" i="1" s="1"/>
  <c r="V1726" i="1"/>
  <c r="U1726" i="1"/>
  <c r="X1725" i="1"/>
  <c r="Y1725" i="1" s="1"/>
  <c r="Z1725" i="1" s="1"/>
  <c r="V1725" i="1"/>
  <c r="U1725" i="1"/>
  <c r="X1724" i="1"/>
  <c r="Y1724" i="1" s="1"/>
  <c r="Z1724" i="1" s="1"/>
  <c r="V1724" i="1"/>
  <c r="U1724" i="1"/>
  <c r="X1723" i="1"/>
  <c r="Y1723" i="1" s="1"/>
  <c r="Z1723" i="1" s="1"/>
  <c r="V1723" i="1"/>
  <c r="U1723" i="1"/>
  <c r="X1722" i="1"/>
  <c r="Y1722" i="1" s="1"/>
  <c r="Z1722" i="1" s="1"/>
  <c r="V1722" i="1"/>
  <c r="U1722" i="1"/>
  <c r="X1721" i="1"/>
  <c r="Y1721" i="1" s="1"/>
  <c r="Z1721" i="1" s="1"/>
  <c r="V1721" i="1"/>
  <c r="U1721" i="1"/>
  <c r="X1720" i="1"/>
  <c r="Y1720" i="1" s="1"/>
  <c r="Z1720" i="1" s="1"/>
  <c r="V1720" i="1"/>
  <c r="U1720" i="1"/>
  <c r="X1719" i="1"/>
  <c r="Y1719" i="1" s="1"/>
  <c r="Z1719" i="1" s="1"/>
  <c r="V1719" i="1"/>
  <c r="U1719" i="1"/>
  <c r="X1718" i="1"/>
  <c r="Y1718" i="1" s="1"/>
  <c r="Z1718" i="1" s="1"/>
  <c r="V1718" i="1"/>
  <c r="U1718" i="1"/>
  <c r="X1717" i="1"/>
  <c r="Y1717" i="1" s="1"/>
  <c r="Z1717" i="1" s="1"/>
  <c r="V1717" i="1"/>
  <c r="U1717" i="1"/>
  <c r="X1716" i="1"/>
  <c r="Y1716" i="1" s="1"/>
  <c r="Z1716" i="1" s="1"/>
  <c r="V1716" i="1"/>
  <c r="U1716" i="1"/>
  <c r="X1715" i="1"/>
  <c r="Y1715" i="1" s="1"/>
  <c r="Z1715" i="1" s="1"/>
  <c r="V1715" i="1"/>
  <c r="U1715" i="1"/>
  <c r="X1714" i="1"/>
  <c r="Y1714" i="1" s="1"/>
  <c r="Z1714" i="1" s="1"/>
  <c r="V1714" i="1"/>
  <c r="U1714" i="1"/>
  <c r="X1713" i="1"/>
  <c r="Y1713" i="1" s="1"/>
  <c r="Z1713" i="1" s="1"/>
  <c r="V1713" i="1"/>
  <c r="U1713" i="1"/>
  <c r="X1712" i="1"/>
  <c r="Y1712" i="1" s="1"/>
  <c r="Z1712" i="1" s="1"/>
  <c r="V1712" i="1"/>
  <c r="U1712" i="1"/>
  <c r="X1711" i="1"/>
  <c r="Y1711" i="1" s="1"/>
  <c r="Z1711" i="1" s="1"/>
  <c r="V1711" i="1"/>
  <c r="U1711" i="1"/>
  <c r="X1710" i="1"/>
  <c r="Y1710" i="1" s="1"/>
  <c r="Z1710" i="1" s="1"/>
  <c r="V1710" i="1"/>
  <c r="U1710" i="1"/>
  <c r="X1709" i="1"/>
  <c r="Y1709" i="1" s="1"/>
  <c r="Z1709" i="1" s="1"/>
  <c r="V1709" i="1"/>
  <c r="U1709" i="1"/>
  <c r="X1708" i="1"/>
  <c r="Y1708" i="1" s="1"/>
  <c r="Z1708" i="1" s="1"/>
  <c r="V1708" i="1"/>
  <c r="U1708" i="1"/>
  <c r="X1707" i="1"/>
  <c r="Y1707" i="1" s="1"/>
  <c r="Z1707" i="1" s="1"/>
  <c r="V1707" i="1"/>
  <c r="U1707" i="1"/>
  <c r="X1706" i="1"/>
  <c r="Y1706" i="1" s="1"/>
  <c r="Z1706" i="1" s="1"/>
  <c r="V1706" i="1"/>
  <c r="U1706" i="1"/>
  <c r="X1705" i="1"/>
  <c r="Y1705" i="1" s="1"/>
  <c r="Z1705" i="1" s="1"/>
  <c r="V1705" i="1"/>
  <c r="U1705" i="1"/>
  <c r="X1704" i="1"/>
  <c r="Y1704" i="1" s="1"/>
  <c r="Z1704" i="1" s="1"/>
  <c r="V1704" i="1"/>
  <c r="U1704" i="1"/>
  <c r="X1703" i="1"/>
  <c r="Y1703" i="1" s="1"/>
  <c r="Z1703" i="1" s="1"/>
  <c r="V1703" i="1"/>
  <c r="U1703" i="1"/>
  <c r="X1702" i="1"/>
  <c r="Y1702" i="1" s="1"/>
  <c r="Z1702" i="1" s="1"/>
  <c r="V1702" i="1"/>
  <c r="U1702" i="1"/>
  <c r="X1701" i="1"/>
  <c r="Y1701" i="1" s="1"/>
  <c r="Z1701" i="1" s="1"/>
  <c r="V1701" i="1"/>
  <c r="U1701" i="1"/>
  <c r="X1700" i="1"/>
  <c r="Y1700" i="1" s="1"/>
  <c r="Z1700" i="1" s="1"/>
  <c r="V1700" i="1"/>
  <c r="U1700" i="1"/>
  <c r="X1699" i="1"/>
  <c r="Y1699" i="1" s="1"/>
  <c r="Z1699" i="1" s="1"/>
  <c r="V1699" i="1"/>
  <c r="U1699" i="1"/>
  <c r="X1698" i="1"/>
  <c r="Y1698" i="1" s="1"/>
  <c r="Z1698" i="1" s="1"/>
  <c r="V1698" i="1"/>
  <c r="U1698" i="1"/>
  <c r="X1697" i="1"/>
  <c r="Y1697" i="1" s="1"/>
  <c r="Z1697" i="1" s="1"/>
  <c r="V1697" i="1"/>
  <c r="U1697" i="1"/>
  <c r="X1696" i="1"/>
  <c r="Y1696" i="1" s="1"/>
  <c r="Z1696" i="1" s="1"/>
  <c r="V1696" i="1"/>
  <c r="U1696" i="1"/>
  <c r="X1695" i="1"/>
  <c r="Y1695" i="1" s="1"/>
  <c r="Z1695" i="1" s="1"/>
  <c r="V1695" i="1"/>
  <c r="U1695" i="1"/>
  <c r="X1694" i="1"/>
  <c r="Y1694" i="1" s="1"/>
  <c r="Z1694" i="1" s="1"/>
  <c r="V1694" i="1"/>
  <c r="U1694" i="1"/>
  <c r="X1693" i="1"/>
  <c r="Y1693" i="1" s="1"/>
  <c r="Z1693" i="1" s="1"/>
  <c r="V1693" i="1"/>
  <c r="U1693" i="1"/>
  <c r="X1692" i="1"/>
  <c r="Y1692" i="1" s="1"/>
  <c r="Z1692" i="1" s="1"/>
  <c r="V1692" i="1"/>
  <c r="U1692" i="1"/>
  <c r="X1691" i="1"/>
  <c r="Y1691" i="1" s="1"/>
  <c r="Z1691" i="1" s="1"/>
  <c r="V1691" i="1"/>
  <c r="U1691" i="1"/>
  <c r="X1690" i="1"/>
  <c r="Y1690" i="1" s="1"/>
  <c r="Z1690" i="1" s="1"/>
  <c r="V1690" i="1"/>
  <c r="U1690" i="1"/>
  <c r="X1689" i="1"/>
  <c r="Y1689" i="1" s="1"/>
  <c r="Z1689" i="1" s="1"/>
  <c r="V1689" i="1"/>
  <c r="U1689" i="1"/>
  <c r="X1688" i="1"/>
  <c r="Y1688" i="1" s="1"/>
  <c r="Z1688" i="1" s="1"/>
  <c r="V1688" i="1"/>
  <c r="U1688" i="1"/>
  <c r="X1687" i="1"/>
  <c r="Y1687" i="1" s="1"/>
  <c r="Z1687" i="1" s="1"/>
  <c r="V1687" i="1"/>
  <c r="U1687" i="1"/>
  <c r="X1686" i="1"/>
  <c r="Y1686" i="1" s="1"/>
  <c r="Z1686" i="1" s="1"/>
  <c r="V1686" i="1"/>
  <c r="U1686" i="1"/>
  <c r="X1685" i="1"/>
  <c r="Y1685" i="1" s="1"/>
  <c r="Z1685" i="1" s="1"/>
  <c r="V1685" i="1"/>
  <c r="U1685" i="1"/>
  <c r="X1684" i="1"/>
  <c r="Y1684" i="1" s="1"/>
  <c r="Z1684" i="1" s="1"/>
  <c r="V1684" i="1"/>
  <c r="U1684" i="1"/>
  <c r="X1683" i="1"/>
  <c r="Y1683" i="1" s="1"/>
  <c r="Z1683" i="1" s="1"/>
  <c r="V1683" i="1"/>
  <c r="U1683" i="1"/>
  <c r="X1682" i="1"/>
  <c r="Y1682" i="1" s="1"/>
  <c r="Z1682" i="1" s="1"/>
  <c r="V1682" i="1"/>
  <c r="U1682" i="1"/>
  <c r="X1681" i="1"/>
  <c r="Y1681" i="1" s="1"/>
  <c r="Z1681" i="1" s="1"/>
  <c r="V1681" i="1"/>
  <c r="U1681" i="1"/>
  <c r="X1680" i="1"/>
  <c r="Y1680" i="1" s="1"/>
  <c r="Z1680" i="1" s="1"/>
  <c r="V1680" i="1"/>
  <c r="U1680" i="1"/>
  <c r="X1679" i="1"/>
  <c r="Y1679" i="1" s="1"/>
  <c r="Z1679" i="1" s="1"/>
  <c r="V1679" i="1"/>
  <c r="U1679" i="1"/>
  <c r="X1678" i="1"/>
  <c r="Y1678" i="1" s="1"/>
  <c r="Z1678" i="1" s="1"/>
  <c r="V1678" i="1"/>
  <c r="U1678" i="1"/>
  <c r="X1677" i="1"/>
  <c r="Y1677" i="1" s="1"/>
  <c r="Z1677" i="1" s="1"/>
  <c r="V1677" i="1"/>
  <c r="U1677" i="1"/>
  <c r="X1676" i="1"/>
  <c r="Y1676" i="1" s="1"/>
  <c r="Z1676" i="1" s="1"/>
  <c r="V1676" i="1"/>
  <c r="U1676" i="1"/>
  <c r="X1675" i="1"/>
  <c r="Y1675" i="1" s="1"/>
  <c r="Z1675" i="1" s="1"/>
  <c r="V1675" i="1"/>
  <c r="U1675" i="1"/>
  <c r="X1674" i="1"/>
  <c r="Y1674" i="1" s="1"/>
  <c r="Z1674" i="1" s="1"/>
  <c r="V1674" i="1"/>
  <c r="U1674" i="1"/>
  <c r="X1673" i="1"/>
  <c r="Y1673" i="1" s="1"/>
  <c r="Z1673" i="1" s="1"/>
  <c r="V1673" i="1"/>
  <c r="U1673" i="1"/>
  <c r="X1672" i="1"/>
  <c r="Y1672" i="1" s="1"/>
  <c r="Z1672" i="1" s="1"/>
  <c r="V1672" i="1"/>
  <c r="U1672" i="1"/>
  <c r="X1671" i="1"/>
  <c r="Y1671" i="1" s="1"/>
  <c r="Z1671" i="1" s="1"/>
  <c r="V1671" i="1"/>
  <c r="U1671" i="1"/>
  <c r="X1670" i="1"/>
  <c r="Y1670" i="1" s="1"/>
  <c r="Z1670" i="1" s="1"/>
  <c r="V1670" i="1"/>
  <c r="U1670" i="1"/>
  <c r="X1669" i="1"/>
  <c r="Y1669" i="1" s="1"/>
  <c r="Z1669" i="1" s="1"/>
  <c r="V1669" i="1"/>
  <c r="U1669" i="1"/>
  <c r="X1668" i="1"/>
  <c r="Y1668" i="1" s="1"/>
  <c r="Z1668" i="1" s="1"/>
  <c r="V1668" i="1"/>
  <c r="U1668" i="1"/>
  <c r="X1667" i="1"/>
  <c r="Y1667" i="1" s="1"/>
  <c r="Z1667" i="1" s="1"/>
  <c r="V1667" i="1"/>
  <c r="U1667" i="1"/>
  <c r="X1666" i="1"/>
  <c r="Y1666" i="1" s="1"/>
  <c r="Z1666" i="1" s="1"/>
  <c r="V1666" i="1"/>
  <c r="U1666" i="1"/>
  <c r="X1665" i="1"/>
  <c r="Y1665" i="1" s="1"/>
  <c r="Z1665" i="1" s="1"/>
  <c r="V1665" i="1"/>
  <c r="U1665" i="1"/>
  <c r="X1664" i="1"/>
  <c r="Y1664" i="1" s="1"/>
  <c r="Z1664" i="1" s="1"/>
  <c r="V1664" i="1"/>
  <c r="U1664" i="1"/>
  <c r="X1663" i="1"/>
  <c r="Y1663" i="1" s="1"/>
  <c r="Z1663" i="1" s="1"/>
  <c r="V1663" i="1"/>
  <c r="U1663" i="1"/>
  <c r="X1662" i="1"/>
  <c r="Y1662" i="1" s="1"/>
  <c r="Z1662" i="1" s="1"/>
  <c r="V1662" i="1"/>
  <c r="U1662" i="1"/>
  <c r="X1661" i="1"/>
  <c r="Y1661" i="1" s="1"/>
  <c r="Z1661" i="1" s="1"/>
  <c r="V1661" i="1"/>
  <c r="U1661" i="1"/>
  <c r="X1660" i="1"/>
  <c r="Y1660" i="1" s="1"/>
  <c r="Z1660" i="1" s="1"/>
  <c r="V1660" i="1"/>
  <c r="U1660" i="1"/>
  <c r="X1659" i="1"/>
  <c r="Y1659" i="1" s="1"/>
  <c r="Z1659" i="1" s="1"/>
  <c r="V1659" i="1"/>
  <c r="U1659" i="1"/>
  <c r="X1658" i="1"/>
  <c r="Y1658" i="1" s="1"/>
  <c r="Z1658" i="1" s="1"/>
  <c r="V1658" i="1"/>
  <c r="U1658" i="1"/>
  <c r="X1657" i="1"/>
  <c r="Y1657" i="1" s="1"/>
  <c r="Z1657" i="1" s="1"/>
  <c r="V1657" i="1"/>
  <c r="U1657" i="1"/>
  <c r="X1656" i="1"/>
  <c r="Y1656" i="1" s="1"/>
  <c r="Z1656" i="1" s="1"/>
  <c r="V1656" i="1"/>
  <c r="U1656" i="1"/>
  <c r="X1655" i="1"/>
  <c r="Y1655" i="1" s="1"/>
  <c r="Z1655" i="1" s="1"/>
  <c r="V1655" i="1"/>
  <c r="U1655" i="1"/>
  <c r="X1654" i="1"/>
  <c r="Y1654" i="1" s="1"/>
  <c r="Z1654" i="1" s="1"/>
  <c r="V1654" i="1"/>
  <c r="U1654" i="1"/>
  <c r="X1653" i="1"/>
  <c r="Y1653" i="1" s="1"/>
  <c r="Z1653" i="1" s="1"/>
  <c r="V1653" i="1"/>
  <c r="U1653" i="1"/>
  <c r="X1652" i="1"/>
  <c r="Y1652" i="1" s="1"/>
  <c r="Z1652" i="1" s="1"/>
  <c r="V1652" i="1"/>
  <c r="U1652" i="1"/>
  <c r="X1651" i="1"/>
  <c r="Y1651" i="1" s="1"/>
  <c r="Z1651" i="1" s="1"/>
  <c r="V1651" i="1"/>
  <c r="U1651" i="1"/>
  <c r="X1650" i="1"/>
  <c r="Y1650" i="1" s="1"/>
  <c r="Z1650" i="1" s="1"/>
  <c r="V1650" i="1"/>
  <c r="U1650" i="1"/>
  <c r="X1649" i="1"/>
  <c r="Y1649" i="1" s="1"/>
  <c r="Z1649" i="1" s="1"/>
  <c r="V1649" i="1"/>
  <c r="U1649" i="1"/>
  <c r="X1648" i="1"/>
  <c r="Y1648" i="1" s="1"/>
  <c r="Z1648" i="1" s="1"/>
  <c r="V1648" i="1"/>
  <c r="U1648" i="1"/>
  <c r="X1647" i="1"/>
  <c r="Y1647" i="1" s="1"/>
  <c r="Z1647" i="1" s="1"/>
  <c r="V1647" i="1"/>
  <c r="U1647" i="1"/>
  <c r="X1646" i="1"/>
  <c r="Y1646" i="1" s="1"/>
  <c r="Z1646" i="1" s="1"/>
  <c r="V1646" i="1"/>
  <c r="U1646" i="1"/>
  <c r="X1645" i="1"/>
  <c r="Y1645" i="1" s="1"/>
  <c r="Z1645" i="1" s="1"/>
  <c r="V1645" i="1"/>
  <c r="U1645" i="1"/>
  <c r="X1644" i="1"/>
  <c r="Y1644" i="1" s="1"/>
  <c r="Z1644" i="1" s="1"/>
  <c r="V1644" i="1"/>
  <c r="U1644" i="1"/>
  <c r="X1643" i="1"/>
  <c r="Y1643" i="1" s="1"/>
  <c r="Z1643" i="1" s="1"/>
  <c r="V1643" i="1"/>
  <c r="U1643" i="1"/>
  <c r="X1642" i="1"/>
  <c r="Y1642" i="1" s="1"/>
  <c r="Z1642" i="1" s="1"/>
  <c r="V1642" i="1"/>
  <c r="U1642" i="1"/>
  <c r="X1641" i="1"/>
  <c r="Y1641" i="1" s="1"/>
  <c r="Z1641" i="1" s="1"/>
  <c r="V1641" i="1"/>
  <c r="U1641" i="1"/>
  <c r="X1640" i="1"/>
  <c r="Y1640" i="1" s="1"/>
  <c r="Z1640" i="1" s="1"/>
  <c r="V1640" i="1"/>
  <c r="U1640" i="1"/>
  <c r="X1639" i="1"/>
  <c r="Y1639" i="1" s="1"/>
  <c r="Z1639" i="1" s="1"/>
  <c r="V1639" i="1"/>
  <c r="U1639" i="1"/>
  <c r="X1638" i="1"/>
  <c r="Y1638" i="1" s="1"/>
  <c r="Z1638" i="1" s="1"/>
  <c r="V1638" i="1"/>
  <c r="U1638" i="1"/>
  <c r="X1637" i="1"/>
  <c r="Y1637" i="1" s="1"/>
  <c r="Z1637" i="1" s="1"/>
  <c r="V1637" i="1"/>
  <c r="U1637" i="1"/>
  <c r="X1636" i="1"/>
  <c r="Y1636" i="1" s="1"/>
  <c r="Z1636" i="1" s="1"/>
  <c r="V1636" i="1"/>
  <c r="U1636" i="1"/>
  <c r="X1635" i="1"/>
  <c r="Y1635" i="1" s="1"/>
  <c r="Z1635" i="1" s="1"/>
  <c r="V1635" i="1"/>
  <c r="U1635" i="1"/>
  <c r="X1634" i="1"/>
  <c r="Y1634" i="1" s="1"/>
  <c r="Z1634" i="1" s="1"/>
  <c r="V1634" i="1"/>
  <c r="U1634" i="1"/>
  <c r="X1633" i="1"/>
  <c r="Y1633" i="1" s="1"/>
  <c r="Z1633" i="1" s="1"/>
  <c r="V1633" i="1"/>
  <c r="U1633" i="1"/>
  <c r="X1632" i="1"/>
  <c r="Y1632" i="1" s="1"/>
  <c r="Z1632" i="1" s="1"/>
  <c r="V1632" i="1"/>
  <c r="U1632" i="1"/>
  <c r="X1631" i="1"/>
  <c r="Y1631" i="1" s="1"/>
  <c r="Z1631" i="1" s="1"/>
  <c r="V1631" i="1"/>
  <c r="U1631" i="1"/>
  <c r="X1630" i="1"/>
  <c r="Y1630" i="1" s="1"/>
  <c r="Z1630" i="1" s="1"/>
  <c r="V1630" i="1"/>
  <c r="U1630" i="1"/>
  <c r="X1629" i="1"/>
  <c r="Y1629" i="1" s="1"/>
  <c r="Z1629" i="1" s="1"/>
  <c r="V1629" i="1"/>
  <c r="U1629" i="1"/>
  <c r="X1628" i="1"/>
  <c r="Y1628" i="1" s="1"/>
  <c r="Z1628" i="1" s="1"/>
  <c r="V1628" i="1"/>
  <c r="U1628" i="1"/>
  <c r="X1627" i="1"/>
  <c r="Y1627" i="1" s="1"/>
  <c r="Z1627" i="1" s="1"/>
  <c r="V1627" i="1"/>
  <c r="U1627" i="1"/>
  <c r="X1626" i="1"/>
  <c r="Y1626" i="1" s="1"/>
  <c r="Z1626" i="1" s="1"/>
  <c r="V1626" i="1"/>
  <c r="U1626" i="1"/>
  <c r="X1625" i="1"/>
  <c r="Y1625" i="1" s="1"/>
  <c r="Z1625" i="1" s="1"/>
  <c r="V1625" i="1"/>
  <c r="U1625" i="1"/>
  <c r="X1624" i="1"/>
  <c r="Y1624" i="1" s="1"/>
  <c r="Z1624" i="1" s="1"/>
  <c r="V1624" i="1"/>
  <c r="U1624" i="1"/>
  <c r="X1623" i="1"/>
  <c r="Y1623" i="1" s="1"/>
  <c r="Z1623" i="1" s="1"/>
  <c r="V1623" i="1"/>
  <c r="U1623" i="1"/>
  <c r="X1622" i="1"/>
  <c r="Y1622" i="1" s="1"/>
  <c r="Z1622" i="1" s="1"/>
  <c r="V1622" i="1"/>
  <c r="U1622" i="1"/>
  <c r="X1621" i="1"/>
  <c r="Y1621" i="1" s="1"/>
  <c r="Z1621" i="1" s="1"/>
  <c r="V1621" i="1"/>
  <c r="U1621" i="1"/>
  <c r="X1620" i="1"/>
  <c r="Y1620" i="1" s="1"/>
  <c r="Z1620" i="1" s="1"/>
  <c r="V1620" i="1"/>
  <c r="U1620" i="1"/>
  <c r="X1619" i="1"/>
  <c r="Y1619" i="1" s="1"/>
  <c r="Z1619" i="1" s="1"/>
  <c r="V1619" i="1"/>
  <c r="U1619" i="1"/>
  <c r="X1618" i="1"/>
  <c r="Y1618" i="1" s="1"/>
  <c r="Z1618" i="1" s="1"/>
  <c r="V1618" i="1"/>
  <c r="U1618" i="1"/>
  <c r="X1617" i="1"/>
  <c r="Y1617" i="1" s="1"/>
  <c r="Z1617" i="1" s="1"/>
  <c r="V1617" i="1"/>
  <c r="U1617" i="1"/>
  <c r="X1616" i="1"/>
  <c r="Y1616" i="1" s="1"/>
  <c r="Z1616" i="1" s="1"/>
  <c r="V1616" i="1"/>
  <c r="U1616" i="1"/>
  <c r="X1615" i="1"/>
  <c r="Y1615" i="1" s="1"/>
  <c r="Z1615" i="1" s="1"/>
  <c r="V1615" i="1"/>
  <c r="U1615" i="1"/>
  <c r="X1614" i="1"/>
  <c r="Y1614" i="1" s="1"/>
  <c r="Z1614" i="1" s="1"/>
  <c r="V1614" i="1"/>
  <c r="U1614" i="1"/>
  <c r="X1613" i="1"/>
  <c r="Y1613" i="1" s="1"/>
  <c r="Z1613" i="1" s="1"/>
  <c r="V1613" i="1"/>
  <c r="U1613" i="1"/>
  <c r="X1612" i="1"/>
  <c r="Y1612" i="1" s="1"/>
  <c r="Z1612" i="1" s="1"/>
  <c r="V1612" i="1"/>
  <c r="U1612" i="1"/>
  <c r="X1611" i="1"/>
  <c r="Y1611" i="1" s="1"/>
  <c r="Z1611" i="1" s="1"/>
  <c r="V1611" i="1"/>
  <c r="U1611" i="1"/>
  <c r="X1610" i="1"/>
  <c r="Y1610" i="1" s="1"/>
  <c r="Z1610" i="1" s="1"/>
  <c r="V1610" i="1"/>
  <c r="U1610" i="1"/>
  <c r="X1609" i="1"/>
  <c r="Y1609" i="1" s="1"/>
  <c r="Z1609" i="1" s="1"/>
  <c r="V1609" i="1"/>
  <c r="U1609" i="1"/>
  <c r="X1608" i="1"/>
  <c r="Y1608" i="1" s="1"/>
  <c r="Z1608" i="1" s="1"/>
  <c r="V1608" i="1"/>
  <c r="U1608" i="1"/>
  <c r="X1607" i="1"/>
  <c r="Y1607" i="1" s="1"/>
  <c r="Z1607" i="1" s="1"/>
  <c r="V1607" i="1"/>
  <c r="U1607" i="1"/>
  <c r="X1606" i="1"/>
  <c r="Y1606" i="1" s="1"/>
  <c r="Z1606" i="1" s="1"/>
  <c r="V1606" i="1"/>
  <c r="U1606" i="1"/>
  <c r="X1605" i="1"/>
  <c r="Y1605" i="1" s="1"/>
  <c r="Z1605" i="1" s="1"/>
  <c r="V1605" i="1"/>
  <c r="U1605" i="1"/>
  <c r="X1604" i="1"/>
  <c r="Y1604" i="1" s="1"/>
  <c r="Z1604" i="1" s="1"/>
  <c r="V1604" i="1"/>
  <c r="U1604" i="1"/>
  <c r="X1603" i="1"/>
  <c r="Y1603" i="1" s="1"/>
  <c r="Z1603" i="1" s="1"/>
  <c r="V1603" i="1"/>
  <c r="U1603" i="1"/>
  <c r="X1602" i="1"/>
  <c r="Y1602" i="1" s="1"/>
  <c r="Z1602" i="1" s="1"/>
  <c r="V1602" i="1"/>
  <c r="U1602" i="1"/>
  <c r="X1601" i="1"/>
  <c r="Y1601" i="1" s="1"/>
  <c r="Z1601" i="1" s="1"/>
  <c r="V1601" i="1"/>
  <c r="U1601" i="1"/>
  <c r="X1600" i="1"/>
  <c r="Y1600" i="1" s="1"/>
  <c r="Z1600" i="1" s="1"/>
  <c r="V1600" i="1"/>
  <c r="U1600" i="1"/>
  <c r="X1599" i="1"/>
  <c r="Y1599" i="1" s="1"/>
  <c r="Z1599" i="1" s="1"/>
  <c r="V1599" i="1"/>
  <c r="U1599" i="1"/>
  <c r="X1598" i="1"/>
  <c r="Y1598" i="1" s="1"/>
  <c r="Z1598" i="1" s="1"/>
  <c r="V1598" i="1"/>
  <c r="U1598" i="1"/>
  <c r="X1597" i="1"/>
  <c r="Y1597" i="1" s="1"/>
  <c r="Z1597" i="1" s="1"/>
  <c r="V1597" i="1"/>
  <c r="U1597" i="1"/>
  <c r="X1596" i="1"/>
  <c r="Y1596" i="1" s="1"/>
  <c r="Z1596" i="1" s="1"/>
  <c r="V1596" i="1"/>
  <c r="U1596" i="1"/>
  <c r="X1595" i="1"/>
  <c r="Y1595" i="1" s="1"/>
  <c r="Z1595" i="1" s="1"/>
  <c r="V1595" i="1"/>
  <c r="U1595" i="1"/>
  <c r="X1594" i="1"/>
  <c r="Y1594" i="1" s="1"/>
  <c r="Z1594" i="1" s="1"/>
  <c r="V1594" i="1"/>
  <c r="U1594" i="1"/>
  <c r="X1593" i="1"/>
  <c r="Y1593" i="1" s="1"/>
  <c r="Z1593" i="1" s="1"/>
  <c r="V1593" i="1"/>
  <c r="U1593" i="1"/>
  <c r="X1592" i="1"/>
  <c r="Y1592" i="1" s="1"/>
  <c r="Z1592" i="1" s="1"/>
  <c r="V1592" i="1"/>
  <c r="U1592" i="1"/>
  <c r="X1591" i="1"/>
  <c r="Y1591" i="1" s="1"/>
  <c r="Z1591" i="1" s="1"/>
  <c r="V1591" i="1"/>
  <c r="U1591" i="1"/>
  <c r="X1590" i="1"/>
  <c r="Y1590" i="1" s="1"/>
  <c r="Z1590" i="1" s="1"/>
  <c r="V1590" i="1"/>
  <c r="U1590" i="1"/>
  <c r="X1589" i="1"/>
  <c r="Y1589" i="1" s="1"/>
  <c r="Z1589" i="1" s="1"/>
  <c r="V1589" i="1"/>
  <c r="U1589" i="1"/>
  <c r="X1588" i="1"/>
  <c r="Y1588" i="1" s="1"/>
  <c r="Z1588" i="1" s="1"/>
  <c r="V1588" i="1"/>
  <c r="U1588" i="1"/>
  <c r="X1587" i="1"/>
  <c r="Y1587" i="1" s="1"/>
  <c r="Z1587" i="1" s="1"/>
  <c r="V1587" i="1"/>
  <c r="U1587" i="1"/>
  <c r="X1586" i="1"/>
  <c r="Y1586" i="1" s="1"/>
  <c r="Z1586" i="1" s="1"/>
  <c r="V1586" i="1"/>
  <c r="U1586" i="1"/>
  <c r="X1585" i="1"/>
  <c r="Y1585" i="1" s="1"/>
  <c r="Z1585" i="1" s="1"/>
  <c r="V1585" i="1"/>
  <c r="U1585" i="1"/>
  <c r="X1584" i="1"/>
  <c r="Y1584" i="1" s="1"/>
  <c r="Z1584" i="1" s="1"/>
  <c r="V1584" i="1"/>
  <c r="U1584" i="1"/>
  <c r="X1583" i="1"/>
  <c r="Y1583" i="1" s="1"/>
  <c r="Z1583" i="1" s="1"/>
  <c r="V1583" i="1"/>
  <c r="U1583" i="1"/>
  <c r="X1582" i="1"/>
  <c r="Y1582" i="1" s="1"/>
  <c r="Z1582" i="1" s="1"/>
  <c r="V1582" i="1"/>
  <c r="U1582" i="1"/>
  <c r="X1581" i="1"/>
  <c r="Y1581" i="1" s="1"/>
  <c r="Z1581" i="1" s="1"/>
  <c r="V1581" i="1"/>
  <c r="U1581" i="1"/>
  <c r="X1580" i="1"/>
  <c r="Y1580" i="1" s="1"/>
  <c r="Z1580" i="1" s="1"/>
  <c r="V1580" i="1"/>
  <c r="U1580" i="1"/>
  <c r="X1579" i="1"/>
  <c r="Y1579" i="1" s="1"/>
  <c r="Z1579" i="1" s="1"/>
  <c r="V1579" i="1"/>
  <c r="U1579" i="1"/>
  <c r="X1578" i="1"/>
  <c r="Y1578" i="1" s="1"/>
  <c r="Z1578" i="1" s="1"/>
  <c r="V1578" i="1"/>
  <c r="U1578" i="1"/>
  <c r="X1577" i="1"/>
  <c r="Y1577" i="1" s="1"/>
  <c r="Z1577" i="1" s="1"/>
  <c r="V1577" i="1"/>
  <c r="U1577" i="1"/>
  <c r="X1576" i="1"/>
  <c r="Y1576" i="1" s="1"/>
  <c r="Z1576" i="1" s="1"/>
  <c r="V1576" i="1"/>
  <c r="U1576" i="1"/>
  <c r="X1575" i="1"/>
  <c r="Y1575" i="1" s="1"/>
  <c r="Z1575" i="1" s="1"/>
  <c r="V1575" i="1"/>
  <c r="U1575" i="1"/>
  <c r="X1574" i="1"/>
  <c r="Y1574" i="1" s="1"/>
  <c r="Z1574" i="1" s="1"/>
  <c r="V1574" i="1"/>
  <c r="U1574" i="1"/>
  <c r="X1573" i="1"/>
  <c r="Y1573" i="1" s="1"/>
  <c r="Z1573" i="1" s="1"/>
  <c r="V1573" i="1"/>
  <c r="U1573" i="1"/>
  <c r="X1572" i="1"/>
  <c r="Y1572" i="1" s="1"/>
  <c r="Z1572" i="1" s="1"/>
  <c r="V1572" i="1"/>
  <c r="U1572" i="1"/>
  <c r="X1571" i="1"/>
  <c r="Y1571" i="1" s="1"/>
  <c r="Z1571" i="1" s="1"/>
  <c r="V1571" i="1"/>
  <c r="U1571" i="1"/>
  <c r="X1570" i="1"/>
  <c r="Y1570" i="1" s="1"/>
  <c r="Z1570" i="1" s="1"/>
  <c r="V1570" i="1"/>
  <c r="U1570" i="1"/>
  <c r="X1569" i="1"/>
  <c r="Y1569" i="1" s="1"/>
  <c r="Z1569" i="1" s="1"/>
  <c r="V1569" i="1"/>
  <c r="U1569" i="1"/>
  <c r="X1568" i="1"/>
  <c r="Y1568" i="1" s="1"/>
  <c r="Z1568" i="1" s="1"/>
  <c r="V1568" i="1"/>
  <c r="U1568" i="1"/>
  <c r="X1567" i="1"/>
  <c r="Y1567" i="1" s="1"/>
  <c r="Z1567" i="1" s="1"/>
  <c r="V1567" i="1"/>
  <c r="U1567" i="1"/>
  <c r="X1566" i="1"/>
  <c r="Y1566" i="1" s="1"/>
  <c r="Z1566" i="1" s="1"/>
  <c r="V1566" i="1"/>
  <c r="U1566" i="1"/>
  <c r="X1565" i="1"/>
  <c r="Y1565" i="1" s="1"/>
  <c r="Z1565" i="1" s="1"/>
  <c r="V1565" i="1"/>
  <c r="U1565" i="1"/>
  <c r="X1564" i="1"/>
  <c r="Y1564" i="1" s="1"/>
  <c r="Z1564" i="1" s="1"/>
  <c r="V1564" i="1"/>
  <c r="U1564" i="1"/>
  <c r="X1563" i="1"/>
  <c r="Y1563" i="1" s="1"/>
  <c r="Z1563" i="1" s="1"/>
  <c r="V1563" i="1"/>
  <c r="U1563" i="1"/>
  <c r="X1562" i="1"/>
  <c r="Y1562" i="1" s="1"/>
  <c r="Z1562" i="1" s="1"/>
  <c r="V1562" i="1"/>
  <c r="U1562" i="1"/>
  <c r="X1561" i="1"/>
  <c r="Y1561" i="1" s="1"/>
  <c r="Z1561" i="1" s="1"/>
  <c r="V1561" i="1"/>
  <c r="U1561" i="1"/>
  <c r="X1560" i="1"/>
  <c r="Y1560" i="1" s="1"/>
  <c r="Z1560" i="1" s="1"/>
  <c r="V1560" i="1"/>
  <c r="U1560" i="1"/>
  <c r="X1559" i="1"/>
  <c r="Y1559" i="1" s="1"/>
  <c r="Z1559" i="1" s="1"/>
  <c r="V1559" i="1"/>
  <c r="U1559" i="1"/>
  <c r="X1558" i="1"/>
  <c r="Y1558" i="1" s="1"/>
  <c r="Z1558" i="1" s="1"/>
  <c r="V1558" i="1"/>
  <c r="U1558" i="1"/>
  <c r="X1557" i="1"/>
  <c r="Y1557" i="1" s="1"/>
  <c r="Z1557" i="1" s="1"/>
  <c r="V1557" i="1"/>
  <c r="U1557" i="1"/>
  <c r="X1556" i="1"/>
  <c r="Y1556" i="1" s="1"/>
  <c r="Z1556" i="1" s="1"/>
  <c r="V1556" i="1"/>
  <c r="U1556" i="1"/>
  <c r="X1555" i="1"/>
  <c r="Y1555" i="1" s="1"/>
  <c r="Z1555" i="1" s="1"/>
  <c r="V1555" i="1"/>
  <c r="U1555" i="1"/>
  <c r="X1554" i="1"/>
  <c r="Y1554" i="1" s="1"/>
  <c r="Z1554" i="1" s="1"/>
  <c r="V1554" i="1"/>
  <c r="U1554" i="1"/>
  <c r="X1553" i="1"/>
  <c r="Y1553" i="1" s="1"/>
  <c r="Z1553" i="1" s="1"/>
  <c r="V1553" i="1"/>
  <c r="U1553" i="1"/>
  <c r="X1552" i="1"/>
  <c r="Y1552" i="1" s="1"/>
  <c r="Z1552" i="1" s="1"/>
  <c r="V1552" i="1"/>
  <c r="U1552" i="1"/>
  <c r="X1551" i="1"/>
  <c r="Y1551" i="1" s="1"/>
  <c r="Z1551" i="1" s="1"/>
  <c r="V1551" i="1"/>
  <c r="U1551" i="1"/>
  <c r="X1550" i="1"/>
  <c r="Y1550" i="1" s="1"/>
  <c r="Z1550" i="1" s="1"/>
  <c r="V1550" i="1"/>
  <c r="U1550" i="1"/>
  <c r="X1549" i="1"/>
  <c r="Y1549" i="1" s="1"/>
  <c r="Z1549" i="1" s="1"/>
  <c r="V1549" i="1"/>
  <c r="U1549" i="1"/>
  <c r="X1548" i="1"/>
  <c r="Y1548" i="1" s="1"/>
  <c r="Z1548" i="1" s="1"/>
  <c r="V1548" i="1"/>
  <c r="U1548" i="1"/>
  <c r="X1547" i="1"/>
  <c r="Y1547" i="1" s="1"/>
  <c r="Z1547" i="1" s="1"/>
  <c r="V1547" i="1"/>
  <c r="U1547" i="1"/>
  <c r="X1546" i="1"/>
  <c r="Y1546" i="1" s="1"/>
  <c r="Z1546" i="1" s="1"/>
  <c r="V1546" i="1"/>
  <c r="U1546" i="1"/>
  <c r="X1545" i="1"/>
  <c r="Y1545" i="1" s="1"/>
  <c r="Z1545" i="1" s="1"/>
  <c r="V1545" i="1"/>
  <c r="U1545" i="1"/>
  <c r="X1544" i="1"/>
  <c r="Y1544" i="1" s="1"/>
  <c r="Z1544" i="1" s="1"/>
  <c r="V1544" i="1"/>
  <c r="U1544" i="1"/>
  <c r="X1543" i="1"/>
  <c r="Y1543" i="1" s="1"/>
  <c r="Z1543" i="1" s="1"/>
  <c r="V1543" i="1"/>
  <c r="U1543" i="1"/>
  <c r="X1542" i="1"/>
  <c r="Y1542" i="1" s="1"/>
  <c r="Z1542" i="1" s="1"/>
  <c r="V1542" i="1"/>
  <c r="U1542" i="1"/>
  <c r="X1541" i="1"/>
  <c r="Y1541" i="1" s="1"/>
  <c r="Z1541" i="1" s="1"/>
  <c r="V1541" i="1"/>
  <c r="U1541" i="1"/>
  <c r="X1540" i="1"/>
  <c r="Y1540" i="1" s="1"/>
  <c r="Z1540" i="1" s="1"/>
  <c r="V1540" i="1"/>
  <c r="U1540" i="1"/>
  <c r="X1539" i="1"/>
  <c r="Y1539" i="1" s="1"/>
  <c r="Z1539" i="1" s="1"/>
  <c r="V1539" i="1"/>
  <c r="U1539" i="1"/>
  <c r="X1538" i="1"/>
  <c r="Y1538" i="1" s="1"/>
  <c r="Z1538" i="1" s="1"/>
  <c r="V1538" i="1"/>
  <c r="U1538" i="1"/>
  <c r="X1537" i="1"/>
  <c r="Y1537" i="1" s="1"/>
  <c r="Z1537" i="1" s="1"/>
  <c r="V1537" i="1"/>
  <c r="U1537" i="1"/>
  <c r="X1536" i="1"/>
  <c r="Y1536" i="1" s="1"/>
  <c r="Z1536" i="1" s="1"/>
  <c r="V1536" i="1"/>
  <c r="U1536" i="1"/>
  <c r="X1535" i="1"/>
  <c r="Y1535" i="1" s="1"/>
  <c r="Z1535" i="1" s="1"/>
  <c r="V1535" i="1"/>
  <c r="U1535" i="1"/>
  <c r="X1534" i="1"/>
  <c r="Y1534" i="1" s="1"/>
  <c r="Z1534" i="1" s="1"/>
  <c r="V1534" i="1"/>
  <c r="U1534" i="1"/>
  <c r="X1533" i="1"/>
  <c r="Y1533" i="1" s="1"/>
  <c r="Z1533" i="1" s="1"/>
  <c r="V1533" i="1"/>
  <c r="U1533" i="1"/>
  <c r="X1532" i="1"/>
  <c r="Y1532" i="1" s="1"/>
  <c r="Z1532" i="1" s="1"/>
  <c r="V1532" i="1"/>
  <c r="U1532" i="1"/>
  <c r="X1531" i="1"/>
  <c r="Y1531" i="1" s="1"/>
  <c r="Z1531" i="1" s="1"/>
  <c r="V1531" i="1"/>
  <c r="U1531" i="1"/>
  <c r="X1530" i="1"/>
  <c r="Y1530" i="1" s="1"/>
  <c r="Z1530" i="1" s="1"/>
  <c r="V1530" i="1"/>
  <c r="U1530" i="1"/>
  <c r="X1529" i="1"/>
  <c r="Y1529" i="1" s="1"/>
  <c r="Z1529" i="1" s="1"/>
  <c r="V1529" i="1"/>
  <c r="U1529" i="1"/>
  <c r="X1528" i="1"/>
  <c r="Y1528" i="1" s="1"/>
  <c r="Z1528" i="1" s="1"/>
  <c r="V1528" i="1"/>
  <c r="U1528" i="1"/>
  <c r="X1527" i="1"/>
  <c r="Y1527" i="1" s="1"/>
  <c r="Z1527" i="1" s="1"/>
  <c r="V1527" i="1"/>
  <c r="U1527" i="1"/>
  <c r="X1526" i="1"/>
  <c r="Y1526" i="1" s="1"/>
  <c r="Z1526" i="1" s="1"/>
  <c r="V1526" i="1"/>
  <c r="U1526" i="1"/>
  <c r="X1525" i="1"/>
  <c r="Y1525" i="1" s="1"/>
  <c r="Z1525" i="1" s="1"/>
  <c r="V1525" i="1"/>
  <c r="U1525" i="1"/>
  <c r="X1524" i="1"/>
  <c r="Y1524" i="1" s="1"/>
  <c r="Z1524" i="1" s="1"/>
  <c r="V1524" i="1"/>
  <c r="U1524" i="1"/>
  <c r="X1523" i="1"/>
  <c r="Y1523" i="1" s="1"/>
  <c r="Z1523" i="1" s="1"/>
  <c r="V1523" i="1"/>
  <c r="U1523" i="1"/>
  <c r="X1522" i="1"/>
  <c r="Y1522" i="1" s="1"/>
  <c r="Z1522" i="1" s="1"/>
  <c r="V1522" i="1"/>
  <c r="U1522" i="1"/>
  <c r="X1521" i="1"/>
  <c r="Y1521" i="1" s="1"/>
  <c r="Z1521" i="1" s="1"/>
  <c r="V1521" i="1"/>
  <c r="U1521" i="1"/>
  <c r="X1520" i="1"/>
  <c r="Y1520" i="1" s="1"/>
  <c r="Z1520" i="1" s="1"/>
  <c r="V1520" i="1"/>
  <c r="U1520" i="1"/>
  <c r="X1519" i="1"/>
  <c r="Y1519" i="1" s="1"/>
  <c r="Z1519" i="1" s="1"/>
  <c r="V1519" i="1"/>
  <c r="U1519" i="1"/>
  <c r="X1518" i="1"/>
  <c r="Y1518" i="1" s="1"/>
  <c r="Z1518" i="1" s="1"/>
  <c r="V1518" i="1"/>
  <c r="U1518" i="1"/>
  <c r="X1517" i="1"/>
  <c r="Y1517" i="1" s="1"/>
  <c r="Z1517" i="1" s="1"/>
  <c r="V1517" i="1"/>
  <c r="U1517" i="1"/>
  <c r="X1516" i="1"/>
  <c r="Y1516" i="1" s="1"/>
  <c r="Z1516" i="1" s="1"/>
  <c r="V1516" i="1"/>
  <c r="U1516" i="1"/>
  <c r="X1515" i="1"/>
  <c r="Y1515" i="1" s="1"/>
  <c r="Z1515" i="1" s="1"/>
  <c r="V1515" i="1"/>
  <c r="U1515" i="1"/>
  <c r="X1514" i="1"/>
  <c r="Y1514" i="1" s="1"/>
  <c r="Z1514" i="1" s="1"/>
  <c r="V1514" i="1"/>
  <c r="U1514" i="1"/>
  <c r="X1513" i="1"/>
  <c r="Y1513" i="1" s="1"/>
  <c r="Z1513" i="1" s="1"/>
  <c r="V1513" i="1"/>
  <c r="U1513" i="1"/>
  <c r="X1512" i="1"/>
  <c r="Y1512" i="1" s="1"/>
  <c r="Z1512" i="1" s="1"/>
  <c r="V1512" i="1"/>
  <c r="U1512" i="1"/>
  <c r="X1511" i="1"/>
  <c r="Y1511" i="1" s="1"/>
  <c r="Z1511" i="1" s="1"/>
  <c r="V1511" i="1"/>
  <c r="U1511" i="1"/>
  <c r="X1510" i="1"/>
  <c r="Y1510" i="1" s="1"/>
  <c r="Z1510" i="1" s="1"/>
  <c r="V1510" i="1"/>
  <c r="U1510" i="1"/>
  <c r="X1509" i="1"/>
  <c r="Y1509" i="1" s="1"/>
  <c r="Z1509" i="1" s="1"/>
  <c r="V1509" i="1"/>
  <c r="U1509" i="1"/>
  <c r="X1508" i="1"/>
  <c r="Y1508" i="1" s="1"/>
  <c r="Z1508" i="1" s="1"/>
  <c r="V1508" i="1"/>
  <c r="U1508" i="1"/>
  <c r="X1507" i="1"/>
  <c r="Y1507" i="1" s="1"/>
  <c r="Z1507" i="1" s="1"/>
  <c r="V1507" i="1"/>
  <c r="U1507" i="1"/>
  <c r="X1506" i="1"/>
  <c r="Y1506" i="1" s="1"/>
  <c r="Z1506" i="1" s="1"/>
  <c r="V1506" i="1"/>
  <c r="U1506" i="1"/>
  <c r="X1505" i="1"/>
  <c r="Y1505" i="1" s="1"/>
  <c r="Z1505" i="1" s="1"/>
  <c r="V1505" i="1"/>
  <c r="U1505" i="1"/>
  <c r="X1504" i="1"/>
  <c r="Y1504" i="1" s="1"/>
  <c r="Z1504" i="1" s="1"/>
  <c r="V1504" i="1"/>
  <c r="U1504" i="1"/>
  <c r="X1503" i="1"/>
  <c r="Y1503" i="1" s="1"/>
  <c r="Z1503" i="1" s="1"/>
  <c r="V1503" i="1"/>
  <c r="U1503" i="1"/>
  <c r="X1502" i="1"/>
  <c r="Y1502" i="1" s="1"/>
  <c r="Z1502" i="1" s="1"/>
  <c r="V1502" i="1"/>
  <c r="U1502" i="1"/>
  <c r="X1501" i="1"/>
  <c r="Y1501" i="1" s="1"/>
  <c r="Z1501" i="1" s="1"/>
  <c r="V1501" i="1"/>
  <c r="U1501" i="1"/>
  <c r="X1500" i="1"/>
  <c r="Y1500" i="1" s="1"/>
  <c r="Z1500" i="1" s="1"/>
  <c r="V1500" i="1"/>
  <c r="U1500" i="1"/>
  <c r="X1499" i="1"/>
  <c r="Y1499" i="1" s="1"/>
  <c r="Z1499" i="1" s="1"/>
  <c r="V1499" i="1"/>
  <c r="U1499" i="1"/>
  <c r="X1498" i="1"/>
  <c r="Y1498" i="1" s="1"/>
  <c r="Z1498" i="1" s="1"/>
  <c r="V1498" i="1"/>
  <c r="U1498" i="1"/>
  <c r="X1497" i="1"/>
  <c r="Y1497" i="1" s="1"/>
  <c r="Z1497" i="1" s="1"/>
  <c r="V1497" i="1"/>
  <c r="U1497" i="1"/>
  <c r="X1496" i="1"/>
  <c r="Y1496" i="1" s="1"/>
  <c r="Z1496" i="1" s="1"/>
  <c r="V1496" i="1"/>
  <c r="U1496" i="1"/>
  <c r="X1495" i="1"/>
  <c r="Y1495" i="1" s="1"/>
  <c r="Z1495" i="1" s="1"/>
  <c r="V1495" i="1"/>
  <c r="U1495" i="1"/>
  <c r="X1494" i="1"/>
  <c r="Y1494" i="1" s="1"/>
  <c r="Z1494" i="1" s="1"/>
  <c r="V1494" i="1"/>
  <c r="U1494" i="1"/>
  <c r="X1493" i="1"/>
  <c r="Y1493" i="1" s="1"/>
  <c r="Z1493" i="1" s="1"/>
  <c r="V1493" i="1"/>
  <c r="U1493" i="1"/>
  <c r="X1492" i="1"/>
  <c r="Y1492" i="1" s="1"/>
  <c r="Z1492" i="1" s="1"/>
  <c r="V1492" i="1"/>
  <c r="U1492" i="1"/>
  <c r="X1491" i="1"/>
  <c r="Y1491" i="1" s="1"/>
  <c r="Z1491" i="1" s="1"/>
  <c r="V1491" i="1"/>
  <c r="U1491" i="1"/>
  <c r="X1490" i="1"/>
  <c r="Y1490" i="1" s="1"/>
  <c r="Z1490" i="1" s="1"/>
  <c r="V1490" i="1"/>
  <c r="U1490" i="1"/>
  <c r="X1489" i="1"/>
  <c r="Y1489" i="1" s="1"/>
  <c r="Z1489" i="1" s="1"/>
  <c r="V1489" i="1"/>
  <c r="U1489" i="1"/>
  <c r="X1488" i="1"/>
  <c r="Y1488" i="1" s="1"/>
  <c r="Z1488" i="1" s="1"/>
  <c r="V1488" i="1"/>
  <c r="U1488" i="1"/>
  <c r="X1487" i="1"/>
  <c r="Y1487" i="1" s="1"/>
  <c r="Z1487" i="1" s="1"/>
  <c r="V1487" i="1"/>
  <c r="U1487" i="1"/>
  <c r="X1486" i="1"/>
  <c r="Y1486" i="1" s="1"/>
  <c r="Z1486" i="1" s="1"/>
  <c r="V1486" i="1"/>
  <c r="U1486" i="1"/>
  <c r="X1485" i="1"/>
  <c r="Y1485" i="1" s="1"/>
  <c r="Z1485" i="1" s="1"/>
  <c r="V1485" i="1"/>
  <c r="U1485" i="1"/>
  <c r="X1484" i="1"/>
  <c r="Y1484" i="1" s="1"/>
  <c r="Z1484" i="1" s="1"/>
  <c r="V1484" i="1"/>
  <c r="U1484" i="1"/>
  <c r="X1483" i="1"/>
  <c r="Y1483" i="1" s="1"/>
  <c r="Z1483" i="1" s="1"/>
  <c r="V1483" i="1"/>
  <c r="U1483" i="1"/>
  <c r="X1482" i="1"/>
  <c r="Y1482" i="1" s="1"/>
  <c r="Z1482" i="1" s="1"/>
  <c r="V1482" i="1"/>
  <c r="U1482" i="1"/>
  <c r="X1481" i="1"/>
  <c r="Y1481" i="1" s="1"/>
  <c r="Z1481" i="1" s="1"/>
  <c r="V1481" i="1"/>
  <c r="U1481" i="1"/>
  <c r="X1480" i="1"/>
  <c r="Y1480" i="1" s="1"/>
  <c r="Z1480" i="1" s="1"/>
  <c r="V1480" i="1"/>
  <c r="U1480" i="1"/>
  <c r="X1479" i="1"/>
  <c r="Y1479" i="1" s="1"/>
  <c r="Z1479" i="1" s="1"/>
  <c r="V1479" i="1"/>
  <c r="U1479" i="1"/>
  <c r="X1478" i="1"/>
  <c r="Y1478" i="1" s="1"/>
  <c r="Z1478" i="1" s="1"/>
  <c r="V1478" i="1"/>
  <c r="U1478" i="1"/>
  <c r="X1477" i="1"/>
  <c r="Y1477" i="1" s="1"/>
  <c r="Z1477" i="1" s="1"/>
  <c r="V1477" i="1"/>
  <c r="U1477" i="1"/>
  <c r="X1476" i="1"/>
  <c r="Y1476" i="1" s="1"/>
  <c r="Z1476" i="1" s="1"/>
  <c r="V1476" i="1"/>
  <c r="U1476" i="1"/>
  <c r="X1475" i="1"/>
  <c r="Y1475" i="1" s="1"/>
  <c r="Z1475" i="1" s="1"/>
  <c r="V1475" i="1"/>
  <c r="U1475" i="1"/>
  <c r="X1474" i="1"/>
  <c r="Y1474" i="1" s="1"/>
  <c r="Z1474" i="1" s="1"/>
  <c r="V1474" i="1"/>
  <c r="U1474" i="1"/>
  <c r="X1473" i="1"/>
  <c r="Y1473" i="1" s="1"/>
  <c r="Z1473" i="1" s="1"/>
  <c r="V1473" i="1"/>
  <c r="U1473" i="1"/>
  <c r="X1472" i="1"/>
  <c r="Y1472" i="1" s="1"/>
  <c r="Z1472" i="1" s="1"/>
  <c r="V1472" i="1"/>
  <c r="U1472" i="1"/>
  <c r="X1471" i="1"/>
  <c r="Y1471" i="1" s="1"/>
  <c r="Z1471" i="1" s="1"/>
  <c r="V1471" i="1"/>
  <c r="U1471" i="1"/>
  <c r="X1470" i="1"/>
  <c r="Y1470" i="1" s="1"/>
  <c r="Z1470" i="1" s="1"/>
  <c r="V1470" i="1"/>
  <c r="U1470" i="1"/>
  <c r="X1469" i="1"/>
  <c r="Y1469" i="1" s="1"/>
  <c r="Z1469" i="1" s="1"/>
  <c r="V1469" i="1"/>
  <c r="U1469" i="1"/>
  <c r="X1468" i="1"/>
  <c r="Y1468" i="1" s="1"/>
  <c r="Z1468" i="1" s="1"/>
  <c r="V1468" i="1"/>
  <c r="U1468" i="1"/>
  <c r="X1467" i="1"/>
  <c r="Y1467" i="1" s="1"/>
  <c r="Z1467" i="1" s="1"/>
  <c r="V1467" i="1"/>
  <c r="U1467" i="1"/>
  <c r="X1466" i="1"/>
  <c r="Y1466" i="1" s="1"/>
  <c r="Z1466" i="1" s="1"/>
  <c r="V1466" i="1"/>
  <c r="U1466" i="1"/>
  <c r="X1465" i="1"/>
  <c r="Y1465" i="1" s="1"/>
  <c r="Z1465" i="1" s="1"/>
  <c r="V1465" i="1"/>
  <c r="U1465" i="1"/>
  <c r="X1464" i="1"/>
  <c r="Y1464" i="1" s="1"/>
  <c r="Z1464" i="1" s="1"/>
  <c r="V1464" i="1"/>
  <c r="U1464" i="1"/>
  <c r="X1463" i="1"/>
  <c r="Y1463" i="1" s="1"/>
  <c r="Z1463" i="1" s="1"/>
  <c r="V1463" i="1"/>
  <c r="U1463" i="1"/>
  <c r="X1462" i="1"/>
  <c r="Y1462" i="1" s="1"/>
  <c r="Z1462" i="1" s="1"/>
  <c r="V1462" i="1"/>
  <c r="U1462" i="1"/>
  <c r="X1461" i="1"/>
  <c r="Y1461" i="1" s="1"/>
  <c r="Z1461" i="1" s="1"/>
  <c r="V1461" i="1"/>
  <c r="U1461" i="1"/>
  <c r="X1460" i="1"/>
  <c r="Y1460" i="1" s="1"/>
  <c r="Z1460" i="1" s="1"/>
  <c r="V1460" i="1"/>
  <c r="U1460" i="1"/>
  <c r="X1459" i="1"/>
  <c r="Y1459" i="1" s="1"/>
  <c r="Z1459" i="1" s="1"/>
  <c r="V1459" i="1"/>
  <c r="U1459" i="1"/>
  <c r="X1458" i="1"/>
  <c r="Y1458" i="1" s="1"/>
  <c r="Z1458" i="1" s="1"/>
  <c r="V1458" i="1"/>
  <c r="U1458" i="1"/>
  <c r="X1457" i="1"/>
  <c r="Y1457" i="1" s="1"/>
  <c r="Z1457" i="1" s="1"/>
  <c r="V1457" i="1"/>
  <c r="U1457" i="1"/>
  <c r="X1456" i="1"/>
  <c r="Y1456" i="1" s="1"/>
  <c r="Z1456" i="1" s="1"/>
  <c r="V1456" i="1"/>
  <c r="U1456" i="1"/>
  <c r="X1455" i="1"/>
  <c r="Y1455" i="1" s="1"/>
  <c r="Z1455" i="1" s="1"/>
  <c r="V1455" i="1"/>
  <c r="U1455" i="1"/>
  <c r="X1454" i="1"/>
  <c r="Y1454" i="1" s="1"/>
  <c r="Z1454" i="1" s="1"/>
  <c r="V1454" i="1"/>
  <c r="U1454" i="1"/>
  <c r="X1453" i="1"/>
  <c r="Y1453" i="1" s="1"/>
  <c r="Z1453" i="1" s="1"/>
  <c r="V1453" i="1"/>
  <c r="U1453" i="1"/>
  <c r="X1452" i="1"/>
  <c r="Y1452" i="1" s="1"/>
  <c r="Z1452" i="1" s="1"/>
  <c r="V1452" i="1"/>
  <c r="U1452" i="1"/>
  <c r="X1451" i="1"/>
  <c r="Y1451" i="1" s="1"/>
  <c r="Z1451" i="1" s="1"/>
  <c r="V1451" i="1"/>
  <c r="U1451" i="1"/>
  <c r="X1450" i="1"/>
  <c r="Y1450" i="1" s="1"/>
  <c r="Z1450" i="1" s="1"/>
  <c r="V1450" i="1"/>
  <c r="U1450" i="1"/>
  <c r="X1449" i="1"/>
  <c r="Y1449" i="1" s="1"/>
  <c r="Z1449" i="1" s="1"/>
  <c r="V1449" i="1"/>
  <c r="U1449" i="1"/>
  <c r="X1448" i="1"/>
  <c r="Y1448" i="1" s="1"/>
  <c r="Z1448" i="1" s="1"/>
  <c r="V1448" i="1"/>
  <c r="U1448" i="1"/>
  <c r="X1447" i="1"/>
  <c r="Y1447" i="1" s="1"/>
  <c r="Z1447" i="1" s="1"/>
  <c r="V1447" i="1"/>
  <c r="U1447" i="1"/>
  <c r="X1446" i="1"/>
  <c r="Y1446" i="1" s="1"/>
  <c r="Z1446" i="1" s="1"/>
  <c r="V1446" i="1"/>
  <c r="U1446" i="1"/>
  <c r="X1445" i="1"/>
  <c r="Y1445" i="1" s="1"/>
  <c r="Z1445" i="1" s="1"/>
  <c r="V1445" i="1"/>
  <c r="U1445" i="1"/>
  <c r="X1444" i="1"/>
  <c r="Y1444" i="1" s="1"/>
  <c r="Z1444" i="1" s="1"/>
  <c r="V1444" i="1"/>
  <c r="U1444" i="1"/>
  <c r="X1443" i="1"/>
  <c r="Y1443" i="1" s="1"/>
  <c r="Z1443" i="1" s="1"/>
  <c r="V1443" i="1"/>
  <c r="U1443" i="1"/>
  <c r="X1442" i="1"/>
  <c r="Y1442" i="1" s="1"/>
  <c r="Z1442" i="1" s="1"/>
  <c r="V1442" i="1"/>
  <c r="U1442" i="1"/>
  <c r="X1441" i="1"/>
  <c r="Y1441" i="1" s="1"/>
  <c r="Z1441" i="1" s="1"/>
  <c r="V1441" i="1"/>
  <c r="U1441" i="1"/>
  <c r="X1440" i="1"/>
  <c r="Y1440" i="1" s="1"/>
  <c r="Z1440" i="1" s="1"/>
  <c r="V1440" i="1"/>
  <c r="U1440" i="1"/>
  <c r="X1439" i="1"/>
  <c r="Y1439" i="1" s="1"/>
  <c r="Z1439" i="1" s="1"/>
  <c r="V1439" i="1"/>
  <c r="U1439" i="1"/>
  <c r="X1438" i="1"/>
  <c r="Y1438" i="1" s="1"/>
  <c r="Z1438" i="1" s="1"/>
  <c r="V1438" i="1"/>
  <c r="U1438" i="1"/>
  <c r="X1437" i="1"/>
  <c r="Y1437" i="1" s="1"/>
  <c r="Z1437" i="1" s="1"/>
  <c r="V1437" i="1"/>
  <c r="U1437" i="1"/>
  <c r="X1436" i="1"/>
  <c r="Y1436" i="1" s="1"/>
  <c r="Z1436" i="1" s="1"/>
  <c r="V1436" i="1"/>
  <c r="U1436" i="1"/>
  <c r="X1435" i="1"/>
  <c r="Y1435" i="1" s="1"/>
  <c r="Z1435" i="1" s="1"/>
  <c r="V1435" i="1"/>
  <c r="U1435" i="1"/>
  <c r="X1434" i="1"/>
  <c r="Y1434" i="1" s="1"/>
  <c r="Z1434" i="1" s="1"/>
  <c r="V1434" i="1"/>
  <c r="U1434" i="1"/>
  <c r="X1433" i="1"/>
  <c r="Y1433" i="1" s="1"/>
  <c r="Z1433" i="1" s="1"/>
  <c r="V1433" i="1"/>
  <c r="U1433" i="1"/>
  <c r="X1432" i="1"/>
  <c r="Y1432" i="1" s="1"/>
  <c r="Z1432" i="1" s="1"/>
  <c r="V1432" i="1"/>
  <c r="U1432" i="1"/>
  <c r="X1431" i="1"/>
  <c r="Y1431" i="1" s="1"/>
  <c r="Z1431" i="1" s="1"/>
  <c r="V1431" i="1"/>
  <c r="U1431" i="1"/>
  <c r="X1430" i="1"/>
  <c r="Y1430" i="1" s="1"/>
  <c r="Z1430" i="1" s="1"/>
  <c r="V1430" i="1"/>
  <c r="U1430" i="1"/>
  <c r="X1429" i="1"/>
  <c r="Y1429" i="1" s="1"/>
  <c r="Z1429" i="1" s="1"/>
  <c r="V1429" i="1"/>
  <c r="U1429" i="1"/>
  <c r="X1428" i="1"/>
  <c r="Y1428" i="1" s="1"/>
  <c r="Z1428" i="1" s="1"/>
  <c r="V1428" i="1"/>
  <c r="U1428" i="1"/>
  <c r="X1427" i="1"/>
  <c r="Y1427" i="1" s="1"/>
  <c r="Z1427" i="1" s="1"/>
  <c r="V1427" i="1"/>
  <c r="U1427" i="1"/>
  <c r="X1426" i="1"/>
  <c r="Y1426" i="1" s="1"/>
  <c r="Z1426" i="1" s="1"/>
  <c r="V1426" i="1"/>
  <c r="U1426" i="1"/>
  <c r="X1425" i="1"/>
  <c r="Y1425" i="1" s="1"/>
  <c r="Z1425" i="1" s="1"/>
  <c r="V1425" i="1"/>
  <c r="U1425" i="1"/>
  <c r="X1424" i="1"/>
  <c r="Y1424" i="1" s="1"/>
  <c r="Z1424" i="1" s="1"/>
  <c r="V1424" i="1"/>
  <c r="U1424" i="1"/>
  <c r="X1423" i="1"/>
  <c r="Y1423" i="1" s="1"/>
  <c r="Z1423" i="1" s="1"/>
  <c r="V1423" i="1"/>
  <c r="U1423" i="1"/>
  <c r="X1422" i="1"/>
  <c r="Y1422" i="1" s="1"/>
  <c r="Z1422" i="1" s="1"/>
  <c r="V1422" i="1"/>
  <c r="U1422" i="1"/>
  <c r="X1421" i="1"/>
  <c r="Y1421" i="1" s="1"/>
  <c r="Z1421" i="1" s="1"/>
  <c r="V1421" i="1"/>
  <c r="U1421" i="1"/>
  <c r="X1420" i="1"/>
  <c r="Y1420" i="1" s="1"/>
  <c r="Z1420" i="1" s="1"/>
  <c r="V1420" i="1"/>
  <c r="U1420" i="1"/>
  <c r="X1419" i="1"/>
  <c r="Y1419" i="1" s="1"/>
  <c r="Z1419" i="1" s="1"/>
  <c r="V1419" i="1"/>
  <c r="U1419" i="1"/>
  <c r="X1418" i="1"/>
  <c r="Y1418" i="1" s="1"/>
  <c r="Z1418" i="1" s="1"/>
  <c r="V1418" i="1"/>
  <c r="U1418" i="1"/>
  <c r="X1417" i="1"/>
  <c r="Y1417" i="1" s="1"/>
  <c r="Z1417" i="1" s="1"/>
  <c r="V1417" i="1"/>
  <c r="U1417" i="1"/>
  <c r="X1416" i="1"/>
  <c r="Y1416" i="1" s="1"/>
  <c r="Z1416" i="1" s="1"/>
  <c r="V1416" i="1"/>
  <c r="U1416" i="1"/>
  <c r="X1415" i="1"/>
  <c r="Y1415" i="1" s="1"/>
  <c r="Z1415" i="1" s="1"/>
  <c r="V1415" i="1"/>
  <c r="U1415" i="1"/>
  <c r="X1414" i="1"/>
  <c r="Y1414" i="1" s="1"/>
  <c r="Z1414" i="1" s="1"/>
  <c r="V1414" i="1"/>
  <c r="U1414" i="1"/>
  <c r="X1413" i="1"/>
  <c r="Y1413" i="1" s="1"/>
  <c r="Z1413" i="1" s="1"/>
  <c r="V1413" i="1"/>
  <c r="U1413" i="1"/>
  <c r="X1412" i="1"/>
  <c r="Y1412" i="1" s="1"/>
  <c r="Z1412" i="1" s="1"/>
  <c r="V1412" i="1"/>
  <c r="U1412" i="1"/>
  <c r="X1411" i="1"/>
  <c r="Y1411" i="1" s="1"/>
  <c r="Z1411" i="1" s="1"/>
  <c r="V1411" i="1"/>
  <c r="U1411" i="1"/>
  <c r="X1410" i="1"/>
  <c r="Y1410" i="1" s="1"/>
  <c r="Z1410" i="1" s="1"/>
  <c r="V1410" i="1"/>
  <c r="U1410" i="1"/>
  <c r="X1409" i="1"/>
  <c r="Y1409" i="1" s="1"/>
  <c r="Z1409" i="1" s="1"/>
  <c r="V1409" i="1"/>
  <c r="U1409" i="1"/>
  <c r="X1408" i="1"/>
  <c r="Y1408" i="1" s="1"/>
  <c r="Z1408" i="1" s="1"/>
  <c r="V1408" i="1"/>
  <c r="U1408" i="1"/>
  <c r="X1407" i="1"/>
  <c r="Y1407" i="1" s="1"/>
  <c r="Z1407" i="1" s="1"/>
  <c r="V1407" i="1"/>
  <c r="U1407" i="1"/>
  <c r="X1406" i="1"/>
  <c r="Y1406" i="1" s="1"/>
  <c r="Z1406" i="1" s="1"/>
  <c r="V1406" i="1"/>
  <c r="U1406" i="1"/>
  <c r="X1405" i="1"/>
  <c r="Y1405" i="1" s="1"/>
  <c r="Z1405" i="1" s="1"/>
  <c r="V1405" i="1"/>
  <c r="U1405" i="1"/>
  <c r="X1404" i="1"/>
  <c r="Y1404" i="1" s="1"/>
  <c r="Z1404" i="1" s="1"/>
  <c r="V1404" i="1"/>
  <c r="U1404" i="1"/>
  <c r="X1403" i="1"/>
  <c r="Y1403" i="1" s="1"/>
  <c r="Z1403" i="1" s="1"/>
  <c r="V1403" i="1"/>
  <c r="U1403" i="1"/>
  <c r="X1402" i="1"/>
  <c r="Y1402" i="1" s="1"/>
  <c r="Z1402" i="1" s="1"/>
  <c r="V1402" i="1"/>
  <c r="U1402" i="1"/>
  <c r="X1401" i="1"/>
  <c r="Y1401" i="1" s="1"/>
  <c r="Z1401" i="1" s="1"/>
  <c r="V1401" i="1"/>
  <c r="U1401" i="1"/>
  <c r="X1400" i="1"/>
  <c r="Y1400" i="1" s="1"/>
  <c r="Z1400" i="1" s="1"/>
  <c r="V1400" i="1"/>
  <c r="U1400" i="1"/>
  <c r="X1399" i="1"/>
  <c r="Y1399" i="1" s="1"/>
  <c r="Z1399" i="1" s="1"/>
  <c r="V1399" i="1"/>
  <c r="U1399" i="1"/>
  <c r="X1398" i="1"/>
  <c r="Y1398" i="1" s="1"/>
  <c r="Z1398" i="1" s="1"/>
  <c r="V1398" i="1"/>
  <c r="U1398" i="1"/>
  <c r="X1397" i="1"/>
  <c r="Y1397" i="1" s="1"/>
  <c r="Z1397" i="1" s="1"/>
  <c r="V1397" i="1"/>
  <c r="U1397" i="1"/>
  <c r="X1396" i="1"/>
  <c r="Y1396" i="1" s="1"/>
  <c r="Z1396" i="1" s="1"/>
  <c r="V1396" i="1"/>
  <c r="U1396" i="1"/>
  <c r="X1395" i="1"/>
  <c r="Y1395" i="1" s="1"/>
  <c r="Z1395" i="1" s="1"/>
  <c r="V1395" i="1"/>
  <c r="U1395" i="1"/>
  <c r="X1394" i="1"/>
  <c r="Y1394" i="1" s="1"/>
  <c r="Z1394" i="1" s="1"/>
  <c r="V1394" i="1"/>
  <c r="U1394" i="1"/>
  <c r="X1393" i="1"/>
  <c r="Y1393" i="1" s="1"/>
  <c r="Z1393" i="1" s="1"/>
  <c r="V1393" i="1"/>
  <c r="U1393" i="1"/>
  <c r="X1392" i="1"/>
  <c r="Y1392" i="1" s="1"/>
  <c r="Z1392" i="1" s="1"/>
  <c r="V1392" i="1"/>
  <c r="U1392" i="1"/>
  <c r="X1391" i="1"/>
  <c r="Y1391" i="1" s="1"/>
  <c r="Z1391" i="1" s="1"/>
  <c r="V1391" i="1"/>
  <c r="U1391" i="1"/>
  <c r="X1390" i="1"/>
  <c r="Y1390" i="1" s="1"/>
  <c r="Z1390" i="1" s="1"/>
  <c r="V1390" i="1"/>
  <c r="U1390" i="1"/>
  <c r="X1389" i="1"/>
  <c r="Y1389" i="1" s="1"/>
  <c r="Z1389" i="1" s="1"/>
  <c r="V1389" i="1"/>
  <c r="U1389" i="1"/>
  <c r="X1388" i="1"/>
  <c r="Y1388" i="1" s="1"/>
  <c r="Z1388" i="1" s="1"/>
  <c r="V1388" i="1"/>
  <c r="U1388" i="1"/>
  <c r="X1387" i="1"/>
  <c r="Y1387" i="1" s="1"/>
  <c r="Z1387" i="1" s="1"/>
  <c r="V1387" i="1"/>
  <c r="U1387" i="1"/>
  <c r="X1386" i="1"/>
  <c r="Y1386" i="1" s="1"/>
  <c r="Z1386" i="1" s="1"/>
  <c r="V1386" i="1"/>
  <c r="U1386" i="1"/>
  <c r="X1385" i="1"/>
  <c r="Y1385" i="1" s="1"/>
  <c r="Z1385" i="1" s="1"/>
  <c r="V1385" i="1"/>
  <c r="U1385" i="1"/>
  <c r="X1384" i="1"/>
  <c r="Y1384" i="1" s="1"/>
  <c r="Z1384" i="1" s="1"/>
  <c r="V1384" i="1"/>
  <c r="U1384" i="1"/>
  <c r="X1383" i="1"/>
  <c r="Y1383" i="1" s="1"/>
  <c r="Z1383" i="1" s="1"/>
  <c r="V1383" i="1"/>
  <c r="U1383" i="1"/>
  <c r="X1382" i="1"/>
  <c r="Y1382" i="1" s="1"/>
  <c r="Z1382" i="1" s="1"/>
  <c r="V1382" i="1"/>
  <c r="U1382" i="1"/>
  <c r="X1381" i="1"/>
  <c r="Y1381" i="1" s="1"/>
  <c r="Z1381" i="1" s="1"/>
  <c r="V1381" i="1"/>
  <c r="U1381" i="1"/>
  <c r="X1380" i="1"/>
  <c r="Y1380" i="1" s="1"/>
  <c r="Z1380" i="1" s="1"/>
  <c r="V1380" i="1"/>
  <c r="U1380" i="1"/>
  <c r="X1379" i="1"/>
  <c r="Y1379" i="1" s="1"/>
  <c r="Z1379" i="1" s="1"/>
  <c r="V1379" i="1"/>
  <c r="U1379" i="1"/>
  <c r="X1378" i="1"/>
  <c r="Y1378" i="1" s="1"/>
  <c r="Z1378" i="1" s="1"/>
  <c r="V1378" i="1"/>
  <c r="U1378" i="1"/>
  <c r="X1377" i="1"/>
  <c r="Y1377" i="1" s="1"/>
  <c r="Z1377" i="1" s="1"/>
  <c r="V1377" i="1"/>
  <c r="U1377" i="1"/>
  <c r="X1376" i="1"/>
  <c r="Y1376" i="1" s="1"/>
  <c r="Z1376" i="1" s="1"/>
  <c r="V1376" i="1"/>
  <c r="U1376" i="1"/>
  <c r="X1375" i="1"/>
  <c r="Y1375" i="1" s="1"/>
  <c r="Z1375" i="1" s="1"/>
  <c r="V1375" i="1"/>
  <c r="U1375" i="1"/>
  <c r="X1374" i="1"/>
  <c r="Y1374" i="1" s="1"/>
  <c r="Z1374" i="1" s="1"/>
  <c r="V1374" i="1"/>
  <c r="U1374" i="1"/>
  <c r="X1373" i="1"/>
  <c r="Y1373" i="1" s="1"/>
  <c r="Z1373" i="1" s="1"/>
  <c r="V1373" i="1"/>
  <c r="U1373" i="1"/>
  <c r="X1372" i="1"/>
  <c r="Y1372" i="1" s="1"/>
  <c r="Z1372" i="1" s="1"/>
  <c r="V1372" i="1"/>
  <c r="U1372" i="1"/>
  <c r="X1371" i="1"/>
  <c r="Y1371" i="1" s="1"/>
  <c r="Z1371" i="1" s="1"/>
  <c r="V1371" i="1"/>
  <c r="U1371" i="1"/>
  <c r="X1370" i="1"/>
  <c r="Y1370" i="1" s="1"/>
  <c r="Z1370" i="1" s="1"/>
  <c r="V1370" i="1"/>
  <c r="U1370" i="1"/>
  <c r="X1369" i="1"/>
  <c r="Y1369" i="1" s="1"/>
  <c r="Z1369" i="1" s="1"/>
  <c r="V1369" i="1"/>
  <c r="U1369" i="1"/>
  <c r="X1368" i="1"/>
  <c r="Y1368" i="1" s="1"/>
  <c r="Z1368" i="1" s="1"/>
  <c r="V1368" i="1"/>
  <c r="U1368" i="1"/>
  <c r="X1367" i="1"/>
  <c r="Y1367" i="1" s="1"/>
  <c r="Z1367" i="1" s="1"/>
  <c r="V1367" i="1"/>
  <c r="U1367" i="1"/>
  <c r="X1366" i="1"/>
  <c r="Y1366" i="1" s="1"/>
  <c r="Z1366" i="1" s="1"/>
  <c r="V1366" i="1"/>
  <c r="U1366" i="1"/>
  <c r="X1365" i="1"/>
  <c r="Y1365" i="1" s="1"/>
  <c r="Z1365" i="1" s="1"/>
  <c r="V1365" i="1"/>
  <c r="U1365" i="1"/>
  <c r="X1364" i="1"/>
  <c r="Y1364" i="1" s="1"/>
  <c r="Z1364" i="1" s="1"/>
  <c r="V1364" i="1"/>
  <c r="U1364" i="1"/>
  <c r="X1363" i="1"/>
  <c r="Y1363" i="1" s="1"/>
  <c r="Z1363" i="1" s="1"/>
  <c r="V1363" i="1"/>
  <c r="U1363" i="1"/>
  <c r="X1362" i="1"/>
  <c r="Y1362" i="1" s="1"/>
  <c r="Z1362" i="1" s="1"/>
  <c r="V1362" i="1"/>
  <c r="U1362" i="1"/>
  <c r="X1361" i="1"/>
  <c r="Y1361" i="1" s="1"/>
  <c r="Z1361" i="1" s="1"/>
  <c r="V1361" i="1"/>
  <c r="U1361" i="1"/>
  <c r="X1360" i="1"/>
  <c r="Y1360" i="1" s="1"/>
  <c r="Z1360" i="1" s="1"/>
  <c r="V1360" i="1"/>
  <c r="U1360" i="1"/>
  <c r="X1359" i="1"/>
  <c r="Y1359" i="1" s="1"/>
  <c r="Z1359" i="1" s="1"/>
  <c r="V1359" i="1"/>
  <c r="U1359" i="1"/>
  <c r="X1358" i="1"/>
  <c r="Y1358" i="1" s="1"/>
  <c r="Z1358" i="1" s="1"/>
  <c r="V1358" i="1"/>
  <c r="U1358" i="1"/>
  <c r="X1357" i="1"/>
  <c r="Y1357" i="1" s="1"/>
  <c r="Z1357" i="1" s="1"/>
  <c r="V1357" i="1"/>
  <c r="U1357" i="1"/>
  <c r="X1356" i="1"/>
  <c r="Y1356" i="1" s="1"/>
  <c r="Z1356" i="1" s="1"/>
  <c r="V1356" i="1"/>
  <c r="U1356" i="1"/>
  <c r="X1355" i="1"/>
  <c r="Y1355" i="1" s="1"/>
  <c r="Z1355" i="1" s="1"/>
  <c r="V1355" i="1"/>
  <c r="U1355" i="1"/>
  <c r="X1354" i="1"/>
  <c r="Y1354" i="1" s="1"/>
  <c r="Z1354" i="1" s="1"/>
  <c r="V1354" i="1"/>
  <c r="U1354" i="1"/>
  <c r="X1353" i="1"/>
  <c r="Y1353" i="1" s="1"/>
  <c r="Z1353" i="1" s="1"/>
  <c r="V1353" i="1"/>
  <c r="U1353" i="1"/>
  <c r="X1352" i="1"/>
  <c r="Y1352" i="1" s="1"/>
  <c r="Z1352" i="1" s="1"/>
  <c r="V1352" i="1"/>
  <c r="U1352" i="1"/>
  <c r="X1351" i="1"/>
  <c r="Y1351" i="1" s="1"/>
  <c r="Z1351" i="1" s="1"/>
  <c r="V1351" i="1"/>
  <c r="U1351" i="1"/>
  <c r="X1350" i="1"/>
  <c r="Y1350" i="1" s="1"/>
  <c r="Z1350" i="1" s="1"/>
  <c r="V1350" i="1"/>
  <c r="U1350" i="1"/>
  <c r="X1349" i="1"/>
  <c r="Y1349" i="1" s="1"/>
  <c r="Z1349" i="1" s="1"/>
  <c r="V1349" i="1"/>
  <c r="U1349" i="1"/>
  <c r="X1348" i="1"/>
  <c r="Y1348" i="1" s="1"/>
  <c r="Z1348" i="1" s="1"/>
  <c r="V1348" i="1"/>
  <c r="U1348" i="1"/>
  <c r="X1347" i="1"/>
  <c r="Y1347" i="1" s="1"/>
  <c r="Z1347" i="1" s="1"/>
  <c r="V1347" i="1"/>
  <c r="U1347" i="1"/>
  <c r="X1346" i="1"/>
  <c r="Y1346" i="1" s="1"/>
  <c r="Z1346" i="1" s="1"/>
  <c r="V1346" i="1"/>
  <c r="U1346" i="1"/>
  <c r="X1345" i="1"/>
  <c r="Y1345" i="1" s="1"/>
  <c r="Z1345" i="1" s="1"/>
  <c r="V1345" i="1"/>
  <c r="U1345" i="1"/>
  <c r="X1344" i="1"/>
  <c r="Y1344" i="1" s="1"/>
  <c r="Z1344" i="1" s="1"/>
  <c r="V1344" i="1"/>
  <c r="U1344" i="1"/>
  <c r="X1343" i="1"/>
  <c r="Y1343" i="1" s="1"/>
  <c r="Z1343" i="1" s="1"/>
  <c r="V1343" i="1"/>
  <c r="U1343" i="1"/>
  <c r="X1342" i="1"/>
  <c r="Y1342" i="1" s="1"/>
  <c r="Z1342" i="1" s="1"/>
  <c r="V1342" i="1"/>
  <c r="U1342" i="1"/>
  <c r="X1341" i="1"/>
  <c r="Y1341" i="1" s="1"/>
  <c r="Z1341" i="1" s="1"/>
  <c r="V1341" i="1"/>
  <c r="U1341" i="1"/>
  <c r="X1340" i="1"/>
  <c r="Y1340" i="1" s="1"/>
  <c r="Z1340" i="1" s="1"/>
  <c r="V1340" i="1"/>
  <c r="U1340" i="1"/>
  <c r="X1339" i="1"/>
  <c r="Y1339" i="1" s="1"/>
  <c r="Z1339" i="1" s="1"/>
  <c r="V1339" i="1"/>
  <c r="U1339" i="1"/>
  <c r="X1338" i="1"/>
  <c r="Y1338" i="1" s="1"/>
  <c r="Z1338" i="1" s="1"/>
  <c r="V1338" i="1"/>
  <c r="U1338" i="1"/>
  <c r="X1337" i="1"/>
  <c r="Y1337" i="1" s="1"/>
  <c r="Z1337" i="1" s="1"/>
  <c r="V1337" i="1"/>
  <c r="U1337" i="1"/>
  <c r="X1336" i="1"/>
  <c r="Y1336" i="1" s="1"/>
  <c r="Z1336" i="1" s="1"/>
  <c r="V1336" i="1"/>
  <c r="U1336" i="1"/>
  <c r="X1335" i="1"/>
  <c r="Y1335" i="1" s="1"/>
  <c r="Z1335" i="1" s="1"/>
  <c r="V1335" i="1"/>
  <c r="U1335" i="1"/>
  <c r="X1334" i="1"/>
  <c r="Y1334" i="1" s="1"/>
  <c r="Z1334" i="1" s="1"/>
  <c r="V1334" i="1"/>
  <c r="U1334" i="1"/>
  <c r="X1333" i="1"/>
  <c r="Y1333" i="1" s="1"/>
  <c r="Z1333" i="1" s="1"/>
  <c r="V1333" i="1"/>
  <c r="U1333" i="1"/>
  <c r="X1332" i="1"/>
  <c r="Y1332" i="1" s="1"/>
  <c r="Z1332" i="1" s="1"/>
  <c r="V1332" i="1"/>
  <c r="U1332" i="1"/>
  <c r="X1331" i="1"/>
  <c r="Y1331" i="1" s="1"/>
  <c r="Z1331" i="1" s="1"/>
  <c r="V1331" i="1"/>
  <c r="U1331" i="1"/>
  <c r="X1330" i="1"/>
  <c r="Y1330" i="1" s="1"/>
  <c r="Z1330" i="1" s="1"/>
  <c r="V1330" i="1"/>
  <c r="U1330" i="1"/>
  <c r="X1329" i="1"/>
  <c r="Y1329" i="1" s="1"/>
  <c r="Z1329" i="1" s="1"/>
  <c r="V1329" i="1"/>
  <c r="U1329" i="1"/>
  <c r="X1328" i="1"/>
  <c r="Y1328" i="1" s="1"/>
  <c r="Z1328" i="1" s="1"/>
  <c r="V1328" i="1"/>
  <c r="U1328" i="1"/>
  <c r="X1327" i="1"/>
  <c r="Y1327" i="1" s="1"/>
  <c r="Z1327" i="1" s="1"/>
  <c r="V1327" i="1"/>
  <c r="U1327" i="1"/>
  <c r="X1326" i="1"/>
  <c r="Y1326" i="1" s="1"/>
  <c r="Z1326" i="1" s="1"/>
  <c r="V1326" i="1"/>
  <c r="U1326" i="1"/>
  <c r="X1325" i="1"/>
  <c r="Y1325" i="1" s="1"/>
  <c r="Z1325" i="1" s="1"/>
  <c r="V1325" i="1"/>
  <c r="U1325" i="1"/>
  <c r="X1324" i="1"/>
  <c r="Y1324" i="1" s="1"/>
  <c r="Z1324" i="1" s="1"/>
  <c r="V1324" i="1"/>
  <c r="U1324" i="1"/>
  <c r="X1323" i="1"/>
  <c r="Y1323" i="1" s="1"/>
  <c r="Z1323" i="1" s="1"/>
  <c r="V1323" i="1"/>
  <c r="U1323" i="1"/>
  <c r="X1322" i="1"/>
  <c r="Y1322" i="1" s="1"/>
  <c r="Z1322" i="1" s="1"/>
  <c r="V1322" i="1"/>
  <c r="U1322" i="1"/>
  <c r="X1321" i="1"/>
  <c r="Y1321" i="1" s="1"/>
  <c r="Z1321" i="1" s="1"/>
  <c r="V1321" i="1"/>
  <c r="U1321" i="1"/>
  <c r="X1320" i="1"/>
  <c r="Y1320" i="1" s="1"/>
  <c r="Z1320" i="1" s="1"/>
  <c r="V1320" i="1"/>
  <c r="U1320" i="1"/>
  <c r="X1319" i="1"/>
  <c r="Y1319" i="1" s="1"/>
  <c r="Z1319" i="1" s="1"/>
  <c r="V1319" i="1"/>
  <c r="U1319" i="1"/>
  <c r="X1318" i="1"/>
  <c r="Y1318" i="1" s="1"/>
  <c r="Z1318" i="1" s="1"/>
  <c r="V1318" i="1"/>
  <c r="U1318" i="1"/>
  <c r="X1317" i="1"/>
  <c r="Y1317" i="1" s="1"/>
  <c r="Z1317" i="1" s="1"/>
  <c r="V1317" i="1"/>
  <c r="U1317" i="1"/>
  <c r="X1316" i="1"/>
  <c r="Y1316" i="1" s="1"/>
  <c r="Z1316" i="1" s="1"/>
  <c r="V1316" i="1"/>
  <c r="U1316" i="1"/>
  <c r="X1315" i="1"/>
  <c r="Y1315" i="1" s="1"/>
  <c r="Z1315" i="1" s="1"/>
  <c r="V1315" i="1"/>
  <c r="U1315" i="1"/>
  <c r="X1314" i="1"/>
  <c r="Y1314" i="1" s="1"/>
  <c r="Z1314" i="1" s="1"/>
  <c r="V1314" i="1"/>
  <c r="U1314" i="1"/>
  <c r="X1313" i="1"/>
  <c r="Y1313" i="1" s="1"/>
  <c r="Z1313" i="1" s="1"/>
  <c r="V1313" i="1"/>
  <c r="U1313" i="1"/>
  <c r="X1312" i="1"/>
  <c r="Y1312" i="1" s="1"/>
  <c r="Z1312" i="1" s="1"/>
  <c r="V1312" i="1"/>
  <c r="U1312" i="1"/>
  <c r="X1311" i="1"/>
  <c r="Y1311" i="1" s="1"/>
  <c r="Z1311" i="1" s="1"/>
  <c r="V1311" i="1"/>
  <c r="U1311" i="1"/>
  <c r="X1310" i="1"/>
  <c r="Y1310" i="1" s="1"/>
  <c r="Z1310" i="1" s="1"/>
  <c r="V1310" i="1"/>
  <c r="U1310" i="1"/>
  <c r="X1309" i="1"/>
  <c r="Y1309" i="1" s="1"/>
  <c r="Z1309" i="1" s="1"/>
  <c r="V1309" i="1"/>
  <c r="U1309" i="1"/>
  <c r="X1308" i="1"/>
  <c r="Y1308" i="1" s="1"/>
  <c r="Z1308" i="1" s="1"/>
  <c r="V1308" i="1"/>
  <c r="U1308" i="1"/>
  <c r="X1307" i="1"/>
  <c r="Y1307" i="1" s="1"/>
  <c r="Z1307" i="1" s="1"/>
  <c r="V1307" i="1"/>
  <c r="U1307" i="1"/>
  <c r="X1306" i="1"/>
  <c r="Y1306" i="1" s="1"/>
  <c r="Z1306" i="1" s="1"/>
  <c r="V1306" i="1"/>
  <c r="U1306" i="1"/>
  <c r="X1305" i="1"/>
  <c r="Y1305" i="1" s="1"/>
  <c r="Z1305" i="1" s="1"/>
  <c r="V1305" i="1"/>
  <c r="U1305" i="1"/>
  <c r="X1304" i="1"/>
  <c r="Y1304" i="1" s="1"/>
  <c r="Z1304" i="1" s="1"/>
  <c r="V1304" i="1"/>
  <c r="U1304" i="1"/>
  <c r="X1303" i="1"/>
  <c r="Y1303" i="1" s="1"/>
  <c r="Z1303" i="1" s="1"/>
  <c r="V1303" i="1"/>
  <c r="U1303" i="1"/>
  <c r="X1302" i="1"/>
  <c r="Y1302" i="1" s="1"/>
  <c r="Z1302" i="1" s="1"/>
  <c r="V1302" i="1"/>
  <c r="U1302" i="1"/>
  <c r="X1301" i="1"/>
  <c r="Y1301" i="1" s="1"/>
  <c r="Z1301" i="1" s="1"/>
  <c r="V1301" i="1"/>
  <c r="U1301" i="1"/>
  <c r="X1300" i="1"/>
  <c r="Y1300" i="1" s="1"/>
  <c r="Z1300" i="1" s="1"/>
  <c r="V1300" i="1"/>
  <c r="U1300" i="1"/>
  <c r="X1299" i="1"/>
  <c r="Y1299" i="1" s="1"/>
  <c r="Z1299" i="1" s="1"/>
  <c r="V1299" i="1"/>
  <c r="U1299" i="1"/>
  <c r="X1298" i="1"/>
  <c r="Y1298" i="1" s="1"/>
  <c r="Z1298" i="1" s="1"/>
  <c r="V1298" i="1"/>
  <c r="U1298" i="1"/>
  <c r="X1297" i="1"/>
  <c r="Y1297" i="1" s="1"/>
  <c r="Z1297" i="1" s="1"/>
  <c r="V1297" i="1"/>
  <c r="U1297" i="1"/>
  <c r="X1296" i="1"/>
  <c r="Y1296" i="1" s="1"/>
  <c r="Z1296" i="1" s="1"/>
  <c r="V1296" i="1"/>
  <c r="U1296" i="1"/>
  <c r="X1295" i="1"/>
  <c r="Y1295" i="1" s="1"/>
  <c r="Z1295" i="1" s="1"/>
  <c r="V1295" i="1"/>
  <c r="U1295" i="1"/>
  <c r="X1294" i="1"/>
  <c r="Y1294" i="1" s="1"/>
  <c r="Z1294" i="1" s="1"/>
  <c r="V1294" i="1"/>
  <c r="U1294" i="1"/>
  <c r="X1293" i="1"/>
  <c r="Y1293" i="1" s="1"/>
  <c r="Z1293" i="1" s="1"/>
  <c r="V1293" i="1"/>
  <c r="U1293" i="1"/>
  <c r="X1292" i="1"/>
  <c r="Y1292" i="1" s="1"/>
  <c r="Z1292" i="1" s="1"/>
  <c r="V1292" i="1"/>
  <c r="U1292" i="1"/>
  <c r="X1291" i="1"/>
  <c r="Y1291" i="1" s="1"/>
  <c r="Z1291" i="1" s="1"/>
  <c r="V1291" i="1"/>
  <c r="U1291" i="1"/>
  <c r="X1290" i="1"/>
  <c r="Y1290" i="1" s="1"/>
  <c r="Z1290" i="1" s="1"/>
  <c r="V1290" i="1"/>
  <c r="U1290" i="1"/>
  <c r="X1289" i="1"/>
  <c r="Y1289" i="1" s="1"/>
  <c r="Z1289" i="1" s="1"/>
  <c r="V1289" i="1"/>
  <c r="U1289" i="1"/>
  <c r="X1288" i="1"/>
  <c r="Y1288" i="1" s="1"/>
  <c r="Z1288" i="1" s="1"/>
  <c r="V1288" i="1"/>
  <c r="U1288" i="1"/>
  <c r="X1287" i="1"/>
  <c r="Y1287" i="1" s="1"/>
  <c r="Z1287" i="1" s="1"/>
  <c r="V1287" i="1"/>
  <c r="U1287" i="1"/>
  <c r="X1286" i="1"/>
  <c r="Y1286" i="1" s="1"/>
  <c r="Z1286" i="1" s="1"/>
  <c r="V1286" i="1"/>
  <c r="U1286" i="1"/>
  <c r="X1285" i="1"/>
  <c r="Y1285" i="1" s="1"/>
  <c r="Z1285" i="1" s="1"/>
  <c r="V1285" i="1"/>
  <c r="U1285" i="1"/>
  <c r="X1284" i="1"/>
  <c r="Y1284" i="1" s="1"/>
  <c r="Z1284" i="1" s="1"/>
  <c r="V1284" i="1"/>
  <c r="U1284" i="1"/>
  <c r="X1283" i="1"/>
  <c r="Y1283" i="1" s="1"/>
  <c r="Z1283" i="1" s="1"/>
  <c r="V1283" i="1"/>
  <c r="U1283" i="1"/>
  <c r="X1282" i="1"/>
  <c r="Y1282" i="1" s="1"/>
  <c r="Z1282" i="1" s="1"/>
  <c r="V1282" i="1"/>
  <c r="U1282" i="1"/>
  <c r="X1281" i="1"/>
  <c r="Y1281" i="1" s="1"/>
  <c r="Z1281" i="1" s="1"/>
  <c r="V1281" i="1"/>
  <c r="U1281" i="1"/>
  <c r="X1280" i="1"/>
  <c r="Y1280" i="1" s="1"/>
  <c r="Z1280" i="1" s="1"/>
  <c r="V1280" i="1"/>
  <c r="U1280" i="1"/>
  <c r="X1279" i="1"/>
  <c r="Y1279" i="1" s="1"/>
  <c r="Z1279" i="1" s="1"/>
  <c r="V1279" i="1"/>
  <c r="U1279" i="1"/>
  <c r="X1278" i="1"/>
  <c r="Y1278" i="1" s="1"/>
  <c r="Z1278" i="1" s="1"/>
  <c r="V1278" i="1"/>
  <c r="U1278" i="1"/>
  <c r="X1277" i="1"/>
  <c r="Y1277" i="1" s="1"/>
  <c r="Z1277" i="1" s="1"/>
  <c r="V1277" i="1"/>
  <c r="U1277" i="1"/>
  <c r="X1276" i="1"/>
  <c r="Y1276" i="1" s="1"/>
  <c r="Z1276" i="1" s="1"/>
  <c r="V1276" i="1"/>
  <c r="U1276" i="1"/>
  <c r="X1275" i="1"/>
  <c r="Y1275" i="1" s="1"/>
  <c r="Z1275" i="1" s="1"/>
  <c r="V1275" i="1"/>
  <c r="U1275" i="1"/>
  <c r="X1274" i="1"/>
  <c r="Y1274" i="1" s="1"/>
  <c r="Z1274" i="1" s="1"/>
  <c r="V1274" i="1"/>
  <c r="U1274" i="1"/>
  <c r="X1273" i="1"/>
  <c r="Y1273" i="1" s="1"/>
  <c r="Z1273" i="1" s="1"/>
  <c r="V1273" i="1"/>
  <c r="U1273" i="1"/>
  <c r="X1272" i="1"/>
  <c r="Y1272" i="1" s="1"/>
  <c r="Z1272" i="1" s="1"/>
  <c r="V1272" i="1"/>
  <c r="U1272" i="1"/>
  <c r="X1271" i="1"/>
  <c r="Y1271" i="1" s="1"/>
  <c r="Z1271" i="1" s="1"/>
  <c r="V1271" i="1"/>
  <c r="U1271" i="1"/>
  <c r="X1270" i="1"/>
  <c r="Y1270" i="1" s="1"/>
  <c r="Z1270" i="1" s="1"/>
  <c r="V1270" i="1"/>
  <c r="U1270" i="1"/>
  <c r="X1269" i="1"/>
  <c r="Y1269" i="1" s="1"/>
  <c r="Z1269" i="1" s="1"/>
  <c r="V1269" i="1"/>
  <c r="U1269" i="1"/>
  <c r="X1268" i="1"/>
  <c r="Y1268" i="1" s="1"/>
  <c r="Z1268" i="1" s="1"/>
  <c r="V1268" i="1"/>
  <c r="U1268" i="1"/>
  <c r="X1267" i="1"/>
  <c r="Y1267" i="1" s="1"/>
  <c r="Z1267" i="1" s="1"/>
  <c r="V1267" i="1"/>
  <c r="U1267" i="1"/>
  <c r="X1266" i="1"/>
  <c r="Y1266" i="1" s="1"/>
  <c r="Z1266" i="1" s="1"/>
  <c r="V1266" i="1"/>
  <c r="U1266" i="1"/>
  <c r="X1265" i="1"/>
  <c r="Y1265" i="1" s="1"/>
  <c r="Z1265" i="1" s="1"/>
  <c r="V1265" i="1"/>
  <c r="U1265" i="1"/>
  <c r="X1264" i="1"/>
  <c r="Y1264" i="1" s="1"/>
  <c r="Z1264" i="1" s="1"/>
  <c r="V1264" i="1"/>
  <c r="U1264" i="1"/>
  <c r="X1263" i="1"/>
  <c r="Y1263" i="1" s="1"/>
  <c r="Z1263" i="1" s="1"/>
  <c r="V1263" i="1"/>
  <c r="U1263" i="1"/>
  <c r="X1262" i="1"/>
  <c r="Y1262" i="1" s="1"/>
  <c r="Z1262" i="1" s="1"/>
  <c r="V1262" i="1"/>
  <c r="U1262" i="1"/>
  <c r="X1261" i="1"/>
  <c r="Y1261" i="1" s="1"/>
  <c r="Z1261" i="1" s="1"/>
  <c r="V1261" i="1"/>
  <c r="U1261" i="1"/>
  <c r="X1260" i="1"/>
  <c r="Y1260" i="1" s="1"/>
  <c r="Z1260" i="1" s="1"/>
  <c r="V1260" i="1"/>
  <c r="U1260" i="1"/>
  <c r="X1259" i="1"/>
  <c r="Y1259" i="1" s="1"/>
  <c r="Z1259" i="1" s="1"/>
  <c r="V1259" i="1"/>
  <c r="U1259" i="1"/>
  <c r="X1258" i="1"/>
  <c r="Y1258" i="1" s="1"/>
  <c r="Z1258" i="1" s="1"/>
  <c r="V1258" i="1"/>
  <c r="U1258" i="1"/>
  <c r="X1257" i="1"/>
  <c r="Y1257" i="1" s="1"/>
  <c r="Z1257" i="1" s="1"/>
  <c r="V1257" i="1"/>
  <c r="U1257" i="1"/>
  <c r="X1256" i="1"/>
  <c r="Y1256" i="1" s="1"/>
  <c r="Z1256" i="1" s="1"/>
  <c r="V1256" i="1"/>
  <c r="U1256" i="1"/>
  <c r="X1255" i="1"/>
  <c r="Y1255" i="1" s="1"/>
  <c r="Z1255" i="1" s="1"/>
  <c r="V1255" i="1"/>
  <c r="U1255" i="1"/>
  <c r="X1254" i="1"/>
  <c r="Y1254" i="1" s="1"/>
  <c r="Z1254" i="1" s="1"/>
  <c r="V1254" i="1"/>
  <c r="U1254" i="1"/>
  <c r="X1253" i="1"/>
  <c r="Y1253" i="1" s="1"/>
  <c r="Z1253" i="1" s="1"/>
  <c r="V1253" i="1"/>
  <c r="U1253" i="1"/>
  <c r="X1252" i="1"/>
  <c r="Y1252" i="1" s="1"/>
  <c r="Z1252" i="1" s="1"/>
  <c r="V1252" i="1"/>
  <c r="U1252" i="1"/>
  <c r="X1251" i="1"/>
  <c r="Y1251" i="1" s="1"/>
  <c r="Z1251" i="1" s="1"/>
  <c r="V1251" i="1"/>
  <c r="U1251" i="1"/>
  <c r="X1250" i="1"/>
  <c r="Y1250" i="1" s="1"/>
  <c r="Z1250" i="1" s="1"/>
  <c r="V1250" i="1"/>
  <c r="U1250" i="1"/>
  <c r="X1249" i="1"/>
  <c r="Y1249" i="1" s="1"/>
  <c r="Z1249" i="1" s="1"/>
  <c r="V1249" i="1"/>
  <c r="U1249" i="1"/>
  <c r="X1248" i="1"/>
  <c r="Y1248" i="1" s="1"/>
  <c r="Z1248" i="1" s="1"/>
  <c r="V1248" i="1"/>
  <c r="U1248" i="1"/>
  <c r="X1247" i="1"/>
  <c r="Y1247" i="1" s="1"/>
  <c r="Z1247" i="1" s="1"/>
  <c r="V1247" i="1"/>
  <c r="U1247" i="1"/>
  <c r="X1246" i="1"/>
  <c r="Y1246" i="1" s="1"/>
  <c r="Z1246" i="1" s="1"/>
  <c r="V1246" i="1"/>
  <c r="U1246" i="1"/>
  <c r="X1245" i="1"/>
  <c r="Y1245" i="1" s="1"/>
  <c r="Z1245" i="1" s="1"/>
  <c r="V1245" i="1"/>
  <c r="U1245" i="1"/>
  <c r="X1244" i="1"/>
  <c r="Y1244" i="1" s="1"/>
  <c r="Z1244" i="1" s="1"/>
  <c r="V1244" i="1"/>
  <c r="U1244" i="1"/>
  <c r="X1243" i="1"/>
  <c r="Y1243" i="1" s="1"/>
  <c r="Z1243" i="1" s="1"/>
  <c r="V1243" i="1"/>
  <c r="U1243" i="1"/>
  <c r="X1242" i="1"/>
  <c r="Y1242" i="1" s="1"/>
  <c r="Z1242" i="1" s="1"/>
  <c r="V1242" i="1"/>
  <c r="U1242" i="1"/>
  <c r="X1241" i="1"/>
  <c r="Y1241" i="1" s="1"/>
  <c r="Z1241" i="1" s="1"/>
  <c r="V1241" i="1"/>
  <c r="U1241" i="1"/>
  <c r="X1240" i="1"/>
  <c r="Y1240" i="1" s="1"/>
  <c r="Z1240" i="1" s="1"/>
  <c r="V1240" i="1"/>
  <c r="U1240" i="1"/>
  <c r="X1239" i="1"/>
  <c r="Y1239" i="1" s="1"/>
  <c r="Z1239" i="1" s="1"/>
  <c r="V1239" i="1"/>
  <c r="U1239" i="1"/>
  <c r="X1238" i="1"/>
  <c r="Y1238" i="1" s="1"/>
  <c r="Z1238" i="1" s="1"/>
  <c r="V1238" i="1"/>
  <c r="U1238" i="1"/>
  <c r="X1237" i="1"/>
  <c r="Y1237" i="1" s="1"/>
  <c r="Z1237" i="1" s="1"/>
  <c r="V1237" i="1"/>
  <c r="U1237" i="1"/>
  <c r="X1236" i="1"/>
  <c r="Y1236" i="1" s="1"/>
  <c r="Z1236" i="1" s="1"/>
  <c r="V1236" i="1"/>
  <c r="U1236" i="1"/>
  <c r="X1235" i="1"/>
  <c r="Y1235" i="1" s="1"/>
  <c r="Z1235" i="1" s="1"/>
  <c r="V1235" i="1"/>
  <c r="U1235" i="1"/>
  <c r="X1234" i="1"/>
  <c r="Y1234" i="1" s="1"/>
  <c r="Z1234" i="1" s="1"/>
  <c r="V1234" i="1"/>
  <c r="U1234" i="1"/>
  <c r="X1233" i="1"/>
  <c r="Y1233" i="1" s="1"/>
  <c r="Z1233" i="1" s="1"/>
  <c r="V1233" i="1"/>
  <c r="U1233" i="1"/>
  <c r="X1232" i="1"/>
  <c r="Y1232" i="1" s="1"/>
  <c r="Z1232" i="1" s="1"/>
  <c r="V1232" i="1"/>
  <c r="U1232" i="1"/>
  <c r="X1231" i="1"/>
  <c r="Y1231" i="1" s="1"/>
  <c r="Z1231" i="1" s="1"/>
  <c r="V1231" i="1"/>
  <c r="U1231" i="1"/>
  <c r="X1230" i="1"/>
  <c r="Y1230" i="1" s="1"/>
  <c r="Z1230" i="1" s="1"/>
  <c r="V1230" i="1"/>
  <c r="U1230" i="1"/>
  <c r="X1229" i="1"/>
  <c r="Y1229" i="1" s="1"/>
  <c r="Z1229" i="1" s="1"/>
  <c r="V1229" i="1"/>
  <c r="U1229" i="1"/>
  <c r="X1228" i="1"/>
  <c r="Y1228" i="1" s="1"/>
  <c r="Z1228" i="1" s="1"/>
  <c r="V1228" i="1"/>
  <c r="U1228" i="1"/>
  <c r="X1227" i="1"/>
  <c r="Y1227" i="1" s="1"/>
  <c r="Z1227" i="1" s="1"/>
  <c r="V1227" i="1"/>
  <c r="U1227" i="1"/>
  <c r="X1226" i="1"/>
  <c r="Y1226" i="1" s="1"/>
  <c r="Z1226" i="1" s="1"/>
  <c r="V1226" i="1"/>
  <c r="U1226" i="1"/>
  <c r="X1225" i="1"/>
  <c r="Y1225" i="1" s="1"/>
  <c r="Z1225" i="1" s="1"/>
  <c r="V1225" i="1"/>
  <c r="U1225" i="1"/>
  <c r="X1224" i="1"/>
  <c r="Y1224" i="1" s="1"/>
  <c r="Z1224" i="1" s="1"/>
  <c r="V1224" i="1"/>
  <c r="U1224" i="1"/>
  <c r="X1223" i="1"/>
  <c r="Y1223" i="1" s="1"/>
  <c r="Z1223" i="1" s="1"/>
  <c r="V1223" i="1"/>
  <c r="U1223" i="1"/>
  <c r="X1222" i="1"/>
  <c r="Y1222" i="1" s="1"/>
  <c r="Z1222" i="1" s="1"/>
  <c r="V1222" i="1"/>
  <c r="U1222" i="1"/>
  <c r="X1221" i="1"/>
  <c r="Y1221" i="1" s="1"/>
  <c r="Z1221" i="1" s="1"/>
  <c r="V1221" i="1"/>
  <c r="U1221" i="1"/>
  <c r="X1220" i="1"/>
  <c r="Y1220" i="1" s="1"/>
  <c r="Z1220" i="1" s="1"/>
  <c r="V1220" i="1"/>
  <c r="U1220" i="1"/>
  <c r="X1219" i="1"/>
  <c r="Y1219" i="1" s="1"/>
  <c r="Z1219" i="1" s="1"/>
  <c r="V1219" i="1"/>
  <c r="U1219" i="1"/>
  <c r="X1218" i="1"/>
  <c r="Y1218" i="1" s="1"/>
  <c r="Z1218" i="1" s="1"/>
  <c r="V1218" i="1"/>
  <c r="U1218" i="1"/>
  <c r="X1217" i="1"/>
  <c r="Y1217" i="1" s="1"/>
  <c r="Z1217" i="1" s="1"/>
  <c r="V1217" i="1"/>
  <c r="U1217" i="1"/>
  <c r="X1216" i="1"/>
  <c r="Y1216" i="1" s="1"/>
  <c r="Z1216" i="1" s="1"/>
  <c r="V1216" i="1"/>
  <c r="U1216" i="1"/>
  <c r="X1215" i="1"/>
  <c r="Y1215" i="1" s="1"/>
  <c r="Z1215" i="1" s="1"/>
  <c r="V1215" i="1"/>
  <c r="U1215" i="1"/>
  <c r="X1214" i="1"/>
  <c r="Y1214" i="1" s="1"/>
  <c r="Z1214" i="1" s="1"/>
  <c r="V1214" i="1"/>
  <c r="U1214" i="1"/>
  <c r="X1213" i="1"/>
  <c r="Y1213" i="1" s="1"/>
  <c r="Z1213" i="1" s="1"/>
  <c r="V1213" i="1"/>
  <c r="U1213" i="1"/>
  <c r="X1212" i="1"/>
  <c r="Y1212" i="1" s="1"/>
  <c r="Z1212" i="1" s="1"/>
  <c r="V1212" i="1"/>
  <c r="U1212" i="1"/>
  <c r="X1211" i="1"/>
  <c r="Y1211" i="1" s="1"/>
  <c r="Z1211" i="1" s="1"/>
  <c r="V1211" i="1"/>
  <c r="U1211" i="1"/>
  <c r="X1210" i="1"/>
  <c r="Y1210" i="1" s="1"/>
  <c r="Z1210" i="1" s="1"/>
  <c r="V1210" i="1"/>
  <c r="U1210" i="1"/>
  <c r="X1209" i="1"/>
  <c r="Y1209" i="1" s="1"/>
  <c r="Z1209" i="1" s="1"/>
  <c r="V1209" i="1"/>
  <c r="U1209" i="1"/>
  <c r="X1208" i="1"/>
  <c r="Y1208" i="1" s="1"/>
  <c r="Z1208" i="1" s="1"/>
  <c r="V1208" i="1"/>
  <c r="U1208" i="1"/>
  <c r="X1207" i="1"/>
  <c r="Y1207" i="1" s="1"/>
  <c r="Z1207" i="1" s="1"/>
  <c r="V1207" i="1"/>
  <c r="U1207" i="1"/>
  <c r="X1206" i="1"/>
  <c r="Y1206" i="1" s="1"/>
  <c r="Z1206" i="1" s="1"/>
  <c r="V1206" i="1"/>
  <c r="U1206" i="1"/>
  <c r="X1205" i="1"/>
  <c r="Y1205" i="1" s="1"/>
  <c r="Z1205" i="1" s="1"/>
  <c r="V1205" i="1"/>
  <c r="U1205" i="1"/>
  <c r="X1204" i="1"/>
  <c r="Y1204" i="1" s="1"/>
  <c r="Z1204" i="1" s="1"/>
  <c r="V1204" i="1"/>
  <c r="U1204" i="1"/>
  <c r="X1203" i="1"/>
  <c r="Y1203" i="1" s="1"/>
  <c r="Z1203" i="1" s="1"/>
  <c r="V1203" i="1"/>
  <c r="U1203" i="1"/>
  <c r="X1202" i="1"/>
  <c r="Y1202" i="1" s="1"/>
  <c r="Z1202" i="1" s="1"/>
  <c r="V1202" i="1"/>
  <c r="U1202" i="1"/>
  <c r="X1201" i="1"/>
  <c r="Y1201" i="1" s="1"/>
  <c r="Z1201" i="1" s="1"/>
  <c r="V1201" i="1"/>
  <c r="U1201" i="1"/>
  <c r="X1200" i="1"/>
  <c r="Y1200" i="1" s="1"/>
  <c r="Z1200" i="1" s="1"/>
  <c r="V1200" i="1"/>
  <c r="U1200" i="1"/>
  <c r="X1199" i="1"/>
  <c r="Y1199" i="1" s="1"/>
  <c r="Z1199" i="1" s="1"/>
  <c r="V1199" i="1"/>
  <c r="U1199" i="1"/>
  <c r="X1198" i="1"/>
  <c r="Y1198" i="1" s="1"/>
  <c r="Z1198" i="1" s="1"/>
  <c r="V1198" i="1"/>
  <c r="U1198" i="1"/>
  <c r="X1197" i="1"/>
  <c r="Y1197" i="1" s="1"/>
  <c r="Z1197" i="1" s="1"/>
  <c r="V1197" i="1"/>
  <c r="U1197" i="1"/>
  <c r="X1196" i="1"/>
  <c r="Y1196" i="1" s="1"/>
  <c r="Z1196" i="1" s="1"/>
  <c r="V1196" i="1"/>
  <c r="U1196" i="1"/>
  <c r="X1195" i="1"/>
  <c r="Y1195" i="1" s="1"/>
  <c r="Z1195" i="1" s="1"/>
  <c r="V1195" i="1"/>
  <c r="U1195" i="1"/>
  <c r="X1194" i="1"/>
  <c r="Y1194" i="1" s="1"/>
  <c r="Z1194" i="1" s="1"/>
  <c r="V1194" i="1"/>
  <c r="U1194" i="1"/>
  <c r="X1193" i="1"/>
  <c r="Y1193" i="1" s="1"/>
  <c r="Z1193" i="1" s="1"/>
  <c r="V1193" i="1"/>
  <c r="U1193" i="1"/>
  <c r="X1192" i="1"/>
  <c r="Y1192" i="1" s="1"/>
  <c r="Z1192" i="1" s="1"/>
  <c r="V1192" i="1"/>
  <c r="U1192" i="1"/>
  <c r="X1191" i="1"/>
  <c r="Y1191" i="1" s="1"/>
  <c r="Z1191" i="1" s="1"/>
  <c r="V1191" i="1"/>
  <c r="U1191" i="1"/>
  <c r="X1190" i="1"/>
  <c r="Y1190" i="1" s="1"/>
  <c r="Z1190" i="1" s="1"/>
  <c r="V1190" i="1"/>
  <c r="U1190" i="1"/>
  <c r="X1189" i="1"/>
  <c r="Y1189" i="1" s="1"/>
  <c r="Z1189" i="1" s="1"/>
  <c r="V1189" i="1"/>
  <c r="U1189" i="1"/>
  <c r="X1188" i="1"/>
  <c r="Y1188" i="1" s="1"/>
  <c r="Z1188" i="1" s="1"/>
  <c r="V1188" i="1"/>
  <c r="U1188" i="1"/>
  <c r="X1187" i="1"/>
  <c r="Y1187" i="1" s="1"/>
  <c r="Z1187" i="1" s="1"/>
  <c r="V1187" i="1"/>
  <c r="U1187" i="1"/>
  <c r="X1186" i="1"/>
  <c r="Y1186" i="1" s="1"/>
  <c r="Z1186" i="1" s="1"/>
  <c r="V1186" i="1"/>
  <c r="U1186" i="1"/>
  <c r="X1185" i="1"/>
  <c r="Y1185" i="1" s="1"/>
  <c r="Z1185" i="1" s="1"/>
  <c r="V1185" i="1"/>
  <c r="U1185" i="1"/>
  <c r="X1184" i="1"/>
  <c r="Y1184" i="1" s="1"/>
  <c r="Z1184" i="1" s="1"/>
  <c r="V1184" i="1"/>
  <c r="U1184" i="1"/>
  <c r="X1183" i="1"/>
  <c r="Y1183" i="1" s="1"/>
  <c r="Z1183" i="1" s="1"/>
  <c r="V1183" i="1"/>
  <c r="U1183" i="1"/>
  <c r="X1182" i="1"/>
  <c r="Y1182" i="1" s="1"/>
  <c r="Z1182" i="1" s="1"/>
  <c r="V1182" i="1"/>
  <c r="U1182" i="1"/>
  <c r="X1181" i="1"/>
  <c r="Y1181" i="1" s="1"/>
  <c r="Z1181" i="1" s="1"/>
  <c r="V1181" i="1"/>
  <c r="U1181" i="1"/>
  <c r="X1180" i="1"/>
  <c r="Y1180" i="1" s="1"/>
  <c r="Z1180" i="1" s="1"/>
  <c r="V1180" i="1"/>
  <c r="U1180" i="1"/>
  <c r="X1179" i="1"/>
  <c r="Y1179" i="1" s="1"/>
  <c r="Z1179" i="1" s="1"/>
  <c r="V1179" i="1"/>
  <c r="U1179" i="1"/>
  <c r="X1178" i="1"/>
  <c r="Y1178" i="1" s="1"/>
  <c r="Z1178" i="1" s="1"/>
  <c r="V1178" i="1"/>
  <c r="U1178" i="1"/>
  <c r="X1177" i="1"/>
  <c r="Y1177" i="1" s="1"/>
  <c r="Z1177" i="1" s="1"/>
  <c r="V1177" i="1"/>
  <c r="U1177" i="1"/>
  <c r="X1176" i="1"/>
  <c r="Y1176" i="1" s="1"/>
  <c r="Z1176" i="1" s="1"/>
  <c r="V1176" i="1"/>
  <c r="U1176" i="1"/>
  <c r="X1175" i="1"/>
  <c r="Y1175" i="1" s="1"/>
  <c r="Z1175" i="1" s="1"/>
  <c r="V1175" i="1"/>
  <c r="U1175" i="1"/>
  <c r="X1174" i="1"/>
  <c r="Y1174" i="1" s="1"/>
  <c r="Z1174" i="1" s="1"/>
  <c r="V1174" i="1"/>
  <c r="U1174" i="1"/>
  <c r="X1173" i="1"/>
  <c r="Y1173" i="1" s="1"/>
  <c r="Z1173" i="1" s="1"/>
  <c r="V1173" i="1"/>
  <c r="U1173" i="1"/>
  <c r="X1172" i="1"/>
  <c r="Y1172" i="1" s="1"/>
  <c r="Z1172" i="1" s="1"/>
  <c r="V1172" i="1"/>
  <c r="U1172" i="1"/>
  <c r="X1171" i="1"/>
  <c r="Y1171" i="1" s="1"/>
  <c r="Z1171" i="1" s="1"/>
  <c r="V1171" i="1"/>
  <c r="U1171" i="1"/>
  <c r="X1170" i="1"/>
  <c r="Y1170" i="1" s="1"/>
  <c r="Z1170" i="1" s="1"/>
  <c r="V1170" i="1"/>
  <c r="U1170" i="1"/>
  <c r="X1169" i="1"/>
  <c r="Y1169" i="1" s="1"/>
  <c r="Z1169" i="1" s="1"/>
  <c r="V1169" i="1"/>
  <c r="U1169" i="1"/>
  <c r="X1168" i="1"/>
  <c r="Y1168" i="1" s="1"/>
  <c r="Z1168" i="1" s="1"/>
  <c r="V1168" i="1"/>
  <c r="U1168" i="1"/>
  <c r="X1167" i="1"/>
  <c r="Y1167" i="1" s="1"/>
  <c r="Z1167" i="1" s="1"/>
  <c r="V1167" i="1"/>
  <c r="U1167" i="1"/>
  <c r="X1166" i="1"/>
  <c r="Y1166" i="1" s="1"/>
  <c r="Z1166" i="1" s="1"/>
  <c r="V1166" i="1"/>
  <c r="U1166" i="1"/>
  <c r="X1165" i="1"/>
  <c r="Y1165" i="1" s="1"/>
  <c r="Z1165" i="1" s="1"/>
  <c r="V1165" i="1"/>
  <c r="U1165" i="1"/>
  <c r="X1164" i="1"/>
  <c r="Y1164" i="1" s="1"/>
  <c r="Z1164" i="1" s="1"/>
  <c r="V1164" i="1"/>
  <c r="U1164" i="1"/>
  <c r="X1163" i="1"/>
  <c r="Y1163" i="1" s="1"/>
  <c r="Z1163" i="1" s="1"/>
  <c r="V1163" i="1"/>
  <c r="U1163" i="1"/>
  <c r="X1162" i="1"/>
  <c r="Y1162" i="1" s="1"/>
  <c r="Z1162" i="1" s="1"/>
  <c r="V1162" i="1"/>
  <c r="U1162" i="1"/>
  <c r="X1161" i="1"/>
  <c r="Y1161" i="1" s="1"/>
  <c r="Z1161" i="1" s="1"/>
  <c r="V1161" i="1"/>
  <c r="U1161" i="1"/>
  <c r="X1160" i="1"/>
  <c r="Y1160" i="1" s="1"/>
  <c r="Z1160" i="1" s="1"/>
  <c r="V1160" i="1"/>
  <c r="U1160" i="1"/>
  <c r="X1159" i="1"/>
  <c r="Y1159" i="1" s="1"/>
  <c r="Z1159" i="1" s="1"/>
  <c r="V1159" i="1"/>
  <c r="U1159" i="1"/>
  <c r="X1158" i="1"/>
  <c r="Y1158" i="1" s="1"/>
  <c r="Z1158" i="1" s="1"/>
  <c r="V1158" i="1"/>
  <c r="U1158" i="1"/>
  <c r="X1157" i="1"/>
  <c r="Y1157" i="1" s="1"/>
  <c r="Z1157" i="1" s="1"/>
  <c r="V1157" i="1"/>
  <c r="U1157" i="1"/>
  <c r="X1156" i="1"/>
  <c r="Y1156" i="1" s="1"/>
  <c r="Z1156" i="1" s="1"/>
  <c r="V1156" i="1"/>
  <c r="U1156" i="1"/>
  <c r="X1155" i="1"/>
  <c r="Y1155" i="1" s="1"/>
  <c r="Z1155" i="1" s="1"/>
  <c r="V1155" i="1"/>
  <c r="U1155" i="1"/>
  <c r="X1154" i="1"/>
  <c r="Y1154" i="1" s="1"/>
  <c r="Z1154" i="1" s="1"/>
  <c r="V1154" i="1"/>
  <c r="U1154" i="1"/>
  <c r="X1153" i="1"/>
  <c r="Y1153" i="1" s="1"/>
  <c r="Z1153" i="1" s="1"/>
  <c r="V1153" i="1"/>
  <c r="U1153" i="1"/>
  <c r="X1152" i="1"/>
  <c r="Y1152" i="1" s="1"/>
  <c r="Z1152" i="1" s="1"/>
  <c r="V1152" i="1"/>
  <c r="U1152" i="1"/>
  <c r="X1151" i="1"/>
  <c r="Y1151" i="1" s="1"/>
  <c r="Z1151" i="1" s="1"/>
  <c r="V1151" i="1"/>
  <c r="U1151" i="1"/>
  <c r="X1150" i="1"/>
  <c r="Y1150" i="1" s="1"/>
  <c r="Z1150" i="1" s="1"/>
  <c r="V1150" i="1"/>
  <c r="U1150" i="1"/>
  <c r="X1149" i="1"/>
  <c r="Y1149" i="1" s="1"/>
  <c r="Z1149" i="1" s="1"/>
  <c r="V1149" i="1"/>
  <c r="U1149" i="1"/>
  <c r="X1148" i="1"/>
  <c r="Y1148" i="1" s="1"/>
  <c r="Z1148" i="1" s="1"/>
  <c r="V1148" i="1"/>
  <c r="U1148" i="1"/>
  <c r="X1147" i="1"/>
  <c r="Y1147" i="1" s="1"/>
  <c r="Z1147" i="1" s="1"/>
  <c r="V1147" i="1"/>
  <c r="U1147" i="1"/>
  <c r="X1146" i="1"/>
  <c r="Y1146" i="1" s="1"/>
  <c r="Z1146" i="1" s="1"/>
  <c r="V1146" i="1"/>
  <c r="U1146" i="1"/>
  <c r="X1145" i="1"/>
  <c r="Y1145" i="1" s="1"/>
  <c r="Z1145" i="1" s="1"/>
  <c r="V1145" i="1"/>
  <c r="U1145" i="1"/>
  <c r="X1144" i="1"/>
  <c r="Y1144" i="1" s="1"/>
  <c r="Z1144" i="1" s="1"/>
  <c r="V1144" i="1"/>
  <c r="U1144" i="1"/>
  <c r="X1143" i="1"/>
  <c r="Y1143" i="1" s="1"/>
  <c r="Z1143" i="1" s="1"/>
  <c r="V1143" i="1"/>
  <c r="U1143" i="1"/>
  <c r="X1142" i="1"/>
  <c r="Y1142" i="1" s="1"/>
  <c r="Z1142" i="1" s="1"/>
  <c r="V1142" i="1"/>
  <c r="U1142" i="1"/>
  <c r="X1141" i="1"/>
  <c r="Y1141" i="1" s="1"/>
  <c r="Z1141" i="1" s="1"/>
  <c r="V1141" i="1"/>
  <c r="U1141" i="1"/>
  <c r="X1140" i="1"/>
  <c r="Y1140" i="1" s="1"/>
  <c r="Z1140" i="1" s="1"/>
  <c r="V1140" i="1"/>
  <c r="U1140" i="1"/>
  <c r="X1139" i="1"/>
  <c r="Y1139" i="1" s="1"/>
  <c r="Z1139" i="1" s="1"/>
  <c r="V1139" i="1"/>
  <c r="U1139" i="1"/>
  <c r="X1138" i="1"/>
  <c r="Y1138" i="1" s="1"/>
  <c r="Z1138" i="1" s="1"/>
  <c r="V1138" i="1"/>
  <c r="U1138" i="1"/>
  <c r="X1137" i="1"/>
  <c r="Y1137" i="1" s="1"/>
  <c r="Z1137" i="1" s="1"/>
  <c r="V1137" i="1"/>
  <c r="U1137" i="1"/>
  <c r="X1136" i="1"/>
  <c r="Y1136" i="1" s="1"/>
  <c r="Z1136" i="1" s="1"/>
  <c r="V1136" i="1"/>
  <c r="U1136" i="1"/>
  <c r="X1135" i="1"/>
  <c r="Y1135" i="1" s="1"/>
  <c r="Z1135" i="1" s="1"/>
  <c r="V1135" i="1"/>
  <c r="U1135" i="1"/>
  <c r="X1134" i="1"/>
  <c r="Y1134" i="1" s="1"/>
  <c r="Z1134" i="1" s="1"/>
  <c r="V1134" i="1"/>
  <c r="U1134" i="1"/>
  <c r="X1133" i="1"/>
  <c r="Y1133" i="1" s="1"/>
  <c r="Z1133" i="1" s="1"/>
  <c r="V1133" i="1"/>
  <c r="U1133" i="1"/>
  <c r="X1132" i="1"/>
  <c r="Y1132" i="1" s="1"/>
  <c r="Z1132" i="1" s="1"/>
  <c r="V1132" i="1"/>
  <c r="U1132" i="1"/>
  <c r="X1131" i="1"/>
  <c r="Y1131" i="1" s="1"/>
  <c r="Z1131" i="1" s="1"/>
  <c r="V1131" i="1"/>
  <c r="U1131" i="1"/>
  <c r="X1130" i="1"/>
  <c r="Y1130" i="1" s="1"/>
  <c r="Z1130" i="1" s="1"/>
  <c r="V1130" i="1"/>
  <c r="U1130" i="1"/>
  <c r="X1129" i="1"/>
  <c r="Y1129" i="1" s="1"/>
  <c r="Z1129" i="1" s="1"/>
  <c r="V1129" i="1"/>
  <c r="U1129" i="1"/>
  <c r="X1128" i="1"/>
  <c r="Y1128" i="1" s="1"/>
  <c r="Z1128" i="1" s="1"/>
  <c r="V1128" i="1"/>
  <c r="U1128" i="1"/>
  <c r="X1127" i="1"/>
  <c r="Y1127" i="1" s="1"/>
  <c r="Z1127" i="1" s="1"/>
  <c r="V1127" i="1"/>
  <c r="U1127" i="1"/>
  <c r="X1126" i="1"/>
  <c r="Y1126" i="1" s="1"/>
  <c r="Z1126" i="1" s="1"/>
  <c r="V1126" i="1"/>
  <c r="U1126" i="1"/>
  <c r="X1125" i="1"/>
  <c r="Y1125" i="1" s="1"/>
  <c r="Z1125" i="1" s="1"/>
  <c r="V1125" i="1"/>
  <c r="U1125" i="1"/>
  <c r="X1124" i="1"/>
  <c r="Y1124" i="1" s="1"/>
  <c r="Z1124" i="1" s="1"/>
  <c r="V1124" i="1"/>
  <c r="U1124" i="1"/>
  <c r="X1123" i="1"/>
  <c r="Y1123" i="1" s="1"/>
  <c r="Z1123" i="1" s="1"/>
  <c r="V1123" i="1"/>
  <c r="U1123" i="1"/>
  <c r="X1122" i="1"/>
  <c r="Y1122" i="1" s="1"/>
  <c r="Z1122" i="1" s="1"/>
  <c r="V1122" i="1"/>
  <c r="U1122" i="1"/>
  <c r="X1121" i="1"/>
  <c r="Y1121" i="1" s="1"/>
  <c r="Z1121" i="1" s="1"/>
  <c r="V1121" i="1"/>
  <c r="U1121" i="1"/>
  <c r="X1120" i="1"/>
  <c r="Y1120" i="1" s="1"/>
  <c r="Z1120" i="1" s="1"/>
  <c r="V1120" i="1"/>
  <c r="U1120" i="1"/>
  <c r="X1119" i="1"/>
  <c r="Y1119" i="1" s="1"/>
  <c r="Z1119" i="1" s="1"/>
  <c r="V1119" i="1"/>
  <c r="U1119" i="1"/>
  <c r="X1118" i="1"/>
  <c r="Y1118" i="1" s="1"/>
  <c r="Z1118" i="1" s="1"/>
  <c r="V1118" i="1"/>
  <c r="U1118" i="1"/>
  <c r="X1117" i="1"/>
  <c r="Y1117" i="1" s="1"/>
  <c r="Z1117" i="1" s="1"/>
  <c r="V1117" i="1"/>
  <c r="U1117" i="1"/>
  <c r="X1116" i="1"/>
  <c r="Y1116" i="1" s="1"/>
  <c r="Z1116" i="1" s="1"/>
  <c r="V1116" i="1"/>
  <c r="U1116" i="1"/>
  <c r="X1115" i="1"/>
  <c r="Y1115" i="1" s="1"/>
  <c r="Z1115" i="1" s="1"/>
  <c r="V1115" i="1"/>
  <c r="U1115" i="1"/>
  <c r="X1114" i="1"/>
  <c r="Y1114" i="1" s="1"/>
  <c r="Z1114" i="1" s="1"/>
  <c r="V1114" i="1"/>
  <c r="U1114" i="1"/>
  <c r="X1113" i="1"/>
  <c r="Y1113" i="1" s="1"/>
  <c r="Z1113" i="1" s="1"/>
  <c r="V1113" i="1"/>
  <c r="U1113" i="1"/>
  <c r="X1112" i="1"/>
  <c r="Y1112" i="1" s="1"/>
  <c r="Z1112" i="1" s="1"/>
  <c r="V1112" i="1"/>
  <c r="U1112" i="1"/>
  <c r="X1111" i="1"/>
  <c r="Y1111" i="1" s="1"/>
  <c r="Z1111" i="1" s="1"/>
  <c r="V1111" i="1"/>
  <c r="U1111" i="1"/>
  <c r="X1110" i="1"/>
  <c r="Y1110" i="1" s="1"/>
  <c r="Z1110" i="1" s="1"/>
  <c r="V1110" i="1"/>
  <c r="U1110" i="1"/>
  <c r="X1109" i="1"/>
  <c r="Y1109" i="1" s="1"/>
  <c r="Z1109" i="1" s="1"/>
  <c r="V1109" i="1"/>
  <c r="U1109" i="1"/>
  <c r="X1108" i="1"/>
  <c r="Y1108" i="1" s="1"/>
  <c r="Z1108" i="1" s="1"/>
  <c r="V1108" i="1"/>
  <c r="U1108" i="1"/>
  <c r="X1107" i="1"/>
  <c r="Y1107" i="1" s="1"/>
  <c r="Z1107" i="1" s="1"/>
  <c r="V1107" i="1"/>
  <c r="U1107" i="1"/>
  <c r="X1106" i="1"/>
  <c r="Y1106" i="1" s="1"/>
  <c r="Z1106" i="1" s="1"/>
  <c r="V1106" i="1"/>
  <c r="U1106" i="1"/>
  <c r="X1105" i="1"/>
  <c r="Y1105" i="1" s="1"/>
  <c r="Z1105" i="1" s="1"/>
  <c r="V1105" i="1"/>
  <c r="U1105" i="1"/>
  <c r="X1104" i="1"/>
  <c r="Y1104" i="1" s="1"/>
  <c r="Z1104" i="1" s="1"/>
  <c r="V1104" i="1"/>
  <c r="U1104" i="1"/>
  <c r="X1103" i="1"/>
  <c r="Y1103" i="1" s="1"/>
  <c r="Z1103" i="1" s="1"/>
  <c r="V1103" i="1"/>
  <c r="U1103" i="1"/>
  <c r="X1102" i="1"/>
  <c r="Y1102" i="1" s="1"/>
  <c r="Z1102" i="1" s="1"/>
  <c r="V1102" i="1"/>
  <c r="U1102" i="1"/>
  <c r="X1101" i="1"/>
  <c r="Y1101" i="1" s="1"/>
  <c r="Z1101" i="1" s="1"/>
  <c r="V1101" i="1"/>
  <c r="U1101" i="1"/>
  <c r="X1100" i="1"/>
  <c r="Y1100" i="1" s="1"/>
  <c r="Z1100" i="1" s="1"/>
  <c r="V1100" i="1"/>
  <c r="U1100" i="1"/>
  <c r="X1099" i="1"/>
  <c r="Y1099" i="1" s="1"/>
  <c r="Z1099" i="1" s="1"/>
  <c r="V1099" i="1"/>
  <c r="U1099" i="1"/>
  <c r="X1098" i="1"/>
  <c r="Y1098" i="1" s="1"/>
  <c r="Z1098" i="1" s="1"/>
  <c r="V1098" i="1"/>
  <c r="U1098" i="1"/>
  <c r="X1097" i="1"/>
  <c r="Y1097" i="1" s="1"/>
  <c r="Z1097" i="1" s="1"/>
  <c r="V1097" i="1"/>
  <c r="U1097" i="1"/>
  <c r="X1096" i="1"/>
  <c r="Y1096" i="1" s="1"/>
  <c r="Z1096" i="1" s="1"/>
  <c r="V1096" i="1"/>
  <c r="U1096" i="1"/>
  <c r="X1095" i="1"/>
  <c r="Y1095" i="1" s="1"/>
  <c r="Z1095" i="1" s="1"/>
  <c r="V1095" i="1"/>
  <c r="U1095" i="1"/>
  <c r="X1094" i="1"/>
  <c r="Y1094" i="1" s="1"/>
  <c r="Z1094" i="1" s="1"/>
  <c r="V1094" i="1"/>
  <c r="U1094" i="1"/>
  <c r="X1093" i="1"/>
  <c r="Y1093" i="1" s="1"/>
  <c r="Z1093" i="1" s="1"/>
  <c r="V1093" i="1"/>
  <c r="U1093" i="1"/>
  <c r="X1092" i="1"/>
  <c r="Y1092" i="1" s="1"/>
  <c r="Z1092" i="1" s="1"/>
  <c r="V1092" i="1"/>
  <c r="U1092" i="1"/>
  <c r="X1091" i="1"/>
  <c r="Y1091" i="1" s="1"/>
  <c r="Z1091" i="1" s="1"/>
  <c r="V1091" i="1"/>
  <c r="U1091" i="1"/>
  <c r="X1090" i="1"/>
  <c r="Y1090" i="1" s="1"/>
  <c r="Z1090" i="1" s="1"/>
  <c r="V1090" i="1"/>
  <c r="U1090" i="1"/>
  <c r="X1089" i="1"/>
  <c r="Y1089" i="1" s="1"/>
  <c r="Z1089" i="1" s="1"/>
  <c r="V1089" i="1"/>
  <c r="U1089" i="1"/>
  <c r="X1088" i="1"/>
  <c r="Y1088" i="1" s="1"/>
  <c r="Z1088" i="1" s="1"/>
  <c r="V1088" i="1"/>
  <c r="U1088" i="1"/>
  <c r="X1087" i="1"/>
  <c r="Y1087" i="1" s="1"/>
  <c r="Z1087" i="1" s="1"/>
  <c r="V1087" i="1"/>
  <c r="U1087" i="1"/>
  <c r="X1086" i="1"/>
  <c r="Y1086" i="1" s="1"/>
  <c r="Z1086" i="1" s="1"/>
  <c r="V1086" i="1"/>
  <c r="U1086" i="1"/>
  <c r="X1085" i="1"/>
  <c r="Y1085" i="1" s="1"/>
  <c r="Z1085" i="1" s="1"/>
  <c r="V1085" i="1"/>
  <c r="U1085" i="1"/>
  <c r="X1084" i="1"/>
  <c r="Y1084" i="1" s="1"/>
  <c r="Z1084" i="1" s="1"/>
  <c r="V1084" i="1"/>
  <c r="U1084" i="1"/>
  <c r="X1083" i="1"/>
  <c r="Y1083" i="1" s="1"/>
  <c r="Z1083" i="1" s="1"/>
  <c r="V1083" i="1"/>
  <c r="U1083" i="1"/>
  <c r="X1082" i="1"/>
  <c r="Y1082" i="1" s="1"/>
  <c r="Z1082" i="1" s="1"/>
  <c r="V1082" i="1"/>
  <c r="U1082" i="1"/>
  <c r="X1081" i="1"/>
  <c r="Y1081" i="1" s="1"/>
  <c r="Z1081" i="1" s="1"/>
  <c r="V1081" i="1"/>
  <c r="U1081" i="1"/>
  <c r="X1080" i="1"/>
  <c r="Y1080" i="1" s="1"/>
  <c r="Z1080" i="1" s="1"/>
  <c r="V1080" i="1"/>
  <c r="U1080" i="1"/>
  <c r="X1079" i="1"/>
  <c r="Y1079" i="1" s="1"/>
  <c r="Z1079" i="1" s="1"/>
  <c r="V1079" i="1"/>
  <c r="U1079" i="1"/>
  <c r="X1078" i="1"/>
  <c r="Y1078" i="1" s="1"/>
  <c r="Z1078" i="1" s="1"/>
  <c r="V1078" i="1"/>
  <c r="U1078" i="1"/>
  <c r="X1077" i="1"/>
  <c r="Y1077" i="1" s="1"/>
  <c r="Z1077" i="1" s="1"/>
  <c r="V1077" i="1"/>
  <c r="U1077" i="1"/>
  <c r="X1076" i="1"/>
  <c r="Y1076" i="1" s="1"/>
  <c r="Z1076" i="1" s="1"/>
  <c r="V1076" i="1"/>
  <c r="U1076" i="1"/>
  <c r="X1075" i="1"/>
  <c r="Y1075" i="1" s="1"/>
  <c r="Z1075" i="1" s="1"/>
  <c r="V1075" i="1"/>
  <c r="U1075" i="1"/>
  <c r="X1074" i="1"/>
  <c r="Y1074" i="1" s="1"/>
  <c r="Z1074" i="1" s="1"/>
  <c r="V1074" i="1"/>
  <c r="U1074" i="1"/>
  <c r="X1073" i="1"/>
  <c r="Y1073" i="1" s="1"/>
  <c r="Z1073" i="1" s="1"/>
  <c r="V1073" i="1"/>
  <c r="U1073" i="1"/>
  <c r="X1072" i="1"/>
  <c r="Y1072" i="1" s="1"/>
  <c r="Z1072" i="1" s="1"/>
  <c r="V1072" i="1"/>
  <c r="U1072" i="1"/>
  <c r="X1071" i="1"/>
  <c r="Y1071" i="1" s="1"/>
  <c r="Z1071" i="1" s="1"/>
  <c r="V1071" i="1"/>
  <c r="U1071" i="1"/>
  <c r="X1070" i="1"/>
  <c r="Y1070" i="1" s="1"/>
  <c r="Z1070" i="1" s="1"/>
  <c r="V1070" i="1"/>
  <c r="U1070" i="1"/>
  <c r="X1069" i="1"/>
  <c r="Y1069" i="1" s="1"/>
  <c r="Z1069" i="1" s="1"/>
  <c r="V1069" i="1"/>
  <c r="U1069" i="1"/>
  <c r="X1068" i="1"/>
  <c r="Y1068" i="1" s="1"/>
  <c r="Z1068" i="1" s="1"/>
  <c r="V1068" i="1"/>
  <c r="U1068" i="1"/>
  <c r="X1067" i="1"/>
  <c r="Y1067" i="1" s="1"/>
  <c r="Z1067" i="1" s="1"/>
  <c r="V1067" i="1"/>
  <c r="U1067" i="1"/>
  <c r="X1066" i="1"/>
  <c r="Y1066" i="1" s="1"/>
  <c r="Z1066" i="1" s="1"/>
  <c r="V1066" i="1"/>
  <c r="U1066" i="1"/>
  <c r="X1065" i="1"/>
  <c r="Y1065" i="1" s="1"/>
  <c r="Z1065" i="1" s="1"/>
  <c r="V1065" i="1"/>
  <c r="U1065" i="1"/>
  <c r="X1064" i="1"/>
  <c r="Y1064" i="1" s="1"/>
  <c r="Z1064" i="1" s="1"/>
  <c r="V1064" i="1"/>
  <c r="U1064" i="1"/>
  <c r="X1063" i="1"/>
  <c r="Y1063" i="1" s="1"/>
  <c r="Z1063" i="1" s="1"/>
  <c r="V1063" i="1"/>
  <c r="U1063" i="1"/>
  <c r="X1062" i="1"/>
  <c r="Y1062" i="1" s="1"/>
  <c r="Z1062" i="1" s="1"/>
  <c r="V1062" i="1"/>
  <c r="U1062" i="1"/>
  <c r="X1061" i="1"/>
  <c r="Y1061" i="1" s="1"/>
  <c r="Z1061" i="1" s="1"/>
  <c r="V1061" i="1"/>
  <c r="U1061" i="1"/>
  <c r="X1060" i="1"/>
  <c r="Y1060" i="1" s="1"/>
  <c r="Z1060" i="1" s="1"/>
  <c r="V1060" i="1"/>
  <c r="U1060" i="1"/>
  <c r="X1059" i="1"/>
  <c r="Y1059" i="1" s="1"/>
  <c r="Z1059" i="1" s="1"/>
  <c r="V1059" i="1"/>
  <c r="U1059" i="1"/>
  <c r="X1058" i="1"/>
  <c r="Y1058" i="1" s="1"/>
  <c r="Z1058" i="1" s="1"/>
  <c r="V1058" i="1"/>
  <c r="U1058" i="1"/>
  <c r="X1057" i="1"/>
  <c r="Y1057" i="1" s="1"/>
  <c r="Z1057" i="1" s="1"/>
  <c r="V1057" i="1"/>
  <c r="U1057" i="1"/>
  <c r="X1056" i="1"/>
  <c r="Y1056" i="1" s="1"/>
  <c r="Z1056" i="1" s="1"/>
  <c r="V1056" i="1"/>
  <c r="U1056" i="1"/>
  <c r="X1055" i="1"/>
  <c r="Y1055" i="1" s="1"/>
  <c r="Z1055" i="1" s="1"/>
  <c r="V1055" i="1"/>
  <c r="U1055" i="1"/>
  <c r="X1054" i="1"/>
  <c r="Y1054" i="1" s="1"/>
  <c r="Z1054" i="1" s="1"/>
  <c r="V1054" i="1"/>
  <c r="U1054" i="1"/>
  <c r="X1053" i="1"/>
  <c r="Y1053" i="1" s="1"/>
  <c r="Z1053" i="1" s="1"/>
  <c r="V1053" i="1"/>
  <c r="U1053" i="1"/>
  <c r="X1052" i="1"/>
  <c r="Y1052" i="1" s="1"/>
  <c r="Z1052" i="1" s="1"/>
  <c r="V1052" i="1"/>
  <c r="U1052" i="1"/>
  <c r="X1051" i="1"/>
  <c r="Y1051" i="1" s="1"/>
  <c r="Z1051" i="1" s="1"/>
  <c r="V1051" i="1"/>
  <c r="U1051" i="1"/>
  <c r="X1050" i="1"/>
  <c r="Y1050" i="1" s="1"/>
  <c r="Z1050" i="1" s="1"/>
  <c r="V1050" i="1"/>
  <c r="U1050" i="1"/>
  <c r="X1049" i="1"/>
  <c r="Y1049" i="1" s="1"/>
  <c r="Z1049" i="1" s="1"/>
  <c r="V1049" i="1"/>
  <c r="U1049" i="1"/>
  <c r="X1048" i="1"/>
  <c r="Y1048" i="1" s="1"/>
  <c r="Z1048" i="1" s="1"/>
  <c r="V1048" i="1"/>
  <c r="U1048" i="1"/>
  <c r="X1047" i="1"/>
  <c r="Y1047" i="1" s="1"/>
  <c r="Z1047" i="1" s="1"/>
  <c r="V1047" i="1"/>
  <c r="U1047" i="1"/>
  <c r="X1046" i="1"/>
  <c r="Y1046" i="1" s="1"/>
  <c r="Z1046" i="1" s="1"/>
  <c r="V1046" i="1"/>
  <c r="U1046" i="1"/>
  <c r="X1045" i="1"/>
  <c r="Y1045" i="1" s="1"/>
  <c r="Z1045" i="1" s="1"/>
  <c r="V1045" i="1"/>
  <c r="U1045" i="1"/>
  <c r="X1044" i="1"/>
  <c r="Y1044" i="1" s="1"/>
  <c r="Z1044" i="1" s="1"/>
  <c r="V1044" i="1"/>
  <c r="U1044" i="1"/>
  <c r="X1043" i="1"/>
  <c r="Y1043" i="1" s="1"/>
  <c r="Z1043" i="1" s="1"/>
  <c r="V1043" i="1"/>
  <c r="U1043" i="1"/>
  <c r="X1042" i="1"/>
  <c r="Y1042" i="1" s="1"/>
  <c r="Z1042" i="1" s="1"/>
  <c r="V1042" i="1"/>
  <c r="U1042" i="1"/>
  <c r="X1041" i="1"/>
  <c r="Y1041" i="1" s="1"/>
  <c r="Z1041" i="1" s="1"/>
  <c r="V1041" i="1"/>
  <c r="U1041" i="1"/>
  <c r="X1040" i="1"/>
  <c r="Y1040" i="1" s="1"/>
  <c r="Z1040" i="1" s="1"/>
  <c r="V1040" i="1"/>
  <c r="U1040" i="1"/>
  <c r="X1039" i="1"/>
  <c r="Y1039" i="1" s="1"/>
  <c r="Z1039" i="1" s="1"/>
  <c r="V1039" i="1"/>
  <c r="U1039" i="1"/>
  <c r="X1038" i="1"/>
  <c r="Y1038" i="1" s="1"/>
  <c r="Z1038" i="1" s="1"/>
  <c r="V1038" i="1"/>
  <c r="U1038" i="1"/>
  <c r="X1037" i="1"/>
  <c r="Y1037" i="1" s="1"/>
  <c r="Z1037" i="1" s="1"/>
  <c r="V1037" i="1"/>
  <c r="U1037" i="1"/>
  <c r="X1036" i="1"/>
  <c r="Y1036" i="1" s="1"/>
  <c r="Z1036" i="1" s="1"/>
  <c r="V1036" i="1"/>
  <c r="U1036" i="1"/>
  <c r="X1035" i="1"/>
  <c r="Y1035" i="1" s="1"/>
  <c r="Z1035" i="1" s="1"/>
  <c r="V1035" i="1"/>
  <c r="U1035" i="1"/>
  <c r="X1034" i="1"/>
  <c r="Y1034" i="1" s="1"/>
  <c r="Z1034" i="1" s="1"/>
  <c r="V1034" i="1"/>
  <c r="U1034" i="1"/>
  <c r="X1033" i="1"/>
  <c r="Y1033" i="1" s="1"/>
  <c r="Z1033" i="1" s="1"/>
  <c r="V1033" i="1"/>
  <c r="U1033" i="1"/>
  <c r="X1032" i="1"/>
  <c r="Y1032" i="1" s="1"/>
  <c r="Z1032" i="1" s="1"/>
  <c r="V1032" i="1"/>
  <c r="U1032" i="1"/>
  <c r="X1031" i="1"/>
  <c r="Y1031" i="1" s="1"/>
  <c r="Z1031" i="1" s="1"/>
  <c r="V1031" i="1"/>
  <c r="U1031" i="1"/>
  <c r="X1030" i="1"/>
  <c r="Y1030" i="1" s="1"/>
  <c r="Z1030" i="1" s="1"/>
  <c r="V1030" i="1"/>
  <c r="U1030" i="1"/>
  <c r="X1029" i="1"/>
  <c r="Y1029" i="1" s="1"/>
  <c r="Z1029" i="1" s="1"/>
  <c r="V1029" i="1"/>
  <c r="U1029" i="1"/>
  <c r="X1028" i="1"/>
  <c r="Y1028" i="1" s="1"/>
  <c r="Z1028" i="1" s="1"/>
  <c r="V1028" i="1"/>
  <c r="U1028" i="1"/>
  <c r="X1027" i="1"/>
  <c r="Y1027" i="1" s="1"/>
  <c r="Z1027" i="1" s="1"/>
  <c r="V1027" i="1"/>
  <c r="U1027" i="1"/>
  <c r="X1026" i="1"/>
  <c r="Y1026" i="1" s="1"/>
  <c r="Z1026" i="1" s="1"/>
  <c r="V1026" i="1"/>
  <c r="U1026" i="1"/>
  <c r="X1025" i="1"/>
  <c r="Y1025" i="1" s="1"/>
  <c r="Z1025" i="1" s="1"/>
  <c r="V1025" i="1"/>
  <c r="U1025" i="1"/>
  <c r="X1024" i="1"/>
  <c r="Y1024" i="1" s="1"/>
  <c r="Z1024" i="1" s="1"/>
  <c r="V1024" i="1"/>
  <c r="U1024" i="1"/>
  <c r="X1023" i="1"/>
  <c r="Y1023" i="1" s="1"/>
  <c r="Z1023" i="1" s="1"/>
  <c r="V1023" i="1"/>
  <c r="U1023" i="1"/>
  <c r="X1022" i="1"/>
  <c r="Y1022" i="1" s="1"/>
  <c r="Z1022" i="1" s="1"/>
  <c r="V1022" i="1"/>
  <c r="U1022" i="1"/>
  <c r="X1021" i="1"/>
  <c r="Y1021" i="1" s="1"/>
  <c r="Z1021" i="1" s="1"/>
  <c r="V1021" i="1"/>
  <c r="U1021" i="1"/>
  <c r="X1020" i="1"/>
  <c r="Y1020" i="1" s="1"/>
  <c r="Z1020" i="1" s="1"/>
  <c r="V1020" i="1"/>
  <c r="U1020" i="1"/>
  <c r="X1019" i="1"/>
  <c r="Y1019" i="1" s="1"/>
  <c r="Z1019" i="1" s="1"/>
  <c r="V1019" i="1"/>
  <c r="U1019" i="1"/>
  <c r="X1018" i="1"/>
  <c r="Y1018" i="1" s="1"/>
  <c r="Z1018" i="1" s="1"/>
  <c r="V1018" i="1"/>
  <c r="U1018" i="1"/>
  <c r="X1017" i="1"/>
  <c r="Y1017" i="1" s="1"/>
  <c r="Z1017" i="1" s="1"/>
  <c r="V1017" i="1"/>
  <c r="U1017" i="1"/>
  <c r="X1016" i="1"/>
  <c r="Y1016" i="1" s="1"/>
  <c r="Z1016" i="1" s="1"/>
  <c r="V1016" i="1"/>
  <c r="U1016" i="1"/>
  <c r="X1015" i="1"/>
  <c r="Y1015" i="1" s="1"/>
  <c r="Z1015" i="1" s="1"/>
  <c r="V1015" i="1"/>
  <c r="U1015" i="1"/>
  <c r="X1014" i="1"/>
  <c r="Y1014" i="1" s="1"/>
  <c r="Z1014" i="1" s="1"/>
  <c r="V1014" i="1"/>
  <c r="U1014" i="1"/>
  <c r="X1013" i="1"/>
  <c r="Y1013" i="1" s="1"/>
  <c r="Z1013" i="1" s="1"/>
  <c r="V1013" i="1"/>
  <c r="U1013" i="1"/>
  <c r="X1012" i="1"/>
  <c r="Y1012" i="1" s="1"/>
  <c r="Z1012" i="1" s="1"/>
  <c r="V1012" i="1"/>
  <c r="U1012" i="1"/>
  <c r="X1011" i="1"/>
  <c r="Y1011" i="1" s="1"/>
  <c r="Z1011" i="1" s="1"/>
  <c r="V1011" i="1"/>
  <c r="U1011" i="1"/>
  <c r="X1010" i="1"/>
  <c r="Y1010" i="1" s="1"/>
  <c r="Z1010" i="1" s="1"/>
  <c r="V1010" i="1"/>
  <c r="U1010" i="1"/>
  <c r="X1009" i="1"/>
  <c r="Y1009" i="1" s="1"/>
  <c r="Z1009" i="1" s="1"/>
  <c r="V1009" i="1"/>
  <c r="U1009" i="1"/>
  <c r="X1008" i="1"/>
  <c r="Y1008" i="1" s="1"/>
  <c r="Z1008" i="1" s="1"/>
  <c r="V1008" i="1"/>
  <c r="U1008" i="1"/>
  <c r="X1007" i="1"/>
  <c r="Y1007" i="1" s="1"/>
  <c r="Z1007" i="1" s="1"/>
  <c r="V1007" i="1"/>
  <c r="U1007" i="1"/>
  <c r="X1006" i="1"/>
  <c r="Y1006" i="1" s="1"/>
  <c r="Z1006" i="1" s="1"/>
  <c r="V1006" i="1"/>
  <c r="U1006" i="1"/>
  <c r="X1005" i="1"/>
  <c r="Y1005" i="1" s="1"/>
  <c r="Z1005" i="1" s="1"/>
  <c r="V1005" i="1"/>
  <c r="U1005" i="1"/>
  <c r="X1004" i="1"/>
  <c r="Y1004" i="1" s="1"/>
  <c r="Z1004" i="1" s="1"/>
  <c r="V1004" i="1"/>
  <c r="U1004" i="1"/>
  <c r="X1003" i="1"/>
  <c r="Y1003" i="1" s="1"/>
  <c r="Z1003" i="1" s="1"/>
  <c r="V1003" i="1"/>
  <c r="U1003" i="1"/>
  <c r="X1002" i="1"/>
  <c r="Y1002" i="1" s="1"/>
  <c r="Z1002" i="1" s="1"/>
  <c r="V1002" i="1"/>
  <c r="U1002" i="1"/>
  <c r="X1001" i="1"/>
  <c r="Y1001" i="1" s="1"/>
  <c r="Z1001" i="1" s="1"/>
  <c r="V1001" i="1"/>
  <c r="U1001" i="1"/>
  <c r="X1000" i="1"/>
  <c r="Y1000" i="1" s="1"/>
  <c r="Z1000" i="1" s="1"/>
  <c r="V1000" i="1"/>
  <c r="U1000" i="1"/>
  <c r="X999" i="1"/>
  <c r="Y999" i="1" s="1"/>
  <c r="Z999" i="1" s="1"/>
  <c r="V999" i="1"/>
  <c r="U999" i="1"/>
  <c r="X998" i="1"/>
  <c r="Y998" i="1" s="1"/>
  <c r="Z998" i="1" s="1"/>
  <c r="V998" i="1"/>
  <c r="U998" i="1"/>
  <c r="X997" i="1"/>
  <c r="Y997" i="1" s="1"/>
  <c r="Z997" i="1" s="1"/>
  <c r="V997" i="1"/>
  <c r="U997" i="1"/>
  <c r="X996" i="1"/>
  <c r="Y996" i="1" s="1"/>
  <c r="Z996" i="1" s="1"/>
  <c r="V996" i="1"/>
  <c r="U996" i="1"/>
  <c r="X995" i="1"/>
  <c r="Y995" i="1" s="1"/>
  <c r="Z995" i="1" s="1"/>
  <c r="V995" i="1"/>
  <c r="U995" i="1"/>
  <c r="X994" i="1"/>
  <c r="Y994" i="1" s="1"/>
  <c r="Z994" i="1" s="1"/>
  <c r="V994" i="1"/>
  <c r="U994" i="1"/>
  <c r="X993" i="1"/>
  <c r="Y993" i="1" s="1"/>
  <c r="Z993" i="1" s="1"/>
  <c r="V993" i="1"/>
  <c r="U993" i="1"/>
  <c r="X992" i="1"/>
  <c r="Y992" i="1" s="1"/>
  <c r="Z992" i="1" s="1"/>
  <c r="V992" i="1"/>
  <c r="U992" i="1"/>
  <c r="X991" i="1"/>
  <c r="Y991" i="1" s="1"/>
  <c r="Z991" i="1" s="1"/>
  <c r="V991" i="1"/>
  <c r="U991" i="1"/>
  <c r="X990" i="1"/>
  <c r="Y990" i="1" s="1"/>
  <c r="Z990" i="1" s="1"/>
  <c r="V990" i="1"/>
  <c r="U990" i="1"/>
  <c r="X989" i="1"/>
  <c r="Y989" i="1" s="1"/>
  <c r="Z989" i="1" s="1"/>
  <c r="V989" i="1"/>
  <c r="U989" i="1"/>
  <c r="X988" i="1"/>
  <c r="Y988" i="1" s="1"/>
  <c r="Z988" i="1" s="1"/>
  <c r="V988" i="1"/>
  <c r="U988" i="1"/>
  <c r="X987" i="1"/>
  <c r="Y987" i="1" s="1"/>
  <c r="Z987" i="1" s="1"/>
  <c r="V987" i="1"/>
  <c r="U987" i="1"/>
  <c r="X986" i="1"/>
  <c r="Y986" i="1" s="1"/>
  <c r="Z986" i="1" s="1"/>
  <c r="V986" i="1"/>
  <c r="U986" i="1"/>
  <c r="X985" i="1"/>
  <c r="Y985" i="1" s="1"/>
  <c r="Z985" i="1" s="1"/>
  <c r="V985" i="1"/>
  <c r="U985" i="1"/>
  <c r="X984" i="1"/>
  <c r="Y984" i="1" s="1"/>
  <c r="Z984" i="1" s="1"/>
  <c r="V984" i="1"/>
  <c r="U984" i="1"/>
  <c r="X983" i="1"/>
  <c r="Y983" i="1" s="1"/>
  <c r="Z983" i="1" s="1"/>
  <c r="V983" i="1"/>
  <c r="U983" i="1"/>
  <c r="X982" i="1"/>
  <c r="Y982" i="1" s="1"/>
  <c r="Z982" i="1" s="1"/>
  <c r="V982" i="1"/>
  <c r="U982" i="1"/>
  <c r="X981" i="1"/>
  <c r="Y981" i="1" s="1"/>
  <c r="Z981" i="1" s="1"/>
  <c r="V981" i="1"/>
  <c r="U981" i="1"/>
  <c r="X980" i="1"/>
  <c r="Y980" i="1" s="1"/>
  <c r="Z980" i="1" s="1"/>
  <c r="V980" i="1"/>
  <c r="U980" i="1"/>
  <c r="X979" i="1"/>
  <c r="Y979" i="1" s="1"/>
  <c r="Z979" i="1" s="1"/>
  <c r="V979" i="1"/>
  <c r="U979" i="1"/>
  <c r="X978" i="1"/>
  <c r="Y978" i="1" s="1"/>
  <c r="Z978" i="1" s="1"/>
  <c r="V978" i="1"/>
  <c r="U978" i="1"/>
  <c r="X977" i="1"/>
  <c r="Y977" i="1" s="1"/>
  <c r="Z977" i="1" s="1"/>
  <c r="V977" i="1"/>
  <c r="U977" i="1"/>
  <c r="X976" i="1"/>
  <c r="Y976" i="1" s="1"/>
  <c r="Z976" i="1" s="1"/>
  <c r="V976" i="1"/>
  <c r="U976" i="1"/>
  <c r="X975" i="1"/>
  <c r="Y975" i="1" s="1"/>
  <c r="Z975" i="1" s="1"/>
  <c r="V975" i="1"/>
  <c r="U975" i="1"/>
  <c r="X974" i="1"/>
  <c r="Y974" i="1" s="1"/>
  <c r="Z974" i="1" s="1"/>
  <c r="V974" i="1"/>
  <c r="U974" i="1"/>
  <c r="X973" i="1"/>
  <c r="Y973" i="1" s="1"/>
  <c r="Z973" i="1" s="1"/>
  <c r="V973" i="1"/>
  <c r="U973" i="1"/>
  <c r="X972" i="1"/>
  <c r="Y972" i="1" s="1"/>
  <c r="Z972" i="1" s="1"/>
  <c r="V972" i="1"/>
  <c r="U972" i="1"/>
  <c r="X971" i="1"/>
  <c r="Y971" i="1" s="1"/>
  <c r="Z971" i="1" s="1"/>
  <c r="V971" i="1"/>
  <c r="U971" i="1"/>
  <c r="X970" i="1"/>
  <c r="Y970" i="1" s="1"/>
  <c r="Z970" i="1" s="1"/>
  <c r="V970" i="1"/>
  <c r="U970" i="1"/>
  <c r="X969" i="1"/>
  <c r="Y969" i="1" s="1"/>
  <c r="Z969" i="1" s="1"/>
  <c r="V969" i="1"/>
  <c r="U969" i="1"/>
  <c r="X968" i="1"/>
  <c r="Y968" i="1" s="1"/>
  <c r="Z968" i="1" s="1"/>
  <c r="V968" i="1"/>
  <c r="U968" i="1"/>
  <c r="X967" i="1"/>
  <c r="Y967" i="1" s="1"/>
  <c r="Z967" i="1" s="1"/>
  <c r="V967" i="1"/>
  <c r="U967" i="1"/>
  <c r="X966" i="1"/>
  <c r="Y966" i="1" s="1"/>
  <c r="Z966" i="1" s="1"/>
  <c r="V966" i="1"/>
  <c r="U966" i="1"/>
  <c r="X965" i="1"/>
  <c r="Y965" i="1" s="1"/>
  <c r="Z965" i="1" s="1"/>
  <c r="V965" i="1"/>
  <c r="U965" i="1"/>
  <c r="X964" i="1"/>
  <c r="Y964" i="1" s="1"/>
  <c r="Z964" i="1" s="1"/>
  <c r="V964" i="1"/>
  <c r="U964" i="1"/>
  <c r="X963" i="1"/>
  <c r="Y963" i="1" s="1"/>
  <c r="Z963" i="1" s="1"/>
  <c r="V963" i="1"/>
  <c r="U963" i="1"/>
  <c r="X962" i="1"/>
  <c r="Y962" i="1" s="1"/>
  <c r="Z962" i="1" s="1"/>
  <c r="V962" i="1"/>
  <c r="U962" i="1"/>
  <c r="X961" i="1"/>
  <c r="Y961" i="1" s="1"/>
  <c r="Z961" i="1" s="1"/>
  <c r="V961" i="1"/>
  <c r="U961" i="1"/>
  <c r="X960" i="1"/>
  <c r="Y960" i="1" s="1"/>
  <c r="Z960" i="1" s="1"/>
  <c r="V960" i="1"/>
  <c r="U960" i="1"/>
  <c r="X959" i="1"/>
  <c r="Y959" i="1" s="1"/>
  <c r="Z959" i="1" s="1"/>
  <c r="V959" i="1"/>
  <c r="U959" i="1"/>
  <c r="X958" i="1"/>
  <c r="Y958" i="1" s="1"/>
  <c r="Z958" i="1" s="1"/>
  <c r="V958" i="1"/>
  <c r="U958" i="1"/>
  <c r="X957" i="1"/>
  <c r="Y957" i="1" s="1"/>
  <c r="Z957" i="1" s="1"/>
  <c r="V957" i="1"/>
  <c r="U957" i="1"/>
  <c r="X956" i="1"/>
  <c r="Y956" i="1" s="1"/>
  <c r="Z956" i="1" s="1"/>
  <c r="V956" i="1"/>
  <c r="U956" i="1"/>
  <c r="X955" i="1"/>
  <c r="Y955" i="1" s="1"/>
  <c r="Z955" i="1" s="1"/>
  <c r="V955" i="1"/>
  <c r="U955" i="1"/>
  <c r="X954" i="1"/>
  <c r="Y954" i="1" s="1"/>
  <c r="Z954" i="1" s="1"/>
  <c r="V954" i="1"/>
  <c r="U954" i="1"/>
  <c r="X953" i="1"/>
  <c r="Y953" i="1" s="1"/>
  <c r="Z953" i="1" s="1"/>
  <c r="V953" i="1"/>
  <c r="U953" i="1"/>
  <c r="X952" i="1"/>
  <c r="Y952" i="1" s="1"/>
  <c r="Z952" i="1" s="1"/>
  <c r="V952" i="1"/>
  <c r="U952" i="1"/>
  <c r="X951" i="1"/>
  <c r="Y951" i="1" s="1"/>
  <c r="Z951" i="1" s="1"/>
  <c r="V951" i="1"/>
  <c r="U951" i="1"/>
  <c r="X950" i="1"/>
  <c r="Y950" i="1" s="1"/>
  <c r="Z950" i="1" s="1"/>
  <c r="V950" i="1"/>
  <c r="U950" i="1"/>
  <c r="X949" i="1"/>
  <c r="Y949" i="1" s="1"/>
  <c r="Z949" i="1" s="1"/>
  <c r="V949" i="1"/>
  <c r="U949" i="1"/>
  <c r="X948" i="1"/>
  <c r="Y948" i="1" s="1"/>
  <c r="Z948" i="1" s="1"/>
  <c r="V948" i="1"/>
  <c r="U948" i="1"/>
  <c r="X947" i="1"/>
  <c r="Y947" i="1" s="1"/>
  <c r="Z947" i="1" s="1"/>
  <c r="V947" i="1"/>
  <c r="U947" i="1"/>
  <c r="X946" i="1"/>
  <c r="Y946" i="1" s="1"/>
  <c r="Z946" i="1" s="1"/>
  <c r="V946" i="1"/>
  <c r="U946" i="1"/>
  <c r="X945" i="1"/>
  <c r="Y945" i="1" s="1"/>
  <c r="Z945" i="1" s="1"/>
  <c r="V945" i="1"/>
  <c r="U945" i="1"/>
  <c r="X944" i="1"/>
  <c r="Y944" i="1" s="1"/>
  <c r="Z944" i="1" s="1"/>
  <c r="V944" i="1"/>
  <c r="U944" i="1"/>
  <c r="X943" i="1"/>
  <c r="Y943" i="1" s="1"/>
  <c r="Z943" i="1" s="1"/>
  <c r="V943" i="1"/>
  <c r="U943" i="1"/>
  <c r="X942" i="1"/>
  <c r="Y942" i="1" s="1"/>
  <c r="Z942" i="1" s="1"/>
  <c r="V942" i="1"/>
  <c r="U942" i="1"/>
  <c r="X941" i="1"/>
  <c r="Y941" i="1" s="1"/>
  <c r="Z941" i="1" s="1"/>
  <c r="V941" i="1"/>
  <c r="U941" i="1"/>
  <c r="X940" i="1"/>
  <c r="Y940" i="1" s="1"/>
  <c r="Z940" i="1" s="1"/>
  <c r="V940" i="1"/>
  <c r="U940" i="1"/>
  <c r="X939" i="1"/>
  <c r="Y939" i="1" s="1"/>
  <c r="Z939" i="1" s="1"/>
  <c r="V939" i="1"/>
  <c r="U939" i="1"/>
  <c r="X938" i="1"/>
  <c r="Y938" i="1" s="1"/>
  <c r="Z938" i="1" s="1"/>
  <c r="V938" i="1"/>
  <c r="U938" i="1"/>
  <c r="X937" i="1"/>
  <c r="Y937" i="1" s="1"/>
  <c r="Z937" i="1" s="1"/>
  <c r="V937" i="1"/>
  <c r="U937" i="1"/>
  <c r="X936" i="1"/>
  <c r="Y936" i="1" s="1"/>
  <c r="Z936" i="1" s="1"/>
  <c r="V936" i="1"/>
  <c r="U936" i="1"/>
  <c r="X935" i="1"/>
  <c r="Y935" i="1" s="1"/>
  <c r="Z935" i="1" s="1"/>
  <c r="V935" i="1"/>
  <c r="U935" i="1"/>
  <c r="X934" i="1"/>
  <c r="Y934" i="1" s="1"/>
  <c r="Z934" i="1" s="1"/>
  <c r="V934" i="1"/>
  <c r="U934" i="1"/>
  <c r="X933" i="1"/>
  <c r="Y933" i="1" s="1"/>
  <c r="Z933" i="1" s="1"/>
  <c r="V933" i="1"/>
  <c r="U933" i="1"/>
  <c r="X932" i="1"/>
  <c r="Y932" i="1" s="1"/>
  <c r="Z932" i="1" s="1"/>
  <c r="V932" i="1"/>
  <c r="U932" i="1"/>
  <c r="X931" i="1"/>
  <c r="Y931" i="1" s="1"/>
  <c r="Z931" i="1" s="1"/>
  <c r="V931" i="1"/>
  <c r="U931" i="1"/>
  <c r="X930" i="1"/>
  <c r="Y930" i="1" s="1"/>
  <c r="Z930" i="1" s="1"/>
  <c r="V930" i="1"/>
  <c r="U930" i="1"/>
  <c r="X929" i="1"/>
  <c r="Y929" i="1" s="1"/>
  <c r="Z929" i="1" s="1"/>
  <c r="V929" i="1"/>
  <c r="U929" i="1"/>
  <c r="X928" i="1"/>
  <c r="Y928" i="1" s="1"/>
  <c r="Z928" i="1" s="1"/>
  <c r="V928" i="1"/>
  <c r="U928" i="1"/>
  <c r="X927" i="1"/>
  <c r="Y927" i="1" s="1"/>
  <c r="Z927" i="1" s="1"/>
  <c r="V927" i="1"/>
  <c r="U927" i="1"/>
  <c r="X926" i="1"/>
  <c r="Y926" i="1" s="1"/>
  <c r="Z926" i="1" s="1"/>
  <c r="V926" i="1"/>
  <c r="U926" i="1"/>
  <c r="X925" i="1"/>
  <c r="Y925" i="1" s="1"/>
  <c r="Z925" i="1" s="1"/>
  <c r="V925" i="1"/>
  <c r="U925" i="1"/>
  <c r="X924" i="1"/>
  <c r="Y924" i="1" s="1"/>
  <c r="Z924" i="1" s="1"/>
  <c r="V924" i="1"/>
  <c r="U924" i="1"/>
  <c r="X923" i="1"/>
  <c r="Y923" i="1" s="1"/>
  <c r="Z923" i="1" s="1"/>
  <c r="V923" i="1"/>
  <c r="U923" i="1"/>
  <c r="X922" i="1"/>
  <c r="Y922" i="1" s="1"/>
  <c r="Z922" i="1" s="1"/>
  <c r="V922" i="1"/>
  <c r="U922" i="1"/>
  <c r="X921" i="1"/>
  <c r="Y921" i="1" s="1"/>
  <c r="Z921" i="1" s="1"/>
  <c r="V921" i="1"/>
  <c r="U921" i="1"/>
  <c r="X920" i="1"/>
  <c r="Y920" i="1" s="1"/>
  <c r="Z920" i="1" s="1"/>
  <c r="V920" i="1"/>
  <c r="U920" i="1"/>
  <c r="X919" i="1"/>
  <c r="Y919" i="1" s="1"/>
  <c r="Z919" i="1" s="1"/>
  <c r="V919" i="1"/>
  <c r="U919" i="1"/>
  <c r="X918" i="1"/>
  <c r="Y918" i="1" s="1"/>
  <c r="Z918" i="1" s="1"/>
  <c r="V918" i="1"/>
  <c r="U918" i="1"/>
  <c r="X917" i="1"/>
  <c r="Y917" i="1" s="1"/>
  <c r="Z917" i="1" s="1"/>
  <c r="V917" i="1"/>
  <c r="U917" i="1"/>
  <c r="X916" i="1"/>
  <c r="Y916" i="1" s="1"/>
  <c r="Z916" i="1" s="1"/>
  <c r="V916" i="1"/>
  <c r="U916" i="1"/>
  <c r="X915" i="1"/>
  <c r="Y915" i="1" s="1"/>
  <c r="Z915" i="1" s="1"/>
  <c r="V915" i="1"/>
  <c r="U915" i="1"/>
  <c r="X914" i="1"/>
  <c r="Y914" i="1" s="1"/>
  <c r="Z914" i="1" s="1"/>
  <c r="V914" i="1"/>
  <c r="U914" i="1"/>
  <c r="X913" i="1"/>
  <c r="Y913" i="1" s="1"/>
  <c r="Z913" i="1" s="1"/>
  <c r="V913" i="1"/>
  <c r="U913" i="1"/>
  <c r="X912" i="1"/>
  <c r="Y912" i="1" s="1"/>
  <c r="Z912" i="1" s="1"/>
  <c r="V912" i="1"/>
  <c r="U912" i="1"/>
  <c r="X911" i="1"/>
  <c r="Y911" i="1" s="1"/>
  <c r="Z911" i="1" s="1"/>
  <c r="V911" i="1"/>
  <c r="U911" i="1"/>
  <c r="X910" i="1"/>
  <c r="Y910" i="1" s="1"/>
  <c r="Z910" i="1" s="1"/>
  <c r="V910" i="1"/>
  <c r="U910" i="1"/>
  <c r="X909" i="1"/>
  <c r="Y909" i="1" s="1"/>
  <c r="Z909" i="1" s="1"/>
  <c r="V909" i="1"/>
  <c r="U909" i="1"/>
  <c r="X908" i="1"/>
  <c r="Y908" i="1" s="1"/>
  <c r="Z908" i="1" s="1"/>
  <c r="V908" i="1"/>
  <c r="U908" i="1"/>
  <c r="X907" i="1"/>
  <c r="Y907" i="1" s="1"/>
  <c r="Z907" i="1" s="1"/>
  <c r="V907" i="1"/>
  <c r="U907" i="1"/>
  <c r="X906" i="1"/>
  <c r="Y906" i="1" s="1"/>
  <c r="Z906" i="1" s="1"/>
  <c r="V906" i="1"/>
  <c r="U906" i="1"/>
  <c r="X905" i="1"/>
  <c r="Y905" i="1" s="1"/>
  <c r="Z905" i="1" s="1"/>
  <c r="V905" i="1"/>
  <c r="U905" i="1"/>
  <c r="X904" i="1"/>
  <c r="Y904" i="1" s="1"/>
  <c r="Z904" i="1" s="1"/>
  <c r="V904" i="1"/>
  <c r="U904" i="1"/>
  <c r="X903" i="1"/>
  <c r="Y903" i="1" s="1"/>
  <c r="Z903" i="1" s="1"/>
  <c r="V903" i="1"/>
  <c r="U903" i="1"/>
  <c r="X902" i="1"/>
  <c r="Y902" i="1" s="1"/>
  <c r="Z902" i="1" s="1"/>
  <c r="V902" i="1"/>
  <c r="U902" i="1"/>
  <c r="X901" i="1"/>
  <c r="Y901" i="1" s="1"/>
  <c r="Z901" i="1" s="1"/>
  <c r="V901" i="1"/>
  <c r="U901" i="1"/>
  <c r="X900" i="1"/>
  <c r="Y900" i="1" s="1"/>
  <c r="Z900" i="1" s="1"/>
  <c r="V900" i="1"/>
  <c r="U900" i="1"/>
  <c r="X899" i="1"/>
  <c r="Y899" i="1" s="1"/>
  <c r="Z899" i="1" s="1"/>
  <c r="V899" i="1"/>
  <c r="U899" i="1"/>
  <c r="X898" i="1"/>
  <c r="Y898" i="1" s="1"/>
  <c r="Z898" i="1" s="1"/>
  <c r="V898" i="1"/>
  <c r="U898" i="1"/>
  <c r="X897" i="1"/>
  <c r="Y897" i="1" s="1"/>
  <c r="Z897" i="1" s="1"/>
  <c r="V897" i="1"/>
  <c r="U897" i="1"/>
  <c r="X896" i="1"/>
  <c r="Y896" i="1" s="1"/>
  <c r="Z896" i="1" s="1"/>
  <c r="V896" i="1"/>
  <c r="U896" i="1"/>
  <c r="X895" i="1"/>
  <c r="Y895" i="1" s="1"/>
  <c r="Z895" i="1" s="1"/>
  <c r="V895" i="1"/>
  <c r="U895" i="1"/>
  <c r="X894" i="1"/>
  <c r="Y894" i="1" s="1"/>
  <c r="Z894" i="1" s="1"/>
  <c r="V894" i="1"/>
  <c r="U894" i="1"/>
  <c r="X893" i="1"/>
  <c r="Y893" i="1" s="1"/>
  <c r="Z893" i="1" s="1"/>
  <c r="V893" i="1"/>
  <c r="U893" i="1"/>
  <c r="X892" i="1"/>
  <c r="Y892" i="1" s="1"/>
  <c r="Z892" i="1" s="1"/>
  <c r="V892" i="1"/>
  <c r="U892" i="1"/>
  <c r="X891" i="1"/>
  <c r="Y891" i="1" s="1"/>
  <c r="Z891" i="1" s="1"/>
  <c r="V891" i="1"/>
  <c r="U891" i="1"/>
  <c r="X890" i="1"/>
  <c r="Y890" i="1" s="1"/>
  <c r="Z890" i="1" s="1"/>
  <c r="V890" i="1"/>
  <c r="U890" i="1"/>
  <c r="X889" i="1"/>
  <c r="Y889" i="1" s="1"/>
  <c r="Z889" i="1" s="1"/>
  <c r="V889" i="1"/>
  <c r="U889" i="1"/>
  <c r="X888" i="1"/>
  <c r="Y888" i="1" s="1"/>
  <c r="Z888" i="1" s="1"/>
  <c r="V888" i="1"/>
  <c r="U888" i="1"/>
  <c r="X887" i="1"/>
  <c r="Y887" i="1" s="1"/>
  <c r="Z887" i="1" s="1"/>
  <c r="V887" i="1"/>
  <c r="U887" i="1"/>
  <c r="X886" i="1"/>
  <c r="Y886" i="1" s="1"/>
  <c r="Z886" i="1" s="1"/>
  <c r="V886" i="1"/>
  <c r="U886" i="1"/>
  <c r="X885" i="1"/>
  <c r="Y885" i="1" s="1"/>
  <c r="Z885" i="1" s="1"/>
  <c r="V885" i="1"/>
  <c r="U885" i="1"/>
  <c r="X884" i="1"/>
  <c r="Y884" i="1" s="1"/>
  <c r="Z884" i="1" s="1"/>
  <c r="V884" i="1"/>
  <c r="U884" i="1"/>
  <c r="X883" i="1"/>
  <c r="Y883" i="1" s="1"/>
  <c r="Z883" i="1" s="1"/>
  <c r="V883" i="1"/>
  <c r="U883" i="1"/>
  <c r="X882" i="1"/>
  <c r="Y882" i="1" s="1"/>
  <c r="Z882" i="1" s="1"/>
  <c r="V882" i="1"/>
  <c r="U882" i="1"/>
  <c r="X881" i="1"/>
  <c r="Y881" i="1" s="1"/>
  <c r="Z881" i="1" s="1"/>
  <c r="V881" i="1"/>
  <c r="U881" i="1"/>
  <c r="X880" i="1"/>
  <c r="Y880" i="1" s="1"/>
  <c r="Z880" i="1" s="1"/>
  <c r="V880" i="1"/>
  <c r="U880" i="1"/>
  <c r="X879" i="1"/>
  <c r="Y879" i="1" s="1"/>
  <c r="Z879" i="1" s="1"/>
  <c r="V879" i="1"/>
  <c r="U879" i="1"/>
  <c r="X878" i="1"/>
  <c r="Y878" i="1" s="1"/>
  <c r="Z878" i="1" s="1"/>
  <c r="V878" i="1"/>
  <c r="U878" i="1"/>
  <c r="X877" i="1"/>
  <c r="Y877" i="1" s="1"/>
  <c r="Z877" i="1" s="1"/>
  <c r="V877" i="1"/>
  <c r="U877" i="1"/>
  <c r="X876" i="1"/>
  <c r="Y876" i="1" s="1"/>
  <c r="Z876" i="1" s="1"/>
  <c r="V876" i="1"/>
  <c r="U876" i="1"/>
  <c r="X875" i="1"/>
  <c r="Y875" i="1" s="1"/>
  <c r="Z875" i="1" s="1"/>
  <c r="V875" i="1"/>
  <c r="U875" i="1"/>
  <c r="X874" i="1"/>
  <c r="Y874" i="1" s="1"/>
  <c r="Z874" i="1" s="1"/>
  <c r="V874" i="1"/>
  <c r="U874" i="1"/>
  <c r="X873" i="1"/>
  <c r="Y873" i="1" s="1"/>
  <c r="Z873" i="1" s="1"/>
  <c r="V873" i="1"/>
  <c r="U873" i="1"/>
  <c r="X872" i="1"/>
  <c r="Y872" i="1" s="1"/>
  <c r="Z872" i="1" s="1"/>
  <c r="V872" i="1"/>
  <c r="U872" i="1"/>
  <c r="X871" i="1"/>
  <c r="Y871" i="1" s="1"/>
  <c r="Z871" i="1" s="1"/>
  <c r="V871" i="1"/>
  <c r="U871" i="1"/>
  <c r="X870" i="1"/>
  <c r="Y870" i="1" s="1"/>
  <c r="Z870" i="1" s="1"/>
  <c r="V870" i="1"/>
  <c r="U870" i="1"/>
  <c r="X869" i="1"/>
  <c r="Y869" i="1" s="1"/>
  <c r="Z869" i="1" s="1"/>
  <c r="V869" i="1"/>
  <c r="U869" i="1"/>
  <c r="X868" i="1"/>
  <c r="Y868" i="1" s="1"/>
  <c r="Z868" i="1" s="1"/>
  <c r="V868" i="1"/>
  <c r="U868" i="1"/>
  <c r="X867" i="1"/>
  <c r="Y867" i="1" s="1"/>
  <c r="Z867" i="1" s="1"/>
  <c r="V867" i="1"/>
  <c r="U867" i="1"/>
  <c r="X866" i="1"/>
  <c r="Y866" i="1" s="1"/>
  <c r="Z866" i="1" s="1"/>
  <c r="V866" i="1"/>
  <c r="U866" i="1"/>
  <c r="X865" i="1"/>
  <c r="Y865" i="1" s="1"/>
  <c r="Z865" i="1" s="1"/>
  <c r="V865" i="1"/>
  <c r="U865" i="1"/>
  <c r="X864" i="1"/>
  <c r="Y864" i="1" s="1"/>
  <c r="Z864" i="1" s="1"/>
  <c r="V864" i="1"/>
  <c r="U864" i="1"/>
  <c r="X863" i="1"/>
  <c r="Y863" i="1" s="1"/>
  <c r="Z863" i="1" s="1"/>
  <c r="V863" i="1"/>
  <c r="U863" i="1"/>
  <c r="X862" i="1"/>
  <c r="Y862" i="1" s="1"/>
  <c r="Z862" i="1" s="1"/>
  <c r="V862" i="1"/>
  <c r="U862" i="1"/>
  <c r="X861" i="1"/>
  <c r="Y861" i="1" s="1"/>
  <c r="Z861" i="1" s="1"/>
  <c r="V861" i="1"/>
  <c r="U861" i="1"/>
  <c r="X860" i="1"/>
  <c r="Y860" i="1" s="1"/>
  <c r="Z860" i="1" s="1"/>
  <c r="V860" i="1"/>
  <c r="U860" i="1"/>
  <c r="X859" i="1"/>
  <c r="Y859" i="1" s="1"/>
  <c r="Z859" i="1" s="1"/>
  <c r="V859" i="1"/>
  <c r="U859" i="1"/>
  <c r="X858" i="1"/>
  <c r="Y858" i="1" s="1"/>
  <c r="Z858" i="1" s="1"/>
  <c r="V858" i="1"/>
  <c r="U858" i="1"/>
  <c r="X857" i="1"/>
  <c r="Y857" i="1" s="1"/>
  <c r="Z857" i="1" s="1"/>
  <c r="V857" i="1"/>
  <c r="U857" i="1"/>
  <c r="X856" i="1"/>
  <c r="Y856" i="1" s="1"/>
  <c r="Z856" i="1" s="1"/>
  <c r="V856" i="1"/>
  <c r="U856" i="1"/>
  <c r="X855" i="1"/>
  <c r="Y855" i="1" s="1"/>
  <c r="Z855" i="1" s="1"/>
  <c r="V855" i="1"/>
  <c r="U855" i="1"/>
  <c r="X854" i="1"/>
  <c r="Y854" i="1" s="1"/>
  <c r="Z854" i="1" s="1"/>
  <c r="V854" i="1"/>
  <c r="U854" i="1"/>
  <c r="X853" i="1"/>
  <c r="Y853" i="1" s="1"/>
  <c r="Z853" i="1" s="1"/>
  <c r="V853" i="1"/>
  <c r="U853" i="1"/>
  <c r="X852" i="1"/>
  <c r="Y852" i="1" s="1"/>
  <c r="Z852" i="1" s="1"/>
  <c r="V852" i="1"/>
  <c r="U852" i="1"/>
  <c r="X851" i="1"/>
  <c r="Y851" i="1" s="1"/>
  <c r="Z851" i="1" s="1"/>
  <c r="V851" i="1"/>
  <c r="U851" i="1"/>
  <c r="X850" i="1"/>
  <c r="Y850" i="1" s="1"/>
  <c r="Z850" i="1" s="1"/>
  <c r="V850" i="1"/>
  <c r="U850" i="1"/>
  <c r="X849" i="1"/>
  <c r="Y849" i="1" s="1"/>
  <c r="Z849" i="1" s="1"/>
  <c r="V849" i="1"/>
  <c r="U849" i="1"/>
  <c r="X848" i="1"/>
  <c r="Y848" i="1" s="1"/>
  <c r="Z848" i="1" s="1"/>
  <c r="V848" i="1"/>
  <c r="U848" i="1"/>
  <c r="X847" i="1"/>
  <c r="Y847" i="1" s="1"/>
  <c r="Z847" i="1" s="1"/>
  <c r="V847" i="1"/>
  <c r="U847" i="1"/>
  <c r="X846" i="1"/>
  <c r="Y846" i="1" s="1"/>
  <c r="Z846" i="1" s="1"/>
  <c r="V846" i="1"/>
  <c r="U846" i="1"/>
  <c r="X845" i="1"/>
  <c r="Y845" i="1" s="1"/>
  <c r="Z845" i="1" s="1"/>
  <c r="V845" i="1"/>
  <c r="U845" i="1"/>
  <c r="X844" i="1"/>
  <c r="Y844" i="1" s="1"/>
  <c r="Z844" i="1" s="1"/>
  <c r="V844" i="1"/>
  <c r="U844" i="1"/>
  <c r="X843" i="1"/>
  <c r="Y843" i="1" s="1"/>
  <c r="Z843" i="1" s="1"/>
  <c r="V843" i="1"/>
  <c r="U843" i="1"/>
  <c r="X842" i="1"/>
  <c r="Y842" i="1" s="1"/>
  <c r="Z842" i="1" s="1"/>
  <c r="V842" i="1"/>
  <c r="U842" i="1"/>
  <c r="X841" i="1"/>
  <c r="Y841" i="1" s="1"/>
  <c r="Z841" i="1" s="1"/>
  <c r="V841" i="1"/>
  <c r="U841" i="1"/>
  <c r="X840" i="1"/>
  <c r="Y840" i="1" s="1"/>
  <c r="Z840" i="1" s="1"/>
  <c r="V840" i="1"/>
  <c r="U840" i="1"/>
  <c r="X839" i="1"/>
  <c r="Y839" i="1" s="1"/>
  <c r="Z839" i="1" s="1"/>
  <c r="V839" i="1"/>
  <c r="U839" i="1"/>
  <c r="X838" i="1"/>
  <c r="Y838" i="1" s="1"/>
  <c r="Z838" i="1" s="1"/>
  <c r="V838" i="1"/>
  <c r="U838" i="1"/>
  <c r="X837" i="1"/>
  <c r="Y837" i="1" s="1"/>
  <c r="Z837" i="1" s="1"/>
  <c r="V837" i="1"/>
  <c r="U837" i="1"/>
  <c r="X836" i="1"/>
  <c r="Y836" i="1" s="1"/>
  <c r="Z836" i="1" s="1"/>
  <c r="V836" i="1"/>
  <c r="U836" i="1"/>
  <c r="X835" i="1"/>
  <c r="Y835" i="1" s="1"/>
  <c r="Z835" i="1" s="1"/>
  <c r="V835" i="1"/>
  <c r="U835" i="1"/>
  <c r="X834" i="1"/>
  <c r="Y834" i="1" s="1"/>
  <c r="Z834" i="1" s="1"/>
  <c r="V834" i="1"/>
  <c r="U834" i="1"/>
  <c r="X833" i="1"/>
  <c r="Y833" i="1" s="1"/>
  <c r="Z833" i="1" s="1"/>
  <c r="V833" i="1"/>
  <c r="U833" i="1"/>
  <c r="X832" i="1"/>
  <c r="Y832" i="1" s="1"/>
  <c r="Z832" i="1" s="1"/>
  <c r="V832" i="1"/>
  <c r="U832" i="1"/>
  <c r="X831" i="1"/>
  <c r="Y831" i="1" s="1"/>
  <c r="Z831" i="1" s="1"/>
  <c r="V831" i="1"/>
  <c r="U831" i="1"/>
  <c r="X830" i="1"/>
  <c r="Y830" i="1" s="1"/>
  <c r="Z830" i="1" s="1"/>
  <c r="V830" i="1"/>
  <c r="U830" i="1"/>
  <c r="X829" i="1"/>
  <c r="Y829" i="1" s="1"/>
  <c r="Z829" i="1" s="1"/>
  <c r="V829" i="1"/>
  <c r="U829" i="1"/>
  <c r="X828" i="1"/>
  <c r="Y828" i="1" s="1"/>
  <c r="Z828" i="1" s="1"/>
  <c r="V828" i="1"/>
  <c r="U828" i="1"/>
  <c r="X827" i="1"/>
  <c r="Y827" i="1" s="1"/>
  <c r="Z827" i="1" s="1"/>
  <c r="V827" i="1"/>
  <c r="U827" i="1"/>
  <c r="X826" i="1"/>
  <c r="Y826" i="1" s="1"/>
  <c r="Z826" i="1" s="1"/>
  <c r="V826" i="1"/>
  <c r="U826" i="1"/>
  <c r="X825" i="1"/>
  <c r="Y825" i="1" s="1"/>
  <c r="Z825" i="1" s="1"/>
  <c r="V825" i="1"/>
  <c r="U825" i="1"/>
  <c r="X824" i="1"/>
  <c r="Y824" i="1" s="1"/>
  <c r="Z824" i="1" s="1"/>
  <c r="V824" i="1"/>
  <c r="U824" i="1"/>
  <c r="X823" i="1"/>
  <c r="Y823" i="1" s="1"/>
  <c r="Z823" i="1" s="1"/>
  <c r="V823" i="1"/>
  <c r="U823" i="1"/>
  <c r="X822" i="1"/>
  <c r="Y822" i="1" s="1"/>
  <c r="Z822" i="1" s="1"/>
  <c r="V822" i="1"/>
  <c r="U822" i="1"/>
  <c r="X821" i="1"/>
  <c r="Y821" i="1" s="1"/>
  <c r="Z821" i="1" s="1"/>
  <c r="V821" i="1"/>
  <c r="U821" i="1"/>
  <c r="X820" i="1"/>
  <c r="Y820" i="1" s="1"/>
  <c r="Z820" i="1" s="1"/>
  <c r="V820" i="1"/>
  <c r="U820" i="1"/>
  <c r="X819" i="1"/>
  <c r="Y819" i="1" s="1"/>
  <c r="Z819" i="1" s="1"/>
  <c r="V819" i="1"/>
  <c r="U819" i="1"/>
  <c r="X818" i="1"/>
  <c r="Y818" i="1" s="1"/>
  <c r="Z818" i="1" s="1"/>
  <c r="V818" i="1"/>
  <c r="U818" i="1"/>
  <c r="X817" i="1"/>
  <c r="Y817" i="1" s="1"/>
  <c r="Z817" i="1" s="1"/>
  <c r="V817" i="1"/>
  <c r="U817" i="1"/>
  <c r="X816" i="1"/>
  <c r="Y816" i="1" s="1"/>
  <c r="Z816" i="1" s="1"/>
  <c r="V816" i="1"/>
  <c r="U816" i="1"/>
  <c r="X815" i="1"/>
  <c r="Y815" i="1" s="1"/>
  <c r="Z815" i="1" s="1"/>
  <c r="V815" i="1"/>
  <c r="U815" i="1"/>
  <c r="X814" i="1"/>
  <c r="Y814" i="1" s="1"/>
  <c r="Z814" i="1" s="1"/>
  <c r="V814" i="1"/>
  <c r="U814" i="1"/>
  <c r="X813" i="1"/>
  <c r="Y813" i="1" s="1"/>
  <c r="Z813" i="1" s="1"/>
  <c r="V813" i="1"/>
  <c r="U813" i="1"/>
  <c r="X812" i="1"/>
  <c r="Y812" i="1" s="1"/>
  <c r="Z812" i="1" s="1"/>
  <c r="V812" i="1"/>
  <c r="U812" i="1"/>
  <c r="X811" i="1"/>
  <c r="Y811" i="1" s="1"/>
  <c r="Z811" i="1" s="1"/>
  <c r="V811" i="1"/>
  <c r="U811" i="1"/>
  <c r="X810" i="1"/>
  <c r="Y810" i="1" s="1"/>
  <c r="Z810" i="1" s="1"/>
  <c r="V810" i="1"/>
  <c r="U810" i="1"/>
  <c r="X809" i="1"/>
  <c r="Y809" i="1" s="1"/>
  <c r="Z809" i="1" s="1"/>
  <c r="V809" i="1"/>
  <c r="U809" i="1"/>
  <c r="X808" i="1"/>
  <c r="Y808" i="1" s="1"/>
  <c r="Z808" i="1" s="1"/>
  <c r="V808" i="1"/>
  <c r="U808" i="1"/>
  <c r="X807" i="1"/>
  <c r="Y807" i="1" s="1"/>
  <c r="Z807" i="1" s="1"/>
  <c r="V807" i="1"/>
  <c r="U807" i="1"/>
  <c r="X806" i="1"/>
  <c r="Y806" i="1" s="1"/>
  <c r="Z806" i="1" s="1"/>
  <c r="V806" i="1"/>
  <c r="U806" i="1"/>
  <c r="X805" i="1"/>
  <c r="Y805" i="1" s="1"/>
  <c r="Z805" i="1" s="1"/>
  <c r="V805" i="1"/>
  <c r="U805" i="1"/>
  <c r="X804" i="1"/>
  <c r="Y804" i="1" s="1"/>
  <c r="Z804" i="1" s="1"/>
  <c r="V804" i="1"/>
  <c r="U804" i="1"/>
  <c r="X803" i="1"/>
  <c r="Y803" i="1" s="1"/>
  <c r="Z803" i="1" s="1"/>
  <c r="V803" i="1"/>
  <c r="U803" i="1"/>
  <c r="X802" i="1"/>
  <c r="Y802" i="1" s="1"/>
  <c r="Z802" i="1" s="1"/>
  <c r="V802" i="1"/>
  <c r="U802" i="1"/>
  <c r="X801" i="1"/>
  <c r="Y801" i="1" s="1"/>
  <c r="Z801" i="1" s="1"/>
  <c r="V801" i="1"/>
  <c r="U801" i="1"/>
  <c r="X800" i="1"/>
  <c r="Y800" i="1" s="1"/>
  <c r="Z800" i="1" s="1"/>
  <c r="V800" i="1"/>
  <c r="U800" i="1"/>
  <c r="X799" i="1"/>
  <c r="Y799" i="1" s="1"/>
  <c r="Z799" i="1" s="1"/>
  <c r="V799" i="1"/>
  <c r="U799" i="1"/>
  <c r="X798" i="1"/>
  <c r="Y798" i="1" s="1"/>
  <c r="Z798" i="1" s="1"/>
  <c r="V798" i="1"/>
  <c r="U798" i="1"/>
  <c r="X797" i="1"/>
  <c r="Y797" i="1" s="1"/>
  <c r="Z797" i="1" s="1"/>
  <c r="V797" i="1"/>
  <c r="U797" i="1"/>
  <c r="X796" i="1"/>
  <c r="Y796" i="1" s="1"/>
  <c r="Z796" i="1" s="1"/>
  <c r="V796" i="1"/>
  <c r="U796" i="1"/>
  <c r="X795" i="1"/>
  <c r="Y795" i="1" s="1"/>
  <c r="Z795" i="1" s="1"/>
  <c r="V795" i="1"/>
  <c r="U795" i="1"/>
  <c r="X794" i="1"/>
  <c r="Y794" i="1" s="1"/>
  <c r="Z794" i="1" s="1"/>
  <c r="V794" i="1"/>
  <c r="U794" i="1"/>
  <c r="X793" i="1"/>
  <c r="Y793" i="1" s="1"/>
  <c r="Z793" i="1" s="1"/>
  <c r="V793" i="1"/>
  <c r="U793" i="1"/>
  <c r="X792" i="1"/>
  <c r="Y792" i="1" s="1"/>
  <c r="Z792" i="1" s="1"/>
  <c r="V792" i="1"/>
  <c r="U792" i="1"/>
  <c r="X791" i="1"/>
  <c r="Y791" i="1" s="1"/>
  <c r="Z791" i="1" s="1"/>
  <c r="V791" i="1"/>
  <c r="U791" i="1"/>
  <c r="X790" i="1"/>
  <c r="Y790" i="1" s="1"/>
  <c r="Z790" i="1" s="1"/>
  <c r="V790" i="1"/>
  <c r="U790" i="1"/>
  <c r="X789" i="1"/>
  <c r="Y789" i="1" s="1"/>
  <c r="Z789" i="1" s="1"/>
  <c r="V789" i="1"/>
  <c r="U789" i="1"/>
  <c r="X788" i="1"/>
  <c r="Y788" i="1" s="1"/>
  <c r="Z788" i="1" s="1"/>
  <c r="V788" i="1"/>
  <c r="U788" i="1"/>
  <c r="X787" i="1"/>
  <c r="Y787" i="1" s="1"/>
  <c r="Z787" i="1" s="1"/>
  <c r="V787" i="1"/>
  <c r="U787" i="1"/>
  <c r="X786" i="1"/>
  <c r="Y786" i="1" s="1"/>
  <c r="Z786" i="1" s="1"/>
  <c r="V786" i="1"/>
  <c r="U786" i="1"/>
  <c r="X785" i="1"/>
  <c r="Y785" i="1" s="1"/>
  <c r="Z785" i="1" s="1"/>
  <c r="V785" i="1"/>
  <c r="U785" i="1"/>
  <c r="X784" i="1"/>
  <c r="Y784" i="1" s="1"/>
  <c r="Z784" i="1" s="1"/>
  <c r="V784" i="1"/>
  <c r="U784" i="1"/>
  <c r="X783" i="1"/>
  <c r="Y783" i="1" s="1"/>
  <c r="Z783" i="1" s="1"/>
  <c r="V783" i="1"/>
  <c r="U783" i="1"/>
  <c r="X782" i="1"/>
  <c r="Y782" i="1" s="1"/>
  <c r="Z782" i="1" s="1"/>
  <c r="V782" i="1"/>
  <c r="U782" i="1"/>
  <c r="X781" i="1"/>
  <c r="Y781" i="1" s="1"/>
  <c r="Z781" i="1" s="1"/>
  <c r="V781" i="1"/>
  <c r="U781" i="1"/>
  <c r="X780" i="1"/>
  <c r="Y780" i="1" s="1"/>
  <c r="Z780" i="1" s="1"/>
  <c r="V780" i="1"/>
  <c r="U780" i="1"/>
  <c r="X779" i="1"/>
  <c r="Y779" i="1" s="1"/>
  <c r="Z779" i="1" s="1"/>
  <c r="V779" i="1"/>
  <c r="U779" i="1"/>
  <c r="X778" i="1"/>
  <c r="Y778" i="1" s="1"/>
  <c r="Z778" i="1" s="1"/>
  <c r="V778" i="1"/>
  <c r="U778" i="1"/>
  <c r="X777" i="1"/>
  <c r="Y777" i="1" s="1"/>
  <c r="Z777" i="1" s="1"/>
  <c r="V777" i="1"/>
  <c r="U777" i="1"/>
  <c r="X776" i="1"/>
  <c r="Y776" i="1" s="1"/>
  <c r="Z776" i="1" s="1"/>
  <c r="V776" i="1"/>
  <c r="U776" i="1"/>
  <c r="X775" i="1"/>
  <c r="Y775" i="1" s="1"/>
  <c r="Z775" i="1" s="1"/>
  <c r="V775" i="1"/>
  <c r="U775" i="1"/>
  <c r="X774" i="1"/>
  <c r="Y774" i="1" s="1"/>
  <c r="Z774" i="1" s="1"/>
  <c r="V774" i="1"/>
  <c r="U774" i="1"/>
  <c r="X773" i="1"/>
  <c r="Y773" i="1" s="1"/>
  <c r="Z773" i="1" s="1"/>
  <c r="V773" i="1"/>
  <c r="U773" i="1"/>
  <c r="X772" i="1"/>
  <c r="Y772" i="1" s="1"/>
  <c r="Z772" i="1" s="1"/>
  <c r="V772" i="1"/>
  <c r="U772" i="1"/>
  <c r="X771" i="1"/>
  <c r="Y771" i="1" s="1"/>
  <c r="Z771" i="1" s="1"/>
  <c r="V771" i="1"/>
  <c r="U771" i="1"/>
  <c r="X770" i="1"/>
  <c r="Y770" i="1" s="1"/>
  <c r="Z770" i="1" s="1"/>
  <c r="V770" i="1"/>
  <c r="U770" i="1"/>
  <c r="X769" i="1"/>
  <c r="Y769" i="1" s="1"/>
  <c r="Z769" i="1" s="1"/>
  <c r="V769" i="1"/>
  <c r="U769" i="1"/>
  <c r="X768" i="1"/>
  <c r="Y768" i="1" s="1"/>
  <c r="Z768" i="1" s="1"/>
  <c r="V768" i="1"/>
  <c r="U768" i="1"/>
  <c r="X767" i="1"/>
  <c r="Y767" i="1" s="1"/>
  <c r="Z767" i="1" s="1"/>
  <c r="V767" i="1"/>
  <c r="U767" i="1"/>
  <c r="X766" i="1"/>
  <c r="Y766" i="1" s="1"/>
  <c r="Z766" i="1" s="1"/>
  <c r="V766" i="1"/>
  <c r="U766" i="1"/>
  <c r="X765" i="1"/>
  <c r="Y765" i="1" s="1"/>
  <c r="Z765" i="1" s="1"/>
  <c r="V765" i="1"/>
  <c r="U765" i="1"/>
  <c r="X764" i="1"/>
  <c r="Y764" i="1" s="1"/>
  <c r="Z764" i="1" s="1"/>
  <c r="V764" i="1"/>
  <c r="U764" i="1"/>
  <c r="X763" i="1"/>
  <c r="Y763" i="1" s="1"/>
  <c r="Z763" i="1" s="1"/>
  <c r="V763" i="1"/>
  <c r="U763" i="1"/>
  <c r="X762" i="1"/>
  <c r="Y762" i="1" s="1"/>
  <c r="Z762" i="1" s="1"/>
  <c r="V762" i="1"/>
  <c r="U762" i="1"/>
  <c r="X761" i="1"/>
  <c r="Y761" i="1" s="1"/>
  <c r="Z761" i="1" s="1"/>
  <c r="V761" i="1"/>
  <c r="U761" i="1"/>
  <c r="X760" i="1"/>
  <c r="Y760" i="1" s="1"/>
  <c r="Z760" i="1" s="1"/>
  <c r="V760" i="1"/>
  <c r="U760" i="1"/>
  <c r="X759" i="1"/>
  <c r="Y759" i="1" s="1"/>
  <c r="Z759" i="1" s="1"/>
  <c r="V759" i="1"/>
  <c r="U759" i="1"/>
  <c r="X758" i="1"/>
  <c r="Y758" i="1" s="1"/>
  <c r="Z758" i="1" s="1"/>
  <c r="V758" i="1"/>
  <c r="U758" i="1"/>
  <c r="X757" i="1"/>
  <c r="Y757" i="1" s="1"/>
  <c r="Z757" i="1" s="1"/>
  <c r="V757" i="1"/>
  <c r="U757" i="1"/>
  <c r="X756" i="1"/>
  <c r="Y756" i="1" s="1"/>
  <c r="Z756" i="1" s="1"/>
  <c r="V756" i="1"/>
  <c r="U756" i="1"/>
  <c r="X755" i="1"/>
  <c r="Y755" i="1" s="1"/>
  <c r="Z755" i="1" s="1"/>
  <c r="V755" i="1"/>
  <c r="U755" i="1"/>
  <c r="X754" i="1"/>
  <c r="Y754" i="1" s="1"/>
  <c r="Z754" i="1" s="1"/>
  <c r="V754" i="1"/>
  <c r="U754" i="1"/>
  <c r="X753" i="1"/>
  <c r="Y753" i="1" s="1"/>
  <c r="Z753" i="1" s="1"/>
  <c r="V753" i="1"/>
  <c r="U753" i="1"/>
  <c r="X752" i="1"/>
  <c r="Y752" i="1" s="1"/>
  <c r="Z752" i="1" s="1"/>
  <c r="V752" i="1"/>
  <c r="U752" i="1"/>
  <c r="X751" i="1"/>
  <c r="Y751" i="1" s="1"/>
  <c r="Z751" i="1" s="1"/>
  <c r="V751" i="1"/>
  <c r="U751" i="1"/>
  <c r="X750" i="1"/>
  <c r="Y750" i="1" s="1"/>
  <c r="Z750" i="1" s="1"/>
  <c r="V750" i="1"/>
  <c r="U750" i="1"/>
  <c r="X749" i="1"/>
  <c r="Y749" i="1" s="1"/>
  <c r="Z749" i="1" s="1"/>
  <c r="V749" i="1"/>
  <c r="U749" i="1"/>
  <c r="X748" i="1"/>
  <c r="Y748" i="1" s="1"/>
  <c r="Z748" i="1" s="1"/>
  <c r="V748" i="1"/>
  <c r="U748" i="1"/>
  <c r="X747" i="1"/>
  <c r="Y747" i="1" s="1"/>
  <c r="Z747" i="1" s="1"/>
  <c r="V747" i="1"/>
  <c r="U747" i="1"/>
  <c r="X746" i="1"/>
  <c r="Y746" i="1" s="1"/>
  <c r="Z746" i="1" s="1"/>
  <c r="V746" i="1"/>
  <c r="U746" i="1"/>
  <c r="X745" i="1"/>
  <c r="Y745" i="1" s="1"/>
  <c r="Z745" i="1" s="1"/>
  <c r="V745" i="1"/>
  <c r="U745" i="1"/>
  <c r="X744" i="1"/>
  <c r="Y744" i="1" s="1"/>
  <c r="Z744" i="1" s="1"/>
  <c r="V744" i="1"/>
  <c r="U744" i="1"/>
  <c r="X743" i="1"/>
  <c r="Y743" i="1" s="1"/>
  <c r="Z743" i="1" s="1"/>
  <c r="V743" i="1"/>
  <c r="U743" i="1"/>
  <c r="X742" i="1"/>
  <c r="Y742" i="1" s="1"/>
  <c r="Z742" i="1" s="1"/>
  <c r="V742" i="1"/>
  <c r="U742" i="1"/>
  <c r="X741" i="1"/>
  <c r="Y741" i="1" s="1"/>
  <c r="Z741" i="1" s="1"/>
  <c r="V741" i="1"/>
  <c r="U741" i="1"/>
  <c r="X740" i="1"/>
  <c r="Y740" i="1" s="1"/>
  <c r="Z740" i="1" s="1"/>
  <c r="V740" i="1"/>
  <c r="U740" i="1"/>
  <c r="X739" i="1"/>
  <c r="Y739" i="1" s="1"/>
  <c r="Z739" i="1" s="1"/>
  <c r="V739" i="1"/>
  <c r="U739" i="1"/>
  <c r="X738" i="1"/>
  <c r="Y738" i="1" s="1"/>
  <c r="Z738" i="1" s="1"/>
  <c r="V738" i="1"/>
  <c r="U738" i="1"/>
  <c r="X737" i="1"/>
  <c r="Y737" i="1" s="1"/>
  <c r="Z737" i="1" s="1"/>
  <c r="V737" i="1"/>
  <c r="U737" i="1"/>
  <c r="X736" i="1"/>
  <c r="Y736" i="1" s="1"/>
  <c r="Z736" i="1" s="1"/>
  <c r="V736" i="1"/>
  <c r="U736" i="1"/>
  <c r="X735" i="1"/>
  <c r="Y735" i="1" s="1"/>
  <c r="Z735" i="1" s="1"/>
  <c r="V735" i="1"/>
  <c r="U735" i="1"/>
  <c r="X734" i="1"/>
  <c r="Y734" i="1" s="1"/>
  <c r="Z734" i="1" s="1"/>
  <c r="V734" i="1"/>
  <c r="U734" i="1"/>
  <c r="X733" i="1"/>
  <c r="Y733" i="1" s="1"/>
  <c r="Z733" i="1" s="1"/>
  <c r="V733" i="1"/>
  <c r="U733" i="1"/>
  <c r="X732" i="1"/>
  <c r="Y732" i="1" s="1"/>
  <c r="Z732" i="1" s="1"/>
  <c r="V732" i="1"/>
  <c r="U732" i="1"/>
  <c r="X731" i="1"/>
  <c r="Y731" i="1" s="1"/>
  <c r="Z731" i="1" s="1"/>
  <c r="V731" i="1"/>
  <c r="U731" i="1"/>
  <c r="X730" i="1"/>
  <c r="Y730" i="1" s="1"/>
  <c r="Z730" i="1" s="1"/>
  <c r="V730" i="1"/>
  <c r="U730" i="1"/>
  <c r="X729" i="1"/>
  <c r="Y729" i="1" s="1"/>
  <c r="Z729" i="1" s="1"/>
  <c r="V729" i="1"/>
  <c r="U729" i="1"/>
  <c r="X728" i="1"/>
  <c r="Y728" i="1" s="1"/>
  <c r="Z728" i="1" s="1"/>
  <c r="V728" i="1"/>
  <c r="U728" i="1"/>
  <c r="X727" i="1"/>
  <c r="Y727" i="1" s="1"/>
  <c r="Z727" i="1" s="1"/>
  <c r="V727" i="1"/>
  <c r="U727" i="1"/>
  <c r="X726" i="1"/>
  <c r="Y726" i="1" s="1"/>
  <c r="Z726" i="1" s="1"/>
  <c r="V726" i="1"/>
  <c r="U726" i="1"/>
  <c r="X725" i="1"/>
  <c r="Y725" i="1" s="1"/>
  <c r="Z725" i="1" s="1"/>
  <c r="V725" i="1"/>
  <c r="U725" i="1"/>
  <c r="X724" i="1"/>
  <c r="Y724" i="1" s="1"/>
  <c r="Z724" i="1" s="1"/>
  <c r="V724" i="1"/>
  <c r="U724" i="1"/>
  <c r="X723" i="1"/>
  <c r="Y723" i="1" s="1"/>
  <c r="Z723" i="1" s="1"/>
  <c r="V723" i="1"/>
  <c r="U723" i="1"/>
  <c r="X722" i="1"/>
  <c r="Y722" i="1" s="1"/>
  <c r="Z722" i="1" s="1"/>
  <c r="V722" i="1"/>
  <c r="U722" i="1"/>
  <c r="X721" i="1"/>
  <c r="Y721" i="1" s="1"/>
  <c r="Z721" i="1" s="1"/>
  <c r="V721" i="1"/>
  <c r="U721" i="1"/>
  <c r="X720" i="1"/>
  <c r="Y720" i="1" s="1"/>
  <c r="Z720" i="1" s="1"/>
  <c r="V720" i="1"/>
  <c r="U720" i="1"/>
  <c r="X719" i="1"/>
  <c r="Y719" i="1" s="1"/>
  <c r="Z719" i="1" s="1"/>
  <c r="V719" i="1"/>
  <c r="U719" i="1"/>
  <c r="X718" i="1"/>
  <c r="Y718" i="1" s="1"/>
  <c r="Z718" i="1" s="1"/>
  <c r="V718" i="1"/>
  <c r="U718" i="1"/>
  <c r="X717" i="1"/>
  <c r="Y717" i="1" s="1"/>
  <c r="Z717" i="1" s="1"/>
  <c r="V717" i="1"/>
  <c r="U717" i="1"/>
  <c r="X716" i="1"/>
  <c r="Y716" i="1" s="1"/>
  <c r="Z716" i="1" s="1"/>
  <c r="V716" i="1"/>
  <c r="U716" i="1"/>
  <c r="X715" i="1"/>
  <c r="Y715" i="1" s="1"/>
  <c r="Z715" i="1" s="1"/>
  <c r="V715" i="1"/>
  <c r="U715" i="1"/>
  <c r="X714" i="1"/>
  <c r="Y714" i="1" s="1"/>
  <c r="Z714" i="1" s="1"/>
  <c r="V714" i="1"/>
  <c r="U714" i="1"/>
  <c r="X713" i="1"/>
  <c r="Y713" i="1" s="1"/>
  <c r="Z713" i="1" s="1"/>
  <c r="V713" i="1"/>
  <c r="U713" i="1"/>
  <c r="X712" i="1"/>
  <c r="Y712" i="1" s="1"/>
  <c r="Z712" i="1" s="1"/>
  <c r="V712" i="1"/>
  <c r="U712" i="1"/>
  <c r="X711" i="1"/>
  <c r="Y711" i="1" s="1"/>
  <c r="Z711" i="1" s="1"/>
  <c r="V711" i="1"/>
  <c r="U711" i="1"/>
  <c r="X710" i="1"/>
  <c r="Y710" i="1" s="1"/>
  <c r="Z710" i="1" s="1"/>
  <c r="V710" i="1"/>
  <c r="U710" i="1"/>
  <c r="X709" i="1"/>
  <c r="Y709" i="1" s="1"/>
  <c r="Z709" i="1" s="1"/>
  <c r="V709" i="1"/>
  <c r="U709" i="1"/>
  <c r="X708" i="1"/>
  <c r="Y708" i="1" s="1"/>
  <c r="Z708" i="1" s="1"/>
  <c r="V708" i="1"/>
  <c r="U708" i="1"/>
  <c r="X707" i="1"/>
  <c r="Y707" i="1" s="1"/>
  <c r="Z707" i="1" s="1"/>
  <c r="V707" i="1"/>
  <c r="U707" i="1"/>
  <c r="X706" i="1"/>
  <c r="Y706" i="1" s="1"/>
  <c r="Z706" i="1" s="1"/>
  <c r="V706" i="1"/>
  <c r="U706" i="1"/>
  <c r="X705" i="1"/>
  <c r="Y705" i="1" s="1"/>
  <c r="Z705" i="1" s="1"/>
  <c r="V705" i="1"/>
  <c r="U705" i="1"/>
  <c r="X704" i="1"/>
  <c r="Y704" i="1" s="1"/>
  <c r="Z704" i="1" s="1"/>
  <c r="V704" i="1"/>
  <c r="U704" i="1"/>
  <c r="X703" i="1"/>
  <c r="Y703" i="1" s="1"/>
  <c r="Z703" i="1" s="1"/>
  <c r="V703" i="1"/>
  <c r="U703" i="1"/>
  <c r="X702" i="1"/>
  <c r="Y702" i="1" s="1"/>
  <c r="Z702" i="1" s="1"/>
  <c r="V702" i="1"/>
  <c r="U702" i="1"/>
  <c r="X701" i="1"/>
  <c r="Y701" i="1" s="1"/>
  <c r="Z701" i="1" s="1"/>
  <c r="V701" i="1"/>
  <c r="U701" i="1"/>
  <c r="X700" i="1"/>
  <c r="Y700" i="1" s="1"/>
  <c r="Z700" i="1" s="1"/>
  <c r="V700" i="1"/>
  <c r="U700" i="1"/>
  <c r="X699" i="1"/>
  <c r="Y699" i="1" s="1"/>
  <c r="Z699" i="1" s="1"/>
  <c r="V699" i="1"/>
  <c r="U699" i="1"/>
  <c r="X698" i="1"/>
  <c r="Y698" i="1" s="1"/>
  <c r="Z698" i="1" s="1"/>
  <c r="V698" i="1"/>
  <c r="U698" i="1"/>
  <c r="X697" i="1"/>
  <c r="Y697" i="1" s="1"/>
  <c r="Z697" i="1" s="1"/>
  <c r="V697" i="1"/>
  <c r="U697" i="1"/>
  <c r="X696" i="1"/>
  <c r="Y696" i="1" s="1"/>
  <c r="Z696" i="1" s="1"/>
  <c r="V696" i="1"/>
  <c r="U696" i="1"/>
  <c r="X695" i="1"/>
  <c r="Y695" i="1" s="1"/>
  <c r="Z695" i="1" s="1"/>
  <c r="V695" i="1"/>
  <c r="U695" i="1"/>
  <c r="X694" i="1"/>
  <c r="Y694" i="1" s="1"/>
  <c r="Z694" i="1" s="1"/>
  <c r="V694" i="1"/>
  <c r="U694" i="1"/>
  <c r="X693" i="1"/>
  <c r="Y693" i="1" s="1"/>
  <c r="Z693" i="1" s="1"/>
  <c r="V693" i="1"/>
  <c r="U693" i="1"/>
  <c r="X692" i="1"/>
  <c r="Y692" i="1" s="1"/>
  <c r="Z692" i="1" s="1"/>
  <c r="V692" i="1"/>
  <c r="U692" i="1"/>
  <c r="X691" i="1"/>
  <c r="Y691" i="1" s="1"/>
  <c r="Z691" i="1" s="1"/>
  <c r="V691" i="1"/>
  <c r="U691" i="1"/>
  <c r="X690" i="1"/>
  <c r="Y690" i="1" s="1"/>
  <c r="Z690" i="1" s="1"/>
  <c r="V690" i="1"/>
  <c r="U690" i="1"/>
  <c r="X689" i="1"/>
  <c r="Y689" i="1" s="1"/>
  <c r="Z689" i="1" s="1"/>
  <c r="V689" i="1"/>
  <c r="U689" i="1"/>
  <c r="X688" i="1"/>
  <c r="Y688" i="1" s="1"/>
  <c r="Z688" i="1" s="1"/>
  <c r="V688" i="1"/>
  <c r="U688" i="1"/>
  <c r="X687" i="1"/>
  <c r="Y687" i="1" s="1"/>
  <c r="Z687" i="1" s="1"/>
  <c r="V687" i="1"/>
  <c r="U687" i="1"/>
  <c r="X686" i="1"/>
  <c r="Y686" i="1" s="1"/>
  <c r="Z686" i="1" s="1"/>
  <c r="V686" i="1"/>
  <c r="U686" i="1"/>
  <c r="X685" i="1"/>
  <c r="Y685" i="1" s="1"/>
  <c r="Z685" i="1" s="1"/>
  <c r="V685" i="1"/>
  <c r="U685" i="1"/>
  <c r="X684" i="1"/>
  <c r="Y684" i="1" s="1"/>
  <c r="Z684" i="1" s="1"/>
  <c r="V684" i="1"/>
  <c r="U684" i="1"/>
  <c r="X683" i="1"/>
  <c r="Y683" i="1" s="1"/>
  <c r="Z683" i="1" s="1"/>
  <c r="V683" i="1"/>
  <c r="U683" i="1"/>
  <c r="X682" i="1"/>
  <c r="Y682" i="1" s="1"/>
  <c r="Z682" i="1" s="1"/>
  <c r="V682" i="1"/>
  <c r="U682" i="1"/>
  <c r="X681" i="1"/>
  <c r="Y681" i="1" s="1"/>
  <c r="Z681" i="1" s="1"/>
  <c r="V681" i="1"/>
  <c r="U681" i="1"/>
  <c r="X680" i="1"/>
  <c r="Y680" i="1" s="1"/>
  <c r="Z680" i="1" s="1"/>
  <c r="V680" i="1"/>
  <c r="U680" i="1"/>
  <c r="X679" i="1"/>
  <c r="Y679" i="1" s="1"/>
  <c r="Z679" i="1" s="1"/>
  <c r="V679" i="1"/>
  <c r="U679" i="1"/>
  <c r="X678" i="1"/>
  <c r="Y678" i="1" s="1"/>
  <c r="Z678" i="1" s="1"/>
  <c r="V678" i="1"/>
  <c r="U678" i="1"/>
  <c r="X677" i="1"/>
  <c r="Y677" i="1" s="1"/>
  <c r="Z677" i="1" s="1"/>
  <c r="V677" i="1"/>
  <c r="U677" i="1"/>
  <c r="X676" i="1"/>
  <c r="Y676" i="1" s="1"/>
  <c r="Z676" i="1" s="1"/>
  <c r="V676" i="1"/>
  <c r="U676" i="1"/>
  <c r="X675" i="1"/>
  <c r="Y675" i="1" s="1"/>
  <c r="Z675" i="1" s="1"/>
  <c r="V675" i="1"/>
  <c r="U675" i="1"/>
  <c r="X674" i="1"/>
  <c r="Y674" i="1" s="1"/>
  <c r="Z674" i="1" s="1"/>
  <c r="V674" i="1"/>
  <c r="U674" i="1"/>
  <c r="X673" i="1"/>
  <c r="Y673" i="1" s="1"/>
  <c r="Z673" i="1" s="1"/>
  <c r="V673" i="1"/>
  <c r="U673" i="1"/>
  <c r="X672" i="1"/>
  <c r="Y672" i="1" s="1"/>
  <c r="Z672" i="1" s="1"/>
  <c r="V672" i="1"/>
  <c r="U672" i="1"/>
  <c r="X671" i="1"/>
  <c r="Y671" i="1" s="1"/>
  <c r="Z671" i="1" s="1"/>
  <c r="V671" i="1"/>
  <c r="U671" i="1"/>
  <c r="X670" i="1"/>
  <c r="Y670" i="1" s="1"/>
  <c r="Z670" i="1" s="1"/>
  <c r="V670" i="1"/>
  <c r="U670" i="1"/>
  <c r="X669" i="1"/>
  <c r="Y669" i="1" s="1"/>
  <c r="Z669" i="1" s="1"/>
  <c r="V669" i="1"/>
  <c r="U669" i="1"/>
  <c r="X668" i="1"/>
  <c r="Y668" i="1" s="1"/>
  <c r="Z668" i="1" s="1"/>
  <c r="V668" i="1"/>
  <c r="U668" i="1"/>
  <c r="X667" i="1"/>
  <c r="Y667" i="1" s="1"/>
  <c r="Z667" i="1" s="1"/>
  <c r="V667" i="1"/>
  <c r="U667" i="1"/>
  <c r="X666" i="1"/>
  <c r="Y666" i="1" s="1"/>
  <c r="Z666" i="1" s="1"/>
  <c r="V666" i="1"/>
  <c r="U666" i="1"/>
  <c r="X665" i="1"/>
  <c r="Y665" i="1" s="1"/>
  <c r="Z665" i="1" s="1"/>
  <c r="V665" i="1"/>
  <c r="U665" i="1"/>
  <c r="X664" i="1"/>
  <c r="Y664" i="1" s="1"/>
  <c r="Z664" i="1" s="1"/>
  <c r="V664" i="1"/>
  <c r="U664" i="1"/>
  <c r="X663" i="1"/>
  <c r="Y663" i="1" s="1"/>
  <c r="Z663" i="1" s="1"/>
  <c r="V663" i="1"/>
  <c r="U663" i="1"/>
  <c r="X662" i="1"/>
  <c r="Y662" i="1" s="1"/>
  <c r="Z662" i="1" s="1"/>
  <c r="V662" i="1"/>
  <c r="U662" i="1"/>
  <c r="X661" i="1"/>
  <c r="Y661" i="1" s="1"/>
  <c r="Z661" i="1" s="1"/>
  <c r="V661" i="1"/>
  <c r="U661" i="1"/>
  <c r="X660" i="1"/>
  <c r="Y660" i="1" s="1"/>
  <c r="Z660" i="1" s="1"/>
  <c r="V660" i="1"/>
  <c r="U660" i="1"/>
  <c r="X659" i="1"/>
  <c r="Y659" i="1" s="1"/>
  <c r="Z659" i="1" s="1"/>
  <c r="V659" i="1"/>
  <c r="U659" i="1"/>
  <c r="X658" i="1"/>
  <c r="Y658" i="1" s="1"/>
  <c r="Z658" i="1" s="1"/>
  <c r="V658" i="1"/>
  <c r="U658" i="1"/>
  <c r="X657" i="1"/>
  <c r="Y657" i="1" s="1"/>
  <c r="Z657" i="1" s="1"/>
  <c r="V657" i="1"/>
  <c r="U657" i="1"/>
  <c r="X656" i="1"/>
  <c r="Y656" i="1" s="1"/>
  <c r="Z656" i="1" s="1"/>
  <c r="V656" i="1"/>
  <c r="U656" i="1"/>
  <c r="X655" i="1"/>
  <c r="Y655" i="1" s="1"/>
  <c r="Z655" i="1" s="1"/>
  <c r="V655" i="1"/>
  <c r="U655" i="1"/>
  <c r="X654" i="1"/>
  <c r="Y654" i="1" s="1"/>
  <c r="Z654" i="1" s="1"/>
  <c r="V654" i="1"/>
  <c r="U654" i="1"/>
  <c r="X653" i="1"/>
  <c r="Y653" i="1" s="1"/>
  <c r="Z653" i="1" s="1"/>
  <c r="V653" i="1"/>
  <c r="U653" i="1"/>
  <c r="X652" i="1"/>
  <c r="Y652" i="1" s="1"/>
  <c r="Z652" i="1" s="1"/>
  <c r="V652" i="1"/>
  <c r="U652" i="1"/>
  <c r="X651" i="1"/>
  <c r="Y651" i="1" s="1"/>
  <c r="Z651" i="1" s="1"/>
  <c r="V651" i="1"/>
  <c r="U651" i="1"/>
  <c r="X650" i="1"/>
  <c r="Y650" i="1" s="1"/>
  <c r="Z650" i="1" s="1"/>
  <c r="V650" i="1"/>
  <c r="U650" i="1"/>
  <c r="X649" i="1"/>
  <c r="Y649" i="1" s="1"/>
  <c r="Z649" i="1" s="1"/>
  <c r="V649" i="1"/>
  <c r="U649" i="1"/>
  <c r="X648" i="1"/>
  <c r="Y648" i="1" s="1"/>
  <c r="Z648" i="1" s="1"/>
  <c r="V648" i="1"/>
  <c r="U648" i="1"/>
  <c r="X647" i="1"/>
  <c r="Y647" i="1" s="1"/>
  <c r="Z647" i="1" s="1"/>
  <c r="V647" i="1"/>
  <c r="U647" i="1"/>
  <c r="X646" i="1"/>
  <c r="Y646" i="1" s="1"/>
  <c r="Z646" i="1" s="1"/>
  <c r="V646" i="1"/>
  <c r="U646" i="1"/>
  <c r="X645" i="1"/>
  <c r="Y645" i="1" s="1"/>
  <c r="Z645" i="1" s="1"/>
  <c r="V645" i="1"/>
  <c r="U645" i="1"/>
  <c r="X644" i="1"/>
  <c r="Y644" i="1" s="1"/>
  <c r="Z644" i="1" s="1"/>
  <c r="V644" i="1"/>
  <c r="U644" i="1"/>
  <c r="X643" i="1"/>
  <c r="Y643" i="1" s="1"/>
  <c r="Z643" i="1" s="1"/>
  <c r="V643" i="1"/>
  <c r="U643" i="1"/>
  <c r="X642" i="1"/>
  <c r="Y642" i="1" s="1"/>
  <c r="Z642" i="1" s="1"/>
  <c r="V642" i="1"/>
  <c r="U642" i="1"/>
  <c r="X641" i="1"/>
  <c r="Y641" i="1" s="1"/>
  <c r="Z641" i="1" s="1"/>
  <c r="V641" i="1"/>
  <c r="U641" i="1"/>
  <c r="X640" i="1"/>
  <c r="Y640" i="1" s="1"/>
  <c r="Z640" i="1" s="1"/>
  <c r="V640" i="1"/>
  <c r="U640" i="1"/>
  <c r="X639" i="1"/>
  <c r="Y639" i="1" s="1"/>
  <c r="Z639" i="1" s="1"/>
  <c r="V639" i="1"/>
  <c r="U639" i="1"/>
  <c r="X638" i="1"/>
  <c r="Y638" i="1" s="1"/>
  <c r="Z638" i="1" s="1"/>
  <c r="V638" i="1"/>
  <c r="U638" i="1"/>
  <c r="X637" i="1"/>
  <c r="Y637" i="1" s="1"/>
  <c r="Z637" i="1" s="1"/>
  <c r="V637" i="1"/>
  <c r="U637" i="1"/>
  <c r="X636" i="1"/>
  <c r="Y636" i="1" s="1"/>
  <c r="Z636" i="1" s="1"/>
  <c r="V636" i="1"/>
  <c r="U636" i="1"/>
  <c r="X635" i="1"/>
  <c r="Y635" i="1" s="1"/>
  <c r="Z635" i="1" s="1"/>
  <c r="V635" i="1"/>
  <c r="U635" i="1"/>
  <c r="X634" i="1"/>
  <c r="Y634" i="1" s="1"/>
  <c r="Z634" i="1" s="1"/>
  <c r="V634" i="1"/>
  <c r="U634" i="1"/>
  <c r="X633" i="1"/>
  <c r="Y633" i="1" s="1"/>
  <c r="Z633" i="1" s="1"/>
  <c r="V633" i="1"/>
  <c r="U633" i="1"/>
  <c r="X632" i="1"/>
  <c r="Y632" i="1" s="1"/>
  <c r="Z632" i="1" s="1"/>
  <c r="V632" i="1"/>
  <c r="U632" i="1"/>
  <c r="X631" i="1"/>
  <c r="Y631" i="1" s="1"/>
  <c r="Z631" i="1" s="1"/>
  <c r="V631" i="1"/>
  <c r="U631" i="1"/>
  <c r="X630" i="1"/>
  <c r="Y630" i="1" s="1"/>
  <c r="Z630" i="1" s="1"/>
  <c r="V630" i="1"/>
  <c r="U630" i="1"/>
  <c r="X629" i="1"/>
  <c r="Y629" i="1" s="1"/>
  <c r="Z629" i="1" s="1"/>
  <c r="V629" i="1"/>
  <c r="U629" i="1"/>
  <c r="X628" i="1"/>
  <c r="Y628" i="1" s="1"/>
  <c r="Z628" i="1" s="1"/>
  <c r="V628" i="1"/>
  <c r="U628" i="1"/>
  <c r="X627" i="1"/>
  <c r="Y627" i="1" s="1"/>
  <c r="Z627" i="1" s="1"/>
  <c r="V627" i="1"/>
  <c r="U627" i="1"/>
  <c r="X626" i="1"/>
  <c r="Y626" i="1" s="1"/>
  <c r="Z626" i="1" s="1"/>
  <c r="V626" i="1"/>
  <c r="U626" i="1"/>
  <c r="X625" i="1"/>
  <c r="Y625" i="1" s="1"/>
  <c r="Z625" i="1" s="1"/>
  <c r="V625" i="1"/>
  <c r="U625" i="1"/>
  <c r="X624" i="1"/>
  <c r="Y624" i="1" s="1"/>
  <c r="Z624" i="1" s="1"/>
  <c r="V624" i="1"/>
  <c r="U624" i="1"/>
  <c r="X623" i="1"/>
  <c r="Y623" i="1" s="1"/>
  <c r="Z623" i="1" s="1"/>
  <c r="V623" i="1"/>
  <c r="U623" i="1"/>
  <c r="X622" i="1"/>
  <c r="Y622" i="1" s="1"/>
  <c r="Z622" i="1" s="1"/>
  <c r="V622" i="1"/>
  <c r="U622" i="1"/>
  <c r="X621" i="1"/>
  <c r="Y621" i="1" s="1"/>
  <c r="Z621" i="1" s="1"/>
  <c r="V621" i="1"/>
  <c r="U621" i="1"/>
  <c r="X620" i="1"/>
  <c r="Y620" i="1" s="1"/>
  <c r="Z620" i="1" s="1"/>
  <c r="V620" i="1"/>
  <c r="U620" i="1"/>
  <c r="X619" i="1"/>
  <c r="Y619" i="1" s="1"/>
  <c r="Z619" i="1" s="1"/>
  <c r="V619" i="1"/>
  <c r="U619" i="1"/>
  <c r="X618" i="1"/>
  <c r="Y618" i="1" s="1"/>
  <c r="Z618" i="1" s="1"/>
  <c r="V618" i="1"/>
  <c r="U618" i="1"/>
  <c r="X617" i="1"/>
  <c r="Y617" i="1" s="1"/>
  <c r="Z617" i="1" s="1"/>
  <c r="V617" i="1"/>
  <c r="U617" i="1"/>
  <c r="X616" i="1"/>
  <c r="Y616" i="1" s="1"/>
  <c r="Z616" i="1" s="1"/>
  <c r="V616" i="1"/>
  <c r="U616" i="1"/>
  <c r="X615" i="1"/>
  <c r="Y615" i="1" s="1"/>
  <c r="Z615" i="1" s="1"/>
  <c r="V615" i="1"/>
  <c r="U615" i="1"/>
  <c r="X614" i="1"/>
  <c r="Y614" i="1" s="1"/>
  <c r="Z614" i="1" s="1"/>
  <c r="V614" i="1"/>
  <c r="U614" i="1"/>
  <c r="X613" i="1"/>
  <c r="Y613" i="1" s="1"/>
  <c r="Z613" i="1" s="1"/>
  <c r="V613" i="1"/>
  <c r="U613" i="1"/>
  <c r="X612" i="1"/>
  <c r="Y612" i="1" s="1"/>
  <c r="Z612" i="1" s="1"/>
  <c r="V612" i="1"/>
  <c r="U612" i="1"/>
  <c r="X611" i="1"/>
  <c r="Y611" i="1" s="1"/>
  <c r="Z611" i="1" s="1"/>
  <c r="V611" i="1"/>
  <c r="U611" i="1"/>
  <c r="X610" i="1"/>
  <c r="Y610" i="1" s="1"/>
  <c r="Z610" i="1" s="1"/>
  <c r="V610" i="1"/>
  <c r="U610" i="1"/>
  <c r="X609" i="1"/>
  <c r="Y609" i="1" s="1"/>
  <c r="Z609" i="1" s="1"/>
  <c r="V609" i="1"/>
  <c r="U609" i="1"/>
  <c r="X608" i="1"/>
  <c r="Y608" i="1" s="1"/>
  <c r="Z608" i="1" s="1"/>
  <c r="V608" i="1"/>
  <c r="U608" i="1"/>
  <c r="X607" i="1"/>
  <c r="Y607" i="1" s="1"/>
  <c r="Z607" i="1" s="1"/>
  <c r="V607" i="1"/>
  <c r="U607" i="1"/>
  <c r="X606" i="1"/>
  <c r="Y606" i="1" s="1"/>
  <c r="Z606" i="1" s="1"/>
  <c r="V606" i="1"/>
  <c r="U606" i="1"/>
  <c r="X605" i="1"/>
  <c r="Y605" i="1" s="1"/>
  <c r="Z605" i="1" s="1"/>
  <c r="V605" i="1"/>
  <c r="U605" i="1"/>
  <c r="X604" i="1"/>
  <c r="Y604" i="1" s="1"/>
  <c r="Z604" i="1" s="1"/>
  <c r="V604" i="1"/>
  <c r="U604" i="1"/>
  <c r="X603" i="1"/>
  <c r="Y603" i="1" s="1"/>
  <c r="Z603" i="1" s="1"/>
  <c r="V603" i="1"/>
  <c r="U603" i="1"/>
  <c r="X602" i="1"/>
  <c r="Y602" i="1" s="1"/>
  <c r="Z602" i="1" s="1"/>
  <c r="V602" i="1"/>
  <c r="U602" i="1"/>
  <c r="X601" i="1"/>
  <c r="Y601" i="1" s="1"/>
  <c r="Z601" i="1" s="1"/>
  <c r="V601" i="1"/>
  <c r="U601" i="1"/>
  <c r="X600" i="1"/>
  <c r="Y600" i="1" s="1"/>
  <c r="Z600" i="1" s="1"/>
  <c r="V600" i="1"/>
  <c r="U600" i="1"/>
  <c r="X599" i="1"/>
  <c r="Y599" i="1" s="1"/>
  <c r="Z599" i="1" s="1"/>
  <c r="V599" i="1"/>
  <c r="U599" i="1"/>
  <c r="X598" i="1"/>
  <c r="Y598" i="1" s="1"/>
  <c r="Z598" i="1" s="1"/>
  <c r="V598" i="1"/>
  <c r="U598" i="1"/>
  <c r="X597" i="1"/>
  <c r="Y597" i="1" s="1"/>
  <c r="Z597" i="1" s="1"/>
  <c r="V597" i="1"/>
  <c r="U597" i="1"/>
  <c r="X596" i="1"/>
  <c r="Y596" i="1" s="1"/>
  <c r="Z596" i="1" s="1"/>
  <c r="V596" i="1"/>
  <c r="U596" i="1"/>
  <c r="X595" i="1"/>
  <c r="Y595" i="1" s="1"/>
  <c r="Z595" i="1" s="1"/>
  <c r="V595" i="1"/>
  <c r="U595" i="1"/>
  <c r="X594" i="1"/>
  <c r="Y594" i="1" s="1"/>
  <c r="Z594" i="1" s="1"/>
  <c r="V594" i="1"/>
  <c r="U594" i="1"/>
  <c r="X593" i="1"/>
  <c r="Y593" i="1" s="1"/>
  <c r="Z593" i="1" s="1"/>
  <c r="V593" i="1"/>
  <c r="U593" i="1"/>
  <c r="X592" i="1"/>
  <c r="Y592" i="1" s="1"/>
  <c r="Z592" i="1" s="1"/>
  <c r="V592" i="1"/>
  <c r="U592" i="1"/>
  <c r="X591" i="1"/>
  <c r="Y591" i="1" s="1"/>
  <c r="Z591" i="1" s="1"/>
  <c r="V591" i="1"/>
  <c r="U591" i="1"/>
  <c r="X590" i="1"/>
  <c r="Y590" i="1" s="1"/>
  <c r="Z590" i="1" s="1"/>
  <c r="V590" i="1"/>
  <c r="U590" i="1"/>
  <c r="X589" i="1"/>
  <c r="Y589" i="1" s="1"/>
  <c r="Z589" i="1" s="1"/>
  <c r="V589" i="1"/>
  <c r="U589" i="1"/>
  <c r="X588" i="1"/>
  <c r="Y588" i="1" s="1"/>
  <c r="Z588" i="1" s="1"/>
  <c r="V588" i="1"/>
  <c r="U588" i="1"/>
  <c r="X587" i="1"/>
  <c r="Y587" i="1" s="1"/>
  <c r="Z587" i="1" s="1"/>
  <c r="V587" i="1"/>
  <c r="U587" i="1"/>
  <c r="X586" i="1"/>
  <c r="Y586" i="1" s="1"/>
  <c r="Z586" i="1" s="1"/>
  <c r="V586" i="1"/>
  <c r="U586" i="1"/>
  <c r="X585" i="1"/>
  <c r="Y585" i="1" s="1"/>
  <c r="Z585" i="1" s="1"/>
  <c r="V585" i="1"/>
  <c r="U585" i="1"/>
  <c r="X584" i="1"/>
  <c r="Y584" i="1" s="1"/>
  <c r="Z584" i="1" s="1"/>
  <c r="V584" i="1"/>
  <c r="U584" i="1"/>
  <c r="X583" i="1"/>
  <c r="Y583" i="1" s="1"/>
  <c r="Z583" i="1" s="1"/>
  <c r="V583" i="1"/>
  <c r="U583" i="1"/>
  <c r="X582" i="1"/>
  <c r="Y582" i="1" s="1"/>
  <c r="Z582" i="1" s="1"/>
  <c r="V582" i="1"/>
  <c r="U582" i="1"/>
  <c r="X581" i="1"/>
  <c r="Y581" i="1" s="1"/>
  <c r="Z581" i="1" s="1"/>
  <c r="V581" i="1"/>
  <c r="U581" i="1"/>
  <c r="X580" i="1"/>
  <c r="Y580" i="1" s="1"/>
  <c r="Z580" i="1" s="1"/>
  <c r="V580" i="1"/>
  <c r="U580" i="1"/>
  <c r="X579" i="1"/>
  <c r="Y579" i="1" s="1"/>
  <c r="Z579" i="1" s="1"/>
  <c r="V579" i="1"/>
  <c r="U579" i="1"/>
  <c r="X578" i="1"/>
  <c r="Y578" i="1" s="1"/>
  <c r="Z578" i="1" s="1"/>
  <c r="V578" i="1"/>
  <c r="U578" i="1"/>
  <c r="X577" i="1"/>
  <c r="Y577" i="1" s="1"/>
  <c r="Z577" i="1" s="1"/>
  <c r="V577" i="1"/>
  <c r="U577" i="1"/>
  <c r="X576" i="1"/>
  <c r="Y576" i="1" s="1"/>
  <c r="Z576" i="1" s="1"/>
  <c r="V576" i="1"/>
  <c r="U576" i="1"/>
  <c r="X575" i="1"/>
  <c r="Y575" i="1" s="1"/>
  <c r="Z575" i="1" s="1"/>
  <c r="V575" i="1"/>
  <c r="U575" i="1"/>
  <c r="X574" i="1"/>
  <c r="Y574" i="1" s="1"/>
  <c r="Z574" i="1" s="1"/>
  <c r="V574" i="1"/>
  <c r="U574" i="1"/>
  <c r="X573" i="1"/>
  <c r="Y573" i="1" s="1"/>
  <c r="Z573" i="1" s="1"/>
  <c r="V573" i="1"/>
  <c r="U573" i="1"/>
  <c r="X572" i="1"/>
  <c r="Y572" i="1" s="1"/>
  <c r="Z572" i="1" s="1"/>
  <c r="V572" i="1"/>
  <c r="U572" i="1"/>
  <c r="X571" i="1"/>
  <c r="Y571" i="1" s="1"/>
  <c r="Z571" i="1" s="1"/>
  <c r="V571" i="1"/>
  <c r="U571" i="1"/>
  <c r="X570" i="1"/>
  <c r="Y570" i="1" s="1"/>
  <c r="Z570" i="1" s="1"/>
  <c r="V570" i="1"/>
  <c r="U570" i="1"/>
  <c r="X569" i="1"/>
  <c r="Y569" i="1" s="1"/>
  <c r="Z569" i="1" s="1"/>
  <c r="V569" i="1"/>
  <c r="U569" i="1"/>
  <c r="X568" i="1"/>
  <c r="Y568" i="1" s="1"/>
  <c r="Z568" i="1" s="1"/>
  <c r="V568" i="1"/>
  <c r="U568" i="1"/>
  <c r="X567" i="1"/>
  <c r="Y567" i="1" s="1"/>
  <c r="Z567" i="1" s="1"/>
  <c r="V567" i="1"/>
  <c r="U567" i="1"/>
  <c r="X566" i="1"/>
  <c r="Y566" i="1" s="1"/>
  <c r="Z566" i="1" s="1"/>
  <c r="V566" i="1"/>
  <c r="U566" i="1"/>
  <c r="X565" i="1"/>
  <c r="Y565" i="1" s="1"/>
  <c r="Z565" i="1" s="1"/>
  <c r="V565" i="1"/>
  <c r="U565" i="1"/>
  <c r="X564" i="1"/>
  <c r="Y564" i="1" s="1"/>
  <c r="Z564" i="1" s="1"/>
  <c r="V564" i="1"/>
  <c r="U564" i="1"/>
  <c r="X563" i="1"/>
  <c r="Y563" i="1" s="1"/>
  <c r="Z563" i="1" s="1"/>
  <c r="V563" i="1"/>
  <c r="U563" i="1"/>
  <c r="X562" i="1"/>
  <c r="Y562" i="1" s="1"/>
  <c r="Z562" i="1" s="1"/>
  <c r="V562" i="1"/>
  <c r="U562" i="1"/>
  <c r="X561" i="1"/>
  <c r="Y561" i="1" s="1"/>
  <c r="Z561" i="1" s="1"/>
  <c r="V561" i="1"/>
  <c r="U561" i="1"/>
  <c r="X560" i="1"/>
  <c r="Y560" i="1" s="1"/>
  <c r="Z560" i="1" s="1"/>
  <c r="V560" i="1"/>
  <c r="U560" i="1"/>
  <c r="X559" i="1"/>
  <c r="Y559" i="1" s="1"/>
  <c r="Z559" i="1" s="1"/>
  <c r="V559" i="1"/>
  <c r="U559" i="1"/>
  <c r="X558" i="1"/>
  <c r="Y558" i="1" s="1"/>
  <c r="Z558" i="1" s="1"/>
  <c r="V558" i="1"/>
  <c r="U558" i="1"/>
  <c r="X557" i="1"/>
  <c r="Y557" i="1" s="1"/>
  <c r="Z557" i="1" s="1"/>
  <c r="V557" i="1"/>
  <c r="U557" i="1"/>
  <c r="X556" i="1"/>
  <c r="Y556" i="1" s="1"/>
  <c r="Z556" i="1" s="1"/>
  <c r="V556" i="1"/>
  <c r="U556" i="1"/>
  <c r="X555" i="1"/>
  <c r="Y555" i="1" s="1"/>
  <c r="Z555" i="1" s="1"/>
  <c r="V555" i="1"/>
  <c r="U555" i="1"/>
  <c r="X554" i="1"/>
  <c r="Y554" i="1" s="1"/>
  <c r="Z554" i="1" s="1"/>
  <c r="V554" i="1"/>
  <c r="U554" i="1"/>
  <c r="X553" i="1"/>
  <c r="Y553" i="1" s="1"/>
  <c r="Z553" i="1" s="1"/>
  <c r="V553" i="1"/>
  <c r="U553" i="1"/>
  <c r="X552" i="1"/>
  <c r="Y552" i="1" s="1"/>
  <c r="Z552" i="1" s="1"/>
  <c r="V552" i="1"/>
  <c r="U552" i="1"/>
  <c r="X551" i="1"/>
  <c r="Y551" i="1" s="1"/>
  <c r="Z551" i="1" s="1"/>
  <c r="V551" i="1"/>
  <c r="U551" i="1"/>
  <c r="X550" i="1"/>
  <c r="Y550" i="1" s="1"/>
  <c r="Z550" i="1" s="1"/>
  <c r="V550" i="1"/>
  <c r="U550" i="1"/>
  <c r="X549" i="1"/>
  <c r="Y549" i="1" s="1"/>
  <c r="Z549" i="1" s="1"/>
  <c r="V549" i="1"/>
  <c r="U549" i="1"/>
  <c r="X548" i="1"/>
  <c r="Y548" i="1" s="1"/>
  <c r="Z548" i="1" s="1"/>
  <c r="V548" i="1"/>
  <c r="U548" i="1"/>
  <c r="X547" i="1"/>
  <c r="Y547" i="1" s="1"/>
  <c r="Z547" i="1" s="1"/>
  <c r="V547" i="1"/>
  <c r="U547" i="1"/>
  <c r="X546" i="1"/>
  <c r="Y546" i="1" s="1"/>
  <c r="Z546" i="1" s="1"/>
  <c r="V546" i="1"/>
  <c r="U546" i="1"/>
  <c r="X545" i="1"/>
  <c r="Y545" i="1" s="1"/>
  <c r="Z545" i="1" s="1"/>
  <c r="V545" i="1"/>
  <c r="U545" i="1"/>
  <c r="X544" i="1"/>
  <c r="Y544" i="1" s="1"/>
  <c r="Z544" i="1" s="1"/>
  <c r="V544" i="1"/>
  <c r="U544" i="1"/>
  <c r="X543" i="1"/>
  <c r="Y543" i="1" s="1"/>
  <c r="Z543" i="1" s="1"/>
  <c r="V543" i="1"/>
  <c r="U543" i="1"/>
  <c r="X542" i="1"/>
  <c r="Y542" i="1" s="1"/>
  <c r="Z542" i="1" s="1"/>
  <c r="V542" i="1"/>
  <c r="U542" i="1"/>
  <c r="X541" i="1"/>
  <c r="Y541" i="1" s="1"/>
  <c r="Z541" i="1" s="1"/>
  <c r="V541" i="1"/>
  <c r="U541" i="1"/>
  <c r="X540" i="1"/>
  <c r="Y540" i="1" s="1"/>
  <c r="Z540" i="1" s="1"/>
  <c r="V540" i="1"/>
  <c r="U540" i="1"/>
  <c r="X539" i="1"/>
  <c r="Y539" i="1" s="1"/>
  <c r="Z539" i="1" s="1"/>
  <c r="V539" i="1"/>
  <c r="U539" i="1"/>
  <c r="X538" i="1"/>
  <c r="Y538" i="1" s="1"/>
  <c r="Z538" i="1" s="1"/>
  <c r="V538" i="1"/>
  <c r="U538" i="1"/>
  <c r="X537" i="1"/>
  <c r="Y537" i="1" s="1"/>
  <c r="Z537" i="1" s="1"/>
  <c r="V537" i="1"/>
  <c r="U537" i="1"/>
  <c r="X536" i="1"/>
  <c r="Y536" i="1" s="1"/>
  <c r="Z536" i="1" s="1"/>
  <c r="V536" i="1"/>
  <c r="U536" i="1"/>
  <c r="X535" i="1"/>
  <c r="Y535" i="1" s="1"/>
  <c r="Z535" i="1" s="1"/>
  <c r="V535" i="1"/>
  <c r="U535" i="1"/>
  <c r="X534" i="1"/>
  <c r="Y534" i="1" s="1"/>
  <c r="Z534" i="1" s="1"/>
  <c r="V534" i="1"/>
  <c r="U534" i="1"/>
  <c r="X533" i="1"/>
  <c r="Y533" i="1" s="1"/>
  <c r="Z533" i="1" s="1"/>
  <c r="V533" i="1"/>
  <c r="U533" i="1"/>
  <c r="X532" i="1"/>
  <c r="Y532" i="1" s="1"/>
  <c r="Z532" i="1" s="1"/>
  <c r="V532" i="1"/>
  <c r="U532" i="1"/>
  <c r="X531" i="1"/>
  <c r="Y531" i="1" s="1"/>
  <c r="Z531" i="1" s="1"/>
  <c r="V531" i="1"/>
  <c r="U531" i="1"/>
  <c r="X530" i="1"/>
  <c r="Y530" i="1" s="1"/>
  <c r="Z530" i="1" s="1"/>
  <c r="V530" i="1"/>
  <c r="U530" i="1"/>
  <c r="X529" i="1"/>
  <c r="Y529" i="1" s="1"/>
  <c r="Z529" i="1" s="1"/>
  <c r="V529" i="1"/>
  <c r="U529" i="1"/>
  <c r="X528" i="1"/>
  <c r="Y528" i="1" s="1"/>
  <c r="Z528" i="1" s="1"/>
  <c r="V528" i="1"/>
  <c r="U528" i="1"/>
  <c r="X527" i="1"/>
  <c r="Y527" i="1" s="1"/>
  <c r="Z527" i="1" s="1"/>
  <c r="V527" i="1"/>
  <c r="U527" i="1"/>
  <c r="X526" i="1"/>
  <c r="Y526" i="1" s="1"/>
  <c r="Z526" i="1" s="1"/>
  <c r="V526" i="1"/>
  <c r="U526" i="1"/>
  <c r="X525" i="1"/>
  <c r="Y525" i="1" s="1"/>
  <c r="Z525" i="1" s="1"/>
  <c r="V525" i="1"/>
  <c r="U525" i="1"/>
  <c r="X524" i="1"/>
  <c r="Y524" i="1" s="1"/>
  <c r="Z524" i="1" s="1"/>
  <c r="V524" i="1"/>
  <c r="U524" i="1"/>
  <c r="X523" i="1"/>
  <c r="Y523" i="1" s="1"/>
  <c r="Z523" i="1" s="1"/>
  <c r="V523" i="1"/>
  <c r="U523" i="1"/>
  <c r="X522" i="1"/>
  <c r="Y522" i="1" s="1"/>
  <c r="Z522" i="1" s="1"/>
  <c r="V522" i="1"/>
  <c r="U522" i="1"/>
  <c r="X521" i="1"/>
  <c r="Y521" i="1" s="1"/>
  <c r="Z521" i="1" s="1"/>
  <c r="V521" i="1"/>
  <c r="U521" i="1"/>
  <c r="X520" i="1"/>
  <c r="Y520" i="1" s="1"/>
  <c r="Z520" i="1" s="1"/>
  <c r="V520" i="1"/>
  <c r="U520" i="1"/>
  <c r="X519" i="1"/>
  <c r="Y519" i="1" s="1"/>
  <c r="Z519" i="1" s="1"/>
  <c r="V519" i="1"/>
  <c r="U519" i="1"/>
  <c r="X518" i="1"/>
  <c r="Y518" i="1" s="1"/>
  <c r="Z518" i="1" s="1"/>
  <c r="V518" i="1"/>
  <c r="U518" i="1"/>
  <c r="X517" i="1"/>
  <c r="Y517" i="1" s="1"/>
  <c r="Z517" i="1" s="1"/>
  <c r="V517" i="1"/>
  <c r="U517" i="1"/>
  <c r="X516" i="1"/>
  <c r="Y516" i="1" s="1"/>
  <c r="Z516" i="1" s="1"/>
  <c r="V516" i="1"/>
  <c r="U516" i="1"/>
  <c r="X515" i="1"/>
  <c r="Y515" i="1" s="1"/>
  <c r="Z515" i="1" s="1"/>
  <c r="V515" i="1"/>
  <c r="U515" i="1"/>
  <c r="X514" i="1"/>
  <c r="Y514" i="1" s="1"/>
  <c r="Z514" i="1" s="1"/>
  <c r="V514" i="1"/>
  <c r="U514" i="1"/>
  <c r="X513" i="1"/>
  <c r="Y513" i="1" s="1"/>
  <c r="Z513" i="1" s="1"/>
  <c r="V513" i="1"/>
  <c r="U513" i="1"/>
  <c r="X512" i="1"/>
  <c r="Y512" i="1" s="1"/>
  <c r="Z512" i="1" s="1"/>
  <c r="V512" i="1"/>
  <c r="U512" i="1"/>
  <c r="X511" i="1"/>
  <c r="Y511" i="1" s="1"/>
  <c r="Z511" i="1" s="1"/>
  <c r="V511" i="1"/>
  <c r="U511" i="1"/>
  <c r="X510" i="1"/>
  <c r="Y510" i="1" s="1"/>
  <c r="Z510" i="1" s="1"/>
  <c r="V510" i="1"/>
  <c r="U510" i="1"/>
  <c r="X509" i="1"/>
  <c r="Y509" i="1" s="1"/>
  <c r="Z509" i="1" s="1"/>
  <c r="V509" i="1"/>
  <c r="U509" i="1"/>
  <c r="X508" i="1"/>
  <c r="Y508" i="1" s="1"/>
  <c r="Z508" i="1" s="1"/>
  <c r="V508" i="1"/>
  <c r="U508" i="1"/>
  <c r="X507" i="1"/>
  <c r="Y507" i="1" s="1"/>
  <c r="Z507" i="1" s="1"/>
  <c r="V507" i="1"/>
  <c r="U507" i="1"/>
  <c r="X506" i="1"/>
  <c r="Y506" i="1" s="1"/>
  <c r="Z506" i="1" s="1"/>
  <c r="V506" i="1"/>
  <c r="U506" i="1"/>
  <c r="X505" i="1"/>
  <c r="Y505" i="1" s="1"/>
  <c r="Z505" i="1" s="1"/>
  <c r="V505" i="1"/>
  <c r="U505" i="1"/>
  <c r="X504" i="1"/>
  <c r="Y504" i="1" s="1"/>
  <c r="Z504" i="1" s="1"/>
  <c r="V504" i="1"/>
  <c r="U504" i="1"/>
  <c r="X503" i="1"/>
  <c r="Y503" i="1" s="1"/>
  <c r="Z503" i="1" s="1"/>
  <c r="V503" i="1"/>
  <c r="U503" i="1"/>
  <c r="X502" i="1"/>
  <c r="Y502" i="1" s="1"/>
  <c r="Z502" i="1" s="1"/>
  <c r="V502" i="1"/>
  <c r="U502" i="1"/>
  <c r="X501" i="1"/>
  <c r="Y501" i="1" s="1"/>
  <c r="Z501" i="1" s="1"/>
  <c r="V501" i="1"/>
  <c r="U501" i="1"/>
  <c r="X500" i="1"/>
  <c r="Y500" i="1" s="1"/>
  <c r="Z500" i="1" s="1"/>
  <c r="V500" i="1"/>
  <c r="U500" i="1"/>
  <c r="X499" i="1"/>
  <c r="Y499" i="1" s="1"/>
  <c r="Z499" i="1" s="1"/>
  <c r="V499" i="1"/>
  <c r="U499" i="1"/>
  <c r="X498" i="1"/>
  <c r="Y498" i="1" s="1"/>
  <c r="Z498" i="1" s="1"/>
  <c r="V498" i="1"/>
  <c r="U498" i="1"/>
  <c r="X497" i="1"/>
  <c r="Y497" i="1" s="1"/>
  <c r="Z497" i="1" s="1"/>
  <c r="V497" i="1"/>
  <c r="U497" i="1"/>
  <c r="X496" i="1"/>
  <c r="Y496" i="1" s="1"/>
  <c r="Z496" i="1" s="1"/>
  <c r="V496" i="1"/>
  <c r="U496" i="1"/>
  <c r="X495" i="1"/>
  <c r="Y495" i="1" s="1"/>
  <c r="Z495" i="1" s="1"/>
  <c r="V495" i="1"/>
  <c r="U495" i="1"/>
  <c r="X494" i="1"/>
  <c r="Y494" i="1" s="1"/>
  <c r="Z494" i="1" s="1"/>
  <c r="V494" i="1"/>
  <c r="U494" i="1"/>
  <c r="X493" i="1"/>
  <c r="Y493" i="1" s="1"/>
  <c r="Z493" i="1" s="1"/>
  <c r="V493" i="1"/>
  <c r="U493" i="1"/>
  <c r="X492" i="1"/>
  <c r="Y492" i="1" s="1"/>
  <c r="Z492" i="1" s="1"/>
  <c r="V492" i="1"/>
  <c r="U492" i="1"/>
  <c r="X491" i="1"/>
  <c r="Y491" i="1" s="1"/>
  <c r="Z491" i="1" s="1"/>
  <c r="V491" i="1"/>
  <c r="U491" i="1"/>
  <c r="X490" i="1"/>
  <c r="Y490" i="1" s="1"/>
  <c r="Z490" i="1" s="1"/>
  <c r="V490" i="1"/>
  <c r="U490" i="1"/>
  <c r="X489" i="1"/>
  <c r="Y489" i="1" s="1"/>
  <c r="Z489" i="1" s="1"/>
  <c r="V489" i="1"/>
  <c r="U489" i="1"/>
  <c r="X488" i="1"/>
  <c r="Y488" i="1" s="1"/>
  <c r="Z488" i="1" s="1"/>
  <c r="V488" i="1"/>
  <c r="U488" i="1"/>
  <c r="X487" i="1"/>
  <c r="Y487" i="1" s="1"/>
  <c r="Z487" i="1" s="1"/>
  <c r="V487" i="1"/>
  <c r="U487" i="1"/>
  <c r="X486" i="1"/>
  <c r="Y486" i="1" s="1"/>
  <c r="Z486" i="1" s="1"/>
  <c r="V486" i="1"/>
  <c r="U486" i="1"/>
  <c r="X485" i="1"/>
  <c r="Y485" i="1" s="1"/>
  <c r="Z485" i="1" s="1"/>
  <c r="V485" i="1"/>
  <c r="U485" i="1"/>
  <c r="X484" i="1"/>
  <c r="Y484" i="1" s="1"/>
  <c r="Z484" i="1" s="1"/>
  <c r="V484" i="1"/>
  <c r="U484" i="1"/>
  <c r="X483" i="1"/>
  <c r="Y483" i="1" s="1"/>
  <c r="Z483" i="1" s="1"/>
  <c r="V483" i="1"/>
  <c r="U483" i="1"/>
  <c r="X482" i="1"/>
  <c r="Y482" i="1" s="1"/>
  <c r="Z482" i="1" s="1"/>
  <c r="V482" i="1"/>
  <c r="U482" i="1"/>
  <c r="X481" i="1"/>
  <c r="Y481" i="1" s="1"/>
  <c r="Z481" i="1" s="1"/>
  <c r="V481" i="1"/>
  <c r="U481" i="1"/>
  <c r="X480" i="1"/>
  <c r="Y480" i="1" s="1"/>
  <c r="Z480" i="1" s="1"/>
  <c r="V480" i="1"/>
  <c r="U480" i="1"/>
  <c r="X479" i="1"/>
  <c r="Y479" i="1" s="1"/>
  <c r="Z479" i="1" s="1"/>
  <c r="V479" i="1"/>
  <c r="U479" i="1"/>
  <c r="X478" i="1"/>
  <c r="Y478" i="1" s="1"/>
  <c r="Z478" i="1" s="1"/>
  <c r="V478" i="1"/>
  <c r="U478" i="1"/>
  <c r="X477" i="1"/>
  <c r="Y477" i="1" s="1"/>
  <c r="Z477" i="1" s="1"/>
  <c r="V477" i="1"/>
  <c r="U477" i="1"/>
  <c r="X476" i="1"/>
  <c r="Y476" i="1" s="1"/>
  <c r="Z476" i="1" s="1"/>
  <c r="V476" i="1"/>
  <c r="U476" i="1"/>
  <c r="X475" i="1"/>
  <c r="Y475" i="1" s="1"/>
  <c r="Z475" i="1" s="1"/>
  <c r="V475" i="1"/>
  <c r="U475" i="1"/>
  <c r="X474" i="1"/>
  <c r="Y474" i="1" s="1"/>
  <c r="Z474" i="1" s="1"/>
  <c r="V474" i="1"/>
  <c r="U474" i="1"/>
  <c r="X473" i="1"/>
  <c r="Y473" i="1" s="1"/>
  <c r="Z473" i="1" s="1"/>
  <c r="V473" i="1"/>
  <c r="U473" i="1"/>
  <c r="X472" i="1"/>
  <c r="Y472" i="1" s="1"/>
  <c r="Z472" i="1" s="1"/>
  <c r="V472" i="1"/>
  <c r="U472" i="1"/>
  <c r="X471" i="1"/>
  <c r="Y471" i="1" s="1"/>
  <c r="Z471" i="1" s="1"/>
  <c r="V471" i="1"/>
  <c r="U471" i="1"/>
  <c r="X470" i="1"/>
  <c r="Y470" i="1" s="1"/>
  <c r="Z470" i="1" s="1"/>
  <c r="V470" i="1"/>
  <c r="U470" i="1"/>
  <c r="X469" i="1"/>
  <c r="Y469" i="1" s="1"/>
  <c r="Z469" i="1" s="1"/>
  <c r="V469" i="1"/>
  <c r="U469" i="1"/>
  <c r="X468" i="1"/>
  <c r="Y468" i="1" s="1"/>
  <c r="Z468" i="1" s="1"/>
  <c r="V468" i="1"/>
  <c r="U468" i="1"/>
  <c r="X467" i="1"/>
  <c r="Y467" i="1" s="1"/>
  <c r="Z467" i="1" s="1"/>
  <c r="V467" i="1"/>
  <c r="U467" i="1"/>
  <c r="X466" i="1"/>
  <c r="Y466" i="1" s="1"/>
  <c r="Z466" i="1" s="1"/>
  <c r="V466" i="1"/>
  <c r="U466" i="1"/>
  <c r="X465" i="1"/>
  <c r="Y465" i="1" s="1"/>
  <c r="Z465" i="1" s="1"/>
  <c r="V465" i="1"/>
  <c r="U465" i="1"/>
  <c r="X464" i="1"/>
  <c r="Y464" i="1" s="1"/>
  <c r="Z464" i="1" s="1"/>
  <c r="V464" i="1"/>
  <c r="U464" i="1"/>
  <c r="X463" i="1"/>
  <c r="Y463" i="1" s="1"/>
  <c r="Z463" i="1" s="1"/>
  <c r="V463" i="1"/>
  <c r="U463" i="1"/>
  <c r="X462" i="1"/>
  <c r="Y462" i="1" s="1"/>
  <c r="Z462" i="1" s="1"/>
  <c r="V462" i="1"/>
  <c r="U462" i="1"/>
  <c r="X461" i="1"/>
  <c r="Y461" i="1" s="1"/>
  <c r="Z461" i="1" s="1"/>
  <c r="V461" i="1"/>
  <c r="U461" i="1"/>
  <c r="X460" i="1"/>
  <c r="Y460" i="1" s="1"/>
  <c r="Z460" i="1" s="1"/>
  <c r="V460" i="1"/>
  <c r="U460" i="1"/>
  <c r="X459" i="1"/>
  <c r="Y459" i="1" s="1"/>
  <c r="Z459" i="1" s="1"/>
  <c r="V459" i="1"/>
  <c r="U459" i="1"/>
  <c r="X458" i="1"/>
  <c r="Y458" i="1" s="1"/>
  <c r="Z458" i="1" s="1"/>
  <c r="V458" i="1"/>
  <c r="U458" i="1"/>
  <c r="X457" i="1"/>
  <c r="Y457" i="1" s="1"/>
  <c r="Z457" i="1" s="1"/>
  <c r="V457" i="1"/>
  <c r="U457" i="1"/>
  <c r="X456" i="1"/>
  <c r="Y456" i="1" s="1"/>
  <c r="Z456" i="1" s="1"/>
  <c r="V456" i="1"/>
  <c r="U456" i="1"/>
  <c r="X455" i="1"/>
  <c r="Y455" i="1" s="1"/>
  <c r="Z455" i="1" s="1"/>
  <c r="V455" i="1"/>
  <c r="U455" i="1"/>
  <c r="X454" i="1"/>
  <c r="Y454" i="1" s="1"/>
  <c r="Z454" i="1" s="1"/>
  <c r="V454" i="1"/>
  <c r="U454" i="1"/>
  <c r="X453" i="1"/>
  <c r="Y453" i="1" s="1"/>
  <c r="Z453" i="1" s="1"/>
  <c r="V453" i="1"/>
  <c r="U453" i="1"/>
  <c r="X452" i="1"/>
  <c r="Y452" i="1" s="1"/>
  <c r="Z452" i="1" s="1"/>
  <c r="V452" i="1"/>
  <c r="U452" i="1"/>
  <c r="X451" i="1"/>
  <c r="Y451" i="1" s="1"/>
  <c r="Z451" i="1" s="1"/>
  <c r="V451" i="1"/>
  <c r="U451" i="1"/>
  <c r="X450" i="1"/>
  <c r="Y450" i="1" s="1"/>
  <c r="Z450" i="1" s="1"/>
  <c r="V450" i="1"/>
  <c r="U450" i="1"/>
  <c r="X449" i="1"/>
  <c r="Y449" i="1" s="1"/>
  <c r="Z449" i="1" s="1"/>
  <c r="V449" i="1"/>
  <c r="U449" i="1"/>
  <c r="X448" i="1"/>
  <c r="Y448" i="1" s="1"/>
  <c r="Z448" i="1" s="1"/>
  <c r="V448" i="1"/>
  <c r="U448" i="1"/>
  <c r="X447" i="1"/>
  <c r="Y447" i="1" s="1"/>
  <c r="Z447" i="1" s="1"/>
  <c r="V447" i="1"/>
  <c r="U447" i="1"/>
  <c r="X446" i="1"/>
  <c r="Y446" i="1" s="1"/>
  <c r="Z446" i="1" s="1"/>
  <c r="V446" i="1"/>
  <c r="U446" i="1"/>
  <c r="X445" i="1"/>
  <c r="Y445" i="1" s="1"/>
  <c r="Z445" i="1" s="1"/>
  <c r="V445" i="1"/>
  <c r="U445" i="1"/>
  <c r="X444" i="1"/>
  <c r="Y444" i="1" s="1"/>
  <c r="Z444" i="1" s="1"/>
  <c r="V444" i="1"/>
  <c r="U444" i="1"/>
  <c r="X443" i="1"/>
  <c r="Y443" i="1" s="1"/>
  <c r="Z443" i="1" s="1"/>
  <c r="V443" i="1"/>
  <c r="U443" i="1"/>
  <c r="X442" i="1"/>
  <c r="Y442" i="1" s="1"/>
  <c r="Z442" i="1" s="1"/>
  <c r="V442" i="1"/>
  <c r="U442" i="1"/>
  <c r="X441" i="1"/>
  <c r="Y441" i="1" s="1"/>
  <c r="Z441" i="1" s="1"/>
  <c r="V441" i="1"/>
  <c r="U441" i="1"/>
  <c r="X440" i="1"/>
  <c r="Y440" i="1" s="1"/>
  <c r="Z440" i="1" s="1"/>
  <c r="V440" i="1"/>
  <c r="U440" i="1"/>
  <c r="X439" i="1"/>
  <c r="Y439" i="1" s="1"/>
  <c r="Z439" i="1" s="1"/>
  <c r="V439" i="1"/>
  <c r="U439" i="1"/>
  <c r="X438" i="1"/>
  <c r="Y438" i="1" s="1"/>
  <c r="Z438" i="1" s="1"/>
  <c r="V438" i="1"/>
  <c r="U438" i="1"/>
  <c r="X437" i="1"/>
  <c r="Y437" i="1" s="1"/>
  <c r="Z437" i="1" s="1"/>
  <c r="V437" i="1"/>
  <c r="U437" i="1"/>
  <c r="X436" i="1"/>
  <c r="Y436" i="1" s="1"/>
  <c r="Z436" i="1" s="1"/>
  <c r="V436" i="1"/>
  <c r="U436" i="1"/>
  <c r="X435" i="1"/>
  <c r="Y435" i="1" s="1"/>
  <c r="Z435" i="1" s="1"/>
  <c r="V435" i="1"/>
  <c r="U435" i="1"/>
  <c r="X434" i="1"/>
  <c r="Y434" i="1" s="1"/>
  <c r="Z434" i="1" s="1"/>
  <c r="V434" i="1"/>
  <c r="U434" i="1"/>
  <c r="X433" i="1"/>
  <c r="Y433" i="1" s="1"/>
  <c r="Z433" i="1" s="1"/>
  <c r="V433" i="1"/>
  <c r="U433" i="1"/>
  <c r="X432" i="1"/>
  <c r="Y432" i="1" s="1"/>
  <c r="Z432" i="1" s="1"/>
  <c r="V432" i="1"/>
  <c r="U432" i="1"/>
  <c r="X431" i="1"/>
  <c r="Y431" i="1" s="1"/>
  <c r="Z431" i="1" s="1"/>
  <c r="V431" i="1"/>
  <c r="U431" i="1"/>
  <c r="X430" i="1"/>
  <c r="Y430" i="1" s="1"/>
  <c r="Z430" i="1" s="1"/>
  <c r="V430" i="1"/>
  <c r="U430" i="1"/>
  <c r="X429" i="1"/>
  <c r="Y429" i="1" s="1"/>
  <c r="Z429" i="1" s="1"/>
  <c r="V429" i="1"/>
  <c r="U429" i="1"/>
  <c r="X428" i="1"/>
  <c r="Y428" i="1" s="1"/>
  <c r="Z428" i="1" s="1"/>
  <c r="V428" i="1"/>
  <c r="U428" i="1"/>
  <c r="X427" i="1"/>
  <c r="Y427" i="1" s="1"/>
  <c r="Z427" i="1" s="1"/>
  <c r="V427" i="1"/>
  <c r="U427" i="1"/>
  <c r="X426" i="1"/>
  <c r="Y426" i="1" s="1"/>
  <c r="Z426" i="1" s="1"/>
  <c r="V426" i="1"/>
  <c r="U426" i="1"/>
  <c r="X425" i="1"/>
  <c r="Y425" i="1" s="1"/>
  <c r="Z425" i="1" s="1"/>
  <c r="V425" i="1"/>
  <c r="U425" i="1"/>
  <c r="X424" i="1"/>
  <c r="Y424" i="1" s="1"/>
  <c r="Z424" i="1" s="1"/>
  <c r="V424" i="1"/>
  <c r="U424" i="1"/>
  <c r="X423" i="1"/>
  <c r="Y423" i="1" s="1"/>
  <c r="Z423" i="1" s="1"/>
  <c r="V423" i="1"/>
  <c r="U423" i="1"/>
  <c r="X422" i="1"/>
  <c r="Y422" i="1" s="1"/>
  <c r="Z422" i="1" s="1"/>
  <c r="V422" i="1"/>
  <c r="U422" i="1"/>
  <c r="X421" i="1"/>
  <c r="Y421" i="1" s="1"/>
  <c r="Z421" i="1" s="1"/>
  <c r="V421" i="1"/>
  <c r="U421" i="1"/>
  <c r="X420" i="1"/>
  <c r="Y420" i="1" s="1"/>
  <c r="Z420" i="1" s="1"/>
  <c r="V420" i="1"/>
  <c r="U420" i="1"/>
  <c r="X419" i="1"/>
  <c r="Y419" i="1" s="1"/>
  <c r="Z419" i="1" s="1"/>
  <c r="V419" i="1"/>
  <c r="U419" i="1"/>
  <c r="X418" i="1"/>
  <c r="Y418" i="1" s="1"/>
  <c r="Z418" i="1" s="1"/>
  <c r="V418" i="1"/>
  <c r="U418" i="1"/>
  <c r="X417" i="1"/>
  <c r="Y417" i="1" s="1"/>
  <c r="Z417" i="1" s="1"/>
  <c r="V417" i="1"/>
  <c r="U417" i="1"/>
  <c r="X416" i="1"/>
  <c r="Y416" i="1" s="1"/>
  <c r="Z416" i="1" s="1"/>
  <c r="V416" i="1"/>
  <c r="U416" i="1"/>
  <c r="X415" i="1"/>
  <c r="Y415" i="1" s="1"/>
  <c r="Z415" i="1" s="1"/>
  <c r="V415" i="1"/>
  <c r="U415" i="1"/>
  <c r="X414" i="1"/>
  <c r="Y414" i="1" s="1"/>
  <c r="Z414" i="1" s="1"/>
  <c r="V414" i="1"/>
  <c r="U414" i="1"/>
  <c r="X413" i="1"/>
  <c r="Y413" i="1" s="1"/>
  <c r="Z413" i="1" s="1"/>
  <c r="V413" i="1"/>
  <c r="U413" i="1"/>
  <c r="X412" i="1"/>
  <c r="Y412" i="1" s="1"/>
  <c r="Z412" i="1" s="1"/>
  <c r="V412" i="1"/>
  <c r="U412" i="1"/>
  <c r="X411" i="1"/>
  <c r="Y411" i="1" s="1"/>
  <c r="Z411" i="1" s="1"/>
  <c r="V411" i="1"/>
  <c r="U411" i="1"/>
  <c r="X410" i="1"/>
  <c r="Y410" i="1" s="1"/>
  <c r="Z410" i="1" s="1"/>
  <c r="V410" i="1"/>
  <c r="U410" i="1"/>
  <c r="X409" i="1"/>
  <c r="Y409" i="1" s="1"/>
  <c r="Z409" i="1" s="1"/>
  <c r="V409" i="1"/>
  <c r="U409" i="1"/>
  <c r="X408" i="1"/>
  <c r="Y408" i="1" s="1"/>
  <c r="Z408" i="1" s="1"/>
  <c r="V408" i="1"/>
  <c r="U408" i="1"/>
  <c r="X407" i="1"/>
  <c r="Y407" i="1" s="1"/>
  <c r="Z407" i="1" s="1"/>
  <c r="V407" i="1"/>
  <c r="U407" i="1"/>
  <c r="X406" i="1"/>
  <c r="Y406" i="1" s="1"/>
  <c r="Z406" i="1" s="1"/>
  <c r="V406" i="1"/>
  <c r="U406" i="1"/>
  <c r="X405" i="1"/>
  <c r="Y405" i="1" s="1"/>
  <c r="Z405" i="1" s="1"/>
  <c r="V405" i="1"/>
  <c r="U405" i="1"/>
  <c r="X404" i="1"/>
  <c r="Y404" i="1" s="1"/>
  <c r="Z404" i="1" s="1"/>
  <c r="V404" i="1"/>
  <c r="U404" i="1"/>
  <c r="X403" i="1"/>
  <c r="Y403" i="1" s="1"/>
  <c r="Z403" i="1" s="1"/>
  <c r="V403" i="1"/>
  <c r="U403" i="1"/>
  <c r="X402" i="1"/>
  <c r="Y402" i="1" s="1"/>
  <c r="Z402" i="1" s="1"/>
  <c r="V402" i="1"/>
  <c r="U402" i="1"/>
  <c r="X401" i="1"/>
  <c r="Y401" i="1" s="1"/>
  <c r="Z401" i="1" s="1"/>
  <c r="V401" i="1"/>
  <c r="U401" i="1"/>
  <c r="X400" i="1"/>
  <c r="Y400" i="1" s="1"/>
  <c r="Z400" i="1" s="1"/>
  <c r="V400" i="1"/>
  <c r="U400" i="1"/>
  <c r="X399" i="1"/>
  <c r="Y399" i="1" s="1"/>
  <c r="Z399" i="1" s="1"/>
  <c r="V399" i="1"/>
  <c r="U399" i="1"/>
  <c r="X398" i="1"/>
  <c r="Y398" i="1" s="1"/>
  <c r="Z398" i="1" s="1"/>
  <c r="V398" i="1"/>
  <c r="U398" i="1"/>
  <c r="X397" i="1"/>
  <c r="Y397" i="1" s="1"/>
  <c r="Z397" i="1" s="1"/>
  <c r="V397" i="1"/>
  <c r="U397" i="1"/>
  <c r="X396" i="1"/>
  <c r="Y396" i="1" s="1"/>
  <c r="Z396" i="1" s="1"/>
  <c r="V396" i="1"/>
  <c r="U396" i="1"/>
  <c r="X395" i="1"/>
  <c r="Y395" i="1" s="1"/>
  <c r="Z395" i="1" s="1"/>
  <c r="V395" i="1"/>
  <c r="U395" i="1"/>
  <c r="X394" i="1"/>
  <c r="Y394" i="1" s="1"/>
  <c r="Z394" i="1" s="1"/>
  <c r="V394" i="1"/>
  <c r="U394" i="1"/>
  <c r="X393" i="1"/>
  <c r="Y393" i="1" s="1"/>
  <c r="Z393" i="1" s="1"/>
  <c r="V393" i="1"/>
  <c r="U393" i="1"/>
  <c r="X392" i="1"/>
  <c r="Y392" i="1" s="1"/>
  <c r="Z392" i="1" s="1"/>
  <c r="V392" i="1"/>
  <c r="U392" i="1"/>
  <c r="X391" i="1"/>
  <c r="Y391" i="1" s="1"/>
  <c r="Z391" i="1" s="1"/>
  <c r="V391" i="1"/>
  <c r="U391" i="1"/>
  <c r="X390" i="1"/>
  <c r="Y390" i="1" s="1"/>
  <c r="Z390" i="1" s="1"/>
  <c r="V390" i="1"/>
  <c r="U390" i="1"/>
  <c r="X389" i="1"/>
  <c r="Y389" i="1" s="1"/>
  <c r="Z389" i="1" s="1"/>
  <c r="V389" i="1"/>
  <c r="U389" i="1"/>
  <c r="X388" i="1"/>
  <c r="Y388" i="1" s="1"/>
  <c r="Z388" i="1" s="1"/>
  <c r="V388" i="1"/>
  <c r="U388" i="1"/>
  <c r="X387" i="1"/>
  <c r="Y387" i="1" s="1"/>
  <c r="Z387" i="1" s="1"/>
  <c r="V387" i="1"/>
  <c r="U387" i="1"/>
  <c r="X386" i="1"/>
  <c r="Y386" i="1" s="1"/>
  <c r="Z386" i="1" s="1"/>
  <c r="V386" i="1"/>
  <c r="U386" i="1"/>
  <c r="X385" i="1"/>
  <c r="Y385" i="1" s="1"/>
  <c r="Z385" i="1" s="1"/>
  <c r="V385" i="1"/>
  <c r="U385" i="1"/>
  <c r="X384" i="1"/>
  <c r="Y384" i="1" s="1"/>
  <c r="Z384" i="1" s="1"/>
  <c r="V384" i="1"/>
  <c r="U384" i="1"/>
  <c r="X383" i="1"/>
  <c r="Y383" i="1" s="1"/>
  <c r="Z383" i="1" s="1"/>
  <c r="V383" i="1"/>
  <c r="U383" i="1"/>
  <c r="X382" i="1"/>
  <c r="Y382" i="1" s="1"/>
  <c r="Z382" i="1" s="1"/>
  <c r="V382" i="1"/>
  <c r="U382" i="1"/>
  <c r="X381" i="1"/>
  <c r="Y381" i="1" s="1"/>
  <c r="Z381" i="1" s="1"/>
  <c r="V381" i="1"/>
  <c r="U381" i="1"/>
  <c r="X380" i="1"/>
  <c r="Y380" i="1" s="1"/>
  <c r="Z380" i="1" s="1"/>
  <c r="V380" i="1"/>
  <c r="U380" i="1"/>
  <c r="X379" i="1"/>
  <c r="Y379" i="1" s="1"/>
  <c r="Z379" i="1" s="1"/>
  <c r="V379" i="1"/>
  <c r="U379" i="1"/>
  <c r="X378" i="1"/>
  <c r="Y378" i="1" s="1"/>
  <c r="Z378" i="1" s="1"/>
  <c r="V378" i="1"/>
  <c r="U378" i="1"/>
  <c r="X377" i="1"/>
  <c r="Y377" i="1" s="1"/>
  <c r="Z377" i="1" s="1"/>
  <c r="V377" i="1"/>
  <c r="U377" i="1"/>
  <c r="X376" i="1"/>
  <c r="Y376" i="1" s="1"/>
  <c r="Z376" i="1" s="1"/>
  <c r="V376" i="1"/>
  <c r="U376" i="1"/>
  <c r="X375" i="1"/>
  <c r="Y375" i="1" s="1"/>
  <c r="Z375" i="1" s="1"/>
  <c r="V375" i="1"/>
  <c r="U375" i="1"/>
  <c r="X374" i="1"/>
  <c r="Y374" i="1" s="1"/>
  <c r="Z374" i="1" s="1"/>
  <c r="V374" i="1"/>
  <c r="U374" i="1"/>
  <c r="X373" i="1"/>
  <c r="Y373" i="1" s="1"/>
  <c r="Z373" i="1" s="1"/>
  <c r="V373" i="1"/>
  <c r="U373" i="1"/>
  <c r="X372" i="1"/>
  <c r="Y372" i="1" s="1"/>
  <c r="Z372" i="1" s="1"/>
  <c r="V372" i="1"/>
  <c r="U372" i="1"/>
  <c r="X371" i="1"/>
  <c r="Y371" i="1" s="1"/>
  <c r="Z371" i="1" s="1"/>
  <c r="V371" i="1"/>
  <c r="U371" i="1"/>
  <c r="X370" i="1"/>
  <c r="Y370" i="1" s="1"/>
  <c r="Z370" i="1" s="1"/>
  <c r="V370" i="1"/>
  <c r="U370" i="1"/>
  <c r="X369" i="1"/>
  <c r="Y369" i="1" s="1"/>
  <c r="Z369" i="1" s="1"/>
  <c r="V369" i="1"/>
  <c r="U369" i="1"/>
  <c r="X368" i="1"/>
  <c r="Y368" i="1" s="1"/>
  <c r="Z368" i="1" s="1"/>
  <c r="V368" i="1"/>
  <c r="U368" i="1"/>
  <c r="X367" i="1"/>
  <c r="Y367" i="1" s="1"/>
  <c r="Z367" i="1" s="1"/>
  <c r="V367" i="1"/>
  <c r="U367" i="1"/>
  <c r="X366" i="1"/>
  <c r="Y366" i="1" s="1"/>
  <c r="Z366" i="1" s="1"/>
  <c r="V366" i="1"/>
  <c r="U366" i="1"/>
  <c r="X365" i="1"/>
  <c r="Y365" i="1" s="1"/>
  <c r="Z365" i="1" s="1"/>
  <c r="V365" i="1"/>
  <c r="U365" i="1"/>
  <c r="X364" i="1"/>
  <c r="Y364" i="1" s="1"/>
  <c r="Z364" i="1" s="1"/>
  <c r="V364" i="1"/>
  <c r="U364" i="1"/>
  <c r="X363" i="1"/>
  <c r="Y363" i="1" s="1"/>
  <c r="Z363" i="1" s="1"/>
  <c r="V363" i="1"/>
  <c r="U363" i="1"/>
  <c r="X362" i="1"/>
  <c r="Y362" i="1" s="1"/>
  <c r="Z362" i="1" s="1"/>
  <c r="V362" i="1"/>
  <c r="U362" i="1"/>
  <c r="X361" i="1"/>
  <c r="Y361" i="1" s="1"/>
  <c r="Z361" i="1" s="1"/>
  <c r="V361" i="1"/>
  <c r="U361" i="1"/>
  <c r="X360" i="1"/>
  <c r="Y360" i="1" s="1"/>
  <c r="Z360" i="1" s="1"/>
  <c r="V360" i="1"/>
  <c r="U360" i="1"/>
  <c r="X359" i="1"/>
  <c r="Y359" i="1" s="1"/>
  <c r="Z359" i="1" s="1"/>
  <c r="V359" i="1"/>
  <c r="U359" i="1"/>
  <c r="X358" i="1"/>
  <c r="Y358" i="1" s="1"/>
  <c r="Z358" i="1" s="1"/>
  <c r="V358" i="1"/>
  <c r="U358" i="1"/>
  <c r="X357" i="1"/>
  <c r="Y357" i="1" s="1"/>
  <c r="Z357" i="1" s="1"/>
  <c r="V357" i="1"/>
  <c r="U357" i="1"/>
  <c r="X356" i="1"/>
  <c r="Y356" i="1" s="1"/>
  <c r="Z356" i="1" s="1"/>
  <c r="V356" i="1"/>
  <c r="U356" i="1"/>
  <c r="X355" i="1"/>
  <c r="Y355" i="1" s="1"/>
  <c r="Z355" i="1" s="1"/>
  <c r="V355" i="1"/>
  <c r="U355" i="1"/>
  <c r="X354" i="1"/>
  <c r="Y354" i="1" s="1"/>
  <c r="Z354" i="1" s="1"/>
  <c r="V354" i="1"/>
  <c r="U354" i="1"/>
  <c r="X353" i="1"/>
  <c r="Y353" i="1" s="1"/>
  <c r="Z353" i="1" s="1"/>
  <c r="V353" i="1"/>
  <c r="U353" i="1"/>
  <c r="X352" i="1"/>
  <c r="Y352" i="1" s="1"/>
  <c r="Z352" i="1" s="1"/>
  <c r="V352" i="1"/>
  <c r="U352" i="1"/>
  <c r="X351" i="1"/>
  <c r="Y351" i="1" s="1"/>
  <c r="Z351" i="1" s="1"/>
  <c r="V351" i="1"/>
  <c r="U351" i="1"/>
  <c r="X350" i="1"/>
  <c r="Y350" i="1" s="1"/>
  <c r="Z350" i="1" s="1"/>
  <c r="V350" i="1"/>
  <c r="U350" i="1"/>
  <c r="X349" i="1"/>
  <c r="Y349" i="1" s="1"/>
  <c r="Z349" i="1" s="1"/>
  <c r="V349" i="1"/>
  <c r="U349" i="1"/>
  <c r="X348" i="1"/>
  <c r="Y348" i="1" s="1"/>
  <c r="Z348" i="1" s="1"/>
  <c r="V348" i="1"/>
  <c r="U348" i="1"/>
  <c r="X347" i="1"/>
  <c r="Y347" i="1" s="1"/>
  <c r="Z347" i="1" s="1"/>
  <c r="V347" i="1"/>
  <c r="U347" i="1"/>
  <c r="X346" i="1"/>
  <c r="Y346" i="1" s="1"/>
  <c r="Z346" i="1" s="1"/>
  <c r="V346" i="1"/>
  <c r="U346" i="1"/>
  <c r="X345" i="1"/>
  <c r="Y345" i="1" s="1"/>
  <c r="Z345" i="1" s="1"/>
  <c r="V345" i="1"/>
  <c r="U345" i="1"/>
  <c r="X344" i="1"/>
  <c r="Y344" i="1" s="1"/>
  <c r="Z344" i="1" s="1"/>
  <c r="V344" i="1"/>
  <c r="U344" i="1"/>
  <c r="X343" i="1"/>
  <c r="Y343" i="1" s="1"/>
  <c r="Z343" i="1" s="1"/>
  <c r="V343" i="1"/>
  <c r="U343" i="1"/>
  <c r="X342" i="1"/>
  <c r="Y342" i="1" s="1"/>
  <c r="Z342" i="1" s="1"/>
  <c r="V342" i="1"/>
  <c r="U342" i="1"/>
  <c r="X341" i="1"/>
  <c r="Y341" i="1" s="1"/>
  <c r="Z341" i="1" s="1"/>
  <c r="V341" i="1"/>
  <c r="U341" i="1"/>
  <c r="X340" i="1"/>
  <c r="Y340" i="1" s="1"/>
  <c r="Z340" i="1" s="1"/>
  <c r="V340" i="1"/>
  <c r="U340" i="1"/>
  <c r="X339" i="1"/>
  <c r="Y339" i="1" s="1"/>
  <c r="Z339" i="1" s="1"/>
  <c r="V339" i="1"/>
  <c r="U339" i="1"/>
  <c r="X338" i="1"/>
  <c r="Y338" i="1" s="1"/>
  <c r="Z338" i="1" s="1"/>
  <c r="V338" i="1"/>
  <c r="U338" i="1"/>
  <c r="X337" i="1"/>
  <c r="Y337" i="1" s="1"/>
  <c r="Z337" i="1" s="1"/>
  <c r="V337" i="1"/>
  <c r="U337" i="1"/>
  <c r="X336" i="1"/>
  <c r="Y336" i="1" s="1"/>
  <c r="Z336" i="1" s="1"/>
  <c r="V336" i="1"/>
  <c r="U336" i="1"/>
  <c r="X335" i="1"/>
  <c r="Y335" i="1" s="1"/>
  <c r="Z335" i="1" s="1"/>
  <c r="V335" i="1"/>
  <c r="U335" i="1"/>
  <c r="X334" i="1"/>
  <c r="Y334" i="1" s="1"/>
  <c r="Z334" i="1" s="1"/>
  <c r="V334" i="1"/>
  <c r="U334" i="1"/>
  <c r="X333" i="1"/>
  <c r="Y333" i="1" s="1"/>
  <c r="Z333" i="1" s="1"/>
  <c r="V333" i="1"/>
  <c r="U333" i="1"/>
  <c r="X332" i="1"/>
  <c r="Y332" i="1" s="1"/>
  <c r="Z332" i="1" s="1"/>
  <c r="V332" i="1"/>
  <c r="U332" i="1"/>
  <c r="X331" i="1"/>
  <c r="Y331" i="1" s="1"/>
  <c r="Z331" i="1" s="1"/>
  <c r="V331" i="1"/>
  <c r="U331" i="1"/>
  <c r="X330" i="1"/>
  <c r="Y330" i="1" s="1"/>
  <c r="Z330" i="1" s="1"/>
  <c r="V330" i="1"/>
  <c r="U330" i="1"/>
  <c r="X329" i="1"/>
  <c r="Y329" i="1" s="1"/>
  <c r="Z329" i="1" s="1"/>
  <c r="V329" i="1"/>
  <c r="U329" i="1"/>
  <c r="X328" i="1"/>
  <c r="Y328" i="1" s="1"/>
  <c r="Z328" i="1" s="1"/>
  <c r="V328" i="1"/>
  <c r="U328" i="1"/>
  <c r="X327" i="1"/>
  <c r="Y327" i="1" s="1"/>
  <c r="Z327" i="1" s="1"/>
  <c r="V327" i="1"/>
  <c r="U327" i="1"/>
  <c r="X326" i="1"/>
  <c r="Y326" i="1" s="1"/>
  <c r="Z326" i="1" s="1"/>
  <c r="V326" i="1"/>
  <c r="U326" i="1"/>
  <c r="X325" i="1"/>
  <c r="Y325" i="1" s="1"/>
  <c r="Z325" i="1" s="1"/>
  <c r="V325" i="1"/>
  <c r="U325" i="1"/>
  <c r="X324" i="1"/>
  <c r="Y324" i="1" s="1"/>
  <c r="Z324" i="1" s="1"/>
  <c r="V324" i="1"/>
  <c r="U324" i="1"/>
  <c r="X323" i="1"/>
  <c r="Y323" i="1" s="1"/>
  <c r="Z323" i="1" s="1"/>
  <c r="V323" i="1"/>
  <c r="U323" i="1"/>
  <c r="X322" i="1"/>
  <c r="Y322" i="1" s="1"/>
  <c r="Z322" i="1" s="1"/>
  <c r="V322" i="1"/>
  <c r="U322" i="1"/>
  <c r="X321" i="1"/>
  <c r="Y321" i="1" s="1"/>
  <c r="Z321" i="1" s="1"/>
  <c r="V321" i="1"/>
  <c r="U321" i="1"/>
  <c r="X320" i="1"/>
  <c r="Y320" i="1" s="1"/>
  <c r="Z320" i="1" s="1"/>
  <c r="V320" i="1"/>
  <c r="U320" i="1"/>
  <c r="X319" i="1"/>
  <c r="Y319" i="1" s="1"/>
  <c r="Z319" i="1" s="1"/>
  <c r="V319" i="1"/>
  <c r="U319" i="1"/>
  <c r="X318" i="1"/>
  <c r="Y318" i="1" s="1"/>
  <c r="Z318" i="1" s="1"/>
  <c r="V318" i="1"/>
  <c r="U318" i="1"/>
  <c r="X317" i="1"/>
  <c r="Y317" i="1" s="1"/>
  <c r="Z317" i="1" s="1"/>
  <c r="V317" i="1"/>
  <c r="U317" i="1"/>
  <c r="X316" i="1"/>
  <c r="Y316" i="1" s="1"/>
  <c r="Z316" i="1" s="1"/>
  <c r="V316" i="1"/>
  <c r="U316" i="1"/>
  <c r="X315" i="1"/>
  <c r="Y315" i="1" s="1"/>
  <c r="Z315" i="1" s="1"/>
  <c r="V315" i="1"/>
  <c r="U315" i="1"/>
  <c r="X314" i="1"/>
  <c r="Y314" i="1" s="1"/>
  <c r="Z314" i="1" s="1"/>
  <c r="V314" i="1"/>
  <c r="U314" i="1"/>
  <c r="X313" i="1"/>
  <c r="Y313" i="1" s="1"/>
  <c r="Z313" i="1" s="1"/>
  <c r="V313" i="1"/>
  <c r="U313" i="1"/>
  <c r="X312" i="1"/>
  <c r="Y312" i="1" s="1"/>
  <c r="Z312" i="1" s="1"/>
  <c r="V312" i="1"/>
  <c r="U312" i="1"/>
  <c r="X311" i="1"/>
  <c r="Y311" i="1" s="1"/>
  <c r="Z311" i="1" s="1"/>
  <c r="V311" i="1"/>
  <c r="U311" i="1"/>
  <c r="X310" i="1"/>
  <c r="Y310" i="1" s="1"/>
  <c r="Z310" i="1" s="1"/>
  <c r="V310" i="1"/>
  <c r="U310" i="1"/>
  <c r="X309" i="1"/>
  <c r="Y309" i="1" s="1"/>
  <c r="Z309" i="1" s="1"/>
  <c r="V309" i="1"/>
  <c r="U309" i="1"/>
  <c r="X308" i="1"/>
  <c r="Y308" i="1" s="1"/>
  <c r="Z308" i="1" s="1"/>
  <c r="V308" i="1"/>
  <c r="U308" i="1"/>
  <c r="X307" i="1"/>
  <c r="Y307" i="1" s="1"/>
  <c r="Z307" i="1" s="1"/>
  <c r="V307" i="1"/>
  <c r="U307" i="1"/>
  <c r="X306" i="1"/>
  <c r="Y306" i="1" s="1"/>
  <c r="Z306" i="1" s="1"/>
  <c r="V306" i="1"/>
  <c r="U306" i="1"/>
  <c r="X305" i="1"/>
  <c r="Y305" i="1" s="1"/>
  <c r="Z305" i="1" s="1"/>
  <c r="V305" i="1"/>
  <c r="U305" i="1"/>
  <c r="X304" i="1"/>
  <c r="Y304" i="1" s="1"/>
  <c r="Z304" i="1" s="1"/>
  <c r="V304" i="1"/>
  <c r="U304" i="1"/>
  <c r="X303" i="1"/>
  <c r="Y303" i="1" s="1"/>
  <c r="Z303" i="1" s="1"/>
  <c r="V303" i="1"/>
  <c r="U303" i="1"/>
  <c r="X302" i="1"/>
  <c r="Y302" i="1" s="1"/>
  <c r="Z302" i="1" s="1"/>
  <c r="V302" i="1"/>
  <c r="U302" i="1"/>
  <c r="X301" i="1"/>
  <c r="Y301" i="1" s="1"/>
  <c r="Z301" i="1" s="1"/>
  <c r="V301" i="1"/>
  <c r="U301" i="1"/>
  <c r="X300" i="1"/>
  <c r="Y300" i="1" s="1"/>
  <c r="Z300" i="1" s="1"/>
  <c r="V300" i="1"/>
  <c r="U300" i="1"/>
  <c r="X299" i="1"/>
  <c r="Y299" i="1" s="1"/>
  <c r="Z299" i="1" s="1"/>
  <c r="V299" i="1"/>
  <c r="U299" i="1"/>
  <c r="X298" i="1"/>
  <c r="Y298" i="1" s="1"/>
  <c r="Z298" i="1" s="1"/>
  <c r="V298" i="1"/>
  <c r="U298" i="1"/>
  <c r="X297" i="1"/>
  <c r="Y297" i="1" s="1"/>
  <c r="Z297" i="1" s="1"/>
  <c r="V297" i="1"/>
  <c r="U297" i="1"/>
  <c r="X296" i="1"/>
  <c r="Y296" i="1" s="1"/>
  <c r="Z296" i="1" s="1"/>
  <c r="V296" i="1"/>
  <c r="U296" i="1"/>
  <c r="X295" i="1"/>
  <c r="Y295" i="1" s="1"/>
  <c r="Z295" i="1" s="1"/>
  <c r="V295" i="1"/>
  <c r="U295" i="1"/>
  <c r="X294" i="1"/>
  <c r="Y294" i="1" s="1"/>
  <c r="Z294" i="1" s="1"/>
  <c r="V294" i="1"/>
  <c r="U294" i="1"/>
  <c r="X293" i="1"/>
  <c r="Y293" i="1" s="1"/>
  <c r="Z293" i="1" s="1"/>
  <c r="V293" i="1"/>
  <c r="U293" i="1"/>
  <c r="X292" i="1"/>
  <c r="Y292" i="1" s="1"/>
  <c r="Z292" i="1" s="1"/>
  <c r="V292" i="1"/>
  <c r="U292" i="1"/>
  <c r="X291" i="1"/>
  <c r="Y291" i="1" s="1"/>
  <c r="Z291" i="1" s="1"/>
  <c r="V291" i="1"/>
  <c r="U291" i="1"/>
  <c r="X290" i="1"/>
  <c r="Y290" i="1" s="1"/>
  <c r="Z290" i="1" s="1"/>
  <c r="V290" i="1"/>
  <c r="U290" i="1"/>
  <c r="X289" i="1"/>
  <c r="Y289" i="1" s="1"/>
  <c r="Z289" i="1" s="1"/>
  <c r="V289" i="1"/>
  <c r="U289" i="1"/>
  <c r="X288" i="1"/>
  <c r="Y288" i="1" s="1"/>
  <c r="Z288" i="1" s="1"/>
  <c r="V288" i="1"/>
  <c r="U288" i="1"/>
  <c r="X287" i="1"/>
  <c r="Y287" i="1" s="1"/>
  <c r="Z287" i="1" s="1"/>
  <c r="V287" i="1"/>
  <c r="U287" i="1"/>
  <c r="X286" i="1"/>
  <c r="Y286" i="1" s="1"/>
  <c r="Z286" i="1" s="1"/>
  <c r="V286" i="1"/>
  <c r="U286" i="1"/>
  <c r="X285" i="1"/>
  <c r="Y285" i="1" s="1"/>
  <c r="Z285" i="1" s="1"/>
  <c r="V285" i="1"/>
  <c r="U285" i="1"/>
  <c r="X284" i="1"/>
  <c r="Y284" i="1" s="1"/>
  <c r="Z284" i="1" s="1"/>
  <c r="V284" i="1"/>
  <c r="U284" i="1"/>
  <c r="X283" i="1"/>
  <c r="Y283" i="1" s="1"/>
  <c r="Z283" i="1" s="1"/>
  <c r="V283" i="1"/>
  <c r="U283" i="1"/>
  <c r="X282" i="1"/>
  <c r="Y282" i="1" s="1"/>
  <c r="Z282" i="1" s="1"/>
  <c r="V282" i="1"/>
  <c r="U282" i="1"/>
  <c r="X281" i="1"/>
  <c r="Y281" i="1" s="1"/>
  <c r="Z281" i="1" s="1"/>
  <c r="V281" i="1"/>
  <c r="U281" i="1"/>
  <c r="X280" i="1"/>
  <c r="Y280" i="1" s="1"/>
  <c r="Z280" i="1" s="1"/>
  <c r="V280" i="1"/>
  <c r="U280" i="1"/>
  <c r="X279" i="1"/>
  <c r="Y279" i="1" s="1"/>
  <c r="Z279" i="1" s="1"/>
  <c r="V279" i="1"/>
  <c r="U279" i="1"/>
  <c r="X278" i="1"/>
  <c r="Y278" i="1" s="1"/>
  <c r="Z278" i="1" s="1"/>
  <c r="V278" i="1"/>
  <c r="U278" i="1"/>
  <c r="X277" i="1"/>
  <c r="Y277" i="1" s="1"/>
  <c r="Z277" i="1" s="1"/>
  <c r="V277" i="1"/>
  <c r="U277" i="1"/>
  <c r="X276" i="1"/>
  <c r="Y276" i="1" s="1"/>
  <c r="Z276" i="1" s="1"/>
  <c r="V276" i="1"/>
  <c r="U276" i="1"/>
  <c r="X275" i="1"/>
  <c r="Y275" i="1" s="1"/>
  <c r="Z275" i="1" s="1"/>
  <c r="V275" i="1"/>
  <c r="U275" i="1"/>
  <c r="X274" i="1"/>
  <c r="Y274" i="1" s="1"/>
  <c r="Z274" i="1" s="1"/>
  <c r="V274" i="1"/>
  <c r="U274" i="1"/>
  <c r="X273" i="1"/>
  <c r="Y273" i="1" s="1"/>
  <c r="Z273" i="1" s="1"/>
  <c r="V273" i="1"/>
  <c r="U273" i="1"/>
  <c r="X272" i="1"/>
  <c r="Y272" i="1" s="1"/>
  <c r="Z272" i="1" s="1"/>
  <c r="V272" i="1"/>
  <c r="U272" i="1"/>
  <c r="X271" i="1"/>
  <c r="Y271" i="1" s="1"/>
  <c r="Z271" i="1" s="1"/>
  <c r="V271" i="1"/>
  <c r="U271" i="1"/>
  <c r="X270" i="1"/>
  <c r="Y270" i="1" s="1"/>
  <c r="Z270" i="1" s="1"/>
  <c r="V270" i="1"/>
  <c r="U270" i="1"/>
  <c r="X269" i="1"/>
  <c r="Y269" i="1" s="1"/>
  <c r="Z269" i="1" s="1"/>
  <c r="V269" i="1"/>
  <c r="U269" i="1"/>
  <c r="X268" i="1"/>
  <c r="Y268" i="1" s="1"/>
  <c r="Z268" i="1" s="1"/>
  <c r="V268" i="1"/>
  <c r="U268" i="1"/>
  <c r="X267" i="1"/>
  <c r="Y267" i="1" s="1"/>
  <c r="Z267" i="1" s="1"/>
  <c r="V267" i="1"/>
  <c r="U267" i="1"/>
  <c r="X266" i="1"/>
  <c r="Y266" i="1" s="1"/>
  <c r="Z266" i="1" s="1"/>
  <c r="V266" i="1"/>
  <c r="U266" i="1"/>
  <c r="X265" i="1"/>
  <c r="Y265" i="1" s="1"/>
  <c r="Z265" i="1" s="1"/>
  <c r="V265" i="1"/>
  <c r="U265" i="1"/>
  <c r="X264" i="1"/>
  <c r="Y264" i="1" s="1"/>
  <c r="Z264" i="1" s="1"/>
  <c r="V264" i="1"/>
  <c r="U264" i="1"/>
  <c r="X263" i="1"/>
  <c r="Y263" i="1" s="1"/>
  <c r="Z263" i="1" s="1"/>
  <c r="V263" i="1"/>
  <c r="U263" i="1"/>
  <c r="X262" i="1"/>
  <c r="Y262" i="1" s="1"/>
  <c r="Z262" i="1" s="1"/>
  <c r="V262" i="1"/>
  <c r="U262" i="1"/>
  <c r="X261" i="1"/>
  <c r="Y261" i="1" s="1"/>
  <c r="Z261" i="1" s="1"/>
  <c r="V261" i="1"/>
  <c r="U261" i="1"/>
  <c r="X260" i="1"/>
  <c r="Y260" i="1" s="1"/>
  <c r="Z260" i="1" s="1"/>
  <c r="V260" i="1"/>
  <c r="U260" i="1"/>
  <c r="X259" i="1"/>
  <c r="Y259" i="1" s="1"/>
  <c r="Z259" i="1" s="1"/>
  <c r="V259" i="1"/>
  <c r="U259" i="1"/>
  <c r="X258" i="1"/>
  <c r="Y258" i="1" s="1"/>
  <c r="Z258" i="1" s="1"/>
  <c r="V258" i="1"/>
  <c r="U258" i="1"/>
  <c r="X257" i="1"/>
  <c r="Y257" i="1" s="1"/>
  <c r="Z257" i="1" s="1"/>
  <c r="V257" i="1"/>
  <c r="U257" i="1"/>
  <c r="X256" i="1"/>
  <c r="Y256" i="1" s="1"/>
  <c r="Z256" i="1" s="1"/>
  <c r="V256" i="1"/>
  <c r="U256" i="1"/>
  <c r="X255" i="1"/>
  <c r="Y255" i="1" s="1"/>
  <c r="Z255" i="1" s="1"/>
  <c r="V255" i="1"/>
  <c r="U255" i="1"/>
  <c r="X254" i="1"/>
  <c r="Y254" i="1" s="1"/>
  <c r="Z254" i="1" s="1"/>
  <c r="V254" i="1"/>
  <c r="U254" i="1"/>
  <c r="X253" i="1"/>
  <c r="Y253" i="1" s="1"/>
  <c r="Z253" i="1" s="1"/>
  <c r="V253" i="1"/>
  <c r="U253" i="1"/>
  <c r="X252" i="1"/>
  <c r="Y252" i="1" s="1"/>
  <c r="Z252" i="1" s="1"/>
  <c r="V252" i="1"/>
  <c r="U252" i="1"/>
  <c r="X251" i="1"/>
  <c r="Y251" i="1" s="1"/>
  <c r="Z251" i="1" s="1"/>
  <c r="V251" i="1"/>
  <c r="U251" i="1"/>
  <c r="X250" i="1"/>
  <c r="Y250" i="1" s="1"/>
  <c r="Z250" i="1" s="1"/>
  <c r="V250" i="1"/>
  <c r="U250" i="1"/>
  <c r="X249" i="1"/>
  <c r="Y249" i="1" s="1"/>
  <c r="Z249" i="1" s="1"/>
  <c r="V249" i="1"/>
  <c r="U249" i="1"/>
  <c r="X248" i="1"/>
  <c r="Y248" i="1" s="1"/>
  <c r="Z248" i="1" s="1"/>
  <c r="V248" i="1"/>
  <c r="U248" i="1"/>
  <c r="X247" i="1"/>
  <c r="Y247" i="1" s="1"/>
  <c r="Z247" i="1" s="1"/>
  <c r="V247" i="1"/>
  <c r="U247" i="1"/>
  <c r="X246" i="1"/>
  <c r="Y246" i="1" s="1"/>
  <c r="Z246" i="1" s="1"/>
  <c r="V246" i="1"/>
  <c r="U246" i="1"/>
  <c r="X245" i="1"/>
  <c r="Y245" i="1" s="1"/>
  <c r="Z245" i="1" s="1"/>
  <c r="V245" i="1"/>
  <c r="U245" i="1"/>
  <c r="X244" i="1"/>
  <c r="Y244" i="1" s="1"/>
  <c r="Z244" i="1" s="1"/>
  <c r="V244" i="1"/>
  <c r="U244" i="1"/>
  <c r="X243" i="1"/>
  <c r="Y243" i="1" s="1"/>
  <c r="Z243" i="1" s="1"/>
  <c r="V243" i="1"/>
  <c r="U243" i="1"/>
  <c r="X242" i="1"/>
  <c r="Y242" i="1" s="1"/>
  <c r="Z242" i="1" s="1"/>
  <c r="V242" i="1"/>
  <c r="U242" i="1"/>
  <c r="X241" i="1"/>
  <c r="Y241" i="1" s="1"/>
  <c r="Z241" i="1" s="1"/>
  <c r="V241" i="1"/>
  <c r="U241" i="1"/>
  <c r="X240" i="1"/>
  <c r="Y240" i="1" s="1"/>
  <c r="Z240" i="1" s="1"/>
  <c r="V240" i="1"/>
  <c r="U240" i="1"/>
  <c r="X239" i="1"/>
  <c r="Y239" i="1" s="1"/>
  <c r="Z239" i="1" s="1"/>
  <c r="V239" i="1"/>
  <c r="U239" i="1"/>
  <c r="X238" i="1"/>
  <c r="Y238" i="1" s="1"/>
  <c r="Z238" i="1" s="1"/>
  <c r="V238" i="1"/>
  <c r="U238" i="1"/>
  <c r="X237" i="1"/>
  <c r="Y237" i="1" s="1"/>
  <c r="Z237" i="1" s="1"/>
  <c r="V237" i="1"/>
  <c r="U237" i="1"/>
  <c r="X236" i="1"/>
  <c r="Y236" i="1" s="1"/>
  <c r="Z236" i="1" s="1"/>
  <c r="V236" i="1"/>
  <c r="U236" i="1"/>
  <c r="X235" i="1"/>
  <c r="Y235" i="1" s="1"/>
  <c r="Z235" i="1" s="1"/>
  <c r="V235" i="1"/>
  <c r="U235" i="1"/>
  <c r="X234" i="1"/>
  <c r="Y234" i="1" s="1"/>
  <c r="Z234" i="1" s="1"/>
  <c r="V234" i="1"/>
  <c r="U234" i="1"/>
  <c r="X233" i="1"/>
  <c r="Y233" i="1" s="1"/>
  <c r="Z233" i="1" s="1"/>
  <c r="V233" i="1"/>
  <c r="U233" i="1"/>
  <c r="X232" i="1"/>
  <c r="Y232" i="1" s="1"/>
  <c r="Z232" i="1" s="1"/>
  <c r="V232" i="1"/>
  <c r="U232" i="1"/>
  <c r="X231" i="1"/>
  <c r="Y231" i="1" s="1"/>
  <c r="Z231" i="1" s="1"/>
  <c r="V231" i="1"/>
  <c r="U231" i="1"/>
  <c r="X230" i="1"/>
  <c r="Y230" i="1" s="1"/>
  <c r="Z230" i="1" s="1"/>
  <c r="V230" i="1"/>
  <c r="U230" i="1"/>
  <c r="X229" i="1"/>
  <c r="Y229" i="1" s="1"/>
  <c r="Z229" i="1" s="1"/>
  <c r="V229" i="1"/>
  <c r="U229" i="1"/>
  <c r="X228" i="1"/>
  <c r="Y228" i="1" s="1"/>
  <c r="Z228" i="1" s="1"/>
  <c r="V228" i="1"/>
  <c r="U228" i="1"/>
  <c r="X227" i="1"/>
  <c r="Y227" i="1" s="1"/>
  <c r="Z227" i="1" s="1"/>
  <c r="V227" i="1"/>
  <c r="U227" i="1"/>
  <c r="X226" i="1"/>
  <c r="Y226" i="1" s="1"/>
  <c r="Z226" i="1" s="1"/>
  <c r="V226" i="1"/>
  <c r="U226" i="1"/>
  <c r="X225" i="1"/>
  <c r="Y225" i="1" s="1"/>
  <c r="Z225" i="1" s="1"/>
  <c r="V225" i="1"/>
  <c r="U225" i="1"/>
  <c r="X224" i="1"/>
  <c r="Y224" i="1" s="1"/>
  <c r="Z224" i="1" s="1"/>
  <c r="V224" i="1"/>
  <c r="U224" i="1"/>
  <c r="X223" i="1"/>
  <c r="Y223" i="1" s="1"/>
  <c r="Z223" i="1" s="1"/>
  <c r="V223" i="1"/>
  <c r="U223" i="1"/>
  <c r="X222" i="1"/>
  <c r="Y222" i="1" s="1"/>
  <c r="Z222" i="1" s="1"/>
  <c r="V222" i="1"/>
  <c r="U222" i="1"/>
  <c r="X221" i="1"/>
  <c r="Y221" i="1" s="1"/>
  <c r="Z221" i="1" s="1"/>
  <c r="V221" i="1"/>
  <c r="U221" i="1"/>
  <c r="X220" i="1"/>
  <c r="Y220" i="1" s="1"/>
  <c r="Z220" i="1" s="1"/>
  <c r="V220" i="1"/>
  <c r="U220" i="1"/>
  <c r="X219" i="1"/>
  <c r="Y219" i="1" s="1"/>
  <c r="Z219" i="1" s="1"/>
  <c r="V219" i="1"/>
  <c r="U219" i="1"/>
  <c r="X218" i="1"/>
  <c r="Y218" i="1" s="1"/>
  <c r="Z218" i="1" s="1"/>
  <c r="V218" i="1"/>
  <c r="U218" i="1"/>
  <c r="X217" i="1"/>
  <c r="Y217" i="1" s="1"/>
  <c r="Z217" i="1" s="1"/>
  <c r="V217" i="1"/>
  <c r="U217" i="1"/>
  <c r="X216" i="1"/>
  <c r="Y216" i="1" s="1"/>
  <c r="Z216" i="1" s="1"/>
  <c r="V216" i="1"/>
  <c r="U216" i="1"/>
  <c r="X215" i="1"/>
  <c r="Y215" i="1" s="1"/>
  <c r="Z215" i="1" s="1"/>
  <c r="V215" i="1"/>
  <c r="U215" i="1"/>
  <c r="X214" i="1"/>
  <c r="Y214" i="1" s="1"/>
  <c r="Z214" i="1" s="1"/>
  <c r="V214" i="1"/>
  <c r="U214" i="1"/>
  <c r="X213" i="1"/>
  <c r="Y213" i="1" s="1"/>
  <c r="Z213" i="1" s="1"/>
  <c r="V213" i="1"/>
  <c r="U213" i="1"/>
  <c r="X212" i="1"/>
  <c r="Y212" i="1" s="1"/>
  <c r="Z212" i="1" s="1"/>
  <c r="V212" i="1"/>
  <c r="U212" i="1"/>
  <c r="X211" i="1"/>
  <c r="Y211" i="1" s="1"/>
  <c r="Z211" i="1" s="1"/>
  <c r="V211" i="1"/>
  <c r="U211" i="1"/>
  <c r="X210" i="1"/>
  <c r="Y210" i="1" s="1"/>
  <c r="Z210" i="1" s="1"/>
  <c r="V210" i="1"/>
  <c r="U210" i="1"/>
  <c r="X209" i="1"/>
  <c r="Y209" i="1" s="1"/>
  <c r="Z209" i="1" s="1"/>
  <c r="V209" i="1"/>
  <c r="U209" i="1"/>
  <c r="X208" i="1"/>
  <c r="Y208" i="1" s="1"/>
  <c r="Z208" i="1" s="1"/>
  <c r="V208" i="1"/>
  <c r="U208" i="1"/>
  <c r="X207" i="1"/>
  <c r="Y207" i="1" s="1"/>
  <c r="Z207" i="1" s="1"/>
  <c r="V207" i="1"/>
  <c r="U207" i="1"/>
  <c r="X206" i="1"/>
  <c r="Y206" i="1" s="1"/>
  <c r="Z206" i="1" s="1"/>
  <c r="V206" i="1"/>
  <c r="U206" i="1"/>
  <c r="X205" i="1"/>
  <c r="Y205" i="1" s="1"/>
  <c r="Z205" i="1" s="1"/>
  <c r="V205" i="1"/>
  <c r="U205" i="1"/>
  <c r="X204" i="1"/>
  <c r="Y204" i="1" s="1"/>
  <c r="Z204" i="1" s="1"/>
  <c r="V204" i="1"/>
  <c r="U204" i="1"/>
  <c r="X203" i="1"/>
  <c r="Y203" i="1" s="1"/>
  <c r="Z203" i="1" s="1"/>
  <c r="V203" i="1"/>
  <c r="U203" i="1"/>
  <c r="X202" i="1"/>
  <c r="Y202" i="1" s="1"/>
  <c r="Z202" i="1" s="1"/>
  <c r="V202" i="1"/>
  <c r="U202" i="1"/>
  <c r="X201" i="1"/>
  <c r="Y201" i="1" s="1"/>
  <c r="Z201" i="1" s="1"/>
  <c r="V201" i="1"/>
  <c r="U201" i="1"/>
  <c r="X200" i="1"/>
  <c r="Y200" i="1" s="1"/>
  <c r="Z200" i="1" s="1"/>
  <c r="V200" i="1"/>
  <c r="U200" i="1"/>
  <c r="X199" i="1"/>
  <c r="Y199" i="1" s="1"/>
  <c r="Z199" i="1" s="1"/>
  <c r="V199" i="1"/>
  <c r="U199" i="1"/>
  <c r="X198" i="1"/>
  <c r="Y198" i="1" s="1"/>
  <c r="Z198" i="1" s="1"/>
  <c r="V198" i="1"/>
  <c r="U198" i="1"/>
  <c r="X197" i="1"/>
  <c r="Y197" i="1" s="1"/>
  <c r="Z197" i="1" s="1"/>
  <c r="V197" i="1"/>
  <c r="U197" i="1"/>
  <c r="X196" i="1"/>
  <c r="Y196" i="1" s="1"/>
  <c r="Z196" i="1" s="1"/>
  <c r="V196" i="1"/>
  <c r="U196" i="1"/>
  <c r="X195" i="1"/>
  <c r="Y195" i="1" s="1"/>
  <c r="Z195" i="1" s="1"/>
  <c r="V195" i="1"/>
  <c r="U195" i="1"/>
  <c r="X194" i="1"/>
  <c r="Y194" i="1" s="1"/>
  <c r="Z194" i="1" s="1"/>
  <c r="V194" i="1"/>
  <c r="U194" i="1"/>
  <c r="X193" i="1"/>
  <c r="Y193" i="1" s="1"/>
  <c r="Z193" i="1" s="1"/>
  <c r="V193" i="1"/>
  <c r="U193" i="1"/>
  <c r="X192" i="1"/>
  <c r="Y192" i="1" s="1"/>
  <c r="Z192" i="1" s="1"/>
  <c r="V192" i="1"/>
  <c r="U192" i="1"/>
  <c r="X191" i="1"/>
  <c r="Y191" i="1" s="1"/>
  <c r="Z191" i="1" s="1"/>
  <c r="V191" i="1"/>
  <c r="U191" i="1"/>
  <c r="X190" i="1"/>
  <c r="Y190" i="1" s="1"/>
  <c r="Z190" i="1" s="1"/>
  <c r="V190" i="1"/>
  <c r="U190" i="1"/>
  <c r="X189" i="1"/>
  <c r="Y189" i="1" s="1"/>
  <c r="Z189" i="1" s="1"/>
  <c r="V189" i="1"/>
  <c r="U189" i="1"/>
  <c r="X188" i="1"/>
  <c r="Y188" i="1" s="1"/>
  <c r="Z188" i="1" s="1"/>
  <c r="V188" i="1"/>
  <c r="U188" i="1"/>
  <c r="X187" i="1"/>
  <c r="Y187" i="1" s="1"/>
  <c r="Z187" i="1" s="1"/>
  <c r="V187" i="1"/>
  <c r="U187" i="1"/>
  <c r="X186" i="1"/>
  <c r="Y186" i="1" s="1"/>
  <c r="Z186" i="1" s="1"/>
  <c r="V186" i="1"/>
  <c r="U186" i="1"/>
  <c r="X185" i="1"/>
  <c r="Y185" i="1" s="1"/>
  <c r="Z185" i="1" s="1"/>
  <c r="V185" i="1"/>
  <c r="U185" i="1"/>
  <c r="X184" i="1"/>
  <c r="Y184" i="1" s="1"/>
  <c r="Z184" i="1" s="1"/>
  <c r="V184" i="1"/>
  <c r="U184" i="1"/>
  <c r="X183" i="1"/>
  <c r="Y183" i="1" s="1"/>
  <c r="Z183" i="1" s="1"/>
  <c r="V183" i="1"/>
  <c r="U183" i="1"/>
  <c r="X182" i="1"/>
  <c r="Y182" i="1" s="1"/>
  <c r="Z182" i="1" s="1"/>
  <c r="V182" i="1"/>
  <c r="U182" i="1"/>
  <c r="X181" i="1"/>
  <c r="Y181" i="1" s="1"/>
  <c r="Z181" i="1" s="1"/>
  <c r="V181" i="1"/>
  <c r="U181" i="1"/>
  <c r="X180" i="1"/>
  <c r="Y180" i="1" s="1"/>
  <c r="Z180" i="1" s="1"/>
  <c r="V180" i="1"/>
  <c r="U180" i="1"/>
  <c r="X179" i="1"/>
  <c r="Y179" i="1" s="1"/>
  <c r="Z179" i="1" s="1"/>
  <c r="V179" i="1"/>
  <c r="U179" i="1"/>
  <c r="X178" i="1"/>
  <c r="Y178" i="1" s="1"/>
  <c r="Z178" i="1" s="1"/>
  <c r="V178" i="1"/>
  <c r="U178" i="1"/>
  <c r="X177" i="1"/>
  <c r="Y177" i="1" s="1"/>
  <c r="Z177" i="1" s="1"/>
  <c r="V177" i="1"/>
  <c r="U177" i="1"/>
  <c r="X176" i="1"/>
  <c r="Y176" i="1" s="1"/>
  <c r="Z176" i="1" s="1"/>
  <c r="V176" i="1"/>
  <c r="U176" i="1"/>
  <c r="X175" i="1"/>
  <c r="Y175" i="1" s="1"/>
  <c r="Z175" i="1" s="1"/>
  <c r="V175" i="1"/>
  <c r="U175" i="1"/>
  <c r="X174" i="1"/>
  <c r="Y174" i="1" s="1"/>
  <c r="Z174" i="1" s="1"/>
  <c r="V174" i="1"/>
  <c r="U174" i="1"/>
  <c r="X173" i="1"/>
  <c r="Y173" i="1" s="1"/>
  <c r="Z173" i="1" s="1"/>
  <c r="V173" i="1"/>
  <c r="U173" i="1"/>
  <c r="X172" i="1"/>
  <c r="Y172" i="1" s="1"/>
  <c r="Z172" i="1" s="1"/>
  <c r="V172" i="1"/>
  <c r="U172" i="1"/>
  <c r="X171" i="1"/>
  <c r="Y171" i="1" s="1"/>
  <c r="Z171" i="1" s="1"/>
  <c r="V171" i="1"/>
  <c r="U171" i="1"/>
  <c r="X170" i="1"/>
  <c r="Y170" i="1" s="1"/>
  <c r="Z170" i="1" s="1"/>
  <c r="V170" i="1"/>
  <c r="U170" i="1"/>
  <c r="X169" i="1"/>
  <c r="Y169" i="1" s="1"/>
  <c r="Z169" i="1" s="1"/>
  <c r="V169" i="1"/>
  <c r="U169" i="1"/>
  <c r="X168" i="1"/>
  <c r="Y168" i="1" s="1"/>
  <c r="Z168" i="1" s="1"/>
  <c r="V168" i="1"/>
  <c r="U168" i="1"/>
  <c r="X167" i="1"/>
  <c r="Y167" i="1" s="1"/>
  <c r="Z167" i="1" s="1"/>
  <c r="V167" i="1"/>
  <c r="U167" i="1"/>
  <c r="X166" i="1"/>
  <c r="Y166" i="1" s="1"/>
  <c r="Z166" i="1" s="1"/>
  <c r="V166" i="1"/>
  <c r="U166" i="1"/>
  <c r="X165" i="1"/>
  <c r="Y165" i="1" s="1"/>
  <c r="Z165" i="1" s="1"/>
  <c r="V165" i="1"/>
  <c r="U165" i="1"/>
  <c r="X164" i="1"/>
  <c r="Y164" i="1" s="1"/>
  <c r="Z164" i="1" s="1"/>
  <c r="V164" i="1"/>
  <c r="U164" i="1"/>
  <c r="X163" i="1"/>
  <c r="Y163" i="1" s="1"/>
  <c r="Z163" i="1" s="1"/>
  <c r="V163" i="1"/>
  <c r="U163" i="1"/>
  <c r="X162" i="1"/>
  <c r="Y162" i="1" s="1"/>
  <c r="Z162" i="1" s="1"/>
  <c r="V162" i="1"/>
  <c r="U162" i="1"/>
  <c r="X161" i="1"/>
  <c r="Y161" i="1" s="1"/>
  <c r="Z161" i="1" s="1"/>
  <c r="V161" i="1"/>
  <c r="U161" i="1"/>
  <c r="X160" i="1"/>
  <c r="Y160" i="1" s="1"/>
  <c r="Z160" i="1" s="1"/>
  <c r="V160" i="1"/>
  <c r="U160" i="1"/>
  <c r="X159" i="1"/>
  <c r="Y159" i="1" s="1"/>
  <c r="Z159" i="1" s="1"/>
  <c r="V159" i="1"/>
  <c r="U159" i="1"/>
  <c r="X158" i="1"/>
  <c r="Y158" i="1" s="1"/>
  <c r="Z158" i="1" s="1"/>
  <c r="V158" i="1"/>
  <c r="U158" i="1"/>
  <c r="X157" i="1"/>
  <c r="Y157" i="1" s="1"/>
  <c r="Z157" i="1" s="1"/>
  <c r="V157" i="1"/>
  <c r="U157" i="1"/>
  <c r="X156" i="1"/>
  <c r="Y156" i="1" s="1"/>
  <c r="Z156" i="1" s="1"/>
  <c r="V156" i="1"/>
  <c r="U156" i="1"/>
  <c r="X155" i="1"/>
  <c r="Y155" i="1" s="1"/>
  <c r="Z155" i="1" s="1"/>
  <c r="V155" i="1"/>
  <c r="U155" i="1"/>
  <c r="X154" i="1"/>
  <c r="Y154" i="1" s="1"/>
  <c r="Z154" i="1" s="1"/>
  <c r="V154" i="1"/>
  <c r="U154" i="1"/>
  <c r="X153" i="1"/>
  <c r="Y153" i="1" s="1"/>
  <c r="Z153" i="1" s="1"/>
  <c r="V153" i="1"/>
  <c r="U153" i="1"/>
  <c r="X152" i="1"/>
  <c r="Y152" i="1" s="1"/>
  <c r="Z152" i="1" s="1"/>
  <c r="V152" i="1"/>
  <c r="U152" i="1"/>
  <c r="X151" i="1"/>
  <c r="Y151" i="1" s="1"/>
  <c r="Z151" i="1" s="1"/>
  <c r="V151" i="1"/>
  <c r="U151" i="1"/>
  <c r="X150" i="1"/>
  <c r="Y150" i="1" s="1"/>
  <c r="Z150" i="1" s="1"/>
  <c r="V150" i="1"/>
  <c r="U150" i="1"/>
  <c r="X149" i="1"/>
  <c r="Y149" i="1" s="1"/>
  <c r="Z149" i="1" s="1"/>
  <c r="V149" i="1"/>
  <c r="U149" i="1"/>
  <c r="X148" i="1"/>
  <c r="Y148" i="1" s="1"/>
  <c r="Z148" i="1" s="1"/>
  <c r="V148" i="1"/>
  <c r="U148" i="1"/>
  <c r="X147" i="1"/>
  <c r="Y147" i="1" s="1"/>
  <c r="Z147" i="1" s="1"/>
  <c r="V147" i="1"/>
  <c r="U147" i="1"/>
  <c r="X146" i="1"/>
  <c r="Y146" i="1" s="1"/>
  <c r="Z146" i="1" s="1"/>
  <c r="V146" i="1"/>
  <c r="U146" i="1"/>
  <c r="X145" i="1"/>
  <c r="Y145" i="1" s="1"/>
  <c r="Z145" i="1" s="1"/>
  <c r="V145" i="1"/>
  <c r="U145" i="1"/>
  <c r="X144" i="1"/>
  <c r="Y144" i="1" s="1"/>
  <c r="Z144" i="1" s="1"/>
  <c r="V144" i="1"/>
  <c r="U144" i="1"/>
  <c r="X143" i="1"/>
  <c r="Y143" i="1" s="1"/>
  <c r="Z143" i="1" s="1"/>
  <c r="V143" i="1"/>
  <c r="U143" i="1"/>
  <c r="X142" i="1"/>
  <c r="Y142" i="1" s="1"/>
  <c r="Z142" i="1" s="1"/>
  <c r="V142" i="1"/>
  <c r="U142" i="1"/>
  <c r="X141" i="1"/>
  <c r="Y141" i="1" s="1"/>
  <c r="Z141" i="1" s="1"/>
  <c r="V141" i="1"/>
  <c r="U141" i="1"/>
  <c r="X140" i="1"/>
  <c r="Y140" i="1" s="1"/>
  <c r="Z140" i="1" s="1"/>
  <c r="V140" i="1"/>
  <c r="U140" i="1"/>
  <c r="X139" i="1"/>
  <c r="Y139" i="1" s="1"/>
  <c r="Z139" i="1" s="1"/>
  <c r="V139" i="1"/>
  <c r="U139" i="1"/>
  <c r="X138" i="1"/>
  <c r="Y138" i="1" s="1"/>
  <c r="Z138" i="1" s="1"/>
  <c r="V138" i="1"/>
  <c r="U138" i="1"/>
  <c r="X137" i="1"/>
  <c r="Y137" i="1" s="1"/>
  <c r="Z137" i="1" s="1"/>
  <c r="V137" i="1"/>
  <c r="U137" i="1"/>
  <c r="X136" i="1"/>
  <c r="Y136" i="1" s="1"/>
  <c r="Z136" i="1" s="1"/>
  <c r="V136" i="1"/>
  <c r="U136" i="1"/>
  <c r="X135" i="1"/>
  <c r="Y135" i="1" s="1"/>
  <c r="Z135" i="1" s="1"/>
  <c r="V135" i="1"/>
  <c r="U135" i="1"/>
  <c r="X134" i="1"/>
  <c r="Y134" i="1" s="1"/>
  <c r="Z134" i="1" s="1"/>
  <c r="V134" i="1"/>
  <c r="U134" i="1"/>
  <c r="X133" i="1"/>
  <c r="Y133" i="1" s="1"/>
  <c r="Z133" i="1" s="1"/>
  <c r="V133" i="1"/>
  <c r="U133" i="1"/>
  <c r="X132" i="1"/>
  <c r="Y132" i="1" s="1"/>
  <c r="Z132" i="1" s="1"/>
  <c r="V132" i="1"/>
  <c r="U132" i="1"/>
  <c r="X131" i="1"/>
  <c r="Y131" i="1" s="1"/>
  <c r="Z131" i="1" s="1"/>
  <c r="V131" i="1"/>
  <c r="U131" i="1"/>
  <c r="X130" i="1"/>
  <c r="Y130" i="1" s="1"/>
  <c r="Z130" i="1" s="1"/>
  <c r="V130" i="1"/>
  <c r="U130" i="1"/>
  <c r="X129" i="1"/>
  <c r="Y129" i="1" s="1"/>
  <c r="Z129" i="1" s="1"/>
  <c r="V129" i="1"/>
  <c r="U129" i="1"/>
  <c r="X128" i="1"/>
  <c r="Y128" i="1" s="1"/>
  <c r="Z128" i="1" s="1"/>
  <c r="V128" i="1"/>
  <c r="U128" i="1"/>
  <c r="X127" i="1"/>
  <c r="Y127" i="1" s="1"/>
  <c r="Z127" i="1" s="1"/>
  <c r="V127" i="1"/>
  <c r="U127" i="1"/>
  <c r="X126" i="1"/>
  <c r="Y126" i="1" s="1"/>
  <c r="Z126" i="1" s="1"/>
  <c r="V126" i="1"/>
  <c r="U126" i="1"/>
  <c r="X125" i="1"/>
  <c r="Y125" i="1" s="1"/>
  <c r="Z125" i="1" s="1"/>
  <c r="V125" i="1"/>
  <c r="U125" i="1"/>
  <c r="X124" i="1"/>
  <c r="Y124" i="1" s="1"/>
  <c r="Z124" i="1" s="1"/>
  <c r="V124" i="1"/>
  <c r="U124" i="1"/>
  <c r="X123" i="1"/>
  <c r="Y123" i="1" s="1"/>
  <c r="Z123" i="1" s="1"/>
  <c r="V123" i="1"/>
  <c r="U123" i="1"/>
  <c r="X122" i="1"/>
  <c r="Y122" i="1" s="1"/>
  <c r="Z122" i="1" s="1"/>
  <c r="V122" i="1"/>
  <c r="U122" i="1"/>
  <c r="X121" i="1"/>
  <c r="Y121" i="1" s="1"/>
  <c r="Z121" i="1" s="1"/>
  <c r="V121" i="1"/>
  <c r="U121" i="1"/>
  <c r="X120" i="1"/>
  <c r="Y120" i="1" s="1"/>
  <c r="Z120" i="1" s="1"/>
  <c r="V120" i="1"/>
  <c r="U120" i="1"/>
  <c r="X119" i="1"/>
  <c r="Y119" i="1" s="1"/>
  <c r="Z119" i="1" s="1"/>
  <c r="V119" i="1"/>
  <c r="U119" i="1"/>
  <c r="X118" i="1"/>
  <c r="Y118" i="1" s="1"/>
  <c r="Z118" i="1" s="1"/>
  <c r="V118" i="1"/>
  <c r="U118" i="1"/>
  <c r="X117" i="1"/>
  <c r="Y117" i="1" s="1"/>
  <c r="Z117" i="1" s="1"/>
  <c r="V117" i="1"/>
  <c r="U117" i="1"/>
  <c r="X116" i="1"/>
  <c r="Y116" i="1" s="1"/>
  <c r="Z116" i="1" s="1"/>
  <c r="V116" i="1"/>
  <c r="U116" i="1"/>
  <c r="X115" i="1"/>
  <c r="Y115" i="1" s="1"/>
  <c r="Z115" i="1" s="1"/>
  <c r="V115" i="1"/>
  <c r="U115" i="1"/>
  <c r="X114" i="1"/>
  <c r="Y114" i="1" s="1"/>
  <c r="Z114" i="1" s="1"/>
  <c r="V114" i="1"/>
  <c r="U114" i="1"/>
  <c r="X113" i="1"/>
  <c r="Y113" i="1" s="1"/>
  <c r="Z113" i="1" s="1"/>
  <c r="V113" i="1"/>
  <c r="U113" i="1"/>
  <c r="X112" i="1"/>
  <c r="Y112" i="1" s="1"/>
  <c r="Z112" i="1" s="1"/>
  <c r="V112" i="1"/>
  <c r="U112" i="1"/>
  <c r="X111" i="1"/>
  <c r="Y111" i="1" s="1"/>
  <c r="Z111" i="1" s="1"/>
  <c r="V111" i="1"/>
  <c r="U111" i="1"/>
  <c r="X110" i="1"/>
  <c r="Y110" i="1" s="1"/>
  <c r="Z110" i="1" s="1"/>
  <c r="V110" i="1"/>
  <c r="U110" i="1"/>
  <c r="X109" i="1"/>
  <c r="Y109" i="1" s="1"/>
  <c r="Z109" i="1" s="1"/>
  <c r="V109" i="1"/>
  <c r="U109" i="1"/>
  <c r="X108" i="1"/>
  <c r="Y108" i="1" s="1"/>
  <c r="Z108" i="1" s="1"/>
  <c r="V108" i="1"/>
  <c r="U108" i="1"/>
  <c r="X107" i="1"/>
  <c r="Y107" i="1" s="1"/>
  <c r="Z107" i="1" s="1"/>
  <c r="V107" i="1"/>
  <c r="U107" i="1"/>
  <c r="X106" i="1"/>
  <c r="Y106" i="1" s="1"/>
  <c r="Z106" i="1" s="1"/>
  <c r="V106" i="1"/>
  <c r="U106" i="1"/>
  <c r="X105" i="1"/>
  <c r="Y105" i="1" s="1"/>
  <c r="Z105" i="1" s="1"/>
  <c r="V105" i="1"/>
  <c r="U105" i="1"/>
  <c r="X104" i="1"/>
  <c r="Y104" i="1" s="1"/>
  <c r="Z104" i="1" s="1"/>
  <c r="V104" i="1"/>
  <c r="U104" i="1"/>
  <c r="X103" i="1"/>
  <c r="Y103" i="1" s="1"/>
  <c r="Z103" i="1" s="1"/>
  <c r="V103" i="1"/>
  <c r="U103" i="1"/>
  <c r="X102" i="1"/>
  <c r="Y102" i="1" s="1"/>
  <c r="Z102" i="1" s="1"/>
  <c r="V102" i="1"/>
  <c r="U102" i="1"/>
  <c r="X101" i="1"/>
  <c r="Y101" i="1" s="1"/>
  <c r="Z101" i="1" s="1"/>
  <c r="V101" i="1"/>
  <c r="U101" i="1"/>
  <c r="X100" i="1"/>
  <c r="Y100" i="1" s="1"/>
  <c r="Z100" i="1" s="1"/>
  <c r="V100" i="1"/>
  <c r="U100" i="1"/>
  <c r="X99" i="1"/>
  <c r="Y99" i="1" s="1"/>
  <c r="Z99" i="1" s="1"/>
  <c r="V99" i="1"/>
  <c r="U99" i="1"/>
  <c r="X98" i="1"/>
  <c r="Y98" i="1" s="1"/>
  <c r="Z98" i="1" s="1"/>
  <c r="V98" i="1"/>
  <c r="U98" i="1"/>
  <c r="X97" i="1"/>
  <c r="Y97" i="1" s="1"/>
  <c r="Z97" i="1" s="1"/>
  <c r="V97" i="1"/>
  <c r="U97" i="1"/>
  <c r="X96" i="1"/>
  <c r="Y96" i="1" s="1"/>
  <c r="Z96" i="1" s="1"/>
  <c r="V96" i="1"/>
  <c r="U96" i="1"/>
  <c r="X95" i="1"/>
  <c r="Y95" i="1" s="1"/>
  <c r="Z95" i="1" s="1"/>
  <c r="V95" i="1"/>
  <c r="U95" i="1"/>
  <c r="X94" i="1"/>
  <c r="Y94" i="1" s="1"/>
  <c r="Z94" i="1" s="1"/>
  <c r="V94" i="1"/>
  <c r="U94" i="1"/>
  <c r="X93" i="1"/>
  <c r="Y93" i="1" s="1"/>
  <c r="Z93" i="1" s="1"/>
  <c r="V93" i="1"/>
  <c r="U93" i="1"/>
  <c r="X92" i="1"/>
  <c r="Y92" i="1" s="1"/>
  <c r="Z92" i="1" s="1"/>
  <c r="V92" i="1"/>
  <c r="U92" i="1"/>
  <c r="X91" i="1"/>
  <c r="Y91" i="1" s="1"/>
  <c r="Z91" i="1" s="1"/>
  <c r="V91" i="1"/>
  <c r="U91" i="1"/>
  <c r="X90" i="1"/>
  <c r="Y90" i="1" s="1"/>
  <c r="Z90" i="1" s="1"/>
  <c r="V90" i="1"/>
  <c r="U90" i="1"/>
  <c r="X89" i="1"/>
  <c r="Y89" i="1" s="1"/>
  <c r="Z89" i="1" s="1"/>
  <c r="V89" i="1"/>
  <c r="U89" i="1"/>
  <c r="X88" i="1"/>
  <c r="Y88" i="1" s="1"/>
  <c r="Z88" i="1" s="1"/>
  <c r="V88" i="1"/>
  <c r="U88" i="1"/>
  <c r="X87" i="1"/>
  <c r="Y87" i="1" s="1"/>
  <c r="Z87" i="1" s="1"/>
  <c r="V87" i="1"/>
  <c r="U87" i="1"/>
  <c r="X86" i="1"/>
  <c r="Y86" i="1" s="1"/>
  <c r="Z86" i="1" s="1"/>
  <c r="V86" i="1"/>
  <c r="U86" i="1"/>
  <c r="X85" i="1"/>
  <c r="Y85" i="1" s="1"/>
  <c r="Z85" i="1" s="1"/>
  <c r="V85" i="1"/>
  <c r="U85" i="1"/>
  <c r="X84" i="1"/>
  <c r="Y84" i="1" s="1"/>
  <c r="Z84" i="1" s="1"/>
  <c r="V84" i="1"/>
  <c r="U84" i="1"/>
  <c r="X83" i="1"/>
  <c r="Y83" i="1" s="1"/>
  <c r="Z83" i="1" s="1"/>
  <c r="V83" i="1"/>
  <c r="U83" i="1"/>
  <c r="X82" i="1"/>
  <c r="Y82" i="1" s="1"/>
  <c r="Z82" i="1" s="1"/>
  <c r="V82" i="1"/>
  <c r="U82" i="1"/>
  <c r="X81" i="1"/>
  <c r="Y81" i="1" s="1"/>
  <c r="Z81" i="1" s="1"/>
  <c r="V81" i="1"/>
  <c r="U81" i="1"/>
  <c r="X80" i="1"/>
  <c r="Y80" i="1" s="1"/>
  <c r="Z80" i="1" s="1"/>
  <c r="V80" i="1"/>
  <c r="U80" i="1"/>
  <c r="X79" i="1"/>
  <c r="Y79" i="1" s="1"/>
  <c r="Z79" i="1" s="1"/>
  <c r="V79" i="1"/>
  <c r="U79" i="1"/>
  <c r="X78" i="1"/>
  <c r="Y78" i="1" s="1"/>
  <c r="Z78" i="1" s="1"/>
  <c r="V78" i="1"/>
  <c r="U78" i="1"/>
  <c r="X77" i="1"/>
  <c r="Y77" i="1" s="1"/>
  <c r="Z77" i="1" s="1"/>
  <c r="V77" i="1"/>
  <c r="U77" i="1"/>
  <c r="X76" i="1"/>
  <c r="Y76" i="1" s="1"/>
  <c r="Z76" i="1" s="1"/>
  <c r="V76" i="1"/>
  <c r="U76" i="1"/>
  <c r="X75" i="1"/>
  <c r="Y75" i="1" s="1"/>
  <c r="Z75" i="1" s="1"/>
  <c r="V75" i="1"/>
  <c r="U75" i="1"/>
  <c r="X74" i="1"/>
  <c r="Y74" i="1" s="1"/>
  <c r="Z74" i="1" s="1"/>
  <c r="V74" i="1"/>
  <c r="U74" i="1"/>
  <c r="X73" i="1"/>
  <c r="Y73" i="1" s="1"/>
  <c r="Z73" i="1" s="1"/>
  <c r="V73" i="1"/>
  <c r="U73" i="1"/>
  <c r="X72" i="1"/>
  <c r="Y72" i="1" s="1"/>
  <c r="Z72" i="1" s="1"/>
  <c r="V72" i="1"/>
  <c r="U72" i="1"/>
  <c r="X71" i="1"/>
  <c r="Y71" i="1" s="1"/>
  <c r="Z71" i="1" s="1"/>
  <c r="V71" i="1"/>
  <c r="U71" i="1"/>
  <c r="X70" i="1"/>
  <c r="Y70" i="1" s="1"/>
  <c r="Z70" i="1" s="1"/>
  <c r="V70" i="1"/>
  <c r="U70" i="1"/>
  <c r="X69" i="1"/>
  <c r="Y69" i="1" s="1"/>
  <c r="Z69" i="1" s="1"/>
  <c r="V69" i="1"/>
  <c r="U69" i="1"/>
  <c r="X68" i="1"/>
  <c r="Y68" i="1" s="1"/>
  <c r="Z68" i="1" s="1"/>
  <c r="V68" i="1"/>
  <c r="U68" i="1"/>
  <c r="X67" i="1"/>
  <c r="Y67" i="1" s="1"/>
  <c r="Z67" i="1" s="1"/>
  <c r="V67" i="1"/>
  <c r="U67" i="1"/>
  <c r="X66" i="1"/>
  <c r="Y66" i="1" s="1"/>
  <c r="Z66" i="1" s="1"/>
  <c r="V66" i="1"/>
  <c r="U66" i="1"/>
  <c r="X65" i="1"/>
  <c r="Y65" i="1" s="1"/>
  <c r="Z65" i="1" s="1"/>
  <c r="V65" i="1"/>
  <c r="U65" i="1"/>
  <c r="X64" i="1"/>
  <c r="Y64" i="1" s="1"/>
  <c r="Z64" i="1" s="1"/>
  <c r="V64" i="1"/>
  <c r="U64" i="1"/>
  <c r="X63" i="1"/>
  <c r="Y63" i="1" s="1"/>
  <c r="Z63" i="1" s="1"/>
  <c r="V63" i="1"/>
  <c r="U63" i="1"/>
  <c r="X62" i="1"/>
  <c r="Y62" i="1" s="1"/>
  <c r="Z62" i="1" s="1"/>
  <c r="V62" i="1"/>
  <c r="U62" i="1"/>
  <c r="X61" i="1"/>
  <c r="Y61" i="1" s="1"/>
  <c r="Z61" i="1" s="1"/>
  <c r="V61" i="1"/>
  <c r="U61" i="1"/>
  <c r="X60" i="1"/>
  <c r="Y60" i="1" s="1"/>
  <c r="Z60" i="1" s="1"/>
  <c r="V60" i="1"/>
  <c r="U60" i="1"/>
  <c r="X59" i="1"/>
  <c r="Y59" i="1" s="1"/>
  <c r="Z59" i="1" s="1"/>
  <c r="V59" i="1"/>
  <c r="U59" i="1"/>
  <c r="X58" i="1"/>
  <c r="Y58" i="1" s="1"/>
  <c r="Z58" i="1" s="1"/>
  <c r="V58" i="1"/>
  <c r="U58" i="1"/>
  <c r="X57" i="1"/>
  <c r="Y57" i="1" s="1"/>
  <c r="Z57" i="1" s="1"/>
  <c r="V57" i="1"/>
  <c r="U57" i="1"/>
  <c r="X56" i="1"/>
  <c r="Y56" i="1" s="1"/>
  <c r="Z56" i="1" s="1"/>
  <c r="V56" i="1"/>
  <c r="U56" i="1"/>
  <c r="X55" i="1"/>
  <c r="Y55" i="1" s="1"/>
  <c r="Z55" i="1" s="1"/>
  <c r="V55" i="1"/>
  <c r="U55" i="1"/>
  <c r="X54" i="1"/>
  <c r="Y54" i="1" s="1"/>
  <c r="Z54" i="1" s="1"/>
  <c r="V54" i="1"/>
  <c r="U54" i="1"/>
  <c r="X53" i="1"/>
  <c r="Y53" i="1" s="1"/>
  <c r="Z53" i="1" s="1"/>
  <c r="V53" i="1"/>
  <c r="U53" i="1"/>
  <c r="X52" i="1"/>
  <c r="Y52" i="1" s="1"/>
  <c r="Z52" i="1" s="1"/>
  <c r="V52" i="1"/>
  <c r="U52" i="1"/>
  <c r="X51" i="1"/>
  <c r="Y51" i="1" s="1"/>
  <c r="Z51" i="1" s="1"/>
  <c r="V51" i="1"/>
  <c r="U51" i="1"/>
  <c r="X50" i="1"/>
  <c r="Y50" i="1" s="1"/>
  <c r="Z50" i="1" s="1"/>
  <c r="V50" i="1"/>
  <c r="U50" i="1"/>
  <c r="X49" i="1"/>
  <c r="Y49" i="1" s="1"/>
  <c r="Z49" i="1" s="1"/>
  <c r="V49" i="1"/>
  <c r="U49" i="1"/>
  <c r="X48" i="1"/>
  <c r="Y48" i="1" s="1"/>
  <c r="Z48" i="1" s="1"/>
  <c r="V48" i="1"/>
  <c r="U48" i="1"/>
  <c r="X47" i="1"/>
  <c r="Y47" i="1" s="1"/>
  <c r="Z47" i="1" s="1"/>
  <c r="V47" i="1"/>
  <c r="U47" i="1"/>
  <c r="X46" i="1"/>
  <c r="Y46" i="1" s="1"/>
  <c r="Z46" i="1" s="1"/>
  <c r="V46" i="1"/>
  <c r="U46" i="1"/>
  <c r="X45" i="1"/>
  <c r="Y45" i="1" s="1"/>
  <c r="Z45" i="1" s="1"/>
  <c r="V45" i="1"/>
  <c r="U45" i="1"/>
  <c r="X44" i="1"/>
  <c r="Y44" i="1" s="1"/>
  <c r="Z44" i="1" s="1"/>
  <c r="V44" i="1"/>
  <c r="U44" i="1"/>
  <c r="X43" i="1"/>
  <c r="Y43" i="1" s="1"/>
  <c r="Z43" i="1" s="1"/>
  <c r="V43" i="1"/>
  <c r="U43" i="1"/>
  <c r="X42" i="1"/>
  <c r="Y42" i="1" s="1"/>
  <c r="Z42" i="1" s="1"/>
  <c r="V42" i="1"/>
  <c r="U42" i="1"/>
  <c r="X41" i="1"/>
  <c r="Y41" i="1" s="1"/>
  <c r="Z41" i="1" s="1"/>
  <c r="V41" i="1"/>
  <c r="U41" i="1"/>
  <c r="X40" i="1"/>
  <c r="Y40" i="1" s="1"/>
  <c r="Z40" i="1" s="1"/>
  <c r="V40" i="1"/>
  <c r="U40" i="1"/>
  <c r="X39" i="1"/>
  <c r="Y39" i="1" s="1"/>
  <c r="Z39" i="1" s="1"/>
  <c r="V39" i="1"/>
  <c r="U39" i="1"/>
  <c r="X38" i="1"/>
  <c r="Y38" i="1" s="1"/>
  <c r="Z38" i="1" s="1"/>
  <c r="V38" i="1"/>
  <c r="U38" i="1"/>
  <c r="X37" i="1"/>
  <c r="Y37" i="1" s="1"/>
  <c r="Z37" i="1" s="1"/>
  <c r="V37" i="1"/>
  <c r="U37" i="1"/>
  <c r="X36" i="1"/>
  <c r="Y36" i="1" s="1"/>
  <c r="Z36" i="1" s="1"/>
  <c r="V36" i="1"/>
  <c r="U36" i="1"/>
  <c r="X35" i="1"/>
  <c r="Y35" i="1" s="1"/>
  <c r="Z35" i="1" s="1"/>
  <c r="V35" i="1"/>
  <c r="U35" i="1"/>
  <c r="X34" i="1"/>
  <c r="Y34" i="1" s="1"/>
  <c r="Z34" i="1" s="1"/>
  <c r="V34" i="1"/>
  <c r="U34" i="1"/>
  <c r="X33" i="1"/>
  <c r="Y33" i="1" s="1"/>
  <c r="Z33" i="1" s="1"/>
  <c r="V33" i="1"/>
  <c r="U33" i="1"/>
  <c r="X32" i="1"/>
  <c r="Y32" i="1" s="1"/>
  <c r="Z32" i="1" s="1"/>
  <c r="V32" i="1"/>
  <c r="U32" i="1"/>
  <c r="X31" i="1"/>
  <c r="Y31" i="1" s="1"/>
  <c r="Z31" i="1" s="1"/>
  <c r="V31" i="1"/>
  <c r="U31" i="1"/>
  <c r="X30" i="1"/>
  <c r="Y30" i="1" s="1"/>
  <c r="Z30" i="1" s="1"/>
  <c r="V30" i="1"/>
  <c r="U30" i="1"/>
  <c r="X29" i="1"/>
  <c r="Y29" i="1" s="1"/>
  <c r="Z29" i="1" s="1"/>
  <c r="V29" i="1"/>
  <c r="U29" i="1"/>
  <c r="X28" i="1"/>
  <c r="Y28" i="1" s="1"/>
  <c r="Z28" i="1" s="1"/>
  <c r="V28" i="1"/>
  <c r="U28" i="1"/>
  <c r="X27" i="1"/>
  <c r="Y27" i="1" s="1"/>
  <c r="Z27" i="1" s="1"/>
  <c r="V27" i="1"/>
  <c r="U27" i="1"/>
  <c r="X26" i="1"/>
  <c r="Y26" i="1" s="1"/>
  <c r="Z26" i="1" s="1"/>
  <c r="V26" i="1"/>
  <c r="U26" i="1"/>
  <c r="X25" i="1"/>
  <c r="Y25" i="1" s="1"/>
  <c r="Z25" i="1" s="1"/>
  <c r="V25" i="1"/>
  <c r="U25" i="1"/>
  <c r="X24" i="1"/>
  <c r="Y24" i="1" s="1"/>
  <c r="Z24" i="1" s="1"/>
  <c r="V24" i="1"/>
  <c r="U24" i="1"/>
  <c r="X23" i="1"/>
  <c r="Y23" i="1" s="1"/>
  <c r="Z23" i="1" s="1"/>
  <c r="V23" i="1"/>
  <c r="U23" i="1"/>
  <c r="X22" i="1"/>
  <c r="Y22" i="1" s="1"/>
  <c r="Z22" i="1" s="1"/>
  <c r="V22" i="1"/>
  <c r="U22" i="1"/>
  <c r="X21" i="1"/>
  <c r="Y21" i="1" s="1"/>
  <c r="Z21" i="1" s="1"/>
  <c r="V21" i="1"/>
  <c r="U21" i="1"/>
  <c r="X20" i="1"/>
  <c r="Y20" i="1" s="1"/>
  <c r="Z20" i="1" s="1"/>
  <c r="V20" i="1"/>
  <c r="U20" i="1"/>
  <c r="X19" i="1"/>
  <c r="Y19" i="1" s="1"/>
  <c r="Z19" i="1" s="1"/>
  <c r="V19" i="1"/>
  <c r="U19" i="1"/>
  <c r="X18" i="1"/>
  <c r="Y18" i="1" s="1"/>
  <c r="Z18" i="1" s="1"/>
  <c r="V18" i="1"/>
  <c r="U18" i="1"/>
  <c r="X17" i="1"/>
  <c r="Y17" i="1" s="1"/>
  <c r="Z17" i="1" s="1"/>
  <c r="V17" i="1"/>
  <c r="U17" i="1"/>
  <c r="X16" i="1"/>
  <c r="Y16" i="1" s="1"/>
  <c r="Z16" i="1" s="1"/>
  <c r="V16" i="1"/>
  <c r="U16" i="1"/>
  <c r="X15" i="1"/>
  <c r="Y15" i="1" s="1"/>
  <c r="Z15" i="1" s="1"/>
  <c r="V15" i="1"/>
  <c r="U15" i="1"/>
  <c r="X14" i="1"/>
  <c r="Y14" i="1" s="1"/>
  <c r="Z14" i="1" s="1"/>
  <c r="V14" i="1"/>
  <c r="U14" i="1"/>
  <c r="X13" i="1"/>
  <c r="Y13" i="1" s="1"/>
  <c r="Z13" i="1" s="1"/>
  <c r="V13" i="1"/>
  <c r="U13" i="1"/>
  <c r="X12" i="1"/>
  <c r="Y12" i="1" s="1"/>
  <c r="Z12" i="1" s="1"/>
  <c r="V12" i="1"/>
  <c r="U12" i="1"/>
  <c r="X11" i="1"/>
  <c r="Y11" i="1" s="1"/>
  <c r="Z11" i="1" s="1"/>
  <c r="V11" i="1"/>
  <c r="U11" i="1"/>
  <c r="X10" i="1"/>
  <c r="Y10" i="1" s="1"/>
  <c r="Z10" i="1" s="1"/>
  <c r="V10" i="1"/>
  <c r="U10" i="1"/>
  <c r="X9" i="1"/>
  <c r="Y9" i="1" s="1"/>
  <c r="Z9" i="1" s="1"/>
  <c r="V9" i="1"/>
  <c r="U9" i="1"/>
  <c r="X8" i="1"/>
  <c r="Y8" i="1" s="1"/>
  <c r="Z8" i="1" s="1"/>
  <c r="V8" i="1"/>
  <c r="U8" i="1"/>
  <c r="X7" i="1"/>
  <c r="Y7" i="1" s="1"/>
  <c r="Z7" i="1" s="1"/>
  <c r="V7" i="1"/>
  <c r="U7" i="1"/>
  <c r="X6" i="1"/>
  <c r="Y6" i="1" s="1"/>
  <c r="Z6" i="1" s="1"/>
  <c r="V6" i="1"/>
  <c r="U6" i="1"/>
  <c r="X5" i="1"/>
  <c r="Y5" i="1" s="1"/>
  <c r="Z5" i="1" s="1"/>
  <c r="V5" i="1"/>
  <c r="U5" i="1"/>
  <c r="X4" i="1"/>
  <c r="Y4" i="1" s="1"/>
  <c r="Z4" i="1" s="1"/>
  <c r="V4" i="1"/>
  <c r="U4" i="1"/>
  <c r="X3" i="1"/>
  <c r="Y3" i="1" s="1"/>
  <c r="Z3" i="1" s="1"/>
  <c r="V3" i="1"/>
  <c r="U3" i="1"/>
  <c r="X2" i="1"/>
  <c r="Y2" i="1" s="1"/>
  <c r="Z2" i="1" s="1"/>
  <c r="V2" i="1"/>
  <c r="U2" i="1"/>
</calcChain>
</file>

<file path=xl/sharedStrings.xml><?xml version="1.0" encoding="utf-8"?>
<sst xmlns="http://schemas.openxmlformats.org/spreadsheetml/2006/main" count="82558" uniqueCount="922">
  <si>
    <t>Status</t>
  </si>
  <si>
    <t>ID</t>
  </si>
  <si>
    <t>Location</t>
  </si>
  <si>
    <t>Machine</t>
  </si>
  <si>
    <t>Product</t>
  </si>
  <si>
    <t>Category</t>
  </si>
  <si>
    <t>Transaction</t>
  </si>
  <si>
    <t>TransDate</t>
  </si>
  <si>
    <t>Type</t>
  </si>
  <si>
    <t>RCoil</t>
  </si>
  <si>
    <t>RPrice</t>
  </si>
  <si>
    <t>RQty</t>
  </si>
  <si>
    <t>MCoil</t>
  </si>
  <si>
    <t>MPrice</t>
  </si>
  <si>
    <t>MQty</t>
  </si>
  <si>
    <t>LineTotal</t>
  </si>
  <si>
    <t>TransTotal</t>
  </si>
  <si>
    <t>Date</t>
  </si>
  <si>
    <t>Product Cleaned</t>
  </si>
  <si>
    <t>Category Cleaned</t>
  </si>
  <si>
    <t>Category Final</t>
  </si>
  <si>
    <t>Validation of Rprice = Mprice</t>
  </si>
  <si>
    <t>Mprice Cleaned</t>
  </si>
  <si>
    <t>Cost of Product</t>
  </si>
  <si>
    <t>Vendor</t>
  </si>
  <si>
    <t>Ignore</t>
  </si>
  <si>
    <t>Day</t>
  </si>
  <si>
    <t>Month</t>
  </si>
  <si>
    <t>Year</t>
  </si>
  <si>
    <t>Processed</t>
  </si>
  <si>
    <t>VJ300320611</t>
  </si>
  <si>
    <t>Brunswick Sq Mall</t>
  </si>
  <si>
    <t>BSQ Mall x1366 - ATT</t>
  </si>
  <si>
    <t>Red Bull - Energy Drink - Sugar Free</t>
  </si>
  <si>
    <t>Carbonated</t>
  </si>
  <si>
    <t>Saturday, January 1, 2022</t>
  </si>
  <si>
    <t>Credit</t>
  </si>
  <si>
    <t xml:space="preserve">Red Bull </t>
  </si>
  <si>
    <t xml:space="preserve"> Energy Drink </t>
  </si>
  <si>
    <t xml:space="preserve"> Sugar Free</t>
  </si>
  <si>
    <t>Saturday</t>
  </si>
  <si>
    <t xml:space="preserve"> January 1</t>
  </si>
  <si>
    <t>Takis - Hot Chilli Pepper &amp; Lime</t>
  </si>
  <si>
    <t>Food</t>
  </si>
  <si>
    <t xml:space="preserve">Takis </t>
  </si>
  <si>
    <t xml:space="preserve"> Hot Chilli Pepper &amp; Lime</t>
  </si>
  <si>
    <t>VJ300205292</t>
  </si>
  <si>
    <t>BSQ Mall x1364 - Zales</t>
  </si>
  <si>
    <t>Bai Antioxidant - Brasilia BB</t>
  </si>
  <si>
    <t>Non Carbonated</t>
  </si>
  <si>
    <t>Sunday, January 2, 2022</t>
  </si>
  <si>
    <t>Cash</t>
  </si>
  <si>
    <t xml:space="preserve">Bai Antioxidant </t>
  </si>
  <si>
    <t xml:space="preserve"> Brasilia BB</t>
  </si>
  <si>
    <t>Sunday</t>
  </si>
  <si>
    <t xml:space="preserve"> January 2</t>
  </si>
  <si>
    <t>Miss Vickie's Potato Chip - Sea Salt &amp; Vinega</t>
  </si>
  <si>
    <t>Monday, January 3, 2022</t>
  </si>
  <si>
    <t xml:space="preserve">Miss Vickie's Potato Chip </t>
  </si>
  <si>
    <t xml:space="preserve"> Sea Salt &amp; Vinega</t>
  </si>
  <si>
    <t>Monday</t>
  </si>
  <si>
    <t xml:space="preserve"> January 3</t>
  </si>
  <si>
    <t>VJ300320686</t>
  </si>
  <si>
    <t>Earle Asphalt</t>
  </si>
  <si>
    <t>Earle Asphalt x1371</t>
  </si>
  <si>
    <t>Miss Vickie's Potato Chip - Lime &amp; Cracked Pe</t>
  </si>
  <si>
    <t xml:space="preserve"> Lime &amp; Cracked Pe</t>
  </si>
  <si>
    <t>VJ300320609</t>
  </si>
  <si>
    <t>GuttenPlans</t>
  </si>
  <si>
    <t>GuttenPlans x1367</t>
  </si>
  <si>
    <t>Monster Energy Original</t>
  </si>
  <si>
    <t>Seapoint Farms Dry Roasted Edamame - Wasabi</t>
  </si>
  <si>
    <t xml:space="preserve">Seapoint Farms Dry Roasted Edamame </t>
  </si>
  <si>
    <t xml:space="preserve"> Wasabi</t>
  </si>
  <si>
    <t>Snapple Diet Tea - Lemon</t>
  </si>
  <si>
    <t xml:space="preserve">Snapple Diet Tea </t>
  </si>
  <si>
    <t xml:space="preserve"> Lemon</t>
  </si>
  <si>
    <t>Skinny Pop Popcorn</t>
  </si>
  <si>
    <t>Stretch Island Fruit Leathers Snacks - Variet</t>
  </si>
  <si>
    <t xml:space="preserve">Stretch Island Fruit Leathers Snacks </t>
  </si>
  <si>
    <t xml:space="preserve"> Variet</t>
  </si>
  <si>
    <t>KitKat - Crisp Wafers</t>
  </si>
  <si>
    <t xml:space="preserve">KitKat </t>
  </si>
  <si>
    <t xml:space="preserve"> Crisp Wafers</t>
  </si>
  <si>
    <t>Wonderful Pistachios - Variety</t>
  </si>
  <si>
    <t xml:space="preserve">Wonderful Pistachios </t>
  </si>
  <si>
    <t xml:space="preserve"> Variety</t>
  </si>
  <si>
    <t>Spindrift - Sparkling Water  Lime</t>
  </si>
  <si>
    <t>Tuesday, January 4, 2022</t>
  </si>
  <si>
    <t xml:space="preserve">Spindrift </t>
  </si>
  <si>
    <t xml:space="preserve"> Sparkling Water  Lime</t>
  </si>
  <si>
    <t>Tuesday</t>
  </si>
  <si>
    <t xml:space="preserve"> January 4</t>
  </si>
  <si>
    <t>Miss Vickie's Potato Chip - Sea Salt Original</t>
  </si>
  <si>
    <t xml:space="preserve"> Sea Salt Original</t>
  </si>
  <si>
    <t>Jacks Links Bar Beef Strip</t>
  </si>
  <si>
    <t>Vitamin Water - XXX Acai BB Pomegranate</t>
  </si>
  <si>
    <t>Water</t>
  </si>
  <si>
    <t xml:space="preserve">Vitamin Water </t>
  </si>
  <si>
    <t xml:space="preserve"> XXX Acai BB Pomegranate</t>
  </si>
  <si>
    <t>Cheetos - Fleming Hot Crunchy</t>
  </si>
  <si>
    <t xml:space="preserve">Cheetos </t>
  </si>
  <si>
    <t xml:space="preserve"> Fleming Hot Crunchy</t>
  </si>
  <si>
    <t>Pure Organic Fruit Bar - Strawberry Banana</t>
  </si>
  <si>
    <t xml:space="preserve">Pure Organic Fruit Bar </t>
  </si>
  <si>
    <t xml:space="preserve"> Strawberry Banana</t>
  </si>
  <si>
    <t>Oreo Mini</t>
  </si>
  <si>
    <t>Nutter Butter Bites</t>
  </si>
  <si>
    <t>Wednesday, January 5, 2022</t>
  </si>
  <si>
    <t>Wednesday</t>
  </si>
  <si>
    <t xml:space="preserve"> January 5</t>
  </si>
  <si>
    <t>Jack Links Beef Steak Original</t>
  </si>
  <si>
    <t>Robert Irvine's - Fit Crunch -  Chocolate Pea</t>
  </si>
  <si>
    <t xml:space="preserve">Robert Irvine's </t>
  </si>
  <si>
    <t xml:space="preserve"> Fit Crunch </t>
  </si>
  <si>
    <t xml:space="preserve">  Chocolate Pea</t>
  </si>
  <si>
    <t>Good Health Veggie Stix - Zesty Ranch</t>
  </si>
  <si>
    <t xml:space="preserve">Good Health Veggie Stix </t>
  </si>
  <si>
    <t xml:space="preserve"> Zesty Ranch</t>
  </si>
  <si>
    <t>Cheetos Baked - Flaming Hot</t>
  </si>
  <si>
    <t>Thursday, January 6, 2022</t>
  </si>
  <si>
    <t xml:space="preserve">Cheetos Baked </t>
  </si>
  <si>
    <t xml:space="preserve"> Flaming Hot</t>
  </si>
  <si>
    <t>Thursday</t>
  </si>
  <si>
    <t xml:space="preserve"> January 6</t>
  </si>
  <si>
    <t>S. Pellegrino Sparkling Mineral Water</t>
  </si>
  <si>
    <t>Mini Chips Ahoy</t>
  </si>
  <si>
    <t>Newtons Fig Bar</t>
  </si>
  <si>
    <t>SunChips Multigrain - Salsa</t>
  </si>
  <si>
    <t xml:space="preserve">SunChips Multigrain </t>
  </si>
  <si>
    <t xml:space="preserve"> Salsa</t>
  </si>
  <si>
    <t>Friday, January 7, 2022</t>
  </si>
  <si>
    <t>Friday</t>
  </si>
  <si>
    <t xml:space="preserve"> January 7</t>
  </si>
  <si>
    <t>Bubly - Grapefruit</t>
  </si>
  <si>
    <t xml:space="preserve">Bubly </t>
  </si>
  <si>
    <t xml:space="preserve"> Grapefruit</t>
  </si>
  <si>
    <t>Poland Springs Water</t>
  </si>
  <si>
    <t>Saturday, January 8, 2022</t>
  </si>
  <si>
    <t xml:space="preserve"> January 8</t>
  </si>
  <si>
    <t>Chum Fruit Bites - Mango/Strawberry</t>
  </si>
  <si>
    <t xml:space="preserve">Chum Fruit Bites </t>
  </si>
  <si>
    <t xml:space="preserve"> Mango/Strawberry</t>
  </si>
  <si>
    <t>Snapple Diet Tea - Raspberry</t>
  </si>
  <si>
    <t xml:space="preserve"> Raspberry</t>
  </si>
  <si>
    <t>Zevia Zero Calorie Energy - Mango Ginger</t>
  </si>
  <si>
    <t xml:space="preserve">Zevia Zero Calorie Energy </t>
  </si>
  <si>
    <t xml:space="preserve"> Mango Ginger</t>
  </si>
  <si>
    <t>V8 Vegetable Juice - Original</t>
  </si>
  <si>
    <t xml:space="preserve">V8 Vegetable Juice </t>
  </si>
  <si>
    <t xml:space="preserve"> Original</t>
  </si>
  <si>
    <t>BodyArmor LYTE  - Peach Mango</t>
  </si>
  <si>
    <t xml:space="preserve">BodyArmor LYTE  </t>
  </si>
  <si>
    <t xml:space="preserve"> Peach Mango</t>
  </si>
  <si>
    <t>SunChips Multigrain - Harvest Cheddar</t>
  </si>
  <si>
    <t xml:space="preserve"> Harvest Cheddar</t>
  </si>
  <si>
    <t>Good Health Veggie Stix - Sea Salt</t>
  </si>
  <si>
    <t xml:space="preserve"> Sea Salt</t>
  </si>
  <si>
    <t>Sunday, January 9, 2022</t>
  </si>
  <si>
    <t xml:space="preserve"> January 9</t>
  </si>
  <si>
    <t>Snapple Diet Tea - Peach Tea</t>
  </si>
  <si>
    <t xml:space="preserve"> Peach Tea</t>
  </si>
  <si>
    <t>Monday, January 10, 2022</t>
  </si>
  <si>
    <t xml:space="preserve"> January 10</t>
  </si>
  <si>
    <t>Keto Krisp - Almond/Chocolate</t>
  </si>
  <si>
    <t xml:space="preserve">Keto Krisp </t>
  </si>
  <si>
    <t xml:space="preserve"> Almond/Chocolate</t>
  </si>
  <si>
    <t>Larabar - Peanut Butter chocolate Chip</t>
  </si>
  <si>
    <t xml:space="preserve">Larabar </t>
  </si>
  <si>
    <t xml:space="preserve"> Peanut Butter chocolate Chip</t>
  </si>
  <si>
    <t>Tuesday, January 11, 2022</t>
  </si>
  <si>
    <t xml:space="preserve"> January 11</t>
  </si>
  <si>
    <t>Wednesday, January 12, 2022</t>
  </si>
  <si>
    <t xml:space="preserve"> January 12</t>
  </si>
  <si>
    <t>Bai Antioxidant - Molokai Coconut</t>
  </si>
  <si>
    <t xml:space="preserve"> Molokai Coconut</t>
  </si>
  <si>
    <t>Monster Energy  Zero Ultra</t>
  </si>
  <si>
    <t>Thursday, January 13, 2022</t>
  </si>
  <si>
    <t xml:space="preserve"> January 13</t>
  </si>
  <si>
    <t>Chesters Fries Flaming hot</t>
  </si>
  <si>
    <t>Miss Vickie's Potato Chip - Jalapeno</t>
  </si>
  <si>
    <t xml:space="preserve"> Jalapeno</t>
  </si>
  <si>
    <t>Coca Cola - Zero Sugar</t>
  </si>
  <si>
    <t xml:space="preserve">Coca Cola </t>
  </si>
  <si>
    <t xml:space="preserve"> Zero Sugar</t>
  </si>
  <si>
    <t>Red Bull - Original</t>
  </si>
  <si>
    <t>Ruffles Baked  - Cheddar &amp; Sour Cream</t>
  </si>
  <si>
    <t xml:space="preserve">Ruffles Baked  </t>
  </si>
  <si>
    <t xml:space="preserve"> Cheddar &amp; Sour Cream</t>
  </si>
  <si>
    <t>Friday, January 14, 2022</t>
  </si>
  <si>
    <t xml:space="preserve"> January 14</t>
  </si>
  <si>
    <t>Ritz Bits Cheese</t>
  </si>
  <si>
    <t>CheezIt - Original</t>
  </si>
  <si>
    <t xml:space="preserve">CheezIt </t>
  </si>
  <si>
    <t>Takis FUGEO mini</t>
  </si>
  <si>
    <t>BodyArmor LYTE  - Berry Punch</t>
  </si>
  <si>
    <t xml:space="preserve"> Berry Punch</t>
  </si>
  <si>
    <t>Miss Vickie's Potato Chip - Smokehouse BBQ</t>
  </si>
  <si>
    <t xml:space="preserve"> Smokehouse BBQ</t>
  </si>
  <si>
    <t>Saturday, January 15, 2022</t>
  </si>
  <si>
    <t xml:space="preserve"> January 15</t>
  </si>
  <si>
    <t>Vitamin Water - Ice Cool Blue Lavender</t>
  </si>
  <si>
    <t xml:space="preserve"> Ice Cool Blue Lavender</t>
  </si>
  <si>
    <t>CheezIt - White Cheddar</t>
  </si>
  <si>
    <t xml:space="preserve"> White Cheddar</t>
  </si>
  <si>
    <t>Nature's Valley Crunchy Granola Bar - Oats &amp;</t>
  </si>
  <si>
    <t>Sunday, January 16, 2022</t>
  </si>
  <si>
    <t xml:space="preserve">Nature's Valley Crunchy Granola Bar </t>
  </si>
  <si>
    <t xml:space="preserve"> Oats &amp;</t>
  </si>
  <si>
    <t xml:space="preserve"> January 16</t>
  </si>
  <si>
    <t>Lays Baked - Original</t>
  </si>
  <si>
    <t xml:space="preserve">Lays Baked </t>
  </si>
  <si>
    <t>Bai Antioxidant - Zambia Bingcherry</t>
  </si>
  <si>
    <t>Monday, January 17, 2022</t>
  </si>
  <si>
    <t xml:space="preserve"> Zambia Bingcherry</t>
  </si>
  <si>
    <t xml:space="preserve"> January 17</t>
  </si>
  <si>
    <t>Bubly - Cherry</t>
  </si>
  <si>
    <t xml:space="preserve"> Cherry</t>
  </si>
  <si>
    <t>Tuesday, January 18, 2022</t>
  </si>
  <si>
    <t xml:space="preserve"> January 18</t>
  </si>
  <si>
    <t>Belvita Breakfast Cookies - Blueberry</t>
  </si>
  <si>
    <t xml:space="preserve">Belvita Breakfast Cookies </t>
  </si>
  <si>
    <t xml:space="preserve"> Blueberry</t>
  </si>
  <si>
    <t>Spindrift - Sparkling Water Raspberry Lime</t>
  </si>
  <si>
    <t xml:space="preserve"> Sparkling Water Raspberry Lime</t>
  </si>
  <si>
    <t>SunChips Multigrain - Original</t>
  </si>
  <si>
    <t>Wednesday, January 19, 2022</t>
  </si>
  <si>
    <t xml:space="preserve"> January 19</t>
  </si>
  <si>
    <t>Popchips Potato - Barbeque</t>
  </si>
  <si>
    <t xml:space="preserve">Popchips Potato </t>
  </si>
  <si>
    <t xml:space="preserve"> Barbeque</t>
  </si>
  <si>
    <t>Snyder's of Hanover Pretzel - Cheddar Cheese</t>
  </si>
  <si>
    <t xml:space="preserve">Snyder's of Hanover Pretzel </t>
  </si>
  <si>
    <t xml:space="preserve"> Cheddar Cheese</t>
  </si>
  <si>
    <t>Pure Organic Pineapple Passionfruit</t>
  </si>
  <si>
    <t>Thursday, January 20, 2022</t>
  </si>
  <si>
    <t xml:space="preserve"> January 20</t>
  </si>
  <si>
    <t>Keto Krisp - Almond Butter</t>
  </si>
  <si>
    <t xml:space="preserve"> Almond Butter</t>
  </si>
  <si>
    <t>Nature's Valley Chewy Granola Bar - Fruit &amp; N</t>
  </si>
  <si>
    <t xml:space="preserve">Nature's Valley Chewy Granola Bar </t>
  </si>
  <si>
    <t xml:space="preserve"> Fruit &amp; N</t>
  </si>
  <si>
    <t>Vitamin Water - Squeezed Lemonade</t>
  </si>
  <si>
    <t xml:space="preserve"> Squeezed Lemonade</t>
  </si>
  <si>
    <t>Friday, January 21, 2022</t>
  </si>
  <si>
    <t xml:space="preserve"> January 21</t>
  </si>
  <si>
    <t>Saturday, January 22, 2022</t>
  </si>
  <si>
    <t xml:space="preserve"> January 22</t>
  </si>
  <si>
    <t>Popchips Potato - Sea Salt</t>
  </si>
  <si>
    <t>Sunday, January 23, 2022</t>
  </si>
  <si>
    <t xml:space="preserve"> January 23</t>
  </si>
  <si>
    <t>CheezIt - Double Cheese</t>
  </si>
  <si>
    <t xml:space="preserve"> Double Cheese</t>
  </si>
  <si>
    <t>Monday, January 24, 2022</t>
  </si>
  <si>
    <t xml:space="preserve"> January 24</t>
  </si>
  <si>
    <t>Tuesday, January 25, 2022</t>
  </si>
  <si>
    <t xml:space="preserve"> January 25</t>
  </si>
  <si>
    <t>Lays Baked - Barbecue</t>
  </si>
  <si>
    <t xml:space="preserve"> Barbecue</t>
  </si>
  <si>
    <t>Sunkist Soda - Orange</t>
  </si>
  <si>
    <t xml:space="preserve">Sunkist Soda </t>
  </si>
  <si>
    <t xml:space="preserve"> Orange</t>
  </si>
  <si>
    <t>Wednesday, January 26, 2022</t>
  </si>
  <si>
    <t xml:space="preserve"> January 26</t>
  </si>
  <si>
    <t>Funyuns - Flaming Hot</t>
  </si>
  <si>
    <t xml:space="preserve">Funyuns </t>
  </si>
  <si>
    <t>Thursday, January 27, 2022</t>
  </si>
  <si>
    <t xml:space="preserve"> January 27</t>
  </si>
  <si>
    <t>Munchies Snack mix Flaming Hot</t>
  </si>
  <si>
    <t>NuGo Dark Chocolate - Choc Chip</t>
  </si>
  <si>
    <t xml:space="preserve">NuGo Dark Chocolate </t>
  </si>
  <si>
    <t xml:space="preserve"> Choc Chip</t>
  </si>
  <si>
    <t>Oreo Single Server 6 ct</t>
  </si>
  <si>
    <t>Friday, January 28, 2022</t>
  </si>
  <si>
    <t xml:space="preserve"> January 28</t>
  </si>
  <si>
    <t>Cheetos Flaming Hot Limon Crunchy</t>
  </si>
  <si>
    <t>Saturday, January 29, 2022</t>
  </si>
  <si>
    <t xml:space="preserve"> January 29</t>
  </si>
  <si>
    <t>Sunday, January 30, 2022</t>
  </si>
  <si>
    <t xml:space="preserve"> January 30</t>
  </si>
  <si>
    <t>Oberto Specialty Meats - Original</t>
  </si>
  <si>
    <t xml:space="preserve">Oberto Specialty Meats </t>
  </si>
  <si>
    <t>Monday, January 31, 2022</t>
  </si>
  <si>
    <t xml:space="preserve"> January 31</t>
  </si>
  <si>
    <t>Tuesday, February 1, 2022</t>
  </si>
  <si>
    <t xml:space="preserve"> February 1</t>
  </si>
  <si>
    <t>Wednesday, February 2, 2022</t>
  </si>
  <si>
    <t xml:space="preserve"> February 2</t>
  </si>
  <si>
    <t>Thursday, February 3, 2022</t>
  </si>
  <si>
    <t xml:space="preserve"> February 3</t>
  </si>
  <si>
    <t>Doritos Famin Hot Nacho</t>
  </si>
  <si>
    <t>Friday, February 4, 2022</t>
  </si>
  <si>
    <t xml:space="preserve"> February 4</t>
  </si>
  <si>
    <t>Kinder - Bueno - Crispy Creamy Chocolate</t>
  </si>
  <si>
    <t xml:space="preserve">Kinder </t>
  </si>
  <si>
    <t xml:space="preserve"> Bueno </t>
  </si>
  <si>
    <t xml:space="preserve"> Crispy Creamy Chocolate</t>
  </si>
  <si>
    <t>Saturday, February 5, 2022</t>
  </si>
  <si>
    <t xml:space="preserve"> February 5</t>
  </si>
  <si>
    <t>Sunday, February 6, 2022</t>
  </si>
  <si>
    <t xml:space="preserve"> February 6</t>
  </si>
  <si>
    <t>Monday, February 7, 2022</t>
  </si>
  <si>
    <t xml:space="preserve"> February 7</t>
  </si>
  <si>
    <t>Tuesday, February 8, 2022</t>
  </si>
  <si>
    <t xml:space="preserve"> February 8</t>
  </si>
  <si>
    <t>Wednesday, February 9, 2022</t>
  </si>
  <si>
    <t xml:space="preserve"> February 9</t>
  </si>
  <si>
    <t>Belvita Snack Packs - Blueberry</t>
  </si>
  <si>
    <t>Thursday, February 10, 2022</t>
  </si>
  <si>
    <t xml:space="preserve">Belvita Snack Packs </t>
  </si>
  <si>
    <t xml:space="preserve"> February 10</t>
  </si>
  <si>
    <t>Friday, February 11, 2022</t>
  </si>
  <si>
    <t xml:space="preserve"> February 11</t>
  </si>
  <si>
    <t>Saturday, February 12, 2022</t>
  </si>
  <si>
    <t xml:space="preserve"> February 12</t>
  </si>
  <si>
    <t>Sunday, February 13, 2022</t>
  </si>
  <si>
    <t xml:space="preserve"> February 13</t>
  </si>
  <si>
    <t>RXBAR - Protein Bar - Peanut Butter</t>
  </si>
  <si>
    <t xml:space="preserve">RXBAR </t>
  </si>
  <si>
    <t xml:space="preserve"> Protein Bar </t>
  </si>
  <si>
    <t xml:space="preserve"> Peanut Butter</t>
  </si>
  <si>
    <t>Monday, February 14, 2022</t>
  </si>
  <si>
    <t xml:space="preserve"> February 14</t>
  </si>
  <si>
    <t>Tuesday, February 15, 2022</t>
  </si>
  <si>
    <t xml:space="preserve"> February 15</t>
  </si>
  <si>
    <t>Wednesday, February 16, 2022</t>
  </si>
  <si>
    <t xml:space="preserve"> February 16</t>
  </si>
  <si>
    <t>Thursday, February 17, 2022</t>
  </si>
  <si>
    <t xml:space="preserve"> February 17</t>
  </si>
  <si>
    <t>Snapple Tea - Raspberry</t>
  </si>
  <si>
    <t xml:space="preserve">Snapple Tea </t>
  </si>
  <si>
    <t>Friday, February 18, 2022</t>
  </si>
  <si>
    <t xml:space="preserve"> February 18</t>
  </si>
  <si>
    <t>Saturday, February 19, 2022</t>
  </si>
  <si>
    <t xml:space="preserve"> February 19</t>
  </si>
  <si>
    <t>Sunday, February 20, 2022</t>
  </si>
  <si>
    <t xml:space="preserve"> February 20</t>
  </si>
  <si>
    <t>Monday, February 21, 2022</t>
  </si>
  <si>
    <t xml:space="preserve"> February 21</t>
  </si>
  <si>
    <t>Tuesday, February 22, 2022</t>
  </si>
  <si>
    <t xml:space="preserve"> February 22</t>
  </si>
  <si>
    <t>Wednesday, February 23, 2022</t>
  </si>
  <si>
    <t xml:space="preserve"> February 23</t>
  </si>
  <si>
    <t>Thursday, February 24, 2022</t>
  </si>
  <si>
    <t xml:space="preserve"> February 24</t>
  </si>
  <si>
    <t>Friday, February 25, 2022</t>
  </si>
  <si>
    <t xml:space="preserve"> February 25</t>
  </si>
  <si>
    <t>KIND Bar - Dark Choc Almond SeaSalt</t>
  </si>
  <si>
    <t xml:space="preserve">KIND Bar </t>
  </si>
  <si>
    <t xml:space="preserve"> Dark Choc Almond SeaSalt</t>
  </si>
  <si>
    <t>Fritos - Original</t>
  </si>
  <si>
    <t xml:space="preserve">Fritos </t>
  </si>
  <si>
    <t>Saturday, February 26, 2022</t>
  </si>
  <si>
    <t xml:space="preserve"> February 26</t>
  </si>
  <si>
    <t>NuGo Dark Chocolate - Pretzel Sea Salt</t>
  </si>
  <si>
    <t xml:space="preserve"> Pretzel Sea Salt</t>
  </si>
  <si>
    <t>Sunday, February 27, 2022</t>
  </si>
  <si>
    <t xml:space="preserve"> February 27</t>
  </si>
  <si>
    <t>Monday, February 28, 2022</t>
  </si>
  <si>
    <t xml:space="preserve"> February 28</t>
  </si>
  <si>
    <t>Tuesday, March 1, 2022</t>
  </si>
  <si>
    <t xml:space="preserve"> March 1</t>
  </si>
  <si>
    <t>Wednesday, March 2, 2022</t>
  </si>
  <si>
    <t xml:space="preserve"> March 2</t>
  </si>
  <si>
    <t>Cheetos Baked - Crunchy Cheese</t>
  </si>
  <si>
    <t xml:space="preserve"> Crunchy Cheese</t>
  </si>
  <si>
    <t>Thursday, March 3, 2022</t>
  </si>
  <si>
    <t xml:space="preserve"> March 3</t>
  </si>
  <si>
    <t>Friday, March 4, 2022</t>
  </si>
  <si>
    <t xml:space="preserve"> March 4</t>
  </si>
  <si>
    <t>Saturday, March 5, 2022</t>
  </si>
  <si>
    <t xml:space="preserve"> March 5</t>
  </si>
  <si>
    <t>Sunday, March 6, 2022</t>
  </si>
  <si>
    <t xml:space="preserve"> March 6</t>
  </si>
  <si>
    <t>Monday, March 7, 2022</t>
  </si>
  <si>
    <t xml:space="preserve"> March 7</t>
  </si>
  <si>
    <t>Tuesday, March 8, 2022</t>
  </si>
  <si>
    <t xml:space="preserve"> March 8</t>
  </si>
  <si>
    <t>Wednesday, March 9, 2022</t>
  </si>
  <si>
    <t xml:space="preserve"> March 9</t>
  </si>
  <si>
    <t>Thursday, March 10, 2022</t>
  </si>
  <si>
    <t xml:space="preserve"> March 10</t>
  </si>
  <si>
    <t>Friday, March 11, 2022</t>
  </si>
  <si>
    <t xml:space="preserve"> March 11</t>
  </si>
  <si>
    <t>CheezIt - Cheddar Sour Cream and Onion</t>
  </si>
  <si>
    <t>Saturday, March 12, 2022</t>
  </si>
  <si>
    <t xml:space="preserve"> Cheddar Sour Cream and Onion</t>
  </si>
  <si>
    <t xml:space="preserve"> March 12</t>
  </si>
  <si>
    <t>Sunday, March 13, 2022</t>
  </si>
  <si>
    <t xml:space="preserve"> March 13</t>
  </si>
  <si>
    <t>RXBAR - Protein Bar - Chocolate Sea Salt</t>
  </si>
  <si>
    <t xml:space="preserve"> Chocolate Sea Salt</t>
  </si>
  <si>
    <t>Monday, March 14, 2022</t>
  </si>
  <si>
    <t xml:space="preserve"> March 14</t>
  </si>
  <si>
    <t>VJ300320692</t>
  </si>
  <si>
    <t>EB Public Library</t>
  </si>
  <si>
    <t>EB Public Library x1380</t>
  </si>
  <si>
    <t>Starbucks Doubleshot Energy - Mocha</t>
  </si>
  <si>
    <t xml:space="preserve">Starbucks Doubleshot Energy </t>
  </si>
  <si>
    <t xml:space="preserve"> Mocha</t>
  </si>
  <si>
    <t>Tuesday, March 15, 2022</t>
  </si>
  <si>
    <t xml:space="preserve"> March 15</t>
  </si>
  <si>
    <t>Bubly - Blackberry</t>
  </si>
  <si>
    <t xml:space="preserve"> Blackberry</t>
  </si>
  <si>
    <t>Doritos Nacho Cheese</t>
  </si>
  <si>
    <t>Cheetos - Crunchy</t>
  </si>
  <si>
    <t xml:space="preserve"> Crunchy</t>
  </si>
  <si>
    <t>Spindrift - Sparkling Water - Pineapple</t>
  </si>
  <si>
    <t xml:space="preserve"> Sparkling Water </t>
  </si>
  <si>
    <t xml:space="preserve"> Pineapple</t>
  </si>
  <si>
    <t>Iberia Coconut Water</t>
  </si>
  <si>
    <t>Wednesday, March 16, 2022</t>
  </si>
  <si>
    <t xml:space="preserve"> March 16</t>
  </si>
  <si>
    <t>Doritos Cool Ranch</t>
  </si>
  <si>
    <t>Lays - Classic</t>
  </si>
  <si>
    <t xml:space="preserve">Lays </t>
  </si>
  <si>
    <t xml:space="preserve"> Classic</t>
  </si>
  <si>
    <t>Genius Keto Bar - Chocolate Dream</t>
  </si>
  <si>
    <t xml:space="preserve">Genius Keto Bar </t>
  </si>
  <si>
    <t xml:space="preserve"> Chocolate Dream</t>
  </si>
  <si>
    <t>Cell is Blank - Dis-regard</t>
  </si>
  <si>
    <t>Lenny &amp; Larrys - SnickerDoodle</t>
  </si>
  <si>
    <t xml:space="preserve">Lenny &amp; Larrys </t>
  </si>
  <si>
    <t xml:space="preserve"> SnickerDoodle</t>
  </si>
  <si>
    <t>Autumns Granola Bar - Cinnamon Almond</t>
  </si>
  <si>
    <t xml:space="preserve">Autumns Granola Bar </t>
  </si>
  <si>
    <t xml:space="preserve"> Cinnamon Almond</t>
  </si>
  <si>
    <t>SunChips Multigrain - French Onion</t>
  </si>
  <si>
    <t xml:space="preserve"> French Onion</t>
  </si>
  <si>
    <t>Thursday, March 17, 2022</t>
  </si>
  <si>
    <t xml:space="preserve"> March 17</t>
  </si>
  <si>
    <t>Friday, March 18, 2022</t>
  </si>
  <si>
    <t xml:space="preserve"> March 18</t>
  </si>
  <si>
    <t>Bai Antioxidant - Kula Watermelon</t>
  </si>
  <si>
    <t xml:space="preserve"> Kula Watermelon</t>
  </si>
  <si>
    <t>Saturday, March 19, 2022</t>
  </si>
  <si>
    <t xml:space="preserve"> March 19</t>
  </si>
  <si>
    <t>Sunday, March 20, 2022</t>
  </si>
  <si>
    <t xml:space="preserve"> March 20</t>
  </si>
  <si>
    <t>Honest Tea - Berry Hibiscus</t>
  </si>
  <si>
    <t xml:space="preserve">Honest Tea </t>
  </si>
  <si>
    <t xml:space="preserve"> Berry Hibiscus</t>
  </si>
  <si>
    <t>Hungry Buddha - Chocolate Chip</t>
  </si>
  <si>
    <t xml:space="preserve">Hungry Buddha </t>
  </si>
  <si>
    <t xml:space="preserve"> Chocolate Chip</t>
  </si>
  <si>
    <t>Monday, March 21, 2022</t>
  </si>
  <si>
    <t xml:space="preserve"> March 21</t>
  </si>
  <si>
    <t>Tuesday, March 22, 2022</t>
  </si>
  <si>
    <t xml:space="preserve"> March 22</t>
  </si>
  <si>
    <t>Wednesday, March 23, 2022</t>
  </si>
  <si>
    <t xml:space="preserve"> March 23</t>
  </si>
  <si>
    <t>Thursday, March 24, 2022</t>
  </si>
  <si>
    <t xml:space="preserve"> March 24</t>
  </si>
  <si>
    <t>Remedy Kombucha - Ginger Lemon</t>
  </si>
  <si>
    <t>Friday, March 25, 2022</t>
  </si>
  <si>
    <t xml:space="preserve">Remedy Kombucha </t>
  </si>
  <si>
    <t xml:space="preserve"> Ginger Lemon</t>
  </si>
  <si>
    <t xml:space="preserve"> March 25</t>
  </si>
  <si>
    <t>Doritos Dinamita Chile Lemon</t>
  </si>
  <si>
    <t>Saturday, March 26, 2022</t>
  </si>
  <si>
    <t xml:space="preserve"> March 26</t>
  </si>
  <si>
    <t>Sunday, March 27, 2022</t>
  </si>
  <si>
    <t xml:space="preserve"> March 27</t>
  </si>
  <si>
    <t>Starbucks Refresher - Real Coconut Water</t>
  </si>
  <si>
    <t xml:space="preserve">Starbucks Refresher </t>
  </si>
  <si>
    <t xml:space="preserve"> Real Coconut Water</t>
  </si>
  <si>
    <t>Monday, March 28, 2022</t>
  </si>
  <si>
    <t xml:space="preserve"> March 28</t>
  </si>
  <si>
    <t>Hungry Buddha - Coconut Cocoa</t>
  </si>
  <si>
    <t xml:space="preserve"> Coconut Cocoa</t>
  </si>
  <si>
    <t>Tuesday, March 29, 2022</t>
  </si>
  <si>
    <t xml:space="preserve"> March 29</t>
  </si>
  <si>
    <t>Made in Nature - Mangoes Sweet &amp; Tangy</t>
  </si>
  <si>
    <t xml:space="preserve">Made in Nature </t>
  </si>
  <si>
    <t xml:space="preserve"> Mangoes Sweet &amp; Tangy</t>
  </si>
  <si>
    <t>Wednesday, March 30, 2022</t>
  </si>
  <si>
    <t xml:space="preserve"> March 30</t>
  </si>
  <si>
    <t>Thursday, March 31, 2022</t>
  </si>
  <si>
    <t xml:space="preserve"> March 31</t>
  </si>
  <si>
    <t>Belvita Snack Packs - Cinnamon</t>
  </si>
  <si>
    <t xml:space="preserve"> Cinnamon</t>
  </si>
  <si>
    <t>Friday, April 1, 2022</t>
  </si>
  <si>
    <t xml:space="preserve"> April 1</t>
  </si>
  <si>
    <t>Saturday, April 2, 2022</t>
  </si>
  <si>
    <t xml:space="preserve"> April 2</t>
  </si>
  <si>
    <t>Keto Bar - Creamy Peanut Butter Chocolate</t>
  </si>
  <si>
    <t xml:space="preserve">Keto Bar </t>
  </si>
  <si>
    <t xml:space="preserve"> Creamy Peanut Butter Chocolate</t>
  </si>
  <si>
    <t>Sunday, April 3, 2022</t>
  </si>
  <si>
    <t xml:space="preserve"> April 3</t>
  </si>
  <si>
    <t>Skippy Peanut Butter - Go Paks</t>
  </si>
  <si>
    <t xml:space="preserve">Skippy Peanut Butter </t>
  </si>
  <si>
    <t xml:space="preserve"> Go Paks</t>
  </si>
  <si>
    <t>Monday, April 4, 2022</t>
  </si>
  <si>
    <t xml:space="preserve"> April 4</t>
  </si>
  <si>
    <t>Tuesday, April 5, 2022</t>
  </si>
  <si>
    <t xml:space="preserve"> April 5</t>
  </si>
  <si>
    <t>Wednesday, April 6, 2022</t>
  </si>
  <si>
    <t xml:space="preserve"> April 6</t>
  </si>
  <si>
    <t>Thursday, April 7, 2022</t>
  </si>
  <si>
    <t xml:space="preserve"> April 7</t>
  </si>
  <si>
    <t>Belvita Snack Bites - Cinnamon BS Go Paks</t>
  </si>
  <si>
    <t xml:space="preserve">Belvita Snack Bites </t>
  </si>
  <si>
    <t xml:space="preserve"> Cinnamon BS Go Paks</t>
  </si>
  <si>
    <t>Friday, April 8, 2022</t>
  </si>
  <si>
    <t xml:space="preserve"> April 8</t>
  </si>
  <si>
    <t>Saturday, April 9, 2022</t>
  </si>
  <si>
    <t xml:space="preserve"> April 9</t>
  </si>
  <si>
    <t>Pop Corners - Kettle Corn</t>
  </si>
  <si>
    <t xml:space="preserve">Pop Corners </t>
  </si>
  <si>
    <t xml:space="preserve"> Kettle Corn</t>
  </si>
  <si>
    <t>Sunday, April 10, 2022</t>
  </si>
  <si>
    <t xml:space="preserve"> April 10</t>
  </si>
  <si>
    <t>Bai Antioxidant - Kupang strawberry kiwi</t>
  </si>
  <si>
    <t xml:space="preserve"> Kupang strawberry kiwi</t>
  </si>
  <si>
    <t>Monday, April 11, 2022</t>
  </si>
  <si>
    <t xml:space="preserve"> April 11</t>
  </si>
  <si>
    <t>Quaker Caramel Rice Crisps</t>
  </si>
  <si>
    <t>Belvita Snack Packs - Chocolate</t>
  </si>
  <si>
    <t xml:space="preserve"> Chocolate</t>
  </si>
  <si>
    <t>Pop Corners - Sea Salt</t>
  </si>
  <si>
    <t>Tuesday, April 12, 2022</t>
  </si>
  <si>
    <t xml:space="preserve"> April 12</t>
  </si>
  <si>
    <t>Pop Corners - Spicy Queso</t>
  </si>
  <si>
    <t xml:space="preserve"> Spicy Queso</t>
  </si>
  <si>
    <t>Wednesday, April 13, 2022</t>
  </si>
  <si>
    <t xml:space="preserve"> April 13</t>
  </si>
  <si>
    <t>Quaker Apple Cinnamon Rice Crisps</t>
  </si>
  <si>
    <t>Bai Antioxidant - Tanzania Lemon Super Tea</t>
  </si>
  <si>
    <t xml:space="preserve"> Tanzania Lemon Super Tea</t>
  </si>
  <si>
    <t>Thursday, April 14, 2022</t>
  </si>
  <si>
    <t xml:space="preserve"> April 14</t>
  </si>
  <si>
    <t>Quaker ButterMilk Ranch Rice Crisps</t>
  </si>
  <si>
    <t>Friday, April 15, 2022</t>
  </si>
  <si>
    <t xml:space="preserve"> April 15</t>
  </si>
  <si>
    <t>Saturday, April 16, 2022</t>
  </si>
  <si>
    <t xml:space="preserve"> April 16</t>
  </si>
  <si>
    <t>Bai Lemonade - Burundi Blueberry</t>
  </si>
  <si>
    <t xml:space="preserve">Bai Lemonade </t>
  </si>
  <si>
    <t xml:space="preserve"> Burundi Blueberry</t>
  </si>
  <si>
    <t>Monday, April 18, 2022</t>
  </si>
  <si>
    <t xml:space="preserve"> April 18</t>
  </si>
  <si>
    <t>Pop Corners - White Cheddar</t>
  </si>
  <si>
    <t>Bubly - Mango</t>
  </si>
  <si>
    <t xml:space="preserve"> Mango</t>
  </si>
  <si>
    <t>Nutri Grain Apple Cinnamon</t>
  </si>
  <si>
    <t>Tuesday, April 19, 2022</t>
  </si>
  <si>
    <t xml:space="preserve"> April 19</t>
  </si>
  <si>
    <t>Quaker Cheddar Rice Crisps</t>
  </si>
  <si>
    <t>Wednesday, April 20, 2022</t>
  </si>
  <si>
    <t xml:space="preserve"> April 20</t>
  </si>
  <si>
    <t>Thursday, April 21, 2022</t>
  </si>
  <si>
    <t xml:space="preserve"> April 21</t>
  </si>
  <si>
    <t>Friday, April 22, 2022</t>
  </si>
  <si>
    <t xml:space="preserve"> April 22</t>
  </si>
  <si>
    <t>Cheetos Puffs</t>
  </si>
  <si>
    <t>Cheetos Cheddar Jalapeno</t>
  </si>
  <si>
    <t>Saturday, April 23, 2022</t>
  </si>
  <si>
    <t xml:space="preserve"> April 23</t>
  </si>
  <si>
    <t>Sunday, April 24, 2022</t>
  </si>
  <si>
    <t xml:space="preserve"> April 24</t>
  </si>
  <si>
    <t>Bubly - Lime</t>
  </si>
  <si>
    <t xml:space="preserve"> Lime</t>
  </si>
  <si>
    <t>Monday, April 25, 2022</t>
  </si>
  <si>
    <t xml:space="preserve"> April 25</t>
  </si>
  <si>
    <t>Nature's Garden Trail Mix - Cranberry Healthy</t>
  </si>
  <si>
    <t xml:space="preserve">Nature's Garden Trail Mix </t>
  </si>
  <si>
    <t xml:space="preserve"> Cranberry Healthy</t>
  </si>
  <si>
    <t>Tuesday, April 26, 2022</t>
  </si>
  <si>
    <t xml:space="preserve"> April 26</t>
  </si>
  <si>
    <t>BodyArmor LYTE - Strawberry Lemonade</t>
  </si>
  <si>
    <t xml:space="preserve">BodyArmor LYTE </t>
  </si>
  <si>
    <t xml:space="preserve"> Strawberry Lemonade</t>
  </si>
  <si>
    <t>Wednesday, April 27, 2022</t>
  </si>
  <si>
    <t xml:space="preserve"> April 27</t>
  </si>
  <si>
    <t>Thursday, April 28, 2022</t>
  </si>
  <si>
    <t xml:space="preserve"> April 28</t>
  </si>
  <si>
    <t>Friday, April 29, 2022</t>
  </si>
  <si>
    <t xml:space="preserve"> April 29</t>
  </si>
  <si>
    <t>Keep Healthy - Chocolate Fudge</t>
  </si>
  <si>
    <t xml:space="preserve">Keep Healthy </t>
  </si>
  <si>
    <t xml:space="preserve"> Chocolate Fudge</t>
  </si>
  <si>
    <t>CheezIt - Go Paks</t>
  </si>
  <si>
    <t>Lenny &amp; Larrys - Chocolate Chip</t>
  </si>
  <si>
    <t>Saturday, April 30, 2022</t>
  </si>
  <si>
    <t xml:space="preserve"> April 30</t>
  </si>
  <si>
    <t>Sunday, May 1, 2022</t>
  </si>
  <si>
    <t xml:space="preserve"> May 1</t>
  </si>
  <si>
    <t>Monday, May 2, 2022</t>
  </si>
  <si>
    <t xml:space="preserve"> May 2</t>
  </si>
  <si>
    <t>Snyder's of Hanover Pretzel Pieces - Honey Mu</t>
  </si>
  <si>
    <t xml:space="preserve">Snyder's of Hanover Pretzel Pieces </t>
  </si>
  <si>
    <t xml:space="preserve"> Honey Mu</t>
  </si>
  <si>
    <t>Belvita Breakfast Biscuit Bites - Blueberry</t>
  </si>
  <si>
    <t xml:space="preserve">Belvita Breakfast Biscuit Bites </t>
  </si>
  <si>
    <t>Tuesday, May 3, 2022</t>
  </si>
  <si>
    <t xml:space="preserve"> May 3</t>
  </si>
  <si>
    <t>Wednesday, May 4, 2022</t>
  </si>
  <si>
    <t xml:space="preserve"> May 4</t>
  </si>
  <si>
    <t>Snyder's of Hanover Pretzel Pieces - Hot Buff</t>
  </si>
  <si>
    <t xml:space="preserve"> Hot Buff</t>
  </si>
  <si>
    <t>Thursday, May 5, 2022</t>
  </si>
  <si>
    <t xml:space="preserve"> May 5</t>
  </si>
  <si>
    <t>Ice Breakers Ice Cubes - PepperMint</t>
  </si>
  <si>
    <t xml:space="preserve">Ice Breakers Ice Cubes </t>
  </si>
  <si>
    <t xml:space="preserve"> PepperMint</t>
  </si>
  <si>
    <t>Friday, May 6, 2022</t>
  </si>
  <si>
    <t xml:space="preserve"> May 6</t>
  </si>
  <si>
    <t>Saturday, May 7, 2022</t>
  </si>
  <si>
    <t xml:space="preserve"> May 7</t>
  </si>
  <si>
    <t>Sunday, May 8, 2022</t>
  </si>
  <si>
    <t xml:space="preserve"> May 8</t>
  </si>
  <si>
    <t>Goldfish Baked - Cheddar</t>
  </si>
  <si>
    <t xml:space="preserve">Goldfish Baked </t>
  </si>
  <si>
    <t xml:space="preserve"> Cheddar</t>
  </si>
  <si>
    <t>Monday, May 9, 2022</t>
  </si>
  <si>
    <t xml:space="preserve"> May 9</t>
  </si>
  <si>
    <t>Tuesday, May 10, 2022</t>
  </si>
  <si>
    <t xml:space="preserve"> May 10</t>
  </si>
  <si>
    <t>Wednesday, May 11, 2022</t>
  </si>
  <si>
    <t xml:space="preserve"> May 11</t>
  </si>
  <si>
    <t>Thursday, May 12, 2022</t>
  </si>
  <si>
    <t xml:space="preserve"> May 12</t>
  </si>
  <si>
    <t>Friday, May 13, 2022</t>
  </si>
  <si>
    <t xml:space="preserve"> May 13</t>
  </si>
  <si>
    <t>Doritos Spicy Nacho</t>
  </si>
  <si>
    <t>Saturday, May 14, 2022</t>
  </si>
  <si>
    <t xml:space="preserve"> May 14</t>
  </si>
  <si>
    <t>Pop Corners - Sweet &amp; Salty Kettle</t>
  </si>
  <si>
    <t xml:space="preserve"> Sweet &amp; Salty Kettle</t>
  </si>
  <si>
    <t>Sunday, May 15, 2022</t>
  </si>
  <si>
    <t xml:space="preserve"> May 15</t>
  </si>
  <si>
    <t>Mini Chips Ahoy - Go Paks</t>
  </si>
  <si>
    <t xml:space="preserve">Mini Chips Ahoy </t>
  </si>
  <si>
    <t>Oreo Mini - Go Paks</t>
  </si>
  <si>
    <t xml:space="preserve">Oreo Mini </t>
  </si>
  <si>
    <t>Monday, May 16, 2022</t>
  </si>
  <si>
    <t xml:space="preserve"> May 16</t>
  </si>
  <si>
    <t>Tuesday, May 17, 2022</t>
  </si>
  <si>
    <t xml:space="preserve"> May 17</t>
  </si>
  <si>
    <t>Wednesday, May 18, 2022</t>
  </si>
  <si>
    <t xml:space="preserve"> May 18</t>
  </si>
  <si>
    <t>Thursday, May 19, 2022</t>
  </si>
  <si>
    <t xml:space="preserve"> May 19</t>
  </si>
  <si>
    <t>Friday, May 20, 2022</t>
  </si>
  <si>
    <t xml:space="preserve"> May 20</t>
  </si>
  <si>
    <t>Saturday, May 21, 2022</t>
  </si>
  <si>
    <t xml:space="preserve"> May 21</t>
  </si>
  <si>
    <t>Sunday, May 22, 2022</t>
  </si>
  <si>
    <t xml:space="preserve"> May 22</t>
  </si>
  <si>
    <t>Monday, May 23, 2022</t>
  </si>
  <si>
    <t xml:space="preserve"> May 23</t>
  </si>
  <si>
    <t>Tuesday, May 24, 2022</t>
  </si>
  <si>
    <t xml:space="preserve"> May 24</t>
  </si>
  <si>
    <t>Teddy Grahams - Go Paks</t>
  </si>
  <si>
    <t xml:space="preserve">Teddy Grahams </t>
  </si>
  <si>
    <t>Wednesday, May 25, 2022</t>
  </si>
  <si>
    <t xml:space="preserve"> May 25</t>
  </si>
  <si>
    <t>Thursday, May 26, 2022</t>
  </si>
  <si>
    <t xml:space="preserve"> May 26</t>
  </si>
  <si>
    <t>Friday, May 27, 2022</t>
  </si>
  <si>
    <t xml:space="preserve"> May 27</t>
  </si>
  <si>
    <t>Saturday, May 28, 2022</t>
  </si>
  <si>
    <t xml:space="preserve"> May 28</t>
  </si>
  <si>
    <t>BodyArmor  LYTE - Blueberry Pomegranate</t>
  </si>
  <si>
    <t xml:space="preserve">BodyArmor  LYTE </t>
  </si>
  <si>
    <t xml:space="preserve"> Blueberry Pomegranate</t>
  </si>
  <si>
    <t>Sunday, May 29, 2022</t>
  </si>
  <si>
    <t xml:space="preserve"> May 29</t>
  </si>
  <si>
    <t>Monday, May 30, 2022</t>
  </si>
  <si>
    <t xml:space="preserve"> May 30</t>
  </si>
  <si>
    <t>Tuesday, May 31, 2022</t>
  </si>
  <si>
    <t xml:space="preserve"> May 31</t>
  </si>
  <si>
    <t>Starbucks Doubleshot Energy - Coffee</t>
  </si>
  <si>
    <t>Wednesday, June 1, 2022</t>
  </si>
  <si>
    <t xml:space="preserve"> Coffee</t>
  </si>
  <si>
    <t xml:space="preserve"> June 1</t>
  </si>
  <si>
    <t>Thursday, June 2, 2022</t>
  </si>
  <si>
    <t xml:space="preserve"> June 2</t>
  </si>
  <si>
    <t>Friday, June 3, 2022</t>
  </si>
  <si>
    <t xml:space="preserve"> June 3</t>
  </si>
  <si>
    <t>Snyder's of Hanover Pretzel Pieces - Cheddar</t>
  </si>
  <si>
    <t>Saturday, June 4, 2022</t>
  </si>
  <si>
    <t xml:space="preserve"> June 4</t>
  </si>
  <si>
    <t>Sunday, June 5, 2022</t>
  </si>
  <si>
    <t xml:space="preserve"> June 5</t>
  </si>
  <si>
    <t>Monday, June 6, 2022</t>
  </si>
  <si>
    <t xml:space="preserve"> June 6</t>
  </si>
  <si>
    <t>Nature's Bakery Fig Bar - Blueberry</t>
  </si>
  <si>
    <t>Tuesday, June 7, 2022</t>
  </si>
  <si>
    <t xml:space="preserve">Nature's Bakery Fig Bar </t>
  </si>
  <si>
    <t xml:space="preserve"> June 7</t>
  </si>
  <si>
    <t>Wednesday, June 8, 2022</t>
  </si>
  <si>
    <t xml:space="preserve"> June 8</t>
  </si>
  <si>
    <t>Nature's Bakery Fig Bar - Raspberry</t>
  </si>
  <si>
    <t>Thursday, June 9, 2022</t>
  </si>
  <si>
    <t xml:space="preserve"> June 9</t>
  </si>
  <si>
    <t>Friday, June 10, 2022</t>
  </si>
  <si>
    <t xml:space="preserve"> June 10</t>
  </si>
  <si>
    <t>Saturday, June 11, 2022</t>
  </si>
  <si>
    <t xml:space="preserve"> June 11</t>
  </si>
  <si>
    <t>Sunday, June 12, 2022</t>
  </si>
  <si>
    <t xml:space="preserve"> June 12</t>
  </si>
  <si>
    <t>Canada Dry - Ginger Ale &amp; Lemonde</t>
  </si>
  <si>
    <t xml:space="preserve">Canada Dry </t>
  </si>
  <si>
    <t xml:space="preserve"> Ginger Ale &amp; Lemonde</t>
  </si>
  <si>
    <t>Monday, June 13, 2022</t>
  </si>
  <si>
    <t xml:space="preserve"> June 13</t>
  </si>
  <si>
    <t>Tuesday, June 14, 2022</t>
  </si>
  <si>
    <t xml:space="preserve"> June 14</t>
  </si>
  <si>
    <t>Wednesday, June 15, 2022</t>
  </si>
  <si>
    <t xml:space="preserve"> June 15</t>
  </si>
  <si>
    <t>Thursday, June 16, 2022</t>
  </si>
  <si>
    <t xml:space="preserve"> June 16</t>
  </si>
  <si>
    <t>Friday, June 17, 2022</t>
  </si>
  <si>
    <t xml:space="preserve"> June 17</t>
  </si>
  <si>
    <t>Canada Dry - Ginger Ale</t>
  </si>
  <si>
    <t xml:space="preserve"> Ginger Ale</t>
  </si>
  <si>
    <t>Saturday, June 18, 2022</t>
  </si>
  <si>
    <t xml:space="preserve"> June 18</t>
  </si>
  <si>
    <t>Sunday, June 19, 2022</t>
  </si>
  <si>
    <t xml:space="preserve"> June 19</t>
  </si>
  <si>
    <t>Snapple Tea - Lemon</t>
  </si>
  <si>
    <t>Monday, June 20, 2022</t>
  </si>
  <si>
    <t xml:space="preserve"> June 20</t>
  </si>
  <si>
    <t>Popchips Potato - Sour Cream &amp; Onion</t>
  </si>
  <si>
    <t xml:space="preserve"> Sour Cream &amp; Onion</t>
  </si>
  <si>
    <t>Pringles - Cheddar Cheese</t>
  </si>
  <si>
    <t xml:space="preserve">Pringles </t>
  </si>
  <si>
    <t>Tuesday, June 21, 2022</t>
  </si>
  <si>
    <t xml:space="preserve"> June 21</t>
  </si>
  <si>
    <t>Wednesday, June 22, 2022</t>
  </si>
  <si>
    <t xml:space="preserve"> June 22</t>
  </si>
  <si>
    <t>Pringles - Sour Cream &amp; Onion</t>
  </si>
  <si>
    <t>Thursday, June 23, 2022</t>
  </si>
  <si>
    <t xml:space="preserve"> June 23</t>
  </si>
  <si>
    <t>Friday, June 24, 2022</t>
  </si>
  <si>
    <t xml:space="preserve"> June 24</t>
  </si>
  <si>
    <t>Coca Cola - Regular</t>
  </si>
  <si>
    <t xml:space="preserve"> Regular</t>
  </si>
  <si>
    <t>Saturday, June 25, 2022</t>
  </si>
  <si>
    <t xml:space="preserve"> June 25</t>
  </si>
  <si>
    <t>Sunday, June 26, 2022</t>
  </si>
  <si>
    <t xml:space="preserve"> June 26</t>
  </si>
  <si>
    <t>Monday, June 27, 2022</t>
  </si>
  <si>
    <t xml:space="preserve"> June 27</t>
  </si>
  <si>
    <t>Tuesday, June 28, 2022</t>
  </si>
  <si>
    <t xml:space="preserve"> June 28</t>
  </si>
  <si>
    <t>Wednesday, June 29, 2022</t>
  </si>
  <si>
    <t xml:space="preserve"> June 29</t>
  </si>
  <si>
    <t>Snapple Tea - Peach</t>
  </si>
  <si>
    <t xml:space="preserve"> Peach</t>
  </si>
  <si>
    <t>Thursday, June 30, 2022</t>
  </si>
  <si>
    <t xml:space="preserve"> June 30</t>
  </si>
  <si>
    <t>Friday, July 1, 2022</t>
  </si>
  <si>
    <t xml:space="preserve"> July 1</t>
  </si>
  <si>
    <t>Saturday, July 2, 2022</t>
  </si>
  <si>
    <t xml:space="preserve"> July 2</t>
  </si>
  <si>
    <t>Sunday, July 3, 2022</t>
  </si>
  <si>
    <t xml:space="preserve"> July 3</t>
  </si>
  <si>
    <t>Monday, July 4, 2022</t>
  </si>
  <si>
    <t xml:space="preserve"> July 4</t>
  </si>
  <si>
    <t>Tuesday, July 5, 2022</t>
  </si>
  <si>
    <t xml:space="preserve"> July 5</t>
  </si>
  <si>
    <t>Wednesday, July 6, 2022</t>
  </si>
  <si>
    <t xml:space="preserve"> July 6</t>
  </si>
  <si>
    <t>Thursday, July 7, 2022</t>
  </si>
  <si>
    <t xml:space="preserve"> July 7</t>
  </si>
  <si>
    <t>Friday, July 8, 2022</t>
  </si>
  <si>
    <t xml:space="preserve"> July 8</t>
  </si>
  <si>
    <t>Saturday, July 9, 2022</t>
  </si>
  <si>
    <t xml:space="preserve"> July 9</t>
  </si>
  <si>
    <t>Sunday, July 10, 2022</t>
  </si>
  <si>
    <t xml:space="preserve"> July 10</t>
  </si>
  <si>
    <t>Zone Perfect - Chocolate Chip Cookie Dough</t>
  </si>
  <si>
    <t xml:space="preserve">Zone Perfect </t>
  </si>
  <si>
    <t xml:space="preserve"> Chocolate Chip Cookie Dough</t>
  </si>
  <si>
    <t>Monday, July 11, 2022</t>
  </si>
  <si>
    <t xml:space="preserve"> July 11</t>
  </si>
  <si>
    <t>Tuesday, July 12, 2022</t>
  </si>
  <si>
    <t xml:space="preserve"> July 12</t>
  </si>
  <si>
    <t>Wednesday, July 13, 2022</t>
  </si>
  <si>
    <t xml:space="preserve"> July 13</t>
  </si>
  <si>
    <t>Thursday, July 14, 2022</t>
  </si>
  <si>
    <t xml:space="preserve"> July 14</t>
  </si>
  <si>
    <t>Friday, July 15, 2022</t>
  </si>
  <si>
    <t xml:space="preserve"> July 15</t>
  </si>
  <si>
    <t>Saturday, July 16, 2022</t>
  </si>
  <si>
    <t xml:space="preserve"> July 16</t>
  </si>
  <si>
    <t>Sunday, July 17, 2022</t>
  </si>
  <si>
    <t xml:space="preserve"> July 17</t>
  </si>
  <si>
    <t>Nature's Garden Trail Mix - Omega 3</t>
  </si>
  <si>
    <t xml:space="preserve"> Omega 3</t>
  </si>
  <si>
    <t>Monday, July 18, 2022</t>
  </si>
  <si>
    <t xml:space="preserve"> July 18</t>
  </si>
  <si>
    <t>Tuesday, July 19, 2022</t>
  </si>
  <si>
    <t xml:space="preserve"> July 19</t>
  </si>
  <si>
    <t>Wednesday, July 20, 2022</t>
  </si>
  <si>
    <t xml:space="preserve"> July 20</t>
  </si>
  <si>
    <t>S. Pellegrino Essenza Mineral Water - Blood O</t>
  </si>
  <si>
    <t xml:space="preserve">S. Pellegrino Essenza Mineral Water </t>
  </si>
  <si>
    <t xml:space="preserve"> Blood O</t>
  </si>
  <si>
    <t>Thursday, July 21, 2022</t>
  </si>
  <si>
    <t xml:space="preserve"> July 21</t>
  </si>
  <si>
    <t>Friday, July 22, 2022</t>
  </si>
  <si>
    <t xml:space="preserve"> July 22</t>
  </si>
  <si>
    <t>Saturday, July 23, 2022</t>
  </si>
  <si>
    <t xml:space="preserve"> July 23</t>
  </si>
  <si>
    <t>Sunday, July 24, 2022</t>
  </si>
  <si>
    <t xml:space="preserve"> July 24</t>
  </si>
  <si>
    <t>Monday, July 25, 2022</t>
  </si>
  <si>
    <t xml:space="preserve"> July 25</t>
  </si>
  <si>
    <t>Tuesday, July 26, 2022</t>
  </si>
  <si>
    <t xml:space="preserve"> July 26</t>
  </si>
  <si>
    <t>Wednesday, July 27, 2022</t>
  </si>
  <si>
    <t xml:space="preserve"> July 27</t>
  </si>
  <si>
    <t>Thursday, July 28, 2022</t>
  </si>
  <si>
    <t xml:space="preserve"> July 28</t>
  </si>
  <si>
    <t>Friday, July 29, 2022</t>
  </si>
  <si>
    <t xml:space="preserve"> July 29</t>
  </si>
  <si>
    <t>Saturday, July 30, 2022</t>
  </si>
  <si>
    <t xml:space="preserve"> July 30</t>
  </si>
  <si>
    <t>Sunday, July 31, 2022</t>
  </si>
  <si>
    <t xml:space="preserve"> July 31</t>
  </si>
  <si>
    <t>Monday, August 1, 2022</t>
  </si>
  <si>
    <t xml:space="preserve"> August 1</t>
  </si>
  <si>
    <t>Tuesday, August 2, 2022</t>
  </si>
  <si>
    <t xml:space="preserve"> August 2</t>
  </si>
  <si>
    <t>Unlinked</t>
  </si>
  <si>
    <t>Wednesday, August 3, 2022</t>
  </si>
  <si>
    <t xml:space="preserve"> August 3</t>
  </si>
  <si>
    <t>Snapple Lemonade - black berry</t>
  </si>
  <si>
    <t xml:space="preserve">Snapple Lemonade </t>
  </si>
  <si>
    <t xml:space="preserve"> black berry</t>
  </si>
  <si>
    <t>Snapple Lemonade - watermelon</t>
  </si>
  <si>
    <t xml:space="preserve"> watermelon</t>
  </si>
  <si>
    <t>Thursday, August 4, 2022</t>
  </si>
  <si>
    <t xml:space="preserve"> August 4</t>
  </si>
  <si>
    <t>Snapple Lemonade - pineapple</t>
  </si>
  <si>
    <t xml:space="preserve"> pineapple</t>
  </si>
  <si>
    <t>Friday, August 5, 2022</t>
  </si>
  <si>
    <t xml:space="preserve"> August 5</t>
  </si>
  <si>
    <t>Saturday, August 6, 2022</t>
  </si>
  <si>
    <t xml:space="preserve"> August 6</t>
  </si>
  <si>
    <t>Sunday, August 7, 2022</t>
  </si>
  <si>
    <t xml:space="preserve"> August 7</t>
  </si>
  <si>
    <t>Monday, August 8, 2022</t>
  </si>
  <si>
    <t xml:space="preserve"> August 8</t>
  </si>
  <si>
    <t>Tuesday, August 9, 2022</t>
  </si>
  <si>
    <t xml:space="preserve"> August 9</t>
  </si>
  <si>
    <t>Wednesday, August 10, 2022</t>
  </si>
  <si>
    <t xml:space="preserve"> August 10</t>
  </si>
  <si>
    <t>Thursday, August 11, 2022</t>
  </si>
  <si>
    <t xml:space="preserve"> August 11</t>
  </si>
  <si>
    <t>Friday, August 12, 2022</t>
  </si>
  <si>
    <t xml:space="preserve"> August 12</t>
  </si>
  <si>
    <t>Saturday, August 13, 2022</t>
  </si>
  <si>
    <t xml:space="preserve"> August 13</t>
  </si>
  <si>
    <t>Sunday, August 14, 2022</t>
  </si>
  <si>
    <t xml:space="preserve"> August 14</t>
  </si>
  <si>
    <t>Monday, August 15, 2022</t>
  </si>
  <si>
    <t xml:space="preserve"> August 15</t>
  </si>
  <si>
    <t>Tuesday, August 16, 2022</t>
  </si>
  <si>
    <t xml:space="preserve"> August 16</t>
  </si>
  <si>
    <t>Wednesday, August 17, 2022</t>
  </si>
  <si>
    <t xml:space="preserve"> August 17</t>
  </si>
  <si>
    <t>Thursday, August 18, 2022</t>
  </si>
  <si>
    <t xml:space="preserve"> August 18</t>
  </si>
  <si>
    <t>Friday, August 19, 2022</t>
  </si>
  <si>
    <t xml:space="preserve"> August 19</t>
  </si>
  <si>
    <t>Zevia Organic Tea - Peach</t>
  </si>
  <si>
    <t xml:space="preserve">Zevia Organic Tea </t>
  </si>
  <si>
    <t>Saturday, August 20, 2022</t>
  </si>
  <si>
    <t xml:space="preserve"> August 20</t>
  </si>
  <si>
    <t>Sunday, August 21, 2022</t>
  </si>
  <si>
    <t xml:space="preserve"> August 21</t>
  </si>
  <si>
    <t>Monday, August 22, 2022</t>
  </si>
  <si>
    <t xml:space="preserve"> August 22</t>
  </si>
  <si>
    <t>Nature's Garden Trail Mix - Heart Healthy Mix</t>
  </si>
  <si>
    <t xml:space="preserve"> Heart Healthy Mix</t>
  </si>
  <si>
    <t>Keto Bar - Chocolate Dream</t>
  </si>
  <si>
    <t>Tuesday, August 23, 2022</t>
  </si>
  <si>
    <t xml:space="preserve"> August 23</t>
  </si>
  <si>
    <t>Wednesday, August 24, 2022</t>
  </si>
  <si>
    <t xml:space="preserve"> August 24</t>
  </si>
  <si>
    <t>Lindens - Chocolate Chippers</t>
  </si>
  <si>
    <t xml:space="preserve">Lindens </t>
  </si>
  <si>
    <t xml:space="preserve"> Chocolate Chippers</t>
  </si>
  <si>
    <t>Thursday, August 25, 2022</t>
  </si>
  <si>
    <t xml:space="preserve"> August 25</t>
  </si>
  <si>
    <t>Pure Organic Fruit Bar - Raspberry Lemonade</t>
  </si>
  <si>
    <t xml:space="preserve"> Raspberry Lemonade</t>
  </si>
  <si>
    <t>TruBar - Cookie Dough</t>
  </si>
  <si>
    <t xml:space="preserve">TruBar </t>
  </si>
  <si>
    <t xml:space="preserve"> Cookie Dough</t>
  </si>
  <si>
    <t>Friday, August 26, 2022</t>
  </si>
  <si>
    <t xml:space="preserve"> August 26</t>
  </si>
  <si>
    <t>Saturday, August 27, 2022</t>
  </si>
  <si>
    <t xml:space="preserve"> August 27</t>
  </si>
  <si>
    <t>Sunday, August 28, 2022</t>
  </si>
  <si>
    <t xml:space="preserve"> August 28</t>
  </si>
  <si>
    <t>Monday, August 29, 2022</t>
  </si>
  <si>
    <t xml:space="preserve"> August 29</t>
  </si>
  <si>
    <t>TruBar - Daydreaming about Donuts</t>
  </si>
  <si>
    <t xml:space="preserve"> Daydreaming about Donuts</t>
  </si>
  <si>
    <t>Tuesday, August 30, 2022</t>
  </si>
  <si>
    <t xml:space="preserve"> August 30</t>
  </si>
  <si>
    <t>Wednesday, August 31, 2022</t>
  </si>
  <si>
    <t xml:space="preserve"> August 31</t>
  </si>
  <si>
    <t>Type2</t>
  </si>
  <si>
    <t>Latitude</t>
  </si>
  <si>
    <t>Longitude</t>
  </si>
  <si>
    <t>(All)</t>
  </si>
  <si>
    <t>Row Labels</t>
  </si>
  <si>
    <t>Grand Total</t>
  </si>
  <si>
    <t>Sum of MQty</t>
  </si>
  <si>
    <t>% of Total Inventory</t>
  </si>
  <si>
    <t>% of Cum. Inventory</t>
  </si>
  <si>
    <t>A</t>
  </si>
  <si>
    <t>B</t>
  </si>
  <si>
    <t>C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</si>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</sst>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3" borderId="1" xfId="0" applyFont="1" applyFill="1" applyBorder="1"/>
    <xf numFmtId="0" fontId="0" fillId="0" borderId="0" xfId="0" pivotButton="1"/>
    <xf numFmtId="0" fontId="3" fillId="2" borderId="0" xfId="0" applyFont="1" applyFill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2" xfId="0" applyBorder="1"/>
    <xf numFmtId="9" fontId="0" fillId="0" borderId="2" xfId="1" applyFont="1" applyBorder="1"/>
  </cellXfs>
  <cellStyles count="2">
    <cellStyle name="Normal" xfId="0" builtinId="0"/>
    <cellStyle name="Percent" xfId="1" builtinId="5"/>
  </cellStyles>
  <dxfs count="5">
    <dxf>
      <numFmt numFmtId="164" formatCode="0.0"/>
    </dxf>
    <dxf>
      <numFmt numFmtId="165" formatCode="m/d/yyyy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G" refreshedDate="44877.574238657406" createdVersion="8" refreshedVersion="8" minRefreshableVersion="3" recordCount="6445" xr:uid="{642D6152-4A2D-4563-AC43-3A79D38B3F47}">
  <cacheSource type="worksheet">
    <worksheetSource name="Table1"/>
  </cacheSource>
  <cacheFields count="33">
    <cacheField name="Status" numFmtId="0">
      <sharedItems/>
    </cacheField>
    <cacheField name="ID" numFmtId="0">
      <sharedItems/>
    </cacheField>
    <cacheField name="Location" numFmtId="0">
      <sharedItems/>
    </cacheField>
    <cacheField name="Machine" numFmtId="0">
      <sharedItems/>
    </cacheField>
    <cacheField name="Latitude" numFmtId="0">
      <sharedItems containsSemiMixedTypes="0" containsString="0" containsNumber="1" minValue="35.2750871" maxValue="40.435699999999997"/>
    </cacheField>
    <cacheField name="Longitude" numFmtId="0">
      <sharedItems containsSemiMixedTypes="0" containsString="0" containsNumber="1" minValue="-90.466769400000004" maxValue="-74.125200000000007"/>
    </cacheField>
    <cacheField name="Product" numFmtId="0">
      <sharedItems containsBlank="1"/>
    </cacheField>
    <cacheField name="Category" numFmtId="0">
      <sharedItems containsBlank="1"/>
    </cacheField>
    <cacheField name="Transaction" numFmtId="0">
      <sharedItems containsSemiMixedTypes="0" containsString="0" containsNumber="1" containsInteger="1" minValue="14515778905" maxValue="15603921383"/>
    </cacheField>
    <cacheField name="TransDate" numFmtId="0">
      <sharedItems/>
    </cacheField>
    <cacheField name="Type" numFmtId="0">
      <sharedItems/>
    </cacheField>
    <cacheField name="RCoil" numFmtId="0">
      <sharedItems containsSemiMixedTypes="0" containsString="0" containsNumber="1" containsInteger="1" minValue="110" maxValue="165"/>
    </cacheField>
    <cacheField name="RPrice" numFmtId="0">
      <sharedItems containsSemiMixedTypes="0" containsString="0" containsNumber="1" minValue="1" maxValue="5"/>
    </cacheField>
    <cacheField name="RQty" numFmtId="0">
      <sharedItems containsSemiMixedTypes="0" containsString="0" containsNumber="1" containsInteger="1" minValue="1" maxValue="3"/>
    </cacheField>
    <cacheField name="MCoil" numFmtId="0">
      <sharedItems containsSemiMixedTypes="0" containsString="0" containsNumber="1" containsInteger="1" minValue="110" maxValue="165"/>
    </cacheField>
    <cacheField name="MPrice" numFmtId="0">
      <sharedItems containsString="0" containsBlank="1" containsNumber="1" minValue="1" maxValue="5"/>
    </cacheField>
    <cacheField name="MQty" numFmtId="0">
      <sharedItems containsSemiMixedTypes="0" containsString="0" containsNumber="1" containsInteger="1" minValue="1" maxValue="3"/>
    </cacheField>
    <cacheField name="LineTotal" numFmtId="0">
      <sharedItems containsSemiMixedTypes="0" containsString="0" containsNumber="1" minValue="1" maxValue="8"/>
    </cacheField>
    <cacheField name="TransTotal" numFmtId="0">
      <sharedItems containsSemiMixedTypes="0" containsString="0" containsNumber="1" minValue="1" maxValue="8"/>
    </cacheField>
    <cacheField name="Date" numFmtId="14">
      <sharedItems containsSemiMixedTypes="0" containsNonDate="0" containsDate="1" containsString="0" minDate="2022-01-01T00:00:00" maxDate="2022-09-01T00:00:00"/>
    </cacheField>
    <cacheField name="Product Cleaned" numFmtId="0">
      <sharedItems count="171">
        <s v="Red Bull - Energy Drink - Sugar Free"/>
        <s v="Takis - Hot Chilli Pepper &amp; Lime"/>
        <s v="Bai Antioxidant - Brasilia BB"/>
        <s v="Miss Vickie's Potato Chip - Sea Salt &amp; Vinega"/>
        <s v="Miss Vickie's Potato Chip - Lime &amp; Cracked Pe"/>
        <s v="Monster Energy Original"/>
        <s v="Seapoint Farms Dry Roasted Edamame - Wasabi"/>
        <s v="Snapple Diet Tea - Lemon"/>
        <s v="Skinny Pop Popcorn"/>
        <s v="Stretch Island Fruit Leathers Snacks - Variet"/>
        <s v="KitKat - Crisp Wafers"/>
        <s v="Wonderful Pistachios - Variety"/>
        <s v="Spindrift - Sparkling Water  Lime"/>
        <s v="Miss Vickie's Potato Chip - Sea Salt Original"/>
        <s v="Jacks Links Bar Beef Strip"/>
        <s v="Vitamin Water - XXX Acai BB Pomegranate"/>
        <s v="Cheetos - Fleming Hot Crunchy"/>
        <s v="Pure Organic Fruit Bar - Strawberry Banana"/>
        <s v="Oreo Mini"/>
        <s v="Nutter Butter Bites"/>
        <s v="Jack Links Beef Steak Original"/>
        <s v="Robert Irvine's - Fit Crunch -  Chocolate Pea"/>
        <s v="Good Health Veggie Stix - Zesty Ranch"/>
        <s v="Cheetos Baked - Flaming Hot"/>
        <s v="S. Pellegrino Sparkling Mineral Water"/>
        <s v="Mini Chips Ahoy"/>
        <s v="Newtons Fig Bar"/>
        <s v="SunChips Multigrain - Salsa"/>
        <s v="Bubly - Grapefruit"/>
        <s v="Poland Springs Water"/>
        <s v="Chum Fruit Bites - Mango/Strawberry"/>
        <s v="Snapple Diet Tea - Raspberry"/>
        <s v="Zevia Zero Calorie Energy - Mango Ginger"/>
        <s v="V8 Vegetable Juice - Original"/>
        <s v="BodyArmor LYTE  - Peach Mango"/>
        <s v="SunChips Multigrain - Harvest Cheddar"/>
        <s v="Good Health Veggie Stix - Sea Salt"/>
        <s v="Snapple Diet Tea - Peach Tea"/>
        <s v="Keto Krisp - Almond/Chocolate"/>
        <s v="Larabar - Peanut Butter chocolate Chip"/>
        <s v="Bai Antioxidant - Molokai Coconut"/>
        <s v="Monster Energy  Zero Ultra"/>
        <s v="Chesters Fries Flaming hot"/>
        <s v="Miss Vickie's Potato Chip - Jalapeno"/>
        <s v="Coca Cola - Zero Sugar"/>
        <s v="Red Bull - Original"/>
        <s v="Ruffles Baked  - Cheddar &amp; Sour Cream"/>
        <s v="Ritz Bits Cheese"/>
        <s v="CheezIt - Original"/>
        <s v="Takis FUGEO mini"/>
        <s v="BodyArmor LYTE  - Berry Punch"/>
        <s v="Miss Vickie's Potato Chip - Smokehouse BBQ"/>
        <s v="Vitamin Water - Ice Cool Blue Lavender"/>
        <s v="CheezIt - White Cheddar"/>
        <s v="Nature's Valley Crunchy Granola Bar - Oats &amp;"/>
        <s v="Lays Baked - Original"/>
        <s v="Bai Antioxidant - Zambia Bingcherry"/>
        <s v="Bubly - Cherry"/>
        <s v="Belvita Breakfast Cookies - Blueberry"/>
        <s v="Spindrift - Sparkling Water Raspberry Lime"/>
        <s v="SunChips Multigrain - Original"/>
        <s v="Popchips Potato - Barbeque"/>
        <s v="Snyder's of Hanover Pretzel - Cheddar Cheese"/>
        <s v="Pure Organic Pineapple Passionfruit"/>
        <s v="Keto Krisp - Almond Butter"/>
        <s v="Nature's Valley Chewy Granola Bar - Fruit &amp; N"/>
        <s v="Vitamin Water - Squeezed Lemonade"/>
        <s v="Popchips Potato - Sea Salt"/>
        <s v="CheezIt - Double Cheese"/>
        <s v="Lays Baked - Barbecue"/>
        <s v="Sunkist Soda - Orange"/>
        <s v="Funyuns - Flaming Hot"/>
        <s v="Munchies Snack mix Flaming Hot"/>
        <s v="NuGo Dark Chocolate - Choc Chip"/>
        <s v="Oreo Single Server 6 ct"/>
        <s v="Cheetos Flaming Hot Limon Crunchy"/>
        <s v="Oberto Specialty Meats - Original"/>
        <s v="Doritos Famin Hot Nacho"/>
        <s v="Kinder - Bueno - Crispy Creamy Chocolate"/>
        <s v="Belvita Snack Packs - Blueberry"/>
        <s v="RXBAR - Protein Bar - Peanut Butter"/>
        <s v="Snapple Tea - Raspberry"/>
        <s v="KIND Bar - Dark Choc Almond SeaSalt"/>
        <s v="Fritos - Original"/>
        <s v="NuGo Dark Chocolate - Pretzel Sea Salt"/>
        <s v="Cheetos Baked - Crunchy Cheese"/>
        <s v="CheezIt - Cheddar Sour Cream and Onion"/>
        <s v="RXBAR - Protein Bar - Chocolate Sea Salt"/>
        <s v="Starbucks Doubleshot Energy - Mocha"/>
        <s v="Bubly - Blackberry"/>
        <s v="Doritos Nacho Cheese"/>
        <s v="Cheetos - Crunchy"/>
        <s v="Spindrift - Sparkling Water - Pineapple"/>
        <s v="Iberia Coconut Water"/>
        <s v="Doritos Cool Ranch"/>
        <s v="Lays - Classic"/>
        <s v="Genius Keto Bar - Chocolate Dream"/>
        <s v="Cell is Blank - Dis-regard"/>
        <s v="Lenny &amp; Larrys - SnickerDoodle"/>
        <s v="Autumns Granola Bar - Cinnamon Almond"/>
        <s v="SunChips Multigrain - French Onion"/>
        <s v="Bai Antioxidant - Kula Watermelon"/>
        <s v="Honest Tea - Berry Hibiscus"/>
        <s v="Hungry Buddha - Chocolate Chip"/>
        <s v="Remedy Kombucha - Ginger Lemon"/>
        <s v="Doritos Dinamita Chile Lemon"/>
        <s v="Starbucks Refresher - Real Coconut Water"/>
        <s v="Hungry Buddha - Coconut Cocoa"/>
        <s v="Made in Nature - Mangoes Sweet &amp; Tangy"/>
        <s v="Belvita Snack Packs - Cinnamon"/>
        <s v="Keto Bar - Creamy Peanut Butter Chocolate"/>
        <s v="Skippy Peanut Butter - Go Paks"/>
        <s v="Belvita Snack Bites - Cinnamon BS Go Paks"/>
        <s v="Pop Corners - Kettle Corn"/>
        <s v="Bai Antioxidant - Kupang strawberry kiwi"/>
        <s v="Quaker Caramel Rice Crisps"/>
        <s v="Belvita Snack Packs - Chocolate"/>
        <s v="Pop Corners - Sea Salt"/>
        <s v="Pop Corners - Spicy Queso"/>
        <s v="Quaker Apple Cinnamon Rice Crisps"/>
        <s v="Bai Antioxidant - Tanzania Lemon Super Tea"/>
        <s v="Quaker ButterMilk Ranch Rice Crisps"/>
        <s v="Bai Lemonade - Burundi Blueberry"/>
        <s v="Pop Corners - White Cheddar"/>
        <s v="Bubly - Mango"/>
        <s v="Nutri Grain Apple Cinnamon"/>
        <s v="Quaker Cheddar Rice Crisps"/>
        <s v="Cheetos Puffs"/>
        <s v="Cheetos Cheddar Jalapeno"/>
        <s v="Bubly - Lime"/>
        <s v="Nature's Garden Trail Mix - Cranberry Healthy"/>
        <s v="BodyArmor LYTE - Strawberry Lemonade"/>
        <s v="Keep Healthy - Chocolate Fudge"/>
        <s v="CheezIt - Go Paks"/>
        <s v="Lenny &amp; Larrys - Chocolate Chip"/>
        <s v="Snyder's of Hanover Pretzel Pieces - Honey Mu"/>
        <s v="Belvita Breakfast Biscuit Bites - Blueberry"/>
        <s v="Snyder's of Hanover Pretzel Pieces - Hot Buff"/>
        <s v="Ice Breakers Ice Cubes - PepperMint"/>
        <s v="Goldfish Baked - Cheddar"/>
        <s v="Doritos Spicy Nacho"/>
        <s v="Pop Corners - Sweet &amp; Salty Kettle"/>
        <s v="Mini Chips Ahoy - Go Paks"/>
        <s v="Oreo Mini - Go Paks"/>
        <s v="Teddy Grahams - Go Paks"/>
        <s v="BodyArmor  LYTE - Blueberry Pomegranate"/>
        <s v="Starbucks Doubleshot Energy - Coffee"/>
        <s v="Snyder's of Hanover Pretzel Pieces - Cheddar"/>
        <s v="Nature's Bakery Fig Bar - Blueberry"/>
        <s v="Nature's Bakery Fig Bar - Raspberry"/>
        <s v="Canada Dry - Ginger Ale &amp; Lemonde"/>
        <s v="Canada Dry - Ginger Ale"/>
        <s v="Snapple Tea - Lemon"/>
        <s v="Popchips Potato - Sour Cream &amp; Onion"/>
        <s v="Pringles - Cheddar Cheese"/>
        <s v="Pringles - Sour Cream &amp; Onion"/>
        <s v="Coca Cola - Regular"/>
        <s v="Snapple Tea - Peach"/>
        <s v="Zone Perfect - Chocolate Chip Cookie Dough"/>
        <s v="Nature's Garden Trail Mix - Omega 3"/>
        <s v="S. Pellegrino Essenza Mineral Water - Blood O"/>
        <s v="Snapple Lemonade - black berry"/>
        <s v="Snapple Lemonade - watermelon"/>
        <s v="Snapple Lemonade - pineapple"/>
        <s v="Zevia Organic Tea - Peach"/>
        <s v="Nature's Garden Trail Mix - Heart Healthy Mix"/>
        <s v="Keto Bar - Chocolate Dream"/>
        <s v="Lindens - Chocolate Chippers"/>
        <s v="Pure Organic Fruit Bar - Raspberry Lemonade"/>
        <s v="TruBar - Cookie Dough"/>
        <s v="TruBar - Daydreaming about Donuts"/>
      </sharedItems>
    </cacheField>
    <cacheField name="Category Cleaned" numFmtId="0">
      <sharedItems/>
    </cacheField>
    <cacheField name="Category Final" numFmtId="0">
      <sharedItems count="6">
        <s v="Carbonated"/>
        <s v="Food"/>
        <s v="Non Carbonated"/>
        <s v="Water"/>
        <s v="Cell is Blank - Dis-regard"/>
        <s v="Non-Carbonated" u="1"/>
      </sharedItems>
    </cacheField>
    <cacheField name="Validation of Rprice = Mprice" numFmtId="0">
      <sharedItems/>
    </cacheField>
    <cacheField name="Mprice Cleaned" numFmtId="0">
      <sharedItems containsSemiMixedTypes="0" containsString="0" containsNumber="1" minValue="1" maxValue="5"/>
    </cacheField>
    <cacheField name="Cost of Product" numFmtId="164">
      <sharedItems containsSemiMixedTypes="0" containsString="0" containsNumber="1" minValue="0.66666666666666663" maxValue="3.3333333333333335"/>
    </cacheField>
    <cacheField name="Vendor" numFmtId="0">
      <sharedItems containsBlank="1"/>
    </cacheField>
    <cacheField name="Type2" numFmtId="0">
      <sharedItems containsBlank="1"/>
    </cacheField>
    <cacheField name="Ignore" numFmtId="0">
      <sharedItems containsBlank="1"/>
    </cacheField>
    <cacheField name="Day" numFmtId="0">
      <sharedItems/>
    </cacheField>
    <cacheField name="Month" numFmtId="0">
      <sharedItems/>
    </cacheField>
    <cacheField name="Year" numFmtId="0">
      <sharedItems containsSemiMixedTypes="0" containsString="0" containsNumber="1" containsInteger="1" minValue="2022" maxValue="2022"/>
    </cacheField>
    <cacheField name="Column1" numFmtId="0">
      <sharedItems containsMixedTypes="1" containsNumber="1" containsInteger="1" minValue="6527" maxValue="65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45">
  <r>
    <s v="Processed"/>
    <s v="VJ300320611"/>
    <s v="Brunswick Sq Mall"/>
    <s v="BSQ Mall x1366 - ATT"/>
    <n v="40.423690999999998"/>
    <n v="-74.380831999999998"/>
    <s v="Red Bull - Energy Drink - Sugar Free"/>
    <s v="Carbonated"/>
    <n v="14515778905"/>
    <s v="Saturday, January 1, 2022"/>
    <s v="Credit"/>
    <n v="148"/>
    <n v="3.5"/>
    <n v="1"/>
    <n v="148"/>
    <n v="3.5"/>
    <n v="1"/>
    <n v="3.5"/>
    <n v="3.5"/>
    <d v="2022-01-01T00:00:00"/>
    <x v="0"/>
    <s v="Carbonated"/>
    <x v="0"/>
    <b v="1"/>
    <n v="3.5"/>
    <n v="2.3333333333333335"/>
    <s v="Red Bull "/>
    <s v=" Energy Drink "/>
    <s v=" Sugar Free"/>
    <s v="Saturday"/>
    <s v=" January 1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4516018629"/>
    <s v="Saturday, January 1, 2022"/>
    <s v="Credit"/>
    <n v="148"/>
    <n v="3.5"/>
    <n v="1"/>
    <n v="148"/>
    <n v="3.5"/>
    <n v="1"/>
    <n v="3.5"/>
    <n v="5"/>
    <d v="2022-01-01T00:00:00"/>
    <x v="0"/>
    <s v="Carbonated"/>
    <x v="0"/>
    <b v="1"/>
    <n v="3.5"/>
    <n v="2.3333333333333335"/>
    <s v="Red Bull "/>
    <s v=" Energy Drink "/>
    <s v=" Sugar Free"/>
    <s v="Saturday"/>
    <s v=" January 1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516018629"/>
    <s v="Saturday, January 1, 2022"/>
    <s v="Credit"/>
    <n v="123"/>
    <n v="1.5"/>
    <n v="1"/>
    <n v="123"/>
    <n v="1.5"/>
    <n v="1"/>
    <n v="1.5"/>
    <n v="5"/>
    <d v="2022-01-01T00:00:00"/>
    <x v="1"/>
    <s v="Food"/>
    <x v="1"/>
    <b v="1"/>
    <n v="1.5"/>
    <n v="1"/>
    <s v="Takis "/>
    <s v=" Hot Chilli Pepper &amp; Lime"/>
    <m/>
    <s v="Saturday"/>
    <s v=" January 1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516020373"/>
    <s v="Saturday, January 1, 2022"/>
    <s v="Credit"/>
    <n v="123"/>
    <n v="1.5"/>
    <n v="1"/>
    <n v="123"/>
    <n v="1.5"/>
    <n v="1"/>
    <n v="1.5"/>
    <n v="1.5"/>
    <d v="2022-01-01T00:00:00"/>
    <x v="1"/>
    <s v="Food"/>
    <x v="1"/>
    <b v="1"/>
    <n v="1.5"/>
    <n v="1"/>
    <s v="Takis "/>
    <s v=" Hot Chilli Pepper &amp; Lime"/>
    <m/>
    <s v="Saturday"/>
    <s v=" January 1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4516021756"/>
    <s v="Saturday, January 1, 2022"/>
    <s v="Credit"/>
    <n v="148"/>
    <n v="3.5"/>
    <n v="1"/>
    <n v="148"/>
    <n v="3.5"/>
    <n v="1"/>
    <n v="3.5"/>
    <n v="3.5"/>
    <d v="2022-01-01T00:00:00"/>
    <x v="0"/>
    <s v="Carbonated"/>
    <x v="0"/>
    <b v="1"/>
    <n v="3.5"/>
    <n v="2.3333333333333335"/>
    <s v="Red Bull "/>
    <s v=" Energy Drink "/>
    <s v=" Sugar Free"/>
    <s v="Saturday"/>
    <s v=" January 1"/>
    <n v="2022"/>
    <n v="6527"/>
  </r>
  <r>
    <s v="Processed"/>
    <s v="VJ300205292"/>
    <s v="Brunswick Sq Mall"/>
    <s v="BSQ Mall x1364 - Zales"/>
    <n v="40.423690999999998"/>
    <n v="-74.380831999999998"/>
    <s v="Bai Antioxidant - Brasilia BB"/>
    <s v="Non Carbonated"/>
    <n v="14517568743"/>
    <s v="Sunday, January 2, 2022"/>
    <s v="Cash"/>
    <n v="146"/>
    <n v="2.5"/>
    <n v="1"/>
    <n v="146"/>
    <n v="2.5"/>
    <n v="1"/>
    <n v="2.5"/>
    <n v="2.5"/>
    <d v="2022-01-02T00:00:00"/>
    <x v="2"/>
    <s v="Non Carbonated"/>
    <x v="2"/>
    <b v="1"/>
    <n v="2.5"/>
    <n v="1.6666666666666667"/>
    <s v="Bai Antioxidant "/>
    <s v=" Brasilia BB"/>
    <m/>
    <s v="Sunday"/>
    <s v=" January 2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&amp; Vinega"/>
    <s v="Food"/>
    <n v="14518731524"/>
    <s v="Monday, January 3, 2022"/>
    <s v="Cash"/>
    <n v="114"/>
    <n v="1.5"/>
    <n v="1"/>
    <n v="114"/>
    <n v="1.5"/>
    <n v="1"/>
    <n v="1.5"/>
    <n v="1.5"/>
    <d v="2022-01-02T00:00:00"/>
    <x v="3"/>
    <s v="Food"/>
    <x v="1"/>
    <b v="1"/>
    <n v="1.5"/>
    <n v="1"/>
    <s v="Miss Vickie's Potato Chip "/>
    <s v=" Sea Salt &amp; Vinega"/>
    <m/>
    <s v="Monday"/>
    <s v=" January 3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519162059"/>
    <s v="Monday, January 3, 2022"/>
    <s v="Credit"/>
    <n v="110"/>
    <n v="1.5"/>
    <n v="1"/>
    <n v="110"/>
    <n v="1.5"/>
    <n v="1"/>
    <n v="1.5"/>
    <n v="1.5"/>
    <d v="2022-01-03T00:00:00"/>
    <x v="4"/>
    <s v="Food"/>
    <x v="1"/>
    <b v="1"/>
    <n v="1.5"/>
    <n v="1"/>
    <s v="Miss Vickie's Potato Chip "/>
    <s v=" Lime &amp; Cracked Pe"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19670154"/>
    <s v="Monday, January 3, 2022"/>
    <s v="Credit"/>
    <n v="144"/>
    <n v="3"/>
    <n v="1"/>
    <n v="144"/>
    <n v="3"/>
    <n v="1"/>
    <n v="3"/>
    <n v="3"/>
    <d v="2022-01-03T00:00:00"/>
    <x v="5"/>
    <s v="Carbonated"/>
    <x v="0"/>
    <b v="1"/>
    <n v="3"/>
    <n v="2"/>
    <s v="Monster Energy Original"/>
    <m/>
    <m/>
    <s v="Monday"/>
    <s v=" January 3"/>
    <n v="2022"/>
    <n v="6527"/>
  </r>
  <r>
    <s v="Processed"/>
    <s v="VJ300320686"/>
    <s v="Earle Asphalt"/>
    <s v="Earle Asphalt x1371"/>
    <n v="35.2750871"/>
    <n v="-90.466769400000004"/>
    <s v="Seapoint Farms Dry Roasted Edamame - Wasabi"/>
    <s v="Food"/>
    <n v="14520315330"/>
    <s v="Monday, January 3, 2022"/>
    <s v="Credit"/>
    <n v="134"/>
    <n v="2.5"/>
    <n v="1"/>
    <n v="134"/>
    <n v="2.5"/>
    <n v="1"/>
    <n v="2.5"/>
    <n v="2.5"/>
    <d v="2022-01-03T00:00:00"/>
    <x v="6"/>
    <s v="Food"/>
    <x v="1"/>
    <b v="1"/>
    <n v="2.5"/>
    <n v="1.6666666666666667"/>
    <s v="Seapoint Farms Dry Roasted Edamame "/>
    <s v=" Wasabi"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520522827"/>
    <s v="Monday, January 3, 2022"/>
    <s v="Cash"/>
    <n v="143"/>
    <n v="2.5"/>
    <n v="1"/>
    <n v="143"/>
    <n v="2.5"/>
    <n v="1"/>
    <n v="2.5"/>
    <n v="2.5"/>
    <d v="2022-01-03T00:00:00"/>
    <x v="7"/>
    <s v="Non Carbonated"/>
    <x v="2"/>
    <b v="1"/>
    <n v="2.5"/>
    <n v="1.6666666666666667"/>
    <s v="Snapple Diet Tea "/>
    <s v=" Lemon"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520523909"/>
    <s v="Monday, January 3, 2022"/>
    <s v="Cash"/>
    <n v="111"/>
    <n v="1.5"/>
    <n v="1"/>
    <n v="111"/>
    <n v="1.5"/>
    <n v="1"/>
    <n v="1.5"/>
    <n v="1.5"/>
    <d v="2022-01-03T00:00:00"/>
    <x v="8"/>
    <s v="Food"/>
    <x v="1"/>
    <b v="1"/>
    <n v="1.5"/>
    <n v="1"/>
    <s v="Skinny Pop Popcorn"/>
    <m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4520526471"/>
    <s v="Monday, January 3, 2022"/>
    <s v="Cash"/>
    <n v="131"/>
    <n v="1"/>
    <n v="1"/>
    <n v="131"/>
    <n v="1"/>
    <n v="1"/>
    <n v="1"/>
    <n v="1"/>
    <d v="2022-01-03T00:00:00"/>
    <x v="9"/>
    <s v="Food"/>
    <x v="1"/>
    <b v="1"/>
    <n v="1"/>
    <n v="0.66666666666666663"/>
    <s v="Stretch Island Fruit Leathers Snacks "/>
    <s v=" Variet"/>
    <m/>
    <s v="Monday"/>
    <s v=" January 3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4520549978"/>
    <s v="Monday, January 3, 2022"/>
    <s v="Credit"/>
    <n v="136"/>
    <n v="1.75"/>
    <n v="1"/>
    <n v="136"/>
    <n v="1.75"/>
    <n v="1"/>
    <n v="1.75"/>
    <n v="1.75"/>
    <d v="2022-01-03T00:00:00"/>
    <x v="10"/>
    <s v="Food"/>
    <x v="1"/>
    <b v="1"/>
    <n v="1.75"/>
    <n v="1.1666666666666667"/>
    <s v="KitKat "/>
    <s v=" Crisp Wafers"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520565434"/>
    <s v="Monday, January 3, 2022"/>
    <s v="Cash"/>
    <n v="111"/>
    <n v="1.5"/>
    <n v="1"/>
    <n v="111"/>
    <n v="1.5"/>
    <n v="1"/>
    <n v="1.5"/>
    <n v="1.5"/>
    <d v="2022-01-03T00:00:00"/>
    <x v="8"/>
    <s v="Food"/>
    <x v="1"/>
    <b v="1"/>
    <n v="1.5"/>
    <n v="1"/>
    <s v="Skinny Pop Popcorn"/>
    <m/>
    <m/>
    <s v="Monday"/>
    <s v=" Januar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20852487"/>
    <s v="Monday, January 3, 2022"/>
    <s v="Cash"/>
    <n v="132"/>
    <n v="2"/>
    <n v="1"/>
    <n v="132"/>
    <n v="2"/>
    <n v="1"/>
    <n v="2"/>
    <n v="2"/>
    <d v="2022-01-03T00:00:00"/>
    <x v="11"/>
    <s v="Food"/>
    <x v="1"/>
    <b v="1"/>
    <n v="2"/>
    <n v="1.3333333333333333"/>
    <s v="Wonderful Pistachios "/>
    <s v=" Variety"/>
    <m/>
    <s v="Monday"/>
    <s v=" Januar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21022594"/>
    <s v="Monday, January 3, 2022"/>
    <s v="Cash"/>
    <n v="132"/>
    <n v="2"/>
    <n v="1"/>
    <n v="132"/>
    <n v="2"/>
    <n v="1"/>
    <n v="2"/>
    <n v="2"/>
    <d v="2022-01-03T00:00:00"/>
    <x v="11"/>
    <s v="Food"/>
    <x v="1"/>
    <b v="1"/>
    <n v="2"/>
    <n v="1.3333333333333333"/>
    <s v="Wonderful Pistachios "/>
    <s v=" Variety"/>
    <m/>
    <s v="Monday"/>
    <s v=" January 3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21288291"/>
    <s v="Monday, January 3, 2022"/>
    <s v="Credit"/>
    <n v="146"/>
    <n v="3"/>
    <n v="1"/>
    <n v="146"/>
    <n v="3"/>
    <n v="1"/>
    <n v="3"/>
    <n v="3"/>
    <d v="2022-01-03T00:00:00"/>
    <x v="5"/>
    <s v="Carbonated"/>
    <x v="0"/>
    <b v="1"/>
    <n v="3"/>
    <n v="2"/>
    <s v="Monster Energy Original"/>
    <m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521610477"/>
    <s v="Monday, January 3, 2022"/>
    <s v="Cash"/>
    <n v="143"/>
    <n v="2.5"/>
    <n v="1"/>
    <n v="143"/>
    <n v="2.5"/>
    <n v="1"/>
    <n v="2.5"/>
    <n v="2.5"/>
    <d v="2022-01-03T00:00:00"/>
    <x v="7"/>
    <s v="Non Carbonated"/>
    <x v="2"/>
    <b v="1"/>
    <n v="2.5"/>
    <n v="1.6666666666666667"/>
    <s v="Snapple Diet Tea "/>
    <s v=" Lemon"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22404967"/>
    <s v="Monday, January 3, 2022"/>
    <s v="Cash"/>
    <n v="146"/>
    <n v="3"/>
    <n v="1"/>
    <n v="146"/>
    <n v="3"/>
    <n v="1"/>
    <n v="3"/>
    <n v="3"/>
    <d v="2022-01-03T00:00:00"/>
    <x v="5"/>
    <s v="Carbonated"/>
    <x v="0"/>
    <b v="1"/>
    <n v="3"/>
    <n v="2"/>
    <s v="Monster Energy Original"/>
    <m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22580949"/>
    <s v="Monday, January 3, 2022"/>
    <s v="Cash"/>
    <n v="144"/>
    <n v="3"/>
    <n v="1"/>
    <n v="144"/>
    <n v="3"/>
    <n v="1"/>
    <n v="3"/>
    <n v="3"/>
    <d v="2022-01-03T00:00:00"/>
    <x v="5"/>
    <s v="Carbonated"/>
    <x v="0"/>
    <b v="1"/>
    <n v="3"/>
    <n v="2"/>
    <s v="Monster Energy Original"/>
    <m/>
    <m/>
    <s v="Monday"/>
    <s v=" January 3"/>
    <n v="2022"/>
    <n v="6527"/>
  </r>
  <r>
    <s v="Processed"/>
    <s v="VJ300320609"/>
    <s v="GuttenPlans"/>
    <s v="GuttenPlans x1367"/>
    <n v="40.435699999999997"/>
    <n v="-74.125200000000007"/>
    <s v="Spindrift - Sparkling Water  Lime"/>
    <s v="Carbonated"/>
    <n v="14522634264"/>
    <s v="Tuesday, January 4, 2022"/>
    <s v="Cash"/>
    <n v="140"/>
    <n v="1"/>
    <n v="1"/>
    <n v="140"/>
    <n v="1"/>
    <n v="1"/>
    <n v="1"/>
    <n v="1"/>
    <d v="2022-01-03T00:00:00"/>
    <x v="12"/>
    <s v="Carbonated"/>
    <x v="0"/>
    <b v="1"/>
    <n v="1"/>
    <n v="0.66666666666666663"/>
    <s v="Spindrift "/>
    <s v=" Sparkling Water  Lime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22634805"/>
    <s v="Tuesday, January 4, 2022"/>
    <s v="Cash"/>
    <n v="134"/>
    <n v="2"/>
    <n v="1"/>
    <n v="134"/>
    <n v="2"/>
    <n v="1"/>
    <n v="2"/>
    <n v="2"/>
    <d v="2022-01-03T00:00:00"/>
    <x v="10"/>
    <s v="Food"/>
    <x v="1"/>
    <b v="1"/>
    <n v="2"/>
    <n v="1.3333333333333333"/>
    <s v="KitKat "/>
    <s v=" Crisp Wafers"/>
    <m/>
    <s v="Tuesday"/>
    <s v=" January 4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4522946212"/>
    <s v="Tuesday, January 4, 2022"/>
    <s v="Credit"/>
    <n v="114"/>
    <n v="1.5"/>
    <n v="1"/>
    <n v="114"/>
    <n v="1.5"/>
    <n v="1"/>
    <n v="1.5"/>
    <n v="1.5"/>
    <d v="2022-01-04T00:00:00"/>
    <x v="13"/>
    <s v="Food"/>
    <x v="1"/>
    <b v="1"/>
    <n v="1.5"/>
    <n v="1"/>
    <s v="Miss Vickie's Potato Chip "/>
    <s v=" Sea Salt Original"/>
    <m/>
    <s v="Tuesday"/>
    <s v=" January 4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522947106"/>
    <s v="Tuesday, January 4, 2022"/>
    <s v="Credit"/>
    <n v="130"/>
    <n v="2"/>
    <n v="2"/>
    <n v="130"/>
    <n v="2"/>
    <n v="2"/>
    <n v="4"/>
    <n v="4"/>
    <d v="2022-01-04T00:00:00"/>
    <x v="10"/>
    <s v="Food"/>
    <x v="1"/>
    <b v="1"/>
    <n v="2"/>
    <n v="1.3333333333333333"/>
    <s v="KitKat "/>
    <s v=" Crisp Wafers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524620560"/>
    <s v="Tuesday, January 4, 2022"/>
    <s v="Cash"/>
    <n v="137"/>
    <n v="2"/>
    <n v="1"/>
    <n v="137"/>
    <n v="2"/>
    <n v="1"/>
    <n v="2"/>
    <n v="2"/>
    <d v="2022-01-04T00:00:00"/>
    <x v="14"/>
    <s v="Food"/>
    <x v="1"/>
    <b v="1"/>
    <n v="2"/>
    <n v="1.3333333333333333"/>
    <s v="Jacks Links Bar Beef Strip"/>
    <m/>
    <m/>
    <s v="Tuesday"/>
    <s v=" January 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24674062"/>
    <s v="Tuesday, January 4, 2022"/>
    <s v="Cash"/>
    <n v="132"/>
    <n v="2"/>
    <n v="1"/>
    <n v="132"/>
    <n v="2"/>
    <n v="1"/>
    <n v="2"/>
    <n v="2"/>
    <d v="2022-01-04T00:00:00"/>
    <x v="11"/>
    <s v="Food"/>
    <x v="1"/>
    <b v="1"/>
    <n v="2"/>
    <n v="1.3333333333333333"/>
    <s v="Wonderful Pistachios "/>
    <s v=" Variety"/>
    <m/>
    <s v="Tuesday"/>
    <s v=" January 4"/>
    <n v="2022"/>
    <n v="6527"/>
  </r>
  <r>
    <s v="Processed"/>
    <s v="VJ300205292"/>
    <s v="Brunswick Sq Mall"/>
    <s v="BSQ Mall x1364 - Zales"/>
    <n v="40.423690999999998"/>
    <n v="-74.380831999999998"/>
    <s v="Vitamin Water - XXX Acai BB Pomegranate"/>
    <s v="Water"/>
    <n v="14525272529"/>
    <s v="Tuesday, January 4, 2022"/>
    <s v="Cash"/>
    <n v="147"/>
    <n v="2.75"/>
    <n v="1"/>
    <n v="147"/>
    <n v="2.75"/>
    <n v="1"/>
    <n v="2.75"/>
    <n v="2.75"/>
    <d v="2022-01-04T00:00:00"/>
    <x v="15"/>
    <s v="Water"/>
    <x v="3"/>
    <b v="1"/>
    <n v="2.75"/>
    <n v="1.8333333333333333"/>
    <s v="Vitamin Water "/>
    <s v=" XXX Acai BB Pomegranate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526266403"/>
    <s v="Tuesday, January 4, 2022"/>
    <s v="Cash"/>
    <n v="122"/>
    <n v="1.5"/>
    <n v="1"/>
    <n v="122"/>
    <n v="1.5"/>
    <n v="1"/>
    <n v="1.5"/>
    <n v="1.5"/>
    <d v="2022-01-04T00:00:00"/>
    <x v="16"/>
    <s v="Food"/>
    <x v="1"/>
    <b v="1"/>
    <n v="1.5"/>
    <n v="1"/>
    <s v="Cheetos "/>
    <s v=" Fleming Hot Crunchy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26267747"/>
    <s v="Tuesday, January 4, 2022"/>
    <s v="Cash"/>
    <n v="134"/>
    <n v="2"/>
    <n v="1"/>
    <n v="134"/>
    <n v="2"/>
    <n v="1"/>
    <n v="2"/>
    <n v="2"/>
    <d v="2022-01-04T00:00:00"/>
    <x v="10"/>
    <s v="Food"/>
    <x v="1"/>
    <b v="1"/>
    <n v="2"/>
    <n v="1.3333333333333333"/>
    <s v="KitKat "/>
    <s v=" Crisp Wafers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526269922"/>
    <s v="Tuesday, January 4, 2022"/>
    <s v="Cash"/>
    <n v="122"/>
    <n v="1.5"/>
    <n v="1"/>
    <n v="122"/>
    <n v="1.5"/>
    <n v="1"/>
    <n v="1.5"/>
    <n v="1.5"/>
    <d v="2022-01-04T00:00:00"/>
    <x v="16"/>
    <s v="Food"/>
    <x v="1"/>
    <b v="1"/>
    <n v="1.5"/>
    <n v="1"/>
    <s v="Cheetos "/>
    <s v=" Fleming Hot Crunchy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Spindrift - Sparkling Water  Lime"/>
    <s v="Carbonated"/>
    <n v="14526308615"/>
    <s v="Tuesday, January 4, 2022"/>
    <s v="Cash"/>
    <n v="140"/>
    <n v="1"/>
    <n v="1"/>
    <n v="140"/>
    <n v="1"/>
    <n v="1"/>
    <n v="1"/>
    <n v="1"/>
    <d v="2022-01-04T00:00:00"/>
    <x v="12"/>
    <s v="Carbonated"/>
    <x v="0"/>
    <b v="1"/>
    <n v="1"/>
    <n v="0.66666666666666663"/>
    <s v="Spindrift "/>
    <s v=" Sparkling Water  Lime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Spindrift - Sparkling Water  Lime"/>
    <s v="Carbonated"/>
    <n v="14526311069"/>
    <s v="Tuesday, January 4, 2022"/>
    <s v="Cash"/>
    <n v="140"/>
    <n v="1"/>
    <n v="1"/>
    <n v="140"/>
    <n v="1"/>
    <n v="1"/>
    <n v="1"/>
    <n v="1"/>
    <d v="2022-01-04T00:00:00"/>
    <x v="12"/>
    <s v="Carbonated"/>
    <x v="0"/>
    <b v="1"/>
    <n v="1"/>
    <n v="0.66666666666666663"/>
    <s v="Spindrift "/>
    <s v=" Sparkling Water  Lime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4526315544"/>
    <s v="Tuesday, January 4, 2022"/>
    <s v="Cash"/>
    <n v="138"/>
    <n v="1"/>
    <n v="1"/>
    <n v="138"/>
    <n v="1"/>
    <n v="1"/>
    <n v="1"/>
    <n v="1"/>
    <d v="2022-01-04T00:00:00"/>
    <x v="17"/>
    <s v="Food"/>
    <x v="1"/>
    <b v="1"/>
    <n v="1"/>
    <n v="0.66666666666666663"/>
    <s v="Pure Organic Fruit Bar "/>
    <s v=" Strawberry Banana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526868345"/>
    <s v="Tuesday, January 4, 2022"/>
    <s v="Cash"/>
    <n v="122"/>
    <n v="1.5"/>
    <n v="1"/>
    <n v="122"/>
    <n v="1.5"/>
    <n v="1"/>
    <n v="1.5"/>
    <n v="1.5"/>
    <d v="2022-01-04T00:00:00"/>
    <x v="16"/>
    <s v="Food"/>
    <x v="1"/>
    <b v="1"/>
    <n v="1.5"/>
    <n v="1"/>
    <s v="Cheetos "/>
    <s v=" Fleming Hot Crunchy"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Oreo Mini"/>
    <s v="Food"/>
    <n v="14527060118"/>
    <s v="Tuesday, January 4, 2022"/>
    <s v="Cash"/>
    <n v="123"/>
    <n v="1.5"/>
    <n v="1"/>
    <n v="123"/>
    <n v="1.5"/>
    <n v="1"/>
    <n v="1.5"/>
    <n v="1.5"/>
    <d v="2022-01-04T00:00:00"/>
    <x v="18"/>
    <s v="Food"/>
    <x v="1"/>
    <b v="1"/>
    <n v="1.5"/>
    <n v="1"/>
    <s v="Oreo Mini"/>
    <m/>
    <m/>
    <s v="Tuesday"/>
    <s v=" January 4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527060163"/>
    <s v="Tuesday, January 4, 2022"/>
    <s v="Cash"/>
    <n v="124"/>
    <n v="1.5"/>
    <n v="1"/>
    <n v="124"/>
    <n v="1.5"/>
    <n v="1"/>
    <n v="1.5"/>
    <n v="1.5"/>
    <d v="2022-01-04T00:00:00"/>
    <x v="19"/>
    <s v="Food"/>
    <x v="1"/>
    <b v="1"/>
    <n v="1.5"/>
    <n v="1"/>
    <s v="Nutter Butter Bites"/>
    <m/>
    <m/>
    <s v="Tuesday"/>
    <s v=" January 4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27909078"/>
    <s v="Wednesday, January 5, 2022"/>
    <s v="Credit"/>
    <n v="146"/>
    <n v="3"/>
    <n v="1"/>
    <n v="146"/>
    <n v="3"/>
    <n v="1"/>
    <n v="3"/>
    <n v="3"/>
    <d v="2022-01-05T00:00:00"/>
    <x v="5"/>
    <s v="Carbonated"/>
    <x v="0"/>
    <b v="1"/>
    <n v="3"/>
    <n v="2"/>
    <s v="Monster Energy Original"/>
    <m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528521163"/>
    <s v="Wednesday, January 5, 2022"/>
    <s v="Credit"/>
    <n v="133"/>
    <n v="2"/>
    <n v="1"/>
    <n v="133"/>
    <n v="2"/>
    <n v="1"/>
    <n v="2"/>
    <n v="2"/>
    <d v="2022-01-05T00:00:00"/>
    <x v="20"/>
    <s v="Food"/>
    <x v="1"/>
    <b v="1"/>
    <n v="2"/>
    <n v="1.3333333333333333"/>
    <s v="Jack Links Beef Steak Original"/>
    <m/>
    <m/>
    <s v="Wednesday"/>
    <s v=" January 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29356146"/>
    <s v="Wednesday, January 5, 2022"/>
    <s v="Cash"/>
    <n v="133"/>
    <n v="2"/>
    <n v="1"/>
    <n v="133"/>
    <n v="2"/>
    <n v="1"/>
    <n v="2"/>
    <n v="2"/>
    <d v="2022-01-05T00:00:00"/>
    <x v="21"/>
    <s v="Food"/>
    <x v="1"/>
    <b v="1"/>
    <n v="2"/>
    <n v="1.3333333333333333"/>
    <s v="Robert Irvine's "/>
    <s v=" Fit Crunch "/>
    <s v="  Chocolate Pea"/>
    <s v="Wednesday"/>
    <s v=" January 5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29986281"/>
    <s v="Wednesday, January 5, 2022"/>
    <s v="Cash"/>
    <n v="132"/>
    <n v="2"/>
    <n v="1"/>
    <n v="132"/>
    <n v="2"/>
    <n v="1"/>
    <n v="2"/>
    <n v="2"/>
    <d v="2022-01-05T00:00:00"/>
    <x v="11"/>
    <s v="Food"/>
    <x v="1"/>
    <b v="1"/>
    <n v="2"/>
    <n v="1.3333333333333333"/>
    <s v="Wonderful Pistachios "/>
    <s v=" Variety"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531183749"/>
    <s v="Wednesday, January 5, 2022"/>
    <s v="Cash"/>
    <n v="111"/>
    <n v="1.5"/>
    <n v="1"/>
    <n v="111"/>
    <n v="1.5"/>
    <n v="1"/>
    <n v="1.5"/>
    <n v="1.5"/>
    <d v="2022-01-05T00:00:00"/>
    <x v="8"/>
    <s v="Food"/>
    <x v="1"/>
    <b v="1"/>
    <n v="1.5"/>
    <n v="1"/>
    <s v="Skinny Pop Popcorn"/>
    <m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531184665"/>
    <s v="Wednesday, January 5, 2022"/>
    <s v="Cash"/>
    <n v="112"/>
    <n v="1.5"/>
    <n v="1"/>
    <n v="112"/>
    <n v="1.5"/>
    <n v="1"/>
    <n v="1.5"/>
    <n v="1.5"/>
    <d v="2022-01-05T00:00:00"/>
    <x v="22"/>
    <s v="Food"/>
    <x v="1"/>
    <b v="1"/>
    <n v="1.5"/>
    <n v="1"/>
    <s v="Good Health Veggie Stix "/>
    <s v=" Zesty Ranch"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4531187276"/>
    <s v="Wednesday, January 5, 2022"/>
    <s v="Cash"/>
    <n v="138"/>
    <n v="1"/>
    <n v="1"/>
    <n v="138"/>
    <n v="1"/>
    <n v="1"/>
    <n v="1"/>
    <n v="1"/>
    <d v="2022-01-05T00:00:00"/>
    <x v="17"/>
    <s v="Food"/>
    <x v="1"/>
    <b v="1"/>
    <n v="1"/>
    <n v="0.66666666666666663"/>
    <s v="Pure Organic Fruit Bar "/>
    <s v=" Strawberry Banana"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531630062"/>
    <s v="Wednesday, January 5, 2022"/>
    <s v="Cash"/>
    <n v="124"/>
    <n v="1.5"/>
    <n v="1"/>
    <n v="124"/>
    <n v="1.5"/>
    <n v="1"/>
    <n v="1.5"/>
    <n v="1.5"/>
    <d v="2022-01-05T00:00:00"/>
    <x v="19"/>
    <s v="Food"/>
    <x v="1"/>
    <b v="1"/>
    <n v="1.5"/>
    <n v="1"/>
    <s v="Nutter Butter Bites"/>
    <m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4531739810"/>
    <s v="Wednesday, January 5, 2022"/>
    <s v="Cash"/>
    <n v="138"/>
    <n v="1"/>
    <n v="1"/>
    <n v="138"/>
    <n v="1"/>
    <n v="1"/>
    <n v="1"/>
    <n v="1"/>
    <d v="2022-01-05T00:00:00"/>
    <x v="17"/>
    <s v="Food"/>
    <x v="1"/>
    <b v="1"/>
    <n v="1"/>
    <n v="0.66666666666666663"/>
    <s v="Pure Organic Fruit Bar "/>
    <s v=" Strawberry Banana"/>
    <m/>
    <s v="Wednesday"/>
    <s v=" January 5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32003173"/>
    <s v="Thursday, January 6, 2022"/>
    <s v="Cash"/>
    <n v="114"/>
    <n v="1.5"/>
    <n v="1"/>
    <n v="114"/>
    <n v="1.5"/>
    <n v="1"/>
    <n v="1.5"/>
    <n v="1.5"/>
    <d v="2022-01-06T00:00:00"/>
    <x v="23"/>
    <s v="Food"/>
    <x v="1"/>
    <b v="1"/>
    <n v="1.5"/>
    <n v="1"/>
    <s v="Cheetos Baked "/>
    <s v=" Flaming Hot"/>
    <m/>
    <s v="Thursday"/>
    <s v=" January 6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533110987"/>
    <s v="Thursday, January 6, 2022"/>
    <s v="Cash"/>
    <n v="145"/>
    <n v="2.5"/>
    <n v="1"/>
    <n v="145"/>
    <n v="2.5"/>
    <n v="1"/>
    <n v="2.5"/>
    <n v="2.5"/>
    <d v="2022-01-06T00:00:00"/>
    <x v="7"/>
    <s v="Non Carbonated"/>
    <x v="2"/>
    <b v="1"/>
    <n v="2.5"/>
    <n v="1.6666666666666667"/>
    <s v="Snapple Diet Tea "/>
    <s v=" Lemon"/>
    <m/>
    <s v="Thursday"/>
    <s v=" January 6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533291930"/>
    <s v="Thursday, January 6, 2022"/>
    <s v="Cash"/>
    <n v="143"/>
    <n v="2"/>
    <n v="1"/>
    <n v="143"/>
    <n v="2"/>
    <n v="1"/>
    <n v="2"/>
    <n v="2"/>
    <d v="2022-01-06T00:00:00"/>
    <x v="24"/>
    <s v="Water"/>
    <x v="3"/>
    <b v="1"/>
    <n v="2"/>
    <n v="1.3333333333333333"/>
    <s v="S. Pellegrino Sparkling Mineral Water"/>
    <m/>
    <m/>
    <s v="Thursday"/>
    <s v=" January 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33912503"/>
    <s v="Thursday, January 6, 2022"/>
    <s v="Cash"/>
    <n v="132"/>
    <n v="2"/>
    <n v="1"/>
    <n v="132"/>
    <n v="2"/>
    <n v="1"/>
    <n v="2"/>
    <n v="2"/>
    <d v="2022-01-06T00:00:00"/>
    <x v="11"/>
    <s v="Food"/>
    <x v="1"/>
    <b v="1"/>
    <n v="2"/>
    <n v="1.3333333333333333"/>
    <s v="Wonderful Pistachios "/>
    <s v=" Variety"/>
    <m/>
    <s v="Thursday"/>
    <s v=" January 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34190801"/>
    <s v="Thursday, January 6, 2022"/>
    <s v="Cash"/>
    <n v="132"/>
    <n v="2"/>
    <n v="1"/>
    <n v="132"/>
    <n v="2"/>
    <n v="1"/>
    <n v="2"/>
    <n v="2"/>
    <d v="2022-01-06T00:00:00"/>
    <x v="11"/>
    <s v="Food"/>
    <x v="1"/>
    <b v="1"/>
    <n v="2"/>
    <n v="1.3333333333333333"/>
    <s v="Wonderful Pistachios "/>
    <s v=" Variety"/>
    <m/>
    <s v="Thursday"/>
    <s v=" January 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534436227"/>
    <s v="Thursday, January 6, 2022"/>
    <s v="Cash"/>
    <n v="132"/>
    <n v="2"/>
    <n v="1"/>
    <n v="132"/>
    <n v="2"/>
    <n v="1"/>
    <n v="2"/>
    <n v="2"/>
    <d v="2022-01-06T00:00:00"/>
    <x v="11"/>
    <s v="Food"/>
    <x v="1"/>
    <b v="1"/>
    <n v="2"/>
    <n v="1.3333333333333333"/>
    <s v="Wonderful Pistachios "/>
    <s v=" Variety"/>
    <m/>
    <s v="Thursday"/>
    <s v=" January 6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34931183"/>
    <s v="Thursday, January 6, 2022"/>
    <s v="Cash"/>
    <n v="120"/>
    <n v="1.5"/>
    <n v="1"/>
    <n v="120"/>
    <n v="1.5"/>
    <n v="1"/>
    <n v="1.5"/>
    <n v="1.5"/>
    <d v="2022-01-06T00:00:00"/>
    <x v="25"/>
    <s v="Food"/>
    <x v="1"/>
    <b v="1"/>
    <n v="1.5"/>
    <n v="1"/>
    <s v="Mini Chips Ahoy"/>
    <m/>
    <m/>
    <s v="Thursday"/>
    <s v=" January 6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34948803"/>
    <s v="Thursday, January 6, 2022"/>
    <s v="Cash"/>
    <n v="114"/>
    <n v="1.5"/>
    <n v="1"/>
    <n v="114"/>
    <n v="1.5"/>
    <n v="1"/>
    <n v="1.5"/>
    <n v="1.5"/>
    <d v="2022-01-06T00:00:00"/>
    <x v="23"/>
    <s v="Food"/>
    <x v="1"/>
    <b v="1"/>
    <n v="1.5"/>
    <n v="1"/>
    <s v="Cheetos Baked "/>
    <s v=" Flaming Hot"/>
    <m/>
    <s v="Thursday"/>
    <s v=" January 6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534949842"/>
    <s v="Thursday, January 6, 2022"/>
    <s v="Cash"/>
    <n v="136"/>
    <n v="1.5"/>
    <n v="1"/>
    <n v="136"/>
    <n v="1.5"/>
    <n v="1"/>
    <n v="1.5"/>
    <n v="1.5"/>
    <d v="2022-01-06T00:00:00"/>
    <x v="26"/>
    <s v="Food"/>
    <x v="1"/>
    <b v="1"/>
    <n v="1.5"/>
    <n v="1"/>
    <s v="Newtons Fig Bar"/>
    <m/>
    <m/>
    <s v="Thursday"/>
    <s v=" January 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35309081"/>
    <s v="Thursday, January 6, 2022"/>
    <s v="Cash"/>
    <n v="134"/>
    <n v="2"/>
    <n v="1"/>
    <n v="134"/>
    <n v="2"/>
    <n v="1"/>
    <n v="2"/>
    <n v="2"/>
    <d v="2022-01-06T00:00:00"/>
    <x v="10"/>
    <s v="Food"/>
    <x v="1"/>
    <b v="1"/>
    <n v="2"/>
    <n v="1.3333333333333333"/>
    <s v="KitKat "/>
    <s v=" Crisp Wafers"/>
    <m/>
    <s v="Thursday"/>
    <s v=" January 6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535945579"/>
    <s v="Thursday, January 6, 2022"/>
    <s v="Cash"/>
    <n v="122"/>
    <n v="1.5"/>
    <n v="1"/>
    <n v="122"/>
    <n v="1.5"/>
    <n v="1"/>
    <n v="1.5"/>
    <n v="1.5"/>
    <d v="2022-01-06T00:00:00"/>
    <x v="27"/>
    <s v="Food"/>
    <x v="1"/>
    <b v="1"/>
    <n v="1.5"/>
    <n v="1"/>
    <s v="SunChips Multigrain "/>
    <s v=" Salsa"/>
    <m/>
    <s v="Thursday"/>
    <s v=" January 6"/>
    <n v="2022"/>
    <n v="6527"/>
  </r>
  <r>
    <s v="Processed"/>
    <s v="VJ300205292"/>
    <s v="Brunswick Sq Mall"/>
    <s v="BSQ Mall x1364 - Zales"/>
    <n v="40.423690999999998"/>
    <n v="-74.380831999999998"/>
    <s v="Bai Antioxidant - Brasilia BB"/>
    <s v="Non Carbonated"/>
    <n v="14535978454"/>
    <s v="Thursday, January 6, 2022"/>
    <s v="Cash"/>
    <n v="146"/>
    <n v="2.5"/>
    <n v="1"/>
    <n v="146"/>
    <n v="2.5"/>
    <n v="1"/>
    <n v="2.5"/>
    <n v="2.5"/>
    <d v="2022-01-06T00:00:00"/>
    <x v="2"/>
    <s v="Non Carbonated"/>
    <x v="2"/>
    <b v="1"/>
    <n v="2.5"/>
    <n v="1.6666666666666667"/>
    <s v="Bai Antioxidant "/>
    <s v=" Brasilia BB"/>
    <m/>
    <s v="Thursday"/>
    <s v=" January 6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36628655"/>
    <s v="Friday, January 7, 2022"/>
    <s v="Cash"/>
    <n v="114"/>
    <n v="1.5"/>
    <n v="1"/>
    <n v="114"/>
    <n v="1.5"/>
    <n v="1"/>
    <n v="1.5"/>
    <n v="1.5"/>
    <d v="2022-01-07T00:00:00"/>
    <x v="23"/>
    <s v="Food"/>
    <x v="1"/>
    <b v="1"/>
    <n v="1.5"/>
    <n v="1"/>
    <s v="Cheetos Baked "/>
    <s v=" Flaming Hot"/>
    <m/>
    <s v="Friday"/>
    <s v=" January 7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537349549"/>
    <s v="Friday, January 7, 2022"/>
    <s v="Cash"/>
    <n v="145"/>
    <n v="2.5"/>
    <n v="1"/>
    <n v="145"/>
    <n v="2.5"/>
    <n v="1"/>
    <n v="2.5"/>
    <n v="2.5"/>
    <d v="2022-01-07T00:00:00"/>
    <x v="7"/>
    <s v="Non Carbonated"/>
    <x v="2"/>
    <b v="1"/>
    <n v="2.5"/>
    <n v="1.6666666666666667"/>
    <s v="Snapple Diet Tea "/>
    <s v=" Lemon"/>
    <m/>
    <s v="Friday"/>
    <s v=" January 7"/>
    <n v="2022"/>
    <n v="6527"/>
  </r>
  <r>
    <s v="Processed"/>
    <s v="VJ300205292"/>
    <s v="Brunswick Sq Mall"/>
    <s v="BSQ Mall x1364 - Zales"/>
    <n v="40.423690999999998"/>
    <n v="-74.380831999999998"/>
    <s v="Bubly - Grapefruit"/>
    <s v="Water"/>
    <n v="14539507650"/>
    <s v="Friday, January 7, 2022"/>
    <s v="Cash"/>
    <n v="142"/>
    <n v="1.5"/>
    <n v="1"/>
    <n v="142"/>
    <n v="1.5"/>
    <n v="1"/>
    <n v="1.5"/>
    <n v="1.5"/>
    <d v="2022-01-07T00:00:00"/>
    <x v="28"/>
    <s v="Water"/>
    <x v="3"/>
    <b v="1"/>
    <n v="1.5"/>
    <n v="1"/>
    <s v="Bubly "/>
    <s v=" Grapefruit"/>
    <m/>
    <s v="Friday"/>
    <s v=" Januar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39513305"/>
    <s v="Friday, January 7, 2022"/>
    <s v="Cash"/>
    <n v="144"/>
    <n v="1.5"/>
    <n v="1"/>
    <n v="144"/>
    <n v="1.5"/>
    <n v="1"/>
    <n v="1.5"/>
    <n v="1.5"/>
    <d v="2022-01-07T00:00:00"/>
    <x v="29"/>
    <s v="Water"/>
    <x v="3"/>
    <b v="1"/>
    <n v="1.5"/>
    <n v="1"/>
    <s v="Poland Springs Water"/>
    <m/>
    <m/>
    <s v="Friday"/>
    <s v=" January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39683541"/>
    <s v="Friday, January 7, 2022"/>
    <s v="Cash"/>
    <n v="134"/>
    <n v="2"/>
    <n v="1"/>
    <n v="134"/>
    <n v="2"/>
    <n v="1"/>
    <n v="2"/>
    <n v="2"/>
    <d v="2022-01-07T00:00:00"/>
    <x v="10"/>
    <s v="Food"/>
    <x v="1"/>
    <b v="1"/>
    <n v="2"/>
    <n v="1.3333333333333333"/>
    <s v="KitKat "/>
    <s v=" Crisp Wafers"/>
    <m/>
    <s v="Friday"/>
    <s v=" January 7"/>
    <n v="2022"/>
    <n v="6527"/>
  </r>
  <r>
    <s v="Processed"/>
    <s v="VJ300320609"/>
    <s v="GuttenPlans"/>
    <s v="GuttenPlans x1367"/>
    <n v="40.435699999999997"/>
    <n v="-74.125200000000007"/>
    <s v="Oreo Mini"/>
    <s v="Food"/>
    <n v="14540735288"/>
    <s v="Friday, January 7, 2022"/>
    <s v="Cash"/>
    <n v="123"/>
    <n v="1.5"/>
    <n v="1"/>
    <n v="123"/>
    <n v="1.5"/>
    <n v="1"/>
    <n v="1.5"/>
    <n v="1.5"/>
    <d v="2022-01-07T00:00:00"/>
    <x v="18"/>
    <s v="Food"/>
    <x v="1"/>
    <b v="1"/>
    <n v="1.5"/>
    <n v="1"/>
    <s v="Oreo Mini"/>
    <m/>
    <m/>
    <s v="Friday"/>
    <s v=" January 7"/>
    <n v="2022"/>
    <n v="6527"/>
  </r>
  <r>
    <s v="Processed"/>
    <s v="VJ300320609"/>
    <s v="GuttenPlans"/>
    <s v="GuttenPlans x1367"/>
    <n v="40.435699999999997"/>
    <n v="-74.125200000000007"/>
    <s v="Oreo Mini"/>
    <s v="Food"/>
    <n v="14540737437"/>
    <s v="Friday, January 7, 2022"/>
    <s v="Cash"/>
    <n v="123"/>
    <n v="1.5"/>
    <n v="1"/>
    <n v="123"/>
    <n v="1.5"/>
    <n v="1"/>
    <n v="1.5"/>
    <n v="1.5"/>
    <d v="2022-01-07T00:00:00"/>
    <x v="18"/>
    <s v="Food"/>
    <x v="1"/>
    <b v="1"/>
    <n v="1.5"/>
    <n v="1"/>
    <s v="Oreo Mini"/>
    <m/>
    <m/>
    <s v="Friday"/>
    <s v=" January 7"/>
    <n v="2022"/>
    <n v="6527"/>
  </r>
  <r>
    <s v="Processed"/>
    <s v="VJ300320609"/>
    <s v="GuttenPlans"/>
    <s v="GuttenPlans x1367"/>
    <n v="40.435699999999997"/>
    <n v="-74.125200000000007"/>
    <s v="Takis - Hot Chilli Pepper &amp; Lime"/>
    <s v="Food"/>
    <n v="14541059295"/>
    <s v="Saturday, January 8, 2022"/>
    <s v="Cash"/>
    <n v="121"/>
    <n v="1.5"/>
    <n v="1"/>
    <n v="121"/>
    <n v="1.5"/>
    <n v="1"/>
    <n v="1.5"/>
    <n v="1.5"/>
    <d v="2022-01-08T00:00:00"/>
    <x v="1"/>
    <s v="Food"/>
    <x v="1"/>
    <b v="1"/>
    <n v="1.5"/>
    <n v="1"/>
    <s v="Takis "/>
    <s v=" Hot Chilli Pepper &amp; Lime"/>
    <m/>
    <s v="Saturday"/>
    <s v=" January 8"/>
    <n v="2022"/>
    <n v="6527"/>
  </r>
  <r>
    <s v="Processed"/>
    <s v="VJ300320609"/>
    <s v="GuttenPlans"/>
    <s v="GuttenPlans x1367"/>
    <n v="40.435699999999997"/>
    <n v="-74.125200000000007"/>
    <s v="Takis - Hot Chilli Pepper &amp; Lime"/>
    <s v="Food"/>
    <n v="14541060237"/>
    <s v="Saturday, January 8, 2022"/>
    <s v="Cash"/>
    <n v="121"/>
    <n v="1.5"/>
    <n v="1"/>
    <n v="121"/>
    <n v="1.5"/>
    <n v="1"/>
    <n v="1.5"/>
    <n v="1.5"/>
    <d v="2022-01-08T00:00:00"/>
    <x v="1"/>
    <s v="Food"/>
    <x v="1"/>
    <b v="1"/>
    <n v="1.5"/>
    <n v="1"/>
    <s v="Takis "/>
    <s v=" Hot Chilli Pepper &amp; Lime"/>
    <m/>
    <s v="Saturday"/>
    <s v=" January 8"/>
    <n v="2022"/>
    <n v="6527"/>
  </r>
  <r>
    <s v="Processed"/>
    <s v="VJ300320611"/>
    <s v="Brunswick Sq Mall"/>
    <s v="BSQ Mall x1366 - ATT"/>
    <n v="40.423690999999998"/>
    <n v="-74.380831999999998"/>
    <s v="Chum Fruit Bites - Mango/Strawberry"/>
    <s v="Food"/>
    <n v="14541788105"/>
    <s v="Saturday, January 8, 2022"/>
    <s v="Credit"/>
    <n v="124"/>
    <n v="1.25"/>
    <n v="1"/>
    <n v="124"/>
    <n v="1.25"/>
    <n v="1"/>
    <n v="1.25"/>
    <n v="1.25"/>
    <d v="2022-01-08T00:00:00"/>
    <x v="30"/>
    <s v="Food"/>
    <x v="1"/>
    <b v="1"/>
    <n v="1.25"/>
    <n v="0.83333333333333337"/>
    <s v="Chum Fruit Bites "/>
    <s v=" Mango/Strawberry"/>
    <m/>
    <s v="Saturday"/>
    <s v=" January 8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542451941"/>
    <s v="Saturday, January 8, 2022"/>
    <s v="Cash"/>
    <n v="145"/>
    <n v="2.5"/>
    <n v="1"/>
    <n v="145"/>
    <n v="2.5"/>
    <n v="1"/>
    <n v="2.5"/>
    <n v="2.5"/>
    <d v="2022-01-08T00:00:00"/>
    <x v="31"/>
    <s v="Non Carbonated"/>
    <x v="2"/>
    <b v="1"/>
    <n v="2.5"/>
    <n v="1.6666666666666667"/>
    <s v="Snapple Diet Tea "/>
    <s v=" Raspberry"/>
    <m/>
    <s v="Saturday"/>
    <s v=" January 8"/>
    <n v="2022"/>
    <n v="6527"/>
  </r>
  <r>
    <s v="Processed"/>
    <s v="VJ300205292"/>
    <s v="Brunswick Sq Mall"/>
    <s v="BSQ Mall x1364 - Zales"/>
    <n v="40.423690999999998"/>
    <n v="-74.380831999999998"/>
    <s v="Zevia Zero Calorie Energy - Mango Ginger"/>
    <s v="Non Carbonated"/>
    <n v="14542482305"/>
    <s v="Saturday, January 8, 2022"/>
    <s v="Cash"/>
    <n v="148"/>
    <n v="2.5"/>
    <n v="1"/>
    <n v="148"/>
    <n v="2.5"/>
    <n v="1"/>
    <n v="2.5"/>
    <n v="2.5"/>
    <d v="2022-01-08T00:00:00"/>
    <x v="32"/>
    <s v="Non Carbonated"/>
    <x v="2"/>
    <b v="1"/>
    <n v="2.5"/>
    <n v="1.6666666666666667"/>
    <s v="Zevia Zero Calorie Energy "/>
    <s v=" Mango Ginger"/>
    <m/>
    <s v="Saturday"/>
    <s v=" January 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42483837"/>
    <s v="Saturday, January 8, 2022"/>
    <s v="Cash"/>
    <n v="144"/>
    <n v="1.5"/>
    <n v="1"/>
    <n v="144"/>
    <n v="1.5"/>
    <n v="1"/>
    <n v="1.5"/>
    <n v="1.5"/>
    <d v="2022-01-08T00:00:00"/>
    <x v="29"/>
    <s v="Water"/>
    <x v="3"/>
    <b v="1"/>
    <n v="1.5"/>
    <n v="1"/>
    <s v="Poland Springs Water"/>
    <m/>
    <m/>
    <s v="Saturday"/>
    <s v=" January 8"/>
    <n v="2022"/>
    <n v="6527"/>
  </r>
  <r>
    <s v="Processed"/>
    <s v="VJ300320686"/>
    <s v="Earle Asphalt"/>
    <s v="Earle Asphalt x1371"/>
    <n v="35.2750871"/>
    <n v="-90.466769400000004"/>
    <s v="V8 Vegetable Juice - Original"/>
    <s v="Non Carbonated"/>
    <n v="14542819137"/>
    <s v="Saturday, January 8, 2022"/>
    <s v="Cash"/>
    <n v="142"/>
    <n v="1.5"/>
    <n v="1"/>
    <n v="142"/>
    <n v="1.5"/>
    <n v="1"/>
    <n v="1.5"/>
    <n v="1.5"/>
    <d v="2022-01-08T00:00:00"/>
    <x v="33"/>
    <s v="Non Carbonated"/>
    <x v="2"/>
    <b v="1"/>
    <n v="1.5"/>
    <n v="1"/>
    <s v="V8 Vegetable Juice "/>
    <s v=" Original"/>
    <m/>
    <s v="Saturday"/>
    <s v=" January 8"/>
    <n v="2022"/>
    <n v="6527"/>
  </r>
  <r>
    <s v="Processed"/>
    <s v="VJ300320686"/>
    <s v="Earle Asphalt"/>
    <s v="Earle Asphalt x1371"/>
    <n v="35.2750871"/>
    <n v="-90.466769400000004"/>
    <s v="BodyArmor LYTE  - Peach Mango"/>
    <s v="Water"/>
    <n v="14542825549"/>
    <s v="Saturday, January 8, 2022"/>
    <s v="Cash"/>
    <n v="148"/>
    <n v="2"/>
    <n v="1"/>
    <n v="148"/>
    <n v="2"/>
    <n v="1"/>
    <n v="2"/>
    <n v="2"/>
    <d v="2022-01-08T00:00:00"/>
    <x v="34"/>
    <s v="Water"/>
    <x v="3"/>
    <b v="1"/>
    <n v="2"/>
    <n v="1.3333333333333333"/>
    <s v="BodyArmor LYTE  "/>
    <s v=" Peach Mango"/>
    <m/>
    <s v="Saturday"/>
    <s v=" January 8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4543096083"/>
    <s v="Saturday, January 8, 2022"/>
    <s v="Cash"/>
    <n v="125"/>
    <n v="1.5"/>
    <n v="1"/>
    <n v="125"/>
    <n v="1.5"/>
    <n v="1"/>
    <n v="1.5"/>
    <n v="1.5"/>
    <d v="2022-01-08T00:00:00"/>
    <x v="35"/>
    <s v="Food"/>
    <x v="1"/>
    <b v="1"/>
    <n v="1.5"/>
    <n v="1"/>
    <s v="SunChips Multigrain "/>
    <s v=" Harvest Cheddar"/>
    <m/>
    <s v="Saturday"/>
    <s v=" January 8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4543096516"/>
    <s v="Saturday, January 8, 2022"/>
    <s v="Cash"/>
    <n v="125"/>
    <n v="1.5"/>
    <n v="1"/>
    <n v="125"/>
    <n v="1.5"/>
    <n v="1"/>
    <n v="1.5"/>
    <n v="1.5"/>
    <d v="2022-01-08T00:00:00"/>
    <x v="35"/>
    <s v="Food"/>
    <x v="1"/>
    <b v="1"/>
    <n v="1.5"/>
    <n v="1"/>
    <s v="SunChips Multigrain "/>
    <s v=" Harvest Cheddar"/>
    <m/>
    <s v="Saturday"/>
    <s v=" January 8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543336255"/>
    <s v="Saturday, January 8, 2022"/>
    <s v="Credit"/>
    <n v="110"/>
    <n v="1.5"/>
    <n v="1"/>
    <n v="110"/>
    <n v="1.5"/>
    <n v="1"/>
    <n v="1.5"/>
    <n v="1.5"/>
    <d v="2022-01-08T00:00:00"/>
    <x v="36"/>
    <s v="Food"/>
    <x v="1"/>
    <b v="1"/>
    <n v="1.5"/>
    <n v="1"/>
    <s v="Good Health Veggie Stix "/>
    <s v=" Sea Salt"/>
    <m/>
    <s v="Saturday"/>
    <s v=" January 8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544244171"/>
    <s v="Sunday, January 9, 2022"/>
    <s v="Cash"/>
    <n v="113"/>
    <n v="1.5"/>
    <n v="1"/>
    <n v="113"/>
    <n v="1.5"/>
    <n v="1"/>
    <n v="1.5"/>
    <n v="1.5"/>
    <d v="2022-01-09T00:00:00"/>
    <x v="36"/>
    <s v="Food"/>
    <x v="1"/>
    <b v="1"/>
    <n v="1.5"/>
    <n v="1"/>
    <s v="Good Health Veggie Stix "/>
    <s v=" Sea Salt"/>
    <m/>
    <s v="Sunday"/>
    <s v=" January 9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545364044"/>
    <s v="Sunday, January 9, 2022"/>
    <s v="Cash"/>
    <n v="143"/>
    <n v="2.5"/>
    <n v="1"/>
    <n v="143"/>
    <n v="2.5"/>
    <n v="1"/>
    <n v="2.5"/>
    <n v="2.5"/>
    <d v="2022-01-09T00:00:00"/>
    <x v="37"/>
    <s v="Non Carbonated"/>
    <x v="2"/>
    <b v="1"/>
    <n v="2.5"/>
    <n v="1.6666666666666667"/>
    <s v="Snapple Diet Tea "/>
    <s v=" Peach Tea"/>
    <m/>
    <s v="Sunday"/>
    <s v=" January 9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46537768"/>
    <s v="Monday, January 10, 2022"/>
    <s v="Cash"/>
    <n v="111"/>
    <n v="1.5"/>
    <n v="1"/>
    <n v="111"/>
    <n v="1.5"/>
    <n v="1"/>
    <n v="1.5"/>
    <n v="1.5"/>
    <d v="2022-01-10T00:00:00"/>
    <x v="35"/>
    <s v="Food"/>
    <x v="1"/>
    <b v="1"/>
    <n v="1.5"/>
    <n v="1"/>
    <s v="SunChips Multigrain "/>
    <s v=" Harvest Cheddar"/>
    <m/>
    <s v="Monday"/>
    <s v=" January 1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46538857"/>
    <s v="Monday, January 10, 2022"/>
    <s v="Cash"/>
    <n v="111"/>
    <n v="1.5"/>
    <n v="1"/>
    <n v="111"/>
    <n v="1.5"/>
    <n v="1"/>
    <n v="1.5"/>
    <n v="1.5"/>
    <d v="2022-01-10T00:00:00"/>
    <x v="35"/>
    <s v="Food"/>
    <x v="1"/>
    <b v="1"/>
    <n v="1.5"/>
    <n v="1"/>
    <s v="SunChips Multigrain "/>
    <s v=" Harvest Cheddar"/>
    <m/>
    <s v="Monday"/>
    <s v=" January 1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48352210"/>
    <s v="Monday, January 10, 2022"/>
    <s v="Cash"/>
    <n v="133"/>
    <n v="2"/>
    <n v="1"/>
    <n v="133"/>
    <n v="2"/>
    <n v="1"/>
    <n v="2"/>
    <n v="2"/>
    <d v="2022-01-10T00:00:00"/>
    <x v="21"/>
    <s v="Food"/>
    <x v="1"/>
    <b v="1"/>
    <n v="2"/>
    <n v="1.3333333333333333"/>
    <s v="Robert Irvine's "/>
    <s v=" Fit Crunch "/>
    <s v="  Chocolate Pea"/>
    <s v="Monday"/>
    <s v=" January 10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548805292"/>
    <s v="Monday, January 10, 2022"/>
    <s v="Cash"/>
    <n v="138"/>
    <n v="2"/>
    <n v="1"/>
    <n v="138"/>
    <n v="2"/>
    <n v="1"/>
    <n v="2"/>
    <n v="2"/>
    <d v="2022-01-10T00:00:00"/>
    <x v="38"/>
    <s v="Carbonated"/>
    <x v="0"/>
    <b v="1"/>
    <n v="2"/>
    <n v="1.3333333333333333"/>
    <s v="Keto Krisp "/>
    <s v=" Almond/Chocolate"/>
    <m/>
    <s v="Monday"/>
    <s v=" January 10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549326831"/>
    <s v="Monday, January 10, 2022"/>
    <s v="Credit"/>
    <n v="110"/>
    <n v="1.5"/>
    <n v="1"/>
    <n v="110"/>
    <n v="1.5"/>
    <n v="1"/>
    <n v="1.5"/>
    <n v="1.5"/>
    <d v="2022-01-10T00:00:00"/>
    <x v="36"/>
    <s v="Food"/>
    <x v="1"/>
    <b v="1"/>
    <n v="1.5"/>
    <n v="1"/>
    <s v="Good Health Veggie Stix "/>
    <s v=" Sea Salt"/>
    <m/>
    <s v="Monday"/>
    <s v=" January 10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50134896"/>
    <s v="Monday, January 10, 2022"/>
    <s v="Cash"/>
    <n v="120"/>
    <n v="1.5"/>
    <n v="1"/>
    <n v="120"/>
    <n v="1.5"/>
    <n v="1"/>
    <n v="1.5"/>
    <n v="1.5"/>
    <d v="2022-01-10T00:00:00"/>
    <x v="25"/>
    <s v="Food"/>
    <x v="1"/>
    <b v="1"/>
    <n v="1.5"/>
    <n v="1"/>
    <s v="Mini Chips Ahoy"/>
    <m/>
    <m/>
    <s v="Monday"/>
    <s v=" January 10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50138968"/>
    <s v="Monday, January 10, 2022"/>
    <s v="Cash"/>
    <n v="120"/>
    <n v="1.5"/>
    <n v="1"/>
    <n v="120"/>
    <n v="1.5"/>
    <n v="1"/>
    <n v="1.5"/>
    <n v="1.5"/>
    <d v="2022-01-10T00:00:00"/>
    <x v="25"/>
    <s v="Food"/>
    <x v="1"/>
    <b v="1"/>
    <n v="1.5"/>
    <n v="1"/>
    <s v="Mini Chips Ahoy"/>
    <m/>
    <m/>
    <s v="Monday"/>
    <s v=" January 10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550655562"/>
    <s v="Monday, January 10, 2022"/>
    <s v="Credit"/>
    <n v="143"/>
    <n v="2.5"/>
    <n v="1"/>
    <n v="143"/>
    <n v="2.5"/>
    <n v="1"/>
    <n v="2.5"/>
    <n v="2.5"/>
    <d v="2022-01-10T00:00:00"/>
    <x v="37"/>
    <s v="Non Carbonated"/>
    <x v="2"/>
    <b v="1"/>
    <n v="2.5"/>
    <n v="1.6666666666666667"/>
    <s v="Snapple Diet Tea "/>
    <s v=" Peach Tea"/>
    <m/>
    <s v="Monday"/>
    <s v=" January 10"/>
    <n v="2022"/>
    <n v="6527"/>
  </r>
  <r>
    <s v="Processed"/>
    <s v="VJ300320611"/>
    <s v="Brunswick Sq Mall"/>
    <s v="BSQ Mall x1366 - ATT"/>
    <n v="40.423690999999998"/>
    <n v="-74.380831999999998"/>
    <s v="Larabar - Peanut Butter chocolate Chip"/>
    <s v="Food"/>
    <n v="14550656367"/>
    <s v="Monday, January 10, 2022"/>
    <s v="Credit"/>
    <n v="133"/>
    <n v="2"/>
    <n v="1"/>
    <n v="133"/>
    <n v="2"/>
    <n v="1"/>
    <n v="2"/>
    <n v="2"/>
    <d v="2022-01-10T00:00:00"/>
    <x v="39"/>
    <s v="Food"/>
    <x v="1"/>
    <b v="1"/>
    <n v="2"/>
    <n v="1.3333333333333333"/>
    <s v="Larabar "/>
    <s v=" Peanut Butter chocolate Chip"/>
    <m/>
    <s v="Monday"/>
    <s v=" January 10"/>
    <n v="2022"/>
    <n v="6527"/>
  </r>
  <r>
    <s v="Processed"/>
    <s v="VJ300320609"/>
    <s v="GuttenPlans"/>
    <s v="GuttenPlans x1367"/>
    <n v="40.435699999999997"/>
    <n v="-74.125200000000007"/>
    <s v="Takis - Hot Chilli Pepper &amp; Lime"/>
    <s v="Food"/>
    <n v="14550871574"/>
    <s v="Tuesday, January 11, 2022"/>
    <s v="Cash"/>
    <n v="121"/>
    <n v="1.5"/>
    <n v="1"/>
    <n v="121"/>
    <n v="1.5"/>
    <n v="1"/>
    <n v="1.5"/>
    <n v="1.5"/>
    <d v="2022-01-11T00:00:00"/>
    <x v="1"/>
    <s v="Food"/>
    <x v="1"/>
    <b v="1"/>
    <n v="1.5"/>
    <n v="1"/>
    <s v="Takis "/>
    <s v=" Hot Chilli Pepper &amp; Lime"/>
    <m/>
    <s v="Tuesday"/>
    <s v=" January 1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551808042"/>
    <s v="Tuesday, January 11, 2022"/>
    <s v="Cash"/>
    <n v="145"/>
    <n v="2.5"/>
    <n v="1"/>
    <n v="145"/>
    <n v="2.5"/>
    <n v="1"/>
    <n v="2.5"/>
    <n v="2.5"/>
    <d v="2022-01-11T00:00:00"/>
    <x v="7"/>
    <s v="Non Carbonated"/>
    <x v="2"/>
    <b v="1"/>
    <n v="2.5"/>
    <n v="1.6666666666666667"/>
    <s v="Snapple Diet Tea "/>
    <s v=" Lemon"/>
    <m/>
    <s v="Tuesday"/>
    <s v=" January 11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52516890"/>
    <s v="Tuesday, January 11, 2022"/>
    <s v="Cash"/>
    <n v="111"/>
    <n v="1.5"/>
    <n v="1"/>
    <n v="111"/>
    <n v="1.5"/>
    <n v="1"/>
    <n v="1.5"/>
    <n v="1.5"/>
    <d v="2022-01-11T00:00:00"/>
    <x v="35"/>
    <s v="Food"/>
    <x v="1"/>
    <b v="1"/>
    <n v="1.5"/>
    <n v="1"/>
    <s v="SunChips Multigrain "/>
    <s v=" Harvest Cheddar"/>
    <m/>
    <s v="Tuesday"/>
    <s v=" January 11"/>
    <n v="2022"/>
    <n v="6527"/>
  </r>
  <r>
    <s v="Processed"/>
    <s v="VJ300320609"/>
    <s v="GuttenPlans"/>
    <s v="GuttenPlans x1367"/>
    <n v="40.435699999999997"/>
    <n v="-74.125200000000007"/>
    <s v="Takis - Hot Chilli Pepper &amp; Lime"/>
    <s v="Food"/>
    <n v="14552733245"/>
    <s v="Tuesday, January 11, 2022"/>
    <s v="Credit"/>
    <n v="121"/>
    <n v="1.5"/>
    <n v="1"/>
    <n v="121"/>
    <n v="1.5"/>
    <n v="1"/>
    <n v="1.5"/>
    <n v="1.5"/>
    <d v="2022-01-11T00:00:00"/>
    <x v="1"/>
    <s v="Food"/>
    <x v="1"/>
    <b v="1"/>
    <n v="1.5"/>
    <n v="1"/>
    <s v="Takis "/>
    <s v=" Hot Chilli Pepper &amp; Lime"/>
    <m/>
    <s v="Tuesday"/>
    <s v=" January 1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552862313"/>
    <s v="Tuesday, January 11, 2022"/>
    <s v="Credit"/>
    <n v="143"/>
    <n v="2"/>
    <n v="1"/>
    <n v="143"/>
    <n v="2"/>
    <n v="1"/>
    <n v="2"/>
    <n v="2"/>
    <d v="2022-01-11T00:00:00"/>
    <x v="24"/>
    <s v="Water"/>
    <x v="3"/>
    <b v="1"/>
    <n v="2"/>
    <n v="1.3333333333333333"/>
    <s v="S. Pellegrino Sparkling Mineral Water"/>
    <m/>
    <m/>
    <s v="Tuesday"/>
    <s v=" January 1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52937252"/>
    <s v="Tuesday, January 11, 2022"/>
    <s v="Cash"/>
    <n v="133"/>
    <n v="2"/>
    <n v="1"/>
    <n v="133"/>
    <n v="2"/>
    <n v="1"/>
    <n v="2"/>
    <n v="2"/>
    <d v="2022-01-11T00:00:00"/>
    <x v="21"/>
    <s v="Food"/>
    <x v="1"/>
    <b v="1"/>
    <n v="2"/>
    <n v="1.3333333333333333"/>
    <s v="Robert Irvine's "/>
    <s v=" Fit Crunch "/>
    <s v="  Chocolate Pea"/>
    <s v="Tuesday"/>
    <s v=" January 11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552939523"/>
    <s v="Tuesday, January 11, 2022"/>
    <s v="Cash"/>
    <n v="138"/>
    <n v="2"/>
    <n v="1"/>
    <n v="138"/>
    <n v="2"/>
    <n v="1"/>
    <n v="2"/>
    <n v="2"/>
    <d v="2022-01-11T00:00:00"/>
    <x v="38"/>
    <s v="Carbonated"/>
    <x v="0"/>
    <b v="1"/>
    <n v="2"/>
    <n v="1.3333333333333333"/>
    <s v="Keto Krisp "/>
    <s v=" Almond/Chocolate"/>
    <m/>
    <s v="Tuesday"/>
    <s v=" January 1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553464403"/>
    <s v="Tuesday, January 11, 2022"/>
    <s v="Cash"/>
    <n v="112"/>
    <n v="1.5"/>
    <n v="1"/>
    <n v="112"/>
    <n v="1.5"/>
    <n v="1"/>
    <n v="1.5"/>
    <n v="1.5"/>
    <d v="2022-01-11T00:00:00"/>
    <x v="27"/>
    <s v="Food"/>
    <x v="1"/>
    <b v="1"/>
    <n v="1.5"/>
    <n v="1"/>
    <s v="SunChips Multigrain "/>
    <s v=" Salsa"/>
    <m/>
    <s v="Tuesday"/>
    <s v=" January 11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54766171"/>
    <s v="Tuesday, January 11, 2022"/>
    <s v="Cash"/>
    <n v="120"/>
    <n v="1.5"/>
    <n v="1"/>
    <n v="120"/>
    <n v="1.5"/>
    <n v="1"/>
    <n v="1.5"/>
    <n v="1.5"/>
    <d v="2022-01-11T00:00:00"/>
    <x v="25"/>
    <s v="Food"/>
    <x v="1"/>
    <b v="1"/>
    <n v="1.5"/>
    <n v="1"/>
    <s v="Mini Chips Ahoy"/>
    <m/>
    <m/>
    <s v="Tuesday"/>
    <s v=" January 11"/>
    <n v="2022"/>
    <n v="6527"/>
  </r>
  <r>
    <s v="Processed"/>
    <s v="VJ300320609"/>
    <s v="GuttenPlans"/>
    <s v="GuttenPlans x1367"/>
    <n v="40.435699999999997"/>
    <n v="-74.125200000000007"/>
    <s v="Takis - Hot Chilli Pepper &amp; Lime"/>
    <s v="Food"/>
    <n v="14554772789"/>
    <s v="Tuesday, January 11, 2022"/>
    <s v="Cash"/>
    <n v="121"/>
    <n v="1.5"/>
    <n v="1"/>
    <n v="121"/>
    <n v="1.5"/>
    <n v="1"/>
    <n v="1.5"/>
    <n v="1.5"/>
    <d v="2022-01-11T00:00:00"/>
    <x v="1"/>
    <s v="Food"/>
    <x v="1"/>
    <b v="1"/>
    <n v="1.5"/>
    <n v="1"/>
    <s v="Takis "/>
    <s v=" Hot Chilli Pepper &amp; Lime"/>
    <m/>
    <s v="Tuesday"/>
    <s v=" January 1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556408318"/>
    <s v="Wednesday, January 12, 2022"/>
    <s v="Credit"/>
    <n v="112"/>
    <n v="1.5"/>
    <n v="1"/>
    <n v="112"/>
    <n v="1.5"/>
    <n v="1"/>
    <n v="1.5"/>
    <n v="1.5"/>
    <d v="2022-01-12T00:00:00"/>
    <x v="27"/>
    <s v="Food"/>
    <x v="1"/>
    <b v="1"/>
    <n v="1.5"/>
    <n v="1"/>
    <s v="SunChips Multigrain "/>
    <s v=" Salsa"/>
    <m/>
    <s v="Wednesday"/>
    <s v=" January 12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557931817"/>
    <s v="Wednesday, January 12, 2022"/>
    <s v="Cash"/>
    <n v="110"/>
    <n v="1.5"/>
    <n v="1"/>
    <n v="110"/>
    <n v="1.5"/>
    <n v="1"/>
    <n v="1.5"/>
    <n v="1.5"/>
    <d v="2022-01-12T00:00:00"/>
    <x v="4"/>
    <s v="Food"/>
    <x v="1"/>
    <b v="1"/>
    <n v="1.5"/>
    <n v="1"/>
    <s v="Miss Vickie's Potato Chip "/>
    <s v=" Lime &amp; Cracked Pe"/>
    <m/>
    <s v="Wednesday"/>
    <s v=" January 12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558327394"/>
    <s v="Wednesday, January 12, 2022"/>
    <s v="Cash"/>
    <n v="144"/>
    <n v="2.5"/>
    <n v="1"/>
    <n v="144"/>
    <n v="2.5"/>
    <n v="1"/>
    <n v="2.5"/>
    <n v="2.5"/>
    <d v="2022-01-12T00:00:00"/>
    <x v="40"/>
    <s v="Non Carbonated"/>
    <x v="2"/>
    <b v="1"/>
    <n v="2.5"/>
    <n v="1.6666666666666667"/>
    <s v="Bai Antioxidant "/>
    <s v=" Molokai Coconut"/>
    <m/>
    <s v="Wednesday"/>
    <s v=" January 12"/>
    <n v="2022"/>
    <n v="6527"/>
  </r>
  <r>
    <s v="Processed"/>
    <s v="VJ300320686"/>
    <s v="Earle Asphalt"/>
    <s v="Earle Asphalt x1371"/>
    <n v="35.2750871"/>
    <n v="-90.466769400000004"/>
    <s v="Seapoint Farms Dry Roasted Edamame - Wasabi"/>
    <s v="Food"/>
    <n v="14558748149"/>
    <s v="Wednesday, January 12, 2022"/>
    <s v="Cash"/>
    <n v="134"/>
    <n v="2.5"/>
    <n v="1"/>
    <n v="134"/>
    <n v="2.5"/>
    <n v="1"/>
    <n v="2.5"/>
    <n v="2.5"/>
    <d v="2022-01-12T00:00:00"/>
    <x v="6"/>
    <s v="Food"/>
    <x v="1"/>
    <b v="1"/>
    <n v="2.5"/>
    <n v="1.6666666666666667"/>
    <s v="Seapoint Farms Dry Roasted Edamame "/>
    <s v=" Wasabi"/>
    <m/>
    <s v="Wednesday"/>
    <s v=" January 12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559129065"/>
    <s v="Wednesday, January 12, 2022"/>
    <s v="Cash"/>
    <n v="145"/>
    <n v="2.5"/>
    <n v="1"/>
    <n v="145"/>
    <n v="2.5"/>
    <n v="1"/>
    <n v="2.5"/>
    <n v="2.5"/>
    <d v="2022-01-12T00:00:00"/>
    <x v="31"/>
    <s v="Non Carbonated"/>
    <x v="2"/>
    <b v="1"/>
    <n v="2.5"/>
    <n v="1.6666666666666667"/>
    <s v="Snapple Diet Tea "/>
    <s v=" Raspberry"/>
    <m/>
    <s v="Wednesday"/>
    <s v=" January 12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559130790"/>
    <s v="Wednesday, January 12, 2022"/>
    <s v="Cash"/>
    <n v="145"/>
    <n v="2.5"/>
    <n v="1"/>
    <n v="145"/>
    <n v="2.5"/>
    <n v="1"/>
    <n v="2.5"/>
    <n v="2.5"/>
    <d v="2022-01-12T00:00:00"/>
    <x v="31"/>
    <s v="Non Carbonated"/>
    <x v="2"/>
    <b v="1"/>
    <n v="2.5"/>
    <n v="1.6666666666666667"/>
    <s v="Snapple Diet Tea "/>
    <s v=" Raspberry"/>
    <m/>
    <s v="Wednesday"/>
    <s v=" January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59155611"/>
    <s v="Wednesday, January 12, 2022"/>
    <s v="Cash"/>
    <n v="144"/>
    <n v="1.5"/>
    <n v="1"/>
    <n v="144"/>
    <n v="1.5"/>
    <n v="1"/>
    <n v="1.5"/>
    <n v="1.5"/>
    <d v="2022-01-12T00:00:00"/>
    <x v="29"/>
    <s v="Water"/>
    <x v="3"/>
    <b v="1"/>
    <n v="1.5"/>
    <n v="1"/>
    <s v="Poland Springs Water"/>
    <m/>
    <m/>
    <s v="Wednesday"/>
    <s v=" January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59158935"/>
    <s v="Wednesday, January 12, 2022"/>
    <s v="Cash"/>
    <n v="144"/>
    <n v="1.5"/>
    <n v="1"/>
    <n v="144"/>
    <n v="1.5"/>
    <n v="1"/>
    <n v="1.5"/>
    <n v="1.5"/>
    <d v="2022-01-12T00:00:00"/>
    <x v="29"/>
    <s v="Water"/>
    <x v="3"/>
    <b v="1"/>
    <n v="1.5"/>
    <n v="1"/>
    <s v="Poland Springs Water"/>
    <m/>
    <m/>
    <s v="Wednesday"/>
    <s v=" January 12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4560200727"/>
    <s v="Wednesday, January 12, 2022"/>
    <s v="Credit"/>
    <n v="132"/>
    <n v="1.25"/>
    <n v="1"/>
    <n v="132"/>
    <n v="1.25"/>
    <n v="1"/>
    <n v="1.25"/>
    <n v="1.25"/>
    <d v="2022-01-12T00:00:00"/>
    <x v="30"/>
    <s v="Food"/>
    <x v="1"/>
    <b v="1"/>
    <n v="1.25"/>
    <n v="0.83333333333333337"/>
    <s v="Chum Fruit Bites "/>
    <s v=" Mango/Strawberry"/>
    <m/>
    <s v="Wednesday"/>
    <s v=" January 12"/>
    <n v="2022"/>
    <n v="6527"/>
  </r>
  <r>
    <s v="Processed"/>
    <s v="VJ300320686"/>
    <s v="Earle Asphalt"/>
    <s v="Earle Asphalt x1371"/>
    <n v="35.2750871"/>
    <n v="-90.466769400000004"/>
    <s v="Monster Energy  Zero Ultra"/>
    <s v="Carbonated"/>
    <n v="14563310566"/>
    <s v="Thursday, January 13, 2022"/>
    <s v="Cash"/>
    <n v="146"/>
    <n v="3"/>
    <n v="1"/>
    <n v="146"/>
    <n v="3"/>
    <n v="1"/>
    <n v="3"/>
    <n v="3"/>
    <d v="2022-01-13T00:00:00"/>
    <x v="41"/>
    <s v="Carbonated"/>
    <x v="0"/>
    <b v="1"/>
    <n v="3"/>
    <n v="2"/>
    <s v="Monster Energy  Zero Ultra"/>
    <m/>
    <m/>
    <s v="Thursday"/>
    <s v=" January 13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563329503"/>
    <s v="Thursday, January 13, 2022"/>
    <s v="Cash"/>
    <n v="123"/>
    <n v="1.5"/>
    <n v="1"/>
    <n v="123"/>
    <n v="1.5"/>
    <n v="1"/>
    <n v="1.5"/>
    <n v="1.5"/>
    <d v="2022-01-13T00:00:00"/>
    <x v="1"/>
    <s v="Food"/>
    <x v="1"/>
    <b v="1"/>
    <n v="1.5"/>
    <n v="1"/>
    <s v="Takis "/>
    <s v=" Hot Chilli Pepper &amp; Lime"/>
    <m/>
    <s v="Thursday"/>
    <s v=" January 13"/>
    <n v="2022"/>
    <n v="6527"/>
  </r>
  <r>
    <s v="Processed"/>
    <s v="VJ300320686"/>
    <s v="Earle Asphalt"/>
    <s v="Earle Asphalt x1371"/>
    <n v="35.2750871"/>
    <n v="-90.466769400000004"/>
    <s v="Cheetos Baked - Flaming Hot"/>
    <s v="Food"/>
    <n v="14563516111"/>
    <s v="Thursday, January 13, 2022"/>
    <s v="Cash"/>
    <n v="124"/>
    <n v="1.5"/>
    <n v="1"/>
    <n v="124"/>
    <n v="1.5"/>
    <n v="1"/>
    <n v="1.5"/>
    <n v="1.5"/>
    <d v="2022-01-13T00:00:00"/>
    <x v="23"/>
    <s v="Food"/>
    <x v="1"/>
    <b v="1"/>
    <n v="1.5"/>
    <n v="1"/>
    <s v="Cheetos Baked "/>
    <s v=" Flaming Hot"/>
    <m/>
    <s v="Thursday"/>
    <s v=" January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63576202"/>
    <s v="Thursday, January 13, 2022"/>
    <s v="Cash"/>
    <n v="144"/>
    <n v="1.5"/>
    <n v="1"/>
    <n v="144"/>
    <n v="1.5"/>
    <n v="1"/>
    <n v="1.5"/>
    <n v="1.5"/>
    <d v="2022-01-13T00:00:00"/>
    <x v="29"/>
    <s v="Water"/>
    <x v="3"/>
    <b v="1"/>
    <n v="1.5"/>
    <n v="1"/>
    <s v="Poland Springs Water"/>
    <m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564406933"/>
    <s v="Thursday, January 13, 2022"/>
    <s v="Cash"/>
    <n v="111"/>
    <n v="1.5"/>
    <n v="1"/>
    <n v="111"/>
    <n v="1.5"/>
    <n v="1"/>
    <n v="1.5"/>
    <n v="1.5"/>
    <d v="2022-01-13T00:00:00"/>
    <x v="42"/>
    <s v="Food"/>
    <x v="1"/>
    <b v="1"/>
    <n v="1.5"/>
    <n v="1"/>
    <s v="Chesters Fries Flaming hot"/>
    <m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Miss Vickie's Potato Chip - Jalapeno"/>
    <s v="Food"/>
    <n v="14564409465"/>
    <s v="Thursday, January 13, 2022"/>
    <s v="Cash"/>
    <n v="112"/>
    <n v="1.5"/>
    <n v="1"/>
    <n v="112"/>
    <n v="1.5"/>
    <n v="1"/>
    <n v="1.5"/>
    <n v="1.5"/>
    <d v="2022-01-13T00:00:00"/>
    <x v="43"/>
    <s v="Food"/>
    <x v="1"/>
    <b v="1"/>
    <n v="1.5"/>
    <n v="1"/>
    <s v="Miss Vickie's Potato Chip "/>
    <s v=" Jalapeno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4514322"/>
    <s v="Thursday, January 13, 2022"/>
    <s v="Cash"/>
    <n v="142"/>
    <n v="1"/>
    <n v="1"/>
    <n v="142"/>
    <n v="1"/>
    <n v="1"/>
    <n v="1"/>
    <n v="1"/>
    <d v="2022-01-13T00:00:00"/>
    <x v="44"/>
    <s v="Carbonated"/>
    <x v="0"/>
    <b v="1"/>
    <n v="1"/>
    <n v="0.66666666666666663"/>
    <s v="Coca Cola "/>
    <s v=" Zero Sugar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64519839"/>
    <s v="Thursday, January 13, 2022"/>
    <s v="Credit"/>
    <n v="148"/>
    <n v="3"/>
    <n v="1"/>
    <n v="148"/>
    <n v="3"/>
    <n v="1"/>
    <n v="3"/>
    <n v="3"/>
    <d v="2022-01-13T00:00:00"/>
    <x v="45"/>
    <s v="Carbonated"/>
    <x v="0"/>
    <b v="1"/>
    <n v="3"/>
    <n v="2"/>
    <s v="Red Bull "/>
    <s v=" Original"/>
    <m/>
    <s v="Thursday"/>
    <s v=" January 13"/>
    <n v="2022"/>
    <n v="6527"/>
  </r>
  <r>
    <s v="Processed"/>
    <s v="VJ300205292"/>
    <s v="Brunswick Sq Mall"/>
    <s v="BSQ Mall x1364 - Zales"/>
    <n v="40.423690999999998"/>
    <n v="-74.380831999999998"/>
    <s v="Ruffles Baked  - Cheddar &amp; Sour Cream"/>
    <s v="Food"/>
    <n v="14564653620"/>
    <s v="Thursday, January 13, 2022"/>
    <s v="Credit"/>
    <n v="123"/>
    <n v="1.5"/>
    <n v="1"/>
    <n v="123"/>
    <n v="1.5"/>
    <n v="1"/>
    <n v="1.5"/>
    <n v="1.5"/>
    <d v="2022-01-13T00:00:00"/>
    <x v="46"/>
    <s v="Food"/>
    <x v="1"/>
    <b v="1"/>
    <n v="1.5"/>
    <n v="1"/>
    <s v="Ruffles Baked  "/>
    <s v=" Cheddar &amp; Sour Cream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564773615"/>
    <s v="Thursday, January 13, 2022"/>
    <s v="Cash"/>
    <n v="111"/>
    <n v="1.5"/>
    <n v="1"/>
    <n v="111"/>
    <n v="1.5"/>
    <n v="1"/>
    <n v="1.5"/>
    <n v="1.5"/>
    <d v="2022-01-13T00:00:00"/>
    <x v="42"/>
    <s v="Food"/>
    <x v="1"/>
    <b v="1"/>
    <n v="1.5"/>
    <n v="1"/>
    <s v="Chesters Fries Flaming hot"/>
    <m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64774110"/>
    <s v="Thursday, January 13, 2022"/>
    <s v="Cash"/>
    <n v="121"/>
    <n v="1.5"/>
    <n v="1"/>
    <n v="121"/>
    <n v="1.5"/>
    <n v="1"/>
    <n v="1.5"/>
    <n v="1.5"/>
    <d v="2022-01-13T00:00:00"/>
    <x v="23"/>
    <s v="Food"/>
    <x v="1"/>
    <b v="1"/>
    <n v="1.5"/>
    <n v="1"/>
    <s v="Cheetos Baked "/>
    <s v=" Flaming Hot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64911978"/>
    <s v="Thursday, January 13, 2022"/>
    <s v="Credit"/>
    <n v="134"/>
    <n v="2"/>
    <n v="1"/>
    <n v="134"/>
    <n v="2"/>
    <n v="1"/>
    <n v="2"/>
    <n v="2"/>
    <d v="2022-01-13T00:00:00"/>
    <x v="10"/>
    <s v="Food"/>
    <x v="1"/>
    <b v="1"/>
    <n v="2"/>
    <n v="1.3333333333333333"/>
    <s v="KitKat "/>
    <s v=" Crisp Wafers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564961879"/>
    <s v="Thursday, January 13, 2022"/>
    <s v="Cash"/>
    <n v="111"/>
    <n v="1.5"/>
    <n v="1"/>
    <n v="111"/>
    <n v="1.5"/>
    <n v="1"/>
    <n v="1.5"/>
    <n v="1.5"/>
    <d v="2022-01-13T00:00:00"/>
    <x v="42"/>
    <s v="Food"/>
    <x v="1"/>
    <b v="1"/>
    <n v="1.5"/>
    <n v="1"/>
    <s v="Chesters Fries Flaming hot"/>
    <m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64963925"/>
    <s v="Thursday, January 13, 2022"/>
    <s v="Cash"/>
    <n v="120"/>
    <n v="1.5"/>
    <n v="1"/>
    <n v="120"/>
    <n v="1.5"/>
    <n v="1"/>
    <n v="1.5"/>
    <n v="1.5"/>
    <d v="2022-01-13T00:00:00"/>
    <x v="25"/>
    <s v="Food"/>
    <x v="1"/>
    <b v="1"/>
    <n v="1.5"/>
    <n v="1"/>
    <s v="Mini Chips Ahoy"/>
    <m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4967520"/>
    <s v="Thursday, January 13, 2022"/>
    <s v="Cash"/>
    <n v="141"/>
    <n v="1"/>
    <n v="1"/>
    <n v="141"/>
    <n v="1"/>
    <n v="1"/>
    <n v="1"/>
    <n v="1"/>
    <d v="2022-01-13T00:00:00"/>
    <x v="44"/>
    <s v="Carbonated"/>
    <x v="0"/>
    <b v="1"/>
    <n v="1"/>
    <n v="0.66666666666666663"/>
    <s v="Coca Cola "/>
    <s v=" Zero Sugar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5053127"/>
    <s v="Thursday, January 13, 2022"/>
    <s v="Cash"/>
    <n v="142"/>
    <n v="1"/>
    <n v="1"/>
    <n v="142"/>
    <n v="1"/>
    <n v="1"/>
    <n v="1"/>
    <n v="1"/>
    <d v="2022-01-13T00:00:00"/>
    <x v="44"/>
    <s v="Carbonated"/>
    <x v="0"/>
    <b v="1"/>
    <n v="1"/>
    <n v="0.66666666666666663"/>
    <s v="Coca Cola "/>
    <s v=" Zero Sugar"/>
    <m/>
    <s v="Thursday"/>
    <s v=" January 13"/>
    <n v="2022"/>
    <n v="6527"/>
  </r>
  <r>
    <s v="Processed"/>
    <s v="VJ300320609"/>
    <s v="GuttenPlans"/>
    <s v="GuttenPlans x1367"/>
    <n v="40.435699999999997"/>
    <n v="-74.125200000000007"/>
    <s v="Miss Vickie's Potato Chip - Jalapeno"/>
    <s v="Food"/>
    <n v="14565327901"/>
    <s v="Friday, January 14, 2022"/>
    <s v="Cash"/>
    <n v="112"/>
    <n v="1.5"/>
    <n v="1"/>
    <n v="112"/>
    <n v="1.5"/>
    <n v="1"/>
    <n v="1.5"/>
    <n v="1.5"/>
    <d v="2022-01-14T00:00:00"/>
    <x v="43"/>
    <s v="Food"/>
    <x v="1"/>
    <b v="1"/>
    <n v="1.5"/>
    <n v="1"/>
    <s v="Miss Vickie's Potato Chip "/>
    <s v=" Jalapeno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5335876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65871342"/>
    <s v="Friday, January 14, 2022"/>
    <s v="Credit"/>
    <n v="123"/>
    <n v="1.5"/>
    <n v="1"/>
    <n v="123"/>
    <n v="1.5"/>
    <n v="1"/>
    <n v="1.5"/>
    <n v="1.5"/>
    <d v="2022-01-14T00:00:00"/>
    <x v="47"/>
    <s v="Food"/>
    <x v="1"/>
    <b v="1"/>
    <n v="1.5"/>
    <n v="1"/>
    <s v="Ritz Bits Cheese"/>
    <m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566626651"/>
    <s v="Friday, January 14, 2022"/>
    <s v="Cash"/>
    <n v="121"/>
    <n v="1.25"/>
    <n v="1"/>
    <n v="121"/>
    <n v="1.25"/>
    <n v="1"/>
    <n v="1.25"/>
    <n v="1.25"/>
    <d v="2022-01-14T00:00:00"/>
    <x v="48"/>
    <s v="Food"/>
    <x v="1"/>
    <b v="1"/>
    <n v="1.25"/>
    <n v="0.83333333333333337"/>
    <s v="CheezIt "/>
    <s v=" Original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566645406"/>
    <s v="Friday, January 14, 2022"/>
    <s v="Cash"/>
    <n v="122"/>
    <n v="1.25"/>
    <n v="1"/>
    <n v="122"/>
    <n v="1.25"/>
    <n v="1"/>
    <n v="1.25"/>
    <n v="1.25"/>
    <d v="2022-01-14T00:00:00"/>
    <x v="49"/>
    <s v="Food"/>
    <x v="1"/>
    <b v="1"/>
    <n v="1.25"/>
    <n v="0.83333333333333337"/>
    <s v="Takis FUGEO mini"/>
    <m/>
    <m/>
    <s v="Friday"/>
    <s v=" January 14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566647281"/>
    <s v="Friday, January 14, 2022"/>
    <s v="Cash"/>
    <n v="143"/>
    <n v="2.5"/>
    <n v="1"/>
    <n v="143"/>
    <n v="2.5"/>
    <n v="1"/>
    <n v="2.5"/>
    <n v="2.5"/>
    <d v="2022-01-14T00:00:00"/>
    <x v="37"/>
    <s v="Non Carbonated"/>
    <x v="2"/>
    <b v="1"/>
    <n v="2.5"/>
    <n v="1.6666666666666667"/>
    <s v="Snapple Diet Tea "/>
    <s v=" Peach Tea"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66658956"/>
    <s v="Friday, January 14, 2022"/>
    <s v="Cash"/>
    <n v="111"/>
    <n v="1.5"/>
    <n v="1"/>
    <n v="111"/>
    <n v="1.5"/>
    <n v="1"/>
    <n v="1.5"/>
    <n v="1.5"/>
    <d v="2022-01-14T00:00:00"/>
    <x v="35"/>
    <s v="Food"/>
    <x v="1"/>
    <b v="1"/>
    <n v="1.5"/>
    <n v="1"/>
    <s v="SunChips Multigrain "/>
    <s v=" Harvest Cheddar"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567065857"/>
    <s v="Friday, January 14, 2022"/>
    <s v="Cash"/>
    <n v="121"/>
    <n v="1.25"/>
    <n v="1"/>
    <n v="121"/>
    <n v="1.25"/>
    <n v="1"/>
    <n v="1.25"/>
    <n v="1.25"/>
    <d v="2022-01-14T00:00:00"/>
    <x v="48"/>
    <s v="Food"/>
    <x v="1"/>
    <b v="1"/>
    <n v="1.25"/>
    <n v="0.83333333333333337"/>
    <s v="CheezIt "/>
    <s v=" Original"/>
    <m/>
    <s v="Friday"/>
    <s v=" January 14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567581851"/>
    <s v="Friday, January 14, 2022"/>
    <s v="Credit"/>
    <n v="122"/>
    <n v="1.5"/>
    <n v="1"/>
    <n v="122"/>
    <n v="1.5"/>
    <n v="1"/>
    <n v="1.5"/>
    <n v="1.5"/>
    <d v="2022-01-14T00:00:00"/>
    <x v="27"/>
    <s v="Food"/>
    <x v="1"/>
    <b v="1"/>
    <n v="1.5"/>
    <n v="1"/>
    <s v="SunChips Multigrain "/>
    <s v=" Salsa"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567951976"/>
    <s v="Friday, January 14, 2022"/>
    <s v="Cash"/>
    <n v="121"/>
    <n v="1.25"/>
    <n v="1"/>
    <n v="121"/>
    <n v="1.25"/>
    <n v="1"/>
    <n v="1.25"/>
    <n v="1.25"/>
    <d v="2022-01-14T00:00:00"/>
    <x v="48"/>
    <s v="Food"/>
    <x v="1"/>
    <b v="1"/>
    <n v="1.25"/>
    <n v="0.83333333333333337"/>
    <s v="CheezIt "/>
    <s v=" Original"/>
    <m/>
    <s v="Friday"/>
    <s v=" January 14"/>
    <n v="2022"/>
    <n v="6527"/>
  </r>
  <r>
    <s v="Processed"/>
    <s v="VJ300205292"/>
    <s v="Brunswick Sq Mall"/>
    <s v="BSQ Mall x1364 - Zales"/>
    <n v="40.423690999999998"/>
    <n v="-74.380831999999998"/>
    <s v="Seapoint Farms Dry Roasted Edamame - Wasabi"/>
    <s v="Food"/>
    <n v="14568052947"/>
    <s v="Friday, January 14, 2022"/>
    <s v="Cash"/>
    <n v="135"/>
    <n v="2.5"/>
    <n v="1"/>
    <n v="135"/>
    <n v="2.5"/>
    <n v="1"/>
    <n v="2.5"/>
    <n v="2.5"/>
    <d v="2022-01-14T00:00:00"/>
    <x v="6"/>
    <s v="Food"/>
    <x v="1"/>
    <b v="1"/>
    <n v="2.5"/>
    <n v="1.6666666666666667"/>
    <s v="Seapoint Farms Dry Roasted Edamame "/>
    <s v=" Wasabi"/>
    <m/>
    <s v="Friday"/>
    <s v=" January 14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68186832"/>
    <s v="Friday, January 14, 2022"/>
    <s v="Cash"/>
    <n v="146"/>
    <n v="3"/>
    <n v="1"/>
    <n v="146"/>
    <n v="3"/>
    <n v="1"/>
    <n v="3"/>
    <n v="3"/>
    <d v="2022-01-14T00:00:00"/>
    <x v="5"/>
    <s v="Carbonated"/>
    <x v="0"/>
    <b v="1"/>
    <n v="3"/>
    <n v="2"/>
    <s v="Monster Energy Original"/>
    <m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BodyArmor LYTE  - Berry Punch"/>
    <s v="Water"/>
    <n v="14568399014"/>
    <s v="Friday, January 14, 2022"/>
    <s v="Cash"/>
    <n v="143"/>
    <n v="2.5"/>
    <n v="1"/>
    <n v="143"/>
    <n v="2.5"/>
    <n v="1"/>
    <n v="2.5"/>
    <n v="2.5"/>
    <d v="2022-01-14T00:00:00"/>
    <x v="50"/>
    <s v="Water"/>
    <x v="3"/>
    <b v="1"/>
    <n v="2.5"/>
    <n v="1.6666666666666667"/>
    <s v="BodyArmor LYTE  "/>
    <s v=" Berry Punch"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Monster Energy  Zero Ultra"/>
    <s v="Carbonated"/>
    <n v="14568402590"/>
    <s v="Friday, January 14, 2022"/>
    <s v="Cash"/>
    <n v="146"/>
    <n v="3"/>
    <n v="1"/>
    <n v="146"/>
    <n v="3"/>
    <n v="1"/>
    <n v="3"/>
    <n v="3"/>
    <d v="2022-01-14T00:00:00"/>
    <x v="41"/>
    <s v="Carbonated"/>
    <x v="0"/>
    <b v="1"/>
    <n v="3"/>
    <n v="2"/>
    <s v="Monster Energy  Zero Ultra"/>
    <m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68484969"/>
    <s v="Friday, January 14, 2022"/>
    <s v="Cash"/>
    <n v="148"/>
    <n v="3"/>
    <n v="1"/>
    <n v="148"/>
    <n v="3"/>
    <n v="1"/>
    <n v="3"/>
    <n v="3"/>
    <d v="2022-01-14T00:00:00"/>
    <x v="45"/>
    <s v="Carbonated"/>
    <x v="0"/>
    <b v="1"/>
    <n v="3"/>
    <n v="2"/>
    <s v="Red Bull "/>
    <s v=" Original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68515212"/>
    <s v="Friday, January 14, 2022"/>
    <s v="Cash"/>
    <n v="144"/>
    <n v="3"/>
    <n v="1"/>
    <n v="144"/>
    <n v="3"/>
    <n v="1"/>
    <n v="3"/>
    <n v="3"/>
    <d v="2022-01-14T00:00:00"/>
    <x v="5"/>
    <s v="Carbonated"/>
    <x v="0"/>
    <b v="1"/>
    <n v="3"/>
    <n v="2"/>
    <s v="Monster Energy Original"/>
    <m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68567601"/>
    <s v="Friday, January 14, 2022"/>
    <s v="Credit"/>
    <n v="146"/>
    <n v="3"/>
    <n v="1"/>
    <n v="146"/>
    <n v="3"/>
    <n v="1"/>
    <n v="3"/>
    <n v="3"/>
    <d v="2022-01-14T00:00:00"/>
    <x v="5"/>
    <s v="Carbonated"/>
    <x v="0"/>
    <b v="1"/>
    <n v="3"/>
    <n v="2"/>
    <s v="Monster Energy Original"/>
    <m/>
    <m/>
    <s v="Friday"/>
    <s v=" January 14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568615335"/>
    <s v="Friday, January 14, 2022"/>
    <s v="Cash"/>
    <n v="141"/>
    <n v="1.5"/>
    <n v="1"/>
    <n v="141"/>
    <n v="1.5"/>
    <n v="1"/>
    <n v="1.5"/>
    <n v="1.5"/>
    <d v="2022-01-14T00:00:00"/>
    <x v="33"/>
    <s v="Non Carbonated"/>
    <x v="2"/>
    <b v="1"/>
    <n v="1.5"/>
    <n v="1"/>
    <s v="V8 Vegetable Juice "/>
    <s v=" Original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8646555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8662299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86"/>
    <s v="Earle Asphalt"/>
    <s v="Earle Asphalt x1371"/>
    <n v="35.2750871"/>
    <n v="-90.466769400000004"/>
    <s v="V8 Vegetable Juice - Original"/>
    <s v="Non Carbonated"/>
    <n v="14568794737"/>
    <s v="Friday, January 14, 2022"/>
    <s v="Cash"/>
    <n v="142"/>
    <n v="1.5"/>
    <n v="1"/>
    <n v="142"/>
    <n v="1.5"/>
    <n v="1"/>
    <n v="1.5"/>
    <n v="1.5"/>
    <d v="2022-01-14T00:00:00"/>
    <x v="33"/>
    <s v="Non Carbonated"/>
    <x v="2"/>
    <b v="1"/>
    <n v="1.5"/>
    <n v="1"/>
    <s v="V8 Vegetable Juice "/>
    <s v=" Original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9115940"/>
    <s v="Friday, January 14, 2022"/>
    <s v="Cash"/>
    <n v="142"/>
    <n v="1"/>
    <n v="1"/>
    <n v="142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9150082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9150926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69463108"/>
    <s v="Friday, January 14, 2022"/>
    <s v="Cash"/>
    <n v="120"/>
    <n v="1.5"/>
    <n v="1"/>
    <n v="120"/>
    <n v="1.5"/>
    <n v="1"/>
    <n v="1.5"/>
    <n v="1.5"/>
    <d v="2022-01-14T00:00:00"/>
    <x v="25"/>
    <s v="Food"/>
    <x v="1"/>
    <b v="1"/>
    <n v="1.5"/>
    <n v="1"/>
    <s v="Mini Chips Ahoy"/>
    <m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9513981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69526668"/>
    <s v="Friday, January 14, 2022"/>
    <s v="Cash"/>
    <n v="146"/>
    <n v="3"/>
    <n v="1"/>
    <n v="146"/>
    <n v="3"/>
    <n v="1"/>
    <n v="3"/>
    <n v="3"/>
    <d v="2022-01-14T00:00:00"/>
    <x v="5"/>
    <s v="Carbonated"/>
    <x v="0"/>
    <b v="1"/>
    <n v="3"/>
    <n v="2"/>
    <s v="Monster Energy Original"/>
    <m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569561723"/>
    <s v="Friday, January 14, 2022"/>
    <s v="Cash"/>
    <n v="114"/>
    <n v="1.5"/>
    <n v="1"/>
    <n v="114"/>
    <n v="1.5"/>
    <n v="1"/>
    <n v="1.5"/>
    <n v="1.5"/>
    <d v="2022-01-14T00:00:00"/>
    <x v="36"/>
    <s v="Food"/>
    <x v="1"/>
    <b v="1"/>
    <n v="1.5"/>
    <n v="1"/>
    <s v="Good Health Veggie Stix "/>
    <s v=" Sea Salt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Miss Vickie's Potato Chip - Smokehouse BBQ"/>
    <s v="Food"/>
    <n v="14569564302"/>
    <s v="Friday, January 14, 2022"/>
    <s v="Cash"/>
    <n v="110"/>
    <n v="1.5"/>
    <n v="1"/>
    <n v="110"/>
    <n v="1.5"/>
    <n v="1"/>
    <n v="1.5"/>
    <n v="1.5"/>
    <d v="2022-01-14T00:00:00"/>
    <x v="51"/>
    <s v="Food"/>
    <x v="1"/>
    <b v="1"/>
    <n v="1.5"/>
    <n v="1"/>
    <s v="Miss Vickie's Potato Chip "/>
    <s v=" Smokehouse BBQ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9564760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69596909"/>
    <s v="Friday, January 14, 2022"/>
    <s v="Cash"/>
    <n v="141"/>
    <n v="1"/>
    <n v="1"/>
    <n v="141"/>
    <n v="1"/>
    <n v="1"/>
    <n v="1"/>
    <n v="1"/>
    <d v="2022-01-14T00:00:00"/>
    <x v="44"/>
    <s v="Carbonated"/>
    <x v="0"/>
    <b v="1"/>
    <n v="1"/>
    <n v="0.66666666666666663"/>
    <s v="Coca Cola "/>
    <s v=" Zero Sugar"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569601233"/>
    <s v="Friday, January 14, 2022"/>
    <s v="Cash"/>
    <n v="111"/>
    <n v="1.5"/>
    <n v="1"/>
    <n v="111"/>
    <n v="1.5"/>
    <n v="1"/>
    <n v="1.5"/>
    <n v="1.5"/>
    <d v="2022-01-14T00:00:00"/>
    <x v="42"/>
    <s v="Food"/>
    <x v="1"/>
    <b v="1"/>
    <n v="1.5"/>
    <n v="1"/>
    <s v="Chesters Fries Flaming hot"/>
    <m/>
    <m/>
    <s v="Friday"/>
    <s v=" January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69910141"/>
    <s v="Saturday, January 15, 2022"/>
    <s v="Cash"/>
    <n v="146"/>
    <n v="3"/>
    <n v="1"/>
    <n v="146"/>
    <n v="3"/>
    <n v="1"/>
    <n v="3"/>
    <n v="3"/>
    <d v="2022-01-15T00:00:00"/>
    <x v="5"/>
    <s v="Carbonated"/>
    <x v="0"/>
    <b v="1"/>
    <n v="3"/>
    <n v="2"/>
    <s v="Monster Energy Original"/>
    <m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569911139"/>
    <s v="Saturday, January 15, 2022"/>
    <s v="Cash"/>
    <n v="111"/>
    <n v="1.5"/>
    <n v="1"/>
    <n v="111"/>
    <n v="1.5"/>
    <n v="1"/>
    <n v="1.5"/>
    <n v="1.5"/>
    <d v="2022-01-15T00:00:00"/>
    <x v="42"/>
    <s v="Food"/>
    <x v="1"/>
    <b v="1"/>
    <n v="1.5"/>
    <n v="1"/>
    <s v="Chesters Fries Flaming hot"/>
    <m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70329106"/>
    <s v="Saturday, January 15, 2022"/>
    <s v="Credit"/>
    <n v="148"/>
    <n v="3"/>
    <n v="1"/>
    <n v="148"/>
    <n v="3"/>
    <n v="1"/>
    <n v="3"/>
    <n v="3"/>
    <d v="2022-01-15T00:00:00"/>
    <x v="45"/>
    <s v="Carbonated"/>
    <x v="0"/>
    <b v="1"/>
    <n v="3"/>
    <n v="2"/>
    <s v="Red Bull "/>
    <s v=" Original"/>
    <m/>
    <s v="Saturday"/>
    <s v=" January 15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570742020"/>
    <s v="Saturday, January 15, 2022"/>
    <s v="Cash"/>
    <n v="141"/>
    <n v="1.5"/>
    <n v="1"/>
    <n v="141"/>
    <n v="1.5"/>
    <n v="1"/>
    <n v="1.5"/>
    <n v="1.5"/>
    <d v="2022-01-15T00:00:00"/>
    <x v="33"/>
    <s v="Non Carbonated"/>
    <x v="2"/>
    <b v="1"/>
    <n v="1.5"/>
    <n v="1"/>
    <s v="V8 Vegetable Juice "/>
    <s v=" Original"/>
    <m/>
    <s v="Saturday"/>
    <s v=" January 15"/>
    <n v="2022"/>
    <n v="6527"/>
  </r>
  <r>
    <s v="Processed"/>
    <s v="VJ300205292"/>
    <s v="Brunswick Sq Mall"/>
    <s v="BSQ Mall x1364 - Zales"/>
    <n v="40.423690999999998"/>
    <n v="-74.380831999999998"/>
    <s v="Vitamin Water - Ice Cool Blue Lavender"/>
    <s v="Water"/>
    <n v="14571239689"/>
    <s v="Saturday, January 15, 2022"/>
    <s v="Credit"/>
    <n v="145"/>
    <n v="2.75"/>
    <n v="2"/>
    <n v="145"/>
    <n v="2.75"/>
    <n v="2"/>
    <n v="5.5"/>
    <n v="5.5"/>
    <d v="2022-01-15T00:00:00"/>
    <x v="52"/>
    <s v="Water"/>
    <x v="3"/>
    <b v="1"/>
    <n v="2.75"/>
    <n v="1.8333333333333333"/>
    <s v="Vitamin Water "/>
    <s v=" Ice Cool Blue Lavender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71524565"/>
    <s v="Saturday, January 15, 2022"/>
    <s v="Cash"/>
    <n v="148"/>
    <n v="3"/>
    <n v="1"/>
    <n v="148"/>
    <n v="3"/>
    <n v="1"/>
    <n v="3"/>
    <n v="3"/>
    <d v="2022-01-15T00:00:00"/>
    <x v="45"/>
    <s v="Carbonated"/>
    <x v="0"/>
    <b v="1"/>
    <n v="3"/>
    <n v="2"/>
    <s v="Red Bull "/>
    <s v=" Original"/>
    <m/>
    <s v="Saturday"/>
    <s v=" January 15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71607101"/>
    <s v="Saturday, January 15, 2022"/>
    <s v="Cash"/>
    <n v="146"/>
    <n v="3"/>
    <n v="1"/>
    <n v="146"/>
    <n v="3"/>
    <n v="1"/>
    <n v="3"/>
    <n v="3"/>
    <d v="2022-01-15T00:00:00"/>
    <x v="5"/>
    <s v="Carbonated"/>
    <x v="0"/>
    <b v="1"/>
    <n v="3"/>
    <n v="2"/>
    <s v="Monster Energy Original"/>
    <m/>
    <m/>
    <s v="Saturday"/>
    <s v=" January 15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71627828"/>
    <s v="Saturday, January 15, 2022"/>
    <s v="Cash"/>
    <n v="146"/>
    <n v="3"/>
    <n v="1"/>
    <n v="146"/>
    <n v="3"/>
    <n v="1"/>
    <n v="3"/>
    <n v="3"/>
    <d v="2022-01-15T00:00:00"/>
    <x v="5"/>
    <s v="Carbonated"/>
    <x v="0"/>
    <b v="1"/>
    <n v="3"/>
    <n v="2"/>
    <s v="Monster Energy Original"/>
    <m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1821821"/>
    <s v="Saturday, January 15, 2022"/>
    <s v="Cash"/>
    <n v="141"/>
    <n v="1"/>
    <n v="1"/>
    <n v="141"/>
    <n v="1"/>
    <n v="1"/>
    <n v="1"/>
    <n v="1"/>
    <d v="2022-01-15T00:00:00"/>
    <x v="44"/>
    <s v="Carbonated"/>
    <x v="0"/>
    <b v="1"/>
    <n v="1"/>
    <n v="0.66666666666666663"/>
    <s v="Coca Cola "/>
    <s v=" Zero Sugar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Miss Vickie's Potato Chip - Jalapeno"/>
    <s v="Food"/>
    <n v="14571850001"/>
    <s v="Saturday, January 15, 2022"/>
    <s v="Cash"/>
    <n v="112"/>
    <n v="1.5"/>
    <n v="1"/>
    <n v="112"/>
    <n v="1.5"/>
    <n v="1"/>
    <n v="1.5"/>
    <n v="1.5"/>
    <d v="2022-01-15T00:00:00"/>
    <x v="43"/>
    <s v="Food"/>
    <x v="1"/>
    <b v="1"/>
    <n v="1.5"/>
    <n v="1"/>
    <s v="Miss Vickie's Potato Chip "/>
    <s v=" Jalapeno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Miss Vickie's Potato Chip - Jalapeno"/>
    <s v="Food"/>
    <n v="14571861014"/>
    <s v="Saturday, January 15, 2022"/>
    <s v="Cash"/>
    <n v="112"/>
    <n v="1.5"/>
    <n v="1"/>
    <n v="112"/>
    <n v="1.5"/>
    <n v="1"/>
    <n v="1.5"/>
    <n v="1.5"/>
    <d v="2022-01-15T00:00:00"/>
    <x v="43"/>
    <s v="Food"/>
    <x v="1"/>
    <b v="1"/>
    <n v="1.5"/>
    <n v="1"/>
    <s v="Miss Vickie's Potato Chip "/>
    <s v=" Jalapeno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1910161"/>
    <s v="Saturday, January 15, 2022"/>
    <s v="Cash"/>
    <n v="142"/>
    <n v="1"/>
    <n v="1"/>
    <n v="142"/>
    <n v="1"/>
    <n v="1"/>
    <n v="1"/>
    <n v="1"/>
    <d v="2022-01-15T00:00:00"/>
    <x v="44"/>
    <s v="Carbonated"/>
    <x v="0"/>
    <b v="1"/>
    <n v="1"/>
    <n v="0.66666666666666663"/>
    <s v="Coca Cola "/>
    <s v=" Zero Sugar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Miss Vickie's Potato Chip - Jalapeno"/>
    <s v="Food"/>
    <n v="14571911346"/>
    <s v="Saturday, January 15, 2022"/>
    <s v="Cash"/>
    <n v="112"/>
    <n v="1.5"/>
    <n v="1"/>
    <n v="112"/>
    <n v="1.5"/>
    <n v="1"/>
    <n v="1.5"/>
    <n v="1.5"/>
    <d v="2022-01-15T00:00:00"/>
    <x v="43"/>
    <s v="Food"/>
    <x v="1"/>
    <b v="1"/>
    <n v="1.5"/>
    <n v="1"/>
    <s v="Miss Vickie's Potato Chip "/>
    <s v=" Jalapeno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71958626"/>
    <s v="Saturday, January 15, 2022"/>
    <s v="Cash"/>
    <n v="146"/>
    <n v="3"/>
    <n v="1"/>
    <n v="146"/>
    <n v="3"/>
    <n v="1"/>
    <n v="3"/>
    <n v="3"/>
    <d v="2022-01-15T00:00:00"/>
    <x v="5"/>
    <s v="Carbonated"/>
    <x v="0"/>
    <b v="1"/>
    <n v="3"/>
    <n v="2"/>
    <s v="Monster Energy Original"/>
    <m/>
    <m/>
    <s v="Saturday"/>
    <s v=" January 15"/>
    <n v="2022"/>
    <n v="6527"/>
  </r>
  <r>
    <s v="Processed"/>
    <s v="VJ300320611"/>
    <s v="Brunswick Sq Mall"/>
    <s v="BSQ Mall x1366 - ATT"/>
    <n v="40.423690999999998"/>
    <n v="-74.380831999999998"/>
    <s v="CheezIt - White Cheddar"/>
    <s v="Food"/>
    <n v="14572175555"/>
    <s v="Saturday, January 15, 2022"/>
    <s v="Cash"/>
    <n v="121"/>
    <n v="1.25"/>
    <n v="1"/>
    <n v="121"/>
    <n v="1.25"/>
    <n v="1"/>
    <n v="1.25"/>
    <n v="1.25"/>
    <d v="2022-01-15T00:00:00"/>
    <x v="53"/>
    <s v="Food"/>
    <x v="1"/>
    <b v="1"/>
    <n v="1.25"/>
    <n v="0.83333333333333337"/>
    <s v="CheezIt "/>
    <s v=" White Cheddar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2223955"/>
    <s v="Saturday, January 15, 2022"/>
    <s v="Cash"/>
    <n v="142"/>
    <n v="1"/>
    <n v="1"/>
    <n v="142"/>
    <n v="1"/>
    <n v="1"/>
    <n v="1"/>
    <n v="1"/>
    <d v="2022-01-15T00:00:00"/>
    <x v="44"/>
    <s v="Carbonated"/>
    <x v="0"/>
    <b v="1"/>
    <n v="1"/>
    <n v="0.66666666666666663"/>
    <s v="Coca Cola "/>
    <s v=" Zero Sugar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72516391"/>
    <s v="Saturday, January 15, 2022"/>
    <s v="Cash"/>
    <n v="144"/>
    <n v="3"/>
    <n v="1"/>
    <n v="144"/>
    <n v="3"/>
    <n v="1"/>
    <n v="3"/>
    <n v="3"/>
    <d v="2022-01-15T00:00:00"/>
    <x v="5"/>
    <s v="Carbonated"/>
    <x v="0"/>
    <b v="1"/>
    <n v="3"/>
    <n v="2"/>
    <s v="Monster Energy Original"/>
    <m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72518122"/>
    <s v="Saturday, January 15, 2022"/>
    <s v="Credit"/>
    <n v="145"/>
    <n v="2.5"/>
    <n v="1"/>
    <n v="145"/>
    <n v="2.5"/>
    <n v="1"/>
    <n v="2.5"/>
    <n v="2.5"/>
    <d v="2022-01-15T00:00:00"/>
    <x v="37"/>
    <s v="Non Carbonated"/>
    <x v="2"/>
    <b v="1"/>
    <n v="2.5"/>
    <n v="1.6666666666666667"/>
    <s v="Snapple Diet Tea "/>
    <s v=" Peach Tea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2574777"/>
    <s v="Saturday, January 15, 2022"/>
    <s v="Cash"/>
    <n v="141"/>
    <n v="1"/>
    <n v="1"/>
    <n v="141"/>
    <n v="1"/>
    <n v="1"/>
    <n v="1"/>
    <n v="1"/>
    <d v="2022-01-15T00:00:00"/>
    <x v="44"/>
    <s v="Carbonated"/>
    <x v="0"/>
    <b v="1"/>
    <n v="1"/>
    <n v="0.66666666666666663"/>
    <s v="Coca Cola "/>
    <s v=" Zero Sugar"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572575325"/>
    <s v="Saturday, January 15, 2022"/>
    <s v="Cash"/>
    <n v="133"/>
    <n v="2"/>
    <n v="1"/>
    <n v="133"/>
    <n v="2"/>
    <n v="1"/>
    <n v="2"/>
    <n v="2"/>
    <d v="2022-01-15T00:00:00"/>
    <x v="20"/>
    <s v="Food"/>
    <x v="1"/>
    <b v="1"/>
    <n v="2"/>
    <n v="1.3333333333333333"/>
    <s v="Jack Links Beef Steak Original"/>
    <m/>
    <m/>
    <s v="Saturday"/>
    <s v=" January 15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72575797"/>
    <s v="Saturday, January 15, 2022"/>
    <s v="Cash"/>
    <n v="121"/>
    <n v="1.5"/>
    <n v="1"/>
    <n v="121"/>
    <n v="1.5"/>
    <n v="1"/>
    <n v="1.5"/>
    <n v="1.5"/>
    <d v="2022-01-15T00:00:00"/>
    <x v="23"/>
    <s v="Food"/>
    <x v="1"/>
    <b v="1"/>
    <n v="1.5"/>
    <n v="1"/>
    <s v="Cheetos Baked "/>
    <s v=" Flaming Hot"/>
    <m/>
    <s v="Saturday"/>
    <s v=" January 15"/>
    <n v="2022"/>
    <n v="6527"/>
  </r>
  <r>
    <s v="Processed"/>
    <s v="VJ300205292"/>
    <s v="Brunswick Sq Mall"/>
    <s v="BSQ Mall x1364 - Zales"/>
    <n v="40.423690999999998"/>
    <n v="-74.380831999999998"/>
    <s v="Nature's Valley Crunchy Granola Bar - Oats &amp;"/>
    <s v="Food"/>
    <n v="14573858783"/>
    <s v="Sunday, January 16, 2022"/>
    <s v="Credit"/>
    <n v="136"/>
    <n v="1.25"/>
    <n v="1"/>
    <n v="136"/>
    <n v="1.25"/>
    <n v="1"/>
    <n v="1.25"/>
    <n v="1.25"/>
    <d v="2022-01-16T00:00:00"/>
    <x v="54"/>
    <s v="Food"/>
    <x v="1"/>
    <b v="1"/>
    <n v="1.25"/>
    <n v="0.83333333333333337"/>
    <s v="Nature's Valley Crunchy Granola Bar "/>
    <s v=" Oats &amp;"/>
    <m/>
    <s v="Sunday"/>
    <s v=" January 16"/>
    <n v="2022"/>
    <n v="6527"/>
  </r>
  <r>
    <s v="Processed"/>
    <s v="VJ300320611"/>
    <s v="Brunswick Sq Mall"/>
    <s v="BSQ Mall x1366 - ATT"/>
    <n v="40.423690999999998"/>
    <n v="-74.380831999999998"/>
    <s v="Lays Baked - Original"/>
    <s v="Food"/>
    <n v="14574010792"/>
    <s v="Sunday, January 16, 2022"/>
    <s v="Cash"/>
    <n v="112"/>
    <n v="1.5"/>
    <n v="1"/>
    <n v="112"/>
    <n v="1.5"/>
    <n v="1"/>
    <n v="1.5"/>
    <n v="1.5"/>
    <d v="2022-01-16T00:00:00"/>
    <x v="55"/>
    <s v="Food"/>
    <x v="1"/>
    <b v="1"/>
    <n v="1.5"/>
    <n v="1"/>
    <s v="Lays Baked "/>
    <s v=" Original"/>
    <m/>
    <s v="Sunday"/>
    <s v=" January 16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74141888"/>
    <s v="Sunday, January 16, 2022"/>
    <s v="Cash"/>
    <n v="146"/>
    <n v="3"/>
    <n v="1"/>
    <n v="146"/>
    <n v="3"/>
    <n v="1"/>
    <n v="3"/>
    <n v="3"/>
    <d v="2022-01-16T00:00:00"/>
    <x v="5"/>
    <s v="Carbonated"/>
    <x v="0"/>
    <b v="1"/>
    <n v="3"/>
    <n v="2"/>
    <s v="Monster Energy Original"/>
    <m/>
    <m/>
    <s v="Sunday"/>
    <s v=" January 16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74145196"/>
    <s v="Sunday, January 16, 2022"/>
    <s v="Cash"/>
    <n v="146"/>
    <n v="3"/>
    <n v="1"/>
    <n v="146"/>
    <n v="3"/>
    <n v="1"/>
    <n v="3"/>
    <n v="3"/>
    <d v="2022-01-16T00:00:00"/>
    <x v="5"/>
    <s v="Carbonated"/>
    <x v="0"/>
    <b v="1"/>
    <n v="3"/>
    <n v="2"/>
    <s v="Monster Energy Original"/>
    <m/>
    <m/>
    <s v="Sunday"/>
    <s v=" January 16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574836578"/>
    <s v="Monday, January 17, 2022"/>
    <s v="Credit"/>
    <n v="146"/>
    <n v="2.5"/>
    <n v="1"/>
    <n v="146"/>
    <n v="2.5"/>
    <n v="1"/>
    <n v="2.5"/>
    <n v="2.5"/>
    <d v="2022-01-16T00:00:00"/>
    <x v="56"/>
    <s v="Non Carbonated"/>
    <x v="2"/>
    <b v="1"/>
    <n v="2.5"/>
    <n v="1.6666666666666667"/>
    <s v="Bai Antioxidant "/>
    <s v=" Zambia Bingcherry"/>
    <m/>
    <s v="Monday"/>
    <s v=" January 17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76136011"/>
    <s v="Monday, January 17, 2022"/>
    <s v="Cash"/>
    <n v="133"/>
    <n v="2"/>
    <n v="1"/>
    <n v="133"/>
    <n v="2"/>
    <n v="1"/>
    <n v="2"/>
    <n v="2"/>
    <d v="2022-01-17T00:00:00"/>
    <x v="21"/>
    <s v="Food"/>
    <x v="1"/>
    <b v="1"/>
    <n v="2"/>
    <n v="1.3333333333333333"/>
    <s v="Robert Irvine's "/>
    <s v=" Fit Crunch "/>
    <s v="  Chocolate Pea"/>
    <s v="Monday"/>
    <s v=" January 17"/>
    <n v="2022"/>
    <n v="6527"/>
  </r>
  <r>
    <s v="Processed"/>
    <s v="VJ300320686"/>
    <s v="Earle Asphalt"/>
    <s v="Earle Asphalt x1371"/>
    <n v="35.2750871"/>
    <n v="-90.466769400000004"/>
    <s v="Seapoint Farms Dry Roasted Edamame - Wasabi"/>
    <s v="Food"/>
    <n v="14576137173"/>
    <s v="Monday, January 17, 2022"/>
    <s v="Cash"/>
    <n v="134"/>
    <n v="2.5"/>
    <n v="1"/>
    <n v="134"/>
    <n v="2.5"/>
    <n v="1"/>
    <n v="2.5"/>
    <n v="2.5"/>
    <d v="2022-01-17T00:00:00"/>
    <x v="6"/>
    <s v="Food"/>
    <x v="1"/>
    <b v="1"/>
    <n v="2.5"/>
    <n v="1.6666666666666667"/>
    <s v="Seapoint Farms Dry Roasted Edamame "/>
    <s v=" Wasabi"/>
    <m/>
    <s v="Monday"/>
    <s v=" January 17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576353351"/>
    <s v="Monday, January 17, 2022"/>
    <s v="Cash"/>
    <n v="145"/>
    <n v="2.5"/>
    <n v="1"/>
    <n v="145"/>
    <n v="2.5"/>
    <n v="1"/>
    <n v="2.5"/>
    <n v="2.5"/>
    <d v="2022-01-17T00:00:00"/>
    <x v="7"/>
    <s v="Non Carbonated"/>
    <x v="2"/>
    <b v="1"/>
    <n v="2.5"/>
    <n v="1.6666666666666667"/>
    <s v="Snapple Diet Tea "/>
    <s v=" Lemon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76926827"/>
    <s v="Monday, January 17, 2022"/>
    <s v="Credit"/>
    <n v="148"/>
    <n v="3"/>
    <n v="1"/>
    <n v="148"/>
    <n v="3"/>
    <n v="1"/>
    <n v="3"/>
    <n v="3"/>
    <d v="2022-01-17T00:00:00"/>
    <x v="45"/>
    <s v="Carbonated"/>
    <x v="0"/>
    <b v="1"/>
    <n v="3"/>
    <n v="2"/>
    <s v="Red Bull "/>
    <s v=" Original"/>
    <m/>
    <s v="Monday"/>
    <s v=" January 17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77107071"/>
    <s v="Monday, January 17, 2022"/>
    <s v="Credit"/>
    <n v="146"/>
    <n v="3"/>
    <n v="1"/>
    <n v="146"/>
    <n v="3"/>
    <n v="1"/>
    <n v="3"/>
    <n v="3"/>
    <d v="2022-01-17T00:00:00"/>
    <x v="5"/>
    <s v="Carbonated"/>
    <x v="0"/>
    <b v="1"/>
    <n v="3"/>
    <n v="2"/>
    <s v="Monster Energy Original"/>
    <m/>
    <m/>
    <s v="Monday"/>
    <s v=" January 1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77283376"/>
    <s v="Monday, January 17, 2022"/>
    <s v="Cash"/>
    <n v="144"/>
    <n v="1.5"/>
    <n v="1"/>
    <n v="144"/>
    <n v="1.5"/>
    <n v="1"/>
    <n v="1.5"/>
    <n v="1.5"/>
    <d v="2022-01-17T00:00:00"/>
    <x v="29"/>
    <s v="Water"/>
    <x v="3"/>
    <b v="1"/>
    <n v="1.5"/>
    <n v="1"/>
    <s v="Poland Springs Water"/>
    <m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7468669"/>
    <s v="Monday, January 17, 2022"/>
    <s v="Cash"/>
    <n v="142"/>
    <n v="1"/>
    <n v="1"/>
    <n v="142"/>
    <n v="1"/>
    <n v="1"/>
    <n v="1"/>
    <n v="1"/>
    <d v="2022-01-17T00:00:00"/>
    <x v="44"/>
    <s v="Carbonated"/>
    <x v="0"/>
    <b v="1"/>
    <n v="1"/>
    <n v="0.66666666666666663"/>
    <s v="Coca Cola "/>
    <s v=" Zero Sugar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77507788"/>
    <s v="Monday, January 17, 2022"/>
    <s v="Credit"/>
    <n v="134"/>
    <n v="2"/>
    <n v="1"/>
    <n v="134"/>
    <n v="2"/>
    <n v="1"/>
    <n v="2"/>
    <n v="2"/>
    <d v="2022-01-17T00:00:00"/>
    <x v="10"/>
    <s v="Food"/>
    <x v="1"/>
    <b v="1"/>
    <n v="2"/>
    <n v="1.3333333333333333"/>
    <s v="KitKat "/>
    <s v=" Crisp Wafers"/>
    <m/>
    <s v="Monday"/>
    <s v=" January 17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577677689"/>
    <s v="Monday, January 17, 2022"/>
    <s v="Credit"/>
    <n v="145"/>
    <n v="2.5"/>
    <n v="1"/>
    <n v="145"/>
    <n v="2.5"/>
    <n v="1"/>
    <n v="2.5"/>
    <n v="2.5"/>
    <d v="2022-01-17T00:00:00"/>
    <x v="31"/>
    <s v="Non Carbonated"/>
    <x v="2"/>
    <b v="1"/>
    <n v="2.5"/>
    <n v="1.6666666666666667"/>
    <s v="Snapple Diet Tea "/>
    <s v=" Raspberry"/>
    <m/>
    <s v="Monday"/>
    <s v=" January 17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577707447"/>
    <s v="Monday, January 17, 2022"/>
    <s v="Cash"/>
    <n v="121"/>
    <n v="1.5"/>
    <n v="1"/>
    <n v="121"/>
    <n v="1.5"/>
    <n v="1"/>
    <n v="1.5"/>
    <n v="1.5"/>
    <d v="2022-01-17T00:00:00"/>
    <x v="49"/>
    <s v="Food"/>
    <x v="1"/>
    <b v="1"/>
    <n v="1.5"/>
    <n v="1"/>
    <s v="Takis FUGEO mini"/>
    <m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577819879"/>
    <s v="Monday, January 17, 2022"/>
    <s v="Cash"/>
    <n v="122"/>
    <n v="1.25"/>
    <n v="1"/>
    <n v="122"/>
    <n v="1.25"/>
    <n v="1"/>
    <n v="1.25"/>
    <n v="1.25"/>
    <d v="2022-01-17T00:00:00"/>
    <x v="49"/>
    <s v="Food"/>
    <x v="1"/>
    <b v="1"/>
    <n v="1.25"/>
    <n v="0.83333333333333337"/>
    <s v="Takis FUGEO mini"/>
    <m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7842305"/>
    <s v="Monday, January 17, 2022"/>
    <s v="Cash"/>
    <n v="142"/>
    <n v="1"/>
    <n v="1"/>
    <n v="142"/>
    <n v="1"/>
    <n v="1"/>
    <n v="1"/>
    <n v="1"/>
    <d v="2022-01-17T00:00:00"/>
    <x v="44"/>
    <s v="Carbonated"/>
    <x v="0"/>
    <b v="1"/>
    <n v="1"/>
    <n v="0.66666666666666663"/>
    <s v="Coca Cola "/>
    <s v=" Zero Sugar"/>
    <m/>
    <s v="Monday"/>
    <s v=" January 17"/>
    <n v="2022"/>
    <n v="6527"/>
  </r>
  <r>
    <s v="Processed"/>
    <s v="VJ300320611"/>
    <s v="Brunswick Sq Mall"/>
    <s v="BSQ Mall x1366 - ATT"/>
    <n v="40.423690999999998"/>
    <n v="-74.380831999999998"/>
    <s v="Bubly - Cherry"/>
    <s v="Carbonated"/>
    <n v="14577893993"/>
    <s v="Monday, January 17, 2022"/>
    <s v="Cash"/>
    <n v="140"/>
    <n v="1.5"/>
    <n v="1"/>
    <n v="140"/>
    <n v="1.5"/>
    <n v="1"/>
    <n v="1.5"/>
    <n v="1.5"/>
    <d v="2022-01-17T00:00:00"/>
    <x v="57"/>
    <s v="Carbonated"/>
    <x v="0"/>
    <b v="1"/>
    <n v="1.5"/>
    <n v="1"/>
    <s v="Bubly "/>
    <s v=" Cherry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8169559"/>
    <s v="Monday, January 17, 2022"/>
    <s v="Cash"/>
    <n v="141"/>
    <n v="1"/>
    <n v="1"/>
    <n v="141"/>
    <n v="1"/>
    <n v="1"/>
    <n v="1"/>
    <n v="1"/>
    <d v="2022-01-17T00:00:00"/>
    <x v="44"/>
    <s v="Carbonated"/>
    <x v="0"/>
    <b v="1"/>
    <n v="1"/>
    <n v="0.66666666666666663"/>
    <s v="Coca Cola "/>
    <s v=" Zero Sugar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78215674"/>
    <s v="Monday, January 17, 2022"/>
    <s v="Cash"/>
    <n v="144"/>
    <n v="3"/>
    <n v="1"/>
    <n v="144"/>
    <n v="3"/>
    <n v="1"/>
    <n v="3"/>
    <n v="3"/>
    <d v="2022-01-17T00:00:00"/>
    <x v="5"/>
    <s v="Carbonated"/>
    <x v="0"/>
    <b v="1"/>
    <n v="3"/>
    <n v="2"/>
    <s v="Monster Energy Original"/>
    <m/>
    <m/>
    <s v="Monday"/>
    <s v=" January 17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578233630"/>
    <s v="Monday, January 17, 2022"/>
    <s v="Credit"/>
    <n v="114"/>
    <n v="1.5"/>
    <n v="2"/>
    <n v="114"/>
    <n v="1.5"/>
    <n v="2"/>
    <n v="3"/>
    <n v="5.5"/>
    <d v="2022-01-17T00:00:00"/>
    <x v="13"/>
    <s v="Food"/>
    <x v="1"/>
    <b v="1"/>
    <n v="1.5"/>
    <n v="1"/>
    <s v="Miss Vickie's Potato Chip "/>
    <s v=" Sea Salt Original"/>
    <m/>
    <s v="Monday"/>
    <s v=" January 17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578233630"/>
    <s v="Monday, January 17, 2022"/>
    <s v="Credit"/>
    <n v="146"/>
    <n v="2.5"/>
    <n v="1"/>
    <n v="146"/>
    <n v="2.5"/>
    <n v="1"/>
    <n v="2.5"/>
    <n v="5.5"/>
    <d v="2022-01-17T00:00:00"/>
    <x v="56"/>
    <s v="Non Carbonated"/>
    <x v="2"/>
    <b v="1"/>
    <n v="2.5"/>
    <n v="1.6666666666666667"/>
    <s v="Bai Antioxidant "/>
    <s v=" Zambia Bingcherry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8241959"/>
    <s v="Monday, January 17, 2022"/>
    <s v="Cash"/>
    <n v="142"/>
    <n v="1"/>
    <n v="1"/>
    <n v="142"/>
    <n v="1"/>
    <n v="1"/>
    <n v="1"/>
    <n v="1"/>
    <d v="2022-01-17T00:00:00"/>
    <x v="44"/>
    <s v="Carbonated"/>
    <x v="0"/>
    <b v="1"/>
    <n v="1"/>
    <n v="0.66666666666666663"/>
    <s v="Coca Cola "/>
    <s v=" Zero Sugar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8314947"/>
    <s v="Monday, January 17, 2022"/>
    <s v="Cash"/>
    <n v="142"/>
    <n v="1"/>
    <n v="1"/>
    <n v="142"/>
    <n v="1"/>
    <n v="1"/>
    <n v="1"/>
    <n v="1"/>
    <d v="2022-01-17T00:00:00"/>
    <x v="44"/>
    <s v="Carbonated"/>
    <x v="0"/>
    <b v="1"/>
    <n v="1"/>
    <n v="0.66666666666666663"/>
    <s v="Coca Cola "/>
    <s v=" Zero Sugar"/>
    <m/>
    <s v="Monday"/>
    <s v=" Jan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78440642"/>
    <s v="Tuesday, January 18, 2022"/>
    <s v="Cash"/>
    <n v="142"/>
    <n v="1"/>
    <n v="1"/>
    <n v="142"/>
    <n v="1"/>
    <n v="1"/>
    <n v="1"/>
    <n v="1"/>
    <d v="2022-01-17T00:00:00"/>
    <x v="44"/>
    <s v="Carbonated"/>
    <x v="0"/>
    <b v="1"/>
    <n v="1"/>
    <n v="0.66666666666666663"/>
    <s v="Coca Cola "/>
    <s v=" Zero Sugar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78530583"/>
    <s v="Tuesday, January 18, 2022"/>
    <s v="Cash"/>
    <n v="146"/>
    <n v="3"/>
    <n v="1"/>
    <n v="146"/>
    <n v="3"/>
    <n v="1"/>
    <n v="3"/>
    <n v="3"/>
    <d v="2022-01-18T00:00:00"/>
    <x v="5"/>
    <s v="Carbonated"/>
    <x v="0"/>
    <b v="1"/>
    <n v="3"/>
    <n v="2"/>
    <s v="Monster Energy Original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578530455"/>
    <s v="Tuesday, January 18, 2022"/>
    <s v="Cash"/>
    <n v="111"/>
    <n v="1.5"/>
    <n v="1"/>
    <n v="111"/>
    <n v="1.5"/>
    <n v="1"/>
    <n v="1.5"/>
    <n v="1.5"/>
    <d v="2022-01-18T00:00:00"/>
    <x v="42"/>
    <s v="Food"/>
    <x v="1"/>
    <b v="1"/>
    <n v="1.5"/>
    <n v="1"/>
    <s v="Chesters Fries Flaming hot"/>
    <m/>
    <m/>
    <s v="Tuesday"/>
    <s v=" January 18"/>
    <n v="2022"/>
    <n v="6527"/>
  </r>
  <r>
    <s v="Processed"/>
    <s v="VJ300320686"/>
    <s v="Earle Asphalt"/>
    <s v="Earle Asphalt x1371"/>
    <n v="35.2750871"/>
    <n v="-90.466769400000004"/>
    <s v="Belvita Breakfast Cookies - Blueberry"/>
    <s v="Food"/>
    <n v="14578876166"/>
    <s v="Tuesday, January 18, 2022"/>
    <s v="Cash"/>
    <n v="131"/>
    <n v="1.5"/>
    <n v="1"/>
    <n v="131"/>
    <n v="1.5"/>
    <n v="1"/>
    <n v="1.5"/>
    <n v="1.5"/>
    <d v="2022-01-18T00:00:00"/>
    <x v="58"/>
    <s v="Food"/>
    <x v="1"/>
    <b v="1"/>
    <n v="1.5"/>
    <n v="1"/>
    <s v="Belvita Breakfast Cookies "/>
    <s v=" Blueberry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80724140"/>
    <s v="Tuesday, January 18, 2022"/>
    <s v="Credit"/>
    <n v="121"/>
    <n v="1.5"/>
    <n v="1"/>
    <n v="121"/>
    <n v="1.5"/>
    <n v="1"/>
    <n v="1.5"/>
    <n v="2.75"/>
    <d v="2022-01-18T00:00:00"/>
    <x v="23"/>
    <s v="Food"/>
    <x v="1"/>
    <b v="1"/>
    <n v="1.5"/>
    <n v="1"/>
    <s v="Cheetos Baked "/>
    <s v=" Flaming Hot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4580724140"/>
    <s v="Tuesday, January 18, 2022"/>
    <s v="Credit"/>
    <n v="132"/>
    <n v="1.25"/>
    <n v="1"/>
    <n v="132"/>
    <n v="1.25"/>
    <n v="1"/>
    <n v="1.25"/>
    <n v="2.75"/>
    <d v="2022-01-18T00:00:00"/>
    <x v="30"/>
    <s v="Food"/>
    <x v="1"/>
    <b v="1"/>
    <n v="1.25"/>
    <n v="0.83333333333333337"/>
    <s v="Chum Fruit Bites "/>
    <s v=" Mango/Strawberry"/>
    <m/>
    <s v="Tuesday"/>
    <s v=" January 18"/>
    <n v="2022"/>
    <n v="6527"/>
  </r>
  <r>
    <s v="Processed"/>
    <s v="VJ300320611"/>
    <s v="Brunswick Sq Mall"/>
    <s v="BSQ Mall x1366 - ATT"/>
    <n v="40.423690999999998"/>
    <n v="-74.380831999999998"/>
    <s v="Bubly - Cherry"/>
    <s v="Carbonated"/>
    <n v="14580849667"/>
    <s v="Tuesday, January 18, 2022"/>
    <s v="Credit"/>
    <n v="140"/>
    <n v="1.5"/>
    <n v="1"/>
    <n v="140"/>
    <n v="1.5"/>
    <n v="1"/>
    <n v="1.5"/>
    <n v="1.5"/>
    <d v="2022-01-18T00:00:00"/>
    <x v="57"/>
    <s v="Carbonated"/>
    <x v="0"/>
    <b v="1"/>
    <n v="1.5"/>
    <n v="1"/>
    <s v="Bubly "/>
    <s v=" Cherry"/>
    <m/>
    <s v="Tuesday"/>
    <s v=" January 18"/>
    <n v="2022"/>
    <n v="6527"/>
  </r>
  <r>
    <s v="Processed"/>
    <s v="VJ300205292"/>
    <s v="Brunswick Sq Mall"/>
    <s v="BSQ Mall x1364 - Zales"/>
    <n v="40.423690999999998"/>
    <n v="-74.380831999999998"/>
    <s v="Spindrift - Sparkling Water Raspberry Lime"/>
    <s v="Non Carbonated"/>
    <n v="14580852051"/>
    <s v="Tuesday, January 18, 2022"/>
    <s v="Credit"/>
    <n v="140"/>
    <n v="1.5"/>
    <n v="1"/>
    <n v="140"/>
    <n v="1.5"/>
    <n v="1"/>
    <n v="1.5"/>
    <n v="1.5"/>
    <d v="2022-01-18T00:00:00"/>
    <x v="59"/>
    <s v="Non Carbonated"/>
    <x v="2"/>
    <b v="1"/>
    <n v="1.5"/>
    <n v="1"/>
    <s v="Spindrift "/>
    <s v=" Sparkling Water Raspberry Lime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81412215"/>
    <s v="Tuesday, January 18, 2022"/>
    <s v="Cash"/>
    <n v="148"/>
    <n v="3"/>
    <n v="1"/>
    <n v="148"/>
    <n v="3"/>
    <n v="1"/>
    <n v="3"/>
    <n v="3"/>
    <d v="2022-01-18T00:00:00"/>
    <x v="45"/>
    <s v="Carbonated"/>
    <x v="0"/>
    <b v="1"/>
    <n v="3"/>
    <n v="2"/>
    <s v="Red Bull "/>
    <s v=" Original"/>
    <m/>
    <s v="Tuesday"/>
    <s v=" January 18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81536048"/>
    <s v="Tuesday, January 18, 2022"/>
    <s v="Cash"/>
    <n v="111"/>
    <n v="1.5"/>
    <n v="1"/>
    <n v="111"/>
    <n v="1.5"/>
    <n v="1"/>
    <n v="1.5"/>
    <n v="1.5"/>
    <d v="2022-01-18T00:00:00"/>
    <x v="35"/>
    <s v="Food"/>
    <x v="1"/>
    <b v="1"/>
    <n v="1.5"/>
    <n v="1"/>
    <s v="SunChips Multigrain "/>
    <s v=" Harvest Cheddar"/>
    <m/>
    <s v="Tuesday"/>
    <s v=" January 18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581606543"/>
    <s v="Tuesday, January 18, 2022"/>
    <s v="Cash"/>
    <n v="112"/>
    <n v="1.5"/>
    <n v="1"/>
    <n v="112"/>
    <n v="1.5"/>
    <n v="1"/>
    <n v="1.5"/>
    <n v="1.5"/>
    <d v="2022-01-18T00:00:00"/>
    <x v="60"/>
    <s v="Food"/>
    <x v="1"/>
    <b v="1"/>
    <n v="1.5"/>
    <n v="1"/>
    <s v="SunChips Multigrain "/>
    <s v=" Original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81784319"/>
    <s v="Tuesday, January 18, 2022"/>
    <s v="Cash"/>
    <n v="142"/>
    <n v="1"/>
    <n v="1"/>
    <n v="142"/>
    <n v="1"/>
    <n v="1"/>
    <n v="1"/>
    <n v="1"/>
    <d v="2022-01-18T00:00:00"/>
    <x v="44"/>
    <s v="Carbonated"/>
    <x v="0"/>
    <b v="1"/>
    <n v="1"/>
    <n v="0.66666666666666663"/>
    <s v="Coca Cola "/>
    <s v=" Zero Sugar"/>
    <m/>
    <s v="Tuesday"/>
    <s v=" January 18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581912869"/>
    <s v="Tuesday, January 18, 2022"/>
    <s v="Credit"/>
    <n v="122"/>
    <n v="1.5"/>
    <n v="1"/>
    <n v="122"/>
    <n v="1.5"/>
    <n v="1"/>
    <n v="1.5"/>
    <n v="1.5"/>
    <d v="2022-01-18T00:00:00"/>
    <x v="27"/>
    <s v="Food"/>
    <x v="1"/>
    <b v="1"/>
    <n v="1.5"/>
    <n v="1"/>
    <s v="SunChips Multigrain "/>
    <s v=" Salsa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Miss Vickie's Potato Chip - Jalapeno"/>
    <s v="Food"/>
    <n v="14582301490"/>
    <s v="Tuesday, January 18, 2022"/>
    <s v="Cash"/>
    <n v="112"/>
    <n v="1.5"/>
    <n v="1"/>
    <n v="112"/>
    <n v="1.5"/>
    <n v="1"/>
    <n v="1.5"/>
    <n v="1.5"/>
    <d v="2022-01-18T00:00:00"/>
    <x v="43"/>
    <s v="Food"/>
    <x v="1"/>
    <b v="1"/>
    <n v="1.5"/>
    <n v="1"/>
    <s v="Miss Vickie's Potato Chip "/>
    <s v=" Jalapeno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582379968"/>
    <s v="Tuesday, January 18, 2022"/>
    <s v="Cash"/>
    <n v="114"/>
    <n v="1.5"/>
    <n v="1"/>
    <n v="114"/>
    <n v="1.5"/>
    <n v="1"/>
    <n v="1.5"/>
    <n v="1.5"/>
    <d v="2022-01-18T00:00:00"/>
    <x v="36"/>
    <s v="Food"/>
    <x v="1"/>
    <b v="1"/>
    <n v="1.5"/>
    <n v="1"/>
    <s v="Good Health Veggie Stix "/>
    <s v=" Sea Salt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582385566"/>
    <s v="Tuesday, January 18, 2022"/>
    <s v="Cash"/>
    <n v="122"/>
    <n v="1.25"/>
    <n v="1"/>
    <n v="122"/>
    <n v="1.25"/>
    <n v="1"/>
    <n v="1.25"/>
    <n v="1.25"/>
    <d v="2022-01-18T00:00:00"/>
    <x v="49"/>
    <s v="Food"/>
    <x v="1"/>
    <b v="1"/>
    <n v="1.25"/>
    <n v="0.83333333333333337"/>
    <s v="Takis FUGEO mini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82388980"/>
    <s v="Tuesday, January 18, 2022"/>
    <s v="Cash"/>
    <n v="142"/>
    <n v="1"/>
    <n v="1"/>
    <n v="142"/>
    <n v="1"/>
    <n v="1"/>
    <n v="1"/>
    <n v="1"/>
    <d v="2022-01-18T00:00:00"/>
    <x v="44"/>
    <s v="Carbonated"/>
    <x v="0"/>
    <b v="1"/>
    <n v="1"/>
    <n v="0.66666666666666663"/>
    <s v="Coca Cola "/>
    <s v=" Zero Sugar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82402134"/>
    <s v="Tuesday, January 18, 2022"/>
    <s v="Cash"/>
    <n v="142"/>
    <n v="1"/>
    <n v="1"/>
    <n v="142"/>
    <n v="1"/>
    <n v="1"/>
    <n v="1"/>
    <n v="1"/>
    <d v="2022-01-18T00:00:00"/>
    <x v="44"/>
    <s v="Carbonated"/>
    <x v="0"/>
    <b v="1"/>
    <n v="1"/>
    <n v="0.66666666666666663"/>
    <s v="Coca Cola "/>
    <s v=" Zero Sugar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82776630"/>
    <s v="Tuesday, January 18, 2022"/>
    <s v="Cash"/>
    <n v="144"/>
    <n v="3"/>
    <n v="1"/>
    <n v="144"/>
    <n v="3"/>
    <n v="1"/>
    <n v="3"/>
    <n v="3"/>
    <d v="2022-01-18T00:00:00"/>
    <x v="5"/>
    <s v="Carbonated"/>
    <x v="0"/>
    <b v="1"/>
    <n v="3"/>
    <n v="2"/>
    <s v="Monster Energy Original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heetos Baked - Flaming Hot"/>
    <s v="Food"/>
    <n v="14582811554"/>
    <s v="Tuesday, January 18, 2022"/>
    <s v="Credit"/>
    <n v="121"/>
    <n v="1.5"/>
    <n v="1"/>
    <n v="121"/>
    <n v="1.5"/>
    <n v="1"/>
    <n v="1.5"/>
    <n v="1.5"/>
    <d v="2022-01-18T00:00:00"/>
    <x v="23"/>
    <s v="Food"/>
    <x v="1"/>
    <b v="1"/>
    <n v="1.5"/>
    <n v="1"/>
    <s v="Cheetos Baked "/>
    <s v=" Flaming Hot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582900546"/>
    <s v="Tuesday, January 18, 2022"/>
    <s v="Cash"/>
    <n v="142"/>
    <n v="1"/>
    <n v="1"/>
    <n v="142"/>
    <n v="1"/>
    <n v="1"/>
    <n v="1"/>
    <n v="1"/>
    <d v="2022-01-18T00:00:00"/>
    <x v="44"/>
    <s v="Carbonated"/>
    <x v="0"/>
    <b v="1"/>
    <n v="1"/>
    <n v="0.66666666666666663"/>
    <s v="Coca Cola "/>
    <s v=" Zero Sugar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82908861"/>
    <s v="Tuesday, January 18, 2022"/>
    <s v="Cash"/>
    <n v="145"/>
    <n v="2.5"/>
    <n v="1"/>
    <n v="145"/>
    <n v="2.5"/>
    <n v="1"/>
    <n v="2.5"/>
    <n v="2.5"/>
    <d v="2022-01-18T00:00:00"/>
    <x v="37"/>
    <s v="Non Carbonated"/>
    <x v="2"/>
    <b v="1"/>
    <n v="2.5"/>
    <n v="1.6666666666666667"/>
    <s v="Snapple Diet Tea "/>
    <s v=" Peach Tea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Miss Vickie's Potato Chip - Lime &amp; Cracked Pe"/>
    <s v="Food"/>
    <n v="14582909167"/>
    <s v="Tuesday, January 18, 2022"/>
    <s v="Cash"/>
    <n v="113"/>
    <n v="1.5"/>
    <n v="1"/>
    <n v="113"/>
    <n v="1.5"/>
    <n v="1"/>
    <n v="1.5"/>
    <n v="1.5"/>
    <d v="2022-01-18T00:00:00"/>
    <x v="4"/>
    <s v="Food"/>
    <x v="1"/>
    <b v="1"/>
    <n v="1.5"/>
    <n v="1"/>
    <s v="Miss Vickie's Potato Chip "/>
    <s v=" Lime &amp; Cracked Pe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582910785"/>
    <s v="Tuesday, January 18, 2022"/>
    <s v="Cash"/>
    <n v="137"/>
    <n v="2"/>
    <n v="1"/>
    <n v="137"/>
    <n v="2"/>
    <n v="1"/>
    <n v="2"/>
    <n v="2"/>
    <d v="2022-01-18T00:00:00"/>
    <x v="14"/>
    <s v="Food"/>
    <x v="1"/>
    <b v="1"/>
    <n v="2"/>
    <n v="1.3333333333333333"/>
    <s v="Jacks Links Bar Beef Strip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82925849"/>
    <s v="Tuesday, January 18, 2022"/>
    <s v="Cash"/>
    <n v="145"/>
    <n v="2.5"/>
    <n v="1"/>
    <n v="145"/>
    <n v="2.5"/>
    <n v="1"/>
    <n v="2.5"/>
    <n v="2.5"/>
    <d v="2022-01-18T00:00:00"/>
    <x v="37"/>
    <s v="Non Carbonated"/>
    <x v="2"/>
    <b v="1"/>
    <n v="2.5"/>
    <n v="1.6666666666666667"/>
    <s v="Snapple Diet Tea "/>
    <s v=" Peach Tea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82926609"/>
    <s v="Tuesday, January 18, 2022"/>
    <s v="Cash"/>
    <n v="120"/>
    <n v="1.5"/>
    <n v="1"/>
    <n v="120"/>
    <n v="1.5"/>
    <n v="1"/>
    <n v="1.5"/>
    <n v="1.5"/>
    <d v="2022-01-18T00:00:00"/>
    <x v="25"/>
    <s v="Food"/>
    <x v="1"/>
    <b v="1"/>
    <n v="1.5"/>
    <n v="1"/>
    <s v="Mini Chips Ahoy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82927508"/>
    <s v="Tuesday, January 18, 2022"/>
    <s v="Cash"/>
    <n v="123"/>
    <n v="1.5"/>
    <n v="1"/>
    <n v="123"/>
    <n v="1.5"/>
    <n v="1"/>
    <n v="1.5"/>
    <n v="1.5"/>
    <d v="2022-01-18T00:00:00"/>
    <x v="47"/>
    <s v="Food"/>
    <x v="1"/>
    <b v="1"/>
    <n v="1.5"/>
    <n v="1"/>
    <s v="Ritz Bits Cheese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582928287"/>
    <s v="Tuesday, January 18, 2022"/>
    <s v="Cash"/>
    <n v="114"/>
    <n v="1.5"/>
    <n v="1"/>
    <n v="114"/>
    <n v="1.5"/>
    <n v="1"/>
    <n v="1.5"/>
    <n v="1.5"/>
    <d v="2022-01-18T00:00:00"/>
    <x v="36"/>
    <s v="Food"/>
    <x v="1"/>
    <b v="1"/>
    <n v="1.5"/>
    <n v="1"/>
    <s v="Good Health Veggie Stix "/>
    <s v=" Sea Salt"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82972769"/>
    <s v="Tuesday, January 18, 2022"/>
    <s v="Cash"/>
    <n v="144"/>
    <n v="3"/>
    <n v="1"/>
    <n v="144"/>
    <n v="3"/>
    <n v="1"/>
    <n v="3"/>
    <n v="3"/>
    <d v="2022-01-18T00:00:00"/>
    <x v="5"/>
    <s v="Carbonated"/>
    <x v="0"/>
    <b v="1"/>
    <n v="3"/>
    <n v="2"/>
    <s v="Monster Energy Original"/>
    <m/>
    <m/>
    <s v="Tuesday"/>
    <s v=" January 18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583230397"/>
    <s v="Wednesday, January 19, 2022"/>
    <s v="Cash"/>
    <n v="143"/>
    <n v="2.5"/>
    <n v="1"/>
    <n v="143"/>
    <n v="2.5"/>
    <n v="1"/>
    <n v="2.5"/>
    <n v="2.5"/>
    <d v="2022-01-19T00:00:00"/>
    <x v="7"/>
    <s v="Non Carbonated"/>
    <x v="2"/>
    <b v="1"/>
    <n v="2.5"/>
    <n v="1.6666666666666667"/>
    <s v="Snapple Diet Tea "/>
    <s v=" Lemon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83231698"/>
    <s v="Wednesday, January 19, 2022"/>
    <s v="Cash"/>
    <n v="123"/>
    <n v="1.5"/>
    <n v="1"/>
    <n v="123"/>
    <n v="1.5"/>
    <n v="1"/>
    <n v="1.5"/>
    <n v="1.5"/>
    <d v="2022-01-19T00:00:00"/>
    <x v="47"/>
    <s v="Food"/>
    <x v="1"/>
    <b v="1"/>
    <n v="1.5"/>
    <n v="1"/>
    <s v="Ritz Bits Cheese"/>
    <m/>
    <m/>
    <s v="Wednesday"/>
    <s v=" January 19"/>
    <n v="2022"/>
    <n v="6527"/>
  </r>
  <r>
    <s v="Processed"/>
    <s v="VJ300320686"/>
    <s v="Earle Asphalt"/>
    <s v="Earle Asphalt x1371"/>
    <n v="35.2750871"/>
    <n v="-90.466769400000004"/>
    <s v="Popchips Potato - Barbeque"/>
    <s v="Food"/>
    <n v="14584191491"/>
    <s v="Wednesday, January 19, 2022"/>
    <s v="Cash"/>
    <n v="114"/>
    <n v="1.5"/>
    <n v="1"/>
    <n v="114"/>
    <n v="1.5"/>
    <n v="1"/>
    <n v="1.5"/>
    <n v="1.5"/>
    <d v="2022-01-19T00:00:00"/>
    <x v="61"/>
    <s v="Food"/>
    <x v="1"/>
    <b v="1"/>
    <n v="1.5"/>
    <n v="1"/>
    <s v="Popchips Potato "/>
    <s v=" Barbeque"/>
    <m/>
    <s v="Wednesday"/>
    <s v=" January 19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584532585"/>
    <s v="Wednesday, January 19, 2022"/>
    <s v="Credit"/>
    <n v="122"/>
    <n v="1.5"/>
    <n v="1"/>
    <n v="122"/>
    <n v="1.5"/>
    <n v="1"/>
    <n v="1.5"/>
    <n v="3"/>
    <d v="2022-01-19T00:00:00"/>
    <x v="27"/>
    <s v="Food"/>
    <x v="1"/>
    <b v="1"/>
    <n v="1.5"/>
    <n v="1"/>
    <s v="SunChips Multigrain "/>
    <s v=" Salsa"/>
    <m/>
    <s v="Wednesday"/>
    <s v=" January 19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584532585"/>
    <s v="Wednesday, January 19, 2022"/>
    <s v="Credit"/>
    <n v="112"/>
    <n v="1.5"/>
    <n v="1"/>
    <n v="112"/>
    <n v="1.5"/>
    <n v="1"/>
    <n v="1.5"/>
    <n v="3"/>
    <d v="2022-01-19T00:00:00"/>
    <x v="60"/>
    <s v="Food"/>
    <x v="1"/>
    <b v="1"/>
    <n v="1.5"/>
    <n v="1"/>
    <s v="SunChips Multigrain "/>
    <s v=" Original"/>
    <m/>
    <s v="Wednesday"/>
    <s v=" January 1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85189419"/>
    <s v="Wednesday, January 19, 2022"/>
    <s v="Cash"/>
    <n v="133"/>
    <n v="2"/>
    <n v="1"/>
    <n v="133"/>
    <n v="2"/>
    <n v="1"/>
    <n v="2"/>
    <n v="2"/>
    <d v="2022-01-19T00:00:00"/>
    <x v="21"/>
    <s v="Food"/>
    <x v="1"/>
    <b v="1"/>
    <n v="2"/>
    <n v="1.3333333333333333"/>
    <s v="Robert Irvine's "/>
    <s v=" Fit Crunch "/>
    <s v="  Chocolate Pea"/>
    <s v="Wednesday"/>
    <s v=" January 19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585189909"/>
    <s v="Wednesday, January 19, 2022"/>
    <s v="Cash"/>
    <n v="138"/>
    <n v="2"/>
    <n v="1"/>
    <n v="138"/>
    <n v="2"/>
    <n v="1"/>
    <n v="2"/>
    <n v="2"/>
    <d v="2022-01-19T00:00:00"/>
    <x v="38"/>
    <s v="Carbonated"/>
    <x v="0"/>
    <b v="1"/>
    <n v="2"/>
    <n v="1.3333333333333333"/>
    <s v="Keto Krisp "/>
    <s v=" Almond/Chocolate"/>
    <m/>
    <s v="Wednesday"/>
    <s v=" January 1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85244666"/>
    <s v="Wednesday, January 19, 2022"/>
    <s v="Credit"/>
    <n v="133"/>
    <n v="2"/>
    <n v="1"/>
    <n v="133"/>
    <n v="2"/>
    <n v="1"/>
    <n v="2"/>
    <n v="2"/>
    <d v="2022-01-19T00:00:00"/>
    <x v="21"/>
    <s v="Food"/>
    <x v="1"/>
    <b v="1"/>
    <n v="2"/>
    <n v="1.3333333333333333"/>
    <s v="Robert Irvine's "/>
    <s v=" Fit Crunch "/>
    <s v="  Chocolate Pea"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585462323"/>
    <s v="Wednesday, January 19, 2022"/>
    <s v="Credit"/>
    <n v="143"/>
    <n v="2.5"/>
    <n v="1"/>
    <n v="143"/>
    <n v="2.5"/>
    <n v="1"/>
    <n v="2.5"/>
    <n v="4.5"/>
    <d v="2022-01-19T00:00:00"/>
    <x v="7"/>
    <s v="Non Carbonated"/>
    <x v="2"/>
    <b v="1"/>
    <n v="2.5"/>
    <n v="1.6666666666666667"/>
    <s v="Snapple Diet Tea "/>
    <s v=" Lemon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85462323"/>
    <s v="Wednesday, January 19, 2022"/>
    <s v="Credit"/>
    <n v="134"/>
    <n v="2"/>
    <n v="1"/>
    <n v="134"/>
    <n v="2"/>
    <n v="1"/>
    <n v="2"/>
    <n v="4.5"/>
    <d v="2022-01-19T00:00:00"/>
    <x v="10"/>
    <s v="Food"/>
    <x v="1"/>
    <b v="1"/>
    <n v="2"/>
    <n v="1.3333333333333333"/>
    <s v="KitKat "/>
    <s v=" Crisp Wafers"/>
    <m/>
    <s v="Wednesday"/>
    <s v=" January 19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585759160"/>
    <s v="Wednesday, January 19, 2022"/>
    <s v="Cash"/>
    <n v="112"/>
    <n v="1.5"/>
    <n v="1"/>
    <n v="112"/>
    <n v="1.5"/>
    <n v="1"/>
    <n v="1.5"/>
    <n v="1.5"/>
    <d v="2022-01-19T00:00:00"/>
    <x v="27"/>
    <s v="Food"/>
    <x v="1"/>
    <b v="1"/>
    <n v="1.5"/>
    <n v="1"/>
    <s v="SunChips Multigrain "/>
    <s v=" Salsa"/>
    <m/>
    <s v="Wednesday"/>
    <s v=" January 19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585860534"/>
    <s v="Wednesday, January 19, 2022"/>
    <s v="Cash"/>
    <n v="122"/>
    <n v="1.5"/>
    <n v="1"/>
    <n v="122"/>
    <n v="1.5"/>
    <n v="1"/>
    <n v="1.5"/>
    <n v="1.5"/>
    <d v="2022-01-19T00:00:00"/>
    <x v="62"/>
    <s v="Food"/>
    <x v="1"/>
    <b v="1"/>
    <n v="1.5"/>
    <n v="1"/>
    <s v="Snyder's of Hanover Pretzel "/>
    <s v=" Cheddar Cheese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86259632"/>
    <s v="Wednesday, January 19, 2022"/>
    <s v="Cash"/>
    <n v="148"/>
    <n v="3"/>
    <n v="1"/>
    <n v="148"/>
    <n v="3"/>
    <n v="1"/>
    <n v="3"/>
    <n v="3"/>
    <d v="2022-01-19T00:00:00"/>
    <x v="45"/>
    <s v="Carbonated"/>
    <x v="0"/>
    <b v="1"/>
    <n v="3"/>
    <n v="2"/>
    <s v="Red Bull "/>
    <s v=" Original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86263593"/>
    <s v="Wednesday, January 19, 2022"/>
    <s v="Cash"/>
    <n v="148"/>
    <n v="3"/>
    <n v="1"/>
    <n v="148"/>
    <n v="3"/>
    <n v="1"/>
    <n v="3"/>
    <n v="3"/>
    <d v="2022-01-19T00:00:00"/>
    <x v="45"/>
    <s v="Carbonated"/>
    <x v="0"/>
    <b v="1"/>
    <n v="3"/>
    <n v="2"/>
    <s v="Red Bull "/>
    <s v=" Original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86269063"/>
    <s v="Wednesday, January 19, 2022"/>
    <s v="Cash"/>
    <n v="120"/>
    <n v="1.5"/>
    <n v="1"/>
    <n v="120"/>
    <n v="1.5"/>
    <n v="1"/>
    <n v="1.5"/>
    <n v="1.5"/>
    <d v="2022-01-19T00:00:00"/>
    <x v="25"/>
    <s v="Food"/>
    <x v="1"/>
    <b v="1"/>
    <n v="1.5"/>
    <n v="1"/>
    <s v="Mini Chips Ahoy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586276662"/>
    <s v="Wednesday, January 19, 2022"/>
    <s v="Cash"/>
    <n v="114"/>
    <n v="1.5"/>
    <n v="1"/>
    <n v="114"/>
    <n v="1.5"/>
    <n v="1"/>
    <n v="1.5"/>
    <n v="1.5"/>
    <d v="2022-01-19T00:00:00"/>
    <x v="36"/>
    <s v="Food"/>
    <x v="1"/>
    <b v="1"/>
    <n v="1.5"/>
    <n v="1"/>
    <s v="Good Health Veggie Stix "/>
    <s v=" Sea Salt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586751849"/>
    <s v="Wednesday, January 19, 2022"/>
    <s v="Cash"/>
    <n v="144"/>
    <n v="3"/>
    <n v="1"/>
    <n v="144"/>
    <n v="3"/>
    <n v="1"/>
    <n v="3"/>
    <n v="3"/>
    <d v="2022-01-19T00:00:00"/>
    <x v="5"/>
    <s v="Carbonated"/>
    <x v="0"/>
    <b v="1"/>
    <n v="3"/>
    <n v="2"/>
    <s v="Monster Energy Original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586752910"/>
    <s v="Wednesday, January 19, 2022"/>
    <s v="Cash"/>
    <n v="114"/>
    <n v="1.5"/>
    <n v="1"/>
    <n v="114"/>
    <n v="1.5"/>
    <n v="1"/>
    <n v="1.5"/>
    <n v="1.5"/>
    <d v="2022-01-19T00:00:00"/>
    <x v="36"/>
    <s v="Food"/>
    <x v="1"/>
    <b v="1"/>
    <n v="1.5"/>
    <n v="1"/>
    <s v="Good Health Veggie Stix "/>
    <s v=" Sea Salt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586762557"/>
    <s v="Wednesday, January 19, 2022"/>
    <s v="Cash"/>
    <n v="114"/>
    <n v="1.5"/>
    <n v="1"/>
    <n v="114"/>
    <n v="1.5"/>
    <n v="1"/>
    <n v="1.5"/>
    <n v="1.5"/>
    <d v="2022-01-19T00:00:00"/>
    <x v="36"/>
    <s v="Food"/>
    <x v="1"/>
    <b v="1"/>
    <n v="1.5"/>
    <n v="1"/>
    <s v="Good Health Veggie Stix "/>
    <s v=" Sea Salt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586856790"/>
    <s v="Wednesday, January 19, 2022"/>
    <s v="Cash"/>
    <n v="143"/>
    <n v="2.5"/>
    <n v="1"/>
    <n v="143"/>
    <n v="2.5"/>
    <n v="1"/>
    <n v="2.5"/>
    <n v="2.5"/>
    <d v="2022-01-19T00:00:00"/>
    <x v="7"/>
    <s v="Non Carbonated"/>
    <x v="2"/>
    <b v="1"/>
    <n v="2.5"/>
    <n v="1.6666666666666667"/>
    <s v="Snapple Diet Tea "/>
    <s v=" Lemon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86862293"/>
    <s v="Wednesday, January 19, 2022"/>
    <s v="Cash"/>
    <n v="123"/>
    <n v="1.5"/>
    <n v="1"/>
    <n v="123"/>
    <n v="1.5"/>
    <n v="1"/>
    <n v="1.5"/>
    <n v="1.5"/>
    <d v="2022-01-19T00:00:00"/>
    <x v="47"/>
    <s v="Food"/>
    <x v="1"/>
    <b v="1"/>
    <n v="1.5"/>
    <n v="1"/>
    <s v="Ritz Bits Cheese"/>
    <m/>
    <m/>
    <s v="Wednesday"/>
    <s v=" January 19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87004565"/>
    <s v="Wednesday, January 19, 2022"/>
    <s v="Credit"/>
    <n v="146"/>
    <n v="3"/>
    <n v="1"/>
    <n v="146"/>
    <n v="3"/>
    <n v="1"/>
    <n v="3"/>
    <n v="3"/>
    <d v="2022-01-19T00:00:00"/>
    <x v="5"/>
    <s v="Carbonated"/>
    <x v="0"/>
    <b v="1"/>
    <n v="3"/>
    <n v="2"/>
    <s v="Monster Energy Original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87142298"/>
    <s v="Wednesday, January 19, 2022"/>
    <s v="Cash"/>
    <n v="145"/>
    <n v="2.5"/>
    <n v="1"/>
    <n v="145"/>
    <n v="2.5"/>
    <n v="1"/>
    <n v="2.5"/>
    <n v="2.5"/>
    <d v="2022-01-19T00:00:00"/>
    <x v="37"/>
    <s v="Non Carbonated"/>
    <x v="2"/>
    <b v="1"/>
    <n v="2.5"/>
    <n v="1.6666666666666667"/>
    <s v="Snapple Diet Tea "/>
    <s v=" Peach Tea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587207212"/>
    <s v="Wednesday, January 19, 2022"/>
    <s v="Cash"/>
    <n v="143"/>
    <n v="2.5"/>
    <n v="1"/>
    <n v="143"/>
    <n v="2.5"/>
    <n v="1"/>
    <n v="2.5"/>
    <n v="2.5"/>
    <d v="2022-01-19T00:00:00"/>
    <x v="7"/>
    <s v="Non Carbonated"/>
    <x v="2"/>
    <b v="1"/>
    <n v="2.5"/>
    <n v="1.6666666666666667"/>
    <s v="Snapple Diet Tea "/>
    <s v=" Lemon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87233543"/>
    <s v="Wednesday, January 19, 2022"/>
    <s v="Cash"/>
    <n v="148"/>
    <n v="3"/>
    <n v="1"/>
    <n v="148"/>
    <n v="3"/>
    <n v="1"/>
    <n v="3"/>
    <n v="3"/>
    <d v="2022-01-19T00:00:00"/>
    <x v="45"/>
    <s v="Carbonated"/>
    <x v="0"/>
    <b v="1"/>
    <n v="3"/>
    <n v="2"/>
    <s v="Red Bull "/>
    <s v=" Original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87250057"/>
    <s v="Wednesday, January 19, 2022"/>
    <s v="Cash"/>
    <n v="145"/>
    <n v="2.5"/>
    <n v="1"/>
    <n v="145"/>
    <n v="2.5"/>
    <n v="1"/>
    <n v="2.5"/>
    <n v="2.5"/>
    <d v="2022-01-19T00:00:00"/>
    <x v="37"/>
    <s v="Non Carbonated"/>
    <x v="2"/>
    <b v="1"/>
    <n v="2.5"/>
    <n v="1.6666666666666667"/>
    <s v="Snapple Diet Tea "/>
    <s v=" Peach Tea"/>
    <m/>
    <s v="Wednesday"/>
    <s v=" January 19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587309185"/>
    <s v="Wednesday, January 19, 2022"/>
    <s v="Cash"/>
    <n v="123"/>
    <n v="1.5"/>
    <n v="1"/>
    <n v="123"/>
    <n v="1.5"/>
    <n v="1"/>
    <n v="1.5"/>
    <n v="1.5"/>
    <d v="2022-01-19T00:00:00"/>
    <x v="1"/>
    <s v="Food"/>
    <x v="1"/>
    <b v="1"/>
    <n v="1.5"/>
    <n v="1"/>
    <s v="Takis "/>
    <s v=" Hot Chilli Pepper &amp; Lime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87534401"/>
    <s v="Wednesday, January 19, 2022"/>
    <s v="Cash"/>
    <n v="148"/>
    <n v="3"/>
    <n v="1"/>
    <n v="148"/>
    <n v="3"/>
    <n v="1"/>
    <n v="3"/>
    <n v="3"/>
    <d v="2022-01-19T00:00:00"/>
    <x v="45"/>
    <s v="Carbonated"/>
    <x v="0"/>
    <b v="1"/>
    <n v="3"/>
    <n v="2"/>
    <s v="Red Bull "/>
    <s v=" Original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87589501"/>
    <s v="Wednesday, January 19, 2022"/>
    <s v="Cash"/>
    <n v="148"/>
    <n v="3"/>
    <n v="1"/>
    <n v="148"/>
    <n v="3"/>
    <n v="1"/>
    <n v="3"/>
    <n v="3"/>
    <d v="2022-01-19T00:00:00"/>
    <x v="45"/>
    <s v="Carbonated"/>
    <x v="0"/>
    <b v="1"/>
    <n v="3"/>
    <n v="2"/>
    <s v="Red Bull "/>
    <s v=" Original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87643596"/>
    <s v="Wednesday, January 19, 2022"/>
    <s v="Cash"/>
    <n v="145"/>
    <n v="2.5"/>
    <n v="1"/>
    <n v="145"/>
    <n v="2.5"/>
    <n v="1"/>
    <n v="2.5"/>
    <n v="2.5"/>
    <d v="2022-01-19T00:00:00"/>
    <x v="37"/>
    <s v="Non Carbonated"/>
    <x v="2"/>
    <b v="1"/>
    <n v="2.5"/>
    <n v="1.6666666666666667"/>
    <s v="Snapple Diet Tea "/>
    <s v=" Peach Tea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587643829"/>
    <s v="Wednesday, January 19, 2022"/>
    <s v="Cash"/>
    <n v="120"/>
    <n v="1.5"/>
    <n v="1"/>
    <n v="120"/>
    <n v="1.5"/>
    <n v="1"/>
    <n v="1.5"/>
    <n v="1.5"/>
    <d v="2022-01-19T00:00:00"/>
    <x v="25"/>
    <s v="Food"/>
    <x v="1"/>
    <b v="1"/>
    <n v="1.5"/>
    <n v="1"/>
    <s v="Mini Chips Ahoy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587674823"/>
    <s v="Wednesday, January 19, 2022"/>
    <s v="Cash"/>
    <n v="145"/>
    <n v="2.5"/>
    <n v="1"/>
    <n v="145"/>
    <n v="2.5"/>
    <n v="1"/>
    <n v="2.5"/>
    <n v="2.5"/>
    <d v="2022-01-19T00:00:00"/>
    <x v="37"/>
    <s v="Non Carbonated"/>
    <x v="2"/>
    <b v="1"/>
    <n v="2.5"/>
    <n v="1.6666666666666667"/>
    <s v="Snapple Diet Tea "/>
    <s v=" Peach Tea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587710216"/>
    <s v="Wednesday, January 19, 2022"/>
    <s v="Cash"/>
    <n v="137"/>
    <n v="2"/>
    <n v="1"/>
    <n v="137"/>
    <n v="2"/>
    <n v="1"/>
    <n v="2"/>
    <n v="2"/>
    <d v="2022-01-19T00:00:00"/>
    <x v="14"/>
    <s v="Food"/>
    <x v="1"/>
    <b v="1"/>
    <n v="2"/>
    <n v="1.3333333333333333"/>
    <s v="Jacks Links Bar Beef Strip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587717604"/>
    <s v="Wednesday, January 19, 2022"/>
    <s v="Cash"/>
    <n v="133"/>
    <n v="2"/>
    <n v="1"/>
    <n v="133"/>
    <n v="2"/>
    <n v="1"/>
    <n v="2"/>
    <n v="2"/>
    <d v="2022-01-19T00:00:00"/>
    <x v="20"/>
    <s v="Food"/>
    <x v="1"/>
    <b v="1"/>
    <n v="2"/>
    <n v="1.3333333333333333"/>
    <s v="Jack Links Beef Steak Original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Pure Organic Pineapple Passionfruit"/>
    <s v="Food"/>
    <n v="14587717616"/>
    <s v="Wednesday, January 19, 2022"/>
    <s v="Cash"/>
    <n v="139"/>
    <n v="1"/>
    <n v="1"/>
    <n v="139"/>
    <n v="1"/>
    <n v="1"/>
    <n v="1"/>
    <n v="1"/>
    <d v="2022-01-19T00:00:00"/>
    <x v="63"/>
    <s v="Food"/>
    <x v="1"/>
    <b v="1"/>
    <n v="1"/>
    <n v="0.66666666666666663"/>
    <s v="Pure Organic Pineapple Passionfruit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Miss Vickie's Potato Chip - Smokehouse BBQ"/>
    <s v="Food"/>
    <n v="14587782093"/>
    <s v="Wednesday, January 19, 2022"/>
    <s v="Cash"/>
    <n v="110"/>
    <n v="1.5"/>
    <n v="1"/>
    <n v="110"/>
    <n v="1.5"/>
    <n v="1"/>
    <n v="1.5"/>
    <n v="1.5"/>
    <d v="2022-01-19T00:00:00"/>
    <x v="51"/>
    <s v="Food"/>
    <x v="1"/>
    <b v="1"/>
    <n v="1.5"/>
    <n v="1"/>
    <s v="Miss Vickie's Potato Chip "/>
    <s v=" Smokehouse BBQ"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587783183"/>
    <s v="Wednesday, January 19, 2022"/>
    <s v="Cash"/>
    <n v="136"/>
    <n v="1.5"/>
    <n v="1"/>
    <n v="136"/>
    <n v="1.5"/>
    <n v="1"/>
    <n v="1.5"/>
    <n v="1.5"/>
    <d v="2022-01-19T00:00:00"/>
    <x v="26"/>
    <s v="Food"/>
    <x v="1"/>
    <b v="1"/>
    <n v="1.5"/>
    <n v="1"/>
    <s v="Newtons Fig Bar"/>
    <m/>
    <m/>
    <s v="Wednesday"/>
    <s v=" January 19"/>
    <n v="2022"/>
    <n v="6527"/>
  </r>
  <r>
    <s v="Processed"/>
    <s v="VJ300320609"/>
    <s v="GuttenPlans"/>
    <s v="GuttenPlans x1367"/>
    <n v="40.435699999999997"/>
    <n v="-74.125200000000007"/>
    <s v="Miss Vickie's Potato Chip - Smokehouse BBQ"/>
    <s v="Food"/>
    <n v="14588046195"/>
    <s v="Thursday, January 20, 2022"/>
    <s v="Cash"/>
    <n v="110"/>
    <n v="1.5"/>
    <n v="1"/>
    <n v="110"/>
    <n v="1.5"/>
    <n v="1"/>
    <n v="1.5"/>
    <n v="1.5"/>
    <d v="2022-01-20T00:00:00"/>
    <x v="51"/>
    <s v="Food"/>
    <x v="1"/>
    <b v="1"/>
    <n v="1.5"/>
    <n v="1"/>
    <s v="Miss Vickie's Potato Chip "/>
    <s v=" Smokehouse BBQ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Miss Vickie's Potato Chip - Smokehouse BBQ"/>
    <s v="Food"/>
    <n v="14588046144"/>
    <s v="Thursday, January 20, 2022"/>
    <s v="Cash"/>
    <n v="110"/>
    <n v="1.5"/>
    <n v="1"/>
    <n v="110"/>
    <n v="1.5"/>
    <n v="1"/>
    <n v="1.5"/>
    <n v="1.5"/>
    <d v="2022-01-20T00:00:00"/>
    <x v="51"/>
    <s v="Food"/>
    <x v="1"/>
    <b v="1"/>
    <n v="1.5"/>
    <n v="1"/>
    <s v="Miss Vickie's Potato Chip "/>
    <s v=" Smokehouse BBQ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588889753"/>
    <s v="Thursday, January 20, 2022"/>
    <s v="Credit"/>
    <n v="110"/>
    <n v="1.5"/>
    <n v="1"/>
    <n v="110"/>
    <n v="1.5"/>
    <n v="1"/>
    <n v="1.5"/>
    <n v="1.5"/>
    <d v="2022-01-20T00:00:00"/>
    <x v="4"/>
    <s v="Food"/>
    <x v="1"/>
    <b v="1"/>
    <n v="1.5"/>
    <n v="1"/>
    <s v="Miss Vickie's Potato Chip "/>
    <s v=" Lime &amp; Cracked Pe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588982179"/>
    <s v="Thursday, January 20, 2022"/>
    <s v="Cash"/>
    <n v="135"/>
    <n v="2"/>
    <n v="1"/>
    <n v="135"/>
    <n v="2"/>
    <n v="1"/>
    <n v="2"/>
    <n v="2"/>
    <d v="2022-01-20T00:00:00"/>
    <x v="64"/>
    <s v="Carbonated"/>
    <x v="0"/>
    <b v="1"/>
    <n v="2"/>
    <n v="1.3333333333333333"/>
    <s v="Keto Krisp "/>
    <s v=" Almond Butter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588982964"/>
    <s v="Thursday, January 20, 2022"/>
    <s v="Cash"/>
    <n v="122"/>
    <n v="1.5"/>
    <n v="1"/>
    <n v="122"/>
    <n v="1.5"/>
    <n v="1"/>
    <n v="1.5"/>
    <n v="1.5"/>
    <d v="2022-01-20T00:00:00"/>
    <x v="62"/>
    <s v="Food"/>
    <x v="1"/>
    <b v="1"/>
    <n v="1.5"/>
    <n v="1"/>
    <s v="Snyder's of Hanover Pretzel "/>
    <s v=" Cheddar Cheese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88987870"/>
    <s v="Thursday, January 20, 2022"/>
    <s v="Cash"/>
    <n v="111"/>
    <n v="1.5"/>
    <n v="1"/>
    <n v="111"/>
    <n v="1.5"/>
    <n v="1"/>
    <n v="1.5"/>
    <n v="1.5"/>
    <d v="2022-01-20T00:00:00"/>
    <x v="35"/>
    <s v="Food"/>
    <x v="1"/>
    <b v="1"/>
    <n v="1.5"/>
    <n v="1"/>
    <s v="SunChips Multigrain "/>
    <s v=" Harvest Cheddar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588988506"/>
    <s v="Thursday, January 20, 2022"/>
    <s v="Cash"/>
    <n v="112"/>
    <n v="1.5"/>
    <n v="1"/>
    <n v="112"/>
    <n v="1.5"/>
    <n v="1"/>
    <n v="1.5"/>
    <n v="1.5"/>
    <d v="2022-01-20T00:00:00"/>
    <x v="27"/>
    <s v="Food"/>
    <x v="1"/>
    <b v="1"/>
    <n v="1.5"/>
    <n v="1"/>
    <s v="SunChips Multigrain "/>
    <s v=" Salsa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589187442"/>
    <s v="Thursday, January 20, 2022"/>
    <s v="Cash"/>
    <n v="138"/>
    <n v="2"/>
    <n v="1"/>
    <n v="138"/>
    <n v="2"/>
    <n v="1"/>
    <n v="2"/>
    <n v="2"/>
    <d v="2022-01-20T00:00:00"/>
    <x v="38"/>
    <s v="Carbonated"/>
    <x v="0"/>
    <b v="1"/>
    <n v="2"/>
    <n v="1.3333333333333333"/>
    <s v="Keto Krisp "/>
    <s v=" Almond/Chocolate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589190083"/>
    <s v="Thursday, January 20, 2022"/>
    <s v="Cash"/>
    <n v="135"/>
    <n v="2"/>
    <n v="1"/>
    <n v="135"/>
    <n v="2"/>
    <n v="1"/>
    <n v="2"/>
    <n v="2"/>
    <d v="2022-01-20T00:00:00"/>
    <x v="64"/>
    <s v="Carbonated"/>
    <x v="0"/>
    <b v="1"/>
    <n v="2"/>
    <n v="1.3333333333333333"/>
    <s v="Keto Krisp "/>
    <s v=" Almond Butter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Miss Vickie's Potato Chip - Smokehouse BBQ"/>
    <s v="Food"/>
    <n v="14589325689"/>
    <s v="Thursday, January 20, 2022"/>
    <s v="Cash"/>
    <n v="110"/>
    <n v="1.5"/>
    <n v="1"/>
    <n v="110"/>
    <n v="1.5"/>
    <n v="1"/>
    <n v="1.5"/>
    <n v="1.5"/>
    <d v="2022-01-20T00:00:00"/>
    <x v="51"/>
    <s v="Food"/>
    <x v="1"/>
    <b v="1"/>
    <n v="1.5"/>
    <n v="1"/>
    <s v="Miss Vickie's Potato Chip "/>
    <s v=" Smokehouse BBQ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90096194"/>
    <s v="Thursday, January 20, 2022"/>
    <s v="Cash"/>
    <n v="134"/>
    <n v="2"/>
    <n v="1"/>
    <n v="134"/>
    <n v="2"/>
    <n v="1"/>
    <n v="2"/>
    <n v="2"/>
    <d v="2022-01-20T00:00:00"/>
    <x v="10"/>
    <s v="Food"/>
    <x v="1"/>
    <b v="1"/>
    <n v="2"/>
    <n v="1.3333333333333333"/>
    <s v="KitKat "/>
    <s v=" Crisp Wafers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Miss Vickie's Potato Chip - Lime &amp; Cracked Pe"/>
    <s v="Food"/>
    <n v="14590501816"/>
    <s v="Thursday, January 20, 2022"/>
    <s v="Credit"/>
    <n v="113"/>
    <n v="1.5"/>
    <n v="1"/>
    <n v="113"/>
    <n v="1.5"/>
    <n v="1"/>
    <n v="1.5"/>
    <n v="1.5"/>
    <d v="2022-01-20T00:00:00"/>
    <x v="4"/>
    <s v="Food"/>
    <x v="1"/>
    <b v="1"/>
    <n v="1.5"/>
    <n v="1"/>
    <s v="Miss Vickie's Potato Chip "/>
    <s v=" Lime &amp; Cracked Pe"/>
    <m/>
    <s v="Thursday"/>
    <s v=" January 20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590550136"/>
    <s v="Thursday, January 20, 2022"/>
    <s v="Cash"/>
    <n v="114"/>
    <n v="1.5"/>
    <n v="1"/>
    <n v="114"/>
    <n v="1.5"/>
    <n v="1"/>
    <n v="1.5"/>
    <n v="1.5"/>
    <d v="2022-01-20T00:00:00"/>
    <x v="13"/>
    <s v="Food"/>
    <x v="1"/>
    <b v="1"/>
    <n v="1.5"/>
    <n v="1"/>
    <s v="Miss Vickie's Potato Chip "/>
    <s v=" Sea Salt Original"/>
    <m/>
    <s v="Thursday"/>
    <s v=" January 20"/>
    <n v="2022"/>
    <n v="6527"/>
  </r>
  <r>
    <s v="Processed"/>
    <s v="VJ300205292"/>
    <s v="Brunswick Sq Mall"/>
    <s v="BSQ Mall x1364 - Zales"/>
    <n v="40.423690999999998"/>
    <n v="-74.380831999999998"/>
    <s v="Ruffles Baked  - Cheddar &amp; Sour Cream"/>
    <s v="Food"/>
    <n v="14590553892"/>
    <s v="Thursday, January 20, 2022"/>
    <s v="Cash"/>
    <n v="123"/>
    <n v="1.5"/>
    <n v="1"/>
    <n v="123"/>
    <n v="1.5"/>
    <n v="1"/>
    <n v="1.5"/>
    <n v="1.5"/>
    <d v="2022-01-20T00:00:00"/>
    <x v="46"/>
    <s v="Food"/>
    <x v="1"/>
    <b v="1"/>
    <n v="1.5"/>
    <n v="1"/>
    <s v="Ruffles Baked  "/>
    <s v=" Cheddar &amp; Sour Cream"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590575459"/>
    <s v="Thursday, January 20, 2022"/>
    <s v="Cash"/>
    <n v="112"/>
    <n v="1.5"/>
    <n v="1"/>
    <n v="112"/>
    <n v="1.5"/>
    <n v="1"/>
    <n v="1.5"/>
    <n v="1.5"/>
    <d v="2022-01-20T00:00:00"/>
    <x v="27"/>
    <s v="Food"/>
    <x v="1"/>
    <b v="1"/>
    <n v="1.5"/>
    <n v="1"/>
    <s v="SunChips Multigrain "/>
    <s v=" Salsa"/>
    <m/>
    <s v="Thursday"/>
    <s v=" January 20"/>
    <n v="2022"/>
    <n v="6527"/>
  </r>
  <r>
    <s v="Processed"/>
    <s v="VJ300320611"/>
    <s v="Brunswick Sq Mall"/>
    <s v="BSQ Mall x1366 - ATT"/>
    <n v="40.423690999999998"/>
    <n v="-74.380831999999998"/>
    <s v="Nature's Valley Chewy Granola Bar - Fruit &amp; N"/>
    <s v="Food"/>
    <n v="14591296546"/>
    <s v="Thursday, January 20, 2022"/>
    <s v="Cash"/>
    <n v="131"/>
    <n v="1.25"/>
    <n v="1"/>
    <n v="131"/>
    <n v="1.25"/>
    <n v="1"/>
    <n v="1.25"/>
    <n v="1.25"/>
    <d v="2022-01-20T00:00:00"/>
    <x v="65"/>
    <s v="Food"/>
    <x v="1"/>
    <b v="1"/>
    <n v="1.25"/>
    <n v="0.83333333333333337"/>
    <s v="Nature's Valley Chewy Granola Bar "/>
    <s v=" Fruit &amp; N"/>
    <m/>
    <s v="Thursday"/>
    <s v=" January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91543714"/>
    <s v="Thursday, January 20, 2022"/>
    <s v="Cash"/>
    <n v="144"/>
    <n v="1.5"/>
    <n v="1"/>
    <n v="144"/>
    <n v="1.5"/>
    <n v="1"/>
    <n v="1.5"/>
    <n v="1.5"/>
    <d v="2022-01-20T00:00:00"/>
    <x v="29"/>
    <s v="Water"/>
    <x v="3"/>
    <b v="1"/>
    <n v="1.5"/>
    <n v="1"/>
    <s v="Poland Springs Water"/>
    <m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91587003"/>
    <s v="Thursday, January 20, 2022"/>
    <s v="Cash"/>
    <n v="148"/>
    <n v="3"/>
    <n v="1"/>
    <n v="148"/>
    <n v="3"/>
    <n v="1"/>
    <n v="3"/>
    <n v="3"/>
    <d v="2022-01-20T00:00:00"/>
    <x v="45"/>
    <s v="Carbonated"/>
    <x v="0"/>
    <b v="1"/>
    <n v="3"/>
    <n v="2"/>
    <s v="Red Bull "/>
    <s v=" Original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4591588155"/>
    <s v="Thursday, January 20, 2022"/>
    <s v="Cash"/>
    <n v="138"/>
    <n v="1"/>
    <n v="1"/>
    <n v="138"/>
    <n v="1"/>
    <n v="1"/>
    <n v="1"/>
    <n v="1"/>
    <d v="2022-01-20T00:00:00"/>
    <x v="17"/>
    <s v="Food"/>
    <x v="1"/>
    <b v="1"/>
    <n v="1"/>
    <n v="0.66666666666666663"/>
    <s v="Pure Organic Fruit Bar "/>
    <s v=" Strawberry Banana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Pure Organic Pineapple Passionfruit"/>
    <s v="Food"/>
    <n v="14591588493"/>
    <s v="Thursday, January 20, 2022"/>
    <s v="Cash"/>
    <n v="139"/>
    <n v="1"/>
    <n v="1"/>
    <n v="139"/>
    <n v="1"/>
    <n v="1"/>
    <n v="1"/>
    <n v="1"/>
    <d v="2022-01-20T00:00:00"/>
    <x v="63"/>
    <s v="Food"/>
    <x v="1"/>
    <b v="1"/>
    <n v="1"/>
    <n v="0.66666666666666663"/>
    <s v="Pure Organic Pineapple Passionfruit"/>
    <m/>
    <m/>
    <s v="Thursday"/>
    <s v=" January 20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591782178"/>
    <s v="Thursday, January 20, 2022"/>
    <s v="Cash"/>
    <n v="130"/>
    <n v="2"/>
    <n v="1"/>
    <n v="130"/>
    <n v="2"/>
    <n v="1"/>
    <n v="2"/>
    <n v="2"/>
    <d v="2022-01-20T00:00:00"/>
    <x v="10"/>
    <s v="Food"/>
    <x v="1"/>
    <b v="1"/>
    <n v="2"/>
    <n v="1.3333333333333333"/>
    <s v="KitKat "/>
    <s v=" Crisp Wafers"/>
    <m/>
    <s v="Thursday"/>
    <s v=" January 20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4591786452"/>
    <s v="Thursday, January 20, 2022"/>
    <s v="Cash"/>
    <n v="147"/>
    <n v="2.75"/>
    <n v="1"/>
    <n v="147"/>
    <n v="2.75"/>
    <n v="1"/>
    <n v="2.75"/>
    <n v="2.75"/>
    <d v="2022-01-20T00:00:00"/>
    <x v="66"/>
    <s v="Water"/>
    <x v="3"/>
    <b v="1"/>
    <n v="2.75"/>
    <n v="1.8333333333333333"/>
    <s v="Vitamin Water "/>
    <s v=" Squeezed Lemonade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92545618"/>
    <s v="Thursday, January 20, 2022"/>
    <s v="Credit"/>
    <n v="134"/>
    <n v="2"/>
    <n v="1"/>
    <n v="134"/>
    <n v="2"/>
    <n v="1"/>
    <n v="2"/>
    <n v="2"/>
    <d v="2022-01-20T00:00:00"/>
    <x v="10"/>
    <s v="Food"/>
    <x v="1"/>
    <b v="1"/>
    <n v="2"/>
    <n v="1.3333333333333333"/>
    <s v="KitKat "/>
    <s v=" Crisp Wafers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592568747"/>
    <s v="Thursday, January 20, 2022"/>
    <s v="Cash"/>
    <n v="148"/>
    <n v="3"/>
    <n v="1"/>
    <n v="148"/>
    <n v="3"/>
    <n v="1"/>
    <n v="3"/>
    <n v="3"/>
    <d v="2022-01-20T00:00:00"/>
    <x v="45"/>
    <s v="Carbonated"/>
    <x v="0"/>
    <b v="1"/>
    <n v="3"/>
    <n v="2"/>
    <s v="Red Bull "/>
    <s v=" Original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Miss Vickie's Potato Chip - Lime &amp; Cracked Pe"/>
    <s v="Food"/>
    <n v="14592573581"/>
    <s v="Thursday, January 20, 2022"/>
    <s v="Cash"/>
    <n v="113"/>
    <n v="1.5"/>
    <n v="1"/>
    <n v="113"/>
    <n v="1.5"/>
    <n v="1"/>
    <n v="1.5"/>
    <n v="1.5"/>
    <d v="2022-01-20T00:00:00"/>
    <x v="4"/>
    <s v="Food"/>
    <x v="1"/>
    <b v="1"/>
    <n v="1.5"/>
    <n v="1"/>
    <s v="Miss Vickie's Potato Chip "/>
    <s v=" Lime &amp; Cracked Pe"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92574944"/>
    <s v="Thursday, January 20, 2022"/>
    <s v="Cash"/>
    <n v="123"/>
    <n v="1.5"/>
    <n v="1"/>
    <n v="123"/>
    <n v="1.5"/>
    <n v="1"/>
    <n v="1.5"/>
    <n v="1.5"/>
    <d v="2022-01-20T00:00:00"/>
    <x v="47"/>
    <s v="Food"/>
    <x v="1"/>
    <b v="1"/>
    <n v="1.5"/>
    <n v="1"/>
    <s v="Ritz Bits Cheese"/>
    <m/>
    <m/>
    <s v="Thursday"/>
    <s v=" January 20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92625636"/>
    <s v="Thursday, January 20, 2022"/>
    <s v="Cash"/>
    <n v="123"/>
    <n v="1.5"/>
    <n v="1"/>
    <n v="123"/>
    <n v="1.5"/>
    <n v="1"/>
    <n v="1.5"/>
    <n v="1.5"/>
    <d v="2022-01-20T00:00:00"/>
    <x v="47"/>
    <s v="Food"/>
    <x v="1"/>
    <b v="1"/>
    <n v="1.5"/>
    <n v="1"/>
    <s v="Ritz Bits Cheese"/>
    <m/>
    <m/>
    <s v="Thursday"/>
    <s v=" January 2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593791479"/>
    <s v="Friday, January 21, 2022"/>
    <s v="Cash"/>
    <n v="111"/>
    <n v="1.5"/>
    <n v="1"/>
    <n v="111"/>
    <n v="1.5"/>
    <n v="1"/>
    <n v="1.5"/>
    <n v="1.5"/>
    <d v="2022-01-21T00:00:00"/>
    <x v="35"/>
    <s v="Food"/>
    <x v="1"/>
    <b v="1"/>
    <n v="1.5"/>
    <n v="1"/>
    <s v="SunChips Multigrain "/>
    <s v=" Harvest Cheddar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593792359"/>
    <s v="Friday, January 21, 2022"/>
    <s v="Cash"/>
    <n v="112"/>
    <n v="1.5"/>
    <n v="1"/>
    <n v="112"/>
    <n v="1.5"/>
    <n v="1"/>
    <n v="1.5"/>
    <n v="1.5"/>
    <d v="2022-01-21T00:00:00"/>
    <x v="27"/>
    <s v="Food"/>
    <x v="1"/>
    <b v="1"/>
    <n v="1.5"/>
    <n v="1"/>
    <s v="SunChips Multigrain "/>
    <s v=" Salsa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594365375"/>
    <s v="Friday, January 21, 2022"/>
    <s v="Cash"/>
    <n v="145"/>
    <n v="2.5"/>
    <n v="1"/>
    <n v="145"/>
    <n v="2.5"/>
    <n v="1"/>
    <n v="2.5"/>
    <n v="2.5"/>
    <d v="2022-01-21T00:00:00"/>
    <x v="7"/>
    <s v="Non Carbonated"/>
    <x v="2"/>
    <b v="1"/>
    <n v="2.5"/>
    <n v="1.6666666666666667"/>
    <s v="Snapple Diet Tea "/>
    <s v=" Lemon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594704276"/>
    <s v="Friday, January 21, 2022"/>
    <s v="Credit"/>
    <n v="110"/>
    <n v="1.5"/>
    <n v="1"/>
    <n v="110"/>
    <n v="1.5"/>
    <n v="1"/>
    <n v="1.5"/>
    <n v="1.5"/>
    <d v="2022-01-21T00:00:00"/>
    <x v="4"/>
    <s v="Food"/>
    <x v="1"/>
    <b v="1"/>
    <n v="1.5"/>
    <n v="1"/>
    <s v="Miss Vickie's Potato Chip "/>
    <s v=" Lime &amp; Cracked Pe"/>
    <m/>
    <s v="Friday"/>
    <s v=" January 21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4594771126"/>
    <s v="Friday, January 21, 2022"/>
    <s v="Cash"/>
    <n v="111"/>
    <n v="1.5"/>
    <n v="1"/>
    <n v="111"/>
    <n v="1.5"/>
    <n v="1"/>
    <n v="1.5"/>
    <n v="1.5"/>
    <d v="2022-01-21T00:00:00"/>
    <x v="35"/>
    <s v="Food"/>
    <x v="1"/>
    <b v="1"/>
    <n v="1.5"/>
    <n v="1"/>
    <s v="SunChips Multigrain "/>
    <s v=" Harvest Cheddar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Cheetos Baked - Flaming Hot"/>
    <s v="Food"/>
    <n v="14594811235"/>
    <s v="Friday, January 21, 2022"/>
    <s v="Cash"/>
    <n v="124"/>
    <n v="1.5"/>
    <n v="1"/>
    <n v="124"/>
    <n v="1.5"/>
    <n v="1"/>
    <n v="1.5"/>
    <n v="1.5"/>
    <d v="2022-01-21T00:00:00"/>
    <x v="23"/>
    <s v="Food"/>
    <x v="1"/>
    <b v="1"/>
    <n v="1.5"/>
    <n v="1"/>
    <s v="Cheetos Baked "/>
    <s v=" Flaming Hot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594953024"/>
    <s v="Friday, January 21, 2022"/>
    <s v="Credit"/>
    <n v="138"/>
    <n v="2"/>
    <n v="1"/>
    <n v="138"/>
    <n v="2"/>
    <n v="1"/>
    <n v="2"/>
    <n v="2"/>
    <d v="2022-01-21T00:00:00"/>
    <x v="38"/>
    <s v="Carbonated"/>
    <x v="0"/>
    <b v="1"/>
    <n v="2"/>
    <n v="1.3333333333333333"/>
    <s v="Keto Krisp "/>
    <s v=" Almond/Chocolate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V8 Vegetable Juice - Original"/>
    <s v="Non Carbonated"/>
    <n v="14595362613"/>
    <s v="Friday, January 21, 2022"/>
    <s v="Credit"/>
    <n v="142"/>
    <n v="1.5"/>
    <n v="1"/>
    <n v="142"/>
    <n v="1.5"/>
    <n v="1"/>
    <n v="1.5"/>
    <n v="1.5"/>
    <d v="2022-01-21T00:00:00"/>
    <x v="33"/>
    <s v="Non Carbonated"/>
    <x v="2"/>
    <b v="1"/>
    <n v="1.5"/>
    <n v="1"/>
    <s v="V8 Vegetable Juice "/>
    <s v=" Original"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595565918"/>
    <s v="Friday, January 21, 2022"/>
    <s v="Credit"/>
    <n v="123"/>
    <n v="1.5"/>
    <n v="1"/>
    <n v="123"/>
    <n v="1.5"/>
    <n v="1"/>
    <n v="1.5"/>
    <n v="3.5"/>
    <d v="2022-01-21T00:00:00"/>
    <x v="47"/>
    <s v="Food"/>
    <x v="1"/>
    <b v="1"/>
    <n v="1.5"/>
    <n v="1"/>
    <s v="Ritz Bits Cheese"/>
    <m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95565918"/>
    <s v="Friday, January 21, 2022"/>
    <s v="Credit"/>
    <n v="134"/>
    <n v="2"/>
    <n v="1"/>
    <n v="134"/>
    <n v="2"/>
    <n v="1"/>
    <n v="2"/>
    <n v="3.5"/>
    <d v="2022-01-21T00:00:00"/>
    <x v="10"/>
    <s v="Food"/>
    <x v="1"/>
    <b v="1"/>
    <n v="2"/>
    <n v="1.3333333333333333"/>
    <s v="KitKat "/>
    <s v=" Crisp Wafers"/>
    <m/>
    <s v="Friday"/>
    <s v=" January 2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595758820"/>
    <s v="Friday, January 21, 2022"/>
    <s v="Cash"/>
    <n v="133"/>
    <n v="2"/>
    <n v="1"/>
    <n v="133"/>
    <n v="2"/>
    <n v="1"/>
    <n v="2"/>
    <n v="2"/>
    <d v="2022-01-21T00:00:00"/>
    <x v="21"/>
    <s v="Food"/>
    <x v="1"/>
    <b v="1"/>
    <n v="2"/>
    <n v="1.3333333333333333"/>
    <s v="Robert Irvine's "/>
    <s v=" Fit Crunch "/>
    <s v="  Chocolate Pea"/>
    <s v="Friday"/>
    <s v=" January 21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595904567"/>
    <s v="Friday, January 21, 2022"/>
    <s v="Credit"/>
    <n v="138"/>
    <n v="2"/>
    <n v="1"/>
    <n v="138"/>
    <n v="2"/>
    <n v="1"/>
    <n v="2"/>
    <n v="2"/>
    <d v="2022-01-21T00:00:00"/>
    <x v="38"/>
    <s v="Carbonated"/>
    <x v="0"/>
    <b v="1"/>
    <n v="2"/>
    <n v="1.3333333333333333"/>
    <s v="Keto Krisp "/>
    <s v=" Almond/Chocolate"/>
    <m/>
    <s v="Friday"/>
    <s v=" January 21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595986535"/>
    <s v="Friday, January 21, 2022"/>
    <s v="Credit"/>
    <n v="114"/>
    <n v="1.5"/>
    <n v="1"/>
    <n v="114"/>
    <n v="1.5"/>
    <n v="1"/>
    <n v="1.5"/>
    <n v="1.5"/>
    <d v="2022-01-21T00:00:00"/>
    <x v="13"/>
    <s v="Food"/>
    <x v="1"/>
    <b v="1"/>
    <n v="1.5"/>
    <n v="1"/>
    <s v="Miss Vickie's Potato Chip "/>
    <s v=" Sea Salt Original"/>
    <m/>
    <s v="Friday"/>
    <s v=" January 21"/>
    <n v="2022"/>
    <n v="6527"/>
  </r>
  <r>
    <s v="Processed"/>
    <s v="VJ300320611"/>
    <s v="Brunswick Sq Mall"/>
    <s v="BSQ Mall x1366 - ATT"/>
    <n v="40.423690999999998"/>
    <n v="-74.380831999999998"/>
    <s v="Keto Krisp - Almond Butter"/>
    <s v="Carbonated"/>
    <n v="14596771746"/>
    <s v="Friday, January 21, 2022"/>
    <s v="Cash"/>
    <n v="135"/>
    <n v="1.25"/>
    <n v="1"/>
    <n v="135"/>
    <n v="1.25"/>
    <n v="1"/>
    <n v="1.25"/>
    <n v="1.25"/>
    <d v="2022-01-21T00:00:00"/>
    <x v="64"/>
    <s v="Carbonated"/>
    <x v="0"/>
    <b v="1"/>
    <n v="1.25"/>
    <n v="0.83333333333333337"/>
    <s v="Keto Krisp "/>
    <s v=" Almond Butter"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96827219"/>
    <s v="Friday, January 21, 2022"/>
    <s v="Cash"/>
    <n v="134"/>
    <n v="2"/>
    <n v="1"/>
    <n v="134"/>
    <n v="2"/>
    <n v="1"/>
    <n v="2"/>
    <n v="2"/>
    <d v="2022-01-21T00:00:00"/>
    <x v="10"/>
    <s v="Food"/>
    <x v="1"/>
    <b v="1"/>
    <n v="2"/>
    <n v="1.3333333333333333"/>
    <s v="KitKat "/>
    <s v=" Crisp Wafers"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96827763"/>
    <s v="Friday, January 21, 2022"/>
    <s v="Cash"/>
    <n v="134"/>
    <n v="2"/>
    <n v="1"/>
    <n v="134"/>
    <n v="2"/>
    <n v="1"/>
    <n v="2"/>
    <n v="2"/>
    <d v="2022-01-21T00:00:00"/>
    <x v="10"/>
    <s v="Food"/>
    <x v="1"/>
    <b v="1"/>
    <n v="2"/>
    <n v="1.3333333333333333"/>
    <s v="KitKat "/>
    <s v=" Crisp Wafers"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4596828328"/>
    <s v="Friday, January 21, 2022"/>
    <s v="Cash"/>
    <n v="138"/>
    <n v="1"/>
    <n v="1"/>
    <n v="138"/>
    <n v="1"/>
    <n v="1"/>
    <n v="1"/>
    <n v="1"/>
    <d v="2022-01-21T00:00:00"/>
    <x v="17"/>
    <s v="Food"/>
    <x v="1"/>
    <b v="1"/>
    <n v="1"/>
    <n v="0.66666666666666663"/>
    <s v="Pure Organic Fruit Bar "/>
    <s v=" Strawberry Banana"/>
    <m/>
    <s v="Friday"/>
    <s v=" January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96849625"/>
    <s v="Friday, January 21, 2022"/>
    <s v="Credit"/>
    <n v="144"/>
    <n v="1.5"/>
    <n v="1"/>
    <n v="144"/>
    <n v="1.5"/>
    <n v="1"/>
    <n v="1.5"/>
    <n v="1.5"/>
    <d v="2022-01-21T00:00:00"/>
    <x v="29"/>
    <s v="Water"/>
    <x v="3"/>
    <b v="1"/>
    <n v="1.5"/>
    <n v="1"/>
    <s v="Poland Springs Water"/>
    <m/>
    <m/>
    <s v="Friday"/>
    <s v=" January 21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596857937"/>
    <s v="Friday, January 21, 2022"/>
    <s v="Credit"/>
    <n v="130"/>
    <n v="2"/>
    <n v="1"/>
    <n v="130"/>
    <n v="2"/>
    <n v="1"/>
    <n v="2"/>
    <n v="2"/>
    <d v="2022-01-21T00:00:00"/>
    <x v="10"/>
    <s v="Food"/>
    <x v="1"/>
    <b v="1"/>
    <n v="2"/>
    <n v="1.3333333333333333"/>
    <s v="KitKat "/>
    <s v=" Crisp Wafers"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597121035"/>
    <s v="Friday, January 21, 2022"/>
    <s v="Cash"/>
    <n v="134"/>
    <n v="2"/>
    <n v="1"/>
    <n v="134"/>
    <n v="2"/>
    <n v="1"/>
    <n v="2"/>
    <n v="2"/>
    <d v="2022-01-21T00:00:00"/>
    <x v="10"/>
    <s v="Food"/>
    <x v="1"/>
    <b v="1"/>
    <n v="2"/>
    <n v="1.3333333333333333"/>
    <s v="KitKat "/>
    <s v=" Crisp Wafers"/>
    <m/>
    <s v="Friday"/>
    <s v=" January 21"/>
    <n v="2022"/>
    <n v="6527"/>
  </r>
  <r>
    <s v="Processed"/>
    <s v="VJ300320609"/>
    <s v="GuttenPlans"/>
    <s v="GuttenPlans x1367"/>
    <n v="40.435699999999997"/>
    <n v="-74.125200000000007"/>
    <s v="Miss Vickie's Potato Chip - Lime &amp; Cracked Pe"/>
    <s v="Food"/>
    <n v="14597290309"/>
    <s v="Friday, January 21, 2022"/>
    <s v="Cash"/>
    <n v="113"/>
    <n v="1.5"/>
    <n v="1"/>
    <n v="113"/>
    <n v="1.5"/>
    <n v="1"/>
    <n v="1.5"/>
    <n v="1.5"/>
    <d v="2022-01-21T00:00:00"/>
    <x v="4"/>
    <s v="Food"/>
    <x v="1"/>
    <b v="1"/>
    <n v="1.5"/>
    <n v="1"/>
    <s v="Miss Vickie's Potato Chip "/>
    <s v=" Lime &amp; Cracked Pe"/>
    <m/>
    <s v="Friday"/>
    <s v=" January 21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598356415"/>
    <s v="Saturday, January 22, 2022"/>
    <s v="Cash"/>
    <n v="144"/>
    <n v="2.5"/>
    <n v="1"/>
    <n v="144"/>
    <n v="2.5"/>
    <n v="1"/>
    <n v="2.5"/>
    <n v="2.5"/>
    <d v="2022-01-22T00:00:00"/>
    <x v="40"/>
    <s v="Non Carbonated"/>
    <x v="2"/>
    <b v="1"/>
    <n v="2.5"/>
    <n v="1.6666666666666667"/>
    <s v="Bai Antioxidant "/>
    <s v=" Molokai Coconut"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598703559"/>
    <s v="Saturday, January 22, 2022"/>
    <s v="Cash"/>
    <n v="110"/>
    <n v="1.5"/>
    <n v="1"/>
    <n v="110"/>
    <n v="1.5"/>
    <n v="1"/>
    <n v="1.5"/>
    <n v="1.5"/>
    <d v="2022-01-22T00:00:00"/>
    <x v="36"/>
    <s v="Food"/>
    <x v="1"/>
    <b v="1"/>
    <n v="1.5"/>
    <n v="1"/>
    <s v="Good Health Veggie Stix "/>
    <s v=" Sea Salt"/>
    <m/>
    <s v="Saturday"/>
    <s v=" January 22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599121433"/>
    <s v="Saturday, January 22, 2022"/>
    <s v="Cash"/>
    <n v="112"/>
    <n v="1.5"/>
    <n v="1"/>
    <n v="112"/>
    <n v="1.5"/>
    <n v="1"/>
    <n v="1.5"/>
    <n v="1.5"/>
    <d v="2022-01-22T00:00:00"/>
    <x v="60"/>
    <s v="Food"/>
    <x v="1"/>
    <b v="1"/>
    <n v="1.5"/>
    <n v="1"/>
    <s v="SunChips Multigrain "/>
    <s v=" Original"/>
    <m/>
    <s v="Saturday"/>
    <s v=" January 22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599122919"/>
    <s v="Saturday, January 22, 2022"/>
    <s v="Cash"/>
    <n v="112"/>
    <n v="1.5"/>
    <n v="1"/>
    <n v="112"/>
    <n v="1.5"/>
    <n v="1"/>
    <n v="1.5"/>
    <n v="1.5"/>
    <d v="2022-01-22T00:00:00"/>
    <x v="60"/>
    <s v="Food"/>
    <x v="1"/>
    <b v="1"/>
    <n v="1.5"/>
    <n v="1"/>
    <s v="SunChips Multigrain "/>
    <s v=" Original"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4599130789"/>
    <s v="Saturday, January 22, 2022"/>
    <s v="Cash"/>
    <n v="111"/>
    <n v="1.5"/>
    <n v="1"/>
    <n v="111"/>
    <n v="1.5"/>
    <n v="1"/>
    <n v="1.5"/>
    <n v="1.5"/>
    <d v="2022-01-22T00:00:00"/>
    <x v="67"/>
    <s v="Food"/>
    <x v="1"/>
    <b v="1"/>
    <n v="1.5"/>
    <n v="1"/>
    <s v="Popchips Potato "/>
    <s v=" Sea Salt"/>
    <m/>
    <s v="Saturday"/>
    <s v=" January 22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599154502"/>
    <s v="Saturday, January 22, 2022"/>
    <s v="Cash"/>
    <n v="122"/>
    <n v="1.5"/>
    <n v="1"/>
    <n v="122"/>
    <n v="1.5"/>
    <n v="1"/>
    <n v="1.5"/>
    <n v="1.5"/>
    <d v="2022-01-22T00:00:00"/>
    <x v="27"/>
    <s v="Food"/>
    <x v="1"/>
    <b v="1"/>
    <n v="1.5"/>
    <n v="1"/>
    <s v="SunChips Multigrain "/>
    <s v=" Salsa"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599221781"/>
    <s v="Saturday, January 22, 2022"/>
    <s v="Credit"/>
    <n v="142"/>
    <n v="1.5"/>
    <n v="1"/>
    <n v="142"/>
    <n v="1.5"/>
    <n v="1"/>
    <n v="1.5"/>
    <n v="1.5"/>
    <d v="2022-01-22T00:00:00"/>
    <x v="29"/>
    <s v="Water"/>
    <x v="3"/>
    <b v="1"/>
    <n v="1.5"/>
    <n v="1"/>
    <s v="Poland Springs Water"/>
    <m/>
    <m/>
    <s v="Saturday"/>
    <s v=" January 2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99251335"/>
    <s v="Saturday, January 22, 2022"/>
    <s v="Cash"/>
    <n v="144"/>
    <n v="1.5"/>
    <n v="1"/>
    <n v="144"/>
    <n v="1.5"/>
    <n v="1"/>
    <n v="1.5"/>
    <n v="1.5"/>
    <d v="2022-01-22T00:00:00"/>
    <x v="29"/>
    <s v="Water"/>
    <x v="3"/>
    <b v="1"/>
    <n v="1.5"/>
    <n v="1"/>
    <s v="Poland Springs Water"/>
    <m/>
    <m/>
    <s v="Saturday"/>
    <s v=" January 2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599501020"/>
    <s v="Saturday, January 22, 2022"/>
    <s v="Credit"/>
    <n v="144"/>
    <n v="1.5"/>
    <n v="1"/>
    <n v="144"/>
    <n v="1.5"/>
    <n v="1"/>
    <n v="1.5"/>
    <n v="1.5"/>
    <d v="2022-01-22T00:00:00"/>
    <x v="29"/>
    <s v="Water"/>
    <x v="3"/>
    <b v="1"/>
    <n v="1.5"/>
    <n v="1"/>
    <s v="Poland Springs Water"/>
    <m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599566852"/>
    <s v="Saturday, January 22, 2022"/>
    <s v="Credit"/>
    <n v="146"/>
    <n v="3"/>
    <n v="1"/>
    <n v="146"/>
    <n v="3"/>
    <n v="1"/>
    <n v="3"/>
    <n v="3"/>
    <d v="2022-01-22T00:00:00"/>
    <x v="5"/>
    <s v="Carbonated"/>
    <x v="0"/>
    <b v="1"/>
    <n v="3"/>
    <n v="2"/>
    <s v="Monster Energy Original"/>
    <m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600003719"/>
    <s v="Saturday, January 22, 2022"/>
    <s v="Credit"/>
    <n v="145"/>
    <n v="2.5"/>
    <n v="1"/>
    <n v="145"/>
    <n v="2.5"/>
    <n v="1"/>
    <n v="2.5"/>
    <n v="2.5"/>
    <d v="2022-01-22T00:00:00"/>
    <x v="31"/>
    <s v="Non Carbonated"/>
    <x v="2"/>
    <b v="1"/>
    <n v="2.5"/>
    <n v="1.6666666666666667"/>
    <s v="Snapple Diet Tea "/>
    <s v=" Raspberry"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600005496"/>
    <s v="Saturday, January 22, 2022"/>
    <s v="Credit"/>
    <n v="147"/>
    <n v="2.75"/>
    <n v="1"/>
    <n v="147"/>
    <n v="2.75"/>
    <n v="1"/>
    <n v="2.75"/>
    <n v="2.75"/>
    <d v="2022-01-22T00:00:00"/>
    <x v="66"/>
    <s v="Water"/>
    <x v="3"/>
    <b v="1"/>
    <n v="2.75"/>
    <n v="1.8333333333333333"/>
    <s v="Vitamin Water "/>
    <s v=" Squeezed Lemonade"/>
    <m/>
    <s v="Saturday"/>
    <s v=" January 22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4601146327"/>
    <s v="Sunday, January 23, 2022"/>
    <s v="Cash"/>
    <n v="124"/>
    <n v="1.5"/>
    <n v="1"/>
    <n v="124"/>
    <n v="1.5"/>
    <n v="1"/>
    <n v="1.5"/>
    <n v="1.5"/>
    <d v="2022-01-23T00:00:00"/>
    <x v="27"/>
    <s v="Food"/>
    <x v="1"/>
    <b v="1"/>
    <n v="1.5"/>
    <n v="1"/>
    <s v="SunChips Multigrain "/>
    <s v=" Salsa"/>
    <m/>
    <s v="Sunday"/>
    <s v=" January 23"/>
    <n v="2022"/>
    <n v="6527"/>
  </r>
  <r>
    <s v="Processed"/>
    <s v="VJ300320611"/>
    <s v="Brunswick Sq Mall"/>
    <s v="BSQ Mall x1366 - ATT"/>
    <n v="40.423690999999998"/>
    <n v="-74.380831999999998"/>
    <s v="CheezIt - Double Cheese"/>
    <s v="Food"/>
    <n v="14601146900"/>
    <s v="Sunday, January 23, 2022"/>
    <s v="Cash"/>
    <n v="122"/>
    <n v="1.25"/>
    <n v="1"/>
    <n v="122"/>
    <n v="1.25"/>
    <n v="1"/>
    <n v="1.25"/>
    <n v="1.25"/>
    <d v="2022-01-23T00:00:00"/>
    <x v="68"/>
    <s v="Food"/>
    <x v="1"/>
    <b v="1"/>
    <n v="1.25"/>
    <n v="0.83333333333333337"/>
    <s v="CheezIt "/>
    <s v=" Double Cheese"/>
    <m/>
    <s v="Sunday"/>
    <s v=" January 23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601580730"/>
    <s v="Sunday, January 23, 2022"/>
    <s v="Cash"/>
    <n v="146"/>
    <n v="3"/>
    <n v="1"/>
    <n v="146"/>
    <n v="3"/>
    <n v="1"/>
    <n v="3"/>
    <n v="3"/>
    <d v="2022-01-23T00:00:00"/>
    <x v="5"/>
    <s v="Carbonated"/>
    <x v="0"/>
    <b v="1"/>
    <n v="3"/>
    <n v="2"/>
    <s v="Monster Energy Original"/>
    <m/>
    <m/>
    <s v="Sunday"/>
    <s v=" January 2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02093407"/>
    <s v="Sunday, January 23, 2022"/>
    <s v="Credit"/>
    <n v="144"/>
    <n v="1.5"/>
    <n v="1"/>
    <n v="144"/>
    <n v="1.5"/>
    <n v="1"/>
    <n v="1.5"/>
    <n v="1.5"/>
    <d v="2022-01-23T00:00:00"/>
    <x v="29"/>
    <s v="Water"/>
    <x v="3"/>
    <b v="1"/>
    <n v="1.5"/>
    <n v="1"/>
    <s v="Poland Springs Water"/>
    <m/>
    <m/>
    <s v="Sunday"/>
    <s v=" January 23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602775098"/>
    <s v="Monday, January 24, 2022"/>
    <s v="Cash"/>
    <n v="146"/>
    <n v="2.5"/>
    <n v="1"/>
    <n v="146"/>
    <n v="2.5"/>
    <n v="1"/>
    <n v="2.5"/>
    <n v="2.5"/>
    <d v="2022-01-23T00:00:00"/>
    <x v="56"/>
    <s v="Non Carbonated"/>
    <x v="2"/>
    <b v="1"/>
    <n v="2.5"/>
    <n v="1.6666666666666667"/>
    <s v="Bai Antioxidant "/>
    <s v=" Zambia Bingcherry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Vitamin Water - Ice Cool Blue Lavender"/>
    <s v="Water"/>
    <n v="14603212737"/>
    <s v="Monday, January 24, 2022"/>
    <s v="Cash"/>
    <n v="144"/>
    <n v="2.5"/>
    <n v="1"/>
    <n v="144"/>
    <n v="2.5"/>
    <n v="1"/>
    <n v="2.5"/>
    <n v="2.5"/>
    <d v="2022-01-24T00:00:00"/>
    <x v="52"/>
    <s v="Water"/>
    <x v="3"/>
    <b v="1"/>
    <n v="2.5"/>
    <n v="1.6666666666666667"/>
    <s v="Vitamin Water "/>
    <s v=" Ice Cool Blue Lavender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BodyArmor LYTE  - Peach Mango"/>
    <s v="Water"/>
    <n v="14603213163"/>
    <s v="Monday, January 24, 2022"/>
    <s v="Cash"/>
    <n v="148"/>
    <n v="2"/>
    <n v="1"/>
    <n v="148"/>
    <n v="2"/>
    <n v="1"/>
    <n v="2"/>
    <n v="2"/>
    <d v="2022-01-24T00:00:00"/>
    <x v="34"/>
    <s v="Water"/>
    <x v="3"/>
    <b v="1"/>
    <n v="2"/>
    <n v="1.3333333333333333"/>
    <s v="BodyArmor LYTE  "/>
    <s v=" Peach Mango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604381908"/>
    <s v="Monday, January 24, 2022"/>
    <s v="Cash"/>
    <n v="138"/>
    <n v="2"/>
    <n v="1"/>
    <n v="138"/>
    <n v="2"/>
    <n v="1"/>
    <n v="2"/>
    <n v="2"/>
    <d v="2022-01-24T00:00:00"/>
    <x v="38"/>
    <s v="Carbonated"/>
    <x v="0"/>
    <b v="1"/>
    <n v="2"/>
    <n v="1.3333333333333333"/>
    <s v="Keto Krisp "/>
    <s v=" Almond/Chocolate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04383193"/>
    <s v="Monday, January 24, 2022"/>
    <s v="Cash"/>
    <n v="133"/>
    <n v="2"/>
    <n v="1"/>
    <n v="133"/>
    <n v="2"/>
    <n v="1"/>
    <n v="2"/>
    <n v="2"/>
    <d v="2022-01-24T00:00:00"/>
    <x v="21"/>
    <s v="Food"/>
    <x v="1"/>
    <b v="1"/>
    <n v="2"/>
    <n v="1.3333333333333333"/>
    <s v="Robert Irvine's "/>
    <s v=" Fit Crunch "/>
    <s v="  Chocolate Pea"/>
    <s v="Monday"/>
    <s v=" January 24"/>
    <n v="2022"/>
    <n v="6527"/>
  </r>
  <r>
    <s v="Processed"/>
    <s v="VJ300320611"/>
    <s v="Brunswick Sq Mall"/>
    <s v="BSQ Mall x1366 - ATT"/>
    <n v="40.423690999999998"/>
    <n v="-74.380831999999998"/>
    <s v="Robert Irvine's - Fit Crunch -  Chocolate Pea"/>
    <s v="Food"/>
    <n v="14604555974"/>
    <s v="Monday, January 24, 2022"/>
    <s v="Credit"/>
    <n v="138"/>
    <n v="2"/>
    <n v="1"/>
    <n v="138"/>
    <n v="2"/>
    <n v="1"/>
    <n v="2"/>
    <n v="2"/>
    <d v="2022-01-24T00:00:00"/>
    <x v="21"/>
    <s v="Food"/>
    <x v="1"/>
    <b v="1"/>
    <n v="2"/>
    <n v="1.3333333333333333"/>
    <s v="Robert Irvine's "/>
    <s v=" Fit Crunch "/>
    <s v="  Chocolate Pea"/>
    <s v="Monday"/>
    <s v=" January 24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04558066"/>
    <s v="Monday, January 24, 2022"/>
    <s v="Cash"/>
    <n v="113"/>
    <n v="1.5"/>
    <n v="1"/>
    <n v="113"/>
    <n v="1.5"/>
    <n v="1"/>
    <n v="1.5"/>
    <n v="1.5"/>
    <d v="2022-01-24T00:00:00"/>
    <x v="36"/>
    <s v="Food"/>
    <x v="1"/>
    <b v="1"/>
    <n v="1.5"/>
    <n v="1"/>
    <s v="Good Health Veggie Stix "/>
    <s v=" Sea Salt"/>
    <m/>
    <s v="Monday"/>
    <s v=" January 2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604646245"/>
    <s v="Monday, January 24, 2022"/>
    <s v="Cash"/>
    <n v="134"/>
    <n v="2"/>
    <n v="1"/>
    <n v="134"/>
    <n v="2"/>
    <n v="1"/>
    <n v="2"/>
    <n v="2"/>
    <d v="2022-01-24T00:00:00"/>
    <x v="10"/>
    <s v="Food"/>
    <x v="1"/>
    <b v="1"/>
    <n v="2"/>
    <n v="1.3333333333333333"/>
    <s v="KitKat "/>
    <s v=" Crisp Wafers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Belvita Breakfast Cookies - Blueberry"/>
    <s v="Food"/>
    <n v="14604843785"/>
    <s v="Monday, January 24, 2022"/>
    <s v="Cash"/>
    <n v="131"/>
    <n v="1.5"/>
    <n v="1"/>
    <n v="131"/>
    <n v="1.5"/>
    <n v="1"/>
    <n v="1.5"/>
    <n v="1.5"/>
    <d v="2022-01-24T00:00:00"/>
    <x v="58"/>
    <s v="Food"/>
    <x v="1"/>
    <b v="1"/>
    <n v="1.5"/>
    <n v="1"/>
    <s v="Belvita Breakfast Cookies "/>
    <s v=" Blueberry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605429025"/>
    <s v="Monday, January 24, 2022"/>
    <s v="Cash"/>
    <n v="111"/>
    <n v="1.5"/>
    <n v="1"/>
    <n v="111"/>
    <n v="1.5"/>
    <n v="1"/>
    <n v="1.5"/>
    <n v="1.5"/>
    <d v="2022-01-24T00:00:00"/>
    <x v="43"/>
    <s v="Food"/>
    <x v="1"/>
    <b v="1"/>
    <n v="1.5"/>
    <n v="1"/>
    <s v="Miss Vickie's Potato Chip "/>
    <s v=" Jalapeno"/>
    <m/>
    <s v="Monday"/>
    <s v=" January 24"/>
    <n v="2022"/>
    <n v="6527"/>
  </r>
  <r>
    <s v="Processed"/>
    <s v="VJ300320686"/>
    <s v="Earle Asphalt"/>
    <s v="Earle Asphalt x1371"/>
    <n v="35.2750871"/>
    <n v="-90.466769400000004"/>
    <s v="Keto Krisp - Almond/Chocolate"/>
    <s v="Carbonated"/>
    <n v="14605826631"/>
    <s v="Monday, January 24, 2022"/>
    <s v="Cash"/>
    <n v="138"/>
    <n v="2"/>
    <n v="1"/>
    <n v="138"/>
    <n v="2"/>
    <n v="1"/>
    <n v="2"/>
    <n v="2"/>
    <d v="2022-01-24T00:00:00"/>
    <x v="38"/>
    <s v="Carbonated"/>
    <x v="0"/>
    <b v="1"/>
    <n v="2"/>
    <n v="1.3333333333333333"/>
    <s v="Keto Krisp "/>
    <s v=" Almond/Chocolate"/>
    <m/>
    <s v="Monday"/>
    <s v=" January 24"/>
    <n v="2022"/>
    <n v="6527"/>
  </r>
  <r>
    <s v="Processed"/>
    <s v="VJ300320609"/>
    <s v="GuttenPlans"/>
    <s v="GuttenPlans x1367"/>
    <n v="40.435699999999997"/>
    <n v="-74.125200000000007"/>
    <s v="Pure Organic Pineapple Passionfruit"/>
    <s v="Food"/>
    <n v="14605916131"/>
    <s v="Monday, January 24, 2022"/>
    <s v="Cash"/>
    <n v="139"/>
    <n v="1"/>
    <n v="1"/>
    <n v="139"/>
    <n v="1"/>
    <n v="1"/>
    <n v="1"/>
    <n v="1"/>
    <d v="2022-01-24T00:00:00"/>
    <x v="63"/>
    <s v="Food"/>
    <x v="1"/>
    <b v="1"/>
    <n v="1"/>
    <n v="0.66666666666666663"/>
    <s v="Pure Organic Pineapple Passionfruit"/>
    <m/>
    <m/>
    <s v="Monday"/>
    <s v=" January 24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06042702"/>
    <s v="Monday, January 24, 2022"/>
    <s v="Credit"/>
    <n v="142"/>
    <n v="1.5"/>
    <n v="2"/>
    <n v="142"/>
    <n v="1.5"/>
    <n v="2"/>
    <n v="3"/>
    <n v="3"/>
    <d v="2022-01-24T00:00:00"/>
    <x v="29"/>
    <s v="Water"/>
    <x v="3"/>
    <b v="1"/>
    <n v="1.5"/>
    <n v="1"/>
    <s v="Poland Springs Water"/>
    <m/>
    <m/>
    <s v="Monday"/>
    <s v=" January 24"/>
    <n v="2022"/>
    <n v="6527"/>
  </r>
  <r>
    <s v="Processed"/>
    <s v="VJ300320611"/>
    <s v="Brunswick Sq Mall"/>
    <s v="BSQ Mall x1366 - ATT"/>
    <n v="40.423690999999998"/>
    <n v="-74.380831999999998"/>
    <s v="Keto Krisp - Almond Butter"/>
    <s v="Carbonated"/>
    <n v="14606049325"/>
    <s v="Monday, January 24, 2022"/>
    <s v="Credit"/>
    <n v="135"/>
    <n v="1.25"/>
    <n v="2"/>
    <n v="135"/>
    <n v="1.25"/>
    <n v="2"/>
    <n v="2.5"/>
    <n v="2.5"/>
    <d v="2022-01-24T00:00:00"/>
    <x v="64"/>
    <s v="Carbonated"/>
    <x v="0"/>
    <b v="1"/>
    <n v="1.25"/>
    <n v="0.83333333333333337"/>
    <s v="Keto Krisp "/>
    <s v=" Almond Butter"/>
    <m/>
    <s v="Monday"/>
    <s v=" January 24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607510795"/>
    <s v="Tuesday, January 25, 2022"/>
    <s v="Credit"/>
    <n v="146"/>
    <n v="2.5"/>
    <n v="1"/>
    <n v="146"/>
    <n v="2.5"/>
    <n v="1"/>
    <n v="2.5"/>
    <n v="2.5"/>
    <d v="2022-01-24T00:00:00"/>
    <x v="56"/>
    <s v="Non Carbonated"/>
    <x v="2"/>
    <b v="1"/>
    <n v="2.5"/>
    <n v="1.6666666666666667"/>
    <s v="Bai Antioxidant "/>
    <s v=" Zambia Bingcherry"/>
    <m/>
    <s v="Tuesday"/>
    <s v=" January 25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08116568"/>
    <s v="Tuesday, January 25, 2022"/>
    <s v="Credit"/>
    <n v="110"/>
    <n v="1.5"/>
    <n v="1"/>
    <n v="110"/>
    <n v="1.5"/>
    <n v="1"/>
    <n v="1.5"/>
    <n v="1.5"/>
    <d v="2022-01-25T00:00:00"/>
    <x v="4"/>
    <s v="Food"/>
    <x v="1"/>
    <b v="1"/>
    <n v="1.5"/>
    <n v="1"/>
    <s v="Miss Vickie's Potato Chip "/>
    <s v=" Lime &amp; Cracked Pe"/>
    <m/>
    <s v="Tuesday"/>
    <s v=" January 25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608774865"/>
    <s v="Tuesday, January 25, 2022"/>
    <s v="Credit"/>
    <n v="111"/>
    <n v="1.5"/>
    <n v="1"/>
    <n v="111"/>
    <n v="1.5"/>
    <n v="1"/>
    <n v="1.5"/>
    <n v="1.5"/>
    <d v="2022-01-25T00:00:00"/>
    <x v="43"/>
    <s v="Food"/>
    <x v="1"/>
    <b v="1"/>
    <n v="1.5"/>
    <n v="1"/>
    <s v="Miss Vickie's Potato Chip "/>
    <s v=" Jalapeno"/>
    <m/>
    <s v="Tuesday"/>
    <s v=" January 25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09469905"/>
    <s v="Tuesday, January 25, 2022"/>
    <s v="Cash"/>
    <n v="135"/>
    <n v="2"/>
    <n v="1"/>
    <n v="135"/>
    <n v="2"/>
    <n v="1"/>
    <n v="2"/>
    <n v="2"/>
    <d v="2022-01-25T00:00:00"/>
    <x v="64"/>
    <s v="Carbonated"/>
    <x v="0"/>
    <b v="1"/>
    <n v="2"/>
    <n v="1.3333333333333333"/>
    <s v="Keto Krisp "/>
    <s v=" Almond Butter"/>
    <m/>
    <s v="Tuesday"/>
    <s v=" January 2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09470587"/>
    <s v="Tuesday, January 25, 2022"/>
    <s v="Cash"/>
    <n v="133"/>
    <n v="2"/>
    <n v="1"/>
    <n v="133"/>
    <n v="2"/>
    <n v="1"/>
    <n v="2"/>
    <n v="2"/>
    <d v="2022-01-25T00:00:00"/>
    <x v="21"/>
    <s v="Food"/>
    <x v="1"/>
    <b v="1"/>
    <n v="2"/>
    <n v="1.3333333333333333"/>
    <s v="Robert Irvine's "/>
    <s v=" Fit Crunch "/>
    <s v="  Chocolate Pea"/>
    <s v="Tuesday"/>
    <s v=" January 25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10954837"/>
    <s v="Tuesday, January 25, 2022"/>
    <s v="Credit"/>
    <n v="142"/>
    <n v="1.5"/>
    <n v="1"/>
    <n v="142"/>
    <n v="1.5"/>
    <n v="1"/>
    <n v="1.5"/>
    <n v="1.5"/>
    <d v="2022-01-25T00:00:00"/>
    <x v="29"/>
    <s v="Water"/>
    <x v="3"/>
    <b v="1"/>
    <n v="1.5"/>
    <n v="1"/>
    <s v="Poland Springs Water"/>
    <m/>
    <m/>
    <s v="Tuesday"/>
    <s v=" January 25"/>
    <n v="2022"/>
    <n v="6527"/>
  </r>
  <r>
    <s v="Processed"/>
    <s v="VJ300205292"/>
    <s v="Brunswick Sq Mall"/>
    <s v="BSQ Mall x1364 - Zales"/>
    <n v="40.423690999999998"/>
    <n v="-74.380831999999998"/>
    <s v="Lays Baked - Barbecue"/>
    <s v="Food"/>
    <n v="14611027474"/>
    <s v="Tuesday, January 25, 2022"/>
    <s v="Credit"/>
    <n v="125"/>
    <n v="1.5"/>
    <n v="1"/>
    <n v="125"/>
    <n v="1.5"/>
    <n v="1"/>
    <n v="1.5"/>
    <n v="1.5"/>
    <d v="2022-01-25T00:00:00"/>
    <x v="69"/>
    <s v="Food"/>
    <x v="1"/>
    <b v="1"/>
    <n v="1.5"/>
    <n v="1"/>
    <s v="Lays Baked "/>
    <s v=" Barbecue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1871699"/>
    <s v="Tuesday, January 25, 2022"/>
    <s v="Cash"/>
    <n v="140"/>
    <n v="1"/>
    <n v="1"/>
    <n v="140"/>
    <n v="1"/>
    <n v="1"/>
    <n v="1"/>
    <n v="1"/>
    <d v="2022-01-25T00:00:00"/>
    <x v="70"/>
    <s v="Carbonated"/>
    <x v="0"/>
    <b v="1"/>
    <n v="1"/>
    <n v="0.66666666666666663"/>
    <s v="Sunkist Soda "/>
    <s v=" Orange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11872332"/>
    <s v="Tuesday, January 25, 2022"/>
    <s v="Cash"/>
    <n v="148"/>
    <n v="3"/>
    <n v="1"/>
    <n v="148"/>
    <n v="3"/>
    <n v="1"/>
    <n v="3"/>
    <n v="3"/>
    <d v="2022-01-25T00:00:00"/>
    <x v="45"/>
    <s v="Carbonated"/>
    <x v="0"/>
    <b v="1"/>
    <n v="3"/>
    <n v="2"/>
    <s v="Red Bull "/>
    <s v=" Original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1872363"/>
    <s v="Tuesday, January 25, 2022"/>
    <s v="Cash"/>
    <n v="141"/>
    <n v="1"/>
    <n v="1"/>
    <n v="141"/>
    <n v="1"/>
    <n v="1"/>
    <n v="1"/>
    <n v="1"/>
    <d v="2022-01-25T00:00:00"/>
    <x v="44"/>
    <s v="Carbonated"/>
    <x v="0"/>
    <b v="1"/>
    <n v="1"/>
    <n v="0.66666666666666663"/>
    <s v="Coca Cola "/>
    <s v=" Zero Sugar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1872784"/>
    <s v="Tuesday, January 25, 2022"/>
    <s v="Cash"/>
    <n v="140"/>
    <n v="1"/>
    <n v="1"/>
    <n v="140"/>
    <n v="1"/>
    <n v="1"/>
    <n v="1"/>
    <n v="1"/>
    <d v="2022-01-25T00:00:00"/>
    <x v="70"/>
    <s v="Carbonated"/>
    <x v="0"/>
    <b v="1"/>
    <n v="1"/>
    <n v="0.66666666666666663"/>
    <s v="Sunkist Soda "/>
    <s v=" Orange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1874425"/>
    <s v="Tuesday, January 25, 2022"/>
    <s v="Cash"/>
    <n v="142"/>
    <n v="1"/>
    <n v="1"/>
    <n v="142"/>
    <n v="1"/>
    <n v="1"/>
    <n v="1"/>
    <n v="1"/>
    <d v="2022-01-25T00:00:00"/>
    <x v="44"/>
    <s v="Carbonated"/>
    <x v="0"/>
    <b v="1"/>
    <n v="1"/>
    <n v="0.66666666666666663"/>
    <s v="Coca Cola "/>
    <s v=" Zero Sugar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2287488"/>
    <s v="Tuesday, January 25, 2022"/>
    <s v="Cash"/>
    <n v="142"/>
    <n v="1"/>
    <n v="1"/>
    <n v="142"/>
    <n v="1"/>
    <n v="1"/>
    <n v="1"/>
    <n v="1"/>
    <d v="2022-01-25T00:00:00"/>
    <x v="44"/>
    <s v="Carbonated"/>
    <x v="0"/>
    <b v="1"/>
    <n v="1"/>
    <n v="0.66666666666666663"/>
    <s v="Coca Cola "/>
    <s v=" Zero Sugar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2352806"/>
    <s v="Tuesday, January 25, 2022"/>
    <s v="Cash"/>
    <n v="140"/>
    <n v="1"/>
    <n v="1"/>
    <n v="140"/>
    <n v="1"/>
    <n v="1"/>
    <n v="1"/>
    <n v="1"/>
    <d v="2022-01-25T00:00:00"/>
    <x v="70"/>
    <s v="Carbonated"/>
    <x v="0"/>
    <b v="1"/>
    <n v="1"/>
    <n v="0.66666666666666663"/>
    <s v="Sunkist Soda "/>
    <s v=" Orange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12401252"/>
    <s v="Tuesday, January 25, 2022"/>
    <s v="Credit"/>
    <n v="110"/>
    <n v="1.5"/>
    <n v="1"/>
    <n v="110"/>
    <n v="1.5"/>
    <n v="1"/>
    <n v="1.5"/>
    <n v="1.5"/>
    <d v="2022-01-25T00:00:00"/>
    <x v="16"/>
    <s v="Food"/>
    <x v="1"/>
    <b v="1"/>
    <n v="1.5"/>
    <n v="1"/>
    <s v="Cheetos "/>
    <s v=" Fleming Hot Crunchy"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12410127"/>
    <s v="Tuesday, January 25, 2022"/>
    <s v="Credit"/>
    <n v="144"/>
    <n v="3"/>
    <n v="1"/>
    <n v="144"/>
    <n v="3"/>
    <n v="1"/>
    <n v="3"/>
    <n v="3"/>
    <d v="2022-01-25T00:00:00"/>
    <x v="5"/>
    <s v="Carbonated"/>
    <x v="0"/>
    <b v="1"/>
    <n v="3"/>
    <n v="2"/>
    <s v="Monster Energy Original"/>
    <m/>
    <m/>
    <s v="Tuesday"/>
    <s v=" January 25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12695225"/>
    <s v="Wednesday, January 26, 2022"/>
    <s v="Cash"/>
    <n v="110"/>
    <n v="1.5"/>
    <n v="1"/>
    <n v="110"/>
    <n v="1.5"/>
    <n v="1"/>
    <n v="1.5"/>
    <n v="1.5"/>
    <d v="2022-01-26T00:00:00"/>
    <x v="16"/>
    <s v="Food"/>
    <x v="1"/>
    <b v="1"/>
    <n v="1.5"/>
    <n v="1"/>
    <s v="Cheetos "/>
    <s v=" Fleming Hot Crunchy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12695965"/>
    <s v="Wednesday, January 26, 2022"/>
    <s v="Cash"/>
    <n v="144"/>
    <n v="3"/>
    <n v="1"/>
    <n v="144"/>
    <n v="3"/>
    <n v="1"/>
    <n v="3"/>
    <n v="3"/>
    <d v="2022-01-26T00:00:00"/>
    <x v="5"/>
    <s v="Carbonated"/>
    <x v="0"/>
    <b v="1"/>
    <n v="3"/>
    <n v="2"/>
    <s v="Monster Energy Original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612707425"/>
    <s v="Wednesday, January 26, 2022"/>
    <s v="Cash"/>
    <n v="114"/>
    <n v="1.5"/>
    <n v="1"/>
    <n v="114"/>
    <n v="1.5"/>
    <n v="1"/>
    <n v="1.5"/>
    <n v="1.5"/>
    <d v="2022-01-26T00:00:00"/>
    <x v="71"/>
    <s v="Food"/>
    <x v="1"/>
    <b v="1"/>
    <n v="1.5"/>
    <n v="1"/>
    <s v="Funyuns "/>
    <s v=" Flaming Hot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612716423"/>
    <s v="Wednesday, January 26, 2022"/>
    <s v="Cash"/>
    <n v="111"/>
    <n v="1.5"/>
    <n v="1"/>
    <n v="111"/>
    <n v="1.5"/>
    <n v="1"/>
    <n v="1.5"/>
    <n v="1.5"/>
    <d v="2022-01-26T00:00:00"/>
    <x v="8"/>
    <s v="Food"/>
    <x v="1"/>
    <b v="1"/>
    <n v="1.5"/>
    <n v="1"/>
    <s v="Skinny Pop Popcorn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612716873"/>
    <s v="Wednesday, January 26, 2022"/>
    <s v="Cash"/>
    <n v="122"/>
    <n v="1.25"/>
    <n v="1"/>
    <n v="122"/>
    <n v="1.25"/>
    <n v="1"/>
    <n v="1.25"/>
    <n v="1.25"/>
    <d v="2022-01-26T00:00:00"/>
    <x v="47"/>
    <s v="Food"/>
    <x v="1"/>
    <b v="1"/>
    <n v="1.25"/>
    <n v="0.83333333333333337"/>
    <s v="Ritz Bits Cheese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2717592"/>
    <s v="Wednesday, January 26, 2022"/>
    <s v="Cash"/>
    <n v="141"/>
    <n v="1"/>
    <n v="1"/>
    <n v="141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613663952"/>
    <s v="Wednesday, January 26, 2022"/>
    <s v="Cash"/>
    <n v="141"/>
    <n v="1.5"/>
    <n v="1"/>
    <n v="141"/>
    <n v="1.5"/>
    <n v="1"/>
    <n v="1.5"/>
    <n v="1.5"/>
    <d v="2022-01-26T00:00:00"/>
    <x v="33"/>
    <s v="Non Carbonated"/>
    <x v="2"/>
    <b v="1"/>
    <n v="1.5"/>
    <n v="1"/>
    <s v="V8 Vegetable Juice "/>
    <s v=" Original"/>
    <m/>
    <s v="Wednesday"/>
    <s v=" January 2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613667497"/>
    <s v="Wednesday, January 26, 2022"/>
    <s v="Cash"/>
    <n v="111"/>
    <n v="1.5"/>
    <n v="1"/>
    <n v="111"/>
    <n v="1.5"/>
    <n v="1"/>
    <n v="1.5"/>
    <n v="1.5"/>
    <d v="2022-01-26T00:00:00"/>
    <x v="43"/>
    <s v="Food"/>
    <x v="1"/>
    <b v="1"/>
    <n v="1.5"/>
    <n v="1"/>
    <s v="Miss Vickie's Potato Chip "/>
    <s v=" Jalapeno"/>
    <m/>
    <s v="Wednesday"/>
    <s v=" January 26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13667940"/>
    <s v="Wednesday, January 26, 2022"/>
    <s v="Cash"/>
    <n v="114"/>
    <n v="1.5"/>
    <n v="1"/>
    <n v="114"/>
    <n v="1.5"/>
    <n v="1"/>
    <n v="1.5"/>
    <n v="1.5"/>
    <d v="2022-01-26T00:00:00"/>
    <x v="51"/>
    <s v="Food"/>
    <x v="1"/>
    <b v="1"/>
    <n v="1.5"/>
    <n v="1"/>
    <s v="Miss Vickie's Potato Chip "/>
    <s v=" Smokehouse BBQ"/>
    <m/>
    <s v="Wednesday"/>
    <s v=" January 2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613819280"/>
    <s v="Wednesday, January 26, 2022"/>
    <s v="Cash"/>
    <n v="111"/>
    <n v="1.5"/>
    <n v="1"/>
    <n v="111"/>
    <n v="1.5"/>
    <n v="1"/>
    <n v="1.5"/>
    <n v="1.5"/>
    <d v="2022-01-26T00:00:00"/>
    <x v="43"/>
    <s v="Food"/>
    <x v="1"/>
    <b v="1"/>
    <n v="1.5"/>
    <n v="1"/>
    <s v="Miss Vickie's Potato Chip "/>
    <s v=" Jalapeno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5098629"/>
    <s v="Wednesday, January 26, 2022"/>
    <s v="Credit"/>
    <n v="140"/>
    <n v="1"/>
    <n v="1"/>
    <n v="140"/>
    <n v="1"/>
    <n v="1"/>
    <n v="1"/>
    <n v="1"/>
    <d v="2022-01-26T00:00:00"/>
    <x v="70"/>
    <s v="Carbonated"/>
    <x v="0"/>
    <b v="1"/>
    <n v="1"/>
    <n v="0.66666666666666663"/>
    <s v="Sunkist Soda "/>
    <s v=" Orange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615579803"/>
    <s v="Wednesday, January 26, 2022"/>
    <s v="Credit"/>
    <n v="122"/>
    <n v="1.25"/>
    <n v="1"/>
    <n v="122"/>
    <n v="1.25"/>
    <n v="1"/>
    <n v="1.25"/>
    <n v="1.25"/>
    <d v="2022-01-26T00:00:00"/>
    <x v="47"/>
    <s v="Food"/>
    <x v="1"/>
    <b v="1"/>
    <n v="1.25"/>
    <n v="0.83333333333333337"/>
    <s v="Ritz Bits Cheese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15891169"/>
    <s v="Wednesday, January 26, 2022"/>
    <s v="Credit"/>
    <n v="148"/>
    <n v="3"/>
    <n v="1"/>
    <n v="148"/>
    <n v="3"/>
    <n v="1"/>
    <n v="3"/>
    <n v="3"/>
    <d v="2022-01-26T00:00:00"/>
    <x v="45"/>
    <s v="Carbonated"/>
    <x v="0"/>
    <b v="1"/>
    <n v="3"/>
    <n v="2"/>
    <s v="Red Bull "/>
    <s v=" Original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16108147"/>
    <s v="Wednesday, January 26, 2022"/>
    <s v="Cash"/>
    <n v="148"/>
    <n v="3"/>
    <n v="1"/>
    <n v="148"/>
    <n v="3"/>
    <n v="1"/>
    <n v="3"/>
    <n v="3"/>
    <d v="2022-01-26T00:00:00"/>
    <x v="45"/>
    <s v="Carbonated"/>
    <x v="0"/>
    <b v="1"/>
    <n v="3"/>
    <n v="2"/>
    <s v="Red Bull "/>
    <s v=" Original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6308179"/>
    <s v="Wednesday, January 26, 2022"/>
    <s v="Cash"/>
    <n v="140"/>
    <n v="1"/>
    <n v="1"/>
    <n v="140"/>
    <n v="1"/>
    <n v="1"/>
    <n v="1"/>
    <n v="1"/>
    <d v="2022-01-26T00:00:00"/>
    <x v="70"/>
    <s v="Carbonated"/>
    <x v="0"/>
    <b v="1"/>
    <n v="1"/>
    <n v="0.66666666666666663"/>
    <s v="Sunkist Soda "/>
    <s v=" Orange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6314005"/>
    <s v="Wednesday, January 26, 2022"/>
    <s v="Cash"/>
    <n v="142"/>
    <n v="1"/>
    <n v="1"/>
    <n v="142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16807296"/>
    <s v="Wednesday, January 26, 2022"/>
    <s v="Cash"/>
    <n v="144"/>
    <n v="3"/>
    <n v="1"/>
    <n v="144"/>
    <n v="3"/>
    <n v="1"/>
    <n v="3"/>
    <n v="3"/>
    <d v="2022-01-26T00:00:00"/>
    <x v="5"/>
    <s v="Carbonated"/>
    <x v="0"/>
    <b v="1"/>
    <n v="3"/>
    <n v="2"/>
    <s v="Monster Energy Original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616808493"/>
    <s v="Wednesday, January 26, 2022"/>
    <s v="Cash"/>
    <n v="113"/>
    <n v="1.5"/>
    <n v="1"/>
    <n v="113"/>
    <n v="1.5"/>
    <n v="1"/>
    <n v="1.5"/>
    <n v="1.5"/>
    <d v="2022-01-26T00:00:00"/>
    <x v="42"/>
    <s v="Food"/>
    <x v="1"/>
    <b v="1"/>
    <n v="1.5"/>
    <n v="1"/>
    <s v="Chesters Fries Flaming hot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616810676"/>
    <s v="Wednesday, January 26, 2022"/>
    <s v="Cash"/>
    <n v="113"/>
    <n v="1.5"/>
    <n v="1"/>
    <n v="113"/>
    <n v="1.5"/>
    <n v="1"/>
    <n v="1.5"/>
    <n v="1.5"/>
    <d v="2022-01-26T00:00:00"/>
    <x v="42"/>
    <s v="Food"/>
    <x v="1"/>
    <b v="1"/>
    <n v="1.5"/>
    <n v="1"/>
    <s v="Chesters Fries Flaming hot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6922590"/>
    <s v="Wednesday, January 26, 2022"/>
    <s v="Cash"/>
    <n v="142"/>
    <n v="1"/>
    <n v="1"/>
    <n v="142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6924203"/>
    <s v="Wednesday, January 26, 2022"/>
    <s v="Cash"/>
    <n v="142"/>
    <n v="1"/>
    <n v="1"/>
    <n v="142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7029900"/>
    <s v="Wednesday, January 26, 2022"/>
    <s v="Cash"/>
    <n v="141"/>
    <n v="1"/>
    <n v="1"/>
    <n v="141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7297316"/>
    <s v="Wednesday, January 26, 2022"/>
    <s v="Cash"/>
    <n v="140"/>
    <n v="1"/>
    <n v="1"/>
    <n v="140"/>
    <n v="1"/>
    <n v="1"/>
    <n v="1"/>
    <n v="1"/>
    <d v="2022-01-26T00:00:00"/>
    <x v="70"/>
    <s v="Carbonated"/>
    <x v="0"/>
    <b v="1"/>
    <n v="1"/>
    <n v="0.66666666666666663"/>
    <s v="Sunkist Soda "/>
    <s v=" Orange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17296479"/>
    <s v="Wednesday, January 26, 2022"/>
    <s v="Cash"/>
    <n v="144"/>
    <n v="3"/>
    <n v="1"/>
    <n v="144"/>
    <n v="3"/>
    <n v="1"/>
    <n v="3"/>
    <n v="3"/>
    <d v="2022-01-26T00:00:00"/>
    <x v="5"/>
    <s v="Carbonated"/>
    <x v="0"/>
    <b v="1"/>
    <n v="3"/>
    <n v="2"/>
    <s v="Monster Energy Original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7354163"/>
    <s v="Wednesday, January 26, 2022"/>
    <s v="Cash"/>
    <n v="141"/>
    <n v="1"/>
    <n v="1"/>
    <n v="141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17356278"/>
    <s v="Wednesday, January 26, 2022"/>
    <s v="Cash"/>
    <n v="140"/>
    <n v="1"/>
    <n v="1"/>
    <n v="140"/>
    <n v="1"/>
    <n v="1"/>
    <n v="1"/>
    <n v="1"/>
    <d v="2022-01-26T00:00:00"/>
    <x v="70"/>
    <s v="Carbonated"/>
    <x v="0"/>
    <b v="1"/>
    <n v="1"/>
    <n v="0.66666666666666663"/>
    <s v="Sunkist Soda "/>
    <s v=" Orange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17446974"/>
    <s v="Wednesday, January 26, 2022"/>
    <s v="Cash"/>
    <n v="144"/>
    <n v="3"/>
    <n v="1"/>
    <n v="144"/>
    <n v="3"/>
    <n v="1"/>
    <n v="3"/>
    <n v="3"/>
    <d v="2022-01-26T00:00:00"/>
    <x v="5"/>
    <s v="Carbonated"/>
    <x v="0"/>
    <b v="1"/>
    <n v="3"/>
    <n v="2"/>
    <s v="Monster Energy Original"/>
    <m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17448362"/>
    <s v="Wednesday, January 26, 2022"/>
    <s v="Cash"/>
    <n v="110"/>
    <n v="1.5"/>
    <n v="1"/>
    <n v="110"/>
    <n v="1.5"/>
    <n v="1"/>
    <n v="1.5"/>
    <n v="1.5"/>
    <d v="2022-01-26T00:00:00"/>
    <x v="16"/>
    <s v="Food"/>
    <x v="1"/>
    <b v="1"/>
    <n v="1.5"/>
    <n v="1"/>
    <s v="Cheetos "/>
    <s v=" Fleming Hot Crunchy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17470327"/>
    <s v="Wednesday, January 26, 2022"/>
    <s v="Cash"/>
    <n v="142"/>
    <n v="1"/>
    <n v="1"/>
    <n v="142"/>
    <n v="1"/>
    <n v="1"/>
    <n v="1"/>
    <n v="1"/>
    <d v="2022-01-26T00:00:00"/>
    <x v="44"/>
    <s v="Carbonated"/>
    <x v="0"/>
    <b v="1"/>
    <n v="1"/>
    <n v="0.66666666666666663"/>
    <s v="Coca Cola "/>
    <s v=" Zero Sugar"/>
    <m/>
    <s v="Wednesday"/>
    <s v=" January 2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617535442"/>
    <s v="Thursday, January 27, 2022"/>
    <s v="Cash"/>
    <n v="114"/>
    <n v="1.5"/>
    <n v="1"/>
    <n v="114"/>
    <n v="1.5"/>
    <n v="1"/>
    <n v="1.5"/>
    <n v="1.5"/>
    <d v="2022-01-26T00:00:00"/>
    <x v="71"/>
    <s v="Food"/>
    <x v="1"/>
    <b v="1"/>
    <n v="1.5"/>
    <n v="1"/>
    <s v="Funyuns "/>
    <s v=" Flaming Hot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4619063183"/>
    <s v="Thursday, January 27, 2022"/>
    <s v="Credit"/>
    <n v="123"/>
    <n v="1.5"/>
    <n v="1"/>
    <n v="123"/>
    <n v="1.5"/>
    <n v="1"/>
    <n v="1.5"/>
    <n v="4.5"/>
    <d v="2022-01-27T00:00:00"/>
    <x v="72"/>
    <s v="Food"/>
    <x v="1"/>
    <b v="1"/>
    <n v="1.5"/>
    <n v="1"/>
    <s v="Munchies Snack mix Flaming Hot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619063183"/>
    <s v="Thursday, January 27, 2022"/>
    <s v="Credit"/>
    <n v="113"/>
    <n v="1.5"/>
    <n v="1"/>
    <n v="113"/>
    <n v="1.5"/>
    <n v="1"/>
    <n v="1.5"/>
    <n v="4.5"/>
    <d v="2022-01-27T00:00:00"/>
    <x v="42"/>
    <s v="Food"/>
    <x v="1"/>
    <b v="1"/>
    <n v="1.5"/>
    <n v="1"/>
    <s v="Chesters Fries Flaming hot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619063183"/>
    <s v="Thursday, January 27, 2022"/>
    <s v="Credit"/>
    <n v="114"/>
    <n v="1.5"/>
    <n v="1"/>
    <n v="114"/>
    <n v="1.5"/>
    <n v="1"/>
    <n v="1.5"/>
    <n v="4.5"/>
    <d v="2022-01-27T00:00:00"/>
    <x v="71"/>
    <s v="Food"/>
    <x v="1"/>
    <b v="1"/>
    <n v="1.5"/>
    <n v="1"/>
    <s v="Funyuns "/>
    <s v=" Flaming Hot"/>
    <m/>
    <s v="Thursday"/>
    <s v=" January 27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19609987"/>
    <s v="Thursday, January 27, 2022"/>
    <s v="Cash"/>
    <n v="135"/>
    <n v="2"/>
    <n v="1"/>
    <n v="135"/>
    <n v="2"/>
    <n v="1"/>
    <n v="2"/>
    <n v="2"/>
    <d v="2022-01-27T00:00:00"/>
    <x v="64"/>
    <s v="Carbonated"/>
    <x v="0"/>
    <b v="1"/>
    <n v="2"/>
    <n v="1.3333333333333333"/>
    <s v="Keto Krisp "/>
    <s v=" Almond Butter"/>
    <m/>
    <s v="Thursday"/>
    <s v=" January 27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19609772"/>
    <s v="Thursday, January 27, 2022"/>
    <s v="Cash"/>
    <n v="133"/>
    <n v="2"/>
    <n v="1"/>
    <n v="133"/>
    <n v="2"/>
    <n v="1"/>
    <n v="2"/>
    <n v="2"/>
    <d v="2022-01-27T00:00:00"/>
    <x v="21"/>
    <s v="Food"/>
    <x v="1"/>
    <b v="1"/>
    <n v="2"/>
    <n v="1.3333333333333333"/>
    <s v="Robert Irvine's "/>
    <s v=" Fit Crunch "/>
    <s v="  Chocolate Pea"/>
    <s v="Thursday"/>
    <s v=" January 27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619754876"/>
    <s v="Thursday, January 27, 2022"/>
    <s v="Credit"/>
    <n v="145"/>
    <n v="2.5"/>
    <n v="1"/>
    <n v="145"/>
    <n v="2.5"/>
    <n v="1"/>
    <n v="2.5"/>
    <n v="2.5"/>
    <d v="2022-01-27T00:00:00"/>
    <x v="7"/>
    <s v="Non Carbonated"/>
    <x v="2"/>
    <b v="1"/>
    <n v="2.5"/>
    <n v="1.6666666666666667"/>
    <s v="Snapple Diet Tea "/>
    <s v=" Lemon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20962624"/>
    <s v="Thursday, January 27, 2022"/>
    <s v="Cash"/>
    <n v="148"/>
    <n v="3"/>
    <n v="1"/>
    <n v="148"/>
    <n v="3"/>
    <n v="1"/>
    <n v="3"/>
    <n v="3"/>
    <d v="2022-01-27T00:00:00"/>
    <x v="45"/>
    <s v="Carbonated"/>
    <x v="0"/>
    <b v="1"/>
    <n v="3"/>
    <n v="2"/>
    <s v="Red Bull "/>
    <s v=" Original"/>
    <m/>
    <s v="Thursday"/>
    <s v=" January 27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620979641"/>
    <s v="Thursday, January 27, 2022"/>
    <s v="Cash"/>
    <n v="137"/>
    <n v="2"/>
    <n v="1"/>
    <n v="137"/>
    <n v="2"/>
    <n v="1"/>
    <n v="2"/>
    <n v="2"/>
    <d v="2022-01-27T00:00:00"/>
    <x v="73"/>
    <s v="Food"/>
    <x v="1"/>
    <b v="1"/>
    <n v="2"/>
    <n v="1.3333333333333333"/>
    <s v="NuGo Dark Chocolate "/>
    <s v=" Choc Chip"/>
    <m/>
    <s v="Thursday"/>
    <s v=" January 27"/>
    <n v="2022"/>
    <n v="6527"/>
  </r>
  <r>
    <s v="Processed"/>
    <s v="VJ300320611"/>
    <s v="Brunswick Sq Mall"/>
    <s v="BSQ Mall x1366 - ATT"/>
    <n v="40.423690999999998"/>
    <n v="-74.380831999999998"/>
    <s v="Lays Baked - Original"/>
    <s v="Food"/>
    <n v="14621328372"/>
    <s v="Thursday, January 27, 2022"/>
    <s v="Credit"/>
    <n v="112"/>
    <n v="1.5"/>
    <n v="1"/>
    <n v="112"/>
    <n v="1.5"/>
    <n v="1"/>
    <n v="1.5"/>
    <n v="1.5"/>
    <d v="2022-01-27T00:00:00"/>
    <x v="55"/>
    <s v="Food"/>
    <x v="1"/>
    <b v="1"/>
    <n v="1.5"/>
    <n v="1"/>
    <s v="Lays Baked "/>
    <s v=" Original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21334756"/>
    <s v="Thursday, January 27, 2022"/>
    <s v="Cash"/>
    <n v="146"/>
    <n v="3"/>
    <n v="1"/>
    <n v="146"/>
    <n v="3"/>
    <n v="1"/>
    <n v="3"/>
    <n v="3"/>
    <d v="2022-01-27T00:00:00"/>
    <x v="5"/>
    <s v="Carbonated"/>
    <x v="0"/>
    <b v="1"/>
    <n v="3"/>
    <n v="2"/>
    <s v="Monster Energy Original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21371077"/>
    <s v="Thursday, January 27, 2022"/>
    <s v="Cash"/>
    <n v="140"/>
    <n v="1"/>
    <n v="1"/>
    <n v="140"/>
    <n v="1"/>
    <n v="1"/>
    <n v="1"/>
    <n v="1"/>
    <d v="2022-01-27T00:00:00"/>
    <x v="70"/>
    <s v="Carbonated"/>
    <x v="0"/>
    <b v="1"/>
    <n v="1"/>
    <n v="0.66666666666666663"/>
    <s v="Sunkist Soda "/>
    <s v=" Orange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21373696"/>
    <s v="Thursday, January 27, 2022"/>
    <s v="Cash"/>
    <n v="110"/>
    <n v="1.5"/>
    <n v="1"/>
    <n v="110"/>
    <n v="1.5"/>
    <n v="1"/>
    <n v="1.5"/>
    <n v="1.5"/>
    <d v="2022-01-27T00:00:00"/>
    <x v="16"/>
    <s v="Food"/>
    <x v="1"/>
    <b v="1"/>
    <n v="1.5"/>
    <n v="1"/>
    <s v="Cheetos "/>
    <s v=" Fleming Hot Crunchy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621434464"/>
    <s v="Thursday, January 27, 2022"/>
    <s v="Cash"/>
    <n v="138"/>
    <n v="2"/>
    <n v="1"/>
    <n v="138"/>
    <n v="2"/>
    <n v="1"/>
    <n v="2"/>
    <n v="2"/>
    <d v="2022-01-27T00:00:00"/>
    <x v="74"/>
    <s v="Food"/>
    <x v="1"/>
    <b v="1"/>
    <n v="2"/>
    <n v="1.3333333333333333"/>
    <s v="Oreo Single Server 6 ct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1516599"/>
    <s v="Thursday, January 27, 2022"/>
    <s v="Cash"/>
    <n v="142"/>
    <n v="1"/>
    <n v="1"/>
    <n v="142"/>
    <n v="1"/>
    <n v="1"/>
    <n v="1"/>
    <n v="1"/>
    <d v="2022-01-27T00:00:00"/>
    <x v="44"/>
    <s v="Carbonated"/>
    <x v="0"/>
    <b v="1"/>
    <n v="1"/>
    <n v="0.66666666666666663"/>
    <s v="Coca Cola "/>
    <s v=" Zero Sugar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4621651041"/>
    <s v="Thursday, January 27, 2022"/>
    <s v="Cash"/>
    <n v="123"/>
    <n v="1.5"/>
    <n v="1"/>
    <n v="123"/>
    <n v="1.5"/>
    <n v="1"/>
    <n v="1.5"/>
    <n v="1.5"/>
    <d v="2022-01-27T00:00:00"/>
    <x v="72"/>
    <s v="Food"/>
    <x v="1"/>
    <b v="1"/>
    <n v="1.5"/>
    <n v="1"/>
    <s v="Munchies Snack mix Flaming Hot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4621653675"/>
    <s v="Thursday, January 27, 2022"/>
    <s v="Cash"/>
    <n v="123"/>
    <n v="1.5"/>
    <n v="1"/>
    <n v="123"/>
    <n v="1.5"/>
    <n v="1"/>
    <n v="1.5"/>
    <n v="1.5"/>
    <d v="2022-01-27T00:00:00"/>
    <x v="72"/>
    <s v="Food"/>
    <x v="1"/>
    <b v="1"/>
    <n v="1.5"/>
    <n v="1"/>
    <s v="Munchies Snack mix Flaming Hot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621912944"/>
    <s v="Thursday, January 27, 2022"/>
    <s v="Cash"/>
    <n v="114"/>
    <n v="1.5"/>
    <n v="1"/>
    <n v="114"/>
    <n v="1.5"/>
    <n v="1"/>
    <n v="1.5"/>
    <n v="1.5"/>
    <d v="2022-01-27T00:00:00"/>
    <x v="71"/>
    <s v="Food"/>
    <x v="1"/>
    <b v="1"/>
    <n v="1.5"/>
    <n v="1"/>
    <s v="Funyuns "/>
    <s v=" Flaming Hot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2063677"/>
    <s v="Thursday, January 27, 2022"/>
    <s v="Cash"/>
    <n v="141"/>
    <n v="1"/>
    <n v="1"/>
    <n v="141"/>
    <n v="1"/>
    <n v="1"/>
    <n v="1"/>
    <n v="1"/>
    <d v="2022-01-27T00:00:00"/>
    <x v="44"/>
    <s v="Carbonated"/>
    <x v="0"/>
    <b v="1"/>
    <n v="1"/>
    <n v="0.66666666666666663"/>
    <s v="Coca Cola "/>
    <s v=" Zero Sugar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2065357"/>
    <s v="Thursday, January 27, 2022"/>
    <s v="Cash"/>
    <n v="141"/>
    <n v="1"/>
    <n v="1"/>
    <n v="141"/>
    <n v="1"/>
    <n v="1"/>
    <n v="1"/>
    <n v="1"/>
    <d v="2022-01-27T00:00:00"/>
    <x v="44"/>
    <s v="Carbonated"/>
    <x v="0"/>
    <b v="1"/>
    <n v="1"/>
    <n v="0.66666666666666663"/>
    <s v="Coca Cola "/>
    <s v=" Zero Sugar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2481555"/>
    <s v="Thursday, January 27, 2022"/>
    <s v="Cash"/>
    <n v="141"/>
    <n v="1"/>
    <n v="1"/>
    <n v="141"/>
    <n v="1"/>
    <n v="1"/>
    <n v="1"/>
    <n v="1"/>
    <d v="2022-01-27T00:00:00"/>
    <x v="44"/>
    <s v="Carbonated"/>
    <x v="0"/>
    <b v="1"/>
    <n v="1"/>
    <n v="0.66666666666666663"/>
    <s v="Coca Cola "/>
    <s v=" Zero Sugar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2523667"/>
    <s v="Thursday, January 27, 2022"/>
    <s v="Cash"/>
    <n v="141"/>
    <n v="1"/>
    <n v="1"/>
    <n v="141"/>
    <n v="1"/>
    <n v="1"/>
    <n v="1"/>
    <n v="1"/>
    <d v="2022-01-27T00:00:00"/>
    <x v="44"/>
    <s v="Carbonated"/>
    <x v="0"/>
    <b v="1"/>
    <n v="1"/>
    <n v="0.66666666666666663"/>
    <s v="Coca Cola "/>
    <s v=" Zero Sugar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22536550"/>
    <s v="Thursday, January 27, 2022"/>
    <s v="Cash"/>
    <n v="140"/>
    <n v="1"/>
    <n v="1"/>
    <n v="140"/>
    <n v="1"/>
    <n v="1"/>
    <n v="1"/>
    <n v="1"/>
    <d v="2022-01-27T00:00:00"/>
    <x v="70"/>
    <s v="Carbonated"/>
    <x v="0"/>
    <b v="1"/>
    <n v="1"/>
    <n v="0.66666666666666663"/>
    <s v="Sunkist Soda "/>
    <s v=" Orange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2555258"/>
    <s v="Thursday, January 27, 2022"/>
    <s v="Cash"/>
    <n v="142"/>
    <n v="1"/>
    <n v="1"/>
    <n v="142"/>
    <n v="1"/>
    <n v="1"/>
    <n v="1"/>
    <n v="1"/>
    <d v="2022-01-27T00:00:00"/>
    <x v="44"/>
    <s v="Carbonated"/>
    <x v="0"/>
    <b v="1"/>
    <n v="1"/>
    <n v="0.66666666666666663"/>
    <s v="Coca Cola "/>
    <s v=" Zero Sugar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622582337"/>
    <s v="Thursday, January 27, 2022"/>
    <s v="Cash"/>
    <n v="122"/>
    <n v="1.25"/>
    <n v="1"/>
    <n v="122"/>
    <n v="1.25"/>
    <n v="1"/>
    <n v="1.25"/>
    <n v="1.25"/>
    <d v="2022-01-27T00:00:00"/>
    <x v="47"/>
    <s v="Food"/>
    <x v="1"/>
    <b v="1"/>
    <n v="1.25"/>
    <n v="0.83333333333333337"/>
    <s v="Ritz Bits Cheese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622582534"/>
    <s v="Thursday, January 27, 2022"/>
    <s v="Cash"/>
    <n v="122"/>
    <n v="1.25"/>
    <n v="1"/>
    <n v="122"/>
    <n v="1.25"/>
    <n v="1"/>
    <n v="1.25"/>
    <n v="1.25"/>
    <d v="2022-01-27T00:00:00"/>
    <x v="47"/>
    <s v="Food"/>
    <x v="1"/>
    <b v="1"/>
    <n v="1.25"/>
    <n v="0.83333333333333337"/>
    <s v="Ritz Bits Cheese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4622600643"/>
    <s v="Thursday, January 27, 2022"/>
    <s v="Credit"/>
    <n v="123"/>
    <n v="1.5"/>
    <n v="1"/>
    <n v="123"/>
    <n v="1.5"/>
    <n v="1"/>
    <n v="1.5"/>
    <n v="1.5"/>
    <d v="2022-01-27T00:00:00"/>
    <x v="72"/>
    <s v="Food"/>
    <x v="1"/>
    <b v="1"/>
    <n v="1.5"/>
    <n v="1"/>
    <s v="Munchies Snack mix Flaming Hot"/>
    <m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622640597"/>
    <s v="Thursday, January 27, 2022"/>
    <s v="Cash"/>
    <n v="114"/>
    <n v="1.5"/>
    <n v="1"/>
    <n v="114"/>
    <n v="1.5"/>
    <n v="1"/>
    <n v="1.5"/>
    <n v="1.5"/>
    <d v="2022-01-27T00:00:00"/>
    <x v="71"/>
    <s v="Food"/>
    <x v="1"/>
    <b v="1"/>
    <n v="1.5"/>
    <n v="1"/>
    <s v="Funyuns "/>
    <s v=" Flaming Hot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622642102"/>
    <s v="Thursday, January 27, 2022"/>
    <s v="Cash"/>
    <n v="114"/>
    <n v="1.5"/>
    <n v="1"/>
    <n v="114"/>
    <n v="1.5"/>
    <n v="1"/>
    <n v="1.5"/>
    <n v="1.5"/>
    <d v="2022-01-27T00:00:00"/>
    <x v="71"/>
    <s v="Food"/>
    <x v="1"/>
    <b v="1"/>
    <n v="1.5"/>
    <n v="1"/>
    <s v="Funyuns "/>
    <s v=" Flaming Hot"/>
    <m/>
    <s v="Thursday"/>
    <s v=" January 27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622643999"/>
    <s v="Friday, January 28, 2022"/>
    <s v="Cash"/>
    <n v="113"/>
    <n v="1.5"/>
    <n v="1"/>
    <n v="113"/>
    <n v="1.5"/>
    <n v="1"/>
    <n v="1.5"/>
    <n v="1.5"/>
    <d v="2022-01-27T00:00:00"/>
    <x v="42"/>
    <s v="Food"/>
    <x v="1"/>
    <b v="1"/>
    <n v="1.5"/>
    <n v="1"/>
    <s v="Chesters Fries Flaming hot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622697448"/>
    <s v="Friday, January 28, 2022"/>
    <s v="Cash"/>
    <n v="120"/>
    <n v="1.5"/>
    <n v="1"/>
    <n v="120"/>
    <n v="1.5"/>
    <n v="1"/>
    <n v="1.5"/>
    <n v="1.5"/>
    <d v="2022-01-27T00:00:00"/>
    <x v="75"/>
    <s v="Food"/>
    <x v="1"/>
    <b v="1"/>
    <n v="1.5"/>
    <n v="1"/>
    <s v="Cheetos Flaming Hot Limon Crunchy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622698097"/>
    <s v="Friday, January 28, 2022"/>
    <s v="Cash"/>
    <n v="113"/>
    <n v="1.5"/>
    <n v="1"/>
    <n v="113"/>
    <n v="1.5"/>
    <n v="1"/>
    <n v="1.5"/>
    <n v="1.5"/>
    <d v="2022-01-27T00:00:00"/>
    <x v="42"/>
    <s v="Food"/>
    <x v="1"/>
    <b v="1"/>
    <n v="1.5"/>
    <n v="1"/>
    <s v="Chesters Fries Flaming hot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22908332"/>
    <s v="Friday, January 28, 2022"/>
    <s v="Cash"/>
    <n v="140"/>
    <n v="1"/>
    <n v="1"/>
    <n v="140"/>
    <n v="1"/>
    <n v="1"/>
    <n v="1"/>
    <n v="1"/>
    <d v="2022-01-28T00:00:00"/>
    <x v="70"/>
    <s v="Carbonated"/>
    <x v="0"/>
    <b v="1"/>
    <n v="1"/>
    <n v="0.66666666666666663"/>
    <s v="Sunkist Soda "/>
    <s v=" Orange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2918292"/>
    <s v="Friday, January 28, 2022"/>
    <s v="Cash"/>
    <n v="141"/>
    <n v="1"/>
    <n v="1"/>
    <n v="141"/>
    <n v="1"/>
    <n v="1"/>
    <n v="1"/>
    <n v="1"/>
    <d v="2022-01-28T00:00:00"/>
    <x v="44"/>
    <s v="Carbonated"/>
    <x v="0"/>
    <b v="1"/>
    <n v="1"/>
    <n v="0.66666666666666663"/>
    <s v="Coca Cola "/>
    <s v=" Zero Sugar"/>
    <m/>
    <s v="Friday"/>
    <s v=" January 28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624263030"/>
    <s v="Friday, January 28, 2022"/>
    <s v="Cash"/>
    <n v="122"/>
    <n v="1.5"/>
    <n v="1"/>
    <n v="122"/>
    <n v="1.5"/>
    <n v="1"/>
    <n v="1.5"/>
    <n v="1.5"/>
    <d v="2022-01-28T00:00:00"/>
    <x v="62"/>
    <s v="Food"/>
    <x v="1"/>
    <b v="1"/>
    <n v="1.5"/>
    <n v="1"/>
    <s v="Snyder's of Hanover Pretzel "/>
    <s v=" Cheddar Cheese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624270425"/>
    <s v="Friday, January 28, 2022"/>
    <s v="Credit"/>
    <n v="113"/>
    <n v="1.5"/>
    <n v="2"/>
    <n v="113"/>
    <n v="1.5"/>
    <n v="2"/>
    <n v="3"/>
    <n v="6"/>
    <d v="2022-01-28T00:00:00"/>
    <x v="42"/>
    <s v="Food"/>
    <x v="1"/>
    <b v="1"/>
    <n v="1.5"/>
    <n v="1"/>
    <s v="Chesters Fries Flaming hot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24270425"/>
    <s v="Friday, January 28, 2022"/>
    <s v="Credit"/>
    <n v="146"/>
    <n v="3"/>
    <n v="1"/>
    <n v="146"/>
    <n v="3"/>
    <n v="1"/>
    <n v="3"/>
    <n v="6"/>
    <d v="2022-01-28T00:00:00"/>
    <x v="5"/>
    <s v="Carbonated"/>
    <x v="0"/>
    <b v="1"/>
    <n v="3"/>
    <n v="2"/>
    <s v="Monster Energy Original"/>
    <m/>
    <m/>
    <s v="Friday"/>
    <s v=" January 28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24598028"/>
    <s v="Friday, January 28, 2022"/>
    <s v="Cash"/>
    <n v="113"/>
    <n v="1.5"/>
    <n v="1"/>
    <n v="113"/>
    <n v="1.5"/>
    <n v="1"/>
    <n v="1.5"/>
    <n v="1.5"/>
    <d v="2022-01-28T00:00:00"/>
    <x v="36"/>
    <s v="Food"/>
    <x v="1"/>
    <b v="1"/>
    <n v="1.5"/>
    <n v="1"/>
    <s v="Good Health Veggie Stix "/>
    <s v=" Sea Salt"/>
    <m/>
    <s v="Friday"/>
    <s v=" January 28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624950559"/>
    <s v="Friday, January 28, 2022"/>
    <s v="Credit"/>
    <n v="137"/>
    <n v="2"/>
    <n v="1"/>
    <n v="137"/>
    <n v="2"/>
    <n v="1"/>
    <n v="2"/>
    <n v="2"/>
    <d v="2022-01-28T00:00:00"/>
    <x v="73"/>
    <s v="Food"/>
    <x v="1"/>
    <b v="1"/>
    <n v="2"/>
    <n v="1.3333333333333333"/>
    <s v="NuGo Dark Chocolate "/>
    <s v=" Choc Chip"/>
    <m/>
    <s v="Friday"/>
    <s v=" January 28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625014390"/>
    <s v="Friday, January 28, 2022"/>
    <s v="Credit"/>
    <n v="146"/>
    <n v="3"/>
    <n v="1"/>
    <n v="146"/>
    <n v="3"/>
    <n v="1"/>
    <n v="3"/>
    <n v="3"/>
    <d v="2022-01-28T00:00:00"/>
    <x v="5"/>
    <s v="Carbonated"/>
    <x v="0"/>
    <b v="1"/>
    <n v="3"/>
    <n v="2"/>
    <s v="Monster Energy Original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625229797"/>
    <s v="Friday, January 28, 2022"/>
    <s v="Credit"/>
    <n v="133"/>
    <n v="2"/>
    <n v="1"/>
    <n v="133"/>
    <n v="2"/>
    <n v="1"/>
    <n v="2"/>
    <n v="2"/>
    <d v="2022-01-28T00:00:00"/>
    <x v="20"/>
    <s v="Food"/>
    <x v="1"/>
    <b v="1"/>
    <n v="2"/>
    <n v="1.3333333333333333"/>
    <s v="Jack Links Beef Steak Original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25234322"/>
    <s v="Friday, January 28, 2022"/>
    <s v="Credit"/>
    <n v="145"/>
    <n v="2.5"/>
    <n v="1"/>
    <n v="145"/>
    <n v="2.5"/>
    <n v="1"/>
    <n v="2.5"/>
    <n v="2.5"/>
    <d v="2022-01-28T00:00:00"/>
    <x v="37"/>
    <s v="Non Carbonated"/>
    <x v="2"/>
    <b v="1"/>
    <n v="2.5"/>
    <n v="1.6666666666666667"/>
    <s v="Snapple Diet Tea "/>
    <s v=" Peach Tea"/>
    <m/>
    <s v="Friday"/>
    <s v=" January 2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625507306"/>
    <s v="Friday, January 28, 2022"/>
    <s v="Cash"/>
    <n v="111"/>
    <n v="1.5"/>
    <n v="1"/>
    <n v="111"/>
    <n v="1.5"/>
    <n v="1"/>
    <n v="1.5"/>
    <n v="1.5"/>
    <d v="2022-01-28T00:00:00"/>
    <x v="43"/>
    <s v="Food"/>
    <x v="1"/>
    <b v="1"/>
    <n v="1.5"/>
    <n v="1"/>
    <s v="Miss Vickie's Potato Chip "/>
    <s v=" Jalapeno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5833319"/>
    <s v="Friday, January 28, 2022"/>
    <s v="Cash"/>
    <n v="142"/>
    <n v="1"/>
    <n v="1"/>
    <n v="142"/>
    <n v="1"/>
    <n v="1"/>
    <n v="1"/>
    <n v="1"/>
    <d v="2022-01-28T00:00:00"/>
    <x v="44"/>
    <s v="Carbonated"/>
    <x v="0"/>
    <b v="1"/>
    <n v="1"/>
    <n v="0.66666666666666663"/>
    <s v="Coca Cola "/>
    <s v=" Zero Sugar"/>
    <m/>
    <s v="Friday"/>
    <s v=" January 28"/>
    <n v="2022"/>
    <n v="6527"/>
  </r>
  <r>
    <s v="Processed"/>
    <s v="VJ300205292"/>
    <s v="Brunswick Sq Mall"/>
    <s v="BSQ Mall x1364 - Zales"/>
    <n v="40.423690999999998"/>
    <n v="-74.380831999999998"/>
    <s v="Good Health Veggie Stix - Sea Salt"/>
    <s v="Food"/>
    <n v="14626179324"/>
    <s v="Friday, January 28, 2022"/>
    <s v="Credit"/>
    <n v="111"/>
    <n v="1.5"/>
    <n v="1"/>
    <n v="111"/>
    <n v="1.5"/>
    <n v="1"/>
    <n v="1.5"/>
    <n v="1.5"/>
    <d v="2022-01-28T00:00:00"/>
    <x v="36"/>
    <s v="Food"/>
    <x v="1"/>
    <b v="1"/>
    <n v="1.5"/>
    <n v="1"/>
    <s v="Good Health Veggie Stix "/>
    <s v=" Sea Salt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26264303"/>
    <s v="Friday, January 28, 2022"/>
    <s v="Cash"/>
    <n v="144"/>
    <n v="3"/>
    <n v="1"/>
    <n v="144"/>
    <n v="3"/>
    <n v="1"/>
    <n v="3"/>
    <n v="3"/>
    <d v="2022-01-28T00:00:00"/>
    <x v="5"/>
    <s v="Carbonated"/>
    <x v="0"/>
    <b v="1"/>
    <n v="3"/>
    <n v="2"/>
    <s v="Monster Energy Original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26266004"/>
    <s v="Friday, January 28, 2022"/>
    <s v="Cash"/>
    <n v="110"/>
    <n v="1.5"/>
    <n v="1"/>
    <n v="110"/>
    <n v="1.5"/>
    <n v="1"/>
    <n v="1.5"/>
    <n v="1.5"/>
    <d v="2022-01-28T00:00:00"/>
    <x v="16"/>
    <s v="Food"/>
    <x v="1"/>
    <b v="1"/>
    <n v="1.5"/>
    <n v="1"/>
    <s v="Cheetos "/>
    <s v=" Fleming Hot Crunchy"/>
    <m/>
    <s v="Friday"/>
    <s v=" January 28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26598098"/>
    <s v="Friday, January 28, 2022"/>
    <s v="Credit"/>
    <n v="142"/>
    <n v="1.5"/>
    <n v="2"/>
    <n v="142"/>
    <n v="1.5"/>
    <n v="2"/>
    <n v="3"/>
    <n v="3"/>
    <d v="2022-01-28T00:00:00"/>
    <x v="29"/>
    <s v="Water"/>
    <x v="3"/>
    <b v="1"/>
    <n v="1.5"/>
    <n v="1"/>
    <s v="Poland Springs Water"/>
    <m/>
    <m/>
    <s v="Friday"/>
    <s v=" January 28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626807509"/>
    <s v="Friday, January 28, 2022"/>
    <s v="Cash"/>
    <n v="130"/>
    <n v="2"/>
    <n v="1"/>
    <n v="130"/>
    <n v="2"/>
    <n v="1"/>
    <n v="2"/>
    <n v="2"/>
    <d v="2022-01-28T00:00:00"/>
    <x v="10"/>
    <s v="Food"/>
    <x v="1"/>
    <b v="1"/>
    <n v="2"/>
    <n v="1.3333333333333333"/>
    <s v="KitKat "/>
    <s v=" Crisp Wafers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26898494"/>
    <s v="Friday, January 28, 2022"/>
    <s v="Cash"/>
    <n v="140"/>
    <n v="1"/>
    <n v="1"/>
    <n v="140"/>
    <n v="1"/>
    <n v="1"/>
    <n v="1"/>
    <n v="1"/>
    <d v="2022-01-28T00:00:00"/>
    <x v="70"/>
    <s v="Carbonated"/>
    <x v="0"/>
    <b v="1"/>
    <n v="1"/>
    <n v="0.66666666666666663"/>
    <s v="Sunkist Soda "/>
    <s v=" Orange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6933609"/>
    <s v="Friday, January 28, 2022"/>
    <s v="Cash"/>
    <n v="141"/>
    <n v="1"/>
    <n v="1"/>
    <n v="141"/>
    <n v="1"/>
    <n v="1"/>
    <n v="1"/>
    <n v="1"/>
    <d v="2022-01-28T00:00:00"/>
    <x v="44"/>
    <s v="Carbonated"/>
    <x v="0"/>
    <b v="1"/>
    <n v="1"/>
    <n v="0.66666666666666663"/>
    <s v="Coca Cola "/>
    <s v=" Zero Sugar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27245237"/>
    <s v="Friday, January 28, 2022"/>
    <s v="Credit"/>
    <n v="144"/>
    <n v="3"/>
    <n v="1"/>
    <n v="144"/>
    <n v="3"/>
    <n v="1"/>
    <n v="3"/>
    <n v="3"/>
    <d v="2022-01-28T00:00:00"/>
    <x v="5"/>
    <s v="Carbonated"/>
    <x v="0"/>
    <b v="1"/>
    <n v="3"/>
    <n v="2"/>
    <s v="Monster Energy Original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7311015"/>
    <s v="Friday, January 28, 2022"/>
    <s v="Cash"/>
    <n v="141"/>
    <n v="1"/>
    <n v="1"/>
    <n v="141"/>
    <n v="1"/>
    <n v="1"/>
    <n v="1"/>
    <n v="1"/>
    <d v="2022-01-28T00:00:00"/>
    <x v="44"/>
    <s v="Carbonated"/>
    <x v="0"/>
    <b v="1"/>
    <n v="1"/>
    <n v="0.66666666666666663"/>
    <s v="Coca Cola "/>
    <s v=" Zero Sugar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27325633"/>
    <s v="Friday, January 28, 2022"/>
    <s v="Cash"/>
    <n v="141"/>
    <n v="1"/>
    <n v="1"/>
    <n v="141"/>
    <n v="1"/>
    <n v="1"/>
    <n v="1"/>
    <n v="1"/>
    <d v="2022-01-28T00:00:00"/>
    <x v="44"/>
    <s v="Carbonated"/>
    <x v="0"/>
    <b v="1"/>
    <n v="1"/>
    <n v="0.66666666666666663"/>
    <s v="Coca Cola "/>
    <s v=" Zero Sugar"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27444378"/>
    <s v="Friday, January 28, 2022"/>
    <s v="Cash"/>
    <n v="144"/>
    <n v="3"/>
    <n v="1"/>
    <n v="144"/>
    <n v="3"/>
    <n v="1"/>
    <n v="3"/>
    <n v="3"/>
    <d v="2022-01-28T00:00:00"/>
    <x v="5"/>
    <s v="Carbonated"/>
    <x v="0"/>
    <b v="1"/>
    <n v="3"/>
    <n v="2"/>
    <s v="Monster Energy Original"/>
    <m/>
    <m/>
    <s v="Friday"/>
    <s v=" Januar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27622462"/>
    <s v="Saturday, January 29, 2022"/>
    <s v="Cash"/>
    <n v="144"/>
    <n v="3"/>
    <n v="1"/>
    <n v="144"/>
    <n v="3"/>
    <n v="1"/>
    <n v="3"/>
    <n v="3"/>
    <d v="2022-01-28T00:00:00"/>
    <x v="5"/>
    <s v="Carbonated"/>
    <x v="0"/>
    <b v="1"/>
    <n v="3"/>
    <n v="2"/>
    <s v="Monster Energy Original"/>
    <m/>
    <m/>
    <s v="Saturday"/>
    <s v=" January 2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27622993"/>
    <s v="Saturday, January 29, 2022"/>
    <s v="Cash"/>
    <n v="110"/>
    <n v="1.5"/>
    <n v="1"/>
    <n v="110"/>
    <n v="1.5"/>
    <n v="1"/>
    <n v="1.5"/>
    <n v="1.5"/>
    <d v="2022-01-28T00:00:00"/>
    <x v="16"/>
    <s v="Food"/>
    <x v="1"/>
    <b v="1"/>
    <n v="1.5"/>
    <n v="1"/>
    <s v="Cheetos "/>
    <s v=" Fleming Hot Crunchy"/>
    <m/>
    <s v="Saturday"/>
    <s v=" January 29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627623089"/>
    <s v="Saturday, January 29, 2022"/>
    <s v="Cash"/>
    <n v="122"/>
    <n v="1.25"/>
    <n v="1"/>
    <n v="122"/>
    <n v="1.25"/>
    <n v="1"/>
    <n v="1.25"/>
    <n v="1.25"/>
    <d v="2022-01-28T00:00:00"/>
    <x v="47"/>
    <s v="Food"/>
    <x v="1"/>
    <b v="1"/>
    <n v="1.25"/>
    <n v="0.83333333333333337"/>
    <s v="Ritz Bits Cheese"/>
    <m/>
    <m/>
    <s v="Saturday"/>
    <s v=" January 29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627626664"/>
    <s v="Saturday, January 29, 2022"/>
    <s v="Cash"/>
    <n v="122"/>
    <n v="1.25"/>
    <n v="1"/>
    <n v="122"/>
    <n v="1.25"/>
    <n v="1"/>
    <n v="1.25"/>
    <n v="1.25"/>
    <d v="2022-01-28T00:00:00"/>
    <x v="47"/>
    <s v="Food"/>
    <x v="1"/>
    <b v="1"/>
    <n v="1.25"/>
    <n v="0.83333333333333337"/>
    <s v="Ritz Bits Cheese"/>
    <m/>
    <m/>
    <s v="Saturday"/>
    <s v=" January 2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628029621"/>
    <s v="Saturday, January 29, 2022"/>
    <s v="Credit"/>
    <n v="143"/>
    <n v="2.5"/>
    <n v="1"/>
    <n v="143"/>
    <n v="2.5"/>
    <n v="1"/>
    <n v="2.5"/>
    <n v="2.5"/>
    <d v="2022-01-29T00:00:00"/>
    <x v="7"/>
    <s v="Non Carbonated"/>
    <x v="2"/>
    <b v="1"/>
    <n v="2.5"/>
    <n v="1.6666666666666667"/>
    <s v="Snapple Diet Tea "/>
    <s v=" Lemon"/>
    <m/>
    <s v="Saturday"/>
    <s v=" January 29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31255630"/>
    <s v="Sunday, January 30, 2022"/>
    <s v="Credit"/>
    <n v="142"/>
    <n v="1.5"/>
    <n v="1"/>
    <n v="142"/>
    <n v="1.5"/>
    <n v="1"/>
    <n v="1.5"/>
    <n v="6"/>
    <d v="2022-01-30T00:00:00"/>
    <x v="29"/>
    <s v="Water"/>
    <x v="3"/>
    <b v="1"/>
    <n v="1.5"/>
    <n v="1"/>
    <s v="Poland Springs Water"/>
    <m/>
    <m/>
    <s v="Sunday"/>
    <s v=" January 30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631255630"/>
    <s v="Sunday, January 30, 2022"/>
    <s v="Credit"/>
    <n v="146"/>
    <n v="3"/>
    <n v="1"/>
    <n v="146"/>
    <n v="3"/>
    <n v="1"/>
    <n v="3"/>
    <n v="6"/>
    <d v="2022-01-30T00:00:00"/>
    <x v="5"/>
    <s v="Carbonated"/>
    <x v="0"/>
    <b v="1"/>
    <n v="3"/>
    <n v="2"/>
    <s v="Monster Energy Original"/>
    <m/>
    <m/>
    <s v="Sunday"/>
    <s v=" January 30"/>
    <n v="2022"/>
    <n v="6527"/>
  </r>
  <r>
    <s v="Processed"/>
    <s v="VJ300320611"/>
    <s v="Brunswick Sq Mall"/>
    <s v="BSQ Mall x1366 - ATT"/>
    <n v="40.423690999999998"/>
    <n v="-74.380831999999998"/>
    <s v="Lays Baked - Original"/>
    <s v="Food"/>
    <n v="14631255630"/>
    <s v="Sunday, January 30, 2022"/>
    <s v="Credit"/>
    <n v="112"/>
    <n v="1.5"/>
    <n v="1"/>
    <n v="112"/>
    <n v="1.5"/>
    <n v="1"/>
    <n v="1.5"/>
    <n v="6"/>
    <d v="2022-01-30T00:00:00"/>
    <x v="55"/>
    <s v="Food"/>
    <x v="1"/>
    <b v="1"/>
    <n v="1.5"/>
    <n v="1"/>
    <s v="Lays Baked "/>
    <s v=" Original"/>
    <m/>
    <s v="Sunday"/>
    <s v=" January 3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31313975"/>
    <s v="Sunday, January 30, 2022"/>
    <s v="Cash"/>
    <n v="142"/>
    <n v="1.5"/>
    <n v="1"/>
    <n v="142"/>
    <n v="1.5"/>
    <n v="1"/>
    <n v="1.5"/>
    <n v="1.5"/>
    <d v="2022-01-30T00:00:00"/>
    <x v="29"/>
    <s v="Water"/>
    <x v="3"/>
    <b v="1"/>
    <n v="1.5"/>
    <n v="1"/>
    <s v="Poland Springs Water"/>
    <m/>
    <m/>
    <s v="Sunday"/>
    <s v=" January 30"/>
    <n v="2022"/>
    <n v="6527"/>
  </r>
  <r>
    <s v="Processed"/>
    <s v="VJ300205292"/>
    <s v="Brunswick Sq Mall"/>
    <s v="BSQ Mall x1364 - Zales"/>
    <n v="40.423690999999998"/>
    <n v="-74.380831999999998"/>
    <s v="Oberto Specialty Meats - Original"/>
    <s v="Food"/>
    <n v="14631362547"/>
    <s v="Sunday, January 30, 2022"/>
    <s v="Credit"/>
    <n v="113"/>
    <n v="3"/>
    <n v="1"/>
    <n v="113"/>
    <n v="3"/>
    <n v="1"/>
    <n v="3"/>
    <n v="3"/>
    <d v="2022-01-30T00:00:00"/>
    <x v="76"/>
    <s v="Food"/>
    <x v="1"/>
    <b v="1"/>
    <n v="3"/>
    <n v="2"/>
    <s v="Oberto Specialty Meats "/>
    <s v=" Original"/>
    <m/>
    <s v="Sunday"/>
    <s v=" January 30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631674330"/>
    <s v="Sunday, January 30, 2022"/>
    <s v="Cash"/>
    <n v="141"/>
    <n v="1.5"/>
    <n v="1"/>
    <n v="141"/>
    <n v="1.5"/>
    <n v="1"/>
    <n v="1.5"/>
    <n v="1.5"/>
    <d v="2022-01-30T00:00:00"/>
    <x v="33"/>
    <s v="Non Carbonated"/>
    <x v="2"/>
    <b v="1"/>
    <n v="1.5"/>
    <n v="1"/>
    <s v="V8 Vegetable Juice "/>
    <s v=" Original"/>
    <m/>
    <s v="Sunday"/>
    <s v=" January 3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31757968"/>
    <s v="Sunday, January 30, 2022"/>
    <s v="Cash"/>
    <n v="142"/>
    <n v="1.5"/>
    <n v="1"/>
    <n v="142"/>
    <n v="1.5"/>
    <n v="1"/>
    <n v="1.5"/>
    <n v="1.5"/>
    <d v="2022-01-30T00:00:00"/>
    <x v="29"/>
    <s v="Water"/>
    <x v="3"/>
    <b v="1"/>
    <n v="1.5"/>
    <n v="1"/>
    <s v="Poland Springs Water"/>
    <m/>
    <m/>
    <s v="Sunday"/>
    <s v=" January 3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32881624"/>
    <s v="Monday, January 31, 2022"/>
    <s v="Credit"/>
    <n v="144"/>
    <n v="1.5"/>
    <n v="3"/>
    <n v="144"/>
    <n v="1.5"/>
    <n v="3"/>
    <n v="4.5"/>
    <n v="4.5"/>
    <d v="2022-01-30T00:00:00"/>
    <x v="29"/>
    <s v="Water"/>
    <x v="3"/>
    <b v="1"/>
    <n v="1.5"/>
    <n v="1"/>
    <s v="Poland Springs Water"/>
    <m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33271391"/>
    <s v="Monday, January 31, 2022"/>
    <s v="Credit"/>
    <n v="110"/>
    <n v="1.5"/>
    <n v="1"/>
    <n v="110"/>
    <n v="1.5"/>
    <n v="1"/>
    <n v="1.5"/>
    <n v="1.5"/>
    <d v="2022-01-31T00:00:00"/>
    <x v="16"/>
    <s v="Food"/>
    <x v="1"/>
    <b v="1"/>
    <n v="1.5"/>
    <n v="1"/>
    <s v="Cheetos "/>
    <s v=" Fleming Hot Crunchy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33421017"/>
    <s v="Monday, January 31, 2022"/>
    <s v="Cash"/>
    <n v="145"/>
    <n v="2.5"/>
    <n v="1"/>
    <n v="145"/>
    <n v="2.5"/>
    <n v="1"/>
    <n v="2.5"/>
    <n v="2.5"/>
    <d v="2022-01-31T00:00:00"/>
    <x v="37"/>
    <s v="Non Carbonated"/>
    <x v="2"/>
    <b v="1"/>
    <n v="2.5"/>
    <n v="1.6666666666666667"/>
    <s v="Snapple Diet Tea "/>
    <s v=" Peach Tea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33422692"/>
    <s v="Monday, January 31, 2022"/>
    <s v="Cash"/>
    <n v="145"/>
    <n v="2.5"/>
    <n v="1"/>
    <n v="145"/>
    <n v="2.5"/>
    <n v="1"/>
    <n v="2.5"/>
    <n v="2.5"/>
    <d v="2022-01-31T00:00:00"/>
    <x v="37"/>
    <s v="Non Carbonated"/>
    <x v="2"/>
    <b v="1"/>
    <n v="2.5"/>
    <n v="1.6666666666666667"/>
    <s v="Snapple Diet Tea "/>
    <s v=" Peach Tea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633471466"/>
    <s v="Monday, January 31, 2022"/>
    <s v="Credit"/>
    <n v="133"/>
    <n v="2"/>
    <n v="1"/>
    <n v="133"/>
    <n v="2"/>
    <n v="1"/>
    <n v="2"/>
    <n v="4"/>
    <d v="2022-01-31T00:00:00"/>
    <x v="20"/>
    <s v="Food"/>
    <x v="1"/>
    <b v="1"/>
    <n v="2"/>
    <n v="1.3333333333333333"/>
    <s v="Jack Links Beef Steak Original"/>
    <m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633471466"/>
    <s v="Monday, January 31, 2022"/>
    <s v="Credit"/>
    <n v="134"/>
    <n v="2"/>
    <n v="1"/>
    <n v="134"/>
    <n v="2"/>
    <n v="1"/>
    <n v="2"/>
    <n v="4"/>
    <d v="2022-01-31T00:00:00"/>
    <x v="10"/>
    <s v="Food"/>
    <x v="1"/>
    <b v="1"/>
    <n v="2"/>
    <n v="1.3333333333333333"/>
    <s v="KitKat "/>
    <s v=" Crisp Wafers"/>
    <m/>
    <s v="Monday"/>
    <s v=" January 3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33614405"/>
    <s v="Monday, January 31, 2022"/>
    <s v="Cash"/>
    <n v="114"/>
    <n v="1.5"/>
    <n v="1"/>
    <n v="114"/>
    <n v="1.5"/>
    <n v="1"/>
    <n v="1.5"/>
    <n v="1.5"/>
    <d v="2022-01-31T00:00:00"/>
    <x v="51"/>
    <s v="Food"/>
    <x v="1"/>
    <b v="1"/>
    <n v="1.5"/>
    <n v="1"/>
    <s v="Miss Vickie's Potato Chip "/>
    <s v=" Smokehouse BBQ"/>
    <m/>
    <s v="Monday"/>
    <s v=" January 31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33641861"/>
    <s v="Monday, January 31, 2022"/>
    <s v="Credit"/>
    <n v="110"/>
    <n v="1.5"/>
    <n v="1"/>
    <n v="110"/>
    <n v="1.5"/>
    <n v="1"/>
    <n v="1.5"/>
    <n v="1.5"/>
    <d v="2022-01-31T00:00:00"/>
    <x v="4"/>
    <s v="Food"/>
    <x v="1"/>
    <b v="1"/>
    <n v="1.5"/>
    <n v="1"/>
    <s v="Miss Vickie's Potato Chip "/>
    <s v=" Lime &amp; Cracked Pe"/>
    <m/>
    <s v="Monday"/>
    <s v=" January 3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635120893"/>
    <s v="Monday, January 31, 2022"/>
    <s v="Credit"/>
    <n v="145"/>
    <n v="2.5"/>
    <n v="1"/>
    <n v="145"/>
    <n v="2.5"/>
    <n v="1"/>
    <n v="2.5"/>
    <n v="2.5"/>
    <d v="2022-01-31T00:00:00"/>
    <x v="7"/>
    <s v="Non Carbonated"/>
    <x v="2"/>
    <b v="1"/>
    <n v="2.5"/>
    <n v="1.6666666666666667"/>
    <s v="Snapple Diet Tea "/>
    <s v=" Lemon"/>
    <m/>
    <s v="Monday"/>
    <s v=" January 3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35554708"/>
    <s v="Monday, January 31, 2022"/>
    <s v="Cash"/>
    <n v="133"/>
    <n v="2"/>
    <n v="1"/>
    <n v="133"/>
    <n v="2"/>
    <n v="1"/>
    <n v="2"/>
    <n v="2"/>
    <d v="2022-01-31T00:00:00"/>
    <x v="21"/>
    <s v="Food"/>
    <x v="1"/>
    <b v="1"/>
    <n v="2"/>
    <n v="1.3333333333333333"/>
    <s v="Robert Irvine's "/>
    <s v=" Fit Crunch "/>
    <s v="  Chocolate Pea"/>
    <s v="Monday"/>
    <s v=" January 31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635941850"/>
    <s v="Monday, January 31, 2022"/>
    <s v="Credit"/>
    <n v="148"/>
    <n v="3.5"/>
    <n v="1"/>
    <n v="148"/>
    <n v="3.5"/>
    <n v="1"/>
    <n v="3.5"/>
    <n v="3.5"/>
    <d v="2022-01-31T00:00:00"/>
    <x v="45"/>
    <s v="Carbonated"/>
    <x v="0"/>
    <b v="1"/>
    <n v="3.5"/>
    <n v="2.3333333333333335"/>
    <s v="Red Bull "/>
    <s v=" Original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36080658"/>
    <s v="Monday, January 31, 2022"/>
    <s v="Cash"/>
    <n v="148"/>
    <n v="3"/>
    <n v="1"/>
    <n v="148"/>
    <n v="3"/>
    <n v="1"/>
    <n v="3"/>
    <n v="3"/>
    <d v="2022-01-31T00:00:00"/>
    <x v="45"/>
    <s v="Carbonated"/>
    <x v="0"/>
    <b v="1"/>
    <n v="3"/>
    <n v="2"/>
    <s v="Red Bull "/>
    <s v=" Original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36084400"/>
    <s v="Monday, January 31, 2022"/>
    <s v="Cash"/>
    <n v="140"/>
    <n v="1"/>
    <n v="1"/>
    <n v="140"/>
    <n v="1"/>
    <n v="1"/>
    <n v="1"/>
    <n v="1"/>
    <d v="2022-01-31T00:00:00"/>
    <x v="70"/>
    <s v="Carbonated"/>
    <x v="0"/>
    <b v="1"/>
    <n v="1"/>
    <n v="0.66666666666666663"/>
    <s v="Sunkist Soda "/>
    <s v=" Orange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36150004"/>
    <s v="Monday, January 31, 2022"/>
    <s v="Cash"/>
    <n v="148"/>
    <n v="3"/>
    <n v="1"/>
    <n v="148"/>
    <n v="3"/>
    <n v="1"/>
    <n v="3"/>
    <n v="3"/>
    <d v="2022-01-31T00:00:00"/>
    <x v="45"/>
    <s v="Carbonated"/>
    <x v="0"/>
    <b v="1"/>
    <n v="3"/>
    <n v="2"/>
    <s v="Red Bull "/>
    <s v=" Original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636151335"/>
    <s v="Monday, January 31, 2022"/>
    <s v="Cash"/>
    <n v="134"/>
    <n v="2"/>
    <n v="1"/>
    <n v="134"/>
    <n v="2"/>
    <n v="1"/>
    <n v="2"/>
    <n v="2"/>
    <d v="2022-01-31T00:00:00"/>
    <x v="10"/>
    <s v="Food"/>
    <x v="1"/>
    <b v="1"/>
    <n v="2"/>
    <n v="1.3333333333333333"/>
    <s v="KitKat "/>
    <s v=" Crisp Wafers"/>
    <m/>
    <s v="Monday"/>
    <s v=" January 3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36362770"/>
    <s v="Monday, January 31, 2022"/>
    <s v="Credit"/>
    <n v="133"/>
    <n v="2"/>
    <n v="1"/>
    <n v="133"/>
    <n v="2"/>
    <n v="1"/>
    <n v="2"/>
    <n v="2"/>
    <d v="2022-01-31T00:00:00"/>
    <x v="21"/>
    <s v="Food"/>
    <x v="1"/>
    <b v="1"/>
    <n v="2"/>
    <n v="1.3333333333333333"/>
    <s v="Robert Irvine's "/>
    <s v=" Fit Crunch "/>
    <s v="  Chocolate Pea"/>
    <s v="Monday"/>
    <s v=" January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6519802"/>
    <s v="Monday, January 31, 2022"/>
    <s v="Cash"/>
    <n v="141"/>
    <n v="1"/>
    <n v="1"/>
    <n v="141"/>
    <n v="1"/>
    <n v="1"/>
    <n v="1"/>
    <n v="1"/>
    <d v="2022-01-31T00:00:00"/>
    <x v="44"/>
    <s v="Carbonated"/>
    <x v="0"/>
    <b v="1"/>
    <n v="1"/>
    <n v="0.66666666666666663"/>
    <s v="Coca Cola "/>
    <s v=" Zero Sugar"/>
    <m/>
    <s v="Monday"/>
    <s v=" January 31"/>
    <n v="2022"/>
    <n v="6527"/>
  </r>
  <r>
    <s v="Processed"/>
    <s v="VJ300205292"/>
    <s v="Brunswick Sq Mall"/>
    <s v="BSQ Mall x1364 - Zales"/>
    <n v="40.423690999999998"/>
    <n v="-74.380831999999998"/>
    <s v="Good Health Veggie Stix - Sea Salt"/>
    <s v="Food"/>
    <n v="14636524627"/>
    <s v="Monday, January 31, 2022"/>
    <s v="Credit"/>
    <n v="111"/>
    <n v="1.5"/>
    <n v="1"/>
    <n v="111"/>
    <n v="1.5"/>
    <n v="1"/>
    <n v="1.5"/>
    <n v="1.5"/>
    <d v="2022-01-31T00:00:00"/>
    <x v="36"/>
    <s v="Food"/>
    <x v="1"/>
    <b v="1"/>
    <n v="1.5"/>
    <n v="1"/>
    <s v="Good Health Veggie Stix "/>
    <s v=" Sea Salt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6758552"/>
    <s v="Monday, January 31, 2022"/>
    <s v="Cash"/>
    <n v="142"/>
    <n v="1"/>
    <n v="1"/>
    <n v="142"/>
    <n v="1"/>
    <n v="1"/>
    <n v="1"/>
    <n v="1"/>
    <d v="2022-01-31T00:00:00"/>
    <x v="44"/>
    <s v="Carbonated"/>
    <x v="0"/>
    <b v="1"/>
    <n v="1"/>
    <n v="0.66666666666666663"/>
    <s v="Coca Cola "/>
    <s v=" Zero Sugar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36868147"/>
    <s v="Monday, January 31, 2022"/>
    <s v="Credit"/>
    <n v="146"/>
    <n v="3"/>
    <n v="1"/>
    <n v="146"/>
    <n v="3"/>
    <n v="1"/>
    <n v="3"/>
    <n v="3"/>
    <d v="2022-01-31T00:00:00"/>
    <x v="5"/>
    <s v="Carbonated"/>
    <x v="0"/>
    <b v="1"/>
    <n v="3"/>
    <n v="2"/>
    <s v="Monster Energy Original"/>
    <m/>
    <m/>
    <s v="Monday"/>
    <s v=" January 31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636950280"/>
    <s v="Monday, January 31, 2022"/>
    <s v="Credit"/>
    <n v="146"/>
    <n v="3"/>
    <n v="1"/>
    <n v="146"/>
    <n v="3"/>
    <n v="1"/>
    <n v="3"/>
    <n v="6"/>
    <d v="2022-01-31T00:00:00"/>
    <x v="5"/>
    <s v="Carbonated"/>
    <x v="0"/>
    <b v="1"/>
    <n v="3"/>
    <n v="2"/>
    <s v="Monster Energy Original"/>
    <m/>
    <m/>
    <s v="Monday"/>
    <s v=" January 31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36950280"/>
    <s v="Monday, January 31, 2022"/>
    <s v="Credit"/>
    <n v="142"/>
    <n v="1.5"/>
    <n v="1"/>
    <n v="142"/>
    <n v="1.5"/>
    <n v="1"/>
    <n v="1.5"/>
    <n v="6"/>
    <d v="2022-01-31T00:00:00"/>
    <x v="29"/>
    <s v="Water"/>
    <x v="3"/>
    <b v="1"/>
    <n v="1.5"/>
    <n v="1"/>
    <s v="Poland Springs Water"/>
    <m/>
    <m/>
    <s v="Monday"/>
    <s v=" January 31"/>
    <n v="2022"/>
    <n v="6527"/>
  </r>
  <r>
    <s v="Processed"/>
    <s v="VJ300320611"/>
    <s v="Brunswick Sq Mall"/>
    <s v="BSQ Mall x1366 - ATT"/>
    <n v="40.423690999999998"/>
    <n v="-74.380831999999998"/>
    <s v="Lays Baked - Original"/>
    <s v="Food"/>
    <n v="14636950280"/>
    <s v="Monday, January 31, 2022"/>
    <s v="Credit"/>
    <n v="112"/>
    <n v="1.5"/>
    <n v="1"/>
    <n v="112"/>
    <n v="1.5"/>
    <n v="1"/>
    <n v="1.5"/>
    <n v="6"/>
    <d v="2022-01-31T00:00:00"/>
    <x v="55"/>
    <s v="Food"/>
    <x v="1"/>
    <b v="1"/>
    <n v="1.5"/>
    <n v="1"/>
    <s v="Lays Baked "/>
    <s v=" Original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7131395"/>
    <s v="Monday, January 31, 2022"/>
    <s v="Cash"/>
    <n v="141"/>
    <n v="1"/>
    <n v="1"/>
    <n v="141"/>
    <n v="1"/>
    <n v="1"/>
    <n v="1"/>
    <n v="1"/>
    <d v="2022-01-31T00:00:00"/>
    <x v="44"/>
    <s v="Carbonated"/>
    <x v="0"/>
    <b v="1"/>
    <n v="1"/>
    <n v="0.66666666666666663"/>
    <s v="Coca Cola "/>
    <s v=" Zero Sugar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7150652"/>
    <s v="Monday, January 31, 2022"/>
    <s v="Cash"/>
    <n v="141"/>
    <n v="1"/>
    <n v="1"/>
    <n v="141"/>
    <n v="1"/>
    <n v="1"/>
    <n v="1"/>
    <n v="1"/>
    <d v="2022-01-31T00:00:00"/>
    <x v="44"/>
    <s v="Carbonated"/>
    <x v="0"/>
    <b v="1"/>
    <n v="1"/>
    <n v="0.66666666666666663"/>
    <s v="Coca Cola "/>
    <s v=" Zero Sugar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7555321"/>
    <s v="Monday, January 31, 2022"/>
    <s v="Cash"/>
    <n v="142"/>
    <n v="1"/>
    <n v="1"/>
    <n v="142"/>
    <n v="1"/>
    <n v="1"/>
    <n v="1"/>
    <n v="1"/>
    <d v="2022-01-31T00:00:00"/>
    <x v="44"/>
    <s v="Carbonated"/>
    <x v="0"/>
    <b v="1"/>
    <n v="1"/>
    <n v="0.66666666666666663"/>
    <s v="Coca Cola "/>
    <s v=" Zero Sugar"/>
    <m/>
    <s v="Monday"/>
    <s v=" January 3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37579510"/>
    <s v="Monday, January 31, 2022"/>
    <s v="Cash"/>
    <n v="144"/>
    <n v="3"/>
    <n v="1"/>
    <n v="144"/>
    <n v="3"/>
    <n v="1"/>
    <n v="3"/>
    <n v="3"/>
    <d v="2022-01-31T00:00:00"/>
    <x v="5"/>
    <s v="Carbonated"/>
    <x v="0"/>
    <b v="1"/>
    <n v="3"/>
    <n v="2"/>
    <s v="Monster Energy Original"/>
    <m/>
    <m/>
    <s v="Monday"/>
    <s v=" January 31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637738257"/>
    <s v="Tuesday, February 1, 2022"/>
    <s v="Credit"/>
    <n v="146"/>
    <n v="2.5"/>
    <n v="1"/>
    <n v="146"/>
    <n v="2.5"/>
    <n v="1"/>
    <n v="2.5"/>
    <n v="2.5"/>
    <d v="2022-01-31T00:00:00"/>
    <x v="56"/>
    <s v="Non Carbonated"/>
    <x v="2"/>
    <b v="1"/>
    <n v="2.5"/>
    <n v="1.6666666666666667"/>
    <s v="Bai Antioxidant "/>
    <s v=" Zambia Bingcherry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7815546"/>
    <s v="Tuesday, February 1, 2022"/>
    <s v="Cash"/>
    <n v="142"/>
    <n v="1"/>
    <n v="1"/>
    <n v="142"/>
    <n v="1"/>
    <n v="1"/>
    <n v="1"/>
    <n v="1"/>
    <d v="2022-01-31T00:00:00"/>
    <x v="44"/>
    <s v="Carbonated"/>
    <x v="0"/>
    <b v="1"/>
    <n v="1"/>
    <n v="0.66666666666666663"/>
    <s v="Coca Cola "/>
    <s v=" Zero Sugar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7961128"/>
    <s v="Tuesday, February 1, 2022"/>
    <s v="Cash"/>
    <n v="142"/>
    <n v="1"/>
    <n v="1"/>
    <n v="142"/>
    <n v="1"/>
    <n v="1"/>
    <n v="1"/>
    <n v="1"/>
    <d v="2022-02-01T00:00:00"/>
    <x v="44"/>
    <s v="Carbonated"/>
    <x v="0"/>
    <b v="1"/>
    <n v="1"/>
    <n v="0.66666666666666663"/>
    <s v="Coca Cola "/>
    <s v=" Zero Sugar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37974373"/>
    <s v="Tuesday, February 1, 2022"/>
    <s v="Cash"/>
    <n v="142"/>
    <n v="1"/>
    <n v="1"/>
    <n v="142"/>
    <n v="1"/>
    <n v="1"/>
    <n v="1"/>
    <n v="1"/>
    <d v="2022-02-01T00:00:00"/>
    <x v="44"/>
    <s v="Carbonated"/>
    <x v="0"/>
    <b v="1"/>
    <n v="1"/>
    <n v="0.66666666666666663"/>
    <s v="Coca Cola "/>
    <s v=" Zero Sugar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638416282"/>
    <s v="Tuesday, February 1, 2022"/>
    <s v="Credit"/>
    <n v="133"/>
    <n v="2"/>
    <n v="1"/>
    <n v="133"/>
    <n v="2"/>
    <n v="1"/>
    <n v="2"/>
    <n v="5"/>
    <d v="2022-02-01T00:00:00"/>
    <x v="20"/>
    <s v="Food"/>
    <x v="1"/>
    <b v="1"/>
    <n v="2"/>
    <n v="1.3333333333333333"/>
    <s v="Jack Links Beef Steak Original"/>
    <m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4638416282"/>
    <s v="Tuesday, February 1, 2022"/>
    <s v="Credit"/>
    <n v="123"/>
    <n v="1.5"/>
    <n v="1"/>
    <n v="123"/>
    <n v="1.5"/>
    <n v="1"/>
    <n v="1.5"/>
    <n v="5"/>
    <d v="2022-02-01T00:00:00"/>
    <x v="72"/>
    <s v="Food"/>
    <x v="1"/>
    <b v="1"/>
    <n v="1.5"/>
    <n v="1"/>
    <s v="Munchies Snack mix Flaming Hot"/>
    <m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638416282"/>
    <s v="Tuesday, February 1, 2022"/>
    <s v="Credit"/>
    <n v="120"/>
    <n v="1.5"/>
    <n v="1"/>
    <n v="120"/>
    <n v="1.5"/>
    <n v="1"/>
    <n v="1.5"/>
    <n v="5"/>
    <d v="2022-02-01T00:00:00"/>
    <x v="75"/>
    <s v="Food"/>
    <x v="1"/>
    <b v="1"/>
    <n v="1.5"/>
    <n v="1"/>
    <s v="Cheetos Flaming Hot Limon Crunchy"/>
    <m/>
    <m/>
    <s v="Tuesday"/>
    <s v=" February 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38528548"/>
    <s v="Tuesday, February 1, 2022"/>
    <s v="Cash"/>
    <n v="133"/>
    <n v="2"/>
    <n v="1"/>
    <n v="133"/>
    <n v="2"/>
    <n v="1"/>
    <n v="2"/>
    <n v="2"/>
    <d v="2022-02-01T00:00:00"/>
    <x v="21"/>
    <s v="Food"/>
    <x v="1"/>
    <b v="1"/>
    <n v="2"/>
    <n v="1.3333333333333333"/>
    <s v="Robert Irvine's "/>
    <s v=" Fit Crunch "/>
    <s v="  Chocolate Pea"/>
    <s v="Tuesday"/>
    <s v=" February 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39444908"/>
    <s v="Tuesday, February 1, 2022"/>
    <s v="Cash"/>
    <n v="114"/>
    <n v="1.5"/>
    <n v="1"/>
    <n v="114"/>
    <n v="1.5"/>
    <n v="1"/>
    <n v="1.5"/>
    <n v="1.5"/>
    <d v="2022-02-01T00:00:00"/>
    <x v="51"/>
    <s v="Food"/>
    <x v="1"/>
    <b v="1"/>
    <n v="1.5"/>
    <n v="1"/>
    <s v="Miss Vickie's Potato Chip "/>
    <s v=" Smokehouse BBQ"/>
    <m/>
    <s v="Tuesday"/>
    <s v=" February 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39483631"/>
    <s v="Tuesday, February 1, 2022"/>
    <s v="Cash"/>
    <n v="114"/>
    <n v="1.5"/>
    <n v="1"/>
    <n v="114"/>
    <n v="1.5"/>
    <n v="1"/>
    <n v="1.5"/>
    <n v="1.5"/>
    <d v="2022-02-01T00:00:00"/>
    <x v="51"/>
    <s v="Food"/>
    <x v="1"/>
    <b v="1"/>
    <n v="1.5"/>
    <n v="1"/>
    <s v="Miss Vickie's Potato Chip "/>
    <s v=" Smokehouse BBQ"/>
    <m/>
    <s v="Tuesday"/>
    <s v=" February 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639747672"/>
    <s v="Tuesday, February 1, 2022"/>
    <s v="Cash"/>
    <n v="145"/>
    <n v="2.5"/>
    <n v="1"/>
    <n v="145"/>
    <n v="2.5"/>
    <n v="1"/>
    <n v="2.5"/>
    <n v="2.5"/>
    <d v="2022-02-01T00:00:00"/>
    <x v="7"/>
    <s v="Non Carbonated"/>
    <x v="2"/>
    <b v="1"/>
    <n v="2.5"/>
    <n v="1.6666666666666667"/>
    <s v="Snapple Diet Tea "/>
    <s v=" Lemon"/>
    <m/>
    <s v="Tuesday"/>
    <s v=" February 1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40019601"/>
    <s v="Tuesday, February 1, 2022"/>
    <s v="Cash"/>
    <n v="113"/>
    <n v="1.5"/>
    <n v="1"/>
    <n v="113"/>
    <n v="1.5"/>
    <n v="1"/>
    <n v="1.5"/>
    <n v="1.5"/>
    <d v="2022-02-01T00:00:00"/>
    <x v="36"/>
    <s v="Food"/>
    <x v="1"/>
    <b v="1"/>
    <n v="1.5"/>
    <n v="1"/>
    <s v="Good Health Veggie Stix "/>
    <s v=" Sea Salt"/>
    <m/>
    <s v="Tuesday"/>
    <s v=" February 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40581044"/>
    <s v="Tuesday, February 1, 2022"/>
    <s v="Cash"/>
    <n v="133"/>
    <n v="2"/>
    <n v="1"/>
    <n v="133"/>
    <n v="2"/>
    <n v="1"/>
    <n v="2"/>
    <n v="2"/>
    <d v="2022-02-01T00:00:00"/>
    <x v="21"/>
    <s v="Food"/>
    <x v="1"/>
    <b v="1"/>
    <n v="2"/>
    <n v="1.3333333333333333"/>
    <s v="Robert Irvine's "/>
    <s v=" Fit Crunch "/>
    <s v="  Chocolate Pea"/>
    <s v="Tuesday"/>
    <s v=" February 1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640714028"/>
    <s v="Tuesday, February 1, 2022"/>
    <s v="Credit"/>
    <n v="144"/>
    <n v="2.5"/>
    <n v="1"/>
    <n v="144"/>
    <n v="2.5"/>
    <n v="1"/>
    <n v="2.5"/>
    <n v="4"/>
    <d v="2022-02-01T00:00:00"/>
    <x v="40"/>
    <s v="Non Carbonated"/>
    <x v="2"/>
    <b v="1"/>
    <n v="2.5"/>
    <n v="1.6666666666666667"/>
    <s v="Bai Antioxidant "/>
    <s v=" Molokai Coconut"/>
    <m/>
    <s v="Tuesday"/>
    <s v=" February 1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40714028"/>
    <s v="Tuesday, February 1, 2022"/>
    <s v="Credit"/>
    <n v="142"/>
    <n v="1.5"/>
    <n v="1"/>
    <n v="142"/>
    <n v="1.5"/>
    <n v="1"/>
    <n v="1.5"/>
    <n v="4"/>
    <d v="2022-02-01T00:00:00"/>
    <x v="29"/>
    <s v="Water"/>
    <x v="3"/>
    <b v="1"/>
    <n v="1.5"/>
    <n v="1"/>
    <s v="Poland Springs Water"/>
    <m/>
    <m/>
    <s v="Tuesday"/>
    <s v=" February 1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641105524"/>
    <s v="Tuesday, February 1, 2022"/>
    <s v="Cash"/>
    <n v="121"/>
    <n v="1.5"/>
    <n v="1"/>
    <n v="121"/>
    <n v="1.5"/>
    <n v="1"/>
    <n v="1.5"/>
    <n v="1.5"/>
    <d v="2022-02-01T00:00:00"/>
    <x v="49"/>
    <s v="Food"/>
    <x v="1"/>
    <b v="1"/>
    <n v="1.5"/>
    <n v="1"/>
    <s v="Takis FUGEO mini"/>
    <m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41554461"/>
    <s v="Tuesday, February 1, 2022"/>
    <s v="Cash"/>
    <n v="140"/>
    <n v="1"/>
    <n v="1"/>
    <n v="140"/>
    <n v="1"/>
    <n v="1"/>
    <n v="1"/>
    <n v="1"/>
    <d v="2022-02-01T00:00:00"/>
    <x v="70"/>
    <s v="Carbonated"/>
    <x v="0"/>
    <b v="1"/>
    <n v="1"/>
    <n v="0.66666666666666663"/>
    <s v="Sunkist Soda "/>
    <s v=" Orange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41570650"/>
    <s v="Tuesday, February 1, 2022"/>
    <s v="Cash"/>
    <n v="140"/>
    <n v="1"/>
    <n v="1"/>
    <n v="140"/>
    <n v="1"/>
    <n v="1"/>
    <n v="1"/>
    <n v="1"/>
    <d v="2022-02-01T00:00:00"/>
    <x v="70"/>
    <s v="Carbonated"/>
    <x v="0"/>
    <b v="1"/>
    <n v="1"/>
    <n v="0.66666666666666663"/>
    <s v="Sunkist Soda "/>
    <s v=" Orange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642220276"/>
    <s v="Tuesday, February 1, 2022"/>
    <s v="Cash"/>
    <n v="112"/>
    <n v="1.5"/>
    <n v="1"/>
    <n v="112"/>
    <n v="1.5"/>
    <n v="1"/>
    <n v="1.5"/>
    <n v="1.5"/>
    <d v="2022-02-01T00:00:00"/>
    <x v="36"/>
    <s v="Food"/>
    <x v="1"/>
    <b v="1"/>
    <n v="1.5"/>
    <n v="1"/>
    <s v="Good Health Veggie Stix "/>
    <s v=" Sea Salt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42258267"/>
    <s v="Tuesday, February 1, 2022"/>
    <s v="Cash"/>
    <n v="142"/>
    <n v="1"/>
    <n v="1"/>
    <n v="142"/>
    <n v="1"/>
    <n v="1"/>
    <n v="1"/>
    <n v="1"/>
    <d v="2022-02-01T00:00:00"/>
    <x v="44"/>
    <s v="Carbonated"/>
    <x v="0"/>
    <b v="1"/>
    <n v="1"/>
    <n v="0.66666666666666663"/>
    <s v="Coca Cola "/>
    <s v=" Zero Sugar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42421560"/>
    <s v="Tuesday, February 1, 2022"/>
    <s v="Cash"/>
    <n v="142"/>
    <n v="1"/>
    <n v="1"/>
    <n v="142"/>
    <n v="1"/>
    <n v="1"/>
    <n v="1"/>
    <n v="1"/>
    <d v="2022-02-01T00:00:00"/>
    <x v="44"/>
    <s v="Carbonated"/>
    <x v="0"/>
    <b v="1"/>
    <n v="1"/>
    <n v="0.66666666666666663"/>
    <s v="Coca Cola "/>
    <s v=" Zero Sugar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42739732"/>
    <s v="Tuesday, February 1, 2022"/>
    <s v="Cash"/>
    <n v="145"/>
    <n v="2.5"/>
    <n v="1"/>
    <n v="145"/>
    <n v="2.5"/>
    <n v="1"/>
    <n v="2.5"/>
    <n v="2.5"/>
    <d v="2022-02-01T00:00:00"/>
    <x v="37"/>
    <s v="Non Carbonated"/>
    <x v="2"/>
    <b v="1"/>
    <n v="2.5"/>
    <n v="1.6666666666666667"/>
    <s v="Snapple Diet Tea "/>
    <s v=" Peach Tea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42794512"/>
    <s v="Tuesday, February 1, 2022"/>
    <s v="Cash"/>
    <n v="140"/>
    <n v="1"/>
    <n v="1"/>
    <n v="140"/>
    <n v="1"/>
    <n v="1"/>
    <n v="1"/>
    <n v="1"/>
    <d v="2022-02-01T00:00:00"/>
    <x v="70"/>
    <s v="Carbonated"/>
    <x v="0"/>
    <b v="1"/>
    <n v="1"/>
    <n v="0.66666666666666663"/>
    <s v="Sunkist Soda "/>
    <s v=" Orange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42801893"/>
    <s v="Tuesday, February 1, 2022"/>
    <s v="Cash"/>
    <n v="140"/>
    <n v="1"/>
    <n v="1"/>
    <n v="140"/>
    <n v="1"/>
    <n v="1"/>
    <n v="1"/>
    <n v="1"/>
    <d v="2022-02-01T00:00:00"/>
    <x v="70"/>
    <s v="Carbonated"/>
    <x v="0"/>
    <b v="1"/>
    <n v="1"/>
    <n v="0.66666666666666663"/>
    <s v="Sunkist Soda "/>
    <s v=" Orange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42813493"/>
    <s v="Tuesday, February 1, 2022"/>
    <s v="Cash"/>
    <n v="140"/>
    <n v="1"/>
    <n v="1"/>
    <n v="140"/>
    <n v="1"/>
    <n v="1"/>
    <n v="1"/>
    <n v="1"/>
    <d v="2022-02-01T00:00:00"/>
    <x v="70"/>
    <s v="Carbonated"/>
    <x v="0"/>
    <b v="1"/>
    <n v="1"/>
    <n v="0.66666666666666663"/>
    <s v="Sunkist Soda "/>
    <s v=" Orange"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42848367"/>
    <s v="Tuesday, February 1, 2022"/>
    <s v="Cash"/>
    <n v="146"/>
    <n v="3"/>
    <n v="1"/>
    <n v="146"/>
    <n v="3"/>
    <n v="1"/>
    <n v="3"/>
    <n v="3"/>
    <d v="2022-02-01T00:00:00"/>
    <x v="5"/>
    <s v="Carbonated"/>
    <x v="0"/>
    <b v="1"/>
    <n v="3"/>
    <n v="2"/>
    <s v="Monster Energy Original"/>
    <m/>
    <m/>
    <s v="Tuesday"/>
    <s v=" Februar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42850333"/>
    <s v="Tuesday, February 1, 2022"/>
    <s v="Cash"/>
    <n v="146"/>
    <n v="3"/>
    <n v="1"/>
    <n v="146"/>
    <n v="3"/>
    <n v="1"/>
    <n v="3"/>
    <n v="3"/>
    <d v="2022-02-01T00:00:00"/>
    <x v="5"/>
    <s v="Carbonated"/>
    <x v="0"/>
    <b v="1"/>
    <n v="3"/>
    <n v="2"/>
    <s v="Monster Energy Original"/>
    <m/>
    <m/>
    <s v="Tuesday"/>
    <s v=" February 1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43683510"/>
    <s v="Wednesday, February 2, 2022"/>
    <s v="Credit"/>
    <n v="110"/>
    <n v="1.5"/>
    <n v="1"/>
    <n v="110"/>
    <n v="1.5"/>
    <n v="1"/>
    <n v="1.5"/>
    <n v="1.5"/>
    <d v="2022-02-02T00:00:00"/>
    <x v="4"/>
    <s v="Food"/>
    <x v="1"/>
    <b v="1"/>
    <n v="1.5"/>
    <n v="1"/>
    <s v="Miss Vickie's Potato Chip "/>
    <s v=" Lime &amp; Cracked Pe"/>
    <m/>
    <s v="Wednesday"/>
    <s v=" February 2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44539737"/>
    <s v="Wednesday, February 2, 2022"/>
    <s v="Cash"/>
    <n v="113"/>
    <n v="1.5"/>
    <n v="1"/>
    <n v="113"/>
    <n v="1.5"/>
    <n v="1"/>
    <n v="1.5"/>
    <n v="1.5"/>
    <d v="2022-02-02T00:00:00"/>
    <x v="36"/>
    <s v="Food"/>
    <x v="1"/>
    <b v="1"/>
    <n v="1.5"/>
    <n v="1"/>
    <s v="Good Health Veggie Stix "/>
    <s v=" Sea Salt"/>
    <m/>
    <s v="Wednesday"/>
    <s v=" February 2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645187913"/>
    <s v="Wednesday, February 2, 2022"/>
    <s v="Cash"/>
    <n v="121"/>
    <n v="1.5"/>
    <n v="1"/>
    <n v="121"/>
    <n v="1.5"/>
    <n v="1"/>
    <n v="1.5"/>
    <n v="1.5"/>
    <d v="2022-02-02T00:00:00"/>
    <x v="49"/>
    <s v="Food"/>
    <x v="1"/>
    <b v="1"/>
    <n v="1.5"/>
    <n v="1"/>
    <s v="Takis FUGEO mini"/>
    <m/>
    <m/>
    <s v="Wednesday"/>
    <s v=" February 2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4645250806"/>
    <s v="Wednesday, February 2, 2022"/>
    <s v="Cash"/>
    <n v="142"/>
    <n v="1.5"/>
    <n v="1"/>
    <n v="142"/>
    <n v="1.5"/>
    <n v="1"/>
    <n v="1.5"/>
    <n v="1.5"/>
    <d v="2022-02-02T00:00:00"/>
    <x v="29"/>
    <s v="Water"/>
    <x v="3"/>
    <b v="1"/>
    <n v="1.5"/>
    <n v="1"/>
    <s v="Poland Springs Water"/>
    <m/>
    <m/>
    <s v="Wednesday"/>
    <s v=" February 2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645828373"/>
    <s v="Wednesday, February 2, 2022"/>
    <s v="Credit"/>
    <n v="137"/>
    <n v="2"/>
    <n v="1"/>
    <n v="137"/>
    <n v="2"/>
    <n v="1"/>
    <n v="2"/>
    <n v="2"/>
    <d v="2022-02-02T00:00:00"/>
    <x v="73"/>
    <s v="Food"/>
    <x v="1"/>
    <b v="1"/>
    <n v="2"/>
    <n v="1.3333333333333333"/>
    <s v="NuGo Dark Chocolate "/>
    <s v=" Choc Chip"/>
    <m/>
    <s v="Wednesday"/>
    <s v=" February 2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4646311084"/>
    <s v="Wednesday, February 2, 2022"/>
    <s v="Credit"/>
    <n v="122"/>
    <n v="1.5"/>
    <n v="1"/>
    <n v="122"/>
    <n v="1.5"/>
    <n v="1"/>
    <n v="1.5"/>
    <n v="1.5"/>
    <d v="2022-02-02T00:00:00"/>
    <x v="35"/>
    <s v="Food"/>
    <x v="1"/>
    <b v="1"/>
    <n v="1.5"/>
    <n v="1"/>
    <s v="SunChips Multigrain "/>
    <s v=" Harvest Cheddar"/>
    <m/>
    <s v="Wednesday"/>
    <s v=" February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47233635"/>
    <s v="Wednesday, February 2, 2022"/>
    <s v="Cash"/>
    <n v="144"/>
    <n v="3"/>
    <n v="1"/>
    <n v="144"/>
    <n v="3"/>
    <n v="1"/>
    <n v="3"/>
    <n v="3"/>
    <d v="2022-02-02T00:00:00"/>
    <x v="5"/>
    <s v="Carbonated"/>
    <x v="0"/>
    <b v="1"/>
    <n v="3"/>
    <n v="2"/>
    <s v="Monster Energy Original"/>
    <m/>
    <m/>
    <s v="Wednesday"/>
    <s v=" February 2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647334195"/>
    <s v="Wednesday, February 2, 2022"/>
    <s v="Cash"/>
    <n v="143"/>
    <n v="2"/>
    <n v="1"/>
    <n v="143"/>
    <n v="2"/>
    <n v="1"/>
    <n v="2"/>
    <n v="2"/>
    <d v="2022-02-02T00:00:00"/>
    <x v="24"/>
    <s v="Water"/>
    <x v="3"/>
    <b v="1"/>
    <n v="2"/>
    <n v="1.3333333333333333"/>
    <s v="S. Pellegrino Sparkling Mineral Water"/>
    <m/>
    <m/>
    <s v="Wednesday"/>
    <s v=" February 2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47809011"/>
    <s v="Wednesday, February 2, 2022"/>
    <s v="Cash"/>
    <n v="145"/>
    <n v="2.5"/>
    <n v="1"/>
    <n v="145"/>
    <n v="2.5"/>
    <n v="1"/>
    <n v="2.5"/>
    <n v="2.5"/>
    <d v="2022-02-02T00:00:00"/>
    <x v="37"/>
    <s v="Non Carbonated"/>
    <x v="2"/>
    <b v="1"/>
    <n v="2.5"/>
    <n v="1.6666666666666667"/>
    <s v="Snapple Diet Tea "/>
    <s v=" Peach Tea"/>
    <m/>
    <s v="Wednesday"/>
    <s v=" February 2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648110886"/>
    <s v="Thursday, February 3, 2022"/>
    <s v="Cash"/>
    <n v="120"/>
    <n v="1.5"/>
    <n v="1"/>
    <n v="120"/>
    <n v="1.5"/>
    <n v="1"/>
    <n v="1.5"/>
    <n v="1.5"/>
    <d v="2022-02-03T00:00:00"/>
    <x v="75"/>
    <s v="Food"/>
    <x v="1"/>
    <b v="1"/>
    <n v="1.5"/>
    <n v="1"/>
    <s v="Cheetos Flaming Hot Limon Crunchy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48420646"/>
    <s v="Thursday, February 3, 2022"/>
    <s v="Credit"/>
    <n v="144"/>
    <n v="3"/>
    <n v="1"/>
    <n v="144"/>
    <n v="3"/>
    <n v="1"/>
    <n v="3"/>
    <n v="3"/>
    <d v="2022-02-03T00:00:00"/>
    <x v="5"/>
    <s v="Carbonated"/>
    <x v="0"/>
    <b v="1"/>
    <n v="3"/>
    <n v="2"/>
    <s v="Monster Energy Original"/>
    <m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48745762"/>
    <s v="Thursday, February 3, 2022"/>
    <s v="Credit"/>
    <n v="110"/>
    <n v="1.5"/>
    <n v="1"/>
    <n v="110"/>
    <n v="1.5"/>
    <n v="1"/>
    <n v="1.5"/>
    <n v="1.5"/>
    <d v="2022-02-03T00:00:00"/>
    <x v="4"/>
    <s v="Food"/>
    <x v="1"/>
    <b v="1"/>
    <n v="1.5"/>
    <n v="1"/>
    <s v="Miss Vickie's Potato Chip "/>
    <s v=" Lime &amp; Cracked Pe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48782282"/>
    <s v="Thursday, February 3, 2022"/>
    <s v="Credit"/>
    <n v="148"/>
    <n v="3"/>
    <n v="1"/>
    <n v="148"/>
    <n v="3"/>
    <n v="1"/>
    <n v="3"/>
    <n v="3"/>
    <d v="2022-02-03T00:00:00"/>
    <x v="45"/>
    <s v="Carbonated"/>
    <x v="0"/>
    <b v="1"/>
    <n v="3"/>
    <n v="2"/>
    <s v="Red Bull "/>
    <s v=" Original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48916034"/>
    <s v="Thursday, February 3, 2022"/>
    <s v="Cash"/>
    <n v="133"/>
    <n v="2"/>
    <n v="1"/>
    <n v="133"/>
    <n v="2"/>
    <n v="1"/>
    <n v="2"/>
    <n v="2"/>
    <d v="2022-02-03T00:00:00"/>
    <x v="21"/>
    <s v="Food"/>
    <x v="1"/>
    <b v="1"/>
    <n v="2"/>
    <n v="1.3333333333333333"/>
    <s v="Robert Irvine's "/>
    <s v=" Fit Crunch "/>
    <s v="  Chocolate Pea"/>
    <s v="Thursday"/>
    <s v=" February 3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49260765"/>
    <s v="Thursday, February 3, 2022"/>
    <s v="Credit"/>
    <n v="145"/>
    <n v="2.5"/>
    <n v="1"/>
    <n v="145"/>
    <n v="2.5"/>
    <n v="1"/>
    <n v="2.5"/>
    <n v="2.5"/>
    <d v="2022-02-03T00:00:00"/>
    <x v="37"/>
    <s v="Non Carbonated"/>
    <x v="2"/>
    <b v="1"/>
    <n v="2.5"/>
    <n v="1.6666666666666667"/>
    <s v="Snapple Diet Tea "/>
    <s v=" Peach Tea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649790167"/>
    <s v="Thursday, February 3, 2022"/>
    <s v="Credit"/>
    <n v="132"/>
    <n v="2"/>
    <n v="1"/>
    <n v="132"/>
    <n v="2"/>
    <n v="1"/>
    <n v="2"/>
    <n v="2"/>
    <d v="2022-02-03T00:00:00"/>
    <x v="21"/>
    <s v="Food"/>
    <x v="1"/>
    <b v="1"/>
    <n v="2"/>
    <n v="1.3333333333333333"/>
    <s v="Robert Irvine's "/>
    <s v=" Fit Crunch "/>
    <s v="  Chocolate Pea"/>
    <s v="Thursday"/>
    <s v=" February 3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650372909"/>
    <s v="Thursday, February 3, 2022"/>
    <s v="Cash"/>
    <n v="111"/>
    <n v="1.5"/>
    <n v="1"/>
    <n v="111"/>
    <n v="1.5"/>
    <n v="1"/>
    <n v="1.5"/>
    <n v="1.5"/>
    <d v="2022-02-03T00:00:00"/>
    <x v="8"/>
    <s v="Food"/>
    <x v="1"/>
    <b v="1"/>
    <n v="1.5"/>
    <n v="1"/>
    <s v="Skinny Pop Popcorn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650374016"/>
    <s v="Thursday, February 3, 2022"/>
    <s v="Cash"/>
    <n v="111"/>
    <n v="1.5"/>
    <n v="1"/>
    <n v="111"/>
    <n v="1.5"/>
    <n v="1"/>
    <n v="1.5"/>
    <n v="1.5"/>
    <d v="2022-02-03T00:00:00"/>
    <x v="8"/>
    <s v="Food"/>
    <x v="1"/>
    <b v="1"/>
    <n v="1.5"/>
    <n v="1"/>
    <s v="Skinny Pop Popcorn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650483466"/>
    <s v="Thursday, February 3, 2022"/>
    <s v="Credit"/>
    <n v="133"/>
    <n v="2"/>
    <n v="1"/>
    <n v="133"/>
    <n v="2"/>
    <n v="1"/>
    <n v="2"/>
    <n v="5.5"/>
    <d v="2022-02-03T00:00:00"/>
    <x v="20"/>
    <s v="Food"/>
    <x v="1"/>
    <b v="1"/>
    <n v="2"/>
    <n v="1.3333333333333333"/>
    <s v="Jack Links Beef Steak Original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650483466"/>
    <s v="Thursday, February 3, 2022"/>
    <s v="Credit"/>
    <n v="134"/>
    <n v="2"/>
    <n v="1"/>
    <n v="134"/>
    <n v="2"/>
    <n v="1"/>
    <n v="2"/>
    <n v="5.5"/>
    <d v="2022-02-03T00:00:00"/>
    <x v="10"/>
    <s v="Food"/>
    <x v="1"/>
    <b v="1"/>
    <n v="2"/>
    <n v="1.3333333333333333"/>
    <s v="KitKat "/>
    <s v=" Crisp Wafers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650483466"/>
    <s v="Thursday, February 3, 2022"/>
    <s v="Credit"/>
    <n v="136"/>
    <n v="1.5"/>
    <n v="1"/>
    <n v="136"/>
    <n v="1.5"/>
    <n v="1"/>
    <n v="1.5"/>
    <n v="5.5"/>
    <d v="2022-02-03T00:00:00"/>
    <x v="26"/>
    <s v="Food"/>
    <x v="1"/>
    <b v="1"/>
    <n v="1.5"/>
    <n v="1"/>
    <s v="Newtons Fig Bar"/>
    <m/>
    <m/>
    <s v="Thursday"/>
    <s v=" February 3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651030290"/>
    <s v="Thursday, February 3, 2022"/>
    <s v="Credit"/>
    <n v="145"/>
    <n v="2.5"/>
    <n v="1"/>
    <n v="145"/>
    <n v="2.5"/>
    <n v="1"/>
    <n v="2.5"/>
    <n v="2.5"/>
    <d v="2022-02-03T00:00:00"/>
    <x v="31"/>
    <s v="Non Carbonated"/>
    <x v="2"/>
    <b v="1"/>
    <n v="2.5"/>
    <n v="1.6666666666666667"/>
    <s v="Snapple Diet Tea "/>
    <s v=" Raspberry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V8 Vegetable Juice - Original"/>
    <s v="Non Carbonated"/>
    <n v="14651261670"/>
    <s v="Thursday, February 3, 2022"/>
    <s v="Credit"/>
    <n v="142"/>
    <n v="1.5"/>
    <n v="1"/>
    <n v="142"/>
    <n v="1.5"/>
    <n v="1"/>
    <n v="1.5"/>
    <n v="1.5"/>
    <d v="2022-02-03T00:00:00"/>
    <x v="33"/>
    <s v="Non Carbonated"/>
    <x v="2"/>
    <b v="1"/>
    <n v="1.5"/>
    <n v="1"/>
    <s v="V8 Vegetable Juice "/>
    <s v=" Original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651266336"/>
    <s v="Thursday, February 3, 2022"/>
    <s v="Cash"/>
    <n v="123"/>
    <n v="1.5"/>
    <n v="1"/>
    <n v="123"/>
    <n v="1.5"/>
    <n v="1"/>
    <n v="1.5"/>
    <n v="1.5"/>
    <d v="2022-02-03T00:00:00"/>
    <x v="1"/>
    <s v="Food"/>
    <x v="1"/>
    <b v="1"/>
    <n v="1.5"/>
    <n v="1"/>
    <s v="Takis "/>
    <s v=" Hot Chilli Pepper &amp; Lime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651320573"/>
    <s v="Thursday, February 3, 2022"/>
    <s v="Cash"/>
    <n v="124"/>
    <n v="1.5"/>
    <n v="1"/>
    <n v="124"/>
    <n v="1.5"/>
    <n v="1"/>
    <n v="1.5"/>
    <n v="1.5"/>
    <d v="2022-02-03T00:00:00"/>
    <x v="1"/>
    <s v="Food"/>
    <x v="1"/>
    <b v="1"/>
    <n v="1.5"/>
    <n v="1"/>
    <s v="Takis "/>
    <s v=" Hot Chilli Pepper &amp; Lime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51323784"/>
    <s v="Thursday, February 3, 2022"/>
    <s v="Cash"/>
    <n v="113"/>
    <n v="1.5"/>
    <n v="1"/>
    <n v="113"/>
    <n v="1.5"/>
    <n v="1"/>
    <n v="1.5"/>
    <n v="1.5"/>
    <d v="2022-02-03T00:00:00"/>
    <x v="36"/>
    <s v="Food"/>
    <x v="1"/>
    <b v="1"/>
    <n v="1.5"/>
    <n v="1"/>
    <s v="Good Health Veggie Stix "/>
    <s v=" Sea Salt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51374734"/>
    <s v="Thursday, February 3, 2022"/>
    <s v="Cash"/>
    <n v="148"/>
    <n v="3"/>
    <n v="1"/>
    <n v="148"/>
    <n v="3"/>
    <n v="1"/>
    <n v="3"/>
    <n v="3"/>
    <d v="2022-02-03T00:00:00"/>
    <x v="45"/>
    <s v="Carbonated"/>
    <x v="0"/>
    <b v="1"/>
    <n v="3"/>
    <n v="2"/>
    <s v="Red Bull "/>
    <s v=" Original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Spindrift - Sparkling Water  Lime"/>
    <s v="Carbonated"/>
    <n v="14651455961"/>
    <s v="Thursday, February 3, 2022"/>
    <s v="Cash"/>
    <n v="140"/>
    <n v="1.5"/>
    <n v="1"/>
    <n v="140"/>
    <n v="1.5"/>
    <n v="1"/>
    <n v="1.5"/>
    <n v="1.5"/>
    <d v="2022-02-03T00:00:00"/>
    <x v="12"/>
    <s v="Carbonated"/>
    <x v="0"/>
    <b v="1"/>
    <n v="1.5"/>
    <n v="1"/>
    <s v="Spindrift "/>
    <s v=" Sparkling Water  Lime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Belvita Breakfast Cookies - Blueberry"/>
    <s v="Food"/>
    <n v="14651458401"/>
    <s v="Thursday, February 3, 2022"/>
    <s v="Cash"/>
    <n v="131"/>
    <n v="1.5"/>
    <n v="1"/>
    <n v="131"/>
    <n v="1.5"/>
    <n v="1"/>
    <n v="1.5"/>
    <n v="1.5"/>
    <d v="2022-02-03T00:00:00"/>
    <x v="58"/>
    <s v="Food"/>
    <x v="1"/>
    <b v="1"/>
    <n v="1.5"/>
    <n v="1"/>
    <s v="Belvita Breakfast Cookies "/>
    <s v=" Blueberry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Vitamin Water - Ice Cool Blue Lavender"/>
    <s v="Water"/>
    <n v="14651522034"/>
    <s v="Thursday, February 3, 2022"/>
    <s v="Cash"/>
    <n v="144"/>
    <n v="2.5"/>
    <n v="1"/>
    <n v="144"/>
    <n v="2.5"/>
    <n v="1"/>
    <n v="2.5"/>
    <n v="2.5"/>
    <d v="2022-02-03T00:00:00"/>
    <x v="52"/>
    <s v="Water"/>
    <x v="3"/>
    <b v="1"/>
    <n v="2.5"/>
    <n v="1.6666666666666667"/>
    <s v="Vitamin Water "/>
    <s v=" Ice Cool Blue Lavender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651693354"/>
    <s v="Thursday, February 3, 2022"/>
    <s v="Cash"/>
    <n v="123"/>
    <n v="1.5"/>
    <n v="1"/>
    <n v="123"/>
    <n v="1.5"/>
    <n v="1"/>
    <n v="1.5"/>
    <n v="1.5"/>
    <d v="2022-02-03T00:00:00"/>
    <x v="1"/>
    <s v="Food"/>
    <x v="1"/>
    <b v="1"/>
    <n v="1.5"/>
    <n v="1"/>
    <s v="Takis "/>
    <s v=" Hot Chilli Pepper &amp; Lime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4651700602"/>
    <s v="Thursday, February 3, 2022"/>
    <s v="Cash"/>
    <n v="141"/>
    <n v="1.5"/>
    <n v="1"/>
    <n v="141"/>
    <n v="1.5"/>
    <n v="1"/>
    <n v="1.5"/>
    <n v="1.5"/>
    <d v="2022-02-03T00:00:00"/>
    <x v="44"/>
    <s v="Carbonated"/>
    <x v="0"/>
    <b v="1"/>
    <n v="1.5"/>
    <n v="1"/>
    <s v="Coca Cola "/>
    <s v=" Zero Sugar"/>
    <m/>
    <s v="Thursday"/>
    <s v=" February 3"/>
    <n v="2022"/>
    <n v="6527"/>
  </r>
  <r>
    <s v="Processed"/>
    <s v="VJ300320686"/>
    <s v="Earle Asphalt"/>
    <s v="Earle Asphalt x1371"/>
    <n v="35.2750871"/>
    <n v="-90.466769400000004"/>
    <s v="V8 Vegetable Juice - Original"/>
    <s v="Non Carbonated"/>
    <n v="14651703492"/>
    <s v="Thursday, February 3, 2022"/>
    <s v="Cash"/>
    <n v="142"/>
    <n v="1.5"/>
    <n v="1"/>
    <n v="142"/>
    <n v="1.5"/>
    <n v="1"/>
    <n v="1.5"/>
    <n v="1.5"/>
    <d v="2022-02-03T00:00:00"/>
    <x v="33"/>
    <s v="Non Carbonated"/>
    <x v="2"/>
    <b v="1"/>
    <n v="1.5"/>
    <n v="1"/>
    <s v="V8 Vegetable Juice "/>
    <s v=" Original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651746101"/>
    <s v="Thursday, February 3, 2022"/>
    <s v="Cash"/>
    <n v="111"/>
    <n v="1.5"/>
    <n v="1"/>
    <n v="111"/>
    <n v="1.5"/>
    <n v="1"/>
    <n v="1.5"/>
    <n v="1.5"/>
    <d v="2022-02-03T00:00:00"/>
    <x v="8"/>
    <s v="Food"/>
    <x v="1"/>
    <b v="1"/>
    <n v="1.5"/>
    <n v="1"/>
    <s v="Skinny Pop Popcorn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CheezIt - Original"/>
    <s v="Food"/>
    <n v="14651749419"/>
    <s v="Thursday, February 3, 2022"/>
    <s v="Cash"/>
    <n v="125"/>
    <n v="1"/>
    <n v="1"/>
    <n v="125"/>
    <n v="1"/>
    <n v="1"/>
    <n v="1"/>
    <n v="1"/>
    <d v="2022-02-03T00:00:00"/>
    <x v="48"/>
    <s v="Food"/>
    <x v="1"/>
    <b v="1"/>
    <n v="1"/>
    <n v="0.66666666666666663"/>
    <s v="CheezIt "/>
    <s v=" Original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2065258"/>
    <s v="Thursday, February 3, 2022"/>
    <s v="Cash"/>
    <n v="142"/>
    <n v="1"/>
    <n v="1"/>
    <n v="142"/>
    <n v="1"/>
    <n v="1"/>
    <n v="1"/>
    <n v="1"/>
    <d v="2022-02-03T00:00:00"/>
    <x v="44"/>
    <s v="Carbonated"/>
    <x v="0"/>
    <b v="1"/>
    <n v="1"/>
    <n v="0.66666666666666663"/>
    <s v="Coca Cola "/>
    <s v=" Zero Sugar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2065518"/>
    <s v="Thursday, February 3, 2022"/>
    <s v="Cash"/>
    <n v="140"/>
    <n v="1"/>
    <n v="1"/>
    <n v="140"/>
    <n v="1"/>
    <n v="1"/>
    <n v="1"/>
    <n v="1"/>
    <d v="2022-02-03T00:00:00"/>
    <x v="70"/>
    <s v="Carbonated"/>
    <x v="0"/>
    <b v="1"/>
    <n v="1"/>
    <n v="0.66666666666666663"/>
    <s v="Sunkist Soda "/>
    <s v=" Orange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2065925"/>
    <s v="Thursday, February 3, 2022"/>
    <s v="Cash"/>
    <n v="140"/>
    <n v="1"/>
    <n v="1"/>
    <n v="140"/>
    <n v="1"/>
    <n v="1"/>
    <n v="1"/>
    <n v="1"/>
    <d v="2022-02-03T00:00:00"/>
    <x v="70"/>
    <s v="Carbonated"/>
    <x v="0"/>
    <b v="1"/>
    <n v="1"/>
    <n v="0.66666666666666663"/>
    <s v="Sunkist Soda "/>
    <s v=" Orange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652235051"/>
    <s v="Thursday, February 3, 2022"/>
    <s v="Cash"/>
    <n v="138"/>
    <n v="2"/>
    <n v="1"/>
    <n v="138"/>
    <n v="2"/>
    <n v="1"/>
    <n v="2"/>
    <n v="2"/>
    <d v="2022-02-03T00:00:00"/>
    <x v="74"/>
    <s v="Food"/>
    <x v="1"/>
    <b v="1"/>
    <n v="2"/>
    <n v="1.3333333333333333"/>
    <s v="Oreo Single Server 6 ct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2235248"/>
    <s v="Thursday, February 3, 2022"/>
    <s v="Cash"/>
    <n v="140"/>
    <n v="1"/>
    <n v="1"/>
    <n v="140"/>
    <n v="1"/>
    <n v="1"/>
    <n v="1"/>
    <n v="1"/>
    <d v="2022-02-03T00:00:00"/>
    <x v="70"/>
    <s v="Carbonated"/>
    <x v="0"/>
    <b v="1"/>
    <n v="1"/>
    <n v="0.66666666666666663"/>
    <s v="Sunkist Soda "/>
    <s v=" Orange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2245408"/>
    <s v="Thursday, February 3, 2022"/>
    <s v="Cash"/>
    <n v="140"/>
    <n v="1"/>
    <n v="1"/>
    <n v="140"/>
    <n v="1"/>
    <n v="1"/>
    <n v="1"/>
    <n v="1"/>
    <d v="2022-02-03T00:00:00"/>
    <x v="70"/>
    <s v="Carbonated"/>
    <x v="0"/>
    <b v="1"/>
    <n v="1"/>
    <n v="0.66666666666666663"/>
    <s v="Sunkist Soda "/>
    <s v=" Orange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2327057"/>
    <s v="Thursday, February 3, 2022"/>
    <s v="Cash"/>
    <n v="142"/>
    <n v="1"/>
    <n v="1"/>
    <n v="142"/>
    <n v="1"/>
    <n v="1"/>
    <n v="1"/>
    <n v="1"/>
    <d v="2022-02-03T00:00:00"/>
    <x v="44"/>
    <s v="Carbonated"/>
    <x v="0"/>
    <b v="1"/>
    <n v="1"/>
    <n v="0.66666666666666663"/>
    <s v="Coca Cola "/>
    <s v=" Zero Sugar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652340716"/>
    <s v="Thursday, February 3, 2022"/>
    <s v="Cash"/>
    <n v="110"/>
    <n v="1.5"/>
    <n v="1"/>
    <n v="110"/>
    <n v="1.5"/>
    <n v="1"/>
    <n v="1.5"/>
    <n v="1.5"/>
    <d v="2022-02-03T00:00:00"/>
    <x v="77"/>
    <s v="Food"/>
    <x v="1"/>
    <b v="1"/>
    <n v="1.5"/>
    <n v="1"/>
    <s v="Doritos Famin Hot Nacho"/>
    <m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2358233"/>
    <s v="Thursday, February 3, 2022"/>
    <s v="Cash"/>
    <n v="140"/>
    <n v="1"/>
    <n v="1"/>
    <n v="140"/>
    <n v="1"/>
    <n v="1"/>
    <n v="1"/>
    <n v="1"/>
    <d v="2022-02-03T00:00:00"/>
    <x v="70"/>
    <s v="Carbonated"/>
    <x v="0"/>
    <b v="1"/>
    <n v="1"/>
    <n v="0.66666666666666663"/>
    <s v="Sunkist Soda "/>
    <s v=" Orange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2442264"/>
    <s v="Thursday, February 3, 2022"/>
    <s v="Cash"/>
    <n v="142"/>
    <n v="1"/>
    <n v="1"/>
    <n v="142"/>
    <n v="1"/>
    <n v="1"/>
    <n v="1"/>
    <n v="1"/>
    <d v="2022-02-03T00:00:00"/>
    <x v="44"/>
    <s v="Carbonated"/>
    <x v="0"/>
    <b v="1"/>
    <n v="1"/>
    <n v="0.66666666666666663"/>
    <s v="Coca Cola "/>
    <s v=" Zero Sugar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2448254"/>
    <s v="Thursday, February 3, 2022"/>
    <s v="Cash"/>
    <n v="142"/>
    <n v="1"/>
    <n v="1"/>
    <n v="142"/>
    <n v="1"/>
    <n v="1"/>
    <n v="1"/>
    <n v="1"/>
    <d v="2022-02-03T00:00:00"/>
    <x v="44"/>
    <s v="Carbonated"/>
    <x v="0"/>
    <b v="1"/>
    <n v="1"/>
    <n v="0.66666666666666663"/>
    <s v="Coca Cola "/>
    <s v=" Zero Sugar"/>
    <m/>
    <s v="Thursday"/>
    <s v=" Februar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2714877"/>
    <s v="Friday, February 4, 2022"/>
    <s v="Cash"/>
    <n v="140"/>
    <n v="1"/>
    <n v="1"/>
    <n v="140"/>
    <n v="1"/>
    <n v="1"/>
    <n v="1"/>
    <n v="1"/>
    <d v="2022-02-04T00:00:00"/>
    <x v="70"/>
    <s v="Carbonated"/>
    <x v="0"/>
    <b v="1"/>
    <n v="1"/>
    <n v="0.66666666666666663"/>
    <s v="Sunkist Soda "/>
    <s v=" Orange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652722935"/>
    <s v="Friday, February 4, 2022"/>
    <s v="Cash"/>
    <n v="112"/>
    <n v="1.5"/>
    <n v="1"/>
    <n v="112"/>
    <n v="1.5"/>
    <n v="1"/>
    <n v="1.5"/>
    <n v="1.5"/>
    <d v="2022-02-04T00:00:00"/>
    <x v="36"/>
    <s v="Food"/>
    <x v="1"/>
    <b v="1"/>
    <n v="1.5"/>
    <n v="1"/>
    <s v="Good Health Veggie Stix "/>
    <s v=" Sea Salt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2724789"/>
    <s v="Friday, February 4, 2022"/>
    <s v="Cash"/>
    <n v="141"/>
    <n v="1"/>
    <n v="1"/>
    <n v="141"/>
    <n v="1"/>
    <n v="1"/>
    <n v="1"/>
    <n v="1"/>
    <d v="2022-02-04T00:00:00"/>
    <x v="44"/>
    <s v="Carbonated"/>
    <x v="0"/>
    <b v="1"/>
    <n v="1"/>
    <n v="0.66666666666666663"/>
    <s v="Coca Cola "/>
    <s v=" Zero Sugar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Good Health Veggie Stix - Zesty Ranch"/>
    <s v="Food"/>
    <n v="14654371924"/>
    <s v="Friday, February 4, 2022"/>
    <s v="Cash"/>
    <n v="112"/>
    <n v="1.5"/>
    <n v="1"/>
    <n v="112"/>
    <n v="1.5"/>
    <n v="1"/>
    <n v="1.5"/>
    <n v="1.5"/>
    <d v="2022-02-04T00:00:00"/>
    <x v="22"/>
    <s v="Food"/>
    <x v="1"/>
    <b v="1"/>
    <n v="1.5"/>
    <n v="1"/>
    <s v="Good Health Veggie Stix "/>
    <s v=" Zesty Ranch"/>
    <m/>
    <s v="Friday"/>
    <s v=" February 4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4654396595"/>
    <s v="Friday, February 4, 2022"/>
    <s v="Cash"/>
    <n v="125"/>
    <n v="1.5"/>
    <n v="1"/>
    <n v="125"/>
    <n v="1.5"/>
    <n v="1"/>
    <n v="1.5"/>
    <n v="1.5"/>
    <d v="2022-02-04T00:00:00"/>
    <x v="35"/>
    <s v="Food"/>
    <x v="1"/>
    <b v="1"/>
    <n v="1.5"/>
    <n v="1"/>
    <s v="SunChips Multigrain "/>
    <s v=" Harvest Cheddar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54542066"/>
    <s v="Friday, February 4, 2022"/>
    <s v="Credit"/>
    <n v="110"/>
    <n v="1.5"/>
    <n v="1"/>
    <n v="110"/>
    <n v="1.5"/>
    <n v="1"/>
    <n v="1.5"/>
    <n v="1.5"/>
    <d v="2022-02-04T00:00:00"/>
    <x v="4"/>
    <s v="Food"/>
    <x v="1"/>
    <b v="1"/>
    <n v="1.5"/>
    <n v="1"/>
    <s v="Miss Vickie's Potato Chip "/>
    <s v=" Lime &amp; Cracked Pe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4654844299"/>
    <s v="Friday, February 4, 2022"/>
    <s v="Credit"/>
    <n v="139"/>
    <n v="2"/>
    <n v="1"/>
    <n v="139"/>
    <n v="2"/>
    <n v="1"/>
    <n v="2"/>
    <n v="2"/>
    <d v="2022-02-04T00:00:00"/>
    <x v="78"/>
    <s v="Food"/>
    <x v="1"/>
    <b v="1"/>
    <n v="2"/>
    <n v="1.3333333333333333"/>
    <s v="Kinder "/>
    <s v=" Bueno "/>
    <s v=" Crispy Creamy Chocolate"/>
    <s v="Friday"/>
    <s v=" February 4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55316021"/>
    <s v="Friday, February 4, 2022"/>
    <s v="Cash"/>
    <n v="135"/>
    <n v="2"/>
    <n v="1"/>
    <n v="135"/>
    <n v="2"/>
    <n v="1"/>
    <n v="2"/>
    <n v="2"/>
    <d v="2022-02-04T00:00:00"/>
    <x v="64"/>
    <s v="Carbonated"/>
    <x v="0"/>
    <b v="1"/>
    <n v="2"/>
    <n v="1.3333333333333333"/>
    <s v="Keto Krisp "/>
    <s v=" Almond Butter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655317468"/>
    <s v="Friday, February 4, 2022"/>
    <s v="Cash"/>
    <n v="137"/>
    <n v="2"/>
    <n v="1"/>
    <n v="137"/>
    <n v="2"/>
    <n v="1"/>
    <n v="2"/>
    <n v="2"/>
    <d v="2022-02-04T00:00:00"/>
    <x v="73"/>
    <s v="Food"/>
    <x v="1"/>
    <b v="1"/>
    <n v="2"/>
    <n v="1.3333333333333333"/>
    <s v="NuGo Dark Chocolate "/>
    <s v=" Choc Chip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55501130"/>
    <s v="Friday, February 4, 2022"/>
    <s v="Credit"/>
    <n v="138"/>
    <n v="2"/>
    <n v="2"/>
    <n v="138"/>
    <n v="2"/>
    <n v="2"/>
    <n v="4"/>
    <n v="4"/>
    <d v="2022-02-04T00:00:00"/>
    <x v="11"/>
    <s v="Food"/>
    <x v="1"/>
    <b v="1"/>
    <n v="2"/>
    <n v="1.3333333333333333"/>
    <s v="Wonderful Pistachios "/>
    <s v=" Variety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Vitamin Water - Ice Cool Blue Lavender"/>
    <s v="Water"/>
    <n v="14655799684"/>
    <s v="Friday, February 4, 2022"/>
    <s v="Cash"/>
    <n v="144"/>
    <n v="2.5"/>
    <n v="1"/>
    <n v="144"/>
    <n v="2.5"/>
    <n v="1"/>
    <n v="2.5"/>
    <n v="2.5"/>
    <d v="2022-02-04T00:00:00"/>
    <x v="52"/>
    <s v="Water"/>
    <x v="3"/>
    <b v="1"/>
    <n v="2.5"/>
    <n v="1.6666666666666667"/>
    <s v="Vitamin Water "/>
    <s v=" Ice Cool Blue Lavender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4655811848"/>
    <s v="Friday, February 4, 2022"/>
    <s v="Cash"/>
    <n v="141"/>
    <n v="1.5"/>
    <n v="1"/>
    <n v="141"/>
    <n v="1.5"/>
    <n v="1"/>
    <n v="1.5"/>
    <n v="1.5"/>
    <d v="2022-02-04T00:00:00"/>
    <x v="44"/>
    <s v="Carbonated"/>
    <x v="0"/>
    <b v="1"/>
    <n v="1.5"/>
    <n v="1"/>
    <s v="Coca Cola "/>
    <s v=" Zero Sugar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5905253"/>
    <s v="Friday, February 4, 2022"/>
    <s v="Cash"/>
    <n v="141"/>
    <n v="1"/>
    <n v="1"/>
    <n v="141"/>
    <n v="1"/>
    <n v="1"/>
    <n v="1"/>
    <n v="1"/>
    <d v="2022-02-04T00:00:00"/>
    <x v="44"/>
    <s v="Carbonated"/>
    <x v="0"/>
    <b v="1"/>
    <n v="1"/>
    <n v="0.66666666666666663"/>
    <s v="Coca Cola "/>
    <s v=" Zero Sugar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56159187"/>
    <s v="Friday, February 4, 2022"/>
    <s v="Cash"/>
    <n v="140"/>
    <n v="1"/>
    <n v="1"/>
    <n v="140"/>
    <n v="1"/>
    <n v="1"/>
    <n v="1"/>
    <n v="1"/>
    <d v="2022-02-04T00:00:00"/>
    <x v="70"/>
    <s v="Carbonated"/>
    <x v="0"/>
    <b v="1"/>
    <n v="1"/>
    <n v="0.66666666666666663"/>
    <s v="Sunkist Soda "/>
    <s v=" Orange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BodyArmor LYTE  - Peach Mango"/>
    <s v="Water"/>
    <n v="14656157994"/>
    <s v="Friday, February 4, 2022"/>
    <s v="Cash"/>
    <n v="148"/>
    <n v="2"/>
    <n v="1"/>
    <n v="148"/>
    <n v="2"/>
    <n v="1"/>
    <n v="2"/>
    <n v="2"/>
    <d v="2022-02-04T00:00:00"/>
    <x v="34"/>
    <s v="Water"/>
    <x v="3"/>
    <b v="1"/>
    <n v="2"/>
    <n v="1.3333333333333333"/>
    <s v="BodyArmor LYTE  "/>
    <s v=" Peach Mango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4656200869"/>
    <s v="Friday, February 4, 2022"/>
    <s v="Cash"/>
    <n v="141"/>
    <n v="1.5"/>
    <n v="1"/>
    <n v="141"/>
    <n v="1.5"/>
    <n v="1"/>
    <n v="1.5"/>
    <n v="1.5"/>
    <d v="2022-02-04T00:00:00"/>
    <x v="44"/>
    <s v="Carbonated"/>
    <x v="0"/>
    <b v="1"/>
    <n v="1.5"/>
    <n v="1"/>
    <s v="Coca Cola "/>
    <s v=" Zero Sugar"/>
    <m/>
    <s v="Friday"/>
    <s v=" February 4"/>
    <n v="2022"/>
    <n v="6527"/>
  </r>
  <r>
    <s v="Processed"/>
    <s v="VJ300320686"/>
    <s v="Earle Asphalt"/>
    <s v="Earle Asphalt x1371"/>
    <n v="35.2750871"/>
    <n v="-90.466769400000004"/>
    <s v="Vitamin Water - Ice Cool Blue Lavender"/>
    <s v="Water"/>
    <n v="14656232835"/>
    <s v="Friday, February 4, 2022"/>
    <s v="Cash"/>
    <n v="144"/>
    <n v="2.5"/>
    <n v="1"/>
    <n v="144"/>
    <n v="2.5"/>
    <n v="1"/>
    <n v="2.5"/>
    <n v="2.5"/>
    <d v="2022-02-04T00:00:00"/>
    <x v="52"/>
    <s v="Water"/>
    <x v="3"/>
    <b v="1"/>
    <n v="2.5"/>
    <n v="1.6666666666666667"/>
    <s v="Vitamin Water "/>
    <s v=" Ice Cool Blue Lavender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656359428"/>
    <s v="Friday, February 4, 2022"/>
    <s v="Cash"/>
    <n v="110"/>
    <n v="1.5"/>
    <n v="1"/>
    <n v="110"/>
    <n v="1.5"/>
    <n v="1"/>
    <n v="1.5"/>
    <n v="1.5"/>
    <d v="2022-02-04T00:00:00"/>
    <x v="77"/>
    <s v="Food"/>
    <x v="1"/>
    <b v="1"/>
    <n v="1.5"/>
    <n v="1"/>
    <s v="Doritos Famin Hot Nacho"/>
    <m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6483294"/>
    <s v="Friday, February 4, 2022"/>
    <s v="Cash"/>
    <n v="141"/>
    <n v="1"/>
    <n v="1"/>
    <n v="141"/>
    <n v="1"/>
    <n v="1"/>
    <n v="1"/>
    <n v="1"/>
    <d v="2022-02-04T00:00:00"/>
    <x v="44"/>
    <s v="Carbonated"/>
    <x v="0"/>
    <b v="1"/>
    <n v="1"/>
    <n v="0.66666666666666663"/>
    <s v="Coca Cola "/>
    <s v=" Zero Sugar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656738811"/>
    <s v="Friday, February 4, 2022"/>
    <s v="Cash"/>
    <n v="134"/>
    <n v="2"/>
    <n v="1"/>
    <n v="134"/>
    <n v="2"/>
    <n v="1"/>
    <n v="2"/>
    <n v="2"/>
    <d v="2022-02-04T00:00:00"/>
    <x v="10"/>
    <s v="Food"/>
    <x v="1"/>
    <b v="1"/>
    <n v="2"/>
    <n v="1.3333333333333333"/>
    <s v="KitKat "/>
    <s v=" Crisp Wafers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6793605"/>
    <s v="Friday, February 4, 2022"/>
    <s v="Cash"/>
    <n v="141"/>
    <n v="1"/>
    <n v="1"/>
    <n v="141"/>
    <n v="1"/>
    <n v="1"/>
    <n v="1"/>
    <n v="1"/>
    <d v="2022-02-04T00:00:00"/>
    <x v="44"/>
    <s v="Carbonated"/>
    <x v="0"/>
    <b v="1"/>
    <n v="1"/>
    <n v="0.66666666666666663"/>
    <s v="Coca Cola "/>
    <s v=" Zero Sugar"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56928802"/>
    <s v="Friday, February 4, 2022"/>
    <s v="Cash"/>
    <n v="144"/>
    <n v="3"/>
    <n v="1"/>
    <n v="144"/>
    <n v="3"/>
    <n v="1"/>
    <n v="3"/>
    <n v="3"/>
    <d v="2022-02-04T00:00:00"/>
    <x v="5"/>
    <s v="Carbonated"/>
    <x v="0"/>
    <b v="1"/>
    <n v="3"/>
    <n v="2"/>
    <s v="Monster Energy Original"/>
    <m/>
    <m/>
    <s v="Friday"/>
    <s v=" February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56959172"/>
    <s v="Saturday, February 5, 2022"/>
    <s v="Cash"/>
    <n v="141"/>
    <n v="1"/>
    <n v="1"/>
    <n v="141"/>
    <n v="1"/>
    <n v="1"/>
    <n v="1"/>
    <n v="1"/>
    <d v="2022-02-04T00:00:00"/>
    <x v="44"/>
    <s v="Carbonated"/>
    <x v="0"/>
    <b v="1"/>
    <n v="1"/>
    <n v="0.66666666666666663"/>
    <s v="Coca Cola "/>
    <s v=" Zero Sugar"/>
    <m/>
    <s v="Saturday"/>
    <s v=" February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57172457"/>
    <s v="Saturday, February 5, 2022"/>
    <s v="Cash"/>
    <n v="144"/>
    <n v="3"/>
    <n v="1"/>
    <n v="144"/>
    <n v="3"/>
    <n v="1"/>
    <n v="3"/>
    <n v="3"/>
    <d v="2022-02-05T00:00:00"/>
    <x v="5"/>
    <s v="Carbonated"/>
    <x v="0"/>
    <b v="1"/>
    <n v="3"/>
    <n v="2"/>
    <s v="Monster Energy Original"/>
    <m/>
    <m/>
    <s v="Saturday"/>
    <s v=" February 5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657173620"/>
    <s v="Saturday, February 5, 2022"/>
    <s v="Cash"/>
    <n v="110"/>
    <n v="1.5"/>
    <n v="1"/>
    <n v="110"/>
    <n v="1.5"/>
    <n v="1"/>
    <n v="1.5"/>
    <n v="1.5"/>
    <d v="2022-02-05T00:00:00"/>
    <x v="77"/>
    <s v="Food"/>
    <x v="1"/>
    <b v="1"/>
    <n v="1.5"/>
    <n v="1"/>
    <s v="Doritos Famin Hot Nacho"/>
    <m/>
    <m/>
    <s v="Saturday"/>
    <s v=" February 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657184503"/>
    <s v="Saturday, February 5, 2022"/>
    <s v="Cash"/>
    <n v="120"/>
    <n v="1.5"/>
    <n v="1"/>
    <n v="120"/>
    <n v="1.5"/>
    <n v="1"/>
    <n v="1.5"/>
    <n v="1.5"/>
    <d v="2022-02-05T00:00:00"/>
    <x v="75"/>
    <s v="Food"/>
    <x v="1"/>
    <b v="1"/>
    <n v="1.5"/>
    <n v="1"/>
    <s v="Cheetos Flaming Hot Limon Crunchy"/>
    <m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657720063"/>
    <s v="Saturday, February 5, 2022"/>
    <s v="Cash"/>
    <n v="141"/>
    <n v="1.5"/>
    <n v="1"/>
    <n v="141"/>
    <n v="1.5"/>
    <n v="1"/>
    <n v="1.5"/>
    <n v="1.5"/>
    <d v="2022-02-05T00:00:00"/>
    <x v="33"/>
    <s v="Non Carbonated"/>
    <x v="2"/>
    <b v="1"/>
    <n v="1.5"/>
    <n v="1"/>
    <s v="V8 Vegetable Juice "/>
    <s v=" Original"/>
    <m/>
    <s v="Saturday"/>
    <s v=" February 5"/>
    <n v="2022"/>
    <n v="6527"/>
  </r>
  <r>
    <s v="Processed"/>
    <s v="VJ300205292"/>
    <s v="Brunswick Sq Mall"/>
    <s v="BSQ Mall x1364 - Zales"/>
    <n v="40.423690999999998"/>
    <n v="-74.380831999999998"/>
    <s v="Robert Irvine's - Fit Crunch -  Chocolate Pea"/>
    <s v="Food"/>
    <n v="14657909686"/>
    <s v="Saturday, February 5, 2022"/>
    <s v="Credit"/>
    <n v="137"/>
    <n v="2"/>
    <n v="1"/>
    <n v="137"/>
    <n v="2"/>
    <n v="1"/>
    <n v="2"/>
    <n v="2"/>
    <d v="2022-02-05T00:00:00"/>
    <x v="21"/>
    <s v="Food"/>
    <x v="1"/>
    <b v="1"/>
    <n v="2"/>
    <n v="1.3333333333333333"/>
    <s v="Robert Irvine's "/>
    <s v=" Fit Crunch "/>
    <s v="  Chocolate Pea"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658268569"/>
    <s v="Saturday, February 5, 2022"/>
    <s v="Cash"/>
    <n v="110"/>
    <n v="1.5"/>
    <n v="1"/>
    <n v="110"/>
    <n v="1.5"/>
    <n v="1"/>
    <n v="1.5"/>
    <n v="1.5"/>
    <d v="2022-02-05T00:00:00"/>
    <x v="36"/>
    <s v="Food"/>
    <x v="1"/>
    <b v="1"/>
    <n v="1.5"/>
    <n v="1"/>
    <s v="Good Health Veggie Stix "/>
    <s v=" Sea Salt"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Keto Krisp - Almond Butter"/>
    <s v="Carbonated"/>
    <n v="14658269936"/>
    <s v="Saturday, February 5, 2022"/>
    <s v="Cash"/>
    <n v="135"/>
    <n v="1.25"/>
    <n v="1"/>
    <n v="135"/>
    <n v="1.25"/>
    <n v="1"/>
    <n v="1.25"/>
    <n v="1.25"/>
    <d v="2022-02-05T00:00:00"/>
    <x v="64"/>
    <s v="Carbonated"/>
    <x v="0"/>
    <b v="1"/>
    <n v="1.25"/>
    <n v="0.83333333333333337"/>
    <s v="Keto Krisp "/>
    <s v=" Almond Butter"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658376115"/>
    <s v="Saturday, February 5, 2022"/>
    <s v="Cash"/>
    <n v="141"/>
    <n v="1.5"/>
    <n v="1"/>
    <n v="141"/>
    <n v="1.5"/>
    <n v="1"/>
    <n v="1.5"/>
    <n v="1.5"/>
    <d v="2022-02-05T00:00:00"/>
    <x v="33"/>
    <s v="Non Carbonated"/>
    <x v="2"/>
    <b v="1"/>
    <n v="1.5"/>
    <n v="1"/>
    <s v="V8 Vegetable Juice "/>
    <s v=" Original"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658547557"/>
    <s v="Saturday, February 5, 2022"/>
    <s v="Credit"/>
    <n v="148"/>
    <n v="3.5"/>
    <n v="1"/>
    <n v="148"/>
    <n v="3.5"/>
    <n v="1"/>
    <n v="3.5"/>
    <n v="3.5"/>
    <d v="2022-02-05T00:00:00"/>
    <x v="45"/>
    <s v="Carbonated"/>
    <x v="0"/>
    <b v="1"/>
    <n v="3.5"/>
    <n v="2.3333333333333335"/>
    <s v="Red Bull "/>
    <s v=" Original"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658550685"/>
    <s v="Saturday, February 5, 2022"/>
    <s v="Credit"/>
    <n v="148"/>
    <n v="3.5"/>
    <n v="1"/>
    <n v="148"/>
    <n v="3.5"/>
    <n v="1"/>
    <n v="3.5"/>
    <n v="3.5"/>
    <d v="2022-02-05T00:00:00"/>
    <x v="45"/>
    <s v="Carbonated"/>
    <x v="0"/>
    <b v="1"/>
    <n v="3.5"/>
    <n v="2.3333333333333335"/>
    <s v="Red Bull "/>
    <s v=" Original"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658938087"/>
    <s v="Saturday, February 5, 2022"/>
    <s v="Cash"/>
    <n v="110"/>
    <n v="1.5"/>
    <n v="1"/>
    <n v="110"/>
    <n v="1.5"/>
    <n v="1"/>
    <n v="1.5"/>
    <n v="1.5"/>
    <d v="2022-02-05T00:00:00"/>
    <x v="36"/>
    <s v="Food"/>
    <x v="1"/>
    <b v="1"/>
    <n v="1.5"/>
    <n v="1"/>
    <s v="Good Health Veggie Stix "/>
    <s v=" Sea Salt"/>
    <m/>
    <s v="Saturday"/>
    <s v=" February 5"/>
    <n v="2022"/>
    <n v="6527"/>
  </r>
  <r>
    <s v="Processed"/>
    <s v="VJ300205292"/>
    <s v="Brunswick Sq Mall"/>
    <s v="BSQ Mall x1364 - Zales"/>
    <n v="40.423690999999998"/>
    <n v="-74.380831999999998"/>
    <s v="Spindrift - Sparkling Water Raspberry Lime"/>
    <s v="Non Carbonated"/>
    <n v="14659427620"/>
    <s v="Saturday, February 5, 2022"/>
    <s v="Cash"/>
    <n v="140"/>
    <n v="1.5"/>
    <n v="1"/>
    <n v="140"/>
    <n v="1.5"/>
    <n v="1"/>
    <n v="1.5"/>
    <n v="1.5"/>
    <d v="2022-02-05T00:00:00"/>
    <x v="59"/>
    <s v="Non Carbonated"/>
    <x v="2"/>
    <b v="1"/>
    <n v="1.5"/>
    <n v="1"/>
    <s v="Spindrift "/>
    <s v=" Sparkling Water Raspberry Lime"/>
    <m/>
    <s v="Saturday"/>
    <s v=" February 5"/>
    <n v="2022"/>
    <n v="6527"/>
  </r>
  <r>
    <s v="Processed"/>
    <s v="VJ300205292"/>
    <s v="Brunswick Sq Mall"/>
    <s v="BSQ Mall x1364 - Zales"/>
    <n v="40.423690999999998"/>
    <n v="-74.380831999999998"/>
    <s v="Miss Vickie's Potato Chip - Jalapeno"/>
    <s v="Food"/>
    <n v="14659676194"/>
    <s v="Saturday, February 5, 2022"/>
    <s v="Cash"/>
    <n v="112"/>
    <n v="1.5"/>
    <n v="1"/>
    <n v="112"/>
    <n v="1.5"/>
    <n v="1"/>
    <n v="1.5"/>
    <n v="1.5"/>
    <d v="2022-02-05T00:00:00"/>
    <x v="43"/>
    <s v="Food"/>
    <x v="1"/>
    <b v="1"/>
    <n v="1.5"/>
    <n v="1"/>
    <s v="Miss Vickie's Potato Chip "/>
    <s v=" Jalapeno"/>
    <m/>
    <s v="Saturday"/>
    <s v=" February 5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660930391"/>
    <s v="Sunday, February 6, 2022"/>
    <s v="Cash"/>
    <n v="141"/>
    <n v="1.5"/>
    <n v="1"/>
    <n v="141"/>
    <n v="1.5"/>
    <n v="1"/>
    <n v="1.5"/>
    <n v="1.5"/>
    <d v="2022-02-06T00:00:00"/>
    <x v="33"/>
    <s v="Non Carbonated"/>
    <x v="2"/>
    <b v="1"/>
    <n v="1.5"/>
    <n v="1"/>
    <s v="V8 Vegetable Juice "/>
    <s v=" Original"/>
    <m/>
    <s v="Sunday"/>
    <s v=" February 6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660971272"/>
    <s v="Sunday, February 6, 2022"/>
    <s v="Cash"/>
    <n v="146"/>
    <n v="3"/>
    <n v="1"/>
    <n v="146"/>
    <n v="3"/>
    <n v="1"/>
    <n v="3"/>
    <n v="3"/>
    <d v="2022-02-06T00:00:00"/>
    <x v="5"/>
    <s v="Carbonated"/>
    <x v="0"/>
    <b v="1"/>
    <n v="3"/>
    <n v="2"/>
    <s v="Monster Energy Original"/>
    <m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61248744"/>
    <s v="Sunday, February 6, 2022"/>
    <s v="Cash"/>
    <n v="144"/>
    <n v="1.5"/>
    <n v="1"/>
    <n v="144"/>
    <n v="1.5"/>
    <n v="1"/>
    <n v="1.5"/>
    <n v="1.5"/>
    <d v="2022-02-06T00:00:00"/>
    <x v="29"/>
    <s v="Water"/>
    <x v="3"/>
    <b v="1"/>
    <n v="1.5"/>
    <n v="1"/>
    <s v="Poland Springs Water"/>
    <m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661251334"/>
    <s v="Sunday, February 6, 2022"/>
    <s v="Cash"/>
    <n v="130"/>
    <n v="2"/>
    <n v="1"/>
    <n v="130"/>
    <n v="2"/>
    <n v="1"/>
    <n v="2"/>
    <n v="2"/>
    <d v="2022-02-06T00:00:00"/>
    <x v="10"/>
    <s v="Food"/>
    <x v="1"/>
    <b v="1"/>
    <n v="2"/>
    <n v="1.3333333333333333"/>
    <s v="KitKat "/>
    <s v=" Crisp Wafers"/>
    <m/>
    <s v="Sunday"/>
    <s v=" February 6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661331173"/>
    <s v="Sunday, February 6, 2022"/>
    <s v="Cash"/>
    <n v="144"/>
    <n v="2.5"/>
    <n v="1"/>
    <n v="144"/>
    <n v="2.5"/>
    <n v="1"/>
    <n v="2.5"/>
    <n v="2.5"/>
    <d v="2022-02-06T00:00:00"/>
    <x v="40"/>
    <s v="Non Carbonated"/>
    <x v="2"/>
    <b v="1"/>
    <n v="2.5"/>
    <n v="1.6666666666666667"/>
    <s v="Bai Antioxidant "/>
    <s v=" Molokai Coconut"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Robert Irvine's - Fit Crunch -  Chocolate Pea"/>
    <s v="Food"/>
    <n v="14661509975"/>
    <s v="Sunday, February 6, 2022"/>
    <s v="Credit"/>
    <n v="137"/>
    <n v="2"/>
    <n v="1"/>
    <n v="137"/>
    <n v="2"/>
    <n v="1"/>
    <n v="2"/>
    <n v="2"/>
    <d v="2022-02-06T00:00:00"/>
    <x v="21"/>
    <s v="Food"/>
    <x v="1"/>
    <b v="1"/>
    <n v="2"/>
    <n v="1.3333333333333333"/>
    <s v="Robert Irvine's "/>
    <s v=" Fit Crunch "/>
    <s v="  Chocolate Pea"/>
    <s v="Sunday"/>
    <s v=" February 6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661635421"/>
    <s v="Sunday, February 6, 2022"/>
    <s v="Credit"/>
    <n v="144"/>
    <n v="2.5"/>
    <n v="1"/>
    <n v="144"/>
    <n v="2.5"/>
    <n v="1"/>
    <n v="2.5"/>
    <n v="2.5"/>
    <d v="2022-02-06T00:00:00"/>
    <x v="40"/>
    <s v="Non Carbonated"/>
    <x v="2"/>
    <b v="1"/>
    <n v="2.5"/>
    <n v="1.6666666666666667"/>
    <s v="Bai Antioxidant "/>
    <s v=" Molokai Coconut"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Good Health Veggie Stix - Sea Salt"/>
    <s v="Food"/>
    <n v="14661773325"/>
    <s v="Sunday, February 6, 2022"/>
    <s v="Cash"/>
    <n v="111"/>
    <n v="1.5"/>
    <n v="1"/>
    <n v="111"/>
    <n v="1.5"/>
    <n v="1"/>
    <n v="1.5"/>
    <n v="1.5"/>
    <d v="2022-02-06T00:00:00"/>
    <x v="36"/>
    <s v="Food"/>
    <x v="1"/>
    <b v="1"/>
    <n v="1.5"/>
    <n v="1"/>
    <s v="Good Health Veggie Stix "/>
    <s v=" Sea Salt"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61887265"/>
    <s v="Sunday, February 6, 2022"/>
    <s v="Cash"/>
    <n v="144"/>
    <n v="1.5"/>
    <n v="1"/>
    <n v="144"/>
    <n v="1.5"/>
    <n v="1"/>
    <n v="1.5"/>
    <n v="1.5"/>
    <d v="2022-02-06T00:00:00"/>
    <x v="29"/>
    <s v="Water"/>
    <x v="3"/>
    <b v="1"/>
    <n v="1.5"/>
    <n v="1"/>
    <s v="Poland Springs Water"/>
    <m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Zevia Zero Calorie Energy - Mango Ginger"/>
    <s v="Non Carbonated"/>
    <n v="14662128280"/>
    <s v="Sunday, February 6, 2022"/>
    <s v="Cash"/>
    <n v="148"/>
    <n v="2.5"/>
    <n v="1"/>
    <n v="148"/>
    <n v="2.5"/>
    <n v="1"/>
    <n v="2.5"/>
    <n v="2.5"/>
    <d v="2022-02-06T00:00:00"/>
    <x v="32"/>
    <s v="Non Carbonated"/>
    <x v="2"/>
    <b v="1"/>
    <n v="2.5"/>
    <n v="1.6666666666666667"/>
    <s v="Zevia Zero Calorie Energy "/>
    <s v=" Mango Ginger"/>
    <m/>
    <s v="Sunday"/>
    <s v=" February 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62687802"/>
    <s v="Monday, February 7, 2022"/>
    <s v="Credit"/>
    <n v="144"/>
    <n v="1.5"/>
    <n v="2"/>
    <n v="144"/>
    <n v="1.5"/>
    <n v="2"/>
    <n v="3"/>
    <n v="3"/>
    <d v="2022-02-06T00:00:00"/>
    <x v="29"/>
    <s v="Water"/>
    <x v="3"/>
    <b v="1"/>
    <n v="1.5"/>
    <n v="1"/>
    <s v="Poland Springs Water"/>
    <m/>
    <m/>
    <s v="Monday"/>
    <s v=" Februar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62688836"/>
    <s v="Monday, February 7, 2022"/>
    <s v="Cash"/>
    <n v="144"/>
    <n v="1.5"/>
    <n v="1"/>
    <n v="144"/>
    <n v="1.5"/>
    <n v="1"/>
    <n v="1.5"/>
    <n v="1.5"/>
    <d v="2022-02-06T00:00:00"/>
    <x v="29"/>
    <s v="Water"/>
    <x v="3"/>
    <b v="1"/>
    <n v="1.5"/>
    <n v="1"/>
    <s v="Poland Springs Water"/>
    <m/>
    <m/>
    <s v="Monday"/>
    <s v=" February 7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63320332"/>
    <s v="Monday, February 7, 2022"/>
    <s v="Credit"/>
    <n v="111"/>
    <n v="1.5"/>
    <n v="1"/>
    <n v="111"/>
    <n v="1.5"/>
    <n v="1"/>
    <n v="1.5"/>
    <n v="1.5"/>
    <d v="2022-02-07T00:00:00"/>
    <x v="51"/>
    <s v="Food"/>
    <x v="1"/>
    <b v="1"/>
    <n v="1.5"/>
    <n v="1"/>
    <s v="Miss Vickie's Potato Chip "/>
    <s v=" Smokehouse BBQ"/>
    <m/>
    <s v="Monday"/>
    <s v=" February 7"/>
    <n v="2022"/>
    <n v="6527"/>
  </r>
  <r>
    <s v="Processed"/>
    <s v="VJ300320611"/>
    <s v="Brunswick Sq Mall"/>
    <s v="BSQ Mall x1366 - ATT"/>
    <n v="40.423690999999998"/>
    <n v="-74.380831999999998"/>
    <s v="Bubly - Cherry"/>
    <s v="Carbonated"/>
    <n v="14663498695"/>
    <s v="Monday, February 7, 2022"/>
    <s v="Credit"/>
    <n v="140"/>
    <n v="1.5"/>
    <n v="1"/>
    <n v="140"/>
    <n v="1.5"/>
    <n v="1"/>
    <n v="1.5"/>
    <n v="1.5"/>
    <d v="2022-02-07T00:00:00"/>
    <x v="57"/>
    <s v="Carbonated"/>
    <x v="0"/>
    <b v="1"/>
    <n v="1.5"/>
    <n v="1"/>
    <s v="Bubly "/>
    <s v=" Cherry"/>
    <m/>
    <s v="Monday"/>
    <s v=" February 7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63673381"/>
    <s v="Monday, February 7, 2022"/>
    <s v="Cash"/>
    <n v="111"/>
    <n v="1.5"/>
    <n v="1"/>
    <n v="111"/>
    <n v="1.5"/>
    <n v="1"/>
    <n v="1.5"/>
    <n v="1.5"/>
    <d v="2022-02-07T00:00:00"/>
    <x v="51"/>
    <s v="Food"/>
    <x v="1"/>
    <b v="1"/>
    <n v="1.5"/>
    <n v="1"/>
    <s v="Miss Vickie's Potato Chip "/>
    <s v=" Smokehouse BBQ"/>
    <m/>
    <s v="Monday"/>
    <s v=" February 7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63839806"/>
    <s v="Monday, February 7, 2022"/>
    <s v="Credit"/>
    <n v="135"/>
    <n v="2"/>
    <n v="1"/>
    <n v="135"/>
    <n v="2"/>
    <n v="1"/>
    <n v="2"/>
    <n v="2"/>
    <d v="2022-02-07T00:00:00"/>
    <x v="64"/>
    <s v="Carbonated"/>
    <x v="0"/>
    <b v="1"/>
    <n v="2"/>
    <n v="1.3333333333333333"/>
    <s v="Keto Krisp "/>
    <s v=" Almond Butter"/>
    <m/>
    <s v="Monday"/>
    <s v=" February 7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665320687"/>
    <s v="Monday, February 7, 2022"/>
    <s v="Credit"/>
    <n v="137"/>
    <n v="2"/>
    <n v="1"/>
    <n v="137"/>
    <n v="2"/>
    <n v="1"/>
    <n v="2"/>
    <n v="2"/>
    <d v="2022-02-07T00:00:00"/>
    <x v="73"/>
    <s v="Food"/>
    <x v="1"/>
    <b v="1"/>
    <n v="2"/>
    <n v="1.3333333333333333"/>
    <s v="NuGo Dark Chocolate "/>
    <s v=" Choc Chip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665346142"/>
    <s v="Monday, February 7, 2022"/>
    <s v="Credit"/>
    <n v="120"/>
    <n v="1.5"/>
    <n v="1"/>
    <n v="120"/>
    <n v="1.5"/>
    <n v="1"/>
    <n v="1.5"/>
    <n v="3"/>
    <d v="2022-02-07T00:00:00"/>
    <x v="75"/>
    <s v="Food"/>
    <x v="1"/>
    <b v="1"/>
    <n v="1.5"/>
    <n v="1"/>
    <s v="Cheetos Flaming Hot Limon Crunchy"/>
    <m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665346142"/>
    <s v="Monday, February 7, 2022"/>
    <s v="Credit"/>
    <n v="111"/>
    <n v="1.5"/>
    <n v="1"/>
    <n v="111"/>
    <n v="1.5"/>
    <n v="1"/>
    <n v="1.5"/>
    <n v="3"/>
    <d v="2022-02-07T00:00:00"/>
    <x v="8"/>
    <s v="Food"/>
    <x v="1"/>
    <b v="1"/>
    <n v="1.5"/>
    <n v="1"/>
    <s v="Skinny Pop Popcorn"/>
    <m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665556811"/>
    <s v="Monday, February 7, 2022"/>
    <s v="Credit"/>
    <n v="110"/>
    <n v="1.5"/>
    <n v="1"/>
    <n v="110"/>
    <n v="1.5"/>
    <n v="1"/>
    <n v="1.5"/>
    <n v="1.5"/>
    <d v="2022-02-07T00:00:00"/>
    <x v="77"/>
    <s v="Food"/>
    <x v="1"/>
    <b v="1"/>
    <n v="1.5"/>
    <n v="1"/>
    <s v="Doritos Famin Hot Nacho"/>
    <m/>
    <m/>
    <s v="Monday"/>
    <s v=" February 7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666055106"/>
    <s v="Monday, February 7, 2022"/>
    <s v="Cash"/>
    <n v="148"/>
    <n v="3.5"/>
    <n v="1"/>
    <n v="148"/>
    <n v="3.5"/>
    <n v="1"/>
    <n v="3.5"/>
    <n v="3.5"/>
    <d v="2022-02-07T00:00:00"/>
    <x v="45"/>
    <s v="Carbonated"/>
    <x v="0"/>
    <b v="1"/>
    <n v="3.5"/>
    <n v="2.3333333333333335"/>
    <s v="Red Bull "/>
    <s v=" Original"/>
    <m/>
    <s v="Monday"/>
    <s v=" February 7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666062656"/>
    <s v="Monday, February 7, 2022"/>
    <s v="Cash"/>
    <n v="148"/>
    <n v="3.5"/>
    <n v="1"/>
    <n v="148"/>
    <n v="3.5"/>
    <n v="1"/>
    <n v="3.5"/>
    <n v="3.5"/>
    <d v="2022-02-07T00:00:00"/>
    <x v="45"/>
    <s v="Carbonated"/>
    <x v="0"/>
    <b v="1"/>
    <n v="3.5"/>
    <n v="2.3333333333333335"/>
    <s v="Red Bull "/>
    <s v=" Original"/>
    <m/>
    <s v="Monday"/>
    <s v=" February 7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666127240"/>
    <s v="Monday, February 7, 2022"/>
    <s v="Cash"/>
    <n v="145"/>
    <n v="2.5"/>
    <n v="1"/>
    <n v="145"/>
    <n v="2.5"/>
    <n v="1"/>
    <n v="2.5"/>
    <n v="2.5"/>
    <d v="2022-02-07T00:00:00"/>
    <x v="31"/>
    <s v="Non Carbonated"/>
    <x v="2"/>
    <b v="1"/>
    <n v="2.5"/>
    <n v="1.6666666666666667"/>
    <s v="Snapple Diet Tea "/>
    <s v=" Raspberry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66503964"/>
    <s v="Monday, February 7, 2022"/>
    <s v="Cash"/>
    <n v="140"/>
    <n v="1"/>
    <n v="1"/>
    <n v="140"/>
    <n v="1"/>
    <n v="1"/>
    <n v="1"/>
    <n v="1"/>
    <d v="2022-02-07T00:00:00"/>
    <x v="70"/>
    <s v="Carbonated"/>
    <x v="0"/>
    <b v="1"/>
    <n v="1"/>
    <n v="0.66666666666666663"/>
    <s v="Sunkist Soda "/>
    <s v=" Orange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66946010"/>
    <s v="Monday, February 7, 2022"/>
    <s v="Cash"/>
    <n v="141"/>
    <n v="1"/>
    <n v="1"/>
    <n v="141"/>
    <n v="1"/>
    <n v="1"/>
    <n v="1"/>
    <n v="1"/>
    <d v="2022-02-07T00:00:00"/>
    <x v="44"/>
    <s v="Carbonated"/>
    <x v="0"/>
    <b v="1"/>
    <n v="1"/>
    <n v="0.66666666666666663"/>
    <s v="Coca Cola "/>
    <s v=" Zero Sugar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66959800"/>
    <s v="Monday, February 7, 2022"/>
    <s v="Cash"/>
    <n v="140"/>
    <n v="1"/>
    <n v="1"/>
    <n v="140"/>
    <n v="1"/>
    <n v="1"/>
    <n v="1"/>
    <n v="1"/>
    <d v="2022-02-07T00:00:00"/>
    <x v="70"/>
    <s v="Carbonated"/>
    <x v="0"/>
    <b v="1"/>
    <n v="1"/>
    <n v="0.66666666666666663"/>
    <s v="Sunkist Soda "/>
    <s v=" Orange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66991176"/>
    <s v="Monday, February 7, 2022"/>
    <s v="Cash"/>
    <n v="140"/>
    <n v="1"/>
    <n v="1"/>
    <n v="140"/>
    <n v="1"/>
    <n v="1"/>
    <n v="1"/>
    <n v="1"/>
    <d v="2022-02-07T00:00:00"/>
    <x v="70"/>
    <s v="Carbonated"/>
    <x v="0"/>
    <b v="1"/>
    <n v="1"/>
    <n v="0.66666666666666663"/>
    <s v="Sunkist Soda "/>
    <s v=" Orange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67359009"/>
    <s v="Monday, February 7, 2022"/>
    <s v="Cash"/>
    <n v="141"/>
    <n v="1"/>
    <n v="1"/>
    <n v="141"/>
    <n v="1"/>
    <n v="1"/>
    <n v="1"/>
    <n v="1"/>
    <d v="2022-02-07T00:00:00"/>
    <x v="44"/>
    <s v="Carbonated"/>
    <x v="0"/>
    <b v="1"/>
    <n v="1"/>
    <n v="0.66666666666666663"/>
    <s v="Coca Cola "/>
    <s v=" Zero Sugar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667396376"/>
    <s v="Monday, February 7, 2022"/>
    <s v="Credit"/>
    <n v="110"/>
    <n v="1.5"/>
    <n v="1"/>
    <n v="110"/>
    <n v="1.5"/>
    <n v="1"/>
    <n v="1.5"/>
    <n v="1.5"/>
    <d v="2022-02-07T00:00:00"/>
    <x v="77"/>
    <s v="Food"/>
    <x v="1"/>
    <b v="1"/>
    <n v="1.5"/>
    <n v="1"/>
    <s v="Doritos Famin Hot Nacho"/>
    <m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667401189"/>
    <s v="Monday, February 7, 2022"/>
    <s v="Cash"/>
    <n v="112"/>
    <n v="1.5"/>
    <n v="1"/>
    <n v="112"/>
    <n v="1.5"/>
    <n v="1"/>
    <n v="1.5"/>
    <n v="1.5"/>
    <d v="2022-02-07T00:00:00"/>
    <x v="36"/>
    <s v="Food"/>
    <x v="1"/>
    <b v="1"/>
    <n v="1.5"/>
    <n v="1"/>
    <s v="Good Health Veggie Stix "/>
    <s v=" Sea Salt"/>
    <m/>
    <s v="Monday"/>
    <s v=" February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67566664"/>
    <s v="Monday, February 7, 2022"/>
    <s v="Credit"/>
    <n v="146"/>
    <n v="3"/>
    <n v="1"/>
    <n v="146"/>
    <n v="3"/>
    <n v="1"/>
    <n v="3"/>
    <n v="3"/>
    <d v="2022-02-07T00:00:00"/>
    <x v="5"/>
    <s v="Carbonated"/>
    <x v="0"/>
    <b v="1"/>
    <n v="3"/>
    <n v="2"/>
    <s v="Monster Energy Original"/>
    <m/>
    <m/>
    <s v="Monday"/>
    <s v=" Februar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67602089"/>
    <s v="Tuesday, February 8, 2022"/>
    <s v="Cash"/>
    <n v="144"/>
    <n v="1.5"/>
    <n v="1"/>
    <n v="144"/>
    <n v="1.5"/>
    <n v="1"/>
    <n v="1.5"/>
    <n v="1.5"/>
    <d v="2022-02-07T00:00:00"/>
    <x v="29"/>
    <s v="Water"/>
    <x v="3"/>
    <b v="1"/>
    <n v="1.5"/>
    <n v="1"/>
    <s v="Poland Springs Water"/>
    <m/>
    <m/>
    <s v="Tuesday"/>
    <s v=" February 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67603465"/>
    <s v="Tuesday, February 8, 2022"/>
    <s v="Cash"/>
    <n v="144"/>
    <n v="1.5"/>
    <n v="1"/>
    <n v="144"/>
    <n v="1.5"/>
    <n v="1"/>
    <n v="1.5"/>
    <n v="1.5"/>
    <d v="2022-02-07T00:00:00"/>
    <x v="29"/>
    <s v="Water"/>
    <x v="3"/>
    <b v="1"/>
    <n v="1.5"/>
    <n v="1"/>
    <s v="Poland Springs Water"/>
    <m/>
    <m/>
    <s v="Tuesday"/>
    <s v=" February 8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4668253038"/>
    <s v="Tuesday, February 8, 2022"/>
    <s v="Cash"/>
    <n v="114"/>
    <n v="1.5"/>
    <n v="1"/>
    <n v="114"/>
    <n v="1.5"/>
    <n v="1"/>
    <n v="1.5"/>
    <n v="1.5"/>
    <d v="2022-02-08T00:00:00"/>
    <x v="13"/>
    <s v="Food"/>
    <x v="1"/>
    <b v="1"/>
    <n v="1.5"/>
    <n v="1"/>
    <s v="Miss Vickie's Potato Chip "/>
    <s v=" Sea Salt Original"/>
    <m/>
    <s v="Tuesday"/>
    <s v=" February 8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670046751"/>
    <s v="Tuesday, February 8, 2022"/>
    <s v="Cash"/>
    <n v="145"/>
    <n v="2.5"/>
    <n v="1"/>
    <n v="145"/>
    <n v="2.5"/>
    <n v="1"/>
    <n v="2.5"/>
    <n v="2.5"/>
    <d v="2022-02-08T00:00:00"/>
    <x v="7"/>
    <s v="Non Carbonated"/>
    <x v="2"/>
    <b v="1"/>
    <n v="2.5"/>
    <n v="1.6666666666666667"/>
    <s v="Snapple Diet Tea "/>
    <s v=" Lemon"/>
    <m/>
    <s v="Tuesday"/>
    <s v=" February 8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70966963"/>
    <s v="Tuesday, February 8, 2022"/>
    <s v="Cash"/>
    <n v="135"/>
    <n v="2"/>
    <n v="1"/>
    <n v="135"/>
    <n v="2"/>
    <n v="1"/>
    <n v="2"/>
    <n v="2"/>
    <d v="2022-02-08T00:00:00"/>
    <x v="64"/>
    <s v="Carbonated"/>
    <x v="0"/>
    <b v="1"/>
    <n v="2"/>
    <n v="1.3333333333333333"/>
    <s v="Keto Krisp "/>
    <s v=" Almond Butter"/>
    <m/>
    <s v="Tuesday"/>
    <s v=" February 8"/>
    <n v="2022"/>
    <n v="6527"/>
  </r>
  <r>
    <s v="Processed"/>
    <s v="VJ300320611"/>
    <s v="Brunswick Sq Mall"/>
    <s v="BSQ Mall x1366 - ATT"/>
    <n v="40.423690999999998"/>
    <n v="-74.380831999999998"/>
    <s v="Keto Krisp - Almond Butter"/>
    <s v="Carbonated"/>
    <n v="14671153805"/>
    <s v="Tuesday, February 8, 2022"/>
    <s v="Cash"/>
    <n v="135"/>
    <n v="1.25"/>
    <n v="1"/>
    <n v="135"/>
    <n v="1.25"/>
    <n v="1"/>
    <n v="1.25"/>
    <n v="1.25"/>
    <d v="2022-02-08T00:00:00"/>
    <x v="64"/>
    <s v="Carbonated"/>
    <x v="0"/>
    <b v="1"/>
    <n v="1.25"/>
    <n v="0.83333333333333337"/>
    <s v="Keto Krisp "/>
    <s v=" Almond Butter"/>
    <m/>
    <s v="Tuesday"/>
    <s v=" February 8"/>
    <n v="2022"/>
    <n v="6527"/>
  </r>
  <r>
    <s v="Processed"/>
    <s v="VJ300320611"/>
    <s v="Brunswick Sq Mall"/>
    <s v="BSQ Mall x1366 - ATT"/>
    <n v="40.423690999999998"/>
    <n v="-74.380831999999998"/>
    <s v="Keto Krisp - Almond Butter"/>
    <s v="Carbonated"/>
    <n v="14671154999"/>
    <s v="Tuesday, February 8, 2022"/>
    <s v="Cash"/>
    <n v="135"/>
    <n v="1.25"/>
    <n v="1"/>
    <n v="135"/>
    <n v="1.25"/>
    <n v="1"/>
    <n v="1.25"/>
    <n v="1.25"/>
    <d v="2022-02-08T00:00:00"/>
    <x v="64"/>
    <s v="Carbonated"/>
    <x v="0"/>
    <b v="1"/>
    <n v="1.25"/>
    <n v="0.83333333333333337"/>
    <s v="Keto Krisp "/>
    <s v=" Almond Butter"/>
    <m/>
    <s v="Tuesday"/>
    <s v=" February 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671780713"/>
    <s v="Tuesday, February 8, 2022"/>
    <s v="Cash"/>
    <n v="145"/>
    <n v="2.5"/>
    <n v="1"/>
    <n v="145"/>
    <n v="2.5"/>
    <n v="1"/>
    <n v="2.5"/>
    <n v="2.5"/>
    <d v="2022-02-08T00:00:00"/>
    <x v="37"/>
    <s v="Non Carbonated"/>
    <x v="2"/>
    <b v="1"/>
    <n v="2.5"/>
    <n v="1.6666666666666667"/>
    <s v="Snapple Diet Tea "/>
    <s v=" Peach Tea"/>
    <m/>
    <s v="Tuesday"/>
    <s v=" February 8"/>
    <n v="2022"/>
    <n v="6527"/>
  </r>
  <r>
    <s v="Processed"/>
    <s v="VJ300320609"/>
    <s v="GuttenPlans"/>
    <s v="GuttenPlans x1367"/>
    <n v="40.435699999999997"/>
    <n v="-74.125200000000007"/>
    <s v="Popchips Potato - Barbeque"/>
    <s v="Food"/>
    <n v="14671784749"/>
    <s v="Tuesday, February 8, 2022"/>
    <s v="Cash"/>
    <n v="114"/>
    <n v="1.5"/>
    <n v="1"/>
    <n v="114"/>
    <n v="1.5"/>
    <n v="1"/>
    <n v="1.5"/>
    <n v="1.5"/>
    <d v="2022-02-08T00:00:00"/>
    <x v="61"/>
    <s v="Food"/>
    <x v="1"/>
    <b v="1"/>
    <n v="1.5"/>
    <n v="1"/>
    <s v="Popchips Potato "/>
    <s v=" Barbeque"/>
    <m/>
    <s v="Tuesday"/>
    <s v=" February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72118899"/>
    <s v="Tuesday, February 8, 2022"/>
    <s v="Cash"/>
    <n v="140"/>
    <n v="1"/>
    <n v="1"/>
    <n v="140"/>
    <n v="1"/>
    <n v="1"/>
    <n v="1"/>
    <n v="1"/>
    <d v="2022-02-08T00:00:00"/>
    <x v="70"/>
    <s v="Carbonated"/>
    <x v="0"/>
    <b v="1"/>
    <n v="1"/>
    <n v="0.66666666666666663"/>
    <s v="Sunkist Soda "/>
    <s v=" Orange"/>
    <m/>
    <s v="Tuesday"/>
    <s v=" February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72488224"/>
    <s v="Tuesday, February 8, 2022"/>
    <s v="Cash"/>
    <n v="144"/>
    <n v="3"/>
    <n v="1"/>
    <n v="144"/>
    <n v="3"/>
    <n v="1"/>
    <n v="3"/>
    <n v="3"/>
    <d v="2022-02-08T00:00:00"/>
    <x v="5"/>
    <s v="Carbonated"/>
    <x v="0"/>
    <b v="1"/>
    <n v="3"/>
    <n v="2"/>
    <s v="Monster Energy Original"/>
    <m/>
    <m/>
    <s v="Tuesday"/>
    <s v=" February 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72588565"/>
    <s v="Tuesday, February 8, 2022"/>
    <s v="Cash"/>
    <n v="148"/>
    <n v="3"/>
    <n v="1"/>
    <n v="148"/>
    <n v="3"/>
    <n v="1"/>
    <n v="3"/>
    <n v="3"/>
    <d v="2022-02-08T00:00:00"/>
    <x v="45"/>
    <s v="Carbonated"/>
    <x v="0"/>
    <b v="1"/>
    <n v="3"/>
    <n v="2"/>
    <s v="Red Bull "/>
    <s v=" Original"/>
    <m/>
    <s v="Tuesday"/>
    <s v=" February 8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74411445"/>
    <s v="Wednesday, February 9, 2022"/>
    <s v="Cash"/>
    <n v="113"/>
    <n v="1.5"/>
    <n v="1"/>
    <n v="113"/>
    <n v="1.5"/>
    <n v="1"/>
    <n v="1.5"/>
    <n v="1.5"/>
    <d v="2022-02-09T00:00:00"/>
    <x v="36"/>
    <s v="Food"/>
    <x v="1"/>
    <b v="1"/>
    <n v="1.5"/>
    <n v="1"/>
    <s v="Good Health Veggie Stix "/>
    <s v=" Sea Salt"/>
    <m/>
    <s v="Wednesday"/>
    <s v=" Februar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74422889"/>
    <s v="Wednesday, February 9, 2022"/>
    <s v="Cash"/>
    <n v="138"/>
    <n v="2"/>
    <n v="1"/>
    <n v="138"/>
    <n v="2"/>
    <n v="1"/>
    <n v="2"/>
    <n v="2"/>
    <d v="2022-02-09T00:00:00"/>
    <x v="11"/>
    <s v="Food"/>
    <x v="1"/>
    <b v="1"/>
    <n v="2"/>
    <n v="1.3333333333333333"/>
    <s v="Wonderful Pistachios "/>
    <s v=" Variety"/>
    <m/>
    <s v="Wednesday"/>
    <s v=" Februar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74682587"/>
    <s v="Wednesday, February 9, 2022"/>
    <s v="Cash"/>
    <n v="138"/>
    <n v="2"/>
    <n v="1"/>
    <n v="138"/>
    <n v="2"/>
    <n v="1"/>
    <n v="2"/>
    <n v="2"/>
    <d v="2022-02-09T00:00:00"/>
    <x v="11"/>
    <s v="Food"/>
    <x v="1"/>
    <b v="1"/>
    <n v="2"/>
    <n v="1.3333333333333333"/>
    <s v="Wonderful Pistachios "/>
    <s v=" Variety"/>
    <m/>
    <s v="Wednesday"/>
    <s v=" February 9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74892162"/>
    <s v="Wednesday, February 9, 2022"/>
    <s v="Cash"/>
    <n v="113"/>
    <n v="1.5"/>
    <n v="1"/>
    <n v="113"/>
    <n v="1.5"/>
    <n v="1"/>
    <n v="1.5"/>
    <n v="1.5"/>
    <d v="2022-02-09T00:00:00"/>
    <x v="36"/>
    <s v="Food"/>
    <x v="1"/>
    <b v="1"/>
    <n v="1.5"/>
    <n v="1"/>
    <s v="Good Health Veggie Stix "/>
    <s v=" Sea Salt"/>
    <m/>
    <s v="Wednesday"/>
    <s v=" Februar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75379005"/>
    <s v="Wednesday, February 9, 2022"/>
    <s v="Cash"/>
    <n v="138"/>
    <n v="2"/>
    <n v="1"/>
    <n v="138"/>
    <n v="2"/>
    <n v="1"/>
    <n v="2"/>
    <n v="2"/>
    <d v="2022-02-09T00:00:00"/>
    <x v="11"/>
    <s v="Food"/>
    <x v="1"/>
    <b v="1"/>
    <n v="2"/>
    <n v="1.3333333333333333"/>
    <s v="Wonderful Pistachios "/>
    <s v=" Variety"/>
    <m/>
    <s v="Wednesday"/>
    <s v=" Februar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75660158"/>
    <s v="Wednesday, February 9, 2022"/>
    <s v="Cash"/>
    <n v="138"/>
    <n v="2"/>
    <n v="1"/>
    <n v="138"/>
    <n v="2"/>
    <n v="1"/>
    <n v="2"/>
    <n v="2"/>
    <d v="2022-02-09T00:00:00"/>
    <x v="11"/>
    <s v="Food"/>
    <x v="1"/>
    <b v="1"/>
    <n v="2"/>
    <n v="1.3333333333333333"/>
    <s v="Wonderful Pistachios "/>
    <s v=" Variety"/>
    <m/>
    <s v="Wednesday"/>
    <s v=" February 9"/>
    <n v="2022"/>
    <n v="6527"/>
  </r>
  <r>
    <s v="Processed"/>
    <s v="VJ300320611"/>
    <s v="Brunswick Sq Mall"/>
    <s v="BSQ Mall x1366 - ATT"/>
    <n v="40.423690999999998"/>
    <n v="-74.380831999999998"/>
    <s v="V8 Vegetable Juice - Original"/>
    <s v="Non Carbonated"/>
    <n v="14676496940"/>
    <s v="Wednesday, February 9, 2022"/>
    <s v="Cash"/>
    <n v="141"/>
    <n v="1.5"/>
    <n v="1"/>
    <n v="141"/>
    <n v="1.5"/>
    <n v="1"/>
    <n v="1.5"/>
    <n v="1.5"/>
    <d v="2022-02-09T00:00:00"/>
    <x v="33"/>
    <s v="Non Carbonated"/>
    <x v="2"/>
    <b v="1"/>
    <n v="1.5"/>
    <n v="1"/>
    <s v="V8 Vegetable Juice "/>
    <s v=" Original"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76644165"/>
    <s v="Wednesday, February 9, 2022"/>
    <s v="Cash"/>
    <n v="144"/>
    <n v="3"/>
    <n v="1"/>
    <n v="144"/>
    <n v="3"/>
    <n v="1"/>
    <n v="3"/>
    <n v="3"/>
    <d v="2022-02-09T00:00:00"/>
    <x v="5"/>
    <s v="Carbonated"/>
    <x v="0"/>
    <b v="1"/>
    <n v="3"/>
    <n v="2"/>
    <s v="Monster Energy Original"/>
    <m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77371243"/>
    <s v="Wednesday, February 9, 2022"/>
    <s v="Cash"/>
    <n v="140"/>
    <n v="1"/>
    <n v="1"/>
    <n v="140"/>
    <n v="1"/>
    <n v="1"/>
    <n v="1"/>
    <n v="1"/>
    <d v="2022-02-09T00:00:00"/>
    <x v="70"/>
    <s v="Carbonated"/>
    <x v="0"/>
    <b v="1"/>
    <n v="1"/>
    <n v="0.66666666666666663"/>
    <s v="Sunkist Soda "/>
    <s v=" Orange"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77374175"/>
    <s v="Wednesday, February 9, 2022"/>
    <s v="Cash"/>
    <n v="140"/>
    <n v="1"/>
    <n v="1"/>
    <n v="140"/>
    <n v="1"/>
    <n v="1"/>
    <n v="1"/>
    <n v="1"/>
    <d v="2022-02-09T00:00:00"/>
    <x v="70"/>
    <s v="Carbonated"/>
    <x v="0"/>
    <b v="1"/>
    <n v="1"/>
    <n v="0.66666666666666663"/>
    <s v="Sunkist Soda "/>
    <s v=" Orange"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77375650"/>
    <s v="Wednesday, February 9, 2022"/>
    <s v="Cash"/>
    <n v="141"/>
    <n v="1"/>
    <n v="1"/>
    <n v="141"/>
    <n v="1"/>
    <n v="1"/>
    <n v="1"/>
    <n v="1"/>
    <d v="2022-02-09T00:00:00"/>
    <x v="44"/>
    <s v="Carbonated"/>
    <x v="0"/>
    <b v="1"/>
    <n v="1"/>
    <n v="0.66666666666666663"/>
    <s v="Coca Cola "/>
    <s v=" Zero Sugar"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677396756"/>
    <s v="Wednesday, February 9, 2022"/>
    <s v="Cash"/>
    <n v="123"/>
    <n v="1.5"/>
    <n v="1"/>
    <n v="123"/>
    <n v="1.5"/>
    <n v="1"/>
    <n v="1.5"/>
    <n v="1.5"/>
    <d v="2022-02-09T00:00:00"/>
    <x v="49"/>
    <s v="Food"/>
    <x v="1"/>
    <b v="1"/>
    <n v="1.5"/>
    <n v="1"/>
    <s v="Takis FUGEO mini"/>
    <m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77397036"/>
    <s v="Wednesday, February 9, 2022"/>
    <s v="Cash"/>
    <n v="148"/>
    <n v="3"/>
    <n v="1"/>
    <n v="148"/>
    <n v="3"/>
    <n v="1"/>
    <n v="3"/>
    <n v="3"/>
    <d v="2022-02-09T00:00:00"/>
    <x v="45"/>
    <s v="Carbonated"/>
    <x v="0"/>
    <b v="1"/>
    <n v="3"/>
    <n v="2"/>
    <s v="Red Bull "/>
    <s v=" Original"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677829813"/>
    <s v="Wednesday, February 9, 2022"/>
    <s v="Credit"/>
    <n v="110"/>
    <n v="1.5"/>
    <n v="1"/>
    <n v="110"/>
    <n v="1.5"/>
    <n v="1"/>
    <n v="1.5"/>
    <n v="1.5"/>
    <d v="2022-02-09T00:00:00"/>
    <x v="77"/>
    <s v="Food"/>
    <x v="1"/>
    <b v="1"/>
    <n v="1.5"/>
    <n v="1"/>
    <s v="Doritos Famin Hot Nacho"/>
    <m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77867193"/>
    <s v="Wednesday, February 9, 2022"/>
    <s v="Cash"/>
    <n v="144"/>
    <n v="3"/>
    <n v="1"/>
    <n v="144"/>
    <n v="3"/>
    <n v="1"/>
    <n v="3"/>
    <n v="3"/>
    <d v="2022-02-09T00:00:00"/>
    <x v="5"/>
    <s v="Carbonated"/>
    <x v="0"/>
    <b v="1"/>
    <n v="3"/>
    <n v="2"/>
    <s v="Monster Energy Original"/>
    <m/>
    <m/>
    <s v="Wednesday"/>
    <s v=" February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77978451"/>
    <s v="Wednesday, February 9, 2022"/>
    <s v="Cash"/>
    <n v="144"/>
    <n v="3"/>
    <n v="1"/>
    <n v="144"/>
    <n v="3"/>
    <n v="1"/>
    <n v="3"/>
    <n v="3"/>
    <d v="2022-02-09T00:00:00"/>
    <x v="5"/>
    <s v="Carbonated"/>
    <x v="0"/>
    <b v="1"/>
    <n v="3"/>
    <n v="2"/>
    <s v="Monster Energy Original"/>
    <m/>
    <m/>
    <s v="Wednesday"/>
    <s v=" February 9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4679142641"/>
    <s v="Thursday, February 10, 2022"/>
    <s v="Cash"/>
    <n v="122"/>
    <n v="1.25"/>
    <n v="1"/>
    <n v="122"/>
    <n v="1.25"/>
    <n v="1"/>
    <n v="1.25"/>
    <n v="1.25"/>
    <d v="2022-02-10T00:00:00"/>
    <x v="79"/>
    <s v="Food"/>
    <x v="1"/>
    <b v="1"/>
    <n v="1.25"/>
    <n v="0.83333333333333337"/>
    <s v="Belvita Snack Packs "/>
    <s v=" Blueberry"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79603173"/>
    <s v="Thursday, February 10, 2022"/>
    <s v="Cash"/>
    <n v="111"/>
    <n v="1.5"/>
    <n v="1"/>
    <n v="111"/>
    <n v="1.5"/>
    <n v="1"/>
    <n v="1.5"/>
    <n v="1.5"/>
    <d v="2022-02-10T00:00:00"/>
    <x v="51"/>
    <s v="Food"/>
    <x v="1"/>
    <b v="1"/>
    <n v="1.5"/>
    <n v="1"/>
    <s v="Miss Vickie's Potato Chip "/>
    <s v=" Smokehouse BBQ"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680552411"/>
    <s v="Thursday, February 10, 2022"/>
    <s v="Credit"/>
    <n v="123"/>
    <n v="1.5"/>
    <n v="1"/>
    <n v="123"/>
    <n v="1.5"/>
    <n v="1"/>
    <n v="1.5"/>
    <n v="1.5"/>
    <d v="2022-02-10T00:00:00"/>
    <x v="49"/>
    <s v="Food"/>
    <x v="1"/>
    <b v="1"/>
    <n v="1.5"/>
    <n v="1"/>
    <s v="Takis FUGEO mini"/>
    <m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680625547"/>
    <s v="Thursday, February 10, 2022"/>
    <s v="Cash"/>
    <n v="145"/>
    <n v="2.5"/>
    <n v="1"/>
    <n v="145"/>
    <n v="2.5"/>
    <n v="1"/>
    <n v="2.5"/>
    <n v="2.5"/>
    <d v="2022-02-10T00:00:00"/>
    <x v="7"/>
    <s v="Non Carbonated"/>
    <x v="2"/>
    <b v="1"/>
    <n v="2.5"/>
    <n v="1.6666666666666667"/>
    <s v="Snapple Diet Tea "/>
    <s v=" Lemon"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680627423"/>
    <s v="Thursday, February 10, 2022"/>
    <s v="Cash"/>
    <n v="120"/>
    <n v="1.5"/>
    <n v="1"/>
    <n v="120"/>
    <n v="1.5"/>
    <n v="1"/>
    <n v="1.5"/>
    <n v="1.5"/>
    <d v="2022-02-10T00:00:00"/>
    <x v="62"/>
    <s v="Food"/>
    <x v="1"/>
    <b v="1"/>
    <n v="1.5"/>
    <n v="1"/>
    <s v="Snyder's of Hanover Pretzel "/>
    <s v=" Cheddar Cheese"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680764781"/>
    <s v="Thursday, February 10, 2022"/>
    <s v="Cash"/>
    <n v="121"/>
    <n v="1.25"/>
    <n v="1"/>
    <n v="121"/>
    <n v="1.25"/>
    <n v="1"/>
    <n v="1.25"/>
    <n v="1.25"/>
    <d v="2022-02-10T00:00:00"/>
    <x v="48"/>
    <s v="Food"/>
    <x v="1"/>
    <b v="1"/>
    <n v="1.25"/>
    <n v="0.83333333333333337"/>
    <s v="CheezIt "/>
    <s v=" Original"/>
    <m/>
    <s v="Thursday"/>
    <s v=" February 10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681168129"/>
    <s v="Thursday, February 10, 2022"/>
    <s v="Cash"/>
    <n v="146"/>
    <n v="3"/>
    <n v="1"/>
    <n v="146"/>
    <n v="3"/>
    <n v="1"/>
    <n v="3"/>
    <n v="3"/>
    <d v="2022-02-10T00:00:00"/>
    <x v="5"/>
    <s v="Carbonated"/>
    <x v="0"/>
    <b v="1"/>
    <n v="3"/>
    <n v="2"/>
    <s v="Monster Energy Original"/>
    <m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4681267422"/>
    <s v="Thursday, February 10, 2022"/>
    <s v="Cash"/>
    <n v="122"/>
    <n v="1.25"/>
    <n v="1"/>
    <n v="122"/>
    <n v="1.25"/>
    <n v="1"/>
    <n v="1.25"/>
    <n v="1.25"/>
    <d v="2022-02-10T00:00:00"/>
    <x v="79"/>
    <s v="Food"/>
    <x v="1"/>
    <b v="1"/>
    <n v="1.25"/>
    <n v="0.83333333333333337"/>
    <s v="Belvita Snack Packs "/>
    <s v=" Blueberry"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81372981"/>
    <s v="Thursday, February 10, 2022"/>
    <s v="Credit"/>
    <n v="110"/>
    <n v="1.5"/>
    <n v="1"/>
    <n v="110"/>
    <n v="1.5"/>
    <n v="1"/>
    <n v="1.5"/>
    <n v="1.5"/>
    <d v="2022-02-10T00:00:00"/>
    <x v="4"/>
    <s v="Food"/>
    <x v="1"/>
    <b v="1"/>
    <n v="1.5"/>
    <n v="1"/>
    <s v="Miss Vickie's Potato Chip "/>
    <s v=" Lime &amp; Cracked Pe"/>
    <m/>
    <s v="Thursday"/>
    <s v=" February 10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81819084"/>
    <s v="Thursday, February 10, 2022"/>
    <s v="Credit"/>
    <n v="135"/>
    <n v="2"/>
    <n v="1"/>
    <n v="135"/>
    <n v="2"/>
    <n v="1"/>
    <n v="2"/>
    <n v="2"/>
    <d v="2022-02-10T00:00:00"/>
    <x v="64"/>
    <s v="Carbonated"/>
    <x v="0"/>
    <b v="1"/>
    <n v="2"/>
    <n v="1.3333333333333333"/>
    <s v="Keto Krisp "/>
    <s v=" Almond Butter"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82315278"/>
    <s v="Thursday, February 10, 2022"/>
    <s v="Cash"/>
    <n v="144"/>
    <n v="3"/>
    <n v="1"/>
    <n v="144"/>
    <n v="3"/>
    <n v="1"/>
    <n v="3"/>
    <n v="3"/>
    <d v="2022-02-10T00:00:00"/>
    <x v="5"/>
    <s v="Carbonated"/>
    <x v="0"/>
    <b v="1"/>
    <n v="3"/>
    <n v="2"/>
    <s v="Monster Energy Original"/>
    <m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682351211"/>
    <s v="Thursday, February 10, 2022"/>
    <s v="Cash"/>
    <n v="138"/>
    <n v="2"/>
    <n v="1"/>
    <n v="138"/>
    <n v="2"/>
    <n v="1"/>
    <n v="2"/>
    <n v="2"/>
    <d v="2022-02-10T00:00:00"/>
    <x v="74"/>
    <s v="Food"/>
    <x v="1"/>
    <b v="1"/>
    <n v="2"/>
    <n v="1.3333333333333333"/>
    <s v="Oreo Single Server 6 ct"/>
    <m/>
    <m/>
    <s v="Thursday"/>
    <s v=" February 10"/>
    <n v="2022"/>
    <n v="6527"/>
  </r>
  <r>
    <s v="Processed"/>
    <s v="VJ300205292"/>
    <s v="Brunswick Sq Mall"/>
    <s v="BSQ Mall x1364 - Zales"/>
    <n v="40.423690999999998"/>
    <n v="-74.380831999999998"/>
    <s v="Robert Irvine's - Fit Crunch -  Chocolate Pea"/>
    <s v="Food"/>
    <n v="14682643846"/>
    <s v="Thursday, February 10, 2022"/>
    <s v="Credit"/>
    <n v="137"/>
    <n v="2"/>
    <n v="1"/>
    <n v="137"/>
    <n v="2"/>
    <n v="1"/>
    <n v="2"/>
    <n v="4.5"/>
    <d v="2022-02-10T00:00:00"/>
    <x v="21"/>
    <s v="Food"/>
    <x v="1"/>
    <b v="1"/>
    <n v="2"/>
    <n v="1.3333333333333333"/>
    <s v="Robert Irvine's "/>
    <s v=" Fit Crunch "/>
    <s v="  Chocolate Pea"/>
    <s v="Thursday"/>
    <s v=" February 10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682643846"/>
    <s v="Thursday, February 10, 2022"/>
    <s v="Credit"/>
    <n v="143"/>
    <n v="2.5"/>
    <n v="1"/>
    <n v="143"/>
    <n v="2.5"/>
    <n v="1"/>
    <n v="2.5"/>
    <n v="4.5"/>
    <d v="2022-02-10T00:00:00"/>
    <x v="37"/>
    <s v="Non Carbonated"/>
    <x v="2"/>
    <b v="1"/>
    <n v="2.5"/>
    <n v="1.6666666666666667"/>
    <s v="Snapple Diet Tea "/>
    <s v=" Peach Tea"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682645452"/>
    <s v="Thursday, February 10, 2022"/>
    <s v="Cash"/>
    <n v="112"/>
    <n v="1.5"/>
    <n v="1"/>
    <n v="112"/>
    <n v="1.5"/>
    <n v="1"/>
    <n v="1.5"/>
    <n v="1.5"/>
    <d v="2022-02-10T00:00:00"/>
    <x v="36"/>
    <s v="Food"/>
    <x v="1"/>
    <b v="1"/>
    <n v="1.5"/>
    <n v="1"/>
    <s v="Good Health Veggie Stix "/>
    <s v=" Sea Salt"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82700281"/>
    <s v="Thursday, February 10, 2022"/>
    <s v="Cash"/>
    <n v="140"/>
    <n v="1"/>
    <n v="1"/>
    <n v="140"/>
    <n v="1"/>
    <n v="1"/>
    <n v="1"/>
    <n v="1"/>
    <d v="2022-02-10T00:00:00"/>
    <x v="70"/>
    <s v="Carbonated"/>
    <x v="0"/>
    <b v="1"/>
    <n v="1"/>
    <n v="0.66666666666666663"/>
    <s v="Sunkist Soda "/>
    <s v=" Orange"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83156585"/>
    <s v="Thursday, February 10, 2022"/>
    <s v="Credit"/>
    <n v="144"/>
    <n v="3"/>
    <n v="1"/>
    <n v="144"/>
    <n v="3"/>
    <n v="1"/>
    <n v="3"/>
    <n v="3"/>
    <d v="2022-02-10T00:00:00"/>
    <x v="5"/>
    <s v="Carbonated"/>
    <x v="0"/>
    <b v="1"/>
    <n v="3"/>
    <n v="2"/>
    <s v="Monster Energy Original"/>
    <m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683260420"/>
    <s v="Thursday, February 10, 2022"/>
    <s v="Cash"/>
    <n v="111"/>
    <n v="1.5"/>
    <n v="1"/>
    <n v="111"/>
    <n v="1.5"/>
    <n v="1"/>
    <n v="1.5"/>
    <n v="1.5"/>
    <d v="2022-02-10T00:00:00"/>
    <x v="8"/>
    <s v="Food"/>
    <x v="1"/>
    <b v="1"/>
    <n v="1.5"/>
    <n v="1"/>
    <s v="Skinny Pop Popcorn"/>
    <m/>
    <m/>
    <s v="Thursday"/>
    <s v=" February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83594451"/>
    <s v="Friday, February 11, 2022"/>
    <s v="Cash"/>
    <n v="144"/>
    <n v="3"/>
    <n v="1"/>
    <n v="144"/>
    <n v="3"/>
    <n v="1"/>
    <n v="3"/>
    <n v="3"/>
    <d v="2022-02-11T00:00:00"/>
    <x v="5"/>
    <s v="Carbonated"/>
    <x v="0"/>
    <b v="1"/>
    <n v="3"/>
    <n v="2"/>
    <s v="Monster Energy Original"/>
    <m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83594938"/>
    <s v="Friday, February 11, 2022"/>
    <s v="Cash"/>
    <n v="122"/>
    <n v="1.5"/>
    <n v="1"/>
    <n v="122"/>
    <n v="1.5"/>
    <n v="1"/>
    <n v="1.5"/>
    <n v="1.5"/>
    <d v="2022-02-11T00:00:00"/>
    <x v="16"/>
    <s v="Food"/>
    <x v="1"/>
    <b v="1"/>
    <n v="1.5"/>
    <n v="1"/>
    <s v="Cheetos "/>
    <s v=" Fleming Hot Crunchy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83608181"/>
    <s v="Friday, February 11, 2022"/>
    <s v="Cash"/>
    <n v="144"/>
    <n v="3"/>
    <n v="1"/>
    <n v="144"/>
    <n v="3"/>
    <n v="1"/>
    <n v="3"/>
    <n v="3"/>
    <d v="2022-02-11T00:00:00"/>
    <x v="5"/>
    <s v="Carbonated"/>
    <x v="0"/>
    <b v="1"/>
    <n v="3"/>
    <n v="2"/>
    <s v="Monster Energy Original"/>
    <m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84416353"/>
    <s v="Friday, February 11, 2022"/>
    <s v="Cash"/>
    <n v="138"/>
    <n v="2"/>
    <n v="1"/>
    <n v="138"/>
    <n v="2"/>
    <n v="1"/>
    <n v="2"/>
    <n v="2"/>
    <d v="2022-02-11T00:00:00"/>
    <x v="11"/>
    <s v="Food"/>
    <x v="1"/>
    <b v="1"/>
    <n v="2"/>
    <n v="1.3333333333333333"/>
    <s v="Wonderful Pistachios "/>
    <s v=" Variety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684605247"/>
    <s v="Friday, February 11, 2022"/>
    <s v="Credit"/>
    <n v="110"/>
    <n v="1.5"/>
    <n v="1"/>
    <n v="110"/>
    <n v="1.5"/>
    <n v="1"/>
    <n v="1.5"/>
    <n v="1.5"/>
    <d v="2022-02-11T00:00:00"/>
    <x v="4"/>
    <s v="Food"/>
    <x v="1"/>
    <b v="1"/>
    <n v="1.5"/>
    <n v="1"/>
    <s v="Miss Vickie's Potato Chip "/>
    <s v=" Lime &amp; Cracked Pe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684906366"/>
    <s v="Friday, February 11, 2022"/>
    <s v="Credit"/>
    <n v="135"/>
    <n v="2"/>
    <n v="1"/>
    <n v="135"/>
    <n v="2"/>
    <n v="1"/>
    <n v="2"/>
    <n v="2"/>
    <d v="2022-02-11T00:00:00"/>
    <x v="64"/>
    <s v="Carbonated"/>
    <x v="0"/>
    <b v="1"/>
    <n v="2"/>
    <n v="1.3333333333333333"/>
    <s v="Keto Krisp "/>
    <s v=" Almond Butter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85045018"/>
    <s v="Friday, February 11, 2022"/>
    <s v="Cash"/>
    <n v="138"/>
    <n v="2"/>
    <n v="1"/>
    <n v="138"/>
    <n v="2"/>
    <n v="1"/>
    <n v="2"/>
    <n v="2"/>
    <d v="2022-02-11T00:00:00"/>
    <x v="11"/>
    <s v="Food"/>
    <x v="1"/>
    <b v="1"/>
    <n v="2"/>
    <n v="1.3333333333333333"/>
    <s v="Wonderful Pistachios "/>
    <s v=" Variety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685472193"/>
    <s v="Friday, February 11, 2022"/>
    <s v="Credit"/>
    <n v="111"/>
    <n v="1.5"/>
    <n v="1"/>
    <n v="111"/>
    <n v="1.5"/>
    <n v="1"/>
    <n v="1.5"/>
    <n v="1.5"/>
    <d v="2022-02-11T00:00:00"/>
    <x v="51"/>
    <s v="Food"/>
    <x v="1"/>
    <b v="1"/>
    <n v="1.5"/>
    <n v="1"/>
    <s v="Miss Vickie's Potato Chip "/>
    <s v=" Smokehouse BBQ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85479034"/>
    <s v="Friday, February 11, 2022"/>
    <s v="Cash"/>
    <n v="113"/>
    <n v="1.5"/>
    <n v="1"/>
    <n v="113"/>
    <n v="1.5"/>
    <n v="1"/>
    <n v="1.5"/>
    <n v="1.5"/>
    <d v="2022-02-11T00:00:00"/>
    <x v="36"/>
    <s v="Food"/>
    <x v="1"/>
    <b v="1"/>
    <n v="1.5"/>
    <n v="1"/>
    <s v="Good Health Veggie Stix "/>
    <s v=" Sea Salt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85623048"/>
    <s v="Friday, February 11, 2022"/>
    <s v="Cash"/>
    <n v="138"/>
    <n v="2"/>
    <n v="1"/>
    <n v="138"/>
    <n v="2"/>
    <n v="1"/>
    <n v="2"/>
    <n v="2"/>
    <d v="2022-02-11T00:00:00"/>
    <x v="11"/>
    <s v="Food"/>
    <x v="1"/>
    <b v="1"/>
    <n v="2"/>
    <n v="1.3333333333333333"/>
    <s v="Wonderful Pistachios "/>
    <s v=" Variety"/>
    <m/>
    <s v="Friday"/>
    <s v=" February 11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85837467"/>
    <s v="Friday, February 11, 2022"/>
    <s v="Cash"/>
    <n v="113"/>
    <n v="1.5"/>
    <n v="1"/>
    <n v="113"/>
    <n v="1.5"/>
    <n v="1"/>
    <n v="1.5"/>
    <n v="1.5"/>
    <d v="2022-02-11T00:00:00"/>
    <x v="36"/>
    <s v="Food"/>
    <x v="1"/>
    <b v="1"/>
    <n v="1.5"/>
    <n v="1"/>
    <s v="Good Health Veggie Stix "/>
    <s v=" Sea Salt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686135261"/>
    <s v="Friday, February 11, 2022"/>
    <s v="Credit"/>
    <n v="133"/>
    <n v="2"/>
    <n v="1"/>
    <n v="133"/>
    <n v="2"/>
    <n v="1"/>
    <n v="2"/>
    <n v="6.5"/>
    <d v="2022-02-11T00:00:00"/>
    <x v="20"/>
    <s v="Food"/>
    <x v="1"/>
    <b v="1"/>
    <n v="2"/>
    <n v="1.3333333333333333"/>
    <s v="Jack Links Beef Steak Original"/>
    <m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Popchips Potato - Barbeque"/>
    <s v="Food"/>
    <n v="14686135261"/>
    <s v="Friday, February 11, 2022"/>
    <s v="Credit"/>
    <n v="114"/>
    <n v="1.5"/>
    <n v="1"/>
    <n v="114"/>
    <n v="1.5"/>
    <n v="1"/>
    <n v="1.5"/>
    <n v="6.5"/>
    <d v="2022-02-11T00:00:00"/>
    <x v="61"/>
    <s v="Food"/>
    <x v="1"/>
    <b v="1"/>
    <n v="1.5"/>
    <n v="1"/>
    <s v="Popchips Potato "/>
    <s v=" Barbeque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86135261"/>
    <s v="Friday, February 11, 2022"/>
    <s v="Credit"/>
    <n v="144"/>
    <n v="3"/>
    <n v="1"/>
    <n v="144"/>
    <n v="3"/>
    <n v="1"/>
    <n v="3"/>
    <n v="6.5"/>
    <d v="2022-02-11T00:00:00"/>
    <x v="5"/>
    <s v="Carbonated"/>
    <x v="0"/>
    <b v="1"/>
    <n v="3"/>
    <n v="2"/>
    <s v="Monster Energy Original"/>
    <m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87253978"/>
    <s v="Friday, February 11, 2022"/>
    <s v="Cash"/>
    <n v="141"/>
    <n v="1"/>
    <n v="1"/>
    <n v="141"/>
    <n v="1"/>
    <n v="1"/>
    <n v="1"/>
    <n v="1"/>
    <d v="2022-02-11T00:00:00"/>
    <x v="44"/>
    <s v="Carbonated"/>
    <x v="0"/>
    <b v="1"/>
    <n v="1"/>
    <n v="0.66666666666666663"/>
    <s v="Coca Cola "/>
    <s v=" Zero Sugar"/>
    <m/>
    <s v="Friday"/>
    <s v=" February 11"/>
    <n v="2022"/>
    <n v="6527"/>
  </r>
  <r>
    <s v="Processed"/>
    <s v="VJ300205292"/>
    <s v="Brunswick Sq Mall"/>
    <s v="BSQ Mall x1364 - Zales"/>
    <n v="40.423690999999998"/>
    <n v="-74.380831999999998"/>
    <s v="Bubly - Grapefruit"/>
    <s v="Water"/>
    <n v="14687621039"/>
    <s v="Friday, February 11, 2022"/>
    <s v="Cash"/>
    <n v="142"/>
    <n v="1.5"/>
    <n v="1"/>
    <n v="142"/>
    <n v="1.5"/>
    <n v="1"/>
    <n v="1.5"/>
    <n v="1.5"/>
    <d v="2022-02-11T00:00:00"/>
    <x v="28"/>
    <s v="Water"/>
    <x v="3"/>
    <b v="1"/>
    <n v="1.5"/>
    <n v="1"/>
    <s v="Bubly "/>
    <s v=" Grapefruit"/>
    <m/>
    <s v="Friday"/>
    <s v=" February 11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4687624402"/>
    <s v="Friday, February 11, 2022"/>
    <s v="Cash"/>
    <n v="141"/>
    <n v="1.5"/>
    <n v="1"/>
    <n v="141"/>
    <n v="1.5"/>
    <n v="1"/>
    <n v="1.5"/>
    <n v="1.5"/>
    <d v="2022-02-11T00:00:00"/>
    <x v="12"/>
    <s v="Carbonated"/>
    <x v="0"/>
    <b v="1"/>
    <n v="1.5"/>
    <n v="1"/>
    <s v="Spindrift "/>
    <s v=" Sparkling Water  Lime"/>
    <m/>
    <s v="Friday"/>
    <s v=" February 11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687660462"/>
    <s v="Friday, February 11, 2022"/>
    <s v="Cash"/>
    <n v="148"/>
    <n v="3.5"/>
    <n v="1"/>
    <n v="148"/>
    <n v="3.5"/>
    <n v="1"/>
    <n v="3.5"/>
    <n v="3.5"/>
    <d v="2022-02-11T00:00:00"/>
    <x v="45"/>
    <s v="Carbonated"/>
    <x v="0"/>
    <b v="1"/>
    <n v="3.5"/>
    <n v="2.3333333333333335"/>
    <s v="Red Bull "/>
    <s v=" Original"/>
    <m/>
    <s v="Friday"/>
    <s v=" February 11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687663284"/>
    <s v="Friday, February 11, 2022"/>
    <s v="Cash"/>
    <n v="135"/>
    <n v="1.25"/>
    <n v="1"/>
    <n v="135"/>
    <n v="1.25"/>
    <n v="1"/>
    <n v="1.25"/>
    <n v="1.25"/>
    <d v="2022-02-11T00:00:00"/>
    <x v="10"/>
    <s v="Food"/>
    <x v="1"/>
    <b v="1"/>
    <n v="1.25"/>
    <n v="0.83333333333333337"/>
    <s v="KitKat "/>
    <s v=" Crisp Wafers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87749880"/>
    <s v="Friday, February 11, 2022"/>
    <s v="Cash"/>
    <n v="142"/>
    <n v="1"/>
    <n v="1"/>
    <n v="142"/>
    <n v="1"/>
    <n v="1"/>
    <n v="1"/>
    <n v="1"/>
    <d v="2022-02-11T00:00:00"/>
    <x v="44"/>
    <s v="Carbonated"/>
    <x v="0"/>
    <b v="1"/>
    <n v="1"/>
    <n v="0.66666666666666663"/>
    <s v="Coca Cola "/>
    <s v=" Zero Sugar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87758907"/>
    <s v="Friday, February 11, 2022"/>
    <s v="Cash"/>
    <n v="140"/>
    <n v="1"/>
    <n v="1"/>
    <n v="140"/>
    <n v="1"/>
    <n v="1"/>
    <n v="1"/>
    <n v="1"/>
    <d v="2022-02-11T00:00:00"/>
    <x v="70"/>
    <s v="Carbonated"/>
    <x v="0"/>
    <b v="1"/>
    <n v="1"/>
    <n v="0.66666666666666663"/>
    <s v="Sunkist Soda "/>
    <s v=" Orange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88049589"/>
    <s v="Friday, February 11, 2022"/>
    <s v="Credit"/>
    <n v="148"/>
    <n v="3"/>
    <n v="1"/>
    <n v="148"/>
    <n v="3"/>
    <n v="1"/>
    <n v="3"/>
    <n v="3"/>
    <d v="2022-02-11T00:00:00"/>
    <x v="45"/>
    <s v="Carbonated"/>
    <x v="0"/>
    <b v="1"/>
    <n v="3"/>
    <n v="2"/>
    <s v="Red Bull "/>
    <s v=" Original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88128097"/>
    <s v="Friday, February 11, 2022"/>
    <s v="Cash"/>
    <n v="146"/>
    <n v="3"/>
    <n v="1"/>
    <n v="146"/>
    <n v="3"/>
    <n v="1"/>
    <n v="3"/>
    <n v="3"/>
    <d v="2022-02-11T00:00:00"/>
    <x v="5"/>
    <s v="Carbonated"/>
    <x v="0"/>
    <b v="1"/>
    <n v="3"/>
    <n v="2"/>
    <s v="Monster Energy Original"/>
    <m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688145088"/>
    <s v="Friday, February 11, 2022"/>
    <s v="Cash"/>
    <n v="122"/>
    <n v="1.5"/>
    <n v="1"/>
    <n v="122"/>
    <n v="1.5"/>
    <n v="1"/>
    <n v="1.5"/>
    <n v="1.5"/>
    <d v="2022-02-11T00:00:00"/>
    <x v="16"/>
    <s v="Food"/>
    <x v="1"/>
    <b v="1"/>
    <n v="1.5"/>
    <n v="1"/>
    <s v="Cheetos "/>
    <s v=" Fleming Hot Crunchy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688145971"/>
    <s v="Friday, February 11, 2022"/>
    <s v="Cash"/>
    <n v="121"/>
    <n v="1.5"/>
    <n v="1"/>
    <n v="121"/>
    <n v="1.5"/>
    <n v="1"/>
    <n v="1.5"/>
    <n v="1.5"/>
    <d v="2022-02-11T00:00:00"/>
    <x v="25"/>
    <s v="Food"/>
    <x v="1"/>
    <b v="1"/>
    <n v="1.5"/>
    <n v="1"/>
    <s v="Mini Chips Ahoy"/>
    <m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88276052"/>
    <s v="Friday, February 11, 2022"/>
    <s v="Cash"/>
    <n v="148"/>
    <n v="3"/>
    <n v="1"/>
    <n v="148"/>
    <n v="3"/>
    <n v="1"/>
    <n v="3"/>
    <n v="3"/>
    <d v="2022-02-11T00:00:00"/>
    <x v="45"/>
    <s v="Carbonated"/>
    <x v="0"/>
    <b v="1"/>
    <n v="3"/>
    <n v="2"/>
    <s v="Red Bull "/>
    <s v=" Original"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688276411"/>
    <s v="Friday, February 11, 2022"/>
    <s v="Cash"/>
    <n v="138"/>
    <n v="2"/>
    <n v="1"/>
    <n v="138"/>
    <n v="2"/>
    <n v="1"/>
    <n v="2"/>
    <n v="2"/>
    <d v="2022-02-11T00:00:00"/>
    <x v="74"/>
    <s v="Food"/>
    <x v="1"/>
    <b v="1"/>
    <n v="2"/>
    <n v="1.3333333333333333"/>
    <s v="Oreo Single Server 6 ct"/>
    <m/>
    <m/>
    <s v="Friday"/>
    <s v=" February 11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688772928"/>
    <s v="Saturday, February 12, 2022"/>
    <s v="Credit"/>
    <n v="143"/>
    <n v="2.5"/>
    <n v="1"/>
    <n v="143"/>
    <n v="2.5"/>
    <n v="1"/>
    <n v="2.5"/>
    <n v="2.5"/>
    <d v="2022-02-12T00:00:00"/>
    <x v="7"/>
    <s v="Non Carbonated"/>
    <x v="2"/>
    <b v="1"/>
    <n v="2.5"/>
    <n v="1.6666666666666667"/>
    <s v="Snapple Diet Tea "/>
    <s v=" Lemon"/>
    <m/>
    <s v="Saturday"/>
    <s v=" February 12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688928444"/>
    <s v="Saturday, February 12, 2022"/>
    <s v="Cash"/>
    <n v="143"/>
    <n v="2.5"/>
    <n v="1"/>
    <n v="143"/>
    <n v="2.5"/>
    <n v="1"/>
    <n v="2.5"/>
    <n v="2.5"/>
    <d v="2022-02-12T00:00:00"/>
    <x v="7"/>
    <s v="Non Carbonated"/>
    <x v="2"/>
    <b v="1"/>
    <n v="2.5"/>
    <n v="1.6666666666666667"/>
    <s v="Snapple Diet Tea "/>
    <s v=" Lemon"/>
    <m/>
    <s v="Saturday"/>
    <s v=" February 12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689729434"/>
    <s v="Saturday, February 12, 2022"/>
    <s v="Cash"/>
    <n v="110"/>
    <n v="1.5"/>
    <n v="1"/>
    <n v="110"/>
    <n v="1.5"/>
    <n v="1"/>
    <n v="1.5"/>
    <n v="1.5"/>
    <d v="2022-02-12T00:00:00"/>
    <x v="36"/>
    <s v="Food"/>
    <x v="1"/>
    <b v="1"/>
    <n v="1.5"/>
    <n v="1"/>
    <s v="Good Health Veggie Stix "/>
    <s v=" Sea Salt"/>
    <m/>
    <s v="Saturday"/>
    <s v=" February 12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690083988"/>
    <s v="Saturday, February 12, 2022"/>
    <s v="Cash"/>
    <n v="144"/>
    <n v="2.5"/>
    <n v="1"/>
    <n v="144"/>
    <n v="2.5"/>
    <n v="1"/>
    <n v="2.5"/>
    <n v="2.5"/>
    <d v="2022-02-12T00:00:00"/>
    <x v="40"/>
    <s v="Non Carbonated"/>
    <x v="2"/>
    <b v="1"/>
    <n v="2.5"/>
    <n v="1.6666666666666667"/>
    <s v="Bai Antioxidant "/>
    <s v=" Molokai Coconut"/>
    <m/>
    <s v="Saturday"/>
    <s v=" February 12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690268058"/>
    <s v="Saturday, February 12, 2022"/>
    <s v="Cash"/>
    <n v="146"/>
    <n v="2.5"/>
    <n v="1"/>
    <n v="146"/>
    <n v="2.5"/>
    <n v="1"/>
    <n v="2.5"/>
    <n v="2.5"/>
    <d v="2022-02-12T00:00:00"/>
    <x v="56"/>
    <s v="Non Carbonated"/>
    <x v="2"/>
    <b v="1"/>
    <n v="2.5"/>
    <n v="1.6666666666666667"/>
    <s v="Bai Antioxidant "/>
    <s v=" Zambia Bingcherry"/>
    <m/>
    <s v="Saturday"/>
    <s v=" February 12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690273046"/>
    <s v="Saturday, February 12, 2022"/>
    <s v="Cash"/>
    <n v="146"/>
    <n v="2.5"/>
    <n v="1"/>
    <n v="146"/>
    <n v="2.5"/>
    <n v="1"/>
    <n v="2.5"/>
    <n v="2.5"/>
    <d v="2022-02-12T00:00:00"/>
    <x v="56"/>
    <s v="Non Carbonated"/>
    <x v="2"/>
    <b v="1"/>
    <n v="2.5"/>
    <n v="1.6666666666666667"/>
    <s v="Bai Antioxidant "/>
    <s v=" Zambia Bingcherry"/>
    <m/>
    <s v="Saturday"/>
    <s v=" February 12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690369288"/>
    <s v="Saturday, February 12, 2022"/>
    <s v="Credit"/>
    <n v="121"/>
    <n v="1.5"/>
    <n v="2"/>
    <n v="121"/>
    <n v="1.5"/>
    <n v="2"/>
    <n v="3"/>
    <n v="5.5"/>
    <d v="2022-02-12T00:00:00"/>
    <x v="49"/>
    <s v="Food"/>
    <x v="1"/>
    <b v="1"/>
    <n v="1.5"/>
    <n v="1"/>
    <s v="Takis FUGEO mini"/>
    <m/>
    <m/>
    <s v="Saturday"/>
    <s v=" February 1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690369288"/>
    <s v="Saturday, February 12, 2022"/>
    <s v="Credit"/>
    <n v="143"/>
    <n v="2.5"/>
    <n v="1"/>
    <n v="143"/>
    <n v="2.5"/>
    <n v="1"/>
    <n v="2.5"/>
    <n v="5.5"/>
    <d v="2022-02-12T00:00:00"/>
    <x v="37"/>
    <s v="Non Carbonated"/>
    <x v="2"/>
    <b v="1"/>
    <n v="2.5"/>
    <n v="1.6666666666666667"/>
    <s v="Snapple Diet Tea "/>
    <s v=" Peach Tea"/>
    <m/>
    <s v="Saturday"/>
    <s v=" February 12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692374175"/>
    <s v="Sunday, February 13, 2022"/>
    <s v="Credit"/>
    <n v="145"/>
    <n v="2.5"/>
    <n v="1"/>
    <n v="145"/>
    <n v="2.5"/>
    <n v="1"/>
    <n v="2.5"/>
    <n v="2.5"/>
    <d v="2022-02-13T00:00:00"/>
    <x v="31"/>
    <s v="Non Carbonated"/>
    <x v="2"/>
    <b v="1"/>
    <n v="2.5"/>
    <n v="1.6666666666666667"/>
    <s v="Snapple Diet Tea "/>
    <s v=" Raspberry"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692609821"/>
    <s v="Sunday, February 13, 2022"/>
    <s v="Cash"/>
    <n v="114"/>
    <n v="1.5"/>
    <n v="1"/>
    <n v="114"/>
    <n v="1.5"/>
    <n v="1"/>
    <n v="1.5"/>
    <n v="1.5"/>
    <d v="2022-02-13T00:00:00"/>
    <x v="13"/>
    <s v="Food"/>
    <x v="1"/>
    <b v="1"/>
    <n v="1.5"/>
    <n v="1"/>
    <s v="Miss Vickie's Potato Chip "/>
    <s v=" Sea Salt Original"/>
    <m/>
    <s v="Sunday"/>
    <s v=" February 13"/>
    <n v="2022"/>
    <n v="6527"/>
  </r>
  <r>
    <s v="Processed"/>
    <s v="VJ300320611"/>
    <s v="Brunswick Sq Mall"/>
    <s v="BSQ Mall x1366 - ATT"/>
    <n v="40.423690999999998"/>
    <n v="-74.380831999999998"/>
    <s v="Newtons Fig Bar"/>
    <s v="Food"/>
    <n v="14692731705"/>
    <s v="Sunday, February 13, 2022"/>
    <s v="Cash"/>
    <n v="134"/>
    <n v="2"/>
    <n v="1"/>
    <n v="134"/>
    <n v="2"/>
    <n v="1"/>
    <n v="2"/>
    <n v="2"/>
    <d v="2022-02-13T00:00:00"/>
    <x v="26"/>
    <s v="Food"/>
    <x v="1"/>
    <b v="1"/>
    <n v="2"/>
    <n v="1.3333333333333333"/>
    <s v="Newtons Fig Bar"/>
    <m/>
    <m/>
    <s v="Sunday"/>
    <s v=" February 13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692825629"/>
    <s v="Sunday, February 13, 2022"/>
    <s v="Cash"/>
    <n v="145"/>
    <n v="2.5"/>
    <n v="1"/>
    <n v="145"/>
    <n v="2.5"/>
    <n v="1"/>
    <n v="2.5"/>
    <n v="2.5"/>
    <d v="2022-02-13T00:00:00"/>
    <x v="31"/>
    <s v="Non Carbonated"/>
    <x v="2"/>
    <b v="1"/>
    <n v="2.5"/>
    <n v="1.6666666666666667"/>
    <s v="Snapple Diet Tea "/>
    <s v=" Raspberry"/>
    <m/>
    <s v="Sunday"/>
    <s v=" February 13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692853883"/>
    <s v="Sunday, February 13, 2022"/>
    <s v="Cash"/>
    <n v="145"/>
    <n v="2.5"/>
    <n v="1"/>
    <n v="145"/>
    <n v="2.5"/>
    <n v="1"/>
    <n v="2.5"/>
    <n v="2.5"/>
    <d v="2022-02-13T00:00:00"/>
    <x v="31"/>
    <s v="Non Carbonated"/>
    <x v="2"/>
    <b v="1"/>
    <n v="2.5"/>
    <n v="1.6666666666666667"/>
    <s v="Snapple Diet Tea "/>
    <s v=" Raspberry"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93026664"/>
    <s v="Sunday, February 13, 2022"/>
    <s v="Cash"/>
    <n v="144"/>
    <n v="1.5"/>
    <n v="1"/>
    <n v="144"/>
    <n v="1.5"/>
    <n v="1"/>
    <n v="1.5"/>
    <n v="1.5"/>
    <d v="2022-02-13T00:00:00"/>
    <x v="29"/>
    <s v="Water"/>
    <x v="3"/>
    <b v="1"/>
    <n v="1.5"/>
    <n v="1"/>
    <s v="Poland Springs Water"/>
    <m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4693088033"/>
    <s v="Sunday, February 13, 2022"/>
    <s v="Cash"/>
    <n v="147"/>
    <n v="2.75"/>
    <n v="1"/>
    <n v="147"/>
    <n v="2.75"/>
    <n v="1"/>
    <n v="2.75"/>
    <n v="2.75"/>
    <d v="2022-02-13T00:00:00"/>
    <x v="66"/>
    <s v="Water"/>
    <x v="3"/>
    <b v="1"/>
    <n v="2.75"/>
    <n v="1.8333333333333333"/>
    <s v="Vitamin Water "/>
    <s v=" Squeezed Lemonade"/>
    <m/>
    <s v="Sunday"/>
    <s v=" February 13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693186359"/>
    <s v="Sunday, February 13, 2022"/>
    <s v="Cash"/>
    <n v="144"/>
    <n v="2.5"/>
    <n v="1"/>
    <n v="144"/>
    <n v="2.5"/>
    <n v="1"/>
    <n v="2.5"/>
    <n v="2.5"/>
    <d v="2022-02-13T00:00:00"/>
    <x v="40"/>
    <s v="Non Carbonated"/>
    <x v="2"/>
    <b v="1"/>
    <n v="2.5"/>
    <n v="1.6666666666666667"/>
    <s v="Bai Antioxidant "/>
    <s v=" Molokai Coconut"/>
    <m/>
    <s v="Sunday"/>
    <s v=" February 13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693188770"/>
    <s v="Sunday, February 13, 2022"/>
    <s v="Cash"/>
    <n v="135"/>
    <n v="1.25"/>
    <n v="1"/>
    <n v="135"/>
    <n v="1.25"/>
    <n v="1"/>
    <n v="1.25"/>
    <n v="1.25"/>
    <d v="2022-02-13T00:00:00"/>
    <x v="10"/>
    <s v="Food"/>
    <x v="1"/>
    <b v="1"/>
    <n v="1.25"/>
    <n v="0.83333333333333337"/>
    <s v="KitKat "/>
    <s v=" Crisp Wafers"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93288963"/>
    <s v="Sunday, February 13, 2022"/>
    <s v="Cash"/>
    <n v="144"/>
    <n v="1.5"/>
    <n v="1"/>
    <n v="144"/>
    <n v="1.5"/>
    <n v="1"/>
    <n v="1.5"/>
    <n v="1.5"/>
    <d v="2022-02-13T00:00:00"/>
    <x v="29"/>
    <s v="Water"/>
    <x v="3"/>
    <b v="1"/>
    <n v="1.5"/>
    <n v="1"/>
    <s v="Poland Springs Water"/>
    <m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693351473"/>
    <s v="Sunday, February 13, 2022"/>
    <s v="Cash"/>
    <n v="121"/>
    <n v="1.5"/>
    <n v="1"/>
    <n v="121"/>
    <n v="1.5"/>
    <n v="1"/>
    <n v="1.5"/>
    <n v="1.5"/>
    <d v="2022-02-13T00:00:00"/>
    <x v="49"/>
    <s v="Food"/>
    <x v="1"/>
    <b v="1"/>
    <n v="1.5"/>
    <n v="1"/>
    <s v="Takis FUGEO mini"/>
    <m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693357927"/>
    <s v="Sunday, February 13, 2022"/>
    <s v="Cash"/>
    <n v="121"/>
    <n v="1.5"/>
    <n v="1"/>
    <n v="121"/>
    <n v="1.5"/>
    <n v="1"/>
    <n v="1.5"/>
    <n v="1.5"/>
    <d v="2022-02-13T00:00:00"/>
    <x v="49"/>
    <s v="Food"/>
    <x v="1"/>
    <b v="1"/>
    <n v="1.5"/>
    <n v="1"/>
    <s v="Takis FUGEO mini"/>
    <m/>
    <m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RXBAR - Protein Bar - Peanut Butter"/>
    <s v="Food"/>
    <n v="14693376502"/>
    <s v="Sunday, February 13, 2022"/>
    <s v="Cash"/>
    <n v="133"/>
    <n v="2"/>
    <n v="1"/>
    <n v="133"/>
    <n v="2"/>
    <n v="1"/>
    <n v="2"/>
    <n v="2"/>
    <d v="2022-02-13T00:00:00"/>
    <x v="80"/>
    <s v="Food"/>
    <x v="1"/>
    <b v="1"/>
    <n v="2"/>
    <n v="1.3333333333333333"/>
    <s v="RXBAR "/>
    <s v=" Protein Bar "/>
    <s v=" Peanut Butter"/>
    <s v="Sunday"/>
    <s v=" February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693433586"/>
    <s v="Sunday, February 13, 2022"/>
    <s v="Credit"/>
    <n v="144"/>
    <n v="1.5"/>
    <n v="1"/>
    <n v="144"/>
    <n v="1.5"/>
    <n v="1"/>
    <n v="1.5"/>
    <n v="1.5"/>
    <d v="2022-02-13T00:00:00"/>
    <x v="29"/>
    <s v="Water"/>
    <x v="3"/>
    <b v="1"/>
    <n v="1.5"/>
    <n v="1"/>
    <s v="Poland Springs Water"/>
    <m/>
    <m/>
    <s v="Sunday"/>
    <s v=" February 13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694339322"/>
    <s v="Monday, February 14, 2022"/>
    <s v="Cash"/>
    <n v="143"/>
    <n v="2.5"/>
    <n v="1"/>
    <n v="143"/>
    <n v="2.5"/>
    <n v="1"/>
    <n v="2.5"/>
    <n v="2.5"/>
    <d v="2022-02-14T00:00:00"/>
    <x v="7"/>
    <s v="Non Carbonated"/>
    <x v="2"/>
    <b v="1"/>
    <n v="2.5"/>
    <n v="1.6666666666666667"/>
    <s v="Snapple Diet Tea "/>
    <s v=" Lemon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694339260"/>
    <s v="Monday, February 14, 2022"/>
    <s v="Cash"/>
    <n v="121"/>
    <n v="1.5"/>
    <n v="1"/>
    <n v="121"/>
    <n v="1.5"/>
    <n v="1"/>
    <n v="1.5"/>
    <n v="1.5"/>
    <d v="2022-02-14T00:00:00"/>
    <x v="25"/>
    <s v="Food"/>
    <x v="1"/>
    <b v="1"/>
    <n v="1.5"/>
    <n v="1"/>
    <s v="Mini Chips Ahoy"/>
    <m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694342105"/>
    <s v="Monday, February 14, 2022"/>
    <s v="Cash"/>
    <n v="121"/>
    <n v="1.5"/>
    <n v="1"/>
    <n v="121"/>
    <n v="1.5"/>
    <n v="1"/>
    <n v="1.5"/>
    <n v="1.5"/>
    <d v="2022-02-14T00:00:00"/>
    <x v="25"/>
    <s v="Food"/>
    <x v="1"/>
    <b v="1"/>
    <n v="1.5"/>
    <n v="1"/>
    <s v="Mini Chips Ahoy"/>
    <m/>
    <m/>
    <s v="Monday"/>
    <s v=" February 14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695557822"/>
    <s v="Monday, February 14, 2022"/>
    <s v="Cash"/>
    <n v="113"/>
    <n v="1.5"/>
    <n v="1"/>
    <n v="113"/>
    <n v="1.5"/>
    <n v="1"/>
    <n v="1.5"/>
    <n v="1.5"/>
    <d v="2022-02-14T00:00:00"/>
    <x v="36"/>
    <s v="Food"/>
    <x v="1"/>
    <b v="1"/>
    <n v="1.5"/>
    <n v="1"/>
    <s v="Good Health Veggie Stix "/>
    <s v=" Sea Salt"/>
    <m/>
    <s v="Monday"/>
    <s v=" February 1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96941383"/>
    <s v="Monday, February 14, 2022"/>
    <s v="Cash"/>
    <n v="138"/>
    <n v="2"/>
    <n v="1"/>
    <n v="138"/>
    <n v="2"/>
    <n v="1"/>
    <n v="2"/>
    <n v="2"/>
    <d v="2022-02-14T00:00:00"/>
    <x v="11"/>
    <s v="Food"/>
    <x v="1"/>
    <b v="1"/>
    <n v="2"/>
    <n v="1.3333333333333333"/>
    <s v="Wonderful Pistachios "/>
    <s v=" Variety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97271293"/>
    <s v="Monday, February 14, 2022"/>
    <s v="Cash"/>
    <n v="140"/>
    <n v="1"/>
    <n v="1"/>
    <n v="140"/>
    <n v="1"/>
    <n v="1"/>
    <n v="1"/>
    <n v="1"/>
    <d v="2022-02-14T00:00:00"/>
    <x v="70"/>
    <s v="Carbonated"/>
    <x v="0"/>
    <b v="1"/>
    <n v="1"/>
    <n v="0.66666666666666663"/>
    <s v="Sunkist Soda "/>
    <s v=" Orange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697288461"/>
    <s v="Monday, February 14, 2022"/>
    <s v="Cash"/>
    <n v="146"/>
    <n v="3"/>
    <n v="1"/>
    <n v="146"/>
    <n v="3"/>
    <n v="1"/>
    <n v="3"/>
    <n v="3"/>
    <d v="2022-02-14T00:00:00"/>
    <x v="5"/>
    <s v="Carbonated"/>
    <x v="0"/>
    <b v="1"/>
    <n v="3"/>
    <n v="2"/>
    <s v="Monster Energy Original"/>
    <m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7345199"/>
    <s v="Monday, February 14, 2022"/>
    <s v="Cash"/>
    <n v="141"/>
    <n v="1"/>
    <n v="1"/>
    <n v="141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7387916"/>
    <s v="Monday, February 14, 2022"/>
    <s v="Cash"/>
    <n v="141"/>
    <n v="1"/>
    <n v="1"/>
    <n v="141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97466214"/>
    <s v="Monday, February 14, 2022"/>
    <s v="Cash"/>
    <n v="140"/>
    <n v="1"/>
    <n v="1"/>
    <n v="140"/>
    <n v="1"/>
    <n v="1"/>
    <n v="1"/>
    <n v="1"/>
    <d v="2022-02-14T00:00:00"/>
    <x v="70"/>
    <s v="Carbonated"/>
    <x v="0"/>
    <b v="1"/>
    <n v="1"/>
    <n v="0.66666666666666663"/>
    <s v="Sunkist Soda "/>
    <s v=" Orange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Miss Vickie's Potato Chip - Sea Salt &amp; Vinega"/>
    <s v="Food"/>
    <n v="14697471738"/>
    <s v="Monday, February 14, 2022"/>
    <s v="Cash"/>
    <n v="113"/>
    <n v="1.5"/>
    <n v="1"/>
    <n v="113"/>
    <n v="1.5"/>
    <n v="1"/>
    <n v="1.5"/>
    <n v="1.5"/>
    <d v="2022-02-14T00:00:00"/>
    <x v="3"/>
    <s v="Food"/>
    <x v="1"/>
    <b v="1"/>
    <n v="1.5"/>
    <n v="1"/>
    <s v="Miss Vickie's Potato Chip "/>
    <s v=" Sea Salt &amp; Vinega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97504796"/>
    <s v="Monday, February 14, 2022"/>
    <s v="Cash"/>
    <n v="140"/>
    <n v="1"/>
    <n v="1"/>
    <n v="140"/>
    <n v="1"/>
    <n v="1"/>
    <n v="1"/>
    <n v="1"/>
    <d v="2022-02-14T00:00:00"/>
    <x v="70"/>
    <s v="Carbonated"/>
    <x v="0"/>
    <b v="1"/>
    <n v="1"/>
    <n v="0.66666666666666663"/>
    <s v="Sunkist Soda "/>
    <s v=" Orange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7886987"/>
    <s v="Monday, February 14, 2022"/>
    <s v="Cash"/>
    <n v="142"/>
    <n v="1"/>
    <n v="1"/>
    <n v="142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97919343"/>
    <s v="Monday, February 14, 2022"/>
    <s v="Cash"/>
    <n v="140"/>
    <n v="1"/>
    <n v="1"/>
    <n v="140"/>
    <n v="1"/>
    <n v="1"/>
    <n v="1"/>
    <n v="1"/>
    <d v="2022-02-14T00:00:00"/>
    <x v="70"/>
    <s v="Carbonated"/>
    <x v="0"/>
    <b v="1"/>
    <n v="1"/>
    <n v="0.66666666666666663"/>
    <s v="Sunkist Soda "/>
    <s v=" Orange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97922569"/>
    <s v="Monday, February 14, 2022"/>
    <s v="Cash"/>
    <n v="140"/>
    <n v="1"/>
    <n v="1"/>
    <n v="140"/>
    <n v="1"/>
    <n v="1"/>
    <n v="1"/>
    <n v="1"/>
    <d v="2022-02-14T00:00:00"/>
    <x v="70"/>
    <s v="Carbonated"/>
    <x v="0"/>
    <b v="1"/>
    <n v="1"/>
    <n v="0.66666666666666663"/>
    <s v="Sunkist Soda "/>
    <s v=" Orange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7964276"/>
    <s v="Monday, February 14, 2022"/>
    <s v="Cash"/>
    <n v="141"/>
    <n v="1"/>
    <n v="1"/>
    <n v="141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8235376"/>
    <s v="Monday, February 14, 2022"/>
    <s v="Cash"/>
    <n v="142"/>
    <n v="1"/>
    <n v="1"/>
    <n v="142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698326067"/>
    <s v="Monday, February 14, 2022"/>
    <s v="Credit"/>
    <n v="148"/>
    <n v="3"/>
    <n v="1"/>
    <n v="148"/>
    <n v="3"/>
    <n v="1"/>
    <n v="3"/>
    <n v="3"/>
    <d v="2022-02-14T00:00:00"/>
    <x v="45"/>
    <s v="Carbonated"/>
    <x v="0"/>
    <b v="1"/>
    <n v="3"/>
    <n v="2"/>
    <s v="Red Bull "/>
    <s v=" Original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698388191"/>
    <s v="Monday, February 14, 2022"/>
    <s v="Cash"/>
    <n v="140"/>
    <n v="1"/>
    <n v="1"/>
    <n v="140"/>
    <n v="1"/>
    <n v="1"/>
    <n v="1"/>
    <n v="1"/>
    <d v="2022-02-14T00:00:00"/>
    <x v="70"/>
    <s v="Carbonated"/>
    <x v="0"/>
    <b v="1"/>
    <n v="1"/>
    <n v="0.66666666666666663"/>
    <s v="Sunkist Soda "/>
    <s v=" Orange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8398239"/>
    <s v="Monday, February 14, 2022"/>
    <s v="Cash"/>
    <n v="141"/>
    <n v="1"/>
    <n v="1"/>
    <n v="141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Monday"/>
    <s v=" Februar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698552302"/>
    <s v="Tuesday, February 15, 2022"/>
    <s v="Cash"/>
    <n v="141"/>
    <n v="1"/>
    <n v="1"/>
    <n v="141"/>
    <n v="1"/>
    <n v="1"/>
    <n v="1"/>
    <n v="1"/>
    <d v="2022-02-14T00:00:00"/>
    <x v="44"/>
    <s v="Carbonated"/>
    <x v="0"/>
    <b v="1"/>
    <n v="1"/>
    <n v="0.66666666666666663"/>
    <s v="Coca Cola "/>
    <s v=" Zero Sugar"/>
    <m/>
    <s v="Tuesday"/>
    <s v=" February 15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699970730"/>
    <s v="Tuesday, February 15, 2022"/>
    <s v="Cash"/>
    <n v="138"/>
    <n v="2"/>
    <n v="1"/>
    <n v="138"/>
    <n v="2"/>
    <n v="1"/>
    <n v="2"/>
    <n v="2"/>
    <d v="2022-02-15T00:00:00"/>
    <x v="11"/>
    <s v="Food"/>
    <x v="1"/>
    <b v="1"/>
    <n v="2"/>
    <n v="1.3333333333333333"/>
    <s v="Wonderful Pistachios "/>
    <s v=" Variety"/>
    <m/>
    <s v="Tuesday"/>
    <s v=" February 15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700012391"/>
    <s v="Tuesday, February 15, 2022"/>
    <s v="Cash"/>
    <n v="138"/>
    <n v="2"/>
    <n v="1"/>
    <n v="138"/>
    <n v="2"/>
    <n v="1"/>
    <n v="2"/>
    <n v="2"/>
    <d v="2022-02-15T00:00:00"/>
    <x v="11"/>
    <s v="Food"/>
    <x v="1"/>
    <b v="1"/>
    <n v="2"/>
    <n v="1.3333333333333333"/>
    <s v="Wonderful Pistachios "/>
    <s v=" Variety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00022459"/>
    <s v="Tuesday, February 15, 2022"/>
    <s v="Credit"/>
    <n v="120"/>
    <n v="1.5"/>
    <n v="1"/>
    <n v="120"/>
    <n v="1.5"/>
    <n v="1"/>
    <n v="1.5"/>
    <n v="5"/>
    <d v="2022-02-15T00:00:00"/>
    <x v="75"/>
    <s v="Food"/>
    <x v="1"/>
    <b v="1"/>
    <n v="1.5"/>
    <n v="1"/>
    <s v="Cheetos Flaming Hot Limon Crunchy"/>
    <m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700022459"/>
    <s v="Tuesday, February 15, 2022"/>
    <s v="Credit"/>
    <n v="123"/>
    <n v="1.5"/>
    <n v="1"/>
    <n v="123"/>
    <n v="1.5"/>
    <n v="1"/>
    <n v="1.5"/>
    <n v="5"/>
    <d v="2022-02-15T00:00:00"/>
    <x v="49"/>
    <s v="Food"/>
    <x v="1"/>
    <b v="1"/>
    <n v="1.5"/>
    <n v="1"/>
    <s v="Takis FUGEO mini"/>
    <m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00022459"/>
    <s v="Tuesday, February 15, 2022"/>
    <s v="Credit"/>
    <n v="134"/>
    <n v="2"/>
    <n v="1"/>
    <n v="134"/>
    <n v="2"/>
    <n v="1"/>
    <n v="2"/>
    <n v="5"/>
    <d v="2022-02-15T00:00:00"/>
    <x v="10"/>
    <s v="Food"/>
    <x v="1"/>
    <b v="1"/>
    <n v="2"/>
    <n v="1.3333333333333333"/>
    <s v="KitKat "/>
    <s v=" Crisp Wafers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701075977"/>
    <s v="Tuesday, February 15, 2022"/>
    <s v="Credit"/>
    <n v="133"/>
    <n v="2"/>
    <n v="2"/>
    <n v="133"/>
    <n v="2"/>
    <n v="2"/>
    <n v="4"/>
    <n v="6"/>
    <d v="2022-02-15T00:00:00"/>
    <x v="20"/>
    <s v="Food"/>
    <x v="1"/>
    <b v="1"/>
    <n v="2"/>
    <n v="1.3333333333333333"/>
    <s v="Jack Links Beef Steak Original"/>
    <m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01075977"/>
    <s v="Tuesday, February 15, 2022"/>
    <s v="Credit"/>
    <n v="134"/>
    <n v="2"/>
    <n v="1"/>
    <n v="134"/>
    <n v="2"/>
    <n v="1"/>
    <n v="2"/>
    <n v="6"/>
    <d v="2022-02-15T00:00:00"/>
    <x v="10"/>
    <s v="Food"/>
    <x v="1"/>
    <b v="1"/>
    <n v="2"/>
    <n v="1.3333333333333333"/>
    <s v="KitKat "/>
    <s v=" Crisp Wafers"/>
    <m/>
    <s v="Tuesday"/>
    <s v=" February 15"/>
    <n v="2022"/>
    <n v="6527"/>
  </r>
  <r>
    <s v="Processed"/>
    <s v="VJ300320686"/>
    <s v="Earle Asphalt"/>
    <s v="Earle Asphalt x1371"/>
    <n v="35.2750871"/>
    <n v="-90.466769400000004"/>
    <s v="Vitamin Water - Squeezed Lemonade"/>
    <s v="Water"/>
    <n v="14701267623"/>
    <s v="Tuesday, February 15, 2022"/>
    <s v="Cash"/>
    <n v="147"/>
    <n v="2.5"/>
    <n v="1"/>
    <n v="147"/>
    <n v="2.5"/>
    <n v="1"/>
    <n v="2.5"/>
    <n v="2.5"/>
    <d v="2022-02-15T00:00:00"/>
    <x v="66"/>
    <s v="Water"/>
    <x v="3"/>
    <b v="1"/>
    <n v="2.5"/>
    <n v="1.6666666666666667"/>
    <s v="Vitamin Water "/>
    <s v=" Squeezed Lemonade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1854735"/>
    <s v="Tuesday, February 15, 2022"/>
    <s v="Cash"/>
    <n v="141"/>
    <n v="1"/>
    <n v="1"/>
    <n v="141"/>
    <n v="1"/>
    <n v="1"/>
    <n v="1"/>
    <n v="1"/>
    <d v="2022-02-15T00:00:00"/>
    <x v="44"/>
    <s v="Carbonated"/>
    <x v="0"/>
    <b v="1"/>
    <n v="1"/>
    <n v="0.66666666666666663"/>
    <s v="Coca Cola "/>
    <s v=" Zero Sugar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2323607"/>
    <s v="Tuesday, February 15, 2022"/>
    <s v="Cash"/>
    <n v="142"/>
    <n v="1"/>
    <n v="1"/>
    <n v="142"/>
    <n v="1"/>
    <n v="1"/>
    <n v="1"/>
    <n v="1"/>
    <d v="2022-02-15T00:00:00"/>
    <x v="44"/>
    <s v="Carbonated"/>
    <x v="0"/>
    <b v="1"/>
    <n v="1"/>
    <n v="0.66666666666666663"/>
    <s v="Coca Cola "/>
    <s v=" Zero Sugar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2327014"/>
    <s v="Tuesday, February 15, 2022"/>
    <s v="Cash"/>
    <n v="141"/>
    <n v="1"/>
    <n v="1"/>
    <n v="141"/>
    <n v="1"/>
    <n v="1"/>
    <n v="1"/>
    <n v="1"/>
    <d v="2022-02-15T00:00:00"/>
    <x v="44"/>
    <s v="Carbonated"/>
    <x v="0"/>
    <b v="1"/>
    <n v="1"/>
    <n v="0.66666666666666663"/>
    <s v="Coca Cola "/>
    <s v=" Zero Sugar"/>
    <m/>
    <s v="Tuesday"/>
    <s v=" February 15"/>
    <n v="2022"/>
    <n v="6527"/>
  </r>
  <r>
    <s v="Processed"/>
    <s v="VJ300205292"/>
    <s v="Brunswick Sq Mall"/>
    <s v="BSQ Mall x1364 - Zales"/>
    <n v="40.423690999999998"/>
    <n v="-74.380831999999998"/>
    <s v="Good Health Veggie Stix - Sea Salt"/>
    <s v="Food"/>
    <n v="14702576434"/>
    <s v="Tuesday, February 15, 2022"/>
    <s v="Credit"/>
    <n v="111"/>
    <n v="1.5"/>
    <n v="1"/>
    <n v="111"/>
    <n v="1.5"/>
    <n v="1"/>
    <n v="1.5"/>
    <n v="1.5"/>
    <d v="2022-02-15T00:00:00"/>
    <x v="36"/>
    <s v="Food"/>
    <x v="1"/>
    <b v="1"/>
    <n v="1.5"/>
    <n v="1"/>
    <s v="Good Health Veggie Stix "/>
    <s v=" Sea Salt"/>
    <m/>
    <s v="Tuesday"/>
    <s v=" February 15"/>
    <n v="2022"/>
    <n v="6527"/>
  </r>
  <r>
    <s v="Processed"/>
    <s v="VJ300205292"/>
    <s v="Brunswick Sq Mall"/>
    <s v="BSQ Mall x1364 - Zales"/>
    <n v="40.423690999999998"/>
    <n v="-74.380831999999998"/>
    <s v="Good Health Veggie Stix - Sea Salt"/>
    <s v="Food"/>
    <n v="14702605666"/>
    <s v="Tuesday, February 15, 2022"/>
    <s v="Credit"/>
    <n v="111"/>
    <n v="1.5"/>
    <n v="1"/>
    <n v="111"/>
    <n v="1.5"/>
    <n v="1"/>
    <n v="1.5"/>
    <n v="1.5"/>
    <d v="2022-02-15T00:00:00"/>
    <x v="36"/>
    <s v="Food"/>
    <x v="1"/>
    <b v="1"/>
    <n v="1.5"/>
    <n v="1"/>
    <s v="Good Health Veggie Stix "/>
    <s v=" Sea Salt"/>
    <m/>
    <s v="Tuesday"/>
    <s v=" February 15"/>
    <n v="2022"/>
    <n v="6527"/>
  </r>
  <r>
    <s v="Processed"/>
    <s v="VJ300320611"/>
    <s v="Brunswick Sq Mall"/>
    <s v="BSQ Mall x1366 - ATT"/>
    <n v="40.423690999999998"/>
    <n v="-74.380831999999998"/>
    <s v="Newtons Fig Bar"/>
    <s v="Food"/>
    <n v="14702654114"/>
    <s v="Tuesday, February 15, 2022"/>
    <s v="Credit"/>
    <n v="134"/>
    <n v="2"/>
    <n v="1"/>
    <n v="134"/>
    <n v="2"/>
    <n v="1"/>
    <n v="2"/>
    <n v="2"/>
    <d v="2022-02-15T00:00:00"/>
    <x v="26"/>
    <s v="Food"/>
    <x v="1"/>
    <b v="1"/>
    <n v="2"/>
    <n v="1.3333333333333333"/>
    <s v="Newtons Fig Bar"/>
    <m/>
    <m/>
    <s v="Tuesday"/>
    <s v=" February 15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4702779691"/>
    <s v="Tuesday, February 15, 2022"/>
    <s v="Credit"/>
    <n v="124"/>
    <n v="1.5"/>
    <n v="1"/>
    <n v="124"/>
    <n v="1.5"/>
    <n v="1"/>
    <n v="1.5"/>
    <n v="1.5"/>
    <d v="2022-02-15T00:00:00"/>
    <x v="27"/>
    <s v="Food"/>
    <x v="1"/>
    <b v="1"/>
    <n v="1.5"/>
    <n v="1"/>
    <s v="SunChips Multigrain "/>
    <s v=" Salsa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2949270"/>
    <s v="Tuesday, February 15, 2022"/>
    <s v="Cash"/>
    <n v="142"/>
    <n v="1"/>
    <n v="1"/>
    <n v="142"/>
    <n v="1"/>
    <n v="1"/>
    <n v="1"/>
    <n v="1"/>
    <d v="2022-02-15T00:00:00"/>
    <x v="44"/>
    <s v="Carbonated"/>
    <x v="0"/>
    <b v="1"/>
    <n v="1"/>
    <n v="0.66666666666666663"/>
    <s v="Coca Cola "/>
    <s v=" Zero Sugar"/>
    <m/>
    <s v="Tuesday"/>
    <s v=" February 1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03098877"/>
    <s v="Tuesday, February 15, 2022"/>
    <s v="Credit"/>
    <n v="144"/>
    <n v="1.5"/>
    <n v="2"/>
    <n v="144"/>
    <n v="1.5"/>
    <n v="2"/>
    <n v="3"/>
    <n v="3"/>
    <d v="2022-02-15T00:00:00"/>
    <x v="29"/>
    <s v="Water"/>
    <x v="3"/>
    <b v="1"/>
    <n v="1.5"/>
    <n v="1"/>
    <s v="Poland Springs Water"/>
    <m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03337458"/>
    <s v="Tuesday, February 15, 2022"/>
    <s v="Cash"/>
    <n v="146"/>
    <n v="3"/>
    <n v="1"/>
    <n v="146"/>
    <n v="3"/>
    <n v="1"/>
    <n v="3"/>
    <n v="3"/>
    <d v="2022-02-15T00:00:00"/>
    <x v="5"/>
    <s v="Carbonated"/>
    <x v="0"/>
    <b v="1"/>
    <n v="3"/>
    <n v="2"/>
    <s v="Monster Energy Original"/>
    <m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03389935"/>
    <s v="Tuesday, February 15, 2022"/>
    <s v="Credit"/>
    <n v="122"/>
    <n v="1.5"/>
    <n v="1"/>
    <n v="122"/>
    <n v="1.5"/>
    <n v="1"/>
    <n v="1.5"/>
    <n v="1.5"/>
    <d v="2022-02-15T00:00:00"/>
    <x v="16"/>
    <s v="Food"/>
    <x v="1"/>
    <b v="1"/>
    <n v="1.5"/>
    <n v="1"/>
    <s v="Cheetos "/>
    <s v=" Fleming Hot Crunchy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03415205"/>
    <s v="Tuesday, February 15, 2022"/>
    <s v="Cash"/>
    <n v="148"/>
    <n v="3"/>
    <n v="1"/>
    <n v="148"/>
    <n v="3"/>
    <n v="1"/>
    <n v="3"/>
    <n v="3"/>
    <d v="2022-02-15T00:00:00"/>
    <x v="45"/>
    <s v="Carbonated"/>
    <x v="0"/>
    <b v="1"/>
    <n v="3"/>
    <n v="2"/>
    <s v="Red Bull "/>
    <s v=" Original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03415729"/>
    <s v="Tuesday, February 15, 2022"/>
    <s v="Cash"/>
    <n v="134"/>
    <n v="2"/>
    <n v="1"/>
    <n v="134"/>
    <n v="2"/>
    <n v="1"/>
    <n v="2"/>
    <n v="2"/>
    <d v="2022-02-15T00:00:00"/>
    <x v="10"/>
    <s v="Food"/>
    <x v="1"/>
    <b v="1"/>
    <n v="2"/>
    <n v="1.3333333333333333"/>
    <s v="KitKat "/>
    <s v=" Crisp Wafers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703492259"/>
    <s v="Tuesday, February 15, 2022"/>
    <s v="Cash"/>
    <n v="112"/>
    <n v="1.5"/>
    <n v="1"/>
    <n v="112"/>
    <n v="1.5"/>
    <n v="1"/>
    <n v="1.5"/>
    <n v="1.5"/>
    <d v="2022-02-15T00:00:00"/>
    <x v="36"/>
    <s v="Food"/>
    <x v="1"/>
    <b v="1"/>
    <n v="1.5"/>
    <n v="1"/>
    <s v="Good Health Veggie Stix "/>
    <s v=" Sea Salt"/>
    <m/>
    <s v="Tuesday"/>
    <s v=" February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3501508"/>
    <s v="Tuesday, February 15, 2022"/>
    <s v="Cash"/>
    <n v="142"/>
    <n v="1"/>
    <n v="1"/>
    <n v="142"/>
    <n v="1"/>
    <n v="1"/>
    <n v="1"/>
    <n v="1"/>
    <d v="2022-02-15T00:00:00"/>
    <x v="44"/>
    <s v="Carbonated"/>
    <x v="0"/>
    <b v="1"/>
    <n v="1"/>
    <n v="0.66666666666666663"/>
    <s v="Coca Cola "/>
    <s v=" Zero Sugar"/>
    <m/>
    <s v="Tuesday"/>
    <s v=" February 15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704127775"/>
    <s v="Wednesday, February 16, 2022"/>
    <s v="Cash"/>
    <n v="113"/>
    <n v="1.5"/>
    <n v="1"/>
    <n v="113"/>
    <n v="1.5"/>
    <n v="1"/>
    <n v="1.5"/>
    <n v="1.5"/>
    <d v="2022-02-16T00:00:00"/>
    <x v="36"/>
    <s v="Food"/>
    <x v="1"/>
    <b v="1"/>
    <n v="1.5"/>
    <n v="1"/>
    <s v="Good Health Veggie Stix "/>
    <s v=" Sea Salt"/>
    <m/>
    <s v="Wednesday"/>
    <s v=" February 1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705096791"/>
    <s v="Wednesday, February 16, 2022"/>
    <s v="Cash"/>
    <n v="138"/>
    <n v="2"/>
    <n v="1"/>
    <n v="138"/>
    <n v="2"/>
    <n v="1"/>
    <n v="2"/>
    <n v="2"/>
    <d v="2022-02-16T00:00:00"/>
    <x v="11"/>
    <s v="Food"/>
    <x v="1"/>
    <b v="1"/>
    <n v="2"/>
    <n v="1.3333333333333333"/>
    <s v="Wonderful Pistachios "/>
    <s v=" Variety"/>
    <m/>
    <s v="Wednesday"/>
    <s v=" February 1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705122108"/>
    <s v="Wednesday, February 16, 2022"/>
    <s v="Cash"/>
    <n v="138"/>
    <n v="2"/>
    <n v="1"/>
    <n v="138"/>
    <n v="2"/>
    <n v="1"/>
    <n v="2"/>
    <n v="2"/>
    <d v="2022-02-16T00:00:00"/>
    <x v="11"/>
    <s v="Food"/>
    <x v="1"/>
    <b v="1"/>
    <n v="2"/>
    <n v="1.3333333333333333"/>
    <s v="Wonderful Pistachios "/>
    <s v=" Variety"/>
    <m/>
    <s v="Wednesday"/>
    <s v=" February 16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05562378"/>
    <s v="Wednesday, February 16, 2022"/>
    <s v="Credit"/>
    <n v="148"/>
    <n v="3.5"/>
    <n v="1"/>
    <n v="148"/>
    <n v="3.5"/>
    <n v="1"/>
    <n v="3.5"/>
    <n v="3.5"/>
    <d v="2022-02-16T00:00:00"/>
    <x v="45"/>
    <s v="Carbonated"/>
    <x v="0"/>
    <b v="1"/>
    <n v="3.5"/>
    <n v="2.3333333333333335"/>
    <s v="Red Bull "/>
    <s v=" Original"/>
    <m/>
    <s v="Wednesday"/>
    <s v=" February 16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705578898"/>
    <s v="Wednesday, February 16, 2022"/>
    <s v="Cash"/>
    <n v="145"/>
    <n v="2.5"/>
    <n v="1"/>
    <n v="145"/>
    <n v="2.5"/>
    <n v="1"/>
    <n v="2.5"/>
    <n v="2.5"/>
    <d v="2022-02-16T00:00:00"/>
    <x v="7"/>
    <s v="Non Carbonated"/>
    <x v="2"/>
    <b v="1"/>
    <n v="2.5"/>
    <n v="1.6666666666666667"/>
    <s v="Snapple Diet Tea "/>
    <s v=" Lemon"/>
    <m/>
    <s v="Wednesday"/>
    <s v=" February 16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705835802"/>
    <s v="Wednesday, February 16, 2022"/>
    <s v="Cash"/>
    <n v="121"/>
    <n v="1.25"/>
    <n v="1"/>
    <n v="121"/>
    <n v="1.25"/>
    <n v="1"/>
    <n v="1.25"/>
    <n v="1.25"/>
    <d v="2022-02-16T00:00:00"/>
    <x v="48"/>
    <s v="Food"/>
    <x v="1"/>
    <b v="1"/>
    <n v="1.25"/>
    <n v="0.83333333333333337"/>
    <s v="CheezIt "/>
    <s v=" Original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07725561"/>
    <s v="Wednesday, February 16, 2022"/>
    <s v="Credit"/>
    <n v="146"/>
    <n v="3"/>
    <n v="1"/>
    <n v="146"/>
    <n v="3"/>
    <n v="1"/>
    <n v="3"/>
    <n v="3"/>
    <d v="2022-02-16T00:00:00"/>
    <x v="5"/>
    <s v="Carbonated"/>
    <x v="0"/>
    <b v="1"/>
    <n v="3"/>
    <n v="2"/>
    <s v="Monster Energy Original"/>
    <m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7799757"/>
    <s v="Wednesday, February 16, 2022"/>
    <s v="Cash"/>
    <n v="142"/>
    <n v="1"/>
    <n v="1"/>
    <n v="142"/>
    <n v="1"/>
    <n v="1"/>
    <n v="1"/>
    <n v="1"/>
    <d v="2022-02-16T00:00:00"/>
    <x v="44"/>
    <s v="Carbonated"/>
    <x v="0"/>
    <b v="1"/>
    <n v="1"/>
    <n v="0.66666666666666663"/>
    <s v="Coca Cola "/>
    <s v=" Zero Sugar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07813745"/>
    <s v="Wednesday, February 16, 2022"/>
    <s v="Cash"/>
    <n v="148"/>
    <n v="3"/>
    <n v="1"/>
    <n v="148"/>
    <n v="3"/>
    <n v="1"/>
    <n v="3"/>
    <n v="3"/>
    <d v="2022-02-16T00:00:00"/>
    <x v="45"/>
    <s v="Carbonated"/>
    <x v="0"/>
    <b v="1"/>
    <n v="3"/>
    <n v="2"/>
    <s v="Red Bull "/>
    <s v=" Original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707817379"/>
    <s v="Wednesday, February 16, 2022"/>
    <s v="Cash"/>
    <n v="145"/>
    <n v="2.5"/>
    <n v="1"/>
    <n v="145"/>
    <n v="2.5"/>
    <n v="1"/>
    <n v="2.5"/>
    <n v="2.5"/>
    <d v="2022-02-16T00:00:00"/>
    <x v="37"/>
    <s v="Non Carbonated"/>
    <x v="2"/>
    <b v="1"/>
    <n v="2.5"/>
    <n v="1.6666666666666667"/>
    <s v="Snapple Diet Tea "/>
    <s v=" Peach Tea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08099501"/>
    <s v="Wednesday, February 16, 2022"/>
    <s v="Cash"/>
    <n v="146"/>
    <n v="3"/>
    <n v="1"/>
    <n v="146"/>
    <n v="3"/>
    <n v="1"/>
    <n v="3"/>
    <n v="3"/>
    <d v="2022-02-16T00:00:00"/>
    <x v="5"/>
    <s v="Carbonated"/>
    <x v="0"/>
    <b v="1"/>
    <n v="3"/>
    <n v="2"/>
    <s v="Monster Energy Original"/>
    <m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8275955"/>
    <s v="Wednesday, February 16, 2022"/>
    <s v="Cash"/>
    <n v="142"/>
    <n v="1"/>
    <n v="1"/>
    <n v="142"/>
    <n v="1"/>
    <n v="1"/>
    <n v="1"/>
    <n v="1"/>
    <d v="2022-02-16T00:00:00"/>
    <x v="44"/>
    <s v="Carbonated"/>
    <x v="0"/>
    <b v="1"/>
    <n v="1"/>
    <n v="0.66666666666666663"/>
    <s v="Coca Cola "/>
    <s v=" Zero Sugar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8557929"/>
    <s v="Wednesday, February 16, 2022"/>
    <s v="Cash"/>
    <n v="142"/>
    <n v="1"/>
    <n v="1"/>
    <n v="142"/>
    <n v="1"/>
    <n v="1"/>
    <n v="1"/>
    <n v="1"/>
    <d v="2022-02-16T00:00:00"/>
    <x v="44"/>
    <s v="Carbonated"/>
    <x v="0"/>
    <b v="1"/>
    <n v="1"/>
    <n v="0.66666666666666663"/>
    <s v="Coca Cola "/>
    <s v=" Zero Sugar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8558807"/>
    <s v="Wednesday, February 16, 2022"/>
    <s v="Cash"/>
    <n v="142"/>
    <n v="1"/>
    <n v="1"/>
    <n v="142"/>
    <n v="1"/>
    <n v="1"/>
    <n v="1"/>
    <n v="1"/>
    <d v="2022-02-16T00:00:00"/>
    <x v="44"/>
    <s v="Carbonated"/>
    <x v="0"/>
    <b v="1"/>
    <n v="1"/>
    <n v="0.66666666666666663"/>
    <s v="Coca Cola "/>
    <s v=" Zero Sugar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08683905"/>
    <s v="Wednesday, February 16, 2022"/>
    <s v="Cash"/>
    <n v="146"/>
    <n v="3"/>
    <n v="1"/>
    <n v="146"/>
    <n v="3"/>
    <n v="1"/>
    <n v="3"/>
    <n v="3"/>
    <d v="2022-02-16T00:00:00"/>
    <x v="5"/>
    <s v="Carbonated"/>
    <x v="0"/>
    <b v="1"/>
    <n v="3"/>
    <n v="2"/>
    <s v="Monster Energy Original"/>
    <m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08684892"/>
    <s v="Wednesday, February 16, 2022"/>
    <s v="Cash"/>
    <n v="122"/>
    <n v="1.5"/>
    <n v="1"/>
    <n v="122"/>
    <n v="1.5"/>
    <n v="1"/>
    <n v="1.5"/>
    <n v="1.5"/>
    <d v="2022-02-16T00:00:00"/>
    <x v="16"/>
    <s v="Food"/>
    <x v="1"/>
    <b v="1"/>
    <n v="1.5"/>
    <n v="1"/>
    <s v="Cheetos "/>
    <s v=" Fleming Hot Crunchy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708706127"/>
    <s v="Wednesday, February 16, 2022"/>
    <s v="Cash"/>
    <n v="123"/>
    <n v="1.5"/>
    <n v="1"/>
    <n v="123"/>
    <n v="1.5"/>
    <n v="1"/>
    <n v="1.5"/>
    <n v="1.5"/>
    <d v="2022-02-16T00:00:00"/>
    <x v="49"/>
    <s v="Food"/>
    <x v="1"/>
    <b v="1"/>
    <n v="1.5"/>
    <n v="1"/>
    <s v="Takis FUGEO mini"/>
    <m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08723753"/>
    <s v="Wednesday, February 16, 2022"/>
    <s v="Cash"/>
    <n v="142"/>
    <n v="1"/>
    <n v="1"/>
    <n v="142"/>
    <n v="1"/>
    <n v="1"/>
    <n v="1"/>
    <n v="1"/>
    <d v="2022-02-16T00:00:00"/>
    <x v="44"/>
    <s v="Carbonated"/>
    <x v="0"/>
    <b v="1"/>
    <n v="1"/>
    <n v="0.66666666666666663"/>
    <s v="Coca Cola "/>
    <s v=" Zero Sugar"/>
    <m/>
    <s v="Wednesday"/>
    <s v=" February 16"/>
    <n v="2022"/>
    <n v="6527"/>
  </r>
  <r>
    <s v="Processed"/>
    <s v="VJ300320609"/>
    <s v="GuttenPlans"/>
    <s v="GuttenPlans x1367"/>
    <n v="40.435699999999997"/>
    <n v="-74.125200000000007"/>
    <s v="Popchips Potato - Barbeque"/>
    <s v="Food"/>
    <n v="14708935867"/>
    <s v="Thursday, February 17, 2022"/>
    <s v="Cash"/>
    <n v="114"/>
    <n v="1.5"/>
    <n v="1"/>
    <n v="114"/>
    <n v="1.5"/>
    <n v="1"/>
    <n v="1.5"/>
    <n v="1.5"/>
    <d v="2022-02-16T00:00:00"/>
    <x v="61"/>
    <s v="Food"/>
    <x v="1"/>
    <b v="1"/>
    <n v="1.5"/>
    <n v="1"/>
    <s v="Popchips Potato "/>
    <s v=" Barbeque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10994640"/>
    <s v="Thursday, February 17, 2022"/>
    <s v="Cash"/>
    <n v="124"/>
    <n v="1"/>
    <n v="1"/>
    <n v="124"/>
    <n v="1"/>
    <n v="1"/>
    <n v="1"/>
    <n v="1"/>
    <d v="2022-02-17T00:00:00"/>
    <x v="19"/>
    <s v="Food"/>
    <x v="1"/>
    <b v="1"/>
    <n v="1"/>
    <n v="0.66666666666666663"/>
    <s v="Nutter Butter Bites"/>
    <m/>
    <m/>
    <s v="Thursday"/>
    <s v=" February 17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711311108"/>
    <s v="Thursday, February 17, 2022"/>
    <s v="Cash"/>
    <n v="111"/>
    <n v="1.5"/>
    <n v="1"/>
    <n v="111"/>
    <n v="1.5"/>
    <n v="1"/>
    <n v="1.5"/>
    <n v="1.5"/>
    <d v="2022-02-17T00:00:00"/>
    <x v="51"/>
    <s v="Food"/>
    <x v="1"/>
    <b v="1"/>
    <n v="1.5"/>
    <n v="1"/>
    <s v="Miss Vickie's Potato Chip "/>
    <s v=" Smokehouse BBQ"/>
    <m/>
    <s v="Thursday"/>
    <s v=" February 17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11605715"/>
    <s v="Thursday, February 17, 2022"/>
    <s v="Credit"/>
    <n v="148"/>
    <n v="3.5"/>
    <n v="2"/>
    <n v="148"/>
    <n v="3.5"/>
    <n v="2"/>
    <n v="7"/>
    <n v="7"/>
    <d v="2022-02-17T00:00:00"/>
    <x v="45"/>
    <s v="Carbonated"/>
    <x v="0"/>
    <b v="1"/>
    <n v="3.5"/>
    <n v="2.3333333333333335"/>
    <s v="Red Bull "/>
    <s v=" Original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711662400"/>
    <s v="Thursday, February 17, 2022"/>
    <s v="Credit"/>
    <n v="133"/>
    <n v="2"/>
    <n v="1"/>
    <n v="133"/>
    <n v="2"/>
    <n v="1"/>
    <n v="2"/>
    <n v="7"/>
    <d v="2022-02-17T00:00:00"/>
    <x v="20"/>
    <s v="Food"/>
    <x v="1"/>
    <b v="1"/>
    <n v="2"/>
    <n v="1.3333333333333333"/>
    <s v="Jack Links Beef Steak Original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11662400"/>
    <s v="Thursday, February 17, 2022"/>
    <s v="Credit"/>
    <n v="134"/>
    <n v="2"/>
    <n v="1"/>
    <n v="134"/>
    <n v="2"/>
    <n v="1"/>
    <n v="2"/>
    <n v="7"/>
    <d v="2022-02-17T00:00:00"/>
    <x v="10"/>
    <s v="Food"/>
    <x v="1"/>
    <b v="1"/>
    <n v="2"/>
    <n v="1.3333333333333333"/>
    <s v="KitKat "/>
    <s v=" Crisp Wafers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11662400"/>
    <s v="Thursday, February 17, 2022"/>
    <s v="Credit"/>
    <n v="144"/>
    <n v="3"/>
    <n v="1"/>
    <n v="144"/>
    <n v="3"/>
    <n v="1"/>
    <n v="3"/>
    <n v="7"/>
    <d v="2022-02-17T00:00:00"/>
    <x v="5"/>
    <s v="Carbonated"/>
    <x v="0"/>
    <b v="1"/>
    <n v="3"/>
    <n v="2"/>
    <s v="Monster Energy Original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711745891"/>
    <s v="Thursday, February 17, 2022"/>
    <s v="Credit"/>
    <n v="147"/>
    <n v="2.5"/>
    <n v="1"/>
    <n v="147"/>
    <n v="2.5"/>
    <n v="1"/>
    <n v="2.5"/>
    <n v="2.5"/>
    <d v="2022-02-17T00:00:00"/>
    <x v="81"/>
    <s v="Non Carbonated"/>
    <x v="2"/>
    <b v="1"/>
    <n v="2.5"/>
    <n v="1.6666666666666667"/>
    <s v="Snapple Tea "/>
    <s v=" Raspberry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12239755"/>
    <s v="Thursday, February 17, 2022"/>
    <s v="Cash"/>
    <n v="142"/>
    <n v="1"/>
    <n v="1"/>
    <n v="142"/>
    <n v="1"/>
    <n v="1"/>
    <n v="1"/>
    <n v="1"/>
    <d v="2022-02-17T00:00:00"/>
    <x v="44"/>
    <s v="Carbonated"/>
    <x v="0"/>
    <b v="1"/>
    <n v="1"/>
    <n v="0.66666666666666663"/>
    <s v="Coca Cola "/>
    <s v=" Zero Sugar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12277281"/>
    <s v="Thursday, February 17, 2022"/>
    <s v="Cash"/>
    <n v="146"/>
    <n v="3"/>
    <n v="1"/>
    <n v="146"/>
    <n v="3"/>
    <n v="1"/>
    <n v="3"/>
    <n v="3"/>
    <d v="2022-02-17T00:00:00"/>
    <x v="5"/>
    <s v="Carbonated"/>
    <x v="0"/>
    <b v="1"/>
    <n v="3"/>
    <n v="2"/>
    <s v="Monster Energy Original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12283451"/>
    <s v="Thursday, February 17, 2022"/>
    <s v="Cash"/>
    <n v="146"/>
    <n v="3"/>
    <n v="1"/>
    <n v="146"/>
    <n v="3"/>
    <n v="1"/>
    <n v="3"/>
    <n v="3"/>
    <d v="2022-02-17T00:00:00"/>
    <x v="5"/>
    <s v="Carbonated"/>
    <x v="0"/>
    <b v="1"/>
    <n v="3"/>
    <n v="2"/>
    <s v="Monster Energy Original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712739343"/>
    <s v="Thursday, February 17, 2022"/>
    <s v="Cash"/>
    <n v="137"/>
    <n v="2"/>
    <n v="1"/>
    <n v="137"/>
    <n v="2"/>
    <n v="1"/>
    <n v="2"/>
    <n v="2"/>
    <d v="2022-02-17T00:00:00"/>
    <x v="14"/>
    <s v="Food"/>
    <x v="1"/>
    <b v="1"/>
    <n v="2"/>
    <n v="1.3333333333333333"/>
    <s v="Jacks Links Bar Beef Strip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712982969"/>
    <s v="Thursday, February 17, 2022"/>
    <s v="Cash"/>
    <n v="123"/>
    <n v="1.5"/>
    <n v="1"/>
    <n v="123"/>
    <n v="1.5"/>
    <n v="1"/>
    <n v="1.5"/>
    <n v="1.5"/>
    <d v="2022-02-17T00:00:00"/>
    <x v="49"/>
    <s v="Food"/>
    <x v="1"/>
    <b v="1"/>
    <n v="1.5"/>
    <n v="1"/>
    <s v="Takis FUGEO mini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13458667"/>
    <s v="Thursday, February 17, 2022"/>
    <s v="Cash"/>
    <n v="142"/>
    <n v="1"/>
    <n v="1"/>
    <n v="142"/>
    <n v="1"/>
    <n v="1"/>
    <n v="1"/>
    <n v="1"/>
    <d v="2022-02-17T00:00:00"/>
    <x v="44"/>
    <s v="Carbonated"/>
    <x v="0"/>
    <b v="1"/>
    <n v="1"/>
    <n v="0.66666666666666663"/>
    <s v="Coca Cola "/>
    <s v=" Zero Sugar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13810256"/>
    <s v="Thursday, February 17, 2022"/>
    <s v="Cash"/>
    <n v="134"/>
    <n v="2"/>
    <n v="1"/>
    <n v="134"/>
    <n v="2"/>
    <n v="1"/>
    <n v="2"/>
    <n v="2"/>
    <d v="2022-02-17T00:00:00"/>
    <x v="10"/>
    <s v="Food"/>
    <x v="1"/>
    <b v="1"/>
    <n v="2"/>
    <n v="1.3333333333333333"/>
    <s v="KitKat "/>
    <s v=" Crisp Wafers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13816381"/>
    <s v="Thursday, February 17, 2022"/>
    <s v="Cash"/>
    <n v="124"/>
    <n v="1"/>
    <n v="1"/>
    <n v="124"/>
    <n v="1"/>
    <n v="1"/>
    <n v="1"/>
    <n v="1"/>
    <d v="2022-02-17T00:00:00"/>
    <x v="19"/>
    <s v="Food"/>
    <x v="1"/>
    <b v="1"/>
    <n v="1"/>
    <n v="0.66666666666666663"/>
    <s v="Nutter Butter Bites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13838715"/>
    <s v="Thursday, February 17, 2022"/>
    <s v="Cash"/>
    <n v="148"/>
    <n v="3"/>
    <n v="1"/>
    <n v="148"/>
    <n v="3"/>
    <n v="1"/>
    <n v="3"/>
    <n v="3"/>
    <d v="2022-02-17T00:00:00"/>
    <x v="45"/>
    <s v="Carbonated"/>
    <x v="0"/>
    <b v="1"/>
    <n v="3"/>
    <n v="2"/>
    <s v="Red Bull "/>
    <s v=" Original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713896486"/>
    <s v="Thursday, February 17, 2022"/>
    <s v="Credit"/>
    <n v="123"/>
    <n v="1.5"/>
    <n v="1"/>
    <n v="123"/>
    <n v="1.5"/>
    <n v="1"/>
    <n v="1.5"/>
    <n v="1.5"/>
    <d v="2022-02-17T00:00:00"/>
    <x v="49"/>
    <s v="Food"/>
    <x v="1"/>
    <b v="1"/>
    <n v="1.5"/>
    <n v="1"/>
    <s v="Takis FUGEO mini"/>
    <m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713959602"/>
    <s v="Thursday, February 17, 2022"/>
    <s v="Cash"/>
    <n v="147"/>
    <n v="2.5"/>
    <n v="1"/>
    <n v="147"/>
    <n v="2.5"/>
    <n v="1"/>
    <n v="2.5"/>
    <n v="2.5"/>
    <d v="2022-02-17T00:00:00"/>
    <x v="81"/>
    <s v="Non Carbonated"/>
    <x v="2"/>
    <b v="1"/>
    <n v="2.5"/>
    <n v="1.6666666666666667"/>
    <s v="Snapple Tea "/>
    <s v=" Raspberry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Popchips Potato - Barbeque"/>
    <s v="Food"/>
    <n v="14713992481"/>
    <s v="Thursday, February 17, 2022"/>
    <s v="Cash"/>
    <n v="114"/>
    <n v="1.5"/>
    <n v="1"/>
    <n v="114"/>
    <n v="1.5"/>
    <n v="1"/>
    <n v="1.5"/>
    <n v="1.5"/>
    <d v="2022-02-17T00:00:00"/>
    <x v="61"/>
    <s v="Food"/>
    <x v="1"/>
    <b v="1"/>
    <n v="1.5"/>
    <n v="1"/>
    <s v="Popchips Potato "/>
    <s v=" Barbeque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714062138"/>
    <s v="Thursday, February 17, 2022"/>
    <s v="Cash"/>
    <n v="112"/>
    <n v="1.5"/>
    <n v="1"/>
    <n v="112"/>
    <n v="1.5"/>
    <n v="1"/>
    <n v="1.5"/>
    <n v="1.5"/>
    <d v="2022-02-17T00:00:00"/>
    <x v="36"/>
    <s v="Food"/>
    <x v="1"/>
    <b v="1"/>
    <n v="1.5"/>
    <n v="1"/>
    <s v="Good Health Veggie Stix "/>
    <s v=" Sea Salt"/>
    <m/>
    <s v="Thursday"/>
    <s v=" February 17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714094952"/>
    <s v="Friday, February 18, 2022"/>
    <s v="Cash"/>
    <n v="123"/>
    <n v="1.5"/>
    <n v="1"/>
    <n v="123"/>
    <n v="1.5"/>
    <n v="1"/>
    <n v="1.5"/>
    <n v="1.5"/>
    <d v="2022-02-17T00:00:00"/>
    <x v="49"/>
    <s v="Food"/>
    <x v="1"/>
    <b v="1"/>
    <n v="1.5"/>
    <n v="1"/>
    <s v="Takis FUGEO mini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714781621"/>
    <s v="Friday, February 18, 2022"/>
    <s v="Credit"/>
    <n v="133"/>
    <n v="2"/>
    <n v="1"/>
    <n v="133"/>
    <n v="2"/>
    <n v="1"/>
    <n v="2"/>
    <n v="6.5"/>
    <d v="2022-02-18T00:00:00"/>
    <x v="20"/>
    <s v="Food"/>
    <x v="1"/>
    <b v="1"/>
    <n v="2"/>
    <n v="1.3333333333333333"/>
    <s v="Jack Links Beef Steak Original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14781621"/>
    <s v="Friday, February 18, 2022"/>
    <s v="Credit"/>
    <n v="134"/>
    <n v="2"/>
    <n v="1"/>
    <n v="134"/>
    <n v="2"/>
    <n v="1"/>
    <n v="2"/>
    <n v="6.5"/>
    <d v="2022-02-18T00:00:00"/>
    <x v="10"/>
    <s v="Food"/>
    <x v="1"/>
    <b v="1"/>
    <n v="2"/>
    <n v="1.3333333333333333"/>
    <s v="KitKat "/>
    <s v=" Crisp Wafers"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714781621"/>
    <s v="Friday, February 18, 2022"/>
    <s v="Credit"/>
    <n v="147"/>
    <n v="2.5"/>
    <n v="1"/>
    <n v="147"/>
    <n v="2.5"/>
    <n v="1"/>
    <n v="2.5"/>
    <n v="6.5"/>
    <d v="2022-02-18T00:00:00"/>
    <x v="81"/>
    <s v="Non Carbonated"/>
    <x v="2"/>
    <b v="1"/>
    <n v="2.5"/>
    <n v="1.6666666666666667"/>
    <s v="Snapple Tea "/>
    <s v=" Raspberry"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14896571"/>
    <s v="Friday, February 18, 2022"/>
    <s v="Cash"/>
    <n v="134"/>
    <n v="2"/>
    <n v="1"/>
    <n v="134"/>
    <n v="2"/>
    <n v="1"/>
    <n v="2"/>
    <n v="2"/>
    <d v="2022-02-18T00:00:00"/>
    <x v="10"/>
    <s v="Food"/>
    <x v="1"/>
    <b v="1"/>
    <n v="2"/>
    <n v="1.3333333333333333"/>
    <s v="KitKat "/>
    <s v=" Crisp Wafers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15732086"/>
    <s v="Friday, February 18, 2022"/>
    <s v="Credit"/>
    <n v="132"/>
    <n v="2"/>
    <n v="1"/>
    <n v="132"/>
    <n v="2"/>
    <n v="1"/>
    <n v="2"/>
    <n v="5.5"/>
    <d v="2022-02-18T00:00:00"/>
    <x v="21"/>
    <s v="Food"/>
    <x v="1"/>
    <b v="1"/>
    <n v="2"/>
    <n v="1.3333333333333333"/>
    <s v="Robert Irvine's "/>
    <s v=" Fit Crunch "/>
    <s v="  Chocolate Pea"/>
    <s v="Friday"/>
    <s v=" February 18"/>
    <n v="2022"/>
    <n v="6527"/>
  </r>
  <r>
    <s v="Processed"/>
    <s v="VJ300320686"/>
    <s v="Earle Asphalt"/>
    <s v="Earle Asphalt x1371"/>
    <n v="35.2750871"/>
    <n v="-90.466769400000004"/>
    <s v="Spindrift - Sparkling Water  Lime"/>
    <s v="Carbonated"/>
    <n v="14715732086"/>
    <s v="Friday, February 18, 2022"/>
    <s v="Credit"/>
    <n v="140"/>
    <n v="1.5"/>
    <n v="1"/>
    <n v="140"/>
    <n v="1.5"/>
    <n v="1"/>
    <n v="1.5"/>
    <n v="5.5"/>
    <d v="2022-02-18T00:00:00"/>
    <x v="12"/>
    <s v="Carbonated"/>
    <x v="0"/>
    <b v="1"/>
    <n v="1.5"/>
    <n v="1"/>
    <s v="Spindrift "/>
    <s v=" Sparkling Water  Lime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BodyArmor LYTE  - Peach Mango"/>
    <s v="Water"/>
    <n v="14715732086"/>
    <s v="Friday, February 18, 2022"/>
    <s v="Credit"/>
    <n v="148"/>
    <n v="2"/>
    <n v="1"/>
    <n v="148"/>
    <n v="2"/>
    <n v="1"/>
    <n v="2"/>
    <n v="5.5"/>
    <d v="2022-02-18T00:00:00"/>
    <x v="34"/>
    <s v="Water"/>
    <x v="3"/>
    <b v="1"/>
    <n v="2"/>
    <n v="1.3333333333333333"/>
    <s v="BodyArmor LYTE  "/>
    <s v=" Peach Mango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715860125"/>
    <s v="Friday, February 18, 2022"/>
    <s v="Cash"/>
    <n v="111"/>
    <n v="1.5"/>
    <n v="1"/>
    <n v="111"/>
    <n v="1.5"/>
    <n v="1"/>
    <n v="1.5"/>
    <n v="1.5"/>
    <d v="2022-02-18T00:00:00"/>
    <x v="51"/>
    <s v="Food"/>
    <x v="1"/>
    <b v="1"/>
    <n v="1.5"/>
    <n v="1"/>
    <s v="Miss Vickie's Potato Chip "/>
    <s v=" Smokehouse BBQ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Good Health Veggie Stix - Sea Salt"/>
    <s v="Food"/>
    <n v="14716285765"/>
    <s v="Friday, February 18, 2022"/>
    <s v="Cash"/>
    <n v="113"/>
    <n v="1.5"/>
    <n v="1"/>
    <n v="113"/>
    <n v="1.5"/>
    <n v="1"/>
    <n v="1.5"/>
    <n v="1.5"/>
    <d v="2022-02-18T00:00:00"/>
    <x v="36"/>
    <s v="Food"/>
    <x v="1"/>
    <b v="1"/>
    <n v="1.5"/>
    <n v="1"/>
    <s v="Good Health Veggie Stix "/>
    <s v=" Sea Salt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Good Health Veggie Stix - Zesty Ranch"/>
    <s v="Food"/>
    <n v="14716287600"/>
    <s v="Friday, February 18, 2022"/>
    <s v="Cash"/>
    <n v="114"/>
    <n v="1.5"/>
    <n v="1"/>
    <n v="114"/>
    <n v="1.5"/>
    <n v="1"/>
    <n v="1.5"/>
    <n v="1.5"/>
    <d v="2022-02-18T00:00:00"/>
    <x v="22"/>
    <s v="Food"/>
    <x v="1"/>
    <b v="1"/>
    <n v="1.5"/>
    <n v="1"/>
    <s v="Good Health Veggie Stix "/>
    <s v=" Zesty Ranch"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4716549287"/>
    <s v="Friday, February 18, 2022"/>
    <s v="Credit"/>
    <n v="133"/>
    <n v="2"/>
    <n v="1"/>
    <n v="133"/>
    <n v="2"/>
    <n v="1"/>
    <n v="2"/>
    <n v="5"/>
    <d v="2022-02-18T00:00:00"/>
    <x v="20"/>
    <s v="Food"/>
    <x v="1"/>
    <b v="1"/>
    <n v="2"/>
    <n v="1.3333333333333333"/>
    <s v="Jack Links Beef Steak Original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16549287"/>
    <s v="Friday, February 18, 2022"/>
    <s v="Credit"/>
    <n v="120"/>
    <n v="1.5"/>
    <n v="1"/>
    <n v="120"/>
    <n v="1.5"/>
    <n v="1"/>
    <n v="1.5"/>
    <n v="5"/>
    <d v="2022-02-18T00:00:00"/>
    <x v="75"/>
    <s v="Food"/>
    <x v="1"/>
    <b v="1"/>
    <n v="1.5"/>
    <n v="1"/>
    <s v="Cheetos Flaming Hot Limon Crunchy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716549287"/>
    <s v="Friday, February 18, 2022"/>
    <s v="Credit"/>
    <n v="121"/>
    <n v="1.5"/>
    <n v="1"/>
    <n v="121"/>
    <n v="1.5"/>
    <n v="1"/>
    <n v="1.5"/>
    <n v="5"/>
    <d v="2022-02-18T00:00:00"/>
    <x v="25"/>
    <s v="Food"/>
    <x v="1"/>
    <b v="1"/>
    <n v="1.5"/>
    <n v="1"/>
    <s v="Mini Chips Ahoy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Takis FUGEO mini"/>
    <s v="Food"/>
    <n v="14716564787"/>
    <s v="Friday, February 18, 2022"/>
    <s v="Credit"/>
    <n v="123"/>
    <n v="1.5"/>
    <n v="1"/>
    <n v="123"/>
    <n v="1.5"/>
    <n v="1"/>
    <n v="1.5"/>
    <n v="3"/>
    <d v="2022-02-18T00:00:00"/>
    <x v="49"/>
    <s v="Food"/>
    <x v="1"/>
    <b v="1"/>
    <n v="1.5"/>
    <n v="1"/>
    <s v="Takis FUGEO mini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716564787"/>
    <s v="Friday, February 18, 2022"/>
    <s v="Credit"/>
    <n v="121"/>
    <n v="1.5"/>
    <n v="1"/>
    <n v="121"/>
    <n v="1.5"/>
    <n v="1"/>
    <n v="1.5"/>
    <n v="3"/>
    <d v="2022-02-18T00:00:00"/>
    <x v="25"/>
    <s v="Food"/>
    <x v="1"/>
    <b v="1"/>
    <n v="1.5"/>
    <n v="1"/>
    <s v="Mini Chips Ahoy"/>
    <m/>
    <m/>
    <s v="Friday"/>
    <s v=" February 18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16746549"/>
    <s v="Friday, February 18, 2022"/>
    <s v="Credit"/>
    <n v="148"/>
    <n v="3.5"/>
    <n v="1"/>
    <n v="148"/>
    <n v="3.5"/>
    <n v="1"/>
    <n v="3.5"/>
    <n v="3.5"/>
    <d v="2022-02-18T00:00:00"/>
    <x v="45"/>
    <s v="Carbonated"/>
    <x v="0"/>
    <b v="1"/>
    <n v="3.5"/>
    <n v="2.3333333333333335"/>
    <s v="Red Bull "/>
    <s v=" Original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717083342"/>
    <s v="Friday, February 18, 2022"/>
    <s v="Cash"/>
    <n v="121"/>
    <n v="1.25"/>
    <n v="1"/>
    <n v="121"/>
    <n v="1.25"/>
    <n v="1"/>
    <n v="1.25"/>
    <n v="1.25"/>
    <d v="2022-02-18T00:00:00"/>
    <x v="48"/>
    <s v="Food"/>
    <x v="1"/>
    <b v="1"/>
    <n v="1.25"/>
    <n v="0.83333333333333337"/>
    <s v="CheezIt "/>
    <s v=" Original"/>
    <m/>
    <s v="Friday"/>
    <s v=" February 1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717133072"/>
    <s v="Friday, February 18, 2022"/>
    <s v="Cash"/>
    <n v="121"/>
    <n v="1.25"/>
    <n v="1"/>
    <n v="121"/>
    <n v="1.25"/>
    <n v="1"/>
    <n v="1.25"/>
    <n v="1.25"/>
    <d v="2022-02-18T00:00:00"/>
    <x v="48"/>
    <s v="Food"/>
    <x v="1"/>
    <b v="1"/>
    <n v="1.25"/>
    <n v="0.83333333333333337"/>
    <s v="CheezIt "/>
    <s v=" Original"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4717337701"/>
    <s v="Friday, February 18, 2022"/>
    <s v="Cash"/>
    <n v="130"/>
    <n v="1"/>
    <n v="1"/>
    <n v="130"/>
    <n v="1"/>
    <n v="1"/>
    <n v="1"/>
    <n v="1"/>
    <d v="2022-02-18T00:00:00"/>
    <x v="9"/>
    <s v="Food"/>
    <x v="1"/>
    <b v="1"/>
    <n v="1"/>
    <n v="0.66666666666666663"/>
    <s v="Stretch Island Fruit Leathers Snacks "/>
    <s v=" Variet"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717920771"/>
    <s v="Friday, February 18, 2022"/>
    <s v="Cash"/>
    <n v="134"/>
    <n v="2"/>
    <n v="1"/>
    <n v="134"/>
    <n v="2"/>
    <n v="1"/>
    <n v="2"/>
    <n v="2"/>
    <d v="2022-02-18T00:00:00"/>
    <x v="10"/>
    <s v="Food"/>
    <x v="1"/>
    <b v="1"/>
    <n v="2"/>
    <n v="1.3333333333333333"/>
    <s v="KitKat "/>
    <s v=" Crisp Wafers"/>
    <m/>
    <s v="Friday"/>
    <s v=" February 18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718052988"/>
    <s v="Friday, February 18, 2022"/>
    <s v="Cash"/>
    <n v="130"/>
    <n v="2"/>
    <n v="1"/>
    <n v="130"/>
    <n v="2"/>
    <n v="1"/>
    <n v="2"/>
    <n v="2"/>
    <d v="2022-02-18T00:00:00"/>
    <x v="10"/>
    <s v="Food"/>
    <x v="1"/>
    <b v="1"/>
    <n v="2"/>
    <n v="1.3333333333333333"/>
    <s v="KitKat "/>
    <s v=" Crisp Wafers"/>
    <m/>
    <s v="Friday"/>
    <s v=" February 18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718482521"/>
    <s v="Friday, February 18, 2022"/>
    <s v="Cash"/>
    <n v="143"/>
    <n v="2"/>
    <n v="1"/>
    <n v="143"/>
    <n v="2"/>
    <n v="1"/>
    <n v="2"/>
    <n v="2"/>
    <d v="2022-02-18T00:00:00"/>
    <x v="24"/>
    <s v="Water"/>
    <x v="3"/>
    <b v="1"/>
    <n v="2"/>
    <n v="1.3333333333333333"/>
    <s v="S. Pellegrino Sparkling Mineral Water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18623409"/>
    <s v="Friday, February 18, 2022"/>
    <s v="Cash"/>
    <n v="148"/>
    <n v="3"/>
    <n v="1"/>
    <n v="148"/>
    <n v="3"/>
    <n v="1"/>
    <n v="3"/>
    <n v="3"/>
    <d v="2022-02-18T00:00:00"/>
    <x v="45"/>
    <s v="Carbonated"/>
    <x v="0"/>
    <b v="1"/>
    <n v="3"/>
    <n v="2"/>
    <s v="Red Bull "/>
    <s v=" Original"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18917822"/>
    <s v="Friday, February 18, 2022"/>
    <s v="Credit"/>
    <n v="146"/>
    <n v="3"/>
    <n v="1"/>
    <n v="146"/>
    <n v="3"/>
    <n v="1"/>
    <n v="3"/>
    <n v="3"/>
    <d v="2022-02-18T00:00:00"/>
    <x v="5"/>
    <s v="Carbonated"/>
    <x v="0"/>
    <b v="1"/>
    <n v="3"/>
    <n v="2"/>
    <s v="Monster Energy Original"/>
    <m/>
    <m/>
    <s v="Friday"/>
    <s v=" February 18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719355548"/>
    <s v="Saturday, February 19, 2022"/>
    <s v="Cash"/>
    <n v="121"/>
    <n v="1.5"/>
    <n v="1"/>
    <n v="121"/>
    <n v="1.5"/>
    <n v="1"/>
    <n v="1.5"/>
    <n v="1.5"/>
    <d v="2022-02-19T00:00:00"/>
    <x v="25"/>
    <s v="Food"/>
    <x v="1"/>
    <b v="1"/>
    <n v="1.5"/>
    <n v="1"/>
    <s v="Mini Chips Ahoy"/>
    <m/>
    <m/>
    <s v="Saturday"/>
    <s v=" February 1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19356602"/>
    <s v="Saturday, February 19, 2022"/>
    <s v="Cash"/>
    <n v="122"/>
    <n v="1.5"/>
    <n v="1"/>
    <n v="122"/>
    <n v="1.5"/>
    <n v="1"/>
    <n v="1.5"/>
    <n v="1.5"/>
    <d v="2022-02-19T00:00:00"/>
    <x v="16"/>
    <s v="Food"/>
    <x v="1"/>
    <b v="1"/>
    <n v="1.5"/>
    <n v="1"/>
    <s v="Cheetos "/>
    <s v=" Fleming Hot Crunchy"/>
    <m/>
    <s v="Saturday"/>
    <s v=" February 19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19356448"/>
    <s v="Saturday, February 19, 2022"/>
    <s v="Cash"/>
    <n v="138"/>
    <n v="2"/>
    <n v="1"/>
    <n v="138"/>
    <n v="2"/>
    <n v="1"/>
    <n v="2"/>
    <n v="2"/>
    <d v="2022-02-19T00:00:00"/>
    <x v="74"/>
    <s v="Food"/>
    <x v="1"/>
    <b v="1"/>
    <n v="2"/>
    <n v="1.3333333333333333"/>
    <s v="Oreo Single Server 6 ct"/>
    <m/>
    <m/>
    <s v="Saturday"/>
    <s v=" February 19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19885953"/>
    <s v="Saturday, February 19, 2022"/>
    <s v="Credit"/>
    <n v="148"/>
    <n v="3.5"/>
    <n v="1"/>
    <n v="148"/>
    <n v="3.5"/>
    <n v="1"/>
    <n v="3.5"/>
    <n v="3.5"/>
    <d v="2022-02-19T00:00:00"/>
    <x v="45"/>
    <s v="Carbonated"/>
    <x v="0"/>
    <b v="1"/>
    <n v="3.5"/>
    <n v="2.3333333333333335"/>
    <s v="Red Bull "/>
    <s v=" Original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Zevia Zero Calorie Energy - Mango Ginger"/>
    <s v="Non Carbonated"/>
    <n v="14720352760"/>
    <s v="Saturday, February 19, 2022"/>
    <s v="Cash"/>
    <n v="148"/>
    <n v="2.5"/>
    <n v="1"/>
    <n v="148"/>
    <n v="2.5"/>
    <n v="1"/>
    <n v="2.5"/>
    <n v="2.5"/>
    <d v="2022-02-19T00:00:00"/>
    <x v="32"/>
    <s v="Non Carbonated"/>
    <x v="2"/>
    <b v="1"/>
    <n v="2.5"/>
    <n v="1.6666666666666667"/>
    <s v="Zevia Zero Calorie Energy "/>
    <s v=" Mango Ginger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4720358390"/>
    <s v="Saturday, February 19, 2022"/>
    <s v="Credit"/>
    <n v="122"/>
    <n v="1.5"/>
    <n v="1"/>
    <n v="122"/>
    <n v="1.5"/>
    <n v="1"/>
    <n v="1.5"/>
    <n v="1.5"/>
    <d v="2022-02-19T00:00:00"/>
    <x v="35"/>
    <s v="Food"/>
    <x v="1"/>
    <b v="1"/>
    <n v="1.5"/>
    <n v="1"/>
    <s v="SunChips Multigrain "/>
    <s v=" Harvest Cheddar"/>
    <m/>
    <s v="Saturday"/>
    <s v=" February 19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720838641"/>
    <s v="Saturday, February 19, 2022"/>
    <s v="Cash"/>
    <n v="146"/>
    <n v="3"/>
    <n v="1"/>
    <n v="146"/>
    <n v="3"/>
    <n v="1"/>
    <n v="3"/>
    <n v="3"/>
    <d v="2022-02-19T00:00:00"/>
    <x v="5"/>
    <s v="Carbonated"/>
    <x v="0"/>
    <b v="1"/>
    <n v="3"/>
    <n v="2"/>
    <s v="Monster Energy Original"/>
    <m/>
    <m/>
    <s v="Saturday"/>
    <s v=" February 19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720842679"/>
    <s v="Saturday, February 19, 2022"/>
    <s v="Cash"/>
    <n v="146"/>
    <n v="3"/>
    <n v="1"/>
    <n v="146"/>
    <n v="3"/>
    <n v="1"/>
    <n v="3"/>
    <n v="3"/>
    <d v="2022-02-19T00:00:00"/>
    <x v="5"/>
    <s v="Carbonated"/>
    <x v="0"/>
    <b v="1"/>
    <n v="3"/>
    <n v="2"/>
    <s v="Monster Energy Original"/>
    <m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720990361"/>
    <s v="Saturday, February 19, 2022"/>
    <s v="Cash"/>
    <n v="114"/>
    <n v="1.5"/>
    <n v="1"/>
    <n v="114"/>
    <n v="1.5"/>
    <n v="1"/>
    <n v="1.5"/>
    <n v="1.5"/>
    <d v="2022-02-19T00:00:00"/>
    <x v="13"/>
    <s v="Food"/>
    <x v="1"/>
    <b v="1"/>
    <n v="1.5"/>
    <n v="1"/>
    <s v="Miss Vickie's Potato Chip "/>
    <s v=" Sea Salt Original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721137687"/>
    <s v="Saturday, February 19, 2022"/>
    <s v="Cash"/>
    <n v="140"/>
    <n v="1.5"/>
    <n v="1"/>
    <n v="140"/>
    <n v="1.5"/>
    <n v="1"/>
    <n v="1.5"/>
    <n v="1.5"/>
    <d v="2022-02-19T00:00:00"/>
    <x v="44"/>
    <s v="Carbonated"/>
    <x v="0"/>
    <b v="1"/>
    <n v="1.5"/>
    <n v="1"/>
    <s v="Coca Cola "/>
    <s v=" Zero Sugar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1143033"/>
    <s v="Saturday, February 19, 2022"/>
    <s v="Cash"/>
    <n v="144"/>
    <n v="1.5"/>
    <n v="1"/>
    <n v="144"/>
    <n v="1.5"/>
    <n v="1"/>
    <n v="1.5"/>
    <n v="1.5"/>
    <d v="2022-02-19T00:00:00"/>
    <x v="29"/>
    <s v="Water"/>
    <x v="3"/>
    <b v="1"/>
    <n v="1.5"/>
    <n v="1"/>
    <s v="Poland Springs Water"/>
    <m/>
    <m/>
    <s v="Saturday"/>
    <s v=" February 19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721192891"/>
    <s v="Saturday, February 19, 2022"/>
    <s v="Cash"/>
    <n v="123"/>
    <n v="1.5"/>
    <n v="1"/>
    <n v="123"/>
    <n v="1.5"/>
    <n v="1"/>
    <n v="1.5"/>
    <n v="1.5"/>
    <d v="2022-02-19T00:00:00"/>
    <x v="1"/>
    <s v="Food"/>
    <x v="1"/>
    <b v="1"/>
    <n v="1.5"/>
    <n v="1"/>
    <s v="Takis "/>
    <s v=" Hot Chilli Pepper &amp; Lime"/>
    <m/>
    <s v="Saturday"/>
    <s v=" February 19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721197232"/>
    <s v="Saturday, February 19, 2022"/>
    <s v="Cash"/>
    <n v="123"/>
    <n v="1.5"/>
    <n v="1"/>
    <n v="123"/>
    <n v="1.5"/>
    <n v="1"/>
    <n v="1.5"/>
    <n v="1.5"/>
    <d v="2022-02-19T00:00:00"/>
    <x v="1"/>
    <s v="Food"/>
    <x v="1"/>
    <b v="1"/>
    <n v="1.5"/>
    <n v="1"/>
    <s v="Takis "/>
    <s v=" Hot Chilli Pepper &amp; Lime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721202890"/>
    <s v="Saturday, February 19, 2022"/>
    <s v="Cash"/>
    <n v="130"/>
    <n v="2"/>
    <n v="1"/>
    <n v="130"/>
    <n v="2"/>
    <n v="1"/>
    <n v="2"/>
    <n v="2"/>
    <d v="2022-02-19T00:00:00"/>
    <x v="10"/>
    <s v="Food"/>
    <x v="1"/>
    <b v="1"/>
    <n v="2"/>
    <n v="1.3333333333333333"/>
    <s v="KitKat "/>
    <s v=" Crisp Wafers"/>
    <m/>
    <s v="Saturday"/>
    <s v=" February 19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4721248369"/>
    <s v="Saturday, February 19, 2022"/>
    <s v="Cash"/>
    <n v="124"/>
    <n v="1.5"/>
    <n v="1"/>
    <n v="124"/>
    <n v="1.5"/>
    <n v="1"/>
    <n v="1.5"/>
    <n v="1.5"/>
    <d v="2022-02-19T00:00:00"/>
    <x v="27"/>
    <s v="Food"/>
    <x v="1"/>
    <b v="1"/>
    <n v="1.5"/>
    <n v="1"/>
    <s v="SunChips Multigrain "/>
    <s v=" Salsa"/>
    <m/>
    <s v="Saturday"/>
    <s v=" February 19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721493806"/>
    <s v="Saturday, February 19, 2022"/>
    <s v="Cash"/>
    <n v="123"/>
    <n v="1.25"/>
    <n v="1"/>
    <n v="123"/>
    <n v="1.25"/>
    <n v="1"/>
    <n v="1.25"/>
    <n v="1.25"/>
    <d v="2022-02-19T00:00:00"/>
    <x v="1"/>
    <s v="Food"/>
    <x v="1"/>
    <b v="1"/>
    <n v="1.25"/>
    <n v="0.83333333333333337"/>
    <s v="Takis "/>
    <s v=" Hot Chilli Pepper &amp; Lime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Ruffles Baked  - Cheddar &amp; Sour Cream"/>
    <s v="Food"/>
    <n v="14721933521"/>
    <s v="Saturday, February 19, 2022"/>
    <s v="Cash"/>
    <n v="123"/>
    <n v="1.5"/>
    <n v="1"/>
    <n v="123"/>
    <n v="1.5"/>
    <n v="1"/>
    <n v="1.5"/>
    <n v="1.5"/>
    <d v="2022-02-19T00:00:00"/>
    <x v="46"/>
    <s v="Food"/>
    <x v="1"/>
    <b v="1"/>
    <n v="1.5"/>
    <n v="1"/>
    <s v="Ruffles Baked  "/>
    <s v=" Cheddar &amp; Sour Cream"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721935820"/>
    <s v="Saturday, February 19, 2022"/>
    <s v="Cash"/>
    <n v="121"/>
    <n v="1.5"/>
    <n v="1"/>
    <n v="121"/>
    <n v="1.5"/>
    <n v="1"/>
    <n v="1.5"/>
    <n v="1.5"/>
    <d v="2022-02-19T00:00:00"/>
    <x v="49"/>
    <s v="Food"/>
    <x v="1"/>
    <b v="1"/>
    <n v="1.5"/>
    <n v="1"/>
    <s v="Takis FUGEO mini"/>
    <m/>
    <m/>
    <s v="Saturday"/>
    <s v=" February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3387480"/>
    <s v="Sunday, February 20, 2022"/>
    <s v="Cash"/>
    <n v="144"/>
    <n v="1.5"/>
    <n v="1"/>
    <n v="144"/>
    <n v="1.5"/>
    <n v="1"/>
    <n v="1.5"/>
    <n v="1.5"/>
    <d v="2022-02-20T00:00:00"/>
    <x v="29"/>
    <s v="Water"/>
    <x v="3"/>
    <b v="1"/>
    <n v="1.5"/>
    <n v="1"/>
    <s v="Poland Springs Water"/>
    <m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3400700"/>
    <s v="Sunday, February 20, 2022"/>
    <s v="Cash"/>
    <n v="144"/>
    <n v="1.5"/>
    <n v="1"/>
    <n v="144"/>
    <n v="1.5"/>
    <n v="1"/>
    <n v="1.5"/>
    <n v="1.5"/>
    <d v="2022-02-20T00:00:00"/>
    <x v="29"/>
    <s v="Water"/>
    <x v="3"/>
    <b v="1"/>
    <n v="1.5"/>
    <n v="1"/>
    <s v="Poland Springs Water"/>
    <m/>
    <m/>
    <s v="Sunday"/>
    <s v=" February 20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723567336"/>
    <s v="Sunday, February 20, 2022"/>
    <s v="Cash"/>
    <n v="146"/>
    <n v="3"/>
    <n v="1"/>
    <n v="146"/>
    <n v="3"/>
    <n v="1"/>
    <n v="3"/>
    <n v="3"/>
    <d v="2022-02-20T00:00:00"/>
    <x v="5"/>
    <s v="Carbonated"/>
    <x v="0"/>
    <b v="1"/>
    <n v="3"/>
    <n v="2"/>
    <s v="Monster Energy Original"/>
    <m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3634832"/>
    <s v="Sunday, February 20, 2022"/>
    <s v="Credit"/>
    <n v="144"/>
    <n v="1.5"/>
    <n v="1"/>
    <n v="144"/>
    <n v="1.5"/>
    <n v="1"/>
    <n v="1.5"/>
    <n v="1.5"/>
    <d v="2022-02-20T00:00:00"/>
    <x v="29"/>
    <s v="Water"/>
    <x v="3"/>
    <b v="1"/>
    <n v="1.5"/>
    <n v="1"/>
    <s v="Poland Springs Water"/>
    <m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3636504"/>
    <s v="Sunday, February 20, 2022"/>
    <s v="Credit"/>
    <n v="144"/>
    <n v="1.5"/>
    <n v="1"/>
    <n v="144"/>
    <n v="1.5"/>
    <n v="1"/>
    <n v="1.5"/>
    <n v="1.5"/>
    <d v="2022-02-20T00:00:00"/>
    <x v="29"/>
    <s v="Water"/>
    <x v="3"/>
    <b v="1"/>
    <n v="1.5"/>
    <n v="1"/>
    <s v="Poland Springs Water"/>
    <m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4723828698"/>
    <s v="Sunday, February 20, 2022"/>
    <s v="Credit"/>
    <n v="110"/>
    <n v="1.5"/>
    <n v="1"/>
    <n v="110"/>
    <n v="1.5"/>
    <n v="1"/>
    <n v="1.5"/>
    <n v="1.5"/>
    <d v="2022-02-20T00:00:00"/>
    <x v="67"/>
    <s v="Food"/>
    <x v="1"/>
    <b v="1"/>
    <n v="1.5"/>
    <n v="1"/>
    <s v="Popchips Potato "/>
    <s v=" Sea Salt"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4723858064"/>
    <s v="Sunday, February 20, 2022"/>
    <s v="Credit"/>
    <n v="131"/>
    <n v="2"/>
    <n v="1"/>
    <n v="131"/>
    <n v="2"/>
    <n v="1"/>
    <n v="2"/>
    <n v="2"/>
    <d v="2022-02-20T00:00:00"/>
    <x v="11"/>
    <s v="Food"/>
    <x v="1"/>
    <b v="1"/>
    <n v="2"/>
    <n v="1.3333333333333333"/>
    <s v="Wonderful Pistachios "/>
    <s v=" Variety"/>
    <m/>
    <s v="Sunday"/>
    <s v=" February 20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723861979"/>
    <s v="Sunday, February 20, 2022"/>
    <s v="Credit"/>
    <n v="135"/>
    <n v="1.25"/>
    <n v="1"/>
    <n v="135"/>
    <n v="1.25"/>
    <n v="1"/>
    <n v="1.25"/>
    <n v="3.25"/>
    <d v="2022-02-20T00:00:00"/>
    <x v="10"/>
    <s v="Food"/>
    <x v="1"/>
    <b v="1"/>
    <n v="1.25"/>
    <n v="0.83333333333333337"/>
    <s v="KitKat "/>
    <s v=" Crisp Wafers"/>
    <m/>
    <s v="Sunday"/>
    <s v=" February 20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4723861979"/>
    <s v="Sunday, February 20, 2022"/>
    <s v="Credit"/>
    <n v="133"/>
    <n v="2"/>
    <n v="1"/>
    <n v="133"/>
    <n v="2"/>
    <n v="1"/>
    <n v="2"/>
    <n v="3.25"/>
    <d v="2022-02-20T00:00:00"/>
    <x v="11"/>
    <s v="Food"/>
    <x v="1"/>
    <b v="1"/>
    <n v="2"/>
    <n v="1.3333333333333333"/>
    <s v="Wonderful Pistachios "/>
    <s v=" Variety"/>
    <m/>
    <s v="Sunday"/>
    <s v=" February 20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724035451"/>
    <s v="Sunday, February 20, 2022"/>
    <s v="Cash"/>
    <n v="123"/>
    <n v="1.5"/>
    <n v="1"/>
    <n v="123"/>
    <n v="1.5"/>
    <n v="1"/>
    <n v="1.5"/>
    <n v="1.5"/>
    <d v="2022-02-20T00:00:00"/>
    <x v="1"/>
    <s v="Food"/>
    <x v="1"/>
    <b v="1"/>
    <n v="1.5"/>
    <n v="1"/>
    <s v="Takis "/>
    <s v=" Hot Chilli Pepper &amp; Lime"/>
    <m/>
    <s v="Sunday"/>
    <s v=" February 20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4724035550"/>
    <s v="Sunday, February 20, 2022"/>
    <s v="Cash"/>
    <n v="113"/>
    <n v="1.5"/>
    <n v="1"/>
    <n v="113"/>
    <n v="1.5"/>
    <n v="1"/>
    <n v="1.5"/>
    <n v="1.5"/>
    <d v="2022-02-20T00:00:00"/>
    <x v="60"/>
    <s v="Food"/>
    <x v="1"/>
    <b v="1"/>
    <n v="1.5"/>
    <n v="1"/>
    <s v="SunChips Multigrain "/>
    <s v=" Original"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724135246"/>
    <s v="Sunday, February 20, 2022"/>
    <s v="Cash"/>
    <n v="125"/>
    <n v="1.5"/>
    <n v="1"/>
    <n v="125"/>
    <n v="1.5"/>
    <n v="1"/>
    <n v="1.5"/>
    <n v="1.5"/>
    <d v="2022-02-20T00:00:00"/>
    <x v="49"/>
    <s v="Food"/>
    <x v="1"/>
    <b v="1"/>
    <n v="1.5"/>
    <n v="1"/>
    <s v="Takis FUGEO mini"/>
    <m/>
    <m/>
    <s v="Sunday"/>
    <s v=" February 20"/>
    <n v="2022"/>
    <n v="6527"/>
  </r>
  <r>
    <s v="Processed"/>
    <s v="VJ300205292"/>
    <s v="Brunswick Sq Mall"/>
    <s v="BSQ Mall x1364 - Zales"/>
    <n v="40.423690999999998"/>
    <n v="-74.380831999999998"/>
    <s v="Bai Antioxidant - Zambia Bingcherry"/>
    <s v="Non Carbonated"/>
    <n v="14725034600"/>
    <s v="Monday, February 21, 2022"/>
    <s v="Cash"/>
    <n v="146"/>
    <n v="2.5"/>
    <n v="1"/>
    <n v="146"/>
    <n v="2.5"/>
    <n v="1"/>
    <n v="2.5"/>
    <n v="2.5"/>
    <d v="2022-02-20T00:00:00"/>
    <x v="56"/>
    <s v="Non Carbonated"/>
    <x v="2"/>
    <b v="1"/>
    <n v="2.5"/>
    <n v="1.6666666666666667"/>
    <s v="Bai Antioxidant "/>
    <s v=" Zambia Bingcherry"/>
    <m/>
    <s v="Monday"/>
    <s v=" February 21"/>
    <n v="2022"/>
    <n v="6527"/>
  </r>
  <r>
    <s v="Processed"/>
    <s v="VJ300320611"/>
    <s v="Brunswick Sq Mall"/>
    <s v="BSQ Mall x1366 - ATT"/>
    <n v="40.423690999999998"/>
    <n v="-74.380831999999998"/>
    <s v="Miss Vickie's Potato Chip - Sea Salt &amp; Vinega"/>
    <s v="Food"/>
    <n v="14725038912"/>
    <s v="Monday, February 21, 2022"/>
    <s v="Cash"/>
    <n v="112"/>
    <n v="1.5"/>
    <n v="1"/>
    <n v="112"/>
    <n v="1.5"/>
    <n v="1"/>
    <n v="1.5"/>
    <n v="1.5"/>
    <d v="2022-02-20T00:00:00"/>
    <x v="3"/>
    <s v="Food"/>
    <x v="1"/>
    <b v="1"/>
    <n v="1.5"/>
    <n v="1"/>
    <s v="Miss Vickie's Potato Chip "/>
    <s v=" Sea Salt &amp; Vinega"/>
    <m/>
    <s v="Monday"/>
    <s v=" February 21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26270252"/>
    <s v="Monday, February 21, 2022"/>
    <s v="Credit"/>
    <n v="148"/>
    <n v="3.5"/>
    <n v="1"/>
    <n v="148"/>
    <n v="3.5"/>
    <n v="1"/>
    <n v="3.5"/>
    <n v="3.5"/>
    <d v="2022-02-21T00:00:00"/>
    <x v="45"/>
    <s v="Carbonated"/>
    <x v="0"/>
    <b v="1"/>
    <n v="3.5"/>
    <n v="2.3333333333333335"/>
    <s v="Red Bull "/>
    <s v=" Original"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4726321431"/>
    <s v="Monday, February 21, 2022"/>
    <s v="Credit"/>
    <n v="121"/>
    <n v="1.5"/>
    <n v="1"/>
    <n v="121"/>
    <n v="1.5"/>
    <n v="1"/>
    <n v="1.5"/>
    <n v="4.5"/>
    <d v="2022-02-21T00:00:00"/>
    <x v="25"/>
    <s v="Food"/>
    <x v="1"/>
    <b v="1"/>
    <n v="1.5"/>
    <n v="1"/>
    <s v="Mini Chips Ahoy"/>
    <m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Miss Vickie's Potato Chip - Sea Salt &amp; Vinega"/>
    <s v="Food"/>
    <n v="14726321431"/>
    <s v="Monday, February 21, 2022"/>
    <s v="Credit"/>
    <n v="113"/>
    <n v="1.5"/>
    <n v="1"/>
    <n v="113"/>
    <n v="1.5"/>
    <n v="1"/>
    <n v="1.5"/>
    <n v="4.5"/>
    <d v="2022-02-21T00:00:00"/>
    <x v="3"/>
    <s v="Food"/>
    <x v="1"/>
    <b v="1"/>
    <n v="1.5"/>
    <n v="1"/>
    <s v="Miss Vickie's Potato Chip "/>
    <s v=" Sea Salt &amp; Vinega"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26321431"/>
    <s v="Monday, February 21, 2022"/>
    <s v="Credit"/>
    <n v="120"/>
    <n v="1.5"/>
    <n v="1"/>
    <n v="120"/>
    <n v="1.5"/>
    <n v="1"/>
    <n v="1.5"/>
    <n v="4.5"/>
    <d v="2022-02-21T00:00:00"/>
    <x v="75"/>
    <s v="Food"/>
    <x v="1"/>
    <b v="1"/>
    <n v="1.5"/>
    <n v="1"/>
    <s v="Cheetos Flaming Hot Limon Crunchy"/>
    <m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26353026"/>
    <s v="Monday, February 21, 2022"/>
    <s v="Credit"/>
    <n v="120"/>
    <n v="1.5"/>
    <n v="3"/>
    <n v="120"/>
    <n v="1.5"/>
    <n v="3"/>
    <n v="4.5"/>
    <n v="4.5"/>
    <d v="2022-02-21T00:00:00"/>
    <x v="75"/>
    <s v="Food"/>
    <x v="1"/>
    <b v="1"/>
    <n v="1.5"/>
    <n v="1"/>
    <s v="Cheetos Flaming Hot Limon Crunchy"/>
    <m/>
    <m/>
    <s v="Monday"/>
    <s v=" February 21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27148606"/>
    <s v="Monday, February 21, 2022"/>
    <s v="Cash"/>
    <n v="135"/>
    <n v="2"/>
    <n v="1"/>
    <n v="135"/>
    <n v="2"/>
    <n v="1"/>
    <n v="2"/>
    <n v="2"/>
    <d v="2022-02-21T00:00:00"/>
    <x v="64"/>
    <s v="Carbonated"/>
    <x v="0"/>
    <b v="1"/>
    <n v="2"/>
    <n v="1.3333333333333333"/>
    <s v="Keto Krisp "/>
    <s v=" Almond Butter"/>
    <m/>
    <s v="Monday"/>
    <s v=" February 21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727151852"/>
    <s v="Monday, February 21, 2022"/>
    <s v="Cash"/>
    <n v="137"/>
    <n v="2"/>
    <n v="1"/>
    <n v="137"/>
    <n v="2"/>
    <n v="1"/>
    <n v="2"/>
    <n v="2"/>
    <d v="2022-02-21T00:00:00"/>
    <x v="73"/>
    <s v="Food"/>
    <x v="1"/>
    <b v="1"/>
    <n v="2"/>
    <n v="1.3333333333333333"/>
    <s v="NuGo Dark Chocolate "/>
    <s v=" Choc Chip"/>
    <m/>
    <s v="Monday"/>
    <s v=" February 21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727240768"/>
    <s v="Monday, February 21, 2022"/>
    <s v="Cash"/>
    <n v="110"/>
    <n v="1.5"/>
    <n v="1"/>
    <n v="110"/>
    <n v="1.5"/>
    <n v="1"/>
    <n v="1.5"/>
    <n v="1.5"/>
    <d v="2022-02-21T00:00:00"/>
    <x v="4"/>
    <s v="Food"/>
    <x v="1"/>
    <b v="1"/>
    <n v="1.5"/>
    <n v="1"/>
    <s v="Miss Vickie's Potato Chip "/>
    <s v=" Lime &amp; Cracked Pe"/>
    <m/>
    <s v="Monday"/>
    <s v=" February 21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727281640"/>
    <s v="Monday, February 21, 2022"/>
    <s v="Cash"/>
    <n v="146"/>
    <n v="3"/>
    <n v="1"/>
    <n v="146"/>
    <n v="3"/>
    <n v="1"/>
    <n v="3"/>
    <n v="3"/>
    <d v="2022-02-21T00:00:00"/>
    <x v="5"/>
    <s v="Carbonated"/>
    <x v="0"/>
    <b v="1"/>
    <n v="3"/>
    <n v="2"/>
    <s v="Monster Energy Original"/>
    <m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28371494"/>
    <s v="Monday, February 21, 2022"/>
    <s v="Cash"/>
    <n v="148"/>
    <n v="3"/>
    <n v="1"/>
    <n v="148"/>
    <n v="3"/>
    <n v="1"/>
    <n v="3"/>
    <n v="3"/>
    <d v="2022-02-21T00:00:00"/>
    <x v="45"/>
    <s v="Carbonated"/>
    <x v="0"/>
    <b v="1"/>
    <n v="3"/>
    <n v="2"/>
    <s v="Red Bull "/>
    <s v=" Original"/>
    <m/>
    <s v="Monday"/>
    <s v=" February 21"/>
    <n v="2022"/>
    <n v="6527"/>
  </r>
  <r>
    <s v="Processed"/>
    <s v="VJ300205292"/>
    <s v="Brunswick Sq Mall"/>
    <s v="BSQ Mall x1364 - Zales"/>
    <n v="40.423690999999998"/>
    <n v="-74.380831999999998"/>
    <s v="Miss Vickie's Potato Chip - Jalapeno"/>
    <s v="Food"/>
    <n v="14728434644"/>
    <s v="Monday, February 21, 2022"/>
    <s v="Credit"/>
    <n v="112"/>
    <n v="1.5"/>
    <n v="1"/>
    <n v="112"/>
    <n v="1.5"/>
    <n v="1"/>
    <n v="1.5"/>
    <n v="1.5"/>
    <d v="2022-02-21T00:00:00"/>
    <x v="43"/>
    <s v="Food"/>
    <x v="1"/>
    <b v="1"/>
    <n v="1.5"/>
    <n v="1"/>
    <s v="Miss Vickie's Potato Chip "/>
    <s v=" Jalapeno"/>
    <m/>
    <s v="Monday"/>
    <s v=" February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8671070"/>
    <s v="Monday, February 21, 2022"/>
    <s v="Cash"/>
    <n v="144"/>
    <n v="1.5"/>
    <n v="1"/>
    <n v="144"/>
    <n v="1.5"/>
    <n v="1"/>
    <n v="1.5"/>
    <n v="1.5"/>
    <d v="2022-02-21T00:00:00"/>
    <x v="29"/>
    <s v="Water"/>
    <x v="3"/>
    <b v="1"/>
    <n v="1.5"/>
    <n v="1"/>
    <s v="Poland Springs Water"/>
    <m/>
    <m/>
    <s v="Monday"/>
    <s v=" February 21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728676741"/>
    <s v="Monday, February 21, 2022"/>
    <s v="Cash"/>
    <n v="145"/>
    <n v="2.5"/>
    <n v="1"/>
    <n v="145"/>
    <n v="2.5"/>
    <n v="1"/>
    <n v="2.5"/>
    <n v="2.5"/>
    <d v="2022-02-21T00:00:00"/>
    <x v="31"/>
    <s v="Non Carbonated"/>
    <x v="2"/>
    <b v="1"/>
    <n v="2.5"/>
    <n v="1.6666666666666667"/>
    <s v="Snapple Diet Tea "/>
    <s v=" Raspberry"/>
    <m/>
    <s v="Monday"/>
    <s v=" February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28677070"/>
    <s v="Monday, February 21, 2022"/>
    <s v="Cash"/>
    <n v="144"/>
    <n v="1.5"/>
    <n v="1"/>
    <n v="144"/>
    <n v="1.5"/>
    <n v="1"/>
    <n v="1.5"/>
    <n v="1.5"/>
    <d v="2022-02-21T00:00:00"/>
    <x v="29"/>
    <s v="Water"/>
    <x v="3"/>
    <b v="1"/>
    <n v="1.5"/>
    <n v="1"/>
    <s v="Poland Springs Water"/>
    <m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28963925"/>
    <s v="Monday, February 21, 2022"/>
    <s v="Cash"/>
    <n v="146"/>
    <n v="3"/>
    <n v="1"/>
    <n v="146"/>
    <n v="3"/>
    <n v="1"/>
    <n v="3"/>
    <n v="3"/>
    <d v="2022-02-21T00:00:00"/>
    <x v="5"/>
    <s v="Carbonated"/>
    <x v="0"/>
    <b v="1"/>
    <n v="3"/>
    <n v="2"/>
    <s v="Monster Energy Original"/>
    <m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28975359"/>
    <s v="Monday, February 21, 2022"/>
    <s v="Cash"/>
    <n v="148"/>
    <n v="3"/>
    <n v="1"/>
    <n v="148"/>
    <n v="3"/>
    <n v="1"/>
    <n v="3"/>
    <n v="3"/>
    <d v="2022-02-21T00:00:00"/>
    <x v="45"/>
    <s v="Carbonated"/>
    <x v="0"/>
    <b v="1"/>
    <n v="3"/>
    <n v="2"/>
    <s v="Red Bull "/>
    <s v=" Original"/>
    <m/>
    <s v="Monday"/>
    <s v=" February 21"/>
    <n v="2022"/>
    <n v="6527"/>
  </r>
  <r>
    <s v="Processed"/>
    <s v="VJ300320609"/>
    <s v="GuttenPlans"/>
    <s v="GuttenPlans x1367"/>
    <n v="40.435699999999997"/>
    <n v="-74.125200000000007"/>
    <s v="Good Health Veggie Stix - Sea Salt"/>
    <s v="Food"/>
    <n v="14729376474"/>
    <s v="Monday, February 21, 2022"/>
    <s v="Cash"/>
    <n v="112"/>
    <n v="1.5"/>
    <n v="1"/>
    <n v="112"/>
    <n v="1.5"/>
    <n v="1"/>
    <n v="1.5"/>
    <n v="1.5"/>
    <d v="2022-02-21T00:00:00"/>
    <x v="36"/>
    <s v="Food"/>
    <x v="1"/>
    <b v="1"/>
    <n v="1.5"/>
    <n v="1"/>
    <s v="Good Health Veggie Stix "/>
    <s v=" Sea Salt"/>
    <m/>
    <s v="Monday"/>
    <s v=" February 21"/>
    <n v="2022"/>
    <n v="6527"/>
  </r>
  <r>
    <s v="Processed"/>
    <s v="VJ300320611"/>
    <s v="Brunswick Sq Mall"/>
    <s v="BSQ Mall x1366 - ATT"/>
    <n v="40.423690999999998"/>
    <n v="-74.380831999999998"/>
    <s v="Miss Vickie's Potato Chip - Sea Salt &amp; Vinega"/>
    <s v="Food"/>
    <n v="14729614015"/>
    <s v="Tuesday, February 22, 2022"/>
    <s v="Cash"/>
    <n v="112"/>
    <n v="1.5"/>
    <n v="1"/>
    <n v="112"/>
    <n v="1.5"/>
    <n v="1"/>
    <n v="1.5"/>
    <n v="1.5"/>
    <d v="2022-02-21T00:00:00"/>
    <x v="3"/>
    <s v="Food"/>
    <x v="1"/>
    <b v="1"/>
    <n v="1.5"/>
    <n v="1"/>
    <s v="Miss Vickie's Potato Chip "/>
    <s v=" Sea Salt &amp; Vinega"/>
    <m/>
    <s v="Tuesday"/>
    <s v=" February 22"/>
    <n v="2022"/>
    <n v="6527"/>
  </r>
  <r>
    <s v="Processed"/>
    <s v="VJ300320611"/>
    <s v="Brunswick Sq Mall"/>
    <s v="BSQ Mall x1366 - ATT"/>
    <n v="40.423690999999998"/>
    <n v="-74.380831999999998"/>
    <s v="Miss Vickie's Potato Chip - Sea Salt &amp; Vinega"/>
    <s v="Food"/>
    <n v="14729614035"/>
    <s v="Tuesday, February 22, 2022"/>
    <s v="Cash"/>
    <n v="112"/>
    <n v="1.5"/>
    <n v="1"/>
    <n v="112"/>
    <n v="1.5"/>
    <n v="1"/>
    <n v="1.5"/>
    <n v="1.5"/>
    <d v="2022-02-21T00:00:00"/>
    <x v="3"/>
    <s v="Food"/>
    <x v="1"/>
    <b v="1"/>
    <n v="1.5"/>
    <n v="1"/>
    <s v="Miss Vickie's Potato Chip "/>
    <s v=" Sea Salt &amp; Vinega"/>
    <m/>
    <s v="Tuesday"/>
    <s v=" February 22"/>
    <n v="2022"/>
    <n v="6527"/>
  </r>
  <r>
    <s v="Processed"/>
    <s v="VJ300320611"/>
    <s v="Brunswick Sq Mall"/>
    <s v="BSQ Mall x1366 - ATT"/>
    <n v="40.423690999999998"/>
    <n v="-74.380831999999998"/>
    <s v="Miss Vickie's Potato Chip - Sea Salt &amp; Vinega"/>
    <s v="Food"/>
    <n v="14729614455"/>
    <s v="Tuesday, February 22, 2022"/>
    <s v="Cash"/>
    <n v="112"/>
    <n v="1.5"/>
    <n v="1"/>
    <n v="112"/>
    <n v="1.5"/>
    <n v="1"/>
    <n v="1.5"/>
    <n v="1.5"/>
    <d v="2022-02-21T00:00:00"/>
    <x v="3"/>
    <s v="Food"/>
    <x v="1"/>
    <b v="1"/>
    <n v="1.5"/>
    <n v="1"/>
    <s v="Miss Vickie's Potato Chip "/>
    <s v=" Sea Salt &amp; Vinega"/>
    <m/>
    <s v="Tuesday"/>
    <s v=" February 22"/>
    <n v="2022"/>
    <n v="6527"/>
  </r>
  <r>
    <s v="Processed"/>
    <s v="VJ300320611"/>
    <s v="Brunswick Sq Mall"/>
    <s v="BSQ Mall x1366 - ATT"/>
    <n v="40.423690999999998"/>
    <n v="-74.380831999999998"/>
    <s v="Miss Vickie's Potato Chip - Sea Salt &amp; Vinega"/>
    <s v="Food"/>
    <n v="14729879503"/>
    <s v="Tuesday, February 22, 2022"/>
    <s v="Cash"/>
    <n v="112"/>
    <n v="1.5"/>
    <n v="1"/>
    <n v="112"/>
    <n v="1.5"/>
    <n v="1"/>
    <n v="1.5"/>
    <n v="1.5"/>
    <d v="2022-02-22T00:00:00"/>
    <x v="3"/>
    <s v="Food"/>
    <x v="1"/>
    <b v="1"/>
    <n v="1.5"/>
    <n v="1"/>
    <s v="Miss Vickie's Potato Chip "/>
    <s v=" Sea Salt &amp; Vinega"/>
    <m/>
    <s v="Tuesday"/>
    <s v=" February 22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4730327156"/>
    <s v="Tuesday, February 22, 2022"/>
    <s v="Credit"/>
    <n v="122"/>
    <n v="1.25"/>
    <n v="2"/>
    <n v="122"/>
    <n v="1.25"/>
    <n v="2"/>
    <n v="2.5"/>
    <n v="2.5"/>
    <d v="2022-02-22T00:00:00"/>
    <x v="79"/>
    <s v="Food"/>
    <x v="1"/>
    <b v="1"/>
    <n v="1.25"/>
    <n v="0.83333333333333337"/>
    <s v="Belvita Snack Packs "/>
    <s v=" Blueberry"/>
    <m/>
    <s v="Tuesday"/>
    <s v=" February 22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733382936"/>
    <s v="Tuesday, February 22, 2022"/>
    <s v="Cash"/>
    <n v="110"/>
    <n v="1.5"/>
    <n v="1"/>
    <n v="110"/>
    <n v="1.5"/>
    <n v="1"/>
    <n v="1.5"/>
    <n v="1.5"/>
    <d v="2022-02-22T00:00:00"/>
    <x v="4"/>
    <s v="Food"/>
    <x v="1"/>
    <b v="1"/>
    <n v="1.5"/>
    <n v="1"/>
    <s v="Miss Vickie's Potato Chip "/>
    <s v=" Lime &amp; Cracked Pe"/>
    <m/>
    <s v="Tuesday"/>
    <s v=" February 22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4733755823"/>
    <s v="Tuesday, February 22, 2022"/>
    <s v="Credit"/>
    <n v="125"/>
    <n v="1.5"/>
    <n v="1"/>
    <n v="125"/>
    <n v="1.5"/>
    <n v="1"/>
    <n v="1.5"/>
    <n v="1.5"/>
    <d v="2022-02-22T00:00:00"/>
    <x v="35"/>
    <s v="Food"/>
    <x v="1"/>
    <b v="1"/>
    <n v="1.5"/>
    <n v="1"/>
    <s v="SunChips Multigrain "/>
    <s v=" Harvest Cheddar"/>
    <m/>
    <s v="Tuesday"/>
    <s v=" February 2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33781705"/>
    <s v="Tuesday, February 22, 2022"/>
    <s v="Cash"/>
    <n v="148"/>
    <n v="3"/>
    <n v="1"/>
    <n v="148"/>
    <n v="3"/>
    <n v="1"/>
    <n v="3"/>
    <n v="3"/>
    <d v="2022-02-22T00:00:00"/>
    <x v="45"/>
    <s v="Carbonated"/>
    <x v="0"/>
    <b v="1"/>
    <n v="3"/>
    <n v="2"/>
    <s v="Red Bull "/>
    <s v=" Original"/>
    <m/>
    <s v="Tuesday"/>
    <s v=" February 2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34502145"/>
    <s v="Tuesday, February 22, 2022"/>
    <s v="Cash"/>
    <n v="122"/>
    <n v="1.5"/>
    <n v="1"/>
    <n v="122"/>
    <n v="1.5"/>
    <n v="1"/>
    <n v="1.5"/>
    <n v="1.5"/>
    <d v="2022-02-22T00:00:00"/>
    <x v="16"/>
    <s v="Food"/>
    <x v="1"/>
    <b v="1"/>
    <n v="1.5"/>
    <n v="1"/>
    <s v="Cheetos "/>
    <s v=" Fleming Hot Crunchy"/>
    <m/>
    <s v="Tuesday"/>
    <s v=" February 2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34503752"/>
    <s v="Tuesday, February 22, 2022"/>
    <s v="Cash"/>
    <n v="122"/>
    <n v="1.5"/>
    <n v="1"/>
    <n v="122"/>
    <n v="1.5"/>
    <n v="1"/>
    <n v="1.5"/>
    <n v="1.5"/>
    <d v="2022-02-22T00:00:00"/>
    <x v="16"/>
    <s v="Food"/>
    <x v="1"/>
    <b v="1"/>
    <n v="1.5"/>
    <n v="1"/>
    <s v="Cheetos "/>
    <s v=" Fleming Hot Crunchy"/>
    <m/>
    <s v="Tuesday"/>
    <s v=" February 22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34599839"/>
    <s v="Tuesday, February 22, 2022"/>
    <s v="Cash"/>
    <n v="124"/>
    <n v="1"/>
    <n v="1"/>
    <n v="124"/>
    <n v="1"/>
    <n v="1"/>
    <n v="1"/>
    <n v="1"/>
    <d v="2022-02-22T00:00:00"/>
    <x v="19"/>
    <s v="Food"/>
    <x v="1"/>
    <b v="1"/>
    <n v="1"/>
    <n v="0.66666666666666663"/>
    <s v="Nutter Butter Bites"/>
    <m/>
    <m/>
    <s v="Tuesday"/>
    <s v=" February 22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36780816"/>
    <s v="Wednesday, February 23, 2022"/>
    <s v="Credit"/>
    <n v="135"/>
    <n v="2"/>
    <n v="1"/>
    <n v="135"/>
    <n v="2"/>
    <n v="1"/>
    <n v="2"/>
    <n v="2"/>
    <d v="2022-02-23T00:00:00"/>
    <x v="64"/>
    <s v="Carbonated"/>
    <x v="0"/>
    <b v="1"/>
    <n v="2"/>
    <n v="1.3333333333333333"/>
    <s v="Keto Krisp "/>
    <s v=" Almond Butter"/>
    <m/>
    <s v="Wednesday"/>
    <s v=" February 2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37792933"/>
    <s v="Wednesday, February 23, 2022"/>
    <s v="Cash"/>
    <n v="132"/>
    <n v="2"/>
    <n v="1"/>
    <n v="132"/>
    <n v="2"/>
    <n v="1"/>
    <n v="2"/>
    <n v="2"/>
    <d v="2022-02-23T00:00:00"/>
    <x v="21"/>
    <s v="Food"/>
    <x v="1"/>
    <b v="1"/>
    <n v="2"/>
    <n v="1.3333333333333333"/>
    <s v="Robert Irvine's "/>
    <s v=" Fit Crunch "/>
    <s v="  Chocolate Pea"/>
    <s v="Wednesday"/>
    <s v=" February 2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738205835"/>
    <s v="Wednesday, February 23, 2022"/>
    <s v="Cash"/>
    <n v="147"/>
    <n v="2.5"/>
    <n v="1"/>
    <n v="147"/>
    <n v="2.5"/>
    <n v="1"/>
    <n v="2.5"/>
    <n v="2.5"/>
    <d v="2022-02-23T00:00:00"/>
    <x v="81"/>
    <s v="Non Carbonated"/>
    <x v="2"/>
    <b v="1"/>
    <n v="2.5"/>
    <n v="1.6666666666666667"/>
    <s v="Snapple Tea "/>
    <s v=" Raspberry"/>
    <m/>
    <s v="Wednesday"/>
    <s v=" February 2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738210913"/>
    <s v="Wednesday, February 23, 2022"/>
    <s v="Cash"/>
    <n v="147"/>
    <n v="2.5"/>
    <n v="1"/>
    <n v="147"/>
    <n v="2.5"/>
    <n v="1"/>
    <n v="2.5"/>
    <n v="2.5"/>
    <d v="2022-02-23T00:00:00"/>
    <x v="81"/>
    <s v="Non Carbonated"/>
    <x v="2"/>
    <b v="1"/>
    <n v="2.5"/>
    <n v="1.6666666666666667"/>
    <s v="Snapple Tea "/>
    <s v=" Raspberry"/>
    <m/>
    <s v="Wednesday"/>
    <s v=" February 2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38236482"/>
    <s v="Wednesday, February 23, 2022"/>
    <s v="Cash"/>
    <n v="133"/>
    <n v="2"/>
    <n v="1"/>
    <n v="133"/>
    <n v="2"/>
    <n v="1"/>
    <n v="2"/>
    <n v="2"/>
    <d v="2022-02-23T00:00:00"/>
    <x v="21"/>
    <s v="Food"/>
    <x v="1"/>
    <b v="1"/>
    <n v="2"/>
    <n v="1.3333333333333333"/>
    <s v="Robert Irvine's "/>
    <s v=" Fit Crunch "/>
    <s v="  Chocolate Pea"/>
    <s v="Wednesday"/>
    <s v=" February 23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38523136"/>
    <s v="Wednesday, February 23, 2022"/>
    <s v="Cash"/>
    <n v="135"/>
    <n v="2"/>
    <n v="1"/>
    <n v="135"/>
    <n v="2"/>
    <n v="1"/>
    <n v="2"/>
    <n v="2"/>
    <d v="2022-02-23T00:00:00"/>
    <x v="64"/>
    <s v="Carbonated"/>
    <x v="0"/>
    <b v="1"/>
    <n v="2"/>
    <n v="1.3333333333333333"/>
    <s v="Keto Krisp "/>
    <s v=" Almond Butter"/>
    <m/>
    <s v="Wednesday"/>
    <s v=" February 2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740337899"/>
    <s v="Thursday, February 24, 2022"/>
    <s v="Cash"/>
    <n v="147"/>
    <n v="2.5"/>
    <n v="1"/>
    <n v="147"/>
    <n v="2.5"/>
    <n v="1"/>
    <n v="2.5"/>
    <n v="2.5"/>
    <d v="2022-02-24T00:00:00"/>
    <x v="81"/>
    <s v="Non Carbonated"/>
    <x v="2"/>
    <b v="1"/>
    <n v="2.5"/>
    <n v="1.6666666666666667"/>
    <s v="Snapple Tea "/>
    <s v=" Raspberry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0337970"/>
    <s v="Thursday, February 24, 2022"/>
    <s v="Cash"/>
    <n v="138"/>
    <n v="2"/>
    <n v="1"/>
    <n v="138"/>
    <n v="2"/>
    <n v="1"/>
    <n v="2"/>
    <n v="2"/>
    <d v="2022-02-24T00:00:00"/>
    <x v="74"/>
    <s v="Food"/>
    <x v="1"/>
    <b v="1"/>
    <n v="2"/>
    <n v="1.3333333333333333"/>
    <s v="Oreo Single Server 6 ct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0339245"/>
    <s v="Thursday, February 24, 2022"/>
    <s v="Cash"/>
    <n v="138"/>
    <n v="2"/>
    <n v="1"/>
    <n v="138"/>
    <n v="2"/>
    <n v="1"/>
    <n v="2"/>
    <n v="2"/>
    <d v="2022-02-24T00:00:00"/>
    <x v="74"/>
    <s v="Food"/>
    <x v="1"/>
    <b v="1"/>
    <n v="2"/>
    <n v="1.3333333333333333"/>
    <s v="Oreo Single Server 6 ct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Pure Organic Pineapple Passionfruit"/>
    <s v="Food"/>
    <n v="14740349847"/>
    <s v="Thursday, February 24, 2022"/>
    <s v="Cash"/>
    <n v="139"/>
    <n v="1"/>
    <n v="1"/>
    <n v="139"/>
    <n v="1"/>
    <n v="1"/>
    <n v="1"/>
    <n v="1"/>
    <d v="2022-02-24T00:00:00"/>
    <x v="63"/>
    <s v="Food"/>
    <x v="1"/>
    <b v="1"/>
    <n v="1"/>
    <n v="0.66666666666666663"/>
    <s v="Pure Organic Pineapple Passionfruit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Miss Vickie's Potato Chip - Sea Salt &amp; Vinega"/>
    <s v="Food"/>
    <n v="14741039435"/>
    <s v="Thursday, February 24, 2022"/>
    <s v="Cash"/>
    <n v="113"/>
    <n v="1.5"/>
    <n v="1"/>
    <n v="113"/>
    <n v="1.5"/>
    <n v="1"/>
    <n v="1.5"/>
    <n v="1.5"/>
    <d v="2022-02-24T00:00:00"/>
    <x v="3"/>
    <s v="Food"/>
    <x v="1"/>
    <b v="1"/>
    <n v="1.5"/>
    <n v="1"/>
    <s v="Miss Vickie's Potato Chip "/>
    <s v=" Sea Salt &amp; Vinega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741040459"/>
    <s v="Thursday, February 24, 2022"/>
    <s v="Cash"/>
    <n v="136"/>
    <n v="1.5"/>
    <n v="1"/>
    <n v="136"/>
    <n v="1.5"/>
    <n v="1"/>
    <n v="1.5"/>
    <n v="1.5"/>
    <d v="2022-02-24T00:00:00"/>
    <x v="26"/>
    <s v="Food"/>
    <x v="1"/>
    <b v="1"/>
    <n v="1.5"/>
    <n v="1"/>
    <s v="Newtons Fig Bar"/>
    <m/>
    <m/>
    <s v="Thursday"/>
    <s v=" February 24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741077435"/>
    <s v="Thursday, February 24, 2022"/>
    <s v="Cash"/>
    <n v="121"/>
    <n v="1.25"/>
    <n v="1"/>
    <n v="121"/>
    <n v="1.25"/>
    <n v="1"/>
    <n v="1.25"/>
    <n v="1.25"/>
    <d v="2022-02-24T00:00:00"/>
    <x v="48"/>
    <s v="Food"/>
    <x v="1"/>
    <b v="1"/>
    <n v="1.25"/>
    <n v="0.83333333333333337"/>
    <s v="CheezIt "/>
    <s v=" Original"/>
    <m/>
    <s v="Thursday"/>
    <s v=" February 24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741078678"/>
    <s v="Thursday, February 24, 2022"/>
    <s v="Cash"/>
    <n v="120"/>
    <n v="1.5"/>
    <n v="1"/>
    <n v="120"/>
    <n v="1.5"/>
    <n v="1"/>
    <n v="1.5"/>
    <n v="1.5"/>
    <d v="2022-02-24T00:00:00"/>
    <x v="62"/>
    <s v="Food"/>
    <x v="1"/>
    <b v="1"/>
    <n v="1.5"/>
    <n v="1"/>
    <s v="Snyder's of Hanover Pretzel "/>
    <s v=" Cheddar Cheese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1681516"/>
    <s v="Thursday, February 24, 2022"/>
    <s v="Credit"/>
    <n v="138"/>
    <n v="2"/>
    <n v="1"/>
    <n v="138"/>
    <n v="2"/>
    <n v="1"/>
    <n v="2"/>
    <n v="2"/>
    <d v="2022-02-24T00:00:00"/>
    <x v="74"/>
    <s v="Food"/>
    <x v="1"/>
    <b v="1"/>
    <n v="2"/>
    <n v="1.3333333333333333"/>
    <s v="Oreo Single Server 6 ct"/>
    <m/>
    <m/>
    <s v="Thursday"/>
    <s v=" February 24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42612458"/>
    <s v="Thursday, February 24, 2022"/>
    <s v="Cash"/>
    <n v="135"/>
    <n v="2"/>
    <n v="1"/>
    <n v="135"/>
    <n v="2"/>
    <n v="1"/>
    <n v="2"/>
    <n v="2"/>
    <d v="2022-02-24T00:00:00"/>
    <x v="64"/>
    <s v="Carbonated"/>
    <x v="0"/>
    <b v="1"/>
    <n v="2"/>
    <n v="1.3333333333333333"/>
    <s v="Keto Krisp "/>
    <s v=" Almond Butter"/>
    <m/>
    <s v="Thursday"/>
    <s v=" February 24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743139766"/>
    <s v="Thursday, February 24, 2022"/>
    <s v="Cash"/>
    <n v="110"/>
    <n v="1.5"/>
    <n v="1"/>
    <n v="110"/>
    <n v="1.5"/>
    <n v="1"/>
    <n v="1.5"/>
    <n v="1.5"/>
    <d v="2022-02-24T00:00:00"/>
    <x v="4"/>
    <s v="Food"/>
    <x v="1"/>
    <b v="1"/>
    <n v="1.5"/>
    <n v="1"/>
    <s v="Miss Vickie's Potato Chip "/>
    <s v=" Lime &amp; Cracked Pe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43507248"/>
    <s v="Thursday, February 24, 2022"/>
    <s v="Cash"/>
    <n v="143"/>
    <n v="2.5"/>
    <n v="1"/>
    <n v="143"/>
    <n v="2.5"/>
    <n v="1"/>
    <n v="2.5"/>
    <n v="2.5"/>
    <d v="2022-02-24T00:00:00"/>
    <x v="7"/>
    <s v="Non Carbonated"/>
    <x v="2"/>
    <b v="1"/>
    <n v="2.5"/>
    <n v="1.6666666666666667"/>
    <s v="Snapple Diet Tea "/>
    <s v=" Lemon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3514926"/>
    <s v="Thursday, February 24, 2022"/>
    <s v="Cash"/>
    <n v="138"/>
    <n v="2"/>
    <n v="1"/>
    <n v="138"/>
    <n v="2"/>
    <n v="1"/>
    <n v="2"/>
    <n v="2"/>
    <d v="2022-02-24T00:00:00"/>
    <x v="74"/>
    <s v="Food"/>
    <x v="1"/>
    <b v="1"/>
    <n v="2"/>
    <n v="1.3333333333333333"/>
    <s v="Oreo Single Server 6 ct"/>
    <m/>
    <m/>
    <s v="Thursday"/>
    <s v=" February 2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43903871"/>
    <s v="Thursday, February 24, 2022"/>
    <s v="Cash"/>
    <n v="144"/>
    <n v="1.5"/>
    <n v="1"/>
    <n v="144"/>
    <n v="1.5"/>
    <n v="1"/>
    <n v="1.5"/>
    <n v="1.5"/>
    <d v="2022-02-24T00:00:00"/>
    <x v="29"/>
    <s v="Water"/>
    <x v="3"/>
    <b v="1"/>
    <n v="1.5"/>
    <n v="1"/>
    <s v="Poland Springs Water"/>
    <m/>
    <m/>
    <s v="Thursday"/>
    <s v=" February 24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4743907648"/>
    <s v="Thursday, February 24, 2022"/>
    <s v="Cash"/>
    <n v="131"/>
    <n v="2"/>
    <n v="1"/>
    <n v="131"/>
    <n v="2"/>
    <n v="1"/>
    <n v="2"/>
    <n v="2"/>
    <d v="2022-02-24T00:00:00"/>
    <x v="11"/>
    <s v="Food"/>
    <x v="1"/>
    <b v="1"/>
    <n v="2"/>
    <n v="1.3333333333333333"/>
    <s v="Wonderful Pistachios "/>
    <s v=" Variety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43970038"/>
    <s v="Thursday, February 24, 2022"/>
    <s v="Cash"/>
    <n v="143"/>
    <n v="2.5"/>
    <n v="1"/>
    <n v="143"/>
    <n v="2.5"/>
    <n v="1"/>
    <n v="2.5"/>
    <n v="2.5"/>
    <d v="2022-02-24T00:00:00"/>
    <x v="7"/>
    <s v="Non Carbonated"/>
    <x v="2"/>
    <b v="1"/>
    <n v="2.5"/>
    <n v="1.6666666666666667"/>
    <s v="Snapple Diet Tea "/>
    <s v=" Lemon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744205155"/>
    <s v="Thursday, February 24, 2022"/>
    <s v="Cash"/>
    <n v="135"/>
    <n v="1.5"/>
    <n v="1"/>
    <n v="135"/>
    <n v="1.5"/>
    <n v="1"/>
    <n v="1.5"/>
    <n v="1.5"/>
    <d v="2022-02-24T00:00:00"/>
    <x v="26"/>
    <s v="Food"/>
    <x v="1"/>
    <b v="1"/>
    <n v="1.5"/>
    <n v="1"/>
    <s v="Newtons Fig Bar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744213399"/>
    <s v="Thursday, February 24, 2022"/>
    <s v="Cash"/>
    <n v="135"/>
    <n v="1.5"/>
    <n v="1"/>
    <n v="135"/>
    <n v="1.5"/>
    <n v="1"/>
    <n v="1.5"/>
    <n v="1.5"/>
    <d v="2022-02-24T00:00:00"/>
    <x v="26"/>
    <s v="Food"/>
    <x v="1"/>
    <b v="1"/>
    <n v="1.5"/>
    <n v="1"/>
    <s v="Newtons Fig Bar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44320956"/>
    <s v="Thursday, February 24, 2022"/>
    <s v="Cash"/>
    <n v="143"/>
    <n v="2.5"/>
    <n v="1"/>
    <n v="143"/>
    <n v="2.5"/>
    <n v="1"/>
    <n v="2.5"/>
    <n v="2.5"/>
    <d v="2022-02-24T00:00:00"/>
    <x v="7"/>
    <s v="Non Carbonated"/>
    <x v="2"/>
    <b v="1"/>
    <n v="2.5"/>
    <n v="1.6666666666666667"/>
    <s v="Snapple Diet Tea "/>
    <s v=" Lemon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Miss Vickie's Potato Chip - Sea Salt &amp; Vinega"/>
    <s v="Food"/>
    <n v="14744321116"/>
    <s v="Thursday, February 24, 2022"/>
    <s v="Cash"/>
    <n v="113"/>
    <n v="1.5"/>
    <n v="1"/>
    <n v="113"/>
    <n v="1.5"/>
    <n v="1"/>
    <n v="1.5"/>
    <n v="1.5"/>
    <d v="2022-02-24T00:00:00"/>
    <x v="3"/>
    <s v="Food"/>
    <x v="1"/>
    <b v="1"/>
    <n v="1.5"/>
    <n v="1"/>
    <s v="Miss Vickie's Potato Chip "/>
    <s v=" Sea Salt &amp; Vinega"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5052908"/>
    <s v="Thursday, February 24, 2022"/>
    <s v="Cash"/>
    <n v="138"/>
    <n v="2"/>
    <n v="1"/>
    <n v="138"/>
    <n v="2"/>
    <n v="1"/>
    <n v="2"/>
    <n v="2"/>
    <d v="2022-02-24T00:00:00"/>
    <x v="74"/>
    <s v="Food"/>
    <x v="1"/>
    <b v="1"/>
    <n v="2"/>
    <n v="1.3333333333333333"/>
    <s v="Oreo Single Server 6 ct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5129049"/>
    <s v="Thursday, February 24, 2022"/>
    <s v="Cash"/>
    <n v="138"/>
    <n v="2"/>
    <n v="1"/>
    <n v="138"/>
    <n v="2"/>
    <n v="1"/>
    <n v="2"/>
    <n v="2"/>
    <d v="2022-02-24T00:00:00"/>
    <x v="74"/>
    <s v="Food"/>
    <x v="1"/>
    <b v="1"/>
    <n v="2"/>
    <n v="1.3333333333333333"/>
    <s v="Oreo Single Server 6 ct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Pure Organic Pineapple Passionfruit"/>
    <s v="Food"/>
    <n v="14745129789"/>
    <s v="Thursday, February 24, 2022"/>
    <s v="Cash"/>
    <n v="139"/>
    <n v="1"/>
    <n v="1"/>
    <n v="139"/>
    <n v="1"/>
    <n v="1"/>
    <n v="1"/>
    <n v="1"/>
    <d v="2022-02-24T00:00:00"/>
    <x v="63"/>
    <s v="Food"/>
    <x v="1"/>
    <b v="1"/>
    <n v="1"/>
    <n v="0.66666666666666663"/>
    <s v="Pure Organic Pineapple Passionfruit"/>
    <m/>
    <m/>
    <s v="Thursday"/>
    <s v=" February 24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45861674"/>
    <s v="Friday, February 25, 2022"/>
    <s v="Cash"/>
    <n v="124"/>
    <n v="1"/>
    <n v="1"/>
    <n v="124"/>
    <n v="1"/>
    <n v="1"/>
    <n v="1"/>
    <n v="1"/>
    <d v="2022-02-25T00:00:00"/>
    <x v="19"/>
    <s v="Food"/>
    <x v="1"/>
    <b v="1"/>
    <n v="1"/>
    <n v="0.66666666666666663"/>
    <s v="Nutter Butter Bites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CheezIt - Original"/>
    <s v="Food"/>
    <n v="14745862942"/>
    <s v="Friday, February 25, 2022"/>
    <s v="Cash"/>
    <n v="125"/>
    <n v="1"/>
    <n v="1"/>
    <n v="125"/>
    <n v="1"/>
    <n v="1"/>
    <n v="1"/>
    <n v="1"/>
    <d v="2022-02-25T00:00:00"/>
    <x v="48"/>
    <s v="Food"/>
    <x v="1"/>
    <b v="1"/>
    <n v="1"/>
    <n v="0.66666666666666663"/>
    <s v="CheezIt "/>
    <s v=" Original"/>
    <m/>
    <s v="Friday"/>
    <s v=" February 25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746439701"/>
    <s v="Friday, February 25, 2022"/>
    <s v="Cash"/>
    <n v="120"/>
    <n v="1.5"/>
    <n v="1"/>
    <n v="120"/>
    <n v="1.5"/>
    <n v="1"/>
    <n v="1.5"/>
    <n v="1.5"/>
    <d v="2022-02-25T00:00:00"/>
    <x v="62"/>
    <s v="Food"/>
    <x v="1"/>
    <b v="1"/>
    <n v="1.5"/>
    <n v="1"/>
    <s v="Snyder's of Hanover Pretzel "/>
    <s v=" Cheddar Cheese"/>
    <m/>
    <s v="Friday"/>
    <s v=" February 25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746440621"/>
    <s v="Friday, February 25, 2022"/>
    <s v="Cash"/>
    <n v="121"/>
    <n v="1.25"/>
    <n v="1"/>
    <n v="121"/>
    <n v="1.25"/>
    <n v="1"/>
    <n v="1.25"/>
    <n v="1.25"/>
    <d v="2022-02-25T00:00:00"/>
    <x v="48"/>
    <s v="Food"/>
    <x v="1"/>
    <b v="1"/>
    <n v="1.25"/>
    <n v="0.83333333333333337"/>
    <s v="CheezIt "/>
    <s v=" Original"/>
    <m/>
    <s v="Friday"/>
    <s v=" February 25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4746440755"/>
    <s v="Friday, February 25, 2022"/>
    <s v="Cash"/>
    <n v="122"/>
    <n v="1.25"/>
    <n v="1"/>
    <n v="122"/>
    <n v="1.25"/>
    <n v="1"/>
    <n v="1.25"/>
    <n v="1.25"/>
    <d v="2022-02-25T00:00:00"/>
    <x v="79"/>
    <s v="Food"/>
    <x v="1"/>
    <b v="1"/>
    <n v="1.25"/>
    <n v="0.83333333333333337"/>
    <s v="Belvita Snack Packs "/>
    <s v=" Blueberry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46847097"/>
    <s v="Friday, February 25, 2022"/>
    <s v="Credit"/>
    <n v="143"/>
    <n v="2.5"/>
    <n v="1"/>
    <n v="143"/>
    <n v="2.5"/>
    <n v="1"/>
    <n v="2.5"/>
    <n v="2.5"/>
    <d v="2022-02-25T00:00:00"/>
    <x v="7"/>
    <s v="Non Carbonated"/>
    <x v="2"/>
    <b v="1"/>
    <n v="2.5"/>
    <n v="1.6666666666666667"/>
    <s v="Snapple Diet Tea "/>
    <s v=" Lemon"/>
    <m/>
    <s v="Friday"/>
    <s v=" February 25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747023022"/>
    <s v="Friday, February 25, 2022"/>
    <s v="Cash"/>
    <n v="145"/>
    <n v="2.5"/>
    <n v="1"/>
    <n v="145"/>
    <n v="2.5"/>
    <n v="1"/>
    <n v="2.5"/>
    <n v="2.5"/>
    <d v="2022-02-25T00:00:00"/>
    <x v="7"/>
    <s v="Non Carbonated"/>
    <x v="2"/>
    <b v="1"/>
    <n v="2.5"/>
    <n v="1.6666666666666667"/>
    <s v="Snapple Diet Tea "/>
    <s v=" Lemon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47169684"/>
    <s v="Friday, February 25, 2022"/>
    <s v="Cash"/>
    <n v="138"/>
    <n v="2"/>
    <n v="1"/>
    <n v="138"/>
    <n v="2"/>
    <n v="1"/>
    <n v="2"/>
    <n v="2"/>
    <d v="2022-02-25T00:00:00"/>
    <x v="74"/>
    <s v="Food"/>
    <x v="1"/>
    <b v="1"/>
    <n v="2"/>
    <n v="1.3333333333333333"/>
    <s v="Oreo Single Server 6 ct"/>
    <m/>
    <m/>
    <s v="Friday"/>
    <s v=" February 2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47300907"/>
    <s v="Friday, February 25, 2022"/>
    <s v="Cash"/>
    <n v="144"/>
    <n v="1.5"/>
    <n v="1"/>
    <n v="144"/>
    <n v="1.5"/>
    <n v="1"/>
    <n v="1.5"/>
    <n v="1.5"/>
    <d v="2022-02-25T00:00:00"/>
    <x v="29"/>
    <s v="Water"/>
    <x v="3"/>
    <b v="1"/>
    <n v="1.5"/>
    <n v="1"/>
    <s v="Poland Springs Water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47766546"/>
    <s v="Friday, February 25, 2022"/>
    <s v="Credit"/>
    <n v="143"/>
    <n v="2.5"/>
    <n v="1"/>
    <n v="143"/>
    <n v="2.5"/>
    <n v="1"/>
    <n v="2.5"/>
    <n v="2.5"/>
    <d v="2022-02-25T00:00:00"/>
    <x v="7"/>
    <s v="Non Carbonated"/>
    <x v="2"/>
    <b v="1"/>
    <n v="2.5"/>
    <n v="1.6666666666666667"/>
    <s v="Snapple Diet Tea "/>
    <s v=" Lemon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748045649"/>
    <s v="Friday, February 25, 2022"/>
    <s v="Credit"/>
    <n v="111"/>
    <n v="1.5"/>
    <n v="1"/>
    <n v="111"/>
    <n v="1.5"/>
    <n v="1"/>
    <n v="1.5"/>
    <n v="4"/>
    <d v="2022-02-25T00:00:00"/>
    <x v="8"/>
    <s v="Food"/>
    <x v="1"/>
    <b v="1"/>
    <n v="1.5"/>
    <n v="1"/>
    <s v="Skinny Pop Popcorn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48045649"/>
    <s v="Friday, February 25, 2022"/>
    <s v="Credit"/>
    <n v="143"/>
    <n v="2.5"/>
    <n v="1"/>
    <n v="143"/>
    <n v="2.5"/>
    <n v="1"/>
    <n v="2.5"/>
    <n v="4"/>
    <d v="2022-02-25T00:00:00"/>
    <x v="7"/>
    <s v="Non Carbonated"/>
    <x v="2"/>
    <b v="1"/>
    <n v="2.5"/>
    <n v="1.6666666666666667"/>
    <s v="Snapple Diet Tea "/>
    <s v=" Lemon"/>
    <m/>
    <s v="Friday"/>
    <s v=" February 25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748214788"/>
    <s v="Friday, February 25, 2022"/>
    <s v="Cash"/>
    <n v="120"/>
    <n v="1.5"/>
    <n v="1"/>
    <n v="120"/>
    <n v="1.5"/>
    <n v="1"/>
    <n v="1.5"/>
    <n v="1.5"/>
    <d v="2022-02-25T00:00:00"/>
    <x v="62"/>
    <s v="Food"/>
    <x v="1"/>
    <b v="1"/>
    <n v="1.5"/>
    <n v="1"/>
    <s v="Snyder's of Hanover Pretzel "/>
    <s v=" Cheddar Cheese"/>
    <m/>
    <s v="Friday"/>
    <s v=" February 25"/>
    <n v="2022"/>
    <n v="6527"/>
  </r>
  <r>
    <s v="Processed"/>
    <s v="VJ300320686"/>
    <s v="Earle Asphalt"/>
    <s v="Earle Asphalt x1371"/>
    <n v="35.2750871"/>
    <n v="-90.466769400000004"/>
    <s v="Snyder's of Hanover Pretzel - Cheddar Cheese"/>
    <s v="Food"/>
    <n v="14748247223"/>
    <s v="Friday, February 25, 2022"/>
    <s v="Cash"/>
    <n v="120"/>
    <n v="1.5"/>
    <n v="1"/>
    <n v="120"/>
    <n v="1.5"/>
    <n v="1"/>
    <n v="1.5"/>
    <n v="1.5"/>
    <d v="2022-02-25T00:00:00"/>
    <x v="62"/>
    <s v="Food"/>
    <x v="1"/>
    <b v="1"/>
    <n v="1.5"/>
    <n v="1"/>
    <s v="Snyder's of Hanover Pretzel "/>
    <s v=" Cheddar Cheese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49423624"/>
    <s v="Friday, February 25, 2022"/>
    <s v="Cash"/>
    <n v="146"/>
    <n v="3"/>
    <n v="1"/>
    <n v="146"/>
    <n v="3"/>
    <n v="1"/>
    <n v="3"/>
    <n v="3"/>
    <d v="2022-02-25T00:00:00"/>
    <x v="5"/>
    <s v="Carbonated"/>
    <x v="0"/>
    <b v="1"/>
    <n v="3"/>
    <n v="2"/>
    <s v="Monster Energy Original"/>
    <m/>
    <m/>
    <s v="Friday"/>
    <s v=" February 25"/>
    <n v="2022"/>
    <n v="6527"/>
  </r>
  <r>
    <s v="Processed"/>
    <s v="VJ300205292"/>
    <s v="Brunswick Sq Mall"/>
    <s v="BSQ Mall x1364 - Zales"/>
    <n v="40.423690999999998"/>
    <n v="-74.380831999999998"/>
    <s v="KIND Bar - Dark Choc Almond SeaSalt"/>
    <s v="Food"/>
    <n v="14749652033"/>
    <s v="Friday, February 25, 2022"/>
    <s v="Cash"/>
    <n v="139"/>
    <n v="1.5"/>
    <n v="1"/>
    <n v="139"/>
    <n v="1.5"/>
    <n v="1"/>
    <n v="1.5"/>
    <n v="1.5"/>
    <d v="2022-02-25T00:00:00"/>
    <x v="82"/>
    <s v="Food"/>
    <x v="1"/>
    <b v="1"/>
    <n v="1.5"/>
    <n v="1"/>
    <s v="KIND Bar "/>
    <s v=" Dark Choc Almond SeaSalt"/>
    <m/>
    <s v="Friday"/>
    <s v=" February 25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49665086"/>
    <s v="Friday, February 25, 2022"/>
    <s v="Credit"/>
    <n v="148"/>
    <n v="3.5"/>
    <n v="1"/>
    <n v="148"/>
    <n v="3.5"/>
    <n v="1"/>
    <n v="3.5"/>
    <n v="3.5"/>
    <d v="2022-02-25T00:00:00"/>
    <x v="45"/>
    <s v="Carbonated"/>
    <x v="0"/>
    <b v="1"/>
    <n v="3.5"/>
    <n v="2.3333333333333335"/>
    <s v="Red Bull "/>
    <s v=" Original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50141864"/>
    <s v="Friday, February 25, 2022"/>
    <s v="Cash"/>
    <n v="144"/>
    <n v="3"/>
    <n v="1"/>
    <n v="144"/>
    <n v="3"/>
    <n v="1"/>
    <n v="3"/>
    <n v="3"/>
    <d v="2022-02-25T00:00:00"/>
    <x v="5"/>
    <s v="Carbonated"/>
    <x v="0"/>
    <b v="1"/>
    <n v="3"/>
    <n v="2"/>
    <s v="Monster Energy Original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4750220453"/>
    <s v="Friday, February 25, 2022"/>
    <s v="Cash"/>
    <n v="122"/>
    <n v="1.5"/>
    <n v="1"/>
    <n v="122"/>
    <n v="1.5"/>
    <n v="1"/>
    <n v="1.5"/>
    <n v="1.5"/>
    <d v="2022-02-25T00:00:00"/>
    <x v="83"/>
    <s v="Food"/>
    <x v="1"/>
    <b v="1"/>
    <n v="1.5"/>
    <n v="1"/>
    <s v="Fritos "/>
    <s v=" Original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50222022"/>
    <s v="Friday, February 25, 2022"/>
    <s v="Cash"/>
    <n v="120"/>
    <n v="1.5"/>
    <n v="1"/>
    <n v="120"/>
    <n v="1.5"/>
    <n v="1"/>
    <n v="1.5"/>
    <n v="1.5"/>
    <d v="2022-02-25T00:00:00"/>
    <x v="75"/>
    <s v="Food"/>
    <x v="1"/>
    <b v="1"/>
    <n v="1.5"/>
    <n v="1"/>
    <s v="Cheetos Flaming Hot Limon Crunchy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750243785"/>
    <s v="Friday, February 25, 2022"/>
    <s v="Cash"/>
    <n v="114"/>
    <n v="1.5"/>
    <n v="1"/>
    <n v="114"/>
    <n v="1.5"/>
    <n v="1"/>
    <n v="1.5"/>
    <n v="1.5"/>
    <d v="2022-02-25T00:00:00"/>
    <x v="71"/>
    <s v="Food"/>
    <x v="1"/>
    <b v="1"/>
    <n v="1.5"/>
    <n v="1"/>
    <s v="Funyuns "/>
    <s v=" Flaming Hot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50244554"/>
    <s v="Friday, February 25, 2022"/>
    <s v="Cash"/>
    <n v="124"/>
    <n v="1"/>
    <n v="1"/>
    <n v="124"/>
    <n v="1"/>
    <n v="1"/>
    <n v="1"/>
    <n v="1"/>
    <d v="2022-02-25T00:00:00"/>
    <x v="19"/>
    <s v="Food"/>
    <x v="1"/>
    <b v="1"/>
    <n v="1"/>
    <n v="0.66666666666666663"/>
    <s v="Nutter Butter Bites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50266705"/>
    <s v="Friday, February 25, 2022"/>
    <s v="Cash"/>
    <n v="144"/>
    <n v="3"/>
    <n v="1"/>
    <n v="144"/>
    <n v="3"/>
    <n v="1"/>
    <n v="3"/>
    <n v="3"/>
    <d v="2022-02-25T00:00:00"/>
    <x v="5"/>
    <s v="Carbonated"/>
    <x v="0"/>
    <b v="1"/>
    <n v="3"/>
    <n v="2"/>
    <s v="Monster Energy Original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50269584"/>
    <s v="Friday, February 25, 2022"/>
    <s v="Cash"/>
    <n v="134"/>
    <n v="2"/>
    <n v="1"/>
    <n v="134"/>
    <n v="2"/>
    <n v="1"/>
    <n v="2"/>
    <n v="2"/>
    <d v="2022-02-25T00:00:00"/>
    <x v="74"/>
    <s v="Food"/>
    <x v="1"/>
    <b v="1"/>
    <n v="2"/>
    <n v="1.3333333333333333"/>
    <s v="Oreo Single Server 6 ct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50313511"/>
    <s v="Friday, February 25, 2022"/>
    <s v="Cash"/>
    <n v="141"/>
    <n v="1"/>
    <n v="1"/>
    <n v="141"/>
    <n v="1"/>
    <n v="1"/>
    <n v="1"/>
    <n v="1"/>
    <d v="2022-02-25T00:00:00"/>
    <x v="44"/>
    <s v="Carbonated"/>
    <x v="0"/>
    <b v="1"/>
    <n v="1"/>
    <n v="0.66666666666666663"/>
    <s v="Coca Cola "/>
    <s v=" Zero Sugar"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50314062"/>
    <s v="Friday, February 25, 2022"/>
    <s v="Cash"/>
    <n v="134"/>
    <n v="2"/>
    <n v="1"/>
    <n v="134"/>
    <n v="2"/>
    <n v="1"/>
    <n v="2"/>
    <n v="2"/>
    <d v="2022-02-25T00:00:00"/>
    <x v="74"/>
    <s v="Food"/>
    <x v="1"/>
    <b v="1"/>
    <n v="2"/>
    <n v="1.3333333333333333"/>
    <s v="Oreo Single Server 6 ct"/>
    <m/>
    <m/>
    <s v="Friday"/>
    <s v=" February 2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750539898"/>
    <s v="Saturday, February 26, 2022"/>
    <s v="Cash"/>
    <n v="114"/>
    <n v="1.5"/>
    <n v="1"/>
    <n v="114"/>
    <n v="1.5"/>
    <n v="1"/>
    <n v="1.5"/>
    <n v="1.5"/>
    <d v="2022-02-25T00:00:00"/>
    <x v="71"/>
    <s v="Food"/>
    <x v="1"/>
    <b v="1"/>
    <n v="1.5"/>
    <n v="1"/>
    <s v="Funyuns "/>
    <s v=" Flaming Hot"/>
    <m/>
    <s v="Saturday"/>
    <s v=" February 2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750540513"/>
    <s v="Saturday, February 26, 2022"/>
    <s v="Cash"/>
    <n v="114"/>
    <n v="1.5"/>
    <n v="1"/>
    <n v="114"/>
    <n v="1.5"/>
    <n v="1"/>
    <n v="1.5"/>
    <n v="1.5"/>
    <d v="2022-02-25T00:00:00"/>
    <x v="71"/>
    <s v="Food"/>
    <x v="1"/>
    <b v="1"/>
    <n v="1.5"/>
    <n v="1"/>
    <s v="Funyuns "/>
    <s v=" Flaming Hot"/>
    <m/>
    <s v="Saturday"/>
    <s v=" February 26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750560681"/>
    <s v="Saturday, February 26, 2022"/>
    <s v="Cash"/>
    <n v="111"/>
    <n v="1.5"/>
    <n v="1"/>
    <n v="111"/>
    <n v="1.5"/>
    <n v="1"/>
    <n v="1.5"/>
    <n v="1.5"/>
    <d v="2022-02-25T00:00:00"/>
    <x v="8"/>
    <s v="Food"/>
    <x v="1"/>
    <b v="1"/>
    <n v="1.5"/>
    <n v="1"/>
    <s v="Skinny Pop Popcorn"/>
    <m/>
    <m/>
    <s v="Saturday"/>
    <s v=" February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50697118"/>
    <s v="Saturday, February 26, 2022"/>
    <s v="Cash"/>
    <n v="140"/>
    <n v="1"/>
    <n v="1"/>
    <n v="140"/>
    <n v="1"/>
    <n v="1"/>
    <n v="1"/>
    <n v="1"/>
    <d v="2022-02-26T00:00:00"/>
    <x v="70"/>
    <s v="Carbonated"/>
    <x v="0"/>
    <b v="1"/>
    <n v="1"/>
    <n v="0.66666666666666663"/>
    <s v="Sunkist Soda "/>
    <s v=" Orange"/>
    <m/>
    <s v="Saturday"/>
    <s v=" Febr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50703085"/>
    <s v="Saturday, February 26, 2022"/>
    <s v="Cash"/>
    <n v="141"/>
    <n v="1"/>
    <n v="1"/>
    <n v="141"/>
    <n v="1"/>
    <n v="1"/>
    <n v="1"/>
    <n v="1"/>
    <d v="2022-02-26T00:00:00"/>
    <x v="44"/>
    <s v="Carbonated"/>
    <x v="0"/>
    <b v="1"/>
    <n v="1"/>
    <n v="0.66666666666666663"/>
    <s v="Coca Cola "/>
    <s v=" Zero Sugar"/>
    <m/>
    <s v="Saturday"/>
    <s v=" February 26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751010692"/>
    <s v="Saturday, February 26, 2022"/>
    <s v="Credit"/>
    <n v="143"/>
    <n v="2.5"/>
    <n v="1"/>
    <n v="143"/>
    <n v="2.5"/>
    <n v="1"/>
    <n v="2.5"/>
    <n v="2.5"/>
    <d v="2022-02-26T00:00:00"/>
    <x v="7"/>
    <s v="Non Carbonated"/>
    <x v="2"/>
    <b v="1"/>
    <n v="2.5"/>
    <n v="1.6666666666666667"/>
    <s v="Snapple Diet Tea "/>
    <s v=" Lemon"/>
    <m/>
    <s v="Saturday"/>
    <s v=" February 26"/>
    <n v="2022"/>
    <n v="6527"/>
  </r>
  <r>
    <s v="Processed"/>
    <s v="VJ300320611"/>
    <s v="Brunswick Sq Mall"/>
    <s v="BSQ Mall x1366 - ATT"/>
    <n v="40.423690999999998"/>
    <n v="-74.380831999999998"/>
    <s v="Red Bull - Original"/>
    <s v="Carbonated"/>
    <n v="14751229091"/>
    <s v="Saturday, February 26, 2022"/>
    <s v="Credit"/>
    <n v="148"/>
    <n v="3.5"/>
    <n v="1"/>
    <n v="148"/>
    <n v="3.5"/>
    <n v="1"/>
    <n v="3.5"/>
    <n v="3.5"/>
    <d v="2022-02-26T00:00:00"/>
    <x v="45"/>
    <s v="Carbonated"/>
    <x v="0"/>
    <b v="1"/>
    <n v="3.5"/>
    <n v="2.3333333333333335"/>
    <s v="Red Bull "/>
    <s v=" Original"/>
    <m/>
    <s v="Saturday"/>
    <s v=" February 26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751380923"/>
    <s v="Saturday, February 26, 2022"/>
    <s v="Credit"/>
    <n v="147"/>
    <n v="2.75"/>
    <n v="1"/>
    <n v="147"/>
    <n v="2.75"/>
    <n v="1"/>
    <n v="2.75"/>
    <n v="2.75"/>
    <d v="2022-02-26T00:00:00"/>
    <x v="66"/>
    <s v="Water"/>
    <x v="3"/>
    <b v="1"/>
    <n v="2.75"/>
    <n v="1.8333333333333333"/>
    <s v="Vitamin Water "/>
    <s v=" Squeezed Lemonade"/>
    <m/>
    <s v="Saturday"/>
    <s v=" Februar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51982569"/>
    <s v="Saturday, February 26, 2022"/>
    <s v="Cash"/>
    <n v="142"/>
    <n v="1"/>
    <n v="1"/>
    <n v="142"/>
    <n v="1"/>
    <n v="1"/>
    <n v="1"/>
    <n v="1"/>
    <d v="2022-02-26T00:00:00"/>
    <x v="44"/>
    <s v="Carbonated"/>
    <x v="0"/>
    <b v="1"/>
    <n v="1"/>
    <n v="0.66666666666666663"/>
    <s v="Coca Cola "/>
    <s v=" Zero Sugar"/>
    <m/>
    <s v="Saturday"/>
    <s v=" February 2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52398216"/>
    <s v="Saturday, February 26, 2022"/>
    <s v="Credit"/>
    <n v="144"/>
    <n v="1.5"/>
    <n v="1"/>
    <n v="144"/>
    <n v="1.5"/>
    <n v="1"/>
    <n v="1.5"/>
    <n v="1.5"/>
    <d v="2022-02-26T00:00:00"/>
    <x v="29"/>
    <s v="Water"/>
    <x v="3"/>
    <b v="1"/>
    <n v="1.5"/>
    <n v="1"/>
    <s v="Poland Springs Water"/>
    <m/>
    <m/>
    <s v="Saturday"/>
    <s v=" February 26"/>
    <n v="2022"/>
    <n v="6527"/>
  </r>
  <r>
    <s v="Processed"/>
    <s v="VJ300205292"/>
    <s v="Brunswick Sq Mall"/>
    <s v="BSQ Mall x1364 - Zales"/>
    <n v="40.423690999999998"/>
    <n v="-74.380831999999998"/>
    <s v="NuGo Dark Chocolate - Pretzel Sea Salt"/>
    <s v="Food"/>
    <n v="14752404757"/>
    <s v="Saturday, February 26, 2022"/>
    <s v="Credit"/>
    <n v="138"/>
    <n v="2"/>
    <n v="2"/>
    <n v="138"/>
    <n v="2"/>
    <n v="2"/>
    <n v="4"/>
    <n v="4"/>
    <d v="2022-02-26T00:00:00"/>
    <x v="84"/>
    <s v="Food"/>
    <x v="1"/>
    <b v="1"/>
    <n v="2"/>
    <n v="1.3333333333333333"/>
    <s v="NuGo Dark Chocolate "/>
    <s v=" Pretzel Sea Salt"/>
    <m/>
    <s v="Saturday"/>
    <s v=" February 26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4753053474"/>
    <s v="Saturday, February 26, 2022"/>
    <s v="Credit"/>
    <n v="110"/>
    <n v="1.5"/>
    <n v="1"/>
    <n v="110"/>
    <n v="1.5"/>
    <n v="1"/>
    <n v="1.5"/>
    <n v="1.5"/>
    <d v="2022-02-26T00:00:00"/>
    <x v="67"/>
    <s v="Food"/>
    <x v="1"/>
    <b v="1"/>
    <n v="1.5"/>
    <n v="1"/>
    <s v="Popchips Potato "/>
    <s v=" Sea Salt"/>
    <m/>
    <s v="Saturday"/>
    <s v=" February 26"/>
    <n v="2022"/>
    <n v="6527"/>
  </r>
  <r>
    <s v="Processed"/>
    <s v="VJ300205292"/>
    <s v="Brunswick Sq Mall"/>
    <s v="BSQ Mall x1364 - Zales"/>
    <n v="40.423690999999998"/>
    <n v="-74.380831999999998"/>
    <s v="Bubly - Grapefruit"/>
    <s v="Water"/>
    <n v="14753206425"/>
    <s v="Saturday, February 26, 2022"/>
    <s v="Cash"/>
    <n v="142"/>
    <n v="1.5"/>
    <n v="1"/>
    <n v="142"/>
    <n v="1.5"/>
    <n v="1"/>
    <n v="1.5"/>
    <n v="1.5"/>
    <d v="2022-02-26T00:00:00"/>
    <x v="28"/>
    <s v="Water"/>
    <x v="3"/>
    <b v="1"/>
    <n v="1.5"/>
    <n v="1"/>
    <s v="Bubly "/>
    <s v=" Grapefruit"/>
    <m/>
    <s v="Saturday"/>
    <s v=" February 26"/>
    <n v="2022"/>
    <n v="6527"/>
  </r>
  <r>
    <s v="Processed"/>
    <s v="VJ300205292"/>
    <s v="Brunswick Sq Mall"/>
    <s v="BSQ Mall x1364 - Zales"/>
    <n v="40.423690999999998"/>
    <n v="-74.380831999999998"/>
    <s v="KIND Bar - Dark Choc Almond SeaSalt"/>
    <s v="Food"/>
    <n v="14754523435"/>
    <s v="Sunday, February 27, 2022"/>
    <s v="Credit"/>
    <n v="139"/>
    <n v="1.5"/>
    <n v="1"/>
    <n v="139"/>
    <n v="1.5"/>
    <n v="1"/>
    <n v="1.5"/>
    <n v="4.5"/>
    <d v="2022-02-27T00:00:00"/>
    <x v="82"/>
    <s v="Food"/>
    <x v="1"/>
    <b v="1"/>
    <n v="1.5"/>
    <n v="1"/>
    <s v="KIND Bar "/>
    <s v=" Dark Choc Almond SeaSalt"/>
    <m/>
    <s v="Sunday"/>
    <s v=" February 27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754523435"/>
    <s v="Sunday, February 27, 2022"/>
    <s v="Credit"/>
    <n v="140"/>
    <n v="1.5"/>
    <n v="2"/>
    <n v="140"/>
    <n v="1.5"/>
    <n v="2"/>
    <n v="3"/>
    <n v="4.5"/>
    <d v="2022-02-27T00:00:00"/>
    <x v="44"/>
    <s v="Carbonated"/>
    <x v="0"/>
    <b v="1"/>
    <n v="1.5"/>
    <n v="1"/>
    <s v="Coca Cola "/>
    <s v=" Zero Sugar"/>
    <m/>
    <s v="Sunday"/>
    <s v=" February 27"/>
    <n v="2022"/>
    <n v="6527"/>
  </r>
  <r>
    <s v="Processed"/>
    <s v="VJ300205292"/>
    <s v="Brunswick Sq Mall"/>
    <s v="BSQ Mall x1364 - Zales"/>
    <n v="40.423690999999998"/>
    <n v="-74.380831999999998"/>
    <s v="Keto Krisp - Almond/Chocolate"/>
    <s v="Carbonated"/>
    <n v="14754586090"/>
    <s v="Sunday, February 27, 2022"/>
    <s v="Credit"/>
    <n v="132"/>
    <n v="2.25"/>
    <n v="1"/>
    <n v="132"/>
    <n v="2.25"/>
    <n v="1"/>
    <n v="2.25"/>
    <n v="2.25"/>
    <d v="2022-02-27T00:00:00"/>
    <x v="38"/>
    <s v="Carbonated"/>
    <x v="0"/>
    <b v="1"/>
    <n v="2.25"/>
    <n v="1.5"/>
    <s v="Keto Krisp "/>
    <s v=" Almond/Chocolate"/>
    <m/>
    <s v="Sunday"/>
    <s v=" February 27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756466263"/>
    <s v="Monday, February 28, 2022"/>
    <s v="Cash"/>
    <n v="144"/>
    <n v="2.5"/>
    <n v="1"/>
    <n v="144"/>
    <n v="2.5"/>
    <n v="1"/>
    <n v="2.5"/>
    <n v="2.5"/>
    <d v="2022-02-27T00:00:00"/>
    <x v="40"/>
    <s v="Non Carbonated"/>
    <x v="2"/>
    <b v="1"/>
    <n v="2.5"/>
    <n v="1.6666666666666667"/>
    <s v="Bai Antioxidant "/>
    <s v=" Molokai Coconut"/>
    <m/>
    <s v="Monday"/>
    <s v=" February 28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756471449"/>
    <s v="Monday, February 28, 2022"/>
    <s v="Cash"/>
    <n v="140"/>
    <n v="1.5"/>
    <n v="1"/>
    <n v="140"/>
    <n v="1.5"/>
    <n v="1"/>
    <n v="1.5"/>
    <n v="1.5"/>
    <d v="2022-02-27T00:00:00"/>
    <x v="44"/>
    <s v="Carbonated"/>
    <x v="0"/>
    <b v="1"/>
    <n v="1.5"/>
    <n v="1"/>
    <s v="Coca Cola "/>
    <s v=" Zero Sugar"/>
    <m/>
    <s v="Monday"/>
    <s v=" February 28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756472146"/>
    <s v="Monday, February 28, 2022"/>
    <s v="Cash"/>
    <n v="140"/>
    <n v="1.5"/>
    <n v="1"/>
    <n v="140"/>
    <n v="1.5"/>
    <n v="1"/>
    <n v="1.5"/>
    <n v="1.5"/>
    <d v="2022-02-27T00:00:00"/>
    <x v="44"/>
    <s v="Carbonated"/>
    <x v="0"/>
    <b v="1"/>
    <n v="1.5"/>
    <n v="1"/>
    <s v="Coca Cola "/>
    <s v=" Zero Sugar"/>
    <m/>
    <s v="Monday"/>
    <s v=" February 28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756472487"/>
    <s v="Monday, February 28, 2022"/>
    <s v="Cash"/>
    <n v="140"/>
    <n v="1.5"/>
    <n v="1"/>
    <n v="140"/>
    <n v="1.5"/>
    <n v="1"/>
    <n v="1.5"/>
    <n v="1.5"/>
    <d v="2022-02-27T00:00:00"/>
    <x v="44"/>
    <s v="Carbonated"/>
    <x v="0"/>
    <b v="1"/>
    <n v="1.5"/>
    <n v="1"/>
    <s v="Coca Cola "/>
    <s v=" Zero Sugar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4757874862"/>
    <s v="Monday, February 28, 2022"/>
    <s v="Credit"/>
    <n v="122"/>
    <n v="1.5"/>
    <n v="1"/>
    <n v="122"/>
    <n v="1.5"/>
    <n v="1"/>
    <n v="1.5"/>
    <n v="3"/>
    <d v="2022-02-28T00:00:00"/>
    <x v="83"/>
    <s v="Food"/>
    <x v="1"/>
    <b v="1"/>
    <n v="1.5"/>
    <n v="1"/>
    <s v="Fritos "/>
    <s v=" Original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57874862"/>
    <s v="Monday, February 28, 2022"/>
    <s v="Credit"/>
    <n v="112"/>
    <n v="1.5"/>
    <n v="1"/>
    <n v="112"/>
    <n v="1.5"/>
    <n v="1"/>
    <n v="1.5"/>
    <n v="3"/>
    <d v="2022-02-28T00:00:00"/>
    <x v="42"/>
    <s v="Food"/>
    <x v="1"/>
    <b v="1"/>
    <n v="1.5"/>
    <n v="1"/>
    <s v="Chesters Fries Flaming hot"/>
    <m/>
    <m/>
    <s v="Monday"/>
    <s v=" February 28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58612182"/>
    <s v="Monday, February 28, 2022"/>
    <s v="Cash"/>
    <n v="135"/>
    <n v="2"/>
    <n v="1"/>
    <n v="135"/>
    <n v="2"/>
    <n v="1"/>
    <n v="2"/>
    <n v="2"/>
    <d v="2022-02-28T00:00:00"/>
    <x v="64"/>
    <s v="Carbonated"/>
    <x v="0"/>
    <b v="1"/>
    <n v="2"/>
    <n v="1.3333333333333333"/>
    <s v="Keto Krisp "/>
    <s v=" Almond Butter"/>
    <m/>
    <s v="Monday"/>
    <s v=" February 28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758612555"/>
    <s v="Monday, February 28, 2022"/>
    <s v="Cash"/>
    <n v="137"/>
    <n v="2"/>
    <n v="1"/>
    <n v="137"/>
    <n v="2"/>
    <n v="1"/>
    <n v="2"/>
    <n v="2"/>
    <d v="2022-02-28T00:00:00"/>
    <x v="73"/>
    <s v="Food"/>
    <x v="1"/>
    <b v="1"/>
    <n v="2"/>
    <n v="1.3333333333333333"/>
    <s v="NuGo Dark Chocolate "/>
    <s v=" Choc Chip"/>
    <m/>
    <s v="Monday"/>
    <s v=" February 28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58830785"/>
    <s v="Monday, February 28, 2022"/>
    <s v="Cash"/>
    <n v="110"/>
    <n v="1.5"/>
    <n v="1"/>
    <n v="110"/>
    <n v="1.5"/>
    <n v="1"/>
    <n v="1.5"/>
    <n v="1.5"/>
    <d v="2022-02-28T00:00:00"/>
    <x v="27"/>
    <s v="Food"/>
    <x v="1"/>
    <b v="1"/>
    <n v="1.5"/>
    <n v="1"/>
    <s v="SunChips Multigrain "/>
    <s v=" Salsa"/>
    <m/>
    <s v="Monday"/>
    <s v=" February 28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59683620"/>
    <s v="Monday, February 28, 2022"/>
    <s v="Cash"/>
    <n v="110"/>
    <n v="1.5"/>
    <n v="1"/>
    <n v="110"/>
    <n v="1.5"/>
    <n v="1"/>
    <n v="1.5"/>
    <n v="1.5"/>
    <d v="2022-02-28T00:00:00"/>
    <x v="27"/>
    <s v="Food"/>
    <x v="1"/>
    <b v="1"/>
    <n v="1.5"/>
    <n v="1"/>
    <s v="SunChips Multigrain "/>
    <s v=" Salsa"/>
    <m/>
    <s v="Monday"/>
    <s v=" February 28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760451532"/>
    <s v="Monday, February 28, 2022"/>
    <s v="Cash"/>
    <n v="111"/>
    <n v="1.5"/>
    <n v="1"/>
    <n v="111"/>
    <n v="1.5"/>
    <n v="1"/>
    <n v="1.5"/>
    <n v="1.5"/>
    <d v="2022-02-28T00:00:00"/>
    <x v="55"/>
    <s v="Food"/>
    <x v="1"/>
    <b v="1"/>
    <n v="1.5"/>
    <n v="1"/>
    <s v="Lays Baked "/>
    <s v=" Original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60591094"/>
    <s v="Monday, February 28, 2022"/>
    <s v="Cash"/>
    <n v="140"/>
    <n v="1"/>
    <n v="1"/>
    <n v="140"/>
    <n v="1"/>
    <n v="1"/>
    <n v="1"/>
    <n v="1"/>
    <d v="2022-02-28T00:00:00"/>
    <x v="70"/>
    <s v="Carbonated"/>
    <x v="0"/>
    <b v="1"/>
    <n v="1"/>
    <n v="0.66666666666666663"/>
    <s v="Sunkist Soda "/>
    <s v=" Orange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60837844"/>
    <s v="Monday, February 28, 2022"/>
    <s v="Cash"/>
    <n v="142"/>
    <n v="1"/>
    <n v="1"/>
    <n v="142"/>
    <n v="1"/>
    <n v="1"/>
    <n v="1"/>
    <n v="1"/>
    <d v="2022-02-28T00:00:00"/>
    <x v="44"/>
    <s v="Carbonated"/>
    <x v="0"/>
    <b v="1"/>
    <n v="1"/>
    <n v="0.66666666666666663"/>
    <s v="Coca Cola "/>
    <s v=" Zero Sugar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760894553"/>
    <s v="Monday, February 28, 2022"/>
    <s v="Cash"/>
    <n v="114"/>
    <n v="1.5"/>
    <n v="1"/>
    <n v="114"/>
    <n v="1.5"/>
    <n v="1"/>
    <n v="1.5"/>
    <n v="1.5"/>
    <d v="2022-02-28T00:00:00"/>
    <x v="71"/>
    <s v="Food"/>
    <x v="1"/>
    <b v="1"/>
    <n v="1.5"/>
    <n v="1"/>
    <s v="Funyuns "/>
    <s v=" Flaming Hot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760960869"/>
    <s v="Monday, February 28, 2022"/>
    <s v="Cash"/>
    <n v="114"/>
    <n v="1.5"/>
    <n v="1"/>
    <n v="114"/>
    <n v="1.5"/>
    <n v="1"/>
    <n v="1.5"/>
    <n v="1.5"/>
    <d v="2022-02-28T00:00:00"/>
    <x v="71"/>
    <s v="Food"/>
    <x v="1"/>
    <b v="1"/>
    <n v="1.5"/>
    <n v="1"/>
    <s v="Funyuns "/>
    <s v=" Flaming Hot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760961222"/>
    <s v="Monday, February 28, 2022"/>
    <s v="Cash"/>
    <n v="114"/>
    <n v="1.5"/>
    <n v="1"/>
    <n v="114"/>
    <n v="1.5"/>
    <n v="1"/>
    <n v="1.5"/>
    <n v="1.5"/>
    <d v="2022-02-28T00:00:00"/>
    <x v="71"/>
    <s v="Food"/>
    <x v="1"/>
    <b v="1"/>
    <n v="1.5"/>
    <n v="1"/>
    <s v="Funyuns "/>
    <s v=" Flaming Hot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61513795"/>
    <s v="Monday, February 28, 2022"/>
    <s v="Cash"/>
    <n v="141"/>
    <n v="1"/>
    <n v="1"/>
    <n v="141"/>
    <n v="1"/>
    <n v="1"/>
    <n v="1"/>
    <n v="1"/>
    <d v="2022-02-28T00:00:00"/>
    <x v="44"/>
    <s v="Carbonated"/>
    <x v="0"/>
    <b v="1"/>
    <n v="1"/>
    <n v="0.66666666666666663"/>
    <s v="Coca Cola "/>
    <s v=" Zero Sugar"/>
    <m/>
    <s v="Monday"/>
    <s v=" Februar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61580941"/>
    <s v="Monday, February 28, 2022"/>
    <s v="Cash"/>
    <n v="144"/>
    <n v="3"/>
    <n v="1"/>
    <n v="144"/>
    <n v="3"/>
    <n v="1"/>
    <n v="3"/>
    <n v="3"/>
    <d v="2022-02-28T00:00:00"/>
    <x v="5"/>
    <s v="Carbonated"/>
    <x v="0"/>
    <b v="1"/>
    <n v="3"/>
    <n v="2"/>
    <s v="Monster Energy Original"/>
    <m/>
    <m/>
    <s v="Monday"/>
    <s v=" February 28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761650558"/>
    <s v="Tuesday, March 1, 2022"/>
    <s v="Cash"/>
    <n v="140"/>
    <n v="1.5"/>
    <n v="1"/>
    <n v="140"/>
    <n v="1.5"/>
    <n v="1"/>
    <n v="1.5"/>
    <n v="1.5"/>
    <d v="2022-02-28T00:00:00"/>
    <x v="44"/>
    <s v="Carbonated"/>
    <x v="0"/>
    <b v="1"/>
    <n v="1.5"/>
    <n v="1"/>
    <s v="Coca Cola "/>
    <s v=" Zero Sugar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61867642"/>
    <s v="Tuesday, March 1, 2022"/>
    <s v="Cash"/>
    <n v="140"/>
    <n v="1"/>
    <n v="1"/>
    <n v="140"/>
    <n v="1"/>
    <n v="1"/>
    <n v="1"/>
    <n v="1"/>
    <d v="2022-03-01T00:00:00"/>
    <x v="70"/>
    <s v="Carbonated"/>
    <x v="0"/>
    <b v="1"/>
    <n v="1"/>
    <n v="0.66666666666666663"/>
    <s v="Sunkist Soda "/>
    <s v=" Orange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4763323761"/>
    <s v="Tuesday, March 1, 2022"/>
    <s v="Credit"/>
    <n v="122"/>
    <n v="1.5"/>
    <n v="1"/>
    <n v="122"/>
    <n v="1.5"/>
    <n v="1"/>
    <n v="1.5"/>
    <n v="6"/>
    <d v="2022-03-01T00:00:00"/>
    <x v="83"/>
    <s v="Food"/>
    <x v="1"/>
    <b v="1"/>
    <n v="1.5"/>
    <n v="1"/>
    <s v="Fritos "/>
    <s v=" Original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63323761"/>
    <s v="Tuesday, March 1, 2022"/>
    <s v="Credit"/>
    <n v="112"/>
    <n v="1.5"/>
    <n v="1"/>
    <n v="112"/>
    <n v="1.5"/>
    <n v="1"/>
    <n v="1.5"/>
    <n v="6"/>
    <d v="2022-03-01T00:00:00"/>
    <x v="42"/>
    <s v="Food"/>
    <x v="1"/>
    <b v="1"/>
    <n v="1.5"/>
    <n v="1"/>
    <s v="Chesters Fries Flaming hot"/>
    <m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3323761"/>
    <s v="Tuesday, March 1, 2022"/>
    <s v="Credit"/>
    <n v="148"/>
    <n v="3"/>
    <n v="1"/>
    <n v="148"/>
    <n v="3"/>
    <n v="1"/>
    <n v="3"/>
    <n v="6"/>
    <d v="2022-03-01T00:00:00"/>
    <x v="45"/>
    <s v="Carbonated"/>
    <x v="0"/>
    <b v="1"/>
    <n v="3"/>
    <n v="2"/>
    <s v="Red Bull "/>
    <s v=" Original"/>
    <m/>
    <s v="Tuesday"/>
    <s v=" March 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63408820"/>
    <s v="Tuesday, March 1, 2022"/>
    <s v="Cash"/>
    <n v="110"/>
    <n v="1.5"/>
    <n v="1"/>
    <n v="110"/>
    <n v="1.5"/>
    <n v="1"/>
    <n v="1.5"/>
    <n v="1.5"/>
    <d v="2022-03-01T00:00:00"/>
    <x v="27"/>
    <s v="Food"/>
    <x v="1"/>
    <b v="1"/>
    <n v="1.5"/>
    <n v="1"/>
    <s v="SunChips Multigrain "/>
    <s v=" Salsa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764506124"/>
    <s v="Tuesday, March 1, 2022"/>
    <s v="Cash"/>
    <n v="111"/>
    <n v="1.5"/>
    <n v="1"/>
    <n v="111"/>
    <n v="1.5"/>
    <n v="1"/>
    <n v="1.5"/>
    <n v="1.5"/>
    <d v="2022-03-01T00:00:00"/>
    <x v="8"/>
    <s v="Food"/>
    <x v="1"/>
    <b v="1"/>
    <n v="1.5"/>
    <n v="1"/>
    <s v="Skinny Pop Popcorn"/>
    <m/>
    <m/>
    <s v="Tuesday"/>
    <s v=" March 1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65009310"/>
    <s v="Tuesday, March 1, 2022"/>
    <s v="Cash"/>
    <n v="135"/>
    <n v="2"/>
    <n v="1"/>
    <n v="135"/>
    <n v="2"/>
    <n v="1"/>
    <n v="2"/>
    <n v="2"/>
    <d v="2022-03-01T00:00:00"/>
    <x v="64"/>
    <s v="Carbonated"/>
    <x v="0"/>
    <b v="1"/>
    <n v="2"/>
    <n v="1.3333333333333333"/>
    <s v="Keto Krisp "/>
    <s v=" Almond Butter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65068531"/>
    <s v="Tuesday, March 1, 2022"/>
    <s v="Cash"/>
    <n v="144"/>
    <n v="3"/>
    <n v="1"/>
    <n v="144"/>
    <n v="3"/>
    <n v="1"/>
    <n v="3"/>
    <n v="3"/>
    <d v="2022-03-01T00:00:00"/>
    <x v="5"/>
    <s v="Carbonated"/>
    <x v="0"/>
    <b v="1"/>
    <n v="3"/>
    <n v="2"/>
    <s v="Monster Energy Original"/>
    <m/>
    <m/>
    <s v="Tuesday"/>
    <s v=" March 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765103808"/>
    <s v="Tuesday, March 1, 2022"/>
    <s v="Cash"/>
    <n v="138"/>
    <n v="2"/>
    <n v="1"/>
    <n v="138"/>
    <n v="2"/>
    <n v="1"/>
    <n v="2"/>
    <n v="2"/>
    <d v="2022-03-01T00:00:00"/>
    <x v="11"/>
    <s v="Food"/>
    <x v="1"/>
    <b v="1"/>
    <n v="2"/>
    <n v="1.3333333333333333"/>
    <s v="Wonderful Pistachios "/>
    <s v=" Variety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5175086"/>
    <s v="Tuesday, March 1, 2022"/>
    <s v="Cash"/>
    <n v="148"/>
    <n v="3"/>
    <n v="1"/>
    <n v="148"/>
    <n v="3"/>
    <n v="1"/>
    <n v="3"/>
    <n v="3"/>
    <d v="2022-03-01T00:00:00"/>
    <x v="45"/>
    <s v="Carbonated"/>
    <x v="0"/>
    <b v="1"/>
    <n v="3"/>
    <n v="2"/>
    <s v="Red Bull "/>
    <s v=" Original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5177339"/>
    <s v="Tuesday, March 1, 2022"/>
    <s v="Cash"/>
    <n v="148"/>
    <n v="3"/>
    <n v="1"/>
    <n v="148"/>
    <n v="3"/>
    <n v="1"/>
    <n v="3"/>
    <n v="3"/>
    <d v="2022-03-01T00:00:00"/>
    <x v="45"/>
    <s v="Carbonated"/>
    <x v="0"/>
    <b v="1"/>
    <n v="3"/>
    <n v="2"/>
    <s v="Red Bull "/>
    <s v=" Original"/>
    <m/>
    <s v="Tuesday"/>
    <s v=" March 1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765397301"/>
    <s v="Tuesday, March 1, 2022"/>
    <s v="Credit"/>
    <n v="147"/>
    <n v="2.75"/>
    <n v="1"/>
    <n v="147"/>
    <n v="2.75"/>
    <n v="1"/>
    <n v="2.75"/>
    <n v="2.75"/>
    <d v="2022-03-01T00:00:00"/>
    <x v="66"/>
    <s v="Water"/>
    <x v="3"/>
    <b v="1"/>
    <n v="2.75"/>
    <n v="1.8333333333333333"/>
    <s v="Vitamin Water "/>
    <s v=" Squeezed Lemonade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65620983"/>
    <s v="Tuesday, March 1, 2022"/>
    <s v="Cash"/>
    <n v="134"/>
    <n v="2"/>
    <n v="1"/>
    <n v="134"/>
    <n v="2"/>
    <n v="1"/>
    <n v="2"/>
    <n v="2"/>
    <d v="2022-03-01T00:00:00"/>
    <x v="74"/>
    <s v="Food"/>
    <x v="1"/>
    <b v="1"/>
    <n v="2"/>
    <n v="1.3333333333333333"/>
    <s v="Oreo Single Server 6 ct"/>
    <m/>
    <m/>
    <s v="Tuesday"/>
    <s v=" March 1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765642953"/>
    <s v="Tuesday, March 1, 2022"/>
    <s v="Cash"/>
    <n v="111"/>
    <n v="1.5"/>
    <n v="1"/>
    <n v="111"/>
    <n v="1.5"/>
    <n v="1"/>
    <n v="1.5"/>
    <n v="1.5"/>
    <d v="2022-03-01T00:00:00"/>
    <x v="55"/>
    <s v="Food"/>
    <x v="1"/>
    <b v="1"/>
    <n v="1.5"/>
    <n v="1"/>
    <s v="Lays Baked "/>
    <s v=" Original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65784701"/>
    <s v="Tuesday, March 1, 2022"/>
    <s v="Cash"/>
    <n v="141"/>
    <n v="1"/>
    <n v="1"/>
    <n v="141"/>
    <n v="1"/>
    <n v="1"/>
    <n v="1"/>
    <n v="1"/>
    <d v="2022-03-01T00:00:00"/>
    <x v="44"/>
    <s v="Carbonated"/>
    <x v="0"/>
    <b v="1"/>
    <n v="1"/>
    <n v="0.66666666666666663"/>
    <s v="Coca Cola "/>
    <s v=" Zero Sugar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65855679"/>
    <s v="Tuesday, March 1, 2022"/>
    <s v="Cash"/>
    <n v="134"/>
    <n v="2"/>
    <n v="1"/>
    <n v="134"/>
    <n v="2"/>
    <n v="1"/>
    <n v="2"/>
    <n v="2"/>
    <d v="2022-03-01T00:00:00"/>
    <x v="74"/>
    <s v="Food"/>
    <x v="1"/>
    <b v="1"/>
    <n v="2"/>
    <n v="1.3333333333333333"/>
    <s v="Oreo Single Server 6 ct"/>
    <m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765940363"/>
    <s v="Tuesday, March 1, 2022"/>
    <s v="Cash"/>
    <n v="110"/>
    <n v="1.5"/>
    <n v="1"/>
    <n v="110"/>
    <n v="1.5"/>
    <n v="1"/>
    <n v="1.5"/>
    <n v="1.5"/>
    <d v="2022-03-01T00:00:00"/>
    <x v="22"/>
    <s v="Food"/>
    <x v="1"/>
    <b v="1"/>
    <n v="1.5"/>
    <n v="1"/>
    <s v="Good Health Veggie Stix "/>
    <s v=" Zesty Ranch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66309775"/>
    <s v="Tuesday, March 1, 2022"/>
    <s v="Cash"/>
    <n v="112"/>
    <n v="1.5"/>
    <n v="1"/>
    <n v="112"/>
    <n v="1.5"/>
    <n v="1"/>
    <n v="1.5"/>
    <n v="1.5"/>
    <d v="2022-03-01T00:00:00"/>
    <x v="42"/>
    <s v="Food"/>
    <x v="1"/>
    <b v="1"/>
    <n v="1.5"/>
    <n v="1"/>
    <s v="Chesters Fries Flaming hot"/>
    <m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66769644"/>
    <s v="Tuesday, March 1, 2022"/>
    <s v="Cash"/>
    <n v="142"/>
    <n v="1"/>
    <n v="1"/>
    <n v="142"/>
    <n v="1"/>
    <n v="1"/>
    <n v="1"/>
    <n v="1"/>
    <d v="2022-03-01T00:00:00"/>
    <x v="44"/>
    <s v="Carbonated"/>
    <x v="0"/>
    <b v="1"/>
    <n v="1"/>
    <n v="0.66666666666666663"/>
    <s v="Coca Cola "/>
    <s v=" Zero Sugar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66822247"/>
    <s v="Tuesday, March 1, 2022"/>
    <s v="Cash"/>
    <n v="141"/>
    <n v="1"/>
    <n v="1"/>
    <n v="141"/>
    <n v="1"/>
    <n v="1"/>
    <n v="1"/>
    <n v="1"/>
    <d v="2022-03-01T00:00:00"/>
    <x v="44"/>
    <s v="Carbonated"/>
    <x v="0"/>
    <b v="1"/>
    <n v="1"/>
    <n v="0.66666666666666663"/>
    <s v="Coca Cola "/>
    <s v=" Zero Sugar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6840245"/>
    <s v="Tuesday, March 1, 2022"/>
    <s v="Credit"/>
    <n v="148"/>
    <n v="3"/>
    <n v="1"/>
    <n v="148"/>
    <n v="3"/>
    <n v="1"/>
    <n v="3"/>
    <n v="3"/>
    <d v="2022-03-01T00:00:00"/>
    <x v="45"/>
    <s v="Carbonated"/>
    <x v="0"/>
    <b v="1"/>
    <n v="3"/>
    <n v="2"/>
    <s v="Red Bull "/>
    <s v=" Original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66892731"/>
    <s v="Tuesday, March 1, 2022"/>
    <s v="Cash"/>
    <n v="140"/>
    <n v="1"/>
    <n v="1"/>
    <n v="140"/>
    <n v="1"/>
    <n v="1"/>
    <n v="1"/>
    <n v="1"/>
    <d v="2022-03-01T00:00:00"/>
    <x v="70"/>
    <s v="Carbonated"/>
    <x v="0"/>
    <b v="1"/>
    <n v="1"/>
    <n v="0.66666666666666663"/>
    <s v="Sunkist Soda "/>
    <s v=" Orange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66894657"/>
    <s v="Tuesday, March 1, 2022"/>
    <s v="Cash"/>
    <n v="141"/>
    <n v="1"/>
    <n v="1"/>
    <n v="141"/>
    <n v="1"/>
    <n v="1"/>
    <n v="1"/>
    <n v="1"/>
    <d v="2022-03-01T00:00:00"/>
    <x v="44"/>
    <s v="Carbonated"/>
    <x v="0"/>
    <b v="1"/>
    <n v="1"/>
    <n v="0.66666666666666663"/>
    <s v="Coca Cola "/>
    <s v=" Zero Sugar"/>
    <m/>
    <s v="Tuesday"/>
    <s v=" March 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66971552"/>
    <s v="Wednesday, March 2, 2022"/>
    <s v="Cash"/>
    <n v="120"/>
    <n v="1.5"/>
    <n v="1"/>
    <n v="120"/>
    <n v="1.5"/>
    <n v="1"/>
    <n v="1.5"/>
    <n v="1.5"/>
    <d v="2022-03-01T00:00:00"/>
    <x v="75"/>
    <s v="Food"/>
    <x v="1"/>
    <b v="1"/>
    <n v="1.5"/>
    <n v="1"/>
    <s v="Cheetos Flaming Hot Limon Crunchy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767085766"/>
    <s v="Wednesday, March 2, 2022"/>
    <s v="Cash"/>
    <n v="111"/>
    <n v="1.5"/>
    <n v="1"/>
    <n v="111"/>
    <n v="1.5"/>
    <n v="1"/>
    <n v="1.5"/>
    <n v="1.5"/>
    <d v="2022-03-01T00:00:00"/>
    <x v="8"/>
    <s v="Food"/>
    <x v="1"/>
    <b v="1"/>
    <n v="1.5"/>
    <n v="1"/>
    <s v="Skinny Pop Popcorn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67231744"/>
    <s v="Wednesday, March 2, 2022"/>
    <s v="Cash"/>
    <n v="112"/>
    <n v="1.5"/>
    <n v="1"/>
    <n v="112"/>
    <n v="1.5"/>
    <n v="1"/>
    <n v="1.5"/>
    <n v="1.5"/>
    <d v="2022-03-02T00:00:00"/>
    <x v="42"/>
    <s v="Food"/>
    <x v="1"/>
    <b v="1"/>
    <n v="1.5"/>
    <n v="1"/>
    <s v="Chesters Fries Flaming hot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67232484"/>
    <s v="Wednesday, March 2, 2022"/>
    <s v="Cash"/>
    <n v="146"/>
    <n v="3"/>
    <n v="1"/>
    <n v="146"/>
    <n v="3"/>
    <n v="1"/>
    <n v="3"/>
    <n v="3"/>
    <d v="2022-03-02T00:00:00"/>
    <x v="5"/>
    <s v="Carbonated"/>
    <x v="0"/>
    <b v="1"/>
    <n v="3"/>
    <n v="2"/>
    <s v="Monster Energy Original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767243943"/>
    <s v="Wednesday, March 2, 2022"/>
    <s v="Cash"/>
    <n v="123"/>
    <n v="1.5"/>
    <n v="1"/>
    <n v="123"/>
    <n v="1.5"/>
    <n v="1"/>
    <n v="1.5"/>
    <n v="1.5"/>
    <d v="2022-03-02T00:00:00"/>
    <x v="47"/>
    <s v="Food"/>
    <x v="1"/>
    <b v="1"/>
    <n v="1.5"/>
    <n v="1"/>
    <s v="Ritz Bits Cheese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7470231"/>
    <s v="Wednesday, March 2, 2022"/>
    <s v="Credit"/>
    <n v="148"/>
    <n v="3"/>
    <n v="1"/>
    <n v="148"/>
    <n v="3"/>
    <n v="1"/>
    <n v="3"/>
    <n v="3"/>
    <d v="2022-03-02T00:00:00"/>
    <x v="45"/>
    <s v="Carbonated"/>
    <x v="0"/>
    <b v="1"/>
    <n v="3"/>
    <n v="2"/>
    <s v="Red Bull "/>
    <s v=" Original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767576489"/>
    <s v="Wednesday, March 2, 2022"/>
    <s v="Credit"/>
    <n v="123"/>
    <n v="1.5"/>
    <n v="1"/>
    <n v="123"/>
    <n v="1.5"/>
    <n v="1"/>
    <n v="1.5"/>
    <n v="1.5"/>
    <d v="2022-03-02T00:00:00"/>
    <x v="47"/>
    <s v="Food"/>
    <x v="1"/>
    <b v="1"/>
    <n v="1.5"/>
    <n v="1"/>
    <s v="Ritz Bits Cheese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7735491"/>
    <s v="Wednesday, March 2, 2022"/>
    <s v="Credit"/>
    <n v="148"/>
    <n v="3"/>
    <n v="1"/>
    <n v="148"/>
    <n v="3"/>
    <n v="1"/>
    <n v="3"/>
    <n v="3"/>
    <d v="2022-03-02T00:00:00"/>
    <x v="45"/>
    <s v="Carbonated"/>
    <x v="0"/>
    <b v="1"/>
    <n v="3"/>
    <n v="2"/>
    <s v="Red Bull "/>
    <s v=" Original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68659093"/>
    <s v="Wednesday, March 2, 2022"/>
    <s v="Credit"/>
    <n v="148"/>
    <n v="3"/>
    <n v="1"/>
    <n v="148"/>
    <n v="3"/>
    <n v="1"/>
    <n v="3"/>
    <n v="3"/>
    <d v="2022-03-02T00:00:00"/>
    <x v="45"/>
    <s v="Carbonated"/>
    <x v="0"/>
    <b v="1"/>
    <n v="3"/>
    <n v="2"/>
    <s v="Red Bull "/>
    <s v=" Original"/>
    <m/>
    <s v="Wednesday"/>
    <s v=" March 2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768936659"/>
    <s v="Wednesday, March 2, 2022"/>
    <s v="Cash"/>
    <n v="113"/>
    <n v="1.5"/>
    <n v="1"/>
    <n v="113"/>
    <n v="1.5"/>
    <n v="1"/>
    <n v="1.5"/>
    <n v="1.5"/>
    <d v="2022-03-02T00:00:00"/>
    <x v="43"/>
    <s v="Food"/>
    <x v="1"/>
    <b v="1"/>
    <n v="1.5"/>
    <n v="1"/>
    <s v="Miss Vickie's Potato Chip "/>
    <s v=" Jalapeno"/>
    <m/>
    <s v="Wednesday"/>
    <s v=" March 2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768970407"/>
    <s v="Wednesday, March 2, 2022"/>
    <s v="Credit"/>
    <n v="123"/>
    <n v="1.25"/>
    <n v="2"/>
    <n v="123"/>
    <n v="1.25"/>
    <n v="2"/>
    <n v="2.5"/>
    <n v="3.75"/>
    <d v="2022-03-02T00:00:00"/>
    <x v="1"/>
    <s v="Food"/>
    <x v="1"/>
    <b v="1"/>
    <n v="1.25"/>
    <n v="0.83333333333333337"/>
    <s v="Takis "/>
    <s v=" Hot Chilli Pepper &amp; Lime"/>
    <m/>
    <s v="Wednesday"/>
    <s v=" March 2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4768970407"/>
    <s v="Wednesday, March 2, 2022"/>
    <s v="Credit"/>
    <n v="124"/>
    <n v="1.25"/>
    <n v="1"/>
    <n v="124"/>
    <n v="1.25"/>
    <n v="1"/>
    <n v="1.25"/>
    <n v="3.75"/>
    <d v="2022-03-02T00:00:00"/>
    <x v="1"/>
    <s v="Food"/>
    <x v="1"/>
    <b v="1"/>
    <n v="1.25"/>
    <n v="0.83333333333333337"/>
    <s v="Takis "/>
    <s v=" Hot Chilli Pepper &amp; Lime"/>
    <m/>
    <s v="Wednesday"/>
    <s v=" March 2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769062086"/>
    <s v="Wednesday, March 2, 2022"/>
    <s v="Cash"/>
    <n v="145"/>
    <n v="2.5"/>
    <n v="1"/>
    <n v="145"/>
    <n v="2.5"/>
    <n v="1"/>
    <n v="2.5"/>
    <n v="2.5"/>
    <d v="2022-03-02T00:00:00"/>
    <x v="7"/>
    <s v="Non Carbonated"/>
    <x v="2"/>
    <b v="1"/>
    <n v="2.5"/>
    <n v="1.6666666666666667"/>
    <s v="Snapple Diet Tea "/>
    <s v=" Lemon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69174318"/>
    <s v="Wednesday, March 2, 2022"/>
    <s v="Credit"/>
    <n v="146"/>
    <n v="3"/>
    <n v="1"/>
    <n v="146"/>
    <n v="3"/>
    <n v="1"/>
    <n v="3"/>
    <n v="3"/>
    <d v="2022-03-02T00:00:00"/>
    <x v="5"/>
    <s v="Carbonated"/>
    <x v="0"/>
    <b v="1"/>
    <n v="3"/>
    <n v="2"/>
    <s v="Monster Energy Original"/>
    <m/>
    <m/>
    <s v="Wednesday"/>
    <s v=" March 2"/>
    <n v="2022"/>
    <n v="6527"/>
  </r>
  <r>
    <s v="Processed"/>
    <s v="VJ300320686"/>
    <s v="Earle Asphalt"/>
    <s v="Earle Asphalt x1371"/>
    <n v="35.2750871"/>
    <n v="-90.466769400000004"/>
    <s v="Keto Krisp - Almond Butter"/>
    <s v="Carbonated"/>
    <n v="14769359074"/>
    <s v="Wednesday, March 2, 2022"/>
    <s v="Cash"/>
    <n v="135"/>
    <n v="2"/>
    <n v="1"/>
    <n v="135"/>
    <n v="2"/>
    <n v="1"/>
    <n v="2"/>
    <n v="2"/>
    <d v="2022-03-02T00:00:00"/>
    <x v="64"/>
    <s v="Carbonated"/>
    <x v="0"/>
    <b v="1"/>
    <n v="2"/>
    <n v="1.3333333333333333"/>
    <s v="Keto Krisp "/>
    <s v=" Almond Butter"/>
    <m/>
    <s v="Wednesday"/>
    <s v=" March 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69359913"/>
    <s v="Wednesday, March 2, 2022"/>
    <s v="Cash"/>
    <n v="132"/>
    <n v="2"/>
    <n v="1"/>
    <n v="132"/>
    <n v="2"/>
    <n v="1"/>
    <n v="2"/>
    <n v="2"/>
    <d v="2022-03-02T00:00:00"/>
    <x v="21"/>
    <s v="Food"/>
    <x v="1"/>
    <b v="1"/>
    <n v="2"/>
    <n v="1.3333333333333333"/>
    <s v="Robert Irvine's "/>
    <s v=" Fit Crunch "/>
    <s v="  Chocolate Pea"/>
    <s v="Wednesday"/>
    <s v=" March 2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770624203"/>
    <s v="Wednesday, March 2, 2022"/>
    <s v="Credit"/>
    <n v="113"/>
    <n v="1.5"/>
    <n v="1"/>
    <n v="113"/>
    <n v="1.5"/>
    <n v="1"/>
    <n v="1.5"/>
    <n v="1.5"/>
    <d v="2022-03-02T00:00:00"/>
    <x v="43"/>
    <s v="Food"/>
    <x v="1"/>
    <b v="1"/>
    <n v="1.5"/>
    <n v="1"/>
    <s v="Miss Vickie's Potato Chip "/>
    <s v=" Jalapeno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70713447"/>
    <s v="Wednesday, March 2, 2022"/>
    <s v="Cash"/>
    <n v="140"/>
    <n v="1"/>
    <n v="1"/>
    <n v="140"/>
    <n v="1"/>
    <n v="1"/>
    <n v="1"/>
    <n v="1"/>
    <d v="2022-03-02T00:00:00"/>
    <x v="70"/>
    <s v="Carbonated"/>
    <x v="0"/>
    <b v="1"/>
    <n v="1"/>
    <n v="0.66666666666666663"/>
    <s v="Sunkist Soda "/>
    <s v=" Orange"/>
    <m/>
    <s v="Wednesday"/>
    <s v=" March 2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771156339"/>
    <s v="Wednesday, March 2, 2022"/>
    <s v="Credit"/>
    <n v="122"/>
    <n v="1.5"/>
    <n v="1"/>
    <n v="122"/>
    <n v="1.5"/>
    <n v="1"/>
    <n v="1.5"/>
    <n v="1.5"/>
    <d v="2022-03-02T00:00:00"/>
    <x v="85"/>
    <s v="Food"/>
    <x v="1"/>
    <b v="1"/>
    <n v="1.5"/>
    <n v="1"/>
    <s v="Cheetos Baked "/>
    <s v=" Crunchy Cheese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772266740"/>
    <s v="Wednesday, March 2, 2022"/>
    <s v="Credit"/>
    <n v="148"/>
    <n v="3"/>
    <n v="1"/>
    <n v="148"/>
    <n v="3"/>
    <n v="1"/>
    <n v="3"/>
    <n v="5"/>
    <d v="2022-03-02T00:00:00"/>
    <x v="45"/>
    <s v="Carbonated"/>
    <x v="0"/>
    <b v="1"/>
    <n v="3"/>
    <n v="2"/>
    <s v="Red Bull "/>
    <s v=" Original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72266740"/>
    <s v="Wednesday, March 2, 2022"/>
    <s v="Credit"/>
    <n v="134"/>
    <n v="2"/>
    <n v="1"/>
    <n v="134"/>
    <n v="2"/>
    <n v="1"/>
    <n v="2"/>
    <n v="5"/>
    <d v="2022-03-02T00:00:00"/>
    <x v="74"/>
    <s v="Food"/>
    <x v="1"/>
    <b v="1"/>
    <n v="2"/>
    <n v="1.3333333333333333"/>
    <s v="Oreo Single Server 6 ct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2311011"/>
    <s v="Wednesday, March 2, 2022"/>
    <s v="Cash"/>
    <n v="142"/>
    <n v="1"/>
    <n v="1"/>
    <n v="142"/>
    <n v="1"/>
    <n v="1"/>
    <n v="1"/>
    <n v="1"/>
    <d v="2022-03-02T00:00:00"/>
    <x v="44"/>
    <s v="Carbonated"/>
    <x v="0"/>
    <b v="1"/>
    <n v="1"/>
    <n v="0.66666666666666663"/>
    <s v="Coca Cola "/>
    <s v=" Zero Sugar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72313249"/>
    <s v="Wednesday, March 2, 2022"/>
    <s v="Cash"/>
    <n v="124"/>
    <n v="1"/>
    <n v="1"/>
    <n v="124"/>
    <n v="1"/>
    <n v="1"/>
    <n v="1"/>
    <n v="1"/>
    <d v="2022-03-02T00:00:00"/>
    <x v="19"/>
    <s v="Food"/>
    <x v="1"/>
    <b v="1"/>
    <n v="1"/>
    <n v="0.66666666666666663"/>
    <s v="Nutter Butter Bites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72323463"/>
    <s v="Wednesday, March 2, 2022"/>
    <s v="Credit"/>
    <n v="138"/>
    <n v="2"/>
    <n v="1"/>
    <n v="138"/>
    <n v="2"/>
    <n v="1"/>
    <n v="2"/>
    <n v="2"/>
    <d v="2022-03-02T00:00:00"/>
    <x v="74"/>
    <s v="Food"/>
    <x v="1"/>
    <b v="1"/>
    <n v="2"/>
    <n v="1.3333333333333333"/>
    <s v="Oreo Single Server 6 ct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2345736"/>
    <s v="Wednesday, March 2, 2022"/>
    <s v="Cash"/>
    <n v="142"/>
    <n v="1"/>
    <n v="1"/>
    <n v="142"/>
    <n v="1"/>
    <n v="1"/>
    <n v="1"/>
    <n v="1"/>
    <d v="2022-03-02T00:00:00"/>
    <x v="44"/>
    <s v="Carbonated"/>
    <x v="0"/>
    <b v="1"/>
    <n v="1"/>
    <n v="0.66666666666666663"/>
    <s v="Coca Cola "/>
    <s v=" Zero Sugar"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72399611"/>
    <s v="Wednesday, March 2, 2022"/>
    <s v="Cash"/>
    <n v="144"/>
    <n v="3"/>
    <n v="1"/>
    <n v="144"/>
    <n v="3"/>
    <n v="1"/>
    <n v="3"/>
    <n v="3"/>
    <d v="2022-03-02T00:00:00"/>
    <x v="5"/>
    <s v="Carbonated"/>
    <x v="0"/>
    <b v="1"/>
    <n v="3"/>
    <n v="2"/>
    <s v="Monster Energy Original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72402409"/>
    <s v="Wednesday, March 2, 2022"/>
    <s v="Cash"/>
    <n v="146"/>
    <n v="3"/>
    <n v="1"/>
    <n v="146"/>
    <n v="3"/>
    <n v="1"/>
    <n v="3"/>
    <n v="3"/>
    <d v="2022-03-02T00:00:00"/>
    <x v="5"/>
    <s v="Carbonated"/>
    <x v="0"/>
    <b v="1"/>
    <n v="3"/>
    <n v="2"/>
    <s v="Monster Energy Original"/>
    <m/>
    <m/>
    <s v="Wednesday"/>
    <s v=" March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73919702"/>
    <s v="Thursday, March 3, 2022"/>
    <s v="Credit"/>
    <n v="144"/>
    <n v="3"/>
    <n v="1"/>
    <n v="144"/>
    <n v="3"/>
    <n v="1"/>
    <n v="3"/>
    <n v="3"/>
    <d v="2022-03-03T00:00:00"/>
    <x v="5"/>
    <s v="Carbonated"/>
    <x v="0"/>
    <b v="1"/>
    <n v="3"/>
    <n v="2"/>
    <s v="Monster Energy Original"/>
    <m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4774258616"/>
    <s v="Thursday, March 3, 2022"/>
    <s v="Credit"/>
    <n v="122"/>
    <n v="1.5"/>
    <n v="1"/>
    <n v="122"/>
    <n v="1.5"/>
    <n v="1"/>
    <n v="1.5"/>
    <n v="5.5"/>
    <d v="2022-03-03T00:00:00"/>
    <x v="83"/>
    <s v="Food"/>
    <x v="1"/>
    <b v="1"/>
    <n v="1.5"/>
    <n v="1"/>
    <s v="Fritos "/>
    <s v=" Original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74258616"/>
    <s v="Thursday, March 3, 2022"/>
    <s v="Credit"/>
    <n v="134"/>
    <n v="2"/>
    <n v="1"/>
    <n v="134"/>
    <n v="2"/>
    <n v="1"/>
    <n v="2"/>
    <n v="5.5"/>
    <d v="2022-03-03T00:00:00"/>
    <x v="74"/>
    <s v="Food"/>
    <x v="1"/>
    <b v="1"/>
    <n v="2"/>
    <n v="1.3333333333333333"/>
    <s v="Oreo Single Server 6 ct"/>
    <m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74258616"/>
    <s v="Thursday, March 3, 2022"/>
    <s v="Credit"/>
    <n v="138"/>
    <n v="2"/>
    <n v="1"/>
    <n v="138"/>
    <n v="2"/>
    <n v="1"/>
    <n v="2"/>
    <n v="5.5"/>
    <d v="2022-03-03T00:00:00"/>
    <x v="74"/>
    <s v="Food"/>
    <x v="1"/>
    <b v="1"/>
    <n v="2"/>
    <n v="1.3333333333333333"/>
    <s v="Oreo Single Server 6 ct"/>
    <m/>
    <m/>
    <s v="Thursday"/>
    <s v=" March 3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74691425"/>
    <s v="Thursday, March 3, 2022"/>
    <s v="Cash"/>
    <n v="110"/>
    <n v="1.5"/>
    <n v="1"/>
    <n v="110"/>
    <n v="1.5"/>
    <n v="1"/>
    <n v="1.5"/>
    <n v="1.5"/>
    <d v="2022-03-03T00:00:00"/>
    <x v="27"/>
    <s v="Food"/>
    <x v="1"/>
    <b v="1"/>
    <n v="1.5"/>
    <n v="1"/>
    <s v="SunChips Multigrain "/>
    <s v=" Salsa"/>
    <m/>
    <s v="Thursday"/>
    <s v=" March 3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74860714"/>
    <s v="Thursday, March 3, 2022"/>
    <s v="Cash"/>
    <n v="110"/>
    <n v="1.5"/>
    <n v="1"/>
    <n v="110"/>
    <n v="1.5"/>
    <n v="1"/>
    <n v="1.5"/>
    <n v="1.5"/>
    <d v="2022-03-03T00:00:00"/>
    <x v="27"/>
    <s v="Food"/>
    <x v="1"/>
    <b v="1"/>
    <n v="1.5"/>
    <n v="1"/>
    <s v="SunChips Multigrain "/>
    <s v=" Salsa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74989050"/>
    <s v="Thursday, March 3, 2022"/>
    <s v="Cash"/>
    <n v="146"/>
    <n v="3"/>
    <n v="1"/>
    <n v="146"/>
    <n v="3"/>
    <n v="1"/>
    <n v="3"/>
    <n v="3"/>
    <d v="2022-03-03T00:00:00"/>
    <x v="5"/>
    <s v="Carbonated"/>
    <x v="0"/>
    <b v="1"/>
    <n v="3"/>
    <n v="2"/>
    <s v="Monster Energy Original"/>
    <m/>
    <m/>
    <s v="Thursday"/>
    <s v=" March 3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75156191"/>
    <s v="Thursday, March 3, 2022"/>
    <s v="Credit"/>
    <n v="110"/>
    <n v="1.5"/>
    <n v="1"/>
    <n v="110"/>
    <n v="1.5"/>
    <n v="1"/>
    <n v="1.5"/>
    <n v="1.5"/>
    <d v="2022-03-03T00:00:00"/>
    <x v="27"/>
    <s v="Food"/>
    <x v="1"/>
    <b v="1"/>
    <n v="1.5"/>
    <n v="1"/>
    <s v="SunChips Multigrain "/>
    <s v=" Salsa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75947168"/>
    <s v="Thursday, March 3, 2022"/>
    <s v="Cash"/>
    <n v="146"/>
    <n v="3"/>
    <n v="1"/>
    <n v="146"/>
    <n v="3"/>
    <n v="1"/>
    <n v="3"/>
    <n v="3"/>
    <d v="2022-03-03T00:00:00"/>
    <x v="5"/>
    <s v="Carbonated"/>
    <x v="0"/>
    <b v="1"/>
    <n v="3"/>
    <n v="2"/>
    <s v="Monster Energy Original"/>
    <m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6052558"/>
    <s v="Thursday, March 3, 2022"/>
    <s v="Cash"/>
    <n v="141"/>
    <n v="1"/>
    <n v="1"/>
    <n v="141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76528958"/>
    <s v="Thursday, March 3, 2022"/>
    <s v="Cash"/>
    <n v="132"/>
    <n v="2"/>
    <n v="1"/>
    <n v="132"/>
    <n v="2"/>
    <n v="1"/>
    <n v="2"/>
    <n v="2"/>
    <d v="2022-03-03T00:00:00"/>
    <x v="21"/>
    <s v="Food"/>
    <x v="1"/>
    <b v="1"/>
    <n v="2"/>
    <n v="1.3333333333333333"/>
    <s v="Robert Irvine's "/>
    <s v=" Fit Crunch "/>
    <s v="  Chocolate Pea"/>
    <s v="Thursday"/>
    <s v=" March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76842076"/>
    <s v="Thursday, March 3, 2022"/>
    <s v="Cash"/>
    <n v="140"/>
    <n v="1"/>
    <n v="1"/>
    <n v="140"/>
    <n v="1"/>
    <n v="1"/>
    <n v="1"/>
    <n v="1"/>
    <d v="2022-03-03T00:00:00"/>
    <x v="70"/>
    <s v="Carbonated"/>
    <x v="0"/>
    <b v="1"/>
    <n v="1"/>
    <n v="0.66666666666666663"/>
    <s v="Sunkist Soda "/>
    <s v=" Orange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7311898"/>
    <s v="Thursday, March 3, 2022"/>
    <s v="Cash"/>
    <n v="142"/>
    <n v="1"/>
    <n v="1"/>
    <n v="142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7342212"/>
    <s v="Thursday, March 3, 2022"/>
    <s v="Cash"/>
    <n v="141"/>
    <n v="1"/>
    <n v="1"/>
    <n v="141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4777817473"/>
    <s v="Thursday, March 3, 2022"/>
    <s v="Credit"/>
    <n v="122"/>
    <n v="1.5"/>
    <n v="1"/>
    <n v="122"/>
    <n v="1.5"/>
    <n v="1"/>
    <n v="1.5"/>
    <n v="1.5"/>
    <d v="2022-03-03T00:00:00"/>
    <x v="83"/>
    <s v="Food"/>
    <x v="1"/>
    <b v="1"/>
    <n v="1.5"/>
    <n v="1"/>
    <s v="Fritos "/>
    <s v=" Original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7842983"/>
    <s v="Thursday, March 3, 2022"/>
    <s v="Cash"/>
    <n v="141"/>
    <n v="1"/>
    <n v="1"/>
    <n v="141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7910272"/>
    <s v="Thursday, March 3, 2022"/>
    <s v="Cash"/>
    <n v="141"/>
    <n v="1"/>
    <n v="1"/>
    <n v="141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7910925"/>
    <s v="Thursday, March 3, 2022"/>
    <s v="Cash"/>
    <n v="141"/>
    <n v="1"/>
    <n v="1"/>
    <n v="141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77922944"/>
    <s v="Thursday, March 3, 2022"/>
    <s v="Cash"/>
    <n v="141"/>
    <n v="1"/>
    <n v="1"/>
    <n v="141"/>
    <n v="1"/>
    <n v="1"/>
    <n v="1"/>
    <n v="1"/>
    <d v="2022-03-03T00:00:00"/>
    <x v="44"/>
    <s v="Carbonated"/>
    <x v="0"/>
    <b v="1"/>
    <n v="1"/>
    <n v="0.66666666666666663"/>
    <s v="Coca Cola "/>
    <s v=" Zero Sugar"/>
    <m/>
    <s v="Thursday"/>
    <s v=" March 3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78644364"/>
    <s v="Friday, March 4, 2022"/>
    <s v="Credit"/>
    <n v="138"/>
    <n v="2"/>
    <n v="1"/>
    <n v="138"/>
    <n v="2"/>
    <n v="1"/>
    <n v="2"/>
    <n v="5.5"/>
    <d v="2022-03-04T00:00:00"/>
    <x v="74"/>
    <s v="Food"/>
    <x v="1"/>
    <b v="1"/>
    <n v="2"/>
    <n v="1.3333333333333333"/>
    <s v="Oreo Single Server 6 ct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78644364"/>
    <s v="Friday, March 4, 2022"/>
    <s v="Credit"/>
    <n v="134"/>
    <n v="2"/>
    <n v="1"/>
    <n v="134"/>
    <n v="2"/>
    <n v="1"/>
    <n v="2"/>
    <n v="5.5"/>
    <d v="2022-03-04T00:00:00"/>
    <x v="74"/>
    <s v="Food"/>
    <x v="1"/>
    <b v="1"/>
    <n v="2"/>
    <n v="1.3333333333333333"/>
    <s v="Oreo Single Server 6 ct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78644364"/>
    <s v="Friday, March 4, 2022"/>
    <s v="Credit"/>
    <n v="112"/>
    <n v="1.5"/>
    <n v="1"/>
    <n v="112"/>
    <n v="1.5"/>
    <n v="1"/>
    <n v="1.5"/>
    <n v="5.5"/>
    <d v="2022-03-04T00:00:00"/>
    <x v="42"/>
    <s v="Food"/>
    <x v="1"/>
    <b v="1"/>
    <n v="1.5"/>
    <n v="1"/>
    <s v="Chesters Fries Flaming hot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79719001"/>
    <s v="Friday, March 4, 2022"/>
    <s v="Cash"/>
    <n v="140"/>
    <n v="1"/>
    <n v="1"/>
    <n v="140"/>
    <n v="1"/>
    <n v="1"/>
    <n v="1"/>
    <n v="1"/>
    <d v="2022-03-04T00:00:00"/>
    <x v="70"/>
    <s v="Carbonated"/>
    <x v="0"/>
    <b v="1"/>
    <n v="1"/>
    <n v="0.66666666666666663"/>
    <s v="Sunkist Soda "/>
    <s v=" Orange"/>
    <m/>
    <s v="Friday"/>
    <s v=" March 4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4779950663"/>
    <s v="Friday, March 4, 2022"/>
    <s v="Cash"/>
    <n v="110"/>
    <n v="1.5"/>
    <n v="1"/>
    <n v="110"/>
    <n v="1.5"/>
    <n v="1"/>
    <n v="1.5"/>
    <n v="1.5"/>
    <d v="2022-03-04T00:00:00"/>
    <x v="27"/>
    <s v="Food"/>
    <x v="1"/>
    <b v="1"/>
    <n v="1.5"/>
    <n v="1"/>
    <s v="SunChips Multigrain "/>
    <s v=" Salsa"/>
    <m/>
    <s v="Friday"/>
    <s v=" March 4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81106890"/>
    <s v="Friday, March 4, 2022"/>
    <s v="Cash"/>
    <n v="132"/>
    <n v="2"/>
    <n v="1"/>
    <n v="132"/>
    <n v="2"/>
    <n v="1"/>
    <n v="2"/>
    <n v="2"/>
    <d v="2022-03-04T00:00:00"/>
    <x v="21"/>
    <s v="Food"/>
    <x v="1"/>
    <b v="1"/>
    <n v="2"/>
    <n v="1.3333333333333333"/>
    <s v="Robert Irvine's "/>
    <s v=" Fit Crunch "/>
    <s v="  Chocolate Pea"/>
    <s v="Friday"/>
    <s v=" March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81556949"/>
    <s v="Friday, March 4, 2022"/>
    <s v="Cash"/>
    <n v="140"/>
    <n v="1"/>
    <n v="1"/>
    <n v="140"/>
    <n v="1"/>
    <n v="1"/>
    <n v="1"/>
    <n v="1"/>
    <d v="2022-03-04T00:00:00"/>
    <x v="70"/>
    <s v="Carbonated"/>
    <x v="0"/>
    <b v="1"/>
    <n v="1"/>
    <n v="0.66666666666666663"/>
    <s v="Sunkist Soda "/>
    <s v=" Orange"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81559935"/>
    <s v="Friday, March 4, 2022"/>
    <s v="Cash"/>
    <n v="144"/>
    <n v="3"/>
    <n v="1"/>
    <n v="144"/>
    <n v="3"/>
    <n v="1"/>
    <n v="3"/>
    <n v="3"/>
    <d v="2022-03-04T00:00:00"/>
    <x v="5"/>
    <s v="Carbonated"/>
    <x v="0"/>
    <b v="1"/>
    <n v="3"/>
    <n v="2"/>
    <s v="Monster Energy Original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81562268"/>
    <s v="Friday, March 4, 2022"/>
    <s v="Cash"/>
    <n v="142"/>
    <n v="1"/>
    <n v="1"/>
    <n v="142"/>
    <n v="1"/>
    <n v="1"/>
    <n v="1"/>
    <n v="1"/>
    <d v="2022-03-04T00:00:00"/>
    <x v="44"/>
    <s v="Carbonated"/>
    <x v="0"/>
    <b v="1"/>
    <n v="1"/>
    <n v="0.66666666666666663"/>
    <s v="Coca Cola "/>
    <s v=" Zero Sugar"/>
    <m/>
    <s v="Friday"/>
    <s v=" March 4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781847699"/>
    <s v="Friday, March 4, 2022"/>
    <s v="Credit"/>
    <n v="114"/>
    <n v="1.5"/>
    <n v="1"/>
    <n v="114"/>
    <n v="1.5"/>
    <n v="1"/>
    <n v="1.5"/>
    <n v="1.5"/>
    <d v="2022-03-04T00:00:00"/>
    <x v="13"/>
    <s v="Food"/>
    <x v="1"/>
    <b v="1"/>
    <n v="1.5"/>
    <n v="1"/>
    <s v="Miss Vickie's Potato Chip "/>
    <s v=" Sea Salt Original"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81982168"/>
    <s v="Friday, March 4, 2022"/>
    <s v="Cash"/>
    <n v="141"/>
    <n v="1"/>
    <n v="1"/>
    <n v="141"/>
    <n v="1"/>
    <n v="1"/>
    <n v="1"/>
    <n v="1"/>
    <d v="2022-03-04T00:00:00"/>
    <x v="44"/>
    <s v="Carbonated"/>
    <x v="0"/>
    <b v="1"/>
    <n v="1"/>
    <n v="0.66666666666666663"/>
    <s v="Coca Cola "/>
    <s v=" Zero Sugar"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782028390"/>
    <s v="Friday, March 4, 2022"/>
    <s v="Cash"/>
    <n v="136"/>
    <n v="1.5"/>
    <n v="1"/>
    <n v="136"/>
    <n v="1.5"/>
    <n v="1"/>
    <n v="1.5"/>
    <n v="1.5"/>
    <d v="2022-03-04T00:00:00"/>
    <x v="26"/>
    <s v="Food"/>
    <x v="1"/>
    <b v="1"/>
    <n v="1.5"/>
    <n v="1"/>
    <s v="Newtons Fig Bar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782283255"/>
    <s v="Friday, March 4, 2022"/>
    <s v="Cash"/>
    <n v="134"/>
    <n v="2"/>
    <n v="1"/>
    <n v="134"/>
    <n v="2"/>
    <n v="1"/>
    <n v="2"/>
    <n v="2"/>
    <d v="2022-03-04T00:00:00"/>
    <x v="74"/>
    <s v="Food"/>
    <x v="1"/>
    <b v="1"/>
    <n v="2"/>
    <n v="1.3333333333333333"/>
    <s v="Oreo Single Server 6 ct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82430582"/>
    <s v="Friday, March 4, 2022"/>
    <s v="Cash"/>
    <n v="112"/>
    <n v="1.5"/>
    <n v="1"/>
    <n v="112"/>
    <n v="1.5"/>
    <n v="1"/>
    <n v="1.5"/>
    <n v="1.5"/>
    <d v="2022-03-04T00:00:00"/>
    <x v="42"/>
    <s v="Food"/>
    <x v="1"/>
    <b v="1"/>
    <n v="1.5"/>
    <n v="1"/>
    <s v="Chesters Fries Flaming hot"/>
    <m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82625172"/>
    <s v="Friday, March 4, 2022"/>
    <s v="Cash"/>
    <n v="142"/>
    <n v="1"/>
    <n v="1"/>
    <n v="142"/>
    <n v="1"/>
    <n v="1"/>
    <n v="1"/>
    <n v="1"/>
    <d v="2022-03-04T00:00:00"/>
    <x v="44"/>
    <s v="Carbonated"/>
    <x v="0"/>
    <b v="1"/>
    <n v="1"/>
    <n v="0.66666666666666663"/>
    <s v="Coca Cola "/>
    <s v=" Zero Sugar"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83079450"/>
    <s v="Friday, March 4, 2022"/>
    <s v="Credit"/>
    <n v="140"/>
    <n v="1"/>
    <n v="1"/>
    <n v="140"/>
    <n v="1"/>
    <n v="1"/>
    <n v="1"/>
    <n v="1"/>
    <d v="2022-03-04T00:00:00"/>
    <x v="70"/>
    <s v="Carbonated"/>
    <x v="0"/>
    <b v="1"/>
    <n v="1"/>
    <n v="0.66666666666666663"/>
    <s v="Sunkist Soda "/>
    <s v=" Orange"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83151207"/>
    <s v="Friday, March 4, 2022"/>
    <s v="Cash"/>
    <n v="142"/>
    <n v="1"/>
    <n v="1"/>
    <n v="142"/>
    <n v="1"/>
    <n v="1"/>
    <n v="1"/>
    <n v="1"/>
    <d v="2022-03-04T00:00:00"/>
    <x v="44"/>
    <s v="Carbonated"/>
    <x v="0"/>
    <b v="1"/>
    <n v="1"/>
    <n v="0.66666666666666663"/>
    <s v="Coca Cola "/>
    <s v=" Zero Sugar"/>
    <m/>
    <s v="Friday"/>
    <s v=" March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83466663"/>
    <s v="Saturday, March 5, 2022"/>
    <s v="Cash"/>
    <n v="142"/>
    <n v="1"/>
    <n v="1"/>
    <n v="142"/>
    <n v="1"/>
    <n v="1"/>
    <n v="1"/>
    <n v="1"/>
    <d v="2022-03-05T00:00:00"/>
    <x v="44"/>
    <s v="Carbonated"/>
    <x v="0"/>
    <b v="1"/>
    <n v="1"/>
    <n v="0.66666666666666663"/>
    <s v="Coca Cola "/>
    <s v=" Zero Sugar"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783968960"/>
    <s v="Saturday, March 5, 2022"/>
    <s v="Credit"/>
    <n v="135"/>
    <n v="1.5"/>
    <n v="1"/>
    <n v="135"/>
    <n v="1.5"/>
    <n v="1"/>
    <n v="1.5"/>
    <n v="1.5"/>
    <d v="2022-03-05T00:00:00"/>
    <x v="26"/>
    <s v="Food"/>
    <x v="1"/>
    <b v="1"/>
    <n v="1.5"/>
    <n v="1"/>
    <s v="Newtons Fig Bar"/>
    <m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83971722"/>
    <s v="Saturday, March 5, 2022"/>
    <s v="Credit"/>
    <n v="140"/>
    <n v="1"/>
    <n v="1"/>
    <n v="140"/>
    <n v="1"/>
    <n v="1"/>
    <n v="1"/>
    <n v="1"/>
    <d v="2022-03-05T00:00:00"/>
    <x v="70"/>
    <s v="Carbonated"/>
    <x v="0"/>
    <b v="1"/>
    <n v="1"/>
    <n v="0.66666666666666663"/>
    <s v="Sunkist Soda "/>
    <s v=" Orange"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83987159"/>
    <s v="Saturday, March 5, 2022"/>
    <s v="Cash"/>
    <n v="146"/>
    <n v="3"/>
    <n v="1"/>
    <n v="146"/>
    <n v="3"/>
    <n v="1"/>
    <n v="3"/>
    <n v="3"/>
    <d v="2022-03-05T00:00:00"/>
    <x v="5"/>
    <s v="Carbonated"/>
    <x v="0"/>
    <b v="1"/>
    <n v="3"/>
    <n v="2"/>
    <s v="Monster Energy Original"/>
    <m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783990127"/>
    <s v="Saturday, March 5, 2022"/>
    <s v="Cash"/>
    <n v="110"/>
    <n v="1.5"/>
    <n v="1"/>
    <n v="110"/>
    <n v="1.5"/>
    <n v="1"/>
    <n v="1.5"/>
    <n v="1.5"/>
    <d v="2022-03-05T00:00:00"/>
    <x v="22"/>
    <s v="Food"/>
    <x v="1"/>
    <b v="1"/>
    <n v="1.5"/>
    <n v="1"/>
    <s v="Good Health Veggie Stix "/>
    <s v=" Zesty Ranch"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83992124"/>
    <s v="Saturday, March 5, 2022"/>
    <s v="Cash"/>
    <n v="113"/>
    <n v="1.5"/>
    <n v="1"/>
    <n v="113"/>
    <n v="1.5"/>
    <n v="1"/>
    <n v="1.5"/>
    <n v="1.5"/>
    <d v="2022-03-05T00:00:00"/>
    <x v="16"/>
    <s v="Food"/>
    <x v="1"/>
    <b v="1"/>
    <n v="1.5"/>
    <n v="1"/>
    <s v="Cheetos "/>
    <s v=" Fleming Hot Crunchy"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784054191"/>
    <s v="Saturday, March 5, 2022"/>
    <s v="Credit"/>
    <n v="124"/>
    <n v="1"/>
    <n v="1"/>
    <n v="124"/>
    <n v="1"/>
    <n v="1"/>
    <n v="1"/>
    <n v="1"/>
    <d v="2022-03-05T00:00:00"/>
    <x v="19"/>
    <s v="Food"/>
    <x v="1"/>
    <b v="1"/>
    <n v="1"/>
    <n v="0.66666666666666663"/>
    <s v="Nutter Butter Bites"/>
    <m/>
    <m/>
    <s v="Saturday"/>
    <s v=" March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84653236"/>
    <s v="Saturday, March 5, 2022"/>
    <s v="Cash"/>
    <n v="146"/>
    <n v="3"/>
    <n v="1"/>
    <n v="146"/>
    <n v="3"/>
    <n v="1"/>
    <n v="3"/>
    <n v="3"/>
    <d v="2022-03-05T00:00:00"/>
    <x v="5"/>
    <s v="Carbonated"/>
    <x v="0"/>
    <b v="1"/>
    <n v="3"/>
    <n v="2"/>
    <s v="Monster Energy Original"/>
    <m/>
    <m/>
    <s v="Saturday"/>
    <s v=" March 5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784869294"/>
    <s v="Saturday, March 5, 2022"/>
    <s v="Cash"/>
    <n v="130"/>
    <n v="2"/>
    <n v="1"/>
    <n v="130"/>
    <n v="2"/>
    <n v="1"/>
    <n v="2"/>
    <n v="2"/>
    <d v="2022-03-05T00:00:00"/>
    <x v="10"/>
    <s v="Food"/>
    <x v="1"/>
    <b v="1"/>
    <n v="2"/>
    <n v="1.3333333333333333"/>
    <s v="KitKat "/>
    <s v=" Crisp Wafers"/>
    <m/>
    <s v="Saturday"/>
    <s v=" March 5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785177116"/>
    <s v="Saturday, March 5, 2022"/>
    <s v="Cash"/>
    <n v="111"/>
    <n v="1.5"/>
    <n v="1"/>
    <n v="111"/>
    <n v="1.5"/>
    <n v="1"/>
    <n v="1.5"/>
    <n v="1.5"/>
    <d v="2022-03-05T00:00:00"/>
    <x v="55"/>
    <s v="Food"/>
    <x v="1"/>
    <b v="1"/>
    <n v="1.5"/>
    <n v="1"/>
    <s v="Lays Baked "/>
    <s v=" Original"/>
    <m/>
    <s v="Saturday"/>
    <s v=" March 5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785179897"/>
    <s v="Saturday, March 5, 2022"/>
    <s v="Cash"/>
    <n v="111"/>
    <n v="1.5"/>
    <n v="1"/>
    <n v="111"/>
    <n v="1.5"/>
    <n v="1"/>
    <n v="1.5"/>
    <n v="1.5"/>
    <d v="2022-03-05T00:00:00"/>
    <x v="55"/>
    <s v="Food"/>
    <x v="1"/>
    <b v="1"/>
    <n v="1.5"/>
    <n v="1"/>
    <s v="Lays Baked "/>
    <s v=" Original"/>
    <m/>
    <s v="Saturday"/>
    <s v=" March 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85779716"/>
    <s v="Saturday, March 5, 2022"/>
    <s v="Credit"/>
    <n v="144"/>
    <n v="1.5"/>
    <n v="1"/>
    <n v="144"/>
    <n v="1.5"/>
    <n v="1"/>
    <n v="1.5"/>
    <n v="1.5"/>
    <d v="2022-03-05T00:00:00"/>
    <x v="29"/>
    <s v="Water"/>
    <x v="3"/>
    <b v="1"/>
    <n v="1.5"/>
    <n v="1"/>
    <s v="Poland Springs Water"/>
    <m/>
    <m/>
    <s v="Saturday"/>
    <s v=" March 5"/>
    <n v="2022"/>
    <n v="6527"/>
  </r>
  <r>
    <s v="Processed"/>
    <s v="VJ300205292"/>
    <s v="Brunswick Sq Mall"/>
    <s v="BSQ Mall x1364 - Zales"/>
    <n v="40.423690999999998"/>
    <n v="-74.380831999999998"/>
    <s v="Vitamin Water - Ice Cool Blue Lavender"/>
    <s v="Water"/>
    <n v="14786072399"/>
    <s v="Saturday, March 5, 2022"/>
    <s v="Cash"/>
    <n v="145"/>
    <n v="2.75"/>
    <n v="1"/>
    <n v="145"/>
    <n v="2.75"/>
    <n v="1"/>
    <n v="2.75"/>
    <n v="2.75"/>
    <d v="2022-03-05T00:00:00"/>
    <x v="52"/>
    <s v="Water"/>
    <x v="3"/>
    <b v="1"/>
    <n v="2.75"/>
    <n v="1.8333333333333333"/>
    <s v="Vitamin Water "/>
    <s v=" Ice Cool Blue Lavender"/>
    <m/>
    <s v="Saturday"/>
    <s v=" March 5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787737452"/>
    <s v="Sunday, March 6, 2022"/>
    <s v="Cash"/>
    <n v="143"/>
    <n v="2.5"/>
    <n v="1"/>
    <n v="143"/>
    <n v="2.5"/>
    <n v="1"/>
    <n v="2.5"/>
    <n v="2.5"/>
    <d v="2022-03-06T00:00:00"/>
    <x v="37"/>
    <s v="Non Carbonated"/>
    <x v="2"/>
    <b v="1"/>
    <n v="2.5"/>
    <n v="1.6666666666666667"/>
    <s v="Snapple Diet Tea "/>
    <s v=" Peach Tea"/>
    <m/>
    <s v="Sunday"/>
    <s v=" March 6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787739988"/>
    <s v="Sunday, March 6, 2022"/>
    <s v="Cash"/>
    <n v="143"/>
    <n v="2.5"/>
    <n v="1"/>
    <n v="143"/>
    <n v="2.5"/>
    <n v="1"/>
    <n v="2.5"/>
    <n v="2.5"/>
    <d v="2022-03-06T00:00:00"/>
    <x v="37"/>
    <s v="Non Carbonated"/>
    <x v="2"/>
    <b v="1"/>
    <n v="2.5"/>
    <n v="1.6666666666666667"/>
    <s v="Snapple Diet Tea "/>
    <s v=" Peach Tea"/>
    <m/>
    <s v="Sunday"/>
    <s v=" March 6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787775065"/>
    <s v="Sunday, March 6, 2022"/>
    <s v="Cash"/>
    <n v="111"/>
    <n v="1.5"/>
    <n v="1"/>
    <n v="111"/>
    <n v="1.5"/>
    <n v="1"/>
    <n v="1.5"/>
    <n v="1.5"/>
    <d v="2022-03-06T00:00:00"/>
    <x v="55"/>
    <s v="Food"/>
    <x v="1"/>
    <b v="1"/>
    <n v="1.5"/>
    <n v="1"/>
    <s v="Lays Baked "/>
    <s v=" Original"/>
    <m/>
    <s v="Sunday"/>
    <s v=" March 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88235810"/>
    <s v="Sunday, March 6, 2022"/>
    <s v="Credit"/>
    <n v="144"/>
    <n v="1.5"/>
    <n v="1"/>
    <n v="144"/>
    <n v="1.5"/>
    <n v="1"/>
    <n v="1.5"/>
    <n v="1.5"/>
    <d v="2022-03-06T00:00:00"/>
    <x v="29"/>
    <s v="Water"/>
    <x v="3"/>
    <b v="1"/>
    <n v="1.5"/>
    <n v="1"/>
    <s v="Poland Springs Water"/>
    <m/>
    <m/>
    <s v="Sunday"/>
    <s v=" March 6"/>
    <n v="2022"/>
    <n v="6527"/>
  </r>
  <r>
    <s v="Processed"/>
    <s v="VJ300205292"/>
    <s v="Brunswick Sq Mall"/>
    <s v="BSQ Mall x1364 - Zales"/>
    <n v="40.423690999999998"/>
    <n v="-74.380831999999998"/>
    <s v="Oberto Specialty Meats - Original"/>
    <s v="Food"/>
    <n v="14788238646"/>
    <s v="Sunday, March 6, 2022"/>
    <s v="Credit"/>
    <n v="113"/>
    <n v="2"/>
    <n v="1"/>
    <n v="113"/>
    <n v="2"/>
    <n v="1"/>
    <n v="2"/>
    <n v="2"/>
    <d v="2022-03-06T00:00:00"/>
    <x v="76"/>
    <s v="Food"/>
    <x v="1"/>
    <b v="1"/>
    <n v="2"/>
    <n v="1.3333333333333333"/>
    <s v="Oberto Specialty Meats "/>
    <s v=" Original"/>
    <m/>
    <s v="Sunday"/>
    <s v=" March 6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&amp; Vinega"/>
    <s v="Food"/>
    <n v="14789215408"/>
    <s v="Monday, March 7, 2022"/>
    <s v="Cash"/>
    <n v="112"/>
    <n v="1.5"/>
    <n v="1"/>
    <n v="112"/>
    <n v="1.5"/>
    <n v="1"/>
    <n v="1.5"/>
    <n v="1.5"/>
    <d v="2022-03-06T00:00:00"/>
    <x v="3"/>
    <s v="Food"/>
    <x v="1"/>
    <b v="1"/>
    <n v="1.5"/>
    <n v="1"/>
    <s v="Miss Vickie's Potato Chip "/>
    <s v=" Sea Salt &amp; Vinega"/>
    <m/>
    <s v="Monday"/>
    <s v=" March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89217000"/>
    <s v="Monday, March 7, 2022"/>
    <s v="Cash"/>
    <n v="144"/>
    <n v="1.5"/>
    <n v="1"/>
    <n v="144"/>
    <n v="1.5"/>
    <n v="1"/>
    <n v="1.5"/>
    <n v="1.5"/>
    <d v="2022-03-06T00:00:00"/>
    <x v="29"/>
    <s v="Water"/>
    <x v="3"/>
    <b v="1"/>
    <n v="1.5"/>
    <n v="1"/>
    <s v="Poland Springs Water"/>
    <m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789621656"/>
    <s v="Monday, March 7, 2022"/>
    <s v="Credit"/>
    <n v="112"/>
    <n v="1.5"/>
    <n v="1"/>
    <n v="112"/>
    <n v="1.5"/>
    <n v="1"/>
    <n v="1.5"/>
    <n v="1.5"/>
    <d v="2022-03-07T00:00:00"/>
    <x v="42"/>
    <s v="Food"/>
    <x v="1"/>
    <b v="1"/>
    <n v="1.5"/>
    <n v="1"/>
    <s v="Chesters Fries Flaming hot"/>
    <m/>
    <m/>
    <s v="Monday"/>
    <s v=" March 7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791368419"/>
    <s v="Monday, March 7, 2022"/>
    <s v="Cash"/>
    <n v="121"/>
    <n v="1.5"/>
    <n v="1"/>
    <n v="121"/>
    <n v="1.5"/>
    <n v="1"/>
    <n v="1.5"/>
    <n v="1.5"/>
    <d v="2022-03-07T00:00:00"/>
    <x v="35"/>
    <s v="Food"/>
    <x v="1"/>
    <b v="1"/>
    <n v="1.5"/>
    <n v="1"/>
    <s v="SunChips Multigrain "/>
    <s v=" Harvest Cheddar"/>
    <m/>
    <s v="Monday"/>
    <s v=" March 7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92277935"/>
    <s v="Monday, March 7, 2022"/>
    <s v="Cash"/>
    <n v="132"/>
    <n v="2"/>
    <n v="1"/>
    <n v="132"/>
    <n v="2"/>
    <n v="1"/>
    <n v="2"/>
    <n v="2"/>
    <d v="2022-03-07T00:00:00"/>
    <x v="21"/>
    <s v="Food"/>
    <x v="1"/>
    <b v="1"/>
    <n v="2"/>
    <n v="1.3333333333333333"/>
    <s v="Robert Irvine's "/>
    <s v=" Fit Crunch "/>
    <s v="  Chocolate Pea"/>
    <s v="Monday"/>
    <s v=" March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92572748"/>
    <s v="Monday, March 7, 2022"/>
    <s v="Cash"/>
    <n v="144"/>
    <n v="3"/>
    <n v="1"/>
    <n v="144"/>
    <n v="3"/>
    <n v="1"/>
    <n v="3"/>
    <n v="3"/>
    <d v="2022-03-07T00:00:00"/>
    <x v="5"/>
    <s v="Carbonated"/>
    <x v="0"/>
    <b v="1"/>
    <n v="3"/>
    <n v="2"/>
    <s v="Monster Energy Original"/>
    <m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92591507"/>
    <s v="Monday, March 7, 2022"/>
    <s v="Cash"/>
    <n v="141"/>
    <n v="1"/>
    <n v="1"/>
    <n v="141"/>
    <n v="1"/>
    <n v="1"/>
    <n v="1"/>
    <n v="1"/>
    <d v="2022-03-07T00:00:00"/>
    <x v="44"/>
    <s v="Carbonated"/>
    <x v="0"/>
    <b v="1"/>
    <n v="1"/>
    <n v="0.66666666666666663"/>
    <s v="Coca Cola "/>
    <s v=" Zero Sugar"/>
    <m/>
    <s v="Monday"/>
    <s v=" March 7"/>
    <n v="2022"/>
    <n v="6527"/>
  </r>
  <r>
    <s v="Processed"/>
    <s v="VJ300205292"/>
    <s v="Brunswick Sq Mall"/>
    <s v="BSQ Mall x1364 - Zales"/>
    <n v="40.423690999999998"/>
    <n v="-74.380831999999998"/>
    <s v="Oberto Specialty Meats - Original"/>
    <s v="Food"/>
    <n v="14793336466"/>
    <s v="Monday, March 7, 2022"/>
    <s v="Credit"/>
    <n v="113"/>
    <n v="2"/>
    <n v="1"/>
    <n v="113"/>
    <n v="2"/>
    <n v="1"/>
    <n v="2"/>
    <n v="5"/>
    <d v="2022-03-07T00:00:00"/>
    <x v="76"/>
    <s v="Food"/>
    <x v="1"/>
    <b v="1"/>
    <n v="2"/>
    <n v="1.3333333333333333"/>
    <s v="Oberto Specialty Meats "/>
    <s v=" Original"/>
    <m/>
    <s v="Monday"/>
    <s v=" March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793336466"/>
    <s v="Monday, March 7, 2022"/>
    <s v="Credit"/>
    <n v="144"/>
    <n v="1.5"/>
    <n v="2"/>
    <n v="144"/>
    <n v="1.5"/>
    <n v="2"/>
    <n v="3"/>
    <n v="5"/>
    <d v="2022-03-07T00:00:00"/>
    <x v="29"/>
    <s v="Water"/>
    <x v="3"/>
    <b v="1"/>
    <n v="1.5"/>
    <n v="1"/>
    <s v="Poland Springs Water"/>
    <m/>
    <m/>
    <s v="Monday"/>
    <s v=" March 7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4793342609"/>
    <s v="Monday, March 7, 2022"/>
    <s v="Cash"/>
    <n v="147"/>
    <n v="2.75"/>
    <n v="1"/>
    <n v="147"/>
    <n v="2.75"/>
    <n v="1"/>
    <n v="2.75"/>
    <n v="2.75"/>
    <d v="2022-03-07T00:00:00"/>
    <x v="66"/>
    <s v="Water"/>
    <x v="3"/>
    <b v="1"/>
    <n v="2.75"/>
    <n v="1.8333333333333333"/>
    <s v="Vitamin Water "/>
    <s v=" Squeezed Lemonade"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94166707"/>
    <s v="Monday, March 7, 2022"/>
    <s v="Cash"/>
    <n v="142"/>
    <n v="1"/>
    <n v="1"/>
    <n v="142"/>
    <n v="1"/>
    <n v="1"/>
    <n v="1"/>
    <n v="1"/>
    <d v="2022-03-07T00:00:00"/>
    <x v="44"/>
    <s v="Carbonated"/>
    <x v="0"/>
    <b v="1"/>
    <n v="1"/>
    <n v="0.66666666666666663"/>
    <s v="Coca Cola "/>
    <s v=" Zero Sugar"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94169134"/>
    <s v="Monday, March 7, 2022"/>
    <s v="Cash"/>
    <n v="140"/>
    <n v="1"/>
    <n v="1"/>
    <n v="140"/>
    <n v="1"/>
    <n v="1"/>
    <n v="1"/>
    <n v="1"/>
    <d v="2022-03-07T00:00:00"/>
    <x v="70"/>
    <s v="Carbonated"/>
    <x v="0"/>
    <b v="1"/>
    <n v="1"/>
    <n v="0.66666666666666663"/>
    <s v="Sunkist Soda "/>
    <s v=" Orange"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94332260"/>
    <s v="Monday, March 7, 2022"/>
    <s v="Credit"/>
    <n v="113"/>
    <n v="1.5"/>
    <n v="1"/>
    <n v="113"/>
    <n v="1.5"/>
    <n v="1"/>
    <n v="1.5"/>
    <n v="1.5"/>
    <d v="2022-03-07T00:00:00"/>
    <x v="16"/>
    <s v="Food"/>
    <x v="1"/>
    <b v="1"/>
    <n v="1.5"/>
    <n v="1"/>
    <s v="Cheetos "/>
    <s v=" Fleming Hot Crunchy"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94374335"/>
    <s v="Monday, March 7, 2022"/>
    <s v="Cash"/>
    <n v="142"/>
    <n v="1"/>
    <n v="1"/>
    <n v="142"/>
    <n v="1"/>
    <n v="1"/>
    <n v="1"/>
    <n v="1"/>
    <d v="2022-03-07T00:00:00"/>
    <x v="44"/>
    <s v="Carbonated"/>
    <x v="0"/>
    <b v="1"/>
    <n v="1"/>
    <n v="0.66666666666666663"/>
    <s v="Coca Cola "/>
    <s v=" Zero Sugar"/>
    <m/>
    <s v="Monday"/>
    <s v=" March 7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94382961"/>
    <s v="Tuesday, March 8, 2022"/>
    <s v="Cash"/>
    <n v="120"/>
    <n v="1.5"/>
    <n v="1"/>
    <n v="120"/>
    <n v="1.5"/>
    <n v="1"/>
    <n v="1.5"/>
    <n v="1.5"/>
    <d v="2022-03-07T00:00:00"/>
    <x v="75"/>
    <s v="Food"/>
    <x v="1"/>
    <b v="1"/>
    <n v="1.5"/>
    <n v="1"/>
    <s v="Cheetos Flaming Hot Limon Crunchy"/>
    <m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794386581"/>
    <s v="Tuesday, March 8, 2022"/>
    <s v="Cash"/>
    <n v="120"/>
    <n v="1.5"/>
    <n v="1"/>
    <n v="120"/>
    <n v="1.5"/>
    <n v="1"/>
    <n v="1.5"/>
    <n v="1.5"/>
    <d v="2022-03-07T00:00:00"/>
    <x v="75"/>
    <s v="Food"/>
    <x v="1"/>
    <b v="1"/>
    <n v="1.5"/>
    <n v="1"/>
    <s v="Cheetos Flaming Hot Limon Crunchy"/>
    <m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794911180"/>
    <s v="Tuesday, March 8, 2022"/>
    <s v="Credit"/>
    <n v="113"/>
    <n v="1.5"/>
    <n v="1"/>
    <n v="113"/>
    <n v="1.5"/>
    <n v="1"/>
    <n v="1.5"/>
    <n v="1.5"/>
    <d v="2022-03-08T00:00:00"/>
    <x v="16"/>
    <s v="Food"/>
    <x v="1"/>
    <b v="1"/>
    <n v="1.5"/>
    <n v="1"/>
    <s v="Cheetos "/>
    <s v=" Fleming Hot Crunchy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4796062595"/>
    <s v="Tuesday, March 8, 2022"/>
    <s v="Cash"/>
    <n v="123"/>
    <n v="1.5"/>
    <n v="1"/>
    <n v="123"/>
    <n v="1.5"/>
    <n v="1"/>
    <n v="1.5"/>
    <n v="1.5"/>
    <d v="2022-03-08T00:00:00"/>
    <x v="47"/>
    <s v="Food"/>
    <x v="1"/>
    <b v="1"/>
    <n v="1.5"/>
    <n v="1"/>
    <s v="Ritz Bits Cheese"/>
    <m/>
    <m/>
    <s v="Tuesday"/>
    <s v=" March 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796597020"/>
    <s v="Tuesday, March 8, 2022"/>
    <s v="Cash"/>
    <n v="113"/>
    <n v="1.5"/>
    <n v="1"/>
    <n v="113"/>
    <n v="1.5"/>
    <n v="1"/>
    <n v="1.5"/>
    <n v="1.5"/>
    <d v="2022-03-08T00:00:00"/>
    <x v="43"/>
    <s v="Food"/>
    <x v="1"/>
    <b v="1"/>
    <n v="1.5"/>
    <n v="1"/>
    <s v="Miss Vickie's Potato Chip "/>
    <s v=" Jalapeno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96744620"/>
    <s v="Tuesday, March 8, 2022"/>
    <s v="Cash"/>
    <n v="144"/>
    <n v="3"/>
    <n v="1"/>
    <n v="144"/>
    <n v="3"/>
    <n v="1"/>
    <n v="3"/>
    <n v="3"/>
    <d v="2022-03-08T00:00:00"/>
    <x v="5"/>
    <s v="Carbonated"/>
    <x v="0"/>
    <b v="1"/>
    <n v="3"/>
    <n v="2"/>
    <s v="Monster Energy Original"/>
    <m/>
    <m/>
    <s v="Tuesday"/>
    <s v=" March 8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796862640"/>
    <s v="Tuesday, March 8, 2022"/>
    <s v="Cash"/>
    <n v="132"/>
    <n v="2"/>
    <n v="1"/>
    <n v="132"/>
    <n v="2"/>
    <n v="1"/>
    <n v="2"/>
    <n v="2"/>
    <d v="2022-03-08T00:00:00"/>
    <x v="21"/>
    <s v="Food"/>
    <x v="1"/>
    <b v="1"/>
    <n v="2"/>
    <n v="1.3333333333333333"/>
    <s v="Robert Irvine's "/>
    <s v=" Fit Crunch "/>
    <s v="  Chocolate Pea"/>
    <s v="Tuesday"/>
    <s v=" March 8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796921625"/>
    <s v="Tuesday, March 8, 2022"/>
    <s v="Cash"/>
    <n v="121"/>
    <n v="1.5"/>
    <n v="1"/>
    <n v="121"/>
    <n v="1.5"/>
    <n v="1"/>
    <n v="1.5"/>
    <n v="1.5"/>
    <d v="2022-03-08T00:00:00"/>
    <x v="35"/>
    <s v="Food"/>
    <x v="1"/>
    <b v="1"/>
    <n v="1.5"/>
    <n v="1"/>
    <s v="SunChips Multigrain "/>
    <s v=" Harvest Cheddar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797183447"/>
    <s v="Tuesday, March 8, 2022"/>
    <s v="Credit"/>
    <n v="111"/>
    <n v="1.5"/>
    <n v="1"/>
    <n v="111"/>
    <n v="1.5"/>
    <n v="1"/>
    <n v="1.5"/>
    <n v="1.5"/>
    <d v="2022-03-08T00:00:00"/>
    <x v="8"/>
    <s v="Food"/>
    <x v="1"/>
    <b v="1"/>
    <n v="1.5"/>
    <n v="1"/>
    <s v="Skinny Pop Popcorn"/>
    <m/>
    <m/>
    <s v="Tuesday"/>
    <s v=" March 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797699773"/>
    <s v="Tuesday, March 8, 2022"/>
    <s v="Cash"/>
    <n v="113"/>
    <n v="1.5"/>
    <n v="1"/>
    <n v="113"/>
    <n v="1.5"/>
    <n v="1"/>
    <n v="1.5"/>
    <n v="1.5"/>
    <d v="2022-03-08T00:00:00"/>
    <x v="43"/>
    <s v="Food"/>
    <x v="1"/>
    <b v="1"/>
    <n v="1.5"/>
    <n v="1"/>
    <s v="Miss Vickie's Potato Chip "/>
    <s v=" Jalapeno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98550510"/>
    <s v="Tuesday, March 8, 2022"/>
    <s v="Cash"/>
    <n v="140"/>
    <n v="1"/>
    <n v="1"/>
    <n v="140"/>
    <n v="1"/>
    <n v="1"/>
    <n v="1"/>
    <n v="1"/>
    <d v="2022-03-08T00:00:00"/>
    <x v="70"/>
    <s v="Carbonated"/>
    <x v="0"/>
    <b v="1"/>
    <n v="1"/>
    <n v="0.66666666666666663"/>
    <s v="Sunkist Soda "/>
    <s v=" Orange"/>
    <m/>
    <s v="Tuesday"/>
    <s v=" March 8"/>
    <n v="2022"/>
    <n v="6527"/>
  </r>
  <r>
    <s v="Processed"/>
    <s v="VJ300320611"/>
    <s v="Brunswick Sq Mall"/>
    <s v="BSQ Mall x1366 - ATT"/>
    <n v="40.423690999999998"/>
    <n v="-74.380831999999998"/>
    <s v="Robert Irvine's - Fit Crunch -  Chocolate Pea"/>
    <s v="Food"/>
    <n v="14798567319"/>
    <s v="Tuesday, March 8, 2022"/>
    <s v="Credit"/>
    <n v="138"/>
    <n v="2"/>
    <n v="1"/>
    <n v="138"/>
    <n v="2"/>
    <n v="1"/>
    <n v="2"/>
    <n v="2"/>
    <d v="2022-03-08T00:00:00"/>
    <x v="21"/>
    <s v="Food"/>
    <x v="1"/>
    <b v="1"/>
    <n v="2"/>
    <n v="1.3333333333333333"/>
    <s v="Robert Irvine's "/>
    <s v=" Fit Crunch "/>
    <s v="  Chocolate Pea"/>
    <s v="Tuesday"/>
    <s v=" March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98567304"/>
    <s v="Tuesday, March 8, 2022"/>
    <s v="Cash"/>
    <n v="140"/>
    <n v="1"/>
    <n v="1"/>
    <n v="140"/>
    <n v="1"/>
    <n v="1"/>
    <n v="1"/>
    <n v="1"/>
    <d v="2022-03-08T00:00:00"/>
    <x v="70"/>
    <s v="Carbonated"/>
    <x v="0"/>
    <b v="1"/>
    <n v="1"/>
    <n v="0.66666666666666663"/>
    <s v="Sunkist Soda "/>
    <s v=" Orange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98685851"/>
    <s v="Tuesday, March 8, 2022"/>
    <s v="Cash"/>
    <n v="146"/>
    <n v="3"/>
    <n v="1"/>
    <n v="146"/>
    <n v="3"/>
    <n v="1"/>
    <n v="3"/>
    <n v="3"/>
    <d v="2022-03-08T00:00:00"/>
    <x v="5"/>
    <s v="Carbonated"/>
    <x v="0"/>
    <b v="1"/>
    <n v="3"/>
    <n v="2"/>
    <s v="Monster Energy Original"/>
    <m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99118456"/>
    <s v="Tuesday, March 8, 2022"/>
    <s v="Cash"/>
    <n v="140"/>
    <n v="1"/>
    <n v="1"/>
    <n v="140"/>
    <n v="1"/>
    <n v="1"/>
    <n v="1"/>
    <n v="1"/>
    <d v="2022-03-08T00:00:00"/>
    <x v="70"/>
    <s v="Carbonated"/>
    <x v="0"/>
    <b v="1"/>
    <n v="1"/>
    <n v="0.66666666666666663"/>
    <s v="Sunkist Soda "/>
    <s v=" Orange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799141731"/>
    <s v="Tuesday, March 8, 2022"/>
    <s v="Cash"/>
    <n v="142"/>
    <n v="1"/>
    <n v="1"/>
    <n v="142"/>
    <n v="1"/>
    <n v="1"/>
    <n v="1"/>
    <n v="1"/>
    <d v="2022-03-08T00:00:00"/>
    <x v="44"/>
    <s v="Carbonated"/>
    <x v="0"/>
    <b v="1"/>
    <n v="1"/>
    <n v="0.66666666666666663"/>
    <s v="Coca Cola "/>
    <s v=" Zero Sugar"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799503990"/>
    <s v="Tuesday, March 8, 2022"/>
    <s v="Cash"/>
    <n v="144"/>
    <n v="3"/>
    <n v="1"/>
    <n v="144"/>
    <n v="3"/>
    <n v="1"/>
    <n v="3"/>
    <n v="3"/>
    <d v="2022-03-08T00:00:00"/>
    <x v="5"/>
    <s v="Carbonated"/>
    <x v="0"/>
    <b v="1"/>
    <n v="3"/>
    <n v="2"/>
    <s v="Monster Energy Original"/>
    <m/>
    <m/>
    <s v="Tuesday"/>
    <s v=" March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799755626"/>
    <s v="Tuesday, March 8, 2022"/>
    <s v="Cash"/>
    <n v="140"/>
    <n v="1"/>
    <n v="1"/>
    <n v="140"/>
    <n v="1"/>
    <n v="1"/>
    <n v="1"/>
    <n v="1"/>
    <d v="2022-03-08T00:00:00"/>
    <x v="70"/>
    <s v="Carbonated"/>
    <x v="0"/>
    <b v="1"/>
    <n v="1"/>
    <n v="0.66666666666666663"/>
    <s v="Sunkist Soda "/>
    <s v=" Orange"/>
    <m/>
    <s v="Tuesday"/>
    <s v=" March 8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4801633305"/>
    <s v="Wednesday, March 9, 2022"/>
    <s v="Cash"/>
    <n v="122"/>
    <n v="1.25"/>
    <n v="1"/>
    <n v="122"/>
    <n v="1.25"/>
    <n v="1"/>
    <n v="1.25"/>
    <n v="1.25"/>
    <d v="2022-03-09T00:00:00"/>
    <x v="79"/>
    <s v="Food"/>
    <x v="1"/>
    <b v="1"/>
    <n v="1.25"/>
    <n v="0.83333333333333337"/>
    <s v="Belvita Snack Packs "/>
    <s v=" Blueberry"/>
    <m/>
    <s v="Wednesday"/>
    <s v=" March 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02206083"/>
    <s v="Wednesday, March 9, 2022"/>
    <s v="Cash"/>
    <n v="132"/>
    <n v="2"/>
    <n v="1"/>
    <n v="132"/>
    <n v="2"/>
    <n v="1"/>
    <n v="2"/>
    <n v="2"/>
    <d v="2022-03-09T00:00:00"/>
    <x v="21"/>
    <s v="Food"/>
    <x v="1"/>
    <b v="1"/>
    <n v="2"/>
    <n v="1.3333333333333333"/>
    <s v="Robert Irvine's "/>
    <s v=" Fit Crunch "/>
    <s v="  Chocolate Pea"/>
    <s v="Wednesday"/>
    <s v=" March 9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802240753"/>
    <s v="Wednesday, March 9, 2022"/>
    <s v="Cash"/>
    <n v="121"/>
    <n v="1.5"/>
    <n v="1"/>
    <n v="121"/>
    <n v="1.5"/>
    <n v="1"/>
    <n v="1.5"/>
    <n v="1.5"/>
    <d v="2022-03-09T00:00:00"/>
    <x v="35"/>
    <s v="Food"/>
    <x v="1"/>
    <b v="1"/>
    <n v="1.5"/>
    <n v="1"/>
    <s v="SunChips Multigrain "/>
    <s v=" Harvest Cheddar"/>
    <m/>
    <s v="Wednesday"/>
    <s v=" March 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02294556"/>
    <s v="Wednesday, March 9, 2022"/>
    <s v="Cash"/>
    <n v="132"/>
    <n v="2"/>
    <n v="1"/>
    <n v="132"/>
    <n v="2"/>
    <n v="1"/>
    <n v="2"/>
    <n v="2"/>
    <d v="2022-03-09T00:00:00"/>
    <x v="21"/>
    <s v="Food"/>
    <x v="1"/>
    <b v="1"/>
    <n v="2"/>
    <n v="1.3333333333333333"/>
    <s v="Robert Irvine's "/>
    <s v=" Fit Crunch "/>
    <s v="  Chocolate Pea"/>
    <s v="Wednesday"/>
    <s v=" March 9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802386979"/>
    <s v="Wednesday, March 9, 2022"/>
    <s v="Cash"/>
    <n v="110"/>
    <n v="1.5"/>
    <n v="1"/>
    <n v="110"/>
    <n v="1.5"/>
    <n v="1"/>
    <n v="1.5"/>
    <n v="1.5"/>
    <d v="2022-03-09T00:00:00"/>
    <x v="22"/>
    <s v="Food"/>
    <x v="1"/>
    <b v="1"/>
    <n v="1.5"/>
    <n v="1"/>
    <s v="Good Health Veggie Stix "/>
    <s v=" Zesty Ranch"/>
    <m/>
    <s v="Wednesday"/>
    <s v=" March 9"/>
    <n v="2022"/>
    <n v="6527"/>
  </r>
  <r>
    <s v="Processed"/>
    <s v="VJ300320686"/>
    <s v="Earle Asphalt"/>
    <s v="Earle Asphalt x1371"/>
    <n v="35.2750871"/>
    <n v="-90.466769400000004"/>
    <s v="Vitamin Water - Squeezed Lemonade"/>
    <s v="Water"/>
    <n v="14802542126"/>
    <s v="Wednesday, March 9, 2022"/>
    <s v="Cash"/>
    <n v="147"/>
    <n v="2.5"/>
    <n v="1"/>
    <n v="147"/>
    <n v="2.5"/>
    <n v="1"/>
    <n v="2.5"/>
    <n v="2.5"/>
    <d v="2022-03-09T00:00:00"/>
    <x v="66"/>
    <s v="Water"/>
    <x v="3"/>
    <b v="1"/>
    <n v="2.5"/>
    <n v="1.6666666666666667"/>
    <s v="Vitamin Water "/>
    <s v=" Squeezed Lemonade"/>
    <m/>
    <s v="Wednesday"/>
    <s v=" March 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802722616"/>
    <s v="Wednesday, March 9, 2022"/>
    <s v="Credit"/>
    <n v="113"/>
    <n v="1.5"/>
    <n v="1"/>
    <n v="113"/>
    <n v="1.5"/>
    <n v="1"/>
    <n v="1.5"/>
    <n v="1.5"/>
    <d v="2022-03-09T00:00:00"/>
    <x v="16"/>
    <s v="Food"/>
    <x v="1"/>
    <b v="1"/>
    <n v="1.5"/>
    <n v="1"/>
    <s v="Cheetos "/>
    <s v=" Fleming Hot Crunchy"/>
    <m/>
    <s v="Wednesday"/>
    <s v=" March 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803346249"/>
    <s v="Wednesday, March 9, 2022"/>
    <s v="Cash"/>
    <n v="130"/>
    <n v="2"/>
    <n v="1"/>
    <n v="130"/>
    <n v="2"/>
    <n v="1"/>
    <n v="2"/>
    <n v="2"/>
    <d v="2022-03-09T00:00:00"/>
    <x v="10"/>
    <s v="Food"/>
    <x v="1"/>
    <b v="1"/>
    <n v="2"/>
    <n v="1.3333333333333333"/>
    <s v="KitKat "/>
    <s v=" Crisp Wafers"/>
    <m/>
    <s v="Wednesday"/>
    <s v=" March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03833925"/>
    <s v="Wednesday, March 9, 2022"/>
    <s v="Cash"/>
    <n v="144"/>
    <n v="3"/>
    <n v="1"/>
    <n v="144"/>
    <n v="3"/>
    <n v="1"/>
    <n v="3"/>
    <n v="3"/>
    <d v="2022-03-09T00:00:00"/>
    <x v="5"/>
    <s v="Carbonated"/>
    <x v="0"/>
    <b v="1"/>
    <n v="3"/>
    <n v="2"/>
    <s v="Monster Energy Original"/>
    <m/>
    <m/>
    <s v="Wednesday"/>
    <s v=" March 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804106904"/>
    <s v="Wednesday, March 9, 2022"/>
    <s v="Cash"/>
    <n v="140"/>
    <n v="1"/>
    <n v="1"/>
    <n v="140"/>
    <n v="1"/>
    <n v="1"/>
    <n v="1"/>
    <n v="1"/>
    <d v="2022-03-09T00:00:00"/>
    <x v="70"/>
    <s v="Carbonated"/>
    <x v="0"/>
    <b v="1"/>
    <n v="1"/>
    <n v="0.66666666666666663"/>
    <s v="Sunkist Soda "/>
    <s v=" Orange"/>
    <m/>
    <s v="Wednesday"/>
    <s v=" March 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804109327"/>
    <s v="Wednesday, March 9, 2022"/>
    <s v="Cash"/>
    <n v="140"/>
    <n v="1"/>
    <n v="1"/>
    <n v="140"/>
    <n v="1"/>
    <n v="1"/>
    <n v="1"/>
    <n v="1"/>
    <d v="2022-03-09T00:00:00"/>
    <x v="70"/>
    <s v="Carbonated"/>
    <x v="0"/>
    <b v="1"/>
    <n v="1"/>
    <n v="0.66666666666666663"/>
    <s v="Sunkist Soda "/>
    <s v=" Orange"/>
    <m/>
    <s v="Wednesday"/>
    <s v=" March 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804588223"/>
    <s v="Wednesday, March 9, 2022"/>
    <s v="Cash"/>
    <n v="113"/>
    <n v="1.5"/>
    <n v="1"/>
    <n v="113"/>
    <n v="1.5"/>
    <n v="1"/>
    <n v="1.5"/>
    <n v="1.5"/>
    <d v="2022-03-09T00:00:00"/>
    <x v="16"/>
    <s v="Food"/>
    <x v="1"/>
    <b v="1"/>
    <n v="1.5"/>
    <n v="1"/>
    <s v="Cheetos "/>
    <s v=" Fleming Hot Crunchy"/>
    <m/>
    <s v="Wednesday"/>
    <s v=" March 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805493716"/>
    <s v="Thursday, March 10, 2022"/>
    <s v="Cash"/>
    <n v="140"/>
    <n v="1"/>
    <n v="1"/>
    <n v="140"/>
    <n v="1"/>
    <n v="1"/>
    <n v="1"/>
    <n v="1"/>
    <d v="2022-03-10T00:00:00"/>
    <x v="70"/>
    <s v="Carbonated"/>
    <x v="0"/>
    <b v="1"/>
    <n v="1"/>
    <n v="0.66666666666666663"/>
    <s v="Sunkist Soda "/>
    <s v=" Orange"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805972658"/>
    <s v="Thursday, March 10, 2022"/>
    <s v="Credit"/>
    <n v="138"/>
    <n v="2"/>
    <n v="2"/>
    <n v="138"/>
    <n v="2"/>
    <n v="2"/>
    <n v="4"/>
    <n v="6"/>
    <d v="2022-03-10T00:00:00"/>
    <x v="74"/>
    <s v="Food"/>
    <x v="1"/>
    <b v="1"/>
    <n v="2"/>
    <n v="1.3333333333333333"/>
    <s v="Oreo Single Server 6 ct"/>
    <m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805972658"/>
    <s v="Thursday, March 10, 2022"/>
    <s v="Credit"/>
    <n v="134"/>
    <n v="2"/>
    <n v="1"/>
    <n v="134"/>
    <n v="2"/>
    <n v="1"/>
    <n v="2"/>
    <n v="6"/>
    <d v="2022-03-10T00:00:00"/>
    <x v="74"/>
    <s v="Food"/>
    <x v="1"/>
    <b v="1"/>
    <n v="2"/>
    <n v="1.3333333333333333"/>
    <s v="Oreo Single Server 6 ct"/>
    <m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06814731"/>
    <s v="Thursday, March 10, 2022"/>
    <s v="Credit"/>
    <n v="144"/>
    <n v="3"/>
    <n v="1"/>
    <n v="144"/>
    <n v="3"/>
    <n v="1"/>
    <n v="3"/>
    <n v="3"/>
    <d v="2022-03-10T00:00:00"/>
    <x v="5"/>
    <s v="Carbonated"/>
    <x v="0"/>
    <b v="1"/>
    <n v="3"/>
    <n v="2"/>
    <s v="Monster Energy Original"/>
    <m/>
    <m/>
    <s v="Thursday"/>
    <s v=" March 1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807040070"/>
    <s v="Thursday, March 10, 2022"/>
    <s v="Cash"/>
    <n v="121"/>
    <n v="1.5"/>
    <n v="1"/>
    <n v="121"/>
    <n v="1.5"/>
    <n v="1"/>
    <n v="1.5"/>
    <n v="1.5"/>
    <d v="2022-03-10T00:00:00"/>
    <x v="35"/>
    <s v="Food"/>
    <x v="1"/>
    <b v="1"/>
    <n v="1.5"/>
    <n v="1"/>
    <s v="SunChips Multigrain "/>
    <s v=" Harvest Cheddar"/>
    <m/>
    <s v="Thursday"/>
    <s v=" March 1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07158096"/>
    <s v="Thursday, March 10, 2022"/>
    <s v="Cash"/>
    <n v="132"/>
    <n v="2"/>
    <n v="1"/>
    <n v="132"/>
    <n v="2"/>
    <n v="1"/>
    <n v="2"/>
    <n v="2"/>
    <d v="2022-03-10T00:00:00"/>
    <x v="21"/>
    <s v="Food"/>
    <x v="1"/>
    <b v="1"/>
    <n v="2"/>
    <n v="1.3333333333333333"/>
    <s v="Robert Irvine's "/>
    <s v=" Fit Crunch "/>
    <s v="  Chocolate Pea"/>
    <s v="Thursday"/>
    <s v=" March 10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4807880237"/>
    <s v="Thursday, March 10, 2022"/>
    <s v="Cash"/>
    <n v="131"/>
    <n v="2"/>
    <n v="1"/>
    <n v="131"/>
    <n v="2"/>
    <n v="1"/>
    <n v="2"/>
    <n v="2"/>
    <d v="2022-03-10T00:00:00"/>
    <x v="80"/>
    <s v="Food"/>
    <x v="1"/>
    <b v="1"/>
    <n v="2"/>
    <n v="1.3333333333333333"/>
    <s v="RXBAR "/>
    <s v=" Protein Bar "/>
    <s v=" Peanut Butter"/>
    <s v="Thursday"/>
    <s v=" March 1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07992243"/>
    <s v="Thursday, March 10, 2022"/>
    <s v="Credit"/>
    <n v="132"/>
    <n v="2"/>
    <n v="1"/>
    <n v="132"/>
    <n v="2"/>
    <n v="1"/>
    <n v="2"/>
    <n v="2"/>
    <d v="2022-03-10T00:00:00"/>
    <x v="21"/>
    <s v="Food"/>
    <x v="1"/>
    <b v="1"/>
    <n v="2"/>
    <n v="1.3333333333333333"/>
    <s v="Robert Irvine's "/>
    <s v=" Fit Crunch "/>
    <s v="  Chocolate Pea"/>
    <s v="Thursday"/>
    <s v=" March 10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808140951"/>
    <s v="Thursday, March 10, 2022"/>
    <s v="Credit"/>
    <n v="112"/>
    <n v="1.5"/>
    <n v="1"/>
    <n v="112"/>
    <n v="1.5"/>
    <n v="1"/>
    <n v="1.5"/>
    <n v="3"/>
    <d v="2022-03-10T00:00:00"/>
    <x v="42"/>
    <s v="Food"/>
    <x v="1"/>
    <b v="1"/>
    <n v="1.5"/>
    <n v="1"/>
    <s v="Chesters Fries Flaming hot"/>
    <m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808140951"/>
    <s v="Thursday, March 10, 2022"/>
    <s v="Credit"/>
    <n v="113"/>
    <n v="1.5"/>
    <n v="1"/>
    <n v="113"/>
    <n v="1.5"/>
    <n v="1"/>
    <n v="1.5"/>
    <n v="3"/>
    <d v="2022-03-10T00:00:00"/>
    <x v="16"/>
    <s v="Food"/>
    <x v="1"/>
    <b v="1"/>
    <n v="1.5"/>
    <n v="1"/>
    <s v="Cheetos "/>
    <s v=" Fleming Hot Crunchy"/>
    <m/>
    <s v="Thursday"/>
    <s v=" March 1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808559247"/>
    <s v="Thursday, March 10, 2022"/>
    <s v="Cash"/>
    <n v="121"/>
    <n v="1.5"/>
    <n v="1"/>
    <n v="121"/>
    <n v="1.5"/>
    <n v="1"/>
    <n v="1.5"/>
    <n v="1.5"/>
    <d v="2022-03-10T00:00:00"/>
    <x v="35"/>
    <s v="Food"/>
    <x v="1"/>
    <b v="1"/>
    <n v="1.5"/>
    <n v="1"/>
    <s v="SunChips Multigrain "/>
    <s v=" Harvest Cheddar"/>
    <m/>
    <s v="Thursday"/>
    <s v=" March 10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09321837"/>
    <s v="Thursday, March 10, 2022"/>
    <s v="Credit"/>
    <n v="111"/>
    <n v="1.5"/>
    <n v="1"/>
    <n v="111"/>
    <n v="1.5"/>
    <n v="1"/>
    <n v="1.5"/>
    <n v="1.5"/>
    <d v="2022-03-10T00:00:00"/>
    <x v="51"/>
    <s v="Food"/>
    <x v="1"/>
    <b v="1"/>
    <n v="1.5"/>
    <n v="1"/>
    <s v="Miss Vickie's Potato Chip "/>
    <s v=" Smokehouse BBQ"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09598252"/>
    <s v="Thursday, March 10, 2022"/>
    <s v="Cash"/>
    <n v="142"/>
    <n v="1"/>
    <n v="1"/>
    <n v="142"/>
    <n v="1"/>
    <n v="1"/>
    <n v="1"/>
    <n v="1"/>
    <d v="2022-03-10T00:00:00"/>
    <x v="44"/>
    <s v="Carbonated"/>
    <x v="0"/>
    <b v="1"/>
    <n v="1"/>
    <n v="0.66666666666666663"/>
    <s v="Coca Cola "/>
    <s v=" Zero Sugar"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809892027"/>
    <s v="Thursday, March 10, 2022"/>
    <s v="Cash"/>
    <n v="110"/>
    <n v="1.5"/>
    <n v="1"/>
    <n v="110"/>
    <n v="1.5"/>
    <n v="1"/>
    <n v="1.5"/>
    <n v="1.5"/>
    <d v="2022-03-10T00:00:00"/>
    <x v="22"/>
    <s v="Food"/>
    <x v="1"/>
    <b v="1"/>
    <n v="1.5"/>
    <n v="1"/>
    <s v="Good Health Veggie Stix "/>
    <s v=" Zesty Ranch"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10396944"/>
    <s v="Thursday, March 10, 2022"/>
    <s v="Cash"/>
    <n v="146"/>
    <n v="3"/>
    <n v="1"/>
    <n v="146"/>
    <n v="3"/>
    <n v="1"/>
    <n v="3"/>
    <n v="3"/>
    <d v="2022-03-10T00:00:00"/>
    <x v="5"/>
    <s v="Carbonated"/>
    <x v="0"/>
    <b v="1"/>
    <n v="3"/>
    <n v="2"/>
    <s v="Monster Energy Original"/>
    <m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810397136"/>
    <s v="Thursday, March 10, 2022"/>
    <s v="Cash"/>
    <n v="134"/>
    <n v="2"/>
    <n v="1"/>
    <n v="134"/>
    <n v="2"/>
    <n v="1"/>
    <n v="2"/>
    <n v="2"/>
    <d v="2022-03-10T00:00:00"/>
    <x v="74"/>
    <s v="Food"/>
    <x v="1"/>
    <b v="1"/>
    <n v="2"/>
    <n v="1.3333333333333333"/>
    <s v="Oreo Single Server 6 ct"/>
    <m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10432388"/>
    <s v="Thursday, March 10, 2022"/>
    <s v="Cash"/>
    <n v="142"/>
    <n v="1"/>
    <n v="1"/>
    <n v="142"/>
    <n v="1"/>
    <n v="1"/>
    <n v="1"/>
    <n v="1"/>
    <d v="2022-03-10T00:00:00"/>
    <x v="44"/>
    <s v="Carbonated"/>
    <x v="0"/>
    <b v="1"/>
    <n v="1"/>
    <n v="0.66666666666666663"/>
    <s v="Coca Cola "/>
    <s v=" Zero Sugar"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10497557"/>
    <s v="Thursday, March 10, 2022"/>
    <s v="Cash"/>
    <n v="142"/>
    <n v="1"/>
    <n v="1"/>
    <n v="142"/>
    <n v="1"/>
    <n v="1"/>
    <n v="1"/>
    <n v="1"/>
    <d v="2022-03-10T00:00:00"/>
    <x v="44"/>
    <s v="Carbonated"/>
    <x v="0"/>
    <b v="1"/>
    <n v="1"/>
    <n v="0.66666666666666663"/>
    <s v="Coca Cola "/>
    <s v=" Zero Sugar"/>
    <m/>
    <s v="Thursday"/>
    <s v=" March 1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10951535"/>
    <s v="Friday, March 11, 2022"/>
    <s v="Cash"/>
    <n v="142"/>
    <n v="1"/>
    <n v="1"/>
    <n v="142"/>
    <n v="1"/>
    <n v="1"/>
    <n v="1"/>
    <n v="1"/>
    <d v="2022-03-11T00:00:00"/>
    <x v="44"/>
    <s v="Carbonated"/>
    <x v="0"/>
    <b v="1"/>
    <n v="1"/>
    <n v="0.66666666666666663"/>
    <s v="Coca Cola "/>
    <s v=" Zero Sugar"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Skinny Pop Popcorn"/>
    <s v="Food"/>
    <n v="14811826616"/>
    <s v="Friday, March 11, 2022"/>
    <s v="Credit"/>
    <n v="111"/>
    <n v="1.5"/>
    <n v="1"/>
    <n v="111"/>
    <n v="1.5"/>
    <n v="1"/>
    <n v="1.5"/>
    <n v="1.5"/>
    <d v="2022-03-11T00:00:00"/>
    <x v="8"/>
    <s v="Food"/>
    <x v="1"/>
    <b v="1"/>
    <n v="1.5"/>
    <n v="1"/>
    <s v="Skinny Pop Popcorn"/>
    <m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813093509"/>
    <s v="Friday, March 11, 2022"/>
    <s v="Credit"/>
    <n v="113"/>
    <n v="1.5"/>
    <n v="1"/>
    <n v="113"/>
    <n v="1.5"/>
    <n v="1"/>
    <n v="1.5"/>
    <n v="4.75"/>
    <d v="2022-03-11T00:00:00"/>
    <x v="16"/>
    <s v="Food"/>
    <x v="1"/>
    <b v="1"/>
    <n v="1.5"/>
    <n v="1"/>
    <s v="Cheetos "/>
    <s v=" Fleming Hot Crunchy"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4813093509"/>
    <s v="Friday, March 11, 2022"/>
    <s v="Credit"/>
    <n v="132"/>
    <n v="1.25"/>
    <n v="1"/>
    <n v="132"/>
    <n v="1.25"/>
    <n v="1"/>
    <n v="1.25"/>
    <n v="4.75"/>
    <d v="2022-03-11T00:00:00"/>
    <x v="30"/>
    <s v="Food"/>
    <x v="1"/>
    <b v="1"/>
    <n v="1.25"/>
    <n v="0.83333333333333337"/>
    <s v="Chum Fruit Bites "/>
    <s v=" Mango/Strawberry"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813093509"/>
    <s v="Friday, March 11, 2022"/>
    <s v="Credit"/>
    <n v="134"/>
    <n v="2"/>
    <n v="1"/>
    <n v="134"/>
    <n v="2"/>
    <n v="1"/>
    <n v="2"/>
    <n v="4.75"/>
    <d v="2022-03-11T00:00:00"/>
    <x v="74"/>
    <s v="Food"/>
    <x v="1"/>
    <b v="1"/>
    <n v="2"/>
    <n v="1.3333333333333333"/>
    <s v="Oreo Single Server 6 ct"/>
    <m/>
    <m/>
    <s v="Friday"/>
    <s v=" March 11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813126236"/>
    <s v="Friday, March 11, 2022"/>
    <s v="Cash"/>
    <n v="113"/>
    <n v="1.5"/>
    <n v="1"/>
    <n v="113"/>
    <n v="1.5"/>
    <n v="1"/>
    <n v="1.5"/>
    <n v="1.5"/>
    <d v="2022-03-11T00:00:00"/>
    <x v="43"/>
    <s v="Food"/>
    <x v="1"/>
    <b v="1"/>
    <n v="1.5"/>
    <n v="1"/>
    <s v="Miss Vickie's Potato Chip "/>
    <s v=" Jalapeno"/>
    <m/>
    <s v="Friday"/>
    <s v=" March 1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13261352"/>
    <s v="Friday, March 11, 2022"/>
    <s v="Credit"/>
    <n v="111"/>
    <n v="1.5"/>
    <n v="1"/>
    <n v="111"/>
    <n v="1.5"/>
    <n v="1"/>
    <n v="1.5"/>
    <n v="1.5"/>
    <d v="2022-03-11T00:00:00"/>
    <x v="51"/>
    <s v="Food"/>
    <x v="1"/>
    <b v="1"/>
    <n v="1.5"/>
    <n v="1"/>
    <s v="Miss Vickie's Potato Chip "/>
    <s v=" Smokehouse BBQ"/>
    <m/>
    <s v="Friday"/>
    <s v=" March 11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813447061"/>
    <s v="Friday, March 11, 2022"/>
    <s v="Cash"/>
    <n v="137"/>
    <n v="2"/>
    <n v="1"/>
    <n v="137"/>
    <n v="2"/>
    <n v="1"/>
    <n v="2"/>
    <n v="2"/>
    <d v="2022-03-11T00:00:00"/>
    <x v="73"/>
    <s v="Food"/>
    <x v="1"/>
    <b v="1"/>
    <n v="2"/>
    <n v="1.3333333333333333"/>
    <s v="NuGo Dark Chocolate "/>
    <s v=" Choc Chip"/>
    <m/>
    <s v="Friday"/>
    <s v=" March 11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813707749"/>
    <s v="Friday, March 11, 2022"/>
    <s v="Cash"/>
    <n v="111"/>
    <n v="1.5"/>
    <n v="1"/>
    <n v="111"/>
    <n v="1.5"/>
    <n v="1"/>
    <n v="1.5"/>
    <n v="1.5"/>
    <d v="2022-03-11T00:00:00"/>
    <x v="55"/>
    <s v="Food"/>
    <x v="1"/>
    <b v="1"/>
    <n v="1.5"/>
    <n v="1"/>
    <s v="Lays Baked "/>
    <s v=" Original"/>
    <m/>
    <s v="Friday"/>
    <s v=" March 11"/>
    <n v="2022"/>
    <n v="6527"/>
  </r>
  <r>
    <s v="Processed"/>
    <s v="VJ300320686"/>
    <s v="Earle Asphalt"/>
    <s v="Earle Asphalt x1371"/>
    <n v="35.2750871"/>
    <n v="-90.466769400000004"/>
    <s v="Seapoint Farms Dry Roasted Edamame - Wasabi"/>
    <s v="Food"/>
    <n v="14813964352"/>
    <s v="Friday, March 11, 2022"/>
    <s v="Cash"/>
    <n v="134"/>
    <n v="2.5"/>
    <n v="1"/>
    <n v="134"/>
    <n v="2.5"/>
    <n v="1"/>
    <n v="2.5"/>
    <n v="2.5"/>
    <d v="2022-03-11T00:00:00"/>
    <x v="6"/>
    <s v="Food"/>
    <x v="1"/>
    <b v="1"/>
    <n v="2.5"/>
    <n v="1.6666666666666667"/>
    <s v="Seapoint Farms Dry Roasted Edamame "/>
    <s v=" Wasabi"/>
    <m/>
    <s v="Friday"/>
    <s v=" March 11"/>
    <n v="2022"/>
    <n v="6527"/>
  </r>
  <r>
    <s v="Processed"/>
    <s v="VJ300205292"/>
    <s v="Brunswick Sq Mall"/>
    <s v="BSQ Mall x1364 - Zales"/>
    <n v="40.423690999999998"/>
    <n v="-74.380831999999998"/>
    <s v="Newtons Fig Bar"/>
    <s v="Food"/>
    <n v="14814440147"/>
    <s v="Friday, March 11, 2022"/>
    <s v="Cash"/>
    <n v="136"/>
    <n v="1.25"/>
    <n v="1"/>
    <n v="136"/>
    <n v="1.25"/>
    <n v="1"/>
    <n v="1.25"/>
    <n v="1.25"/>
    <d v="2022-03-11T00:00:00"/>
    <x v="26"/>
    <s v="Food"/>
    <x v="1"/>
    <b v="1"/>
    <n v="1.25"/>
    <n v="0.83333333333333337"/>
    <s v="Newtons Fig Bar"/>
    <m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Oreo Single Server 6 ct"/>
    <s v="Food"/>
    <n v="14814727831"/>
    <s v="Friday, March 11, 2022"/>
    <s v="Cash"/>
    <n v="134"/>
    <n v="2"/>
    <n v="1"/>
    <n v="134"/>
    <n v="2"/>
    <n v="1"/>
    <n v="2"/>
    <n v="2"/>
    <d v="2022-03-11T00:00:00"/>
    <x v="74"/>
    <s v="Food"/>
    <x v="1"/>
    <b v="1"/>
    <n v="2"/>
    <n v="1.3333333333333333"/>
    <s v="Oreo Single Server 6 ct"/>
    <m/>
    <m/>
    <s v="Friday"/>
    <s v=" March 1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814978652"/>
    <s v="Friday, March 11, 2022"/>
    <s v="Cash"/>
    <n v="143"/>
    <n v="2"/>
    <n v="1"/>
    <n v="143"/>
    <n v="2"/>
    <n v="1"/>
    <n v="2"/>
    <n v="2"/>
    <d v="2022-03-11T00:00:00"/>
    <x v="24"/>
    <s v="Water"/>
    <x v="3"/>
    <b v="1"/>
    <n v="2"/>
    <n v="1.3333333333333333"/>
    <s v="S. Pellegrino Sparkling Mineral Water"/>
    <m/>
    <m/>
    <s v="Friday"/>
    <s v=" March 11"/>
    <n v="2022"/>
    <n v="6527"/>
  </r>
  <r>
    <s v="Processed"/>
    <s v="VJ300320611"/>
    <s v="Brunswick Sq Mall"/>
    <s v="BSQ Mall x1366 - ATT"/>
    <n v="40.423690999999998"/>
    <n v="-74.380831999999998"/>
    <s v="Cheetos Baked - Flaming Hot"/>
    <s v="Food"/>
    <n v="14815023155"/>
    <s v="Friday, March 11, 2022"/>
    <s v="Credit"/>
    <n v="124"/>
    <n v="1.5"/>
    <n v="1"/>
    <n v="124"/>
    <n v="1.5"/>
    <n v="1"/>
    <n v="1.5"/>
    <n v="1.5"/>
    <d v="2022-03-11T00:00:00"/>
    <x v="23"/>
    <s v="Food"/>
    <x v="1"/>
    <b v="1"/>
    <n v="1.5"/>
    <n v="1"/>
    <s v="Cheetos Baked "/>
    <s v=" Flaming Hot"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815313948"/>
    <s v="Friday, March 11, 2022"/>
    <s v="Cash"/>
    <n v="110"/>
    <n v="1.5"/>
    <n v="1"/>
    <n v="110"/>
    <n v="1.5"/>
    <n v="1"/>
    <n v="1.5"/>
    <n v="1.5"/>
    <d v="2022-03-11T00:00:00"/>
    <x v="22"/>
    <s v="Food"/>
    <x v="1"/>
    <b v="1"/>
    <n v="1.5"/>
    <n v="1"/>
    <s v="Good Health Veggie Stix "/>
    <s v=" Zesty Ranch"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15314304"/>
    <s v="Friday, March 11, 2022"/>
    <s v="Cash"/>
    <n v="120"/>
    <n v="1.5"/>
    <n v="1"/>
    <n v="120"/>
    <n v="1.5"/>
    <n v="1"/>
    <n v="1.5"/>
    <n v="1.5"/>
    <d v="2022-03-11T00:00:00"/>
    <x v="75"/>
    <s v="Food"/>
    <x v="1"/>
    <b v="1"/>
    <n v="1.5"/>
    <n v="1"/>
    <s v="Cheetos Flaming Hot Limon Crunchy"/>
    <m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CheezIt - Original"/>
    <s v="Food"/>
    <n v="14815565911"/>
    <s v="Friday, March 11, 2022"/>
    <s v="Cash"/>
    <n v="125"/>
    <n v="1"/>
    <n v="1"/>
    <n v="125"/>
    <n v="1"/>
    <n v="1"/>
    <n v="1"/>
    <n v="1"/>
    <d v="2022-03-11T00:00:00"/>
    <x v="48"/>
    <s v="Food"/>
    <x v="1"/>
    <b v="1"/>
    <n v="1"/>
    <n v="0.66666666666666663"/>
    <s v="CheezIt "/>
    <s v=" Original"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815681913"/>
    <s v="Friday, March 11, 2022"/>
    <s v="Cash"/>
    <n v="135"/>
    <n v="1.5"/>
    <n v="1"/>
    <n v="135"/>
    <n v="1.5"/>
    <n v="1"/>
    <n v="1.5"/>
    <n v="1.5"/>
    <d v="2022-03-11T00:00:00"/>
    <x v="26"/>
    <s v="Food"/>
    <x v="1"/>
    <b v="1"/>
    <n v="1.5"/>
    <n v="1"/>
    <s v="Newtons Fig Bar"/>
    <m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15683012"/>
    <s v="Friday, March 11, 2022"/>
    <s v="Cash"/>
    <n v="146"/>
    <n v="3"/>
    <n v="1"/>
    <n v="146"/>
    <n v="3"/>
    <n v="1"/>
    <n v="3"/>
    <n v="3"/>
    <d v="2022-03-11T00:00:00"/>
    <x v="5"/>
    <s v="Carbonated"/>
    <x v="0"/>
    <b v="1"/>
    <n v="3"/>
    <n v="2"/>
    <s v="Monster Energy Original"/>
    <m/>
    <m/>
    <s v="Friday"/>
    <s v=" March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15749700"/>
    <s v="Friday, March 11, 2022"/>
    <s v="Cash"/>
    <n v="146"/>
    <n v="3"/>
    <n v="1"/>
    <n v="146"/>
    <n v="3"/>
    <n v="1"/>
    <n v="3"/>
    <n v="3"/>
    <d v="2022-03-11T00:00:00"/>
    <x v="5"/>
    <s v="Carbonated"/>
    <x v="0"/>
    <b v="1"/>
    <n v="3"/>
    <n v="2"/>
    <s v="Monster Energy Original"/>
    <m/>
    <m/>
    <s v="Friday"/>
    <s v=" March 11"/>
    <n v="2022"/>
    <n v="6527"/>
  </r>
  <r>
    <s v="Processed"/>
    <s v="VJ300205292"/>
    <s v="Brunswick Sq Mall"/>
    <s v="BSQ Mall x1364 - Zales"/>
    <n v="40.423690999999998"/>
    <n v="-74.380831999999998"/>
    <s v="CheezIt - Cheddar Sour Cream and Onion"/>
    <s v="Food"/>
    <n v="14816582314"/>
    <s v="Saturday, March 12, 2022"/>
    <s v="Credit"/>
    <n v="120"/>
    <n v="1.25"/>
    <n v="1"/>
    <n v="120"/>
    <n v="1.25"/>
    <n v="1"/>
    <n v="1.25"/>
    <n v="1.25"/>
    <d v="2022-03-16T00:00:00"/>
    <x v="86"/>
    <s v="Food"/>
    <x v="1"/>
    <b v="1"/>
    <n v="1.25"/>
    <n v="0.83333333333333337"/>
    <s v="CheezIt "/>
    <s v=" Cheddar Sour Cream and Onion"/>
    <m/>
    <s v="Saturday"/>
    <s v=" March 12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816872715"/>
    <s v="Saturday, March 12, 2022"/>
    <s v="Credit"/>
    <n v="146"/>
    <n v="3"/>
    <n v="1"/>
    <n v="146"/>
    <n v="3"/>
    <n v="1"/>
    <n v="3"/>
    <n v="3"/>
    <d v="2022-03-12T00:00:00"/>
    <x v="5"/>
    <s v="Carbonated"/>
    <x v="0"/>
    <b v="1"/>
    <n v="3"/>
    <n v="2"/>
    <s v="Monster Energy Original"/>
    <m/>
    <m/>
    <s v="Saturday"/>
    <s v=" March 12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17714481"/>
    <s v="Saturday, March 12, 2022"/>
    <s v="Cash"/>
    <n v="121"/>
    <n v="1.5"/>
    <n v="1"/>
    <n v="121"/>
    <n v="1.5"/>
    <n v="1"/>
    <n v="1.5"/>
    <n v="1.5"/>
    <d v="2022-03-16T00:00:00"/>
    <x v="49"/>
    <s v="Food"/>
    <x v="1"/>
    <b v="1"/>
    <n v="1.5"/>
    <n v="1"/>
    <s v="Takis FUGEO mini"/>
    <m/>
    <m/>
    <s v="Saturday"/>
    <s v=" March 12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818134909"/>
    <s v="Saturday, March 12, 2022"/>
    <s v="Cash"/>
    <n v="110"/>
    <n v="1.5"/>
    <n v="1"/>
    <n v="110"/>
    <n v="1.5"/>
    <n v="1"/>
    <n v="1.5"/>
    <n v="1.5"/>
    <d v="2022-03-12T00:00:00"/>
    <x v="36"/>
    <s v="Food"/>
    <x v="1"/>
    <b v="1"/>
    <n v="1.5"/>
    <n v="1"/>
    <s v="Good Health Veggie Stix "/>
    <s v=" Sea Salt"/>
    <m/>
    <s v="Saturday"/>
    <s v=" March 12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818136737"/>
    <s v="Saturday, March 12, 2022"/>
    <s v="Cash"/>
    <n v="135"/>
    <n v="1.25"/>
    <n v="1"/>
    <n v="135"/>
    <n v="1.25"/>
    <n v="1"/>
    <n v="1.25"/>
    <n v="1.25"/>
    <d v="2022-03-12T00:00:00"/>
    <x v="10"/>
    <s v="Food"/>
    <x v="1"/>
    <b v="1"/>
    <n v="1.25"/>
    <n v="0.83333333333333337"/>
    <s v="KitKat "/>
    <s v=" Crisp Wafers"/>
    <m/>
    <s v="Saturday"/>
    <s v=" March 12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4819725544"/>
    <s v="Sunday, March 13, 2022"/>
    <s v="Credit"/>
    <n v="147"/>
    <n v="2.75"/>
    <n v="1"/>
    <n v="147"/>
    <n v="2.75"/>
    <n v="1"/>
    <n v="2.75"/>
    <n v="2.75"/>
    <d v="2022-03-16T00:00:00"/>
    <x v="66"/>
    <s v="Water"/>
    <x v="3"/>
    <b v="1"/>
    <n v="2.75"/>
    <n v="1.8333333333333333"/>
    <s v="Vitamin Water "/>
    <s v=" Squeezed Lemonade"/>
    <m/>
    <s v="Sunday"/>
    <s v=" March 13"/>
    <n v="2022"/>
    <n v="6527"/>
  </r>
  <r>
    <s v="Processed"/>
    <s v="VJ300320611"/>
    <s v="Brunswick Sq Mall"/>
    <s v="BSQ Mall x1366 - ATT"/>
    <n v="40.423690999999998"/>
    <n v="-74.380831999999998"/>
    <s v="RXBAR - Protein Bar - Chocolate Sea Salt"/>
    <s v="Food"/>
    <n v="14819730286"/>
    <s v="Sunday, March 13, 2022"/>
    <s v="Credit"/>
    <n v="132"/>
    <n v="2"/>
    <n v="1"/>
    <n v="132"/>
    <n v="2"/>
    <n v="1"/>
    <n v="2"/>
    <n v="2"/>
    <d v="2022-03-13T00:00:00"/>
    <x v="87"/>
    <s v="Food"/>
    <x v="1"/>
    <b v="1"/>
    <n v="2"/>
    <n v="1.3333333333333333"/>
    <s v="RXBAR "/>
    <s v=" Protein Bar "/>
    <s v=" Chocolate Sea Salt"/>
    <s v="Sunday"/>
    <s v=" March 13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19732423"/>
    <s v="Sunday, March 13, 2022"/>
    <s v="Credit"/>
    <n v="121"/>
    <n v="1.5"/>
    <n v="1"/>
    <n v="121"/>
    <n v="1.5"/>
    <n v="1"/>
    <n v="1.5"/>
    <n v="1.5"/>
    <d v="2022-03-16T00:00:00"/>
    <x v="49"/>
    <s v="Food"/>
    <x v="1"/>
    <b v="1"/>
    <n v="1.5"/>
    <n v="1"/>
    <s v="Takis FUGEO mini"/>
    <m/>
    <m/>
    <s v="Sunday"/>
    <s v=" March 13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4820221728"/>
    <s v="Sunday, March 13, 2022"/>
    <s v="Credit"/>
    <n v="141"/>
    <n v="1.5"/>
    <n v="1"/>
    <n v="141"/>
    <n v="1.5"/>
    <n v="1"/>
    <n v="1.5"/>
    <n v="1.5"/>
    <d v="2022-03-16T00:00:00"/>
    <x v="12"/>
    <s v="Carbonated"/>
    <x v="0"/>
    <b v="1"/>
    <n v="1.5"/>
    <n v="1"/>
    <s v="Spindrift "/>
    <s v=" Sparkling Water  Lime"/>
    <m/>
    <s v="Sunday"/>
    <s v=" March 13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820415901"/>
    <s v="Sunday, March 13, 2022"/>
    <s v="Cash"/>
    <n v="145"/>
    <n v="2.5"/>
    <n v="1"/>
    <n v="145"/>
    <n v="2.5"/>
    <n v="1"/>
    <n v="2.5"/>
    <n v="2.5"/>
    <d v="2022-03-13T00:00:00"/>
    <x v="31"/>
    <s v="Non Carbonated"/>
    <x v="2"/>
    <b v="1"/>
    <n v="2.5"/>
    <n v="1.6666666666666667"/>
    <s v="Snapple Diet Tea "/>
    <s v=" Raspberry"/>
    <m/>
    <s v="Sunday"/>
    <s v=" March 13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820560451"/>
    <s v="Sunday, March 13, 2022"/>
    <s v="Cash"/>
    <n v="123"/>
    <n v="1.5"/>
    <n v="1"/>
    <n v="123"/>
    <n v="1.5"/>
    <n v="1"/>
    <n v="1.5"/>
    <n v="1.5"/>
    <d v="2022-03-13T00:00:00"/>
    <x v="1"/>
    <s v="Food"/>
    <x v="1"/>
    <b v="1"/>
    <n v="1.5"/>
    <n v="1"/>
    <s v="Takis "/>
    <s v=" Hot Chilli Pepper &amp; Lime"/>
    <m/>
    <s v="Sunday"/>
    <s v=" March 13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820659404"/>
    <s v="Sunday, March 13, 2022"/>
    <s v="Credit"/>
    <n v="135"/>
    <n v="1.25"/>
    <n v="1"/>
    <n v="135"/>
    <n v="1.25"/>
    <n v="1"/>
    <n v="1.25"/>
    <n v="1.25"/>
    <d v="2022-03-13T00:00:00"/>
    <x v="10"/>
    <s v="Food"/>
    <x v="1"/>
    <b v="1"/>
    <n v="1.25"/>
    <n v="0.83333333333333337"/>
    <s v="KitKat "/>
    <s v=" Crisp Wafers"/>
    <m/>
    <s v="Sunday"/>
    <s v=" March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20780151"/>
    <s v="Sunday, March 13, 2022"/>
    <s v="Credit"/>
    <n v="144"/>
    <n v="1.5"/>
    <n v="1"/>
    <n v="144"/>
    <n v="1.5"/>
    <n v="1"/>
    <n v="1.5"/>
    <n v="5.5"/>
    <d v="2022-03-16T00:00:00"/>
    <x v="29"/>
    <s v="Water"/>
    <x v="3"/>
    <b v="1"/>
    <n v="1.5"/>
    <n v="1"/>
    <s v="Poland Springs Water"/>
    <m/>
    <m/>
    <s v="Sunday"/>
    <s v=" March 13"/>
    <n v="2022"/>
    <n v="6527"/>
  </r>
  <r>
    <s v="Processed"/>
    <s v="VJ300205292"/>
    <s v="Brunswick Sq Mall"/>
    <s v="BSQ Mall x1364 - Zales"/>
    <n v="40.423690999999998"/>
    <n v="-74.380831999999998"/>
    <s v="Oberto Specialty Meats - Original"/>
    <s v="Food"/>
    <n v="14820780151"/>
    <s v="Sunday, March 13, 2022"/>
    <s v="Credit"/>
    <n v="113"/>
    <n v="2"/>
    <n v="2"/>
    <n v="113"/>
    <n v="2"/>
    <n v="2"/>
    <n v="4"/>
    <n v="5.5"/>
    <d v="2022-03-16T00:00:00"/>
    <x v="76"/>
    <s v="Food"/>
    <x v="1"/>
    <b v="1"/>
    <n v="2"/>
    <n v="1.3333333333333333"/>
    <s v="Oberto Specialty Meats "/>
    <s v=" Original"/>
    <m/>
    <s v="Sunday"/>
    <s v=" March 13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820781649"/>
    <s v="Sunday, March 13, 2022"/>
    <s v="Credit"/>
    <n v="135"/>
    <n v="1.25"/>
    <n v="1"/>
    <n v="135"/>
    <n v="1.25"/>
    <n v="1"/>
    <n v="1.25"/>
    <n v="1.25"/>
    <d v="2022-03-13T00:00:00"/>
    <x v="10"/>
    <s v="Food"/>
    <x v="1"/>
    <b v="1"/>
    <n v="1.25"/>
    <n v="0.83333333333333337"/>
    <s v="KitKat "/>
    <s v=" Crisp Wafers"/>
    <m/>
    <s v="Sunday"/>
    <s v=" March 13"/>
    <n v="2022"/>
    <n v="6527"/>
  </r>
  <r>
    <s v="Processed"/>
    <s v="VJ300205292"/>
    <s v="Brunswick Sq Mall"/>
    <s v="BSQ Mall x1364 - Zales"/>
    <n v="40.423690999999998"/>
    <n v="-74.380831999999998"/>
    <s v="Bai Antioxidant - Brasilia BB"/>
    <s v="Non Carbonated"/>
    <n v="14820837284"/>
    <s v="Sunday, March 13, 2022"/>
    <s v="Credit"/>
    <n v="146"/>
    <n v="2.5"/>
    <n v="1"/>
    <n v="146"/>
    <n v="2.5"/>
    <n v="1"/>
    <n v="2.5"/>
    <n v="2.5"/>
    <d v="2022-03-16T00:00:00"/>
    <x v="2"/>
    <s v="Non Carbonated"/>
    <x v="2"/>
    <b v="1"/>
    <n v="2.5"/>
    <n v="1.6666666666666667"/>
    <s v="Bai Antioxidant "/>
    <s v=" Brasilia BB"/>
    <m/>
    <s v="Sunday"/>
    <s v=" March 13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822930973"/>
    <s v="Monday, March 14, 2022"/>
    <s v="Cash"/>
    <n v="145"/>
    <n v="2.5"/>
    <n v="1"/>
    <n v="145"/>
    <n v="2.5"/>
    <n v="1"/>
    <n v="2.5"/>
    <n v="2.5"/>
    <d v="2022-03-14T00:00:00"/>
    <x v="7"/>
    <s v="Non Carbonated"/>
    <x v="2"/>
    <b v="1"/>
    <n v="2.5"/>
    <n v="1.6666666666666667"/>
    <s v="Snapple Diet Tea "/>
    <s v=" Lemon"/>
    <m/>
    <s v="Monday"/>
    <s v=" March 14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823153924"/>
    <s v="Monday, March 14, 2022"/>
    <s v="Cash"/>
    <n v="121"/>
    <n v="1.5"/>
    <n v="1"/>
    <n v="121"/>
    <n v="1.5"/>
    <n v="1"/>
    <n v="1.5"/>
    <n v="1.5"/>
    <d v="2022-03-14T00:00:00"/>
    <x v="35"/>
    <s v="Food"/>
    <x v="1"/>
    <b v="1"/>
    <n v="1.5"/>
    <n v="1"/>
    <s v="SunChips Multigrain "/>
    <s v=" Harvest Cheddar"/>
    <m/>
    <s v="Monday"/>
    <s v=" March 14"/>
    <n v="2022"/>
    <n v="6527"/>
  </r>
  <r>
    <s v="Processed"/>
    <s v="VJ300320686"/>
    <s v="Earle Asphalt"/>
    <s v="Earle Asphalt x1371"/>
    <n v="35.2750871"/>
    <n v="-90.466769400000004"/>
    <s v="RXBAR - Protein Bar - Chocolate Sea Salt"/>
    <s v="Food"/>
    <n v="14823835757"/>
    <s v="Monday, March 14, 2022"/>
    <s v="Cash"/>
    <n v="133"/>
    <n v="2"/>
    <n v="1"/>
    <n v="133"/>
    <n v="2"/>
    <n v="1"/>
    <n v="2"/>
    <n v="2"/>
    <d v="2022-03-14T00:00:00"/>
    <x v="87"/>
    <s v="Food"/>
    <x v="1"/>
    <b v="1"/>
    <n v="2"/>
    <n v="1.3333333333333333"/>
    <s v="RXBAR "/>
    <s v=" Protein Bar "/>
    <s v=" Chocolate Sea Salt"/>
    <s v="Monday"/>
    <s v=" March 14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824036184"/>
    <s v="Monday, March 14, 2022"/>
    <s v="Cash"/>
    <n v="147"/>
    <n v="2.75"/>
    <n v="1"/>
    <n v="147"/>
    <n v="2.75"/>
    <n v="1"/>
    <n v="2.75"/>
    <n v="2.75"/>
    <d v="2022-03-14T00:00:00"/>
    <x v="66"/>
    <s v="Water"/>
    <x v="3"/>
    <b v="1"/>
    <n v="2.75"/>
    <n v="1.8333333333333333"/>
    <s v="Vitamin Water "/>
    <s v=" Squeezed Lemonade"/>
    <m/>
    <s v="Monday"/>
    <s v=" March 1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24515464"/>
    <s v="Monday, March 14, 2022"/>
    <s v="Cash"/>
    <n v="144"/>
    <n v="1.5"/>
    <n v="1"/>
    <n v="144"/>
    <n v="1.5"/>
    <n v="1"/>
    <n v="1.5"/>
    <n v="1.5"/>
    <d v="2022-03-16T00:00:00"/>
    <x v="29"/>
    <s v="Water"/>
    <x v="3"/>
    <b v="1"/>
    <n v="1.5"/>
    <n v="1"/>
    <s v="Poland Springs Water"/>
    <m/>
    <m/>
    <s v="Monday"/>
    <s v=" March 14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24527507"/>
    <s v="Monday, March 14, 2022"/>
    <s v="Cash"/>
    <n v="125"/>
    <n v="1.5"/>
    <n v="1"/>
    <n v="125"/>
    <n v="1.5"/>
    <n v="1"/>
    <n v="1.5"/>
    <n v="1.5"/>
    <d v="2022-03-16T00:00:00"/>
    <x v="49"/>
    <s v="Food"/>
    <x v="1"/>
    <b v="1"/>
    <n v="1.5"/>
    <n v="1"/>
    <s v="Takis FUGEO mini"/>
    <m/>
    <m/>
    <s v="Monday"/>
    <s v=" March 1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825036422"/>
    <s v="Monday, March 14, 2022"/>
    <s v="Credit"/>
    <n v="146"/>
    <n v="1"/>
    <n v="1"/>
    <n v="146"/>
    <n v="1"/>
    <n v="1"/>
    <n v="1"/>
    <n v="1"/>
    <d v="2022-03-14T00:00:00"/>
    <x v="88"/>
    <s v="Non Carbonated"/>
    <x v="2"/>
    <b v="1"/>
    <n v="1"/>
    <n v="0.66666666666666663"/>
    <s v="Starbucks Doubleshot Energy "/>
    <s v=" Mocha"/>
    <m/>
    <s v="Monday"/>
    <s v=" March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25518902"/>
    <s v="Monday, March 14, 2022"/>
    <s v="Cash"/>
    <n v="146"/>
    <n v="3"/>
    <n v="1"/>
    <n v="146"/>
    <n v="3"/>
    <n v="1"/>
    <n v="3"/>
    <n v="3"/>
    <d v="2022-03-14T00:00:00"/>
    <x v="5"/>
    <s v="Carbonated"/>
    <x v="0"/>
    <b v="1"/>
    <n v="3"/>
    <n v="2"/>
    <s v="Monster Energy Original"/>
    <m/>
    <m/>
    <s v="Monday"/>
    <s v=" March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25531918"/>
    <s v="Monday, March 14, 2022"/>
    <s v="Cash"/>
    <n v="146"/>
    <n v="3"/>
    <n v="1"/>
    <n v="146"/>
    <n v="3"/>
    <n v="1"/>
    <n v="3"/>
    <n v="3"/>
    <d v="2022-03-14T00:00:00"/>
    <x v="5"/>
    <s v="Carbonated"/>
    <x v="0"/>
    <b v="1"/>
    <n v="3"/>
    <n v="2"/>
    <s v="Monster Energy Original"/>
    <m/>
    <m/>
    <s v="Monday"/>
    <s v=" March 1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25930535"/>
    <s v="Monday, March 14, 2022"/>
    <s v="Credit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Monday"/>
    <s v=" March 1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25952878"/>
    <s v="Monday, March 14, 2022"/>
    <s v="Cash"/>
    <n v="134"/>
    <n v="2"/>
    <n v="1"/>
    <n v="134"/>
    <n v="2"/>
    <n v="1"/>
    <n v="2"/>
    <n v="2"/>
    <d v="2022-03-14T00:00:00"/>
    <x v="10"/>
    <s v="Food"/>
    <x v="1"/>
    <b v="1"/>
    <n v="2"/>
    <n v="1.3333333333333333"/>
    <s v="KitKat "/>
    <s v=" Crisp Wafers"/>
    <m/>
    <s v="Monday"/>
    <s v=" March 14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4825954801"/>
    <s v="Monday, March 14, 2022"/>
    <s v="Cash"/>
    <n v="113"/>
    <n v="1.5"/>
    <n v="1"/>
    <n v="113"/>
    <n v="1.5"/>
    <n v="1"/>
    <n v="1.5"/>
    <n v="1.5"/>
    <d v="2022-03-14T00:00:00"/>
    <x v="27"/>
    <s v="Food"/>
    <x v="1"/>
    <b v="1"/>
    <n v="1.5"/>
    <n v="1"/>
    <s v="SunChips Multigrain "/>
    <s v=" Salsa"/>
    <m/>
    <s v="Monday"/>
    <s v=" March 14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826386301"/>
    <s v="Monday, March 14, 2022"/>
    <s v="Cash"/>
    <n v="124"/>
    <n v="1"/>
    <n v="1"/>
    <n v="124"/>
    <n v="1"/>
    <n v="1"/>
    <n v="1"/>
    <n v="1"/>
    <d v="2022-03-14T00:00:00"/>
    <x v="19"/>
    <s v="Food"/>
    <x v="1"/>
    <b v="1"/>
    <n v="1"/>
    <n v="0.66666666666666663"/>
    <s v="Nutter Butter Bites"/>
    <m/>
    <m/>
    <s v="Monday"/>
    <s v=" March 14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826521853"/>
    <s v="Monday, March 14, 2022"/>
    <s v="Cash"/>
    <n v="124"/>
    <n v="1"/>
    <n v="1"/>
    <n v="124"/>
    <n v="1"/>
    <n v="1"/>
    <n v="1"/>
    <n v="1"/>
    <d v="2022-03-14T00:00:00"/>
    <x v="19"/>
    <s v="Food"/>
    <x v="1"/>
    <b v="1"/>
    <n v="1"/>
    <n v="0.66666666666666663"/>
    <s v="Nutter Butter Bites"/>
    <m/>
    <m/>
    <s v="Monday"/>
    <s v=" March 14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&amp; Vinega"/>
    <s v="Food"/>
    <n v="14826641996"/>
    <s v="Tuesday, March 15, 2022"/>
    <s v="Cash"/>
    <n v="112"/>
    <n v="1.5"/>
    <n v="1"/>
    <n v="112"/>
    <n v="1.5"/>
    <n v="1"/>
    <n v="1.5"/>
    <n v="1.5"/>
    <d v="2022-03-16T00:00:00"/>
    <x v="3"/>
    <s v="Food"/>
    <x v="1"/>
    <b v="1"/>
    <n v="1.5"/>
    <n v="1"/>
    <s v="Miss Vickie's Potato Chip "/>
    <s v=" Sea Salt &amp; Vinega"/>
    <m/>
    <s v="Tuesday"/>
    <s v=" March 15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&amp; Vinega"/>
    <s v="Food"/>
    <n v="14826642619"/>
    <s v="Tuesday, March 15, 2022"/>
    <s v="Cash"/>
    <n v="112"/>
    <n v="1.5"/>
    <n v="1"/>
    <n v="112"/>
    <n v="1.5"/>
    <n v="1"/>
    <n v="1.5"/>
    <n v="1.5"/>
    <d v="2022-03-16T00:00:00"/>
    <x v="3"/>
    <s v="Food"/>
    <x v="1"/>
    <b v="1"/>
    <n v="1.5"/>
    <n v="1"/>
    <s v="Miss Vickie's Potato Chip "/>
    <s v=" Sea Salt &amp; Vinega"/>
    <m/>
    <s v="Tuesday"/>
    <s v=" March 15"/>
    <n v="2022"/>
    <n v="6527"/>
  </r>
  <r>
    <s v="Processed"/>
    <s v="VJ300205292"/>
    <s v="Brunswick Sq Mall"/>
    <s v="BSQ Mall x1364 - Zales"/>
    <n v="40.423690999999998"/>
    <n v="-74.380831999999998"/>
    <s v="Bubly - Blackberry"/>
    <s v="Water"/>
    <n v="14826643434"/>
    <s v="Tuesday, March 15, 2022"/>
    <s v="Cash"/>
    <n v="142"/>
    <n v="1.5"/>
    <n v="1"/>
    <n v="142"/>
    <n v="1.5"/>
    <n v="1"/>
    <n v="1.5"/>
    <n v="1.5"/>
    <d v="2022-03-16T00:00:00"/>
    <x v="89"/>
    <s v="Water"/>
    <x v="3"/>
    <b v="1"/>
    <n v="1.5"/>
    <n v="1"/>
    <s v="Bubly "/>
    <s v=" Blackberry"/>
    <m/>
    <s v="Tuesday"/>
    <s v=" March 15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26644009"/>
    <s v="Tuesday, March 15, 2022"/>
    <s v="Cash"/>
    <n v="140"/>
    <n v="1.5"/>
    <n v="1"/>
    <n v="140"/>
    <n v="1.5"/>
    <n v="1"/>
    <n v="1.5"/>
    <n v="1.5"/>
    <d v="2022-03-16T00:00:00"/>
    <x v="44"/>
    <s v="Carbonated"/>
    <x v="0"/>
    <b v="1"/>
    <n v="1.5"/>
    <n v="1"/>
    <s v="Coca Cola "/>
    <s v=" Zero Sugar"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26879247"/>
    <s v="Tuesday, March 15, 2022"/>
    <s v="Cash"/>
    <n v="146"/>
    <n v="3"/>
    <n v="1"/>
    <n v="146"/>
    <n v="3"/>
    <n v="1"/>
    <n v="3"/>
    <n v="3"/>
    <d v="2022-03-14T00:00:00"/>
    <x v="5"/>
    <s v="Carbonated"/>
    <x v="0"/>
    <b v="1"/>
    <n v="3"/>
    <n v="2"/>
    <s v="Monster Energy Original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26880248"/>
    <s v="Tuesday, March 15, 2022"/>
    <s v="Cash"/>
    <n v="120"/>
    <n v="1.5"/>
    <n v="1"/>
    <n v="120"/>
    <n v="1.5"/>
    <n v="1"/>
    <n v="1.5"/>
    <n v="1.5"/>
    <d v="2022-03-14T00:00:00"/>
    <x v="90"/>
    <s v="Food"/>
    <x v="1"/>
    <b v="1"/>
    <n v="1.5"/>
    <n v="1"/>
    <s v="Doritos Nacho Cheese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26882551"/>
    <s v="Tuesday, March 15, 2022"/>
    <s v="Cash"/>
    <n v="123"/>
    <n v="1.5"/>
    <n v="1"/>
    <n v="123"/>
    <n v="1.5"/>
    <n v="1"/>
    <n v="1.5"/>
    <n v="1.5"/>
    <d v="2022-03-14T00:00:00"/>
    <x v="91"/>
    <s v="Food"/>
    <x v="1"/>
    <b v="1"/>
    <n v="1.5"/>
    <n v="1"/>
    <s v="Cheetos "/>
    <s v=" Crunchy"/>
    <m/>
    <s v="Tuesday"/>
    <s v=" March 15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828911974"/>
    <s v="Tuesday, March 15, 2022"/>
    <s v="Cash"/>
    <n v="121"/>
    <n v="1.5"/>
    <n v="1"/>
    <n v="121"/>
    <n v="1.5"/>
    <n v="1"/>
    <n v="1.5"/>
    <n v="1.5"/>
    <d v="2022-03-15T00:00:00"/>
    <x v="35"/>
    <s v="Food"/>
    <x v="1"/>
    <b v="1"/>
    <n v="1.5"/>
    <n v="1"/>
    <s v="SunChips Multigrain "/>
    <s v=" Harvest Cheddar"/>
    <m/>
    <s v="Tuesday"/>
    <s v=" March 1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29247227"/>
    <s v="Tuesday, March 15, 2022"/>
    <s v="Credit"/>
    <n v="144"/>
    <n v="1.5"/>
    <n v="1"/>
    <n v="144"/>
    <n v="1.5"/>
    <n v="1"/>
    <n v="1.5"/>
    <n v="1.5"/>
    <d v="2022-03-16T00:00:00"/>
    <x v="29"/>
    <s v="Water"/>
    <x v="3"/>
    <b v="1"/>
    <n v="1.5"/>
    <n v="1"/>
    <s v="Poland Springs Water"/>
    <m/>
    <m/>
    <s v="Tuesday"/>
    <s v=" March 15"/>
    <n v="2022"/>
    <n v="6527"/>
  </r>
  <r>
    <s v="Processed"/>
    <s v="VJ300320611"/>
    <s v="Brunswick Sq Mall"/>
    <s v="BSQ Mall x1366 - ATT"/>
    <n v="40.423690999999998"/>
    <n v="-74.380831999999998"/>
    <s v="Snyder's of Hanover Pretzel - Cheddar Cheese"/>
    <s v="Food"/>
    <n v="14829252089"/>
    <s v="Tuesday, March 15, 2022"/>
    <s v="Credit"/>
    <n v="120"/>
    <n v="1.5"/>
    <n v="1"/>
    <n v="120"/>
    <n v="1.5"/>
    <n v="1"/>
    <n v="1.5"/>
    <n v="1.5"/>
    <d v="2022-03-15T00:00:00"/>
    <x v="62"/>
    <s v="Food"/>
    <x v="1"/>
    <b v="1"/>
    <n v="1.5"/>
    <n v="1"/>
    <s v="Snyder's of Hanover Pretzel "/>
    <s v=" Cheddar Cheese"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29961519"/>
    <s v="Tuesday, March 15, 2022"/>
    <s v="Cash"/>
    <n v="134"/>
    <n v="2"/>
    <n v="1"/>
    <n v="134"/>
    <n v="2"/>
    <n v="1"/>
    <n v="2"/>
    <n v="2"/>
    <d v="2022-03-15T00:00:00"/>
    <x v="10"/>
    <s v="Food"/>
    <x v="1"/>
    <b v="1"/>
    <n v="2"/>
    <n v="1.3333333333333333"/>
    <s v="KitKat "/>
    <s v=" Crisp Wafers"/>
    <m/>
    <s v="Tuesday"/>
    <s v=" March 1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30244867"/>
    <s v="Tuesday, March 15, 2022"/>
    <s v="Credit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830499491"/>
    <s v="Tuesday, March 15, 2022"/>
    <s v="Cash"/>
    <n v="136"/>
    <n v="1.5"/>
    <n v="1"/>
    <n v="136"/>
    <n v="1.5"/>
    <n v="1"/>
    <n v="1.5"/>
    <n v="1.5"/>
    <d v="2022-03-15T00:00:00"/>
    <x v="26"/>
    <s v="Food"/>
    <x v="1"/>
    <b v="1"/>
    <n v="1.5"/>
    <n v="1"/>
    <s v="Newtons Fig Bar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830502416"/>
    <s v="Tuesday, March 15, 2022"/>
    <s v="Cash"/>
    <n v="135"/>
    <n v="1.5"/>
    <n v="1"/>
    <n v="135"/>
    <n v="1.5"/>
    <n v="1"/>
    <n v="1.5"/>
    <n v="1.5"/>
    <d v="2022-03-15T00:00:00"/>
    <x v="26"/>
    <s v="Food"/>
    <x v="1"/>
    <b v="1"/>
    <n v="1.5"/>
    <n v="1"/>
    <s v="Newtons Fig Bar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830597662"/>
    <s v="Tuesday, March 15, 2022"/>
    <s v="Cash"/>
    <n v="135"/>
    <n v="1.5"/>
    <n v="1"/>
    <n v="135"/>
    <n v="1.5"/>
    <n v="1"/>
    <n v="1.5"/>
    <n v="1.5"/>
    <d v="2022-03-15T00:00:00"/>
    <x v="26"/>
    <s v="Food"/>
    <x v="1"/>
    <b v="1"/>
    <n v="1.5"/>
    <n v="1"/>
    <s v="Newtons Fig Bar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830598886"/>
    <s v="Tuesday, March 15, 2022"/>
    <s v="Cash"/>
    <n v="135"/>
    <n v="1.5"/>
    <n v="1"/>
    <n v="135"/>
    <n v="1.5"/>
    <n v="1"/>
    <n v="1.5"/>
    <n v="1.5"/>
    <d v="2022-03-15T00:00:00"/>
    <x v="26"/>
    <s v="Food"/>
    <x v="1"/>
    <b v="1"/>
    <n v="1.5"/>
    <n v="1"/>
    <s v="Newtons Fig Bar"/>
    <m/>
    <m/>
    <s v="Tuesday"/>
    <s v=" March 15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830600281"/>
    <s v="Tuesday, March 15, 2022"/>
    <s v="Credit"/>
    <n v="122"/>
    <n v="2.5"/>
    <n v="1"/>
    <n v="122"/>
    <n v="2.5"/>
    <n v="1"/>
    <n v="2.5"/>
    <n v="2.5"/>
    <d v="2022-03-30T00:00:00"/>
    <x v="6"/>
    <s v="Food"/>
    <x v="1"/>
    <b v="1"/>
    <n v="2.5"/>
    <n v="1.6666666666666667"/>
    <s v="Seapoint Farms Dry Roasted Edamame "/>
    <s v=" Wasabi"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30692131"/>
    <s v="Tuesday, March 15, 2022"/>
    <s v="Cash"/>
    <n v="120"/>
    <n v="1.5"/>
    <n v="1"/>
    <n v="120"/>
    <n v="1.5"/>
    <n v="1"/>
    <n v="1.5"/>
    <n v="1.5"/>
    <d v="2022-03-15T00:00:00"/>
    <x v="90"/>
    <s v="Food"/>
    <x v="1"/>
    <b v="1"/>
    <n v="1.5"/>
    <n v="1"/>
    <s v="Doritos Nacho Cheese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0781048"/>
    <s v="Tuesday, March 15, 2022"/>
    <s v="Cash"/>
    <n v="146"/>
    <n v="3"/>
    <n v="1"/>
    <n v="146"/>
    <n v="3"/>
    <n v="1"/>
    <n v="3"/>
    <n v="3"/>
    <d v="2022-03-15T00:00:00"/>
    <x v="5"/>
    <s v="Carbonated"/>
    <x v="0"/>
    <b v="1"/>
    <n v="3"/>
    <n v="2"/>
    <s v="Monster Energy Original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30813063"/>
    <s v="Tuesday, March 15, 2022"/>
    <s v="Cash"/>
    <n v="134"/>
    <n v="2"/>
    <n v="1"/>
    <n v="134"/>
    <n v="2"/>
    <n v="1"/>
    <n v="2"/>
    <n v="2"/>
    <d v="2022-03-15T00:00:00"/>
    <x v="10"/>
    <s v="Food"/>
    <x v="1"/>
    <b v="1"/>
    <n v="2"/>
    <n v="1.3333333333333333"/>
    <s v="KitKat "/>
    <s v=" Crisp Wafers"/>
    <m/>
    <s v="Tuesday"/>
    <s v=" March 1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31173571"/>
    <s v="Tuesday, March 15, 2022"/>
    <s v="Cash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Tuesday"/>
    <s v=" March 1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31188703"/>
    <s v="Tuesday, March 15, 2022"/>
    <s v="Cash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Tuesday"/>
    <s v=" March 15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831450760"/>
    <s v="Tuesday, March 15, 2022"/>
    <s v="Cash"/>
    <n v="140"/>
    <n v="2"/>
    <n v="1"/>
    <n v="140"/>
    <n v="2"/>
    <n v="1"/>
    <n v="2"/>
    <n v="2"/>
    <d v="2022-03-30T00:00:00"/>
    <x v="93"/>
    <s v="Non Carbonated"/>
    <x v="2"/>
    <b v="1"/>
    <n v="2"/>
    <n v="1.3333333333333333"/>
    <s v="Iberia Coconut Water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1567659"/>
    <s v="Tuesday, March 15, 2022"/>
    <s v="Cash"/>
    <n v="146"/>
    <n v="3"/>
    <n v="1"/>
    <n v="146"/>
    <n v="3"/>
    <n v="1"/>
    <n v="3"/>
    <n v="3"/>
    <d v="2022-03-15T00:00:00"/>
    <x v="5"/>
    <s v="Carbonated"/>
    <x v="0"/>
    <b v="1"/>
    <n v="3"/>
    <n v="2"/>
    <s v="Monster Energy Original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31587513"/>
    <s v="Tuesday, March 15, 2022"/>
    <s v="Cash"/>
    <n v="120"/>
    <n v="1.5"/>
    <n v="1"/>
    <n v="120"/>
    <n v="1.5"/>
    <n v="1"/>
    <n v="1.5"/>
    <n v="1.5"/>
    <d v="2022-03-15T00:00:00"/>
    <x v="90"/>
    <s v="Food"/>
    <x v="1"/>
    <b v="1"/>
    <n v="1.5"/>
    <n v="1"/>
    <s v="Doritos Nacho Cheese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1659196"/>
    <s v="Tuesday, March 15, 2022"/>
    <s v="Cash"/>
    <n v="146"/>
    <n v="3"/>
    <n v="1"/>
    <n v="146"/>
    <n v="3"/>
    <n v="1"/>
    <n v="3"/>
    <n v="3"/>
    <d v="2022-03-15T00:00:00"/>
    <x v="5"/>
    <s v="Carbonated"/>
    <x v="0"/>
    <b v="1"/>
    <n v="3"/>
    <n v="2"/>
    <s v="Monster Energy Original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831662175"/>
    <s v="Tuesday, March 15, 2022"/>
    <s v="Cash"/>
    <n v="137"/>
    <n v="2"/>
    <n v="1"/>
    <n v="137"/>
    <n v="2"/>
    <n v="1"/>
    <n v="2"/>
    <n v="2"/>
    <d v="2022-03-15T00:00:00"/>
    <x v="14"/>
    <s v="Food"/>
    <x v="1"/>
    <b v="1"/>
    <n v="2"/>
    <n v="1.3333333333333333"/>
    <s v="Jacks Links Bar Beef Strip"/>
    <m/>
    <m/>
    <s v="Tuesday"/>
    <s v=" March 15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4831992664"/>
    <s v="Wednesday, March 16, 2022"/>
    <s v="Cash"/>
    <n v="113"/>
    <n v="1.5"/>
    <n v="1"/>
    <n v="113"/>
    <n v="1.5"/>
    <n v="1"/>
    <n v="1.5"/>
    <n v="1.5"/>
    <d v="2022-03-15T00:00:00"/>
    <x v="27"/>
    <s v="Food"/>
    <x v="1"/>
    <b v="1"/>
    <n v="1.5"/>
    <n v="1"/>
    <s v="SunChips Multigrain "/>
    <s v=" Salsa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832155470"/>
    <s v="Wednesday, March 16, 2022"/>
    <s v="Cash"/>
    <n v="124"/>
    <n v="1"/>
    <n v="1"/>
    <n v="124"/>
    <n v="1"/>
    <n v="1"/>
    <n v="1"/>
    <n v="1"/>
    <d v="2022-03-15T00:00:00"/>
    <x v="19"/>
    <s v="Food"/>
    <x v="1"/>
    <b v="1"/>
    <n v="1"/>
    <n v="0.66666666666666663"/>
    <s v="Nutter Butter Bites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32655142"/>
    <s v="Wednesday, March 16, 2022"/>
    <s v="Credit"/>
    <n v="120"/>
    <n v="1.5"/>
    <n v="1"/>
    <n v="120"/>
    <n v="1.5"/>
    <n v="1"/>
    <n v="1.5"/>
    <n v="4.5"/>
    <d v="2022-03-16T00:00:00"/>
    <x v="90"/>
    <s v="Food"/>
    <x v="1"/>
    <b v="1"/>
    <n v="1.5"/>
    <n v="1"/>
    <s v="Doritos Nacho Cheese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4832655142"/>
    <s v="Wednesday, March 16, 2022"/>
    <s v="Credit"/>
    <n v="122"/>
    <n v="1.5"/>
    <n v="1"/>
    <n v="122"/>
    <n v="1.5"/>
    <n v="1"/>
    <n v="1.5"/>
    <n v="4.5"/>
    <d v="2022-03-16T00:00:00"/>
    <x v="94"/>
    <s v="Food"/>
    <x v="1"/>
    <b v="1"/>
    <n v="1.5"/>
    <n v="1"/>
    <s v="Doritos Cool Ranch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Lays - Classic"/>
    <s v="Food"/>
    <n v="14832655142"/>
    <s v="Wednesday, March 16, 2022"/>
    <s v="Credit"/>
    <n v="121"/>
    <n v="1.5"/>
    <n v="1"/>
    <n v="121"/>
    <n v="1.5"/>
    <n v="1"/>
    <n v="1.5"/>
    <n v="4.5"/>
    <d v="2022-03-16T00:00:00"/>
    <x v="95"/>
    <s v="Food"/>
    <x v="1"/>
    <b v="1"/>
    <n v="1.5"/>
    <n v="1"/>
    <s v="Lays "/>
    <s v=" Classic"/>
    <m/>
    <s v="Wednesday"/>
    <s v=" March 16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832839842"/>
    <s v="Wednesday, March 16, 2022"/>
    <s v="Cash"/>
    <n v="145"/>
    <n v="2.5"/>
    <n v="1"/>
    <n v="145"/>
    <n v="2.5"/>
    <n v="1"/>
    <n v="2.5"/>
    <n v="2.5"/>
    <d v="2022-03-16T00:00:00"/>
    <x v="7"/>
    <s v="Non Carbonated"/>
    <x v="2"/>
    <b v="1"/>
    <n v="2.5"/>
    <n v="1.6666666666666667"/>
    <s v="Snapple Diet Tea "/>
    <s v=" Lemon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4206506"/>
    <s v="Wednesday, March 16, 2022"/>
    <s v="Cash"/>
    <n v="146"/>
    <n v="3"/>
    <n v="1"/>
    <n v="146"/>
    <n v="3"/>
    <n v="1"/>
    <n v="3"/>
    <n v="3"/>
    <d v="2022-03-16T00:00:00"/>
    <x v="5"/>
    <s v="Carbonated"/>
    <x v="0"/>
    <b v="1"/>
    <n v="3"/>
    <n v="2"/>
    <s v="Monster Energy Original"/>
    <m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834614209"/>
    <s v="Wednesday, March 16, 2022"/>
    <s v="Cash"/>
    <n v="136"/>
    <n v="2"/>
    <n v="1"/>
    <n v="136"/>
    <n v="2"/>
    <n v="1"/>
    <n v="2"/>
    <n v="2"/>
    <d v="2022-03-30T00:00:00"/>
    <x v="96"/>
    <s v="Food"/>
    <x v="1"/>
    <b v="1"/>
    <n v="2"/>
    <n v="1.3333333333333333"/>
    <s v="Genius Keto Bar "/>
    <s v=" Chocolate Dream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4834734718"/>
    <s v="Wednesday, March 16, 2022"/>
    <s v="Credit"/>
    <n v="122"/>
    <n v="1.5"/>
    <n v="1"/>
    <n v="122"/>
    <n v="1.5"/>
    <n v="1"/>
    <n v="1.5"/>
    <n v="4.5"/>
    <d v="2022-03-16T00:00:00"/>
    <x v="94"/>
    <s v="Food"/>
    <x v="1"/>
    <b v="1"/>
    <n v="1.5"/>
    <n v="1"/>
    <s v="Doritos Cool Ranch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Lays - Classic"/>
    <s v="Food"/>
    <n v="14834734718"/>
    <s v="Wednesday, March 16, 2022"/>
    <s v="Credit"/>
    <n v="121"/>
    <n v="1.5"/>
    <n v="1"/>
    <n v="121"/>
    <n v="1.5"/>
    <n v="1"/>
    <n v="1.5"/>
    <n v="4.5"/>
    <d v="2022-03-16T00:00:00"/>
    <x v="95"/>
    <s v="Food"/>
    <x v="1"/>
    <b v="1"/>
    <n v="1.5"/>
    <n v="1"/>
    <s v="Lays "/>
    <s v=" Classic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34734718"/>
    <s v="Wednesday, March 16, 2022"/>
    <s v="Credit"/>
    <n v="120"/>
    <n v="1.5"/>
    <n v="1"/>
    <n v="120"/>
    <n v="1.5"/>
    <n v="1"/>
    <n v="1.5"/>
    <n v="4.5"/>
    <d v="2022-03-16T00:00:00"/>
    <x v="90"/>
    <s v="Food"/>
    <x v="1"/>
    <b v="1"/>
    <n v="1.5"/>
    <n v="1"/>
    <s v="Doritos Nacho Cheese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Lays - Classic"/>
    <s v="Food"/>
    <n v="14834741146"/>
    <s v="Wednesday, March 16, 2022"/>
    <s v="Credit"/>
    <n v="121"/>
    <n v="1.5"/>
    <n v="1"/>
    <n v="121"/>
    <n v="1.5"/>
    <n v="1"/>
    <n v="1.5"/>
    <n v="1.5"/>
    <d v="2022-03-16T00:00:00"/>
    <x v="95"/>
    <s v="Food"/>
    <x v="1"/>
    <b v="1"/>
    <n v="1.5"/>
    <n v="1"/>
    <s v="Lays "/>
    <s v=" Classic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4834886629"/>
    <s v="Wednesday, March 16, 2022"/>
    <s v="Cash"/>
    <n v="138"/>
    <n v="2"/>
    <n v="1"/>
    <n v="138"/>
    <n v="2"/>
    <n v="1"/>
    <n v="2"/>
    <n v="2"/>
    <d v="2022-03-30T00:00:00"/>
    <x v="10"/>
    <s v="Food"/>
    <x v="1"/>
    <b v="1"/>
    <n v="2"/>
    <n v="1.3333333333333333"/>
    <s v="KitKat "/>
    <s v=" Crisp Wafers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35066863"/>
    <s v="Wednesday, March 16, 2022"/>
    <s v="Credit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m/>
    <m/>
    <n v="14835073327"/>
    <s v="Wednesday, March 16, 2022"/>
    <s v="Credit"/>
    <n v="120"/>
    <n v="2"/>
    <n v="1"/>
    <n v="120"/>
    <n v="2"/>
    <n v="1"/>
    <n v="2"/>
    <n v="2"/>
    <d v="2022-03-30T00:00:00"/>
    <x v="97"/>
    <s v="Cell is Blank - Dis-regard"/>
    <x v="4"/>
    <b v="1"/>
    <n v="2"/>
    <n v="1.3333333333333333"/>
    <m/>
    <m/>
    <m/>
    <s v="Wednesday"/>
    <s v=" March 16"/>
    <n v="2022"/>
    <e v="#VALUE!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35077498"/>
    <s v="Wednesday, March 16, 2022"/>
    <s v="Credit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35090072"/>
    <s v="Wednesday, March 16, 2022"/>
    <s v="Credit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Wednesday"/>
    <s v=" March 1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835164862"/>
    <s v="Wednesday, March 16, 2022"/>
    <s v="Cash"/>
    <n v="113"/>
    <n v="1.5"/>
    <n v="1"/>
    <n v="113"/>
    <n v="1.5"/>
    <n v="1"/>
    <n v="1.5"/>
    <n v="1.5"/>
    <d v="2022-03-16T00:00:00"/>
    <x v="43"/>
    <s v="Food"/>
    <x v="1"/>
    <b v="1"/>
    <n v="1.5"/>
    <n v="1"/>
    <s v="Miss Vickie's Potato Chip "/>
    <s v=" Jalapeno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4835300114"/>
    <s v="Wednesday, March 16, 2022"/>
    <s v="Credit"/>
    <n v="111"/>
    <n v="1.5"/>
    <n v="1"/>
    <n v="111"/>
    <n v="1.5"/>
    <n v="1"/>
    <n v="1.5"/>
    <n v="1.5"/>
    <d v="2022-03-30T00:00:00"/>
    <x v="43"/>
    <s v="Food"/>
    <x v="1"/>
    <b v="1"/>
    <n v="1.5"/>
    <n v="1"/>
    <s v="Miss Vickie's Potato Chip "/>
    <s v=" Jalapeno"/>
    <m/>
    <s v="Wednesday"/>
    <s v=" March 1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35594908"/>
    <s v="Wednesday, March 16, 2022"/>
    <s v="Credit"/>
    <n v="144"/>
    <n v="1.5"/>
    <n v="1"/>
    <n v="144"/>
    <n v="1.5"/>
    <n v="1"/>
    <n v="1.5"/>
    <n v="1.5"/>
    <d v="2022-03-16T00:00:00"/>
    <x v="29"/>
    <s v="Water"/>
    <x v="3"/>
    <b v="1"/>
    <n v="1.5"/>
    <n v="1"/>
    <s v="Poland Springs Water"/>
    <m/>
    <m/>
    <s v="Wednesday"/>
    <s v=" March 16"/>
    <n v="2022"/>
    <n v="6527"/>
  </r>
  <r>
    <s v="Processed"/>
    <s v="VJ300205292"/>
    <s v="Brunswick Sq Mall"/>
    <s v="BSQ Mall x1364 - Zales"/>
    <n v="40.423690999999998"/>
    <n v="-74.380831999999998"/>
    <s v="Bai Antioxidant - Brasilia BB"/>
    <s v="Non Carbonated"/>
    <n v="14835677150"/>
    <s v="Wednesday, March 16, 2022"/>
    <s v="Cash"/>
    <n v="146"/>
    <n v="2.5"/>
    <n v="1"/>
    <n v="146"/>
    <n v="2.5"/>
    <n v="1"/>
    <n v="2.5"/>
    <n v="2.5"/>
    <d v="2022-03-16T00:00:00"/>
    <x v="2"/>
    <s v="Non Carbonated"/>
    <x v="2"/>
    <b v="1"/>
    <n v="2.5"/>
    <n v="1.6666666666666667"/>
    <s v="Bai Antioxidant "/>
    <s v=" Brasilia BB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5729372"/>
    <s v="Wednesday, March 16, 2022"/>
    <s v="Credit"/>
    <n v="146"/>
    <n v="3"/>
    <n v="1"/>
    <n v="146"/>
    <n v="3"/>
    <n v="1"/>
    <n v="3"/>
    <n v="3"/>
    <d v="2022-03-16T00:00:00"/>
    <x v="5"/>
    <s v="Carbonated"/>
    <x v="0"/>
    <b v="1"/>
    <n v="3"/>
    <n v="2"/>
    <s v="Monster Energy Original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4835742418"/>
    <s v="Wednesday, March 16, 2022"/>
    <s v="Cash"/>
    <n v="122"/>
    <n v="1.5"/>
    <n v="1"/>
    <n v="122"/>
    <n v="1.5"/>
    <n v="1"/>
    <n v="1.5"/>
    <n v="1.5"/>
    <d v="2022-03-16T00:00:00"/>
    <x v="94"/>
    <s v="Food"/>
    <x v="1"/>
    <b v="1"/>
    <n v="1.5"/>
    <n v="1"/>
    <s v="Doritos Cool Ranch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35746958"/>
    <s v="Wednesday, March 16, 2022"/>
    <s v="Cash"/>
    <n v="123"/>
    <n v="1.5"/>
    <n v="1"/>
    <n v="123"/>
    <n v="1.5"/>
    <n v="1"/>
    <n v="1.5"/>
    <n v="1.5"/>
    <d v="2022-03-16T00:00:00"/>
    <x v="91"/>
    <s v="Food"/>
    <x v="1"/>
    <b v="1"/>
    <n v="1.5"/>
    <n v="1"/>
    <s v="Cheetos "/>
    <s v=" Crunchy"/>
    <m/>
    <s v="Wednesday"/>
    <s v=" March 16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835872377"/>
    <s v="Wednesday, March 16, 2022"/>
    <s v="Credit"/>
    <n v="146"/>
    <n v="3"/>
    <n v="1"/>
    <n v="146"/>
    <n v="3"/>
    <n v="1"/>
    <n v="3"/>
    <n v="3"/>
    <d v="2022-03-16T00:00:00"/>
    <x v="5"/>
    <s v="Carbonated"/>
    <x v="0"/>
    <b v="1"/>
    <n v="3"/>
    <n v="2"/>
    <s v="Monster Energy Original"/>
    <m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836031922"/>
    <s v="Wednesday, March 16, 2022"/>
    <s v="Credit"/>
    <n v="125"/>
    <n v="2.5"/>
    <n v="1"/>
    <n v="125"/>
    <n v="2.5"/>
    <n v="1"/>
    <n v="2.5"/>
    <n v="2.5"/>
    <d v="2022-03-30T00:00:00"/>
    <x v="98"/>
    <s v="Food"/>
    <x v="1"/>
    <b v="1"/>
    <n v="2.5"/>
    <n v="1.6666666666666667"/>
    <s v="Lenny &amp; Larrys "/>
    <s v=" SnickerDoodle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36059445"/>
    <s v="Wednesday, March 16, 2022"/>
    <s v="Credit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CheezIt - Original"/>
    <s v="Food"/>
    <n v="14836064148"/>
    <s v="Wednesday, March 16, 2022"/>
    <s v="Cash"/>
    <n v="125"/>
    <n v="1"/>
    <n v="1"/>
    <n v="125"/>
    <n v="1"/>
    <n v="1"/>
    <n v="1"/>
    <n v="1"/>
    <d v="2022-03-16T00:00:00"/>
    <x v="48"/>
    <s v="Food"/>
    <x v="1"/>
    <b v="1"/>
    <n v="1"/>
    <n v="0.66666666666666663"/>
    <s v="CheezIt "/>
    <s v=" Original"/>
    <m/>
    <s v="Wednesday"/>
    <s v=" March 16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4836165986"/>
    <s v="Wednesday, March 16, 2022"/>
    <s v="Credit"/>
    <n v="141"/>
    <n v="1.5"/>
    <n v="1"/>
    <n v="141"/>
    <n v="1.5"/>
    <n v="1"/>
    <n v="1.5"/>
    <n v="1.5"/>
    <d v="2022-03-16T00:00:00"/>
    <x v="12"/>
    <s v="Carbonated"/>
    <x v="0"/>
    <b v="1"/>
    <n v="1.5"/>
    <n v="1"/>
    <s v="Spindrift "/>
    <s v=" Sparkling Water  Lime"/>
    <m/>
    <s v="Wednesday"/>
    <s v=" March 16"/>
    <n v="2022"/>
    <n v="6527"/>
  </r>
  <r>
    <s v="Processed"/>
    <s v="VJ300320611"/>
    <s v="Brunswick Sq Mall"/>
    <s v="BSQ Mall x1366 - ATT"/>
    <n v="40.423690999999998"/>
    <n v="-74.380831999999998"/>
    <s v="Autumns Granola Bar - Cinnamon Almond"/>
    <s v="Food"/>
    <n v="14836424873"/>
    <s v="Wednesday, March 16, 2022"/>
    <s v="Cash"/>
    <n v="136"/>
    <n v="2"/>
    <n v="1"/>
    <n v="136"/>
    <n v="2"/>
    <n v="1"/>
    <n v="2"/>
    <n v="2"/>
    <d v="2022-03-16T00:00:00"/>
    <x v="99"/>
    <s v="Food"/>
    <x v="1"/>
    <b v="1"/>
    <n v="2"/>
    <n v="1.3333333333333333"/>
    <s v="Autumns Granola Bar "/>
    <s v=" Cinnamon Almond"/>
    <m/>
    <s v="Wednesday"/>
    <s v=" March 1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36623701"/>
    <s v="Wednesday, March 16, 2022"/>
    <s v="Cash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836896711"/>
    <s v="Wednesday, March 16, 2022"/>
    <s v="Cash"/>
    <n v="124"/>
    <n v="1"/>
    <n v="1"/>
    <n v="124"/>
    <n v="1"/>
    <n v="1"/>
    <n v="1"/>
    <n v="1"/>
    <d v="2022-03-16T00:00:00"/>
    <x v="19"/>
    <s v="Food"/>
    <x v="1"/>
    <b v="1"/>
    <n v="1"/>
    <n v="0.66666666666666663"/>
    <s v="Nutter Butter Bites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7045692"/>
    <s v="Wednesday, March 16, 2022"/>
    <s v="Cash"/>
    <n v="146"/>
    <n v="3"/>
    <n v="1"/>
    <n v="146"/>
    <n v="3"/>
    <n v="1"/>
    <n v="3"/>
    <n v="3"/>
    <d v="2022-03-16T00:00:00"/>
    <x v="5"/>
    <s v="Carbonated"/>
    <x v="0"/>
    <b v="1"/>
    <n v="3"/>
    <n v="2"/>
    <s v="Monster Energy Original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837107714"/>
    <s v="Wednesday, March 16, 2022"/>
    <s v="Cash"/>
    <n v="124"/>
    <n v="1"/>
    <n v="1"/>
    <n v="124"/>
    <n v="1"/>
    <n v="1"/>
    <n v="1"/>
    <n v="1"/>
    <d v="2022-03-16T00:00:00"/>
    <x v="19"/>
    <s v="Food"/>
    <x v="1"/>
    <b v="1"/>
    <n v="1"/>
    <n v="0.66666666666666663"/>
    <s v="Nutter Butter Bites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Nutter Butter Bites"/>
    <s v="Food"/>
    <n v="14837107971"/>
    <s v="Wednesday, March 16, 2022"/>
    <s v="Cash"/>
    <n v="124"/>
    <n v="1"/>
    <n v="1"/>
    <n v="124"/>
    <n v="1"/>
    <n v="1"/>
    <n v="1"/>
    <n v="1"/>
    <d v="2022-03-16T00:00:00"/>
    <x v="19"/>
    <s v="Food"/>
    <x v="1"/>
    <b v="1"/>
    <n v="1"/>
    <n v="0.66666666666666663"/>
    <s v="Nutter Butter Bites"/>
    <m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CheezIt - Original"/>
    <s v="Food"/>
    <n v="14837109887"/>
    <s v="Wednesday, March 16, 2022"/>
    <s v="Cash"/>
    <n v="125"/>
    <n v="1"/>
    <n v="1"/>
    <n v="125"/>
    <n v="1"/>
    <n v="1"/>
    <n v="1"/>
    <n v="1"/>
    <d v="2022-03-16T00:00:00"/>
    <x v="48"/>
    <s v="Food"/>
    <x v="1"/>
    <b v="1"/>
    <n v="1"/>
    <n v="0.66666666666666663"/>
    <s v="CheezIt "/>
    <s v=" Original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SunChips Multigrain - French Onion"/>
    <s v="Food"/>
    <n v="14837116924"/>
    <s v="Wednesday, March 16, 2022"/>
    <s v="Cash"/>
    <n v="111"/>
    <n v="1.5"/>
    <n v="1"/>
    <n v="111"/>
    <n v="1.5"/>
    <n v="1"/>
    <n v="1.5"/>
    <n v="1.5"/>
    <d v="2022-03-16T00:00:00"/>
    <x v="100"/>
    <s v="Food"/>
    <x v="1"/>
    <b v="1"/>
    <n v="1.5"/>
    <n v="1"/>
    <s v="SunChips Multigrain "/>
    <s v=" French Onion"/>
    <m/>
    <s v="Wednesday"/>
    <s v=" March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7434477"/>
    <s v="Thursday, March 17, 2022"/>
    <s v="Cash"/>
    <n v="146"/>
    <n v="3"/>
    <n v="1"/>
    <n v="146"/>
    <n v="3"/>
    <n v="1"/>
    <n v="3"/>
    <n v="3"/>
    <d v="2022-03-16T00:00:00"/>
    <x v="5"/>
    <s v="Carbonated"/>
    <x v="0"/>
    <b v="1"/>
    <n v="3"/>
    <n v="2"/>
    <s v="Monster Energy Original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837436388"/>
    <s v="Thursday, March 17, 2022"/>
    <s v="Cash"/>
    <n v="136"/>
    <n v="1.5"/>
    <n v="1"/>
    <n v="136"/>
    <n v="1.5"/>
    <n v="1"/>
    <n v="1.5"/>
    <n v="1.5"/>
    <d v="2022-03-16T00:00:00"/>
    <x v="26"/>
    <s v="Food"/>
    <x v="1"/>
    <b v="1"/>
    <n v="1.5"/>
    <n v="1"/>
    <s v="Newtons Fig Bar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37757342"/>
    <s v="Thursday, March 17, 2022"/>
    <s v="Cash"/>
    <n v="146"/>
    <n v="3"/>
    <n v="1"/>
    <n v="146"/>
    <n v="3"/>
    <n v="1"/>
    <n v="3"/>
    <n v="3"/>
    <d v="2022-03-17T00:00:00"/>
    <x v="5"/>
    <s v="Carbonated"/>
    <x v="0"/>
    <b v="1"/>
    <n v="3"/>
    <n v="2"/>
    <s v="Monster Energy Original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38733685"/>
    <s v="Thursday, March 17, 2022"/>
    <s v="Credit"/>
    <n v="120"/>
    <n v="1.5"/>
    <n v="1"/>
    <n v="120"/>
    <n v="1.5"/>
    <n v="1"/>
    <n v="1.5"/>
    <n v="4.5"/>
    <d v="2022-03-17T00:00:00"/>
    <x v="90"/>
    <s v="Food"/>
    <x v="1"/>
    <b v="1"/>
    <n v="1.5"/>
    <n v="1"/>
    <s v="Doritos Nacho Cheese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4838733685"/>
    <s v="Thursday, March 17, 2022"/>
    <s v="Credit"/>
    <n v="122"/>
    <n v="1.5"/>
    <n v="1"/>
    <n v="122"/>
    <n v="1.5"/>
    <n v="1"/>
    <n v="1.5"/>
    <n v="4.5"/>
    <d v="2022-03-17T00:00:00"/>
    <x v="94"/>
    <s v="Food"/>
    <x v="1"/>
    <b v="1"/>
    <n v="1.5"/>
    <n v="1"/>
    <s v="Doritos Cool Ranch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4838733685"/>
    <s v="Thursday, March 17, 2022"/>
    <s v="Credit"/>
    <n v="121"/>
    <n v="1.5"/>
    <n v="1"/>
    <n v="121"/>
    <n v="1.5"/>
    <n v="1"/>
    <n v="1.5"/>
    <n v="4.5"/>
    <d v="2022-03-17T00:00:00"/>
    <x v="95"/>
    <s v="Food"/>
    <x v="1"/>
    <b v="1"/>
    <n v="1.5"/>
    <n v="1"/>
    <s v="Lays "/>
    <s v=" Classic"/>
    <m/>
    <s v="Thursday"/>
    <s v=" March 17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4839301261"/>
    <s v="Thursday, March 17, 2022"/>
    <s v="Cash"/>
    <n v="114"/>
    <n v="1.5"/>
    <n v="1"/>
    <n v="114"/>
    <n v="1.5"/>
    <n v="1"/>
    <n v="1.5"/>
    <n v="1.5"/>
    <d v="2022-03-17T00:00:00"/>
    <x v="4"/>
    <s v="Food"/>
    <x v="1"/>
    <b v="1"/>
    <n v="1.5"/>
    <n v="1"/>
    <s v="Miss Vickie's Potato Chip "/>
    <s v=" Lime &amp; Cracked Pe"/>
    <m/>
    <s v="Thursday"/>
    <s v=" March 17"/>
    <n v="2022"/>
    <n v="6527"/>
  </r>
  <r>
    <s v="Processed"/>
    <s v="VJ300320611"/>
    <s v="Brunswick Sq Mall"/>
    <s v="BSQ Mall x1366 - ATT"/>
    <n v="40.423690999999998"/>
    <n v="-74.380831999999998"/>
    <s v="Lays Baked - Barbecue"/>
    <s v="Food"/>
    <n v="14839508762"/>
    <s v="Thursday, March 17, 2022"/>
    <s v="Credit"/>
    <n v="112"/>
    <n v="1.5"/>
    <n v="1"/>
    <n v="112"/>
    <n v="1.5"/>
    <n v="1"/>
    <n v="1.5"/>
    <n v="1.5"/>
    <d v="2022-03-17T00:00:00"/>
    <x v="69"/>
    <s v="Food"/>
    <x v="1"/>
    <b v="1"/>
    <n v="1.5"/>
    <n v="1"/>
    <s v="Lays Baked "/>
    <s v=" Barbecue"/>
    <m/>
    <s v="Thursday"/>
    <s v=" March 17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39920544"/>
    <s v="Thursday, March 17, 2022"/>
    <s v="Cash"/>
    <n v="132"/>
    <n v="2"/>
    <n v="1"/>
    <n v="132"/>
    <n v="2"/>
    <n v="1"/>
    <n v="2"/>
    <n v="2"/>
    <d v="2022-03-17T00:00:00"/>
    <x v="21"/>
    <s v="Food"/>
    <x v="1"/>
    <b v="1"/>
    <n v="2"/>
    <n v="1.3333333333333333"/>
    <s v="Robert Irvine's "/>
    <s v=" Fit Crunch "/>
    <s v="  Chocolate Pea"/>
    <s v="Thursday"/>
    <s v=" March 1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40023610"/>
    <s v="Thursday, March 17, 2022"/>
    <s v="Credit"/>
    <n v="144"/>
    <n v="1.5"/>
    <n v="1"/>
    <n v="144"/>
    <n v="1.5"/>
    <n v="1"/>
    <n v="1.5"/>
    <n v="1.5"/>
    <d v="2022-03-17T00:00:00"/>
    <x v="29"/>
    <s v="Water"/>
    <x v="3"/>
    <b v="1"/>
    <n v="1.5"/>
    <n v="1"/>
    <s v="Poland Springs Water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40478183"/>
    <s v="Thursday, March 17, 2022"/>
    <s v="Credit"/>
    <n v="146"/>
    <n v="3"/>
    <n v="1"/>
    <n v="146"/>
    <n v="3"/>
    <n v="1"/>
    <n v="3"/>
    <n v="3"/>
    <d v="2022-03-17T00:00:00"/>
    <x v="5"/>
    <s v="Carbonated"/>
    <x v="0"/>
    <b v="1"/>
    <n v="3"/>
    <n v="2"/>
    <s v="Monster Energy Original"/>
    <m/>
    <m/>
    <s v="Thursday"/>
    <s v=" March 1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40783414"/>
    <s v="Thursday, March 17, 2022"/>
    <s v="Cash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Thursday"/>
    <s v=" March 17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41253488"/>
    <s v="Thursday, March 17, 2022"/>
    <s v="Cash"/>
    <n v="121"/>
    <n v="1.5"/>
    <n v="1"/>
    <n v="121"/>
    <n v="1.5"/>
    <n v="1"/>
    <n v="1.5"/>
    <n v="1.5"/>
    <d v="2022-03-17T00:00:00"/>
    <x v="49"/>
    <s v="Food"/>
    <x v="1"/>
    <b v="1"/>
    <n v="1.5"/>
    <n v="1"/>
    <s v="Takis FUGEO mini"/>
    <m/>
    <m/>
    <s v="Thursday"/>
    <s v=" March 17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41306073"/>
    <s v="Thursday, March 17, 2022"/>
    <s v="Cash"/>
    <n v="110"/>
    <n v="1.5"/>
    <n v="1"/>
    <n v="110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Thursday"/>
    <s v=" March 17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4841313020"/>
    <s v="Thursday, March 17, 2022"/>
    <s v="Cash"/>
    <n v="111"/>
    <n v="1.5"/>
    <n v="1"/>
    <n v="111"/>
    <n v="1.5"/>
    <n v="1"/>
    <n v="1.5"/>
    <n v="1.5"/>
    <d v="2022-03-30T00:00:00"/>
    <x v="43"/>
    <s v="Food"/>
    <x v="1"/>
    <b v="1"/>
    <n v="1.5"/>
    <n v="1"/>
    <s v="Miss Vickie's Potato Chip "/>
    <s v=" Jalapeno"/>
    <m/>
    <s v="Thursday"/>
    <s v=" March 17"/>
    <n v="2022"/>
    <n v="6527"/>
  </r>
  <r>
    <s v="Processed"/>
    <s v="VJ300320692"/>
    <s v="EB Public Library"/>
    <s v="EB Public Library x1380"/>
    <n v="40.416893999999999"/>
    <n v="-74.420399000000003"/>
    <s v="Miss Vickie's Potato Chip - Smokehouse BBQ"/>
    <s v="Food"/>
    <n v="14841324528"/>
    <s v="Thursday, March 17, 2022"/>
    <s v="Cash"/>
    <n v="112"/>
    <n v="1.5"/>
    <n v="1"/>
    <n v="112"/>
    <n v="1.5"/>
    <n v="1"/>
    <n v="1.5"/>
    <n v="1.5"/>
    <d v="2022-03-30T00:00:00"/>
    <x v="51"/>
    <s v="Food"/>
    <x v="1"/>
    <b v="1"/>
    <n v="1.5"/>
    <n v="1"/>
    <s v="Miss Vickie's Potato Chip "/>
    <s v=" Smokehouse BBQ"/>
    <m/>
    <s v="Thursday"/>
    <s v=" March 17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4841326100"/>
    <s v="Thursday, March 17, 2022"/>
    <s v="Cash"/>
    <n v="111"/>
    <n v="1.5"/>
    <n v="1"/>
    <n v="111"/>
    <n v="1.5"/>
    <n v="1"/>
    <n v="1.5"/>
    <n v="1.5"/>
    <d v="2022-03-30T00:00:00"/>
    <x v="43"/>
    <s v="Food"/>
    <x v="1"/>
    <b v="1"/>
    <n v="1.5"/>
    <n v="1"/>
    <s v="Miss Vickie's Potato Chip "/>
    <s v=" Jalapeno"/>
    <m/>
    <s v="Thursday"/>
    <s v=" March 17"/>
    <n v="2022"/>
    <n v="6527"/>
  </r>
  <r>
    <s v="Processed"/>
    <s v="VJ300205292"/>
    <s v="Brunswick Sq Mall"/>
    <s v="BSQ Mall x1364 - Zales"/>
    <n v="40.423690999999998"/>
    <n v="-74.380831999999998"/>
    <s v="Vitamin Water - Ice Cool Blue Lavender"/>
    <s v="Water"/>
    <n v="14841516847"/>
    <s v="Thursday, March 17, 2022"/>
    <s v="Cash"/>
    <n v="145"/>
    <n v="2.75"/>
    <n v="1"/>
    <n v="145"/>
    <n v="2.75"/>
    <n v="1"/>
    <n v="2.75"/>
    <n v="2.75"/>
    <d v="2022-03-17T00:00:00"/>
    <x v="52"/>
    <s v="Water"/>
    <x v="3"/>
    <b v="1"/>
    <n v="2.75"/>
    <n v="1.8333333333333333"/>
    <s v="Vitamin Water "/>
    <s v=" Ice Cool Blue Lavender"/>
    <m/>
    <s v="Thursday"/>
    <s v=" March 17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4841562371"/>
    <s v="Thursday, March 17, 2022"/>
    <s v="Cash"/>
    <n v="111"/>
    <n v="1.5"/>
    <n v="1"/>
    <n v="111"/>
    <n v="1.5"/>
    <n v="1"/>
    <n v="1.5"/>
    <n v="1.5"/>
    <d v="2022-03-30T00:00:00"/>
    <x v="43"/>
    <s v="Food"/>
    <x v="1"/>
    <b v="1"/>
    <n v="1.5"/>
    <n v="1"/>
    <s v="Miss Vickie's Potato Chip "/>
    <s v=" Jalapeno"/>
    <m/>
    <s v="Thursday"/>
    <s v=" March 17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41685158"/>
    <s v="Thursday, March 17, 2022"/>
    <s v="Cash"/>
    <n v="140"/>
    <n v="1.5"/>
    <n v="1"/>
    <n v="140"/>
    <n v="1.5"/>
    <n v="1"/>
    <n v="1.5"/>
    <n v="1.5"/>
    <d v="2022-03-17T00:00:00"/>
    <x v="44"/>
    <s v="Carbonated"/>
    <x v="0"/>
    <b v="1"/>
    <n v="1.5"/>
    <n v="1"/>
    <s v="Coca Cola "/>
    <s v=" Zero Sugar"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41775711"/>
    <s v="Thursday, March 17, 2022"/>
    <s v="Cash"/>
    <n v="123"/>
    <n v="1.5"/>
    <n v="1"/>
    <n v="123"/>
    <n v="1.5"/>
    <n v="1"/>
    <n v="1.5"/>
    <n v="1.5"/>
    <d v="2022-03-17T00:00:00"/>
    <x v="91"/>
    <s v="Food"/>
    <x v="1"/>
    <b v="1"/>
    <n v="1.5"/>
    <n v="1"/>
    <s v="Cheetos "/>
    <s v=" Crunchy"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4841783525"/>
    <s v="Thursday, March 17, 2022"/>
    <s v="Cash"/>
    <n v="122"/>
    <n v="1.5"/>
    <n v="1"/>
    <n v="122"/>
    <n v="1.5"/>
    <n v="1"/>
    <n v="1.5"/>
    <n v="1.5"/>
    <d v="2022-03-17T00:00:00"/>
    <x v="94"/>
    <s v="Food"/>
    <x v="1"/>
    <b v="1"/>
    <n v="1.5"/>
    <n v="1"/>
    <s v="Doritos Cool Ranch"/>
    <m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42114718"/>
    <s v="Thursday, March 17, 2022"/>
    <s v="Cash"/>
    <n v="123"/>
    <n v="1.5"/>
    <n v="1"/>
    <n v="123"/>
    <n v="1.5"/>
    <n v="1"/>
    <n v="1.5"/>
    <n v="1.5"/>
    <d v="2022-03-17T00:00:00"/>
    <x v="91"/>
    <s v="Food"/>
    <x v="1"/>
    <b v="1"/>
    <n v="1.5"/>
    <n v="1"/>
    <s v="Cheetos "/>
    <s v=" Crunchy"/>
    <m/>
    <s v="Thursday"/>
    <s v=" March 17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4842685368"/>
    <s v="Friday, March 18, 2022"/>
    <s v="Cash"/>
    <n v="120"/>
    <n v="1.5"/>
    <n v="1"/>
    <n v="120"/>
    <n v="1.5"/>
    <n v="1"/>
    <n v="1.5"/>
    <n v="1.5"/>
    <d v="2022-03-17T00:00:00"/>
    <x v="90"/>
    <s v="Food"/>
    <x v="1"/>
    <b v="1"/>
    <n v="1.5"/>
    <n v="1"/>
    <s v="Doritos Nacho Cheese"/>
    <m/>
    <m/>
    <s v="Friday"/>
    <s v=" March 18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42686892"/>
    <s v="Friday, March 18, 2022"/>
    <s v="Cash"/>
    <n v="123"/>
    <n v="1.5"/>
    <n v="1"/>
    <n v="123"/>
    <n v="1.5"/>
    <n v="1"/>
    <n v="1.5"/>
    <n v="1.5"/>
    <d v="2022-03-17T00:00:00"/>
    <x v="91"/>
    <s v="Food"/>
    <x v="1"/>
    <b v="1"/>
    <n v="1.5"/>
    <n v="1"/>
    <s v="Cheetos "/>
    <s v=" Crunchy"/>
    <m/>
    <s v="Friday"/>
    <s v=" March 18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42687044"/>
    <s v="Friday, March 18, 2022"/>
    <s v="Cash"/>
    <n v="123"/>
    <n v="1.5"/>
    <n v="1"/>
    <n v="123"/>
    <n v="1.5"/>
    <n v="1"/>
    <n v="1.5"/>
    <n v="1.5"/>
    <d v="2022-03-17T00:00:00"/>
    <x v="91"/>
    <s v="Food"/>
    <x v="1"/>
    <b v="1"/>
    <n v="1.5"/>
    <n v="1"/>
    <s v="Cheetos "/>
    <s v=" Crunchy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43825797"/>
    <s v="Friday, March 18, 2022"/>
    <s v="Cash"/>
    <n v="110"/>
    <n v="1.5"/>
    <n v="1"/>
    <n v="110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Friday"/>
    <s v=" March 18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44074841"/>
    <s v="Friday, March 18, 2022"/>
    <s v="Cash"/>
    <n v="111"/>
    <n v="1.5"/>
    <n v="1"/>
    <n v="111"/>
    <n v="1.5"/>
    <n v="1"/>
    <n v="1.5"/>
    <n v="1.5"/>
    <d v="2022-03-18T00:00:00"/>
    <x v="51"/>
    <s v="Food"/>
    <x v="1"/>
    <b v="1"/>
    <n v="1.5"/>
    <n v="1"/>
    <s v="Miss Vickie's Potato Chip "/>
    <s v=" Smokehouse BBQ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844297417"/>
    <s v="Friday, March 18, 2022"/>
    <s v="Cash"/>
    <n v="136"/>
    <n v="2"/>
    <n v="1"/>
    <n v="136"/>
    <n v="2"/>
    <n v="1"/>
    <n v="2"/>
    <n v="2"/>
    <d v="2022-03-30T00:00:00"/>
    <x v="96"/>
    <s v="Food"/>
    <x v="1"/>
    <b v="1"/>
    <n v="2"/>
    <n v="1.3333333333333333"/>
    <s v="Genius Keto Bar "/>
    <s v=" Chocolate Dream"/>
    <m/>
    <s v="Friday"/>
    <s v=" March 1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4844972282"/>
    <s v="Friday, March 18, 2022"/>
    <s v="Credit"/>
    <n v="122"/>
    <n v="1.5"/>
    <n v="2"/>
    <n v="122"/>
    <n v="1.5"/>
    <n v="2"/>
    <n v="3"/>
    <n v="5"/>
    <d v="2022-03-18T00:00:00"/>
    <x v="94"/>
    <s v="Food"/>
    <x v="1"/>
    <b v="1"/>
    <n v="1.5"/>
    <n v="1"/>
    <s v="Doritos Cool Ranch"/>
    <m/>
    <m/>
    <s v="Friday"/>
    <s v=" March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44972282"/>
    <s v="Friday, March 18, 2022"/>
    <s v="Credit"/>
    <n v="134"/>
    <n v="2"/>
    <n v="1"/>
    <n v="134"/>
    <n v="2"/>
    <n v="1"/>
    <n v="2"/>
    <n v="5"/>
    <d v="2022-03-18T00:00:00"/>
    <x v="10"/>
    <s v="Food"/>
    <x v="1"/>
    <b v="1"/>
    <n v="2"/>
    <n v="1.3333333333333333"/>
    <s v="KitKat "/>
    <s v=" Crisp Wafers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844981063"/>
    <s v="Friday, March 18, 2022"/>
    <s v="Credit"/>
    <n v="124"/>
    <n v="1.25"/>
    <n v="1"/>
    <n v="124"/>
    <n v="1.25"/>
    <n v="1"/>
    <n v="1.25"/>
    <n v="2.75"/>
    <d v="2022-03-30T00:00:00"/>
    <x v="48"/>
    <s v="Food"/>
    <x v="1"/>
    <b v="1"/>
    <n v="1.25"/>
    <n v="0.83333333333333337"/>
    <s v="CheezIt "/>
    <s v=" Original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44981063"/>
    <s v="Friday, March 18, 2022"/>
    <s v="Credit"/>
    <n v="114"/>
    <n v="1.5"/>
    <n v="1"/>
    <n v="114"/>
    <n v="1.5"/>
    <n v="1"/>
    <n v="1.5"/>
    <n v="2.75"/>
    <d v="2022-03-30T00:00:00"/>
    <x v="4"/>
    <s v="Food"/>
    <x v="1"/>
    <b v="1"/>
    <n v="1.5"/>
    <n v="1"/>
    <s v="Miss Vickie's Potato Chip "/>
    <s v=" Lime &amp; Cracked Pe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45020604"/>
    <s v="Friday, March 18, 2022"/>
    <s v="Cash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Friday"/>
    <s v=" March 18"/>
    <n v="2022"/>
    <n v="6527"/>
  </r>
  <r>
    <s v="Processed"/>
    <s v="VJ300320611"/>
    <s v="Brunswick Sq Mall"/>
    <s v="BSQ Mall x1366 - ATT"/>
    <n v="40.423690999999998"/>
    <n v="-74.380831999999998"/>
    <s v="Lays Baked - Barbecue"/>
    <s v="Food"/>
    <n v="14845529733"/>
    <s v="Friday, March 18, 2022"/>
    <s v="Cash"/>
    <n v="112"/>
    <n v="1.5"/>
    <n v="1"/>
    <n v="112"/>
    <n v="1.5"/>
    <n v="1"/>
    <n v="1.5"/>
    <n v="1.5"/>
    <d v="2022-03-18T00:00:00"/>
    <x v="69"/>
    <s v="Food"/>
    <x v="1"/>
    <b v="1"/>
    <n v="1.5"/>
    <n v="1"/>
    <s v="Lays Baked "/>
    <s v=" Barbecue"/>
    <m/>
    <s v="Friday"/>
    <s v=" March 1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845608666"/>
    <s v="Friday, March 18, 2022"/>
    <s v="Cash"/>
    <n v="138"/>
    <n v="2"/>
    <n v="1"/>
    <n v="138"/>
    <n v="2"/>
    <n v="1"/>
    <n v="2"/>
    <n v="2"/>
    <d v="2022-03-18T00:00:00"/>
    <x v="11"/>
    <s v="Food"/>
    <x v="1"/>
    <b v="1"/>
    <n v="2"/>
    <n v="1.3333333333333333"/>
    <s v="Wonderful Pistachios "/>
    <s v=" Variety"/>
    <m/>
    <s v="Friday"/>
    <s v=" March 1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845704575"/>
    <s v="Friday, March 18, 2022"/>
    <s v="Cash"/>
    <n v="138"/>
    <n v="2"/>
    <n v="1"/>
    <n v="138"/>
    <n v="2"/>
    <n v="1"/>
    <n v="2"/>
    <n v="2"/>
    <d v="2022-03-18T00:00:00"/>
    <x v="11"/>
    <s v="Food"/>
    <x v="1"/>
    <b v="1"/>
    <n v="2"/>
    <n v="1.3333333333333333"/>
    <s v="Wonderful Pistachios "/>
    <s v=" Variety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4845733451"/>
    <s v="Friday, March 18, 2022"/>
    <s v="Credit"/>
    <n v="113"/>
    <n v="1.5"/>
    <n v="1"/>
    <n v="113"/>
    <n v="1.5"/>
    <n v="1"/>
    <n v="1.5"/>
    <n v="1.5"/>
    <d v="2022-03-30T00:00:00"/>
    <x v="13"/>
    <s v="Food"/>
    <x v="1"/>
    <b v="1"/>
    <n v="1.5"/>
    <n v="1"/>
    <s v="Miss Vickie's Potato Chip "/>
    <s v=" Sea Salt Original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45774159"/>
    <s v="Friday, March 18, 2022"/>
    <s v="Cash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Bai Antioxidant - Kula Watermelon"/>
    <s v="Non Carbonated"/>
    <n v="14845777261"/>
    <s v="Friday, March 18, 2022"/>
    <s v="Cash"/>
    <n v="147"/>
    <n v="2.75"/>
    <n v="1"/>
    <n v="147"/>
    <n v="2.75"/>
    <n v="1"/>
    <n v="2.75"/>
    <n v="2.75"/>
    <d v="2022-03-30T00:00:00"/>
    <x v="101"/>
    <s v="Non Carbonated"/>
    <x v="2"/>
    <b v="1"/>
    <n v="2.75"/>
    <n v="1.8333333333333333"/>
    <s v="Bai Antioxidant "/>
    <s v=" Kula Watermelon"/>
    <m/>
    <s v="Friday"/>
    <s v=" March 18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4845816964"/>
    <s v="Friday, March 18, 2022"/>
    <s v="Credit"/>
    <n v="130"/>
    <n v="2"/>
    <n v="1"/>
    <n v="130"/>
    <n v="2"/>
    <n v="1"/>
    <n v="2"/>
    <n v="2"/>
    <d v="2022-03-30T00:00:00"/>
    <x v="99"/>
    <s v="Food"/>
    <x v="1"/>
    <b v="1"/>
    <n v="2"/>
    <n v="1.3333333333333333"/>
    <s v="Autumns Granola Bar "/>
    <s v=" Cinnamon Almond"/>
    <m/>
    <s v="Friday"/>
    <s v=" March 1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46214529"/>
    <s v="Friday, March 18, 2022"/>
    <s v="Credit"/>
    <n v="144"/>
    <n v="1.5"/>
    <n v="1"/>
    <n v="144"/>
    <n v="1.5"/>
    <n v="1"/>
    <n v="1.5"/>
    <n v="1.5"/>
    <d v="2022-03-18T00:00:00"/>
    <x v="29"/>
    <s v="Water"/>
    <x v="3"/>
    <b v="1"/>
    <n v="1.5"/>
    <n v="1"/>
    <s v="Poland Springs Water"/>
    <m/>
    <m/>
    <s v="Friday"/>
    <s v=" March 18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846549759"/>
    <s v="Friday, March 18, 2022"/>
    <s v="Cash"/>
    <n v="123"/>
    <n v="1.5"/>
    <n v="1"/>
    <n v="123"/>
    <n v="1.5"/>
    <n v="1"/>
    <n v="1.5"/>
    <n v="1.5"/>
    <d v="2022-03-18T00:00:00"/>
    <x v="1"/>
    <s v="Food"/>
    <x v="1"/>
    <b v="1"/>
    <n v="1.5"/>
    <n v="1"/>
    <s v="Takis "/>
    <s v=" Hot Chilli Pepper &amp; Lime"/>
    <m/>
    <s v="Friday"/>
    <s v=" March 18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846768926"/>
    <s v="Friday, March 18, 2022"/>
    <s v="Credit"/>
    <n v="122"/>
    <n v="1.5"/>
    <n v="1"/>
    <n v="122"/>
    <n v="1.5"/>
    <n v="1"/>
    <n v="1.5"/>
    <n v="1.5"/>
    <d v="2022-03-18T00:00:00"/>
    <x v="85"/>
    <s v="Food"/>
    <x v="1"/>
    <b v="1"/>
    <n v="1.5"/>
    <n v="1"/>
    <s v="Cheetos Baked "/>
    <s v=" Crunchy Cheese"/>
    <m/>
    <s v="Friday"/>
    <s v=" March 18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846828221"/>
    <s v="Friday, March 18, 2022"/>
    <s v="Cash"/>
    <n v="130"/>
    <n v="2"/>
    <n v="1"/>
    <n v="130"/>
    <n v="2"/>
    <n v="1"/>
    <n v="2"/>
    <n v="2"/>
    <d v="2022-03-18T00:00:00"/>
    <x v="10"/>
    <s v="Food"/>
    <x v="1"/>
    <b v="1"/>
    <n v="2"/>
    <n v="1.3333333333333333"/>
    <s v="KitKat "/>
    <s v=" Crisp Wafers"/>
    <m/>
    <s v="Friday"/>
    <s v=" March 18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846936181"/>
    <s v="Friday, March 18, 2022"/>
    <s v="Credit"/>
    <n v="146"/>
    <n v="3"/>
    <n v="1"/>
    <n v="146"/>
    <n v="3"/>
    <n v="1"/>
    <n v="3"/>
    <n v="3"/>
    <d v="2022-03-18T00:00:00"/>
    <x v="5"/>
    <s v="Carbonated"/>
    <x v="0"/>
    <b v="1"/>
    <n v="3"/>
    <n v="2"/>
    <s v="Monster Energy Original"/>
    <m/>
    <m/>
    <s v="Friday"/>
    <s v=" March 18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846938032"/>
    <s v="Friday, March 18, 2022"/>
    <s v="Credit"/>
    <n v="145"/>
    <n v="2.5"/>
    <n v="1"/>
    <n v="145"/>
    <n v="2.5"/>
    <n v="1"/>
    <n v="2.5"/>
    <n v="2.5"/>
    <d v="2022-03-18T00:00:00"/>
    <x v="31"/>
    <s v="Non Carbonated"/>
    <x v="2"/>
    <b v="1"/>
    <n v="2.5"/>
    <n v="1.6666666666666667"/>
    <s v="Snapple Diet Tea "/>
    <s v=" Raspberry"/>
    <m/>
    <s v="Friday"/>
    <s v=" March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47366238"/>
    <s v="Friday, March 18, 2022"/>
    <s v="Cash"/>
    <n v="134"/>
    <n v="2"/>
    <n v="1"/>
    <n v="134"/>
    <n v="2"/>
    <n v="1"/>
    <n v="2"/>
    <n v="2"/>
    <d v="2022-03-18T00:00:00"/>
    <x v="10"/>
    <s v="Food"/>
    <x v="1"/>
    <b v="1"/>
    <n v="2"/>
    <n v="1.3333333333333333"/>
    <s v="KitKat "/>
    <s v=" Crisp Wafers"/>
    <m/>
    <s v="Friday"/>
    <s v=" March 18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48387486"/>
    <s v="Saturday, March 19, 2022"/>
    <s v="Credit"/>
    <n v="121"/>
    <n v="1.5"/>
    <n v="1"/>
    <n v="121"/>
    <n v="1.5"/>
    <n v="1"/>
    <n v="1.5"/>
    <n v="1.5"/>
    <d v="2022-03-19T00:00:00"/>
    <x v="49"/>
    <s v="Food"/>
    <x v="1"/>
    <b v="1"/>
    <n v="1.5"/>
    <n v="1"/>
    <s v="Takis FUGEO mini"/>
    <m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848389061"/>
    <s v="Saturday, March 19, 2022"/>
    <s v="Credit"/>
    <n v="122"/>
    <n v="1.5"/>
    <n v="1"/>
    <n v="122"/>
    <n v="1.5"/>
    <n v="1"/>
    <n v="1.5"/>
    <n v="1.5"/>
    <d v="2022-03-19T00:00:00"/>
    <x v="85"/>
    <s v="Food"/>
    <x v="1"/>
    <b v="1"/>
    <n v="1.5"/>
    <n v="1"/>
    <s v="Cheetos Baked "/>
    <s v=" Crunchy Cheese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Vitamin Water - Ice Cool Blue Lavender"/>
    <s v="Water"/>
    <n v="14848394148"/>
    <s v="Saturday, March 19, 2022"/>
    <s v="Credit"/>
    <n v="145"/>
    <n v="2.75"/>
    <n v="1"/>
    <n v="145"/>
    <n v="2.75"/>
    <n v="1"/>
    <n v="2.75"/>
    <n v="2.75"/>
    <d v="2022-03-19T00:00:00"/>
    <x v="52"/>
    <s v="Water"/>
    <x v="3"/>
    <b v="1"/>
    <n v="2.75"/>
    <n v="1.8333333333333333"/>
    <s v="Vitamin Water "/>
    <s v=" Ice Cool Blue Lavender"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848732843"/>
    <s v="Saturday, March 19, 2022"/>
    <s v="Cash"/>
    <n v="140"/>
    <n v="2"/>
    <n v="1"/>
    <n v="140"/>
    <n v="2"/>
    <n v="1"/>
    <n v="2"/>
    <n v="2"/>
    <d v="2022-03-30T00:00:00"/>
    <x v="93"/>
    <s v="Non Carbonated"/>
    <x v="2"/>
    <b v="1"/>
    <n v="2"/>
    <n v="1.3333333333333333"/>
    <s v="Iberia Coconut Water"/>
    <m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848758456"/>
    <s v="Saturday, March 19, 2022"/>
    <s v="Credit"/>
    <n v="147"/>
    <n v="2.75"/>
    <n v="1"/>
    <n v="147"/>
    <n v="2.75"/>
    <n v="1"/>
    <n v="2.75"/>
    <n v="2.75"/>
    <d v="2022-03-19T00:00:00"/>
    <x v="66"/>
    <s v="Water"/>
    <x v="3"/>
    <b v="1"/>
    <n v="2.75"/>
    <n v="1.8333333333333333"/>
    <s v="Vitamin Water "/>
    <s v=" Squeezed Lemonade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48760026"/>
    <s v="Saturday, March 19, 2022"/>
    <s v="Credit"/>
    <n v="144"/>
    <n v="1.5"/>
    <n v="1"/>
    <n v="144"/>
    <n v="1.5"/>
    <n v="1"/>
    <n v="1.5"/>
    <n v="1.5"/>
    <d v="2022-03-19T00:00:00"/>
    <x v="29"/>
    <s v="Water"/>
    <x v="3"/>
    <b v="1"/>
    <n v="1.5"/>
    <n v="1"/>
    <s v="Poland Springs Water"/>
    <m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848798179"/>
    <s v="Saturday, March 19, 2022"/>
    <s v="Cash"/>
    <n v="110"/>
    <n v="1.5"/>
    <n v="1"/>
    <n v="110"/>
    <n v="1.5"/>
    <n v="1"/>
    <n v="1.5"/>
    <n v="1.5"/>
    <d v="2022-03-19T00:00:00"/>
    <x v="36"/>
    <s v="Food"/>
    <x v="1"/>
    <b v="1"/>
    <n v="1.5"/>
    <n v="1"/>
    <s v="Good Health Veggie Stix "/>
    <s v=" Sea Salt"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4848915570"/>
    <s v="Saturday, March 19, 2022"/>
    <s v="Cash"/>
    <n v="130"/>
    <n v="2"/>
    <n v="1"/>
    <n v="130"/>
    <n v="2"/>
    <n v="1"/>
    <n v="2"/>
    <n v="2"/>
    <d v="2022-03-30T00:00:00"/>
    <x v="99"/>
    <s v="Food"/>
    <x v="1"/>
    <b v="1"/>
    <n v="2"/>
    <n v="1.3333333333333333"/>
    <s v="Autumns Granola Bar "/>
    <s v=" Cinnamon Almond"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4848918017"/>
    <s v="Saturday, March 19, 2022"/>
    <s v="Cash"/>
    <n v="111"/>
    <n v="1.5"/>
    <n v="1"/>
    <n v="111"/>
    <n v="1.5"/>
    <n v="1"/>
    <n v="1.5"/>
    <n v="1.5"/>
    <d v="2022-03-30T00:00:00"/>
    <x v="43"/>
    <s v="Food"/>
    <x v="1"/>
    <b v="1"/>
    <n v="1.5"/>
    <n v="1"/>
    <s v="Miss Vickie's Potato Chip "/>
    <s v=" Jalapeno"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849180640"/>
    <s v="Saturday, March 19, 2022"/>
    <s v="Credit"/>
    <n v="143"/>
    <n v="2"/>
    <n v="1"/>
    <n v="143"/>
    <n v="2"/>
    <n v="1"/>
    <n v="2"/>
    <n v="2"/>
    <d v="2022-03-19T00:00:00"/>
    <x v="24"/>
    <s v="Water"/>
    <x v="3"/>
    <b v="1"/>
    <n v="2"/>
    <n v="1.3333333333333333"/>
    <s v="S. Pellegrino Sparkling Mineral Water"/>
    <m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49226787"/>
    <s v="Saturday, March 19, 2022"/>
    <s v="Cash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849235770"/>
    <s v="Saturday, March 19, 2022"/>
    <s v="Cash"/>
    <n v="134"/>
    <n v="2"/>
    <n v="1"/>
    <n v="134"/>
    <n v="2"/>
    <n v="1"/>
    <n v="2"/>
    <n v="2"/>
    <d v="2022-03-30T00:00:00"/>
    <x v="80"/>
    <s v="Food"/>
    <x v="1"/>
    <b v="1"/>
    <n v="2"/>
    <n v="1.3333333333333333"/>
    <s v="RXBAR "/>
    <s v=" Protein Bar "/>
    <s v=" Peanut Butter"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49264047"/>
    <s v="Saturday, March 19, 2022"/>
    <s v="Cash"/>
    <n v="121"/>
    <n v="1.5"/>
    <n v="1"/>
    <n v="121"/>
    <n v="1.5"/>
    <n v="1"/>
    <n v="1.5"/>
    <n v="1.5"/>
    <d v="2022-03-19T00:00:00"/>
    <x v="49"/>
    <s v="Food"/>
    <x v="1"/>
    <b v="1"/>
    <n v="1.5"/>
    <n v="1"/>
    <s v="Takis FUGEO mini"/>
    <m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49421535"/>
    <s v="Saturday, March 19, 2022"/>
    <s v="Cash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Saturday"/>
    <s v=" March 19"/>
    <n v="2022"/>
    <n v="6527"/>
  </r>
  <r>
    <s v="Processed"/>
    <s v="VJ300320692"/>
    <s v="EB Public Library"/>
    <s v="EB Public Library x1380"/>
    <n v="40.416893999999999"/>
    <n v="-74.420399000000003"/>
    <s v="Bai Antioxidant - Kula Watermelon"/>
    <s v="Non Carbonated"/>
    <n v="14849429310"/>
    <s v="Saturday, March 19, 2022"/>
    <s v="Cash"/>
    <n v="147"/>
    <n v="2.75"/>
    <n v="1"/>
    <n v="147"/>
    <n v="2.75"/>
    <n v="1"/>
    <n v="2.75"/>
    <n v="2.75"/>
    <d v="2022-03-30T00:00:00"/>
    <x v="101"/>
    <s v="Non Carbonated"/>
    <x v="2"/>
    <b v="1"/>
    <n v="2.75"/>
    <n v="1.8333333333333333"/>
    <s v="Bai Antioxidant "/>
    <s v=" Kula Watermelon"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849666930"/>
    <s v="Saturday, March 19, 2022"/>
    <s v="Cash"/>
    <n v="143"/>
    <n v="2"/>
    <n v="1"/>
    <n v="143"/>
    <n v="2"/>
    <n v="1"/>
    <n v="2"/>
    <n v="2"/>
    <d v="2022-03-19T00:00:00"/>
    <x v="24"/>
    <s v="Water"/>
    <x v="3"/>
    <b v="1"/>
    <n v="2"/>
    <n v="1.3333333333333333"/>
    <s v="S. Pellegrino Sparkling Mineral Water"/>
    <m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849667525"/>
    <s v="Saturday, March 19, 2022"/>
    <s v="Cash"/>
    <n v="143"/>
    <n v="2"/>
    <n v="1"/>
    <n v="143"/>
    <n v="2"/>
    <n v="1"/>
    <n v="2"/>
    <n v="2"/>
    <d v="2022-03-19T00:00:00"/>
    <x v="24"/>
    <s v="Water"/>
    <x v="3"/>
    <b v="1"/>
    <n v="2"/>
    <n v="1.3333333333333333"/>
    <s v="S. Pellegrino Sparkling Mineral Water"/>
    <m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849753441"/>
    <s v="Saturday, March 19, 2022"/>
    <s v="Credit"/>
    <n v="144"/>
    <n v="2.5"/>
    <n v="1"/>
    <n v="144"/>
    <n v="2.5"/>
    <n v="1"/>
    <n v="2.5"/>
    <n v="2.5"/>
    <d v="2022-03-19T00:00:00"/>
    <x v="40"/>
    <s v="Non Carbonated"/>
    <x v="2"/>
    <b v="1"/>
    <n v="2.5"/>
    <n v="1.6666666666666667"/>
    <s v="Bai Antioxidant "/>
    <s v=" Molokai Coconut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Lays Baked - Original"/>
    <s v="Food"/>
    <n v="14849768679"/>
    <s v="Saturday, March 19, 2022"/>
    <s v="Credit"/>
    <n v="111"/>
    <n v="1.5"/>
    <n v="1"/>
    <n v="111"/>
    <n v="1.5"/>
    <n v="1"/>
    <n v="1.5"/>
    <n v="1.5"/>
    <d v="2022-03-19T00:00:00"/>
    <x v="55"/>
    <s v="Food"/>
    <x v="1"/>
    <b v="1"/>
    <n v="1.5"/>
    <n v="1"/>
    <s v="Lays Baked "/>
    <s v=" Original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4849772343"/>
    <s v="Saturday, March 19, 2022"/>
    <s v="Credit"/>
    <n v="110"/>
    <n v="1.5"/>
    <n v="1"/>
    <n v="110"/>
    <n v="1.5"/>
    <n v="1"/>
    <n v="1.5"/>
    <n v="1.5"/>
    <d v="2022-03-19T00:00:00"/>
    <x v="67"/>
    <s v="Food"/>
    <x v="1"/>
    <b v="1"/>
    <n v="1.5"/>
    <n v="1"/>
    <s v="Popchips Potato "/>
    <s v=" Sea Salt"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4849786937"/>
    <s v="Saturday, March 19, 2022"/>
    <s v="Cash"/>
    <n v="114"/>
    <n v="1.5"/>
    <n v="1"/>
    <n v="114"/>
    <n v="1.5"/>
    <n v="1"/>
    <n v="1.5"/>
    <n v="1.5"/>
    <d v="2022-03-19T00:00:00"/>
    <x v="13"/>
    <s v="Food"/>
    <x v="1"/>
    <b v="1"/>
    <n v="1.5"/>
    <n v="1"/>
    <s v="Miss Vickie's Potato Chip "/>
    <s v=" Sea Salt Original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&amp; Vinega"/>
    <s v="Food"/>
    <n v="14849793356"/>
    <s v="Saturday, March 19, 2022"/>
    <s v="Cash"/>
    <n v="112"/>
    <n v="1.5"/>
    <n v="1"/>
    <n v="112"/>
    <n v="1.5"/>
    <n v="1"/>
    <n v="1.5"/>
    <n v="1.5"/>
    <d v="2022-03-19T00:00:00"/>
    <x v="3"/>
    <s v="Food"/>
    <x v="1"/>
    <b v="1"/>
    <n v="1.5"/>
    <n v="1"/>
    <s v="Miss Vickie's Potato Chip "/>
    <s v=" Sea Salt &amp; Vinega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49794334"/>
    <s v="Saturday, March 19, 2022"/>
    <s v="Cash"/>
    <n v="140"/>
    <n v="1.5"/>
    <n v="1"/>
    <n v="140"/>
    <n v="1.5"/>
    <n v="1"/>
    <n v="1.5"/>
    <n v="1.5"/>
    <d v="2022-03-19T00:00:00"/>
    <x v="44"/>
    <s v="Carbonated"/>
    <x v="0"/>
    <b v="1"/>
    <n v="1.5"/>
    <n v="1"/>
    <s v="Coca Cola "/>
    <s v=" Zero Sugar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49794677"/>
    <s v="Saturday, March 19, 2022"/>
    <s v="Cash"/>
    <n v="121"/>
    <n v="1.5"/>
    <n v="1"/>
    <n v="121"/>
    <n v="1.5"/>
    <n v="1"/>
    <n v="1.5"/>
    <n v="1.5"/>
    <d v="2022-03-19T00:00:00"/>
    <x v="49"/>
    <s v="Food"/>
    <x v="1"/>
    <b v="1"/>
    <n v="1.5"/>
    <n v="1"/>
    <s v="Takis FUGEO mini"/>
    <m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Bubly - Blackberry"/>
    <s v="Water"/>
    <n v="14849797564"/>
    <s v="Saturday, March 19, 2022"/>
    <s v="Cash"/>
    <n v="142"/>
    <n v="1.5"/>
    <n v="1"/>
    <n v="142"/>
    <n v="1.5"/>
    <n v="1"/>
    <n v="1.5"/>
    <n v="1.5"/>
    <d v="2022-03-19T00:00:00"/>
    <x v="89"/>
    <s v="Water"/>
    <x v="3"/>
    <b v="1"/>
    <n v="1.5"/>
    <n v="1"/>
    <s v="Bubly "/>
    <s v=" Blackberry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849843182"/>
    <s v="Saturday, March 19, 2022"/>
    <s v="Cash"/>
    <n v="122"/>
    <n v="1.5"/>
    <n v="1"/>
    <n v="122"/>
    <n v="1.5"/>
    <n v="1"/>
    <n v="1.5"/>
    <n v="1.5"/>
    <d v="2022-03-19T00:00:00"/>
    <x v="85"/>
    <s v="Food"/>
    <x v="1"/>
    <b v="1"/>
    <n v="1.5"/>
    <n v="1"/>
    <s v="Cheetos Baked "/>
    <s v=" Crunchy Cheese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49866025"/>
    <s v="Saturday, March 19, 2022"/>
    <s v="Cash"/>
    <n v="144"/>
    <n v="1.5"/>
    <n v="1"/>
    <n v="144"/>
    <n v="1.5"/>
    <n v="1"/>
    <n v="1.5"/>
    <n v="1.5"/>
    <d v="2022-03-19T00:00:00"/>
    <x v="29"/>
    <s v="Water"/>
    <x v="3"/>
    <b v="1"/>
    <n v="1.5"/>
    <n v="1"/>
    <s v="Poland Springs Water"/>
    <m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49917098"/>
    <s v="Saturday, March 19, 2022"/>
    <s v="Cash"/>
    <n v="144"/>
    <n v="1.5"/>
    <n v="1"/>
    <n v="144"/>
    <n v="1.5"/>
    <n v="1"/>
    <n v="1.5"/>
    <n v="1.5"/>
    <d v="2022-03-19T00:00:00"/>
    <x v="29"/>
    <s v="Water"/>
    <x v="3"/>
    <b v="1"/>
    <n v="1.5"/>
    <n v="1"/>
    <s v="Poland Springs Water"/>
    <m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850144030"/>
    <s v="Saturday, March 19, 2022"/>
    <s v="Credit"/>
    <n v="143"/>
    <n v="2.5"/>
    <n v="1"/>
    <n v="143"/>
    <n v="2.5"/>
    <n v="1"/>
    <n v="2.5"/>
    <n v="2.5"/>
    <d v="2022-03-19T00:00:00"/>
    <x v="37"/>
    <s v="Non Carbonated"/>
    <x v="2"/>
    <b v="1"/>
    <n v="2.5"/>
    <n v="1.6666666666666667"/>
    <s v="Snapple Diet Tea "/>
    <s v=" Peach Tea"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850246702"/>
    <s v="Saturday, March 19, 2022"/>
    <s v="Credit"/>
    <n v="145"/>
    <n v="2.5"/>
    <n v="1"/>
    <n v="145"/>
    <n v="2.5"/>
    <n v="1"/>
    <n v="2.5"/>
    <n v="2.5"/>
    <d v="2022-03-19T00:00:00"/>
    <x v="31"/>
    <s v="Non Carbonated"/>
    <x v="2"/>
    <b v="1"/>
    <n v="2.5"/>
    <n v="1.6666666666666667"/>
    <s v="Snapple Diet Tea "/>
    <s v=" Raspberry"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50301787"/>
    <s v="Saturday, March 19, 2022"/>
    <s v="Cash"/>
    <n v="144"/>
    <n v="1.5"/>
    <n v="1"/>
    <n v="144"/>
    <n v="1.5"/>
    <n v="1"/>
    <n v="1.5"/>
    <n v="1.5"/>
    <d v="2022-03-19T00:00:00"/>
    <x v="29"/>
    <s v="Water"/>
    <x v="3"/>
    <b v="1"/>
    <n v="1.5"/>
    <n v="1"/>
    <s v="Poland Springs Water"/>
    <m/>
    <m/>
    <s v="Saturday"/>
    <s v=" March 19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850305930"/>
    <s v="Saturday, March 19, 2022"/>
    <s v="Cash"/>
    <n v="122"/>
    <n v="1.5"/>
    <n v="1"/>
    <n v="122"/>
    <n v="1.5"/>
    <n v="1"/>
    <n v="1.5"/>
    <n v="1.5"/>
    <d v="2022-03-19T00:00:00"/>
    <x v="85"/>
    <s v="Food"/>
    <x v="1"/>
    <b v="1"/>
    <n v="1.5"/>
    <n v="1"/>
    <s v="Cheetos Baked "/>
    <s v=" Crunchy Cheese"/>
    <m/>
    <s v="Saturday"/>
    <s v=" March 19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851671801"/>
    <s v="Sunday, March 20, 2022"/>
    <s v="Cash"/>
    <n v="143"/>
    <n v="2"/>
    <n v="1"/>
    <n v="143"/>
    <n v="2"/>
    <n v="1"/>
    <n v="2"/>
    <n v="2"/>
    <d v="2022-03-20T00:00:00"/>
    <x v="24"/>
    <s v="Water"/>
    <x v="3"/>
    <b v="1"/>
    <n v="2"/>
    <n v="1.3333333333333333"/>
    <s v="S. Pellegrino Sparkling Mineral Water"/>
    <m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851817336"/>
    <s v="Sunday, March 20, 2022"/>
    <s v="Cash"/>
    <n v="146"/>
    <n v="3.5"/>
    <n v="1"/>
    <n v="146"/>
    <n v="3.5"/>
    <n v="1"/>
    <n v="3.5"/>
    <n v="3.5"/>
    <d v="2022-03-30T00:00:00"/>
    <x v="88"/>
    <s v="Non Carbonated"/>
    <x v="2"/>
    <b v="1"/>
    <n v="3.5"/>
    <n v="2.3333333333333335"/>
    <s v="Starbucks Doubleshot Energy "/>
    <s v=" Mocha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851901052"/>
    <s v="Sunday, March 20, 2022"/>
    <s v="Credit"/>
    <n v="145"/>
    <n v="2.75"/>
    <n v="1"/>
    <n v="145"/>
    <n v="2.75"/>
    <n v="1"/>
    <n v="2.75"/>
    <n v="2.75"/>
    <d v="2022-03-30T00:00:00"/>
    <x v="102"/>
    <s v="Non Carbonated"/>
    <x v="2"/>
    <b v="1"/>
    <n v="2.75"/>
    <n v="1.8333333333333333"/>
    <s v="Honest Tea "/>
    <s v=" Berry Hibiscus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Hungry Buddha - Chocolate Chip"/>
    <s v="Food"/>
    <n v="14851948159"/>
    <s v="Sunday, March 20, 2022"/>
    <s v="Cash"/>
    <n v="137"/>
    <n v="2"/>
    <n v="1"/>
    <n v="137"/>
    <n v="2"/>
    <n v="1"/>
    <n v="2"/>
    <n v="2"/>
    <d v="2022-03-30T00:00:00"/>
    <x v="103"/>
    <s v="Food"/>
    <x v="1"/>
    <b v="1"/>
    <n v="2"/>
    <n v="1.3333333333333333"/>
    <s v="Hungry Buddha "/>
    <s v=" Chocolate Chip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52213568"/>
    <s v="Sunday, March 20, 2022"/>
    <s v="Cash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4852218901"/>
    <s v="Sunday, March 20, 2022"/>
    <s v="Cash"/>
    <n v="138"/>
    <n v="2"/>
    <n v="1"/>
    <n v="138"/>
    <n v="2"/>
    <n v="1"/>
    <n v="2"/>
    <n v="2"/>
    <d v="2022-03-30T00:00:00"/>
    <x v="10"/>
    <s v="Food"/>
    <x v="1"/>
    <b v="1"/>
    <n v="2"/>
    <n v="1.3333333333333333"/>
    <s v="KitKat "/>
    <s v=" Crisp Wafers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852230693"/>
    <s v="Sunday, March 20, 2022"/>
    <s v="Cash"/>
    <n v="124"/>
    <n v="1.25"/>
    <n v="1"/>
    <n v="124"/>
    <n v="1.25"/>
    <n v="1"/>
    <n v="1.25"/>
    <n v="1.25"/>
    <d v="2022-03-30T00:00:00"/>
    <x v="48"/>
    <s v="Food"/>
    <x v="1"/>
    <b v="1"/>
    <n v="1.25"/>
    <n v="0.83333333333333337"/>
    <s v="CheezIt "/>
    <s v=" Original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52236922"/>
    <s v="Sunday, March 20, 2022"/>
    <s v="Cash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852397428"/>
    <s v="Sunday, March 20, 2022"/>
    <s v="Credit"/>
    <n v="125"/>
    <n v="2.5"/>
    <n v="1"/>
    <n v="125"/>
    <n v="2.5"/>
    <n v="1"/>
    <n v="2.5"/>
    <n v="2.5"/>
    <d v="2022-03-30T00:00:00"/>
    <x v="98"/>
    <s v="Food"/>
    <x v="1"/>
    <b v="1"/>
    <n v="2.5"/>
    <n v="1.6666666666666667"/>
    <s v="Lenny &amp; Larrys "/>
    <s v=" SnickerDoodle"/>
    <m/>
    <s v="Sunday"/>
    <s v=" March 20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852417398"/>
    <s v="Sunday, March 20, 2022"/>
    <s v="Credit"/>
    <n v="147"/>
    <n v="2.75"/>
    <n v="1"/>
    <n v="147"/>
    <n v="2.75"/>
    <n v="1"/>
    <n v="2.75"/>
    <n v="2.75"/>
    <d v="2022-03-20T00:00:00"/>
    <x v="66"/>
    <s v="Water"/>
    <x v="3"/>
    <b v="1"/>
    <n v="2.75"/>
    <n v="1.8333333333333333"/>
    <s v="Vitamin Water "/>
    <s v=" Squeezed Lemonade"/>
    <m/>
    <s v="Sunday"/>
    <s v=" March 20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852436101"/>
    <s v="Sunday, March 20, 2022"/>
    <s v="Credit"/>
    <n v="125"/>
    <n v="2.5"/>
    <n v="1"/>
    <n v="125"/>
    <n v="2.5"/>
    <n v="1"/>
    <n v="2.5"/>
    <n v="2.5"/>
    <d v="2022-03-30T00:00:00"/>
    <x v="98"/>
    <s v="Food"/>
    <x v="1"/>
    <b v="1"/>
    <n v="2.5"/>
    <n v="1.6666666666666667"/>
    <s v="Lenny &amp; Larrys "/>
    <s v=" SnickerDoodle"/>
    <m/>
    <s v="Sunday"/>
    <s v=" March 20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&amp; Vinega"/>
    <s v="Food"/>
    <n v="14853432645"/>
    <s v="Monday, March 21, 2022"/>
    <s v="Credit"/>
    <n v="112"/>
    <n v="1.5"/>
    <n v="1"/>
    <n v="112"/>
    <n v="1.5"/>
    <n v="1"/>
    <n v="1.5"/>
    <n v="1.5"/>
    <d v="2022-03-20T00:00:00"/>
    <x v="3"/>
    <s v="Food"/>
    <x v="1"/>
    <b v="1"/>
    <n v="1.5"/>
    <n v="1"/>
    <s v="Miss Vickie's Potato Chip "/>
    <s v=" Sea Salt &amp; Vinega"/>
    <m/>
    <s v="Monday"/>
    <s v=" March 2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53433980"/>
    <s v="Monday, March 21, 2022"/>
    <s v="Cash"/>
    <n v="140"/>
    <n v="1.5"/>
    <n v="1"/>
    <n v="140"/>
    <n v="1.5"/>
    <n v="1"/>
    <n v="1.5"/>
    <n v="1.5"/>
    <d v="2022-03-20T00:00:00"/>
    <x v="44"/>
    <s v="Carbonated"/>
    <x v="0"/>
    <b v="1"/>
    <n v="1.5"/>
    <n v="1"/>
    <s v="Coca Cola "/>
    <s v=" Zero Sugar"/>
    <m/>
    <s v="Monday"/>
    <s v=" March 21"/>
    <n v="2022"/>
    <n v="6527"/>
  </r>
  <r>
    <s v="Processed"/>
    <s v="VJ300320611"/>
    <s v="Brunswick Sq Mall"/>
    <s v="BSQ Mall x1366 - ATT"/>
    <n v="40.423690999999998"/>
    <n v="-74.380831999999998"/>
    <s v="Robert Irvine's - Fit Crunch -  Chocolate Pea"/>
    <s v="Food"/>
    <n v="14854379364"/>
    <s v="Monday, March 21, 2022"/>
    <s v="Credit"/>
    <n v="138"/>
    <n v="2"/>
    <n v="1"/>
    <n v="138"/>
    <n v="2"/>
    <n v="1"/>
    <n v="2"/>
    <n v="2"/>
    <d v="2022-03-21T00:00:00"/>
    <x v="21"/>
    <s v="Food"/>
    <x v="1"/>
    <b v="1"/>
    <n v="2"/>
    <n v="1.3333333333333333"/>
    <s v="Robert Irvine's "/>
    <s v=" Fit Crunch "/>
    <s v="  Chocolate Pea"/>
    <s v="Monday"/>
    <s v=" March 2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854568213"/>
    <s v="Monday, March 21, 2022"/>
    <s v="Cash"/>
    <n v="145"/>
    <n v="2.5"/>
    <n v="1"/>
    <n v="145"/>
    <n v="2.5"/>
    <n v="1"/>
    <n v="2.5"/>
    <n v="2.5"/>
    <d v="2022-03-21T00:00:00"/>
    <x v="7"/>
    <s v="Non Carbonated"/>
    <x v="2"/>
    <b v="1"/>
    <n v="2.5"/>
    <n v="1.6666666666666667"/>
    <s v="Snapple Diet Tea "/>
    <s v=" Lemon"/>
    <m/>
    <s v="Monday"/>
    <s v=" March 2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855191122"/>
    <s v="Monday, March 21, 2022"/>
    <s v="Cash"/>
    <n v="138"/>
    <n v="2"/>
    <n v="1"/>
    <n v="138"/>
    <n v="2"/>
    <n v="1"/>
    <n v="2"/>
    <n v="2"/>
    <d v="2022-03-21T00:00:00"/>
    <x v="11"/>
    <s v="Food"/>
    <x v="1"/>
    <b v="1"/>
    <n v="2"/>
    <n v="1.3333333333333333"/>
    <s v="Wonderful Pistachios "/>
    <s v=" Variety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55830966"/>
    <s v="Monday, March 21, 2022"/>
    <s v="Cash"/>
    <n v="110"/>
    <n v="1.5"/>
    <n v="1"/>
    <n v="110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Monday"/>
    <s v=" March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55935156"/>
    <s v="Monday, March 21, 2022"/>
    <s v="Credit"/>
    <n v="134"/>
    <n v="2"/>
    <n v="1"/>
    <n v="134"/>
    <n v="2"/>
    <n v="1"/>
    <n v="2"/>
    <n v="3.5"/>
    <d v="2022-03-21T00:00:00"/>
    <x v="10"/>
    <s v="Food"/>
    <x v="1"/>
    <b v="1"/>
    <n v="2"/>
    <n v="1.3333333333333333"/>
    <s v="KitKat "/>
    <s v=" Crisp Wafers"/>
    <m/>
    <s v="Monday"/>
    <s v=" March 21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4855935156"/>
    <s v="Monday, March 21, 2022"/>
    <s v="Credit"/>
    <n v="114"/>
    <n v="1.5"/>
    <n v="1"/>
    <n v="114"/>
    <n v="1.5"/>
    <n v="1"/>
    <n v="1.5"/>
    <n v="3.5"/>
    <d v="2022-03-21T00:00:00"/>
    <x v="35"/>
    <s v="Food"/>
    <x v="1"/>
    <b v="1"/>
    <n v="1.5"/>
    <n v="1"/>
    <s v="SunChips Multigrain "/>
    <s v=" Harvest Cheddar"/>
    <m/>
    <s v="Monday"/>
    <s v=" March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56074187"/>
    <s v="Monday, March 21, 2022"/>
    <s v="Cash"/>
    <n v="134"/>
    <n v="2"/>
    <n v="1"/>
    <n v="134"/>
    <n v="2"/>
    <n v="1"/>
    <n v="2"/>
    <n v="2"/>
    <d v="2022-03-21T00:00:00"/>
    <x v="10"/>
    <s v="Food"/>
    <x v="1"/>
    <b v="1"/>
    <n v="2"/>
    <n v="1.3333333333333333"/>
    <s v="KitKat "/>
    <s v=" Crisp Wafers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56284333"/>
    <s v="Monday, March 21, 2022"/>
    <s v="Cash"/>
    <n v="123"/>
    <n v="1.5"/>
    <n v="1"/>
    <n v="123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856286042"/>
    <s v="Monday, March 21, 2022"/>
    <s v="Cash"/>
    <n v="122"/>
    <n v="2.5"/>
    <n v="1"/>
    <n v="122"/>
    <n v="2.5"/>
    <n v="1"/>
    <n v="2.5"/>
    <n v="2.5"/>
    <d v="2022-03-30T00:00:00"/>
    <x v="6"/>
    <s v="Food"/>
    <x v="1"/>
    <b v="1"/>
    <n v="2.5"/>
    <n v="1.6666666666666667"/>
    <s v="Seapoint Farms Dry Roasted Edamame "/>
    <s v=" Wasabi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56291468"/>
    <s v="Monday, March 21, 2022"/>
    <s v="Cash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Monday"/>
    <s v=" March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56379171"/>
    <s v="Monday, March 21, 2022"/>
    <s v="Credit"/>
    <n v="144"/>
    <n v="1.5"/>
    <n v="1"/>
    <n v="144"/>
    <n v="1.5"/>
    <n v="1"/>
    <n v="1.5"/>
    <n v="1.5"/>
    <d v="2022-03-21T00:00:00"/>
    <x v="29"/>
    <s v="Water"/>
    <x v="3"/>
    <b v="1"/>
    <n v="1.5"/>
    <n v="1"/>
    <s v="Poland Springs Water"/>
    <m/>
    <m/>
    <s v="Monday"/>
    <s v=" March 2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56381898"/>
    <s v="Monday, March 21, 2022"/>
    <s v="Credit"/>
    <n v="111"/>
    <n v="1.5"/>
    <n v="1"/>
    <n v="111"/>
    <n v="1.5"/>
    <n v="1"/>
    <n v="1.5"/>
    <n v="1.5"/>
    <d v="2022-03-21T00:00:00"/>
    <x v="51"/>
    <s v="Food"/>
    <x v="1"/>
    <b v="1"/>
    <n v="1.5"/>
    <n v="1"/>
    <s v="Miss Vickie's Potato Chip "/>
    <s v=" Smokehouse BBQ"/>
    <m/>
    <s v="Monday"/>
    <s v=" March 2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56550739"/>
    <s v="Monday, March 21, 2022"/>
    <s v="Cash"/>
    <n v="132"/>
    <n v="2"/>
    <n v="1"/>
    <n v="132"/>
    <n v="2"/>
    <n v="1"/>
    <n v="2"/>
    <n v="2"/>
    <d v="2022-03-21T00:00:00"/>
    <x v="21"/>
    <s v="Food"/>
    <x v="1"/>
    <b v="1"/>
    <n v="2"/>
    <n v="1.3333333333333333"/>
    <s v="Robert Irvine's "/>
    <s v=" Fit Crunch "/>
    <s v="  Chocolate Pea"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856644319"/>
    <s v="Monday, March 21, 2022"/>
    <s v="Credit"/>
    <n v="135"/>
    <n v="2"/>
    <n v="1"/>
    <n v="135"/>
    <n v="2"/>
    <n v="1"/>
    <n v="2"/>
    <n v="2"/>
    <d v="2022-03-30T00:00:00"/>
    <x v="87"/>
    <s v="Food"/>
    <x v="1"/>
    <b v="1"/>
    <n v="2"/>
    <n v="1.3333333333333333"/>
    <s v="RXBAR "/>
    <s v=" Protein Bar "/>
    <s v=" Chocolate Sea Salt"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857027718"/>
    <s v="Monday, March 21, 2022"/>
    <s v="Credit"/>
    <n v="146"/>
    <n v="3.5"/>
    <n v="1"/>
    <n v="146"/>
    <n v="3.5"/>
    <n v="1"/>
    <n v="3.5"/>
    <n v="3.5"/>
    <d v="2022-03-30T00:00:00"/>
    <x v="88"/>
    <s v="Non Carbonated"/>
    <x v="2"/>
    <b v="1"/>
    <n v="3.5"/>
    <n v="2.3333333333333335"/>
    <s v="Starbucks Doubleshot Energy "/>
    <s v=" Mocha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857407845"/>
    <s v="Monday, March 21, 2022"/>
    <s v="Cash"/>
    <n v="124"/>
    <n v="1.25"/>
    <n v="1"/>
    <n v="124"/>
    <n v="1.25"/>
    <n v="1"/>
    <n v="1.25"/>
    <n v="1.25"/>
    <d v="2022-03-30T00:00:00"/>
    <x v="48"/>
    <s v="Food"/>
    <x v="1"/>
    <b v="1"/>
    <n v="1.25"/>
    <n v="0.83333333333333337"/>
    <s v="CheezIt "/>
    <s v=" Original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Bai Antioxidant - Kula Watermelon"/>
    <s v="Non Carbonated"/>
    <n v="14857417265"/>
    <s v="Monday, March 21, 2022"/>
    <s v="Cash"/>
    <n v="147"/>
    <n v="2.75"/>
    <n v="1"/>
    <n v="147"/>
    <n v="2.75"/>
    <n v="1"/>
    <n v="2.75"/>
    <n v="2.75"/>
    <d v="2022-03-30T00:00:00"/>
    <x v="101"/>
    <s v="Non Carbonated"/>
    <x v="2"/>
    <b v="1"/>
    <n v="2.75"/>
    <n v="1.8333333333333333"/>
    <s v="Bai Antioxidant "/>
    <s v=" Kula Watermelon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4857494457"/>
    <s v="Monday, March 21, 2022"/>
    <s v="Cash"/>
    <n v="113"/>
    <n v="1.5"/>
    <n v="1"/>
    <n v="113"/>
    <n v="1.5"/>
    <n v="1"/>
    <n v="1.5"/>
    <n v="1.5"/>
    <d v="2022-03-30T00:00:00"/>
    <x v="13"/>
    <s v="Food"/>
    <x v="1"/>
    <b v="1"/>
    <n v="1.5"/>
    <n v="1"/>
    <s v="Miss Vickie's Potato Chip "/>
    <s v=" Sea Salt Original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857532737"/>
    <s v="Monday, March 21, 2022"/>
    <s v="Cash"/>
    <n v="140"/>
    <n v="2"/>
    <n v="1"/>
    <n v="140"/>
    <n v="2"/>
    <n v="1"/>
    <n v="2"/>
    <n v="2"/>
    <d v="2022-03-30T00:00:00"/>
    <x v="93"/>
    <s v="Non Carbonated"/>
    <x v="2"/>
    <b v="1"/>
    <n v="2"/>
    <n v="1.3333333333333333"/>
    <s v="Iberia Coconut Water"/>
    <m/>
    <m/>
    <s v="Monday"/>
    <s v=" March 2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57614568"/>
    <s v="Monday, March 21, 2022"/>
    <s v="Cash"/>
    <n v="140"/>
    <n v="1.5"/>
    <n v="1"/>
    <n v="140"/>
    <n v="1.5"/>
    <n v="1"/>
    <n v="1.5"/>
    <n v="1.5"/>
    <d v="2022-03-21T00:00:00"/>
    <x v="44"/>
    <s v="Carbonated"/>
    <x v="0"/>
    <b v="1"/>
    <n v="1.5"/>
    <n v="1"/>
    <s v="Coca Cola "/>
    <s v=" Zero Sugar"/>
    <m/>
    <s v="Monday"/>
    <s v=" March 21"/>
    <n v="2022"/>
    <n v="6527"/>
  </r>
  <r>
    <s v="Processed"/>
    <s v="VJ300320692"/>
    <s v="EB Public Library"/>
    <s v="EB Public Library x1380"/>
    <n v="40.416893999999999"/>
    <n v="-74.420399000000003"/>
    <s v="Miss Vickie's Potato Chip - Smokehouse BBQ"/>
    <s v="Food"/>
    <n v="14857713099"/>
    <s v="Monday, March 21, 2022"/>
    <s v="Cash"/>
    <n v="112"/>
    <n v="1.5"/>
    <n v="1"/>
    <n v="112"/>
    <n v="1.5"/>
    <n v="1"/>
    <n v="1.5"/>
    <n v="1.5"/>
    <d v="2022-03-30T00:00:00"/>
    <x v="51"/>
    <s v="Food"/>
    <x v="1"/>
    <b v="1"/>
    <n v="1.5"/>
    <n v="1"/>
    <s v="Miss Vickie's Potato Chip "/>
    <s v=" Smokehouse BBQ"/>
    <m/>
    <s v="Monday"/>
    <s v=" March 2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57808779"/>
    <s v="Monday, March 21, 2022"/>
    <s v="Cash"/>
    <n v="140"/>
    <n v="1.5"/>
    <n v="1"/>
    <n v="140"/>
    <n v="1.5"/>
    <n v="1"/>
    <n v="1.5"/>
    <n v="1.5"/>
    <d v="2022-03-21T00:00:00"/>
    <x v="44"/>
    <s v="Carbonated"/>
    <x v="0"/>
    <b v="1"/>
    <n v="1.5"/>
    <n v="1"/>
    <s v="Coca Cola "/>
    <s v=" Zero Sugar"/>
    <m/>
    <s v="Monday"/>
    <s v=" March 21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857840059"/>
    <s v="Monday, March 21, 2022"/>
    <s v="Credit"/>
    <n v="147"/>
    <n v="2.75"/>
    <n v="1"/>
    <n v="147"/>
    <n v="2.75"/>
    <n v="1"/>
    <n v="2.75"/>
    <n v="4"/>
    <d v="2022-03-21T00:00:00"/>
    <x v="66"/>
    <s v="Water"/>
    <x v="3"/>
    <b v="1"/>
    <n v="2.75"/>
    <n v="1.8333333333333333"/>
    <s v="Vitamin Water "/>
    <s v=" Squeezed Lemonade"/>
    <m/>
    <s v="Monday"/>
    <s v=" March 21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4857840059"/>
    <s v="Monday, March 21, 2022"/>
    <s v="Credit"/>
    <n v="122"/>
    <n v="1.25"/>
    <n v="1"/>
    <n v="122"/>
    <n v="1.25"/>
    <n v="1"/>
    <n v="1.25"/>
    <n v="4"/>
    <d v="2022-03-21T00:00:00"/>
    <x v="18"/>
    <s v="Food"/>
    <x v="1"/>
    <b v="1"/>
    <n v="1.25"/>
    <n v="0.83333333333333337"/>
    <s v="Oreo Mini"/>
    <m/>
    <m/>
    <s v="Monday"/>
    <s v=" March 2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58553437"/>
    <s v="Tuesday, March 22, 2022"/>
    <s v="Credit"/>
    <n v="140"/>
    <n v="1.5"/>
    <n v="1"/>
    <n v="140"/>
    <n v="1.5"/>
    <n v="1"/>
    <n v="1.5"/>
    <n v="1.5"/>
    <d v="2022-03-21T00:00:00"/>
    <x v="44"/>
    <s v="Carbonated"/>
    <x v="0"/>
    <b v="1"/>
    <n v="1.5"/>
    <n v="1"/>
    <s v="Coca Cola "/>
    <s v=" Zero Sugar"/>
    <m/>
    <s v="Tuesday"/>
    <s v=" March 22"/>
    <n v="2022"/>
    <n v="6527"/>
  </r>
  <r>
    <s v="Processed"/>
    <s v="VJ300205292"/>
    <s v="Brunswick Sq Mall"/>
    <s v="BSQ Mall x1364 - Zales"/>
    <n v="40.423690999999998"/>
    <n v="-74.380831999999998"/>
    <s v="Robert Irvine's - Fit Crunch -  Chocolate Pea"/>
    <s v="Food"/>
    <n v="14858556635"/>
    <s v="Tuesday, March 22, 2022"/>
    <s v="Credit"/>
    <n v="137"/>
    <n v="2"/>
    <n v="1"/>
    <n v="137"/>
    <n v="2"/>
    <n v="1"/>
    <n v="2"/>
    <n v="3.5"/>
    <d v="2022-03-21T00:00:00"/>
    <x v="21"/>
    <s v="Food"/>
    <x v="1"/>
    <b v="1"/>
    <n v="2"/>
    <n v="1.3333333333333333"/>
    <s v="Robert Irvine's "/>
    <s v=" Fit Crunch "/>
    <s v="  Chocolate Pea"/>
    <s v="Tuesday"/>
    <s v=" March 22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858556635"/>
    <s v="Tuesday, March 22, 2022"/>
    <s v="Credit"/>
    <n v="114"/>
    <n v="1.5"/>
    <n v="1"/>
    <n v="114"/>
    <n v="1.5"/>
    <n v="1"/>
    <n v="1.5"/>
    <n v="3.5"/>
    <d v="2022-03-21T00:00:00"/>
    <x v="13"/>
    <s v="Food"/>
    <x v="1"/>
    <b v="1"/>
    <n v="1.5"/>
    <n v="1"/>
    <s v="Miss Vickie's Potato Chip "/>
    <s v=" Sea Salt Original"/>
    <m/>
    <s v="Tuesday"/>
    <s v=" March 22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4860183018"/>
    <s v="Tuesday, March 22, 2022"/>
    <s v="Credit"/>
    <n v="114"/>
    <n v="1.5"/>
    <n v="1"/>
    <n v="114"/>
    <n v="1.5"/>
    <n v="1"/>
    <n v="1.5"/>
    <n v="5"/>
    <d v="2022-03-22T00:00:00"/>
    <x v="35"/>
    <s v="Food"/>
    <x v="1"/>
    <b v="1"/>
    <n v="1.5"/>
    <n v="1"/>
    <s v="SunChips Multigrain "/>
    <s v=" Harvest Cheddar"/>
    <m/>
    <s v="Tuesday"/>
    <s v=" March 2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60183018"/>
    <s v="Tuesday, March 22, 2022"/>
    <s v="Credit"/>
    <n v="134"/>
    <n v="2"/>
    <n v="1"/>
    <n v="134"/>
    <n v="2"/>
    <n v="1"/>
    <n v="2"/>
    <n v="5"/>
    <d v="2022-03-22T00:00:00"/>
    <x v="10"/>
    <s v="Food"/>
    <x v="1"/>
    <b v="1"/>
    <n v="2"/>
    <n v="1.3333333333333333"/>
    <s v="KitKat "/>
    <s v=" Crisp Wafers"/>
    <m/>
    <s v="Tuesday"/>
    <s v=" March 22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4860183018"/>
    <s v="Tuesday, March 22, 2022"/>
    <s v="Credit"/>
    <n v="113"/>
    <n v="1.5"/>
    <n v="1"/>
    <n v="113"/>
    <n v="1.5"/>
    <n v="1"/>
    <n v="1.5"/>
    <n v="5"/>
    <d v="2022-03-22T00:00:00"/>
    <x v="27"/>
    <s v="Food"/>
    <x v="1"/>
    <b v="1"/>
    <n v="1.5"/>
    <n v="1"/>
    <s v="SunChips Multigrain "/>
    <s v=" Salsa"/>
    <m/>
    <s v="Tuesday"/>
    <s v=" March 22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60522702"/>
    <s v="Tuesday, March 22, 2022"/>
    <s v="Cash"/>
    <n v="111"/>
    <n v="1.5"/>
    <n v="1"/>
    <n v="111"/>
    <n v="1.5"/>
    <n v="1"/>
    <n v="1.5"/>
    <n v="1.5"/>
    <d v="2022-03-22T00:00:00"/>
    <x v="51"/>
    <s v="Food"/>
    <x v="1"/>
    <b v="1"/>
    <n v="1.5"/>
    <n v="1"/>
    <s v="Miss Vickie's Potato Chip "/>
    <s v=" Smokehouse BBQ"/>
    <m/>
    <s v="Tuesday"/>
    <s v=" March 22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860647532"/>
    <s v="Tuesday, March 22, 2022"/>
    <s v="Credit"/>
    <n v="147"/>
    <n v="2.75"/>
    <n v="1"/>
    <n v="147"/>
    <n v="2.75"/>
    <n v="1"/>
    <n v="2.75"/>
    <n v="2.75"/>
    <d v="2022-03-22T00:00:00"/>
    <x v="66"/>
    <s v="Water"/>
    <x v="3"/>
    <b v="1"/>
    <n v="2.75"/>
    <n v="1.8333333333333333"/>
    <s v="Vitamin Water "/>
    <s v=" Squeezed Lemonade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61597399"/>
    <s v="Tuesday, March 22, 2022"/>
    <s v="Credit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Tuesday"/>
    <s v=" March 2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862272554"/>
    <s v="Tuesday, March 22, 2022"/>
    <s v="Cash"/>
    <n v="143"/>
    <n v="2.5"/>
    <n v="1"/>
    <n v="143"/>
    <n v="2.5"/>
    <n v="1"/>
    <n v="2.5"/>
    <n v="2.5"/>
    <d v="2022-03-22T00:00:00"/>
    <x v="37"/>
    <s v="Non Carbonated"/>
    <x v="2"/>
    <b v="1"/>
    <n v="2.5"/>
    <n v="1.6666666666666667"/>
    <s v="Snapple Diet Tea "/>
    <s v=" Peach Tea"/>
    <m/>
    <s v="Tuesday"/>
    <s v=" March 22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62275249"/>
    <s v="Tuesday, March 22, 2022"/>
    <s v="Cash"/>
    <n v="121"/>
    <n v="1.5"/>
    <n v="1"/>
    <n v="121"/>
    <n v="1.5"/>
    <n v="1"/>
    <n v="1.5"/>
    <n v="1.5"/>
    <d v="2022-03-22T00:00:00"/>
    <x v="49"/>
    <s v="Food"/>
    <x v="1"/>
    <b v="1"/>
    <n v="1.5"/>
    <n v="1"/>
    <s v="Takis FUGEO mini"/>
    <m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862339498"/>
    <s v="Tuesday, March 22, 2022"/>
    <s v="Cash"/>
    <n v="124"/>
    <n v="1.25"/>
    <n v="1"/>
    <n v="124"/>
    <n v="1.25"/>
    <n v="1"/>
    <n v="1.25"/>
    <n v="1.25"/>
    <d v="2022-03-30T00:00:00"/>
    <x v="48"/>
    <s v="Food"/>
    <x v="1"/>
    <b v="1"/>
    <n v="1.25"/>
    <n v="0.83333333333333337"/>
    <s v="CheezIt "/>
    <s v=" Original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Bai Antioxidant - Kula Watermelon"/>
    <s v="Non Carbonated"/>
    <n v="14862508979"/>
    <s v="Tuesday, March 22, 2022"/>
    <s v="Credit"/>
    <n v="147"/>
    <n v="2.75"/>
    <n v="1"/>
    <n v="147"/>
    <n v="2.75"/>
    <n v="1"/>
    <n v="2.75"/>
    <n v="2.75"/>
    <d v="2022-03-30T00:00:00"/>
    <x v="101"/>
    <s v="Non Carbonated"/>
    <x v="2"/>
    <b v="1"/>
    <n v="2.75"/>
    <n v="1.8333333333333333"/>
    <s v="Bai Antioxidant "/>
    <s v=" Kula Watermelon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4862527502"/>
    <s v="Tuesday, March 22, 2022"/>
    <s v="Credit"/>
    <n v="138"/>
    <n v="2"/>
    <n v="1"/>
    <n v="138"/>
    <n v="2"/>
    <n v="1"/>
    <n v="2"/>
    <n v="2"/>
    <d v="2022-03-30T00:00:00"/>
    <x v="10"/>
    <s v="Food"/>
    <x v="1"/>
    <b v="1"/>
    <n v="2"/>
    <n v="1.3333333333333333"/>
    <s v="KitKat "/>
    <s v=" Crisp Wafers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62549618"/>
    <s v="Tuesday, March 22, 2022"/>
    <s v="Cash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Bai Antioxidant - Kula Watermelon"/>
    <s v="Non Carbonated"/>
    <n v="14862570224"/>
    <s v="Tuesday, March 22, 2022"/>
    <s v="Credit"/>
    <n v="147"/>
    <n v="2.75"/>
    <n v="1"/>
    <n v="147"/>
    <n v="2.75"/>
    <n v="1"/>
    <n v="2.75"/>
    <n v="2.75"/>
    <d v="2022-03-30T00:00:00"/>
    <x v="101"/>
    <s v="Non Carbonated"/>
    <x v="2"/>
    <b v="1"/>
    <n v="2.75"/>
    <n v="1.8333333333333333"/>
    <s v="Bai Antioxidant "/>
    <s v=" Kula Watermelon"/>
    <m/>
    <s v="Tuesday"/>
    <s v=" March 22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62581480"/>
    <s v="Tuesday, March 22, 2022"/>
    <s v="Cash"/>
    <n v="125"/>
    <n v="1.5"/>
    <n v="1"/>
    <n v="125"/>
    <n v="1.5"/>
    <n v="1"/>
    <n v="1.5"/>
    <n v="1.5"/>
    <d v="2022-03-22T00:00:00"/>
    <x v="49"/>
    <s v="Food"/>
    <x v="1"/>
    <b v="1"/>
    <n v="1.5"/>
    <n v="1"/>
    <s v="Takis FUGEO mini"/>
    <m/>
    <m/>
    <s v="Tuesday"/>
    <s v=" March 22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62583594"/>
    <s v="Tuesday, March 22, 2022"/>
    <s v="Cash"/>
    <n v="125"/>
    <n v="1.5"/>
    <n v="1"/>
    <n v="125"/>
    <n v="1.5"/>
    <n v="1"/>
    <n v="1.5"/>
    <n v="1.5"/>
    <d v="2022-03-22T00:00:00"/>
    <x v="49"/>
    <s v="Food"/>
    <x v="1"/>
    <b v="1"/>
    <n v="1.5"/>
    <n v="1"/>
    <s v="Takis FUGEO mini"/>
    <m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62855928"/>
    <s v="Tuesday, March 22, 2022"/>
    <s v="Cash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4862860337"/>
    <s v="Tuesday, March 22, 2022"/>
    <s v="Cash"/>
    <n v="113"/>
    <n v="1.5"/>
    <n v="1"/>
    <n v="113"/>
    <n v="1.5"/>
    <n v="1"/>
    <n v="1.5"/>
    <n v="1.5"/>
    <d v="2022-03-30T00:00:00"/>
    <x v="13"/>
    <s v="Food"/>
    <x v="1"/>
    <b v="1"/>
    <n v="1.5"/>
    <n v="1"/>
    <s v="Miss Vickie's Potato Chip "/>
    <s v=" Sea Salt Original"/>
    <m/>
    <s v="Tuesday"/>
    <s v=" March 22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862877385"/>
    <s v="Tuesday, March 22, 2022"/>
    <s v="Cash"/>
    <n v="110"/>
    <n v="1.5"/>
    <n v="1"/>
    <n v="110"/>
    <n v="1.5"/>
    <n v="1"/>
    <n v="1.5"/>
    <n v="1.5"/>
    <d v="2022-03-22T00:00:00"/>
    <x v="22"/>
    <s v="Food"/>
    <x v="1"/>
    <b v="1"/>
    <n v="1.5"/>
    <n v="1"/>
    <s v="Good Health Veggie Stix "/>
    <s v=" Zesty Ranch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Miss Vickie's Potato Chip - Smokehouse BBQ"/>
    <s v="Food"/>
    <n v="14862909560"/>
    <s v="Tuesday, March 22, 2022"/>
    <s v="Cash"/>
    <n v="112"/>
    <n v="1.5"/>
    <n v="1"/>
    <n v="112"/>
    <n v="1.5"/>
    <n v="1"/>
    <n v="1.5"/>
    <n v="1.5"/>
    <d v="2022-03-30T00:00:00"/>
    <x v="51"/>
    <s v="Food"/>
    <x v="1"/>
    <b v="1"/>
    <n v="1.5"/>
    <n v="1"/>
    <s v="Miss Vickie's Potato Chip "/>
    <s v=" Smokehouse BBQ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62921481"/>
    <s v="Tuesday, March 22, 2022"/>
    <s v="Cash"/>
    <n v="114"/>
    <n v="1.5"/>
    <n v="1"/>
    <n v="114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Miss Vickie's Potato Chip - Smokehouse BBQ"/>
    <s v="Food"/>
    <n v="14862923940"/>
    <s v="Tuesday, March 22, 2022"/>
    <s v="Cash"/>
    <n v="112"/>
    <n v="1.5"/>
    <n v="1"/>
    <n v="112"/>
    <n v="1.5"/>
    <n v="1"/>
    <n v="1.5"/>
    <n v="1.5"/>
    <d v="2022-03-30T00:00:00"/>
    <x v="51"/>
    <s v="Food"/>
    <x v="1"/>
    <b v="1"/>
    <n v="1.5"/>
    <n v="1"/>
    <s v="Miss Vickie's Potato Chip "/>
    <s v=" Smokehouse BBQ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862928709"/>
    <s v="Tuesday, March 22, 2022"/>
    <s v="Cash"/>
    <n v="140"/>
    <n v="2"/>
    <n v="1"/>
    <n v="140"/>
    <n v="2"/>
    <n v="1"/>
    <n v="2"/>
    <n v="2"/>
    <d v="2022-03-30T00:00:00"/>
    <x v="93"/>
    <s v="Non Carbonated"/>
    <x v="2"/>
    <b v="1"/>
    <n v="2"/>
    <n v="1.3333333333333333"/>
    <s v="Iberia Coconut Water"/>
    <m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62994592"/>
    <s v="Tuesday, March 22, 2022"/>
    <s v="Credit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Tuesday"/>
    <s v=" March 22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4862998250"/>
    <s v="Tuesday, March 22, 2022"/>
    <s v="Cash"/>
    <n v="138"/>
    <n v="2"/>
    <n v="1"/>
    <n v="138"/>
    <n v="2"/>
    <n v="1"/>
    <n v="2"/>
    <n v="2"/>
    <d v="2022-03-30T00:00:00"/>
    <x v="10"/>
    <s v="Food"/>
    <x v="1"/>
    <b v="1"/>
    <n v="2"/>
    <n v="1.3333333333333333"/>
    <s v="KitKat "/>
    <s v=" Crisp Wafers"/>
    <m/>
    <s v="Tuesday"/>
    <s v=" March 22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4864537720"/>
    <s v="Wednesday, March 23, 2022"/>
    <s v="Credit"/>
    <n v="113"/>
    <n v="1.5"/>
    <n v="1"/>
    <n v="113"/>
    <n v="1.5"/>
    <n v="1"/>
    <n v="1.5"/>
    <n v="3"/>
    <d v="2022-03-23T00:00:00"/>
    <x v="27"/>
    <s v="Food"/>
    <x v="1"/>
    <b v="1"/>
    <n v="1.5"/>
    <n v="1"/>
    <s v="SunChips Multigrain "/>
    <s v=" Salsa"/>
    <m/>
    <s v="Wednesday"/>
    <s v=" March 23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4864537720"/>
    <s v="Wednesday, March 23, 2022"/>
    <s v="Credit"/>
    <n v="114"/>
    <n v="1.5"/>
    <n v="1"/>
    <n v="114"/>
    <n v="1.5"/>
    <n v="1"/>
    <n v="1.5"/>
    <n v="3"/>
    <d v="2022-03-23T00:00:00"/>
    <x v="35"/>
    <s v="Food"/>
    <x v="1"/>
    <b v="1"/>
    <n v="1.5"/>
    <n v="1"/>
    <s v="SunChips Multigrain "/>
    <s v=" Harvest Cheddar"/>
    <m/>
    <s v="Wednesday"/>
    <s v=" March 2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865503848"/>
    <s v="Wednesday, March 23, 2022"/>
    <s v="Cash"/>
    <n v="124"/>
    <n v="1.25"/>
    <n v="1"/>
    <n v="124"/>
    <n v="1.25"/>
    <n v="1"/>
    <n v="1.25"/>
    <n v="1.25"/>
    <d v="2022-03-30T00:00:00"/>
    <x v="48"/>
    <s v="Food"/>
    <x v="1"/>
    <b v="1"/>
    <n v="1.25"/>
    <n v="0.83333333333333337"/>
    <s v="CheezIt "/>
    <s v=" Original"/>
    <m/>
    <s v="Wednesday"/>
    <s v=" March 23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66076050"/>
    <s v="Wednesday, March 23, 2022"/>
    <s v="Credit"/>
    <n v="121"/>
    <n v="1.5"/>
    <n v="1"/>
    <n v="121"/>
    <n v="1.5"/>
    <n v="1"/>
    <n v="1.5"/>
    <n v="3.5"/>
    <d v="2022-03-30T00:00:00"/>
    <x v="4"/>
    <s v="Food"/>
    <x v="1"/>
    <b v="1"/>
    <n v="1.5"/>
    <n v="1"/>
    <s v="Miss Vickie's Potato Chip "/>
    <s v=" Lime &amp; Cracked Pe"/>
    <m/>
    <s v="Wednesday"/>
    <s v=" March 23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4866076050"/>
    <s v="Wednesday, March 23, 2022"/>
    <s v="Credit"/>
    <n v="131"/>
    <n v="2"/>
    <n v="1"/>
    <n v="131"/>
    <n v="2"/>
    <n v="1"/>
    <n v="2"/>
    <n v="3.5"/>
    <d v="2022-03-30T00:00:00"/>
    <x v="21"/>
    <s v="Food"/>
    <x v="1"/>
    <b v="1"/>
    <n v="2"/>
    <n v="1.3333333333333333"/>
    <s v="Robert Irvine's "/>
    <s v=" Fit Crunch "/>
    <s v="  Chocolate Pea"/>
    <s v="Wednesday"/>
    <s v=" March 23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4866229863"/>
    <s v="Wednesday, March 23, 2022"/>
    <s v="Cash"/>
    <n v="139"/>
    <n v="2"/>
    <n v="1"/>
    <n v="139"/>
    <n v="2"/>
    <n v="1"/>
    <n v="2"/>
    <n v="2"/>
    <d v="2022-03-23T00:00:00"/>
    <x v="78"/>
    <s v="Food"/>
    <x v="1"/>
    <b v="1"/>
    <n v="2"/>
    <n v="1.3333333333333333"/>
    <s v="Kinder "/>
    <s v=" Bueno "/>
    <s v=" Crispy Creamy Chocolate"/>
    <s v="Wednesday"/>
    <s v=" March 2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866521284"/>
    <s v="Wednesday, March 23, 2022"/>
    <s v="Cash"/>
    <n v="138"/>
    <n v="2"/>
    <n v="1"/>
    <n v="138"/>
    <n v="2"/>
    <n v="1"/>
    <n v="2"/>
    <n v="2"/>
    <d v="2022-03-23T00:00:00"/>
    <x v="11"/>
    <s v="Food"/>
    <x v="1"/>
    <b v="1"/>
    <n v="2"/>
    <n v="1.3333333333333333"/>
    <s v="Wonderful Pistachios "/>
    <s v=" Variety"/>
    <m/>
    <s v="Wednesday"/>
    <s v=" March 2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866629317"/>
    <s v="Wednesday, March 23, 2022"/>
    <s v="Cash"/>
    <n v="138"/>
    <n v="2"/>
    <n v="1"/>
    <n v="138"/>
    <n v="2"/>
    <n v="1"/>
    <n v="2"/>
    <n v="2"/>
    <d v="2022-03-23T00:00:00"/>
    <x v="11"/>
    <s v="Food"/>
    <x v="1"/>
    <b v="1"/>
    <n v="2"/>
    <n v="1.3333333333333333"/>
    <s v="Wonderful Pistachios "/>
    <s v=" Variety"/>
    <m/>
    <s v="Wednesday"/>
    <s v=" March 23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4866840146"/>
    <s v="Wednesday, March 23, 2022"/>
    <s v="Credit"/>
    <n v="123"/>
    <n v="1.5"/>
    <n v="1"/>
    <n v="123"/>
    <n v="1.5"/>
    <n v="1"/>
    <n v="1.5"/>
    <n v="1.5"/>
    <d v="2022-03-23T00:00:00"/>
    <x v="91"/>
    <s v="Food"/>
    <x v="1"/>
    <b v="1"/>
    <n v="1.5"/>
    <n v="1"/>
    <s v="Cheetos "/>
    <s v=" Crunchy"/>
    <m/>
    <s v="Wednesday"/>
    <s v=" March 2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66923301"/>
    <s v="Wednesday, March 23, 2022"/>
    <s v="Cash"/>
    <n v="132"/>
    <n v="2"/>
    <n v="1"/>
    <n v="132"/>
    <n v="2"/>
    <n v="1"/>
    <n v="2"/>
    <n v="2"/>
    <d v="2022-03-23T00:00:00"/>
    <x v="21"/>
    <s v="Food"/>
    <x v="1"/>
    <b v="1"/>
    <n v="2"/>
    <n v="1.3333333333333333"/>
    <s v="Robert Irvine's "/>
    <s v=" Fit Crunch "/>
    <s v="  Chocolate Pea"/>
    <s v="Wednesday"/>
    <s v=" March 23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867478319"/>
    <s v="Wednesday, March 23, 2022"/>
    <s v="Cash"/>
    <n v="110"/>
    <n v="1.5"/>
    <n v="1"/>
    <n v="110"/>
    <n v="1.5"/>
    <n v="1"/>
    <n v="1.5"/>
    <n v="1.5"/>
    <d v="2022-03-23T00:00:00"/>
    <x v="22"/>
    <s v="Food"/>
    <x v="1"/>
    <b v="1"/>
    <n v="1.5"/>
    <n v="1"/>
    <s v="Good Health Veggie Stix "/>
    <s v=" Zesty Ranch"/>
    <m/>
    <s v="Wednesday"/>
    <s v=" March 23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4867481747"/>
    <s v="Wednesday, March 23, 2022"/>
    <s v="Cash"/>
    <n v="113"/>
    <n v="1.5"/>
    <n v="1"/>
    <n v="113"/>
    <n v="1.5"/>
    <n v="1"/>
    <n v="1.5"/>
    <n v="1.5"/>
    <d v="2022-03-23T00:00:00"/>
    <x v="27"/>
    <s v="Food"/>
    <x v="1"/>
    <b v="1"/>
    <n v="1.5"/>
    <n v="1"/>
    <s v="SunChips Multigrain "/>
    <s v=" Salsa"/>
    <m/>
    <s v="Wednesday"/>
    <s v=" March 23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4867983627"/>
    <s v="Wednesday, March 23, 2022"/>
    <s v="Credit"/>
    <n v="122"/>
    <n v="1.25"/>
    <n v="1"/>
    <n v="122"/>
    <n v="1.25"/>
    <n v="1"/>
    <n v="1.25"/>
    <n v="1.25"/>
    <d v="2022-03-23T00:00:00"/>
    <x v="18"/>
    <s v="Food"/>
    <x v="1"/>
    <b v="1"/>
    <n v="1.25"/>
    <n v="0.83333333333333337"/>
    <s v="Oreo Mini"/>
    <m/>
    <m/>
    <s v="Wednesday"/>
    <s v=" March 23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868568179"/>
    <s v="Wednesday, March 23, 2022"/>
    <s v="Credit"/>
    <n v="143"/>
    <n v="2.5"/>
    <n v="1"/>
    <n v="143"/>
    <n v="2.5"/>
    <n v="1"/>
    <n v="2.5"/>
    <n v="2.5"/>
    <d v="2022-03-23T00:00:00"/>
    <x v="37"/>
    <s v="Non Carbonated"/>
    <x v="2"/>
    <b v="1"/>
    <n v="2.5"/>
    <n v="1.6666666666666667"/>
    <s v="Snapple Diet Tea "/>
    <s v=" Peach Tea"/>
    <m/>
    <s v="Wednesday"/>
    <s v=" March 23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4869556650"/>
    <s v="Thursday, March 24, 2022"/>
    <s v="Cash"/>
    <n v="114"/>
    <n v="1.5"/>
    <n v="1"/>
    <n v="114"/>
    <n v="1.5"/>
    <n v="1"/>
    <n v="1.5"/>
    <n v="1.5"/>
    <d v="2022-03-23T00:00:00"/>
    <x v="35"/>
    <s v="Food"/>
    <x v="1"/>
    <b v="1"/>
    <n v="1.5"/>
    <n v="1"/>
    <s v="SunChips Multigrain "/>
    <s v=" Harvest Cheddar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71548556"/>
    <s v="Thursday, March 24, 2022"/>
    <s v="Cash"/>
    <n v="110"/>
    <n v="1.5"/>
    <n v="1"/>
    <n v="110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871947599"/>
    <s v="Thursday, March 24, 2022"/>
    <s v="Cash"/>
    <n v="145"/>
    <n v="2.75"/>
    <n v="1"/>
    <n v="145"/>
    <n v="2.75"/>
    <n v="1"/>
    <n v="2.75"/>
    <n v="2.75"/>
    <d v="2022-03-30T00:00:00"/>
    <x v="102"/>
    <s v="Non Carbonated"/>
    <x v="2"/>
    <b v="1"/>
    <n v="2.75"/>
    <n v="1.8333333333333333"/>
    <s v="Honest Tea "/>
    <s v=" Berry Hibiscus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872041345"/>
    <s v="Thursday, March 24, 2022"/>
    <s v="Cash"/>
    <n v="145"/>
    <n v="2.75"/>
    <n v="1"/>
    <n v="145"/>
    <n v="2.75"/>
    <n v="1"/>
    <n v="2.75"/>
    <n v="2.75"/>
    <d v="2022-03-30T00:00:00"/>
    <x v="102"/>
    <s v="Non Carbonated"/>
    <x v="2"/>
    <b v="1"/>
    <n v="2.75"/>
    <n v="1.8333333333333333"/>
    <s v="Honest Tea "/>
    <s v=" Berry Hibiscus"/>
    <m/>
    <s v="Thursday"/>
    <s v=" March 24"/>
    <n v="2022"/>
    <n v="6527"/>
  </r>
  <r>
    <s v="Processed"/>
    <s v="VJ300320611"/>
    <s v="Brunswick Sq Mall"/>
    <s v="BSQ Mall x1366 - ATT"/>
    <n v="40.423690999999998"/>
    <n v="-74.380831999999998"/>
    <s v="CheezIt - White Cheddar"/>
    <s v="Food"/>
    <n v="14872063194"/>
    <s v="Thursday, March 24, 2022"/>
    <s v="Credit"/>
    <n v="121"/>
    <n v="1.25"/>
    <n v="1"/>
    <n v="121"/>
    <n v="1.25"/>
    <n v="1"/>
    <n v="1.25"/>
    <n v="1.25"/>
    <d v="2022-03-24T00:00:00"/>
    <x v="53"/>
    <s v="Food"/>
    <x v="1"/>
    <b v="1"/>
    <n v="1.25"/>
    <n v="0.83333333333333337"/>
    <s v="CheezIt "/>
    <s v=" White Cheddar"/>
    <m/>
    <s v="Thursday"/>
    <s v=" March 24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4872125070"/>
    <s v="Thursday, March 24, 2022"/>
    <s v="Credit"/>
    <n v="132"/>
    <n v="1.25"/>
    <n v="1"/>
    <n v="132"/>
    <n v="1.25"/>
    <n v="1"/>
    <n v="1.25"/>
    <n v="3.25"/>
    <d v="2022-03-24T00:00:00"/>
    <x v="30"/>
    <s v="Food"/>
    <x v="1"/>
    <b v="1"/>
    <n v="1.25"/>
    <n v="0.83333333333333337"/>
    <s v="Chum Fruit Bites "/>
    <s v=" Mango/Strawberry"/>
    <m/>
    <s v="Thursday"/>
    <s v=" March 2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72125070"/>
    <s v="Thursday, March 24, 2022"/>
    <s v="Credit"/>
    <n v="134"/>
    <n v="2"/>
    <n v="1"/>
    <n v="134"/>
    <n v="2"/>
    <n v="1"/>
    <n v="2"/>
    <n v="3.25"/>
    <d v="2022-03-24T00:00:00"/>
    <x v="10"/>
    <s v="Food"/>
    <x v="1"/>
    <b v="1"/>
    <n v="2"/>
    <n v="1.3333333333333333"/>
    <s v="KitKat "/>
    <s v=" Crisp Wafers"/>
    <m/>
    <s v="Thursday"/>
    <s v=" March 2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872262212"/>
    <s v="Thursday, March 24, 2022"/>
    <s v="Cash"/>
    <n v="138"/>
    <n v="2"/>
    <n v="1"/>
    <n v="138"/>
    <n v="2"/>
    <n v="1"/>
    <n v="2"/>
    <n v="2"/>
    <d v="2022-03-24T00:00:00"/>
    <x v="11"/>
    <s v="Food"/>
    <x v="1"/>
    <b v="1"/>
    <n v="2"/>
    <n v="1.3333333333333333"/>
    <s v="Wonderful Pistachios "/>
    <s v=" Variety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872557273"/>
    <s v="Thursday, March 24, 2022"/>
    <s v="Cash"/>
    <n v="145"/>
    <n v="2.75"/>
    <n v="1"/>
    <n v="145"/>
    <n v="2.75"/>
    <n v="1"/>
    <n v="2.75"/>
    <n v="2.75"/>
    <d v="2022-03-30T00:00:00"/>
    <x v="102"/>
    <s v="Non Carbonated"/>
    <x v="2"/>
    <b v="1"/>
    <n v="2.75"/>
    <n v="1.8333333333333333"/>
    <s v="Honest Tea "/>
    <s v=" Berry Hibiscus"/>
    <m/>
    <s v="Thursday"/>
    <s v=" March 24"/>
    <n v="2022"/>
    <n v="6527"/>
  </r>
  <r>
    <s v="Processed"/>
    <s v="VJ300320686"/>
    <s v="Earle Asphalt"/>
    <s v="Earle Asphalt x1371"/>
    <n v="35.2750871"/>
    <n v="-90.466769400000004"/>
    <s v="NuGo Dark Chocolate - Choc Chip"/>
    <s v="Food"/>
    <n v="14872969039"/>
    <s v="Thursday, March 24, 2022"/>
    <s v="Cash"/>
    <n v="137"/>
    <n v="2"/>
    <n v="1"/>
    <n v="137"/>
    <n v="2"/>
    <n v="1"/>
    <n v="2"/>
    <n v="2"/>
    <d v="2022-03-24T00:00:00"/>
    <x v="73"/>
    <s v="Food"/>
    <x v="1"/>
    <b v="1"/>
    <n v="2"/>
    <n v="1.3333333333333333"/>
    <s v="NuGo Dark Chocolate "/>
    <s v=" Choc Chip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873192213"/>
    <s v="Thursday, March 24, 2022"/>
    <s v="Credit"/>
    <n v="145"/>
    <n v="2.75"/>
    <n v="1"/>
    <n v="145"/>
    <n v="2.75"/>
    <n v="1"/>
    <n v="2.75"/>
    <n v="2.75"/>
    <d v="2022-03-30T00:00:00"/>
    <x v="102"/>
    <s v="Non Carbonated"/>
    <x v="2"/>
    <b v="1"/>
    <n v="2.75"/>
    <n v="1.8333333333333333"/>
    <s v="Honest Tea "/>
    <s v=" Berry Hibiscus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873242625"/>
    <s v="Thursday, March 24, 2022"/>
    <s v="Credit"/>
    <n v="121"/>
    <n v="1.5"/>
    <n v="1"/>
    <n v="121"/>
    <n v="1.5"/>
    <n v="1"/>
    <n v="1.5"/>
    <n v="1.5"/>
    <d v="2022-03-30T00:00:00"/>
    <x v="4"/>
    <s v="Food"/>
    <x v="1"/>
    <b v="1"/>
    <n v="1.5"/>
    <n v="1"/>
    <s v="Miss Vickie's Potato Chip "/>
    <s v=" Lime &amp; Cracked Pe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73251523"/>
    <s v="Thursday, March 24, 2022"/>
    <s v="Cash"/>
    <n v="123"/>
    <n v="1.5"/>
    <n v="1"/>
    <n v="123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873255620"/>
    <s v="Thursday, March 24, 2022"/>
    <s v="Credit"/>
    <n v="146"/>
    <n v="3.5"/>
    <n v="1"/>
    <n v="146"/>
    <n v="3.5"/>
    <n v="1"/>
    <n v="3.5"/>
    <n v="3.5"/>
    <d v="2022-03-30T00:00:00"/>
    <x v="88"/>
    <s v="Non Carbonated"/>
    <x v="2"/>
    <b v="1"/>
    <n v="3.5"/>
    <n v="2.3333333333333335"/>
    <s v="Starbucks Doubleshot Energy "/>
    <s v=" Mocha"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4873519663"/>
    <s v="Thursday, March 24, 2022"/>
    <s v="Cash"/>
    <n v="113"/>
    <n v="1.5"/>
    <n v="1"/>
    <n v="113"/>
    <n v="1.5"/>
    <n v="1"/>
    <n v="1.5"/>
    <n v="1.5"/>
    <d v="2022-03-30T00:00:00"/>
    <x v="13"/>
    <s v="Food"/>
    <x v="1"/>
    <b v="1"/>
    <n v="1.5"/>
    <n v="1"/>
    <s v="Miss Vickie's Potato Chip "/>
    <s v=" Sea Salt Original"/>
    <m/>
    <s v="Thursday"/>
    <s v=" March 24"/>
    <n v="2022"/>
    <n v="6527"/>
  </r>
  <r>
    <s v="Processed"/>
    <s v="VJ300320609"/>
    <s v="GuttenPlans"/>
    <s v="GuttenPlans x1367"/>
    <n v="40.435699999999997"/>
    <n v="-74.125200000000007"/>
    <s v="CheezIt - Original"/>
    <s v="Food"/>
    <n v="14873531783"/>
    <s v="Thursday, March 24, 2022"/>
    <s v="Cash"/>
    <n v="125"/>
    <n v="1"/>
    <n v="1"/>
    <n v="125"/>
    <n v="1"/>
    <n v="1"/>
    <n v="1"/>
    <n v="1"/>
    <d v="2022-03-24T00:00:00"/>
    <x v="48"/>
    <s v="Food"/>
    <x v="1"/>
    <b v="1"/>
    <n v="1"/>
    <n v="0.66666666666666663"/>
    <s v="CheezIt "/>
    <s v=" Original"/>
    <m/>
    <s v="Thursday"/>
    <s v=" March 24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4873533601"/>
    <s v="Thursday, March 24, 2022"/>
    <s v="Cash"/>
    <n v="113"/>
    <n v="1.5"/>
    <n v="1"/>
    <n v="113"/>
    <n v="1.5"/>
    <n v="1"/>
    <n v="1.5"/>
    <n v="1.5"/>
    <d v="2022-03-24T00:00:00"/>
    <x v="27"/>
    <s v="Food"/>
    <x v="1"/>
    <b v="1"/>
    <n v="1.5"/>
    <n v="1"/>
    <s v="SunChips Multigrain "/>
    <s v=" Salsa"/>
    <m/>
    <s v="Thursday"/>
    <s v=" March 24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4873583477"/>
    <s v="Thursday, March 24, 2022"/>
    <s v="Credit"/>
    <n v="122"/>
    <n v="1.25"/>
    <n v="1"/>
    <n v="122"/>
    <n v="1.25"/>
    <n v="1"/>
    <n v="1.25"/>
    <n v="1.25"/>
    <d v="2022-03-24T00:00:00"/>
    <x v="18"/>
    <s v="Food"/>
    <x v="1"/>
    <b v="1"/>
    <n v="1.25"/>
    <n v="0.83333333333333337"/>
    <s v="Oreo Mini"/>
    <m/>
    <m/>
    <s v="Thursday"/>
    <s v=" March 24"/>
    <n v="2022"/>
    <n v="6527"/>
  </r>
  <r>
    <s v="Processed"/>
    <s v="VJ300320692"/>
    <s v="EB Public Library"/>
    <s v="EB Public Library x1380"/>
    <n v="40.416893999999999"/>
    <n v="-74.420399000000003"/>
    <m/>
    <m/>
    <n v="14873793590"/>
    <s v="Thursday, March 24, 2022"/>
    <s v="Cash"/>
    <n v="120"/>
    <n v="2"/>
    <n v="1"/>
    <n v="120"/>
    <n v="2"/>
    <n v="1"/>
    <n v="2"/>
    <n v="2"/>
    <d v="2022-03-30T00:00:00"/>
    <x v="97"/>
    <s v="Cell is Blank - Dis-regard"/>
    <x v="4"/>
    <b v="1"/>
    <n v="2"/>
    <n v="1.3333333333333333"/>
    <m/>
    <m/>
    <m/>
    <s v="Thursday"/>
    <s v=" March 24"/>
    <n v="2022"/>
    <e v="#VALUE!"/>
  </r>
  <r>
    <s v="Processed"/>
    <s v="VJ300320692"/>
    <s v="EB Public Library"/>
    <s v="EB Public Library x1380"/>
    <n v="40.416893999999999"/>
    <n v="-74.420399000000003"/>
    <s v="Remedy Kombucha - Ginger Lemon"/>
    <s v="Carbonated"/>
    <n v="14875849817"/>
    <s v="Friday, March 25, 2022"/>
    <s v="Credit"/>
    <n v="148"/>
    <n v="3"/>
    <n v="1"/>
    <n v="148"/>
    <n v="3"/>
    <n v="1"/>
    <n v="3"/>
    <n v="3"/>
    <d v="2022-03-30T00:00:00"/>
    <x v="104"/>
    <s v="Carbonated"/>
    <x v="0"/>
    <b v="1"/>
    <n v="3"/>
    <n v="2"/>
    <s v="Remedy Kombucha "/>
    <s v=" Ginger Lemon"/>
    <m/>
    <s v="Friday"/>
    <s v=" March 25"/>
    <n v="2022"/>
    <n v="6527"/>
  </r>
  <r>
    <s v="Processed"/>
    <s v="VJ300320692"/>
    <s v="EB Public Library"/>
    <s v="EB Public Library x1380"/>
    <n v="40.416893999999999"/>
    <n v="-74.420399000000003"/>
    <s v="Miss Vickie's Potato Chip - Smokehouse BBQ"/>
    <s v="Food"/>
    <n v="14876333483"/>
    <s v="Friday, March 25, 2022"/>
    <s v="Cash"/>
    <n v="112"/>
    <n v="1.5"/>
    <n v="1"/>
    <n v="112"/>
    <n v="1.5"/>
    <n v="1"/>
    <n v="1.5"/>
    <n v="1.5"/>
    <d v="2022-03-30T00:00:00"/>
    <x v="51"/>
    <s v="Food"/>
    <x v="1"/>
    <b v="1"/>
    <n v="1.5"/>
    <n v="1"/>
    <s v="Miss Vickie's Potato Chip "/>
    <s v=" Smokehouse BBQ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4877464738"/>
    <s v="Friday, March 25, 2022"/>
    <s v="Credit"/>
    <n v="112"/>
    <n v="1.5"/>
    <n v="1"/>
    <n v="112"/>
    <n v="1.5"/>
    <n v="1"/>
    <n v="1.5"/>
    <n v="3.5"/>
    <d v="2022-03-25T00:00:00"/>
    <x v="60"/>
    <s v="Food"/>
    <x v="1"/>
    <b v="1"/>
    <n v="1.5"/>
    <n v="1"/>
    <s v="SunChips Multigrain "/>
    <s v=" Original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877464738"/>
    <s v="Friday, March 25, 2022"/>
    <s v="Credit"/>
    <n v="137"/>
    <n v="2"/>
    <n v="1"/>
    <n v="137"/>
    <n v="2"/>
    <n v="1"/>
    <n v="2"/>
    <n v="3.5"/>
    <d v="2022-03-25T00:00:00"/>
    <x v="14"/>
    <s v="Food"/>
    <x v="1"/>
    <b v="1"/>
    <n v="2"/>
    <n v="1.3333333333333333"/>
    <s v="Jacks Links Bar Beef Strip"/>
    <m/>
    <m/>
    <s v="Friday"/>
    <s v=" March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77908799"/>
    <s v="Friday, March 25, 2022"/>
    <s v="Credit"/>
    <n v="142"/>
    <n v="1.5"/>
    <n v="1"/>
    <n v="142"/>
    <n v="1.5"/>
    <n v="1"/>
    <n v="1.5"/>
    <n v="1.5"/>
    <d v="2022-03-30T00:00:00"/>
    <x v="44"/>
    <s v="Carbonated"/>
    <x v="0"/>
    <b v="1"/>
    <n v="1.5"/>
    <n v="1"/>
    <s v="Coca Cola "/>
    <s v=" Zero Sugar"/>
    <m/>
    <s v="Friday"/>
    <s v=" March 2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78175281"/>
    <s v="Friday, March 25, 2022"/>
    <s v="Credit"/>
    <n v="110"/>
    <n v="1.5"/>
    <n v="1"/>
    <n v="110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Friday"/>
    <s v=" March 25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878599687"/>
    <s v="Friday, March 25, 2022"/>
    <s v="Cash"/>
    <n v="145"/>
    <n v="2.75"/>
    <n v="1"/>
    <n v="145"/>
    <n v="2.75"/>
    <n v="1"/>
    <n v="2.75"/>
    <n v="2.75"/>
    <d v="2022-03-30T00:00:00"/>
    <x v="102"/>
    <s v="Non Carbonated"/>
    <x v="2"/>
    <b v="1"/>
    <n v="2.75"/>
    <n v="1.8333333333333333"/>
    <s v="Honest Tea "/>
    <s v=" Berry Hibiscus"/>
    <m/>
    <s v="Friday"/>
    <s v=" March 25"/>
    <n v="2022"/>
    <n v="6527"/>
  </r>
  <r>
    <s v="Processed"/>
    <s v="VJ300320692"/>
    <s v="EB Public Library"/>
    <s v="EB Public Library x1380"/>
    <n v="40.416893999999999"/>
    <n v="-74.420399000000003"/>
    <m/>
    <m/>
    <n v="14878665903"/>
    <s v="Friday, March 25, 2022"/>
    <s v="Credit"/>
    <n v="120"/>
    <n v="2"/>
    <n v="1"/>
    <n v="120"/>
    <n v="2"/>
    <n v="1"/>
    <n v="2"/>
    <n v="3.25"/>
    <d v="2022-03-30T00:00:00"/>
    <x v="97"/>
    <s v="Cell is Blank - Dis-regard"/>
    <x v="4"/>
    <b v="1"/>
    <n v="2"/>
    <n v="1.3333333333333333"/>
    <m/>
    <m/>
    <m/>
    <s v="Friday"/>
    <s v=" March 25"/>
    <n v="2022"/>
    <e v="#VALUE!"/>
  </r>
  <r>
    <s v="Processed"/>
    <s v="VJ300320692"/>
    <s v="EB Public Library"/>
    <s v="EB Public Library x1380"/>
    <n v="40.416893999999999"/>
    <n v="-74.420399000000003"/>
    <s v="CheezIt - Original"/>
    <s v="Food"/>
    <n v="14878665903"/>
    <s v="Friday, March 25, 2022"/>
    <s v="Credit"/>
    <n v="124"/>
    <n v="1.25"/>
    <n v="1"/>
    <n v="124"/>
    <n v="1.25"/>
    <n v="1"/>
    <n v="1.25"/>
    <n v="3.25"/>
    <d v="2022-03-30T00:00:00"/>
    <x v="48"/>
    <s v="Food"/>
    <x v="1"/>
    <b v="1"/>
    <n v="1.25"/>
    <n v="0.83333333333333337"/>
    <s v="CheezIt "/>
    <s v=" Original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79136742"/>
    <s v="Friday, March 25, 2022"/>
    <s v="Cash"/>
    <n v="114"/>
    <n v="1.5"/>
    <n v="1"/>
    <n v="114"/>
    <n v="1.5"/>
    <n v="1"/>
    <n v="1.5"/>
    <n v="1.5"/>
    <d v="2022-03-25T00:00:00"/>
    <x v="71"/>
    <s v="Food"/>
    <x v="1"/>
    <b v="1"/>
    <n v="1.5"/>
    <n v="1"/>
    <s v="Funyuns "/>
    <s v=" Flaming Hot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79138407"/>
    <s v="Friday, March 25, 2022"/>
    <s v="Cash"/>
    <n v="114"/>
    <n v="1.5"/>
    <n v="1"/>
    <n v="114"/>
    <n v="1.5"/>
    <n v="1"/>
    <n v="1.5"/>
    <n v="1.5"/>
    <d v="2022-03-25T00:00:00"/>
    <x v="71"/>
    <s v="Food"/>
    <x v="1"/>
    <b v="1"/>
    <n v="1.5"/>
    <n v="1"/>
    <s v="Funyuns "/>
    <s v=" Flaming Hot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79144245"/>
    <s v="Friday, March 25, 2022"/>
    <s v="Cash"/>
    <n v="114"/>
    <n v="1.5"/>
    <n v="1"/>
    <n v="114"/>
    <n v="1.5"/>
    <n v="1"/>
    <n v="1.5"/>
    <n v="1.5"/>
    <d v="2022-03-25T00:00:00"/>
    <x v="71"/>
    <s v="Food"/>
    <x v="1"/>
    <b v="1"/>
    <n v="1.5"/>
    <n v="1"/>
    <s v="Funyuns "/>
    <s v=" Flaming Hot"/>
    <m/>
    <s v="Friday"/>
    <s v=" March 25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879281359"/>
    <s v="Friday, March 25, 2022"/>
    <s v="Credit"/>
    <n v="143"/>
    <n v="2"/>
    <n v="1"/>
    <n v="143"/>
    <n v="2"/>
    <n v="1"/>
    <n v="2"/>
    <n v="2"/>
    <d v="2022-03-25T00:00:00"/>
    <x v="24"/>
    <s v="Water"/>
    <x v="3"/>
    <b v="1"/>
    <n v="2"/>
    <n v="1.3333333333333333"/>
    <s v="S. Pellegrino Sparkling Mineral Water"/>
    <m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79369149"/>
    <s v="Friday, March 25, 2022"/>
    <s v="Cash"/>
    <n v="142"/>
    <n v="1"/>
    <n v="1"/>
    <n v="142"/>
    <n v="1"/>
    <n v="1"/>
    <n v="1"/>
    <n v="1"/>
    <d v="2022-03-25T00:00:00"/>
    <x v="44"/>
    <s v="Carbonated"/>
    <x v="0"/>
    <b v="1"/>
    <n v="1"/>
    <n v="0.66666666666666663"/>
    <s v="Coca Cola "/>
    <s v=" Zero Sugar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79581934"/>
    <s v="Friday, March 25, 2022"/>
    <s v="Cash"/>
    <n v="138"/>
    <n v="2"/>
    <n v="1"/>
    <n v="138"/>
    <n v="2"/>
    <n v="1"/>
    <n v="2"/>
    <n v="2"/>
    <d v="2022-03-25T00:00:00"/>
    <x v="10"/>
    <s v="Food"/>
    <x v="1"/>
    <b v="1"/>
    <n v="2"/>
    <n v="1.3333333333333333"/>
    <s v="KitKat "/>
    <s v=" Crisp Wafers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79754825"/>
    <s v="Friday, March 25, 2022"/>
    <s v="Cash"/>
    <n v="138"/>
    <n v="2"/>
    <n v="1"/>
    <n v="138"/>
    <n v="2"/>
    <n v="1"/>
    <n v="2"/>
    <n v="2"/>
    <d v="2022-03-25T00:00:00"/>
    <x v="10"/>
    <s v="Food"/>
    <x v="1"/>
    <b v="1"/>
    <n v="2"/>
    <n v="1.3333333333333333"/>
    <s v="KitKat "/>
    <s v=" Crisp Wafers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79782611"/>
    <s v="Friday, March 25, 2022"/>
    <s v="Cash"/>
    <n v="125"/>
    <n v="1"/>
    <n v="1"/>
    <n v="125"/>
    <n v="1"/>
    <n v="1"/>
    <n v="1"/>
    <n v="1"/>
    <d v="2022-03-25T00:00:00"/>
    <x v="105"/>
    <s v="Cell is Blank - Dis-regard"/>
    <x v="1"/>
    <b v="1"/>
    <n v="1"/>
    <n v="0.66666666666666663"/>
    <s v="Doritos Dinamita Chile Lemon"/>
    <m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879831774"/>
    <s v="Friday, March 25, 2022"/>
    <s v="Cash"/>
    <n v="148"/>
    <n v="3"/>
    <n v="1"/>
    <n v="148"/>
    <n v="3"/>
    <n v="1"/>
    <n v="3"/>
    <n v="3"/>
    <d v="2022-03-25T00:00:00"/>
    <x v="45"/>
    <s v="Carbonated"/>
    <x v="0"/>
    <b v="1"/>
    <n v="3"/>
    <n v="2"/>
    <s v="Red Bull "/>
    <s v=" Original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879899338"/>
    <s v="Friday, March 25, 2022"/>
    <s v="Cash"/>
    <n v="144"/>
    <n v="3.25"/>
    <n v="1"/>
    <n v="144"/>
    <n v="3.25"/>
    <n v="1"/>
    <n v="3.25"/>
    <n v="3.25"/>
    <d v="2022-03-25T00:00:00"/>
    <x v="5"/>
    <s v="Carbonated"/>
    <x v="0"/>
    <b v="1"/>
    <n v="3.25"/>
    <n v="2.1666666666666665"/>
    <s v="Monster Energy Original"/>
    <m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79906912"/>
    <s v="Friday, March 25, 2022"/>
    <s v="Cash"/>
    <n v="138"/>
    <n v="2"/>
    <n v="1"/>
    <n v="138"/>
    <n v="2"/>
    <n v="1"/>
    <n v="2"/>
    <n v="2"/>
    <d v="2022-03-25T00:00:00"/>
    <x v="10"/>
    <s v="Food"/>
    <x v="1"/>
    <b v="1"/>
    <n v="2"/>
    <n v="1.3333333333333333"/>
    <s v="KitKat "/>
    <s v=" Crisp Wafers"/>
    <m/>
    <s v="Friday"/>
    <s v=" March 2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80057988"/>
    <s v="Saturday, March 26, 2022"/>
    <s v="Cash"/>
    <n v="124"/>
    <n v="1"/>
    <n v="1"/>
    <n v="124"/>
    <n v="1"/>
    <n v="1"/>
    <n v="1"/>
    <n v="1"/>
    <d v="2022-03-25T00:00:00"/>
    <x v="75"/>
    <s v="Food"/>
    <x v="1"/>
    <b v="1"/>
    <n v="1"/>
    <n v="0.66666666666666663"/>
    <s v="Cheetos Flaming Hot Limon Crunchy"/>
    <m/>
    <m/>
    <s v="Saturday"/>
    <s v=" March 26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80181107"/>
    <s v="Saturday, March 26, 2022"/>
    <s v="Cash"/>
    <n v="113"/>
    <n v="1.5"/>
    <n v="1"/>
    <n v="113"/>
    <n v="1.5"/>
    <n v="1"/>
    <n v="1.5"/>
    <n v="1.5"/>
    <d v="2022-03-25T00:00:00"/>
    <x v="105"/>
    <s v="Cell is Blank - Dis-regard"/>
    <x v="1"/>
    <b v="1"/>
    <n v="1.5"/>
    <n v="1"/>
    <s v="Doritos Dinamita Chile Lemon"/>
    <m/>
    <m/>
    <s v="Saturday"/>
    <s v=" March 26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80190653"/>
    <s v="Saturday, March 26, 2022"/>
    <s v="Cash"/>
    <n v="125"/>
    <n v="1"/>
    <n v="1"/>
    <n v="125"/>
    <n v="1"/>
    <n v="1"/>
    <n v="1"/>
    <n v="1"/>
    <d v="2022-03-25T00:00:00"/>
    <x v="105"/>
    <s v="Cell is Blank - Dis-regard"/>
    <x v="1"/>
    <b v="1"/>
    <n v="1"/>
    <n v="0.66666666666666663"/>
    <s v="Doritos Dinamita Chile Lemon"/>
    <m/>
    <m/>
    <s v="Saturday"/>
    <s v=" March 26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880989183"/>
    <s v="Saturday, March 26, 2022"/>
    <s v="Credit"/>
    <n v="136"/>
    <n v="2"/>
    <n v="1"/>
    <n v="136"/>
    <n v="2"/>
    <n v="1"/>
    <n v="2"/>
    <n v="2"/>
    <d v="2022-03-30T00:00:00"/>
    <x v="96"/>
    <s v="Food"/>
    <x v="1"/>
    <b v="1"/>
    <n v="2"/>
    <n v="1.3333333333333333"/>
    <s v="Genius Keto Bar "/>
    <s v=" Chocolate Dream"/>
    <m/>
    <s v="Saturday"/>
    <s v=" March 26"/>
    <n v="2022"/>
    <n v="6527"/>
  </r>
  <r>
    <s v="Processed"/>
    <s v="VJ300320611"/>
    <s v="Brunswick Sq Mall"/>
    <s v="BSQ Mall x1366 - ATT"/>
    <n v="40.423690999999998"/>
    <n v="-74.380831999999998"/>
    <s v="Cheetos Baked - Flaming Hot"/>
    <s v="Food"/>
    <n v="14881459334"/>
    <s v="Saturday, March 26, 2022"/>
    <s v="Cash"/>
    <n v="124"/>
    <n v="1.5"/>
    <n v="1"/>
    <n v="124"/>
    <n v="1.5"/>
    <n v="1"/>
    <n v="1.5"/>
    <n v="1.5"/>
    <d v="2022-03-26T00:00:00"/>
    <x v="23"/>
    <s v="Food"/>
    <x v="1"/>
    <b v="1"/>
    <n v="1.5"/>
    <n v="1"/>
    <s v="Cheetos Baked "/>
    <s v=" Flaming Hot"/>
    <m/>
    <s v="Saturday"/>
    <s v=" March 26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881559692"/>
    <s v="Saturday, March 26, 2022"/>
    <s v="Cash"/>
    <n v="125"/>
    <n v="1.5"/>
    <n v="1"/>
    <n v="125"/>
    <n v="1.5"/>
    <n v="1"/>
    <n v="1.5"/>
    <n v="1.5"/>
    <d v="2022-03-26T00:00:00"/>
    <x v="49"/>
    <s v="Food"/>
    <x v="1"/>
    <b v="1"/>
    <n v="1.5"/>
    <n v="1"/>
    <s v="Takis FUGEO mini"/>
    <m/>
    <m/>
    <s v="Saturday"/>
    <s v=" March 2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81788342"/>
    <s v="Saturday, March 26, 2022"/>
    <s v="Cash"/>
    <n v="141"/>
    <n v="1.5"/>
    <n v="1"/>
    <n v="141"/>
    <n v="1.5"/>
    <n v="1"/>
    <n v="1.5"/>
    <n v="1.5"/>
    <d v="2022-03-30T00:00:00"/>
    <x v="92"/>
    <s v="Carbonated"/>
    <x v="0"/>
    <b v="1"/>
    <n v="1.5"/>
    <n v="1"/>
    <s v="Spindrift "/>
    <s v=" Sparkling Water "/>
    <s v=" Pineapple"/>
    <s v="Saturday"/>
    <s v=" March 26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4881956440"/>
    <s v="Saturday, March 26, 2022"/>
    <s v="Cash"/>
    <n v="113"/>
    <n v="1.5"/>
    <n v="1"/>
    <n v="113"/>
    <n v="1.5"/>
    <n v="1"/>
    <n v="1.5"/>
    <n v="1.5"/>
    <d v="2022-03-26T00:00:00"/>
    <x v="35"/>
    <s v="Food"/>
    <x v="1"/>
    <b v="1"/>
    <n v="1.5"/>
    <n v="1"/>
    <s v="SunChips Multigrain "/>
    <s v=" Harvest Cheddar"/>
    <m/>
    <s v="Saturday"/>
    <s v=" March 26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882218405"/>
    <s v="Saturday, March 26, 2022"/>
    <s v="Cash"/>
    <n v="110"/>
    <n v="1.5"/>
    <n v="1"/>
    <n v="110"/>
    <n v="1.5"/>
    <n v="1"/>
    <n v="1.5"/>
    <n v="1.5"/>
    <d v="2022-03-30T00:00:00"/>
    <x v="3"/>
    <s v="Food"/>
    <x v="1"/>
    <b v="1"/>
    <n v="1.5"/>
    <n v="1"/>
    <s v="Miss Vickie's Potato Chip "/>
    <s v=" Sea Salt &amp; Vinega"/>
    <m/>
    <s v="Saturday"/>
    <s v=" March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84082959"/>
    <s v="Sunday, March 27, 2022"/>
    <s v="Cash"/>
    <n v="140"/>
    <n v="1.5"/>
    <n v="1"/>
    <n v="140"/>
    <n v="1.5"/>
    <n v="1"/>
    <n v="1.5"/>
    <n v="1.5"/>
    <d v="2022-03-27T00:00:00"/>
    <x v="44"/>
    <s v="Carbonated"/>
    <x v="0"/>
    <b v="1"/>
    <n v="1.5"/>
    <n v="1"/>
    <s v="Coca Cola "/>
    <s v=" Zero Sugar"/>
    <m/>
    <s v="Sunday"/>
    <s v=" March 2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84136681"/>
    <s v="Sunday, March 27, 2022"/>
    <s v="Credit"/>
    <n v="144"/>
    <n v="1.5"/>
    <n v="1"/>
    <n v="144"/>
    <n v="1.5"/>
    <n v="1"/>
    <n v="1.5"/>
    <n v="4"/>
    <d v="2022-03-27T00:00:00"/>
    <x v="29"/>
    <s v="Water"/>
    <x v="3"/>
    <b v="1"/>
    <n v="1.5"/>
    <n v="1"/>
    <s v="Poland Springs Water"/>
    <m/>
    <m/>
    <s v="Sunday"/>
    <s v=" March 27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884136681"/>
    <s v="Sunday, March 27, 2022"/>
    <s v="Credit"/>
    <n v="143"/>
    <n v="2.5"/>
    <n v="1"/>
    <n v="143"/>
    <n v="2.5"/>
    <n v="1"/>
    <n v="2.5"/>
    <n v="4"/>
    <d v="2022-03-27T00:00:00"/>
    <x v="37"/>
    <s v="Non Carbonated"/>
    <x v="2"/>
    <b v="1"/>
    <n v="2.5"/>
    <n v="1.6666666666666667"/>
    <s v="Snapple Diet Tea "/>
    <s v=" Peach Tea"/>
    <m/>
    <s v="Sunday"/>
    <s v=" March 27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884276560"/>
    <s v="Sunday, March 27, 2022"/>
    <s v="Credit"/>
    <n v="112"/>
    <n v="1.5"/>
    <n v="3"/>
    <n v="112"/>
    <n v="1.5"/>
    <n v="3"/>
    <n v="4.5"/>
    <n v="4.5"/>
    <d v="2022-03-27T00:00:00"/>
    <x v="60"/>
    <s v="Food"/>
    <x v="1"/>
    <b v="1"/>
    <n v="1.5"/>
    <n v="1"/>
    <s v="SunChips Multigrain "/>
    <s v=" Original"/>
    <m/>
    <s v="Sunday"/>
    <s v=" March 27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4884517453"/>
    <s v="Sunday, March 27, 2022"/>
    <s v="Credit"/>
    <n v="148"/>
    <n v="3.5"/>
    <n v="1"/>
    <n v="148"/>
    <n v="3.5"/>
    <n v="1"/>
    <n v="3.5"/>
    <n v="3.5"/>
    <d v="2022-03-27T00:00:00"/>
    <x v="106"/>
    <s v="Carbonated"/>
    <x v="0"/>
    <b v="1"/>
    <n v="3.5"/>
    <n v="2.3333333333333335"/>
    <s v="Starbucks Refresher "/>
    <s v=" Real Coconut Water"/>
    <m/>
    <s v="Sunday"/>
    <s v=" March 27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884746071"/>
    <s v="Sunday, March 27, 2022"/>
    <s v="Credit"/>
    <n v="112"/>
    <n v="1.5"/>
    <n v="3"/>
    <n v="112"/>
    <n v="1.5"/>
    <n v="3"/>
    <n v="4.5"/>
    <n v="4.5"/>
    <d v="2022-03-27T00:00:00"/>
    <x v="60"/>
    <s v="Food"/>
    <x v="1"/>
    <b v="1"/>
    <n v="1.5"/>
    <n v="1"/>
    <s v="SunChips Multigrain "/>
    <s v=" Original"/>
    <m/>
    <s v="Sunday"/>
    <s v=" March 27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884749241"/>
    <s v="Sunday, March 27, 2022"/>
    <s v="Credit"/>
    <n v="112"/>
    <n v="1.5"/>
    <n v="1"/>
    <n v="112"/>
    <n v="1.5"/>
    <n v="1"/>
    <n v="1.5"/>
    <n v="1.5"/>
    <d v="2022-03-27T00:00:00"/>
    <x v="60"/>
    <s v="Food"/>
    <x v="1"/>
    <b v="1"/>
    <n v="1.5"/>
    <n v="1"/>
    <s v="SunChips Multigrain "/>
    <s v=" Original"/>
    <m/>
    <s v="Sunday"/>
    <s v=" March 27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884774379"/>
    <s v="Sunday, March 27, 2022"/>
    <s v="Cash"/>
    <n v="110"/>
    <n v="1.5"/>
    <n v="1"/>
    <n v="110"/>
    <n v="1.5"/>
    <n v="1"/>
    <n v="1.5"/>
    <n v="1.5"/>
    <d v="2022-03-31T00:00:00"/>
    <x v="36"/>
    <s v="Food"/>
    <x v="1"/>
    <b v="1"/>
    <n v="1.5"/>
    <n v="1"/>
    <s v="Good Health Veggie Stix "/>
    <s v=" Sea Salt"/>
    <m/>
    <s v="Sunday"/>
    <s v=" March 27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884866849"/>
    <s v="Sunday, March 27, 2022"/>
    <s v="Credit"/>
    <n v="122"/>
    <n v="2.5"/>
    <n v="1"/>
    <n v="122"/>
    <n v="2.5"/>
    <n v="1"/>
    <n v="2.5"/>
    <n v="2.5"/>
    <d v="2022-03-31T00:00:00"/>
    <x v="6"/>
    <s v="Food"/>
    <x v="1"/>
    <b v="1"/>
    <n v="2.5"/>
    <n v="1.6666666666666667"/>
    <s v="Seapoint Farms Dry Roasted Edamame "/>
    <s v=" Wasabi"/>
    <m/>
    <s v="Sunday"/>
    <s v=" March 27"/>
    <n v="2022"/>
    <n v="6527"/>
  </r>
  <r>
    <s v="Processed"/>
    <s v="VJ300320692"/>
    <s v="EB Public Library"/>
    <s v="EB Public Library x1380"/>
    <n v="40.416893999999999"/>
    <n v="-74.420399000000003"/>
    <s v="Good Health Veggie Stix - Zesty Ranch"/>
    <s v="Food"/>
    <n v="14884903460"/>
    <s v="Sunday, March 27, 2022"/>
    <s v="Cash"/>
    <n v="125"/>
    <n v="1.5"/>
    <n v="1"/>
    <n v="125"/>
    <n v="1.5"/>
    <n v="1"/>
    <n v="1.5"/>
    <n v="1.5"/>
    <d v="2022-03-31T00:00:00"/>
    <x v="22"/>
    <s v="Food"/>
    <x v="1"/>
    <b v="1"/>
    <n v="1.5"/>
    <n v="1"/>
    <s v="Good Health Veggie Stix "/>
    <s v=" Zesty Ranch"/>
    <m/>
    <s v="Sunday"/>
    <s v=" March 27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885953261"/>
    <s v="Monday, March 28, 2022"/>
    <s v="Cash"/>
    <n v="140"/>
    <n v="1.5"/>
    <n v="1"/>
    <n v="140"/>
    <n v="1.5"/>
    <n v="1"/>
    <n v="1.5"/>
    <n v="1.5"/>
    <d v="2022-03-27T00:00:00"/>
    <x v="44"/>
    <s v="Carbonated"/>
    <x v="0"/>
    <b v="1"/>
    <n v="1.5"/>
    <n v="1"/>
    <s v="Coca Cola "/>
    <s v=" Zero Sugar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87340262"/>
    <s v="Monday, March 28, 2022"/>
    <s v="Cash"/>
    <n v="141"/>
    <n v="1"/>
    <n v="1"/>
    <n v="141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87342959"/>
    <s v="Monday, March 28, 2022"/>
    <s v="Cash"/>
    <n v="142"/>
    <n v="1"/>
    <n v="1"/>
    <n v="142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87524922"/>
    <s v="Monday, March 28, 2022"/>
    <s v="Credit"/>
    <n v="114"/>
    <n v="1.5"/>
    <n v="1"/>
    <n v="114"/>
    <n v="1.5"/>
    <n v="1"/>
    <n v="1.5"/>
    <n v="5.5"/>
    <d v="2022-03-28T00:00:00"/>
    <x v="71"/>
    <s v="Food"/>
    <x v="1"/>
    <b v="1"/>
    <n v="1.5"/>
    <n v="1"/>
    <s v="Funyuns "/>
    <s v=" Flaming Hot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87524922"/>
    <s v="Monday, March 28, 2022"/>
    <s v="Credit"/>
    <n v="138"/>
    <n v="2"/>
    <n v="1"/>
    <n v="138"/>
    <n v="2"/>
    <n v="1"/>
    <n v="2"/>
    <n v="5.5"/>
    <d v="2022-03-28T00:00:00"/>
    <x v="10"/>
    <s v="Food"/>
    <x v="1"/>
    <b v="1"/>
    <n v="2"/>
    <n v="1.3333333333333333"/>
    <s v="KitKat "/>
    <s v=" Crisp Wafers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87524922"/>
    <s v="Monday, March 28, 2022"/>
    <s v="Credit"/>
    <n v="134"/>
    <n v="2"/>
    <n v="1"/>
    <n v="134"/>
    <n v="2"/>
    <n v="1"/>
    <n v="2"/>
    <n v="5.5"/>
    <d v="2022-03-28T00:00:00"/>
    <x v="10"/>
    <s v="Food"/>
    <x v="1"/>
    <b v="1"/>
    <n v="2"/>
    <n v="1.3333333333333333"/>
    <s v="KitKat "/>
    <s v=" Crisp Wafers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87536721"/>
    <s v="Monday, March 28, 2022"/>
    <s v="Cash"/>
    <n v="137"/>
    <n v="2"/>
    <n v="1"/>
    <n v="137"/>
    <n v="2"/>
    <n v="1"/>
    <n v="2"/>
    <n v="2"/>
    <d v="2022-03-28T00:00:00"/>
    <x v="14"/>
    <s v="Food"/>
    <x v="1"/>
    <b v="1"/>
    <n v="2"/>
    <n v="1.3333333333333333"/>
    <s v="Jacks Links Bar Beef Strip"/>
    <m/>
    <m/>
    <s v="Monday"/>
    <s v=" March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87597292"/>
    <s v="Monday, March 28, 2022"/>
    <s v="Cash"/>
    <n v="137"/>
    <n v="2"/>
    <n v="1"/>
    <n v="137"/>
    <n v="2"/>
    <n v="1"/>
    <n v="2"/>
    <n v="2"/>
    <d v="2022-03-28T00:00:00"/>
    <x v="14"/>
    <s v="Food"/>
    <x v="1"/>
    <b v="1"/>
    <n v="2"/>
    <n v="1.3333333333333333"/>
    <s v="Jacks Links Bar Beef Strip"/>
    <m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87676621"/>
    <s v="Monday, March 28, 2022"/>
    <s v="Credit"/>
    <n v="142"/>
    <n v="1.5"/>
    <n v="1"/>
    <n v="142"/>
    <n v="1.5"/>
    <n v="1"/>
    <n v="1.5"/>
    <n v="1.5"/>
    <d v="2022-03-31T00:00:00"/>
    <x v="44"/>
    <s v="Carbonated"/>
    <x v="0"/>
    <b v="1"/>
    <n v="1.5"/>
    <n v="1"/>
    <s v="Coca Cola "/>
    <s v=" Zero Sugar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887992753"/>
    <s v="Monday, March 28, 2022"/>
    <s v="Cash"/>
    <n v="113"/>
    <n v="1.5"/>
    <n v="1"/>
    <n v="113"/>
    <n v="1.5"/>
    <n v="1"/>
    <n v="1.5"/>
    <n v="1.5"/>
    <d v="2022-03-28T00:00:00"/>
    <x v="43"/>
    <s v="Food"/>
    <x v="1"/>
    <b v="1"/>
    <n v="1.5"/>
    <n v="1"/>
    <s v="Miss Vickie's Potato Chip "/>
    <s v=" Jalapeno"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888026242"/>
    <s v="Monday, March 28, 2022"/>
    <s v="Credit"/>
    <n v="124"/>
    <n v="1.25"/>
    <n v="1"/>
    <n v="124"/>
    <n v="1.25"/>
    <n v="1"/>
    <n v="1.25"/>
    <n v="1.25"/>
    <d v="2022-03-31T00:00:00"/>
    <x v="48"/>
    <s v="Food"/>
    <x v="1"/>
    <b v="1"/>
    <n v="1.25"/>
    <n v="0.83333333333333337"/>
    <s v="CheezIt "/>
    <s v=" Original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88281213"/>
    <s v="Monday, March 28, 2022"/>
    <s v="Credit"/>
    <n v="111"/>
    <n v="1.5"/>
    <n v="1"/>
    <n v="111"/>
    <n v="1.5"/>
    <n v="1"/>
    <n v="1.5"/>
    <n v="3"/>
    <d v="2022-03-28T00:00:00"/>
    <x v="51"/>
    <s v="Food"/>
    <x v="1"/>
    <b v="1"/>
    <n v="1.5"/>
    <n v="1"/>
    <s v="Miss Vickie's Potato Chip "/>
    <s v=" Smokehouse BBQ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888281213"/>
    <s v="Monday, March 28, 2022"/>
    <s v="Credit"/>
    <n v="121"/>
    <n v="1.5"/>
    <n v="1"/>
    <n v="121"/>
    <n v="1.5"/>
    <n v="1"/>
    <n v="1.5"/>
    <n v="3"/>
    <d v="2022-03-28T00:00:00"/>
    <x v="35"/>
    <s v="Food"/>
    <x v="1"/>
    <b v="1"/>
    <n v="1.5"/>
    <n v="1"/>
    <s v="SunChips Multigrain "/>
    <s v=" Harvest Cheddar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88307815"/>
    <s v="Monday, March 28, 2022"/>
    <s v="Cash"/>
    <n v="137"/>
    <n v="2"/>
    <n v="1"/>
    <n v="137"/>
    <n v="2"/>
    <n v="1"/>
    <n v="2"/>
    <n v="2"/>
    <d v="2022-03-28T00:00:00"/>
    <x v="14"/>
    <s v="Food"/>
    <x v="1"/>
    <b v="1"/>
    <n v="2"/>
    <n v="1.3333333333333333"/>
    <s v="Jacks Links Bar Beef Strip"/>
    <m/>
    <m/>
    <s v="Monday"/>
    <s v=" March 28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888319697"/>
    <s v="Monday, March 28, 2022"/>
    <s v="Cash"/>
    <n v="132"/>
    <n v="2"/>
    <n v="1"/>
    <n v="132"/>
    <n v="2"/>
    <n v="1"/>
    <n v="2"/>
    <n v="2"/>
    <d v="2022-03-28T00:00:00"/>
    <x v="21"/>
    <s v="Food"/>
    <x v="1"/>
    <b v="1"/>
    <n v="2"/>
    <n v="1.3333333333333333"/>
    <s v="Robert Irvine's "/>
    <s v=" Fit Crunch "/>
    <s v="  Chocolate Pea"/>
    <s v="Monday"/>
    <s v=" March 2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888796363"/>
    <s v="Monday, March 28, 2022"/>
    <s v="Cash"/>
    <n v="113"/>
    <n v="1.5"/>
    <n v="1"/>
    <n v="113"/>
    <n v="1.5"/>
    <n v="1"/>
    <n v="1.5"/>
    <n v="1.5"/>
    <d v="2022-03-28T00:00:00"/>
    <x v="43"/>
    <s v="Food"/>
    <x v="1"/>
    <b v="1"/>
    <n v="1.5"/>
    <n v="1"/>
    <s v="Miss Vickie's Potato Chip "/>
    <s v=" Jalapeno"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888876217"/>
    <s v="Monday, March 28, 2022"/>
    <s v="Credit"/>
    <n v="146"/>
    <n v="3.5"/>
    <n v="1"/>
    <n v="146"/>
    <n v="3.5"/>
    <n v="1"/>
    <n v="3.5"/>
    <n v="3.5"/>
    <d v="2022-03-31T00:00:00"/>
    <x v="88"/>
    <s v="Non Carbonated"/>
    <x v="2"/>
    <b v="1"/>
    <n v="3.5"/>
    <n v="2.3333333333333335"/>
    <s v="Starbucks Doubleshot Energy "/>
    <s v=" Mocha"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88888071"/>
    <s v="Monday, March 28, 2022"/>
    <s v="Credit"/>
    <n v="142"/>
    <n v="1.5"/>
    <n v="1"/>
    <n v="142"/>
    <n v="1.5"/>
    <n v="1"/>
    <n v="1.5"/>
    <n v="1.5"/>
    <d v="2022-03-31T00:00:00"/>
    <x v="44"/>
    <s v="Carbonated"/>
    <x v="0"/>
    <b v="1"/>
    <n v="1.5"/>
    <n v="1"/>
    <s v="Coca Cola "/>
    <s v=" Zero Sugar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4888993473"/>
    <s v="Monday, March 28, 2022"/>
    <s v="Cash"/>
    <n v="110"/>
    <n v="1.5"/>
    <n v="1"/>
    <n v="110"/>
    <n v="1.5"/>
    <n v="1"/>
    <n v="1.5"/>
    <n v="1.5"/>
    <d v="2022-03-28T00:00:00"/>
    <x v="3"/>
    <s v="Food"/>
    <x v="1"/>
    <b v="1"/>
    <n v="1.5"/>
    <n v="1"/>
    <s v="Miss Vickie's Potato Chip "/>
    <s v=" Sea Salt &amp; Vinega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89202428"/>
    <s v="Monday, March 28, 2022"/>
    <s v="Cash"/>
    <n v="137"/>
    <n v="2"/>
    <n v="1"/>
    <n v="137"/>
    <n v="2"/>
    <n v="1"/>
    <n v="2"/>
    <n v="2"/>
    <d v="2022-03-28T00:00:00"/>
    <x v="14"/>
    <s v="Food"/>
    <x v="1"/>
    <b v="1"/>
    <n v="2"/>
    <n v="1.3333333333333333"/>
    <s v="Jacks Links Bar Beef Strip"/>
    <m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89306397"/>
    <s v="Monday, March 28, 2022"/>
    <s v="Cash"/>
    <n v="141"/>
    <n v="1"/>
    <n v="1"/>
    <n v="141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89351807"/>
    <s v="Monday, March 28, 2022"/>
    <s v="Cash"/>
    <n v="124"/>
    <n v="1"/>
    <n v="1"/>
    <n v="124"/>
    <n v="1"/>
    <n v="1"/>
    <n v="1"/>
    <n v="1"/>
    <d v="2022-03-28T00:00:00"/>
    <x v="75"/>
    <s v="Food"/>
    <x v="1"/>
    <b v="1"/>
    <n v="1"/>
    <n v="0.66666666666666663"/>
    <s v="Cheetos Flaming Hot Limon Crunchy"/>
    <m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Hungry Buddha - Coconut Cocoa"/>
    <s v="Food"/>
    <n v="14889380557"/>
    <s v="Monday, March 28, 2022"/>
    <s v="Credit"/>
    <n v="139"/>
    <n v="2"/>
    <n v="1"/>
    <n v="139"/>
    <n v="2"/>
    <n v="1"/>
    <n v="2"/>
    <n v="2"/>
    <d v="2022-03-31T00:00:00"/>
    <x v="107"/>
    <s v="Food"/>
    <x v="1"/>
    <b v="1"/>
    <n v="2"/>
    <n v="1.3333333333333333"/>
    <s v="Hungry Buddha "/>
    <s v=" Coconut Cocoa"/>
    <m/>
    <s v="Monday"/>
    <s v=" March 28"/>
    <n v="2022"/>
    <n v="6527"/>
  </r>
  <r>
    <s v="Processed"/>
    <s v="VJ300320686"/>
    <s v="Earle Asphalt"/>
    <s v="Earle Asphalt x1371"/>
    <n v="35.2750871"/>
    <n v="-90.466769400000004"/>
    <s v="Vitamin Water - Squeezed Lemonade"/>
    <s v="Water"/>
    <n v="14889461833"/>
    <s v="Monday, March 28, 2022"/>
    <s v="Cash"/>
    <n v="147"/>
    <n v="2.5"/>
    <n v="1"/>
    <n v="147"/>
    <n v="2.5"/>
    <n v="1"/>
    <n v="2.5"/>
    <n v="2.5"/>
    <d v="2022-03-28T00:00:00"/>
    <x v="66"/>
    <s v="Water"/>
    <x v="3"/>
    <b v="1"/>
    <n v="2.5"/>
    <n v="1.6666666666666667"/>
    <s v="Vitamin Water "/>
    <s v=" Squeezed Lemonade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90082045"/>
    <s v="Monday, March 28, 2022"/>
    <s v="Cash"/>
    <n v="124"/>
    <n v="1"/>
    <n v="1"/>
    <n v="124"/>
    <n v="1"/>
    <n v="1"/>
    <n v="1"/>
    <n v="1"/>
    <d v="2022-03-28T00:00:00"/>
    <x v="75"/>
    <s v="Food"/>
    <x v="1"/>
    <b v="1"/>
    <n v="1"/>
    <n v="0.66666666666666663"/>
    <s v="Cheetos Flaming Hot Limon Crunchy"/>
    <m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Bai Antioxidant - Zambia Bingcherry"/>
    <s v="Non Carbonated"/>
    <n v="14890291305"/>
    <s v="Monday, March 28, 2022"/>
    <s v="Cash"/>
    <n v="147"/>
    <n v="2.75"/>
    <n v="1"/>
    <n v="147"/>
    <n v="2.75"/>
    <n v="1"/>
    <n v="2.75"/>
    <n v="2.75"/>
    <d v="2022-03-31T00:00:00"/>
    <x v="56"/>
    <s v="Non Carbonated"/>
    <x v="2"/>
    <b v="1"/>
    <n v="2.75"/>
    <n v="1.8333333333333333"/>
    <s v="Bai Antioxidant "/>
    <s v=" Zambia Bingcherry"/>
    <m/>
    <s v="Monday"/>
    <s v=" March 28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890444178"/>
    <s v="Monday, March 28, 2022"/>
    <s v="Credit"/>
    <n v="111"/>
    <n v="1.5"/>
    <n v="1"/>
    <n v="111"/>
    <n v="1.5"/>
    <n v="1"/>
    <n v="1.5"/>
    <n v="1.5"/>
    <d v="2022-03-28T00:00:00"/>
    <x v="27"/>
    <s v="Food"/>
    <x v="1"/>
    <b v="1"/>
    <n v="1.5"/>
    <n v="1"/>
    <s v="SunChips Multigrain "/>
    <s v=" Salsa"/>
    <m/>
    <s v="Monday"/>
    <s v=" March 2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890573316"/>
    <s v="Monday, March 28, 2022"/>
    <s v="Cash"/>
    <n v="136"/>
    <n v="2"/>
    <n v="1"/>
    <n v="136"/>
    <n v="2"/>
    <n v="1"/>
    <n v="2"/>
    <n v="2"/>
    <d v="2022-03-31T00:00:00"/>
    <x v="96"/>
    <s v="Food"/>
    <x v="1"/>
    <b v="1"/>
    <n v="2"/>
    <n v="1.3333333333333333"/>
    <s v="Genius Keto Bar "/>
    <s v=" Chocolate Dream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0871852"/>
    <s v="Monday, March 28, 2022"/>
    <s v="Cash"/>
    <n v="142"/>
    <n v="1"/>
    <n v="1"/>
    <n v="142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890934718"/>
    <s v="Monday, March 28, 2022"/>
    <s v="Cash"/>
    <n v="148"/>
    <n v="3"/>
    <n v="1"/>
    <n v="148"/>
    <n v="3"/>
    <n v="1"/>
    <n v="3"/>
    <n v="3"/>
    <d v="2022-03-28T00:00:00"/>
    <x v="45"/>
    <s v="Carbonated"/>
    <x v="0"/>
    <b v="1"/>
    <n v="3"/>
    <n v="2"/>
    <s v="Red Bull "/>
    <s v=" Original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90974857"/>
    <s v="Monday, March 28, 2022"/>
    <s v="Cash"/>
    <n v="125"/>
    <n v="1"/>
    <n v="1"/>
    <n v="125"/>
    <n v="1"/>
    <n v="1"/>
    <n v="1"/>
    <n v="1"/>
    <d v="2022-03-28T00:00:00"/>
    <x v="105"/>
    <s v="Cell is Blank - Dis-regard"/>
    <x v="1"/>
    <b v="1"/>
    <n v="1"/>
    <n v="0.66666666666666663"/>
    <s v="Doritos Dinamita Chile Lemon"/>
    <m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SunChips Multigrain - French Onion"/>
    <s v="Food"/>
    <n v="14890976767"/>
    <s v="Monday, March 28, 2022"/>
    <s v="Cash"/>
    <n v="111"/>
    <n v="1.5"/>
    <n v="1"/>
    <n v="111"/>
    <n v="1.5"/>
    <n v="1"/>
    <n v="1.5"/>
    <n v="1.5"/>
    <d v="2022-03-28T00:00:00"/>
    <x v="100"/>
    <s v="Food"/>
    <x v="1"/>
    <b v="1"/>
    <n v="1.5"/>
    <n v="1"/>
    <s v="SunChips Multigrain "/>
    <s v=" French Onion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0982389"/>
    <s v="Monday, March 28, 2022"/>
    <s v="Cash"/>
    <n v="142"/>
    <n v="1"/>
    <n v="1"/>
    <n v="142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Monday"/>
    <s v=" March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1014219"/>
    <s v="Monday, March 28, 2022"/>
    <s v="Cash"/>
    <n v="141"/>
    <n v="1"/>
    <n v="1"/>
    <n v="141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Monday"/>
    <s v=" March 2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91168283"/>
    <s v="Tuesday, March 29, 2022"/>
    <s v="Cash"/>
    <n v="144"/>
    <n v="1.5"/>
    <n v="1"/>
    <n v="144"/>
    <n v="1.5"/>
    <n v="1"/>
    <n v="1.5"/>
    <n v="1.5"/>
    <d v="2022-03-28T00:00:00"/>
    <x v="29"/>
    <s v="Water"/>
    <x v="3"/>
    <b v="1"/>
    <n v="1.5"/>
    <n v="1"/>
    <s v="Poland Springs Water"/>
    <m/>
    <m/>
    <s v="Tuesday"/>
    <s v=" March 2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891169339"/>
    <s v="Tuesday, March 29, 2022"/>
    <s v="Cash"/>
    <n v="144"/>
    <n v="1.5"/>
    <n v="1"/>
    <n v="144"/>
    <n v="1.5"/>
    <n v="1"/>
    <n v="1.5"/>
    <n v="1.5"/>
    <d v="2022-03-28T00:00:00"/>
    <x v="29"/>
    <s v="Water"/>
    <x v="3"/>
    <b v="1"/>
    <n v="1.5"/>
    <n v="1"/>
    <s v="Poland Springs Water"/>
    <m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91265301"/>
    <s v="Tuesday, March 29, 2022"/>
    <s v="Cash"/>
    <n v="113"/>
    <n v="1.5"/>
    <n v="1"/>
    <n v="113"/>
    <n v="1.5"/>
    <n v="1"/>
    <n v="1.5"/>
    <n v="1.5"/>
    <d v="2022-03-28T00:00:00"/>
    <x v="105"/>
    <s v="Cell is Blank - Dis-regard"/>
    <x v="1"/>
    <b v="1"/>
    <n v="1.5"/>
    <n v="1"/>
    <s v="Doritos Dinamita Chile Lemon"/>
    <m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91390856"/>
    <s v="Tuesday, March 29, 2022"/>
    <s v="Cash"/>
    <n v="124"/>
    <n v="1"/>
    <n v="1"/>
    <n v="124"/>
    <n v="1"/>
    <n v="1"/>
    <n v="1"/>
    <n v="1"/>
    <d v="2022-03-28T00:00:00"/>
    <x v="75"/>
    <s v="Food"/>
    <x v="1"/>
    <b v="1"/>
    <n v="1"/>
    <n v="0.66666666666666663"/>
    <s v="Cheetos Flaming Hot Limon Crunchy"/>
    <m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891392359"/>
    <s v="Tuesday, March 29, 2022"/>
    <s v="Cash"/>
    <n v="140"/>
    <n v="1"/>
    <n v="1"/>
    <n v="140"/>
    <n v="1"/>
    <n v="1"/>
    <n v="1"/>
    <n v="1"/>
    <d v="2022-03-28T00:00:00"/>
    <x v="70"/>
    <s v="Carbonated"/>
    <x v="0"/>
    <b v="1"/>
    <n v="1"/>
    <n v="0.66666666666666663"/>
    <s v="Sunkist Soda "/>
    <s v=" Orange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91393697"/>
    <s v="Tuesday, March 29, 2022"/>
    <s v="Cash"/>
    <n v="124"/>
    <n v="1"/>
    <n v="1"/>
    <n v="124"/>
    <n v="1"/>
    <n v="1"/>
    <n v="1"/>
    <n v="1"/>
    <d v="2022-03-28T00:00:00"/>
    <x v="75"/>
    <s v="Food"/>
    <x v="1"/>
    <b v="1"/>
    <n v="1"/>
    <n v="0.66666666666666663"/>
    <s v="Cheetos Flaming Hot Limon Crunchy"/>
    <m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1394707"/>
    <s v="Tuesday, March 29, 2022"/>
    <s v="Cash"/>
    <n v="141"/>
    <n v="1"/>
    <n v="1"/>
    <n v="141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1395552"/>
    <s v="Tuesday, March 29, 2022"/>
    <s v="Cash"/>
    <n v="141"/>
    <n v="1"/>
    <n v="1"/>
    <n v="141"/>
    <n v="1"/>
    <n v="1"/>
    <n v="1"/>
    <n v="1"/>
    <d v="2022-03-28T00:00:00"/>
    <x v="44"/>
    <s v="Carbonated"/>
    <x v="0"/>
    <b v="1"/>
    <n v="1"/>
    <n v="0.66666666666666663"/>
    <s v="Coca Cola "/>
    <s v=" Zero Sugar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91405443"/>
    <s v="Tuesday, March 29, 2022"/>
    <s v="Cash"/>
    <n v="114"/>
    <n v="1.5"/>
    <n v="1"/>
    <n v="114"/>
    <n v="1.5"/>
    <n v="1"/>
    <n v="1.5"/>
    <n v="1.5"/>
    <d v="2022-03-28T00:00:00"/>
    <x v="71"/>
    <s v="Food"/>
    <x v="1"/>
    <b v="1"/>
    <n v="1.5"/>
    <n v="1"/>
    <s v="Funyuns "/>
    <s v=" Flaming Hot"/>
    <m/>
    <s v="Tuesday"/>
    <s v=" March 2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892336045"/>
    <s v="Tuesday, March 29, 2022"/>
    <s v="Credit"/>
    <n v="142"/>
    <n v="1.5"/>
    <n v="1"/>
    <n v="142"/>
    <n v="1.5"/>
    <n v="1"/>
    <n v="1.5"/>
    <n v="1.5"/>
    <d v="2022-03-31T00:00:00"/>
    <x v="44"/>
    <s v="Carbonated"/>
    <x v="0"/>
    <b v="1"/>
    <n v="1.5"/>
    <n v="1"/>
    <s v="Coca Cola "/>
    <s v=" Zero Sugar"/>
    <m/>
    <s v="Tuesday"/>
    <s v=" March 29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92530923"/>
    <s v="Tuesday, March 29, 2022"/>
    <s v="Cash"/>
    <n v="137"/>
    <n v="2"/>
    <n v="1"/>
    <n v="137"/>
    <n v="2"/>
    <n v="1"/>
    <n v="2"/>
    <n v="2"/>
    <d v="2022-03-29T00:00:00"/>
    <x v="14"/>
    <s v="Food"/>
    <x v="1"/>
    <b v="1"/>
    <n v="2"/>
    <n v="1.3333333333333333"/>
    <s v="Jacks Links Bar Beef Strip"/>
    <m/>
    <m/>
    <s v="Tuesday"/>
    <s v=" March 29"/>
    <n v="2022"/>
    <n v="6527"/>
  </r>
  <r>
    <s v="Processed"/>
    <s v="VJ300320686"/>
    <s v="Earle Asphalt"/>
    <s v="Earle Asphalt x1371"/>
    <n v="35.2750871"/>
    <n v="-90.466769400000004"/>
    <s v="Made in Nature - Mangoes Sweet &amp; Tangy"/>
    <s v="Food"/>
    <n v="14892668120"/>
    <s v="Tuesday, March 29, 2022"/>
    <s v="Credit"/>
    <n v="135"/>
    <n v="2"/>
    <n v="1"/>
    <n v="135"/>
    <n v="2"/>
    <n v="1"/>
    <n v="2"/>
    <n v="2"/>
    <d v="2022-03-29T00:00:00"/>
    <x v="108"/>
    <s v="Food"/>
    <x v="1"/>
    <b v="1"/>
    <n v="2"/>
    <n v="1.3333333333333333"/>
    <s v="Made in Nature "/>
    <s v=" Mangoes Sweet &amp; Tangy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92801008"/>
    <s v="Tuesday, March 29, 2022"/>
    <s v="Credit"/>
    <n v="125"/>
    <n v="1"/>
    <n v="1"/>
    <n v="125"/>
    <n v="1"/>
    <n v="1"/>
    <n v="1"/>
    <n v="4"/>
    <d v="2022-03-29T00:00:00"/>
    <x v="105"/>
    <s v="Cell is Blank - Dis-regard"/>
    <x v="1"/>
    <b v="1"/>
    <n v="1"/>
    <n v="0.66666666666666663"/>
    <s v="Doritos Dinamita Chile Lemon"/>
    <m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4892801008"/>
    <s v="Tuesday, March 29, 2022"/>
    <s v="Credit"/>
    <n v="112"/>
    <n v="1.5"/>
    <n v="1"/>
    <n v="112"/>
    <n v="1.5"/>
    <n v="1"/>
    <n v="1.5"/>
    <n v="4"/>
    <d v="2022-03-29T00:00:00"/>
    <x v="60"/>
    <s v="Food"/>
    <x v="1"/>
    <b v="1"/>
    <n v="1.5"/>
    <n v="1"/>
    <s v="SunChips Multigrain "/>
    <s v=" Original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SunChips Multigrain - French Onion"/>
    <s v="Food"/>
    <n v="14892801008"/>
    <s v="Tuesday, March 29, 2022"/>
    <s v="Credit"/>
    <n v="111"/>
    <n v="1.5"/>
    <n v="1"/>
    <n v="111"/>
    <n v="1.5"/>
    <n v="1"/>
    <n v="1.5"/>
    <n v="4"/>
    <d v="2022-03-29T00:00:00"/>
    <x v="100"/>
    <s v="Food"/>
    <x v="1"/>
    <b v="1"/>
    <n v="1.5"/>
    <n v="1"/>
    <s v="SunChips Multigrain "/>
    <s v=" French Onion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892911297"/>
    <s v="Tuesday, March 29, 2022"/>
    <s v="Cash"/>
    <n v="148"/>
    <n v="3"/>
    <n v="1"/>
    <n v="148"/>
    <n v="3"/>
    <n v="1"/>
    <n v="3"/>
    <n v="3"/>
    <d v="2022-03-29T00:00:00"/>
    <x v="45"/>
    <s v="Carbonated"/>
    <x v="0"/>
    <b v="1"/>
    <n v="3"/>
    <n v="2"/>
    <s v="Red Bull "/>
    <s v=" Original"/>
    <m/>
    <s v="Tuesday"/>
    <s v=" March 29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893070244"/>
    <s v="Tuesday, March 29, 2022"/>
    <s v="Credit"/>
    <n v="111"/>
    <n v="1.5"/>
    <n v="1"/>
    <n v="111"/>
    <n v="1.5"/>
    <n v="1"/>
    <n v="1.5"/>
    <n v="1.5"/>
    <d v="2022-03-29T00:00:00"/>
    <x v="51"/>
    <s v="Food"/>
    <x v="1"/>
    <b v="1"/>
    <n v="1.5"/>
    <n v="1"/>
    <s v="Miss Vickie's Potato Chip "/>
    <s v=" Smokehouse BBQ"/>
    <m/>
    <s v="Tuesday"/>
    <s v=" March 29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93606219"/>
    <s v="Tuesday, March 29, 2022"/>
    <s v="Cash"/>
    <n v="137"/>
    <n v="2"/>
    <n v="1"/>
    <n v="137"/>
    <n v="2"/>
    <n v="1"/>
    <n v="2"/>
    <n v="2"/>
    <d v="2022-03-29T00:00:00"/>
    <x v="14"/>
    <s v="Food"/>
    <x v="1"/>
    <b v="1"/>
    <n v="2"/>
    <n v="1.3333333333333333"/>
    <s v="Jacks Links Bar Beef Strip"/>
    <m/>
    <m/>
    <s v="Tuesday"/>
    <s v=" March 29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4894888284"/>
    <s v="Tuesday, March 29, 2022"/>
    <s v="Credit"/>
    <n v="125"/>
    <n v="1.5"/>
    <n v="1"/>
    <n v="125"/>
    <n v="1.5"/>
    <n v="1"/>
    <n v="1.5"/>
    <n v="1.5"/>
    <d v="2022-03-29T00:00:00"/>
    <x v="35"/>
    <s v="Food"/>
    <x v="1"/>
    <b v="1"/>
    <n v="1.5"/>
    <n v="1"/>
    <s v="SunChips Multigrain "/>
    <s v=" Harvest Cheddar"/>
    <m/>
    <s v="Tuesday"/>
    <s v=" March 29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95025736"/>
    <s v="Tuesday, March 29, 2022"/>
    <s v="Cash"/>
    <n v="141"/>
    <n v="1.5"/>
    <n v="1"/>
    <n v="141"/>
    <n v="1.5"/>
    <n v="1"/>
    <n v="1.5"/>
    <n v="1.5"/>
    <d v="2022-03-31T00:00:00"/>
    <x v="92"/>
    <s v="Carbonated"/>
    <x v="0"/>
    <b v="1"/>
    <n v="1.5"/>
    <n v="1"/>
    <s v="Spindrift "/>
    <s v=" Sparkling Water "/>
    <s v=" Pineapple"/>
    <s v="Tuesday"/>
    <s v=" March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895218737"/>
    <s v="Tuesday, March 29, 2022"/>
    <s v="Cash"/>
    <n v="140"/>
    <n v="1"/>
    <n v="1"/>
    <n v="140"/>
    <n v="1"/>
    <n v="1"/>
    <n v="1"/>
    <n v="1"/>
    <d v="2022-03-29T00:00:00"/>
    <x v="70"/>
    <s v="Carbonated"/>
    <x v="0"/>
    <b v="1"/>
    <n v="1"/>
    <n v="0.66666666666666663"/>
    <s v="Sunkist Soda "/>
    <s v=" Orange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5432521"/>
    <s v="Tuesday, March 29, 2022"/>
    <s v="Cash"/>
    <n v="141"/>
    <n v="1"/>
    <n v="1"/>
    <n v="141"/>
    <n v="1"/>
    <n v="1"/>
    <n v="1"/>
    <n v="1"/>
    <d v="2022-03-29T00:00:00"/>
    <x v="44"/>
    <s v="Carbonated"/>
    <x v="0"/>
    <b v="1"/>
    <n v="1"/>
    <n v="0.66666666666666663"/>
    <s v="Coca Cola "/>
    <s v=" Zero Sugar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895450081"/>
    <s v="Tuesday, March 29, 2022"/>
    <s v="Cash"/>
    <n v="124"/>
    <n v="1"/>
    <n v="1"/>
    <n v="124"/>
    <n v="1"/>
    <n v="1"/>
    <n v="1"/>
    <n v="1"/>
    <d v="2022-03-29T00:00:00"/>
    <x v="75"/>
    <s v="Food"/>
    <x v="1"/>
    <b v="1"/>
    <n v="1"/>
    <n v="0.66666666666666663"/>
    <s v="Cheetos Flaming Hot Limon Crunchy"/>
    <m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95451444"/>
    <s v="Tuesday, March 29, 2022"/>
    <s v="Cash"/>
    <n v="114"/>
    <n v="1.5"/>
    <n v="1"/>
    <n v="114"/>
    <n v="1.5"/>
    <n v="1"/>
    <n v="1.5"/>
    <n v="1.5"/>
    <d v="2022-03-29T00:00:00"/>
    <x v="71"/>
    <s v="Food"/>
    <x v="1"/>
    <b v="1"/>
    <n v="1.5"/>
    <n v="1"/>
    <s v="Funyuns "/>
    <s v=" Flaming Hot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4895453270"/>
    <s v="Tuesday, March 29, 2022"/>
    <s v="Cash"/>
    <n v="114"/>
    <n v="1.5"/>
    <n v="1"/>
    <n v="114"/>
    <n v="1.5"/>
    <n v="1"/>
    <n v="1.5"/>
    <n v="1.5"/>
    <d v="2022-03-29T00:00:00"/>
    <x v="71"/>
    <s v="Food"/>
    <x v="1"/>
    <b v="1"/>
    <n v="1.5"/>
    <n v="1"/>
    <s v="Funyuns "/>
    <s v=" Flaming Hot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895454059"/>
    <s v="Tuesday, March 29, 2022"/>
    <s v="Cash"/>
    <n v="138"/>
    <n v="2"/>
    <n v="1"/>
    <n v="138"/>
    <n v="2"/>
    <n v="1"/>
    <n v="2"/>
    <n v="2"/>
    <d v="2022-03-29T00:00:00"/>
    <x v="10"/>
    <s v="Food"/>
    <x v="1"/>
    <b v="1"/>
    <n v="2"/>
    <n v="1.3333333333333333"/>
    <s v="KitKat "/>
    <s v=" Crisp Wafers"/>
    <m/>
    <s v="Tuesday"/>
    <s v=" March 29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895633215"/>
    <s v="Tuesday, March 29, 2022"/>
    <s v="Cash"/>
    <n v="114"/>
    <n v="1.5"/>
    <n v="1"/>
    <n v="114"/>
    <n v="1.5"/>
    <n v="1"/>
    <n v="1.5"/>
    <n v="1.5"/>
    <d v="2022-03-31T00:00:00"/>
    <x v="27"/>
    <s v="Food"/>
    <x v="1"/>
    <b v="1"/>
    <n v="1.5"/>
    <n v="1"/>
    <s v="SunChips Multigrain "/>
    <s v=" Salsa"/>
    <m/>
    <s v="Tuesday"/>
    <s v=" March 29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895943108"/>
    <s v="Tuesday, March 29, 2022"/>
    <s v="Cash"/>
    <n v="136"/>
    <n v="2"/>
    <n v="1"/>
    <n v="136"/>
    <n v="2"/>
    <n v="1"/>
    <n v="2"/>
    <n v="2"/>
    <d v="2022-03-31T00:00:00"/>
    <x v="96"/>
    <s v="Food"/>
    <x v="1"/>
    <b v="1"/>
    <n v="2"/>
    <n v="1.3333333333333333"/>
    <s v="Genius Keto Bar "/>
    <s v=" Chocolate Dream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5996301"/>
    <s v="Tuesday, March 29, 2022"/>
    <s v="Cash"/>
    <n v="141"/>
    <n v="1"/>
    <n v="1"/>
    <n v="141"/>
    <n v="1"/>
    <n v="1"/>
    <n v="1"/>
    <n v="1"/>
    <d v="2022-03-29T00:00:00"/>
    <x v="44"/>
    <s v="Carbonated"/>
    <x v="0"/>
    <b v="1"/>
    <n v="1"/>
    <n v="0.66666666666666663"/>
    <s v="Coca Cola "/>
    <s v=" Zero Sugar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6323024"/>
    <s v="Tuesday, March 29, 2022"/>
    <s v="Cash"/>
    <n v="142"/>
    <n v="1"/>
    <n v="1"/>
    <n v="142"/>
    <n v="1"/>
    <n v="1"/>
    <n v="1"/>
    <n v="1"/>
    <d v="2022-03-29T00:00:00"/>
    <x v="44"/>
    <s v="Carbonated"/>
    <x v="0"/>
    <b v="1"/>
    <n v="1"/>
    <n v="0.66666666666666663"/>
    <s v="Coca Cola "/>
    <s v=" Zero Sugar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6453085"/>
    <s v="Tuesday, March 29, 2022"/>
    <s v="Cash"/>
    <n v="141"/>
    <n v="1"/>
    <n v="1"/>
    <n v="141"/>
    <n v="1"/>
    <n v="1"/>
    <n v="1"/>
    <n v="1"/>
    <d v="2022-03-29T00:00:00"/>
    <x v="44"/>
    <s v="Carbonated"/>
    <x v="0"/>
    <b v="1"/>
    <n v="1"/>
    <n v="0.66666666666666663"/>
    <s v="Coca Cola "/>
    <s v=" Zero Sugar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4896502371"/>
    <s v="Tuesday, March 29, 2022"/>
    <s v="Cash"/>
    <n v="112"/>
    <n v="1.5"/>
    <n v="1"/>
    <n v="112"/>
    <n v="1.5"/>
    <n v="1"/>
    <n v="1.5"/>
    <n v="1.5"/>
    <d v="2022-03-29T00:00:00"/>
    <x v="60"/>
    <s v="Food"/>
    <x v="1"/>
    <b v="1"/>
    <n v="1.5"/>
    <n v="1"/>
    <s v="SunChips Multigrain "/>
    <s v=" Original"/>
    <m/>
    <s v="Tuesday"/>
    <s v=" March 29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4896718875"/>
    <s v="Wednesday, March 30, 2022"/>
    <s v="Cash"/>
    <n v="112"/>
    <n v="1.5"/>
    <n v="1"/>
    <n v="112"/>
    <n v="1.5"/>
    <n v="1"/>
    <n v="1.5"/>
    <n v="1.5"/>
    <d v="2022-03-29T00:00:00"/>
    <x v="60"/>
    <s v="Food"/>
    <x v="1"/>
    <b v="1"/>
    <n v="1.5"/>
    <n v="1"/>
    <s v="SunChips Multigrain "/>
    <s v=" Original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896898832"/>
    <s v="Wednesday, March 30, 2022"/>
    <s v="Cash"/>
    <n v="141"/>
    <n v="1"/>
    <n v="1"/>
    <n v="141"/>
    <n v="1"/>
    <n v="1"/>
    <n v="1"/>
    <n v="1"/>
    <d v="2022-03-29T00:00:00"/>
    <x v="44"/>
    <s v="Carbonated"/>
    <x v="0"/>
    <b v="1"/>
    <n v="1"/>
    <n v="0.66666666666666663"/>
    <s v="Coca Cola "/>
    <s v=" Zero Sugar"/>
    <m/>
    <s v="Wednesday"/>
    <s v=" March 30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98175827"/>
    <s v="Wednesday, March 30, 2022"/>
    <s v="Cash"/>
    <n v="137"/>
    <n v="2"/>
    <n v="1"/>
    <n v="137"/>
    <n v="2"/>
    <n v="1"/>
    <n v="2"/>
    <n v="2"/>
    <d v="2022-03-30T00:00:00"/>
    <x v="14"/>
    <s v="Food"/>
    <x v="1"/>
    <b v="1"/>
    <n v="2"/>
    <n v="1.3333333333333333"/>
    <s v="Jacks Links Bar Beef Strip"/>
    <m/>
    <m/>
    <s v="Wednesday"/>
    <s v=" March 30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98212652"/>
    <s v="Wednesday, March 30, 2022"/>
    <s v="Cash"/>
    <n v="137"/>
    <n v="2"/>
    <n v="1"/>
    <n v="137"/>
    <n v="2"/>
    <n v="1"/>
    <n v="2"/>
    <n v="2"/>
    <d v="2022-03-30T00:00:00"/>
    <x v="14"/>
    <s v="Food"/>
    <x v="1"/>
    <b v="1"/>
    <n v="2"/>
    <n v="1.3333333333333333"/>
    <s v="Jacks Links Bar Beef Strip"/>
    <m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899116957"/>
    <s v="Wednesday, March 30, 2022"/>
    <s v="Credit"/>
    <n v="141"/>
    <n v="1.5"/>
    <n v="1"/>
    <n v="141"/>
    <n v="1.5"/>
    <n v="1"/>
    <n v="1.5"/>
    <n v="1.5"/>
    <d v="2022-03-31T00:00:00"/>
    <x v="92"/>
    <s v="Carbonated"/>
    <x v="0"/>
    <b v="1"/>
    <n v="1.5"/>
    <n v="1"/>
    <s v="Spindrift "/>
    <s v=" Sparkling Water "/>
    <s v=" Pineapple"/>
    <s v="Wednesday"/>
    <s v=" March 30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899485487"/>
    <s v="Wednesday, March 30, 2022"/>
    <s v="Cash"/>
    <n v="120"/>
    <n v="1.5"/>
    <n v="1"/>
    <n v="120"/>
    <n v="1.5"/>
    <n v="1"/>
    <n v="1.5"/>
    <n v="1.5"/>
    <d v="2022-03-30T00:00:00"/>
    <x v="77"/>
    <s v="Food"/>
    <x v="1"/>
    <b v="1"/>
    <n v="1.5"/>
    <n v="1"/>
    <s v="Doritos Famin Hot Nacho"/>
    <m/>
    <m/>
    <s v="Wednesday"/>
    <s v=" March 30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899516626"/>
    <s v="Wednesday, March 30, 2022"/>
    <s v="Cash"/>
    <n v="113"/>
    <n v="1.5"/>
    <n v="1"/>
    <n v="113"/>
    <n v="1.5"/>
    <n v="1"/>
    <n v="1.5"/>
    <n v="1.5"/>
    <d v="2022-03-30T00:00:00"/>
    <x v="43"/>
    <s v="Food"/>
    <x v="1"/>
    <b v="1"/>
    <n v="1.5"/>
    <n v="1"/>
    <s v="Miss Vickie's Potato Chip "/>
    <s v=" Jalapeno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899443840"/>
    <s v="Wednesday, March 30, 2022"/>
    <s v="Credit"/>
    <n v="113"/>
    <n v="1.5"/>
    <n v="1"/>
    <n v="113"/>
    <n v="1.5"/>
    <n v="1"/>
    <n v="1.5"/>
    <n v="4.25"/>
    <d v="2022-03-30T00:00:00"/>
    <x v="105"/>
    <s v="Cell is Blank - Dis-regard"/>
    <x v="1"/>
    <b v="1"/>
    <n v="1.5"/>
    <n v="1"/>
    <s v="Doritos Dinamita Chile Lemon"/>
    <m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4899443840"/>
    <s v="Wednesday, March 30, 2022"/>
    <s v="Credit"/>
    <n v="112"/>
    <n v="1.5"/>
    <n v="1"/>
    <n v="112"/>
    <n v="1.5"/>
    <n v="1"/>
    <n v="1.5"/>
    <n v="4.25"/>
    <d v="2022-03-30T00:00:00"/>
    <x v="60"/>
    <s v="Food"/>
    <x v="1"/>
    <b v="1"/>
    <n v="1.5"/>
    <n v="1"/>
    <s v="SunChips Multigrain "/>
    <s v=" Original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4899443840"/>
    <s v="Wednesday, March 30, 2022"/>
    <s v="Credit"/>
    <n v="132"/>
    <n v="1.25"/>
    <n v="1"/>
    <n v="132"/>
    <n v="1.25"/>
    <n v="1"/>
    <n v="1.25"/>
    <n v="4.25"/>
    <d v="2022-03-30T00:00:00"/>
    <x v="30"/>
    <s v="Food"/>
    <x v="1"/>
    <b v="1"/>
    <n v="1.25"/>
    <n v="0.83333333333333337"/>
    <s v="Chum Fruit Bites "/>
    <s v=" Mango/Strawberry"/>
    <m/>
    <s v="Wednesday"/>
    <s v=" March 30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899725995"/>
    <s v="Wednesday, March 30, 2022"/>
    <s v="Credit"/>
    <n v="125"/>
    <n v="1.25"/>
    <n v="1"/>
    <n v="125"/>
    <n v="1.25"/>
    <n v="1"/>
    <n v="1.25"/>
    <n v="3.25"/>
    <d v="2022-03-30T00:00:00"/>
    <x v="48"/>
    <s v="Food"/>
    <x v="1"/>
    <b v="1"/>
    <n v="1.25"/>
    <n v="0.83333333333333337"/>
    <s v="CheezIt "/>
    <s v=" Original"/>
    <m/>
    <s v="Wednesday"/>
    <s v=" March 30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899725995"/>
    <s v="Wednesday, March 30, 2022"/>
    <s v="Credit"/>
    <n v="137"/>
    <n v="2"/>
    <n v="1"/>
    <n v="137"/>
    <n v="2"/>
    <n v="1"/>
    <n v="2"/>
    <n v="3.25"/>
    <d v="2022-03-30T00:00:00"/>
    <x v="14"/>
    <s v="Food"/>
    <x v="1"/>
    <b v="1"/>
    <n v="2"/>
    <n v="1.3333333333333333"/>
    <s v="Jacks Links Bar Beef Strip"/>
    <m/>
    <m/>
    <s v="Wednesday"/>
    <s v=" March 30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4899727119"/>
    <s v="Wednesday, March 30, 2022"/>
    <s v="Cash"/>
    <n v="144"/>
    <n v="2.5"/>
    <n v="1"/>
    <n v="144"/>
    <n v="2.5"/>
    <n v="1"/>
    <n v="2.5"/>
    <n v="2.5"/>
    <d v="2022-03-30T00:00:00"/>
    <x v="40"/>
    <s v="Non Carbonated"/>
    <x v="2"/>
    <b v="1"/>
    <n v="2.5"/>
    <n v="1.6666666666666667"/>
    <s v="Bai Antioxidant "/>
    <s v=" Molokai Coconut"/>
    <m/>
    <s v="Wednesday"/>
    <s v=" March 30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4899736787"/>
    <s v="Wednesday, March 30, 2022"/>
    <s v="Cash"/>
    <n v="148"/>
    <n v="3.5"/>
    <n v="1"/>
    <n v="148"/>
    <n v="3.5"/>
    <n v="1"/>
    <n v="3.5"/>
    <n v="3.5"/>
    <d v="2022-03-30T00:00:00"/>
    <x v="106"/>
    <s v="Carbonated"/>
    <x v="0"/>
    <b v="1"/>
    <n v="3.5"/>
    <n v="2.3333333333333335"/>
    <s v="Starbucks Refresher "/>
    <s v=" Real Coconut Water"/>
    <m/>
    <s v="Wednesday"/>
    <s v=" March 30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4899738848"/>
    <s v="Wednesday, March 30, 2022"/>
    <s v="Cash"/>
    <n v="148"/>
    <n v="3.5"/>
    <n v="1"/>
    <n v="148"/>
    <n v="3.5"/>
    <n v="1"/>
    <n v="3.5"/>
    <n v="3.5"/>
    <d v="2022-03-30T00:00:00"/>
    <x v="106"/>
    <s v="Carbonated"/>
    <x v="0"/>
    <b v="1"/>
    <n v="3.5"/>
    <n v="2.3333333333333335"/>
    <s v="Starbucks Refresher "/>
    <s v=" Real Coconut Water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00014596"/>
    <s v="Wednesday, March 30, 2022"/>
    <s v="Cash"/>
    <n v="144"/>
    <n v="3.25"/>
    <n v="1"/>
    <n v="144"/>
    <n v="3.25"/>
    <n v="1"/>
    <n v="3.25"/>
    <n v="3.25"/>
    <d v="2022-03-30T00:00:00"/>
    <x v="5"/>
    <s v="Carbonated"/>
    <x v="0"/>
    <b v="1"/>
    <n v="3.25"/>
    <n v="2.1666666666666665"/>
    <s v="Monster Energy Original"/>
    <m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00034953"/>
    <s v="Wednesday, March 30, 2022"/>
    <s v="Cash"/>
    <n v="142"/>
    <n v="1.5"/>
    <n v="1"/>
    <n v="142"/>
    <n v="1.5"/>
    <n v="1"/>
    <n v="1.5"/>
    <n v="1.5"/>
    <d v="2022-03-31T00:00:00"/>
    <x v="44"/>
    <s v="Carbonated"/>
    <x v="0"/>
    <b v="1"/>
    <n v="1.5"/>
    <n v="1"/>
    <s v="Coca Cola "/>
    <s v=" Zero Sugar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00141904"/>
    <s v="Wednesday, March 30, 2022"/>
    <s v="Cash"/>
    <n v="148"/>
    <n v="3"/>
    <n v="1"/>
    <n v="148"/>
    <n v="3"/>
    <n v="1"/>
    <n v="3"/>
    <n v="3"/>
    <d v="2022-03-30T00:00:00"/>
    <x v="45"/>
    <s v="Carbonated"/>
    <x v="0"/>
    <b v="1"/>
    <n v="3"/>
    <n v="2"/>
    <s v="Red Bull "/>
    <s v=" Original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00594187"/>
    <s v="Wednesday, March 30, 2022"/>
    <s v="Cash"/>
    <n v="120"/>
    <n v="2"/>
    <n v="1"/>
    <n v="120"/>
    <n v="2"/>
    <n v="1"/>
    <n v="2"/>
    <n v="2"/>
    <d v="2022-03-31T00:00:00"/>
    <x v="18"/>
    <s v="Food"/>
    <x v="1"/>
    <b v="1"/>
    <n v="2"/>
    <n v="1.3333333333333333"/>
    <s v="Oreo Mini"/>
    <m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00602135"/>
    <s v="Wednesday, March 30, 2022"/>
    <s v="Cash"/>
    <n v="146"/>
    <n v="3.5"/>
    <n v="1"/>
    <n v="146"/>
    <n v="3.5"/>
    <n v="1"/>
    <n v="3.5"/>
    <n v="3.5"/>
    <d v="2022-03-31T00:00:00"/>
    <x v="88"/>
    <s v="Non Carbonated"/>
    <x v="2"/>
    <b v="1"/>
    <n v="3.5"/>
    <n v="2.3333333333333335"/>
    <s v="Starbucks Doubleshot Energy "/>
    <s v=" Mocha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Keto Krisp - Almond/Chocolate"/>
    <s v="Carbonated"/>
    <n v="14900613550"/>
    <s v="Wednesday, March 30, 2022"/>
    <s v="Cash"/>
    <n v="132"/>
    <n v="2"/>
    <n v="1"/>
    <n v="132"/>
    <n v="2"/>
    <n v="1"/>
    <n v="2"/>
    <n v="2"/>
    <d v="2022-03-31T00:00:00"/>
    <x v="38"/>
    <s v="Carbonated"/>
    <x v="0"/>
    <b v="1"/>
    <n v="2"/>
    <n v="1.3333333333333333"/>
    <s v="Keto Krisp "/>
    <s v=" Almond/Chocolate"/>
    <m/>
    <s v="Wednesday"/>
    <s v=" March 30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4900639105"/>
    <s v="Wednesday, March 30, 2022"/>
    <s v="Cash"/>
    <n v="147"/>
    <n v="2.75"/>
    <n v="1"/>
    <n v="147"/>
    <n v="2.75"/>
    <n v="1"/>
    <n v="2.75"/>
    <n v="2.75"/>
    <d v="2022-03-30T00:00:00"/>
    <x v="66"/>
    <s v="Water"/>
    <x v="3"/>
    <b v="1"/>
    <n v="2.75"/>
    <n v="1.8333333333333333"/>
    <s v="Vitamin Water "/>
    <s v=" Squeezed Lemonade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00684403"/>
    <s v="Wednesday, March 30, 2022"/>
    <s v="Cash"/>
    <n v="140"/>
    <n v="1"/>
    <n v="1"/>
    <n v="140"/>
    <n v="1"/>
    <n v="1"/>
    <n v="1"/>
    <n v="1"/>
    <d v="2022-03-30T00:00:00"/>
    <x v="70"/>
    <s v="Carbonated"/>
    <x v="0"/>
    <b v="1"/>
    <n v="1"/>
    <n v="0.66666666666666663"/>
    <s v="Sunkist Soda "/>
    <s v=" Orange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00727149"/>
    <s v="Wednesday, March 30, 2022"/>
    <s v="Cash"/>
    <n v="120"/>
    <n v="2"/>
    <n v="1"/>
    <n v="120"/>
    <n v="2"/>
    <n v="1"/>
    <n v="2"/>
    <n v="2"/>
    <d v="2022-03-31T00:00:00"/>
    <x v="18"/>
    <s v="Food"/>
    <x v="1"/>
    <b v="1"/>
    <n v="2"/>
    <n v="1.3333333333333333"/>
    <s v="Oreo Mini"/>
    <m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00744237"/>
    <s v="Wednesday, March 30, 2022"/>
    <s v="Cash"/>
    <n v="110"/>
    <n v="1.5"/>
    <n v="1"/>
    <n v="110"/>
    <n v="1.5"/>
    <n v="1"/>
    <n v="1.5"/>
    <n v="1.5"/>
    <d v="2022-03-31T00:00:00"/>
    <x v="36"/>
    <s v="Food"/>
    <x v="1"/>
    <b v="1"/>
    <n v="1.5"/>
    <n v="1"/>
    <s v="Good Health Veggie Stix "/>
    <s v=" Sea Salt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00772438"/>
    <s v="Wednesday, March 30, 2022"/>
    <s v="Credit"/>
    <n v="110"/>
    <n v="1.5"/>
    <n v="1"/>
    <n v="110"/>
    <n v="1.5"/>
    <n v="1"/>
    <n v="1.5"/>
    <n v="1.5"/>
    <d v="2022-03-31T00:00:00"/>
    <x v="36"/>
    <s v="Food"/>
    <x v="1"/>
    <b v="1"/>
    <n v="1.5"/>
    <n v="1"/>
    <s v="Good Health Veggie Stix "/>
    <s v=" Sea Salt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900776882"/>
    <s v="Wednesday, March 30, 2022"/>
    <s v="Credit"/>
    <n v="121"/>
    <n v="1.5"/>
    <n v="1"/>
    <n v="121"/>
    <n v="1.5"/>
    <n v="1"/>
    <n v="1.5"/>
    <n v="3.5"/>
    <d v="2022-03-31T00:00:00"/>
    <x v="4"/>
    <s v="Food"/>
    <x v="1"/>
    <b v="1"/>
    <n v="1.5"/>
    <n v="1"/>
    <s v="Miss Vickie's Potato Chip "/>
    <s v=" Lime &amp; Cracked Pe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00776882"/>
    <s v="Wednesday, March 30, 2022"/>
    <s v="Credit"/>
    <n v="140"/>
    <n v="2"/>
    <n v="1"/>
    <n v="140"/>
    <n v="2"/>
    <n v="1"/>
    <n v="2"/>
    <n v="3.5"/>
    <d v="2022-03-31T00:00:00"/>
    <x v="93"/>
    <s v="Non Carbonated"/>
    <x v="2"/>
    <b v="1"/>
    <n v="2"/>
    <n v="1.3333333333333333"/>
    <s v="Iberia Coconut Water"/>
    <m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900886689"/>
    <s v="Wednesday, March 30, 2022"/>
    <s v="Cash"/>
    <n v="124"/>
    <n v="1"/>
    <n v="1"/>
    <n v="124"/>
    <n v="1"/>
    <n v="1"/>
    <n v="1"/>
    <n v="1"/>
    <d v="2022-03-30T00:00:00"/>
    <x v="75"/>
    <s v="Food"/>
    <x v="1"/>
    <b v="1"/>
    <n v="1"/>
    <n v="0.66666666666666663"/>
    <s v="Cheetos Flaming Hot Limon Crunchy"/>
    <m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0908786"/>
    <s v="Wednesday, March 30, 2022"/>
    <s v="Cash"/>
    <n v="141"/>
    <n v="1"/>
    <n v="1"/>
    <n v="141"/>
    <n v="1"/>
    <n v="1"/>
    <n v="1"/>
    <n v="1"/>
    <d v="2022-03-30T00:00:00"/>
    <x v="44"/>
    <s v="Carbonated"/>
    <x v="0"/>
    <b v="1"/>
    <n v="1"/>
    <n v="0.66666666666666663"/>
    <s v="Coca Cola "/>
    <s v=" Zero Sugar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00965397"/>
    <s v="Wednesday, March 30, 2022"/>
    <s v="Credit"/>
    <n v="148"/>
    <n v="3"/>
    <n v="1"/>
    <n v="148"/>
    <n v="3"/>
    <n v="1"/>
    <n v="3"/>
    <n v="3"/>
    <d v="2022-03-30T00:00:00"/>
    <x v="45"/>
    <s v="Carbonated"/>
    <x v="0"/>
    <b v="1"/>
    <n v="3"/>
    <n v="2"/>
    <s v="Red Bull "/>
    <s v=" Original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00970323"/>
    <s v="Wednesday, March 30, 2022"/>
    <s v="Credit"/>
    <n v="140"/>
    <n v="1"/>
    <n v="1"/>
    <n v="140"/>
    <n v="1"/>
    <n v="1"/>
    <n v="1"/>
    <n v="1"/>
    <d v="2022-03-30T00:00:00"/>
    <x v="70"/>
    <s v="Carbonated"/>
    <x v="0"/>
    <b v="1"/>
    <n v="1"/>
    <n v="0.66666666666666663"/>
    <s v="Sunkist Soda "/>
    <s v=" Orange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900996488"/>
    <s v="Wednesday, March 30, 2022"/>
    <s v="Cash"/>
    <n v="125"/>
    <n v="1"/>
    <n v="1"/>
    <n v="125"/>
    <n v="1"/>
    <n v="1"/>
    <n v="1"/>
    <n v="1"/>
    <d v="2022-03-30T00:00:00"/>
    <x v="105"/>
    <s v="Cell is Blank - Dis-regard"/>
    <x v="1"/>
    <b v="1"/>
    <n v="1"/>
    <n v="0.66666666666666663"/>
    <s v="Doritos Dinamita Chile Lemon"/>
    <m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01078577"/>
    <s v="Wednesday, March 30, 2022"/>
    <s v="Credit"/>
    <n v="146"/>
    <n v="3.5"/>
    <n v="1"/>
    <n v="146"/>
    <n v="3.5"/>
    <n v="1"/>
    <n v="3.5"/>
    <n v="3.5"/>
    <d v="2022-03-31T00:00:00"/>
    <x v="88"/>
    <s v="Non Carbonated"/>
    <x v="2"/>
    <b v="1"/>
    <n v="3.5"/>
    <n v="2.3333333333333335"/>
    <s v="Starbucks Doubleshot Energy "/>
    <s v=" Mocha"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01086325"/>
    <s v="Wednesday, March 30, 2022"/>
    <s v="Cash"/>
    <n v="113"/>
    <n v="1.5"/>
    <n v="1"/>
    <n v="113"/>
    <n v="1.5"/>
    <n v="1"/>
    <n v="1.5"/>
    <n v="1.5"/>
    <d v="2022-03-31T00:00:00"/>
    <x v="35"/>
    <s v="Food"/>
    <x v="1"/>
    <b v="1"/>
    <n v="1.5"/>
    <n v="1"/>
    <s v="SunChips Multigrain "/>
    <s v=" Harvest Cheddar"/>
    <m/>
    <s v="Wednesday"/>
    <s v=" March 3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01314328"/>
    <s v="Wednesday, March 30, 2022"/>
    <s v="Credit"/>
    <n v="144"/>
    <n v="1.5"/>
    <n v="1"/>
    <n v="144"/>
    <n v="1.5"/>
    <n v="1"/>
    <n v="1.5"/>
    <n v="1.5"/>
    <d v="2022-03-30T00:00:00"/>
    <x v="29"/>
    <s v="Water"/>
    <x v="3"/>
    <b v="1"/>
    <n v="1.5"/>
    <n v="1"/>
    <s v="Poland Springs Water"/>
    <m/>
    <m/>
    <s v="Wednesday"/>
    <s v=" March 30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01409559"/>
    <s v="Wednesday, March 30, 2022"/>
    <s v="Cash"/>
    <n v="140"/>
    <n v="2"/>
    <n v="1"/>
    <n v="140"/>
    <n v="2"/>
    <n v="1"/>
    <n v="2"/>
    <n v="2"/>
    <d v="2022-03-31T00:00:00"/>
    <x v="93"/>
    <s v="Non Carbonated"/>
    <x v="2"/>
    <b v="1"/>
    <n v="2"/>
    <n v="1.3333333333333333"/>
    <s v="Iberia Coconut Water"/>
    <m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01822912"/>
    <s v="Wednesday, March 30, 2022"/>
    <s v="Cash"/>
    <n v="146"/>
    <n v="3.25"/>
    <n v="1"/>
    <n v="146"/>
    <n v="3.25"/>
    <n v="1"/>
    <n v="3.25"/>
    <n v="3.25"/>
    <d v="2022-03-30T00:00:00"/>
    <x v="5"/>
    <s v="Carbonated"/>
    <x v="0"/>
    <b v="1"/>
    <n v="3.25"/>
    <n v="2.1666666666666665"/>
    <s v="Monster Energy Original"/>
    <m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901824764"/>
    <s v="Wednesday, March 30, 2022"/>
    <s v="Cash"/>
    <n v="122"/>
    <n v="1.5"/>
    <n v="1"/>
    <n v="122"/>
    <n v="1.5"/>
    <n v="1"/>
    <n v="1.5"/>
    <n v="1.5"/>
    <d v="2022-03-30T00:00:00"/>
    <x v="42"/>
    <s v="Food"/>
    <x v="1"/>
    <b v="1"/>
    <n v="1.5"/>
    <n v="1"/>
    <s v="Chesters Fries Flaming hot"/>
    <m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1850840"/>
    <s v="Wednesday, March 30, 2022"/>
    <s v="Cash"/>
    <n v="142"/>
    <n v="1"/>
    <n v="1"/>
    <n v="142"/>
    <n v="1"/>
    <n v="1"/>
    <n v="1"/>
    <n v="1"/>
    <d v="2022-03-30T00:00:00"/>
    <x v="44"/>
    <s v="Carbonated"/>
    <x v="0"/>
    <b v="1"/>
    <n v="1"/>
    <n v="0.66666666666666663"/>
    <s v="Coca Cola "/>
    <s v=" Zero Sugar"/>
    <m/>
    <s v="Wednesday"/>
    <s v=" March 3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02364356"/>
    <s v="Thursday, March 31, 2022"/>
    <s v="Cash"/>
    <n v="144"/>
    <n v="3.25"/>
    <n v="1"/>
    <n v="144"/>
    <n v="3.25"/>
    <n v="1"/>
    <n v="3.25"/>
    <n v="3.25"/>
    <d v="2022-03-30T00:00:00"/>
    <x v="5"/>
    <s v="Carbonated"/>
    <x v="0"/>
    <b v="1"/>
    <n v="3.25"/>
    <n v="2.1666666666666665"/>
    <s v="Monster Energy Original"/>
    <m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902364872"/>
    <s v="Thursday, March 31, 2022"/>
    <s v="Cash"/>
    <n v="125"/>
    <n v="1"/>
    <n v="1"/>
    <n v="125"/>
    <n v="1"/>
    <n v="1"/>
    <n v="1"/>
    <n v="1"/>
    <d v="2022-03-30T00:00:00"/>
    <x v="105"/>
    <s v="Cell is Blank - Dis-regard"/>
    <x v="1"/>
    <b v="1"/>
    <n v="1"/>
    <n v="0.66666666666666663"/>
    <s v="Doritos Dinamita Chile Lemon"/>
    <m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902365161"/>
    <s v="Thursday, March 31, 2022"/>
    <s v="Cash"/>
    <n v="125"/>
    <n v="1"/>
    <n v="1"/>
    <n v="125"/>
    <n v="1"/>
    <n v="1"/>
    <n v="1"/>
    <n v="1"/>
    <d v="2022-03-30T00:00:00"/>
    <x v="105"/>
    <s v="Cell is Blank - Dis-regard"/>
    <x v="1"/>
    <b v="1"/>
    <n v="1"/>
    <n v="0.66666666666666663"/>
    <s v="Doritos Dinamita Chile Lemon"/>
    <m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902795629"/>
    <s v="Thursday, March 31, 2022"/>
    <s v="Credit"/>
    <n v="122"/>
    <n v="1.5"/>
    <n v="2"/>
    <n v="122"/>
    <n v="1.5"/>
    <n v="2"/>
    <n v="3"/>
    <n v="4.5"/>
    <d v="2022-03-31T00:00:00"/>
    <x v="42"/>
    <s v="Food"/>
    <x v="1"/>
    <b v="1"/>
    <n v="1.5"/>
    <n v="1"/>
    <s v="Chesters Fries Flaming hot"/>
    <m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902795629"/>
    <s v="Thursday, March 31, 2022"/>
    <s v="Credit"/>
    <n v="121"/>
    <n v="1.5"/>
    <n v="1"/>
    <n v="121"/>
    <n v="1.5"/>
    <n v="1"/>
    <n v="1.5"/>
    <n v="4.5"/>
    <d v="2022-03-31T00:00:00"/>
    <x v="75"/>
    <s v="Food"/>
    <x v="1"/>
    <b v="1"/>
    <n v="1.5"/>
    <n v="1"/>
    <s v="Cheetos Flaming Hot Limon Crunchy"/>
    <m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Belvita Snack Packs - Cinnamon"/>
    <s v="Food"/>
    <n v="14903556430"/>
    <s v="Thursday, March 31, 2022"/>
    <s v="Cash"/>
    <n v="120"/>
    <n v="1.25"/>
    <n v="1"/>
    <n v="120"/>
    <n v="1.25"/>
    <n v="1"/>
    <n v="1.25"/>
    <n v="1.25"/>
    <d v="2022-03-31T00:00:00"/>
    <x v="109"/>
    <s v="Food"/>
    <x v="1"/>
    <b v="1"/>
    <n v="1.25"/>
    <n v="0.83333333333333337"/>
    <s v="Belvita Snack Packs "/>
    <s v=" Cinnamon"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904114338"/>
    <s v="Thursday, March 31, 2022"/>
    <s v="Credit"/>
    <n v="145"/>
    <n v="2.5"/>
    <n v="1"/>
    <n v="145"/>
    <n v="2.5"/>
    <n v="1"/>
    <n v="2.5"/>
    <n v="4"/>
    <d v="2022-03-31T00:00:00"/>
    <x v="7"/>
    <s v="Non Carbonated"/>
    <x v="2"/>
    <b v="1"/>
    <n v="2.5"/>
    <n v="1.6666666666666667"/>
    <s v="Snapple Diet Tea "/>
    <s v=" Lemon"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04114338"/>
    <s v="Thursday, March 31, 2022"/>
    <s v="Credit"/>
    <n v="123"/>
    <n v="1.5"/>
    <n v="1"/>
    <n v="123"/>
    <n v="1.5"/>
    <n v="1"/>
    <n v="1.5"/>
    <n v="4"/>
    <d v="2022-03-31T00:00:00"/>
    <x v="35"/>
    <s v="Food"/>
    <x v="1"/>
    <b v="1"/>
    <n v="1.5"/>
    <n v="1"/>
    <s v="SunChips Multigrain "/>
    <s v=" Harvest Cheddar"/>
    <m/>
    <s v="Thursday"/>
    <s v=" March 31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4904114157"/>
    <s v="Thursday, March 31, 2022"/>
    <s v="Credit"/>
    <n v="112"/>
    <n v="1.5"/>
    <n v="1"/>
    <n v="112"/>
    <n v="1.5"/>
    <n v="1"/>
    <n v="1.5"/>
    <n v="4.5"/>
    <d v="2022-03-31T00:00:00"/>
    <x v="60"/>
    <s v="Food"/>
    <x v="1"/>
    <b v="1"/>
    <n v="1.5"/>
    <n v="1"/>
    <s v="SunChips Multigrain "/>
    <s v=" Original"/>
    <m/>
    <s v="Thursday"/>
    <s v=" March 31"/>
    <n v="2022"/>
    <n v="6527"/>
  </r>
  <r>
    <s v="Processed"/>
    <s v="VJ300205292"/>
    <s v="Brunswick Sq Mall"/>
    <s v="BSQ Mall x1364 - Zales"/>
    <n v="40.423690999999998"/>
    <n v="-74.380831999999998"/>
    <s v="Takis FUGEO mini"/>
    <s v="Food"/>
    <n v="14904114157"/>
    <s v="Thursday, March 31, 2022"/>
    <s v="Credit"/>
    <n v="125"/>
    <n v="1.5"/>
    <n v="2"/>
    <n v="125"/>
    <n v="1.5"/>
    <n v="2"/>
    <n v="3"/>
    <n v="4.5"/>
    <d v="2022-03-31T00:00:00"/>
    <x v="49"/>
    <s v="Food"/>
    <x v="1"/>
    <b v="1"/>
    <n v="1.5"/>
    <n v="1"/>
    <s v="Takis FUGEO mini"/>
    <m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04211617"/>
    <s v="Thursday, March 31, 2022"/>
    <s v="Cash"/>
    <n v="132"/>
    <n v="2"/>
    <n v="1"/>
    <n v="132"/>
    <n v="2"/>
    <n v="1"/>
    <n v="2"/>
    <n v="2"/>
    <d v="2022-03-31T00:00:00"/>
    <x v="21"/>
    <s v="Food"/>
    <x v="1"/>
    <b v="1"/>
    <n v="2"/>
    <n v="1.3333333333333333"/>
    <s v="Robert Irvine's "/>
    <s v=" Fit Crunch "/>
    <s v="  Chocolate Pea"/>
    <s v="Thursday"/>
    <s v=" March 31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904225470"/>
    <s v="Thursday, March 31, 2022"/>
    <s v="Cash"/>
    <n v="137"/>
    <n v="2"/>
    <n v="1"/>
    <n v="137"/>
    <n v="2"/>
    <n v="1"/>
    <n v="2"/>
    <n v="2"/>
    <d v="2022-03-31T00:00:00"/>
    <x v="14"/>
    <s v="Food"/>
    <x v="1"/>
    <b v="1"/>
    <n v="2"/>
    <n v="1.3333333333333333"/>
    <s v="Jacks Links Bar Beef Strip"/>
    <m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904267009"/>
    <s v="Thursday, March 31, 2022"/>
    <s v="Cash"/>
    <n v="137"/>
    <n v="2"/>
    <n v="1"/>
    <n v="137"/>
    <n v="2"/>
    <n v="1"/>
    <n v="2"/>
    <n v="2"/>
    <d v="2022-03-31T00:00:00"/>
    <x v="14"/>
    <s v="Food"/>
    <x v="1"/>
    <b v="1"/>
    <n v="2"/>
    <n v="1.3333333333333333"/>
    <s v="Jacks Links Bar Beef Strip"/>
    <m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4904556778"/>
    <s v="Thursday, March 31, 2022"/>
    <s v="Cash"/>
    <n v="137"/>
    <n v="2"/>
    <n v="1"/>
    <n v="137"/>
    <n v="2"/>
    <n v="1"/>
    <n v="2"/>
    <n v="2"/>
    <d v="2022-03-31T00:00:00"/>
    <x v="14"/>
    <s v="Food"/>
    <x v="1"/>
    <b v="1"/>
    <n v="2"/>
    <n v="1.3333333333333333"/>
    <s v="Jacks Links Bar Beef Strip"/>
    <m/>
    <m/>
    <s v="Thursday"/>
    <s v=" March 3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904860940"/>
    <s v="Thursday, March 31, 2022"/>
    <s v="Cash"/>
    <n v="145"/>
    <n v="2.5"/>
    <n v="1"/>
    <n v="145"/>
    <n v="2.5"/>
    <n v="1"/>
    <n v="2.5"/>
    <n v="2.5"/>
    <d v="2022-03-31T00:00:00"/>
    <x v="7"/>
    <s v="Non Carbonated"/>
    <x v="2"/>
    <b v="1"/>
    <n v="2.5"/>
    <n v="1.6666666666666667"/>
    <s v="Snapple Diet Tea "/>
    <s v=" Lemon"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904930173"/>
    <s v="Thursday, March 31, 2022"/>
    <s v="Cash"/>
    <n v="134"/>
    <n v="2"/>
    <n v="1"/>
    <n v="134"/>
    <n v="2"/>
    <n v="1"/>
    <n v="2"/>
    <n v="2"/>
    <d v="2022-03-31T00:00:00"/>
    <x v="80"/>
    <s v="Food"/>
    <x v="1"/>
    <b v="1"/>
    <n v="2"/>
    <n v="1.3333333333333333"/>
    <s v="RXBAR "/>
    <s v=" Protein Bar "/>
    <s v=" Peanut Butter"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05272176"/>
    <s v="Thursday, March 31, 2022"/>
    <s v="Credit"/>
    <n v="141"/>
    <n v="1.5"/>
    <n v="1"/>
    <n v="141"/>
    <n v="1.5"/>
    <n v="1"/>
    <n v="1.5"/>
    <n v="1.5"/>
    <d v="2022-03-31T00:00:00"/>
    <x v="92"/>
    <s v="Carbonated"/>
    <x v="0"/>
    <b v="1"/>
    <n v="1.5"/>
    <n v="1"/>
    <s v="Spindrift "/>
    <s v=" Sparkling Water "/>
    <s v=" Pineapple"/>
    <s v="Thursday"/>
    <s v=" March 31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05525119"/>
    <s v="Thursday, March 31, 2022"/>
    <s v="Cash"/>
    <n v="121"/>
    <n v="1.5"/>
    <n v="1"/>
    <n v="121"/>
    <n v="1.5"/>
    <n v="1"/>
    <n v="1.5"/>
    <n v="1.5"/>
    <d v="2022-03-31T00:00:00"/>
    <x v="35"/>
    <s v="Food"/>
    <x v="1"/>
    <b v="1"/>
    <n v="1.5"/>
    <n v="1"/>
    <s v="SunChips Multigrain "/>
    <s v=" Harvest Cheddar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05671310"/>
    <s v="Thursday, March 31, 2022"/>
    <s v="Cash"/>
    <n v="146"/>
    <n v="3.25"/>
    <n v="1"/>
    <n v="146"/>
    <n v="3.25"/>
    <n v="1"/>
    <n v="3.25"/>
    <n v="3.25"/>
    <d v="2022-03-31T00:00:00"/>
    <x v="5"/>
    <s v="Carbonated"/>
    <x v="0"/>
    <b v="1"/>
    <n v="3.25"/>
    <n v="2.1666666666666665"/>
    <s v="Monster Energy Original"/>
    <m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Good Health Veggie Stix - Zesty Ranch"/>
    <s v="Food"/>
    <n v="14905848904"/>
    <s v="Thursday, March 31, 2022"/>
    <s v="Credit"/>
    <n v="125"/>
    <n v="1.5"/>
    <n v="1"/>
    <n v="125"/>
    <n v="1.5"/>
    <n v="1"/>
    <n v="1.5"/>
    <n v="1.5"/>
    <d v="2022-03-31T00:00:00"/>
    <x v="22"/>
    <s v="Food"/>
    <x v="1"/>
    <b v="1"/>
    <n v="1.5"/>
    <n v="1"/>
    <s v="Good Health Veggie Stix "/>
    <s v=" Zesty Ranch"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05858484"/>
    <s v="Thursday, March 31, 2022"/>
    <s v="Credit"/>
    <n v="110"/>
    <n v="1.5"/>
    <n v="1"/>
    <n v="110"/>
    <n v="1.5"/>
    <n v="1"/>
    <n v="1.5"/>
    <n v="1.5"/>
    <d v="2022-03-31T00:00:00"/>
    <x v="36"/>
    <s v="Food"/>
    <x v="1"/>
    <b v="1"/>
    <n v="1.5"/>
    <n v="1"/>
    <s v="Good Health Veggie Stix "/>
    <s v=" Sea Salt"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05899769"/>
    <s v="Thursday, March 31, 2022"/>
    <s v="Cash"/>
    <n v="113"/>
    <n v="1.5"/>
    <n v="1"/>
    <n v="113"/>
    <n v="1.5"/>
    <n v="1"/>
    <n v="1.5"/>
    <n v="1.5"/>
    <d v="2022-03-31T00:00:00"/>
    <x v="35"/>
    <s v="Food"/>
    <x v="1"/>
    <b v="1"/>
    <n v="1.5"/>
    <n v="1"/>
    <s v="SunChips Multigrain "/>
    <s v=" Harvest Cheddar"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06292604"/>
    <s v="Thursday, March 31, 2022"/>
    <s v="Credit"/>
    <n v="144"/>
    <n v="1.5"/>
    <n v="1"/>
    <n v="144"/>
    <n v="1.5"/>
    <n v="1"/>
    <n v="1.5"/>
    <n v="1.5"/>
    <d v="2022-03-31T00:00:00"/>
    <x v="29"/>
    <s v="Water"/>
    <x v="3"/>
    <b v="1"/>
    <n v="1.5"/>
    <n v="1"/>
    <s v="Poland Springs Water"/>
    <m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06429079"/>
    <s v="Thursday, March 31, 2022"/>
    <s v="Credit"/>
    <n v="140"/>
    <n v="2"/>
    <n v="1"/>
    <n v="140"/>
    <n v="2"/>
    <n v="1"/>
    <n v="2"/>
    <n v="2"/>
    <d v="2022-03-31T00:00:00"/>
    <x v="93"/>
    <s v="Non Carbonated"/>
    <x v="2"/>
    <b v="1"/>
    <n v="2"/>
    <n v="1.3333333333333333"/>
    <s v="Iberia Coconut Water"/>
    <m/>
    <m/>
    <s v="Thursday"/>
    <s v=" March 31"/>
    <n v="2022"/>
    <n v="6527"/>
  </r>
  <r>
    <s v="Processed"/>
    <s v="VJ300320692"/>
    <s v="EB Public Library"/>
    <s v="EB Public Library x1380"/>
    <n v="40.416893999999999"/>
    <n v="-74.420399000000003"/>
    <s v="Keto Krisp - Almond/Chocolate"/>
    <s v="Carbonated"/>
    <n v="14906579182"/>
    <s v="Thursday, March 31, 2022"/>
    <s v="Cash"/>
    <n v="132"/>
    <n v="2"/>
    <n v="1"/>
    <n v="132"/>
    <n v="2"/>
    <n v="1"/>
    <n v="2"/>
    <n v="2"/>
    <d v="2022-03-31T00:00:00"/>
    <x v="38"/>
    <s v="Carbonated"/>
    <x v="0"/>
    <b v="1"/>
    <n v="2"/>
    <n v="1.3333333333333333"/>
    <s v="Keto Krisp "/>
    <s v=" Almond/Chocolate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6956007"/>
    <s v="Thursday, March 31, 2022"/>
    <s v="Cash"/>
    <n v="141"/>
    <n v="1"/>
    <n v="1"/>
    <n v="141"/>
    <n v="1"/>
    <n v="1"/>
    <n v="1"/>
    <n v="1"/>
    <d v="2022-03-31T00:00:00"/>
    <x v="44"/>
    <s v="Carbonated"/>
    <x v="0"/>
    <b v="1"/>
    <n v="1"/>
    <n v="0.66666666666666663"/>
    <s v="Coca Cola "/>
    <s v=" Zero Sugar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6981412"/>
    <s v="Thursday, March 31, 2022"/>
    <s v="Cash"/>
    <n v="141"/>
    <n v="1"/>
    <n v="1"/>
    <n v="141"/>
    <n v="1"/>
    <n v="1"/>
    <n v="1"/>
    <n v="1"/>
    <d v="2022-03-31T00:00:00"/>
    <x v="44"/>
    <s v="Carbonated"/>
    <x v="0"/>
    <b v="1"/>
    <n v="1"/>
    <n v="0.66666666666666663"/>
    <s v="Coca Cola "/>
    <s v=" Zero Sugar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7355992"/>
    <s v="Thursday, March 31, 2022"/>
    <s v="Cash"/>
    <n v="142"/>
    <n v="1"/>
    <n v="1"/>
    <n v="142"/>
    <n v="1"/>
    <n v="1"/>
    <n v="1"/>
    <n v="1"/>
    <d v="2022-03-31T00:00:00"/>
    <x v="44"/>
    <s v="Carbonated"/>
    <x v="0"/>
    <b v="1"/>
    <n v="1"/>
    <n v="0.66666666666666663"/>
    <s v="Coca Cola "/>
    <s v=" Zero Sugar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07501523"/>
    <s v="Thursday, March 31, 2022"/>
    <s v="Credit"/>
    <n v="148"/>
    <n v="3"/>
    <n v="1"/>
    <n v="148"/>
    <n v="3"/>
    <n v="1"/>
    <n v="3"/>
    <n v="5"/>
    <d v="2022-03-31T00:00:00"/>
    <x v="45"/>
    <s v="Carbonated"/>
    <x v="0"/>
    <b v="1"/>
    <n v="3"/>
    <n v="2"/>
    <s v="Red Bull "/>
    <s v=" Original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07501523"/>
    <s v="Thursday, March 31, 2022"/>
    <s v="Credit"/>
    <n v="138"/>
    <n v="2"/>
    <n v="1"/>
    <n v="138"/>
    <n v="2"/>
    <n v="1"/>
    <n v="2"/>
    <n v="5"/>
    <d v="2022-03-31T00:00:00"/>
    <x v="10"/>
    <s v="Food"/>
    <x v="1"/>
    <b v="1"/>
    <n v="2"/>
    <n v="1.3333333333333333"/>
    <s v="KitKat "/>
    <s v=" Crisp Wafers"/>
    <m/>
    <s v="Thursday"/>
    <s v=" March 3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7703918"/>
    <s v="Friday, April 1, 2022"/>
    <s v="Cash"/>
    <n v="141"/>
    <n v="1"/>
    <n v="1"/>
    <n v="141"/>
    <n v="1"/>
    <n v="1"/>
    <n v="1"/>
    <n v="1"/>
    <d v="2022-03-31T00:00:00"/>
    <x v="44"/>
    <s v="Carbonated"/>
    <x v="0"/>
    <b v="1"/>
    <n v="1"/>
    <n v="0.66666666666666663"/>
    <s v="Coca Cola "/>
    <s v=" Zero Sugar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7911806"/>
    <s v="Friday, April 1, 2022"/>
    <s v="Cash"/>
    <n v="141"/>
    <n v="1"/>
    <n v="1"/>
    <n v="141"/>
    <n v="1"/>
    <n v="1"/>
    <n v="1"/>
    <n v="1"/>
    <d v="2022-03-31T00:00:00"/>
    <x v="44"/>
    <s v="Carbonated"/>
    <x v="0"/>
    <b v="1"/>
    <n v="1"/>
    <n v="0.66666666666666663"/>
    <s v="Coca Cola "/>
    <s v=" Zero Sugar"/>
    <m/>
    <s v="Friday"/>
    <s v=" April 1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908744001"/>
    <s v="Friday, April 1, 2022"/>
    <s v="Credit"/>
    <n v="146"/>
    <n v="3"/>
    <n v="1"/>
    <n v="146"/>
    <n v="3"/>
    <n v="1"/>
    <n v="3"/>
    <n v="3"/>
    <d v="2022-04-01T00:00:00"/>
    <x v="5"/>
    <s v="Carbonated"/>
    <x v="0"/>
    <b v="1"/>
    <n v="3"/>
    <n v="2"/>
    <s v="Monster Energy Original"/>
    <m/>
    <m/>
    <s v="Friday"/>
    <s v=" April 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09153097"/>
    <s v="Friday, April 1, 2022"/>
    <s v="Credit"/>
    <n v="138"/>
    <n v="2"/>
    <n v="1"/>
    <n v="138"/>
    <n v="2"/>
    <n v="1"/>
    <n v="2"/>
    <n v="2"/>
    <d v="2022-04-01T00:00:00"/>
    <x v="11"/>
    <s v="Food"/>
    <x v="1"/>
    <b v="1"/>
    <n v="2"/>
    <n v="1.3333333333333333"/>
    <s v="Wonderful Pistachios "/>
    <s v=" Variety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09236567"/>
    <s v="Friday, April 1, 2022"/>
    <s v="Cash"/>
    <n v="141"/>
    <n v="1"/>
    <n v="1"/>
    <n v="141"/>
    <n v="1"/>
    <n v="1"/>
    <n v="1"/>
    <n v="1"/>
    <d v="2022-04-01T00:00:00"/>
    <x v="44"/>
    <s v="Carbonated"/>
    <x v="0"/>
    <b v="1"/>
    <n v="1"/>
    <n v="0.66666666666666663"/>
    <s v="Coca Cola "/>
    <s v=" Zero Sugar"/>
    <m/>
    <s v="Friday"/>
    <s v=" April 1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09542353"/>
    <s v="Friday, April 1, 2022"/>
    <s v="Credit"/>
    <n v="141"/>
    <n v="1.5"/>
    <n v="1"/>
    <n v="141"/>
    <n v="1.5"/>
    <n v="1"/>
    <n v="1.5"/>
    <n v="1.5"/>
    <d v="2022-04-01T00:00:00"/>
    <x v="92"/>
    <s v="Carbonated"/>
    <x v="0"/>
    <b v="1"/>
    <n v="1.5"/>
    <n v="1"/>
    <s v="Spindrift "/>
    <s v=" Sparkling Water "/>
    <s v=" Pineapple"/>
    <s v="Friday"/>
    <s v=" April 1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09665999"/>
    <s v="Friday, April 1, 2022"/>
    <s v="Credit"/>
    <n v="123"/>
    <n v="1.5"/>
    <n v="1"/>
    <n v="123"/>
    <n v="1.5"/>
    <n v="1"/>
    <n v="1.5"/>
    <n v="4"/>
    <d v="2022-04-01T00:00:00"/>
    <x v="35"/>
    <s v="Food"/>
    <x v="1"/>
    <b v="1"/>
    <n v="1.5"/>
    <n v="1"/>
    <s v="SunChips Multigrain "/>
    <s v=" Harvest Cheddar"/>
    <m/>
    <s v="Friday"/>
    <s v=" April 1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909665999"/>
    <s v="Friday, April 1, 2022"/>
    <s v="Credit"/>
    <n v="145"/>
    <n v="2.5"/>
    <n v="1"/>
    <n v="145"/>
    <n v="2.5"/>
    <n v="1"/>
    <n v="2.5"/>
    <n v="4"/>
    <d v="2022-04-01T00:00:00"/>
    <x v="7"/>
    <s v="Non Carbonated"/>
    <x v="2"/>
    <b v="1"/>
    <n v="2.5"/>
    <n v="1.6666666666666667"/>
    <s v="Snapple Diet Tea "/>
    <s v=" Lemon"/>
    <m/>
    <s v="Friday"/>
    <s v=" April 1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09928399"/>
    <s v="Friday, April 1, 2022"/>
    <s v="Cash"/>
    <n v="121"/>
    <n v="1.5"/>
    <n v="1"/>
    <n v="121"/>
    <n v="1.5"/>
    <n v="1"/>
    <n v="1.5"/>
    <n v="1.5"/>
    <d v="2022-04-01T00:00:00"/>
    <x v="35"/>
    <s v="Food"/>
    <x v="1"/>
    <b v="1"/>
    <n v="1.5"/>
    <n v="1"/>
    <s v="SunChips Multigrain "/>
    <s v=" Harvest Cheddar"/>
    <m/>
    <s v="Friday"/>
    <s v=" April 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910762794"/>
    <s v="Friday, April 1, 2022"/>
    <s v="Cash"/>
    <n v="123"/>
    <n v="1.5"/>
    <n v="1"/>
    <n v="123"/>
    <n v="1.5"/>
    <n v="1"/>
    <n v="1.5"/>
    <n v="1.5"/>
    <d v="2022-04-01T00:00:00"/>
    <x v="3"/>
    <s v="Food"/>
    <x v="1"/>
    <b v="1"/>
    <n v="1.5"/>
    <n v="1"/>
    <s v="Miss Vickie's Potato Chip "/>
    <s v=" Sea Salt &amp; Vinega"/>
    <m/>
    <s v="Friday"/>
    <s v=" April 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10764824"/>
    <s v="Friday, April 1, 2022"/>
    <s v="Cash"/>
    <n v="144"/>
    <n v="1.5"/>
    <n v="1"/>
    <n v="144"/>
    <n v="1.5"/>
    <n v="1"/>
    <n v="1.5"/>
    <n v="1.5"/>
    <d v="2022-04-01T00:00:00"/>
    <x v="29"/>
    <s v="Water"/>
    <x v="3"/>
    <b v="1"/>
    <n v="1.5"/>
    <n v="1"/>
    <s v="Poland Springs Water"/>
    <m/>
    <m/>
    <s v="Friday"/>
    <s v=" April 1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4910766356"/>
    <s v="Friday, April 1, 2022"/>
    <s v="Cash"/>
    <n v="138"/>
    <n v="2"/>
    <n v="1"/>
    <n v="138"/>
    <n v="2"/>
    <n v="1"/>
    <n v="2"/>
    <n v="2"/>
    <d v="2022-04-01T00:00:00"/>
    <x v="79"/>
    <s v="Food"/>
    <x v="1"/>
    <b v="1"/>
    <n v="2"/>
    <n v="1.3333333333333333"/>
    <s v="Belvita Snack Packs "/>
    <s v=" Blueberry"/>
    <m/>
    <s v="Friday"/>
    <s v=" April 1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910856763"/>
    <s v="Friday, April 1, 2022"/>
    <s v="Credit"/>
    <n v="145"/>
    <n v="2.75"/>
    <n v="1"/>
    <n v="145"/>
    <n v="2.75"/>
    <n v="1"/>
    <n v="2.75"/>
    <n v="2.75"/>
    <d v="2022-04-01T00:00:00"/>
    <x v="102"/>
    <s v="Non Carbonated"/>
    <x v="2"/>
    <b v="1"/>
    <n v="2.75"/>
    <n v="1.8333333333333333"/>
    <s v="Honest Tea "/>
    <s v=" Berry Hibiscus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11611985"/>
    <s v="Friday, April 1, 2022"/>
    <s v="Cash"/>
    <n v="141"/>
    <n v="1"/>
    <n v="1"/>
    <n v="141"/>
    <n v="1"/>
    <n v="1"/>
    <n v="1"/>
    <n v="1"/>
    <d v="2022-04-01T00:00:00"/>
    <x v="44"/>
    <s v="Carbonated"/>
    <x v="0"/>
    <b v="1"/>
    <n v="1"/>
    <n v="0.66666666666666663"/>
    <s v="Coca Cola "/>
    <s v=" Zero Sugar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11724516"/>
    <s v="Friday, April 1, 2022"/>
    <s v="Credit"/>
    <n v="146"/>
    <n v="3.25"/>
    <n v="1"/>
    <n v="146"/>
    <n v="3.25"/>
    <n v="1"/>
    <n v="3.25"/>
    <n v="3.25"/>
    <d v="2022-04-01T00:00:00"/>
    <x v="5"/>
    <s v="Carbonated"/>
    <x v="0"/>
    <b v="1"/>
    <n v="3.25"/>
    <n v="2.1666666666666665"/>
    <s v="Monster Energy Original"/>
    <m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SunChips Multigrain - French Onion"/>
    <s v="Food"/>
    <n v="14911736403"/>
    <s v="Friday, April 1, 2022"/>
    <s v="Cash"/>
    <n v="111"/>
    <n v="1.5"/>
    <n v="1"/>
    <n v="111"/>
    <n v="1.5"/>
    <n v="1"/>
    <n v="1.5"/>
    <n v="1.5"/>
    <d v="2022-04-01T00:00:00"/>
    <x v="100"/>
    <s v="Food"/>
    <x v="1"/>
    <b v="1"/>
    <n v="1.5"/>
    <n v="1"/>
    <s v="SunChips Multigrain "/>
    <s v=" French Onion"/>
    <m/>
    <s v="Friday"/>
    <s v=" April 1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4911835022"/>
    <s v="Friday, April 1, 2022"/>
    <s v="Cash"/>
    <n v="148"/>
    <n v="3.5"/>
    <n v="1"/>
    <n v="148"/>
    <n v="3.5"/>
    <n v="1"/>
    <n v="3.5"/>
    <n v="3.5"/>
    <d v="2022-04-01T00:00:00"/>
    <x v="106"/>
    <s v="Carbonated"/>
    <x v="0"/>
    <b v="1"/>
    <n v="3.5"/>
    <n v="2.3333333333333335"/>
    <s v="Starbucks Refresher "/>
    <s v=" Real Coconut Water"/>
    <m/>
    <s v="Friday"/>
    <s v=" April 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11836939"/>
    <s v="Friday, April 1, 2022"/>
    <s v="Cash"/>
    <n v="143"/>
    <n v="2"/>
    <n v="1"/>
    <n v="143"/>
    <n v="2"/>
    <n v="1"/>
    <n v="2"/>
    <n v="2"/>
    <d v="2022-04-01T00:00:00"/>
    <x v="24"/>
    <s v="Water"/>
    <x v="3"/>
    <b v="1"/>
    <n v="2"/>
    <n v="1.3333333333333333"/>
    <s v="S. Pellegrino Sparkling Mineral Water"/>
    <m/>
    <m/>
    <s v="Friday"/>
    <s v=" April 1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4911838270"/>
    <s v="Friday, April 1, 2022"/>
    <s v="Cash"/>
    <n v="148"/>
    <n v="3.5"/>
    <n v="1"/>
    <n v="148"/>
    <n v="3.5"/>
    <n v="1"/>
    <n v="3.5"/>
    <n v="3.5"/>
    <d v="2022-04-01T00:00:00"/>
    <x v="106"/>
    <s v="Carbonated"/>
    <x v="0"/>
    <b v="1"/>
    <n v="3.5"/>
    <n v="2.3333333333333335"/>
    <s v="Starbucks Refresher "/>
    <s v=" Real Coconut Water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11848275"/>
    <s v="Friday, April 1, 2022"/>
    <s v="Cash"/>
    <n v="148"/>
    <n v="3"/>
    <n v="1"/>
    <n v="148"/>
    <n v="3"/>
    <n v="1"/>
    <n v="3"/>
    <n v="3"/>
    <d v="2022-04-01T00:00:00"/>
    <x v="45"/>
    <s v="Carbonated"/>
    <x v="0"/>
    <b v="1"/>
    <n v="3"/>
    <n v="2"/>
    <s v="Red Bull "/>
    <s v=" Original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11850293"/>
    <s v="Friday, April 1, 2022"/>
    <s v="Cash"/>
    <n v="138"/>
    <n v="2"/>
    <n v="1"/>
    <n v="138"/>
    <n v="2"/>
    <n v="1"/>
    <n v="2"/>
    <n v="2"/>
    <d v="2022-04-01T00:00:00"/>
    <x v="10"/>
    <s v="Food"/>
    <x v="1"/>
    <b v="1"/>
    <n v="2"/>
    <n v="1.3333333333333333"/>
    <s v="KitKat "/>
    <s v=" Crisp Wafers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12709417"/>
    <s v="Friday, April 1, 2022"/>
    <s v="Cash"/>
    <n v="142"/>
    <n v="1"/>
    <n v="1"/>
    <n v="142"/>
    <n v="1"/>
    <n v="1"/>
    <n v="1"/>
    <n v="1"/>
    <d v="2022-04-01T00:00:00"/>
    <x v="44"/>
    <s v="Carbonated"/>
    <x v="0"/>
    <b v="1"/>
    <n v="1"/>
    <n v="0.66666666666666663"/>
    <s v="Coca Cola "/>
    <s v=" Zero Sugar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12742755"/>
    <s v="Friday, April 1, 2022"/>
    <s v="Cash"/>
    <n v="148"/>
    <n v="3"/>
    <n v="1"/>
    <n v="148"/>
    <n v="3"/>
    <n v="1"/>
    <n v="3"/>
    <n v="3"/>
    <d v="2022-04-01T00:00:00"/>
    <x v="45"/>
    <s v="Carbonated"/>
    <x v="0"/>
    <b v="1"/>
    <n v="3"/>
    <n v="2"/>
    <s v="Red Bull "/>
    <s v=" Original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12792854"/>
    <s v="Friday, April 1, 2022"/>
    <s v="Cash"/>
    <n v="138"/>
    <n v="2"/>
    <n v="1"/>
    <n v="138"/>
    <n v="2"/>
    <n v="1"/>
    <n v="2"/>
    <n v="2"/>
    <d v="2022-04-01T00:00:00"/>
    <x v="10"/>
    <s v="Food"/>
    <x v="1"/>
    <b v="1"/>
    <n v="2"/>
    <n v="1.3333333333333333"/>
    <s v="KitKat "/>
    <s v=" Crisp Wafers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12796821"/>
    <s v="Friday, April 1, 2022"/>
    <s v="Cash"/>
    <n v="140"/>
    <n v="1"/>
    <n v="1"/>
    <n v="140"/>
    <n v="1"/>
    <n v="1"/>
    <n v="1"/>
    <n v="1"/>
    <d v="2022-04-01T00:00:00"/>
    <x v="70"/>
    <s v="Carbonated"/>
    <x v="0"/>
    <b v="1"/>
    <n v="1"/>
    <n v="0.66666666666666663"/>
    <s v="Sunkist Soda "/>
    <s v=" Orange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912796988"/>
    <s v="Friday, April 1, 2022"/>
    <s v="Cash"/>
    <n v="137"/>
    <n v="2"/>
    <n v="1"/>
    <n v="137"/>
    <n v="2"/>
    <n v="1"/>
    <n v="2"/>
    <n v="2"/>
    <d v="2022-04-01T00:00:00"/>
    <x v="14"/>
    <s v="Food"/>
    <x v="1"/>
    <b v="1"/>
    <n v="2"/>
    <n v="1.3333333333333333"/>
    <s v="Jacks Links Bar Beef Strip"/>
    <m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12797072"/>
    <s v="Friday, April 1, 2022"/>
    <s v="Cash"/>
    <n v="141"/>
    <n v="1"/>
    <n v="1"/>
    <n v="141"/>
    <n v="1"/>
    <n v="1"/>
    <n v="1"/>
    <n v="1"/>
    <d v="2022-04-01T00:00:00"/>
    <x v="44"/>
    <s v="Carbonated"/>
    <x v="0"/>
    <b v="1"/>
    <n v="1"/>
    <n v="0.66666666666666663"/>
    <s v="Coca Cola "/>
    <s v=" Zero Sugar"/>
    <m/>
    <s v="Friday"/>
    <s v=" April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12966568"/>
    <s v="Saturday, April 2, 2022"/>
    <s v="Cash"/>
    <n v="140"/>
    <n v="1"/>
    <n v="1"/>
    <n v="140"/>
    <n v="1"/>
    <n v="1"/>
    <n v="1"/>
    <n v="1"/>
    <d v="2022-04-01T00:00:00"/>
    <x v="70"/>
    <s v="Carbonated"/>
    <x v="0"/>
    <b v="1"/>
    <n v="1"/>
    <n v="0.66666666666666663"/>
    <s v="Sunkist Soda "/>
    <s v=" Orange"/>
    <m/>
    <s v="Saturday"/>
    <s v=" April 2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912981176"/>
    <s v="Saturday, April 2, 2022"/>
    <s v="Cash"/>
    <n v="110"/>
    <n v="1.5"/>
    <n v="1"/>
    <n v="110"/>
    <n v="1.5"/>
    <n v="1"/>
    <n v="1.5"/>
    <n v="1.5"/>
    <d v="2022-04-01T00:00:00"/>
    <x v="22"/>
    <s v="Food"/>
    <x v="1"/>
    <b v="1"/>
    <n v="1.5"/>
    <n v="1"/>
    <s v="Good Health Veggie Stix "/>
    <s v=" Zesty Ranch"/>
    <m/>
    <s v="Saturday"/>
    <s v=" April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13439765"/>
    <s v="Saturday, April 2, 2022"/>
    <s v="Cash"/>
    <n v="142"/>
    <n v="1"/>
    <n v="1"/>
    <n v="142"/>
    <n v="1"/>
    <n v="1"/>
    <n v="1"/>
    <n v="1"/>
    <d v="2022-04-02T00:00:00"/>
    <x v="44"/>
    <s v="Carbonated"/>
    <x v="0"/>
    <b v="1"/>
    <n v="1"/>
    <n v="0.66666666666666663"/>
    <s v="Coca Cola "/>
    <s v=" Zero Sugar"/>
    <m/>
    <s v="Saturday"/>
    <s v=" April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13441336"/>
    <s v="Saturday, April 2, 2022"/>
    <s v="Cash"/>
    <n v="142"/>
    <n v="1"/>
    <n v="1"/>
    <n v="142"/>
    <n v="1"/>
    <n v="1"/>
    <n v="1"/>
    <n v="1"/>
    <d v="2022-04-02T00:00:00"/>
    <x v="44"/>
    <s v="Carbonated"/>
    <x v="0"/>
    <b v="1"/>
    <n v="1"/>
    <n v="0.66666666666666663"/>
    <s v="Coca Cola "/>
    <s v=" Zero Sugar"/>
    <m/>
    <s v="Saturday"/>
    <s v=" April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13459670"/>
    <s v="Saturday, April 2, 2022"/>
    <s v="Cash"/>
    <n v="142"/>
    <n v="1"/>
    <n v="1"/>
    <n v="142"/>
    <n v="1"/>
    <n v="1"/>
    <n v="1"/>
    <n v="1"/>
    <d v="2022-04-02T00:00:00"/>
    <x v="44"/>
    <s v="Carbonated"/>
    <x v="0"/>
    <b v="1"/>
    <n v="1"/>
    <n v="0.66666666666666663"/>
    <s v="Coca Cola "/>
    <s v=" Zero Sugar"/>
    <m/>
    <s v="Saturday"/>
    <s v=" April 2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913702293"/>
    <s v="Saturday, April 2, 2022"/>
    <s v="Cash"/>
    <n v="147"/>
    <n v="2.5"/>
    <n v="1"/>
    <n v="147"/>
    <n v="2.5"/>
    <n v="1"/>
    <n v="2.5"/>
    <n v="2.5"/>
    <d v="2022-04-02T00:00:00"/>
    <x v="81"/>
    <s v="Non Carbonated"/>
    <x v="2"/>
    <b v="1"/>
    <n v="2.5"/>
    <n v="1.6666666666666667"/>
    <s v="Snapple Tea "/>
    <s v=" Raspberry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13797063"/>
    <s v="Saturday, April 2, 2022"/>
    <s v="Credit"/>
    <n v="142"/>
    <n v="1.5"/>
    <n v="1"/>
    <n v="142"/>
    <n v="1.5"/>
    <n v="1"/>
    <n v="1.5"/>
    <n v="1.5"/>
    <d v="2022-04-02T00:00:00"/>
    <x v="44"/>
    <s v="Carbonated"/>
    <x v="0"/>
    <b v="1"/>
    <n v="1.5"/>
    <n v="1"/>
    <s v="Coca Cola "/>
    <s v=" Zero Sugar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13799685"/>
    <s v="Saturday, April 2, 2022"/>
    <s v="Credit"/>
    <n v="142"/>
    <n v="1.5"/>
    <n v="1"/>
    <n v="142"/>
    <n v="1.5"/>
    <n v="1"/>
    <n v="1.5"/>
    <n v="1.5"/>
    <d v="2022-04-02T00:00:00"/>
    <x v="44"/>
    <s v="Carbonated"/>
    <x v="0"/>
    <b v="1"/>
    <n v="1.5"/>
    <n v="1"/>
    <s v="Coca Cola "/>
    <s v=" Zero Sugar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Keto Krisp - Almond/Chocolate"/>
    <s v="Carbonated"/>
    <n v="14913840511"/>
    <s v="Saturday, April 2, 2022"/>
    <s v="Credit"/>
    <n v="132"/>
    <n v="2"/>
    <n v="1"/>
    <n v="132"/>
    <n v="2"/>
    <n v="1"/>
    <n v="2"/>
    <n v="2"/>
    <d v="2022-04-02T00:00:00"/>
    <x v="38"/>
    <s v="Carbonated"/>
    <x v="0"/>
    <b v="1"/>
    <n v="2"/>
    <n v="1.3333333333333333"/>
    <s v="Keto Krisp "/>
    <s v=" Almond/Chocolate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13843077"/>
    <s v="Saturday, April 2, 2022"/>
    <s v="Credit"/>
    <n v="114"/>
    <n v="1.5"/>
    <n v="1"/>
    <n v="114"/>
    <n v="1.5"/>
    <n v="1"/>
    <n v="1.5"/>
    <n v="1.5"/>
    <d v="2022-04-02T00:00:00"/>
    <x v="27"/>
    <s v="Food"/>
    <x v="1"/>
    <b v="1"/>
    <n v="1.5"/>
    <n v="1"/>
    <s v="SunChips Multigrain "/>
    <s v=" Salsa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13919705"/>
    <s v="Saturday, April 2, 2022"/>
    <s v="Credit"/>
    <n v="120"/>
    <n v="2"/>
    <n v="1"/>
    <n v="120"/>
    <n v="2"/>
    <n v="1"/>
    <n v="2"/>
    <n v="2"/>
    <d v="2022-04-02T00:00:00"/>
    <x v="18"/>
    <s v="Food"/>
    <x v="1"/>
    <b v="1"/>
    <n v="2"/>
    <n v="1.3333333333333333"/>
    <s v="Oreo Mini"/>
    <m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13921349"/>
    <s v="Saturday, April 2, 2022"/>
    <s v="Credit"/>
    <n v="114"/>
    <n v="1.5"/>
    <n v="1"/>
    <n v="114"/>
    <n v="1.5"/>
    <n v="1"/>
    <n v="1.5"/>
    <n v="1.5"/>
    <d v="2022-04-02T00:00:00"/>
    <x v="27"/>
    <s v="Food"/>
    <x v="1"/>
    <b v="1"/>
    <n v="1.5"/>
    <n v="1"/>
    <s v="SunChips Multigrain "/>
    <s v=" Salsa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14094473"/>
    <s v="Saturday, April 2, 2022"/>
    <s v="Cash"/>
    <n v="144"/>
    <n v="1.5"/>
    <n v="1"/>
    <n v="144"/>
    <n v="1.5"/>
    <n v="1"/>
    <n v="1.5"/>
    <n v="1.5"/>
    <d v="2022-04-02T00:00:00"/>
    <x v="29"/>
    <s v="Water"/>
    <x v="3"/>
    <b v="1"/>
    <n v="1.5"/>
    <n v="1"/>
    <s v="Poland Springs Water"/>
    <m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914106872"/>
    <s v="Saturday, April 2, 2022"/>
    <s v="Cash"/>
    <n v="123"/>
    <n v="1.5"/>
    <n v="1"/>
    <n v="123"/>
    <n v="1.5"/>
    <n v="1"/>
    <n v="1.5"/>
    <n v="1.5"/>
    <d v="2022-04-02T00:00:00"/>
    <x v="3"/>
    <s v="Food"/>
    <x v="1"/>
    <b v="1"/>
    <n v="1.5"/>
    <n v="1"/>
    <s v="Miss Vickie's Potato Chip "/>
    <s v=" Sea Salt &amp; Vinega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14120166"/>
    <s v="Saturday, April 2, 2022"/>
    <s v="Cash"/>
    <n v="120"/>
    <n v="2"/>
    <n v="1"/>
    <n v="120"/>
    <n v="2"/>
    <n v="1"/>
    <n v="2"/>
    <n v="2"/>
    <d v="2022-04-02T00:00:00"/>
    <x v="18"/>
    <s v="Food"/>
    <x v="1"/>
    <b v="1"/>
    <n v="2"/>
    <n v="1.3333333333333333"/>
    <s v="Oreo Mini"/>
    <m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14131439"/>
    <s v="Saturday, April 2, 2022"/>
    <s v="Cash"/>
    <n v="141"/>
    <n v="1.5"/>
    <n v="1"/>
    <n v="141"/>
    <n v="1.5"/>
    <n v="1"/>
    <n v="1.5"/>
    <n v="1.5"/>
    <d v="2022-04-02T00:00:00"/>
    <x v="92"/>
    <s v="Carbonated"/>
    <x v="0"/>
    <b v="1"/>
    <n v="1.5"/>
    <n v="1"/>
    <s v="Spindrift "/>
    <s v=" Sparkling Water "/>
    <s v=" Pineapple"/>
    <s v="Saturday"/>
    <s v=" April 2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914204411"/>
    <s v="Saturday, April 2, 2022"/>
    <s v="Cash"/>
    <n v="147"/>
    <n v="2.75"/>
    <n v="1"/>
    <n v="147"/>
    <n v="2.75"/>
    <n v="1"/>
    <n v="2.75"/>
    <n v="2.75"/>
    <d v="2022-04-02T00:00:00"/>
    <x v="66"/>
    <s v="Water"/>
    <x v="3"/>
    <b v="1"/>
    <n v="2.75"/>
    <n v="1.8333333333333333"/>
    <s v="Vitamin Water "/>
    <s v=" Squeezed Lemonade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14515486"/>
    <s v="Saturday, April 2, 2022"/>
    <s v="Cash"/>
    <n v="110"/>
    <n v="1.5"/>
    <n v="1"/>
    <n v="110"/>
    <n v="1.5"/>
    <n v="1"/>
    <n v="1.5"/>
    <n v="1.5"/>
    <d v="2022-04-02T00:00:00"/>
    <x v="36"/>
    <s v="Food"/>
    <x v="1"/>
    <b v="1"/>
    <n v="1.5"/>
    <n v="1"/>
    <s v="Good Health Veggie Stix "/>
    <s v=" Sea Salt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14601864"/>
    <s v="Saturday, April 2, 2022"/>
    <s v="Credit"/>
    <n v="110"/>
    <n v="1.5"/>
    <n v="1"/>
    <n v="110"/>
    <n v="1.5"/>
    <n v="1"/>
    <n v="1.5"/>
    <n v="1.5"/>
    <d v="2022-04-02T00:00:00"/>
    <x v="36"/>
    <s v="Food"/>
    <x v="1"/>
    <b v="1"/>
    <n v="1.5"/>
    <n v="1"/>
    <s v="Good Health Veggie Stix "/>
    <s v=" Sea Salt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14637165"/>
    <s v="Saturday, April 2, 2022"/>
    <s v="Cash"/>
    <n v="114"/>
    <n v="1.5"/>
    <n v="1"/>
    <n v="114"/>
    <n v="1.5"/>
    <n v="1"/>
    <n v="1.5"/>
    <n v="1.5"/>
    <d v="2022-04-02T00:00:00"/>
    <x v="27"/>
    <s v="Food"/>
    <x v="1"/>
    <b v="1"/>
    <n v="1.5"/>
    <n v="1"/>
    <s v="SunChips Multigrain "/>
    <s v=" Salsa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14638918"/>
    <s v="Saturday, April 2, 2022"/>
    <s v="Cash"/>
    <n v="114"/>
    <n v="1.5"/>
    <n v="1"/>
    <n v="114"/>
    <n v="1.5"/>
    <n v="1"/>
    <n v="1.5"/>
    <n v="1.5"/>
    <d v="2022-04-02T00:00:00"/>
    <x v="27"/>
    <s v="Food"/>
    <x v="1"/>
    <b v="1"/>
    <n v="1.5"/>
    <n v="1"/>
    <s v="SunChips Multigrain "/>
    <s v=" Salsa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14642613"/>
    <s v="Saturday, April 2, 2022"/>
    <s v="Cash"/>
    <n v="144"/>
    <n v="1.5"/>
    <n v="1"/>
    <n v="144"/>
    <n v="1.5"/>
    <n v="1"/>
    <n v="1.5"/>
    <n v="1.5"/>
    <d v="2022-04-02T00:00:00"/>
    <x v="29"/>
    <s v="Water"/>
    <x v="3"/>
    <b v="1"/>
    <n v="1.5"/>
    <n v="1"/>
    <s v="Poland Springs Water"/>
    <m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14651567"/>
    <s v="Saturday, April 2, 2022"/>
    <s v="Cash"/>
    <n v="144"/>
    <n v="1.5"/>
    <n v="1"/>
    <n v="144"/>
    <n v="1.5"/>
    <n v="1"/>
    <n v="1.5"/>
    <n v="1.5"/>
    <d v="2022-04-02T00:00:00"/>
    <x v="29"/>
    <s v="Water"/>
    <x v="3"/>
    <b v="1"/>
    <n v="1.5"/>
    <n v="1"/>
    <s v="Poland Springs Water"/>
    <m/>
    <m/>
    <s v="Saturday"/>
    <s v=" April 2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4914809992"/>
    <s v="Saturday, April 2, 2022"/>
    <s v="Credit"/>
    <n v="121"/>
    <n v="2"/>
    <n v="1"/>
    <n v="121"/>
    <n v="2"/>
    <n v="1"/>
    <n v="2"/>
    <n v="2"/>
    <d v="2022-04-02T00:00:00"/>
    <x v="18"/>
    <s v="Food"/>
    <x v="1"/>
    <b v="1"/>
    <n v="2"/>
    <n v="1.3333333333333333"/>
    <s v="Oreo Mini"/>
    <m/>
    <m/>
    <s v="Saturday"/>
    <s v=" April 2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4914815349"/>
    <s v="Saturday, April 2, 2022"/>
    <s v="Credit"/>
    <n v="139"/>
    <n v="1.5"/>
    <n v="1"/>
    <n v="139"/>
    <n v="1.5"/>
    <n v="1"/>
    <n v="1.5"/>
    <n v="1.5"/>
    <d v="2022-04-02T00:00:00"/>
    <x v="110"/>
    <s v="Food"/>
    <x v="1"/>
    <b v="1"/>
    <n v="1.5"/>
    <n v="1"/>
    <s v="Keto Bar "/>
    <s v=" Creamy Peanut Butter Chocolate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15043066"/>
    <s v="Saturday, April 2, 2022"/>
    <s v="Cash"/>
    <n v="120"/>
    <n v="2"/>
    <n v="1"/>
    <n v="120"/>
    <n v="2"/>
    <n v="1"/>
    <n v="2"/>
    <n v="2"/>
    <d v="2022-04-02T00:00:00"/>
    <x v="18"/>
    <s v="Food"/>
    <x v="1"/>
    <b v="1"/>
    <n v="2"/>
    <n v="1.3333333333333333"/>
    <s v="Oreo Mini"/>
    <m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4915043649"/>
    <s v="Saturday, April 2, 2022"/>
    <s v="Cash"/>
    <n v="112"/>
    <n v="1.5"/>
    <n v="1"/>
    <n v="112"/>
    <n v="1.5"/>
    <n v="1"/>
    <n v="1.5"/>
    <n v="1.5"/>
    <d v="2022-04-02T00:00:00"/>
    <x v="60"/>
    <s v="Food"/>
    <x v="1"/>
    <b v="1"/>
    <n v="1.5"/>
    <n v="1"/>
    <s v="SunChips Multigrain "/>
    <s v=" Original"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15044644"/>
    <s v="Saturday, April 2, 2022"/>
    <s v="Cash"/>
    <n v="144"/>
    <n v="1.5"/>
    <n v="1"/>
    <n v="144"/>
    <n v="1.5"/>
    <n v="1"/>
    <n v="1.5"/>
    <n v="1.5"/>
    <d v="2022-04-02T00:00:00"/>
    <x v="29"/>
    <s v="Water"/>
    <x v="3"/>
    <b v="1"/>
    <n v="1.5"/>
    <n v="1"/>
    <s v="Poland Springs Water"/>
    <m/>
    <m/>
    <s v="Saturday"/>
    <s v=" April 2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15107410"/>
    <s v="Saturday, April 2, 2022"/>
    <s v="Cash"/>
    <n v="110"/>
    <n v="1.5"/>
    <n v="1"/>
    <n v="110"/>
    <n v="1.5"/>
    <n v="1"/>
    <n v="1.5"/>
    <n v="1.5"/>
    <d v="2022-04-02T00:00:00"/>
    <x v="36"/>
    <s v="Food"/>
    <x v="1"/>
    <b v="1"/>
    <n v="1.5"/>
    <n v="1"/>
    <s v="Good Health Veggie Stix "/>
    <s v=" Sea Salt"/>
    <m/>
    <s v="Saturday"/>
    <s v=" April 2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915614421"/>
    <s v="Saturday, April 2, 2022"/>
    <s v="Cash"/>
    <n v="146"/>
    <n v="3"/>
    <n v="1"/>
    <n v="146"/>
    <n v="3"/>
    <n v="1"/>
    <n v="3"/>
    <n v="3"/>
    <d v="2022-04-02T00:00:00"/>
    <x v="5"/>
    <s v="Carbonated"/>
    <x v="0"/>
    <b v="1"/>
    <n v="3"/>
    <n v="2"/>
    <s v="Monster Energy Original"/>
    <m/>
    <m/>
    <s v="Saturday"/>
    <s v=" April 2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915615851"/>
    <s v="Saturday, April 2, 2022"/>
    <s v="Cash"/>
    <n v="135"/>
    <n v="2"/>
    <n v="1"/>
    <n v="135"/>
    <n v="2"/>
    <n v="1"/>
    <n v="2"/>
    <n v="2"/>
    <d v="2022-04-02T00:00:00"/>
    <x v="10"/>
    <s v="Food"/>
    <x v="1"/>
    <b v="1"/>
    <n v="2"/>
    <n v="1.3333333333333333"/>
    <s v="KitKat "/>
    <s v=" Crisp Wafers"/>
    <m/>
    <s v="Saturday"/>
    <s v=" April 2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4915961114"/>
    <s v="Saturday, April 2, 2022"/>
    <s v="Credit"/>
    <n v="125"/>
    <n v="1.5"/>
    <n v="1"/>
    <n v="125"/>
    <n v="1.5"/>
    <n v="1"/>
    <n v="1.5"/>
    <n v="1.5"/>
    <d v="2022-04-02T00:00:00"/>
    <x v="35"/>
    <s v="Food"/>
    <x v="1"/>
    <b v="1"/>
    <n v="1.5"/>
    <n v="1"/>
    <s v="SunChips Multigrain "/>
    <s v=" Harvest Cheddar"/>
    <m/>
    <s v="Saturday"/>
    <s v=" April 2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917223410"/>
    <s v="Sunday, April 3, 2022"/>
    <s v="Cash"/>
    <n v="145"/>
    <n v="2.5"/>
    <n v="1"/>
    <n v="145"/>
    <n v="2.5"/>
    <n v="1"/>
    <n v="2.5"/>
    <n v="2.5"/>
    <d v="2022-04-03T00:00:00"/>
    <x v="31"/>
    <s v="Non Carbonated"/>
    <x v="2"/>
    <b v="1"/>
    <n v="2.5"/>
    <n v="1.6666666666666667"/>
    <s v="Snapple Diet Tea "/>
    <s v=" Raspberry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17654103"/>
    <s v="Sunday, April 3, 2022"/>
    <s v="Cash"/>
    <n v="120"/>
    <n v="2"/>
    <n v="1"/>
    <n v="120"/>
    <n v="2"/>
    <n v="1"/>
    <n v="2"/>
    <n v="2"/>
    <d v="2022-04-03T00:00:00"/>
    <x v="18"/>
    <s v="Food"/>
    <x v="1"/>
    <b v="1"/>
    <n v="2"/>
    <n v="1.3333333333333333"/>
    <s v="Oreo Mini"/>
    <m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Bai Antioxidant - Zambia Bingcherry"/>
    <s v="Non Carbonated"/>
    <n v="14917775355"/>
    <s v="Sunday, April 3, 2022"/>
    <s v="Cash"/>
    <n v="147"/>
    <n v="2.75"/>
    <n v="1"/>
    <n v="147"/>
    <n v="2.75"/>
    <n v="1"/>
    <n v="2.75"/>
    <n v="2.75"/>
    <d v="2022-04-03T00:00:00"/>
    <x v="56"/>
    <s v="Non Carbonated"/>
    <x v="2"/>
    <b v="1"/>
    <n v="2.75"/>
    <n v="1.8333333333333333"/>
    <s v="Bai Antioxidant "/>
    <s v=" Zambia Bingcherry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17776251"/>
    <s v="Sunday, April 3, 2022"/>
    <s v="Cash"/>
    <n v="124"/>
    <n v="1.25"/>
    <n v="1"/>
    <n v="124"/>
    <n v="1.25"/>
    <n v="1"/>
    <n v="1.25"/>
    <n v="1.25"/>
    <d v="2022-04-03T00:00:00"/>
    <x v="48"/>
    <s v="Food"/>
    <x v="1"/>
    <b v="1"/>
    <n v="1.25"/>
    <n v="0.83333333333333337"/>
    <s v="CheezIt "/>
    <s v=" Original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17776594"/>
    <s v="Sunday, April 3, 2022"/>
    <s v="Cash"/>
    <n v="124"/>
    <n v="1.25"/>
    <n v="1"/>
    <n v="124"/>
    <n v="1.25"/>
    <n v="1"/>
    <n v="1.25"/>
    <n v="1.25"/>
    <d v="2022-04-03T00:00:00"/>
    <x v="48"/>
    <s v="Food"/>
    <x v="1"/>
    <b v="1"/>
    <n v="1.25"/>
    <n v="0.83333333333333337"/>
    <s v="CheezIt "/>
    <s v=" Original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917837544"/>
    <s v="Sunday, April 3, 2022"/>
    <s v="Credit"/>
    <n v="122"/>
    <n v="2.5"/>
    <n v="1"/>
    <n v="122"/>
    <n v="2.5"/>
    <n v="1"/>
    <n v="2.5"/>
    <n v="2.5"/>
    <d v="2022-04-03T00:00:00"/>
    <x v="6"/>
    <s v="Food"/>
    <x v="1"/>
    <b v="1"/>
    <n v="2.5"/>
    <n v="1.6666666666666667"/>
    <s v="Seapoint Farms Dry Roasted Edamame "/>
    <s v=" Wasabi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Skippy Peanut Butter - Go Paks"/>
    <s v="Food"/>
    <n v="14917861059"/>
    <s v="Sunday, April 3, 2022"/>
    <s v="Cash"/>
    <n v="153"/>
    <n v="4.5"/>
    <n v="1"/>
    <n v="153"/>
    <n v="4.5"/>
    <n v="1"/>
    <n v="4.5"/>
    <n v="4.5"/>
    <d v="2022-04-03T00:00:00"/>
    <x v="111"/>
    <s v="Food"/>
    <x v="1"/>
    <b v="1"/>
    <n v="4.5"/>
    <n v="3"/>
    <s v="Skippy Peanut Butter "/>
    <s v=" Go Paks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17995222"/>
    <s v="Sunday, April 3, 2022"/>
    <s v="Cash"/>
    <n v="113"/>
    <n v="1.5"/>
    <n v="1"/>
    <n v="113"/>
    <n v="1.5"/>
    <n v="1"/>
    <n v="1.5"/>
    <n v="1.5"/>
    <d v="2022-04-03T00:00:00"/>
    <x v="35"/>
    <s v="Food"/>
    <x v="1"/>
    <b v="1"/>
    <n v="1.5"/>
    <n v="1"/>
    <s v="SunChips Multigrain "/>
    <s v=" Harvest Cheddar"/>
    <m/>
    <s v="Sunday"/>
    <s v=" April 3"/>
    <n v="2022"/>
    <n v="6527"/>
  </r>
  <r>
    <s v="Processed"/>
    <s v="VJ300320692"/>
    <s v="EB Public Library"/>
    <s v="EB Public Library x1380"/>
    <n v="40.416893999999999"/>
    <n v="-74.420399000000003"/>
    <s v="Good Health Veggie Stix - Zesty Ranch"/>
    <s v="Food"/>
    <n v="14918013340"/>
    <s v="Sunday, April 3, 2022"/>
    <s v="Cash"/>
    <n v="125"/>
    <n v="1.5"/>
    <n v="1"/>
    <n v="125"/>
    <n v="1.5"/>
    <n v="1"/>
    <n v="1.5"/>
    <n v="1.5"/>
    <d v="2022-04-03T00:00:00"/>
    <x v="22"/>
    <s v="Food"/>
    <x v="1"/>
    <b v="1"/>
    <n v="1.5"/>
    <n v="1"/>
    <s v="Good Health Veggie Stix "/>
    <s v=" Zesty Ranch"/>
    <m/>
    <s v="Sunday"/>
    <s v=" April 3"/>
    <n v="2022"/>
    <n v="6527"/>
  </r>
  <r>
    <s v="Processed"/>
    <s v="VJ300320611"/>
    <s v="Brunswick Sq Mall"/>
    <s v="BSQ Mall x1366 - ATT"/>
    <n v="40.423690999999998"/>
    <n v="-74.380831999999998"/>
    <s v="Vitamin Water - Squeezed Lemonade"/>
    <s v="Water"/>
    <n v="14918043099"/>
    <s v="Sunday, April 3, 2022"/>
    <s v="Credit"/>
    <n v="147"/>
    <n v="2.75"/>
    <n v="1"/>
    <n v="147"/>
    <n v="2.75"/>
    <n v="1"/>
    <n v="2.75"/>
    <n v="2.75"/>
    <d v="2022-04-03T00:00:00"/>
    <x v="66"/>
    <s v="Water"/>
    <x v="3"/>
    <b v="1"/>
    <n v="2.75"/>
    <n v="1.8333333333333333"/>
    <s v="Vitamin Water "/>
    <s v=" Squeezed Lemonade"/>
    <m/>
    <s v="Sunday"/>
    <s v=" April 3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918101249"/>
    <s v="Sunday, April 3, 2022"/>
    <s v="Cash"/>
    <n v="111"/>
    <n v="1.5"/>
    <n v="1"/>
    <n v="111"/>
    <n v="1.5"/>
    <n v="1"/>
    <n v="1.5"/>
    <n v="1.5"/>
    <d v="2022-04-03T00:00:00"/>
    <x v="27"/>
    <s v="Food"/>
    <x v="1"/>
    <b v="1"/>
    <n v="1.5"/>
    <n v="1"/>
    <s v="SunChips Multigrain "/>
    <s v=" Salsa"/>
    <m/>
    <s v="Sunday"/>
    <s v=" April 3"/>
    <n v="2022"/>
    <n v="6527"/>
  </r>
  <r>
    <s v="Processed"/>
    <s v="VJ300205292"/>
    <s v="Brunswick Sq Mall"/>
    <s v="BSQ Mall x1364 - Zales"/>
    <n v="40.423690999999998"/>
    <n v="-74.380831999999998"/>
    <s v="Bubly - Blackberry"/>
    <s v="Water"/>
    <n v="14918236188"/>
    <s v="Sunday, April 3, 2022"/>
    <s v="Cash"/>
    <n v="142"/>
    <n v="1.5"/>
    <n v="1"/>
    <n v="142"/>
    <n v="1.5"/>
    <n v="1"/>
    <n v="1.5"/>
    <n v="1.5"/>
    <d v="2022-04-03T00:00:00"/>
    <x v="89"/>
    <s v="Water"/>
    <x v="3"/>
    <b v="1"/>
    <n v="1.5"/>
    <n v="1"/>
    <s v="Bubly "/>
    <s v=" Blackberry"/>
    <m/>
    <s v="Sunday"/>
    <s v=" April 3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920352346"/>
    <s v="Monday, April 4, 2022"/>
    <s v="Credit"/>
    <n v="113"/>
    <n v="1.5"/>
    <n v="1"/>
    <n v="113"/>
    <n v="1.5"/>
    <n v="1"/>
    <n v="1.5"/>
    <n v="1.5"/>
    <d v="2022-04-04T00:00:00"/>
    <x v="43"/>
    <s v="Food"/>
    <x v="1"/>
    <b v="1"/>
    <n v="1.5"/>
    <n v="1"/>
    <s v="Miss Vickie's Potato Chip "/>
    <s v=" Jalapeno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20506521"/>
    <s v="Monday, April 4, 2022"/>
    <s v="Credit"/>
    <n v="146"/>
    <n v="3.5"/>
    <n v="1"/>
    <n v="146"/>
    <n v="3.5"/>
    <n v="1"/>
    <n v="3.5"/>
    <n v="3.5"/>
    <d v="2022-04-04T00:00:00"/>
    <x v="88"/>
    <s v="Non Carbonated"/>
    <x v="2"/>
    <b v="1"/>
    <n v="3.5"/>
    <n v="2.3333333333333335"/>
    <s v="Starbucks Doubleshot Energy "/>
    <s v=" Mocha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20529358"/>
    <s v="Monday, April 4, 2022"/>
    <s v="Credit"/>
    <n v="144"/>
    <n v="1.5"/>
    <n v="1"/>
    <n v="144"/>
    <n v="1.5"/>
    <n v="1"/>
    <n v="1.5"/>
    <n v="1.5"/>
    <d v="2022-04-04T00:00:00"/>
    <x v="29"/>
    <s v="Water"/>
    <x v="3"/>
    <b v="1"/>
    <n v="1.5"/>
    <n v="1"/>
    <s v="Poland Springs Water"/>
    <m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20793804"/>
    <s v="Monday, April 4, 2022"/>
    <s v="Credit"/>
    <n v="144"/>
    <n v="1.5"/>
    <n v="1"/>
    <n v="144"/>
    <n v="1.5"/>
    <n v="1"/>
    <n v="1.5"/>
    <n v="1.5"/>
    <d v="2022-04-04T00:00:00"/>
    <x v="29"/>
    <s v="Water"/>
    <x v="3"/>
    <b v="1"/>
    <n v="1.5"/>
    <n v="1"/>
    <s v="Poland Springs Water"/>
    <m/>
    <m/>
    <s v="Monday"/>
    <s v=" April 4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921075541"/>
    <s v="Monday, April 4, 2022"/>
    <s v="Credit"/>
    <n v="125"/>
    <n v="1.25"/>
    <n v="1"/>
    <n v="125"/>
    <n v="1.25"/>
    <n v="1"/>
    <n v="1.25"/>
    <n v="3.25"/>
    <d v="2022-04-04T00:00:00"/>
    <x v="48"/>
    <s v="Food"/>
    <x v="1"/>
    <b v="1"/>
    <n v="1.25"/>
    <n v="0.83333333333333337"/>
    <s v="CheezIt "/>
    <s v=" Original"/>
    <m/>
    <s v="Monday"/>
    <s v=" April 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21075541"/>
    <s v="Monday, April 4, 2022"/>
    <s v="Credit"/>
    <n v="138"/>
    <n v="2"/>
    <n v="1"/>
    <n v="138"/>
    <n v="2"/>
    <n v="1"/>
    <n v="2"/>
    <n v="3.25"/>
    <d v="2022-04-04T00:00:00"/>
    <x v="11"/>
    <s v="Food"/>
    <x v="1"/>
    <b v="1"/>
    <n v="2"/>
    <n v="1.3333333333333333"/>
    <s v="Wonderful Pistachios "/>
    <s v=" Variety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21427671"/>
    <s v="Monday, April 4, 2022"/>
    <s v="Credit"/>
    <n v="141"/>
    <n v="2"/>
    <n v="1"/>
    <n v="141"/>
    <n v="2"/>
    <n v="1"/>
    <n v="2"/>
    <n v="2"/>
    <d v="2022-04-04T00:00:00"/>
    <x v="93"/>
    <s v="Non Carbonated"/>
    <x v="2"/>
    <b v="1"/>
    <n v="2"/>
    <n v="1.3333333333333333"/>
    <s v="Iberia Coconut Water"/>
    <m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21433348"/>
    <s v="Monday, April 4, 2022"/>
    <s v="Credit"/>
    <n v="146"/>
    <n v="3.5"/>
    <n v="1"/>
    <n v="146"/>
    <n v="3.5"/>
    <n v="1"/>
    <n v="3.5"/>
    <n v="3.5"/>
    <d v="2022-04-04T00:00:00"/>
    <x v="88"/>
    <s v="Non Carbonated"/>
    <x v="2"/>
    <b v="1"/>
    <n v="3.5"/>
    <n v="2.3333333333333335"/>
    <s v="Starbucks Doubleshot Energy "/>
    <s v=" Mocha"/>
    <m/>
    <s v="Monday"/>
    <s v=" April 4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921509338"/>
    <s v="Monday, April 4, 2022"/>
    <s v="Cash"/>
    <n v="111"/>
    <n v="1.5"/>
    <n v="1"/>
    <n v="111"/>
    <n v="1.5"/>
    <n v="1"/>
    <n v="1.5"/>
    <n v="1.5"/>
    <d v="2022-04-04T00:00:00"/>
    <x v="51"/>
    <s v="Food"/>
    <x v="1"/>
    <b v="1"/>
    <n v="1.5"/>
    <n v="1"/>
    <s v="Miss Vickie's Potato Chip "/>
    <s v=" Smokehouse BBQ"/>
    <m/>
    <s v="Monday"/>
    <s v=" April 4"/>
    <n v="2022"/>
    <n v="6527"/>
  </r>
  <r>
    <s v="Processed"/>
    <s v="VJ300320686"/>
    <s v="Earle Asphalt"/>
    <s v="Earle Asphalt x1371"/>
    <n v="35.2750871"/>
    <n v="-90.466769400000004"/>
    <s v="Snapple Diet Tea - Lemon"/>
    <s v="Non Carbonated"/>
    <n v="14921546269"/>
    <s v="Monday, April 4, 2022"/>
    <s v="Cash"/>
    <n v="145"/>
    <n v="2.5"/>
    <n v="1"/>
    <n v="145"/>
    <n v="2.5"/>
    <n v="1"/>
    <n v="2.5"/>
    <n v="2.5"/>
    <d v="2022-04-04T00:00:00"/>
    <x v="7"/>
    <s v="Non Carbonated"/>
    <x v="2"/>
    <b v="1"/>
    <n v="2.5"/>
    <n v="1.6666666666666667"/>
    <s v="Snapple Diet Tea "/>
    <s v=" Lemon"/>
    <m/>
    <s v="Monday"/>
    <s v=" April 4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21600123"/>
    <s v="Monday, April 4, 2022"/>
    <s v="Cash"/>
    <n v="121"/>
    <n v="1.5"/>
    <n v="1"/>
    <n v="121"/>
    <n v="1.5"/>
    <n v="1"/>
    <n v="1.5"/>
    <n v="1.5"/>
    <d v="2022-04-04T00:00:00"/>
    <x v="35"/>
    <s v="Food"/>
    <x v="1"/>
    <b v="1"/>
    <n v="1.5"/>
    <n v="1"/>
    <s v="SunChips Multigrain "/>
    <s v=" Harvest Cheddar"/>
    <m/>
    <s v="Monday"/>
    <s v=" April 4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21624644"/>
    <s v="Monday, April 4, 2022"/>
    <s v="Credit"/>
    <n v="132"/>
    <n v="2"/>
    <n v="1"/>
    <n v="132"/>
    <n v="2"/>
    <n v="1"/>
    <n v="2"/>
    <n v="2"/>
    <d v="2022-04-04T00:00:00"/>
    <x v="21"/>
    <s v="Food"/>
    <x v="1"/>
    <b v="1"/>
    <n v="2"/>
    <n v="1.3333333333333333"/>
    <s v="Robert Irvine's "/>
    <s v=" Fit Crunch "/>
    <s v="  Chocolate Pea"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21867582"/>
    <s v="Monday, April 4, 2022"/>
    <s v="Cash"/>
    <n v="140"/>
    <n v="1.5"/>
    <n v="1"/>
    <n v="140"/>
    <n v="1.5"/>
    <n v="1"/>
    <n v="1.5"/>
    <n v="1.5"/>
    <d v="2022-04-04T00:00:00"/>
    <x v="92"/>
    <s v="Carbonated"/>
    <x v="0"/>
    <b v="1"/>
    <n v="1.5"/>
    <n v="1"/>
    <s v="Spindrift "/>
    <s v=" Sparkling Water "/>
    <s v=" Pineapple"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921873745"/>
    <s v="Monday, April 4, 2022"/>
    <s v="Cash"/>
    <n v="145"/>
    <n v="2.75"/>
    <n v="1"/>
    <n v="145"/>
    <n v="2.75"/>
    <n v="1"/>
    <n v="2.75"/>
    <n v="2.75"/>
    <d v="2022-04-04T00:00:00"/>
    <x v="102"/>
    <s v="Non Carbonated"/>
    <x v="2"/>
    <b v="1"/>
    <n v="2.75"/>
    <n v="1.8333333333333333"/>
    <s v="Honest Tea "/>
    <s v=" Berry Hibiscus"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SunChips Multigrain - French Onion"/>
    <s v="Food"/>
    <n v="14921901973"/>
    <s v="Monday, April 4, 2022"/>
    <s v="Cash"/>
    <n v="111"/>
    <n v="1.5"/>
    <n v="1"/>
    <n v="111"/>
    <n v="1.5"/>
    <n v="1"/>
    <n v="1.5"/>
    <n v="1.5"/>
    <d v="2022-04-04T00:00:00"/>
    <x v="100"/>
    <s v="Food"/>
    <x v="1"/>
    <b v="1"/>
    <n v="1.5"/>
    <n v="1"/>
    <s v="SunChips Multigrain "/>
    <s v=" French Onion"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SunChips Multigrain - French Onion"/>
    <s v="Food"/>
    <n v="14921911600"/>
    <s v="Monday, April 4, 2022"/>
    <s v="Cash"/>
    <n v="111"/>
    <n v="1.5"/>
    <n v="1"/>
    <n v="111"/>
    <n v="1.5"/>
    <n v="1"/>
    <n v="1.5"/>
    <n v="1.5"/>
    <d v="2022-04-04T00:00:00"/>
    <x v="100"/>
    <s v="Food"/>
    <x v="1"/>
    <b v="1"/>
    <n v="1.5"/>
    <n v="1"/>
    <s v="SunChips Multigrain "/>
    <s v=" French Onion"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22260831"/>
    <s v="Monday, April 4, 2022"/>
    <s v="Cash"/>
    <n v="146"/>
    <n v="3.25"/>
    <n v="1"/>
    <n v="146"/>
    <n v="3.25"/>
    <n v="1"/>
    <n v="3.25"/>
    <n v="3.25"/>
    <d v="2022-04-04T00:00:00"/>
    <x v="5"/>
    <s v="Carbonated"/>
    <x v="0"/>
    <b v="1"/>
    <n v="3.25"/>
    <n v="2.1666666666666665"/>
    <s v="Monster Energy Original"/>
    <m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Keto Krisp - Almond/Chocolate"/>
    <s v="Carbonated"/>
    <n v="14922328098"/>
    <s v="Monday, April 4, 2022"/>
    <s v="Cash"/>
    <n v="132"/>
    <n v="2"/>
    <n v="1"/>
    <n v="132"/>
    <n v="2"/>
    <n v="1"/>
    <n v="2"/>
    <n v="2"/>
    <d v="2022-04-04T00:00:00"/>
    <x v="38"/>
    <s v="Carbonated"/>
    <x v="0"/>
    <b v="1"/>
    <n v="2"/>
    <n v="1.3333333333333333"/>
    <s v="Keto Krisp "/>
    <s v=" Almond/Chocolate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22328975"/>
    <s v="Monday, April 4, 2022"/>
    <s v="Cash"/>
    <n v="140"/>
    <n v="1.5"/>
    <n v="1"/>
    <n v="140"/>
    <n v="1.5"/>
    <n v="1"/>
    <n v="1.5"/>
    <n v="1.5"/>
    <d v="2022-04-04T00:00:00"/>
    <x v="92"/>
    <s v="Carbonated"/>
    <x v="0"/>
    <b v="1"/>
    <n v="1.5"/>
    <n v="1"/>
    <s v="Spindrift "/>
    <s v=" Sparkling Water "/>
    <s v=" Pineapple"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22338308"/>
    <s v="Monday, April 4, 2022"/>
    <s v="Cash"/>
    <n v="140"/>
    <n v="1.5"/>
    <n v="1"/>
    <n v="140"/>
    <n v="1.5"/>
    <n v="1"/>
    <n v="1.5"/>
    <n v="1.5"/>
    <d v="2022-04-04T00:00:00"/>
    <x v="92"/>
    <s v="Carbonated"/>
    <x v="0"/>
    <b v="1"/>
    <n v="1.5"/>
    <n v="1"/>
    <s v="Spindrift "/>
    <s v=" Sparkling Water "/>
    <s v=" Pineapple"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922407736"/>
    <s v="Monday, April 4, 2022"/>
    <s v="Cash"/>
    <n v="134"/>
    <n v="2"/>
    <n v="1"/>
    <n v="134"/>
    <n v="2"/>
    <n v="1"/>
    <n v="2"/>
    <n v="2"/>
    <d v="2022-04-04T00:00:00"/>
    <x v="80"/>
    <s v="Food"/>
    <x v="1"/>
    <b v="1"/>
    <n v="2"/>
    <n v="1.3333333333333333"/>
    <s v="RXBAR "/>
    <s v=" Protein Bar "/>
    <s v=" Peanut Butter"/>
    <s v="Monday"/>
    <s v=" April 4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922481241"/>
    <s v="Monday, April 4, 2022"/>
    <s v="Credit"/>
    <n v="145"/>
    <n v="2.5"/>
    <n v="1"/>
    <n v="145"/>
    <n v="2.5"/>
    <n v="1"/>
    <n v="2.5"/>
    <n v="2.5"/>
    <d v="2022-04-04T00:00:00"/>
    <x v="31"/>
    <s v="Non Carbonated"/>
    <x v="2"/>
    <b v="1"/>
    <n v="2.5"/>
    <n v="1.6666666666666667"/>
    <s v="Snapple Diet Tea "/>
    <s v=" Raspberry"/>
    <m/>
    <s v="Monday"/>
    <s v=" April 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22763154"/>
    <s v="Monday, April 4, 2022"/>
    <s v="Credit"/>
    <n v="138"/>
    <n v="2"/>
    <n v="1"/>
    <n v="138"/>
    <n v="2"/>
    <n v="1"/>
    <n v="2"/>
    <n v="2"/>
    <d v="2022-04-04T00:00:00"/>
    <x v="11"/>
    <s v="Food"/>
    <x v="1"/>
    <b v="1"/>
    <n v="2"/>
    <n v="1.3333333333333333"/>
    <s v="Wonderful Pistachios "/>
    <s v=" Variety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Good Health Veggie Stix - Zesty Ranch"/>
    <s v="Food"/>
    <n v="14922630167"/>
    <s v="Monday, April 4, 2022"/>
    <s v="Cash"/>
    <n v="125"/>
    <n v="1.5"/>
    <n v="1"/>
    <n v="125"/>
    <n v="1.5"/>
    <n v="1"/>
    <n v="1.5"/>
    <n v="1.5"/>
    <d v="2022-04-04T00:00:00"/>
    <x v="22"/>
    <s v="Food"/>
    <x v="1"/>
    <b v="1"/>
    <n v="1.5"/>
    <n v="1"/>
    <s v="Good Health Veggie Stix "/>
    <s v=" Zesty Ranch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22632362"/>
    <s v="Monday, April 4, 2022"/>
    <s v="Cash"/>
    <n v="120"/>
    <n v="2"/>
    <n v="1"/>
    <n v="120"/>
    <n v="2"/>
    <n v="1"/>
    <n v="2"/>
    <n v="2"/>
    <d v="2022-04-04T00:00:00"/>
    <x v="18"/>
    <s v="Food"/>
    <x v="1"/>
    <b v="1"/>
    <n v="2"/>
    <n v="1.3333333333333333"/>
    <s v="Oreo Mini"/>
    <m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22634230"/>
    <s v="Monday, April 4, 2022"/>
    <s v="Cash"/>
    <n v="114"/>
    <n v="1.5"/>
    <n v="1"/>
    <n v="114"/>
    <n v="1.5"/>
    <n v="1"/>
    <n v="1.5"/>
    <n v="1.5"/>
    <d v="2022-04-04T00:00:00"/>
    <x v="27"/>
    <s v="Food"/>
    <x v="1"/>
    <b v="1"/>
    <n v="1.5"/>
    <n v="1"/>
    <s v="SunChips Multigrain "/>
    <s v=" Salsa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Good Health Veggie Stix - Zesty Ranch"/>
    <s v="Food"/>
    <n v="14922949647"/>
    <s v="Monday, April 4, 2022"/>
    <s v="Cash"/>
    <n v="125"/>
    <n v="1.5"/>
    <n v="1"/>
    <n v="125"/>
    <n v="1.5"/>
    <n v="1"/>
    <n v="1.5"/>
    <n v="1.5"/>
    <d v="2022-04-04T00:00:00"/>
    <x v="22"/>
    <s v="Food"/>
    <x v="1"/>
    <b v="1"/>
    <n v="1.5"/>
    <n v="1"/>
    <s v="Good Health Veggie Stix "/>
    <s v=" Zesty Ranch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22950643"/>
    <s v="Monday, April 4, 2022"/>
    <s v="Cash"/>
    <n v="113"/>
    <n v="1.5"/>
    <n v="1"/>
    <n v="113"/>
    <n v="1.5"/>
    <n v="1"/>
    <n v="1.5"/>
    <n v="1.5"/>
    <d v="2022-04-04T00:00:00"/>
    <x v="35"/>
    <s v="Food"/>
    <x v="1"/>
    <b v="1"/>
    <n v="1.5"/>
    <n v="1"/>
    <s v="SunChips Multigrain "/>
    <s v=" Harvest Cheddar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22954572"/>
    <s v="Monday, April 4, 2022"/>
    <s v="Cash"/>
    <n v="110"/>
    <n v="1.5"/>
    <n v="1"/>
    <n v="110"/>
    <n v="1.5"/>
    <n v="1"/>
    <n v="1.5"/>
    <n v="1.5"/>
    <d v="2022-04-04T00:00:00"/>
    <x v="36"/>
    <s v="Food"/>
    <x v="1"/>
    <b v="1"/>
    <n v="1.5"/>
    <n v="1"/>
    <s v="Good Health Veggie Stix "/>
    <s v=" Sea Salt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922975893"/>
    <s v="Monday, April 4, 2022"/>
    <s v="Cash"/>
    <n v="136"/>
    <n v="2"/>
    <n v="1"/>
    <n v="136"/>
    <n v="2"/>
    <n v="1"/>
    <n v="2"/>
    <n v="2"/>
    <d v="2022-04-04T00:00:00"/>
    <x v="96"/>
    <s v="Food"/>
    <x v="1"/>
    <b v="1"/>
    <n v="2"/>
    <n v="1.3333333333333333"/>
    <s v="Genius Keto Bar "/>
    <s v=" Chocolate Dream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23004679"/>
    <s v="Monday, April 4, 2022"/>
    <s v="Cash"/>
    <n v="142"/>
    <n v="1.5"/>
    <n v="1"/>
    <n v="142"/>
    <n v="1.5"/>
    <n v="1"/>
    <n v="1.5"/>
    <n v="1.5"/>
    <d v="2022-04-04T00:00:00"/>
    <x v="44"/>
    <s v="Carbonated"/>
    <x v="0"/>
    <b v="1"/>
    <n v="1.5"/>
    <n v="1"/>
    <s v="Coca Cola "/>
    <s v=" Zero Sugar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923053102"/>
    <s v="Monday, April 4, 2022"/>
    <s v="Cash"/>
    <n v="121"/>
    <n v="1.5"/>
    <n v="1"/>
    <n v="121"/>
    <n v="1.5"/>
    <n v="1"/>
    <n v="1.5"/>
    <n v="1.5"/>
    <d v="2022-04-04T00:00:00"/>
    <x v="4"/>
    <s v="Food"/>
    <x v="1"/>
    <b v="1"/>
    <n v="1.5"/>
    <n v="1"/>
    <s v="Miss Vickie's Potato Chip "/>
    <s v=" Lime &amp; Cracked Pe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23161705"/>
    <s v="Monday, April 4, 2022"/>
    <s v="Cash"/>
    <n v="120"/>
    <n v="2"/>
    <n v="1"/>
    <n v="120"/>
    <n v="2"/>
    <n v="1"/>
    <n v="2"/>
    <n v="2"/>
    <d v="2022-04-04T00:00:00"/>
    <x v="18"/>
    <s v="Food"/>
    <x v="1"/>
    <b v="1"/>
    <n v="2"/>
    <n v="1.3333333333333333"/>
    <s v="Oreo Mini"/>
    <m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23161764"/>
    <s v="Monday, April 4, 2022"/>
    <s v="Cash"/>
    <n v="113"/>
    <n v="1.5"/>
    <n v="1"/>
    <n v="113"/>
    <n v="1.5"/>
    <n v="1"/>
    <n v="1.5"/>
    <n v="1.5"/>
    <d v="2022-04-04T00:00:00"/>
    <x v="35"/>
    <s v="Food"/>
    <x v="1"/>
    <b v="1"/>
    <n v="1.5"/>
    <n v="1"/>
    <s v="SunChips Multigrain "/>
    <s v=" Harvest Cheddar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4923247336"/>
    <s v="Monday, April 4, 2022"/>
    <s v="Cash"/>
    <n v="123"/>
    <n v="1.5"/>
    <n v="1"/>
    <n v="123"/>
    <n v="1.5"/>
    <n v="1"/>
    <n v="1.5"/>
    <n v="1.5"/>
    <d v="2022-04-04T00:00:00"/>
    <x v="3"/>
    <s v="Food"/>
    <x v="1"/>
    <b v="1"/>
    <n v="1.5"/>
    <n v="1"/>
    <s v="Miss Vickie's Potato Chip "/>
    <s v=" Sea Salt &amp; Vinega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Good Health Veggie Stix - Zesty Ranch"/>
    <s v="Food"/>
    <n v="14923268875"/>
    <s v="Monday, April 4, 2022"/>
    <s v="Cash"/>
    <n v="125"/>
    <n v="1.5"/>
    <n v="1"/>
    <n v="125"/>
    <n v="1.5"/>
    <n v="1"/>
    <n v="1.5"/>
    <n v="1.5"/>
    <d v="2022-04-04T00:00:00"/>
    <x v="22"/>
    <s v="Food"/>
    <x v="1"/>
    <b v="1"/>
    <n v="1.5"/>
    <n v="1"/>
    <s v="Good Health Veggie Stix "/>
    <s v=" Zesty Ranch"/>
    <m/>
    <s v="Monday"/>
    <s v=" April 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23330477"/>
    <s v="Monday, April 4, 2022"/>
    <s v="Cash"/>
    <n v="113"/>
    <n v="1.5"/>
    <n v="1"/>
    <n v="113"/>
    <n v="1.5"/>
    <n v="1"/>
    <n v="1.5"/>
    <n v="1.5"/>
    <d v="2022-04-04T00:00:00"/>
    <x v="35"/>
    <s v="Food"/>
    <x v="1"/>
    <b v="1"/>
    <n v="1.5"/>
    <n v="1"/>
    <s v="SunChips Multigrain "/>
    <s v=" Harvest Cheddar"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23435732"/>
    <s v="Monday, April 4, 2022"/>
    <s v="Cash"/>
    <n v="142"/>
    <n v="1"/>
    <n v="1"/>
    <n v="142"/>
    <n v="1"/>
    <n v="1"/>
    <n v="1"/>
    <n v="1"/>
    <d v="2022-04-04T00:00:00"/>
    <x v="44"/>
    <s v="Carbonated"/>
    <x v="0"/>
    <b v="1"/>
    <n v="1"/>
    <n v="0.66666666666666663"/>
    <s v="Coca Cola "/>
    <s v=" Zero Sugar"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23474948"/>
    <s v="Monday, April 4, 2022"/>
    <s v="Cash"/>
    <n v="138"/>
    <n v="2"/>
    <n v="1"/>
    <n v="138"/>
    <n v="2"/>
    <n v="1"/>
    <n v="2"/>
    <n v="2"/>
    <d v="2022-04-04T00:00:00"/>
    <x v="10"/>
    <s v="Food"/>
    <x v="1"/>
    <b v="1"/>
    <n v="2"/>
    <n v="1.3333333333333333"/>
    <s v="KitKat "/>
    <s v=" Crisp Wafers"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24102816"/>
    <s v="Monday, April 4, 2022"/>
    <s v="Cash"/>
    <n v="146"/>
    <n v="3.25"/>
    <n v="1"/>
    <n v="146"/>
    <n v="3.25"/>
    <n v="1"/>
    <n v="3.25"/>
    <n v="3.25"/>
    <d v="2022-04-04T00:00:00"/>
    <x v="5"/>
    <s v="Carbonated"/>
    <x v="0"/>
    <b v="1"/>
    <n v="3.25"/>
    <n v="2.1666666666666665"/>
    <s v="Monster Energy Original"/>
    <m/>
    <m/>
    <s v="Monday"/>
    <s v=" April 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4924190455"/>
    <s v="Monday, April 4, 2022"/>
    <s v="Credit"/>
    <n v="122"/>
    <n v="1.5"/>
    <n v="1"/>
    <n v="122"/>
    <n v="1.5"/>
    <n v="1"/>
    <n v="1.5"/>
    <n v="1.5"/>
    <d v="2022-04-04T00:00:00"/>
    <x v="42"/>
    <s v="Food"/>
    <x v="1"/>
    <b v="1"/>
    <n v="1.5"/>
    <n v="1"/>
    <s v="Chesters Fries Flaming hot"/>
    <m/>
    <m/>
    <s v="Monday"/>
    <s v=" April 4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924263558"/>
    <s v="Tuesday, April 5, 2022"/>
    <s v="Cash"/>
    <n v="140"/>
    <n v="1.5"/>
    <n v="1"/>
    <n v="140"/>
    <n v="1.5"/>
    <n v="1"/>
    <n v="1.5"/>
    <n v="1.5"/>
    <d v="2022-04-04T00:00:00"/>
    <x v="44"/>
    <s v="Carbonated"/>
    <x v="0"/>
    <b v="1"/>
    <n v="1.5"/>
    <n v="1"/>
    <s v="Coca Cola "/>
    <s v=" Zero Sugar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24506052"/>
    <s v="Tuesday, April 5, 2022"/>
    <s v="Cash"/>
    <n v="142"/>
    <n v="1"/>
    <n v="1"/>
    <n v="142"/>
    <n v="1"/>
    <n v="1"/>
    <n v="1"/>
    <n v="1"/>
    <d v="2022-04-04T00:00:00"/>
    <x v="44"/>
    <s v="Carbonated"/>
    <x v="0"/>
    <b v="1"/>
    <n v="1"/>
    <n v="0.66666666666666663"/>
    <s v="Coca Cola "/>
    <s v=" Zero Sugar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924518031"/>
    <s v="Tuesday, April 5, 2022"/>
    <s v="Credit"/>
    <n v="120"/>
    <n v="1.5"/>
    <n v="1"/>
    <n v="120"/>
    <n v="1.5"/>
    <n v="1"/>
    <n v="1.5"/>
    <n v="1.5"/>
    <d v="2022-04-04T00:00:00"/>
    <x v="77"/>
    <s v="Food"/>
    <x v="1"/>
    <b v="1"/>
    <n v="1.5"/>
    <n v="1"/>
    <s v="Doritos Famin Hot Nacho"/>
    <m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25131245"/>
    <s v="Tuesday, April 5, 2022"/>
    <s v="Cash"/>
    <n v="144"/>
    <n v="3.25"/>
    <n v="1"/>
    <n v="144"/>
    <n v="3.25"/>
    <n v="1"/>
    <n v="3.25"/>
    <n v="3.25"/>
    <d v="2022-04-05T00:00:00"/>
    <x v="5"/>
    <s v="Carbonated"/>
    <x v="0"/>
    <b v="1"/>
    <n v="3.25"/>
    <n v="2.1666666666666665"/>
    <s v="Monster Energy Original"/>
    <m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25425206"/>
    <s v="Tuesday, April 5, 2022"/>
    <s v="Credit"/>
    <n v="124"/>
    <n v="1.25"/>
    <n v="1"/>
    <n v="124"/>
    <n v="1.25"/>
    <n v="1"/>
    <n v="1.25"/>
    <n v="1.25"/>
    <d v="2022-04-05T00:00:00"/>
    <x v="48"/>
    <s v="Food"/>
    <x v="1"/>
    <b v="1"/>
    <n v="1.25"/>
    <n v="0.83333333333333337"/>
    <s v="CheezIt "/>
    <s v=" Original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25431163"/>
    <s v="Tuesday, April 5, 2022"/>
    <s v="Credit"/>
    <n v="120"/>
    <n v="2"/>
    <n v="1"/>
    <n v="120"/>
    <n v="2"/>
    <n v="1"/>
    <n v="2"/>
    <n v="2"/>
    <d v="2022-04-05T00:00:00"/>
    <x v="18"/>
    <s v="Food"/>
    <x v="1"/>
    <b v="1"/>
    <n v="2"/>
    <n v="1.3333333333333333"/>
    <s v="Oreo Mini"/>
    <m/>
    <m/>
    <s v="Tuesday"/>
    <s v=" April 5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25735050"/>
    <s v="Tuesday, April 5, 2022"/>
    <s v="Cash"/>
    <n v="121"/>
    <n v="1.5"/>
    <n v="1"/>
    <n v="121"/>
    <n v="1.5"/>
    <n v="1"/>
    <n v="1.5"/>
    <n v="1.5"/>
    <d v="2022-04-05T00:00:00"/>
    <x v="35"/>
    <s v="Food"/>
    <x v="1"/>
    <b v="1"/>
    <n v="1.5"/>
    <n v="1"/>
    <s v="SunChips Multigrain "/>
    <s v=" Harvest Cheddar"/>
    <m/>
    <s v="Tuesday"/>
    <s v=" April 5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926457528"/>
    <s v="Tuesday, April 5, 2022"/>
    <s v="Credit"/>
    <n v="125"/>
    <n v="1.25"/>
    <n v="1"/>
    <n v="125"/>
    <n v="1.25"/>
    <n v="1"/>
    <n v="1.25"/>
    <n v="1.25"/>
    <d v="2022-04-05T00:00:00"/>
    <x v="48"/>
    <s v="Food"/>
    <x v="1"/>
    <b v="1"/>
    <n v="1.25"/>
    <n v="0.83333333333333337"/>
    <s v="CheezIt "/>
    <s v=" Original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26961423"/>
    <s v="Tuesday, April 5, 2022"/>
    <s v="Credit"/>
    <n v="140"/>
    <n v="1.5"/>
    <n v="1"/>
    <n v="140"/>
    <n v="1.5"/>
    <n v="1"/>
    <n v="1.5"/>
    <n v="1.5"/>
    <d v="2022-04-05T00:00:00"/>
    <x v="92"/>
    <s v="Carbonated"/>
    <x v="0"/>
    <b v="1"/>
    <n v="1.5"/>
    <n v="1"/>
    <s v="Spindrift "/>
    <s v=" Sparkling Water "/>
    <s v=" Pineapple"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Keto Krisp - Almond/Chocolate"/>
    <s v="Carbonated"/>
    <n v="14926966663"/>
    <s v="Tuesday, April 5, 2022"/>
    <s v="Credit"/>
    <n v="132"/>
    <n v="2"/>
    <n v="1"/>
    <n v="132"/>
    <n v="2"/>
    <n v="1"/>
    <n v="2"/>
    <n v="2"/>
    <d v="2022-04-05T00:00:00"/>
    <x v="38"/>
    <s v="Carbonated"/>
    <x v="0"/>
    <b v="1"/>
    <n v="2"/>
    <n v="1.3333333333333333"/>
    <s v="Keto Krisp "/>
    <s v=" Almond/Chocolate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26998004"/>
    <s v="Tuesday, April 5, 2022"/>
    <s v="Credit"/>
    <n v="141"/>
    <n v="2"/>
    <n v="1"/>
    <n v="141"/>
    <n v="2"/>
    <n v="1"/>
    <n v="2"/>
    <n v="4"/>
    <d v="2022-04-05T00:00:00"/>
    <x v="93"/>
    <s v="Non Carbonated"/>
    <x v="2"/>
    <b v="1"/>
    <n v="2"/>
    <n v="1.3333333333333333"/>
    <s v="Iberia Coconut Water"/>
    <m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4926998004"/>
    <s v="Tuesday, April 5, 2022"/>
    <s v="Credit"/>
    <n v="130"/>
    <n v="2"/>
    <n v="1"/>
    <n v="130"/>
    <n v="2"/>
    <n v="1"/>
    <n v="2"/>
    <n v="4"/>
    <d v="2022-04-05T00:00:00"/>
    <x v="99"/>
    <s v="Food"/>
    <x v="1"/>
    <b v="1"/>
    <n v="2"/>
    <n v="1.3333333333333333"/>
    <s v="Autumns Granola Bar "/>
    <s v=" Cinnamon Almond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27023038"/>
    <s v="Tuesday, April 5, 2022"/>
    <s v="Cash"/>
    <n v="138"/>
    <n v="2"/>
    <n v="1"/>
    <n v="138"/>
    <n v="2"/>
    <n v="1"/>
    <n v="2"/>
    <n v="2"/>
    <d v="2022-04-05T00:00:00"/>
    <x v="10"/>
    <s v="Food"/>
    <x v="1"/>
    <b v="1"/>
    <n v="2"/>
    <n v="1.3333333333333333"/>
    <s v="KitKat "/>
    <s v=" Crisp Wafers"/>
    <m/>
    <s v="Tuesday"/>
    <s v=" April 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27489350"/>
    <s v="Tuesday, April 5, 2022"/>
    <s v="Cash"/>
    <n v="132"/>
    <n v="2"/>
    <n v="1"/>
    <n v="132"/>
    <n v="2"/>
    <n v="1"/>
    <n v="2"/>
    <n v="2"/>
    <d v="2022-04-05T00:00:00"/>
    <x v="21"/>
    <s v="Food"/>
    <x v="1"/>
    <b v="1"/>
    <n v="2"/>
    <n v="1.3333333333333333"/>
    <s v="Robert Irvine's "/>
    <s v=" Fit Crunch "/>
    <s v="  Chocolate Pea"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27581711"/>
    <s v="Tuesday, April 5, 2022"/>
    <s v="Credit"/>
    <n v="141"/>
    <n v="2"/>
    <n v="1"/>
    <n v="141"/>
    <n v="2"/>
    <n v="1"/>
    <n v="2"/>
    <n v="2"/>
    <d v="2022-04-05T00:00:00"/>
    <x v="93"/>
    <s v="Non Carbonated"/>
    <x v="2"/>
    <b v="1"/>
    <n v="2"/>
    <n v="1.3333333333333333"/>
    <s v="Iberia Coconut Water"/>
    <m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27671889"/>
    <s v="Tuesday, April 5, 2022"/>
    <s v="Credit"/>
    <n v="124"/>
    <n v="1.25"/>
    <n v="1"/>
    <n v="124"/>
    <n v="1.25"/>
    <n v="1"/>
    <n v="1.25"/>
    <n v="1.25"/>
    <d v="2022-04-05T00:00:00"/>
    <x v="48"/>
    <s v="Food"/>
    <x v="1"/>
    <b v="1"/>
    <n v="1.25"/>
    <n v="0.83333333333333337"/>
    <s v="CheezIt "/>
    <s v=" Original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927808201"/>
    <s v="Tuesday, April 5, 2022"/>
    <s v="Credit"/>
    <n v="145"/>
    <n v="2.75"/>
    <n v="1"/>
    <n v="145"/>
    <n v="2.75"/>
    <n v="1"/>
    <n v="2.75"/>
    <n v="4.25"/>
    <d v="2022-04-05T00:00:00"/>
    <x v="102"/>
    <s v="Non Carbonated"/>
    <x v="2"/>
    <b v="1"/>
    <n v="2.75"/>
    <n v="1.8333333333333333"/>
    <s v="Honest Tea "/>
    <s v=" Berry Hibiscus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27808201"/>
    <s v="Tuesday, April 5, 2022"/>
    <s v="Credit"/>
    <n v="114"/>
    <n v="1.5"/>
    <n v="1"/>
    <n v="114"/>
    <n v="1.5"/>
    <n v="1"/>
    <n v="1.5"/>
    <n v="4.25"/>
    <d v="2022-04-05T00:00:00"/>
    <x v="27"/>
    <s v="Food"/>
    <x v="1"/>
    <b v="1"/>
    <n v="1.5"/>
    <n v="1"/>
    <s v="SunChips Multigrain "/>
    <s v=" Salsa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27968455"/>
    <s v="Tuesday, April 5, 2022"/>
    <s v="Cash"/>
    <n v="113"/>
    <n v="1.5"/>
    <n v="1"/>
    <n v="113"/>
    <n v="1.5"/>
    <n v="1"/>
    <n v="1.5"/>
    <n v="1.5"/>
    <d v="2022-04-05T00:00:00"/>
    <x v="35"/>
    <s v="Food"/>
    <x v="1"/>
    <b v="1"/>
    <n v="1.5"/>
    <n v="1"/>
    <s v="SunChips Multigrain "/>
    <s v=" Harvest Cheddar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27969575"/>
    <s v="Tuesday, April 5, 2022"/>
    <s v="Cash"/>
    <n v="124"/>
    <n v="1.25"/>
    <n v="1"/>
    <n v="124"/>
    <n v="1.25"/>
    <n v="1"/>
    <n v="1.25"/>
    <n v="1.25"/>
    <d v="2022-04-05T00:00:00"/>
    <x v="48"/>
    <s v="Food"/>
    <x v="1"/>
    <b v="1"/>
    <n v="1.25"/>
    <n v="0.83333333333333337"/>
    <s v="CheezIt "/>
    <s v=" Original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928170402"/>
    <s v="Tuesday, April 5, 2022"/>
    <s v="Credit"/>
    <n v="134"/>
    <n v="2"/>
    <n v="1"/>
    <n v="134"/>
    <n v="2"/>
    <n v="1"/>
    <n v="2"/>
    <n v="2"/>
    <d v="2022-04-05T00:00:00"/>
    <x v="80"/>
    <s v="Food"/>
    <x v="1"/>
    <b v="1"/>
    <n v="2"/>
    <n v="1.3333333333333333"/>
    <s v="RXBAR "/>
    <s v=" Protein Bar "/>
    <s v=" Peanut Butter"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28305709"/>
    <s v="Tuesday, April 5, 2022"/>
    <s v="Cash"/>
    <n v="110"/>
    <n v="1.5"/>
    <n v="1"/>
    <n v="110"/>
    <n v="1.5"/>
    <n v="1"/>
    <n v="1.5"/>
    <n v="1.5"/>
    <d v="2022-04-05T00:00:00"/>
    <x v="36"/>
    <s v="Food"/>
    <x v="1"/>
    <b v="1"/>
    <n v="1.5"/>
    <n v="1"/>
    <s v="Good Health Veggie Stix "/>
    <s v=" Sea Salt"/>
    <m/>
    <s v="Tuesday"/>
    <s v=" April 5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4928417551"/>
    <s v="Tuesday, April 5, 2022"/>
    <s v="Cash"/>
    <n v="111"/>
    <n v="1.5"/>
    <n v="1"/>
    <n v="111"/>
    <n v="1.5"/>
    <n v="1"/>
    <n v="1.5"/>
    <n v="1.5"/>
    <d v="2022-04-05T00:00:00"/>
    <x v="100"/>
    <s v="Food"/>
    <x v="1"/>
    <b v="1"/>
    <n v="1.5"/>
    <n v="1"/>
    <s v="SunChips Multigrain "/>
    <s v=" French Onion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928610465"/>
    <s v="Tuesday, April 5, 2022"/>
    <s v="Cash"/>
    <n v="120"/>
    <n v="1.5"/>
    <n v="1"/>
    <n v="120"/>
    <n v="1.5"/>
    <n v="1"/>
    <n v="1.5"/>
    <n v="1.5"/>
    <d v="2022-04-05T00:00:00"/>
    <x v="77"/>
    <s v="Food"/>
    <x v="1"/>
    <b v="1"/>
    <n v="1.5"/>
    <n v="1"/>
    <s v="Doritos Famin Hot Nacho"/>
    <m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928613295"/>
    <s v="Tuesday, April 5, 2022"/>
    <s v="Cash"/>
    <n v="120"/>
    <n v="1.5"/>
    <n v="1"/>
    <n v="120"/>
    <n v="1.5"/>
    <n v="1"/>
    <n v="1.5"/>
    <n v="1.5"/>
    <d v="2022-04-05T00:00:00"/>
    <x v="77"/>
    <s v="Food"/>
    <x v="1"/>
    <b v="1"/>
    <n v="1.5"/>
    <n v="1"/>
    <s v="Doritos Famin Hot Nacho"/>
    <m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28689281"/>
    <s v="Tuesday, April 5, 2022"/>
    <s v="Credit"/>
    <n v="146"/>
    <n v="3.25"/>
    <n v="1"/>
    <n v="146"/>
    <n v="3.25"/>
    <n v="1"/>
    <n v="3.25"/>
    <n v="3.25"/>
    <d v="2022-04-05T00:00:00"/>
    <x v="5"/>
    <s v="Carbonated"/>
    <x v="0"/>
    <b v="1"/>
    <n v="3.25"/>
    <n v="2.1666666666666665"/>
    <s v="Monster Energy Original"/>
    <m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28950776"/>
    <s v="Tuesday, April 5, 2022"/>
    <s v="Cash"/>
    <n v="142"/>
    <n v="1"/>
    <n v="1"/>
    <n v="142"/>
    <n v="1"/>
    <n v="1"/>
    <n v="1"/>
    <n v="1"/>
    <d v="2022-04-05T00:00:00"/>
    <x v="44"/>
    <s v="Carbonated"/>
    <x v="0"/>
    <b v="1"/>
    <n v="1"/>
    <n v="0.66666666666666663"/>
    <s v="Coca Cola "/>
    <s v=" Zero Sugar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447558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516347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517882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29582543"/>
    <s v="Tuesday, April 5, 2022"/>
    <s v="Cash"/>
    <n v="144"/>
    <n v="3.25"/>
    <n v="1"/>
    <n v="144"/>
    <n v="3.25"/>
    <n v="1"/>
    <n v="3.25"/>
    <n v="3.25"/>
    <d v="2022-04-05T00:00:00"/>
    <x v="5"/>
    <s v="Carbonated"/>
    <x v="0"/>
    <b v="1"/>
    <n v="3.25"/>
    <n v="2.1666666666666665"/>
    <s v="Monster Energy Original"/>
    <m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596336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614547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633757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635283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29636180"/>
    <s v="Tuesday, April 5, 2022"/>
    <s v="Cash"/>
    <n v="140"/>
    <n v="1"/>
    <n v="1"/>
    <n v="140"/>
    <n v="1"/>
    <n v="1"/>
    <n v="1"/>
    <n v="1"/>
    <d v="2022-04-05T00:00:00"/>
    <x v="70"/>
    <s v="Carbonated"/>
    <x v="0"/>
    <b v="1"/>
    <n v="1"/>
    <n v="0.66666666666666663"/>
    <s v="Sunkist Soda "/>
    <s v=" Orange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29650442"/>
    <s v="Tuesday, April 5, 2022"/>
    <s v="Cash"/>
    <n v="134"/>
    <n v="2"/>
    <n v="1"/>
    <n v="134"/>
    <n v="2"/>
    <n v="1"/>
    <n v="2"/>
    <n v="2"/>
    <d v="2022-04-05T00:00:00"/>
    <x v="10"/>
    <s v="Food"/>
    <x v="1"/>
    <b v="1"/>
    <n v="2"/>
    <n v="1.3333333333333333"/>
    <s v="KitKat "/>
    <s v=" Crisp Wafers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29651785"/>
    <s v="Tuesday, April 5, 2022"/>
    <s v="Cash"/>
    <n v="138"/>
    <n v="2"/>
    <n v="1"/>
    <n v="138"/>
    <n v="2"/>
    <n v="1"/>
    <n v="2"/>
    <n v="2"/>
    <d v="2022-04-05T00:00:00"/>
    <x v="10"/>
    <s v="Food"/>
    <x v="1"/>
    <b v="1"/>
    <n v="2"/>
    <n v="1.3333333333333333"/>
    <s v="KitKat "/>
    <s v=" Crisp Wafers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4929653091"/>
    <s v="Tuesday, April 5, 2022"/>
    <s v="Cash"/>
    <n v="131"/>
    <n v="1"/>
    <n v="1"/>
    <n v="131"/>
    <n v="1"/>
    <n v="1"/>
    <n v="1"/>
    <n v="1"/>
    <d v="2022-04-05T00:00:00"/>
    <x v="9"/>
    <s v="Food"/>
    <x v="1"/>
    <b v="1"/>
    <n v="1"/>
    <n v="0.66666666666666663"/>
    <s v="Stretch Island Fruit Leathers Snacks "/>
    <s v=" Variet"/>
    <m/>
    <s v="Tuesday"/>
    <s v=" April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30581162"/>
    <s v="Wednesday, April 6, 2022"/>
    <s v="Credit"/>
    <n v="144"/>
    <n v="3.25"/>
    <n v="1"/>
    <n v="144"/>
    <n v="3.25"/>
    <n v="1"/>
    <n v="3.25"/>
    <n v="3.25"/>
    <d v="2022-04-06T00:00:00"/>
    <x v="5"/>
    <s v="Carbonated"/>
    <x v="0"/>
    <b v="1"/>
    <n v="3.25"/>
    <n v="2.1666666666666665"/>
    <s v="Monster Energy Original"/>
    <m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30869958"/>
    <s v="Wednesday, April 6, 2022"/>
    <s v="Credit"/>
    <n v="142"/>
    <n v="1.5"/>
    <n v="2"/>
    <n v="142"/>
    <n v="1.5"/>
    <n v="2"/>
    <n v="3"/>
    <n v="3"/>
    <d v="2022-04-06T00:00:00"/>
    <x v="44"/>
    <s v="Carbonated"/>
    <x v="0"/>
    <b v="1"/>
    <n v="1.5"/>
    <n v="1"/>
    <s v="Coca Cola "/>
    <s v=" Zero Sugar"/>
    <m/>
    <s v="Wednesday"/>
    <s v=" April 6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31096160"/>
    <s v="Wednesday, April 6, 2022"/>
    <s v="Cash"/>
    <n v="121"/>
    <n v="1.5"/>
    <n v="1"/>
    <n v="121"/>
    <n v="1.5"/>
    <n v="1"/>
    <n v="1.5"/>
    <n v="1.5"/>
    <d v="2022-04-06T00:00:00"/>
    <x v="35"/>
    <s v="Food"/>
    <x v="1"/>
    <b v="1"/>
    <n v="1.5"/>
    <n v="1"/>
    <s v="SunChips Multigrain "/>
    <s v=" Harvest Cheddar"/>
    <m/>
    <s v="Wednesday"/>
    <s v=" April 6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931373100"/>
    <s v="Wednesday, April 6, 2022"/>
    <s v="Credit"/>
    <n v="143"/>
    <n v="2.5"/>
    <n v="1"/>
    <n v="143"/>
    <n v="2.5"/>
    <n v="1"/>
    <n v="2.5"/>
    <n v="2.5"/>
    <d v="2022-04-06T00:00:00"/>
    <x v="37"/>
    <s v="Non Carbonated"/>
    <x v="2"/>
    <b v="1"/>
    <n v="2.5"/>
    <n v="1.6666666666666667"/>
    <s v="Snapple Diet Tea "/>
    <s v=" Peach Tea"/>
    <m/>
    <s v="Wednesday"/>
    <s v=" April 6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4931378017"/>
    <s v="Wednesday, April 6, 2022"/>
    <s v="Credit"/>
    <n v="131"/>
    <n v="2"/>
    <n v="1"/>
    <n v="131"/>
    <n v="2"/>
    <n v="1"/>
    <n v="2"/>
    <n v="2"/>
    <d v="2022-04-06T00:00:00"/>
    <x v="11"/>
    <s v="Food"/>
    <x v="1"/>
    <b v="1"/>
    <n v="2"/>
    <n v="1.3333333333333333"/>
    <s v="Wonderful Pistachios "/>
    <s v=" Variety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31459242"/>
    <s v="Wednesday, April 6, 2022"/>
    <s v="Cash"/>
    <n v="146"/>
    <n v="3.5"/>
    <n v="1"/>
    <n v="146"/>
    <n v="3.5"/>
    <n v="1"/>
    <n v="3.5"/>
    <n v="3.5"/>
    <d v="2022-04-06T00:00:00"/>
    <x v="88"/>
    <s v="Non Carbonated"/>
    <x v="2"/>
    <b v="1"/>
    <n v="3.5"/>
    <n v="2.3333333333333335"/>
    <s v="Starbucks Doubleshot Energy "/>
    <s v=" Mocha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31496440"/>
    <s v="Wednesday, April 6, 2022"/>
    <s v="Cash"/>
    <n v="146"/>
    <n v="3.5"/>
    <n v="1"/>
    <n v="146"/>
    <n v="3.5"/>
    <n v="1"/>
    <n v="3.5"/>
    <n v="3.5"/>
    <d v="2022-04-06T00:00:00"/>
    <x v="88"/>
    <s v="Non Carbonated"/>
    <x v="2"/>
    <b v="1"/>
    <n v="3.5"/>
    <n v="2.3333333333333335"/>
    <s v="Starbucks Doubleshot Energy "/>
    <s v=" Mocha"/>
    <m/>
    <s v="Wednesday"/>
    <s v=" April 6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32055122"/>
    <s v="Wednesday, April 6, 2022"/>
    <s v="Credit"/>
    <n v="132"/>
    <n v="2"/>
    <n v="1"/>
    <n v="132"/>
    <n v="2"/>
    <n v="1"/>
    <n v="2"/>
    <n v="2"/>
    <d v="2022-04-06T00:00:00"/>
    <x v="21"/>
    <s v="Food"/>
    <x v="1"/>
    <b v="1"/>
    <n v="2"/>
    <n v="1.3333333333333333"/>
    <s v="Robert Irvine's "/>
    <s v=" Fit Crunch "/>
    <s v="  Chocolate Pea"/>
    <s v="Wednesday"/>
    <s v=" April 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32341980"/>
    <s v="Wednesday, April 6, 2022"/>
    <s v="Cash"/>
    <n v="138"/>
    <n v="2"/>
    <n v="1"/>
    <n v="138"/>
    <n v="2"/>
    <n v="1"/>
    <n v="2"/>
    <n v="2"/>
    <d v="2022-04-06T00:00:00"/>
    <x v="11"/>
    <s v="Food"/>
    <x v="1"/>
    <b v="1"/>
    <n v="2"/>
    <n v="1.3333333333333333"/>
    <s v="Wonderful Pistachios "/>
    <s v=" Variety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932844355"/>
    <s v="Wednesday, April 6, 2022"/>
    <s v="Cash"/>
    <n v="121"/>
    <n v="1.5"/>
    <n v="1"/>
    <n v="121"/>
    <n v="1.5"/>
    <n v="1"/>
    <n v="1.5"/>
    <n v="1.5"/>
    <d v="2022-04-06T00:00:00"/>
    <x v="4"/>
    <s v="Food"/>
    <x v="1"/>
    <b v="1"/>
    <n v="1.5"/>
    <n v="1"/>
    <s v="Miss Vickie's Potato Chip "/>
    <s v=" Lime &amp; Cracked Pe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32852203"/>
    <s v="Wednesday, April 6, 2022"/>
    <s v="Cash"/>
    <n v="157"/>
    <n v="2.25"/>
    <n v="1"/>
    <n v="157"/>
    <n v="2.25"/>
    <n v="1"/>
    <n v="2.25"/>
    <n v="2.25"/>
    <d v="2022-04-06T00:00:00"/>
    <x v="98"/>
    <s v="Food"/>
    <x v="1"/>
    <b v="1"/>
    <n v="2.25"/>
    <n v="1.5"/>
    <s v="Lenny &amp; Larrys "/>
    <s v=" SnickerDoodle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33215852"/>
    <s v="Wednesday, April 6, 2022"/>
    <s v="Cash"/>
    <n v="144"/>
    <n v="1.5"/>
    <n v="1"/>
    <n v="144"/>
    <n v="1.5"/>
    <n v="1"/>
    <n v="1.5"/>
    <n v="1.5"/>
    <d v="2022-04-06T00:00:00"/>
    <x v="29"/>
    <s v="Water"/>
    <x v="3"/>
    <b v="1"/>
    <n v="1.5"/>
    <n v="1"/>
    <s v="Poland Springs Water"/>
    <m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Bai Antioxidant - Zambia Bingcherry"/>
    <s v="Non Carbonated"/>
    <n v="14933342355"/>
    <s v="Wednesday, April 6, 2022"/>
    <s v="Credit"/>
    <n v="147"/>
    <n v="2.75"/>
    <n v="1"/>
    <n v="147"/>
    <n v="2.75"/>
    <n v="1"/>
    <n v="2.75"/>
    <n v="2.75"/>
    <d v="2022-04-06T00:00:00"/>
    <x v="56"/>
    <s v="Non Carbonated"/>
    <x v="2"/>
    <b v="1"/>
    <n v="2.75"/>
    <n v="1.8333333333333333"/>
    <s v="Bai Antioxidant "/>
    <s v=" Zambia Bingcherry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Hungry Buddha - Coconut Cocoa"/>
    <s v="Food"/>
    <n v="14933395601"/>
    <s v="Wednesday, April 6, 2022"/>
    <s v="Credit"/>
    <n v="139"/>
    <n v="2"/>
    <n v="1"/>
    <n v="139"/>
    <n v="2"/>
    <n v="1"/>
    <n v="2"/>
    <n v="2"/>
    <d v="2022-04-06T00:00:00"/>
    <x v="107"/>
    <s v="Food"/>
    <x v="1"/>
    <b v="1"/>
    <n v="2"/>
    <n v="1.3333333333333333"/>
    <s v="Hungry Buddha "/>
    <s v=" Coconut Cocoa"/>
    <m/>
    <s v="Wednesday"/>
    <s v=" April 6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33422080"/>
    <s v="Wednesday, April 6, 2022"/>
    <s v="Cash"/>
    <n v="132"/>
    <n v="2"/>
    <n v="1"/>
    <n v="132"/>
    <n v="2"/>
    <n v="1"/>
    <n v="2"/>
    <n v="2"/>
    <d v="2022-04-06T00:00:00"/>
    <x v="21"/>
    <s v="Food"/>
    <x v="1"/>
    <b v="1"/>
    <n v="2"/>
    <n v="1.3333333333333333"/>
    <s v="Robert Irvine's "/>
    <s v=" Fit Crunch "/>
    <s v="  Chocolate Pea"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33861681"/>
    <s v="Wednesday, April 6, 2022"/>
    <s v="Credit"/>
    <n v="146"/>
    <n v="3.5"/>
    <n v="1"/>
    <n v="146"/>
    <n v="3.5"/>
    <n v="1"/>
    <n v="3.5"/>
    <n v="3.5"/>
    <d v="2022-04-06T00:00:00"/>
    <x v="88"/>
    <s v="Non Carbonated"/>
    <x v="2"/>
    <b v="1"/>
    <n v="3.5"/>
    <n v="2.3333333333333335"/>
    <s v="Starbucks Doubleshot Energy "/>
    <s v=" Mocha"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33957143"/>
    <s v="Wednesday, April 6, 2022"/>
    <s v="Cash"/>
    <n v="140"/>
    <n v="1"/>
    <n v="1"/>
    <n v="140"/>
    <n v="1"/>
    <n v="1"/>
    <n v="1"/>
    <n v="1"/>
    <d v="2022-04-06T00:00:00"/>
    <x v="70"/>
    <s v="Carbonated"/>
    <x v="0"/>
    <b v="1"/>
    <n v="1"/>
    <n v="0.66666666666666663"/>
    <s v="Sunkist Soda "/>
    <s v=" Orange"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34041090"/>
    <s v="Wednesday, April 6, 2022"/>
    <s v="Cash"/>
    <n v="146"/>
    <n v="3.25"/>
    <n v="1"/>
    <n v="146"/>
    <n v="3.25"/>
    <n v="1"/>
    <n v="3.25"/>
    <n v="3.25"/>
    <d v="2022-04-06T00:00:00"/>
    <x v="5"/>
    <s v="Carbonated"/>
    <x v="0"/>
    <b v="1"/>
    <n v="3.25"/>
    <n v="2.1666666666666665"/>
    <s v="Monster Energy Original"/>
    <m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934141184"/>
    <s v="Wednesday, April 6, 2022"/>
    <s v="Cash"/>
    <n v="136"/>
    <n v="2"/>
    <n v="1"/>
    <n v="136"/>
    <n v="2"/>
    <n v="1"/>
    <n v="2"/>
    <n v="2"/>
    <d v="2022-04-06T00:00:00"/>
    <x v="96"/>
    <s v="Food"/>
    <x v="1"/>
    <b v="1"/>
    <n v="2"/>
    <n v="1.3333333333333333"/>
    <s v="Genius Keto Bar "/>
    <s v=" Chocolate Dream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34216476"/>
    <s v="Wednesday, April 6, 2022"/>
    <s v="Cash"/>
    <n v="141"/>
    <n v="2"/>
    <n v="1"/>
    <n v="141"/>
    <n v="2"/>
    <n v="1"/>
    <n v="2"/>
    <n v="2"/>
    <d v="2022-04-06T00:00:00"/>
    <x v="93"/>
    <s v="Non Carbonated"/>
    <x v="2"/>
    <b v="1"/>
    <n v="2"/>
    <n v="1.3333333333333333"/>
    <s v="Iberia Coconut Water"/>
    <m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34216761"/>
    <s v="Wednesday, April 6, 2022"/>
    <s v="Cash"/>
    <n v="120"/>
    <n v="2"/>
    <n v="1"/>
    <n v="120"/>
    <n v="2"/>
    <n v="1"/>
    <n v="2"/>
    <n v="2"/>
    <d v="2022-04-06T00:00:00"/>
    <x v="18"/>
    <s v="Food"/>
    <x v="1"/>
    <b v="1"/>
    <n v="2"/>
    <n v="1.3333333333333333"/>
    <s v="Oreo Mini"/>
    <m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934440520"/>
    <s v="Wednesday, April 6, 2022"/>
    <s v="Cash"/>
    <n v="113"/>
    <n v="1.5"/>
    <n v="1"/>
    <n v="113"/>
    <n v="1.5"/>
    <n v="1"/>
    <n v="1.5"/>
    <n v="1.5"/>
    <d v="2022-04-06T00:00:00"/>
    <x v="105"/>
    <s v="Cell is Blank - Dis-regard"/>
    <x v="1"/>
    <b v="1"/>
    <n v="1.5"/>
    <n v="1"/>
    <s v="Doritos Dinamita Chile Lemon"/>
    <m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4934442192"/>
    <s v="Wednesday, April 6, 2022"/>
    <s v="Cash"/>
    <n v="112"/>
    <n v="1.5"/>
    <n v="1"/>
    <n v="112"/>
    <n v="1.5"/>
    <n v="1"/>
    <n v="1.5"/>
    <n v="1.5"/>
    <d v="2022-04-06T00:00:00"/>
    <x v="60"/>
    <s v="Food"/>
    <x v="1"/>
    <b v="1"/>
    <n v="1.5"/>
    <n v="1"/>
    <s v="SunChips Multigrain "/>
    <s v=" Original"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934506924"/>
    <s v="Wednesday, April 6, 2022"/>
    <s v="Credit"/>
    <n v="122"/>
    <n v="2.5"/>
    <n v="1"/>
    <n v="122"/>
    <n v="2.5"/>
    <n v="1"/>
    <n v="2.5"/>
    <n v="2.5"/>
    <d v="2022-04-06T00:00:00"/>
    <x v="6"/>
    <s v="Food"/>
    <x v="1"/>
    <b v="1"/>
    <n v="2.5"/>
    <n v="1.6666666666666667"/>
    <s v="Seapoint Farms Dry Roasted Edamame "/>
    <s v=" Wasabi"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35063380"/>
    <s v="Wednesday, April 6, 2022"/>
    <s v="Cash"/>
    <n v="138"/>
    <n v="2"/>
    <n v="1"/>
    <n v="138"/>
    <n v="2"/>
    <n v="1"/>
    <n v="2"/>
    <n v="2"/>
    <d v="2022-04-06T00:00:00"/>
    <x v="10"/>
    <s v="Food"/>
    <x v="1"/>
    <b v="1"/>
    <n v="2"/>
    <n v="1.3333333333333333"/>
    <s v="KitKat "/>
    <s v=" Crisp Wafers"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35110601"/>
    <s v="Wednesday, April 6, 2022"/>
    <s v="Cash"/>
    <n v="145"/>
    <n v="2.5"/>
    <n v="1"/>
    <n v="145"/>
    <n v="2.5"/>
    <n v="1"/>
    <n v="2.5"/>
    <n v="2.5"/>
    <d v="2022-04-06T00:00:00"/>
    <x v="37"/>
    <s v="Non Carbonated"/>
    <x v="2"/>
    <b v="1"/>
    <n v="2.5"/>
    <n v="1.6666666666666667"/>
    <s v="Snapple Diet Tea "/>
    <s v=" Peach Tea"/>
    <m/>
    <s v="Wednesday"/>
    <s v=" April 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35117715"/>
    <s v="Wednesday, April 6, 2022"/>
    <s v="Cash"/>
    <n v="146"/>
    <n v="3.25"/>
    <n v="1"/>
    <n v="146"/>
    <n v="3.25"/>
    <n v="1"/>
    <n v="3.25"/>
    <n v="3.25"/>
    <d v="2022-04-06T00:00:00"/>
    <x v="5"/>
    <s v="Carbonated"/>
    <x v="0"/>
    <b v="1"/>
    <n v="3.25"/>
    <n v="2.1666666666666665"/>
    <s v="Monster Energy Original"/>
    <m/>
    <m/>
    <s v="Wednesday"/>
    <s v=" April 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36747793"/>
    <s v="Thursday, April 7, 2022"/>
    <s v="Cash"/>
    <n v="140"/>
    <n v="1.5"/>
    <n v="1"/>
    <n v="140"/>
    <n v="1.5"/>
    <n v="1"/>
    <n v="1.5"/>
    <n v="1.5"/>
    <d v="2022-04-07T00:00:00"/>
    <x v="92"/>
    <s v="Carbonated"/>
    <x v="0"/>
    <b v="1"/>
    <n v="1.5"/>
    <n v="1"/>
    <s v="Spindrift "/>
    <s v=" Sparkling Water "/>
    <s v=" Pineapple"/>
    <s v="Thursday"/>
    <s v=" April 7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36974675"/>
    <s v="Thursday, April 7, 2022"/>
    <s v="Cash"/>
    <n v="121"/>
    <n v="1.5"/>
    <n v="1"/>
    <n v="121"/>
    <n v="1.5"/>
    <n v="1"/>
    <n v="1.5"/>
    <n v="1.5"/>
    <d v="2022-04-07T00:00:00"/>
    <x v="35"/>
    <s v="Food"/>
    <x v="1"/>
    <b v="1"/>
    <n v="1.5"/>
    <n v="1"/>
    <s v="SunChips Multigrain "/>
    <s v=" Harvest Cheddar"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37452464"/>
    <s v="Thursday, April 7, 2022"/>
    <s v="Cash"/>
    <n v="157"/>
    <n v="2.25"/>
    <n v="1"/>
    <n v="157"/>
    <n v="2.25"/>
    <n v="1"/>
    <n v="2.25"/>
    <n v="2.25"/>
    <d v="2022-04-07T00:00:00"/>
    <x v="98"/>
    <s v="Food"/>
    <x v="1"/>
    <b v="1"/>
    <n v="2.25"/>
    <n v="1.5"/>
    <s v="Lenny &amp; Larrys "/>
    <s v=" SnickerDoodle"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937458401"/>
    <s v="Thursday, April 7, 2022"/>
    <s v="Cash"/>
    <n v="135"/>
    <n v="2"/>
    <n v="1"/>
    <n v="135"/>
    <n v="2"/>
    <n v="1"/>
    <n v="2"/>
    <n v="2"/>
    <d v="2022-04-07T00:00:00"/>
    <x v="87"/>
    <s v="Food"/>
    <x v="1"/>
    <b v="1"/>
    <n v="2"/>
    <n v="1.3333333333333333"/>
    <s v="RXBAR "/>
    <s v=" Protein Bar "/>
    <s v=" Chocolate Sea Salt"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37549782"/>
    <s v="Thursday, April 7, 2022"/>
    <s v="Cash"/>
    <n v="142"/>
    <n v="1.5"/>
    <n v="1"/>
    <n v="142"/>
    <n v="1.5"/>
    <n v="1"/>
    <n v="1.5"/>
    <n v="1.5"/>
    <d v="2022-04-07T00:00:00"/>
    <x v="44"/>
    <s v="Carbonated"/>
    <x v="0"/>
    <b v="1"/>
    <n v="1.5"/>
    <n v="1"/>
    <s v="Coca Cola "/>
    <s v=" Zero Sugar"/>
    <m/>
    <s v="Thursday"/>
    <s v=" April 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38207706"/>
    <s v="Thursday, April 7, 2022"/>
    <s v="Cash"/>
    <n v="138"/>
    <n v="2"/>
    <n v="1"/>
    <n v="138"/>
    <n v="2"/>
    <n v="1"/>
    <n v="2"/>
    <n v="2"/>
    <d v="2022-04-07T00:00:00"/>
    <x v="11"/>
    <s v="Food"/>
    <x v="1"/>
    <b v="1"/>
    <n v="2"/>
    <n v="1.3333333333333333"/>
    <s v="Wonderful Pistachios "/>
    <s v=" Variety"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38366487"/>
    <s v="Thursday, April 7, 2022"/>
    <s v="Credit"/>
    <n v="141"/>
    <n v="2"/>
    <n v="1"/>
    <n v="141"/>
    <n v="2"/>
    <n v="1"/>
    <n v="2"/>
    <n v="4"/>
    <d v="2022-04-07T00:00:00"/>
    <x v="93"/>
    <s v="Non Carbonated"/>
    <x v="2"/>
    <b v="1"/>
    <n v="2"/>
    <n v="1.3333333333333333"/>
    <s v="Iberia Coconut Water"/>
    <m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38366487"/>
    <s v="Thursday, April 7, 2022"/>
    <s v="Credit"/>
    <n v="120"/>
    <n v="2"/>
    <n v="1"/>
    <n v="120"/>
    <n v="2"/>
    <n v="1"/>
    <n v="2"/>
    <n v="4"/>
    <d v="2022-04-07T00:00:00"/>
    <x v="18"/>
    <s v="Food"/>
    <x v="1"/>
    <b v="1"/>
    <n v="2"/>
    <n v="1.3333333333333333"/>
    <s v="Oreo Mini"/>
    <m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Keto Krisp - Almond/Chocolate"/>
    <s v="Carbonated"/>
    <n v="14938518883"/>
    <s v="Thursday, April 7, 2022"/>
    <s v="Credit"/>
    <n v="132"/>
    <n v="2"/>
    <n v="1"/>
    <n v="132"/>
    <n v="2"/>
    <n v="1"/>
    <n v="2"/>
    <n v="3.5"/>
    <d v="2022-04-07T00:00:00"/>
    <x v="38"/>
    <s v="Carbonated"/>
    <x v="0"/>
    <b v="1"/>
    <n v="2"/>
    <n v="1.3333333333333333"/>
    <s v="Keto Krisp "/>
    <s v=" Almond/Chocolate"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38518883"/>
    <s v="Thursday, April 7, 2022"/>
    <s v="Credit"/>
    <n v="140"/>
    <n v="1.5"/>
    <n v="1"/>
    <n v="140"/>
    <n v="1.5"/>
    <n v="1"/>
    <n v="1.5"/>
    <n v="3.5"/>
    <d v="2022-04-07T00:00:00"/>
    <x v="92"/>
    <s v="Carbonated"/>
    <x v="0"/>
    <b v="1"/>
    <n v="1.5"/>
    <n v="1"/>
    <s v="Spindrift "/>
    <s v=" Sparkling Water "/>
    <s v=" Pineapple"/>
    <s v="Thursday"/>
    <s v=" April 7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4938589860"/>
    <s v="Thursday, April 7, 2022"/>
    <s v="Cash"/>
    <n v="139"/>
    <n v="2"/>
    <n v="1"/>
    <n v="139"/>
    <n v="2"/>
    <n v="1"/>
    <n v="2"/>
    <n v="2"/>
    <d v="2022-04-07T00:00:00"/>
    <x v="78"/>
    <s v="Food"/>
    <x v="1"/>
    <b v="1"/>
    <n v="2"/>
    <n v="1.3333333333333333"/>
    <s v="Kinder "/>
    <s v=" Bueno "/>
    <s v=" Crispy Creamy Chocolate"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38718445"/>
    <s v="Thursday, April 7, 2022"/>
    <s v="Credit"/>
    <n v="141"/>
    <n v="2"/>
    <n v="1"/>
    <n v="141"/>
    <n v="2"/>
    <n v="1"/>
    <n v="2"/>
    <n v="4"/>
    <d v="2022-04-07T00:00:00"/>
    <x v="93"/>
    <s v="Non Carbonated"/>
    <x v="2"/>
    <b v="1"/>
    <n v="2"/>
    <n v="1.3333333333333333"/>
    <s v="Iberia Coconut Water"/>
    <m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4938718445"/>
    <s v="Thursday, April 7, 2022"/>
    <s v="Credit"/>
    <n v="130"/>
    <n v="2"/>
    <n v="1"/>
    <n v="130"/>
    <n v="2"/>
    <n v="1"/>
    <n v="2"/>
    <n v="4"/>
    <d v="2022-04-07T00:00:00"/>
    <x v="99"/>
    <s v="Food"/>
    <x v="1"/>
    <b v="1"/>
    <n v="2"/>
    <n v="1.3333333333333333"/>
    <s v="Autumns Granola Bar "/>
    <s v=" Cinnamon Almond"/>
    <m/>
    <s v="Thursday"/>
    <s v=" April 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38854385"/>
    <s v="Thursday, April 7, 2022"/>
    <s v="Cash"/>
    <n v="138"/>
    <n v="2"/>
    <n v="1"/>
    <n v="138"/>
    <n v="2"/>
    <n v="1"/>
    <n v="2"/>
    <n v="2"/>
    <d v="2022-04-07T00:00:00"/>
    <x v="11"/>
    <s v="Food"/>
    <x v="1"/>
    <b v="1"/>
    <n v="2"/>
    <n v="1.3333333333333333"/>
    <s v="Wonderful Pistachios "/>
    <s v=" Variety"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Belvita Snack Bites - Cinnamon BS Go Paks"/>
    <s v="Food"/>
    <n v="14938903509"/>
    <s v="Thursday, April 7, 2022"/>
    <s v="Credit"/>
    <n v="154"/>
    <n v="3"/>
    <n v="1"/>
    <n v="154"/>
    <n v="3"/>
    <n v="1"/>
    <n v="3"/>
    <n v="3"/>
    <d v="2022-04-07T00:00:00"/>
    <x v="112"/>
    <s v="Food"/>
    <x v="1"/>
    <b v="1"/>
    <n v="3"/>
    <n v="2"/>
    <s v="Belvita Snack Bites "/>
    <s v=" Cinnamon BS Go Paks"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938977051"/>
    <s v="Thursday, April 7, 2022"/>
    <s v="Credit"/>
    <n v="120"/>
    <n v="1.5"/>
    <n v="1"/>
    <n v="120"/>
    <n v="1.5"/>
    <n v="1"/>
    <n v="1.5"/>
    <n v="3.5"/>
    <d v="2022-04-07T00:00:00"/>
    <x v="77"/>
    <s v="Food"/>
    <x v="1"/>
    <b v="1"/>
    <n v="1.5"/>
    <n v="1"/>
    <s v="Doritos Famin Hot Nacho"/>
    <m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38977051"/>
    <s v="Thursday, April 7, 2022"/>
    <s v="Credit"/>
    <n v="134"/>
    <n v="2"/>
    <n v="1"/>
    <n v="134"/>
    <n v="2"/>
    <n v="1"/>
    <n v="2"/>
    <n v="3.5"/>
    <d v="2022-04-07T00:00:00"/>
    <x v="10"/>
    <s v="Food"/>
    <x v="1"/>
    <b v="1"/>
    <n v="2"/>
    <n v="1.3333333333333333"/>
    <s v="KitKat "/>
    <s v=" Crisp Wafers"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939276962"/>
    <s v="Thursday, April 7, 2022"/>
    <s v="Cash"/>
    <n v="135"/>
    <n v="2"/>
    <n v="1"/>
    <n v="135"/>
    <n v="2"/>
    <n v="1"/>
    <n v="2"/>
    <n v="2"/>
    <d v="2022-04-07T00:00:00"/>
    <x v="87"/>
    <s v="Food"/>
    <x v="1"/>
    <b v="1"/>
    <n v="2"/>
    <n v="1.3333333333333333"/>
    <s v="RXBAR "/>
    <s v=" Protein Bar "/>
    <s v=" Chocolate Sea Salt"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39285475"/>
    <s v="Thursday, April 7, 2022"/>
    <s v="Credit"/>
    <n v="140"/>
    <n v="1.5"/>
    <n v="1"/>
    <n v="140"/>
    <n v="1.5"/>
    <n v="1"/>
    <n v="1.5"/>
    <n v="1.5"/>
    <d v="2022-04-07T00:00:00"/>
    <x v="92"/>
    <s v="Carbonated"/>
    <x v="0"/>
    <b v="1"/>
    <n v="1.5"/>
    <n v="1"/>
    <s v="Spindrift "/>
    <s v=" Sparkling Water "/>
    <s v=" Pineapple"/>
    <s v="Thursday"/>
    <s v=" April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39390326"/>
    <s v="Thursday, April 7, 2022"/>
    <s v="Credit"/>
    <n v="138"/>
    <n v="2"/>
    <n v="1"/>
    <n v="138"/>
    <n v="2"/>
    <n v="1"/>
    <n v="2"/>
    <n v="2"/>
    <d v="2022-04-07T00:00:00"/>
    <x v="10"/>
    <s v="Food"/>
    <x v="1"/>
    <b v="1"/>
    <n v="2"/>
    <n v="1.3333333333333333"/>
    <s v="KitKat "/>
    <s v=" Crisp Wafers"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39610679"/>
    <s v="Thursday, April 7, 2022"/>
    <s v="Cash"/>
    <n v="143"/>
    <n v="2.5"/>
    <n v="1"/>
    <n v="143"/>
    <n v="2.5"/>
    <n v="1"/>
    <n v="2.5"/>
    <n v="2.5"/>
    <d v="2022-04-07T00:00:00"/>
    <x v="7"/>
    <s v="Non Carbonated"/>
    <x v="2"/>
    <b v="1"/>
    <n v="2.5"/>
    <n v="1.6666666666666667"/>
    <s v="Snapple Diet Tea "/>
    <s v=" Lemon"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939614673"/>
    <s v="Thursday, April 7, 2022"/>
    <s v="Cash"/>
    <n v="120"/>
    <n v="1.5"/>
    <n v="1"/>
    <n v="120"/>
    <n v="1.5"/>
    <n v="1"/>
    <n v="1.5"/>
    <n v="1.5"/>
    <d v="2022-04-07T00:00:00"/>
    <x v="77"/>
    <s v="Food"/>
    <x v="1"/>
    <b v="1"/>
    <n v="1.5"/>
    <n v="1"/>
    <s v="Doritos Famin Hot Nacho"/>
    <m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39616841"/>
    <s v="Thursday, April 7, 2022"/>
    <s v="Cash"/>
    <n v="138"/>
    <n v="2"/>
    <n v="1"/>
    <n v="138"/>
    <n v="2"/>
    <n v="1"/>
    <n v="2"/>
    <n v="2"/>
    <d v="2022-04-07T00:00:00"/>
    <x v="10"/>
    <s v="Food"/>
    <x v="1"/>
    <b v="1"/>
    <n v="2"/>
    <n v="1.3333333333333333"/>
    <s v="KitKat "/>
    <s v=" Crisp Wafers"/>
    <m/>
    <s v="Thursday"/>
    <s v=" April 7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4939802204"/>
    <s v="Thursday, April 7, 2022"/>
    <s v="Credit"/>
    <n v="121"/>
    <n v="2"/>
    <n v="1"/>
    <n v="121"/>
    <n v="2"/>
    <n v="1"/>
    <n v="2"/>
    <n v="2"/>
    <d v="2022-04-07T00:00:00"/>
    <x v="18"/>
    <s v="Food"/>
    <x v="1"/>
    <b v="1"/>
    <n v="2"/>
    <n v="1.3333333333333333"/>
    <s v="Oreo Mini"/>
    <m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Honest Tea - Berry Hibiscus"/>
    <s v="Non Carbonated"/>
    <n v="14940075443"/>
    <s v="Thursday, April 7, 2022"/>
    <s v="Credit"/>
    <n v="145"/>
    <n v="2.75"/>
    <n v="1"/>
    <n v="145"/>
    <n v="2.75"/>
    <n v="1"/>
    <n v="2.75"/>
    <n v="2.75"/>
    <d v="2022-04-07T00:00:00"/>
    <x v="102"/>
    <s v="Non Carbonated"/>
    <x v="2"/>
    <b v="1"/>
    <n v="2.75"/>
    <n v="1.8333333333333333"/>
    <s v="Honest Tea "/>
    <s v=" Berry Hibiscus"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4940092213"/>
    <s v="Thursday, April 7, 2022"/>
    <s v="Cash"/>
    <n v="120"/>
    <n v="1.5"/>
    <n v="1"/>
    <n v="120"/>
    <n v="1.5"/>
    <n v="1"/>
    <n v="1.5"/>
    <n v="1.5"/>
    <d v="2022-04-07T00:00:00"/>
    <x v="77"/>
    <s v="Food"/>
    <x v="1"/>
    <b v="1"/>
    <n v="1.5"/>
    <n v="1"/>
    <s v="Doritos Famin Hot Nacho"/>
    <m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40196330"/>
    <s v="Thursday, April 7, 2022"/>
    <s v="Credit"/>
    <n v="144"/>
    <n v="1.5"/>
    <n v="1"/>
    <n v="144"/>
    <n v="1.5"/>
    <n v="1"/>
    <n v="1.5"/>
    <n v="3"/>
    <d v="2022-04-07T00:00:00"/>
    <x v="29"/>
    <s v="Water"/>
    <x v="3"/>
    <b v="1"/>
    <n v="1.5"/>
    <n v="1"/>
    <s v="Poland Springs Water"/>
    <m/>
    <m/>
    <s v="Thursday"/>
    <s v=" April 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40196330"/>
    <s v="Thursday, April 7, 2022"/>
    <s v="Credit"/>
    <n v="142"/>
    <n v="1.5"/>
    <n v="1"/>
    <n v="142"/>
    <n v="1.5"/>
    <n v="1"/>
    <n v="1.5"/>
    <n v="3"/>
    <d v="2022-04-07T00:00:00"/>
    <x v="44"/>
    <s v="Carbonated"/>
    <x v="0"/>
    <b v="1"/>
    <n v="1.5"/>
    <n v="1"/>
    <s v="Coca Cola "/>
    <s v=" Zero Sugar"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40561183"/>
    <s v="Thursday, April 7, 2022"/>
    <s v="Cash"/>
    <n v="146"/>
    <n v="3.25"/>
    <n v="1"/>
    <n v="146"/>
    <n v="3.25"/>
    <n v="1"/>
    <n v="3.25"/>
    <n v="3.25"/>
    <d v="2022-04-07T00:00:00"/>
    <x v="5"/>
    <s v="Carbonated"/>
    <x v="0"/>
    <b v="1"/>
    <n v="3.25"/>
    <n v="2.1666666666666665"/>
    <s v="Monster Energy Original"/>
    <m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40695475"/>
    <s v="Thursday, April 7, 2022"/>
    <s v="Credit"/>
    <n v="145"/>
    <n v="2.5"/>
    <n v="1"/>
    <n v="145"/>
    <n v="2.5"/>
    <n v="1"/>
    <n v="2.5"/>
    <n v="2.5"/>
    <d v="2022-04-07T00:00:00"/>
    <x v="37"/>
    <s v="Non Carbonated"/>
    <x v="2"/>
    <b v="1"/>
    <n v="2.5"/>
    <n v="1.6666666666666667"/>
    <s v="Snapple Diet Tea "/>
    <s v=" Peach Tea"/>
    <m/>
    <s v="Thursday"/>
    <s v=" April 7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4940840537"/>
    <s v="Thursday, April 7, 2022"/>
    <s v="Credit"/>
    <n v="113"/>
    <n v="1.5"/>
    <n v="1"/>
    <n v="113"/>
    <n v="1.5"/>
    <n v="1"/>
    <n v="1.5"/>
    <n v="1.5"/>
    <d v="2022-04-07T00:00:00"/>
    <x v="105"/>
    <s v="Cell is Blank - Dis-regard"/>
    <x v="1"/>
    <b v="1"/>
    <n v="1.5"/>
    <n v="1"/>
    <s v="Doritos Dinamita Chile Lemon"/>
    <m/>
    <m/>
    <s v="Thursday"/>
    <s v=" April 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43181187"/>
    <s v="Friday, April 8, 2022"/>
    <s v="Credit"/>
    <n v="138"/>
    <n v="2"/>
    <n v="1"/>
    <n v="138"/>
    <n v="2"/>
    <n v="1"/>
    <n v="2"/>
    <n v="3.25"/>
    <d v="2022-04-08T00:00:00"/>
    <x v="11"/>
    <s v="Food"/>
    <x v="1"/>
    <b v="1"/>
    <n v="2"/>
    <n v="1.3333333333333333"/>
    <s v="Wonderful Pistachios "/>
    <s v=" Variety"/>
    <m/>
    <s v="Friday"/>
    <s v=" April 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943181187"/>
    <s v="Friday, April 8, 2022"/>
    <s v="Credit"/>
    <n v="125"/>
    <n v="1.25"/>
    <n v="1"/>
    <n v="125"/>
    <n v="1.25"/>
    <n v="1"/>
    <n v="1.25"/>
    <n v="3.25"/>
    <d v="2022-04-08T00:00:00"/>
    <x v="48"/>
    <s v="Food"/>
    <x v="1"/>
    <b v="1"/>
    <n v="1.25"/>
    <n v="0.83333333333333337"/>
    <s v="CheezIt "/>
    <s v=" Original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43447883"/>
    <s v="Friday, April 8, 2022"/>
    <s v="Cash"/>
    <n v="146"/>
    <n v="3.25"/>
    <n v="1"/>
    <n v="146"/>
    <n v="3.25"/>
    <n v="1"/>
    <n v="3.25"/>
    <n v="3.25"/>
    <d v="2022-04-08T00:00:00"/>
    <x v="5"/>
    <s v="Carbonated"/>
    <x v="0"/>
    <b v="1"/>
    <n v="3.25"/>
    <n v="2.1666666666666665"/>
    <s v="Monster Energy Original"/>
    <m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4943449664"/>
    <s v="Friday, April 8, 2022"/>
    <s v="Cash"/>
    <n v="130"/>
    <n v="1"/>
    <n v="1"/>
    <n v="130"/>
    <n v="1"/>
    <n v="1"/>
    <n v="1"/>
    <n v="1"/>
    <d v="2022-04-08T00:00:00"/>
    <x v="9"/>
    <s v="Food"/>
    <x v="1"/>
    <b v="1"/>
    <n v="1"/>
    <n v="0.66666666666666663"/>
    <s v="Stretch Island Fruit Leathers Snacks "/>
    <s v=" Variet"/>
    <m/>
    <s v="Friday"/>
    <s v=" April 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43557951"/>
    <s v="Friday, April 8, 2022"/>
    <s v="Credit"/>
    <n v="138"/>
    <n v="2"/>
    <n v="1"/>
    <n v="138"/>
    <n v="2"/>
    <n v="1"/>
    <n v="2"/>
    <n v="2"/>
    <d v="2022-04-08T00:00:00"/>
    <x v="11"/>
    <s v="Food"/>
    <x v="1"/>
    <b v="1"/>
    <n v="2"/>
    <n v="1.3333333333333333"/>
    <s v="Wonderful Pistachios "/>
    <s v=" Variety"/>
    <m/>
    <s v="Friday"/>
    <s v=" April 8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4943557984"/>
    <s v="Friday, April 8, 2022"/>
    <s v="Credit"/>
    <n v="141"/>
    <n v="2"/>
    <n v="1"/>
    <n v="141"/>
    <n v="2"/>
    <n v="1"/>
    <n v="2"/>
    <n v="2"/>
    <d v="2022-04-08T00:00:00"/>
    <x v="93"/>
    <s v="Non Carbonated"/>
    <x v="2"/>
    <b v="1"/>
    <n v="2"/>
    <n v="1.3333333333333333"/>
    <s v="Iberia Coconut Water"/>
    <m/>
    <m/>
    <s v="Friday"/>
    <s v=" April 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43983620"/>
    <s v="Friday, April 8, 2022"/>
    <s v="Credit"/>
    <n v="142"/>
    <n v="1.5"/>
    <n v="1"/>
    <n v="142"/>
    <n v="1.5"/>
    <n v="1"/>
    <n v="1.5"/>
    <n v="1.5"/>
    <d v="2022-04-08T00:00:00"/>
    <x v="44"/>
    <s v="Carbonated"/>
    <x v="0"/>
    <b v="1"/>
    <n v="1.5"/>
    <n v="1"/>
    <s v="Coca Cola "/>
    <s v=" Zero Sugar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44313583"/>
    <s v="Friday, April 8, 2022"/>
    <s v="Cash"/>
    <n v="145"/>
    <n v="2.5"/>
    <n v="1"/>
    <n v="145"/>
    <n v="2.5"/>
    <n v="1"/>
    <n v="2.5"/>
    <n v="2.5"/>
    <d v="2022-04-08T00:00:00"/>
    <x v="37"/>
    <s v="Non Carbonated"/>
    <x v="2"/>
    <b v="1"/>
    <n v="2.5"/>
    <n v="1.6666666666666667"/>
    <s v="Snapple Diet Tea "/>
    <s v=" Peach Tea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44419727"/>
    <s v="Friday, April 8, 2022"/>
    <s v="Credit"/>
    <n v="145"/>
    <n v="2.5"/>
    <n v="1"/>
    <n v="145"/>
    <n v="2.5"/>
    <n v="1"/>
    <n v="2.5"/>
    <n v="2.5"/>
    <d v="2022-04-08T00:00:00"/>
    <x v="37"/>
    <s v="Non Carbonated"/>
    <x v="2"/>
    <b v="1"/>
    <n v="2.5"/>
    <n v="1.6666666666666667"/>
    <s v="Snapple Diet Tea "/>
    <s v=" Peach Tea"/>
    <m/>
    <s v="Friday"/>
    <s v=" April 8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44514496"/>
    <s v="Friday, April 8, 2022"/>
    <s v="Credit"/>
    <n v="110"/>
    <n v="1.5"/>
    <n v="2"/>
    <n v="110"/>
    <n v="1.5"/>
    <n v="2"/>
    <n v="3"/>
    <n v="3"/>
    <d v="2022-04-08T00:00:00"/>
    <x v="36"/>
    <s v="Food"/>
    <x v="1"/>
    <b v="1"/>
    <n v="1.5"/>
    <n v="1"/>
    <s v="Good Health Veggie Stix "/>
    <s v=" Sea Salt"/>
    <m/>
    <s v="Friday"/>
    <s v=" April 8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944691471"/>
    <s v="Friday, April 8, 2022"/>
    <s v="Credit"/>
    <n v="145"/>
    <n v="2.5"/>
    <n v="1"/>
    <n v="145"/>
    <n v="2.5"/>
    <n v="1"/>
    <n v="2.5"/>
    <n v="4"/>
    <d v="2022-04-08T00:00:00"/>
    <x v="31"/>
    <s v="Non Carbonated"/>
    <x v="2"/>
    <b v="1"/>
    <n v="2.5"/>
    <n v="1.6666666666666667"/>
    <s v="Snapple Diet Tea "/>
    <s v=" Raspberry"/>
    <m/>
    <s v="Friday"/>
    <s v=" April 8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944691471"/>
    <s v="Friday, April 8, 2022"/>
    <s v="Credit"/>
    <n v="123"/>
    <n v="1.5"/>
    <n v="1"/>
    <n v="123"/>
    <n v="1.5"/>
    <n v="1"/>
    <n v="1.5"/>
    <n v="4"/>
    <d v="2022-04-08T00:00:00"/>
    <x v="1"/>
    <s v="Food"/>
    <x v="1"/>
    <b v="1"/>
    <n v="1.5"/>
    <n v="1"/>
    <s v="Takis "/>
    <s v=" Hot Chilli Pepper &amp; Lime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44774738"/>
    <s v="Friday, April 8, 2022"/>
    <s v="Credit"/>
    <n v="145"/>
    <n v="2.5"/>
    <n v="1"/>
    <n v="145"/>
    <n v="2.5"/>
    <n v="1"/>
    <n v="2.5"/>
    <n v="2.5"/>
    <d v="2022-04-08T00:00:00"/>
    <x v="37"/>
    <s v="Non Carbonated"/>
    <x v="2"/>
    <b v="1"/>
    <n v="2.5"/>
    <n v="1.6666666666666667"/>
    <s v="Snapple Diet Tea "/>
    <s v=" Peach Tea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45581316"/>
    <s v="Friday, April 8, 2022"/>
    <s v="Cash"/>
    <n v="140"/>
    <n v="1"/>
    <n v="1"/>
    <n v="140"/>
    <n v="1"/>
    <n v="1"/>
    <n v="1"/>
    <n v="1"/>
    <d v="2022-04-08T00:00:00"/>
    <x v="70"/>
    <s v="Carbonated"/>
    <x v="0"/>
    <b v="1"/>
    <n v="1"/>
    <n v="0.66666666666666663"/>
    <s v="Sunkist Soda "/>
    <s v=" Orange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45927495"/>
    <s v="Friday, April 8, 2022"/>
    <s v="Cash"/>
    <n v="148"/>
    <n v="3.5"/>
    <n v="1"/>
    <n v="148"/>
    <n v="3.5"/>
    <n v="1"/>
    <n v="3.5"/>
    <n v="3.5"/>
    <d v="2022-04-08T00:00:00"/>
    <x v="45"/>
    <s v="Carbonated"/>
    <x v="0"/>
    <b v="1"/>
    <n v="3.5"/>
    <n v="2.3333333333333335"/>
    <s v="Red Bull "/>
    <s v=" Original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45930348"/>
    <s v="Friday, April 8, 2022"/>
    <s v="Cash"/>
    <n v="140"/>
    <n v="1"/>
    <n v="1"/>
    <n v="140"/>
    <n v="1"/>
    <n v="1"/>
    <n v="1"/>
    <n v="1"/>
    <d v="2022-04-08T00:00:00"/>
    <x v="70"/>
    <s v="Carbonated"/>
    <x v="0"/>
    <b v="1"/>
    <n v="1"/>
    <n v="0.66666666666666663"/>
    <s v="Sunkist Soda "/>
    <s v=" Orange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45940625"/>
    <s v="Friday, April 8, 2022"/>
    <s v="Cash"/>
    <n v="140"/>
    <n v="1"/>
    <n v="1"/>
    <n v="140"/>
    <n v="1"/>
    <n v="1"/>
    <n v="1"/>
    <n v="1"/>
    <d v="2022-04-08T00:00:00"/>
    <x v="70"/>
    <s v="Carbonated"/>
    <x v="0"/>
    <b v="1"/>
    <n v="1"/>
    <n v="0.66666666666666663"/>
    <s v="Sunkist Soda "/>
    <s v=" Orange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46059821"/>
    <s v="Friday, April 8, 2022"/>
    <s v="Credit"/>
    <n v="145"/>
    <n v="2.5"/>
    <n v="1"/>
    <n v="145"/>
    <n v="2.5"/>
    <n v="1"/>
    <n v="2.5"/>
    <n v="2.5"/>
    <d v="2022-04-08T00:00:00"/>
    <x v="37"/>
    <s v="Non Carbonated"/>
    <x v="2"/>
    <b v="1"/>
    <n v="2.5"/>
    <n v="1.6666666666666667"/>
    <s v="Snapple Diet Tea "/>
    <s v=" Peach Tea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46145567"/>
    <s v="Friday, April 8, 2022"/>
    <s v="Cash"/>
    <n v="141"/>
    <n v="1.5"/>
    <n v="1"/>
    <n v="141"/>
    <n v="1.5"/>
    <n v="1"/>
    <n v="1.5"/>
    <n v="1.5"/>
    <d v="2022-04-08T00:00:00"/>
    <x v="44"/>
    <s v="Carbonated"/>
    <x v="0"/>
    <b v="1"/>
    <n v="1.5"/>
    <n v="1"/>
    <s v="Coca Cola "/>
    <s v=" Zero Sugar"/>
    <m/>
    <s v="Friday"/>
    <s v=" April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46393845"/>
    <s v="Saturday, April 9, 2022"/>
    <s v="Cash"/>
    <n v="144"/>
    <n v="3"/>
    <n v="1"/>
    <n v="144"/>
    <n v="3"/>
    <n v="1"/>
    <n v="3"/>
    <n v="3"/>
    <d v="2022-04-08T00:00:00"/>
    <x v="5"/>
    <s v="Carbonated"/>
    <x v="0"/>
    <b v="1"/>
    <n v="3"/>
    <n v="2"/>
    <s v="Monster Energy Original"/>
    <m/>
    <m/>
    <s v="Saturday"/>
    <s v=" April 9"/>
    <n v="2022"/>
    <n v="6527"/>
  </r>
  <r>
    <s v="Processed"/>
    <s v="VJ300320609"/>
    <s v="GuttenPlans"/>
    <s v="GuttenPlans x1367"/>
    <n v="40.435699999999997"/>
    <n v="-74.125200000000007"/>
    <s v="Pop Corners - Kettle Corn"/>
    <s v="Food"/>
    <n v="14946394081"/>
    <s v="Saturday, April 9, 2022"/>
    <s v="Cash"/>
    <n v="111"/>
    <n v="1.5"/>
    <n v="1"/>
    <n v="111"/>
    <n v="1.5"/>
    <n v="1"/>
    <n v="1.5"/>
    <n v="1.5"/>
    <d v="2022-04-08T00:00:00"/>
    <x v="113"/>
    <s v="Food"/>
    <x v="1"/>
    <b v="1"/>
    <n v="1.5"/>
    <n v="1"/>
    <s v="Pop Corners "/>
    <s v=" Kettle Corn"/>
    <m/>
    <s v="Saturday"/>
    <s v=" April 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46415023"/>
    <s v="Saturday, April 9, 2022"/>
    <s v="Cash"/>
    <n v="140"/>
    <n v="1"/>
    <n v="1"/>
    <n v="140"/>
    <n v="1"/>
    <n v="1"/>
    <n v="1"/>
    <n v="1"/>
    <d v="2022-04-08T00:00:00"/>
    <x v="70"/>
    <s v="Carbonated"/>
    <x v="0"/>
    <b v="1"/>
    <n v="1"/>
    <n v="0.66666666666666663"/>
    <s v="Sunkist Soda "/>
    <s v=" Orange"/>
    <m/>
    <s v="Saturday"/>
    <s v=" April 9"/>
    <n v="2022"/>
    <n v="6527"/>
  </r>
  <r>
    <s v="Processed"/>
    <s v="VJ300320692"/>
    <s v="EB Public Library"/>
    <s v="EB Public Library x1380"/>
    <n v="40.416893999999999"/>
    <n v="-74.420399000000003"/>
    <s v="Good Health Veggie Stix - Sea Salt"/>
    <s v="Food"/>
    <n v="14947098592"/>
    <s v="Saturday, April 9, 2022"/>
    <s v="Credit"/>
    <n v="110"/>
    <n v="1.5"/>
    <n v="1"/>
    <n v="110"/>
    <n v="1.5"/>
    <n v="1"/>
    <n v="1.5"/>
    <n v="1.5"/>
    <d v="2022-04-09T00:00:00"/>
    <x v="36"/>
    <s v="Food"/>
    <x v="1"/>
    <b v="1"/>
    <n v="1.5"/>
    <n v="1"/>
    <s v="Good Health Veggie Stix "/>
    <s v=" Sea Salt"/>
    <m/>
    <s v="Saturday"/>
    <s v=" April 9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47100400"/>
    <s v="Saturday, April 9, 2022"/>
    <s v="Credit"/>
    <n v="114"/>
    <n v="1.5"/>
    <n v="1"/>
    <n v="114"/>
    <n v="1.5"/>
    <n v="1"/>
    <n v="1.5"/>
    <n v="1.5"/>
    <d v="2022-04-09T00:00:00"/>
    <x v="27"/>
    <s v="Food"/>
    <x v="1"/>
    <b v="1"/>
    <n v="1.5"/>
    <n v="1"/>
    <s v="SunChips Multigrain "/>
    <s v=" Salsa"/>
    <m/>
    <s v="Saturday"/>
    <s v=" April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47099906"/>
    <s v="Saturday, April 9, 2022"/>
    <s v="Cash"/>
    <n v="146"/>
    <n v="3"/>
    <n v="1"/>
    <n v="146"/>
    <n v="3"/>
    <n v="1"/>
    <n v="3"/>
    <n v="3"/>
    <d v="2022-04-09T00:00:00"/>
    <x v="5"/>
    <s v="Carbonated"/>
    <x v="0"/>
    <b v="1"/>
    <n v="3"/>
    <n v="2"/>
    <s v="Monster Energy Original"/>
    <m/>
    <m/>
    <s v="Saturday"/>
    <s v=" April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47105300"/>
    <s v="Saturday, April 9, 2022"/>
    <s v="Cash"/>
    <n v="144"/>
    <n v="3"/>
    <n v="1"/>
    <n v="144"/>
    <n v="3"/>
    <n v="1"/>
    <n v="3"/>
    <n v="3"/>
    <d v="2022-04-09T00:00:00"/>
    <x v="5"/>
    <s v="Carbonated"/>
    <x v="0"/>
    <b v="1"/>
    <n v="3"/>
    <n v="2"/>
    <s v="Monster Energy Original"/>
    <m/>
    <m/>
    <s v="Saturday"/>
    <s v=" April 9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47426270"/>
    <s v="Saturday, April 9, 2022"/>
    <s v="Credit"/>
    <n v="120"/>
    <n v="2"/>
    <n v="1"/>
    <n v="120"/>
    <n v="2"/>
    <n v="1"/>
    <n v="2"/>
    <n v="3.5"/>
    <d v="2022-04-09T00:00:00"/>
    <x v="18"/>
    <s v="Food"/>
    <x v="1"/>
    <b v="1"/>
    <n v="2"/>
    <n v="1.3333333333333333"/>
    <s v="Oreo Mini"/>
    <m/>
    <m/>
    <s v="Saturday"/>
    <s v=" April 9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947426270"/>
    <s v="Saturday, April 9, 2022"/>
    <s v="Credit"/>
    <n v="121"/>
    <n v="1.5"/>
    <n v="1"/>
    <n v="121"/>
    <n v="1.5"/>
    <n v="1"/>
    <n v="1.5"/>
    <n v="3.5"/>
    <d v="2022-04-09T00:00:00"/>
    <x v="4"/>
    <s v="Food"/>
    <x v="1"/>
    <b v="1"/>
    <n v="1.5"/>
    <n v="1"/>
    <s v="Miss Vickie's Potato Chip "/>
    <s v=" Lime &amp; Cracked Pe"/>
    <m/>
    <s v="Saturday"/>
    <s v=" April 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47434385"/>
    <s v="Saturday, April 9, 2022"/>
    <s v="Credit"/>
    <n v="142"/>
    <n v="1.5"/>
    <n v="1"/>
    <n v="142"/>
    <n v="1.5"/>
    <n v="1"/>
    <n v="1.5"/>
    <n v="1.5"/>
    <d v="2022-04-09T00:00:00"/>
    <x v="44"/>
    <s v="Carbonated"/>
    <x v="0"/>
    <b v="1"/>
    <n v="1.5"/>
    <n v="1"/>
    <s v="Coca Cola "/>
    <s v=" Zero Sugar"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47788820"/>
    <s v="Saturday, April 9, 2022"/>
    <s v="Cash"/>
    <n v="144"/>
    <n v="1.5"/>
    <n v="1"/>
    <n v="144"/>
    <n v="1.5"/>
    <n v="1"/>
    <n v="1.5"/>
    <n v="1.5"/>
    <d v="2022-04-09T00:00:00"/>
    <x v="29"/>
    <s v="Water"/>
    <x v="3"/>
    <b v="1"/>
    <n v="1.5"/>
    <n v="1"/>
    <s v="Poland Springs Water"/>
    <m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4947803968"/>
    <s v="Saturday, April 9, 2022"/>
    <s v="Credit"/>
    <n v="121"/>
    <n v="2"/>
    <n v="1"/>
    <n v="121"/>
    <n v="2"/>
    <n v="1"/>
    <n v="2"/>
    <n v="2"/>
    <d v="2022-04-09T00:00:00"/>
    <x v="18"/>
    <s v="Food"/>
    <x v="1"/>
    <b v="1"/>
    <n v="2"/>
    <n v="1.3333333333333333"/>
    <s v="Oreo Mini"/>
    <m/>
    <m/>
    <s v="Saturday"/>
    <s v=" April 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47894803"/>
    <s v="Saturday, April 9, 2022"/>
    <s v="Cash"/>
    <n v="134"/>
    <n v="2"/>
    <n v="1"/>
    <n v="134"/>
    <n v="2"/>
    <n v="1"/>
    <n v="2"/>
    <n v="2"/>
    <d v="2022-04-09T00:00:00"/>
    <x v="10"/>
    <s v="Food"/>
    <x v="1"/>
    <b v="1"/>
    <n v="2"/>
    <n v="1.3333333333333333"/>
    <s v="KitKat "/>
    <s v=" Crisp Wafers"/>
    <m/>
    <s v="Saturday"/>
    <s v=" April 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48051050"/>
    <s v="Saturday, April 9, 2022"/>
    <s v="Cash"/>
    <n v="144"/>
    <n v="1.5"/>
    <n v="1"/>
    <n v="144"/>
    <n v="1.5"/>
    <n v="1"/>
    <n v="1.5"/>
    <n v="1.5"/>
    <d v="2022-04-09T00:00:00"/>
    <x v="29"/>
    <s v="Water"/>
    <x v="3"/>
    <b v="1"/>
    <n v="1.5"/>
    <n v="1"/>
    <s v="Poland Springs Water"/>
    <m/>
    <m/>
    <s v="Saturday"/>
    <s v=" April 9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4948136818"/>
    <s v="Saturday, April 9, 2022"/>
    <s v="Cash"/>
    <n v="112"/>
    <n v="1.5"/>
    <n v="1"/>
    <n v="112"/>
    <n v="1.5"/>
    <n v="1"/>
    <n v="1.5"/>
    <n v="1.5"/>
    <d v="2022-04-22T00:00:00"/>
    <x v="60"/>
    <s v="Food"/>
    <x v="1"/>
    <b v="1"/>
    <n v="1.5"/>
    <n v="1"/>
    <s v="SunChips Multigrain "/>
    <s v=" Original"/>
    <m/>
    <s v="Saturday"/>
    <s v=" April 9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4948139399"/>
    <s v="Saturday, April 9, 2022"/>
    <s v="Cash"/>
    <n v="112"/>
    <n v="1.5"/>
    <n v="1"/>
    <n v="112"/>
    <n v="1.5"/>
    <n v="1"/>
    <n v="1.5"/>
    <n v="1.5"/>
    <d v="2022-04-22T00:00:00"/>
    <x v="60"/>
    <s v="Food"/>
    <x v="1"/>
    <b v="1"/>
    <n v="1.5"/>
    <n v="1"/>
    <s v="SunChips Multigrain "/>
    <s v=" Original"/>
    <m/>
    <s v="Saturday"/>
    <s v=" April 9"/>
    <n v="2022"/>
    <n v="6527"/>
  </r>
  <r>
    <s v="Processed"/>
    <s v="VJ300320611"/>
    <s v="Brunswick Sq Mall"/>
    <s v="BSQ Mall x1366 - ATT"/>
    <n v="40.423690999999998"/>
    <n v="-74.380831999999998"/>
    <s v="Newtons Fig Bar"/>
    <s v="Food"/>
    <n v="14948143803"/>
    <s v="Saturday, April 9, 2022"/>
    <s v="Cash"/>
    <n v="134"/>
    <n v="2"/>
    <n v="1"/>
    <n v="134"/>
    <n v="2"/>
    <n v="1"/>
    <n v="2"/>
    <n v="2"/>
    <d v="2022-04-22T00:00:00"/>
    <x v="26"/>
    <s v="Food"/>
    <x v="1"/>
    <b v="1"/>
    <n v="2"/>
    <n v="1.3333333333333333"/>
    <s v="Newtons Fig Bar"/>
    <m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948161503"/>
    <s v="Saturday, April 9, 2022"/>
    <s v="Cash"/>
    <n v="143"/>
    <n v="2.5"/>
    <n v="1"/>
    <n v="143"/>
    <n v="2.5"/>
    <n v="1"/>
    <n v="2.5"/>
    <n v="2.5"/>
    <d v="2022-04-09T00:00:00"/>
    <x v="37"/>
    <s v="Non Carbonated"/>
    <x v="2"/>
    <b v="1"/>
    <n v="2.5"/>
    <n v="1.6666666666666667"/>
    <s v="Snapple Diet Tea "/>
    <s v=" Peach Tea"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4948163572"/>
    <s v="Saturday, April 9, 2022"/>
    <s v="Cash"/>
    <n v="130"/>
    <n v="2"/>
    <n v="1"/>
    <n v="130"/>
    <n v="2"/>
    <n v="1"/>
    <n v="2"/>
    <n v="2"/>
    <d v="2022-04-09T00:00:00"/>
    <x v="10"/>
    <s v="Food"/>
    <x v="1"/>
    <b v="1"/>
    <n v="2"/>
    <n v="1.3333333333333333"/>
    <s v="KitKat "/>
    <s v=" Crisp Wafers"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948803917"/>
    <s v="Saturday, April 9, 2022"/>
    <s v="Cash"/>
    <n v="122"/>
    <n v="1.5"/>
    <n v="1"/>
    <n v="122"/>
    <n v="1.5"/>
    <n v="1"/>
    <n v="1.5"/>
    <n v="1.5"/>
    <d v="2022-04-09T00:00:00"/>
    <x v="85"/>
    <s v="Food"/>
    <x v="1"/>
    <b v="1"/>
    <n v="1.5"/>
    <n v="1"/>
    <s v="Cheetos Baked "/>
    <s v=" Crunchy Cheese"/>
    <m/>
    <s v="Saturday"/>
    <s v=" April 9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4949158919"/>
    <s v="Saturday, April 9, 2022"/>
    <s v="Cash"/>
    <n v="148"/>
    <n v="3.5"/>
    <n v="1"/>
    <n v="148"/>
    <n v="3.5"/>
    <n v="1"/>
    <n v="3.5"/>
    <n v="3.5"/>
    <d v="2022-04-22T00:00:00"/>
    <x v="106"/>
    <s v="Carbonated"/>
    <x v="0"/>
    <b v="1"/>
    <n v="3.5"/>
    <n v="2.3333333333333335"/>
    <s v="Starbucks Refresher "/>
    <s v=" Real Coconut Water"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49245735"/>
    <s v="Saturday, April 9, 2022"/>
    <s v="Credit"/>
    <n v="144"/>
    <n v="1.5"/>
    <n v="1"/>
    <n v="144"/>
    <n v="1.5"/>
    <n v="1"/>
    <n v="1.5"/>
    <n v="1.5"/>
    <d v="2022-04-09T00:00:00"/>
    <x v="29"/>
    <s v="Water"/>
    <x v="3"/>
    <b v="1"/>
    <n v="1.5"/>
    <n v="1"/>
    <s v="Poland Springs Water"/>
    <m/>
    <m/>
    <s v="Saturday"/>
    <s v=" April 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50334968"/>
    <s v="Sunday, April 10, 2022"/>
    <s v="Cash"/>
    <n v="144"/>
    <n v="1.5"/>
    <n v="1"/>
    <n v="144"/>
    <n v="1.5"/>
    <n v="1"/>
    <n v="1.5"/>
    <n v="1.5"/>
    <d v="2022-04-10T00:00:00"/>
    <x v="29"/>
    <s v="Water"/>
    <x v="3"/>
    <b v="1"/>
    <n v="1.5"/>
    <n v="1"/>
    <s v="Poland Springs Water"/>
    <m/>
    <m/>
    <s v="Sunday"/>
    <s v=" April 10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50650390"/>
    <s v="Sunday, April 10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Sunday"/>
    <s v=" April 10"/>
    <n v="2022"/>
    <n v="6527"/>
  </r>
  <r>
    <s v="Processed"/>
    <s v="VJ300320692"/>
    <s v="EB Public Library"/>
    <s v="EB Public Library x1380"/>
    <n v="40.416893999999999"/>
    <n v="-74.420399000000003"/>
    <s v="Bai Antioxidant - Kupang strawberry kiwi"/>
    <s v="Non Carbonated"/>
    <n v="14950977441"/>
    <s v="Sunday, April 10, 2022"/>
    <s v="Cash"/>
    <n v="147"/>
    <n v="2.75"/>
    <n v="1"/>
    <n v="147"/>
    <n v="2.75"/>
    <n v="1"/>
    <n v="2.75"/>
    <n v="2.75"/>
    <d v="2022-04-10T00:00:00"/>
    <x v="114"/>
    <s v="Non Carbonated"/>
    <x v="2"/>
    <b v="1"/>
    <n v="2.75"/>
    <n v="1.8333333333333333"/>
    <s v="Bai Antioxidant "/>
    <s v=" Kupang strawberry kiwi"/>
    <m/>
    <s v="Sunday"/>
    <s v=" April 10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4951049354"/>
    <s v="Sunday, April 10, 2022"/>
    <s v="Cash"/>
    <n v="125"/>
    <n v="1.5"/>
    <n v="1"/>
    <n v="125"/>
    <n v="1.5"/>
    <n v="1"/>
    <n v="1.5"/>
    <n v="1.5"/>
    <d v="2022-04-10T00:00:00"/>
    <x v="79"/>
    <s v="Food"/>
    <x v="1"/>
    <b v="1"/>
    <n v="1.5"/>
    <n v="1"/>
    <s v="Belvita Snack Packs "/>
    <s v=" Blueberry"/>
    <m/>
    <s v="Sunday"/>
    <s v=" April 1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952317047"/>
    <s v="Monday, April 11, 2022"/>
    <s v="Credit"/>
    <n v="140"/>
    <n v="1.5"/>
    <n v="1"/>
    <n v="140"/>
    <n v="1.5"/>
    <n v="1"/>
    <n v="1.5"/>
    <n v="1.5"/>
    <d v="2022-04-10T00:00:00"/>
    <x v="44"/>
    <s v="Carbonated"/>
    <x v="0"/>
    <b v="1"/>
    <n v="1.5"/>
    <n v="1"/>
    <s v="Coca Cola "/>
    <s v=" Zero Sugar"/>
    <m/>
    <s v="Monday"/>
    <s v=" April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53576069"/>
    <s v="Monday, April 11, 2022"/>
    <s v="Cash"/>
    <n v="138"/>
    <n v="2"/>
    <n v="1"/>
    <n v="138"/>
    <n v="2"/>
    <n v="1"/>
    <n v="2"/>
    <n v="2"/>
    <d v="2022-04-11T00:00:00"/>
    <x v="11"/>
    <s v="Food"/>
    <x v="1"/>
    <b v="1"/>
    <n v="2"/>
    <n v="1.3333333333333333"/>
    <s v="Wonderful Pistachios "/>
    <s v=" Variety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4953697313"/>
    <s v="Monday, April 11, 2022"/>
    <s v="Credit"/>
    <n v="145"/>
    <n v="2.5"/>
    <n v="1"/>
    <n v="145"/>
    <n v="2.5"/>
    <n v="1"/>
    <n v="2.5"/>
    <n v="2.5"/>
    <d v="2022-04-11T00:00:00"/>
    <x v="37"/>
    <s v="Non Carbonated"/>
    <x v="2"/>
    <b v="1"/>
    <n v="2.5"/>
    <n v="1.6666666666666667"/>
    <s v="Snapple Diet Tea "/>
    <s v=" Peach Tea"/>
    <m/>
    <s v="Monday"/>
    <s v=" April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53709724"/>
    <s v="Monday, April 11, 2022"/>
    <s v="Cash"/>
    <n v="138"/>
    <n v="2"/>
    <n v="1"/>
    <n v="138"/>
    <n v="2"/>
    <n v="1"/>
    <n v="2"/>
    <n v="2"/>
    <d v="2022-04-11T00:00:00"/>
    <x v="11"/>
    <s v="Food"/>
    <x v="1"/>
    <b v="1"/>
    <n v="2"/>
    <n v="1.3333333333333333"/>
    <s v="Wonderful Pistachios "/>
    <s v=" Variety"/>
    <m/>
    <s v="Monday"/>
    <s v=" April 11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4954162908"/>
    <s v="Monday, April 11, 2022"/>
    <s v="Credit"/>
    <n v="125"/>
    <n v="1.25"/>
    <n v="1"/>
    <n v="125"/>
    <n v="1.25"/>
    <n v="1"/>
    <n v="1.25"/>
    <n v="1.25"/>
    <d v="2022-04-22T00:00:00"/>
    <x v="48"/>
    <s v="Food"/>
    <x v="1"/>
    <b v="1"/>
    <n v="1.25"/>
    <n v="0.83333333333333337"/>
    <s v="CheezIt "/>
    <s v=" Original"/>
    <m/>
    <s v="Monday"/>
    <s v=" April 11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954257433"/>
    <s v="Monday, April 11, 2022"/>
    <s v="Cash"/>
    <n v="113"/>
    <n v="1.5"/>
    <n v="1"/>
    <n v="113"/>
    <n v="1.5"/>
    <n v="1"/>
    <n v="1.5"/>
    <n v="1.5"/>
    <d v="2022-04-11T00:00:00"/>
    <x v="43"/>
    <s v="Food"/>
    <x v="1"/>
    <b v="1"/>
    <n v="1.5"/>
    <n v="1"/>
    <s v="Miss Vickie's Potato Chip "/>
    <s v=" Jalapeno"/>
    <m/>
    <s v="Monday"/>
    <s v=" April 11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954428783"/>
    <s v="Monday, April 11, 2022"/>
    <s v="Credit"/>
    <n v="125"/>
    <n v="1.25"/>
    <n v="1"/>
    <n v="125"/>
    <n v="1.25"/>
    <n v="1"/>
    <n v="1.25"/>
    <n v="1.25"/>
    <d v="2022-04-11T00:00:00"/>
    <x v="48"/>
    <s v="Food"/>
    <x v="1"/>
    <b v="1"/>
    <n v="1.25"/>
    <n v="0.83333333333333337"/>
    <s v="CheezIt "/>
    <s v=" Original"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54794757"/>
    <s v="Monday, April 11, 2022"/>
    <s v="Credit"/>
    <n v="144"/>
    <n v="1.5"/>
    <n v="1"/>
    <n v="144"/>
    <n v="1.5"/>
    <n v="1"/>
    <n v="1.5"/>
    <n v="1.5"/>
    <d v="2022-04-11T00:00:00"/>
    <x v="29"/>
    <s v="Water"/>
    <x v="3"/>
    <b v="1"/>
    <n v="1.5"/>
    <n v="1"/>
    <s v="Poland Springs Water"/>
    <m/>
    <m/>
    <s v="Monday"/>
    <s v=" April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4955000274"/>
    <s v="Monday, April 11, 2022"/>
    <s v="Cash"/>
    <n v="138"/>
    <n v="2"/>
    <n v="1"/>
    <n v="138"/>
    <n v="2"/>
    <n v="1"/>
    <n v="2"/>
    <n v="2"/>
    <d v="2022-04-11T00:00:00"/>
    <x v="11"/>
    <s v="Food"/>
    <x v="1"/>
    <b v="1"/>
    <n v="2"/>
    <n v="1.3333333333333333"/>
    <s v="Wonderful Pistachios "/>
    <s v=" Variety"/>
    <m/>
    <s v="Monday"/>
    <s v=" April 1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55123369"/>
    <s v="Monday, April 11, 2022"/>
    <s v="Credit"/>
    <n v="144"/>
    <n v="1.5"/>
    <n v="1"/>
    <n v="144"/>
    <n v="1.5"/>
    <n v="1"/>
    <n v="1.5"/>
    <n v="1.5"/>
    <d v="2022-04-11T00:00:00"/>
    <x v="29"/>
    <s v="Water"/>
    <x v="3"/>
    <b v="1"/>
    <n v="1.5"/>
    <n v="1"/>
    <s v="Poland Springs Water"/>
    <m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955131845"/>
    <s v="Monday, April 11, 2022"/>
    <s v="Credit"/>
    <n v="147"/>
    <n v="2.5"/>
    <n v="1"/>
    <n v="147"/>
    <n v="2.5"/>
    <n v="1"/>
    <n v="2.5"/>
    <n v="4"/>
    <d v="2022-04-11T00:00:00"/>
    <x v="81"/>
    <s v="Non Carbonated"/>
    <x v="2"/>
    <b v="1"/>
    <n v="2.5"/>
    <n v="1.6666666666666667"/>
    <s v="Snapple Tea "/>
    <s v=" Raspberry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Quaker Caramel Rice Crisps"/>
    <s v="Food"/>
    <n v="14955131845"/>
    <s v="Monday, April 11, 2022"/>
    <s v="Credit"/>
    <n v="122"/>
    <n v="1.5"/>
    <n v="1"/>
    <n v="122"/>
    <n v="1.5"/>
    <n v="1"/>
    <n v="1.5"/>
    <n v="4"/>
    <d v="2022-04-11T00:00:00"/>
    <x v="115"/>
    <s v="Food"/>
    <x v="1"/>
    <b v="1"/>
    <n v="1.5"/>
    <n v="1"/>
    <s v="Quaker Caramel Rice Crisps"/>
    <m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55267746"/>
    <s v="Monday, April 11, 2022"/>
    <s v="Cash"/>
    <n v="140"/>
    <n v="1.5"/>
    <n v="1"/>
    <n v="140"/>
    <n v="1.5"/>
    <n v="1"/>
    <n v="1.5"/>
    <n v="1.5"/>
    <d v="2022-04-11T00:00:00"/>
    <x v="92"/>
    <s v="Carbonated"/>
    <x v="0"/>
    <b v="1"/>
    <n v="1.5"/>
    <n v="1"/>
    <s v="Spindrift "/>
    <s v=" Sparkling Water "/>
    <s v=" Pineapple"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955270710"/>
    <s v="Monday, April 11, 2022"/>
    <s v="Cash"/>
    <n v="134"/>
    <n v="2"/>
    <n v="1"/>
    <n v="134"/>
    <n v="2"/>
    <n v="1"/>
    <n v="2"/>
    <n v="2"/>
    <d v="2022-04-11T00:00:00"/>
    <x v="80"/>
    <s v="Food"/>
    <x v="1"/>
    <b v="1"/>
    <n v="2"/>
    <n v="1.3333333333333333"/>
    <s v="RXBAR "/>
    <s v=" Protein Bar "/>
    <s v=" Peanut Butter"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955449977"/>
    <s v="Monday, April 11, 2022"/>
    <s v="Cash"/>
    <n v="121"/>
    <n v="1.5"/>
    <n v="1"/>
    <n v="121"/>
    <n v="1.5"/>
    <n v="1"/>
    <n v="1.5"/>
    <n v="1.5"/>
    <d v="2022-04-11T00:00:00"/>
    <x v="4"/>
    <s v="Food"/>
    <x v="1"/>
    <b v="1"/>
    <n v="1.5"/>
    <n v="1"/>
    <s v="Miss Vickie's Potato Chip "/>
    <s v=" Lime &amp; Cracked Pe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55723009"/>
    <s v="Monday, April 11, 2022"/>
    <s v="Credit"/>
    <n v="143"/>
    <n v="2.5"/>
    <n v="1"/>
    <n v="143"/>
    <n v="2.5"/>
    <n v="1"/>
    <n v="2.5"/>
    <n v="2.5"/>
    <d v="2022-04-11T00:00:00"/>
    <x v="7"/>
    <s v="Non Carbonated"/>
    <x v="2"/>
    <b v="1"/>
    <n v="2.5"/>
    <n v="1.6666666666666667"/>
    <s v="Snapple Diet Tea "/>
    <s v=" Lemon"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55901875"/>
    <s v="Monday, April 11, 2022"/>
    <s v="Cash"/>
    <n v="120"/>
    <n v="2"/>
    <n v="1"/>
    <n v="120"/>
    <n v="2"/>
    <n v="1"/>
    <n v="2"/>
    <n v="2"/>
    <d v="2022-04-11T00:00:00"/>
    <x v="18"/>
    <s v="Food"/>
    <x v="1"/>
    <b v="1"/>
    <n v="2"/>
    <n v="1.3333333333333333"/>
    <s v="Oreo Mini"/>
    <m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55916943"/>
    <s v="Monday, April 11, 2022"/>
    <s v="Cash"/>
    <n v="120"/>
    <n v="2"/>
    <n v="1"/>
    <n v="120"/>
    <n v="2"/>
    <n v="1"/>
    <n v="2"/>
    <n v="2"/>
    <d v="2022-04-11T00:00:00"/>
    <x v="18"/>
    <s v="Food"/>
    <x v="1"/>
    <b v="1"/>
    <n v="2"/>
    <n v="1.3333333333333333"/>
    <s v="Oreo Mini"/>
    <m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55924258"/>
    <s v="Monday, April 11, 2022"/>
    <s v="Cash"/>
    <n v="113"/>
    <n v="1.5"/>
    <n v="1"/>
    <n v="113"/>
    <n v="1.5"/>
    <n v="1"/>
    <n v="1.5"/>
    <n v="1.5"/>
    <d v="2022-04-11T00:00:00"/>
    <x v="27"/>
    <s v="Food"/>
    <x v="1"/>
    <b v="1"/>
    <n v="1.5"/>
    <n v="1"/>
    <s v="SunChips Multigrain "/>
    <s v=" Salsa"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Belvita Snack Packs - Chocolate"/>
    <s v="Food"/>
    <n v="14955958331"/>
    <s v="Monday, April 11, 2022"/>
    <s v="Cash"/>
    <n v="123"/>
    <n v="1.5"/>
    <n v="1"/>
    <n v="123"/>
    <n v="1.5"/>
    <n v="1"/>
    <n v="1.5"/>
    <n v="1.5"/>
    <d v="2022-04-11T00:00:00"/>
    <x v="116"/>
    <s v="Food"/>
    <x v="1"/>
    <b v="1"/>
    <n v="1.5"/>
    <n v="1"/>
    <s v="Belvita Snack Packs "/>
    <s v=" Chocolate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56245409"/>
    <s v="Monday, April 11, 2022"/>
    <s v="Cash"/>
    <n v="144"/>
    <n v="3"/>
    <n v="1"/>
    <n v="144"/>
    <n v="3"/>
    <n v="1"/>
    <n v="3"/>
    <n v="3"/>
    <d v="2022-04-11T00:00:00"/>
    <x v="5"/>
    <s v="Carbonated"/>
    <x v="0"/>
    <b v="1"/>
    <n v="3"/>
    <n v="2"/>
    <s v="Monster Energy Original"/>
    <m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56511295"/>
    <s v="Monday, April 11, 2022"/>
    <s v="Cash"/>
    <n v="140"/>
    <n v="1"/>
    <n v="1"/>
    <n v="140"/>
    <n v="1"/>
    <n v="1"/>
    <n v="1"/>
    <n v="1"/>
    <d v="2022-04-11T00:00:00"/>
    <x v="70"/>
    <s v="Carbonated"/>
    <x v="0"/>
    <b v="1"/>
    <n v="1"/>
    <n v="0.66666666666666663"/>
    <s v="Sunkist Soda "/>
    <s v=" Orange"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56702627"/>
    <s v="Monday, April 11, 2022"/>
    <s v="Credit"/>
    <n v="157"/>
    <n v="2.25"/>
    <n v="1"/>
    <n v="157"/>
    <n v="2.25"/>
    <n v="1"/>
    <n v="2.25"/>
    <n v="2.25"/>
    <d v="2022-04-11T00:00:00"/>
    <x v="98"/>
    <s v="Food"/>
    <x v="1"/>
    <b v="1"/>
    <n v="2.25"/>
    <n v="1.5"/>
    <s v="Lenny &amp; Larrys "/>
    <s v=" SnickerDoodle"/>
    <m/>
    <s v="Monday"/>
    <s v=" April 11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956763240"/>
    <s v="Monday, April 11, 2022"/>
    <s v="Cash"/>
    <n v="136"/>
    <n v="2"/>
    <n v="1"/>
    <n v="136"/>
    <n v="2"/>
    <n v="1"/>
    <n v="2"/>
    <n v="2"/>
    <d v="2022-04-11T00:00:00"/>
    <x v="96"/>
    <s v="Food"/>
    <x v="1"/>
    <b v="1"/>
    <n v="2"/>
    <n v="1.3333333333333333"/>
    <s v="Genius Keto Bar "/>
    <s v=" Chocolate Dream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4957015261"/>
    <s v="Monday, April 11, 2022"/>
    <s v="Cash"/>
    <n v="113"/>
    <n v="1.5"/>
    <n v="1"/>
    <n v="113"/>
    <n v="1.5"/>
    <n v="1"/>
    <n v="1.5"/>
    <n v="1.5"/>
    <d v="2022-04-11T00:00:00"/>
    <x v="117"/>
    <s v="Food"/>
    <x v="1"/>
    <b v="1"/>
    <n v="1.5"/>
    <n v="1"/>
    <s v="Pop Corners "/>
    <s v=" Sea Salt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Pop Corners - Kettle Corn"/>
    <s v="Food"/>
    <n v="14957409455"/>
    <s v="Monday, April 11, 2022"/>
    <s v="Credit"/>
    <n v="111"/>
    <n v="1.5"/>
    <n v="1"/>
    <n v="111"/>
    <n v="1.5"/>
    <n v="1"/>
    <n v="1.5"/>
    <n v="3.5"/>
    <d v="2022-04-11T00:00:00"/>
    <x v="113"/>
    <s v="Food"/>
    <x v="1"/>
    <b v="1"/>
    <n v="1.5"/>
    <n v="1"/>
    <s v="Pop Corners "/>
    <s v=" Kettle Corn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57409455"/>
    <s v="Monday, April 11, 2022"/>
    <s v="Credit"/>
    <n v="134"/>
    <n v="2"/>
    <n v="1"/>
    <n v="134"/>
    <n v="2"/>
    <n v="1"/>
    <n v="2"/>
    <n v="3.5"/>
    <d v="2022-04-11T00:00:00"/>
    <x v="10"/>
    <s v="Food"/>
    <x v="1"/>
    <b v="1"/>
    <n v="2"/>
    <n v="1.3333333333333333"/>
    <s v="KitKat "/>
    <s v=" Crisp Wafers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57408522"/>
    <s v="Monday, April 11, 2022"/>
    <s v="Credit"/>
    <n v="143"/>
    <n v="2.5"/>
    <n v="1"/>
    <n v="143"/>
    <n v="2.5"/>
    <n v="1"/>
    <n v="2.5"/>
    <n v="2.5"/>
    <d v="2022-04-11T00:00:00"/>
    <x v="7"/>
    <s v="Non Carbonated"/>
    <x v="2"/>
    <b v="1"/>
    <n v="2.5"/>
    <n v="1.6666666666666667"/>
    <s v="Snapple Diet Tea "/>
    <s v=" Lemon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57413326"/>
    <s v="Monday, April 11, 2022"/>
    <s v="Credit"/>
    <n v="146"/>
    <n v="3"/>
    <n v="1"/>
    <n v="146"/>
    <n v="3"/>
    <n v="1"/>
    <n v="3"/>
    <n v="3"/>
    <d v="2022-04-11T00:00:00"/>
    <x v="5"/>
    <s v="Carbonated"/>
    <x v="0"/>
    <b v="1"/>
    <n v="3"/>
    <n v="2"/>
    <s v="Monster Energy Original"/>
    <m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57444051"/>
    <s v="Monday, April 11, 2022"/>
    <s v="Cash"/>
    <n v="140"/>
    <n v="1"/>
    <n v="1"/>
    <n v="140"/>
    <n v="1"/>
    <n v="1"/>
    <n v="1"/>
    <n v="1"/>
    <d v="2022-04-11T00:00:00"/>
    <x v="70"/>
    <s v="Carbonated"/>
    <x v="0"/>
    <b v="1"/>
    <n v="1"/>
    <n v="0.66666666666666663"/>
    <s v="Sunkist Soda "/>
    <s v=" Orange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57459155"/>
    <s v="Monday, April 11, 2022"/>
    <s v="Cash"/>
    <n v="140"/>
    <n v="1"/>
    <n v="1"/>
    <n v="140"/>
    <n v="1"/>
    <n v="1"/>
    <n v="1"/>
    <n v="1"/>
    <d v="2022-04-11T00:00:00"/>
    <x v="70"/>
    <s v="Carbonated"/>
    <x v="0"/>
    <b v="1"/>
    <n v="1"/>
    <n v="0.66666666666666663"/>
    <s v="Sunkist Soda "/>
    <s v=" Orange"/>
    <m/>
    <s v="Monday"/>
    <s v=" April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57684143"/>
    <s v="Tuesday, April 12, 2022"/>
    <s v="Cash"/>
    <n v="140"/>
    <n v="1"/>
    <n v="1"/>
    <n v="140"/>
    <n v="1"/>
    <n v="1"/>
    <n v="1"/>
    <n v="1"/>
    <d v="2022-04-11T00:00:00"/>
    <x v="70"/>
    <s v="Carbonated"/>
    <x v="0"/>
    <b v="1"/>
    <n v="1"/>
    <n v="0.66666666666666663"/>
    <s v="Sunkist Soda "/>
    <s v=" Orange"/>
    <m/>
    <s v="Tuesday"/>
    <s v=" April 1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4958976734"/>
    <s v="Tuesday, April 12, 2022"/>
    <s v="Credit"/>
    <n v="143"/>
    <n v="2.5"/>
    <n v="1"/>
    <n v="143"/>
    <n v="2.5"/>
    <n v="1"/>
    <n v="2.5"/>
    <n v="2.5"/>
    <d v="2022-04-12T00:00:00"/>
    <x v="37"/>
    <s v="Non Carbonated"/>
    <x v="2"/>
    <b v="1"/>
    <n v="2.5"/>
    <n v="1.6666666666666667"/>
    <s v="Snapple Diet Tea "/>
    <s v=" Peach Tea"/>
    <m/>
    <s v="Tuesday"/>
    <s v=" April 1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59166447"/>
    <s v="Tuesday, April 12, 2022"/>
    <s v="Credit"/>
    <n v="134"/>
    <n v="2"/>
    <n v="1"/>
    <n v="134"/>
    <n v="2"/>
    <n v="1"/>
    <n v="2"/>
    <n v="2"/>
    <d v="2022-04-12T00:00:00"/>
    <x v="10"/>
    <s v="Food"/>
    <x v="1"/>
    <b v="1"/>
    <n v="2"/>
    <n v="1.3333333333333333"/>
    <s v="KitKat "/>
    <s v=" Crisp Wafers"/>
    <m/>
    <s v="Tuesday"/>
    <s v=" April 12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4959173201"/>
    <s v="Tuesday, April 12, 2022"/>
    <s v="Credit"/>
    <n v="112"/>
    <n v="1.5"/>
    <n v="1"/>
    <n v="112"/>
    <n v="1.5"/>
    <n v="1"/>
    <n v="1.5"/>
    <n v="4.5"/>
    <d v="2022-04-12T00:00:00"/>
    <x v="118"/>
    <s v="Food"/>
    <x v="1"/>
    <b v="1"/>
    <n v="1.5"/>
    <n v="1"/>
    <s v="Pop Corners "/>
    <s v=" Spicy Queso"/>
    <m/>
    <s v="Tuesday"/>
    <s v=" April 12"/>
    <n v="2022"/>
    <n v="6527"/>
  </r>
  <r>
    <s v="Processed"/>
    <s v="VJ300320609"/>
    <s v="GuttenPlans"/>
    <s v="GuttenPlans x1367"/>
    <n v="40.435699999999997"/>
    <n v="-74.125200000000007"/>
    <s v="Quaker Caramel Rice Crisps"/>
    <s v="Food"/>
    <n v="14959173201"/>
    <s v="Tuesday, April 12, 2022"/>
    <s v="Credit"/>
    <n v="122"/>
    <n v="1.5"/>
    <n v="1"/>
    <n v="122"/>
    <n v="1.5"/>
    <n v="1"/>
    <n v="1.5"/>
    <n v="4.5"/>
    <d v="2022-04-12T00:00:00"/>
    <x v="115"/>
    <s v="Food"/>
    <x v="1"/>
    <b v="1"/>
    <n v="1.5"/>
    <n v="1"/>
    <s v="Quaker Caramel Rice Crisps"/>
    <m/>
    <m/>
    <s v="Tuesday"/>
    <s v=" April 1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959173201"/>
    <s v="Tuesday, April 12, 2022"/>
    <s v="Credit"/>
    <n v="123"/>
    <n v="1.5"/>
    <n v="1"/>
    <n v="123"/>
    <n v="1.5"/>
    <n v="1"/>
    <n v="1.5"/>
    <n v="4.5"/>
    <d v="2022-04-12T00:00:00"/>
    <x v="16"/>
    <s v="Food"/>
    <x v="1"/>
    <b v="1"/>
    <n v="1.5"/>
    <n v="1"/>
    <s v="Cheetos "/>
    <s v=" Fleming Hot Crunchy"/>
    <m/>
    <s v="Tuesday"/>
    <s v=" April 12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959703093"/>
    <s v="Tuesday, April 12, 2022"/>
    <s v="Credit"/>
    <n v="111"/>
    <n v="1.5"/>
    <n v="1"/>
    <n v="111"/>
    <n v="1.5"/>
    <n v="1"/>
    <n v="1.5"/>
    <n v="1.5"/>
    <d v="2022-04-12T00:00:00"/>
    <x v="51"/>
    <s v="Food"/>
    <x v="1"/>
    <b v="1"/>
    <n v="1.5"/>
    <n v="1"/>
    <s v="Miss Vickie's Potato Chip "/>
    <s v=" Smokehouse BBQ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59988056"/>
    <s v="Tuesday, April 12, 2022"/>
    <s v="Credit"/>
    <n v="120"/>
    <n v="2"/>
    <n v="1"/>
    <n v="120"/>
    <n v="2"/>
    <n v="1"/>
    <n v="2"/>
    <n v="2"/>
    <d v="2022-04-12T00:00:00"/>
    <x v="18"/>
    <s v="Food"/>
    <x v="1"/>
    <b v="1"/>
    <n v="2"/>
    <n v="1.3333333333333333"/>
    <s v="Oreo Mini"/>
    <m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Keto Krisp - Almond Butter"/>
    <s v="Carbonated"/>
    <n v="14960106856"/>
    <s v="Tuesday, April 12, 2022"/>
    <s v="Cash"/>
    <n v="133"/>
    <n v="2"/>
    <n v="1"/>
    <n v="133"/>
    <n v="2"/>
    <n v="1"/>
    <n v="2"/>
    <n v="2"/>
    <d v="2022-04-12T00:00:00"/>
    <x v="64"/>
    <s v="Carbonated"/>
    <x v="0"/>
    <b v="1"/>
    <n v="2"/>
    <n v="1.3333333333333333"/>
    <s v="Keto Krisp "/>
    <s v=" Almond Butter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60119582"/>
    <s v="Tuesday, April 12, 2022"/>
    <s v="Cash"/>
    <n v="140"/>
    <n v="1.5"/>
    <n v="1"/>
    <n v="140"/>
    <n v="1.5"/>
    <n v="1"/>
    <n v="1.5"/>
    <n v="1.5"/>
    <d v="2022-04-12T00:00:00"/>
    <x v="92"/>
    <s v="Carbonated"/>
    <x v="0"/>
    <b v="1"/>
    <n v="1.5"/>
    <n v="1"/>
    <s v="Spindrift "/>
    <s v=" Sparkling Water "/>
    <s v=" Pineapple"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Bai Antioxidant - Kupang strawberry kiwi"/>
    <s v="Non Carbonated"/>
    <n v="14960978599"/>
    <s v="Tuesday, April 12, 2022"/>
    <s v="Cash"/>
    <n v="147"/>
    <n v="2.75"/>
    <n v="1"/>
    <n v="147"/>
    <n v="2.75"/>
    <n v="1"/>
    <n v="2.75"/>
    <n v="2.75"/>
    <d v="2022-04-12T00:00:00"/>
    <x v="114"/>
    <s v="Non Carbonated"/>
    <x v="2"/>
    <b v="1"/>
    <n v="2.75"/>
    <n v="1.8333333333333333"/>
    <s v="Bai Antioxidant "/>
    <s v=" Kupang strawberry kiwi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960984535"/>
    <s v="Tuesday, April 12, 2022"/>
    <s v="Cash"/>
    <n v="134"/>
    <n v="2"/>
    <n v="1"/>
    <n v="134"/>
    <n v="2"/>
    <n v="1"/>
    <n v="2"/>
    <n v="2"/>
    <d v="2022-04-12T00:00:00"/>
    <x v="80"/>
    <s v="Food"/>
    <x v="1"/>
    <b v="1"/>
    <n v="2"/>
    <n v="1.3333333333333333"/>
    <s v="RXBAR "/>
    <s v=" Protein Bar "/>
    <s v=" Peanut Butter"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960987359"/>
    <s v="Tuesday, April 12, 2022"/>
    <s v="Cash"/>
    <n v="136"/>
    <n v="2"/>
    <n v="1"/>
    <n v="136"/>
    <n v="2"/>
    <n v="1"/>
    <n v="2"/>
    <n v="2"/>
    <d v="2022-04-12T00:00:00"/>
    <x v="96"/>
    <s v="Food"/>
    <x v="1"/>
    <b v="1"/>
    <n v="2"/>
    <n v="1.3333333333333333"/>
    <s v="Genius Keto Bar "/>
    <s v=" Chocolate Dream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60991701"/>
    <s v="Tuesday, April 12, 2022"/>
    <s v="Cash"/>
    <n v="120"/>
    <n v="2"/>
    <n v="1"/>
    <n v="120"/>
    <n v="2"/>
    <n v="1"/>
    <n v="2"/>
    <n v="2"/>
    <d v="2022-04-12T00:00:00"/>
    <x v="18"/>
    <s v="Food"/>
    <x v="1"/>
    <b v="1"/>
    <n v="2"/>
    <n v="1.3333333333333333"/>
    <s v="Oreo Mini"/>
    <m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60997902"/>
    <s v="Tuesday, April 12, 2022"/>
    <s v="Cash"/>
    <n v="110"/>
    <n v="1.5"/>
    <n v="1"/>
    <n v="110"/>
    <n v="1.5"/>
    <n v="1"/>
    <n v="1.5"/>
    <n v="1.5"/>
    <d v="2022-04-12T00:00:00"/>
    <x v="35"/>
    <s v="Food"/>
    <x v="1"/>
    <b v="1"/>
    <n v="1.5"/>
    <n v="1"/>
    <s v="SunChips Multigrain "/>
    <s v=" Harvest Cheddar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61002752"/>
    <s v="Tuesday, April 12, 2022"/>
    <s v="Cash"/>
    <n v="120"/>
    <n v="2"/>
    <n v="1"/>
    <n v="120"/>
    <n v="2"/>
    <n v="1"/>
    <n v="2"/>
    <n v="2"/>
    <d v="2022-04-12T00:00:00"/>
    <x v="18"/>
    <s v="Food"/>
    <x v="1"/>
    <b v="1"/>
    <n v="2"/>
    <n v="1.3333333333333333"/>
    <s v="Oreo Mini"/>
    <m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4961011916"/>
    <s v="Tuesday, April 12, 2022"/>
    <s v="Cash"/>
    <n v="120"/>
    <n v="2"/>
    <n v="1"/>
    <n v="120"/>
    <n v="2"/>
    <n v="1"/>
    <n v="2"/>
    <n v="2"/>
    <d v="2022-04-12T00:00:00"/>
    <x v="18"/>
    <s v="Food"/>
    <x v="1"/>
    <b v="1"/>
    <n v="2"/>
    <n v="1.3333333333333333"/>
    <s v="Oreo Mini"/>
    <m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61051504"/>
    <s v="Tuesday, April 12, 2022"/>
    <s v="Cash"/>
    <n v="140"/>
    <n v="1.5"/>
    <n v="1"/>
    <n v="140"/>
    <n v="1.5"/>
    <n v="1"/>
    <n v="1.5"/>
    <n v="1.5"/>
    <d v="2022-04-12T00:00:00"/>
    <x v="92"/>
    <s v="Carbonated"/>
    <x v="0"/>
    <b v="1"/>
    <n v="1.5"/>
    <n v="1"/>
    <s v="Spindrift "/>
    <s v=" Sparkling Water "/>
    <s v=" Pineapple"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4961061143"/>
    <s v="Tuesday, April 12, 2022"/>
    <s v="Credit"/>
    <n v="134"/>
    <n v="2"/>
    <n v="1"/>
    <n v="134"/>
    <n v="2"/>
    <n v="1"/>
    <n v="2"/>
    <n v="2"/>
    <d v="2022-04-12T00:00:00"/>
    <x v="80"/>
    <s v="Food"/>
    <x v="1"/>
    <b v="1"/>
    <n v="2"/>
    <n v="1.3333333333333333"/>
    <s v="RXBAR "/>
    <s v=" Protein Bar "/>
    <s v=" Peanut Butter"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Belvita Snack Packs - Chocolate"/>
    <s v="Food"/>
    <n v="14961093567"/>
    <s v="Tuesday, April 12, 2022"/>
    <s v="Credit"/>
    <n v="123"/>
    <n v="1.5"/>
    <n v="1"/>
    <n v="123"/>
    <n v="1.5"/>
    <n v="1"/>
    <n v="1.5"/>
    <n v="1.5"/>
    <d v="2022-04-12T00:00:00"/>
    <x v="116"/>
    <s v="Food"/>
    <x v="1"/>
    <b v="1"/>
    <n v="1.5"/>
    <n v="1"/>
    <s v="Belvita Snack Packs "/>
    <s v=" Chocolate"/>
    <m/>
    <s v="Tuesday"/>
    <s v=" April 1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61207641"/>
    <s v="Tuesday, April 12, 2022"/>
    <s v="Cash"/>
    <n v="148"/>
    <n v="3.5"/>
    <n v="1"/>
    <n v="148"/>
    <n v="3.5"/>
    <n v="1"/>
    <n v="3.5"/>
    <n v="3.5"/>
    <d v="2022-04-12T00:00:00"/>
    <x v="45"/>
    <s v="Carbonated"/>
    <x v="0"/>
    <b v="1"/>
    <n v="3.5"/>
    <n v="2.3333333333333335"/>
    <s v="Red Bull "/>
    <s v=" Original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61211134"/>
    <s v="Tuesday, April 12, 2022"/>
    <s v="Credit"/>
    <n v="144"/>
    <n v="1.5"/>
    <n v="1"/>
    <n v="144"/>
    <n v="1.5"/>
    <n v="1"/>
    <n v="1.5"/>
    <n v="1.5"/>
    <d v="2022-04-12T00:00:00"/>
    <x v="29"/>
    <s v="Water"/>
    <x v="3"/>
    <b v="1"/>
    <n v="1.5"/>
    <n v="1"/>
    <s v="Poland Springs Water"/>
    <m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61287009"/>
    <s v="Tuesday, April 12, 2022"/>
    <s v="Cash"/>
    <n v="110"/>
    <n v="1.5"/>
    <n v="1"/>
    <n v="110"/>
    <n v="1.5"/>
    <n v="1"/>
    <n v="1.5"/>
    <n v="1.5"/>
    <d v="2022-04-12T00:00:00"/>
    <x v="35"/>
    <s v="Food"/>
    <x v="1"/>
    <b v="1"/>
    <n v="1.5"/>
    <n v="1"/>
    <s v="SunChips Multigrain "/>
    <s v=" Harvest Cheddar"/>
    <m/>
    <s v="Tuesday"/>
    <s v=" April 12"/>
    <n v="2022"/>
    <n v="6527"/>
  </r>
  <r>
    <s v="Processed"/>
    <s v="VJ300205292"/>
    <s v="Brunswick Sq Mall"/>
    <s v="BSQ Mall x1364 - Zales"/>
    <n v="40.423690999999998"/>
    <n v="-74.380831999999998"/>
    <s v="Bubly - Blackberry"/>
    <s v="Water"/>
    <n v="14961288020"/>
    <s v="Tuesday, April 12, 2022"/>
    <s v="Cash"/>
    <n v="142"/>
    <n v="1.5"/>
    <n v="1"/>
    <n v="142"/>
    <n v="1.5"/>
    <n v="1"/>
    <n v="1.5"/>
    <n v="1.5"/>
    <d v="2022-04-12T00:00:00"/>
    <x v="89"/>
    <s v="Water"/>
    <x v="3"/>
    <b v="1"/>
    <n v="1.5"/>
    <n v="1"/>
    <s v="Bubly "/>
    <s v=" Blackberry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61370556"/>
    <s v="Tuesday, April 12, 2022"/>
    <s v="Cash"/>
    <n v="113"/>
    <n v="1.5"/>
    <n v="1"/>
    <n v="113"/>
    <n v="1.5"/>
    <n v="1"/>
    <n v="1.5"/>
    <n v="1.5"/>
    <d v="2022-04-12T00:00:00"/>
    <x v="27"/>
    <s v="Food"/>
    <x v="1"/>
    <b v="1"/>
    <n v="1.5"/>
    <n v="1"/>
    <s v="SunChips Multigrain "/>
    <s v=" Salsa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61381911"/>
    <s v="Tuesday, April 12, 2022"/>
    <s v="Credit"/>
    <n v="146"/>
    <n v="3.5"/>
    <n v="1"/>
    <n v="146"/>
    <n v="3.5"/>
    <n v="1"/>
    <n v="3.5"/>
    <n v="3.5"/>
    <d v="2022-04-12T00:00:00"/>
    <x v="88"/>
    <s v="Non Carbonated"/>
    <x v="2"/>
    <b v="1"/>
    <n v="3.5"/>
    <n v="2.3333333333333335"/>
    <s v="Starbucks Doubleshot Energy "/>
    <s v=" Mocha"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961940424"/>
    <s v="Tuesday, April 12, 2022"/>
    <s v="Cash"/>
    <n v="123"/>
    <n v="1.5"/>
    <n v="1"/>
    <n v="123"/>
    <n v="1.5"/>
    <n v="1"/>
    <n v="1.5"/>
    <n v="1.5"/>
    <d v="2022-04-22T00:00:00"/>
    <x v="1"/>
    <s v="Food"/>
    <x v="1"/>
    <b v="1"/>
    <n v="1.5"/>
    <n v="1"/>
    <s v="Takis "/>
    <s v=" Hot Chilli Pepper &amp; Lime"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62014173"/>
    <s v="Tuesday, April 12, 2022"/>
    <s v="Credit"/>
    <n v="157"/>
    <n v="2.25"/>
    <n v="1"/>
    <n v="157"/>
    <n v="2.25"/>
    <n v="1"/>
    <n v="2.25"/>
    <n v="2.25"/>
    <d v="2022-04-12T00:00:00"/>
    <x v="98"/>
    <s v="Food"/>
    <x v="1"/>
    <b v="1"/>
    <n v="2.25"/>
    <n v="1.5"/>
    <s v="Lenny &amp; Larrys "/>
    <s v=" SnickerDoodle"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4962024123"/>
    <s v="Tuesday, April 12, 2022"/>
    <s v="Cash"/>
    <n v="146"/>
    <n v="3"/>
    <n v="1"/>
    <n v="146"/>
    <n v="3"/>
    <n v="1"/>
    <n v="3"/>
    <n v="3"/>
    <d v="2022-04-22T00:00:00"/>
    <x v="5"/>
    <s v="Carbonated"/>
    <x v="0"/>
    <b v="1"/>
    <n v="3"/>
    <n v="2"/>
    <s v="Monster Energy Original"/>
    <m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2025231"/>
    <s v="Tuesday, April 12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Tuesday"/>
    <s v=" April 12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62040975"/>
    <s v="Tuesday, April 12, 2022"/>
    <s v="Credit"/>
    <n v="157"/>
    <n v="2.25"/>
    <n v="1"/>
    <n v="157"/>
    <n v="2.25"/>
    <n v="1"/>
    <n v="2.25"/>
    <n v="2.25"/>
    <d v="2022-04-12T00:00:00"/>
    <x v="98"/>
    <s v="Food"/>
    <x v="1"/>
    <b v="1"/>
    <n v="2.25"/>
    <n v="1.5"/>
    <s v="Lenny &amp; Larrys "/>
    <s v=" SnickerDoodle"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962178231"/>
    <s v="Tuesday, April 12, 2022"/>
    <s v="Cash"/>
    <n v="135"/>
    <n v="2"/>
    <n v="1"/>
    <n v="135"/>
    <n v="2"/>
    <n v="1"/>
    <n v="2"/>
    <n v="2"/>
    <d v="2022-04-22T00:00:00"/>
    <x v="10"/>
    <s v="Food"/>
    <x v="1"/>
    <b v="1"/>
    <n v="2"/>
    <n v="1.3333333333333333"/>
    <s v="KitKat "/>
    <s v=" Crisp Wafers"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962184911"/>
    <s v="Tuesday, April 12, 2022"/>
    <s v="Cash"/>
    <n v="123"/>
    <n v="1.5"/>
    <n v="1"/>
    <n v="123"/>
    <n v="1.5"/>
    <n v="1"/>
    <n v="1.5"/>
    <n v="1.5"/>
    <d v="2022-04-22T00:00:00"/>
    <x v="1"/>
    <s v="Food"/>
    <x v="1"/>
    <b v="1"/>
    <n v="1.5"/>
    <n v="1"/>
    <s v="Takis "/>
    <s v=" Hot Chilli Pepper &amp; Lime"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4962199194"/>
    <s v="Tuesday, April 12, 2022"/>
    <s v="Cash"/>
    <n v="123"/>
    <n v="1.5"/>
    <n v="1"/>
    <n v="123"/>
    <n v="1.5"/>
    <n v="1"/>
    <n v="1.5"/>
    <n v="1.5"/>
    <d v="2022-04-22T00:00:00"/>
    <x v="1"/>
    <s v="Food"/>
    <x v="1"/>
    <b v="1"/>
    <n v="1.5"/>
    <n v="1"/>
    <s v="Takis "/>
    <s v=" Hot Chilli Pepper &amp; Lime"/>
    <m/>
    <s v="Tuesday"/>
    <s v=" April 12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2619690"/>
    <s v="Tuesday, April 12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Tuesday"/>
    <s v=" April 12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4963314095"/>
    <s v="Wednesday, April 13, 2022"/>
    <s v="Cash"/>
    <n v="112"/>
    <n v="1.5"/>
    <n v="1"/>
    <n v="112"/>
    <n v="1.5"/>
    <n v="1"/>
    <n v="1.5"/>
    <n v="1.5"/>
    <d v="2022-04-12T00:00:00"/>
    <x v="118"/>
    <s v="Food"/>
    <x v="1"/>
    <b v="1"/>
    <n v="1.5"/>
    <n v="1"/>
    <s v="Pop Corners "/>
    <s v=" Spicy Queso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4963360893"/>
    <s v="Wednesday, April 13, 2022"/>
    <s v="Cash"/>
    <n v="112"/>
    <n v="1.5"/>
    <n v="1"/>
    <n v="112"/>
    <n v="1.5"/>
    <n v="1"/>
    <n v="1.5"/>
    <n v="1.5"/>
    <d v="2022-04-12T00:00:00"/>
    <x v="118"/>
    <s v="Food"/>
    <x v="1"/>
    <b v="1"/>
    <n v="1.5"/>
    <n v="1"/>
    <s v="Pop Corners "/>
    <s v=" Spicy Queso"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64013758"/>
    <s v="Wednesday, April 13, 2022"/>
    <s v="Credit"/>
    <n v="144"/>
    <n v="1.5"/>
    <n v="1"/>
    <n v="144"/>
    <n v="1.5"/>
    <n v="1"/>
    <n v="1.5"/>
    <n v="1.5"/>
    <d v="2022-04-13T00:00:00"/>
    <x v="29"/>
    <s v="Water"/>
    <x v="3"/>
    <b v="1"/>
    <n v="1.5"/>
    <n v="1"/>
    <s v="Poland Springs Water"/>
    <m/>
    <m/>
    <s v="Wednesday"/>
    <s v=" April 13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965050964"/>
    <s v="Wednesday, April 13, 2022"/>
    <s v="Cash"/>
    <n v="111"/>
    <n v="1.5"/>
    <n v="1"/>
    <n v="111"/>
    <n v="1.5"/>
    <n v="1"/>
    <n v="1.5"/>
    <n v="1.5"/>
    <d v="2022-04-13T00:00:00"/>
    <x v="27"/>
    <s v="Food"/>
    <x v="1"/>
    <b v="1"/>
    <n v="1.5"/>
    <n v="1"/>
    <s v="SunChips Multigrain "/>
    <s v=" Salsa"/>
    <m/>
    <s v="Wednesday"/>
    <s v=" April 13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4965051857"/>
    <s v="Wednesday, April 13, 2022"/>
    <s v="Cash"/>
    <n v="146"/>
    <n v="3"/>
    <n v="1"/>
    <n v="146"/>
    <n v="3"/>
    <n v="1"/>
    <n v="3"/>
    <n v="3"/>
    <d v="2022-04-13T00:00:00"/>
    <x v="5"/>
    <s v="Carbonated"/>
    <x v="0"/>
    <b v="1"/>
    <n v="3"/>
    <n v="2"/>
    <s v="Monster Energy Original"/>
    <m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65256936"/>
    <s v="Wednesday, April 13, 2022"/>
    <s v="Credit"/>
    <n v="144"/>
    <n v="1.5"/>
    <n v="1"/>
    <n v="144"/>
    <n v="1.5"/>
    <n v="1"/>
    <n v="1.5"/>
    <n v="1.5"/>
    <d v="2022-04-13T00:00:00"/>
    <x v="29"/>
    <s v="Water"/>
    <x v="3"/>
    <b v="1"/>
    <n v="1.5"/>
    <n v="1"/>
    <s v="Poland Springs Water"/>
    <m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65303481"/>
    <s v="Wednesday, April 13, 2022"/>
    <s v="Credit"/>
    <n v="144"/>
    <n v="1.5"/>
    <n v="1"/>
    <n v="144"/>
    <n v="1.5"/>
    <n v="1"/>
    <n v="1.5"/>
    <n v="1.5"/>
    <d v="2022-04-13T00:00:00"/>
    <x v="29"/>
    <s v="Water"/>
    <x v="3"/>
    <b v="1"/>
    <n v="1.5"/>
    <n v="1"/>
    <s v="Poland Springs Water"/>
    <m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65322635"/>
    <s v="Wednesday, April 13, 2022"/>
    <s v="Credit"/>
    <n v="110"/>
    <n v="1.5"/>
    <n v="1"/>
    <n v="110"/>
    <n v="1.5"/>
    <n v="1"/>
    <n v="1.5"/>
    <n v="1.5"/>
    <d v="2022-04-13T00:00:00"/>
    <x v="35"/>
    <s v="Food"/>
    <x v="1"/>
    <b v="1"/>
    <n v="1.5"/>
    <n v="1"/>
    <s v="SunChips Multigrain "/>
    <s v=" Harvest Cheddar"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65343396"/>
    <s v="Wednesday, April 13, 2022"/>
    <s v="Credit"/>
    <n v="124"/>
    <n v="1.25"/>
    <n v="1"/>
    <n v="124"/>
    <n v="1.25"/>
    <n v="1"/>
    <n v="1.25"/>
    <n v="1.25"/>
    <d v="2022-04-13T00:00:00"/>
    <x v="48"/>
    <s v="Food"/>
    <x v="1"/>
    <b v="1"/>
    <n v="1.25"/>
    <n v="0.83333333333333337"/>
    <s v="CheezIt "/>
    <s v=" Original"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Keto Krisp - Almond Butter"/>
    <s v="Carbonated"/>
    <n v="14965565394"/>
    <s v="Wednesday, April 13, 2022"/>
    <s v="Cash"/>
    <n v="133"/>
    <n v="2"/>
    <n v="1"/>
    <n v="133"/>
    <n v="2"/>
    <n v="1"/>
    <n v="2"/>
    <n v="2"/>
    <d v="2022-04-13T00:00:00"/>
    <x v="64"/>
    <s v="Carbonated"/>
    <x v="0"/>
    <b v="1"/>
    <n v="2"/>
    <n v="1.3333333333333333"/>
    <s v="Keto Krisp "/>
    <s v=" Almond Butter"/>
    <m/>
    <s v="Wednesday"/>
    <s v=" April 13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65803203"/>
    <s v="Wednesday, April 13, 2022"/>
    <s v="Cash"/>
    <n v="123"/>
    <n v="1.5"/>
    <n v="1"/>
    <n v="123"/>
    <n v="1.5"/>
    <n v="1"/>
    <n v="1.5"/>
    <n v="1.5"/>
    <d v="2022-04-13T00:00:00"/>
    <x v="35"/>
    <s v="Food"/>
    <x v="1"/>
    <b v="1"/>
    <n v="1.5"/>
    <n v="1"/>
    <s v="SunChips Multigrain "/>
    <s v=" Harvest Cheddar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965834651"/>
    <s v="Wednesday, April 13, 2022"/>
    <s v="Credit"/>
    <n v="147"/>
    <n v="2.5"/>
    <n v="1"/>
    <n v="147"/>
    <n v="2.5"/>
    <n v="1"/>
    <n v="2.5"/>
    <n v="3.5"/>
    <d v="2022-04-13T00:00:00"/>
    <x v="81"/>
    <s v="Non Carbonated"/>
    <x v="2"/>
    <b v="1"/>
    <n v="2.5"/>
    <n v="1.6666666666666667"/>
    <s v="Snapple Tea "/>
    <s v=" Raspberry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Quaker Apple Cinnamon Rice Crisps"/>
    <s v="Food"/>
    <n v="14965834651"/>
    <s v="Wednesday, April 13, 2022"/>
    <s v="Credit"/>
    <n v="124"/>
    <n v="1"/>
    <n v="1"/>
    <n v="124"/>
    <n v="1"/>
    <n v="1"/>
    <n v="1"/>
    <n v="3.5"/>
    <d v="2022-04-13T00:00:00"/>
    <x v="119"/>
    <s v="Food"/>
    <x v="1"/>
    <b v="1"/>
    <n v="1"/>
    <n v="0.66666666666666663"/>
    <s v="Quaker Apple Cinnamon Rice Crisps"/>
    <m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4966259064"/>
    <s v="Wednesday, April 13, 2022"/>
    <s v="Credit"/>
    <n v="131"/>
    <n v="2"/>
    <n v="1"/>
    <n v="131"/>
    <n v="2"/>
    <n v="1"/>
    <n v="2"/>
    <n v="2"/>
    <d v="2022-04-13T00:00:00"/>
    <x v="21"/>
    <s v="Food"/>
    <x v="1"/>
    <b v="1"/>
    <n v="2"/>
    <n v="1.3333333333333333"/>
    <s v="Robert Irvine's "/>
    <s v=" Fit Crunch "/>
    <s v="  Chocolate Pea"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66320633"/>
    <s v="Wednesday, April 13, 2022"/>
    <s v="Cash"/>
    <n v="144"/>
    <n v="1.5"/>
    <n v="1"/>
    <n v="144"/>
    <n v="1.5"/>
    <n v="1"/>
    <n v="1.5"/>
    <n v="1.5"/>
    <d v="2022-04-13T00:00:00"/>
    <x v="29"/>
    <s v="Water"/>
    <x v="3"/>
    <b v="1"/>
    <n v="1.5"/>
    <n v="1"/>
    <s v="Poland Springs Water"/>
    <m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966466491"/>
    <s v="Wednesday, April 13, 2022"/>
    <s v="Cash"/>
    <n v="135"/>
    <n v="2"/>
    <n v="1"/>
    <n v="135"/>
    <n v="2"/>
    <n v="1"/>
    <n v="2"/>
    <n v="2"/>
    <d v="2022-04-13T00:00:00"/>
    <x v="87"/>
    <s v="Food"/>
    <x v="1"/>
    <b v="1"/>
    <n v="2"/>
    <n v="1.3333333333333333"/>
    <s v="RXBAR "/>
    <s v=" Protein Bar "/>
    <s v=" Chocolate Sea Salt"/>
    <s v="Wednesday"/>
    <s v=" April 1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66487145"/>
    <s v="Wednesday, April 13, 2022"/>
    <s v="Cash"/>
    <n v="132"/>
    <n v="2"/>
    <n v="1"/>
    <n v="132"/>
    <n v="2"/>
    <n v="1"/>
    <n v="2"/>
    <n v="2"/>
    <d v="2022-04-13T00:00:00"/>
    <x v="21"/>
    <s v="Food"/>
    <x v="1"/>
    <b v="1"/>
    <n v="2"/>
    <n v="1.3333333333333333"/>
    <s v="Robert Irvine's "/>
    <s v=" Fit Crunch "/>
    <s v="  Chocolate Pea"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4966527024"/>
    <s v="Wednesday, April 13, 2022"/>
    <s v="Cash"/>
    <n v="146"/>
    <n v="3.5"/>
    <n v="1"/>
    <n v="146"/>
    <n v="3.5"/>
    <n v="1"/>
    <n v="3.5"/>
    <n v="3.5"/>
    <d v="2022-04-13T00:00:00"/>
    <x v="88"/>
    <s v="Non Carbonated"/>
    <x v="2"/>
    <b v="1"/>
    <n v="3.5"/>
    <n v="2.3333333333333335"/>
    <s v="Starbucks Doubleshot Energy "/>
    <s v=" Mocha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66577420"/>
    <s v="Wednesday, April 13, 2022"/>
    <s v="Cash"/>
    <n v="140"/>
    <n v="1"/>
    <n v="1"/>
    <n v="140"/>
    <n v="1"/>
    <n v="1"/>
    <n v="1"/>
    <n v="1"/>
    <d v="2022-04-13T00:00:00"/>
    <x v="70"/>
    <s v="Carbonated"/>
    <x v="0"/>
    <b v="1"/>
    <n v="1"/>
    <n v="0.66666666666666663"/>
    <s v="Sunkist Soda "/>
    <s v=" Orange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66619700"/>
    <s v="Wednesday, April 13, 2022"/>
    <s v="Cash"/>
    <n v="146"/>
    <n v="3"/>
    <n v="1"/>
    <n v="146"/>
    <n v="3"/>
    <n v="1"/>
    <n v="3"/>
    <n v="3"/>
    <d v="2022-04-13T00:00:00"/>
    <x v="5"/>
    <s v="Carbonated"/>
    <x v="0"/>
    <b v="1"/>
    <n v="3"/>
    <n v="2"/>
    <s v="Monster Energy Original"/>
    <m/>
    <m/>
    <s v="Wednesday"/>
    <s v=" April 13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6695401"/>
    <s v="Wednesday, April 13, 2022"/>
    <s v="Credit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Wednesday"/>
    <s v=" April 13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6702707"/>
    <s v="Wednesday, April 13, 2022"/>
    <s v="Credit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Wednesday"/>
    <s v=" April 13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966708242"/>
    <s v="Wednesday, April 13, 2022"/>
    <s v="Credit"/>
    <n v="135"/>
    <n v="2"/>
    <n v="1"/>
    <n v="135"/>
    <n v="2"/>
    <n v="1"/>
    <n v="2"/>
    <n v="2"/>
    <d v="2022-04-22T00:00:00"/>
    <x v="10"/>
    <s v="Food"/>
    <x v="1"/>
    <b v="1"/>
    <n v="2"/>
    <n v="1.3333333333333333"/>
    <s v="KitKat "/>
    <s v=" Crisp Wafers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66729238"/>
    <s v="Wednesday, April 13, 2022"/>
    <s v="Credit"/>
    <n v="143"/>
    <n v="2.5"/>
    <n v="1"/>
    <n v="143"/>
    <n v="2.5"/>
    <n v="1"/>
    <n v="2.5"/>
    <n v="2.5"/>
    <d v="2022-04-13T00:00:00"/>
    <x v="7"/>
    <s v="Non Carbonated"/>
    <x v="2"/>
    <b v="1"/>
    <n v="2.5"/>
    <n v="1.6666666666666667"/>
    <s v="Snapple Diet Tea "/>
    <s v=" Lemon"/>
    <m/>
    <s v="Wednesday"/>
    <s v=" April 13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66738209"/>
    <s v="Wednesday, April 13, 2022"/>
    <s v="Credit"/>
    <n v="123"/>
    <n v="1.5"/>
    <n v="1"/>
    <n v="123"/>
    <n v="1.5"/>
    <n v="1"/>
    <n v="1.5"/>
    <n v="1.5"/>
    <d v="2022-04-13T00:00:00"/>
    <x v="35"/>
    <s v="Food"/>
    <x v="1"/>
    <b v="1"/>
    <n v="1.5"/>
    <n v="1"/>
    <s v="SunChips Multigrain "/>
    <s v=" Harvest Cheddar"/>
    <m/>
    <s v="Wednesday"/>
    <s v=" April 1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66846933"/>
    <s v="Wednesday, April 13, 2022"/>
    <s v="Cash"/>
    <n v="132"/>
    <n v="2"/>
    <n v="1"/>
    <n v="132"/>
    <n v="2"/>
    <n v="1"/>
    <n v="2"/>
    <n v="2"/>
    <d v="2022-04-13T00:00:00"/>
    <x v="21"/>
    <s v="Food"/>
    <x v="1"/>
    <b v="1"/>
    <n v="2"/>
    <n v="1.3333333333333333"/>
    <s v="Robert Irvine's "/>
    <s v=" Fit Crunch "/>
    <s v="  Chocolate Pea"/>
    <s v="Wednesday"/>
    <s v=" April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67090831"/>
    <s v="Wednesday, April 13, 2022"/>
    <s v="Credit"/>
    <n v="144"/>
    <n v="3"/>
    <n v="1"/>
    <n v="144"/>
    <n v="3"/>
    <n v="1"/>
    <n v="3"/>
    <n v="3"/>
    <d v="2022-04-13T00:00:00"/>
    <x v="5"/>
    <s v="Carbonated"/>
    <x v="0"/>
    <b v="1"/>
    <n v="3"/>
    <n v="2"/>
    <s v="Monster Energy Original"/>
    <m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67204923"/>
    <s v="Wednesday, April 13, 2022"/>
    <s v="Credit"/>
    <n v="142"/>
    <n v="1.5"/>
    <n v="1"/>
    <n v="142"/>
    <n v="1.5"/>
    <n v="1"/>
    <n v="1.5"/>
    <n v="1.5"/>
    <d v="2022-04-13T00:00:00"/>
    <x v="44"/>
    <s v="Carbonated"/>
    <x v="0"/>
    <b v="1"/>
    <n v="1.5"/>
    <n v="1"/>
    <s v="Coca Cola "/>
    <s v=" Zero Sugar"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4967208720"/>
    <s v="Wednesday, April 13, 2022"/>
    <s v="Credit"/>
    <n v="145"/>
    <n v="2.75"/>
    <n v="1"/>
    <n v="145"/>
    <n v="2.75"/>
    <n v="1"/>
    <n v="2.75"/>
    <n v="2.75"/>
    <d v="2022-04-13T00:00:00"/>
    <x v="120"/>
    <s v="Non Carbonated"/>
    <x v="2"/>
    <b v="1"/>
    <n v="2.75"/>
    <n v="1.8333333333333333"/>
    <s v="Bai Antioxidant "/>
    <s v=" Tanzania Lemon Super Tea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67463093"/>
    <s v="Wednesday, April 13, 2022"/>
    <s v="Credit"/>
    <n v="148"/>
    <n v="3.5"/>
    <n v="1"/>
    <n v="148"/>
    <n v="3.5"/>
    <n v="1"/>
    <n v="3.5"/>
    <n v="3.5"/>
    <d v="2022-04-13T00:00:00"/>
    <x v="45"/>
    <s v="Carbonated"/>
    <x v="0"/>
    <b v="1"/>
    <n v="3.5"/>
    <n v="2.3333333333333335"/>
    <s v="Red Bull "/>
    <s v=" Original"/>
    <m/>
    <s v="Wednesday"/>
    <s v=" April 13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67673609"/>
    <s v="Wednesday, April 13, 2022"/>
    <s v="Credit"/>
    <n v="157"/>
    <n v="2.25"/>
    <n v="1"/>
    <n v="157"/>
    <n v="2.25"/>
    <n v="1"/>
    <n v="2.25"/>
    <n v="2.25"/>
    <d v="2022-04-13T00:00:00"/>
    <x v="98"/>
    <s v="Food"/>
    <x v="1"/>
    <b v="1"/>
    <n v="2.25"/>
    <n v="1.5"/>
    <s v="Lenny &amp; Larrys "/>
    <s v=" SnickerDoodle"/>
    <m/>
    <s v="Wednesday"/>
    <s v=" April 13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7819255"/>
    <s v="Wednesday, April 13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Wednesday"/>
    <s v=" April 13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7820357"/>
    <s v="Wednesday, April 13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Wednesday"/>
    <s v=" April 13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67821647"/>
    <s v="Wednesday, April 13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68402545"/>
    <s v="Wednesday, April 13, 2022"/>
    <s v="Credit"/>
    <n v="148"/>
    <n v="3.5"/>
    <n v="1"/>
    <n v="148"/>
    <n v="3.5"/>
    <n v="1"/>
    <n v="3.5"/>
    <n v="3.5"/>
    <d v="2022-04-13T00:00:00"/>
    <x v="45"/>
    <s v="Carbonated"/>
    <x v="0"/>
    <b v="1"/>
    <n v="3.5"/>
    <n v="2.3333333333333335"/>
    <s v="Red Bull "/>
    <s v=" Original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968413301"/>
    <s v="Wednesday, April 13, 2022"/>
    <s v="Cash"/>
    <n v="110"/>
    <n v="1.5"/>
    <n v="1"/>
    <n v="110"/>
    <n v="1.5"/>
    <n v="1"/>
    <n v="1.5"/>
    <n v="1.5"/>
    <d v="2022-04-13T00:00:00"/>
    <x v="22"/>
    <s v="Food"/>
    <x v="1"/>
    <b v="1"/>
    <n v="1.5"/>
    <n v="1"/>
    <s v="Good Health Veggie Stix "/>
    <s v=" Zesty Ranch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68433685"/>
    <s v="Wednesday, April 13, 2022"/>
    <s v="Cash"/>
    <n v="140"/>
    <n v="1"/>
    <n v="1"/>
    <n v="140"/>
    <n v="1"/>
    <n v="1"/>
    <n v="1"/>
    <n v="1"/>
    <d v="2022-04-13T00:00:00"/>
    <x v="70"/>
    <s v="Carbonated"/>
    <x v="0"/>
    <b v="1"/>
    <n v="1"/>
    <n v="0.66666666666666663"/>
    <s v="Sunkist Soda "/>
    <s v=" Orange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968462523"/>
    <s v="Wednesday, April 13, 2022"/>
    <s v="Cash"/>
    <n v="147"/>
    <n v="2.5"/>
    <n v="1"/>
    <n v="147"/>
    <n v="2.5"/>
    <n v="1"/>
    <n v="2.5"/>
    <n v="2.5"/>
    <d v="2022-04-13T00:00:00"/>
    <x v="81"/>
    <s v="Non Carbonated"/>
    <x v="2"/>
    <b v="1"/>
    <n v="2.5"/>
    <n v="1.6666666666666667"/>
    <s v="Snapple Tea "/>
    <s v=" Raspberry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68503056"/>
    <s v="Wednesday, April 13, 2022"/>
    <s v="Credit"/>
    <n v="144"/>
    <n v="3"/>
    <n v="1"/>
    <n v="144"/>
    <n v="3"/>
    <n v="1"/>
    <n v="3"/>
    <n v="3"/>
    <d v="2022-04-13T00:00:00"/>
    <x v="5"/>
    <s v="Carbonated"/>
    <x v="0"/>
    <b v="1"/>
    <n v="3"/>
    <n v="2"/>
    <s v="Monster Energy Original"/>
    <m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4968514222"/>
    <s v="Wednesday, April 13, 2022"/>
    <s v="Credit"/>
    <n v="110"/>
    <n v="1.5"/>
    <n v="1"/>
    <n v="110"/>
    <n v="1.5"/>
    <n v="1"/>
    <n v="1.5"/>
    <n v="1.5"/>
    <d v="2022-04-13T00:00:00"/>
    <x v="22"/>
    <s v="Food"/>
    <x v="1"/>
    <b v="1"/>
    <n v="1.5"/>
    <n v="1"/>
    <s v="Good Health Veggie Stix "/>
    <s v=" Zesty Ranch"/>
    <m/>
    <s v="Wednesday"/>
    <s v=" April 13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968772070"/>
    <s v="Thursday, April 14, 2022"/>
    <s v="Cash"/>
    <n v="121"/>
    <n v="1.5"/>
    <n v="1"/>
    <n v="121"/>
    <n v="1.5"/>
    <n v="1"/>
    <n v="1.5"/>
    <n v="1.5"/>
    <d v="2022-04-13T00:00:00"/>
    <x v="75"/>
    <s v="Food"/>
    <x v="1"/>
    <b v="1"/>
    <n v="1.5"/>
    <n v="1"/>
    <s v="Cheetos Flaming Hot Limon Crunchy"/>
    <m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68858054"/>
    <s v="Thursday, April 14, 2022"/>
    <s v="Cash"/>
    <n v="141"/>
    <n v="1.5"/>
    <n v="1"/>
    <n v="141"/>
    <n v="1.5"/>
    <n v="1"/>
    <n v="1.5"/>
    <n v="1.5"/>
    <d v="2022-04-13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68860451"/>
    <s v="Thursday, April 14, 2022"/>
    <s v="Cash"/>
    <n v="142"/>
    <n v="1.5"/>
    <n v="1"/>
    <n v="142"/>
    <n v="1.5"/>
    <n v="1"/>
    <n v="1.5"/>
    <n v="1.5"/>
    <d v="2022-04-13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68862300"/>
    <s v="Thursday, April 14, 2022"/>
    <s v="Credit"/>
    <n v="140"/>
    <n v="1"/>
    <n v="1"/>
    <n v="140"/>
    <n v="1"/>
    <n v="1"/>
    <n v="1"/>
    <n v="1"/>
    <d v="2022-04-13T00:00:00"/>
    <x v="70"/>
    <s v="Carbonated"/>
    <x v="0"/>
    <b v="1"/>
    <n v="1"/>
    <n v="0.66666666666666663"/>
    <s v="Sunkist Soda "/>
    <s v=" Orange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69134878"/>
    <s v="Thursday, April 14, 2022"/>
    <s v="Cash"/>
    <n v="141"/>
    <n v="1.5"/>
    <n v="1"/>
    <n v="141"/>
    <n v="1.5"/>
    <n v="1"/>
    <n v="1.5"/>
    <n v="1.5"/>
    <d v="2022-04-14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69139237"/>
    <s v="Thursday, April 14, 2022"/>
    <s v="Cash"/>
    <n v="142"/>
    <n v="1.5"/>
    <n v="1"/>
    <n v="142"/>
    <n v="1.5"/>
    <n v="1"/>
    <n v="1.5"/>
    <n v="1.5"/>
    <d v="2022-04-14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69190626"/>
    <s v="Thursday, April 14, 2022"/>
    <s v="Credit"/>
    <n v="148"/>
    <n v="3.5"/>
    <n v="1"/>
    <n v="148"/>
    <n v="3.5"/>
    <n v="1"/>
    <n v="3.5"/>
    <n v="3.5"/>
    <d v="2022-04-14T00:00:00"/>
    <x v="45"/>
    <s v="Carbonated"/>
    <x v="0"/>
    <b v="1"/>
    <n v="3.5"/>
    <n v="2.3333333333333335"/>
    <s v="Red Bull "/>
    <s v=" Original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0208784"/>
    <s v="Thursday, April 14, 2022"/>
    <s v="Cash"/>
    <n v="144"/>
    <n v="3"/>
    <n v="1"/>
    <n v="144"/>
    <n v="3"/>
    <n v="1"/>
    <n v="3"/>
    <n v="3"/>
    <d v="2022-04-14T00:00:00"/>
    <x v="5"/>
    <s v="Carbonated"/>
    <x v="0"/>
    <b v="1"/>
    <n v="3"/>
    <n v="2"/>
    <s v="Monster Energy Original"/>
    <m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Pop Corners - Kettle Corn"/>
    <s v="Food"/>
    <n v="14970210125"/>
    <s v="Thursday, April 14, 2022"/>
    <s v="Cash"/>
    <n v="111"/>
    <n v="1.5"/>
    <n v="1"/>
    <n v="111"/>
    <n v="1.5"/>
    <n v="1"/>
    <n v="1.5"/>
    <n v="1.5"/>
    <d v="2022-04-14T00:00:00"/>
    <x v="113"/>
    <s v="Food"/>
    <x v="1"/>
    <b v="1"/>
    <n v="1.5"/>
    <n v="1"/>
    <s v="Pop Corners "/>
    <s v=" Kettle Corn"/>
    <m/>
    <s v="Thursday"/>
    <s v=" April 14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970251174"/>
    <s v="Thursday, April 14, 2022"/>
    <s v="Credit"/>
    <n v="111"/>
    <n v="1.5"/>
    <n v="1"/>
    <n v="111"/>
    <n v="1.5"/>
    <n v="1"/>
    <n v="1.5"/>
    <n v="1.5"/>
    <d v="2022-04-14T00:00:00"/>
    <x v="51"/>
    <s v="Food"/>
    <x v="1"/>
    <b v="1"/>
    <n v="1.5"/>
    <n v="1"/>
    <s v="Miss Vickie's Potato Chip "/>
    <s v=" Smokehouse BBQ"/>
    <m/>
    <s v="Thursday"/>
    <s v=" April 14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70456549"/>
    <s v="Thursday, April 14, 2022"/>
    <s v="Cash"/>
    <n v="123"/>
    <n v="1.5"/>
    <n v="1"/>
    <n v="123"/>
    <n v="1.5"/>
    <n v="1"/>
    <n v="1.5"/>
    <n v="1.5"/>
    <d v="2022-04-14T00:00:00"/>
    <x v="35"/>
    <s v="Food"/>
    <x v="1"/>
    <b v="1"/>
    <n v="1.5"/>
    <n v="1"/>
    <s v="SunChips Multigrain "/>
    <s v=" Harvest Cheddar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Miss Vickie's Potato Chip - Lime &amp; Cracked Pe"/>
    <s v="Food"/>
    <n v="14970548384"/>
    <s v="Thursday, April 14, 2022"/>
    <s v="Credit"/>
    <n v="121"/>
    <n v="1.5"/>
    <n v="1"/>
    <n v="121"/>
    <n v="1.5"/>
    <n v="1"/>
    <n v="1.5"/>
    <n v="1.5"/>
    <d v="2022-04-14T00:00:00"/>
    <x v="4"/>
    <s v="Food"/>
    <x v="1"/>
    <b v="1"/>
    <n v="1.5"/>
    <n v="1"/>
    <s v="Miss Vickie's Potato Chip "/>
    <s v=" Lime &amp; Cracked Pe"/>
    <m/>
    <s v="Thursday"/>
    <s v=" April 14"/>
    <n v="2022"/>
    <n v="6527"/>
  </r>
  <r>
    <s v="Processed"/>
    <s v="VJ300320611"/>
    <s v="Brunswick Sq Mall"/>
    <s v="BSQ Mall x1366 - ATT"/>
    <n v="40.423690999999998"/>
    <n v="-74.380831999999998"/>
    <s v="Cheetos Baked - Flaming Hot"/>
    <s v="Food"/>
    <n v="14970839415"/>
    <s v="Thursday, April 14, 2022"/>
    <s v="Cash"/>
    <n v="124"/>
    <n v="1.5"/>
    <n v="1"/>
    <n v="124"/>
    <n v="1.5"/>
    <n v="1"/>
    <n v="1.5"/>
    <n v="1.5"/>
    <d v="2022-04-22T00:00:00"/>
    <x v="23"/>
    <s v="Food"/>
    <x v="1"/>
    <b v="1"/>
    <n v="1.5"/>
    <n v="1"/>
    <s v="Cheetos Baked "/>
    <s v=" Flaming Hot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4971051024"/>
    <s v="Thursday, April 14, 2022"/>
    <s v="Cash"/>
    <n v="131"/>
    <n v="2"/>
    <n v="1"/>
    <n v="131"/>
    <n v="2"/>
    <n v="1"/>
    <n v="2"/>
    <n v="2"/>
    <d v="2022-04-14T00:00:00"/>
    <x v="21"/>
    <s v="Food"/>
    <x v="1"/>
    <b v="1"/>
    <n v="2"/>
    <n v="1.3333333333333333"/>
    <s v="Robert Irvine's "/>
    <s v=" Fit Crunch "/>
    <s v="  Chocolate Pea"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71054211"/>
    <s v="Thursday, April 14, 2022"/>
    <s v="Cash"/>
    <n v="142"/>
    <n v="1.5"/>
    <n v="1"/>
    <n v="142"/>
    <n v="1.5"/>
    <n v="1"/>
    <n v="1.5"/>
    <n v="1.5"/>
    <d v="2022-04-14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1093267"/>
    <s v="Thursday, April 14, 2022"/>
    <s v="Cash"/>
    <n v="146"/>
    <n v="3"/>
    <n v="1"/>
    <n v="146"/>
    <n v="3"/>
    <n v="1"/>
    <n v="3"/>
    <n v="3"/>
    <d v="2022-04-14T00:00:00"/>
    <x v="5"/>
    <s v="Carbonated"/>
    <x v="0"/>
    <b v="1"/>
    <n v="3"/>
    <n v="2"/>
    <s v="Monster Energy Original"/>
    <m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71098893"/>
    <s v="Thursday, April 14, 2022"/>
    <s v="Cash"/>
    <n v="148"/>
    <n v="3.5"/>
    <n v="1"/>
    <n v="148"/>
    <n v="3.5"/>
    <n v="1"/>
    <n v="3.5"/>
    <n v="3.5"/>
    <d v="2022-04-14T00:00:00"/>
    <x v="45"/>
    <s v="Carbonated"/>
    <x v="0"/>
    <b v="1"/>
    <n v="3.5"/>
    <n v="2.3333333333333335"/>
    <s v="Red Bull "/>
    <s v=" Original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4971472963"/>
    <s v="Thursday, April 14, 2022"/>
    <s v="Cash"/>
    <n v="145"/>
    <n v="2.75"/>
    <n v="1"/>
    <n v="145"/>
    <n v="2.75"/>
    <n v="1"/>
    <n v="2.75"/>
    <n v="2.75"/>
    <d v="2022-04-14T00:00:00"/>
    <x v="120"/>
    <s v="Non Carbonated"/>
    <x v="2"/>
    <b v="1"/>
    <n v="2.75"/>
    <n v="1.8333333333333333"/>
    <s v="Bai Antioxidant "/>
    <s v=" Tanzania Lemon Super Tea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4971485738"/>
    <s v="Thursday, April 14, 2022"/>
    <s v="Cash"/>
    <n v="145"/>
    <n v="2.75"/>
    <n v="1"/>
    <n v="145"/>
    <n v="2.75"/>
    <n v="1"/>
    <n v="2.75"/>
    <n v="2.75"/>
    <d v="2022-04-14T00:00:00"/>
    <x v="120"/>
    <s v="Non Carbonated"/>
    <x v="2"/>
    <b v="1"/>
    <n v="2.75"/>
    <n v="1.8333333333333333"/>
    <s v="Bai Antioxidant "/>
    <s v=" Tanzania Lemon Super Tea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4971507038"/>
    <s v="Thursday, April 14, 2022"/>
    <s v="Cash"/>
    <n v="111"/>
    <n v="1.5"/>
    <n v="1"/>
    <n v="111"/>
    <n v="1.5"/>
    <n v="1"/>
    <n v="1.5"/>
    <n v="1.5"/>
    <d v="2022-04-14T00:00:00"/>
    <x v="100"/>
    <s v="Food"/>
    <x v="1"/>
    <b v="1"/>
    <n v="1.5"/>
    <n v="1"/>
    <s v="SunChips Multigrain "/>
    <s v=" French Onion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4971527009"/>
    <s v="Thursday, April 14, 2022"/>
    <s v="Cash"/>
    <n v="111"/>
    <n v="1.5"/>
    <n v="1"/>
    <n v="111"/>
    <n v="1.5"/>
    <n v="1"/>
    <n v="1.5"/>
    <n v="1.5"/>
    <d v="2022-04-14T00:00:00"/>
    <x v="100"/>
    <s v="Food"/>
    <x v="1"/>
    <b v="1"/>
    <n v="1.5"/>
    <n v="1"/>
    <s v="SunChips Multigrain "/>
    <s v=" French Onion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71938927"/>
    <s v="Thursday, April 14, 2022"/>
    <s v="Cash"/>
    <n v="113"/>
    <n v="1.5"/>
    <n v="1"/>
    <n v="113"/>
    <n v="1.5"/>
    <n v="1"/>
    <n v="1.5"/>
    <n v="1.5"/>
    <d v="2022-04-14T00:00:00"/>
    <x v="27"/>
    <s v="Food"/>
    <x v="1"/>
    <b v="1"/>
    <n v="1.5"/>
    <n v="1"/>
    <s v="SunChips Multigrain "/>
    <s v=" Salsa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Belvita Snack Packs - Chocolate"/>
    <s v="Food"/>
    <n v="14971952036"/>
    <s v="Thursday, April 14, 2022"/>
    <s v="Cash"/>
    <n v="123"/>
    <n v="1.5"/>
    <n v="1"/>
    <n v="123"/>
    <n v="1.5"/>
    <n v="1"/>
    <n v="1.5"/>
    <n v="1.5"/>
    <d v="2022-04-14T00:00:00"/>
    <x v="116"/>
    <s v="Food"/>
    <x v="1"/>
    <b v="1"/>
    <n v="1.5"/>
    <n v="1"/>
    <s v="Belvita Snack Packs "/>
    <s v=" Chocolate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972002831"/>
    <s v="Thursday, April 14, 2022"/>
    <s v="Credit"/>
    <n v="135"/>
    <n v="2"/>
    <n v="1"/>
    <n v="135"/>
    <n v="2"/>
    <n v="1"/>
    <n v="2"/>
    <n v="2"/>
    <d v="2022-04-14T00:00:00"/>
    <x v="87"/>
    <s v="Food"/>
    <x v="1"/>
    <b v="1"/>
    <n v="2"/>
    <n v="1.3333333333333333"/>
    <s v="RXBAR "/>
    <s v=" Protein Bar "/>
    <s v=" Chocolate Sea Salt"/>
    <s v="Thursday"/>
    <s v=" April 14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972109747"/>
    <s v="Thursday, April 14, 2022"/>
    <s v="Credit"/>
    <n v="147"/>
    <n v="2.5"/>
    <n v="1"/>
    <n v="147"/>
    <n v="2.5"/>
    <n v="1"/>
    <n v="2.5"/>
    <n v="2.5"/>
    <d v="2022-04-14T00:00:00"/>
    <x v="81"/>
    <s v="Non Carbonated"/>
    <x v="2"/>
    <b v="1"/>
    <n v="2.5"/>
    <n v="1.6666666666666667"/>
    <s v="Snapple Tea "/>
    <s v=" Raspberry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972187630"/>
    <s v="Thursday, April 14, 2022"/>
    <s v="Credit"/>
    <n v="122"/>
    <n v="2.5"/>
    <n v="1"/>
    <n v="122"/>
    <n v="2.5"/>
    <n v="1"/>
    <n v="2.5"/>
    <n v="2.5"/>
    <d v="2022-04-14T00:00:00"/>
    <x v="6"/>
    <s v="Food"/>
    <x v="1"/>
    <b v="1"/>
    <n v="2.5"/>
    <n v="1.6666666666666667"/>
    <s v="Seapoint Farms Dry Roasted Edamame "/>
    <s v=" Wasabi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72858328"/>
    <s v="Thursday, April 14, 2022"/>
    <s v="Credit"/>
    <n v="148"/>
    <n v="3.5"/>
    <n v="1"/>
    <n v="148"/>
    <n v="3.5"/>
    <n v="1"/>
    <n v="3.5"/>
    <n v="3.5"/>
    <d v="2022-04-14T00:00:00"/>
    <x v="45"/>
    <s v="Carbonated"/>
    <x v="0"/>
    <b v="1"/>
    <n v="3.5"/>
    <n v="2.3333333333333335"/>
    <s v="Red Bull "/>
    <s v=" Original"/>
    <m/>
    <s v="Thursday"/>
    <s v=" April 1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73360738"/>
    <s v="Thursday, April 14, 2022"/>
    <s v="Cash"/>
    <n v="110"/>
    <n v="1.5"/>
    <n v="1"/>
    <n v="110"/>
    <n v="1.5"/>
    <n v="1"/>
    <n v="1.5"/>
    <n v="1.5"/>
    <d v="2022-04-14T00:00:00"/>
    <x v="35"/>
    <s v="Food"/>
    <x v="1"/>
    <b v="1"/>
    <n v="1.5"/>
    <n v="1"/>
    <s v="SunChips Multigrain "/>
    <s v=" Harvest Chedd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3379038"/>
    <s v="Thursday, April 14, 2022"/>
    <s v="Cash"/>
    <n v="141"/>
    <n v="1.5"/>
    <n v="1"/>
    <n v="141"/>
    <n v="1.5"/>
    <n v="1"/>
    <n v="1.5"/>
    <n v="1.5"/>
    <d v="2022-04-14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4973385103"/>
    <s v="Thursday, April 14, 2022"/>
    <s v="Credit"/>
    <n v="146"/>
    <n v="3"/>
    <n v="1"/>
    <n v="146"/>
    <n v="3"/>
    <n v="1"/>
    <n v="3"/>
    <n v="3"/>
    <d v="2022-04-14T00:00:00"/>
    <x v="5"/>
    <s v="Carbonated"/>
    <x v="0"/>
    <b v="1"/>
    <n v="3"/>
    <n v="2"/>
    <s v="Monster Energy Original"/>
    <m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73485059"/>
    <s v="Thursday, April 14, 2022"/>
    <s v="Cash"/>
    <n v="140"/>
    <n v="1"/>
    <n v="1"/>
    <n v="140"/>
    <n v="1"/>
    <n v="1"/>
    <n v="1"/>
    <n v="1"/>
    <d v="2022-04-14T00:00:00"/>
    <x v="70"/>
    <s v="Carbonated"/>
    <x v="0"/>
    <b v="1"/>
    <n v="1"/>
    <n v="0.66666666666666663"/>
    <s v="Sunkist Soda "/>
    <s v=" Orange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3571257"/>
    <s v="Thursday, April 14, 2022"/>
    <s v="Credit"/>
    <n v="144"/>
    <n v="3"/>
    <n v="1"/>
    <n v="144"/>
    <n v="3"/>
    <n v="1"/>
    <n v="3"/>
    <n v="3"/>
    <d v="2022-04-14T00:00:00"/>
    <x v="5"/>
    <s v="Carbonated"/>
    <x v="0"/>
    <b v="1"/>
    <n v="3"/>
    <n v="2"/>
    <s v="Monster Energy Original"/>
    <m/>
    <m/>
    <s v="Thursday"/>
    <s v=" April 14"/>
    <n v="2022"/>
    <n v="6527"/>
  </r>
  <r>
    <s v="Processed"/>
    <s v="VJ300205292"/>
    <s v="Brunswick Sq Mall"/>
    <s v="BSQ Mall x1364 - Zales"/>
    <n v="40.423690999999998"/>
    <n v="-74.380831999999998"/>
    <s v="Cheetos Baked - Crunchy Cheese"/>
    <s v="Food"/>
    <n v="14973620118"/>
    <s v="Thursday, April 14, 2022"/>
    <s v="Credit"/>
    <n v="122"/>
    <n v="1.5"/>
    <n v="1"/>
    <n v="122"/>
    <n v="1.5"/>
    <n v="1"/>
    <n v="1.5"/>
    <n v="3.5"/>
    <d v="2022-04-14T00:00:00"/>
    <x v="85"/>
    <s v="Food"/>
    <x v="1"/>
    <b v="1"/>
    <n v="1.5"/>
    <n v="1"/>
    <s v="Cheetos Baked "/>
    <s v=" Crunchy Cheese"/>
    <m/>
    <s v="Thursday"/>
    <s v=" April 14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4973620118"/>
    <s v="Thursday, April 14, 2022"/>
    <s v="Credit"/>
    <n v="121"/>
    <n v="2"/>
    <n v="1"/>
    <n v="121"/>
    <n v="2"/>
    <n v="1"/>
    <n v="2"/>
    <n v="3.5"/>
    <d v="2022-04-14T00:00:00"/>
    <x v="18"/>
    <s v="Food"/>
    <x v="1"/>
    <b v="1"/>
    <n v="2"/>
    <n v="1.3333333333333333"/>
    <s v="Oreo Mini"/>
    <m/>
    <m/>
    <s v="Thursday"/>
    <s v=" April 14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4973623068"/>
    <s v="Thursday, April 14, 2022"/>
    <s v="Credit"/>
    <n v="113"/>
    <n v="1.5"/>
    <n v="1"/>
    <n v="113"/>
    <n v="1.5"/>
    <n v="1"/>
    <n v="1.5"/>
    <n v="1.5"/>
    <d v="2022-04-14T00:00:00"/>
    <x v="35"/>
    <s v="Food"/>
    <x v="1"/>
    <b v="1"/>
    <n v="1.5"/>
    <n v="1"/>
    <s v="SunChips Multigrain "/>
    <s v=" Harvest Chedd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Quaker ButterMilk Ranch Rice Crisps"/>
    <s v="Food"/>
    <n v="14973818197"/>
    <s v="Thursday, April 14, 2022"/>
    <s v="Cash"/>
    <n v="125"/>
    <n v="1"/>
    <n v="1"/>
    <n v="125"/>
    <n v="1"/>
    <n v="1"/>
    <n v="1"/>
    <n v="1"/>
    <d v="2022-04-14T00:00:00"/>
    <x v="121"/>
    <s v="Food"/>
    <x v="1"/>
    <b v="1"/>
    <n v="1"/>
    <n v="0.66666666666666663"/>
    <s v="Quaker ButterMilk Ranch Rice Crisps"/>
    <m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3818508"/>
    <s v="Thursday, April 14, 2022"/>
    <s v="Cash"/>
    <n v="141"/>
    <n v="1.5"/>
    <n v="1"/>
    <n v="141"/>
    <n v="1.5"/>
    <n v="1"/>
    <n v="1.5"/>
    <n v="1.5"/>
    <d v="2022-04-14T00:00:00"/>
    <x v="44"/>
    <s v="Carbonated"/>
    <x v="0"/>
    <b v="1"/>
    <n v="1.5"/>
    <n v="1"/>
    <s v="Coca Cola "/>
    <s v=" Zero Sugar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4973821108"/>
    <s v="Thursday, April 14, 2022"/>
    <s v="Cash"/>
    <n v="113"/>
    <n v="1.5"/>
    <n v="1"/>
    <n v="113"/>
    <n v="1.5"/>
    <n v="1"/>
    <n v="1.5"/>
    <n v="1.5"/>
    <d v="2022-04-14T00:00:00"/>
    <x v="117"/>
    <s v="Food"/>
    <x v="1"/>
    <b v="1"/>
    <n v="1.5"/>
    <n v="1"/>
    <s v="Pop Corners "/>
    <s v=" Sea Salt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73827007"/>
    <s v="Thursday, April 14, 2022"/>
    <s v="Credit"/>
    <n v="148"/>
    <n v="3.5"/>
    <n v="1"/>
    <n v="148"/>
    <n v="3.5"/>
    <n v="1"/>
    <n v="3.5"/>
    <n v="3.5"/>
    <d v="2022-04-14T00:00:00"/>
    <x v="45"/>
    <s v="Carbonated"/>
    <x v="0"/>
    <b v="1"/>
    <n v="3.5"/>
    <n v="2.3333333333333335"/>
    <s v="Red Bull "/>
    <s v=" Original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73899017"/>
    <s v="Thursday, April 14, 2022"/>
    <s v="Cash"/>
    <n v="143"/>
    <n v="2.5"/>
    <n v="1"/>
    <n v="143"/>
    <n v="2.5"/>
    <n v="1"/>
    <n v="2.5"/>
    <n v="2.5"/>
    <d v="2022-04-14T00:00:00"/>
    <x v="7"/>
    <s v="Non Carbonated"/>
    <x v="2"/>
    <b v="1"/>
    <n v="2.5"/>
    <n v="1.6666666666666667"/>
    <s v="Snapple Diet Tea "/>
    <s v=" Lemon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973900536"/>
    <s v="Thursday, April 14, 2022"/>
    <s v="Cash"/>
    <n v="121"/>
    <n v="1.5"/>
    <n v="1"/>
    <n v="121"/>
    <n v="1.5"/>
    <n v="1"/>
    <n v="1.5"/>
    <n v="1.5"/>
    <d v="2022-04-14T00:00:00"/>
    <x v="75"/>
    <s v="Food"/>
    <x v="1"/>
    <b v="1"/>
    <n v="1.5"/>
    <n v="1"/>
    <s v="Cheetos Flaming Hot Limon Crunchy"/>
    <m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4974020195"/>
    <s v="Thursday, April 14, 2022"/>
    <s v="Cash"/>
    <n v="147"/>
    <n v="2.5"/>
    <n v="1"/>
    <n v="147"/>
    <n v="2.5"/>
    <n v="1"/>
    <n v="2.5"/>
    <n v="2.5"/>
    <d v="2022-04-14T00:00:00"/>
    <x v="81"/>
    <s v="Non Carbonated"/>
    <x v="2"/>
    <b v="1"/>
    <n v="2.5"/>
    <n v="1.6666666666666667"/>
    <s v="Snapple Tea "/>
    <s v=" Raspberry"/>
    <m/>
    <s v="Thursday"/>
    <s v=" April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4535232"/>
    <s v="Friday, April 15, 2022"/>
    <s v="Cash"/>
    <n v="142"/>
    <n v="1.5"/>
    <n v="1"/>
    <n v="142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4535695"/>
    <s v="Friday, April 15, 2022"/>
    <s v="Cash"/>
    <n v="141"/>
    <n v="1.5"/>
    <n v="1"/>
    <n v="141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975321906"/>
    <s v="Friday, April 15, 2022"/>
    <s v="Cash"/>
    <n v="135"/>
    <n v="2"/>
    <n v="1"/>
    <n v="135"/>
    <n v="2"/>
    <n v="1"/>
    <n v="2"/>
    <n v="2"/>
    <d v="2022-04-22T00:00:00"/>
    <x v="10"/>
    <s v="Food"/>
    <x v="1"/>
    <b v="1"/>
    <n v="2"/>
    <n v="1.3333333333333333"/>
    <s v="KitKat "/>
    <s v=" Crisp Wafers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5411720"/>
    <s v="Friday, April 15, 2022"/>
    <s v="Cash"/>
    <n v="142"/>
    <n v="1.5"/>
    <n v="1"/>
    <n v="142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75485151"/>
    <s v="Friday, April 15, 2022"/>
    <s v="Cash"/>
    <n v="123"/>
    <n v="1.5"/>
    <n v="1"/>
    <n v="123"/>
    <n v="1.5"/>
    <n v="1"/>
    <n v="1.5"/>
    <n v="1.5"/>
    <d v="2022-04-15T00:00:00"/>
    <x v="35"/>
    <s v="Food"/>
    <x v="1"/>
    <b v="1"/>
    <n v="1.5"/>
    <n v="1"/>
    <s v="SunChips Multigrain "/>
    <s v=" Harvest Cheddar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75514198"/>
    <s v="Friday, April 15, 2022"/>
    <s v="Credit"/>
    <n v="148"/>
    <n v="3.5"/>
    <n v="1"/>
    <n v="148"/>
    <n v="3.5"/>
    <n v="1"/>
    <n v="3.5"/>
    <n v="3.5"/>
    <d v="2022-04-15T00:00:00"/>
    <x v="45"/>
    <s v="Carbonated"/>
    <x v="0"/>
    <b v="1"/>
    <n v="3.5"/>
    <n v="2.3333333333333335"/>
    <s v="Red Bull "/>
    <s v=" Original"/>
    <m/>
    <s v="Friday"/>
    <s v=" April 15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4975560064"/>
    <s v="Friday, April 15, 2022"/>
    <s v="Credit"/>
    <n v="146"/>
    <n v="3"/>
    <n v="1"/>
    <n v="146"/>
    <n v="3"/>
    <n v="1"/>
    <n v="3"/>
    <n v="3"/>
    <d v="2022-04-15T00:00:00"/>
    <x v="5"/>
    <s v="Carbonated"/>
    <x v="0"/>
    <b v="1"/>
    <n v="3"/>
    <n v="2"/>
    <s v="Monster Energy Original"/>
    <m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5939113"/>
    <s v="Friday, April 15, 2022"/>
    <s v="Credit"/>
    <n v="141"/>
    <n v="1.5"/>
    <n v="1"/>
    <n v="141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5944998"/>
    <s v="Friday, April 15, 2022"/>
    <s v="Cash"/>
    <n v="146"/>
    <n v="3"/>
    <n v="1"/>
    <n v="146"/>
    <n v="3"/>
    <n v="1"/>
    <n v="3"/>
    <n v="3"/>
    <d v="2022-04-15T00:00:00"/>
    <x v="5"/>
    <s v="Carbonated"/>
    <x v="0"/>
    <b v="1"/>
    <n v="3"/>
    <n v="2"/>
    <s v="Monster Energy Original"/>
    <m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6107051"/>
    <s v="Friday, April 15, 2022"/>
    <s v="Cash"/>
    <n v="142"/>
    <n v="1.5"/>
    <n v="1"/>
    <n v="142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76255871"/>
    <s v="Friday, April 15, 2022"/>
    <s v="Credit"/>
    <n v="132"/>
    <n v="2"/>
    <n v="1"/>
    <n v="132"/>
    <n v="2"/>
    <n v="1"/>
    <n v="2"/>
    <n v="2"/>
    <d v="2022-04-15T00:00:00"/>
    <x v="21"/>
    <s v="Food"/>
    <x v="1"/>
    <b v="1"/>
    <n v="2"/>
    <n v="1.3333333333333333"/>
    <s v="Robert Irvine's "/>
    <s v=" Fit Crunch "/>
    <s v="  Chocolate Pea"/>
    <s v="Friday"/>
    <s v=" April 15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76266587"/>
    <s v="Friday, April 15, 2022"/>
    <s v="Credit"/>
    <n v="143"/>
    <n v="2.5"/>
    <n v="1"/>
    <n v="143"/>
    <n v="2.5"/>
    <n v="1"/>
    <n v="2.5"/>
    <n v="2.5"/>
    <d v="2022-04-15T00:00:00"/>
    <x v="7"/>
    <s v="Non Carbonated"/>
    <x v="2"/>
    <b v="1"/>
    <n v="2.5"/>
    <n v="1.6666666666666667"/>
    <s v="Snapple Diet Tea "/>
    <s v=" Lemon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6767395"/>
    <s v="Friday, April 15, 2022"/>
    <s v="Cash"/>
    <n v="146"/>
    <n v="3"/>
    <n v="1"/>
    <n v="146"/>
    <n v="3"/>
    <n v="1"/>
    <n v="3"/>
    <n v="3"/>
    <d v="2022-04-15T00:00:00"/>
    <x v="5"/>
    <s v="Carbonated"/>
    <x v="0"/>
    <b v="1"/>
    <n v="3"/>
    <n v="2"/>
    <s v="Monster Energy Original"/>
    <m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7191384"/>
    <s v="Friday, April 15, 2022"/>
    <s v="Cash"/>
    <n v="142"/>
    <n v="1.5"/>
    <n v="1"/>
    <n v="142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7377200"/>
    <s v="Friday, April 15, 2022"/>
    <s v="Cash"/>
    <n v="144"/>
    <n v="3"/>
    <n v="1"/>
    <n v="144"/>
    <n v="3"/>
    <n v="1"/>
    <n v="3"/>
    <n v="3"/>
    <d v="2022-04-15T00:00:00"/>
    <x v="5"/>
    <s v="Carbonated"/>
    <x v="0"/>
    <b v="1"/>
    <n v="3"/>
    <n v="2"/>
    <s v="Monster Energy Original"/>
    <m/>
    <m/>
    <s v="Friday"/>
    <s v=" April 15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977474364"/>
    <s v="Friday, April 15, 2022"/>
    <s v="Credit"/>
    <n v="111"/>
    <n v="1.5"/>
    <n v="2"/>
    <n v="111"/>
    <n v="1.5"/>
    <n v="2"/>
    <n v="3"/>
    <n v="3"/>
    <d v="2022-04-15T00:00:00"/>
    <x v="27"/>
    <s v="Food"/>
    <x v="1"/>
    <b v="1"/>
    <n v="1.5"/>
    <n v="1"/>
    <s v="SunChips Multigrain "/>
    <s v=" Salsa"/>
    <m/>
    <s v="Friday"/>
    <s v=" April 15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4977930885"/>
    <s v="Friday, April 15, 2022"/>
    <s v="Cash"/>
    <n v="112"/>
    <n v="1.5"/>
    <n v="1"/>
    <n v="112"/>
    <n v="1.5"/>
    <n v="1"/>
    <n v="1.5"/>
    <n v="1.5"/>
    <d v="2022-04-22T00:00:00"/>
    <x v="60"/>
    <s v="Food"/>
    <x v="1"/>
    <b v="1"/>
    <n v="1.5"/>
    <n v="1"/>
    <s v="SunChips Multigrain "/>
    <s v=" Original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77959193"/>
    <s v="Friday, April 15, 2022"/>
    <s v="Cash"/>
    <n v="140"/>
    <n v="1"/>
    <n v="1"/>
    <n v="140"/>
    <n v="1"/>
    <n v="1"/>
    <n v="1"/>
    <n v="1"/>
    <d v="2022-04-15T00:00:00"/>
    <x v="70"/>
    <s v="Carbonated"/>
    <x v="0"/>
    <b v="1"/>
    <n v="1"/>
    <n v="0.66666666666666663"/>
    <s v="Sunkist Soda "/>
    <s v=" Orange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78025799"/>
    <s v="Friday, April 15, 2022"/>
    <s v="Credit"/>
    <n v="144"/>
    <n v="3"/>
    <n v="1"/>
    <n v="144"/>
    <n v="3"/>
    <n v="1"/>
    <n v="3"/>
    <n v="3"/>
    <d v="2022-04-15T00:00:00"/>
    <x v="5"/>
    <s v="Carbonated"/>
    <x v="0"/>
    <b v="1"/>
    <n v="3"/>
    <n v="2"/>
    <s v="Monster Energy Original"/>
    <m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8207447"/>
    <s v="Friday, April 15, 2022"/>
    <s v="Cash"/>
    <n v="142"/>
    <n v="1.5"/>
    <n v="1"/>
    <n v="142"/>
    <n v="1.5"/>
    <n v="1"/>
    <n v="1.5"/>
    <n v="1.5"/>
    <d v="2022-04-15T00:00:00"/>
    <x v="44"/>
    <s v="Carbonated"/>
    <x v="0"/>
    <b v="1"/>
    <n v="1.5"/>
    <n v="1"/>
    <s v="Coca Cola "/>
    <s v=" Zero Sugar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78211495"/>
    <s v="Friday, April 15, 2022"/>
    <s v="Cash"/>
    <n v="140"/>
    <n v="1"/>
    <n v="1"/>
    <n v="140"/>
    <n v="1"/>
    <n v="1"/>
    <n v="1"/>
    <n v="1"/>
    <d v="2022-04-15T00:00:00"/>
    <x v="70"/>
    <s v="Carbonated"/>
    <x v="0"/>
    <b v="1"/>
    <n v="1"/>
    <n v="0.66666666666666663"/>
    <s v="Sunkist Soda "/>
    <s v=" Orange"/>
    <m/>
    <s v="Friday"/>
    <s v=" April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8911606"/>
    <s v="Saturday, April 16, 2022"/>
    <s v="Credit"/>
    <n v="141"/>
    <n v="1.5"/>
    <n v="1"/>
    <n v="141"/>
    <n v="1.5"/>
    <n v="1"/>
    <n v="1.5"/>
    <n v="1.5"/>
    <d v="2022-04-16T00:00:00"/>
    <x v="44"/>
    <s v="Carbonated"/>
    <x v="0"/>
    <b v="1"/>
    <n v="1.5"/>
    <n v="1"/>
    <s v="Coca Cola "/>
    <s v=" Zero Sugar"/>
    <m/>
    <s v="Saturday"/>
    <s v=" April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79141548"/>
    <s v="Saturday, April 16, 2022"/>
    <s v="Cash"/>
    <n v="142"/>
    <n v="1.5"/>
    <n v="1"/>
    <n v="142"/>
    <n v="1.5"/>
    <n v="1"/>
    <n v="1.5"/>
    <n v="1.5"/>
    <d v="2022-04-16T00:00:00"/>
    <x v="44"/>
    <s v="Carbonated"/>
    <x v="0"/>
    <b v="1"/>
    <n v="1.5"/>
    <n v="1"/>
    <s v="Coca Cola "/>
    <s v=" Zero Sugar"/>
    <m/>
    <s v="Saturday"/>
    <s v=" April 1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79346471"/>
    <s v="Saturday, April 16, 2022"/>
    <s v="Cash"/>
    <n v="144"/>
    <n v="1.5"/>
    <n v="1"/>
    <n v="144"/>
    <n v="1.5"/>
    <n v="1"/>
    <n v="1.5"/>
    <n v="1.5"/>
    <d v="2022-04-16T00:00:00"/>
    <x v="29"/>
    <s v="Water"/>
    <x v="3"/>
    <b v="1"/>
    <n v="1.5"/>
    <n v="1"/>
    <s v="Poland Springs Water"/>
    <m/>
    <m/>
    <s v="Saturday"/>
    <s v=" April 16"/>
    <n v="2022"/>
    <n v="6527"/>
  </r>
  <r>
    <s v="Processed"/>
    <s v="VJ300320692"/>
    <s v="EB Public Library"/>
    <s v="EB Public Library x1380"/>
    <n v="40.416893999999999"/>
    <n v="-74.420399000000003"/>
    <s v="Remedy Kombucha - Ginger Lemon"/>
    <s v="Carbonated"/>
    <n v="14979349976"/>
    <s v="Saturday, April 16, 2022"/>
    <s v="Credit"/>
    <n v="148"/>
    <n v="3"/>
    <n v="1"/>
    <n v="148"/>
    <n v="3"/>
    <n v="1"/>
    <n v="3"/>
    <n v="3"/>
    <d v="2022-04-16T00:00:00"/>
    <x v="104"/>
    <s v="Carbonated"/>
    <x v="0"/>
    <b v="1"/>
    <n v="3"/>
    <n v="2"/>
    <s v="Remedy Kombucha "/>
    <s v=" Ginger Lemon"/>
    <m/>
    <s v="Saturday"/>
    <s v=" April 16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979616255"/>
    <s v="Saturday, April 16, 2022"/>
    <s v="Cash"/>
    <n v="110"/>
    <n v="1.5"/>
    <n v="1"/>
    <n v="110"/>
    <n v="1.5"/>
    <n v="1"/>
    <n v="1.5"/>
    <n v="1.5"/>
    <d v="2022-04-22T00:00:00"/>
    <x v="36"/>
    <s v="Food"/>
    <x v="1"/>
    <b v="1"/>
    <n v="1.5"/>
    <n v="1"/>
    <s v="Good Health Veggie Stix "/>
    <s v=" Sea Salt"/>
    <m/>
    <s v="Saturday"/>
    <s v=" April 16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4979622581"/>
    <s v="Saturday, April 16, 2022"/>
    <s v="Cash"/>
    <n v="110"/>
    <n v="1.5"/>
    <n v="1"/>
    <n v="110"/>
    <n v="1.5"/>
    <n v="1"/>
    <n v="1.5"/>
    <n v="1.5"/>
    <d v="2022-04-22T00:00:00"/>
    <x v="36"/>
    <s v="Food"/>
    <x v="1"/>
    <b v="1"/>
    <n v="1.5"/>
    <n v="1"/>
    <s v="Good Health Veggie Stix "/>
    <s v=" Sea Salt"/>
    <m/>
    <s v="Saturday"/>
    <s v=" April 16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4979702762"/>
    <s v="Saturday, April 16, 2022"/>
    <s v="Cash"/>
    <n v="141"/>
    <n v="1.5"/>
    <n v="1"/>
    <n v="141"/>
    <n v="1.5"/>
    <n v="1"/>
    <n v="1.5"/>
    <n v="1.5"/>
    <d v="2022-04-16T00:00:00"/>
    <x v="12"/>
    <s v="Carbonated"/>
    <x v="0"/>
    <b v="1"/>
    <n v="1.5"/>
    <n v="1"/>
    <s v="Spindrift "/>
    <s v=" Sparkling Water  Lime"/>
    <m/>
    <s v="Saturday"/>
    <s v=" April 16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979962711"/>
    <s v="Saturday, April 16, 2022"/>
    <s v="Cash"/>
    <n v="111"/>
    <n v="1.5"/>
    <n v="1"/>
    <n v="111"/>
    <n v="1.5"/>
    <n v="1"/>
    <n v="1.5"/>
    <n v="1.5"/>
    <d v="2022-04-16T00:00:00"/>
    <x v="27"/>
    <s v="Food"/>
    <x v="1"/>
    <b v="1"/>
    <n v="1.5"/>
    <n v="1"/>
    <s v="SunChips Multigrain "/>
    <s v=" Salsa"/>
    <m/>
    <s v="Saturday"/>
    <s v=" April 16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4980020078"/>
    <s v="Saturday, April 16, 2022"/>
    <s v="Credit"/>
    <n v="112"/>
    <n v="1.5"/>
    <n v="1"/>
    <n v="112"/>
    <n v="1.5"/>
    <n v="1"/>
    <n v="1.5"/>
    <n v="1.5"/>
    <d v="2022-04-16T00:00:00"/>
    <x v="60"/>
    <s v="Food"/>
    <x v="1"/>
    <b v="1"/>
    <n v="1.5"/>
    <n v="1"/>
    <s v="SunChips Multigrain "/>
    <s v=" Original"/>
    <m/>
    <s v="Saturday"/>
    <s v=" April 16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4980048456"/>
    <s v="Saturday, April 16, 2022"/>
    <s v="Cash"/>
    <n v="111"/>
    <n v="1.5"/>
    <n v="1"/>
    <n v="111"/>
    <n v="1.5"/>
    <n v="1"/>
    <n v="1.5"/>
    <n v="1.5"/>
    <d v="2022-04-16T00:00:00"/>
    <x v="100"/>
    <s v="Food"/>
    <x v="1"/>
    <b v="1"/>
    <n v="1.5"/>
    <n v="1"/>
    <s v="SunChips Multigrain "/>
    <s v=" French Onion"/>
    <m/>
    <s v="Saturday"/>
    <s v=" April 1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80057603"/>
    <s v="Saturday, April 16, 2022"/>
    <s v="Cash"/>
    <n v="140"/>
    <n v="1.5"/>
    <n v="1"/>
    <n v="140"/>
    <n v="1.5"/>
    <n v="1"/>
    <n v="1.5"/>
    <n v="1.5"/>
    <d v="2022-04-16T00:00:00"/>
    <x v="92"/>
    <s v="Carbonated"/>
    <x v="0"/>
    <b v="1"/>
    <n v="1.5"/>
    <n v="1"/>
    <s v="Spindrift "/>
    <s v=" Sparkling Water "/>
    <s v=" Pineapple"/>
    <s v="Saturday"/>
    <s v=" April 16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4980434007"/>
    <s v="Saturday, April 16, 2022"/>
    <s v="Cash"/>
    <n v="144"/>
    <n v="2.5"/>
    <n v="1"/>
    <n v="144"/>
    <n v="2.5"/>
    <n v="1"/>
    <n v="2.5"/>
    <n v="2.5"/>
    <d v="2022-04-22T00:00:00"/>
    <x v="122"/>
    <s v="Non Carbonated"/>
    <x v="2"/>
    <b v="1"/>
    <n v="2.5"/>
    <n v="1.6666666666666667"/>
    <s v="Bai Lemonade "/>
    <s v=" Burundi Blueberry"/>
    <m/>
    <s v="Saturday"/>
    <s v=" April 1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80479562"/>
    <s v="Saturday, April 16, 2022"/>
    <s v="Credit"/>
    <n v="144"/>
    <n v="1.5"/>
    <n v="1"/>
    <n v="144"/>
    <n v="1.5"/>
    <n v="1"/>
    <n v="1.5"/>
    <n v="1.5"/>
    <d v="2022-04-16T00:00:00"/>
    <x v="29"/>
    <s v="Water"/>
    <x v="3"/>
    <b v="1"/>
    <n v="1.5"/>
    <n v="1"/>
    <s v="Poland Springs Water"/>
    <m/>
    <m/>
    <s v="Saturday"/>
    <s v=" April 16"/>
    <n v="2022"/>
    <n v="6527"/>
  </r>
  <r>
    <s v="Processed"/>
    <s v="VJ300205292"/>
    <s v="Brunswick Sq Mall"/>
    <s v="BSQ Mall x1364 - Zales"/>
    <n v="40.423690999999998"/>
    <n v="-74.380831999999998"/>
    <s v="SunChips Multigrain - Salsa"/>
    <s v="Food"/>
    <n v="14980791014"/>
    <s v="Saturday, April 16, 2022"/>
    <s v="Cash"/>
    <n v="111"/>
    <n v="1.5"/>
    <n v="1"/>
    <n v="111"/>
    <n v="1.5"/>
    <n v="1"/>
    <n v="1.5"/>
    <n v="1.5"/>
    <d v="2022-04-16T00:00:00"/>
    <x v="27"/>
    <s v="Food"/>
    <x v="1"/>
    <b v="1"/>
    <n v="1.5"/>
    <n v="1"/>
    <s v="SunChips Multigrain "/>
    <s v=" Salsa"/>
    <m/>
    <s v="Saturday"/>
    <s v=" April 16"/>
    <n v="2022"/>
    <n v="6527"/>
  </r>
  <r>
    <s v="Processed"/>
    <s v="VJ300320611"/>
    <s v="Brunswick Sq Mall"/>
    <s v="BSQ Mall x1366 - ATT"/>
    <n v="40.423690999999998"/>
    <n v="-74.380831999999998"/>
    <s v="SunChips Multigrain - French Onion"/>
    <s v="Food"/>
    <n v="14980793243"/>
    <s v="Saturday, April 16, 2022"/>
    <s v="Cash"/>
    <n v="113"/>
    <n v="1.5"/>
    <n v="1"/>
    <n v="113"/>
    <n v="1.5"/>
    <n v="1"/>
    <n v="1.5"/>
    <n v="1.5"/>
    <d v="2022-04-22T00:00:00"/>
    <x v="100"/>
    <s v="Food"/>
    <x v="1"/>
    <b v="1"/>
    <n v="1.5"/>
    <n v="1"/>
    <s v="SunChips Multigrain "/>
    <s v=" French Onion"/>
    <m/>
    <s v="Saturday"/>
    <s v=" April 1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983697667"/>
    <s v="Monday, April 18, 2022"/>
    <s v="Cash"/>
    <n v="140"/>
    <n v="1.5"/>
    <n v="1"/>
    <n v="140"/>
    <n v="1.5"/>
    <n v="1"/>
    <n v="1.5"/>
    <n v="1.5"/>
    <d v="2022-04-17T00:00:00"/>
    <x v="44"/>
    <s v="Carbonated"/>
    <x v="0"/>
    <b v="1"/>
    <n v="1.5"/>
    <n v="1"/>
    <s v="Coca Cola "/>
    <s v=" Zero Sugar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4984626895"/>
    <s v="Monday, April 18, 2022"/>
    <s v="Credit"/>
    <n v="110"/>
    <n v="1.5"/>
    <n v="1"/>
    <n v="110"/>
    <n v="1.5"/>
    <n v="1"/>
    <n v="1.5"/>
    <n v="1.5"/>
    <d v="2022-04-18T00:00:00"/>
    <x v="35"/>
    <s v="Food"/>
    <x v="1"/>
    <b v="1"/>
    <n v="1.5"/>
    <n v="1"/>
    <s v="SunChips Multigrain "/>
    <s v=" Harvest Cheddar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84635509"/>
    <s v="Monday, April 18, 2022"/>
    <s v="Credit"/>
    <n v="157"/>
    <n v="2.25"/>
    <n v="1"/>
    <n v="157"/>
    <n v="2.25"/>
    <n v="1"/>
    <n v="2.25"/>
    <n v="2.25"/>
    <d v="2022-04-18T00:00:00"/>
    <x v="98"/>
    <s v="Food"/>
    <x v="1"/>
    <b v="1"/>
    <n v="2.25"/>
    <n v="1.5"/>
    <s v="Lenny &amp; Larrys "/>
    <s v=" SnickerDoodle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4985665764"/>
    <s v="Monday, April 18, 2022"/>
    <s v="Credit"/>
    <n v="157"/>
    <n v="2.25"/>
    <n v="1"/>
    <n v="157"/>
    <n v="2.25"/>
    <n v="1"/>
    <n v="2.25"/>
    <n v="2.25"/>
    <d v="2022-04-18T00:00:00"/>
    <x v="98"/>
    <s v="Food"/>
    <x v="1"/>
    <b v="1"/>
    <n v="2.25"/>
    <n v="1.5"/>
    <s v="Lenny &amp; Larrys "/>
    <s v=" SnickerDoodle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4985697092"/>
    <s v="Monday, April 18, 2022"/>
    <s v="Credit"/>
    <n v="112"/>
    <n v="1.5"/>
    <n v="1"/>
    <n v="112"/>
    <n v="1.5"/>
    <n v="1"/>
    <n v="1.5"/>
    <n v="1.5"/>
    <d v="2022-04-18T00:00:00"/>
    <x v="60"/>
    <s v="Food"/>
    <x v="1"/>
    <b v="1"/>
    <n v="1.5"/>
    <n v="1"/>
    <s v="SunChips Multigrain "/>
    <s v=" Original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85910625"/>
    <s v="Monday, April 18, 2022"/>
    <s v="Cash"/>
    <n v="124"/>
    <n v="1.25"/>
    <n v="1"/>
    <n v="124"/>
    <n v="1.25"/>
    <n v="1"/>
    <n v="1.25"/>
    <n v="1.25"/>
    <d v="2022-04-18T00:00:00"/>
    <x v="48"/>
    <s v="Food"/>
    <x v="1"/>
    <b v="1"/>
    <n v="1.25"/>
    <n v="0.83333333333333337"/>
    <s v="CheezIt "/>
    <s v=" Original"/>
    <m/>
    <s v="Monday"/>
    <s v=" April 1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4985970843"/>
    <s v="Monday, April 18, 2022"/>
    <s v="Cash"/>
    <n v="113"/>
    <n v="1.5"/>
    <n v="1"/>
    <n v="113"/>
    <n v="1.5"/>
    <n v="1"/>
    <n v="1.5"/>
    <n v="1.5"/>
    <d v="2022-04-18T00:00:00"/>
    <x v="43"/>
    <s v="Food"/>
    <x v="1"/>
    <b v="1"/>
    <n v="1.5"/>
    <n v="1"/>
    <s v="Miss Vickie's Potato Chip "/>
    <s v=" Jalapeno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986381267"/>
    <s v="Monday, April 18, 2022"/>
    <s v="Credit"/>
    <n v="135"/>
    <n v="2"/>
    <n v="1"/>
    <n v="135"/>
    <n v="2"/>
    <n v="1"/>
    <n v="2"/>
    <n v="2"/>
    <d v="2022-04-18T00:00:00"/>
    <x v="87"/>
    <s v="Food"/>
    <x v="1"/>
    <b v="1"/>
    <n v="2"/>
    <n v="1.3333333333333333"/>
    <s v="RXBAR "/>
    <s v=" Protein Bar "/>
    <s v=" Chocolate Sea Salt"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4986468982"/>
    <s v="Monday, April 18, 2022"/>
    <s v="Cash"/>
    <n v="138"/>
    <n v="1.5"/>
    <n v="1"/>
    <n v="138"/>
    <n v="1.5"/>
    <n v="1"/>
    <n v="1.5"/>
    <n v="1.5"/>
    <d v="2022-04-18T00:00:00"/>
    <x v="79"/>
    <s v="Food"/>
    <x v="1"/>
    <b v="1"/>
    <n v="1.5"/>
    <n v="1"/>
    <s v="Belvita Snack Packs "/>
    <s v=" Blueberry"/>
    <m/>
    <s v="Monday"/>
    <s v=" April 1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986503746"/>
    <s v="Monday, April 18, 2022"/>
    <s v="Credit"/>
    <n v="125"/>
    <n v="1.25"/>
    <n v="1"/>
    <n v="125"/>
    <n v="1.25"/>
    <n v="1"/>
    <n v="1.25"/>
    <n v="1.25"/>
    <d v="2022-04-18T00:00:00"/>
    <x v="48"/>
    <s v="Food"/>
    <x v="1"/>
    <b v="1"/>
    <n v="1.25"/>
    <n v="0.83333333333333337"/>
    <s v="CheezIt "/>
    <s v=" Original"/>
    <m/>
    <s v="Monday"/>
    <s v=" April 1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86683793"/>
    <s v="Monday, April 18, 2022"/>
    <s v="Cash"/>
    <n v="144"/>
    <n v="1.5"/>
    <n v="1"/>
    <n v="144"/>
    <n v="1.5"/>
    <n v="1"/>
    <n v="1.5"/>
    <n v="1.5"/>
    <d v="2022-04-18T00:00:00"/>
    <x v="29"/>
    <s v="Water"/>
    <x v="3"/>
    <b v="1"/>
    <n v="1.5"/>
    <n v="1"/>
    <s v="Poland Springs Water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86812041"/>
    <s v="Monday, April 18, 2022"/>
    <s v="Cash"/>
    <n v="141"/>
    <n v="1.5"/>
    <n v="1"/>
    <n v="141"/>
    <n v="1.5"/>
    <n v="1"/>
    <n v="1.5"/>
    <n v="1.5"/>
    <d v="2022-04-18T00:00:00"/>
    <x v="44"/>
    <s v="Carbonated"/>
    <x v="0"/>
    <b v="1"/>
    <n v="1.5"/>
    <n v="1"/>
    <s v="Coca Cola "/>
    <s v=" Zero Sugar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Pop Corners - White Cheddar"/>
    <s v="Food"/>
    <n v="14986819087"/>
    <s v="Monday, April 18, 2022"/>
    <s v="Cash"/>
    <n v="114"/>
    <n v="1.5"/>
    <n v="1"/>
    <n v="114"/>
    <n v="1.5"/>
    <n v="1"/>
    <n v="1.5"/>
    <n v="1.5"/>
    <d v="2022-04-18T00:00:00"/>
    <x v="123"/>
    <s v="Food"/>
    <x v="1"/>
    <b v="1"/>
    <n v="1.5"/>
    <n v="1"/>
    <s v="Pop Corners "/>
    <s v=" White Cheddar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86820861"/>
    <s v="Monday, April 18, 2022"/>
    <s v="Cash"/>
    <n v="141"/>
    <n v="1.5"/>
    <n v="1"/>
    <n v="141"/>
    <n v="1.5"/>
    <n v="1"/>
    <n v="1.5"/>
    <n v="1.5"/>
    <d v="2022-04-18T00:00:00"/>
    <x v="44"/>
    <s v="Carbonated"/>
    <x v="0"/>
    <b v="1"/>
    <n v="1.5"/>
    <n v="1"/>
    <s v="Coca Cola "/>
    <s v=" Zero Sugar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4986859943"/>
    <s v="Monday, April 18, 2022"/>
    <s v="Credit"/>
    <n v="138"/>
    <n v="1.5"/>
    <n v="1"/>
    <n v="138"/>
    <n v="1.5"/>
    <n v="1"/>
    <n v="1.5"/>
    <n v="1.5"/>
    <d v="2022-04-18T00:00:00"/>
    <x v="79"/>
    <s v="Food"/>
    <x v="1"/>
    <b v="1"/>
    <n v="1.5"/>
    <n v="1"/>
    <s v="Belvita Snack Packs "/>
    <s v=" Blueberry"/>
    <m/>
    <s v="Monday"/>
    <s v=" April 18"/>
    <n v="2022"/>
    <n v="6527"/>
  </r>
  <r>
    <s v="Processed"/>
    <s v="VJ300320611"/>
    <s v="Brunswick Sq Mall"/>
    <s v="BSQ Mall x1366 - ATT"/>
    <n v="40.423690999999998"/>
    <n v="-74.380831999999998"/>
    <s v="Bubly - Mango"/>
    <s v="Carbonated"/>
    <n v="14986995790"/>
    <s v="Monday, April 18, 2022"/>
    <s v="Credit"/>
    <n v="141"/>
    <n v="1.5"/>
    <n v="1"/>
    <n v="141"/>
    <n v="1.5"/>
    <n v="1"/>
    <n v="1.5"/>
    <n v="1.5"/>
    <d v="2022-04-22T00:00:00"/>
    <x v="124"/>
    <s v="Carbonated"/>
    <x v="0"/>
    <b v="1"/>
    <n v="1.5"/>
    <n v="1"/>
    <s v="Bubly "/>
    <s v=" Mango"/>
    <m/>
    <s v="Monday"/>
    <s v=" April 18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987035557"/>
    <s v="Monday, April 18, 2022"/>
    <s v="Credit"/>
    <n v="145"/>
    <n v="2.5"/>
    <n v="1"/>
    <n v="145"/>
    <n v="2.5"/>
    <n v="1"/>
    <n v="2.5"/>
    <n v="2.5"/>
    <d v="2022-04-22T00:00:00"/>
    <x v="31"/>
    <s v="Non Carbonated"/>
    <x v="2"/>
    <b v="1"/>
    <n v="2.5"/>
    <n v="1.6666666666666667"/>
    <s v="Snapple Diet Tea "/>
    <s v=" Raspberry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RXBAR - Protein Bar - Chocolate Sea Salt"/>
    <s v="Food"/>
    <n v="14987082779"/>
    <s v="Monday, April 18, 2022"/>
    <s v="Cash"/>
    <n v="135"/>
    <n v="2"/>
    <n v="1"/>
    <n v="135"/>
    <n v="2"/>
    <n v="1"/>
    <n v="2"/>
    <n v="2"/>
    <d v="2022-04-18T00:00:00"/>
    <x v="87"/>
    <s v="Food"/>
    <x v="1"/>
    <b v="1"/>
    <n v="2"/>
    <n v="1.3333333333333333"/>
    <s v="RXBAR "/>
    <s v=" Protein Bar "/>
    <s v=" Chocolate Sea Salt"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87093039"/>
    <s v="Monday, April 18, 2022"/>
    <s v="Cash"/>
    <n v="113"/>
    <n v="1.5"/>
    <n v="1"/>
    <n v="113"/>
    <n v="1.5"/>
    <n v="1"/>
    <n v="1.5"/>
    <n v="1.5"/>
    <d v="2022-04-18T00:00:00"/>
    <x v="27"/>
    <s v="Food"/>
    <x v="1"/>
    <b v="1"/>
    <n v="1.5"/>
    <n v="1"/>
    <s v="SunChips Multigrain "/>
    <s v=" Salsa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87212793"/>
    <s v="Monday, April 18, 2022"/>
    <s v="Cash"/>
    <n v="140"/>
    <n v="1"/>
    <n v="1"/>
    <n v="140"/>
    <n v="1"/>
    <n v="1"/>
    <n v="1"/>
    <n v="1"/>
    <d v="2022-04-18T00:00:00"/>
    <x v="70"/>
    <s v="Carbonated"/>
    <x v="0"/>
    <b v="1"/>
    <n v="1"/>
    <n v="0.66666666666666663"/>
    <s v="Sunkist Soda "/>
    <s v=" Orange"/>
    <m/>
    <s v="Monday"/>
    <s v=" April 18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4987420834"/>
    <s v="Monday, April 18, 2022"/>
    <s v="Cash"/>
    <n v="113"/>
    <n v="1.5"/>
    <n v="1"/>
    <n v="113"/>
    <n v="1.5"/>
    <n v="1"/>
    <n v="1.5"/>
    <n v="1.5"/>
    <d v="2022-04-18T00:00:00"/>
    <x v="35"/>
    <s v="Food"/>
    <x v="1"/>
    <b v="1"/>
    <n v="1.5"/>
    <n v="1"/>
    <s v="SunChips Multigrain "/>
    <s v=" Harvest Cheddar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4987454076"/>
    <s v="Monday, April 18, 2022"/>
    <s v="Cash"/>
    <n v="148"/>
    <n v="3.5"/>
    <n v="1"/>
    <n v="148"/>
    <n v="3.5"/>
    <n v="1"/>
    <n v="3.5"/>
    <n v="3.5"/>
    <d v="2022-04-18T00:00:00"/>
    <x v="45"/>
    <s v="Carbonated"/>
    <x v="0"/>
    <b v="1"/>
    <n v="3.5"/>
    <n v="2.3333333333333335"/>
    <s v="Red Bull "/>
    <s v=" Original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987455224"/>
    <s v="Monday, April 18, 2022"/>
    <s v="Cash"/>
    <n v="123"/>
    <n v="1.5"/>
    <n v="1"/>
    <n v="123"/>
    <n v="1.5"/>
    <n v="1"/>
    <n v="1.5"/>
    <n v="1.5"/>
    <d v="2022-04-18T00:00:00"/>
    <x v="16"/>
    <s v="Food"/>
    <x v="1"/>
    <b v="1"/>
    <n v="1.5"/>
    <n v="1"/>
    <s v="Cheetos "/>
    <s v=" Fleming Hot Crunchy"/>
    <m/>
    <s v="Monday"/>
    <s v=" April 18"/>
    <n v="2022"/>
    <n v="6527"/>
  </r>
  <r>
    <s v="Processed"/>
    <s v="VJ300320611"/>
    <s v="Brunswick Sq Mall"/>
    <s v="BSQ Mall x1366 - ATT"/>
    <n v="40.423690999999998"/>
    <n v="-74.380831999999998"/>
    <s v="RXBAR - Protein Bar - Chocolate Sea Salt"/>
    <s v="Food"/>
    <n v="14987505478"/>
    <s v="Monday, April 18, 2022"/>
    <s v="Cash"/>
    <n v="132"/>
    <n v="2"/>
    <n v="1"/>
    <n v="132"/>
    <n v="2"/>
    <n v="1"/>
    <n v="2"/>
    <n v="2"/>
    <d v="2022-04-22T00:00:00"/>
    <x v="87"/>
    <s v="Food"/>
    <x v="1"/>
    <b v="1"/>
    <n v="2"/>
    <n v="1.3333333333333333"/>
    <s v="RXBAR "/>
    <s v=" Protein Bar "/>
    <s v=" Chocolate Sea Salt"/>
    <s v="Monday"/>
    <s v=" April 1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987555663"/>
    <s v="Monday, April 18, 2022"/>
    <s v="Credit"/>
    <n v="123"/>
    <n v="1.5"/>
    <n v="1"/>
    <n v="123"/>
    <n v="1.5"/>
    <n v="1"/>
    <n v="1.5"/>
    <n v="1.5"/>
    <d v="2022-04-18T00:00:00"/>
    <x v="16"/>
    <s v="Food"/>
    <x v="1"/>
    <b v="1"/>
    <n v="1.5"/>
    <n v="1"/>
    <s v="Cheetos "/>
    <s v=" Fleming Hot Crunchy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4987670787"/>
    <s v="Monday, April 18, 2022"/>
    <s v="Cash"/>
    <n v="136"/>
    <n v="2"/>
    <n v="1"/>
    <n v="136"/>
    <n v="2"/>
    <n v="1"/>
    <n v="2"/>
    <n v="2"/>
    <d v="2022-04-18T00:00:00"/>
    <x v="96"/>
    <s v="Food"/>
    <x v="1"/>
    <b v="1"/>
    <n v="2"/>
    <n v="1.3333333333333333"/>
    <s v="Genius Keto Bar "/>
    <s v=" Chocolate Dream"/>
    <m/>
    <s v="Monday"/>
    <s v=" April 1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87670759"/>
    <s v="Monday, April 18, 2022"/>
    <s v="Cash"/>
    <n v="144"/>
    <n v="1.5"/>
    <n v="1"/>
    <n v="144"/>
    <n v="1.5"/>
    <n v="1"/>
    <n v="1.5"/>
    <n v="1.5"/>
    <d v="2022-04-18T00:00:00"/>
    <x v="29"/>
    <s v="Water"/>
    <x v="3"/>
    <b v="1"/>
    <n v="1.5"/>
    <n v="1"/>
    <s v="Poland Springs Water"/>
    <m/>
    <m/>
    <s v="Monday"/>
    <s v=" April 18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4987677166"/>
    <s v="Monday, April 18, 2022"/>
    <s v="Cash"/>
    <n v="123"/>
    <n v="1.25"/>
    <n v="1"/>
    <n v="123"/>
    <n v="1.25"/>
    <n v="1"/>
    <n v="1.25"/>
    <n v="1.25"/>
    <d v="2022-04-18T00:00:00"/>
    <x v="48"/>
    <s v="Food"/>
    <x v="1"/>
    <b v="1"/>
    <n v="1.25"/>
    <n v="0.83333333333333337"/>
    <s v="CheezIt "/>
    <s v=" Original"/>
    <m/>
    <s v="Monday"/>
    <s v=" April 18"/>
    <n v="2022"/>
    <n v="6527"/>
  </r>
  <r>
    <s v="Processed"/>
    <s v="VJ300205292"/>
    <s v="Brunswick Sq Mall"/>
    <s v="BSQ Mall x1364 - Zales"/>
    <n v="40.423690999999998"/>
    <n v="-74.380831999999998"/>
    <s v="NuGo Dark Chocolate - Pretzel Sea Salt"/>
    <s v="Food"/>
    <n v="14987681211"/>
    <s v="Monday, April 18, 2022"/>
    <s v="Cash"/>
    <n v="138"/>
    <n v="2"/>
    <n v="1"/>
    <n v="138"/>
    <n v="2"/>
    <n v="1"/>
    <n v="2"/>
    <n v="2"/>
    <d v="2022-04-18T00:00:00"/>
    <x v="84"/>
    <s v="Food"/>
    <x v="1"/>
    <b v="1"/>
    <n v="2"/>
    <n v="1.3333333333333333"/>
    <s v="NuGo Dark Chocolate "/>
    <s v=" Pretzel Sea Salt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Belvita Snack Packs - Chocolate"/>
    <s v="Food"/>
    <n v="14987793061"/>
    <s v="Monday, April 18, 2022"/>
    <s v="Credit"/>
    <n v="123"/>
    <n v="1.5"/>
    <n v="1"/>
    <n v="123"/>
    <n v="1.5"/>
    <n v="1"/>
    <n v="1.5"/>
    <n v="4.5"/>
    <d v="2022-04-18T00:00:00"/>
    <x v="116"/>
    <s v="Food"/>
    <x v="1"/>
    <b v="1"/>
    <n v="1.5"/>
    <n v="1"/>
    <s v="Belvita Snack Packs "/>
    <s v=" Chocolate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87793061"/>
    <s v="Monday, April 18, 2022"/>
    <s v="Credit"/>
    <n v="144"/>
    <n v="1.5"/>
    <n v="1"/>
    <n v="144"/>
    <n v="1.5"/>
    <n v="1"/>
    <n v="1.5"/>
    <n v="4.5"/>
    <d v="2022-04-18T00:00:00"/>
    <x v="29"/>
    <s v="Water"/>
    <x v="3"/>
    <b v="1"/>
    <n v="1.5"/>
    <n v="1"/>
    <s v="Poland Springs Water"/>
    <m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4987793061"/>
    <s v="Monday, April 18, 2022"/>
    <s v="Credit"/>
    <n v="112"/>
    <n v="1.5"/>
    <n v="1"/>
    <n v="112"/>
    <n v="1.5"/>
    <n v="1"/>
    <n v="1.5"/>
    <n v="4.5"/>
    <d v="2022-04-18T00:00:00"/>
    <x v="60"/>
    <s v="Food"/>
    <x v="1"/>
    <b v="1"/>
    <n v="1.5"/>
    <n v="1"/>
    <s v="SunChips Multigrain "/>
    <s v=" Original"/>
    <m/>
    <s v="Monday"/>
    <s v=" April 1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87801779"/>
    <s v="Monday, April 18, 2022"/>
    <s v="Credit"/>
    <n v="144"/>
    <n v="1.5"/>
    <n v="1"/>
    <n v="144"/>
    <n v="1.5"/>
    <n v="1"/>
    <n v="1.5"/>
    <n v="1.5"/>
    <d v="2022-04-18T00:00:00"/>
    <x v="29"/>
    <s v="Water"/>
    <x v="3"/>
    <b v="1"/>
    <n v="1.5"/>
    <n v="1"/>
    <s v="Poland Springs Water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4987965084"/>
    <s v="Monday, April 18, 2022"/>
    <s v="Credit"/>
    <n v="112"/>
    <n v="1.5"/>
    <n v="1"/>
    <n v="112"/>
    <n v="1.5"/>
    <n v="1"/>
    <n v="1.5"/>
    <n v="1.5"/>
    <d v="2022-04-18T00:00:00"/>
    <x v="118"/>
    <s v="Food"/>
    <x v="1"/>
    <b v="1"/>
    <n v="1.5"/>
    <n v="1"/>
    <s v="Pop Corners "/>
    <s v=" Spicy Queso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88056155"/>
    <s v="Monday, April 18, 2022"/>
    <s v="Cash"/>
    <n v="140"/>
    <n v="1"/>
    <n v="1"/>
    <n v="140"/>
    <n v="1"/>
    <n v="1"/>
    <n v="1"/>
    <n v="1"/>
    <d v="2022-04-18T00:00:00"/>
    <x v="70"/>
    <s v="Carbonated"/>
    <x v="0"/>
    <b v="1"/>
    <n v="1"/>
    <n v="0.66666666666666663"/>
    <s v="Sunkist Soda "/>
    <s v=" Orange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88095086"/>
    <s v="Monday, April 18, 2022"/>
    <s v="Cash"/>
    <n v="140"/>
    <n v="1"/>
    <n v="1"/>
    <n v="140"/>
    <n v="1"/>
    <n v="1"/>
    <n v="1"/>
    <n v="1"/>
    <d v="2022-04-18T00:00:00"/>
    <x v="70"/>
    <s v="Carbonated"/>
    <x v="0"/>
    <b v="1"/>
    <n v="1"/>
    <n v="0.66666666666666663"/>
    <s v="Sunkist Soda "/>
    <s v=" Orange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88420872"/>
    <s v="Monday, April 18, 2022"/>
    <s v="Credit"/>
    <n v="144"/>
    <n v="3"/>
    <n v="1"/>
    <n v="144"/>
    <n v="3"/>
    <n v="1"/>
    <n v="3"/>
    <n v="3"/>
    <d v="2022-04-18T00:00:00"/>
    <x v="5"/>
    <s v="Carbonated"/>
    <x v="0"/>
    <b v="1"/>
    <n v="3"/>
    <n v="2"/>
    <s v="Monster Energy Original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88470065"/>
    <s v="Monday, April 18, 2022"/>
    <s v="Cash"/>
    <n v="141"/>
    <n v="1.5"/>
    <n v="1"/>
    <n v="141"/>
    <n v="1.5"/>
    <n v="1"/>
    <n v="1.5"/>
    <n v="1.5"/>
    <d v="2022-04-18T00:00:00"/>
    <x v="44"/>
    <s v="Carbonated"/>
    <x v="0"/>
    <b v="1"/>
    <n v="1.5"/>
    <n v="1"/>
    <s v="Coca Cola "/>
    <s v=" Zero Sugar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Quaker Apple Cinnamon Rice Crisps"/>
    <s v="Food"/>
    <n v="14988471001"/>
    <s v="Monday, April 18, 2022"/>
    <s v="Cash"/>
    <n v="124"/>
    <n v="1"/>
    <n v="1"/>
    <n v="124"/>
    <n v="1"/>
    <n v="1"/>
    <n v="1"/>
    <n v="1"/>
    <d v="2022-04-18T00:00:00"/>
    <x v="119"/>
    <s v="Food"/>
    <x v="1"/>
    <b v="1"/>
    <n v="1"/>
    <n v="0.66666666666666663"/>
    <s v="Quaker Apple Cinnamon Rice Crisps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988471216"/>
    <s v="Monday, April 18, 2022"/>
    <s v="Cash"/>
    <n v="137"/>
    <n v="2"/>
    <n v="1"/>
    <n v="137"/>
    <n v="2"/>
    <n v="1"/>
    <n v="2"/>
    <n v="2"/>
    <d v="2022-04-18T00:00:00"/>
    <x v="14"/>
    <s v="Food"/>
    <x v="1"/>
    <b v="1"/>
    <n v="2"/>
    <n v="1.3333333333333333"/>
    <s v="Jacks Links Bar Beef Strip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4988472646"/>
    <s v="Monday, April 18, 2022"/>
    <s v="Cash"/>
    <n v="135"/>
    <n v="1.5"/>
    <n v="1"/>
    <n v="135"/>
    <n v="1.5"/>
    <n v="1"/>
    <n v="1.5"/>
    <n v="1.5"/>
    <d v="2022-04-18T00:00:00"/>
    <x v="125"/>
    <s v="Food"/>
    <x v="1"/>
    <b v="1"/>
    <n v="1.5"/>
    <n v="1"/>
    <s v="Nutri Grain Apple Cinnamon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88501986"/>
    <s v="Monday, April 18, 2022"/>
    <s v="Cash"/>
    <n v="140"/>
    <n v="1"/>
    <n v="1"/>
    <n v="140"/>
    <n v="1"/>
    <n v="1"/>
    <n v="1"/>
    <n v="1"/>
    <d v="2022-04-18T00:00:00"/>
    <x v="70"/>
    <s v="Carbonated"/>
    <x v="0"/>
    <b v="1"/>
    <n v="1"/>
    <n v="0.66666666666666663"/>
    <s v="Sunkist Soda "/>
    <s v=" Orange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4988521509"/>
    <s v="Monday, April 18, 2022"/>
    <s v="Cash"/>
    <n v="135"/>
    <n v="1.5"/>
    <n v="1"/>
    <n v="135"/>
    <n v="1.5"/>
    <n v="1"/>
    <n v="1.5"/>
    <n v="1.5"/>
    <d v="2022-04-18T00:00:00"/>
    <x v="125"/>
    <s v="Food"/>
    <x v="1"/>
    <b v="1"/>
    <n v="1.5"/>
    <n v="1"/>
    <s v="Nutri Grain Apple Cinnamon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4988526064"/>
    <s v="Monday, April 18, 2022"/>
    <s v="Cash"/>
    <n v="140"/>
    <n v="1"/>
    <n v="1"/>
    <n v="140"/>
    <n v="1"/>
    <n v="1"/>
    <n v="1"/>
    <n v="1"/>
    <d v="2022-04-18T00:00:00"/>
    <x v="70"/>
    <s v="Carbonated"/>
    <x v="0"/>
    <b v="1"/>
    <n v="1"/>
    <n v="0.66666666666666663"/>
    <s v="Sunkist Soda "/>
    <s v=" Orange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988527738"/>
    <s v="Monday, April 18, 2022"/>
    <s v="Cash"/>
    <n v="121"/>
    <n v="1.5"/>
    <n v="1"/>
    <n v="121"/>
    <n v="1.5"/>
    <n v="1"/>
    <n v="1.5"/>
    <n v="1.5"/>
    <d v="2022-04-18T00:00:00"/>
    <x v="75"/>
    <s v="Food"/>
    <x v="1"/>
    <b v="1"/>
    <n v="1.5"/>
    <n v="1"/>
    <s v="Cheetos Flaming Hot Limon Crunchy"/>
    <m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4988530443"/>
    <s v="Monday, April 18, 2022"/>
    <s v="Cash"/>
    <n v="130"/>
    <n v="1"/>
    <n v="1"/>
    <n v="130"/>
    <n v="1"/>
    <n v="1"/>
    <n v="1"/>
    <n v="1"/>
    <d v="2022-04-18T00:00:00"/>
    <x v="9"/>
    <s v="Food"/>
    <x v="1"/>
    <b v="1"/>
    <n v="1"/>
    <n v="0.66666666666666663"/>
    <s v="Stretch Island Fruit Leathers Snacks "/>
    <s v=" Variet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988584253"/>
    <s v="Monday, April 18, 2022"/>
    <s v="Cash"/>
    <n v="123"/>
    <n v="1.5"/>
    <n v="1"/>
    <n v="123"/>
    <n v="1.5"/>
    <n v="1"/>
    <n v="1.5"/>
    <n v="1.5"/>
    <d v="2022-04-18T00:00:00"/>
    <x v="16"/>
    <s v="Food"/>
    <x v="1"/>
    <b v="1"/>
    <n v="1.5"/>
    <n v="1"/>
    <s v="Cheetos "/>
    <s v=" Fleming Hot Crunchy"/>
    <m/>
    <s v="Monday"/>
    <s v=" April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88858113"/>
    <s v="Tuesday, April 19, 2022"/>
    <s v="Cash"/>
    <n v="144"/>
    <n v="3"/>
    <n v="1"/>
    <n v="144"/>
    <n v="3"/>
    <n v="1"/>
    <n v="3"/>
    <n v="3"/>
    <d v="2022-04-18T00:00:00"/>
    <x v="5"/>
    <s v="Carbonated"/>
    <x v="0"/>
    <b v="1"/>
    <n v="3"/>
    <n v="2"/>
    <s v="Monster Energy Original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4988858741"/>
    <s v="Tuesday, April 19, 2022"/>
    <s v="Cash"/>
    <n v="121"/>
    <n v="1.5"/>
    <n v="1"/>
    <n v="121"/>
    <n v="1.5"/>
    <n v="1"/>
    <n v="1.5"/>
    <n v="1.5"/>
    <d v="2022-04-18T00:00:00"/>
    <x v="75"/>
    <s v="Food"/>
    <x v="1"/>
    <b v="1"/>
    <n v="1.5"/>
    <n v="1"/>
    <s v="Cheetos Flaming Hot Limon Crunchy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4989456446"/>
    <s v="Tuesday, April 19, 2022"/>
    <s v="Credit"/>
    <n v="143"/>
    <n v="2.5"/>
    <n v="1"/>
    <n v="143"/>
    <n v="2.5"/>
    <n v="1"/>
    <n v="2.5"/>
    <n v="2.5"/>
    <d v="2022-04-19T00:00:00"/>
    <x v="7"/>
    <s v="Non Carbonated"/>
    <x v="2"/>
    <b v="1"/>
    <n v="2.5"/>
    <n v="1.6666666666666667"/>
    <s v="Snapple Diet Tea "/>
    <s v=" Lemon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Quaker Caramel Rice Crisps"/>
    <s v="Food"/>
    <n v="14990144718"/>
    <s v="Tuesday, April 19, 2022"/>
    <s v="Credit"/>
    <n v="122"/>
    <n v="1.5"/>
    <n v="2"/>
    <n v="122"/>
    <n v="1.5"/>
    <n v="2"/>
    <n v="3"/>
    <n v="5"/>
    <d v="2022-04-19T00:00:00"/>
    <x v="115"/>
    <s v="Food"/>
    <x v="1"/>
    <b v="1"/>
    <n v="1.5"/>
    <n v="1"/>
    <s v="Quaker Caramel Rice Crisps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90144718"/>
    <s v="Tuesday, April 19, 2022"/>
    <s v="Credit"/>
    <n v="134"/>
    <n v="2"/>
    <n v="1"/>
    <n v="134"/>
    <n v="2"/>
    <n v="1"/>
    <n v="2"/>
    <n v="5"/>
    <d v="2022-04-19T00:00:00"/>
    <x v="10"/>
    <s v="Food"/>
    <x v="1"/>
    <b v="1"/>
    <n v="2"/>
    <n v="1.3333333333333333"/>
    <s v="KitKat "/>
    <s v=" Crisp Wafers"/>
    <m/>
    <s v="Tuesday"/>
    <s v=" April 1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4990631671"/>
    <s v="Tuesday, April 19, 2022"/>
    <s v="Cash"/>
    <n v="125"/>
    <n v="1.25"/>
    <n v="1"/>
    <n v="125"/>
    <n v="1.25"/>
    <n v="1"/>
    <n v="1.25"/>
    <n v="1.25"/>
    <d v="2022-04-19T00:00:00"/>
    <x v="48"/>
    <s v="Food"/>
    <x v="1"/>
    <b v="1"/>
    <n v="1.25"/>
    <n v="0.83333333333333337"/>
    <s v="CheezIt "/>
    <s v=" Original"/>
    <m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90633490"/>
    <s v="Tuesday, April 19, 2022"/>
    <s v="Cash"/>
    <n v="142"/>
    <n v="1.5"/>
    <n v="1"/>
    <n v="142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90640462"/>
    <s v="Tuesday, April 19, 2022"/>
    <s v="Cash"/>
    <n v="142"/>
    <n v="1.5"/>
    <n v="1"/>
    <n v="142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4990837788"/>
    <s v="Tuesday, April 19, 2022"/>
    <s v="Cash"/>
    <n v="110"/>
    <n v="1.5"/>
    <n v="1"/>
    <n v="110"/>
    <n v="1.5"/>
    <n v="1"/>
    <n v="1.5"/>
    <n v="1.5"/>
    <d v="2022-04-19T00:00:00"/>
    <x v="3"/>
    <s v="Food"/>
    <x v="1"/>
    <b v="1"/>
    <n v="1.5"/>
    <n v="1"/>
    <s v="Miss Vickie's Potato Chip "/>
    <s v=" Sea Salt &amp; Vinega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90907560"/>
    <s v="Tuesday, April 19, 2022"/>
    <s v="Cash"/>
    <n v="146"/>
    <n v="3"/>
    <n v="1"/>
    <n v="146"/>
    <n v="3"/>
    <n v="1"/>
    <n v="3"/>
    <n v="3"/>
    <d v="2022-04-19T00:00:00"/>
    <x v="5"/>
    <s v="Carbonated"/>
    <x v="0"/>
    <b v="1"/>
    <n v="3"/>
    <n v="2"/>
    <s v="Monster Energy Original"/>
    <m/>
    <m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91194163"/>
    <s v="Tuesday, April 19, 2022"/>
    <s v="Credit"/>
    <n v="144"/>
    <n v="1.5"/>
    <n v="1"/>
    <n v="144"/>
    <n v="1.5"/>
    <n v="1"/>
    <n v="1.5"/>
    <n v="1.5"/>
    <d v="2022-04-19T00:00:00"/>
    <x v="29"/>
    <s v="Water"/>
    <x v="3"/>
    <b v="1"/>
    <n v="1.5"/>
    <n v="1"/>
    <s v="Poland Springs Water"/>
    <m/>
    <m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91136396"/>
    <s v="Tuesday, April 19, 2022"/>
    <s v="Credit"/>
    <n v="142"/>
    <n v="1.5"/>
    <n v="1"/>
    <n v="142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Quaker Apple Cinnamon Rice Crisps"/>
    <s v="Food"/>
    <n v="14991403831"/>
    <s v="Tuesday, April 19, 2022"/>
    <s v="Credit"/>
    <n v="124"/>
    <n v="1"/>
    <n v="1"/>
    <n v="124"/>
    <n v="1"/>
    <n v="1"/>
    <n v="1"/>
    <n v="3.5"/>
    <d v="2022-04-19T00:00:00"/>
    <x v="119"/>
    <s v="Food"/>
    <x v="1"/>
    <b v="1"/>
    <n v="1"/>
    <n v="0.66666666666666663"/>
    <s v="Quaker Apple Cinnamon Rice Crisps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Quaker ButterMilk Ranch Rice Crisps"/>
    <s v="Food"/>
    <n v="14991403831"/>
    <s v="Tuesday, April 19, 2022"/>
    <s v="Credit"/>
    <n v="125"/>
    <n v="1"/>
    <n v="1"/>
    <n v="125"/>
    <n v="1"/>
    <n v="1"/>
    <n v="1"/>
    <n v="3.5"/>
    <d v="2022-04-19T00:00:00"/>
    <x v="121"/>
    <s v="Food"/>
    <x v="1"/>
    <b v="1"/>
    <n v="1"/>
    <n v="0.66666666666666663"/>
    <s v="Quaker ButterMilk Ranch Rice Crisps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Quaker Cheddar Rice Crisps"/>
    <s v="Food"/>
    <n v="14991403831"/>
    <s v="Tuesday, April 19, 2022"/>
    <s v="Credit"/>
    <n v="120"/>
    <n v="1.5"/>
    <n v="1"/>
    <n v="120"/>
    <n v="1.5"/>
    <n v="1"/>
    <n v="1.5"/>
    <n v="3.5"/>
    <d v="2022-04-19T00:00:00"/>
    <x v="126"/>
    <s v="Food"/>
    <x v="1"/>
    <b v="1"/>
    <n v="1.5"/>
    <n v="1"/>
    <s v="Quaker Cheddar Rice Crisps"/>
    <m/>
    <m/>
    <s v="Tuesday"/>
    <s v=" April 19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4991730453"/>
    <s v="Tuesday, April 19, 2022"/>
    <s v="Cash"/>
    <n v="110"/>
    <n v="1.5"/>
    <n v="1"/>
    <n v="110"/>
    <n v="1.5"/>
    <n v="1"/>
    <n v="1.5"/>
    <n v="1.5"/>
    <d v="2022-04-19T00:00:00"/>
    <x v="3"/>
    <s v="Food"/>
    <x v="1"/>
    <b v="1"/>
    <n v="1.5"/>
    <n v="1"/>
    <s v="Miss Vickie's Potato Chip "/>
    <s v=" Sea Salt &amp; Vinega"/>
    <m/>
    <s v="Tuesday"/>
    <s v=" April 19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4991918235"/>
    <s v="Tuesday, April 19, 2022"/>
    <s v="Credit"/>
    <n v="111"/>
    <n v="1.5"/>
    <n v="1"/>
    <n v="111"/>
    <n v="1.5"/>
    <n v="1"/>
    <n v="1.5"/>
    <n v="1.5"/>
    <d v="2022-04-19T00:00:00"/>
    <x v="51"/>
    <s v="Food"/>
    <x v="1"/>
    <b v="1"/>
    <n v="1.5"/>
    <n v="1"/>
    <s v="Miss Vickie's Potato Chip "/>
    <s v=" Smokehouse BBQ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2167143"/>
    <s v="Tuesday, April 19, 2022"/>
    <s v="Cash"/>
    <n v="142"/>
    <n v="1.5"/>
    <n v="1"/>
    <n v="142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92581458"/>
    <s v="Tuesday, April 19, 2022"/>
    <s v="Credit"/>
    <n v="140"/>
    <n v="1.5"/>
    <n v="1"/>
    <n v="140"/>
    <n v="1.5"/>
    <n v="1"/>
    <n v="1.5"/>
    <n v="1.5"/>
    <d v="2022-04-19T00:00:00"/>
    <x v="92"/>
    <s v="Carbonated"/>
    <x v="0"/>
    <b v="1"/>
    <n v="1.5"/>
    <n v="1"/>
    <s v="Spindrift "/>
    <s v=" Sparkling Water "/>
    <s v=" Pineapple"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4992596726"/>
    <s v="Tuesday, April 19, 2022"/>
    <s v="Cash"/>
    <n v="113"/>
    <n v="1.5"/>
    <n v="1"/>
    <n v="113"/>
    <n v="1.5"/>
    <n v="1"/>
    <n v="1.5"/>
    <n v="1.5"/>
    <d v="2022-04-19T00:00:00"/>
    <x v="27"/>
    <s v="Food"/>
    <x v="1"/>
    <b v="1"/>
    <n v="1.5"/>
    <n v="1"/>
    <s v="SunChips Multigrain "/>
    <s v=" Salsa"/>
    <m/>
    <s v="Tuesday"/>
    <s v=" April 19"/>
    <n v="2022"/>
    <n v="6527"/>
  </r>
  <r>
    <s v="Processed"/>
    <s v="VJ300320611"/>
    <s v="Brunswick Sq Mall"/>
    <s v="BSQ Mall x1366 - ATT"/>
    <n v="40.423690999999998"/>
    <n v="-74.380831999999998"/>
    <s v="Snapple Diet Tea - Raspberry"/>
    <s v="Non Carbonated"/>
    <n v="14992900785"/>
    <s v="Tuesday, April 19, 2022"/>
    <s v="Credit"/>
    <n v="145"/>
    <n v="2.5"/>
    <n v="1"/>
    <n v="145"/>
    <n v="2.5"/>
    <n v="1"/>
    <n v="2.5"/>
    <n v="2.5"/>
    <d v="2022-04-22T00:00:00"/>
    <x v="31"/>
    <s v="Non Carbonated"/>
    <x v="2"/>
    <b v="1"/>
    <n v="2.5"/>
    <n v="1.6666666666666667"/>
    <s v="Snapple Diet Tea "/>
    <s v=" Raspberry"/>
    <m/>
    <s v="Tuesday"/>
    <s v=" April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4993036765"/>
    <s v="Tuesday, April 19, 2022"/>
    <s v="Credit"/>
    <n v="142"/>
    <n v="1.5"/>
    <n v="1"/>
    <n v="142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4993230980"/>
    <s v="Tuesday, April 19, 2022"/>
    <s v="Cash"/>
    <n v="140"/>
    <n v="1.5"/>
    <n v="1"/>
    <n v="140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93242868"/>
    <s v="Tuesday, April 19, 2022"/>
    <s v="Credit"/>
    <n v="144"/>
    <n v="1.5"/>
    <n v="1"/>
    <n v="144"/>
    <n v="1.5"/>
    <n v="1"/>
    <n v="1.5"/>
    <n v="1.5"/>
    <d v="2022-04-19T00:00:00"/>
    <x v="29"/>
    <s v="Water"/>
    <x v="3"/>
    <b v="1"/>
    <n v="1.5"/>
    <n v="1"/>
    <s v="Poland Springs Water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3472534"/>
    <s v="Tuesday, April 19, 2022"/>
    <s v="Cash"/>
    <n v="141"/>
    <n v="1.5"/>
    <n v="1"/>
    <n v="141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3738861"/>
    <s v="Tuesday, April 19, 2022"/>
    <s v="Credit"/>
    <n v="141"/>
    <n v="1.5"/>
    <n v="1"/>
    <n v="141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993820036"/>
    <s v="Tuesday, April 19, 2022"/>
    <s v="Cash"/>
    <n v="123"/>
    <n v="1.5"/>
    <n v="1"/>
    <n v="123"/>
    <n v="1.5"/>
    <n v="1"/>
    <n v="1.5"/>
    <n v="1.5"/>
    <d v="2022-04-19T00:00:00"/>
    <x v="16"/>
    <s v="Food"/>
    <x v="1"/>
    <b v="1"/>
    <n v="1.5"/>
    <n v="1"/>
    <s v="Cheetos "/>
    <s v=" Fleming Hot Crunchy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3833938"/>
    <s v="Tuesday, April 19, 2022"/>
    <s v="Cash"/>
    <n v="141"/>
    <n v="1.5"/>
    <n v="1"/>
    <n v="141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3862460"/>
    <s v="Tuesday, April 19, 2022"/>
    <s v="Cash"/>
    <n v="141"/>
    <n v="1.5"/>
    <n v="1"/>
    <n v="141"/>
    <n v="1.5"/>
    <n v="1"/>
    <n v="1.5"/>
    <n v="1.5"/>
    <d v="2022-04-19T00:00:00"/>
    <x v="44"/>
    <s v="Carbonated"/>
    <x v="0"/>
    <b v="1"/>
    <n v="1.5"/>
    <n v="1"/>
    <s v="Coca Cola "/>
    <s v=" Zero Sugar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Jacks Links Bar Beef Strip"/>
    <s v="Food"/>
    <n v="14993863576"/>
    <s v="Tuesday, April 19, 2022"/>
    <s v="Cash"/>
    <n v="137"/>
    <n v="2"/>
    <n v="1"/>
    <n v="137"/>
    <n v="2"/>
    <n v="1"/>
    <n v="2"/>
    <n v="2"/>
    <d v="2022-04-19T00:00:00"/>
    <x v="14"/>
    <s v="Food"/>
    <x v="1"/>
    <b v="1"/>
    <n v="2"/>
    <n v="1.3333333333333333"/>
    <s v="Jacks Links Bar Beef Strip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93865318"/>
    <s v="Tuesday, April 19, 2022"/>
    <s v="Cash"/>
    <n v="134"/>
    <n v="2"/>
    <n v="1"/>
    <n v="134"/>
    <n v="2"/>
    <n v="1"/>
    <n v="2"/>
    <n v="2"/>
    <d v="2022-04-19T00:00:00"/>
    <x v="10"/>
    <s v="Food"/>
    <x v="1"/>
    <b v="1"/>
    <n v="2"/>
    <n v="1.3333333333333333"/>
    <s v="KitKat "/>
    <s v=" Crisp Wafers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4993866494"/>
    <s v="Tuesday, April 19, 2022"/>
    <s v="Cash"/>
    <n v="136"/>
    <n v="1.5"/>
    <n v="1"/>
    <n v="136"/>
    <n v="1.5"/>
    <n v="1"/>
    <n v="1.5"/>
    <n v="1.5"/>
    <d v="2022-04-19T00:00:00"/>
    <x v="26"/>
    <s v="Food"/>
    <x v="1"/>
    <b v="1"/>
    <n v="1.5"/>
    <n v="1"/>
    <s v="Newtons Fig Bar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4993990504"/>
    <s v="Tuesday, April 19, 2022"/>
    <s v="Credit"/>
    <n v="134"/>
    <n v="2"/>
    <n v="1"/>
    <n v="134"/>
    <n v="2"/>
    <n v="1"/>
    <n v="2"/>
    <n v="2"/>
    <d v="2022-04-19T00:00:00"/>
    <x v="10"/>
    <s v="Food"/>
    <x v="1"/>
    <b v="1"/>
    <n v="2"/>
    <n v="1.3333333333333333"/>
    <s v="KitKat "/>
    <s v=" Crisp Wafers"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93991916"/>
    <s v="Tuesday, April 19, 2022"/>
    <s v="Cash"/>
    <n v="146"/>
    <n v="3"/>
    <n v="1"/>
    <n v="146"/>
    <n v="3"/>
    <n v="1"/>
    <n v="3"/>
    <n v="3"/>
    <d v="2022-04-19T00:00:00"/>
    <x v="5"/>
    <s v="Carbonated"/>
    <x v="0"/>
    <b v="1"/>
    <n v="3"/>
    <n v="2"/>
    <s v="Monster Energy Original"/>
    <m/>
    <m/>
    <s v="Tuesday"/>
    <s v=" April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94304684"/>
    <s v="Wednesday, April 20, 2022"/>
    <s v="Cash"/>
    <n v="146"/>
    <n v="3"/>
    <n v="1"/>
    <n v="146"/>
    <n v="3"/>
    <n v="1"/>
    <n v="3"/>
    <n v="3"/>
    <d v="2022-04-19T00:00:00"/>
    <x v="5"/>
    <s v="Carbonated"/>
    <x v="0"/>
    <b v="1"/>
    <n v="3"/>
    <n v="2"/>
    <s v="Monster Energy Original"/>
    <m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Quaker Caramel Rice Crisps"/>
    <s v="Food"/>
    <n v="14995056797"/>
    <s v="Wednesday, April 20, 2022"/>
    <s v="Credit"/>
    <n v="122"/>
    <n v="1.5"/>
    <n v="1"/>
    <n v="122"/>
    <n v="1.5"/>
    <n v="1"/>
    <n v="1.5"/>
    <n v="3"/>
    <d v="2022-04-20T00:00:00"/>
    <x v="115"/>
    <s v="Food"/>
    <x v="1"/>
    <b v="1"/>
    <n v="1.5"/>
    <n v="1"/>
    <s v="Quaker Caramel Rice Crisps"/>
    <m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4995056797"/>
    <s v="Wednesday, April 20, 2022"/>
    <s v="Credit"/>
    <n v="123"/>
    <n v="1.5"/>
    <n v="1"/>
    <n v="123"/>
    <n v="1.5"/>
    <n v="1"/>
    <n v="1.5"/>
    <n v="3"/>
    <d v="2022-04-20T00:00:00"/>
    <x v="16"/>
    <s v="Food"/>
    <x v="1"/>
    <b v="1"/>
    <n v="1.5"/>
    <n v="1"/>
    <s v="Cheetos "/>
    <s v=" Fleming Hot Crunchy"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Belvita Snack Packs - Chocolate"/>
    <s v="Food"/>
    <n v="14995122177"/>
    <s v="Wednesday, April 20, 2022"/>
    <s v="Credit"/>
    <n v="123"/>
    <n v="1.5"/>
    <n v="1"/>
    <n v="123"/>
    <n v="1.5"/>
    <n v="1"/>
    <n v="1.5"/>
    <n v="1.5"/>
    <d v="2022-04-20T00:00:00"/>
    <x v="116"/>
    <s v="Food"/>
    <x v="1"/>
    <b v="1"/>
    <n v="1.5"/>
    <n v="1"/>
    <s v="Belvita Snack Packs "/>
    <s v=" Chocolate"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95228165"/>
    <s v="Wednesday, April 20, 2022"/>
    <s v="Credit"/>
    <n v="144"/>
    <n v="1.5"/>
    <n v="1"/>
    <n v="144"/>
    <n v="1.5"/>
    <n v="1"/>
    <n v="1.5"/>
    <n v="1.5"/>
    <d v="2022-04-20T00:00:00"/>
    <x v="29"/>
    <s v="Water"/>
    <x v="3"/>
    <b v="1"/>
    <n v="1.5"/>
    <n v="1"/>
    <s v="Poland Springs Water"/>
    <m/>
    <m/>
    <s v="Wednesday"/>
    <s v=" April 2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4995508242"/>
    <s v="Wednesday, April 20, 2022"/>
    <s v="Cash"/>
    <n v="123"/>
    <n v="1.5"/>
    <n v="1"/>
    <n v="123"/>
    <n v="1.5"/>
    <n v="1"/>
    <n v="1.5"/>
    <n v="1.5"/>
    <d v="2022-04-20T00:00:00"/>
    <x v="35"/>
    <s v="Food"/>
    <x v="1"/>
    <b v="1"/>
    <n v="1.5"/>
    <n v="1"/>
    <s v="SunChips Multigrain "/>
    <s v=" Harvest Cheddar"/>
    <m/>
    <s v="Wednesday"/>
    <s v=" April 20"/>
    <n v="2022"/>
    <n v="6527"/>
  </r>
  <r>
    <s v="Processed"/>
    <s v="VJ300320611"/>
    <s v="Brunswick Sq Mall"/>
    <s v="BSQ Mall x1366 - ATT"/>
    <n v="40.423690999999998"/>
    <n v="-74.380831999999998"/>
    <s v="Cheetos Baked - Flaming Hot"/>
    <s v="Food"/>
    <n v="14996350474"/>
    <s v="Wednesday, April 20, 2022"/>
    <s v="Cash"/>
    <n v="124"/>
    <n v="1.5"/>
    <n v="1"/>
    <n v="124"/>
    <n v="1.5"/>
    <n v="1"/>
    <n v="1.5"/>
    <n v="1.5"/>
    <d v="2022-04-22T00:00:00"/>
    <x v="23"/>
    <s v="Food"/>
    <x v="1"/>
    <b v="1"/>
    <n v="1.5"/>
    <n v="1"/>
    <s v="Cheetos Baked "/>
    <s v=" Flaming Hot"/>
    <m/>
    <s v="Wednesday"/>
    <s v=" April 20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4996652495"/>
    <s v="Wednesday, April 20, 2022"/>
    <s v="Cash"/>
    <n v="135"/>
    <n v="2"/>
    <n v="1"/>
    <n v="135"/>
    <n v="2"/>
    <n v="1"/>
    <n v="2"/>
    <n v="2"/>
    <d v="2022-04-22T00:00:00"/>
    <x v="10"/>
    <s v="Food"/>
    <x v="1"/>
    <b v="1"/>
    <n v="2"/>
    <n v="1.3333333333333333"/>
    <s v="KitKat "/>
    <s v=" Crisp Wafers"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Quaker Caramel Rice Crisps"/>
    <s v="Food"/>
    <n v="14996834927"/>
    <s v="Wednesday, April 20, 2022"/>
    <s v="Credit"/>
    <n v="122"/>
    <n v="1.5"/>
    <n v="1"/>
    <n v="122"/>
    <n v="1.5"/>
    <n v="1"/>
    <n v="1.5"/>
    <n v="3"/>
    <d v="2022-04-20T00:00:00"/>
    <x v="115"/>
    <s v="Food"/>
    <x v="1"/>
    <b v="1"/>
    <n v="1.5"/>
    <n v="1"/>
    <s v="Quaker Caramel Rice Crisps"/>
    <m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Pop Corners - Kettle Corn"/>
    <s v="Food"/>
    <n v="14996834927"/>
    <s v="Wednesday, April 20, 2022"/>
    <s v="Credit"/>
    <n v="111"/>
    <n v="1.5"/>
    <n v="1"/>
    <n v="111"/>
    <n v="1.5"/>
    <n v="1"/>
    <n v="1.5"/>
    <n v="3"/>
    <d v="2022-04-20T00:00:00"/>
    <x v="113"/>
    <s v="Food"/>
    <x v="1"/>
    <b v="1"/>
    <n v="1.5"/>
    <n v="1"/>
    <s v="Pop Corners "/>
    <s v=" Kettle Corn"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4996841477"/>
    <s v="Wednesday, April 20, 2022"/>
    <s v="Cash"/>
    <n v="122"/>
    <n v="2.5"/>
    <n v="1"/>
    <n v="122"/>
    <n v="2.5"/>
    <n v="1"/>
    <n v="2.5"/>
    <n v="2.5"/>
    <d v="2022-04-20T00:00:00"/>
    <x v="6"/>
    <s v="Food"/>
    <x v="1"/>
    <b v="1"/>
    <n v="2.5"/>
    <n v="1.6666666666666667"/>
    <s v="Seapoint Farms Dry Roasted Edamame "/>
    <s v=" Wasabi"/>
    <m/>
    <s v="Wednesday"/>
    <s v=" April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4996849859"/>
    <s v="Wednesday, April 20, 2022"/>
    <s v="Cash"/>
    <n v="144"/>
    <n v="1.5"/>
    <n v="1"/>
    <n v="144"/>
    <n v="1.5"/>
    <n v="1"/>
    <n v="1.5"/>
    <n v="1.5"/>
    <d v="2022-04-20T00:00:00"/>
    <x v="29"/>
    <s v="Water"/>
    <x v="3"/>
    <b v="1"/>
    <n v="1.5"/>
    <n v="1"/>
    <s v="Poland Springs Water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Keto Krisp - Almond Butter"/>
    <s v="Carbonated"/>
    <n v="14996874442"/>
    <s v="Wednesday, April 20, 2022"/>
    <s v="Cash"/>
    <n v="133"/>
    <n v="2"/>
    <n v="1"/>
    <n v="133"/>
    <n v="2"/>
    <n v="1"/>
    <n v="2"/>
    <n v="2"/>
    <d v="2022-04-20T00:00:00"/>
    <x v="64"/>
    <s v="Carbonated"/>
    <x v="0"/>
    <b v="1"/>
    <n v="2"/>
    <n v="1.3333333333333333"/>
    <s v="Keto Krisp "/>
    <s v=" Almond Butter"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96877074"/>
    <s v="Wednesday, April 20, 2022"/>
    <s v="Cash"/>
    <n v="140"/>
    <n v="1.5"/>
    <n v="1"/>
    <n v="140"/>
    <n v="1.5"/>
    <n v="1"/>
    <n v="1.5"/>
    <n v="1.5"/>
    <d v="2022-04-20T00:00:00"/>
    <x v="92"/>
    <s v="Carbonated"/>
    <x v="0"/>
    <b v="1"/>
    <n v="1.5"/>
    <n v="1"/>
    <s v="Spindrift "/>
    <s v=" Sparkling Water "/>
    <s v=" Pineapple"/>
    <s v="Wednesday"/>
    <s v=" April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97311644"/>
    <s v="Wednesday, April 20, 2022"/>
    <s v="Cash"/>
    <n v="146"/>
    <n v="3"/>
    <n v="1"/>
    <n v="146"/>
    <n v="3"/>
    <n v="1"/>
    <n v="3"/>
    <n v="3"/>
    <d v="2022-04-20T00:00:00"/>
    <x v="5"/>
    <s v="Carbonated"/>
    <x v="0"/>
    <b v="1"/>
    <n v="3"/>
    <n v="2"/>
    <s v="Monster Energy Original"/>
    <m/>
    <m/>
    <s v="Wednesday"/>
    <s v=" April 2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97367398"/>
    <s v="Wednesday, April 20, 2022"/>
    <s v="Credit"/>
    <n v="132"/>
    <n v="2"/>
    <n v="1"/>
    <n v="132"/>
    <n v="2"/>
    <n v="1"/>
    <n v="2"/>
    <n v="2"/>
    <d v="2022-04-20T00:00:00"/>
    <x v="21"/>
    <s v="Food"/>
    <x v="1"/>
    <b v="1"/>
    <n v="2"/>
    <n v="1.3333333333333333"/>
    <s v="Robert Irvine's "/>
    <s v=" Fit Crunch "/>
    <s v="  Chocolate Pea"/>
    <s v="Wednesday"/>
    <s v=" April 20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4997514523"/>
    <s v="Wednesday, April 20, 2022"/>
    <s v="Cash"/>
    <n v="114"/>
    <n v="1.5"/>
    <n v="1"/>
    <n v="114"/>
    <n v="1.5"/>
    <n v="1"/>
    <n v="1.5"/>
    <n v="1.5"/>
    <d v="2022-04-20T00:00:00"/>
    <x v="13"/>
    <s v="Food"/>
    <x v="1"/>
    <b v="1"/>
    <n v="1.5"/>
    <n v="1"/>
    <s v="Miss Vickie's Potato Chip "/>
    <s v=" Sea Salt Original"/>
    <m/>
    <s v="Wednesday"/>
    <s v=" April 2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4997815957"/>
    <s v="Wednesday, April 20, 2022"/>
    <s v="Cash"/>
    <n v="132"/>
    <n v="2"/>
    <n v="1"/>
    <n v="132"/>
    <n v="2"/>
    <n v="1"/>
    <n v="2"/>
    <n v="2"/>
    <d v="2022-04-20T00:00:00"/>
    <x v="21"/>
    <s v="Food"/>
    <x v="1"/>
    <b v="1"/>
    <n v="2"/>
    <n v="1.3333333333333333"/>
    <s v="Robert Irvine's "/>
    <s v=" Fit Crunch "/>
    <s v="  Chocolate Pea"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97853627"/>
    <s v="Wednesday, April 20, 2022"/>
    <s v="Credit"/>
    <n v="144"/>
    <n v="1.5"/>
    <n v="1"/>
    <n v="144"/>
    <n v="1.5"/>
    <n v="1"/>
    <n v="1.5"/>
    <n v="1.5"/>
    <d v="2022-04-20T00:00:00"/>
    <x v="29"/>
    <s v="Water"/>
    <x v="3"/>
    <b v="1"/>
    <n v="1.5"/>
    <n v="1"/>
    <s v="Poland Springs Water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4997873262"/>
    <s v="Wednesday, April 20, 2022"/>
    <s v="Cash"/>
    <n v="140"/>
    <n v="1.5"/>
    <n v="1"/>
    <n v="140"/>
    <n v="1.5"/>
    <n v="1"/>
    <n v="1.5"/>
    <n v="1.5"/>
    <d v="2022-04-20T00:00:00"/>
    <x v="92"/>
    <s v="Carbonated"/>
    <x v="0"/>
    <b v="1"/>
    <n v="1.5"/>
    <n v="1"/>
    <s v="Spindrift "/>
    <s v=" Sparkling Water "/>
    <s v=" Pineapple"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4997945532"/>
    <s v="Wednesday, April 20, 2022"/>
    <s v="Credit"/>
    <n v="147"/>
    <n v="2.5"/>
    <n v="1"/>
    <n v="147"/>
    <n v="2.5"/>
    <n v="1"/>
    <n v="2.5"/>
    <n v="2.5"/>
    <d v="2022-04-20T00:00:00"/>
    <x v="37"/>
    <s v="Non Carbonated"/>
    <x v="2"/>
    <b v="1"/>
    <n v="2.5"/>
    <n v="1.6666666666666667"/>
    <s v="Snapple Diet Tea "/>
    <s v=" Peach Tea"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8096682"/>
    <s v="Wednesday, April 20, 2022"/>
    <s v="Cash"/>
    <n v="142"/>
    <n v="1.5"/>
    <n v="1"/>
    <n v="142"/>
    <n v="1.5"/>
    <n v="1"/>
    <n v="1.5"/>
    <n v="1.5"/>
    <d v="2022-04-20T00:00:00"/>
    <x v="44"/>
    <s v="Carbonated"/>
    <x v="0"/>
    <b v="1"/>
    <n v="1.5"/>
    <n v="1"/>
    <s v="Coca Cola "/>
    <s v=" Zero Sugar"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8097283"/>
    <s v="Wednesday, April 20, 2022"/>
    <s v="Cash"/>
    <n v="142"/>
    <n v="1.5"/>
    <n v="1"/>
    <n v="142"/>
    <n v="1.5"/>
    <n v="1"/>
    <n v="1.5"/>
    <n v="1.5"/>
    <d v="2022-04-20T00:00:00"/>
    <x v="44"/>
    <s v="Carbonated"/>
    <x v="0"/>
    <b v="1"/>
    <n v="1.5"/>
    <n v="1"/>
    <s v="Coca Cola "/>
    <s v=" Zero Sugar"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4998210123"/>
    <s v="Wednesday, April 20, 2022"/>
    <s v="Credit"/>
    <n v="146"/>
    <n v="3"/>
    <n v="1"/>
    <n v="146"/>
    <n v="3"/>
    <n v="1"/>
    <n v="3"/>
    <n v="3"/>
    <d v="2022-04-20T00:00:00"/>
    <x v="5"/>
    <s v="Carbonated"/>
    <x v="0"/>
    <b v="1"/>
    <n v="3"/>
    <n v="2"/>
    <s v="Monster Energy Original"/>
    <m/>
    <m/>
    <s v="Wednesday"/>
    <s v=" April 20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4998424598"/>
    <s v="Wednesday, April 20, 2022"/>
    <s v="Cash"/>
    <n v="121"/>
    <n v="2"/>
    <n v="1"/>
    <n v="121"/>
    <n v="2"/>
    <n v="1"/>
    <n v="2"/>
    <n v="2"/>
    <d v="2022-04-20T00:00:00"/>
    <x v="18"/>
    <s v="Food"/>
    <x v="1"/>
    <b v="1"/>
    <n v="2"/>
    <n v="1.3333333333333333"/>
    <s v="Oreo Mini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4998448400"/>
    <s v="Wednesday, April 20, 2022"/>
    <s v="Cash"/>
    <n v="121"/>
    <n v="1.5"/>
    <n v="1"/>
    <n v="121"/>
    <n v="1.5"/>
    <n v="1"/>
    <n v="1.5"/>
    <n v="1.5"/>
    <d v="2022-04-20T00:00:00"/>
    <x v="49"/>
    <s v="Food"/>
    <x v="1"/>
    <b v="1"/>
    <n v="1.5"/>
    <n v="1"/>
    <s v="Takis FUGEO mini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4998450454"/>
    <s v="Wednesday, April 20, 2022"/>
    <s v="Cash"/>
    <n v="121"/>
    <n v="1.5"/>
    <n v="1"/>
    <n v="121"/>
    <n v="1.5"/>
    <n v="1"/>
    <n v="1.5"/>
    <n v="1.5"/>
    <d v="2022-04-20T00:00:00"/>
    <x v="49"/>
    <s v="Food"/>
    <x v="1"/>
    <b v="1"/>
    <n v="1.5"/>
    <n v="1"/>
    <s v="Takis FUGEO mini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4998484947"/>
    <s v="Wednesday, April 20, 2022"/>
    <s v="Cash"/>
    <n v="121"/>
    <n v="1.5"/>
    <n v="1"/>
    <n v="121"/>
    <n v="1.5"/>
    <n v="1"/>
    <n v="1.5"/>
    <n v="1.5"/>
    <d v="2022-04-20T00:00:00"/>
    <x v="49"/>
    <s v="Food"/>
    <x v="1"/>
    <b v="1"/>
    <n v="1.5"/>
    <n v="1"/>
    <s v="Takis FUGEO mini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4998488279"/>
    <s v="Wednesday, April 20, 2022"/>
    <s v="Cash"/>
    <n v="144"/>
    <n v="1.5"/>
    <n v="1"/>
    <n v="144"/>
    <n v="1.5"/>
    <n v="1"/>
    <n v="1.5"/>
    <n v="1.5"/>
    <d v="2022-04-20T00:00:00"/>
    <x v="29"/>
    <s v="Water"/>
    <x v="3"/>
    <b v="1"/>
    <n v="1.5"/>
    <n v="1"/>
    <s v="Poland Springs Water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4998526322"/>
    <s v="Wednesday, April 20, 2022"/>
    <s v="Cash"/>
    <n v="121"/>
    <n v="1.5"/>
    <n v="1"/>
    <n v="121"/>
    <n v="1.5"/>
    <n v="1"/>
    <n v="1.5"/>
    <n v="1.5"/>
    <d v="2022-04-20T00:00:00"/>
    <x v="49"/>
    <s v="Food"/>
    <x v="1"/>
    <b v="1"/>
    <n v="1.5"/>
    <n v="1"/>
    <s v="Takis FUGEO mini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4998526710"/>
    <s v="Wednesday, April 20, 2022"/>
    <s v="Cash"/>
    <n v="121"/>
    <n v="1.5"/>
    <n v="1"/>
    <n v="121"/>
    <n v="1.5"/>
    <n v="1"/>
    <n v="1.5"/>
    <n v="1.5"/>
    <d v="2022-04-20T00:00:00"/>
    <x v="49"/>
    <s v="Food"/>
    <x v="1"/>
    <b v="1"/>
    <n v="1.5"/>
    <n v="1"/>
    <s v="Takis FUGEO mini"/>
    <m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4998545603"/>
    <s v="Wednesday, April 20, 2022"/>
    <s v="Credit"/>
    <n v="111"/>
    <n v="1.5"/>
    <n v="1"/>
    <n v="111"/>
    <n v="1.5"/>
    <n v="1"/>
    <n v="1.5"/>
    <n v="1.5"/>
    <d v="2022-04-20T00:00:00"/>
    <x v="100"/>
    <s v="Food"/>
    <x v="1"/>
    <b v="1"/>
    <n v="1.5"/>
    <n v="1"/>
    <s v="SunChips Multigrain "/>
    <s v=" French Onion"/>
    <m/>
    <s v="Wednesday"/>
    <s v=" April 2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4998889337"/>
    <s v="Wednesday, April 20, 2022"/>
    <s v="Credit"/>
    <n v="124"/>
    <n v="1.25"/>
    <n v="1"/>
    <n v="124"/>
    <n v="1.25"/>
    <n v="1"/>
    <n v="1.25"/>
    <n v="1.25"/>
    <d v="2022-04-20T00:00:00"/>
    <x v="48"/>
    <s v="Food"/>
    <x v="1"/>
    <b v="1"/>
    <n v="1.25"/>
    <n v="0.83333333333333337"/>
    <s v="CheezIt "/>
    <s v=" Original"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4998951828"/>
    <s v="Wednesday, April 20, 2022"/>
    <s v="Cash"/>
    <n v="141"/>
    <n v="1.5"/>
    <n v="1"/>
    <n v="141"/>
    <n v="1.5"/>
    <n v="1"/>
    <n v="1.5"/>
    <n v="1.5"/>
    <d v="2022-04-20T00:00:00"/>
    <x v="44"/>
    <s v="Carbonated"/>
    <x v="0"/>
    <b v="1"/>
    <n v="1.5"/>
    <n v="1"/>
    <s v="Coca Cola "/>
    <s v=" Zero Sugar"/>
    <m/>
    <s v="Wednesday"/>
    <s v=" April 20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4999019229"/>
    <s v="Wednesday, April 20, 2022"/>
    <s v="Cash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Wednesday"/>
    <s v=" April 20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4999329760"/>
    <s v="Wednesday, April 20, 2022"/>
    <s v="Cash"/>
    <n v="132"/>
    <n v="1.25"/>
    <n v="1"/>
    <n v="132"/>
    <n v="1.25"/>
    <n v="1"/>
    <n v="1.25"/>
    <n v="1.25"/>
    <d v="2022-04-20T00:00:00"/>
    <x v="30"/>
    <s v="Food"/>
    <x v="1"/>
    <b v="1"/>
    <n v="1.25"/>
    <n v="0.83333333333333337"/>
    <s v="Chum Fruit Bites "/>
    <s v=" Mango/Strawberry"/>
    <m/>
    <s v="Wednesday"/>
    <s v=" April 20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000712418"/>
    <s v="Thursday, April 21, 2022"/>
    <s v="Credit"/>
    <n v="146"/>
    <n v="3"/>
    <n v="1"/>
    <n v="146"/>
    <n v="3"/>
    <n v="1"/>
    <n v="3"/>
    <n v="3"/>
    <d v="2022-04-22T00:00:00"/>
    <x v="5"/>
    <s v="Carbonated"/>
    <x v="0"/>
    <b v="1"/>
    <n v="3"/>
    <n v="2"/>
    <s v="Monster Energy Original"/>
    <m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00796006"/>
    <s v="Thursday, April 21, 2022"/>
    <s v="Credit"/>
    <n v="145"/>
    <n v="2.75"/>
    <n v="1"/>
    <n v="145"/>
    <n v="2.75"/>
    <n v="1"/>
    <n v="2.75"/>
    <n v="2.75"/>
    <d v="2022-04-21T00:00:00"/>
    <x v="120"/>
    <s v="Non Carbonated"/>
    <x v="2"/>
    <b v="1"/>
    <n v="2.75"/>
    <n v="1.8333333333333333"/>
    <s v="Bai Antioxidant "/>
    <s v=" Tanzania Lemon Super Tea"/>
    <m/>
    <s v="Thursday"/>
    <s v=" April 21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01197930"/>
    <s v="Thursday, April 21, 2022"/>
    <s v="Cash"/>
    <n v="110"/>
    <n v="1.5"/>
    <n v="1"/>
    <n v="110"/>
    <n v="1.5"/>
    <n v="1"/>
    <n v="1.5"/>
    <n v="1.5"/>
    <d v="2022-04-21T00:00:00"/>
    <x v="3"/>
    <s v="Food"/>
    <x v="1"/>
    <b v="1"/>
    <n v="1.5"/>
    <n v="1"/>
    <s v="Miss Vickie's Potato Chip "/>
    <s v=" Sea Salt &amp; Vinega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01895437"/>
    <s v="Thursday, April 21, 2022"/>
    <s v="Cash"/>
    <n v="136"/>
    <n v="2"/>
    <n v="1"/>
    <n v="136"/>
    <n v="2"/>
    <n v="1"/>
    <n v="2"/>
    <n v="2"/>
    <d v="2022-04-21T00:00:00"/>
    <x v="96"/>
    <s v="Food"/>
    <x v="1"/>
    <b v="1"/>
    <n v="2"/>
    <n v="1.3333333333333333"/>
    <s v="Genius Keto Bar "/>
    <s v=" Chocolate Dream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01898031"/>
    <s v="Thursday, April 21, 2022"/>
    <s v="Cash"/>
    <n v="140"/>
    <n v="1.5"/>
    <n v="1"/>
    <n v="140"/>
    <n v="1.5"/>
    <n v="1"/>
    <n v="1.5"/>
    <n v="1.5"/>
    <d v="2022-04-21T00:00:00"/>
    <x v="92"/>
    <s v="Carbonated"/>
    <x v="0"/>
    <b v="1"/>
    <n v="1.5"/>
    <n v="1"/>
    <s v="Spindrift "/>
    <s v=" Sparkling Water "/>
    <s v=" Pineapple"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02106071"/>
    <s v="Thursday, April 21, 2022"/>
    <s v="Cash"/>
    <n v="123"/>
    <n v="1.5"/>
    <n v="1"/>
    <n v="123"/>
    <n v="1.5"/>
    <n v="1"/>
    <n v="1.5"/>
    <n v="1.5"/>
    <d v="2022-04-21T00:00:00"/>
    <x v="49"/>
    <s v="Food"/>
    <x v="1"/>
    <b v="1"/>
    <n v="1.5"/>
    <n v="1"/>
    <s v="Takis FUGEO mini"/>
    <m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02295238"/>
    <s v="Thursday, April 21, 2022"/>
    <s v="Cash"/>
    <n v="113"/>
    <n v="1.5"/>
    <n v="1"/>
    <n v="113"/>
    <n v="1.5"/>
    <n v="1"/>
    <n v="1.5"/>
    <n v="1.5"/>
    <d v="2022-04-21T00:00:00"/>
    <x v="123"/>
    <s v="Food"/>
    <x v="1"/>
    <b v="1"/>
    <n v="1.5"/>
    <n v="1"/>
    <s v="Pop Corners "/>
    <s v=" White Cheddar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02969284"/>
    <s v="Thursday, April 21, 2022"/>
    <s v="Cash"/>
    <n v="131"/>
    <n v="2"/>
    <n v="1"/>
    <n v="131"/>
    <n v="2"/>
    <n v="1"/>
    <n v="2"/>
    <n v="2"/>
    <d v="2022-04-21T00:00:00"/>
    <x v="21"/>
    <s v="Food"/>
    <x v="1"/>
    <b v="1"/>
    <n v="2"/>
    <n v="1.3333333333333333"/>
    <s v="Robert Irvine's "/>
    <s v=" Fit Crunch "/>
    <s v="  Chocolate Pea"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003380095"/>
    <s v="Thursday, April 21, 2022"/>
    <s v="Credit"/>
    <n v="141"/>
    <n v="2"/>
    <n v="1"/>
    <n v="141"/>
    <n v="2"/>
    <n v="1"/>
    <n v="2"/>
    <n v="2"/>
    <d v="2022-04-21T00:00:00"/>
    <x v="93"/>
    <s v="Non Carbonated"/>
    <x v="2"/>
    <b v="1"/>
    <n v="2"/>
    <n v="1.3333333333333333"/>
    <s v="Iberia Coconut Water"/>
    <m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03425655"/>
    <s v="Thursday, April 21, 2022"/>
    <s v="Credit"/>
    <n v="120"/>
    <n v="2"/>
    <n v="1"/>
    <n v="120"/>
    <n v="2"/>
    <n v="1"/>
    <n v="2"/>
    <n v="2"/>
    <d v="2022-04-21T00:00:00"/>
    <x v="18"/>
    <s v="Food"/>
    <x v="1"/>
    <b v="1"/>
    <n v="2"/>
    <n v="1.3333333333333333"/>
    <s v="Oreo Mini"/>
    <m/>
    <m/>
    <s v="Thursday"/>
    <s v=" April 2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003712751"/>
    <s v="Thursday, April 21, 2022"/>
    <s v="Credit"/>
    <n v="143"/>
    <n v="2"/>
    <n v="1"/>
    <n v="143"/>
    <n v="2"/>
    <n v="1"/>
    <n v="2"/>
    <n v="2"/>
    <d v="2022-04-22T00:00:00"/>
    <x v="24"/>
    <s v="Water"/>
    <x v="3"/>
    <b v="1"/>
    <n v="2"/>
    <n v="1.3333333333333333"/>
    <s v="S. Pellegrino Sparkling Mineral Water"/>
    <m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Quaker ButterMilk Ranch Rice Crisps"/>
    <s v="Food"/>
    <n v="15003866593"/>
    <s v="Thursday, April 21, 2022"/>
    <s v="Cash"/>
    <n v="125"/>
    <n v="1"/>
    <n v="1"/>
    <n v="125"/>
    <n v="1"/>
    <n v="1"/>
    <n v="1"/>
    <n v="1"/>
    <d v="2022-04-21T00:00:00"/>
    <x v="121"/>
    <s v="Food"/>
    <x v="1"/>
    <b v="1"/>
    <n v="1"/>
    <n v="0.66666666666666663"/>
    <s v="Quaker ButterMilk Ranch Rice Crisps"/>
    <m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03971386"/>
    <s v="Thursday, April 21, 2022"/>
    <s v="Credit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04099442"/>
    <s v="Thursday, April 21, 2022"/>
    <s v="Cash"/>
    <n v="146"/>
    <n v="3"/>
    <n v="1"/>
    <n v="146"/>
    <n v="3"/>
    <n v="1"/>
    <n v="3"/>
    <n v="3"/>
    <d v="2022-04-21T00:00:00"/>
    <x v="5"/>
    <s v="Carbonated"/>
    <x v="0"/>
    <b v="1"/>
    <n v="3"/>
    <n v="2"/>
    <s v="Monster Energy Original"/>
    <m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004191886"/>
    <s v="Thursday, April 21, 2022"/>
    <s v="Cash"/>
    <n v="134"/>
    <n v="2"/>
    <n v="1"/>
    <n v="134"/>
    <n v="2"/>
    <n v="1"/>
    <n v="2"/>
    <n v="2"/>
    <d v="2022-04-21T00:00:00"/>
    <x v="11"/>
    <s v="Food"/>
    <x v="1"/>
    <b v="1"/>
    <n v="2"/>
    <n v="1.3333333333333333"/>
    <s v="Wonderful Pistachios "/>
    <s v=" Variety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Hungry Buddha - Coconut Cocoa"/>
    <s v="Food"/>
    <n v="15004202047"/>
    <s v="Thursday, April 21, 2022"/>
    <s v="Cash"/>
    <n v="139"/>
    <n v="2"/>
    <n v="1"/>
    <n v="139"/>
    <n v="2"/>
    <n v="1"/>
    <n v="2"/>
    <n v="2"/>
    <d v="2022-04-21T00:00:00"/>
    <x v="107"/>
    <s v="Food"/>
    <x v="1"/>
    <b v="1"/>
    <n v="2"/>
    <n v="1.3333333333333333"/>
    <s v="Hungry Buddha "/>
    <s v=" Coconut Cocoa"/>
    <m/>
    <s v="Thursday"/>
    <s v=" April 21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004204286"/>
    <s v="Thursday, April 21, 2022"/>
    <s v="Credit"/>
    <n v="122"/>
    <n v="2"/>
    <n v="1"/>
    <n v="122"/>
    <n v="2"/>
    <n v="1"/>
    <n v="2"/>
    <n v="2"/>
    <d v="2022-04-22T00:00:00"/>
    <x v="18"/>
    <s v="Food"/>
    <x v="1"/>
    <b v="1"/>
    <n v="2"/>
    <n v="1.3333333333333333"/>
    <s v="Oreo Mini"/>
    <m/>
    <m/>
    <s v="Thursday"/>
    <s v=" April 21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004229623"/>
    <s v="Thursday, April 21, 2022"/>
    <s v="Credit"/>
    <n v="121"/>
    <n v="2"/>
    <n v="1"/>
    <n v="121"/>
    <n v="2"/>
    <n v="1"/>
    <n v="2"/>
    <n v="2"/>
    <d v="2022-04-21T00:00:00"/>
    <x v="18"/>
    <s v="Food"/>
    <x v="1"/>
    <b v="1"/>
    <n v="2"/>
    <n v="1.3333333333333333"/>
    <s v="Oreo Mini"/>
    <m/>
    <m/>
    <s v="Thursday"/>
    <s v=" April 21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004233750"/>
    <s v="Thursday, April 21, 2022"/>
    <s v="Credit"/>
    <n v="130"/>
    <n v="2"/>
    <n v="1"/>
    <n v="130"/>
    <n v="2"/>
    <n v="1"/>
    <n v="2"/>
    <n v="2"/>
    <d v="2022-04-21T00:00:00"/>
    <x v="10"/>
    <s v="Food"/>
    <x v="1"/>
    <b v="1"/>
    <n v="2"/>
    <n v="1.3333333333333333"/>
    <s v="KitKat "/>
    <s v=" Crisp Wafers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04273054"/>
    <s v="Thursday, April 21, 2022"/>
    <s v="Credit"/>
    <n v="110"/>
    <n v="1.5"/>
    <n v="1"/>
    <n v="110"/>
    <n v="1.5"/>
    <n v="1"/>
    <n v="1.5"/>
    <n v="1.5"/>
    <d v="2022-04-21T00:00:00"/>
    <x v="113"/>
    <s v="Food"/>
    <x v="1"/>
    <b v="1"/>
    <n v="1.5"/>
    <n v="1"/>
    <s v="Pop Corners "/>
    <s v=" Kettle Corn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04276278"/>
    <s v="Thursday, April 21, 2022"/>
    <s v="Credit"/>
    <n v="113"/>
    <n v="1.5"/>
    <n v="1"/>
    <n v="113"/>
    <n v="1.5"/>
    <n v="1"/>
    <n v="1.5"/>
    <n v="1.5"/>
    <d v="2022-04-21T00:00:00"/>
    <x v="123"/>
    <s v="Food"/>
    <x v="1"/>
    <b v="1"/>
    <n v="1.5"/>
    <n v="1"/>
    <s v="Pop Corners "/>
    <s v=" White Cheddar"/>
    <m/>
    <s v="Thursday"/>
    <s v=" April 2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04423145"/>
    <s v="Thursday, April 21, 2022"/>
    <s v="Credit"/>
    <n v="144"/>
    <n v="1.5"/>
    <n v="1"/>
    <n v="144"/>
    <n v="1.5"/>
    <n v="1"/>
    <n v="1.5"/>
    <n v="1.5"/>
    <d v="2022-04-21T00:00:00"/>
    <x v="29"/>
    <s v="Water"/>
    <x v="3"/>
    <b v="1"/>
    <n v="1.5"/>
    <n v="1"/>
    <s v="Poland Springs Water"/>
    <m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4437151"/>
    <s v="Thursday, April 21, 2022"/>
    <s v="Cash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4451734"/>
    <s v="Thursday, April 21, 2022"/>
    <s v="Cash"/>
    <n v="141"/>
    <n v="1.5"/>
    <n v="1"/>
    <n v="141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4526254"/>
    <s v="Thursday, April 21, 2022"/>
    <s v="Cash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4554886"/>
    <s v="Thursday, April 21, 2022"/>
    <s v="Cash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5039892"/>
    <s v="Thursday, April 21, 2022"/>
    <s v="Cash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5041840"/>
    <s v="Thursday, April 21, 2022"/>
    <s v="Cash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05069404"/>
    <s v="Thursday, April 21, 2022"/>
    <s v="Credit"/>
    <n v="146"/>
    <n v="3"/>
    <n v="1"/>
    <n v="146"/>
    <n v="3"/>
    <n v="1"/>
    <n v="3"/>
    <n v="3"/>
    <d v="2022-04-21T00:00:00"/>
    <x v="5"/>
    <s v="Carbonated"/>
    <x v="0"/>
    <b v="1"/>
    <n v="3"/>
    <n v="2"/>
    <s v="Monster Energy Original"/>
    <m/>
    <m/>
    <s v="Thursday"/>
    <s v=" April 2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5206728"/>
    <s v="Friday, April 22, 2022"/>
    <s v="Cash"/>
    <n v="142"/>
    <n v="1.5"/>
    <n v="1"/>
    <n v="142"/>
    <n v="1.5"/>
    <n v="1"/>
    <n v="1.5"/>
    <n v="1.5"/>
    <d v="2022-04-21T00:00:00"/>
    <x v="44"/>
    <s v="Carbonated"/>
    <x v="0"/>
    <b v="1"/>
    <n v="1.5"/>
    <n v="1"/>
    <s v="Coca Cola "/>
    <s v=" Zero Sugar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5805050"/>
    <s v="Friday, April 22, 2022"/>
    <s v="Cash"/>
    <n v="141"/>
    <n v="1.5"/>
    <n v="1"/>
    <n v="141"/>
    <n v="1.5"/>
    <n v="1"/>
    <n v="1.5"/>
    <n v="1.5"/>
    <d v="2022-04-22T00:00:00"/>
    <x v="44"/>
    <s v="Carbonated"/>
    <x v="0"/>
    <b v="1"/>
    <n v="1.5"/>
    <n v="1"/>
    <s v="Coca Cola "/>
    <s v=" Zero Sugar"/>
    <m/>
    <s v="Friday"/>
    <s v=" April 22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07104821"/>
    <s v="Friday, April 22, 2022"/>
    <s v="Credit"/>
    <n v="114"/>
    <n v="1.5"/>
    <n v="1"/>
    <n v="114"/>
    <n v="1.5"/>
    <n v="1"/>
    <n v="1.5"/>
    <n v="1.5"/>
    <d v="2022-04-22T00:00:00"/>
    <x v="60"/>
    <s v="Food"/>
    <x v="1"/>
    <b v="1"/>
    <n v="1.5"/>
    <n v="1"/>
    <s v="SunChips Multigrain "/>
    <s v=" Original"/>
    <m/>
    <s v="Friday"/>
    <s v=" April 22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008098141"/>
    <s v="Friday, April 22, 2022"/>
    <s v="Cash"/>
    <n v="112"/>
    <n v="1.5"/>
    <n v="1"/>
    <n v="112"/>
    <n v="1.5"/>
    <n v="1"/>
    <n v="1.5"/>
    <n v="1.5"/>
    <d v="2022-04-22T00:00:00"/>
    <x v="60"/>
    <s v="Food"/>
    <x v="1"/>
    <b v="1"/>
    <n v="1.5"/>
    <n v="1"/>
    <s v="SunChips Multigrain "/>
    <s v=" Original"/>
    <m/>
    <s v="Friday"/>
    <s v=" April 22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08266154"/>
    <s v="Friday, April 22, 2022"/>
    <s v="Cash"/>
    <n v="145"/>
    <n v="2.75"/>
    <n v="1"/>
    <n v="145"/>
    <n v="2.75"/>
    <n v="1"/>
    <n v="2.75"/>
    <n v="2.75"/>
    <d v="2022-04-22T00:00:00"/>
    <x v="120"/>
    <s v="Non Carbonated"/>
    <x v="2"/>
    <b v="1"/>
    <n v="2.75"/>
    <n v="1.8333333333333333"/>
    <s v="Bai Antioxidant "/>
    <s v=" Tanzania Lemon Super Tea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Quaker Caramel Rice Crisps"/>
    <s v="Food"/>
    <n v="15008386426"/>
    <s v="Friday, April 22, 2022"/>
    <s v="Cash"/>
    <n v="122"/>
    <n v="1.5"/>
    <n v="1"/>
    <n v="122"/>
    <n v="1.5"/>
    <n v="1"/>
    <n v="1.5"/>
    <n v="1.5"/>
    <d v="2022-04-22T00:00:00"/>
    <x v="115"/>
    <s v="Food"/>
    <x v="1"/>
    <b v="1"/>
    <n v="1.5"/>
    <n v="1"/>
    <s v="Quaker Caramel Rice Crisps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Quaker Apple Cinnamon Rice Crisps"/>
    <s v="Food"/>
    <n v="15008388984"/>
    <s v="Friday, April 22, 2022"/>
    <s v="Cash"/>
    <n v="124"/>
    <n v="1"/>
    <n v="1"/>
    <n v="124"/>
    <n v="1"/>
    <n v="1"/>
    <n v="1"/>
    <n v="1"/>
    <d v="2022-04-22T00:00:00"/>
    <x v="119"/>
    <s v="Food"/>
    <x v="1"/>
    <b v="1"/>
    <n v="1"/>
    <n v="0.66666666666666663"/>
    <s v="Quaker Apple Cinnamon Rice Crisps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Pop Corners - Kettle Corn"/>
    <s v="Food"/>
    <n v="15008390575"/>
    <s v="Friday, April 22, 2022"/>
    <s v="Cash"/>
    <n v="111"/>
    <n v="1.5"/>
    <n v="1"/>
    <n v="111"/>
    <n v="1.5"/>
    <n v="1"/>
    <n v="1.5"/>
    <n v="1.5"/>
    <d v="2022-04-22T00:00:00"/>
    <x v="113"/>
    <s v="Food"/>
    <x v="1"/>
    <b v="1"/>
    <n v="1.5"/>
    <n v="1"/>
    <s v="Pop Corners "/>
    <s v=" Kettle Corn"/>
    <m/>
    <s v="Friday"/>
    <s v=" April 2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08423446"/>
    <s v="Friday, April 22, 2022"/>
    <s v="Cash"/>
    <n v="144"/>
    <n v="1.5"/>
    <n v="1"/>
    <n v="144"/>
    <n v="1.5"/>
    <n v="1"/>
    <n v="1.5"/>
    <n v="1.5"/>
    <d v="2022-04-22T00:00:00"/>
    <x v="29"/>
    <s v="Water"/>
    <x v="3"/>
    <b v="1"/>
    <n v="1.5"/>
    <n v="1"/>
    <s v="Poland Springs Water"/>
    <m/>
    <m/>
    <s v="Friday"/>
    <s v=" April 2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08576891"/>
    <s v="Friday, April 22, 2022"/>
    <s v="Cash"/>
    <n v="144"/>
    <n v="1.5"/>
    <n v="1"/>
    <n v="144"/>
    <n v="1.5"/>
    <n v="1"/>
    <n v="1.5"/>
    <n v="1.5"/>
    <d v="2022-04-22T00:00:00"/>
    <x v="29"/>
    <s v="Water"/>
    <x v="3"/>
    <b v="1"/>
    <n v="1.5"/>
    <n v="1"/>
    <s v="Poland Springs Water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5008668430"/>
    <s v="Friday, April 22, 2022"/>
    <s v="Cash"/>
    <n v="136"/>
    <n v="1.5"/>
    <n v="1"/>
    <n v="136"/>
    <n v="1.5"/>
    <n v="1"/>
    <n v="1.5"/>
    <n v="1.5"/>
    <d v="2022-04-22T00:00:00"/>
    <x v="26"/>
    <s v="Food"/>
    <x v="1"/>
    <b v="1"/>
    <n v="1.5"/>
    <n v="1"/>
    <s v="Newtons Fig Bar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009026624"/>
    <s v="Friday, April 22, 2022"/>
    <s v="Cash"/>
    <n v="123"/>
    <n v="1.5"/>
    <n v="1"/>
    <n v="123"/>
    <n v="1.5"/>
    <n v="1"/>
    <n v="1.5"/>
    <n v="1.5"/>
    <d v="2022-04-22T00:00:00"/>
    <x v="16"/>
    <s v="Food"/>
    <x v="1"/>
    <b v="1"/>
    <n v="1.5"/>
    <n v="1"/>
    <s v="Cheetos "/>
    <s v=" Fleming Hot Crunchy"/>
    <m/>
    <s v="Friday"/>
    <s v=" April 22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5009037268"/>
    <s v="Friday, April 22, 2022"/>
    <s v="Credit"/>
    <n v="147"/>
    <n v="2.75"/>
    <n v="1"/>
    <n v="147"/>
    <n v="2.75"/>
    <n v="1"/>
    <n v="2.75"/>
    <n v="2.75"/>
    <d v="2022-04-22T00:00:00"/>
    <x v="66"/>
    <s v="Water"/>
    <x v="3"/>
    <b v="1"/>
    <n v="2.75"/>
    <n v="1.8333333333333333"/>
    <s v="Vitamin Water "/>
    <s v=" Squeezed Lemonade"/>
    <m/>
    <s v="Friday"/>
    <s v=" April 22"/>
    <n v="2022"/>
    <n v="6527"/>
  </r>
  <r>
    <s v="Processed"/>
    <s v="VJ300320611"/>
    <s v="Brunswick Sq Mall"/>
    <s v="BSQ Mall x1366 - ATT"/>
    <n v="40.423690999999998"/>
    <n v="-74.380831999999998"/>
    <s v="Snyder's of Hanover Pretzel - Cheddar Cheese"/>
    <s v="Food"/>
    <n v="15009044963"/>
    <s v="Friday, April 22, 2022"/>
    <s v="Credit"/>
    <n v="120"/>
    <n v="1.5"/>
    <n v="1"/>
    <n v="120"/>
    <n v="1.5"/>
    <n v="1"/>
    <n v="1.5"/>
    <n v="3"/>
    <d v="2022-04-22T00:00:00"/>
    <x v="62"/>
    <s v="Food"/>
    <x v="1"/>
    <b v="1"/>
    <n v="1.5"/>
    <n v="1"/>
    <s v="Snyder's of Hanover Pretzel "/>
    <s v=" Cheddar Cheese"/>
    <m/>
    <s v="Friday"/>
    <s v=" April 22"/>
    <n v="2022"/>
    <n v="6527"/>
  </r>
  <r>
    <s v="Processed"/>
    <s v="VJ300320611"/>
    <s v="Brunswick Sq Mall"/>
    <s v="BSQ Mall x1366 - ATT"/>
    <n v="40.423690999999998"/>
    <n v="-74.380831999999998"/>
    <s v="Good Health Veggie Stix - Sea Salt"/>
    <s v="Food"/>
    <n v="15009044963"/>
    <s v="Friday, April 22, 2022"/>
    <s v="Credit"/>
    <n v="110"/>
    <n v="1.5"/>
    <n v="1"/>
    <n v="110"/>
    <n v="1.5"/>
    <n v="1"/>
    <n v="1.5"/>
    <n v="3"/>
    <d v="2022-04-22T00:00:00"/>
    <x v="36"/>
    <s v="Food"/>
    <x v="1"/>
    <b v="1"/>
    <n v="1.5"/>
    <n v="1"/>
    <s v="Good Health Veggie Stix "/>
    <s v=" Sea Salt"/>
    <m/>
    <s v="Friday"/>
    <s v=" April 22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009221379"/>
    <s v="Friday, April 22, 2022"/>
    <s v="Cash"/>
    <n v="146"/>
    <n v="3"/>
    <n v="1"/>
    <n v="146"/>
    <n v="3"/>
    <n v="1"/>
    <n v="3"/>
    <n v="3"/>
    <d v="2022-04-22T00:00:00"/>
    <x v="5"/>
    <s v="Carbonated"/>
    <x v="0"/>
    <b v="1"/>
    <n v="3"/>
    <n v="2"/>
    <s v="Monster Energy Original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09905803"/>
    <s v="Friday, April 22, 2022"/>
    <s v="Cash"/>
    <n v="142"/>
    <n v="1.5"/>
    <n v="1"/>
    <n v="142"/>
    <n v="1.5"/>
    <n v="1"/>
    <n v="1.5"/>
    <n v="1.5"/>
    <d v="2022-04-22T00:00:00"/>
    <x v="44"/>
    <s v="Carbonated"/>
    <x v="0"/>
    <b v="1"/>
    <n v="1.5"/>
    <n v="1"/>
    <s v="Coca Cola "/>
    <s v=" Zero Sugar"/>
    <m/>
    <s v="Friday"/>
    <s v=" April 22"/>
    <n v="2022"/>
    <n v="6527"/>
  </r>
  <r>
    <s v="Processed"/>
    <s v="VJ300205292"/>
    <s v="Brunswick Sq Mall"/>
    <s v="BSQ Mall x1364 - Zales"/>
    <n v="40.423690999999998"/>
    <n v="-74.380831999999998"/>
    <s v="Vitamin Water - Ice Cool Blue Lavender"/>
    <s v="Water"/>
    <n v="15009956874"/>
    <s v="Friday, April 22, 2022"/>
    <s v="Credit"/>
    <n v="145"/>
    <n v="2.75"/>
    <n v="1"/>
    <n v="145"/>
    <n v="2.75"/>
    <n v="1"/>
    <n v="2.75"/>
    <n v="2.75"/>
    <d v="2022-04-22T00:00:00"/>
    <x v="52"/>
    <s v="Water"/>
    <x v="3"/>
    <b v="1"/>
    <n v="2.75"/>
    <n v="1.8333333333333333"/>
    <s v="Vitamin Water "/>
    <s v=" Ice Cool Blue Lavender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010235549"/>
    <s v="Friday, April 22, 2022"/>
    <s v="Cash"/>
    <n v="123"/>
    <n v="1.5"/>
    <n v="1"/>
    <n v="123"/>
    <n v="1.5"/>
    <n v="1"/>
    <n v="1.5"/>
    <n v="1.5"/>
    <d v="2022-04-22T00:00:00"/>
    <x v="71"/>
    <s v="Food"/>
    <x v="1"/>
    <b v="1"/>
    <n v="1.5"/>
    <n v="1"/>
    <s v="Funyuns "/>
    <s v=" Flaming Hot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0236468"/>
    <s v="Friday, April 22, 2022"/>
    <s v="Cash"/>
    <n v="141"/>
    <n v="1.5"/>
    <n v="1"/>
    <n v="141"/>
    <n v="1.5"/>
    <n v="1"/>
    <n v="1.5"/>
    <n v="1.5"/>
    <d v="2022-04-22T00:00:00"/>
    <x v="44"/>
    <s v="Carbonated"/>
    <x v="0"/>
    <b v="1"/>
    <n v="1.5"/>
    <n v="1"/>
    <s v="Coca Cola "/>
    <s v=" Zero Sugar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10240985"/>
    <s v="Friday, April 22, 2022"/>
    <s v="Cash"/>
    <n v="134"/>
    <n v="2"/>
    <n v="1"/>
    <n v="134"/>
    <n v="2"/>
    <n v="1"/>
    <n v="2"/>
    <n v="2"/>
    <d v="2022-04-22T00:00:00"/>
    <x v="10"/>
    <s v="Food"/>
    <x v="1"/>
    <b v="1"/>
    <n v="2"/>
    <n v="1.3333333333333333"/>
    <s v="KitKat "/>
    <s v=" Crisp Wafers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10250207"/>
    <s v="Friday, April 22, 2022"/>
    <s v="Cash"/>
    <n v="122"/>
    <n v="1.5"/>
    <n v="1"/>
    <n v="122"/>
    <n v="1.5"/>
    <n v="1"/>
    <n v="1.5"/>
    <n v="1.5"/>
    <d v="2022-04-22T00:00:00"/>
    <x v="95"/>
    <s v="Food"/>
    <x v="1"/>
    <b v="1"/>
    <n v="1.5"/>
    <n v="1"/>
    <s v="Lays "/>
    <s v=" Classic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10257916"/>
    <s v="Friday, April 22, 2022"/>
    <s v="Cash"/>
    <n v="120"/>
    <n v="1.5"/>
    <n v="1"/>
    <n v="120"/>
    <n v="1.5"/>
    <n v="1"/>
    <n v="1.5"/>
    <n v="1.5"/>
    <d v="2022-04-22T00:00:00"/>
    <x v="127"/>
    <s v="Food"/>
    <x v="1"/>
    <b v="1"/>
    <n v="1.5"/>
    <n v="1"/>
    <s v="Cheetos Puffs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10260121"/>
    <s v="Friday, April 22, 2022"/>
    <s v="Cash"/>
    <n v="111"/>
    <n v="1.5"/>
    <n v="1"/>
    <n v="111"/>
    <n v="1.5"/>
    <n v="1"/>
    <n v="1.5"/>
    <n v="1.5"/>
    <d v="2022-04-22T00:00:00"/>
    <x v="83"/>
    <s v="Food"/>
    <x v="1"/>
    <b v="1"/>
    <n v="1.5"/>
    <n v="1"/>
    <s v="Fritos "/>
    <s v=" Original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10262651"/>
    <s v="Friday, April 22, 2022"/>
    <s v="Cash"/>
    <n v="140"/>
    <n v="1.25"/>
    <n v="1"/>
    <n v="140"/>
    <n v="1.25"/>
    <n v="1"/>
    <n v="1.25"/>
    <n v="1.25"/>
    <d v="2022-04-22T00:00:00"/>
    <x v="70"/>
    <s v="Carbonated"/>
    <x v="0"/>
    <b v="1"/>
    <n v="1.25"/>
    <n v="0.83333333333333337"/>
    <s v="Sunkist Soda "/>
    <s v=" Orange"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10363126"/>
    <s v="Friday, April 22, 2022"/>
    <s v="Cash"/>
    <n v="120"/>
    <n v="1.5"/>
    <n v="1"/>
    <n v="120"/>
    <n v="1.5"/>
    <n v="1"/>
    <n v="1.5"/>
    <n v="1.5"/>
    <d v="2022-04-22T00:00:00"/>
    <x v="127"/>
    <s v="Food"/>
    <x v="1"/>
    <b v="1"/>
    <n v="1.5"/>
    <n v="1"/>
    <s v="Cheetos Puffs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10383213"/>
    <s v="Friday, April 22, 2022"/>
    <s v="Cash"/>
    <n v="124"/>
    <n v="1.5"/>
    <n v="1"/>
    <n v="124"/>
    <n v="1.5"/>
    <n v="1"/>
    <n v="1.5"/>
    <n v="1.5"/>
    <d v="2022-04-22T00:00:00"/>
    <x v="128"/>
    <s v="Food"/>
    <x v="1"/>
    <b v="1"/>
    <n v="1.5"/>
    <n v="1"/>
    <s v="Cheetos Cheddar Jalapeno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10383159"/>
    <s v="Friday, April 22, 2022"/>
    <s v="Cash"/>
    <n v="120"/>
    <n v="1.5"/>
    <n v="1"/>
    <n v="120"/>
    <n v="1.5"/>
    <n v="1"/>
    <n v="1.5"/>
    <n v="1.5"/>
    <d v="2022-04-22T00:00:00"/>
    <x v="127"/>
    <s v="Food"/>
    <x v="1"/>
    <b v="1"/>
    <n v="1.5"/>
    <n v="1"/>
    <s v="Cheetos Puffs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10399445"/>
    <s v="Friday, April 22, 2022"/>
    <s v="Credit"/>
    <n v="120"/>
    <n v="1.5"/>
    <n v="1"/>
    <n v="120"/>
    <n v="1.5"/>
    <n v="1"/>
    <n v="1.5"/>
    <n v="1.5"/>
    <d v="2022-04-22T00:00:00"/>
    <x v="127"/>
    <s v="Food"/>
    <x v="1"/>
    <b v="1"/>
    <n v="1.5"/>
    <n v="1"/>
    <s v="Cheetos Puffs"/>
    <m/>
    <m/>
    <s v="Friday"/>
    <s v=" April 22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10535840"/>
    <s v="Saturday, April 23, 2022"/>
    <s v="Cash"/>
    <n v="121"/>
    <n v="1.5"/>
    <n v="1"/>
    <n v="121"/>
    <n v="1.5"/>
    <n v="1"/>
    <n v="1.5"/>
    <n v="1.5"/>
    <d v="2022-04-22T00:00:00"/>
    <x v="75"/>
    <s v="Food"/>
    <x v="1"/>
    <b v="1"/>
    <n v="1.5"/>
    <n v="1"/>
    <s v="Cheetos Flaming Hot Limon Crunchy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0699035"/>
    <s v="Saturday, April 23, 2022"/>
    <s v="Cash"/>
    <n v="141"/>
    <n v="1.5"/>
    <n v="1"/>
    <n v="141"/>
    <n v="1.5"/>
    <n v="1"/>
    <n v="1.5"/>
    <n v="1.5"/>
    <d v="2022-04-22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11279737"/>
    <s v="Saturday, April 23, 2022"/>
    <s v="Cash"/>
    <n v="142"/>
    <n v="1.5"/>
    <n v="1"/>
    <n v="142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11282397"/>
    <s v="Saturday, April 23, 2022"/>
    <s v="Cash"/>
    <n v="120"/>
    <n v="2"/>
    <n v="1"/>
    <n v="120"/>
    <n v="2"/>
    <n v="1"/>
    <n v="2"/>
    <n v="2"/>
    <d v="2022-04-23T00:00:00"/>
    <x v="18"/>
    <s v="Food"/>
    <x v="1"/>
    <b v="1"/>
    <n v="2"/>
    <n v="1.3333333333333333"/>
    <s v="Oreo Mini"/>
    <m/>
    <m/>
    <s v="Saturday"/>
    <s v=" April 23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11283272"/>
    <s v="Saturday, April 23, 2022"/>
    <s v="Cash"/>
    <n v="123"/>
    <n v="1.5"/>
    <n v="1"/>
    <n v="123"/>
    <n v="1.5"/>
    <n v="1"/>
    <n v="1.5"/>
    <n v="1.5"/>
    <d v="2022-04-23T00:00:00"/>
    <x v="49"/>
    <s v="Food"/>
    <x v="1"/>
    <b v="1"/>
    <n v="1.5"/>
    <n v="1"/>
    <s v="Takis FUGEO mini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1482750"/>
    <s v="Saturday, April 23, 2022"/>
    <s v="Cash"/>
    <n v="142"/>
    <n v="1.5"/>
    <n v="1"/>
    <n v="142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11900025"/>
    <s v="Saturday, April 23, 2022"/>
    <s v="Cash"/>
    <n v="145"/>
    <n v="2.75"/>
    <n v="1"/>
    <n v="145"/>
    <n v="2.75"/>
    <n v="1"/>
    <n v="2.75"/>
    <n v="2.75"/>
    <d v="2022-04-23T00:00:00"/>
    <x v="120"/>
    <s v="Non Carbonated"/>
    <x v="2"/>
    <b v="1"/>
    <n v="2.75"/>
    <n v="1.8333333333333333"/>
    <s v="Bai Antioxidant "/>
    <s v=" Tanzania Lemon Super Tea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12066591"/>
    <s v="Saturday, April 23, 2022"/>
    <s v="Cash"/>
    <n v="122"/>
    <n v="1.5"/>
    <n v="1"/>
    <n v="122"/>
    <n v="1.5"/>
    <n v="1"/>
    <n v="1.5"/>
    <n v="1.5"/>
    <d v="2022-04-23T00:00:00"/>
    <x v="95"/>
    <s v="Food"/>
    <x v="1"/>
    <b v="1"/>
    <n v="1.5"/>
    <n v="1"/>
    <s v="Lays "/>
    <s v=" Classic"/>
    <m/>
    <s v="Saturday"/>
    <s v=" April 23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12273438"/>
    <s v="Saturday, April 23, 2022"/>
    <s v="Cash"/>
    <n v="140"/>
    <n v="1.5"/>
    <n v="1"/>
    <n v="140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2388366"/>
    <s v="Saturday, April 23, 2022"/>
    <s v="Cash"/>
    <n v="146"/>
    <n v="3"/>
    <n v="1"/>
    <n v="146"/>
    <n v="3"/>
    <n v="1"/>
    <n v="3"/>
    <n v="3"/>
    <d v="2022-04-23T00:00:00"/>
    <x v="5"/>
    <s v="Carbonated"/>
    <x v="0"/>
    <b v="1"/>
    <n v="3"/>
    <n v="2"/>
    <s v="Monster Energy Original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2391303"/>
    <s v="Saturday, April 23, 2022"/>
    <s v="Cash"/>
    <n v="144"/>
    <n v="3"/>
    <n v="1"/>
    <n v="144"/>
    <n v="3"/>
    <n v="1"/>
    <n v="3"/>
    <n v="3"/>
    <d v="2022-04-23T00:00:00"/>
    <x v="5"/>
    <s v="Carbonated"/>
    <x v="0"/>
    <b v="1"/>
    <n v="3"/>
    <n v="2"/>
    <s v="Monster Energy Original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12392305"/>
    <s v="Saturday, April 23, 2022"/>
    <s v="Cash"/>
    <n v="133"/>
    <n v="1.5"/>
    <n v="1"/>
    <n v="133"/>
    <n v="1.5"/>
    <n v="1"/>
    <n v="1.5"/>
    <n v="1.5"/>
    <d v="2022-04-23T00:00:00"/>
    <x v="125"/>
    <s v="Food"/>
    <x v="1"/>
    <b v="1"/>
    <n v="1.5"/>
    <n v="1"/>
    <s v="Nutri Grain Apple Cinnamon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12546775"/>
    <s v="Saturday, April 23, 2022"/>
    <s v="Cash"/>
    <n v="120"/>
    <n v="1.5"/>
    <n v="1"/>
    <n v="120"/>
    <n v="1.5"/>
    <n v="1"/>
    <n v="1.5"/>
    <n v="1.5"/>
    <d v="2022-04-23T00:00:00"/>
    <x v="127"/>
    <s v="Food"/>
    <x v="1"/>
    <b v="1"/>
    <n v="1.5"/>
    <n v="1"/>
    <s v="Cheetos Puffs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2547601"/>
    <s v="Saturday, April 23, 2022"/>
    <s v="Cash"/>
    <n v="142"/>
    <n v="1.5"/>
    <n v="1"/>
    <n v="142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2854148"/>
    <s v="Saturday, April 23, 2022"/>
    <s v="Cash"/>
    <n v="141"/>
    <n v="1.5"/>
    <n v="1"/>
    <n v="141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3075048"/>
    <s v="Saturday, April 23, 2022"/>
    <s v="Cash"/>
    <n v="141"/>
    <n v="1.5"/>
    <n v="1"/>
    <n v="141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13076352"/>
    <s v="Saturday, April 23, 2022"/>
    <s v="Cash"/>
    <n v="141"/>
    <n v="1.5"/>
    <n v="1"/>
    <n v="141"/>
    <n v="1.5"/>
    <n v="1"/>
    <n v="1.5"/>
    <n v="1.5"/>
    <d v="2022-04-23T00:00:00"/>
    <x v="44"/>
    <s v="Carbonated"/>
    <x v="0"/>
    <b v="1"/>
    <n v="1.5"/>
    <n v="1"/>
    <s v="Coca Cola "/>
    <s v=" Zero Sugar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13077280"/>
    <s v="Saturday, April 23, 2022"/>
    <s v="Cash"/>
    <n v="120"/>
    <n v="1.5"/>
    <n v="1"/>
    <n v="120"/>
    <n v="1.5"/>
    <n v="1"/>
    <n v="1.5"/>
    <n v="1.5"/>
    <d v="2022-04-23T00:00:00"/>
    <x v="127"/>
    <s v="Food"/>
    <x v="1"/>
    <b v="1"/>
    <n v="1.5"/>
    <n v="1"/>
    <s v="Cheetos Puffs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13079529"/>
    <s v="Saturday, April 23, 2022"/>
    <s v="Cash"/>
    <n v="140"/>
    <n v="1.25"/>
    <n v="1"/>
    <n v="140"/>
    <n v="1.25"/>
    <n v="1"/>
    <n v="1.25"/>
    <n v="1.25"/>
    <d v="2022-04-23T00:00:00"/>
    <x v="70"/>
    <s v="Carbonated"/>
    <x v="0"/>
    <b v="1"/>
    <n v="1.25"/>
    <n v="0.83333333333333337"/>
    <s v="Sunkist Soda "/>
    <s v=" Orange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13159935"/>
    <s v="Saturday, April 23, 2022"/>
    <s v="Cash"/>
    <n v="122"/>
    <n v="1.5"/>
    <n v="1"/>
    <n v="122"/>
    <n v="1.5"/>
    <n v="1"/>
    <n v="1.5"/>
    <n v="1.5"/>
    <d v="2022-04-23T00:00:00"/>
    <x v="95"/>
    <s v="Food"/>
    <x v="1"/>
    <b v="1"/>
    <n v="1.5"/>
    <n v="1"/>
    <s v="Lays "/>
    <s v=" Classic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13160622"/>
    <s v="Saturday, April 23, 2022"/>
    <s v="Cash"/>
    <n v="114"/>
    <n v="1.5"/>
    <n v="1"/>
    <n v="114"/>
    <n v="1.5"/>
    <n v="1"/>
    <n v="1.5"/>
    <n v="1.5"/>
    <d v="2022-04-23T00:00:00"/>
    <x v="94"/>
    <s v="Food"/>
    <x v="1"/>
    <b v="1"/>
    <n v="1.5"/>
    <n v="1"/>
    <s v="Doritos Cool Ranch"/>
    <m/>
    <m/>
    <s v="Saturday"/>
    <s v=" April 23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5013218241"/>
    <s v="Saturday, April 23, 2022"/>
    <s v="Cash"/>
    <n v="148"/>
    <n v="3.5"/>
    <n v="1"/>
    <n v="148"/>
    <n v="3.5"/>
    <n v="1"/>
    <n v="3.5"/>
    <n v="3.5"/>
    <d v="2022-04-23T00:00:00"/>
    <x v="106"/>
    <s v="Carbonated"/>
    <x v="0"/>
    <b v="1"/>
    <n v="3.5"/>
    <n v="2.3333333333333335"/>
    <s v="Starbucks Refresher "/>
    <s v=" Real Coconut Water"/>
    <m/>
    <s v="Saturday"/>
    <s v=" April 23"/>
    <n v="2022"/>
    <n v="6527"/>
  </r>
  <r>
    <s v="Processed"/>
    <s v="VJ300320611"/>
    <s v="Brunswick Sq Mall"/>
    <s v="BSQ Mall x1366 - ATT"/>
    <n v="40.423690999999998"/>
    <n v="-74.380831999999998"/>
    <s v="Bubly - Mango"/>
    <s v="Carbonated"/>
    <n v="15013220641"/>
    <s v="Saturday, April 23, 2022"/>
    <s v="Cash"/>
    <n v="141"/>
    <n v="1.5"/>
    <n v="1"/>
    <n v="141"/>
    <n v="1.5"/>
    <n v="1"/>
    <n v="1.5"/>
    <n v="1.5"/>
    <d v="2022-04-23T00:00:00"/>
    <x v="124"/>
    <s v="Carbonated"/>
    <x v="0"/>
    <b v="1"/>
    <n v="1.5"/>
    <n v="1"/>
    <s v="Bubly "/>
    <s v=" Mango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13757704"/>
    <s v="Saturday, April 23, 2022"/>
    <s v="Cash"/>
    <n v="140"/>
    <n v="1.25"/>
    <n v="1"/>
    <n v="140"/>
    <n v="1.25"/>
    <n v="1"/>
    <n v="1.25"/>
    <n v="1.25"/>
    <d v="2022-04-23T00:00:00"/>
    <x v="70"/>
    <s v="Carbonated"/>
    <x v="0"/>
    <b v="1"/>
    <n v="1.25"/>
    <n v="0.83333333333333337"/>
    <s v="Sunkist Soda "/>
    <s v=" Orange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3793951"/>
    <s v="Saturday, April 23, 2022"/>
    <s v="Cash"/>
    <n v="144"/>
    <n v="3"/>
    <n v="1"/>
    <n v="144"/>
    <n v="3"/>
    <n v="1"/>
    <n v="3"/>
    <n v="3"/>
    <d v="2022-04-23T00:00:00"/>
    <x v="5"/>
    <s v="Carbonated"/>
    <x v="0"/>
    <b v="1"/>
    <n v="3"/>
    <n v="2"/>
    <s v="Monster Energy Original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3795774"/>
    <s v="Saturday, April 23, 2022"/>
    <s v="Cash"/>
    <n v="144"/>
    <n v="3"/>
    <n v="1"/>
    <n v="144"/>
    <n v="3"/>
    <n v="1"/>
    <n v="3"/>
    <n v="3"/>
    <d v="2022-04-23T00:00:00"/>
    <x v="5"/>
    <s v="Carbonated"/>
    <x v="0"/>
    <b v="1"/>
    <n v="3"/>
    <n v="2"/>
    <s v="Monster Energy Original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5013799336"/>
    <s v="Saturday, April 23, 2022"/>
    <s v="Cash"/>
    <n v="130"/>
    <n v="1"/>
    <n v="1"/>
    <n v="130"/>
    <n v="1"/>
    <n v="1"/>
    <n v="1"/>
    <n v="1"/>
    <d v="2022-04-23T00:00:00"/>
    <x v="9"/>
    <s v="Food"/>
    <x v="1"/>
    <b v="1"/>
    <n v="1"/>
    <n v="0.66666666666666663"/>
    <s v="Stretch Island Fruit Leathers Snacks "/>
    <s v=" Variet"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3856535"/>
    <s v="Saturday, April 23, 2022"/>
    <s v="Cash"/>
    <n v="146"/>
    <n v="3"/>
    <n v="1"/>
    <n v="146"/>
    <n v="3"/>
    <n v="1"/>
    <n v="3"/>
    <n v="3"/>
    <d v="2022-04-23T00:00:00"/>
    <x v="5"/>
    <s v="Carbonated"/>
    <x v="0"/>
    <b v="1"/>
    <n v="3"/>
    <n v="2"/>
    <s v="Monster Energy Original"/>
    <m/>
    <m/>
    <s v="Saturday"/>
    <s v=" April 23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5014283947"/>
    <s v="Sunday, April 24, 2022"/>
    <s v="Credit"/>
    <n v="112"/>
    <n v="1.5"/>
    <n v="1"/>
    <n v="112"/>
    <n v="1.5"/>
    <n v="1"/>
    <n v="1.5"/>
    <n v="4.5"/>
    <d v="2022-04-24T00:00:00"/>
    <x v="118"/>
    <s v="Food"/>
    <x v="1"/>
    <b v="1"/>
    <n v="1.5"/>
    <n v="1"/>
    <s v="Pop Corners "/>
    <s v=" Spicy Queso"/>
    <m/>
    <s v="Sunday"/>
    <s v=" April 2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4283947"/>
    <s v="Sunday, April 24, 2022"/>
    <s v="Credit"/>
    <n v="144"/>
    <n v="3"/>
    <n v="1"/>
    <n v="144"/>
    <n v="3"/>
    <n v="1"/>
    <n v="3"/>
    <n v="4.5"/>
    <d v="2022-04-24T00:00:00"/>
    <x v="5"/>
    <s v="Carbonated"/>
    <x v="0"/>
    <b v="1"/>
    <n v="3"/>
    <n v="2"/>
    <s v="Monster Energy Original"/>
    <m/>
    <m/>
    <s v="Sunday"/>
    <s v=" April 2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14866052"/>
    <s v="Sunday, April 24, 2022"/>
    <s v="Cash"/>
    <n v="144"/>
    <n v="1.5"/>
    <n v="1"/>
    <n v="144"/>
    <n v="1.5"/>
    <n v="1"/>
    <n v="1.5"/>
    <n v="1.5"/>
    <d v="2022-04-24T00:00:00"/>
    <x v="29"/>
    <s v="Water"/>
    <x v="3"/>
    <b v="1"/>
    <n v="1.5"/>
    <n v="1"/>
    <s v="Poland Springs Water"/>
    <m/>
    <m/>
    <s v="Sunday"/>
    <s v=" April 24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014967985"/>
    <s v="Sunday, April 24, 2022"/>
    <s v="Cash"/>
    <n v="141"/>
    <n v="1.5"/>
    <n v="1"/>
    <n v="141"/>
    <n v="1.5"/>
    <n v="1"/>
    <n v="1.5"/>
    <n v="1.5"/>
    <d v="2022-04-24T00:00:00"/>
    <x v="12"/>
    <s v="Carbonated"/>
    <x v="0"/>
    <b v="1"/>
    <n v="1.5"/>
    <n v="1"/>
    <s v="Spindrift "/>
    <s v=" Sparkling Water  Lime"/>
    <m/>
    <s v="Sunday"/>
    <s v=" April 24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015450241"/>
    <s v="Sunday, April 24, 2022"/>
    <s v="Cash"/>
    <n v="146"/>
    <n v="3"/>
    <n v="1"/>
    <n v="146"/>
    <n v="3"/>
    <n v="1"/>
    <n v="3"/>
    <n v="3"/>
    <d v="2022-04-24T00:00:00"/>
    <x v="5"/>
    <s v="Carbonated"/>
    <x v="0"/>
    <b v="1"/>
    <n v="3"/>
    <n v="2"/>
    <s v="Monster Energy Original"/>
    <m/>
    <m/>
    <s v="Sunday"/>
    <s v=" April 24"/>
    <n v="2022"/>
    <n v="6527"/>
  </r>
  <r>
    <s v="Processed"/>
    <s v="VJ300205292"/>
    <s v="Brunswick Sq Mall"/>
    <s v="BSQ Mall x1364 - Zales"/>
    <n v="40.423690999999998"/>
    <n v="-74.380831999999998"/>
    <s v="Bubly - Lime"/>
    <s v="Water"/>
    <n v="15015616066"/>
    <s v="Sunday, April 24, 2022"/>
    <s v="Cash"/>
    <n v="142"/>
    <n v="1.5"/>
    <n v="1"/>
    <n v="142"/>
    <n v="1.5"/>
    <n v="1"/>
    <n v="1.5"/>
    <n v="1.5"/>
    <d v="2022-04-24T00:00:00"/>
    <x v="129"/>
    <s v="Water"/>
    <x v="3"/>
    <b v="1"/>
    <n v="1.5"/>
    <n v="1"/>
    <s v="Bubly "/>
    <s v=" Lime"/>
    <m/>
    <s v="Sunday"/>
    <s v=" April 2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15974215"/>
    <s v="Sunday, April 24, 2022"/>
    <s v="Credit"/>
    <n v="144"/>
    <n v="1.5"/>
    <n v="1"/>
    <n v="144"/>
    <n v="1.5"/>
    <n v="1"/>
    <n v="1.5"/>
    <n v="1.5"/>
    <d v="2022-04-24T00:00:00"/>
    <x v="29"/>
    <s v="Water"/>
    <x v="3"/>
    <b v="1"/>
    <n v="1.5"/>
    <n v="1"/>
    <s v="Poland Springs Water"/>
    <m/>
    <m/>
    <s v="Sunday"/>
    <s v=" April 2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17038009"/>
    <s v="Monday, April 25, 2022"/>
    <s v="Credit"/>
    <n v="144"/>
    <n v="3"/>
    <n v="1"/>
    <n v="144"/>
    <n v="3"/>
    <n v="1"/>
    <n v="3"/>
    <n v="4.5"/>
    <d v="2022-04-25T00:00:00"/>
    <x v="5"/>
    <s v="Carbonated"/>
    <x v="0"/>
    <b v="1"/>
    <n v="3"/>
    <n v="2"/>
    <s v="Monster Energy Original"/>
    <m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017038009"/>
    <s v="Monday, April 25, 2022"/>
    <s v="Credit"/>
    <n v="123"/>
    <n v="1.5"/>
    <n v="1"/>
    <n v="123"/>
    <n v="1.5"/>
    <n v="1"/>
    <n v="1.5"/>
    <n v="4.5"/>
    <d v="2022-04-25T00:00:00"/>
    <x v="71"/>
    <s v="Food"/>
    <x v="1"/>
    <b v="1"/>
    <n v="1.5"/>
    <n v="1"/>
    <s v="Funyuns "/>
    <s v=" Flaming Hot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17910229"/>
    <s v="Monday, April 25, 2022"/>
    <s v="Credit"/>
    <n v="144"/>
    <n v="1.5"/>
    <n v="1"/>
    <n v="144"/>
    <n v="1.5"/>
    <n v="1"/>
    <n v="1.5"/>
    <n v="1.5"/>
    <d v="2022-04-25T00:00:00"/>
    <x v="29"/>
    <s v="Water"/>
    <x v="3"/>
    <b v="1"/>
    <n v="1.5"/>
    <n v="1"/>
    <s v="Poland Springs Water"/>
    <m/>
    <m/>
    <s v="Monday"/>
    <s v=" April 25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17951553"/>
    <s v="Monday, April 25, 2022"/>
    <s v="Cash"/>
    <n v="137"/>
    <n v="2"/>
    <n v="1"/>
    <n v="137"/>
    <n v="2"/>
    <n v="1"/>
    <n v="2"/>
    <n v="2"/>
    <d v="2022-04-25T00:00:00"/>
    <x v="14"/>
    <s v="Food"/>
    <x v="1"/>
    <b v="1"/>
    <n v="2"/>
    <n v="1.3333333333333333"/>
    <s v="Jacks Links Bar Beef Strip"/>
    <m/>
    <m/>
    <s v="Monday"/>
    <s v=" April 25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17972850"/>
    <s v="Monday, April 25, 2022"/>
    <s v="Cash"/>
    <n v="137"/>
    <n v="2"/>
    <n v="1"/>
    <n v="137"/>
    <n v="2"/>
    <n v="1"/>
    <n v="2"/>
    <n v="2"/>
    <d v="2022-04-25T00:00:00"/>
    <x v="14"/>
    <s v="Food"/>
    <x v="1"/>
    <b v="1"/>
    <n v="2"/>
    <n v="1.3333333333333333"/>
    <s v="Jacks Links Bar Beef Strip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18336827"/>
    <s v="Monday, April 25, 2022"/>
    <s v="Cash"/>
    <n v="144"/>
    <n v="1.5"/>
    <n v="1"/>
    <n v="144"/>
    <n v="1.5"/>
    <n v="1"/>
    <n v="1.5"/>
    <n v="1.5"/>
    <d v="2022-04-25T00:00:00"/>
    <x v="29"/>
    <s v="Water"/>
    <x v="3"/>
    <b v="1"/>
    <n v="1.5"/>
    <n v="1"/>
    <s v="Poland Springs Water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18357332"/>
    <s v="Monday, April 25, 2022"/>
    <s v="Credit"/>
    <n v="142"/>
    <n v="1.5"/>
    <n v="1"/>
    <n v="142"/>
    <n v="1.5"/>
    <n v="1"/>
    <n v="1.5"/>
    <n v="1.5"/>
    <d v="2022-04-25T00:00:00"/>
    <x v="44"/>
    <s v="Carbonated"/>
    <x v="0"/>
    <b v="1"/>
    <n v="1.5"/>
    <n v="1"/>
    <s v="Coca Cola "/>
    <s v=" Zero Sugar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18455965"/>
    <s v="Monday, April 25, 2022"/>
    <s v="Credit"/>
    <n v="140"/>
    <n v="1.5"/>
    <n v="1"/>
    <n v="140"/>
    <n v="1.5"/>
    <n v="1"/>
    <n v="1.5"/>
    <n v="1.5"/>
    <d v="2022-04-25T00:00:00"/>
    <x v="92"/>
    <s v="Carbonated"/>
    <x v="0"/>
    <b v="1"/>
    <n v="1.5"/>
    <n v="1"/>
    <s v="Spindrift "/>
    <s v=" Sparkling Water "/>
    <s v=" Pineapple"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5018479228"/>
    <s v="Monday, April 25, 2022"/>
    <s v="Cash"/>
    <n v="111"/>
    <n v="1.5"/>
    <n v="1"/>
    <n v="111"/>
    <n v="1.5"/>
    <n v="1"/>
    <n v="1.5"/>
    <n v="1.5"/>
    <d v="2022-04-25T00:00:00"/>
    <x v="100"/>
    <s v="Food"/>
    <x v="1"/>
    <b v="1"/>
    <n v="1.5"/>
    <n v="1"/>
    <s v="SunChips Multigrain "/>
    <s v=" French Onion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19120955"/>
    <s v="Monday, April 25, 2022"/>
    <s v="Credit"/>
    <n v="144"/>
    <n v="1.5"/>
    <n v="1"/>
    <n v="144"/>
    <n v="1.5"/>
    <n v="1"/>
    <n v="1.5"/>
    <n v="1.5"/>
    <d v="2022-04-25T00:00:00"/>
    <x v="29"/>
    <s v="Water"/>
    <x v="3"/>
    <b v="1"/>
    <n v="1.5"/>
    <n v="1"/>
    <s v="Poland Springs Water"/>
    <m/>
    <m/>
    <s v="Monday"/>
    <s v=" April 25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19237052"/>
    <s v="Monday, April 25, 2022"/>
    <s v="Cash"/>
    <n v="137"/>
    <n v="2"/>
    <n v="1"/>
    <n v="137"/>
    <n v="2"/>
    <n v="1"/>
    <n v="2"/>
    <n v="2"/>
    <d v="2022-04-25T00:00:00"/>
    <x v="14"/>
    <s v="Food"/>
    <x v="1"/>
    <b v="1"/>
    <n v="2"/>
    <n v="1.3333333333333333"/>
    <s v="Jacks Links Bar Beef Strip"/>
    <m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Quaker ButterMilk Ranch Rice Crisps"/>
    <s v="Food"/>
    <n v="15019376017"/>
    <s v="Monday, April 25, 2022"/>
    <s v="Cash"/>
    <n v="125"/>
    <n v="1.5"/>
    <n v="1"/>
    <n v="125"/>
    <n v="1.5"/>
    <n v="1"/>
    <n v="1.5"/>
    <n v="1.5"/>
    <d v="2022-04-25T00:00:00"/>
    <x v="121"/>
    <s v="Food"/>
    <x v="1"/>
    <b v="1"/>
    <n v="1.5"/>
    <n v="1"/>
    <s v="Quaker ButterMilk Ranch Rice Crisps"/>
    <m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19383681"/>
    <s v="Monday, April 25, 2022"/>
    <s v="Cash"/>
    <n v="110"/>
    <n v="1.5"/>
    <n v="1"/>
    <n v="110"/>
    <n v="1.5"/>
    <n v="1"/>
    <n v="1.5"/>
    <n v="1.5"/>
    <d v="2022-04-25T00:00:00"/>
    <x v="22"/>
    <s v="Food"/>
    <x v="1"/>
    <b v="1"/>
    <n v="1.5"/>
    <n v="1"/>
    <s v="Good Health Veggie Stix "/>
    <s v=" Zesty Ranch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19506870"/>
    <s v="Monday, April 25, 2022"/>
    <s v="Cash"/>
    <n v="138"/>
    <n v="1.5"/>
    <n v="1"/>
    <n v="138"/>
    <n v="1.5"/>
    <n v="1"/>
    <n v="1.5"/>
    <n v="1.5"/>
    <d v="2022-04-25T00:00:00"/>
    <x v="79"/>
    <s v="Food"/>
    <x v="1"/>
    <b v="1"/>
    <n v="1.5"/>
    <n v="1"/>
    <s v="Belvita Snack Packs "/>
    <s v=" Blueberry"/>
    <m/>
    <s v="Monday"/>
    <s v=" April 25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019745940"/>
    <s v="Monday, April 25, 2022"/>
    <s v="Cash"/>
    <n v="111"/>
    <n v="1.5"/>
    <n v="1"/>
    <n v="111"/>
    <n v="1.5"/>
    <n v="1"/>
    <n v="1.5"/>
    <n v="1.5"/>
    <d v="2022-04-25T00:00:00"/>
    <x v="118"/>
    <s v="Food"/>
    <x v="1"/>
    <b v="1"/>
    <n v="1.5"/>
    <n v="1"/>
    <s v="Pop Corners "/>
    <s v=" Spicy Queso"/>
    <m/>
    <s v="Monday"/>
    <s v=" April 25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019748809"/>
    <s v="Monday, April 25, 2022"/>
    <s v="Cash"/>
    <n v="111"/>
    <n v="1.5"/>
    <n v="1"/>
    <n v="111"/>
    <n v="1.5"/>
    <n v="1"/>
    <n v="1.5"/>
    <n v="1.5"/>
    <d v="2022-04-25T00:00:00"/>
    <x v="118"/>
    <s v="Food"/>
    <x v="1"/>
    <b v="1"/>
    <n v="1.5"/>
    <n v="1"/>
    <s v="Pop Corners "/>
    <s v=" Spicy Queso"/>
    <m/>
    <s v="Monday"/>
    <s v=" April 25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19819005"/>
    <s v="Monday, April 25, 2022"/>
    <s v="Cash"/>
    <n v="137"/>
    <n v="2"/>
    <n v="1"/>
    <n v="137"/>
    <n v="2"/>
    <n v="1"/>
    <n v="2"/>
    <n v="2"/>
    <d v="2022-04-25T00:00:00"/>
    <x v="14"/>
    <s v="Food"/>
    <x v="1"/>
    <b v="1"/>
    <n v="2"/>
    <n v="1.3333333333333333"/>
    <s v="Jacks Links Bar Beef Strip"/>
    <m/>
    <m/>
    <s v="Monday"/>
    <s v=" April 25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5019837006"/>
    <s v="Monday, April 25, 2022"/>
    <s v="Credit"/>
    <n v="123"/>
    <n v="1.5"/>
    <n v="1"/>
    <n v="123"/>
    <n v="1.5"/>
    <n v="1"/>
    <n v="1.5"/>
    <n v="1.5"/>
    <d v="2022-04-25T00:00:00"/>
    <x v="1"/>
    <s v="Food"/>
    <x v="1"/>
    <b v="1"/>
    <n v="1.5"/>
    <n v="1"/>
    <s v="Takis "/>
    <s v=" Hot Chilli Pepper &amp; Lime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20013507"/>
    <s v="Monday, April 25, 2022"/>
    <s v="Credit"/>
    <n v="136"/>
    <n v="2"/>
    <n v="1"/>
    <n v="136"/>
    <n v="2"/>
    <n v="1"/>
    <n v="2"/>
    <n v="3.5"/>
    <d v="2022-04-25T00:00:00"/>
    <x v="96"/>
    <s v="Food"/>
    <x v="1"/>
    <b v="1"/>
    <n v="2"/>
    <n v="1.3333333333333333"/>
    <s v="Genius Keto Bar "/>
    <s v=" Chocolate Dream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20013507"/>
    <s v="Monday, April 25, 2022"/>
    <s v="Credit"/>
    <n v="140"/>
    <n v="1.5"/>
    <n v="1"/>
    <n v="140"/>
    <n v="1.5"/>
    <n v="1"/>
    <n v="1.5"/>
    <n v="3.5"/>
    <d v="2022-04-25T00:00:00"/>
    <x v="92"/>
    <s v="Carbonated"/>
    <x v="0"/>
    <b v="1"/>
    <n v="1.5"/>
    <n v="1"/>
    <s v="Spindrift "/>
    <s v=" Sparkling Water "/>
    <s v=" Pineapple"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20306170"/>
    <s v="Monday, April 25, 2022"/>
    <s v="Cash"/>
    <n v="144"/>
    <n v="1.5"/>
    <n v="1"/>
    <n v="144"/>
    <n v="1.5"/>
    <n v="1"/>
    <n v="1.5"/>
    <n v="1.5"/>
    <d v="2022-04-25T00:00:00"/>
    <x v="29"/>
    <s v="Water"/>
    <x v="3"/>
    <b v="1"/>
    <n v="1.5"/>
    <n v="1"/>
    <s v="Poland Springs Water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20475008"/>
    <s v="Monday, April 25, 2022"/>
    <s v="Cash"/>
    <n v="120"/>
    <n v="2"/>
    <n v="1"/>
    <n v="120"/>
    <n v="2"/>
    <n v="1"/>
    <n v="2"/>
    <n v="2"/>
    <d v="2022-04-25T00:00:00"/>
    <x v="18"/>
    <s v="Food"/>
    <x v="1"/>
    <b v="1"/>
    <n v="2"/>
    <n v="1.3333333333333333"/>
    <s v="Oreo Mini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20505103"/>
    <s v="Monday, April 25, 2022"/>
    <s v="Cash"/>
    <n v="121"/>
    <n v="1.5"/>
    <n v="1"/>
    <n v="121"/>
    <n v="1.5"/>
    <n v="1"/>
    <n v="1.5"/>
    <n v="1.5"/>
    <d v="2022-04-25T00:00:00"/>
    <x v="49"/>
    <s v="Food"/>
    <x v="1"/>
    <b v="1"/>
    <n v="1.5"/>
    <n v="1"/>
    <s v="Takis FUGEO mini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20509599"/>
    <s v="Monday, April 25, 2022"/>
    <s v="Cash"/>
    <n v="120"/>
    <n v="2"/>
    <n v="1"/>
    <n v="120"/>
    <n v="2"/>
    <n v="1"/>
    <n v="2"/>
    <n v="2"/>
    <d v="2022-04-25T00:00:00"/>
    <x v="18"/>
    <s v="Food"/>
    <x v="1"/>
    <b v="1"/>
    <n v="2"/>
    <n v="1.3333333333333333"/>
    <s v="Oreo Mini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20539730"/>
    <s v="Monday, April 25, 2022"/>
    <s v="Credit"/>
    <n v="144"/>
    <n v="1.5"/>
    <n v="1"/>
    <n v="144"/>
    <n v="1.5"/>
    <n v="1"/>
    <n v="1.5"/>
    <n v="1.5"/>
    <d v="2022-04-25T00:00:00"/>
    <x v="29"/>
    <s v="Water"/>
    <x v="3"/>
    <b v="1"/>
    <n v="1.5"/>
    <n v="1"/>
    <s v="Poland Springs Water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20614172"/>
    <s v="Monday, April 25, 2022"/>
    <s v="Cash"/>
    <n v="142"/>
    <n v="1.5"/>
    <n v="1"/>
    <n v="142"/>
    <n v="1.5"/>
    <n v="1"/>
    <n v="1.5"/>
    <n v="1.5"/>
    <d v="2022-04-25T00:00:00"/>
    <x v="44"/>
    <s v="Carbonated"/>
    <x v="0"/>
    <b v="1"/>
    <n v="1.5"/>
    <n v="1"/>
    <s v="Coca Cola "/>
    <s v=" Zero Sugar"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20680996"/>
    <s v="Monday, April 25, 2022"/>
    <s v="Cash"/>
    <n v="146"/>
    <n v="3"/>
    <n v="1"/>
    <n v="146"/>
    <n v="3"/>
    <n v="1"/>
    <n v="3"/>
    <n v="3"/>
    <d v="2022-04-25T00:00:00"/>
    <x v="5"/>
    <s v="Carbonated"/>
    <x v="0"/>
    <b v="1"/>
    <n v="3"/>
    <n v="2"/>
    <s v="Monster Energy Original"/>
    <m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20808935"/>
    <s v="Monday, April 25, 2022"/>
    <s v="Cash"/>
    <n v="110"/>
    <n v="1.5"/>
    <n v="1"/>
    <n v="110"/>
    <n v="1.5"/>
    <n v="1"/>
    <n v="1.5"/>
    <n v="1.5"/>
    <d v="2022-04-25T00:00:00"/>
    <x v="22"/>
    <s v="Food"/>
    <x v="1"/>
    <b v="1"/>
    <n v="1.5"/>
    <n v="1"/>
    <s v="Good Health Veggie Stix "/>
    <s v=" Zesty Ranch"/>
    <m/>
    <s v="Monday"/>
    <s v=" April 25"/>
    <n v="2022"/>
    <n v="6527"/>
  </r>
  <r>
    <s v="Processed"/>
    <s v="VJ300205292"/>
    <s v="Brunswick Sq Mall"/>
    <s v="BSQ Mall x1364 - Zales"/>
    <n v="40.423690999999998"/>
    <n v="-74.380831999999998"/>
    <s v="Nature's Garden Trail Mix - Cranberry Healthy"/>
    <s v="Food"/>
    <n v="15020837383"/>
    <s v="Monday, April 25, 2022"/>
    <s v="Cash"/>
    <n v="132"/>
    <n v="1.5"/>
    <n v="1"/>
    <n v="132"/>
    <n v="1.5"/>
    <n v="1"/>
    <n v="1.5"/>
    <n v="1.5"/>
    <d v="2022-04-25T00:00:00"/>
    <x v="130"/>
    <s v="Food"/>
    <x v="1"/>
    <b v="1"/>
    <n v="1.5"/>
    <n v="1"/>
    <s v="Nature's Garden Trail Mix "/>
    <s v=" Cranberry Healthy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20860417"/>
    <s v="Monday, April 25, 2022"/>
    <s v="Credit"/>
    <n v="123"/>
    <n v="1.5"/>
    <n v="2"/>
    <n v="123"/>
    <n v="1.5"/>
    <n v="2"/>
    <n v="3"/>
    <n v="5"/>
    <d v="2022-04-25T00:00:00"/>
    <x v="49"/>
    <s v="Food"/>
    <x v="1"/>
    <b v="1"/>
    <n v="1.5"/>
    <n v="1"/>
    <s v="Takis FUGEO mini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20860417"/>
    <s v="Monday, April 25, 2022"/>
    <s v="Credit"/>
    <n v="120"/>
    <n v="2"/>
    <n v="1"/>
    <n v="120"/>
    <n v="2"/>
    <n v="1"/>
    <n v="2"/>
    <n v="5"/>
    <d v="2022-04-25T00:00:00"/>
    <x v="18"/>
    <s v="Food"/>
    <x v="1"/>
    <b v="1"/>
    <n v="2"/>
    <n v="1.3333333333333333"/>
    <s v="Oreo Mini"/>
    <m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21068795"/>
    <s v="Monday, April 25, 2022"/>
    <s v="Cash"/>
    <n v="136"/>
    <n v="2"/>
    <n v="1"/>
    <n v="136"/>
    <n v="2"/>
    <n v="1"/>
    <n v="2"/>
    <n v="2"/>
    <d v="2022-04-25T00:00:00"/>
    <x v="96"/>
    <s v="Food"/>
    <x v="1"/>
    <b v="1"/>
    <n v="2"/>
    <n v="1.3333333333333333"/>
    <s v="Genius Keto Bar "/>
    <s v=" Chocolate Dream"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21153603"/>
    <s v="Monday, April 25, 2022"/>
    <s v="Cash"/>
    <n v="140"/>
    <n v="1.25"/>
    <n v="1"/>
    <n v="140"/>
    <n v="1.25"/>
    <n v="1"/>
    <n v="1.25"/>
    <n v="1.25"/>
    <d v="2022-04-25T00:00:00"/>
    <x v="70"/>
    <s v="Carbonated"/>
    <x v="0"/>
    <b v="1"/>
    <n v="1.25"/>
    <n v="0.83333333333333337"/>
    <s v="Sunkist Soda "/>
    <s v=" Orange"/>
    <m/>
    <s v="Monday"/>
    <s v=" April 25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21269760"/>
    <s v="Monday, April 25, 2022"/>
    <s v="Cash"/>
    <n v="147"/>
    <n v="2.5"/>
    <n v="1"/>
    <n v="147"/>
    <n v="2.5"/>
    <n v="1"/>
    <n v="2.5"/>
    <n v="2.5"/>
    <d v="2022-04-25T00:00:00"/>
    <x v="37"/>
    <s v="Non Carbonated"/>
    <x v="2"/>
    <b v="1"/>
    <n v="2.5"/>
    <n v="1.6666666666666667"/>
    <s v="Snapple Diet Tea "/>
    <s v=" Peach Tea"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21687535"/>
    <s v="Monday, April 25, 2022"/>
    <s v="Cash"/>
    <n v="134"/>
    <n v="2"/>
    <n v="1"/>
    <n v="134"/>
    <n v="2"/>
    <n v="1"/>
    <n v="2"/>
    <n v="2"/>
    <d v="2022-04-25T00:00:00"/>
    <x v="10"/>
    <s v="Food"/>
    <x v="1"/>
    <b v="1"/>
    <n v="2"/>
    <n v="1.3333333333333333"/>
    <s v="KitKat "/>
    <s v=" Crisp Wafers"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21770065"/>
    <s v="Monday, April 25, 2022"/>
    <s v="Cash"/>
    <n v="145"/>
    <n v="2.5"/>
    <n v="1"/>
    <n v="145"/>
    <n v="2.5"/>
    <n v="1"/>
    <n v="2.5"/>
    <n v="2.5"/>
    <d v="2022-04-25T00:00:00"/>
    <x v="37"/>
    <s v="Non Carbonated"/>
    <x v="2"/>
    <b v="1"/>
    <n v="2.5"/>
    <n v="1.6666666666666667"/>
    <s v="Snapple Diet Tea "/>
    <s v=" Peach Tea"/>
    <m/>
    <s v="Monday"/>
    <s v=" April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21785178"/>
    <s v="Monday, April 25, 2022"/>
    <s v="Cash"/>
    <n v="142"/>
    <n v="1.5"/>
    <n v="1"/>
    <n v="142"/>
    <n v="1.5"/>
    <n v="1"/>
    <n v="1.5"/>
    <n v="1.5"/>
    <d v="2022-04-25T00:00:00"/>
    <x v="44"/>
    <s v="Carbonated"/>
    <x v="0"/>
    <b v="1"/>
    <n v="1.5"/>
    <n v="1"/>
    <s v="Coca Cola "/>
    <s v=" Zero Sugar"/>
    <m/>
    <s v="Monday"/>
    <s v=" April 25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21921004"/>
    <s v="Tuesday, April 26, 2022"/>
    <s v="Cash"/>
    <n v="140"/>
    <n v="1.5"/>
    <n v="1"/>
    <n v="140"/>
    <n v="1.5"/>
    <n v="1"/>
    <n v="1.5"/>
    <n v="1.5"/>
    <d v="2022-04-25T00:00:00"/>
    <x v="44"/>
    <s v="Carbonated"/>
    <x v="0"/>
    <b v="1"/>
    <n v="1.5"/>
    <n v="1"/>
    <s v="Coca Cola "/>
    <s v=" Zero Sugar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22161711"/>
    <s v="Tuesday, April 26, 2022"/>
    <s v="Cash"/>
    <n v="146"/>
    <n v="3"/>
    <n v="1"/>
    <n v="146"/>
    <n v="3"/>
    <n v="1"/>
    <n v="3"/>
    <n v="3"/>
    <d v="2022-04-25T00:00:00"/>
    <x v="5"/>
    <s v="Carbonated"/>
    <x v="0"/>
    <b v="1"/>
    <n v="3"/>
    <n v="2"/>
    <s v="Monster Energy Original"/>
    <m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22162470"/>
    <s v="Tuesday, April 26, 2022"/>
    <s v="Cash"/>
    <n v="114"/>
    <n v="1.5"/>
    <n v="1"/>
    <n v="114"/>
    <n v="1.5"/>
    <n v="1"/>
    <n v="1.5"/>
    <n v="1.5"/>
    <d v="2022-04-25T00:00:00"/>
    <x v="94"/>
    <s v="Food"/>
    <x v="1"/>
    <b v="1"/>
    <n v="1.5"/>
    <n v="1"/>
    <s v="Doritos Cool Ranch"/>
    <m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22176052"/>
    <s v="Tuesday, April 26, 2022"/>
    <s v="Cash"/>
    <n v="140"/>
    <n v="1.25"/>
    <n v="1"/>
    <n v="140"/>
    <n v="1.25"/>
    <n v="1"/>
    <n v="1.25"/>
    <n v="1.25"/>
    <d v="2022-04-25T00:00:00"/>
    <x v="70"/>
    <s v="Carbonated"/>
    <x v="0"/>
    <b v="1"/>
    <n v="1.25"/>
    <n v="0.83333333333333337"/>
    <s v="Sunkist Soda "/>
    <s v=" Orange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22547375"/>
    <s v="Tuesday, April 26, 2022"/>
    <s v="Cash"/>
    <n v="142"/>
    <n v="1.5"/>
    <n v="1"/>
    <n v="142"/>
    <n v="1.5"/>
    <n v="1"/>
    <n v="1.5"/>
    <n v="1.5"/>
    <d v="2022-04-26T00:00:00"/>
    <x v="44"/>
    <s v="Carbonated"/>
    <x v="0"/>
    <b v="1"/>
    <n v="1.5"/>
    <n v="1"/>
    <s v="Coca Cola "/>
    <s v=" Zero Sugar"/>
    <m/>
    <s v="Tuesday"/>
    <s v=" April 26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22892504"/>
    <s v="Tuesday, April 26, 2022"/>
    <s v="Cash"/>
    <n v="137"/>
    <n v="2"/>
    <n v="1"/>
    <n v="137"/>
    <n v="2"/>
    <n v="1"/>
    <n v="2"/>
    <n v="2"/>
    <d v="2022-04-26T00:00:00"/>
    <x v="14"/>
    <s v="Food"/>
    <x v="1"/>
    <b v="1"/>
    <n v="2"/>
    <n v="1.3333333333333333"/>
    <s v="Jacks Links Bar Beef Strip"/>
    <m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23205342"/>
    <s v="Tuesday, April 26, 2022"/>
    <s v="Credit"/>
    <n v="140"/>
    <n v="1.25"/>
    <n v="1"/>
    <n v="140"/>
    <n v="1.25"/>
    <n v="1"/>
    <n v="1.25"/>
    <n v="1.25"/>
    <d v="2022-04-26T00:00:00"/>
    <x v="70"/>
    <s v="Carbonated"/>
    <x v="0"/>
    <b v="1"/>
    <n v="1.25"/>
    <n v="0.83333333333333337"/>
    <s v="Sunkist Soda "/>
    <s v=" Orange"/>
    <m/>
    <s v="Tuesday"/>
    <s v=" April 26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23608043"/>
    <s v="Tuesday, April 26, 2022"/>
    <s v="Cash"/>
    <n v="137"/>
    <n v="2"/>
    <n v="1"/>
    <n v="137"/>
    <n v="2"/>
    <n v="1"/>
    <n v="2"/>
    <n v="2"/>
    <d v="2022-04-26T00:00:00"/>
    <x v="14"/>
    <s v="Food"/>
    <x v="1"/>
    <b v="1"/>
    <n v="2"/>
    <n v="1.3333333333333333"/>
    <s v="Jacks Links Bar Beef Strip"/>
    <m/>
    <m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023697978"/>
    <s v="Tuesday, April 26, 2022"/>
    <s v="Credit"/>
    <n v="141"/>
    <n v="2"/>
    <n v="1"/>
    <n v="141"/>
    <n v="2"/>
    <n v="1"/>
    <n v="2"/>
    <n v="2"/>
    <d v="2022-04-26T00:00:00"/>
    <x v="93"/>
    <s v="Non Carbonated"/>
    <x v="2"/>
    <b v="1"/>
    <n v="2"/>
    <n v="1.3333333333333333"/>
    <s v="Iberia Coconut Water"/>
    <m/>
    <m/>
    <s v="Tuesday"/>
    <s v=" April 26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5023958458"/>
    <s v="Tuesday, April 26, 2022"/>
    <s v="Cash"/>
    <n v="122"/>
    <n v="1.25"/>
    <n v="1"/>
    <n v="122"/>
    <n v="1.25"/>
    <n v="1"/>
    <n v="1.25"/>
    <n v="1.25"/>
    <d v="2022-04-26T00:00:00"/>
    <x v="79"/>
    <s v="Food"/>
    <x v="1"/>
    <b v="1"/>
    <n v="1.25"/>
    <n v="0.83333333333333337"/>
    <s v="Belvita Snack Packs "/>
    <s v=" Blueberry"/>
    <m/>
    <s v="Tuesday"/>
    <s v=" April 26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24349207"/>
    <s v="Tuesday, April 26, 2022"/>
    <s v="Cash"/>
    <n v="110"/>
    <n v="1.5"/>
    <n v="1"/>
    <n v="110"/>
    <n v="1.5"/>
    <n v="1"/>
    <n v="1.5"/>
    <n v="1.5"/>
    <d v="2022-04-26T00:00:00"/>
    <x v="3"/>
    <s v="Food"/>
    <x v="1"/>
    <b v="1"/>
    <n v="1.5"/>
    <n v="1"/>
    <s v="Miss Vickie's Potato Chip "/>
    <s v=" Sea Salt &amp; Vinega"/>
    <m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24558978"/>
    <s v="Tuesday, April 26, 2022"/>
    <s v="Cash"/>
    <n v="114"/>
    <n v="1.5"/>
    <n v="1"/>
    <n v="114"/>
    <n v="1.5"/>
    <n v="1"/>
    <n v="1.5"/>
    <n v="1.5"/>
    <d v="2022-04-26T00:00:00"/>
    <x v="60"/>
    <s v="Food"/>
    <x v="1"/>
    <b v="1"/>
    <n v="1.5"/>
    <n v="1"/>
    <s v="SunChips Multigrain "/>
    <s v=" Original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24513590"/>
    <s v="Tuesday, April 26, 2022"/>
    <s v="Cash"/>
    <n v="142"/>
    <n v="1.5"/>
    <n v="1"/>
    <n v="142"/>
    <n v="1.5"/>
    <n v="1"/>
    <n v="1.5"/>
    <n v="1.5"/>
    <d v="2022-04-26T00:00:00"/>
    <x v="44"/>
    <s v="Carbonated"/>
    <x v="0"/>
    <b v="1"/>
    <n v="1.5"/>
    <n v="1"/>
    <s v="Coca Cola "/>
    <s v=" Zero Sugar"/>
    <m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25470625"/>
    <s v="Tuesday, April 26, 2022"/>
    <s v="Credit"/>
    <n v="140"/>
    <n v="1.5"/>
    <n v="1"/>
    <n v="140"/>
    <n v="1.5"/>
    <n v="1"/>
    <n v="1.5"/>
    <n v="1.5"/>
    <d v="2022-04-26T00:00:00"/>
    <x v="92"/>
    <s v="Carbonated"/>
    <x v="0"/>
    <b v="1"/>
    <n v="1.5"/>
    <n v="1"/>
    <s v="Spindrift "/>
    <s v=" Sparkling Water "/>
    <s v=" Pineapple"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25473650"/>
    <s v="Tuesday, April 26, 2022"/>
    <s v="Credit"/>
    <n v="136"/>
    <n v="2"/>
    <n v="2"/>
    <n v="136"/>
    <n v="2"/>
    <n v="2"/>
    <n v="4"/>
    <n v="4"/>
    <d v="2022-04-26T00:00:00"/>
    <x v="96"/>
    <s v="Food"/>
    <x v="1"/>
    <b v="1"/>
    <n v="2"/>
    <n v="1.3333333333333333"/>
    <s v="Genius Keto Bar "/>
    <s v=" Chocolate Dream"/>
    <m/>
    <s v="Tuesday"/>
    <s v=" April 2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025867253"/>
    <s v="Tuesday, April 26, 2022"/>
    <s v="Credit"/>
    <n v="113"/>
    <n v="1.5"/>
    <n v="1"/>
    <n v="113"/>
    <n v="1.5"/>
    <n v="1"/>
    <n v="1.5"/>
    <n v="1.5"/>
    <d v="2022-04-26T00:00:00"/>
    <x v="43"/>
    <s v="Food"/>
    <x v="1"/>
    <b v="1"/>
    <n v="1.5"/>
    <n v="1"/>
    <s v="Miss Vickie's Potato Chip "/>
    <s v=" Jalapeno"/>
    <m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25970506"/>
    <s v="Tuesday, April 26, 2022"/>
    <s v="Cash"/>
    <n v="110"/>
    <n v="1.5"/>
    <n v="1"/>
    <n v="110"/>
    <n v="1.5"/>
    <n v="1"/>
    <n v="1.5"/>
    <n v="1.5"/>
    <d v="2022-04-26T00:00:00"/>
    <x v="113"/>
    <s v="Food"/>
    <x v="1"/>
    <b v="1"/>
    <n v="1.5"/>
    <n v="1"/>
    <s v="Pop Corners "/>
    <s v=" Kettle Corn"/>
    <m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25972701"/>
    <s v="Tuesday, April 26, 2022"/>
    <s v="Cash"/>
    <n v="110"/>
    <n v="1.5"/>
    <n v="1"/>
    <n v="110"/>
    <n v="1.5"/>
    <n v="1"/>
    <n v="1.5"/>
    <n v="1.5"/>
    <d v="2022-04-26T00:00:00"/>
    <x v="113"/>
    <s v="Food"/>
    <x v="1"/>
    <b v="1"/>
    <n v="1.5"/>
    <n v="1"/>
    <s v="Pop Corners "/>
    <s v=" Kettle Corn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26333539"/>
    <s v="Tuesday, April 26, 2022"/>
    <s v="Cash"/>
    <n v="140"/>
    <n v="1.25"/>
    <n v="1"/>
    <n v="140"/>
    <n v="1.25"/>
    <n v="1"/>
    <n v="1.25"/>
    <n v="1.25"/>
    <d v="2022-04-26T00:00:00"/>
    <x v="70"/>
    <s v="Carbonated"/>
    <x v="0"/>
    <b v="1"/>
    <n v="1.25"/>
    <n v="0.83333333333333337"/>
    <s v="Sunkist Soda "/>
    <s v=" Orange"/>
    <m/>
    <s v="Tuesday"/>
    <s v=" April 26"/>
    <n v="2022"/>
    <n v="6527"/>
  </r>
  <r>
    <s v="Processed"/>
    <s v="VJ300320611"/>
    <s v="Brunswick Sq Mall"/>
    <s v="BSQ Mall x1366 - ATT"/>
    <n v="40.423690999999998"/>
    <n v="-74.380831999999998"/>
    <s v="BodyArmor LYTE - Strawberry Lemonade"/>
    <s v="Water"/>
    <n v="15026631703"/>
    <s v="Tuesday, April 26, 2022"/>
    <s v="Credit"/>
    <n v="145"/>
    <n v="2.75"/>
    <n v="1"/>
    <n v="145"/>
    <n v="2.75"/>
    <n v="1"/>
    <n v="2.75"/>
    <n v="2.75"/>
    <d v="2022-04-26T00:00:00"/>
    <x v="131"/>
    <s v="Water"/>
    <x v="3"/>
    <b v="1"/>
    <n v="2.75"/>
    <n v="1.8333333333333333"/>
    <s v="BodyArmor LYTE "/>
    <s v=" Strawberry Lemonade"/>
    <m/>
    <s v="Tuesday"/>
    <s v=" April 2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26714472"/>
    <s v="Tuesday, April 26, 2022"/>
    <s v="Credit"/>
    <n v="146"/>
    <n v="3.5"/>
    <n v="1"/>
    <n v="146"/>
    <n v="3.5"/>
    <n v="1"/>
    <n v="3.5"/>
    <n v="3.5"/>
    <d v="2022-04-26T00:00:00"/>
    <x v="88"/>
    <s v="Non Carbonated"/>
    <x v="2"/>
    <b v="1"/>
    <n v="3.5"/>
    <n v="2.3333333333333335"/>
    <s v="Starbucks Doubleshot Energy "/>
    <s v=" Mocha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26911100"/>
    <s v="Tuesday, April 26, 2022"/>
    <s v="Cash"/>
    <n v="140"/>
    <n v="1.25"/>
    <n v="1"/>
    <n v="140"/>
    <n v="1.25"/>
    <n v="1"/>
    <n v="1.25"/>
    <n v="1.25"/>
    <d v="2022-04-26T00:00:00"/>
    <x v="70"/>
    <s v="Carbonated"/>
    <x v="0"/>
    <b v="1"/>
    <n v="1.25"/>
    <n v="0.83333333333333337"/>
    <s v="Sunkist Soda "/>
    <s v=" Orange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27287978"/>
    <s v="Tuesday, April 26, 2022"/>
    <s v="Cash"/>
    <n v="140"/>
    <n v="1.25"/>
    <n v="1"/>
    <n v="140"/>
    <n v="1.25"/>
    <n v="1"/>
    <n v="1.25"/>
    <n v="1.25"/>
    <d v="2022-04-26T00:00:00"/>
    <x v="70"/>
    <s v="Carbonated"/>
    <x v="0"/>
    <b v="1"/>
    <n v="1.25"/>
    <n v="0.83333333333333337"/>
    <s v="Sunkist Soda "/>
    <s v=" Orange"/>
    <m/>
    <s v="Tuesday"/>
    <s v=" April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27999083"/>
    <s v="Wednesday, April 27, 2022"/>
    <s v="Cash"/>
    <n v="142"/>
    <n v="1.5"/>
    <n v="1"/>
    <n v="142"/>
    <n v="1.5"/>
    <n v="1"/>
    <n v="1.5"/>
    <n v="1.5"/>
    <d v="2022-04-27T00:00:00"/>
    <x v="44"/>
    <s v="Carbonated"/>
    <x v="0"/>
    <b v="1"/>
    <n v="1.5"/>
    <n v="1"/>
    <s v="Coca Cola "/>
    <s v=" Zero Sugar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28614495"/>
    <s v="Wednesday, April 27, 2022"/>
    <s v="Cash"/>
    <n v="111"/>
    <n v="1.5"/>
    <n v="1"/>
    <n v="111"/>
    <n v="1.5"/>
    <n v="1"/>
    <n v="1.5"/>
    <n v="1.5"/>
    <d v="2022-04-27T00:00:00"/>
    <x v="83"/>
    <s v="Food"/>
    <x v="1"/>
    <b v="1"/>
    <n v="1.5"/>
    <n v="1"/>
    <s v="Fritos "/>
    <s v=" Original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28909688"/>
    <s v="Wednesday, April 27, 2022"/>
    <s v="Credit"/>
    <n v="144"/>
    <n v="1.5"/>
    <n v="1"/>
    <n v="144"/>
    <n v="1.5"/>
    <n v="1"/>
    <n v="1.5"/>
    <n v="3.5"/>
    <d v="2022-04-27T00:00:00"/>
    <x v="29"/>
    <s v="Water"/>
    <x v="3"/>
    <b v="1"/>
    <n v="1.5"/>
    <n v="1"/>
    <s v="Poland Springs Water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028909688"/>
    <s v="Wednesday, April 27, 2022"/>
    <s v="Credit"/>
    <n v="134"/>
    <n v="2"/>
    <n v="1"/>
    <n v="134"/>
    <n v="2"/>
    <n v="1"/>
    <n v="2"/>
    <n v="3.5"/>
    <d v="2022-04-27T00:00:00"/>
    <x v="11"/>
    <s v="Food"/>
    <x v="1"/>
    <b v="1"/>
    <n v="2"/>
    <n v="1.3333333333333333"/>
    <s v="Wonderful Pistachios "/>
    <s v=" Variety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028918677"/>
    <s v="Wednesday, April 27, 2022"/>
    <s v="Credit"/>
    <n v="120"/>
    <n v="1.5"/>
    <n v="1"/>
    <n v="120"/>
    <n v="1.5"/>
    <n v="1"/>
    <n v="1.5"/>
    <n v="3"/>
    <d v="2022-04-27T00:00:00"/>
    <x v="127"/>
    <s v="Food"/>
    <x v="1"/>
    <b v="1"/>
    <n v="1.5"/>
    <n v="1"/>
    <s v="Cheetos Puffs"/>
    <m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028918677"/>
    <s v="Wednesday, April 27, 2022"/>
    <s v="Credit"/>
    <n v="123"/>
    <n v="1.5"/>
    <n v="1"/>
    <n v="123"/>
    <n v="1.5"/>
    <n v="1"/>
    <n v="1.5"/>
    <n v="3"/>
    <d v="2022-04-27T00:00:00"/>
    <x v="71"/>
    <s v="Food"/>
    <x v="1"/>
    <b v="1"/>
    <n v="1.5"/>
    <n v="1"/>
    <s v="Funyuns "/>
    <s v=" Flaming Hot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28924441"/>
    <s v="Wednesday, April 27, 2022"/>
    <s v="Cash"/>
    <n v="141"/>
    <n v="1.5"/>
    <n v="1"/>
    <n v="141"/>
    <n v="1.5"/>
    <n v="1"/>
    <n v="1.5"/>
    <n v="1.5"/>
    <d v="2022-04-27T00:00:00"/>
    <x v="44"/>
    <s v="Carbonated"/>
    <x v="0"/>
    <b v="1"/>
    <n v="1.5"/>
    <n v="1"/>
    <s v="Coca Cola "/>
    <s v=" Zero Sugar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29232286"/>
    <s v="Wednesday, April 27, 2022"/>
    <s v="Cash"/>
    <n v="131"/>
    <n v="2"/>
    <n v="1"/>
    <n v="131"/>
    <n v="2"/>
    <n v="1"/>
    <n v="2"/>
    <n v="2"/>
    <d v="2022-04-27T00:00:00"/>
    <x v="21"/>
    <s v="Food"/>
    <x v="1"/>
    <b v="1"/>
    <n v="2"/>
    <n v="1.3333333333333333"/>
    <s v="Robert Irvine's "/>
    <s v=" Fit Crunch "/>
    <s v="  Chocolate Pea"/>
    <s v="Wednesday"/>
    <s v=" April 27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29898470"/>
    <s v="Wednesday, April 27, 2022"/>
    <s v="Cash"/>
    <n v="137"/>
    <n v="2"/>
    <n v="1"/>
    <n v="137"/>
    <n v="2"/>
    <n v="1"/>
    <n v="2"/>
    <n v="2"/>
    <d v="2022-04-27T00:00:00"/>
    <x v="14"/>
    <s v="Food"/>
    <x v="1"/>
    <b v="1"/>
    <n v="2"/>
    <n v="1.3333333333333333"/>
    <s v="Jacks Links Bar Beef Strip"/>
    <m/>
    <m/>
    <s v="Wednesday"/>
    <s v=" April 27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29930031"/>
    <s v="Wednesday, April 27, 2022"/>
    <s v="Cash"/>
    <n v="137"/>
    <n v="2"/>
    <n v="1"/>
    <n v="137"/>
    <n v="2"/>
    <n v="1"/>
    <n v="2"/>
    <n v="2"/>
    <d v="2022-04-27T00:00:00"/>
    <x v="14"/>
    <s v="Food"/>
    <x v="1"/>
    <b v="1"/>
    <n v="2"/>
    <n v="1.3333333333333333"/>
    <s v="Jacks Links Bar Beef Strip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030082828"/>
    <s v="Wednesday, April 27, 2022"/>
    <s v="Cash"/>
    <n v="124"/>
    <n v="1.25"/>
    <n v="1"/>
    <n v="124"/>
    <n v="1.25"/>
    <n v="1"/>
    <n v="1.25"/>
    <n v="1.25"/>
    <d v="2022-04-27T00:00:00"/>
    <x v="48"/>
    <s v="Food"/>
    <x v="1"/>
    <b v="1"/>
    <n v="1.25"/>
    <n v="0.83333333333333337"/>
    <s v="CheezIt "/>
    <s v=" Original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30181426"/>
    <s v="Wednesday, April 27, 2022"/>
    <s v="Credit"/>
    <n v="136"/>
    <n v="2"/>
    <n v="1"/>
    <n v="136"/>
    <n v="2"/>
    <n v="1"/>
    <n v="2"/>
    <n v="2"/>
    <d v="2022-04-27T00:00:00"/>
    <x v="96"/>
    <s v="Food"/>
    <x v="1"/>
    <b v="1"/>
    <n v="2"/>
    <n v="1.3333333333333333"/>
    <s v="Genius Keto Bar "/>
    <s v=" Chocolate Dream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30468518"/>
    <s v="Wednesday, April 27, 2022"/>
    <s v="Credit"/>
    <n v="145"/>
    <n v="2.5"/>
    <n v="1"/>
    <n v="145"/>
    <n v="2.5"/>
    <n v="1"/>
    <n v="2.5"/>
    <n v="6"/>
    <d v="2022-04-27T00:00:00"/>
    <x v="37"/>
    <s v="Non Carbonated"/>
    <x v="2"/>
    <b v="1"/>
    <n v="2.5"/>
    <n v="1.6666666666666667"/>
    <s v="Snapple Diet Tea "/>
    <s v=" Peach Tea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5030468518"/>
    <s v="Wednesday, April 27, 2022"/>
    <s v="Credit"/>
    <n v="112"/>
    <n v="1.5"/>
    <n v="1"/>
    <n v="112"/>
    <n v="1.5"/>
    <n v="1"/>
    <n v="1.5"/>
    <n v="6"/>
    <d v="2022-04-27T00:00:00"/>
    <x v="118"/>
    <s v="Food"/>
    <x v="1"/>
    <b v="1"/>
    <n v="1.5"/>
    <n v="1"/>
    <s v="Pop Corners "/>
    <s v=" Spicy Queso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30468518"/>
    <s v="Wednesday, April 27, 2022"/>
    <s v="Credit"/>
    <n v="134"/>
    <n v="2"/>
    <n v="1"/>
    <n v="134"/>
    <n v="2"/>
    <n v="1"/>
    <n v="2"/>
    <n v="6"/>
    <d v="2022-04-27T00:00:00"/>
    <x v="10"/>
    <s v="Food"/>
    <x v="1"/>
    <b v="1"/>
    <n v="2"/>
    <n v="1.3333333333333333"/>
    <s v="KitKat "/>
    <s v=" Crisp Wafers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30643078"/>
    <s v="Wednesday, April 27, 2022"/>
    <s v="Credit"/>
    <n v="145"/>
    <n v="2.75"/>
    <n v="1"/>
    <n v="145"/>
    <n v="2.75"/>
    <n v="1"/>
    <n v="2.75"/>
    <n v="2.75"/>
    <d v="2022-04-27T00:00:00"/>
    <x v="120"/>
    <s v="Non Carbonated"/>
    <x v="2"/>
    <b v="1"/>
    <n v="2.75"/>
    <n v="1.8333333333333333"/>
    <s v="Bai Antioxidant "/>
    <s v=" Tanzania Lemon Super Tea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30882686"/>
    <s v="Wednesday, April 27, 2022"/>
    <s v="Cash"/>
    <n v="120"/>
    <n v="2"/>
    <n v="1"/>
    <n v="120"/>
    <n v="2"/>
    <n v="1"/>
    <n v="2"/>
    <n v="2"/>
    <d v="2022-04-27T00:00:00"/>
    <x v="18"/>
    <s v="Food"/>
    <x v="1"/>
    <b v="1"/>
    <n v="2"/>
    <n v="1.3333333333333333"/>
    <s v="Or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30940792"/>
    <s v="Wednesday, April 27, 2022"/>
    <s v="Cash"/>
    <n v="147"/>
    <n v="2.5"/>
    <n v="1"/>
    <n v="147"/>
    <n v="2.5"/>
    <n v="1"/>
    <n v="2.5"/>
    <n v="2.5"/>
    <d v="2022-04-27T00:00:00"/>
    <x v="37"/>
    <s v="Non Carbonated"/>
    <x v="2"/>
    <b v="1"/>
    <n v="2.5"/>
    <n v="1.6666666666666667"/>
    <s v="Snapple Diet Tea "/>
    <s v=" Peach Tea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30943036"/>
    <s v="Wednesday, April 27, 2022"/>
    <s v="Cash"/>
    <n v="147"/>
    <n v="2.5"/>
    <n v="1"/>
    <n v="147"/>
    <n v="2.5"/>
    <n v="1"/>
    <n v="2.5"/>
    <n v="2.5"/>
    <d v="2022-04-27T00:00:00"/>
    <x v="37"/>
    <s v="Non Carbonated"/>
    <x v="2"/>
    <b v="1"/>
    <n v="2.5"/>
    <n v="1.6666666666666667"/>
    <s v="Snapple Diet Tea "/>
    <s v=" Peach Tea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31045989"/>
    <s v="Wednesday, April 27, 2022"/>
    <s v="Cash"/>
    <n v="146"/>
    <n v="3"/>
    <n v="1"/>
    <n v="146"/>
    <n v="3"/>
    <n v="1"/>
    <n v="3"/>
    <n v="3"/>
    <d v="2022-04-27T00:00:00"/>
    <x v="5"/>
    <s v="Carbonated"/>
    <x v="0"/>
    <b v="1"/>
    <n v="3"/>
    <n v="2"/>
    <s v="Monster Energy Original"/>
    <m/>
    <m/>
    <s v="Wednesday"/>
    <s v=" April 27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31108948"/>
    <s v="Wednesday, April 27, 2022"/>
    <s v="Credit"/>
    <n v="137"/>
    <n v="2"/>
    <n v="1"/>
    <n v="137"/>
    <n v="2"/>
    <n v="1"/>
    <n v="2"/>
    <n v="2"/>
    <d v="2022-04-27T00:00:00"/>
    <x v="14"/>
    <s v="Food"/>
    <x v="1"/>
    <b v="1"/>
    <n v="2"/>
    <n v="1.3333333333333333"/>
    <s v="Jacks Links Bar Beef Strip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1288161"/>
    <s v="Wednesday, April 27, 2022"/>
    <s v="Cash"/>
    <n v="123"/>
    <n v="1.5"/>
    <n v="1"/>
    <n v="123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031290816"/>
    <s v="Wednesday, April 27, 2022"/>
    <s v="Cash"/>
    <n v="124"/>
    <n v="1.25"/>
    <n v="1"/>
    <n v="124"/>
    <n v="1.25"/>
    <n v="1"/>
    <n v="1.25"/>
    <n v="1.25"/>
    <d v="2022-04-27T00:00:00"/>
    <x v="48"/>
    <s v="Food"/>
    <x v="1"/>
    <b v="1"/>
    <n v="1.25"/>
    <n v="0.83333333333333337"/>
    <s v="CheezIt "/>
    <s v=" Original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31294308"/>
    <s v="Wednesday, April 27, 2022"/>
    <s v="Cash"/>
    <n v="143"/>
    <n v="2.5"/>
    <n v="1"/>
    <n v="143"/>
    <n v="2.5"/>
    <n v="1"/>
    <n v="2.5"/>
    <n v="2.5"/>
    <d v="2022-04-27T00:00:00"/>
    <x v="31"/>
    <s v="Non Carbonated"/>
    <x v="2"/>
    <b v="1"/>
    <n v="2.5"/>
    <n v="1.6666666666666667"/>
    <s v="Snapple Diet Tea "/>
    <s v=" Raspberry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31297010"/>
    <s v="Wednesday, April 27, 2022"/>
    <s v="Cash"/>
    <n v="144"/>
    <n v="1.5"/>
    <n v="1"/>
    <n v="144"/>
    <n v="1.5"/>
    <n v="1"/>
    <n v="1.5"/>
    <n v="1.5"/>
    <d v="2022-04-27T00:00:00"/>
    <x v="29"/>
    <s v="Water"/>
    <x v="3"/>
    <b v="1"/>
    <n v="1.5"/>
    <n v="1"/>
    <s v="Poland Springs Water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Keto Krisp - Almond Butter"/>
    <s v="Carbonated"/>
    <n v="15031521639"/>
    <s v="Wednesday, April 27, 2022"/>
    <s v="Credit"/>
    <n v="133"/>
    <n v="2"/>
    <n v="1"/>
    <n v="133"/>
    <n v="2"/>
    <n v="1"/>
    <n v="2"/>
    <n v="2"/>
    <d v="2022-04-27T00:00:00"/>
    <x v="64"/>
    <s v="Carbonated"/>
    <x v="0"/>
    <b v="1"/>
    <n v="2"/>
    <n v="1.3333333333333333"/>
    <s v="Keto Krisp "/>
    <s v=" Almond Butter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31726979"/>
    <s v="Wednesday, April 27, 2022"/>
    <s v="Cash"/>
    <n v="131"/>
    <n v="2"/>
    <n v="1"/>
    <n v="131"/>
    <n v="2"/>
    <n v="1"/>
    <n v="2"/>
    <n v="2"/>
    <d v="2022-04-27T00:00:00"/>
    <x v="21"/>
    <s v="Food"/>
    <x v="1"/>
    <b v="1"/>
    <n v="2"/>
    <n v="1.3333333333333333"/>
    <s v="Robert Irvine's "/>
    <s v=" Fit Crunch "/>
    <s v="  Chocolate Pea"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31813084"/>
    <s v="Wednesday, April 27, 2022"/>
    <s v="Cash"/>
    <n v="142"/>
    <n v="1.5"/>
    <n v="1"/>
    <n v="142"/>
    <n v="1.5"/>
    <n v="1"/>
    <n v="1.5"/>
    <n v="1.5"/>
    <d v="2022-04-27T00:00:00"/>
    <x v="44"/>
    <s v="Carbonated"/>
    <x v="0"/>
    <b v="1"/>
    <n v="1.5"/>
    <n v="1"/>
    <s v="Coca Cola "/>
    <s v=" Zero Sugar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31831032"/>
    <s v="Wednesday, April 27, 2022"/>
    <s v="Credit"/>
    <n v="131"/>
    <n v="2"/>
    <n v="1"/>
    <n v="131"/>
    <n v="2"/>
    <n v="1"/>
    <n v="2"/>
    <n v="4"/>
    <d v="2022-04-27T00:00:00"/>
    <x v="21"/>
    <s v="Food"/>
    <x v="1"/>
    <b v="1"/>
    <n v="2"/>
    <n v="1.3333333333333333"/>
    <s v="Robert Irvine's "/>
    <s v=" Fit Crunch "/>
    <s v="  Chocolate Pea"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031831032"/>
    <s v="Wednesday, April 27, 2022"/>
    <s v="Credit"/>
    <n v="120"/>
    <n v="2"/>
    <n v="1"/>
    <n v="120"/>
    <n v="2"/>
    <n v="1"/>
    <n v="2"/>
    <n v="4"/>
    <d v="2022-04-27T00:00:00"/>
    <x v="18"/>
    <s v="Food"/>
    <x v="1"/>
    <b v="1"/>
    <n v="2"/>
    <n v="1.3333333333333333"/>
    <s v="Or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1841463"/>
    <s v="Wednesday, April 27, 2022"/>
    <s v="Cash"/>
    <n v="121"/>
    <n v="1.5"/>
    <n v="1"/>
    <n v="121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1843571"/>
    <s v="Wednesday, April 27, 2022"/>
    <s v="Cash"/>
    <n v="121"/>
    <n v="1.5"/>
    <n v="1"/>
    <n v="121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1847094"/>
    <s v="Wednesday, April 27, 2022"/>
    <s v="Cash"/>
    <n v="121"/>
    <n v="1.5"/>
    <n v="1"/>
    <n v="121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031850085"/>
    <s v="Wednesday, April 27, 2022"/>
    <s v="Cash"/>
    <n v="124"/>
    <n v="1.25"/>
    <n v="1"/>
    <n v="124"/>
    <n v="1.25"/>
    <n v="1"/>
    <n v="1.25"/>
    <n v="1.25"/>
    <d v="2022-04-27T00:00:00"/>
    <x v="48"/>
    <s v="Food"/>
    <x v="1"/>
    <b v="1"/>
    <n v="1.25"/>
    <n v="0.83333333333333337"/>
    <s v="CheezIt "/>
    <s v=" Original"/>
    <m/>
    <s v="Wednesday"/>
    <s v=" April 27"/>
    <n v="2022"/>
    <n v="6527"/>
  </r>
  <r>
    <s v="Processed"/>
    <s v="VJ300320611"/>
    <s v="Brunswick Sq Mall"/>
    <s v="BSQ Mall x1366 - ATT"/>
    <n v="40.423690999999998"/>
    <n v="-74.380831999999998"/>
    <s v="RXBAR - Protein Bar - Chocolate Sea Salt"/>
    <s v="Food"/>
    <n v="15031877241"/>
    <s v="Wednesday, April 27, 2022"/>
    <s v="Cash"/>
    <n v="132"/>
    <n v="2"/>
    <n v="1"/>
    <n v="132"/>
    <n v="2"/>
    <n v="1"/>
    <n v="2"/>
    <n v="2"/>
    <d v="2022-04-27T00:00:00"/>
    <x v="87"/>
    <s v="Food"/>
    <x v="1"/>
    <b v="1"/>
    <n v="2"/>
    <n v="1.3333333333333333"/>
    <s v="RXBAR "/>
    <s v=" Protein Bar "/>
    <s v=" Chocolate Sea Salt"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031881314"/>
    <s v="Wednesday, April 27, 2022"/>
    <s v="Cash"/>
    <n v="124"/>
    <n v="1.25"/>
    <n v="1"/>
    <n v="124"/>
    <n v="1.25"/>
    <n v="1"/>
    <n v="1.25"/>
    <n v="1.25"/>
    <d v="2022-04-27T00:00:00"/>
    <x v="48"/>
    <s v="Food"/>
    <x v="1"/>
    <b v="1"/>
    <n v="1.25"/>
    <n v="0.83333333333333337"/>
    <s v="CheezIt "/>
    <s v=" Original"/>
    <m/>
    <s v="Wednesday"/>
    <s v=" April 27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5031888000"/>
    <s v="Wednesday, April 27, 2022"/>
    <s v="Cash"/>
    <n v="147"/>
    <n v="2.75"/>
    <n v="1"/>
    <n v="147"/>
    <n v="2.75"/>
    <n v="1"/>
    <n v="2.75"/>
    <n v="2.75"/>
    <d v="2022-04-27T00:00:00"/>
    <x v="66"/>
    <s v="Water"/>
    <x v="3"/>
    <b v="1"/>
    <n v="2.75"/>
    <n v="1.8333333333333333"/>
    <s v="Vitamin Water "/>
    <s v=" Squeezed Lemonade"/>
    <m/>
    <s v="Wednesday"/>
    <s v=" April 27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031990383"/>
    <s v="Wednesday, April 27, 2022"/>
    <s v="Cash"/>
    <n v="143"/>
    <n v="2"/>
    <n v="1"/>
    <n v="143"/>
    <n v="2"/>
    <n v="1"/>
    <n v="2"/>
    <n v="2"/>
    <d v="2022-04-27T00:00:00"/>
    <x v="24"/>
    <s v="Water"/>
    <x v="3"/>
    <b v="1"/>
    <n v="2"/>
    <n v="1.3333333333333333"/>
    <s v="S. Pellegrino Sparkling Mineral Water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2136893"/>
    <s v="Wednesday, April 27, 2022"/>
    <s v="Cash"/>
    <n v="121"/>
    <n v="1.5"/>
    <n v="1"/>
    <n v="121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2207325"/>
    <s v="Wednesday, April 27, 2022"/>
    <s v="Cash"/>
    <n v="121"/>
    <n v="1.5"/>
    <n v="1"/>
    <n v="121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32315049"/>
    <s v="Wednesday, April 27, 2022"/>
    <s v="Cash"/>
    <n v="146"/>
    <n v="3.5"/>
    <n v="1"/>
    <n v="146"/>
    <n v="3.5"/>
    <n v="1"/>
    <n v="3.5"/>
    <n v="3.5"/>
    <d v="2022-04-27T00:00:00"/>
    <x v="88"/>
    <s v="Non Carbonated"/>
    <x v="2"/>
    <b v="1"/>
    <n v="3.5"/>
    <n v="2.3333333333333335"/>
    <s v="Starbucks Doubleshot Energy "/>
    <s v=" Mocha"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2318198"/>
    <s v="Wednesday, April 27, 2022"/>
    <s v="Cash"/>
    <n v="121"/>
    <n v="1.5"/>
    <n v="1"/>
    <n v="121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92"/>
    <s v="EB Public Library"/>
    <s v="EB Public Library x1380"/>
    <n v="40.416893999999999"/>
    <n v="-74.420399000000003"/>
    <s v="Takis FUGEO mini"/>
    <s v="Food"/>
    <n v="15032347775"/>
    <s v="Wednesday, April 27, 2022"/>
    <s v="Cash"/>
    <n v="123"/>
    <n v="1.5"/>
    <n v="1"/>
    <n v="123"/>
    <n v="1.5"/>
    <n v="1"/>
    <n v="1.5"/>
    <n v="1.5"/>
    <d v="2022-04-27T00:00:00"/>
    <x v="49"/>
    <s v="Food"/>
    <x v="1"/>
    <b v="1"/>
    <n v="1.5"/>
    <n v="1"/>
    <s v="Takis FUGEO mini"/>
    <m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32465638"/>
    <s v="Wednesday, April 27, 2022"/>
    <s v="Cash"/>
    <n v="140"/>
    <n v="1.25"/>
    <n v="1"/>
    <n v="140"/>
    <n v="1.25"/>
    <n v="1"/>
    <n v="1.25"/>
    <n v="1.25"/>
    <d v="2022-04-27T00:00:00"/>
    <x v="70"/>
    <s v="Carbonated"/>
    <x v="0"/>
    <b v="1"/>
    <n v="1.25"/>
    <n v="0.83333333333333337"/>
    <s v="Sunkist Soda "/>
    <s v=" Orange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32726088"/>
    <s v="Wednesday, April 27, 2022"/>
    <s v="Cash"/>
    <n v="114"/>
    <n v="1.5"/>
    <n v="1"/>
    <n v="114"/>
    <n v="1.5"/>
    <n v="1"/>
    <n v="1.5"/>
    <n v="1.5"/>
    <d v="2022-04-27T00:00:00"/>
    <x v="94"/>
    <s v="Food"/>
    <x v="1"/>
    <b v="1"/>
    <n v="1.5"/>
    <n v="1"/>
    <s v="Doritos Cool Ranch"/>
    <m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32790806"/>
    <s v="Wednesday, April 27, 2022"/>
    <s v="Credit"/>
    <n v="110"/>
    <n v="1.5"/>
    <n v="1"/>
    <n v="110"/>
    <n v="1.5"/>
    <n v="1"/>
    <n v="1.5"/>
    <n v="1.5"/>
    <d v="2022-04-27T00:00:00"/>
    <x v="22"/>
    <s v="Food"/>
    <x v="1"/>
    <b v="1"/>
    <n v="1.5"/>
    <n v="1"/>
    <s v="Good Health Veggie Stix "/>
    <s v=" Zesty Ranch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32797108"/>
    <s v="Wednesday, April 27, 2022"/>
    <s v="Cash"/>
    <n v="121"/>
    <n v="1.5"/>
    <n v="1"/>
    <n v="121"/>
    <n v="1.5"/>
    <n v="1"/>
    <n v="1.5"/>
    <n v="1.5"/>
    <d v="2022-04-27T00:00:00"/>
    <x v="75"/>
    <s v="Food"/>
    <x v="1"/>
    <b v="1"/>
    <n v="1.5"/>
    <n v="1"/>
    <s v="Cheetos Flaming Hot Limon Crunchy"/>
    <m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32831887"/>
    <s v="Wednesday, April 27, 2022"/>
    <s v="Cash"/>
    <n v="145"/>
    <n v="2.5"/>
    <n v="1"/>
    <n v="145"/>
    <n v="2.5"/>
    <n v="1"/>
    <n v="2.5"/>
    <n v="2.5"/>
    <d v="2022-04-27T00:00:00"/>
    <x v="37"/>
    <s v="Non Carbonated"/>
    <x v="2"/>
    <b v="1"/>
    <n v="2.5"/>
    <n v="1.6666666666666667"/>
    <s v="Snapple Diet Tea "/>
    <s v=" Peach Tea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32890762"/>
    <s v="Wednesday, April 27, 2022"/>
    <s v="Cash"/>
    <n v="133"/>
    <n v="1.5"/>
    <n v="1"/>
    <n v="133"/>
    <n v="1.5"/>
    <n v="1"/>
    <n v="1.5"/>
    <n v="1.5"/>
    <d v="2022-04-27T00:00:00"/>
    <x v="125"/>
    <s v="Food"/>
    <x v="1"/>
    <b v="1"/>
    <n v="1.5"/>
    <n v="1"/>
    <s v="Nutri Grain Apple Cinnamon"/>
    <m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32992105"/>
    <s v="Wednesday, April 27, 2022"/>
    <s v="Cash"/>
    <n v="134"/>
    <n v="2"/>
    <n v="1"/>
    <n v="134"/>
    <n v="2"/>
    <n v="1"/>
    <n v="2"/>
    <n v="2"/>
    <d v="2022-04-27T00:00:00"/>
    <x v="10"/>
    <s v="Food"/>
    <x v="1"/>
    <b v="1"/>
    <n v="2"/>
    <n v="1.3333333333333333"/>
    <s v="KitKat "/>
    <s v=" Crisp Wafers"/>
    <m/>
    <s v="Wednesday"/>
    <s v=" April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33278744"/>
    <s v="Thursday, April 28, 2022"/>
    <s v="Cash"/>
    <n v="146"/>
    <n v="3"/>
    <n v="1"/>
    <n v="146"/>
    <n v="3"/>
    <n v="1"/>
    <n v="3"/>
    <n v="3"/>
    <d v="2022-04-27T00:00:00"/>
    <x v="5"/>
    <s v="Carbonated"/>
    <x v="0"/>
    <b v="1"/>
    <n v="3"/>
    <n v="2"/>
    <s v="Monster Energy Original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33279658"/>
    <s v="Thursday, April 28, 2022"/>
    <s v="Cash"/>
    <n v="121"/>
    <n v="1.5"/>
    <n v="1"/>
    <n v="121"/>
    <n v="1.5"/>
    <n v="1"/>
    <n v="1.5"/>
    <n v="1.5"/>
    <d v="2022-04-27T00:00:00"/>
    <x v="75"/>
    <s v="Food"/>
    <x v="1"/>
    <b v="1"/>
    <n v="1.5"/>
    <n v="1"/>
    <s v="Cheetos Flaming Hot Limon Crunchy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33290034"/>
    <s v="Thursday, April 28, 2022"/>
    <s v="Cash"/>
    <n v="114"/>
    <n v="1.5"/>
    <n v="1"/>
    <n v="114"/>
    <n v="1.5"/>
    <n v="1"/>
    <n v="1.5"/>
    <n v="1.5"/>
    <d v="2022-04-27T00:00:00"/>
    <x v="94"/>
    <s v="Food"/>
    <x v="1"/>
    <b v="1"/>
    <n v="1.5"/>
    <n v="1"/>
    <s v="Doritos Cool Ranch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33473557"/>
    <s v="Thursday, April 28, 2022"/>
    <s v="Cash"/>
    <n v="142"/>
    <n v="1.5"/>
    <n v="1"/>
    <n v="142"/>
    <n v="1.5"/>
    <n v="1"/>
    <n v="1.5"/>
    <n v="1.5"/>
    <d v="2022-04-28T00:00:00"/>
    <x v="44"/>
    <s v="Carbonated"/>
    <x v="0"/>
    <b v="1"/>
    <n v="1.5"/>
    <n v="1"/>
    <s v="Coca Cola "/>
    <s v=" Zero Sugar"/>
    <m/>
    <s v="Thursday"/>
    <s v=" April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34257392"/>
    <s v="Thursday, April 28, 2022"/>
    <s v="Cash"/>
    <n v="137"/>
    <n v="2"/>
    <n v="1"/>
    <n v="137"/>
    <n v="2"/>
    <n v="1"/>
    <n v="2"/>
    <n v="2"/>
    <d v="2022-04-28T00:00:00"/>
    <x v="14"/>
    <s v="Food"/>
    <x v="1"/>
    <b v="1"/>
    <n v="2"/>
    <n v="1.3333333333333333"/>
    <s v="Jacks Links Bar Beef Strip"/>
    <m/>
    <m/>
    <s v="Thursday"/>
    <s v=" April 28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5034305180"/>
    <s v="Thursday, April 28, 2022"/>
    <s v="Credit"/>
    <n v="111"/>
    <n v="1.5"/>
    <n v="1"/>
    <n v="111"/>
    <n v="1.5"/>
    <n v="1"/>
    <n v="1.5"/>
    <n v="1.5"/>
    <d v="2022-04-28T00:00:00"/>
    <x v="100"/>
    <s v="Food"/>
    <x v="1"/>
    <b v="1"/>
    <n v="1.5"/>
    <n v="1"/>
    <s v="SunChips Multigrain "/>
    <s v=" French Onion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34385506"/>
    <s v="Thursday, April 28, 2022"/>
    <s v="Credit"/>
    <n v="141"/>
    <n v="1.5"/>
    <n v="1"/>
    <n v="141"/>
    <n v="1.5"/>
    <n v="1"/>
    <n v="1.5"/>
    <n v="1.5"/>
    <d v="2022-04-28T00:00:00"/>
    <x v="44"/>
    <s v="Carbonated"/>
    <x v="0"/>
    <b v="1"/>
    <n v="1.5"/>
    <n v="1"/>
    <s v="Coca Cola "/>
    <s v=" Zero Sugar"/>
    <m/>
    <s v="Thursday"/>
    <s v=" April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34517877"/>
    <s v="Thursday, April 28, 2022"/>
    <s v="Cash"/>
    <n v="137"/>
    <n v="2"/>
    <n v="1"/>
    <n v="137"/>
    <n v="2"/>
    <n v="1"/>
    <n v="2"/>
    <n v="2"/>
    <d v="2022-04-28T00:00:00"/>
    <x v="14"/>
    <s v="Food"/>
    <x v="1"/>
    <b v="1"/>
    <n v="2"/>
    <n v="1.3333333333333333"/>
    <s v="Jacks Links Bar Beef Strip"/>
    <m/>
    <m/>
    <s v="Thursday"/>
    <s v=" April 28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034562474"/>
    <s v="Thursday, April 28, 2022"/>
    <s v="Cash"/>
    <n v="124"/>
    <n v="1.5"/>
    <n v="1"/>
    <n v="124"/>
    <n v="1.5"/>
    <n v="1"/>
    <n v="1.5"/>
    <n v="1.5"/>
    <d v="2022-04-28T00:00:00"/>
    <x v="1"/>
    <s v="Food"/>
    <x v="1"/>
    <b v="1"/>
    <n v="1.5"/>
    <n v="1"/>
    <s v="Takis "/>
    <s v=" Hot Chilli Pepper &amp; Lime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34660521"/>
    <s v="Thursday, April 28, 2022"/>
    <s v="Cash"/>
    <n v="141"/>
    <n v="1.5"/>
    <n v="1"/>
    <n v="141"/>
    <n v="1.5"/>
    <n v="1"/>
    <n v="1.5"/>
    <n v="1.5"/>
    <d v="2022-04-28T00:00:00"/>
    <x v="44"/>
    <s v="Carbonated"/>
    <x v="0"/>
    <b v="1"/>
    <n v="1.5"/>
    <n v="1"/>
    <s v="Coca Cola "/>
    <s v=" Zero Sugar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35787599"/>
    <s v="Thursday, April 28, 2022"/>
    <s v="Cash"/>
    <n v="114"/>
    <n v="1.5"/>
    <n v="1"/>
    <n v="114"/>
    <n v="1.5"/>
    <n v="1"/>
    <n v="1.5"/>
    <n v="1.5"/>
    <d v="2022-04-28T00:00:00"/>
    <x v="94"/>
    <s v="Food"/>
    <x v="1"/>
    <b v="1"/>
    <n v="1.5"/>
    <n v="1"/>
    <s v="Doritos Cool Ranch"/>
    <m/>
    <m/>
    <s v="Thursday"/>
    <s v=" April 2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35759599"/>
    <s v="Thursday, April 28, 2022"/>
    <s v="Cash"/>
    <n v="146"/>
    <n v="3.5"/>
    <n v="1"/>
    <n v="146"/>
    <n v="3.5"/>
    <n v="1"/>
    <n v="3.5"/>
    <n v="3.5"/>
    <d v="2022-04-28T00:00:00"/>
    <x v="88"/>
    <s v="Non Carbonated"/>
    <x v="2"/>
    <b v="1"/>
    <n v="3.5"/>
    <n v="2.3333333333333335"/>
    <s v="Starbucks Doubleshot Energy "/>
    <s v=" Mocha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035884320"/>
    <s v="Thursday, April 28, 2022"/>
    <s v="Credit"/>
    <n v="147"/>
    <n v="2.5"/>
    <n v="1"/>
    <n v="147"/>
    <n v="2.5"/>
    <n v="1"/>
    <n v="2.5"/>
    <n v="2.5"/>
    <d v="2022-04-28T00:00:00"/>
    <x v="81"/>
    <s v="Non Carbonated"/>
    <x v="2"/>
    <b v="1"/>
    <n v="2.5"/>
    <n v="1.6666666666666667"/>
    <s v="Snapple Tea "/>
    <s v=" Raspberry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35899999"/>
    <s v="Thursday, April 28, 2022"/>
    <s v="Credit"/>
    <n v="113"/>
    <n v="1.5"/>
    <n v="1"/>
    <n v="113"/>
    <n v="1.5"/>
    <n v="1"/>
    <n v="1.5"/>
    <n v="1.5"/>
    <d v="2022-04-28T00:00:00"/>
    <x v="117"/>
    <s v="Food"/>
    <x v="1"/>
    <b v="1"/>
    <n v="1.5"/>
    <n v="1"/>
    <s v="Pop Corners "/>
    <s v=" Sea Salt"/>
    <m/>
    <s v="Thursday"/>
    <s v=" April 2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35899596"/>
    <s v="Thursday, April 28, 2022"/>
    <s v="Credit"/>
    <n v="136"/>
    <n v="2"/>
    <n v="1"/>
    <n v="136"/>
    <n v="2"/>
    <n v="1"/>
    <n v="2"/>
    <n v="2"/>
    <d v="2022-04-28T00:00:00"/>
    <x v="96"/>
    <s v="Food"/>
    <x v="1"/>
    <b v="1"/>
    <n v="2"/>
    <n v="1.3333333333333333"/>
    <s v="Genius Keto Bar "/>
    <s v=" Chocolate Dream"/>
    <m/>
    <s v="Thursday"/>
    <s v=" April 28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35928761"/>
    <s v="Thursday, April 28, 2022"/>
    <s v="Credit"/>
    <n v="145"/>
    <n v="2.75"/>
    <n v="1"/>
    <n v="145"/>
    <n v="2.75"/>
    <n v="1"/>
    <n v="2.75"/>
    <n v="2.75"/>
    <d v="2022-04-28T00:00:00"/>
    <x v="120"/>
    <s v="Non Carbonated"/>
    <x v="2"/>
    <b v="1"/>
    <n v="2.75"/>
    <n v="1.8333333333333333"/>
    <s v="Bai Antioxidant "/>
    <s v=" Tanzania Lemon Super Tea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036156963"/>
    <s v="Thursday, April 28, 2022"/>
    <s v="Credit"/>
    <n v="123"/>
    <n v="1.5"/>
    <n v="1"/>
    <n v="123"/>
    <n v="1.5"/>
    <n v="1"/>
    <n v="1.5"/>
    <n v="3.5"/>
    <d v="2022-04-28T00:00:00"/>
    <x v="71"/>
    <s v="Food"/>
    <x v="1"/>
    <b v="1"/>
    <n v="1.5"/>
    <n v="1"/>
    <s v="Funyuns "/>
    <s v=" Flaming Hot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36156963"/>
    <s v="Thursday, April 28, 2022"/>
    <s v="Credit"/>
    <n v="134"/>
    <n v="2"/>
    <n v="1"/>
    <n v="134"/>
    <n v="2"/>
    <n v="1"/>
    <n v="2"/>
    <n v="3.5"/>
    <d v="2022-04-28T00:00:00"/>
    <x v="10"/>
    <s v="Food"/>
    <x v="1"/>
    <b v="1"/>
    <n v="2"/>
    <n v="1.3333333333333333"/>
    <s v="KitKat "/>
    <s v=" Crisp Wafers"/>
    <m/>
    <s v="Thursday"/>
    <s v=" April 28"/>
    <n v="2022"/>
    <n v="6527"/>
  </r>
  <r>
    <s v="Processed"/>
    <s v="VJ300320692"/>
    <s v="EB Public Library"/>
    <s v="EB Public Library x1380"/>
    <n v="40.416893999999999"/>
    <n v="-74.420399000000003"/>
    <s v="Keto Krisp - Almond Butter"/>
    <s v="Carbonated"/>
    <n v="15036229421"/>
    <s v="Thursday, April 28, 2022"/>
    <s v="Credit"/>
    <n v="133"/>
    <n v="2"/>
    <n v="1"/>
    <n v="133"/>
    <n v="2"/>
    <n v="1"/>
    <n v="2"/>
    <n v="2"/>
    <d v="2022-04-28T00:00:00"/>
    <x v="64"/>
    <s v="Carbonated"/>
    <x v="0"/>
    <b v="1"/>
    <n v="2"/>
    <n v="1.3333333333333333"/>
    <s v="Keto Krisp "/>
    <s v=" Almond Butter"/>
    <m/>
    <s v="Thursday"/>
    <s v=" April 28"/>
    <n v="2022"/>
    <n v="6527"/>
  </r>
  <r>
    <s v="Processed"/>
    <s v="VJ300320686"/>
    <s v="Earle Asphalt"/>
    <s v="Earle Asphalt x1371"/>
    <n v="35.2750871"/>
    <n v="-90.466769400000004"/>
    <s v="Jacks Links Bar Beef Strip"/>
    <s v="Food"/>
    <n v="15036332731"/>
    <s v="Thursday, April 28, 2022"/>
    <s v="Credit"/>
    <n v="137"/>
    <n v="2"/>
    <n v="1"/>
    <n v="137"/>
    <n v="2"/>
    <n v="1"/>
    <n v="2"/>
    <n v="2"/>
    <d v="2022-04-28T00:00:00"/>
    <x v="14"/>
    <s v="Food"/>
    <x v="1"/>
    <b v="1"/>
    <n v="2"/>
    <n v="1.3333333333333333"/>
    <s v="Jacks Links Bar Beef Strip"/>
    <m/>
    <m/>
    <s v="Thursday"/>
    <s v=" April 28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36450752"/>
    <s v="Thursday, April 28, 2022"/>
    <s v="Cash"/>
    <n v="143"/>
    <n v="2.5"/>
    <n v="1"/>
    <n v="143"/>
    <n v="2.5"/>
    <n v="1"/>
    <n v="2.5"/>
    <n v="2.5"/>
    <d v="2022-04-28T00:00:00"/>
    <x v="31"/>
    <s v="Non Carbonated"/>
    <x v="2"/>
    <b v="1"/>
    <n v="2.5"/>
    <n v="1.6666666666666667"/>
    <s v="Snapple Diet Tea "/>
    <s v=" Raspberry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36761685"/>
    <s v="Thursday, April 28, 2022"/>
    <s v="Cash"/>
    <n v="142"/>
    <n v="1.5"/>
    <n v="1"/>
    <n v="142"/>
    <n v="1.5"/>
    <n v="1"/>
    <n v="1.5"/>
    <n v="1.5"/>
    <d v="2022-04-28T00:00:00"/>
    <x v="44"/>
    <s v="Carbonated"/>
    <x v="0"/>
    <b v="1"/>
    <n v="1.5"/>
    <n v="1"/>
    <s v="Coca Cola "/>
    <s v=" Zero Sugar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36763984"/>
    <s v="Thursday, April 28, 2022"/>
    <s v="Cash"/>
    <n v="122"/>
    <n v="1.5"/>
    <n v="1"/>
    <n v="122"/>
    <n v="1.5"/>
    <n v="1"/>
    <n v="1.5"/>
    <n v="1.5"/>
    <d v="2022-04-28T00:00:00"/>
    <x v="95"/>
    <s v="Food"/>
    <x v="1"/>
    <b v="1"/>
    <n v="1.5"/>
    <n v="1"/>
    <s v="Lays "/>
    <s v=" Classic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37230941"/>
    <s v="Thursday, April 28, 2022"/>
    <s v="Cash"/>
    <n v="142"/>
    <n v="1.5"/>
    <n v="1"/>
    <n v="142"/>
    <n v="1.5"/>
    <n v="1"/>
    <n v="1.5"/>
    <n v="1.5"/>
    <d v="2022-04-28T00:00:00"/>
    <x v="44"/>
    <s v="Carbonated"/>
    <x v="0"/>
    <b v="1"/>
    <n v="1.5"/>
    <n v="1"/>
    <s v="Coca Cola "/>
    <s v=" Zero Sugar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37234496"/>
    <s v="Thursday, April 28, 2022"/>
    <s v="Cash"/>
    <n v="114"/>
    <n v="1.5"/>
    <n v="1"/>
    <n v="114"/>
    <n v="1.5"/>
    <n v="1"/>
    <n v="1.5"/>
    <n v="1.5"/>
    <d v="2022-04-28T00:00:00"/>
    <x v="94"/>
    <s v="Food"/>
    <x v="1"/>
    <b v="1"/>
    <n v="1.5"/>
    <n v="1"/>
    <s v="Doritos Cool Ranch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37323509"/>
    <s v="Thursday, April 28, 2022"/>
    <s v="Cash"/>
    <n v="146"/>
    <n v="3"/>
    <n v="1"/>
    <n v="146"/>
    <n v="3"/>
    <n v="1"/>
    <n v="3"/>
    <n v="3"/>
    <d v="2022-04-28T00:00:00"/>
    <x v="5"/>
    <s v="Carbonated"/>
    <x v="0"/>
    <b v="1"/>
    <n v="3"/>
    <n v="2"/>
    <s v="Monster Energy Original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37325893"/>
    <s v="Thursday, April 28, 2022"/>
    <s v="Cash"/>
    <n v="124"/>
    <n v="1.5"/>
    <n v="1"/>
    <n v="124"/>
    <n v="1.5"/>
    <n v="1"/>
    <n v="1.5"/>
    <n v="1.5"/>
    <d v="2022-04-28T00:00:00"/>
    <x v="128"/>
    <s v="Food"/>
    <x v="1"/>
    <b v="1"/>
    <n v="1.5"/>
    <n v="1"/>
    <s v="Cheetos Cheddar Jalapeno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37506172"/>
    <s v="Thursday, April 28, 2022"/>
    <s v="Cash"/>
    <n v="140"/>
    <n v="1.25"/>
    <n v="1"/>
    <n v="140"/>
    <n v="1.25"/>
    <n v="1"/>
    <n v="1.25"/>
    <n v="1.25"/>
    <d v="2022-04-28T00:00:00"/>
    <x v="70"/>
    <s v="Carbonated"/>
    <x v="0"/>
    <b v="1"/>
    <n v="1.25"/>
    <n v="0.83333333333333337"/>
    <s v="Sunkist Soda "/>
    <s v=" Orange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037525260"/>
    <s v="Thursday, April 28, 2022"/>
    <s v="Cash"/>
    <n v="123"/>
    <n v="1.5"/>
    <n v="1"/>
    <n v="123"/>
    <n v="1.5"/>
    <n v="1"/>
    <n v="1.5"/>
    <n v="1.5"/>
    <d v="2022-04-28T00:00:00"/>
    <x v="71"/>
    <s v="Food"/>
    <x v="1"/>
    <b v="1"/>
    <n v="1.5"/>
    <n v="1"/>
    <s v="Funyuns "/>
    <s v=" Flaming Hot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37540402"/>
    <s v="Thursday, April 28, 2022"/>
    <s v="Cash"/>
    <n v="110"/>
    <n v="1.5"/>
    <n v="1"/>
    <n v="110"/>
    <n v="1.5"/>
    <n v="1"/>
    <n v="1.5"/>
    <n v="1.5"/>
    <d v="2022-04-28T00:00:00"/>
    <x v="22"/>
    <s v="Food"/>
    <x v="1"/>
    <b v="1"/>
    <n v="1.5"/>
    <n v="1"/>
    <s v="Good Health Veggie Stix "/>
    <s v=" Zesty Ranch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37962747"/>
    <s v="Thursday, April 28, 2022"/>
    <s v="Cash"/>
    <n v="124"/>
    <n v="1.5"/>
    <n v="1"/>
    <n v="124"/>
    <n v="1.5"/>
    <n v="1"/>
    <n v="1.5"/>
    <n v="1.5"/>
    <d v="2022-04-28T00:00:00"/>
    <x v="128"/>
    <s v="Food"/>
    <x v="1"/>
    <b v="1"/>
    <n v="1.5"/>
    <n v="1"/>
    <s v="Cheetos Cheddar Jalapeno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38072537"/>
    <s v="Thursday, April 28, 2022"/>
    <s v="Credit"/>
    <n v="146"/>
    <n v="3"/>
    <n v="1"/>
    <n v="146"/>
    <n v="3"/>
    <n v="1"/>
    <n v="3"/>
    <n v="3"/>
    <d v="2022-04-28T00:00:00"/>
    <x v="5"/>
    <s v="Carbonated"/>
    <x v="0"/>
    <b v="1"/>
    <n v="3"/>
    <n v="2"/>
    <s v="Monster Energy Original"/>
    <m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38329163"/>
    <s v="Thursday, April 28, 2022"/>
    <s v="Cash"/>
    <n v="148"/>
    <n v="3.5"/>
    <n v="1"/>
    <n v="148"/>
    <n v="3.5"/>
    <n v="1"/>
    <n v="3.5"/>
    <n v="3.5"/>
    <d v="2022-04-28T00:00:00"/>
    <x v="45"/>
    <s v="Carbonated"/>
    <x v="0"/>
    <b v="1"/>
    <n v="3.5"/>
    <n v="2.3333333333333335"/>
    <s v="Red Bull "/>
    <s v=" Original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38431455"/>
    <s v="Thursday, April 28, 2022"/>
    <s v="Cash"/>
    <n v="134"/>
    <n v="2"/>
    <n v="1"/>
    <n v="134"/>
    <n v="2"/>
    <n v="1"/>
    <n v="2"/>
    <n v="2"/>
    <d v="2022-04-28T00:00:00"/>
    <x v="10"/>
    <s v="Food"/>
    <x v="1"/>
    <b v="1"/>
    <n v="2"/>
    <n v="1.3333333333333333"/>
    <s v="KitKat "/>
    <s v=" Crisp Wafers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38546240"/>
    <s v="Thursday, April 28, 2022"/>
    <s v="Cash"/>
    <n v="134"/>
    <n v="2"/>
    <n v="1"/>
    <n v="134"/>
    <n v="2"/>
    <n v="1"/>
    <n v="2"/>
    <n v="2"/>
    <d v="2022-04-28T00:00:00"/>
    <x v="10"/>
    <s v="Food"/>
    <x v="1"/>
    <b v="1"/>
    <n v="2"/>
    <n v="1.3333333333333333"/>
    <s v="KitKat "/>
    <s v=" Crisp Wafers"/>
    <m/>
    <s v="Thursday"/>
    <s v=" April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38693854"/>
    <s v="Friday, April 29, 2022"/>
    <s v="Cash"/>
    <n v="134"/>
    <n v="2"/>
    <n v="1"/>
    <n v="134"/>
    <n v="2"/>
    <n v="1"/>
    <n v="2"/>
    <n v="2"/>
    <d v="2022-04-28T00:00:00"/>
    <x v="10"/>
    <s v="Food"/>
    <x v="1"/>
    <b v="1"/>
    <n v="2"/>
    <n v="1.3333333333333333"/>
    <s v="KitKat "/>
    <s v=" Crisp Wafers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39110941"/>
    <s v="Friday, April 29, 2022"/>
    <s v="Credit"/>
    <n v="148"/>
    <n v="3.5"/>
    <n v="1"/>
    <n v="148"/>
    <n v="3.5"/>
    <n v="1"/>
    <n v="3.5"/>
    <n v="3.5"/>
    <d v="2022-04-29T00:00:00"/>
    <x v="45"/>
    <s v="Carbonated"/>
    <x v="0"/>
    <b v="1"/>
    <n v="3.5"/>
    <n v="2.3333333333333335"/>
    <s v="Red Bull "/>
    <s v=" Original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39515388"/>
    <s v="Friday, April 29, 2022"/>
    <s v="Credit"/>
    <n v="122"/>
    <n v="1.5"/>
    <n v="1"/>
    <n v="122"/>
    <n v="1.5"/>
    <n v="1"/>
    <n v="1.5"/>
    <n v="4.5"/>
    <d v="2022-04-29T00:00:00"/>
    <x v="95"/>
    <s v="Food"/>
    <x v="1"/>
    <b v="1"/>
    <n v="1.5"/>
    <n v="1"/>
    <s v="Lays "/>
    <s v=" Classic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039515388"/>
    <s v="Friday, April 29, 2022"/>
    <s v="Credit"/>
    <n v="123"/>
    <n v="1.5"/>
    <n v="1"/>
    <n v="123"/>
    <n v="1.5"/>
    <n v="1"/>
    <n v="1.5"/>
    <n v="4.5"/>
    <d v="2022-04-29T00:00:00"/>
    <x v="71"/>
    <s v="Food"/>
    <x v="1"/>
    <b v="1"/>
    <n v="1.5"/>
    <n v="1"/>
    <s v="Funyuns "/>
    <s v=" Flaming Hot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039515388"/>
    <s v="Friday, April 29, 2022"/>
    <s v="Credit"/>
    <n v="114"/>
    <n v="1.5"/>
    <n v="1"/>
    <n v="114"/>
    <n v="1.5"/>
    <n v="1"/>
    <n v="1.5"/>
    <n v="4.5"/>
    <d v="2022-04-29T00:00:00"/>
    <x v="94"/>
    <s v="Food"/>
    <x v="1"/>
    <b v="1"/>
    <n v="1.5"/>
    <n v="1"/>
    <s v="Doritos Cool Ranch"/>
    <m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39967906"/>
    <s v="Friday, April 29, 2022"/>
    <s v="Credit"/>
    <n v="140"/>
    <n v="1.25"/>
    <n v="1"/>
    <n v="140"/>
    <n v="1.25"/>
    <n v="1"/>
    <n v="1.25"/>
    <n v="1.25"/>
    <d v="2022-04-29T00:00:00"/>
    <x v="70"/>
    <s v="Carbonated"/>
    <x v="0"/>
    <b v="1"/>
    <n v="1.25"/>
    <n v="0.83333333333333337"/>
    <s v="Sunkist Soda "/>
    <s v=" Orange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0005779"/>
    <s v="Friday, April 29, 2022"/>
    <s v="Cash"/>
    <n v="142"/>
    <n v="1.5"/>
    <n v="1"/>
    <n v="142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0146304"/>
    <s v="Friday, April 29, 2022"/>
    <s v="Cash"/>
    <n v="141"/>
    <n v="1.5"/>
    <n v="1"/>
    <n v="141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40266797"/>
    <s v="Friday, April 29, 2022"/>
    <s v="Credit"/>
    <n v="145"/>
    <n v="2.75"/>
    <n v="1"/>
    <n v="145"/>
    <n v="2.75"/>
    <n v="1"/>
    <n v="2.75"/>
    <n v="2.75"/>
    <d v="2022-04-29T00:00:00"/>
    <x v="120"/>
    <s v="Non Carbonated"/>
    <x v="2"/>
    <b v="1"/>
    <n v="2.75"/>
    <n v="1.8333333333333333"/>
    <s v="Bai Antioxidant "/>
    <s v=" Tanzania Lemon Super Tea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040306272"/>
    <s v="Friday, April 29, 2022"/>
    <s v="Credit"/>
    <n v="143"/>
    <n v="2.5"/>
    <n v="1"/>
    <n v="143"/>
    <n v="2.5"/>
    <n v="1"/>
    <n v="2.5"/>
    <n v="6"/>
    <d v="2022-04-29T00:00:00"/>
    <x v="7"/>
    <s v="Non Carbonated"/>
    <x v="2"/>
    <b v="1"/>
    <n v="2.5"/>
    <n v="1.6666666666666667"/>
    <s v="Snapple Diet Tea "/>
    <s v=" Lemon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40306272"/>
    <s v="Friday, April 29, 2022"/>
    <s v="Credit"/>
    <n v="148"/>
    <n v="3.5"/>
    <n v="1"/>
    <n v="148"/>
    <n v="3.5"/>
    <n v="1"/>
    <n v="3.5"/>
    <n v="6"/>
    <d v="2022-04-29T00:00:00"/>
    <x v="45"/>
    <s v="Carbonated"/>
    <x v="0"/>
    <b v="1"/>
    <n v="3.5"/>
    <n v="2.3333333333333335"/>
    <s v="Red Bull "/>
    <s v=" Original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0333516"/>
    <s v="Friday, April 29, 2022"/>
    <s v="Credit"/>
    <n v="141"/>
    <n v="1.5"/>
    <n v="1"/>
    <n v="141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0366898"/>
    <s v="Friday, April 29, 2022"/>
    <s v="Cash"/>
    <n v="142"/>
    <n v="1.5"/>
    <n v="1"/>
    <n v="142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40374042"/>
    <s v="Friday, April 29, 2022"/>
    <s v="Cash"/>
    <n v="137"/>
    <n v="1.5"/>
    <n v="1"/>
    <n v="137"/>
    <n v="1.5"/>
    <n v="1"/>
    <n v="1.5"/>
    <n v="1.5"/>
    <d v="2022-04-29T00:00:00"/>
    <x v="125"/>
    <s v="Food"/>
    <x v="1"/>
    <b v="1"/>
    <n v="1.5"/>
    <n v="1"/>
    <s v="Nutri Grain Apple Cinnamon"/>
    <m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SunChips Multigrain - French Onion"/>
    <s v="Food"/>
    <n v="15040474313"/>
    <s v="Friday, April 29, 2022"/>
    <s v="Cash"/>
    <n v="111"/>
    <n v="1.5"/>
    <n v="1"/>
    <n v="111"/>
    <n v="1.5"/>
    <n v="1"/>
    <n v="1.5"/>
    <n v="1.5"/>
    <d v="2022-04-29T00:00:00"/>
    <x v="100"/>
    <s v="Food"/>
    <x v="1"/>
    <b v="1"/>
    <n v="1.5"/>
    <n v="1"/>
    <s v="SunChips Multigrain "/>
    <s v=" French Onion"/>
    <m/>
    <s v="Friday"/>
    <s v=" April 29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041631497"/>
    <s v="Friday, April 29, 2022"/>
    <s v="Credit"/>
    <n v="113"/>
    <n v="1.5"/>
    <n v="1"/>
    <n v="113"/>
    <n v="1.5"/>
    <n v="1"/>
    <n v="1.5"/>
    <n v="1.5"/>
    <d v="2022-04-29T00:00:00"/>
    <x v="35"/>
    <s v="Food"/>
    <x v="1"/>
    <b v="1"/>
    <n v="1.5"/>
    <n v="1"/>
    <s v="SunChips Multigrain "/>
    <s v=" Harvest Cheddar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1835201"/>
    <s v="Friday, April 29, 2022"/>
    <s v="Cash"/>
    <n v="144"/>
    <n v="1.5"/>
    <n v="1"/>
    <n v="144"/>
    <n v="1.5"/>
    <n v="1"/>
    <n v="1.5"/>
    <n v="1.5"/>
    <d v="2022-04-29T00:00:00"/>
    <x v="29"/>
    <s v="Water"/>
    <x v="3"/>
    <b v="1"/>
    <n v="1.5"/>
    <n v="1"/>
    <s v="Poland Springs Water"/>
    <m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41843737"/>
    <s v="Friday, April 29, 2022"/>
    <s v="Cash"/>
    <n v="142"/>
    <n v="1.5"/>
    <n v="1"/>
    <n v="142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41850395"/>
    <s v="Friday, April 29, 2022"/>
    <s v="Cash"/>
    <n v="135"/>
    <n v="2"/>
    <n v="1"/>
    <n v="135"/>
    <n v="2"/>
    <n v="1"/>
    <n v="2"/>
    <n v="2"/>
    <d v="2022-04-29T00:00:00"/>
    <x v="78"/>
    <s v="Food"/>
    <x v="1"/>
    <b v="1"/>
    <n v="2"/>
    <n v="1.3333333333333333"/>
    <s v="Kinder "/>
    <s v=" Bueno "/>
    <s v=" Crispy Creamy Chocolate"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041856628"/>
    <s v="Friday, April 29, 2022"/>
    <s v="Cash"/>
    <n v="124"/>
    <n v="1.5"/>
    <n v="1"/>
    <n v="124"/>
    <n v="1.5"/>
    <n v="1"/>
    <n v="1.5"/>
    <n v="1.5"/>
    <d v="2022-04-29T00:00:00"/>
    <x v="53"/>
    <s v="Food"/>
    <x v="1"/>
    <b v="1"/>
    <n v="1.5"/>
    <n v="1"/>
    <s v="CheezIt "/>
    <s v=" White Cheddar"/>
    <m/>
    <s v="Friday"/>
    <s v=" April 29"/>
    <n v="2022"/>
    <n v="6527"/>
  </r>
  <r>
    <s v="Processed"/>
    <s v="VJ300320686"/>
    <s v="Earle Asphalt"/>
    <s v="Earle Asphalt x1371"/>
    <n v="35.2750871"/>
    <n v="-90.466769400000004"/>
    <s v="Belvita Snack Packs - Blueberry"/>
    <s v="Food"/>
    <n v="15041961028"/>
    <s v="Friday, April 29, 2022"/>
    <s v="Credit"/>
    <n v="122"/>
    <n v="1.25"/>
    <n v="1"/>
    <n v="122"/>
    <n v="1.25"/>
    <n v="1"/>
    <n v="1.25"/>
    <n v="1.25"/>
    <d v="2022-04-29T00:00:00"/>
    <x v="79"/>
    <s v="Food"/>
    <x v="1"/>
    <b v="1"/>
    <n v="1.25"/>
    <n v="0.83333333333333337"/>
    <s v="Belvita Snack Packs "/>
    <s v=" Blueberry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42091507"/>
    <s v="Friday, April 29, 2022"/>
    <s v="Cash"/>
    <n v="146"/>
    <n v="3"/>
    <n v="1"/>
    <n v="146"/>
    <n v="3"/>
    <n v="1"/>
    <n v="3"/>
    <n v="3"/>
    <d v="2022-04-29T00:00:00"/>
    <x v="5"/>
    <s v="Carbonated"/>
    <x v="0"/>
    <b v="1"/>
    <n v="3"/>
    <n v="2"/>
    <s v="Monster Energy Original"/>
    <m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042163163"/>
    <s v="Friday, April 29, 2022"/>
    <s v="Cash"/>
    <n v="132"/>
    <n v="2"/>
    <n v="1"/>
    <n v="132"/>
    <n v="2"/>
    <n v="1"/>
    <n v="2"/>
    <n v="2"/>
    <d v="2022-04-29T00:00:00"/>
    <x v="132"/>
    <s v="Food"/>
    <x v="1"/>
    <b v="1"/>
    <n v="2"/>
    <n v="1.3333333333333333"/>
    <s v="Keep Healthy "/>
    <s v=" Chocolate Fudge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42202934"/>
    <s v="Friday, April 29, 2022"/>
    <s v="Cash"/>
    <n v="148"/>
    <n v="3.5"/>
    <n v="1"/>
    <n v="148"/>
    <n v="3.5"/>
    <n v="1"/>
    <n v="3.5"/>
    <n v="3.5"/>
    <d v="2022-04-29T00:00:00"/>
    <x v="45"/>
    <s v="Carbonated"/>
    <x v="0"/>
    <b v="1"/>
    <n v="3.5"/>
    <n v="2.3333333333333335"/>
    <s v="Red Bull "/>
    <s v=" Original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42218835"/>
    <s v="Friday, April 29, 2022"/>
    <s v="Cash"/>
    <n v="140"/>
    <n v="1.25"/>
    <n v="1"/>
    <n v="140"/>
    <n v="1.25"/>
    <n v="1"/>
    <n v="1.25"/>
    <n v="1.25"/>
    <d v="2022-04-29T00:00:00"/>
    <x v="70"/>
    <s v="Carbonated"/>
    <x v="0"/>
    <b v="1"/>
    <n v="1.25"/>
    <n v="0.83333333333333337"/>
    <s v="Sunkist Soda "/>
    <s v=" Orange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42293790"/>
    <s v="Friday, April 29, 2022"/>
    <s v="Cash"/>
    <n v="146"/>
    <n v="3.5"/>
    <n v="1"/>
    <n v="146"/>
    <n v="3.5"/>
    <n v="1"/>
    <n v="3.5"/>
    <n v="3.5"/>
    <d v="2022-04-29T00:00:00"/>
    <x v="88"/>
    <s v="Non Carbonated"/>
    <x v="2"/>
    <b v="1"/>
    <n v="3.5"/>
    <n v="2.3333333333333335"/>
    <s v="Starbucks Doubleshot Energy "/>
    <s v=" Mocha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42345749"/>
    <s v="Friday, April 29, 2022"/>
    <s v="Cash"/>
    <n v="135"/>
    <n v="2"/>
    <n v="1"/>
    <n v="135"/>
    <n v="2"/>
    <n v="1"/>
    <n v="2"/>
    <n v="2"/>
    <d v="2022-04-29T00:00:00"/>
    <x v="78"/>
    <s v="Food"/>
    <x v="1"/>
    <b v="1"/>
    <n v="2"/>
    <n v="1.3333333333333333"/>
    <s v="Kinder "/>
    <s v=" Bueno "/>
    <s v=" Crispy Creamy Chocolate"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42350905"/>
    <s v="Friday, April 29, 2022"/>
    <s v="Cash"/>
    <n v="146"/>
    <n v="3.5"/>
    <n v="1"/>
    <n v="146"/>
    <n v="3.5"/>
    <n v="1"/>
    <n v="3.5"/>
    <n v="3.5"/>
    <d v="2022-04-29T00:00:00"/>
    <x v="88"/>
    <s v="Non Carbonated"/>
    <x v="2"/>
    <b v="1"/>
    <n v="3.5"/>
    <n v="2.3333333333333335"/>
    <s v="Starbucks Doubleshot Energy "/>
    <s v=" Mocha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042358983"/>
    <s v="Friday, April 29, 2022"/>
    <s v="Cash"/>
    <n v="151"/>
    <n v="3"/>
    <n v="1"/>
    <n v="151"/>
    <n v="3"/>
    <n v="1"/>
    <n v="3"/>
    <n v="3"/>
    <d v="2022-04-29T00:00:00"/>
    <x v="133"/>
    <s v="Food"/>
    <x v="1"/>
    <b v="1"/>
    <n v="3"/>
    <n v="2"/>
    <s v="CheezIt "/>
    <s v=" Go Paks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42489225"/>
    <s v="Friday, April 29, 2022"/>
    <s v="Credit"/>
    <n v="110"/>
    <n v="1.5"/>
    <n v="1"/>
    <n v="110"/>
    <n v="1.5"/>
    <n v="1"/>
    <n v="1.5"/>
    <n v="1.5"/>
    <d v="2022-04-29T00:00:00"/>
    <x v="113"/>
    <s v="Food"/>
    <x v="1"/>
    <b v="1"/>
    <n v="1.5"/>
    <n v="1"/>
    <s v="Pop Corners "/>
    <s v=" Kettle Corn"/>
    <m/>
    <s v="Friday"/>
    <s v=" April 2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42523428"/>
    <s v="Friday, April 29, 2022"/>
    <s v="Cash"/>
    <n v="144"/>
    <n v="1.5"/>
    <n v="1"/>
    <n v="144"/>
    <n v="1.5"/>
    <n v="1"/>
    <n v="1.5"/>
    <n v="1.5"/>
    <d v="2022-04-29T00:00:00"/>
    <x v="29"/>
    <s v="Water"/>
    <x v="3"/>
    <b v="1"/>
    <n v="1.5"/>
    <n v="1"/>
    <s v="Poland Springs Water"/>
    <m/>
    <m/>
    <s v="Friday"/>
    <s v=" April 29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042529202"/>
    <s v="Friday, April 29, 2022"/>
    <s v="Credit"/>
    <n v="147"/>
    <n v="2.75"/>
    <n v="1"/>
    <n v="147"/>
    <n v="2.75"/>
    <n v="1"/>
    <n v="2.75"/>
    <n v="2.75"/>
    <d v="2022-04-29T00:00:00"/>
    <x v="15"/>
    <s v="Water"/>
    <x v="3"/>
    <b v="1"/>
    <n v="2.75"/>
    <n v="1.8333333333333333"/>
    <s v="Vitamin Water "/>
    <s v=" XXX Acai BB Pomegranate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42559973"/>
    <s v="Friday, April 29, 2022"/>
    <s v="Credit"/>
    <n v="158"/>
    <n v="2"/>
    <n v="1"/>
    <n v="158"/>
    <n v="2"/>
    <n v="1"/>
    <n v="2"/>
    <n v="2"/>
    <d v="2022-04-29T00:00:00"/>
    <x v="134"/>
    <s v="Food"/>
    <x v="1"/>
    <b v="1"/>
    <n v="2"/>
    <n v="1.3333333333333333"/>
    <s v="Lenny &amp; Larrys "/>
    <s v=" Chocolate Chip"/>
    <m/>
    <s v="Friday"/>
    <s v=" April 29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42582319"/>
    <s v="Friday, April 29, 2022"/>
    <s v="Cash"/>
    <n v="112"/>
    <n v="1.5"/>
    <n v="1"/>
    <n v="112"/>
    <n v="1.5"/>
    <n v="1"/>
    <n v="1.5"/>
    <n v="1.5"/>
    <d v="2022-04-29T00:00:00"/>
    <x v="60"/>
    <s v="Food"/>
    <x v="1"/>
    <b v="1"/>
    <n v="1.5"/>
    <n v="1"/>
    <s v="SunChips Multigrain "/>
    <s v=" Original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2630285"/>
    <s v="Friday, April 29, 2022"/>
    <s v="Cash"/>
    <n v="141"/>
    <n v="1.5"/>
    <n v="1"/>
    <n v="141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42629875"/>
    <s v="Friday, April 29, 2022"/>
    <s v="Cash"/>
    <n v="121"/>
    <n v="1.5"/>
    <n v="1"/>
    <n v="121"/>
    <n v="1.5"/>
    <n v="1"/>
    <n v="1.5"/>
    <n v="1.5"/>
    <d v="2022-04-29T00:00:00"/>
    <x v="75"/>
    <s v="Food"/>
    <x v="1"/>
    <b v="1"/>
    <n v="1.5"/>
    <n v="1"/>
    <s v="Cheetos Flaming Hot Limon Crunchy"/>
    <m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2772857"/>
    <s v="Friday, April 29, 2022"/>
    <s v="Cash"/>
    <n v="142"/>
    <n v="1.5"/>
    <n v="1"/>
    <n v="142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2777326"/>
    <s v="Friday, April 29, 2022"/>
    <s v="Cash"/>
    <n v="141"/>
    <n v="1.5"/>
    <n v="1"/>
    <n v="141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11"/>
    <s v="Brunswick Sq Mall"/>
    <s v="BSQ Mall x1366 - ATT"/>
    <n v="40.423690999999998"/>
    <n v="-74.380831999999998"/>
    <s v="CheezIt - White Cheddar"/>
    <s v="Food"/>
    <n v="15042797710"/>
    <s v="Friday, April 29, 2022"/>
    <s v="Credit"/>
    <n v="121"/>
    <n v="1.25"/>
    <n v="1"/>
    <n v="121"/>
    <n v="1.25"/>
    <n v="1"/>
    <n v="1.25"/>
    <n v="1.25"/>
    <d v="2022-04-29T00:00:00"/>
    <x v="53"/>
    <s v="Food"/>
    <x v="1"/>
    <b v="1"/>
    <n v="1.25"/>
    <n v="0.83333333333333337"/>
    <s v="CheezIt "/>
    <s v=" White Chedd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43290472"/>
    <s v="Friday, April 29, 2022"/>
    <s v="Cash"/>
    <n v="121"/>
    <n v="1.5"/>
    <n v="1"/>
    <n v="121"/>
    <n v="1.5"/>
    <n v="1"/>
    <n v="1.5"/>
    <n v="1.5"/>
    <d v="2022-04-29T00:00:00"/>
    <x v="75"/>
    <s v="Food"/>
    <x v="1"/>
    <b v="1"/>
    <n v="1.5"/>
    <n v="1"/>
    <s v="Cheetos Flaming Hot Limon Crunchy"/>
    <m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43306235"/>
    <s v="Friday, April 29, 2022"/>
    <s v="Cash"/>
    <n v="146"/>
    <n v="3"/>
    <n v="1"/>
    <n v="146"/>
    <n v="3"/>
    <n v="1"/>
    <n v="3"/>
    <n v="3"/>
    <d v="2022-04-29T00:00:00"/>
    <x v="5"/>
    <s v="Carbonated"/>
    <x v="0"/>
    <b v="1"/>
    <n v="3"/>
    <n v="2"/>
    <s v="Monster Energy Original"/>
    <m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3393593"/>
    <s v="Friday, April 29, 2022"/>
    <s v="Cash"/>
    <n v="141"/>
    <n v="1.5"/>
    <n v="1"/>
    <n v="141"/>
    <n v="1.5"/>
    <n v="1"/>
    <n v="1.5"/>
    <n v="1.5"/>
    <d v="2022-04-29T00:00:00"/>
    <x v="44"/>
    <s v="Carbonated"/>
    <x v="0"/>
    <b v="1"/>
    <n v="1.5"/>
    <n v="1"/>
    <s v="Coca Cola "/>
    <s v=" Zero Sugar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43442600"/>
    <s v="Friday, April 29, 2022"/>
    <s v="Cash"/>
    <n v="140"/>
    <n v="1.25"/>
    <n v="1"/>
    <n v="140"/>
    <n v="1.25"/>
    <n v="1"/>
    <n v="1.25"/>
    <n v="1.25"/>
    <d v="2022-04-29T00:00:00"/>
    <x v="70"/>
    <s v="Carbonated"/>
    <x v="0"/>
    <b v="1"/>
    <n v="1.25"/>
    <n v="0.83333333333333337"/>
    <s v="Sunkist Soda "/>
    <s v=" Orange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43764691"/>
    <s v="Friday, April 29, 2022"/>
    <s v="Credit"/>
    <n v="134"/>
    <n v="2"/>
    <n v="1"/>
    <n v="134"/>
    <n v="2"/>
    <n v="1"/>
    <n v="2"/>
    <n v="2"/>
    <d v="2022-04-29T00:00:00"/>
    <x v="10"/>
    <s v="Food"/>
    <x v="1"/>
    <b v="1"/>
    <n v="2"/>
    <n v="1.3333333333333333"/>
    <s v="KitKat "/>
    <s v=" Crisp Wafers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43821262"/>
    <s v="Friday, April 29, 2022"/>
    <s v="Cash"/>
    <n v="148"/>
    <n v="3.5"/>
    <n v="1"/>
    <n v="148"/>
    <n v="3.5"/>
    <n v="1"/>
    <n v="3.5"/>
    <n v="3.5"/>
    <d v="2022-04-29T00:00:00"/>
    <x v="45"/>
    <s v="Carbonated"/>
    <x v="0"/>
    <b v="1"/>
    <n v="3.5"/>
    <n v="2.3333333333333335"/>
    <s v="Red Bull "/>
    <s v=" Original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43822501"/>
    <s v="Friday, April 29, 2022"/>
    <s v="Cash"/>
    <n v="124"/>
    <n v="1.5"/>
    <n v="1"/>
    <n v="124"/>
    <n v="1.5"/>
    <n v="1"/>
    <n v="1.5"/>
    <n v="1.5"/>
    <d v="2022-04-29T00:00:00"/>
    <x v="128"/>
    <s v="Food"/>
    <x v="1"/>
    <b v="1"/>
    <n v="1.5"/>
    <n v="1"/>
    <s v="Cheetos Cheddar Jalapeno"/>
    <m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43894603"/>
    <s v="Friday, April 29, 2022"/>
    <s v="Credit"/>
    <n v="148"/>
    <n v="3.5"/>
    <n v="1"/>
    <n v="148"/>
    <n v="3.5"/>
    <n v="1"/>
    <n v="3.5"/>
    <n v="3.5"/>
    <d v="2022-04-29T00:00:00"/>
    <x v="45"/>
    <s v="Carbonated"/>
    <x v="0"/>
    <b v="1"/>
    <n v="3.5"/>
    <n v="2.3333333333333335"/>
    <s v="Red Bull "/>
    <s v=" Original"/>
    <m/>
    <s v="Friday"/>
    <s v=" April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44215089"/>
    <s v="Saturday, April 30, 2022"/>
    <s v="Cash"/>
    <n v="121"/>
    <n v="1.5"/>
    <n v="1"/>
    <n v="121"/>
    <n v="1.5"/>
    <n v="1"/>
    <n v="1.5"/>
    <n v="1.5"/>
    <d v="2022-04-29T00:00:00"/>
    <x v="75"/>
    <s v="Food"/>
    <x v="1"/>
    <b v="1"/>
    <n v="1.5"/>
    <n v="1"/>
    <s v="Cheetos Flaming Hot Limon Crunchy"/>
    <m/>
    <m/>
    <s v="Saturday"/>
    <s v=" April 3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44471200"/>
    <s v="Saturday, April 30, 2022"/>
    <s v="Cash"/>
    <n v="142"/>
    <n v="1.5"/>
    <n v="1"/>
    <n v="142"/>
    <n v="1.5"/>
    <n v="1"/>
    <n v="1.5"/>
    <n v="1.5"/>
    <d v="2022-04-30T00:00:00"/>
    <x v="44"/>
    <s v="Carbonated"/>
    <x v="0"/>
    <b v="1"/>
    <n v="1.5"/>
    <n v="1"/>
    <s v="Coca Cola "/>
    <s v=" Zero Sugar"/>
    <m/>
    <s v="Saturday"/>
    <s v=" April 30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44471996"/>
    <s v="Saturday, April 30, 2022"/>
    <s v="Cash"/>
    <n v="122"/>
    <n v="1.5"/>
    <n v="1"/>
    <n v="122"/>
    <n v="1.5"/>
    <n v="1"/>
    <n v="1.5"/>
    <n v="1.5"/>
    <d v="2022-04-30T00:00:00"/>
    <x v="95"/>
    <s v="Food"/>
    <x v="1"/>
    <b v="1"/>
    <n v="1.5"/>
    <n v="1"/>
    <s v="Lays "/>
    <s v=" Classic"/>
    <m/>
    <s v="Saturday"/>
    <s v=" April 30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044552420"/>
    <s v="Saturday, April 30, 2022"/>
    <s v="Credit"/>
    <n v="143"/>
    <n v="2.5"/>
    <n v="1"/>
    <n v="143"/>
    <n v="2.5"/>
    <n v="1"/>
    <n v="2.5"/>
    <n v="2.5"/>
    <d v="2022-04-30T00:00:00"/>
    <x v="7"/>
    <s v="Non Carbonated"/>
    <x v="2"/>
    <b v="1"/>
    <n v="2.5"/>
    <n v="1.6666666666666667"/>
    <s v="Snapple Diet Tea "/>
    <s v=" Lemon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45168405"/>
    <s v="Saturday, April 30, 2022"/>
    <s v="Credit"/>
    <n v="135"/>
    <n v="2"/>
    <n v="1"/>
    <n v="135"/>
    <n v="2"/>
    <n v="1"/>
    <n v="2"/>
    <n v="4"/>
    <d v="2022-04-30T00:00:00"/>
    <x v="78"/>
    <s v="Food"/>
    <x v="1"/>
    <b v="1"/>
    <n v="2"/>
    <n v="1.3333333333333333"/>
    <s v="Kinder "/>
    <s v=" Bueno "/>
    <s v=" Crispy Creamy Chocolate"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45168405"/>
    <s v="Saturday, April 30, 2022"/>
    <s v="Credit"/>
    <n v="158"/>
    <n v="2"/>
    <n v="1"/>
    <n v="158"/>
    <n v="2"/>
    <n v="1"/>
    <n v="2"/>
    <n v="4"/>
    <d v="2022-04-30T00:00:00"/>
    <x v="134"/>
    <s v="Food"/>
    <x v="1"/>
    <b v="1"/>
    <n v="2"/>
    <n v="1.3333333333333333"/>
    <s v="Lenny &amp; Larrys "/>
    <s v=" Chocolate Chip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5182592"/>
    <s v="Saturday, April 30, 2022"/>
    <s v="Cash"/>
    <n v="144"/>
    <n v="1.5"/>
    <n v="1"/>
    <n v="144"/>
    <n v="1.5"/>
    <n v="1"/>
    <n v="1.5"/>
    <n v="1.5"/>
    <d v="2022-04-30T00:00:00"/>
    <x v="29"/>
    <s v="Water"/>
    <x v="3"/>
    <b v="1"/>
    <n v="1.5"/>
    <n v="1"/>
    <s v="Poland Springs Water"/>
    <m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045189790"/>
    <s v="Saturday, April 30, 2022"/>
    <s v="Credit"/>
    <n v="122"/>
    <n v="2.5"/>
    <n v="1"/>
    <n v="122"/>
    <n v="2.5"/>
    <n v="1"/>
    <n v="2.5"/>
    <n v="4"/>
    <d v="2022-04-30T00:00:00"/>
    <x v="6"/>
    <s v="Food"/>
    <x v="1"/>
    <b v="1"/>
    <n v="2.5"/>
    <n v="1.6666666666666667"/>
    <s v="Seapoint Farms Dry Roasted Edamame "/>
    <s v=" Wasabi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45189790"/>
    <s v="Saturday, April 30, 2022"/>
    <s v="Credit"/>
    <n v="112"/>
    <n v="1.5"/>
    <n v="1"/>
    <n v="112"/>
    <n v="1.5"/>
    <n v="1"/>
    <n v="1.5"/>
    <n v="4"/>
    <d v="2022-04-30T00:00:00"/>
    <x v="60"/>
    <s v="Food"/>
    <x v="1"/>
    <b v="1"/>
    <n v="1.5"/>
    <n v="1"/>
    <s v="SunChips Multigrain "/>
    <s v=" Original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45306353"/>
    <s v="Saturday, April 30, 2022"/>
    <s v="Credit"/>
    <n v="146"/>
    <n v="3.5"/>
    <n v="1"/>
    <n v="146"/>
    <n v="3.5"/>
    <n v="1"/>
    <n v="3.5"/>
    <n v="3.5"/>
    <d v="2022-04-30T00:00:00"/>
    <x v="88"/>
    <s v="Non Carbonated"/>
    <x v="2"/>
    <b v="1"/>
    <n v="3.5"/>
    <n v="2.3333333333333335"/>
    <s v="Starbucks Doubleshot Energy "/>
    <s v=" Mocha"/>
    <m/>
    <s v="Saturday"/>
    <s v=" April 30"/>
    <n v="2022"/>
    <n v="6527"/>
  </r>
  <r>
    <s v="Processed"/>
    <s v="VJ300320611"/>
    <s v="Brunswick Sq Mall"/>
    <s v="BSQ Mall x1366 - ATT"/>
    <n v="40.423690999999998"/>
    <n v="-74.380831999999998"/>
    <s v="Newtons Fig Bar"/>
    <s v="Food"/>
    <n v="15045347887"/>
    <s v="Saturday, April 30, 2022"/>
    <s v="Cash"/>
    <n v="134"/>
    <n v="2"/>
    <n v="1"/>
    <n v="134"/>
    <n v="2"/>
    <n v="1"/>
    <n v="2"/>
    <n v="2"/>
    <d v="2022-04-30T00:00:00"/>
    <x v="26"/>
    <s v="Food"/>
    <x v="1"/>
    <b v="1"/>
    <n v="2"/>
    <n v="1.3333333333333333"/>
    <s v="Newtons Fig Bar"/>
    <m/>
    <m/>
    <s v="Saturday"/>
    <s v=" April 3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45402552"/>
    <s v="Saturday, April 30, 2022"/>
    <s v="Cash"/>
    <n v="146"/>
    <n v="3"/>
    <n v="1"/>
    <n v="146"/>
    <n v="3"/>
    <n v="1"/>
    <n v="3"/>
    <n v="3"/>
    <d v="2022-04-30T00:00:00"/>
    <x v="5"/>
    <s v="Carbonated"/>
    <x v="0"/>
    <b v="1"/>
    <n v="3"/>
    <n v="2"/>
    <s v="Monster Energy Original"/>
    <m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5582090"/>
    <s v="Saturday, April 30, 2022"/>
    <s v="Credit"/>
    <n v="144"/>
    <n v="1.5"/>
    <n v="1"/>
    <n v="144"/>
    <n v="1.5"/>
    <n v="1"/>
    <n v="1.5"/>
    <n v="1.5"/>
    <d v="2022-04-30T00:00:00"/>
    <x v="29"/>
    <s v="Water"/>
    <x v="3"/>
    <b v="1"/>
    <n v="1.5"/>
    <n v="1"/>
    <s v="Poland Springs Water"/>
    <m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45671322"/>
    <s v="Saturday, April 30, 2022"/>
    <s v="Credit"/>
    <n v="110"/>
    <n v="1.5"/>
    <n v="1"/>
    <n v="110"/>
    <n v="1.5"/>
    <n v="1"/>
    <n v="1.5"/>
    <n v="1.5"/>
    <d v="2022-04-30T00:00:00"/>
    <x v="113"/>
    <s v="Food"/>
    <x v="1"/>
    <b v="1"/>
    <n v="1.5"/>
    <n v="1"/>
    <s v="Pop Corners "/>
    <s v=" Kettle Corn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45701097"/>
    <s v="Saturday, April 30, 2022"/>
    <s v="Cash"/>
    <n v="135"/>
    <n v="2"/>
    <n v="1"/>
    <n v="135"/>
    <n v="2"/>
    <n v="1"/>
    <n v="2"/>
    <n v="2"/>
    <d v="2022-04-30T00:00:00"/>
    <x v="78"/>
    <s v="Food"/>
    <x v="1"/>
    <b v="1"/>
    <n v="2"/>
    <n v="1.3333333333333333"/>
    <s v="Kinder "/>
    <s v=" Bueno "/>
    <s v=" Crispy Creamy Chocolate"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45731820"/>
    <s v="Saturday, April 30, 2022"/>
    <s v="Credit"/>
    <n v="135"/>
    <n v="2"/>
    <n v="1"/>
    <n v="135"/>
    <n v="2"/>
    <n v="1"/>
    <n v="2"/>
    <n v="3.5"/>
    <d v="2022-04-30T00:00:00"/>
    <x v="78"/>
    <s v="Food"/>
    <x v="1"/>
    <b v="1"/>
    <n v="2"/>
    <n v="1.3333333333333333"/>
    <s v="Kinder "/>
    <s v=" Bueno "/>
    <s v=" Crispy Creamy Chocolate"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5731820"/>
    <s v="Saturday, April 30, 2022"/>
    <s v="Credit"/>
    <n v="144"/>
    <n v="1.5"/>
    <n v="1"/>
    <n v="144"/>
    <n v="1.5"/>
    <n v="1"/>
    <n v="1.5"/>
    <n v="3.5"/>
    <d v="2022-04-30T00:00:00"/>
    <x v="29"/>
    <s v="Water"/>
    <x v="3"/>
    <b v="1"/>
    <n v="1.5"/>
    <n v="1"/>
    <s v="Poland Springs Water"/>
    <m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45806898"/>
    <s v="Saturday, April 30, 2022"/>
    <s v="Cash"/>
    <n v="146"/>
    <n v="3.5"/>
    <n v="1"/>
    <n v="146"/>
    <n v="3.5"/>
    <n v="1"/>
    <n v="3.5"/>
    <n v="3.5"/>
    <d v="2022-04-30T00:00:00"/>
    <x v="88"/>
    <s v="Non Carbonated"/>
    <x v="2"/>
    <b v="1"/>
    <n v="3.5"/>
    <n v="2.3333333333333335"/>
    <s v="Starbucks Doubleshot Energy "/>
    <s v=" Mocha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045809556"/>
    <s v="Saturday, April 30, 2022"/>
    <s v="Cash"/>
    <n v="122"/>
    <n v="2.5"/>
    <n v="1"/>
    <n v="122"/>
    <n v="2.5"/>
    <n v="1"/>
    <n v="2.5"/>
    <n v="2.5"/>
    <d v="2022-04-30T00:00:00"/>
    <x v="6"/>
    <s v="Food"/>
    <x v="1"/>
    <b v="1"/>
    <n v="2.5"/>
    <n v="1.6666666666666667"/>
    <s v="Seapoint Farms Dry Roasted Edamame "/>
    <s v=" Wasabi"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45901092"/>
    <s v="Saturday, April 30, 2022"/>
    <s v="Credit"/>
    <n v="140"/>
    <n v="1.5"/>
    <n v="1"/>
    <n v="140"/>
    <n v="1.5"/>
    <n v="1"/>
    <n v="1.5"/>
    <n v="1.5"/>
    <d v="2022-04-30T00:00:00"/>
    <x v="92"/>
    <s v="Carbonated"/>
    <x v="0"/>
    <b v="1"/>
    <n v="1.5"/>
    <n v="1"/>
    <s v="Spindrift "/>
    <s v=" Sparkling Water "/>
    <s v=" Pineapple"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5993181"/>
    <s v="Saturday, April 30, 2022"/>
    <s v="Cash"/>
    <n v="144"/>
    <n v="1.5"/>
    <n v="1"/>
    <n v="144"/>
    <n v="1.5"/>
    <n v="1"/>
    <n v="1.5"/>
    <n v="1.5"/>
    <d v="2022-04-30T00:00:00"/>
    <x v="29"/>
    <s v="Water"/>
    <x v="3"/>
    <b v="1"/>
    <n v="1.5"/>
    <n v="1"/>
    <s v="Poland Springs Water"/>
    <m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6216464"/>
    <s v="Saturday, April 30, 2022"/>
    <s v="Cash"/>
    <n v="144"/>
    <n v="1.5"/>
    <n v="1"/>
    <n v="144"/>
    <n v="1.5"/>
    <n v="1"/>
    <n v="1.5"/>
    <n v="1.5"/>
    <d v="2022-04-30T00:00:00"/>
    <x v="29"/>
    <s v="Water"/>
    <x v="3"/>
    <b v="1"/>
    <n v="1.5"/>
    <n v="1"/>
    <s v="Poland Springs Water"/>
    <m/>
    <m/>
    <s v="Saturday"/>
    <s v=" April 30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046562562"/>
    <s v="Saturday, April 30, 2022"/>
    <s v="Credit"/>
    <n v="147"/>
    <n v="2.75"/>
    <n v="1"/>
    <n v="147"/>
    <n v="2.75"/>
    <n v="1"/>
    <n v="2.75"/>
    <n v="2.75"/>
    <d v="2022-04-30T00:00:00"/>
    <x v="15"/>
    <s v="Water"/>
    <x v="3"/>
    <b v="1"/>
    <n v="2.75"/>
    <n v="1.8333333333333333"/>
    <s v="Vitamin Water "/>
    <s v=" XXX Acai BB Pomegranate"/>
    <m/>
    <s v="Saturday"/>
    <s v=" April 30"/>
    <n v="2022"/>
    <n v="6527"/>
  </r>
  <r>
    <s v="Processed"/>
    <s v="VJ300205292"/>
    <s v="Brunswick Sq Mall"/>
    <s v="BSQ Mall x1364 - Zales"/>
    <n v="40.423690999999998"/>
    <n v="-74.380831999999998"/>
    <s v="RXBAR - Protein Bar - Peanut Butter"/>
    <s v="Food"/>
    <n v="15046676493"/>
    <s v="Saturday, April 30, 2022"/>
    <s v="Cash"/>
    <n v="133"/>
    <n v="2"/>
    <n v="1"/>
    <n v="133"/>
    <n v="2"/>
    <n v="1"/>
    <n v="2"/>
    <n v="2"/>
    <d v="2022-04-30T00:00:00"/>
    <x v="80"/>
    <s v="Food"/>
    <x v="1"/>
    <b v="1"/>
    <n v="2"/>
    <n v="1.3333333333333333"/>
    <s v="RXBAR "/>
    <s v=" Protein Bar "/>
    <s v=" Peanut Butter"/>
    <s v="Saturday"/>
    <s v=" April 30"/>
    <n v="2022"/>
    <n v="6527"/>
  </r>
  <r>
    <s v="Processed"/>
    <s v="VJ300320611"/>
    <s v="Brunswick Sq Mall"/>
    <s v="BSQ Mall x1366 - ATT"/>
    <n v="40.423690999999998"/>
    <n v="-74.380831999999998"/>
    <s v="Starbucks Refresher - Real Coconut Water"/>
    <s v="Carbonated"/>
    <n v="15046826081"/>
    <s v="Saturday, April 30, 2022"/>
    <s v="Cash"/>
    <n v="148"/>
    <n v="3.5"/>
    <n v="1"/>
    <n v="148"/>
    <n v="3.5"/>
    <n v="1"/>
    <n v="3.5"/>
    <n v="3.5"/>
    <d v="2022-04-30T00:00:00"/>
    <x v="106"/>
    <s v="Carbonated"/>
    <x v="0"/>
    <b v="1"/>
    <n v="3.5"/>
    <n v="2.3333333333333335"/>
    <s v="Starbucks Refresher "/>
    <s v=" Real Coconut Water"/>
    <m/>
    <s v="Saturday"/>
    <s v=" April 30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046834276"/>
    <s v="Saturday, April 30, 2022"/>
    <s v="Cash"/>
    <n v="146"/>
    <n v="3"/>
    <n v="1"/>
    <n v="146"/>
    <n v="3"/>
    <n v="1"/>
    <n v="3"/>
    <n v="3"/>
    <d v="2022-04-30T00:00:00"/>
    <x v="5"/>
    <s v="Carbonated"/>
    <x v="0"/>
    <b v="1"/>
    <n v="3"/>
    <n v="2"/>
    <s v="Monster Energy Original"/>
    <m/>
    <m/>
    <s v="Saturday"/>
    <s v=" April 30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48295633"/>
    <s v="Sunday, May 1, 2022"/>
    <s v="Credit"/>
    <n v="113"/>
    <n v="1.5"/>
    <n v="1"/>
    <n v="113"/>
    <n v="1.5"/>
    <n v="1"/>
    <n v="1.5"/>
    <n v="1.5"/>
    <d v="2022-05-01T00:00:00"/>
    <x v="123"/>
    <s v="Food"/>
    <x v="1"/>
    <b v="1"/>
    <n v="1.5"/>
    <n v="1"/>
    <s v="Pop Corners "/>
    <s v=" White Cheddar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48366926"/>
    <s v="Sunday, May 1, 2022"/>
    <s v="Cash"/>
    <n v="113"/>
    <n v="1.5"/>
    <n v="1"/>
    <n v="113"/>
    <n v="1.5"/>
    <n v="1"/>
    <n v="1.5"/>
    <n v="1.5"/>
    <d v="2022-05-01T00:00:00"/>
    <x v="123"/>
    <s v="Food"/>
    <x v="1"/>
    <b v="1"/>
    <n v="1.5"/>
    <n v="1"/>
    <s v="Pop Corners "/>
    <s v=" White Cheddar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048522057"/>
    <s v="Sunday, May 1, 2022"/>
    <s v="Cash"/>
    <n v="123"/>
    <n v="1.5"/>
    <n v="1"/>
    <n v="123"/>
    <n v="1.5"/>
    <n v="1"/>
    <n v="1.5"/>
    <n v="1.5"/>
    <d v="2022-05-01T00:00:00"/>
    <x v="68"/>
    <s v="Food"/>
    <x v="1"/>
    <b v="1"/>
    <n v="1.5"/>
    <n v="1"/>
    <s v="CheezIt "/>
    <s v=" Double Cheese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48531283"/>
    <s v="Sunday, May 1, 2022"/>
    <s v="Credit"/>
    <n v="147"/>
    <n v="2.5"/>
    <n v="1"/>
    <n v="147"/>
    <n v="2.5"/>
    <n v="1"/>
    <n v="2.5"/>
    <n v="2.5"/>
    <d v="2022-05-01T00:00:00"/>
    <x v="37"/>
    <s v="Non Carbonated"/>
    <x v="2"/>
    <b v="1"/>
    <n v="2.5"/>
    <n v="1.6666666666666667"/>
    <s v="Snapple Diet Tea "/>
    <s v=" Peach Tea"/>
    <m/>
    <s v="Sunday"/>
    <s v=" May 1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048739493"/>
    <s v="Sunday, May 1, 2022"/>
    <s v="Cash"/>
    <n v="148"/>
    <n v="3.5"/>
    <n v="1"/>
    <n v="148"/>
    <n v="3.5"/>
    <n v="1"/>
    <n v="3.5"/>
    <n v="3.5"/>
    <d v="2022-05-01T00:00:00"/>
    <x v="0"/>
    <s v="Carbonated"/>
    <x v="0"/>
    <b v="1"/>
    <n v="3.5"/>
    <n v="2.3333333333333335"/>
    <s v="Red Bull "/>
    <s v=" Energy Drink "/>
    <s v=" Sugar Free"/>
    <s v="Sunday"/>
    <s v=" May 1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048799749"/>
    <s v="Sunday, May 1, 2022"/>
    <s v="Cash"/>
    <n v="112"/>
    <n v="1.5"/>
    <n v="1"/>
    <n v="112"/>
    <n v="1.5"/>
    <n v="1"/>
    <n v="1.5"/>
    <n v="1.5"/>
    <d v="2022-05-01T00:00:00"/>
    <x v="60"/>
    <s v="Food"/>
    <x v="1"/>
    <b v="1"/>
    <n v="1.5"/>
    <n v="1"/>
    <s v="SunChips Multigrain "/>
    <s v=" Original"/>
    <m/>
    <s v="Sunday"/>
    <s v=" May 1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048800927"/>
    <s v="Sunday, May 1, 2022"/>
    <s v="Cash"/>
    <n v="112"/>
    <n v="1.5"/>
    <n v="1"/>
    <n v="112"/>
    <n v="1.5"/>
    <n v="1"/>
    <n v="1.5"/>
    <n v="1.5"/>
    <d v="2022-05-01T00:00:00"/>
    <x v="60"/>
    <s v="Food"/>
    <x v="1"/>
    <b v="1"/>
    <n v="1.5"/>
    <n v="1"/>
    <s v="SunChips Multigrain "/>
    <s v=" Original"/>
    <m/>
    <s v="Sunday"/>
    <s v=" May 1"/>
    <n v="2022"/>
    <n v="6527"/>
  </r>
  <r>
    <s v="Processed"/>
    <s v="VJ300205292"/>
    <s v="Brunswick Sq Mall"/>
    <s v="BSQ Mall x1364 - Zales"/>
    <n v="40.423690999999998"/>
    <n v="-74.380831999999998"/>
    <s v="Belvita Snack Packs - Blueberry"/>
    <s v="Food"/>
    <n v="15048801544"/>
    <s v="Sunday, May 1, 2022"/>
    <s v="Cash"/>
    <n v="122"/>
    <n v="1.25"/>
    <n v="1"/>
    <n v="122"/>
    <n v="1.25"/>
    <n v="1"/>
    <n v="1.25"/>
    <n v="1.25"/>
    <d v="2022-05-01T00:00:00"/>
    <x v="79"/>
    <s v="Food"/>
    <x v="1"/>
    <b v="1"/>
    <n v="1.25"/>
    <n v="0.83333333333333337"/>
    <s v="Belvita Snack Packs "/>
    <s v=" Blueberry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48832966"/>
    <s v="Sunday, May 1, 2022"/>
    <s v="Cash"/>
    <n v="144"/>
    <n v="1.5"/>
    <n v="1"/>
    <n v="144"/>
    <n v="1.5"/>
    <n v="1"/>
    <n v="1.5"/>
    <n v="1.5"/>
    <d v="2022-05-01T00:00:00"/>
    <x v="29"/>
    <s v="Water"/>
    <x v="3"/>
    <b v="1"/>
    <n v="1.5"/>
    <n v="1"/>
    <s v="Poland Springs Water"/>
    <m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Belvita Snack Bites - Cinnamon BS Go Paks"/>
    <s v="Food"/>
    <n v="15048933690"/>
    <s v="Sunday, May 1, 2022"/>
    <s v="Credit"/>
    <n v="154"/>
    <n v="3"/>
    <n v="1"/>
    <n v="154"/>
    <n v="3"/>
    <n v="1"/>
    <n v="3"/>
    <n v="3"/>
    <d v="2022-05-01T00:00:00"/>
    <x v="112"/>
    <s v="Food"/>
    <x v="1"/>
    <b v="1"/>
    <n v="3"/>
    <n v="2"/>
    <s v="Belvita Snack Bites "/>
    <s v=" Cinnamon BS Go Paks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48940082"/>
    <s v="Sunday, May 1, 2022"/>
    <s v="Credit"/>
    <n v="146"/>
    <n v="3.5"/>
    <n v="1"/>
    <n v="146"/>
    <n v="3.5"/>
    <n v="1"/>
    <n v="3.5"/>
    <n v="5"/>
    <d v="2022-05-01T00:00:00"/>
    <x v="88"/>
    <s v="Non Carbonated"/>
    <x v="2"/>
    <b v="1"/>
    <n v="3.5"/>
    <n v="2.3333333333333335"/>
    <s v="Starbucks Doubleshot Energy "/>
    <s v=" Mocha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48940082"/>
    <s v="Sunday, May 1, 2022"/>
    <s v="Credit"/>
    <n v="110"/>
    <n v="1.5"/>
    <n v="1"/>
    <n v="110"/>
    <n v="1.5"/>
    <n v="1"/>
    <n v="1.5"/>
    <n v="5"/>
    <d v="2022-05-01T00:00:00"/>
    <x v="113"/>
    <s v="Food"/>
    <x v="1"/>
    <b v="1"/>
    <n v="1.5"/>
    <n v="1"/>
    <s v="Pop Corners "/>
    <s v=" Kettle Corn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048976468"/>
    <s v="Sunday, May 1, 2022"/>
    <s v="Cash"/>
    <n v="123"/>
    <n v="1.5"/>
    <n v="1"/>
    <n v="123"/>
    <n v="1.5"/>
    <n v="1"/>
    <n v="1.5"/>
    <n v="1.5"/>
    <d v="2022-05-01T00:00:00"/>
    <x v="68"/>
    <s v="Food"/>
    <x v="1"/>
    <b v="1"/>
    <n v="1.5"/>
    <n v="1"/>
    <s v="CheezIt "/>
    <s v=" Double Cheese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48978024"/>
    <s v="Sunday, May 1, 2022"/>
    <s v="Cash"/>
    <n v="138"/>
    <n v="1.5"/>
    <n v="1"/>
    <n v="138"/>
    <n v="1.5"/>
    <n v="1"/>
    <n v="1.5"/>
    <n v="1.5"/>
    <d v="2022-05-01T00:00:00"/>
    <x v="79"/>
    <s v="Food"/>
    <x v="1"/>
    <b v="1"/>
    <n v="1.5"/>
    <n v="1"/>
    <s v="Belvita Snack Packs "/>
    <s v=" Blueberry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48981519"/>
    <s v="Sunday, May 1, 2022"/>
    <s v="Cash"/>
    <n v="158"/>
    <n v="2"/>
    <n v="1"/>
    <n v="158"/>
    <n v="2"/>
    <n v="1"/>
    <n v="2"/>
    <n v="2"/>
    <d v="2022-05-01T00:00:00"/>
    <x v="134"/>
    <s v="Food"/>
    <x v="1"/>
    <b v="1"/>
    <n v="2"/>
    <n v="1.3333333333333333"/>
    <s v="Lenny &amp; Larrys "/>
    <s v=" Chocolate Chip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49015311"/>
    <s v="Sunday, May 1, 2022"/>
    <s v="Cash"/>
    <n v="110"/>
    <n v="1.5"/>
    <n v="1"/>
    <n v="110"/>
    <n v="1.5"/>
    <n v="1"/>
    <n v="1.5"/>
    <n v="1.5"/>
    <d v="2022-05-01T00:00:00"/>
    <x v="113"/>
    <s v="Food"/>
    <x v="1"/>
    <b v="1"/>
    <n v="1.5"/>
    <n v="1"/>
    <s v="Pop Corners "/>
    <s v=" Kettle Corn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49017317"/>
    <s v="Sunday, May 1, 2022"/>
    <s v="Cash"/>
    <n v="112"/>
    <n v="1.5"/>
    <n v="1"/>
    <n v="112"/>
    <n v="1.5"/>
    <n v="1"/>
    <n v="1.5"/>
    <n v="1.5"/>
    <d v="2022-05-01T00:00:00"/>
    <x v="60"/>
    <s v="Food"/>
    <x v="1"/>
    <b v="1"/>
    <n v="1.5"/>
    <n v="1"/>
    <s v="SunChips Multigrain "/>
    <s v=" Original"/>
    <m/>
    <s v="Sunday"/>
    <s v=" May 1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49019020"/>
    <s v="Sunday, May 1, 2022"/>
    <s v="Cash"/>
    <n v="145"/>
    <n v="2.75"/>
    <n v="1"/>
    <n v="145"/>
    <n v="2.75"/>
    <n v="1"/>
    <n v="2.75"/>
    <n v="2.75"/>
    <d v="2022-05-01T00:00:00"/>
    <x v="120"/>
    <s v="Non Carbonated"/>
    <x v="2"/>
    <b v="1"/>
    <n v="2.75"/>
    <n v="1.8333333333333333"/>
    <s v="Bai Antioxidant "/>
    <s v=" Tanzania Lemon Super Tea"/>
    <m/>
    <s v="Sunday"/>
    <s v=" May 1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049198638"/>
    <s v="Sunday, May 1, 2022"/>
    <s v="Cash"/>
    <n v="123"/>
    <n v="1.5"/>
    <n v="1"/>
    <n v="123"/>
    <n v="1.5"/>
    <n v="1"/>
    <n v="1.5"/>
    <n v="1.5"/>
    <d v="2022-05-01T00:00:00"/>
    <x v="1"/>
    <s v="Food"/>
    <x v="1"/>
    <b v="1"/>
    <n v="1.5"/>
    <n v="1"/>
    <s v="Takis "/>
    <s v=" Hot Chilli Pepper &amp; Lime"/>
    <m/>
    <s v="Sunday"/>
    <s v=" May 1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50642622"/>
    <s v="Monday, May 2, 2022"/>
    <s v="Credit"/>
    <n v="141"/>
    <n v="1.5"/>
    <n v="1"/>
    <n v="141"/>
    <n v="1.5"/>
    <n v="1"/>
    <n v="1.5"/>
    <n v="1.5"/>
    <d v="2022-05-02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51329871"/>
    <s v="Monday, May 2, 2022"/>
    <s v="Credit"/>
    <n v="142"/>
    <n v="1.5"/>
    <n v="1"/>
    <n v="142"/>
    <n v="1.5"/>
    <n v="1"/>
    <n v="1.5"/>
    <n v="1.5"/>
    <d v="2022-05-02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051933121"/>
    <s v="Monday, May 2, 2022"/>
    <s v="Cash"/>
    <n v="120"/>
    <n v="2"/>
    <n v="1"/>
    <n v="120"/>
    <n v="2"/>
    <n v="1"/>
    <n v="2"/>
    <n v="2"/>
    <d v="2022-05-02T00:00:00"/>
    <x v="135"/>
    <s v="Food"/>
    <x v="1"/>
    <b v="1"/>
    <n v="2"/>
    <n v="1.3333333333333333"/>
    <s v="Snyder's of Hanover Pretzel Pieces "/>
    <s v=" Honey Mu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52185052"/>
    <s v="Monday, May 2, 2022"/>
    <s v="Credit"/>
    <n v="145"/>
    <n v="2.5"/>
    <n v="1"/>
    <n v="145"/>
    <n v="2.5"/>
    <n v="1"/>
    <n v="2.5"/>
    <n v="2.5"/>
    <d v="2022-05-02T00:00:00"/>
    <x v="37"/>
    <s v="Non Carbonated"/>
    <x v="2"/>
    <b v="1"/>
    <n v="2.5"/>
    <n v="1.6666666666666667"/>
    <s v="Snapple Diet Tea "/>
    <s v=" Peach Tea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52198059"/>
    <s v="Monday, May 2, 2022"/>
    <s v="Credit"/>
    <n v="111"/>
    <n v="1.5"/>
    <n v="1"/>
    <n v="111"/>
    <n v="1.5"/>
    <n v="1"/>
    <n v="1.5"/>
    <n v="1.5"/>
    <d v="2022-05-02T00:00:00"/>
    <x v="83"/>
    <s v="Food"/>
    <x v="1"/>
    <b v="1"/>
    <n v="1.5"/>
    <n v="1"/>
    <s v="Fritos "/>
    <s v=" Original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52829254"/>
    <s v="Monday, May 2, 2022"/>
    <s v="Cash"/>
    <n v="143"/>
    <n v="2.5"/>
    <n v="1"/>
    <n v="143"/>
    <n v="2.5"/>
    <n v="1"/>
    <n v="2.5"/>
    <n v="2.5"/>
    <d v="2022-05-02T00:00:00"/>
    <x v="31"/>
    <s v="Non Carbonated"/>
    <x v="2"/>
    <b v="1"/>
    <n v="2.5"/>
    <n v="1.6666666666666667"/>
    <s v="Snapple Diet Tea "/>
    <s v=" Raspberry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52829509"/>
    <s v="Monday, May 2, 2022"/>
    <s v="Cash"/>
    <n v="143"/>
    <n v="2.5"/>
    <n v="1"/>
    <n v="143"/>
    <n v="2.5"/>
    <n v="1"/>
    <n v="2.5"/>
    <n v="2.5"/>
    <d v="2022-05-02T00:00:00"/>
    <x v="31"/>
    <s v="Non Carbonated"/>
    <x v="2"/>
    <b v="1"/>
    <n v="2.5"/>
    <n v="1.6666666666666667"/>
    <s v="Snapple Diet Tea "/>
    <s v=" Raspberry"/>
    <m/>
    <s v="Monday"/>
    <s v=" May 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52940844"/>
    <s v="Monday, May 2, 2022"/>
    <s v="Cash"/>
    <n v="140"/>
    <n v="1.5"/>
    <n v="1"/>
    <n v="140"/>
    <n v="1.5"/>
    <n v="1"/>
    <n v="1.5"/>
    <n v="1.5"/>
    <d v="2022-05-02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52954503"/>
    <s v="Monday, May 2, 2022"/>
    <s v="Cash"/>
    <n v="140"/>
    <n v="1.5"/>
    <n v="1"/>
    <n v="140"/>
    <n v="1.5"/>
    <n v="1"/>
    <n v="1.5"/>
    <n v="1.5"/>
    <d v="2022-05-02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52974355"/>
    <s v="Monday, May 2, 2022"/>
    <s v="Credit"/>
    <n v="145"/>
    <n v="2.5"/>
    <n v="1"/>
    <n v="145"/>
    <n v="2.5"/>
    <n v="1"/>
    <n v="2.5"/>
    <n v="4"/>
    <d v="2022-05-02T00:00:00"/>
    <x v="37"/>
    <s v="Non Carbonated"/>
    <x v="2"/>
    <b v="1"/>
    <n v="2.5"/>
    <n v="1.6666666666666667"/>
    <s v="Snapple Diet Tea "/>
    <s v=" Peach Tea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5052974355"/>
    <s v="Monday, May 2, 2022"/>
    <s v="Credit"/>
    <n v="112"/>
    <n v="1.5"/>
    <n v="1"/>
    <n v="112"/>
    <n v="1.5"/>
    <n v="1"/>
    <n v="1.5"/>
    <n v="4"/>
    <d v="2022-05-02T00:00:00"/>
    <x v="118"/>
    <s v="Food"/>
    <x v="1"/>
    <b v="1"/>
    <n v="1.5"/>
    <n v="1"/>
    <s v="Pop Corners "/>
    <s v=" Spicy Queso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53132237"/>
    <s v="Monday, May 2, 2022"/>
    <s v="Cash"/>
    <n v="145"/>
    <n v="2.75"/>
    <n v="1"/>
    <n v="145"/>
    <n v="2.75"/>
    <n v="1"/>
    <n v="2.75"/>
    <n v="2.75"/>
    <d v="2022-05-02T00:00:00"/>
    <x v="120"/>
    <s v="Non Carbonated"/>
    <x v="2"/>
    <b v="1"/>
    <n v="2.75"/>
    <n v="1.8333333333333333"/>
    <s v="Bai Antioxidant "/>
    <s v=" Tanzania Lemon Super Tea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53224310"/>
    <s v="Monday, May 2, 2022"/>
    <s v="Credit"/>
    <n v="140"/>
    <n v="1.5"/>
    <n v="1"/>
    <n v="140"/>
    <n v="1.5"/>
    <n v="1"/>
    <n v="1.5"/>
    <n v="3.5"/>
    <d v="2022-05-02T00:00:00"/>
    <x v="92"/>
    <s v="Carbonated"/>
    <x v="0"/>
    <b v="1"/>
    <n v="1.5"/>
    <n v="1"/>
    <s v="Spindrift "/>
    <s v=" Sparkling Water "/>
    <s v=" Pineapple"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Hungry Buddha - Coconut Cocoa"/>
    <s v="Food"/>
    <n v="15053224310"/>
    <s v="Monday, May 2, 2022"/>
    <s v="Credit"/>
    <n v="139"/>
    <n v="2"/>
    <n v="1"/>
    <n v="139"/>
    <n v="2"/>
    <n v="1"/>
    <n v="2"/>
    <n v="3.5"/>
    <d v="2022-05-02T00:00:00"/>
    <x v="107"/>
    <s v="Food"/>
    <x v="1"/>
    <b v="1"/>
    <n v="2"/>
    <n v="1.3333333333333333"/>
    <s v="Hungry Buddha "/>
    <s v=" Coconut Cocoa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053320298"/>
    <s v="Monday, May 2, 2022"/>
    <s v="Credit"/>
    <n v="152"/>
    <n v="3"/>
    <n v="1"/>
    <n v="152"/>
    <n v="3"/>
    <n v="1"/>
    <n v="3"/>
    <n v="3"/>
    <d v="2022-05-02T00:00:00"/>
    <x v="133"/>
    <s v="Food"/>
    <x v="1"/>
    <b v="1"/>
    <n v="3"/>
    <n v="2"/>
    <s v="CheezIt "/>
    <s v=" Go Paks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053459714"/>
    <s v="Monday, May 2, 2022"/>
    <s v="Cash"/>
    <n v="146"/>
    <n v="3"/>
    <n v="1"/>
    <n v="146"/>
    <n v="3"/>
    <n v="1"/>
    <n v="3"/>
    <n v="3"/>
    <d v="2022-05-02T00:00:00"/>
    <x v="5"/>
    <s v="Carbonated"/>
    <x v="0"/>
    <b v="1"/>
    <n v="3"/>
    <n v="2"/>
    <s v="Monster Energy Original"/>
    <m/>
    <m/>
    <s v="Monday"/>
    <s v=" May 2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053627225"/>
    <s v="Monday, May 2, 2022"/>
    <s v="Credit"/>
    <n v="136"/>
    <n v="1.75"/>
    <n v="1"/>
    <n v="136"/>
    <n v="1.75"/>
    <n v="1"/>
    <n v="1.75"/>
    <n v="3.75"/>
    <d v="2022-05-02T00:00:00"/>
    <x v="10"/>
    <s v="Food"/>
    <x v="1"/>
    <b v="1"/>
    <n v="1.75"/>
    <n v="1.1666666666666667"/>
    <s v="KitKat "/>
    <s v=" Crisp Wafers"/>
    <m/>
    <s v="Monday"/>
    <s v=" May 2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5053627225"/>
    <s v="Monday, May 2, 2022"/>
    <s v="Credit"/>
    <n v="139"/>
    <n v="2"/>
    <n v="1"/>
    <n v="139"/>
    <n v="2"/>
    <n v="1"/>
    <n v="2"/>
    <n v="3.75"/>
    <d v="2022-05-02T00:00:00"/>
    <x v="78"/>
    <s v="Food"/>
    <x v="1"/>
    <b v="1"/>
    <n v="2"/>
    <n v="1.3333333333333333"/>
    <s v="Kinder "/>
    <s v=" Bueno "/>
    <s v=" Crispy Creamy Chocolate"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53679873"/>
    <s v="Monday, May 2, 2022"/>
    <s v="Cash"/>
    <n v="142"/>
    <n v="1.5"/>
    <n v="1"/>
    <n v="142"/>
    <n v="1.5"/>
    <n v="1"/>
    <n v="1.5"/>
    <n v="1.5"/>
    <d v="2022-05-02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053963749"/>
    <s v="Monday, May 2, 2022"/>
    <s v="Credit"/>
    <n v="124"/>
    <n v="1.5"/>
    <n v="1"/>
    <n v="124"/>
    <n v="1.5"/>
    <n v="1"/>
    <n v="1.5"/>
    <n v="1.5"/>
    <d v="2022-05-02T00:00:00"/>
    <x v="53"/>
    <s v="Food"/>
    <x v="1"/>
    <b v="1"/>
    <n v="1.5"/>
    <n v="1"/>
    <s v="CheezIt "/>
    <s v=" White Cheddar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53999720"/>
    <s v="Monday, May 2, 2022"/>
    <s v="Cash"/>
    <n v="141"/>
    <n v="1.5"/>
    <n v="1"/>
    <n v="141"/>
    <n v="1.5"/>
    <n v="1"/>
    <n v="1.5"/>
    <n v="1.5"/>
    <d v="2022-05-02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54004931"/>
    <s v="Monday, May 2, 2022"/>
    <s v="Cash"/>
    <n v="137"/>
    <n v="1.5"/>
    <n v="1"/>
    <n v="137"/>
    <n v="1.5"/>
    <n v="1"/>
    <n v="1.5"/>
    <n v="1.5"/>
    <d v="2022-05-02T00:00:00"/>
    <x v="125"/>
    <s v="Food"/>
    <x v="1"/>
    <b v="1"/>
    <n v="1.5"/>
    <n v="1"/>
    <s v="Nutri Grain Apple Cinnamon"/>
    <m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054087842"/>
    <s v="Monday, May 2, 2022"/>
    <s v="Cash"/>
    <n v="122"/>
    <n v="1.5"/>
    <n v="1"/>
    <n v="122"/>
    <n v="1.5"/>
    <n v="1"/>
    <n v="1.5"/>
    <n v="1.5"/>
    <d v="2022-05-02T00:00:00"/>
    <x v="95"/>
    <s v="Food"/>
    <x v="1"/>
    <b v="1"/>
    <n v="1.5"/>
    <n v="1"/>
    <s v="Lays "/>
    <s v=" Classic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54268460"/>
    <s v="Monday, May 2, 2022"/>
    <s v="Cash"/>
    <n v="147"/>
    <n v="2.5"/>
    <n v="1"/>
    <n v="147"/>
    <n v="2.5"/>
    <n v="1"/>
    <n v="2.5"/>
    <n v="2.5"/>
    <d v="2022-05-02T00:00:00"/>
    <x v="37"/>
    <s v="Non Carbonated"/>
    <x v="2"/>
    <b v="1"/>
    <n v="2.5"/>
    <n v="1.6666666666666667"/>
    <s v="Snapple Diet Tea "/>
    <s v=" Peach Tea"/>
    <m/>
    <s v="Monday"/>
    <s v=" May 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054322879"/>
    <s v="Monday, May 2, 2022"/>
    <s v="Cash"/>
    <n v="123"/>
    <n v="1.5"/>
    <n v="1"/>
    <n v="123"/>
    <n v="1.5"/>
    <n v="1"/>
    <n v="1.5"/>
    <n v="1.5"/>
    <d v="2022-05-02T00:00:00"/>
    <x v="1"/>
    <s v="Food"/>
    <x v="1"/>
    <b v="1"/>
    <n v="1.5"/>
    <n v="1"/>
    <s v="Takis "/>
    <s v=" Hot Chilli Pepper &amp; Lime"/>
    <m/>
    <s v="Monday"/>
    <s v=" May 2"/>
    <n v="2022"/>
    <n v="6527"/>
  </r>
  <r>
    <s v="Processed"/>
    <s v="VJ300320611"/>
    <s v="Brunswick Sq Mall"/>
    <s v="BSQ Mall x1366 - ATT"/>
    <n v="40.423690999999998"/>
    <n v="-74.380831999999998"/>
    <s v="Belvita Breakfast Biscuit Bites - Blueberry"/>
    <s v="Food"/>
    <n v="15054327336"/>
    <s v="Monday, May 2, 2022"/>
    <s v="Cash"/>
    <n v="131"/>
    <n v="1.5"/>
    <n v="1"/>
    <n v="131"/>
    <n v="1.5"/>
    <n v="1"/>
    <n v="1.5"/>
    <n v="1.5"/>
    <d v="2022-05-02T00:00:00"/>
    <x v="136"/>
    <s v="Food"/>
    <x v="1"/>
    <b v="1"/>
    <n v="1.5"/>
    <n v="1"/>
    <s v="Belvita Breakfast Biscuit Bites "/>
    <s v=" Blueberry"/>
    <m/>
    <s v="Monday"/>
    <s v=" May 2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5054328323"/>
    <s v="Monday, May 2, 2022"/>
    <s v="Cash"/>
    <n v="135"/>
    <n v="2"/>
    <n v="1"/>
    <n v="135"/>
    <n v="2"/>
    <n v="1"/>
    <n v="2"/>
    <n v="2"/>
    <d v="2022-05-02T00:00:00"/>
    <x v="10"/>
    <s v="Food"/>
    <x v="1"/>
    <b v="1"/>
    <n v="2"/>
    <n v="1.3333333333333333"/>
    <s v="KitKat "/>
    <s v=" Crisp Wafers"/>
    <m/>
    <s v="Monday"/>
    <s v=" May 2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054483541"/>
    <s v="Monday, May 2, 2022"/>
    <s v="Cash"/>
    <n v="120"/>
    <n v="2"/>
    <n v="1"/>
    <n v="120"/>
    <n v="2"/>
    <n v="1"/>
    <n v="2"/>
    <n v="2"/>
    <d v="2022-05-02T00:00:00"/>
    <x v="135"/>
    <s v="Food"/>
    <x v="1"/>
    <b v="1"/>
    <n v="2"/>
    <n v="1.3333333333333333"/>
    <s v="Snyder's of Hanover Pretzel Pieces "/>
    <s v=" Honey Mu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54715230"/>
    <s v="Monday, May 2, 2022"/>
    <s v="Cash"/>
    <n v="124"/>
    <n v="1.5"/>
    <n v="1"/>
    <n v="124"/>
    <n v="1.5"/>
    <n v="1"/>
    <n v="1.5"/>
    <n v="1.5"/>
    <d v="2022-05-02T00:00:00"/>
    <x v="128"/>
    <s v="Food"/>
    <x v="1"/>
    <b v="1"/>
    <n v="1.5"/>
    <n v="1"/>
    <s v="Cheetos Cheddar Jalapeno"/>
    <m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5054715034"/>
    <s v="Monday, May 2, 2022"/>
    <s v="Cash"/>
    <n v="112"/>
    <n v="1.5"/>
    <n v="1"/>
    <n v="112"/>
    <n v="1.5"/>
    <n v="1"/>
    <n v="1.5"/>
    <n v="1.5"/>
    <d v="2022-05-02T00:00:00"/>
    <x v="118"/>
    <s v="Food"/>
    <x v="1"/>
    <b v="1"/>
    <n v="1.5"/>
    <n v="1"/>
    <s v="Pop Corners "/>
    <s v=" Spicy Queso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54811217"/>
    <s v="Monday, May 2, 2022"/>
    <s v="Cash"/>
    <n v="148"/>
    <n v="3.5"/>
    <n v="1"/>
    <n v="148"/>
    <n v="3.5"/>
    <n v="1"/>
    <n v="3.5"/>
    <n v="3.5"/>
    <d v="2022-05-03T00:00:00"/>
    <x v="45"/>
    <s v="Carbonated"/>
    <x v="0"/>
    <b v="1"/>
    <n v="3.5"/>
    <n v="2.3333333333333335"/>
    <s v="Red Bull "/>
    <s v=" Original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54811634"/>
    <s v="Monday, May 2, 2022"/>
    <s v="Cash"/>
    <n v="142"/>
    <n v="1.5"/>
    <n v="1"/>
    <n v="142"/>
    <n v="1.5"/>
    <n v="1"/>
    <n v="1.5"/>
    <n v="1.5"/>
    <d v="2022-05-03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55200276"/>
    <s v="Monday, May 2, 2022"/>
    <s v="Credit"/>
    <n v="113"/>
    <n v="1.5"/>
    <n v="1"/>
    <n v="113"/>
    <n v="1.5"/>
    <n v="1"/>
    <n v="1.5"/>
    <n v="5"/>
    <d v="2022-05-03T00:00:00"/>
    <x v="117"/>
    <s v="Food"/>
    <x v="1"/>
    <b v="1"/>
    <n v="1.5"/>
    <n v="1"/>
    <s v="Pop Corners "/>
    <s v=" Sea Salt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55200276"/>
    <s v="Monday, May 2, 2022"/>
    <s v="Credit"/>
    <n v="134"/>
    <n v="2"/>
    <n v="1"/>
    <n v="134"/>
    <n v="2"/>
    <n v="1"/>
    <n v="2"/>
    <n v="5"/>
    <d v="2022-05-03T00:00:00"/>
    <x v="10"/>
    <s v="Food"/>
    <x v="1"/>
    <b v="1"/>
    <n v="2"/>
    <n v="1.3333333333333333"/>
    <s v="KitKat "/>
    <s v=" Crisp Wafers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55200276"/>
    <s v="Monday, May 2, 2022"/>
    <s v="Credit"/>
    <n v="133"/>
    <n v="1.5"/>
    <n v="1"/>
    <n v="133"/>
    <n v="1.5"/>
    <n v="1"/>
    <n v="1.5"/>
    <n v="5"/>
    <d v="2022-05-03T00:00:00"/>
    <x v="125"/>
    <s v="Food"/>
    <x v="1"/>
    <b v="1"/>
    <n v="1.5"/>
    <n v="1"/>
    <s v="Nutri Grain Apple Cinnamon"/>
    <m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55322748"/>
    <s v="Monday, May 2, 2022"/>
    <s v="Cash"/>
    <n v="142"/>
    <n v="1.5"/>
    <n v="1"/>
    <n v="142"/>
    <n v="1.5"/>
    <n v="1"/>
    <n v="1.5"/>
    <n v="1.5"/>
    <d v="2022-05-03T00:00:00"/>
    <x v="44"/>
    <s v="Carbonated"/>
    <x v="0"/>
    <b v="1"/>
    <n v="1.5"/>
    <n v="1"/>
    <s v="Coca Cola "/>
    <s v=" Zero Sugar"/>
    <m/>
    <s v="Monday"/>
    <s v=" May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55372027"/>
    <s v="Monday, May 2, 2022"/>
    <s v="Credit"/>
    <n v="134"/>
    <n v="2"/>
    <n v="1"/>
    <n v="134"/>
    <n v="2"/>
    <n v="1"/>
    <n v="2"/>
    <n v="2"/>
    <d v="2022-05-03T00:00:00"/>
    <x v="10"/>
    <s v="Food"/>
    <x v="1"/>
    <b v="1"/>
    <n v="2"/>
    <n v="1.3333333333333333"/>
    <s v="KitKat "/>
    <s v=" Crisp Wafers"/>
    <m/>
    <s v="Monday"/>
    <s v=" May 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55436134"/>
    <s v="Tuesday, May 3, 2022"/>
    <s v="Cash"/>
    <n v="140"/>
    <n v="1.5"/>
    <n v="1"/>
    <n v="140"/>
    <n v="1.5"/>
    <n v="1"/>
    <n v="1.5"/>
    <n v="1.5"/>
    <d v="2022-05-03T00:00:00"/>
    <x v="44"/>
    <s v="Carbonated"/>
    <x v="0"/>
    <b v="1"/>
    <n v="1.5"/>
    <n v="1"/>
    <s v="Coca Cola "/>
    <s v=" Zero Sugar"/>
    <m/>
    <s v="Tuesday"/>
    <s v=" Ma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57019835"/>
    <s v="Tuesday, May 3, 2022"/>
    <s v="Cash"/>
    <n v="138"/>
    <n v="2"/>
    <n v="1"/>
    <n v="138"/>
    <n v="2"/>
    <n v="1"/>
    <n v="2"/>
    <n v="2"/>
    <d v="2022-05-03T00:00:00"/>
    <x v="11"/>
    <s v="Food"/>
    <x v="1"/>
    <b v="1"/>
    <n v="2"/>
    <n v="1.3333333333333333"/>
    <s v="Wonderful Pistachios "/>
    <s v=" Variety"/>
    <m/>
    <s v="Tuesday"/>
    <s v=" Ma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57110105"/>
    <s v="Tuesday, May 3, 2022"/>
    <s v="Cash"/>
    <n v="138"/>
    <n v="2"/>
    <n v="1"/>
    <n v="138"/>
    <n v="2"/>
    <n v="1"/>
    <n v="2"/>
    <n v="2"/>
    <d v="2022-05-03T00:00:00"/>
    <x v="11"/>
    <s v="Food"/>
    <x v="1"/>
    <b v="1"/>
    <n v="2"/>
    <n v="1.3333333333333333"/>
    <s v="Wonderful Pistachios "/>
    <s v=" Variety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7436785"/>
    <s v="Tuesday, May 3, 2022"/>
    <s v="Credit"/>
    <n v="112"/>
    <n v="1.5"/>
    <n v="1"/>
    <n v="112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57500237"/>
    <s v="Tuesday, May 3, 2022"/>
    <s v="Cash"/>
    <n v="138"/>
    <n v="2"/>
    <n v="1"/>
    <n v="138"/>
    <n v="2"/>
    <n v="1"/>
    <n v="2"/>
    <n v="2"/>
    <d v="2022-05-03T00:00:00"/>
    <x v="11"/>
    <s v="Food"/>
    <x v="1"/>
    <b v="1"/>
    <n v="2"/>
    <n v="1.3333333333333333"/>
    <s v="Wonderful Pistachios "/>
    <s v=" Variety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57574408"/>
    <s v="Tuesday, May 3, 2022"/>
    <s v="Credit"/>
    <n v="148"/>
    <n v="3.5"/>
    <n v="1"/>
    <n v="148"/>
    <n v="3.5"/>
    <n v="1"/>
    <n v="3.5"/>
    <n v="3.5"/>
    <d v="2022-05-03T00:00:00"/>
    <x v="45"/>
    <s v="Carbonated"/>
    <x v="0"/>
    <b v="1"/>
    <n v="3.5"/>
    <n v="2.3333333333333335"/>
    <s v="Red Bull "/>
    <s v=" Original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57575292"/>
    <s v="Tuesday, May 3, 2022"/>
    <s v="Credit"/>
    <n v="145"/>
    <n v="2.5"/>
    <n v="1"/>
    <n v="145"/>
    <n v="2.5"/>
    <n v="1"/>
    <n v="2.5"/>
    <n v="2.5"/>
    <d v="2022-05-03T00:00:00"/>
    <x v="37"/>
    <s v="Non Carbonated"/>
    <x v="2"/>
    <b v="1"/>
    <n v="2.5"/>
    <n v="1.6666666666666667"/>
    <s v="Snapple Diet Tea "/>
    <s v=" Peach Tea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57660169"/>
    <s v="Tuesday, May 3, 2022"/>
    <s v="Credit"/>
    <n v="148"/>
    <n v="3.5"/>
    <n v="1"/>
    <n v="148"/>
    <n v="3.5"/>
    <n v="1"/>
    <n v="3.5"/>
    <n v="3.5"/>
    <d v="2022-05-03T00:00:00"/>
    <x v="45"/>
    <s v="Carbonated"/>
    <x v="0"/>
    <b v="1"/>
    <n v="3.5"/>
    <n v="2.3333333333333335"/>
    <s v="Red Bull "/>
    <s v=" Original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057737611"/>
    <s v="Tuesday, May 3, 2022"/>
    <s v="Credit"/>
    <n v="148"/>
    <n v="3.5"/>
    <n v="1"/>
    <n v="148"/>
    <n v="3.5"/>
    <n v="1"/>
    <n v="3.5"/>
    <n v="3.5"/>
    <d v="2022-05-03T00:00:00"/>
    <x v="45"/>
    <s v="Carbonated"/>
    <x v="0"/>
    <b v="1"/>
    <n v="3.5"/>
    <n v="2.3333333333333335"/>
    <s v="Red Bull "/>
    <s v=" Original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7888149"/>
    <s v="Tuesday, May 3, 2022"/>
    <s v="Cash"/>
    <n v="114"/>
    <n v="1.5"/>
    <n v="1"/>
    <n v="114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58212313"/>
    <s v="Tuesday, May 3, 2022"/>
    <s v="Cash"/>
    <n v="135"/>
    <n v="2"/>
    <n v="1"/>
    <n v="135"/>
    <n v="2"/>
    <n v="1"/>
    <n v="2"/>
    <n v="2"/>
    <d v="2022-05-03T00:00:00"/>
    <x v="78"/>
    <s v="Food"/>
    <x v="1"/>
    <b v="1"/>
    <n v="2"/>
    <n v="1.3333333333333333"/>
    <s v="Kinder "/>
    <s v=" Bueno "/>
    <s v=" Crispy Creamy Chocolate"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58358753"/>
    <s v="Tuesday, May 3, 2022"/>
    <s v="Cash"/>
    <n v="135"/>
    <n v="2"/>
    <n v="1"/>
    <n v="135"/>
    <n v="2"/>
    <n v="1"/>
    <n v="2"/>
    <n v="2"/>
    <d v="2022-05-03T00:00:00"/>
    <x v="78"/>
    <s v="Food"/>
    <x v="1"/>
    <b v="1"/>
    <n v="2"/>
    <n v="1.3333333333333333"/>
    <s v="Kinder "/>
    <s v=" Bueno "/>
    <s v=" Crispy Creamy Chocolate"/>
    <s v="Tuesday"/>
    <s v=" May 3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58365421"/>
    <s v="Tuesday, May 3, 2022"/>
    <s v="Credit"/>
    <n v="113"/>
    <n v="1.5"/>
    <n v="1"/>
    <n v="113"/>
    <n v="1.5"/>
    <n v="1"/>
    <n v="1.5"/>
    <n v="1.5"/>
    <d v="2022-05-03T00:00:00"/>
    <x v="117"/>
    <s v="Food"/>
    <x v="1"/>
    <b v="1"/>
    <n v="1.5"/>
    <n v="1"/>
    <s v="Pop Corners "/>
    <s v=" Sea Salt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058370827"/>
    <s v="Tuesday, May 3, 2022"/>
    <s v="Credit"/>
    <n v="147"/>
    <n v="2.5"/>
    <n v="1"/>
    <n v="147"/>
    <n v="2.5"/>
    <n v="1"/>
    <n v="2.5"/>
    <n v="2.5"/>
    <d v="2022-05-03T00:00:00"/>
    <x v="81"/>
    <s v="Non Carbonated"/>
    <x v="2"/>
    <b v="1"/>
    <n v="2.5"/>
    <n v="1.6666666666666667"/>
    <s v="Snapple Tea "/>
    <s v=" Raspberry"/>
    <m/>
    <s v="Tuesday"/>
    <s v=" Ma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58394027"/>
    <s v="Tuesday, May 3, 2022"/>
    <s v="Cash"/>
    <n v="138"/>
    <n v="2"/>
    <n v="1"/>
    <n v="138"/>
    <n v="2"/>
    <n v="1"/>
    <n v="2"/>
    <n v="2"/>
    <d v="2022-05-03T00:00:00"/>
    <x v="11"/>
    <s v="Food"/>
    <x v="1"/>
    <b v="1"/>
    <n v="2"/>
    <n v="1.3333333333333333"/>
    <s v="Wonderful Pistachios "/>
    <s v=" Variety"/>
    <m/>
    <s v="Tuesday"/>
    <s v=" May 3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59014481"/>
    <s v="Tuesday, May 3, 2022"/>
    <s v="Cash"/>
    <n v="110"/>
    <n v="1.5"/>
    <n v="1"/>
    <n v="110"/>
    <n v="1.5"/>
    <n v="1"/>
    <n v="1.5"/>
    <n v="1.5"/>
    <d v="2022-05-03T00:00:00"/>
    <x v="3"/>
    <s v="Food"/>
    <x v="1"/>
    <b v="1"/>
    <n v="1.5"/>
    <n v="1"/>
    <s v="Miss Vickie's Potato Chip "/>
    <s v=" Sea Salt &amp; Vinega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59017758"/>
    <s v="Tuesday, May 3, 2022"/>
    <s v="Cash"/>
    <n v="147"/>
    <n v="2.5"/>
    <n v="1"/>
    <n v="147"/>
    <n v="2.5"/>
    <n v="1"/>
    <n v="2.5"/>
    <n v="2.5"/>
    <d v="2022-05-03T00:00:00"/>
    <x v="37"/>
    <s v="Non Carbonated"/>
    <x v="2"/>
    <b v="1"/>
    <n v="2.5"/>
    <n v="1.6666666666666667"/>
    <s v="Snapple Diet Tea "/>
    <s v=" Peach Tea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59132668"/>
    <s v="Tuesday, May 3, 2022"/>
    <s v="Credit"/>
    <n v="138"/>
    <n v="1.5"/>
    <n v="1"/>
    <n v="138"/>
    <n v="1.5"/>
    <n v="1"/>
    <n v="1.5"/>
    <n v="1.5"/>
    <d v="2022-05-03T00:00:00"/>
    <x v="79"/>
    <s v="Food"/>
    <x v="1"/>
    <b v="1"/>
    <n v="1.5"/>
    <n v="1"/>
    <s v="Belvita Snack Packs "/>
    <s v=" Blueberry"/>
    <m/>
    <s v="Tuesday"/>
    <s v=" May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59248530"/>
    <s v="Tuesday, May 3, 2022"/>
    <s v="Cash"/>
    <n v="138"/>
    <n v="2"/>
    <n v="1"/>
    <n v="138"/>
    <n v="2"/>
    <n v="1"/>
    <n v="2"/>
    <n v="2"/>
    <d v="2022-05-03T00:00:00"/>
    <x v="11"/>
    <s v="Food"/>
    <x v="1"/>
    <b v="1"/>
    <n v="2"/>
    <n v="1.3333333333333333"/>
    <s v="Wonderful Pistachios "/>
    <s v=" Variety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59372923"/>
    <s v="Tuesday, May 3, 2022"/>
    <s v="Credit"/>
    <n v="131"/>
    <n v="2"/>
    <n v="1"/>
    <n v="131"/>
    <n v="2"/>
    <n v="1"/>
    <n v="2"/>
    <n v="2"/>
    <d v="2022-05-03T00:00:00"/>
    <x v="21"/>
    <s v="Food"/>
    <x v="1"/>
    <b v="1"/>
    <n v="2"/>
    <n v="1.3333333333333333"/>
    <s v="Robert Irvine's "/>
    <s v=" Fit Crunch "/>
    <s v="  Chocolate Pea"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9375567"/>
    <s v="Tuesday, May 3, 2022"/>
    <s v="Cash"/>
    <n v="112"/>
    <n v="1.5"/>
    <n v="1"/>
    <n v="112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59569131"/>
    <s v="Tuesday, May 3, 2022"/>
    <s v="Credit"/>
    <n v="136"/>
    <n v="2"/>
    <n v="1"/>
    <n v="136"/>
    <n v="2"/>
    <n v="1"/>
    <n v="2"/>
    <n v="4"/>
    <d v="2022-05-03T00:00:00"/>
    <x v="96"/>
    <s v="Food"/>
    <x v="1"/>
    <b v="1"/>
    <n v="2"/>
    <n v="1.3333333333333333"/>
    <s v="Genius Keto Bar "/>
    <s v=" Chocolate Dream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Keto Krisp - Almond Butter"/>
    <s v="Carbonated"/>
    <n v="15059569131"/>
    <s v="Tuesday, May 3, 2022"/>
    <s v="Credit"/>
    <n v="133"/>
    <n v="2"/>
    <n v="1"/>
    <n v="133"/>
    <n v="2"/>
    <n v="1"/>
    <n v="2"/>
    <n v="4"/>
    <d v="2022-05-03T00:00:00"/>
    <x v="64"/>
    <s v="Carbonated"/>
    <x v="0"/>
    <b v="1"/>
    <n v="2"/>
    <n v="1.3333333333333333"/>
    <s v="Keto Krisp "/>
    <s v=" Almond Butter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059587815"/>
    <s v="Tuesday, May 3, 2022"/>
    <s v="Cash"/>
    <n v="142"/>
    <n v="1.5"/>
    <n v="1"/>
    <n v="142"/>
    <n v="1.5"/>
    <n v="1"/>
    <n v="1.5"/>
    <n v="1.5"/>
    <d v="2022-05-03T00:00:00"/>
    <x v="44"/>
    <s v="Carbonated"/>
    <x v="0"/>
    <b v="1"/>
    <n v="1.5"/>
    <n v="1"/>
    <s v="Coca Cola "/>
    <s v=" Zero Sugar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59589981"/>
    <s v="Tuesday, May 3, 2022"/>
    <s v="Cash"/>
    <n v="137"/>
    <n v="1.5"/>
    <n v="1"/>
    <n v="137"/>
    <n v="1.5"/>
    <n v="1"/>
    <n v="1.5"/>
    <n v="1.5"/>
    <d v="2022-05-03T00:00:00"/>
    <x v="125"/>
    <s v="Food"/>
    <x v="1"/>
    <b v="1"/>
    <n v="1.5"/>
    <n v="1"/>
    <s v="Nutri Grain Apple Cinnamon"/>
    <m/>
    <m/>
    <s v="Tuesday"/>
    <s v=" May 3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059640423"/>
    <s v="Tuesday, May 3, 2022"/>
    <s v="Cash"/>
    <n v="143"/>
    <n v="2"/>
    <n v="1"/>
    <n v="143"/>
    <n v="2"/>
    <n v="1"/>
    <n v="2"/>
    <n v="2"/>
    <d v="2022-05-03T00:00:00"/>
    <x v="24"/>
    <s v="Water"/>
    <x v="3"/>
    <b v="1"/>
    <n v="2"/>
    <n v="1.3333333333333333"/>
    <s v="S. Pellegrino Sparkling Mineral Water"/>
    <m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9640737"/>
    <s v="Tuesday, May 3, 2022"/>
    <s v="Cash"/>
    <n v="114"/>
    <n v="1.5"/>
    <n v="1"/>
    <n v="114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9673539"/>
    <s v="Tuesday, May 3, 2022"/>
    <s v="Cash"/>
    <n v="114"/>
    <n v="1.5"/>
    <n v="1"/>
    <n v="114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kippy Peanut Butter - Go Paks"/>
    <s v="Food"/>
    <n v="15059814033"/>
    <s v="Tuesday, May 3, 2022"/>
    <s v="Cash"/>
    <n v="153"/>
    <n v="4.5"/>
    <n v="1"/>
    <n v="153"/>
    <n v="4.5"/>
    <n v="1"/>
    <n v="4.5"/>
    <n v="4.5"/>
    <d v="2022-05-03T00:00:00"/>
    <x v="111"/>
    <s v="Food"/>
    <x v="1"/>
    <b v="1"/>
    <n v="4.5"/>
    <n v="3"/>
    <s v="Skippy Peanut Butter "/>
    <s v=" Go Paks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9837419"/>
    <s v="Tuesday, May 3, 2022"/>
    <s v="Cash"/>
    <n v="114"/>
    <n v="1.5"/>
    <n v="1"/>
    <n v="114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059842212"/>
    <s v="Tuesday, May 3, 2022"/>
    <s v="Cash"/>
    <n v="114"/>
    <n v="1.5"/>
    <n v="1"/>
    <n v="114"/>
    <n v="1.5"/>
    <n v="1"/>
    <n v="1.5"/>
    <n v="1.5"/>
    <d v="2022-05-03T00:00:00"/>
    <x v="60"/>
    <s v="Food"/>
    <x v="1"/>
    <b v="1"/>
    <n v="1.5"/>
    <n v="1"/>
    <s v="SunChips Multigrain "/>
    <s v=" Original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59844359"/>
    <s v="Tuesday, May 3, 2022"/>
    <s v="Cash"/>
    <n v="140"/>
    <n v="1.25"/>
    <n v="1"/>
    <n v="140"/>
    <n v="1.25"/>
    <n v="1"/>
    <n v="1.25"/>
    <n v="1.25"/>
    <d v="2022-05-03T00:00:00"/>
    <x v="70"/>
    <s v="Carbonated"/>
    <x v="0"/>
    <b v="1"/>
    <n v="1.25"/>
    <n v="0.83333333333333337"/>
    <s v="Sunkist Soda "/>
    <s v=" Orange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59953943"/>
    <s v="Tuesday, May 3, 2022"/>
    <s v="Cash"/>
    <n v="138"/>
    <n v="1.5"/>
    <n v="1"/>
    <n v="138"/>
    <n v="1.5"/>
    <n v="1"/>
    <n v="1.5"/>
    <n v="1.5"/>
    <d v="2022-05-03T00:00:00"/>
    <x v="79"/>
    <s v="Food"/>
    <x v="1"/>
    <b v="1"/>
    <n v="1.5"/>
    <n v="1"/>
    <s v="Belvita Snack Packs "/>
    <s v=" Blueberry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60000594"/>
    <s v="Tuesday, May 3, 2022"/>
    <s v="Credit"/>
    <n v="131"/>
    <n v="2"/>
    <n v="1"/>
    <n v="131"/>
    <n v="2"/>
    <n v="1"/>
    <n v="2"/>
    <n v="2"/>
    <d v="2022-05-03T00:00:00"/>
    <x v="21"/>
    <s v="Food"/>
    <x v="1"/>
    <b v="1"/>
    <n v="2"/>
    <n v="1.3333333333333333"/>
    <s v="Robert Irvine's "/>
    <s v=" Fit Crunch "/>
    <s v="  Chocolate Pea"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60006560"/>
    <s v="Tuesday, May 3, 2022"/>
    <s v="Credit"/>
    <n v="113"/>
    <n v="1.5"/>
    <n v="1"/>
    <n v="113"/>
    <n v="1.5"/>
    <n v="1"/>
    <n v="1.5"/>
    <n v="1.5"/>
    <d v="2022-05-03T00:00:00"/>
    <x v="123"/>
    <s v="Food"/>
    <x v="1"/>
    <b v="1"/>
    <n v="1.5"/>
    <n v="1"/>
    <s v="Pop Corners "/>
    <s v=" White Cheddar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60106430"/>
    <s v="Tuesday, May 3, 2022"/>
    <s v="Cash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060261974"/>
    <s v="Tuesday, May 3, 2022"/>
    <s v="Cash"/>
    <n v="123"/>
    <n v="1.5"/>
    <n v="1"/>
    <n v="123"/>
    <n v="1.5"/>
    <n v="1"/>
    <n v="1.5"/>
    <n v="1.5"/>
    <d v="2022-05-05T00:00:00"/>
    <x v="68"/>
    <s v="Food"/>
    <x v="1"/>
    <b v="1"/>
    <n v="1.5"/>
    <n v="1"/>
    <s v="CheezIt "/>
    <s v=" Double Cheese"/>
    <m/>
    <s v="Tuesday"/>
    <s v=" May 3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060266522"/>
    <s v="Tuesday, May 3, 2022"/>
    <s v="Cash"/>
    <n v="124"/>
    <n v="1.5"/>
    <n v="1"/>
    <n v="124"/>
    <n v="1.5"/>
    <n v="1"/>
    <n v="1.5"/>
    <n v="1.5"/>
    <d v="2022-05-05T00:00:00"/>
    <x v="53"/>
    <s v="Food"/>
    <x v="1"/>
    <b v="1"/>
    <n v="1.5"/>
    <n v="1"/>
    <s v="CheezIt "/>
    <s v=" White Cheddar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60398325"/>
    <s v="Tuesday, May 3, 2022"/>
    <s v="Cash"/>
    <n v="140"/>
    <n v="1.25"/>
    <n v="1"/>
    <n v="140"/>
    <n v="1.25"/>
    <n v="1"/>
    <n v="1.25"/>
    <n v="1.25"/>
    <d v="2022-05-03T00:00:00"/>
    <x v="70"/>
    <s v="Carbonated"/>
    <x v="0"/>
    <b v="1"/>
    <n v="1.25"/>
    <n v="0.83333333333333337"/>
    <s v="Sunkist Soda "/>
    <s v=" Orange"/>
    <m/>
    <s v="Tuesday"/>
    <s v=" May 3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61234442"/>
    <s v="Wednesday, May 4, 2022"/>
    <s v="Cash"/>
    <n v="124"/>
    <n v="1.5"/>
    <n v="1"/>
    <n v="124"/>
    <n v="1.5"/>
    <n v="1"/>
    <n v="1.5"/>
    <n v="1.5"/>
    <d v="2022-05-03T00:00:00"/>
    <x v="128"/>
    <s v="Food"/>
    <x v="1"/>
    <b v="1"/>
    <n v="1.5"/>
    <n v="1"/>
    <s v="Cheetos Cheddar Jalapeno"/>
    <m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61243779"/>
    <s v="Wednesday, May 4, 2022"/>
    <s v="Cash"/>
    <n v="111"/>
    <n v="1.5"/>
    <n v="1"/>
    <n v="111"/>
    <n v="1.5"/>
    <n v="1"/>
    <n v="1.5"/>
    <n v="1.5"/>
    <d v="2022-05-03T00:00:00"/>
    <x v="83"/>
    <s v="Food"/>
    <x v="1"/>
    <b v="1"/>
    <n v="1.5"/>
    <n v="1"/>
    <s v="Fritos "/>
    <s v=" Original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061257319"/>
    <s v="Wednesday, May 4, 2022"/>
    <s v="Cash"/>
    <n v="140"/>
    <n v="1.25"/>
    <n v="1"/>
    <n v="140"/>
    <n v="1.25"/>
    <n v="1"/>
    <n v="1.25"/>
    <n v="1.25"/>
    <d v="2022-05-03T00:00:00"/>
    <x v="70"/>
    <s v="Carbonated"/>
    <x v="0"/>
    <b v="1"/>
    <n v="1.25"/>
    <n v="0.83333333333333337"/>
    <s v="Sunkist Soda "/>
    <s v=" Orange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061655680"/>
    <s v="Wednesday, May 4, 2022"/>
    <s v="Credit"/>
    <n v="143"/>
    <n v="2.5"/>
    <n v="1"/>
    <n v="143"/>
    <n v="2.5"/>
    <n v="1"/>
    <n v="2.5"/>
    <n v="2.5"/>
    <d v="2022-05-04T00:00:00"/>
    <x v="7"/>
    <s v="Non Carbonated"/>
    <x v="2"/>
    <b v="1"/>
    <n v="2.5"/>
    <n v="1.6666666666666667"/>
    <s v="Snapple Diet Tea "/>
    <s v=" Lemon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061729810"/>
    <s v="Wednesday, May 4, 2022"/>
    <s v="Cash"/>
    <n v="145"/>
    <n v="2.5"/>
    <n v="1"/>
    <n v="145"/>
    <n v="2.5"/>
    <n v="1"/>
    <n v="2.5"/>
    <n v="2.5"/>
    <d v="2022-05-04T00:00:00"/>
    <x v="37"/>
    <s v="Non Carbonated"/>
    <x v="2"/>
    <b v="1"/>
    <n v="2.5"/>
    <n v="1.6666666666666667"/>
    <s v="Snapple Diet Tea "/>
    <s v=" Peach Tea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062180923"/>
    <s v="Wednesday, May 4, 2022"/>
    <s v="Credit"/>
    <n v="120"/>
    <n v="2"/>
    <n v="1"/>
    <n v="120"/>
    <n v="2"/>
    <n v="1"/>
    <n v="2"/>
    <n v="2"/>
    <d v="2022-05-05T00:00:00"/>
    <x v="135"/>
    <s v="Food"/>
    <x v="1"/>
    <b v="1"/>
    <n v="2"/>
    <n v="1.3333333333333333"/>
    <s v="Snyder's of Hanover Pretzel Pieces "/>
    <s v=" Honey Mu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63163037"/>
    <s v="Wednesday, May 4, 2022"/>
    <s v="Credit"/>
    <n v="136"/>
    <n v="2"/>
    <n v="1"/>
    <n v="136"/>
    <n v="2"/>
    <n v="1"/>
    <n v="2"/>
    <n v="2"/>
    <d v="2022-05-05T00:00:00"/>
    <x v="96"/>
    <s v="Food"/>
    <x v="1"/>
    <b v="1"/>
    <n v="2"/>
    <n v="1.3333333333333333"/>
    <s v="Genius Keto Bar "/>
    <s v=" Chocolate Dream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63358762"/>
    <s v="Wednesday, May 4, 2022"/>
    <s v="Credit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63536812"/>
    <s v="Wednesday, May 4, 2022"/>
    <s v="Cash"/>
    <n v="113"/>
    <n v="1.5"/>
    <n v="1"/>
    <n v="113"/>
    <n v="1.5"/>
    <n v="1"/>
    <n v="1.5"/>
    <n v="1.5"/>
    <d v="2022-05-04T00:00:00"/>
    <x v="117"/>
    <s v="Food"/>
    <x v="1"/>
    <b v="1"/>
    <n v="1.5"/>
    <n v="1"/>
    <s v="Pop Corners "/>
    <s v=" Sea Salt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63714680"/>
    <s v="Wednesday, May 4, 2022"/>
    <s v="Cash"/>
    <n v="134"/>
    <n v="2"/>
    <n v="1"/>
    <n v="134"/>
    <n v="2"/>
    <n v="1"/>
    <n v="2"/>
    <n v="2"/>
    <d v="2022-05-04T00:00:00"/>
    <x v="10"/>
    <s v="Food"/>
    <x v="1"/>
    <b v="1"/>
    <n v="2"/>
    <n v="1.3333333333333333"/>
    <s v="KitKat "/>
    <s v=" Crisp Wafers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063771809"/>
    <s v="Wednesday, May 4, 2022"/>
    <s v="Credit"/>
    <n v="147"/>
    <n v="2.5"/>
    <n v="1"/>
    <n v="147"/>
    <n v="2.5"/>
    <n v="1"/>
    <n v="2.5"/>
    <n v="4"/>
    <d v="2022-05-04T00:00:00"/>
    <x v="81"/>
    <s v="Non Carbonated"/>
    <x v="2"/>
    <b v="1"/>
    <n v="2.5"/>
    <n v="1.6666666666666667"/>
    <s v="Snapple Tea "/>
    <s v=" Raspberry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63771809"/>
    <s v="Wednesday, May 4, 2022"/>
    <s v="Credit"/>
    <n v="113"/>
    <n v="1.5"/>
    <n v="1"/>
    <n v="113"/>
    <n v="1.5"/>
    <n v="1"/>
    <n v="1.5"/>
    <n v="4"/>
    <d v="2022-05-04T00:00:00"/>
    <x v="117"/>
    <s v="Food"/>
    <x v="1"/>
    <b v="1"/>
    <n v="1.5"/>
    <n v="1"/>
    <s v="Pop Corners "/>
    <s v=" Sea Salt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63786322"/>
    <s v="Wednesday, May 4, 2022"/>
    <s v="Cash"/>
    <n v="113"/>
    <n v="1.5"/>
    <n v="1"/>
    <n v="113"/>
    <n v="1.5"/>
    <n v="1"/>
    <n v="1.5"/>
    <n v="1.5"/>
    <d v="2022-05-05T00:00:00"/>
    <x v="123"/>
    <s v="Food"/>
    <x v="1"/>
    <b v="1"/>
    <n v="1.5"/>
    <n v="1"/>
    <s v="Pop Corners "/>
    <s v=" White Cheddar"/>
    <m/>
    <s v="Wednesday"/>
    <s v=" May 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63881051"/>
    <s v="Wednesday, May 4, 2022"/>
    <s v="Cash"/>
    <n v="138"/>
    <n v="2"/>
    <n v="1"/>
    <n v="138"/>
    <n v="2"/>
    <n v="1"/>
    <n v="2"/>
    <n v="2"/>
    <d v="2022-05-04T00:00:00"/>
    <x v="11"/>
    <s v="Food"/>
    <x v="1"/>
    <b v="1"/>
    <n v="2"/>
    <n v="1.3333333333333333"/>
    <s v="Wonderful Pistachios "/>
    <s v=" Variety"/>
    <m/>
    <s v="Wednesday"/>
    <s v=" May 4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63890848"/>
    <s v="Wednesday, May 4, 2022"/>
    <s v="Cash"/>
    <n v="138"/>
    <n v="2"/>
    <n v="1"/>
    <n v="138"/>
    <n v="2"/>
    <n v="1"/>
    <n v="2"/>
    <n v="2"/>
    <d v="2022-05-04T00:00:00"/>
    <x v="11"/>
    <s v="Food"/>
    <x v="1"/>
    <b v="1"/>
    <n v="2"/>
    <n v="1.3333333333333333"/>
    <s v="Wonderful Pistachios "/>
    <s v=" Variety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63951760"/>
    <s v="Wednesday, May 4, 2022"/>
    <s v="Cash"/>
    <n v="113"/>
    <n v="1.5"/>
    <n v="1"/>
    <n v="113"/>
    <n v="1.5"/>
    <n v="1"/>
    <n v="1.5"/>
    <n v="1.5"/>
    <d v="2022-05-04T00:00:00"/>
    <x v="117"/>
    <s v="Food"/>
    <x v="1"/>
    <b v="1"/>
    <n v="1.5"/>
    <n v="1"/>
    <s v="Pop Corners "/>
    <s v=" Sea Salt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5063950401"/>
    <s v="Wednesday, May 4, 2022"/>
    <s v="Cash"/>
    <n v="112"/>
    <n v="1.5"/>
    <n v="1"/>
    <n v="112"/>
    <n v="1.5"/>
    <n v="1"/>
    <n v="1.5"/>
    <n v="1.5"/>
    <d v="2022-05-04T00:00:00"/>
    <x v="118"/>
    <s v="Food"/>
    <x v="1"/>
    <b v="1"/>
    <n v="1.5"/>
    <n v="1"/>
    <s v="Pop Corners "/>
    <s v=" Spicy Queso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64020045"/>
    <s v="Wednesday, May 4, 2022"/>
    <s v="Credit"/>
    <n v="140"/>
    <n v="1.5"/>
    <n v="1"/>
    <n v="140"/>
    <n v="1.5"/>
    <n v="1"/>
    <n v="1.5"/>
    <n v="3.5"/>
    <d v="2022-05-05T00:00:00"/>
    <x v="92"/>
    <s v="Carbonated"/>
    <x v="0"/>
    <b v="1"/>
    <n v="1.5"/>
    <n v="1"/>
    <s v="Spindrift "/>
    <s v=" Sparkling Water "/>
    <s v=" Pineapple"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64020045"/>
    <s v="Wednesday, May 4, 2022"/>
    <s v="Credit"/>
    <n v="121"/>
    <n v="2"/>
    <n v="1"/>
    <n v="121"/>
    <n v="2"/>
    <n v="1"/>
    <n v="2"/>
    <n v="3.5"/>
    <d v="2022-05-05T00:00:00"/>
    <x v="137"/>
    <s v="Food"/>
    <x v="1"/>
    <b v="1"/>
    <n v="2"/>
    <n v="1.3333333333333333"/>
    <s v="Snyder's of Hanover Pretzel Pieces "/>
    <s v=" Hot Buff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64253312"/>
    <s v="Wednesday, May 4, 2022"/>
    <s v="Cash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064254058"/>
    <s v="Wednesday, May 4, 2022"/>
    <s v="Cash"/>
    <n v="111"/>
    <n v="1.5"/>
    <n v="1"/>
    <n v="111"/>
    <n v="1.5"/>
    <n v="1"/>
    <n v="1.5"/>
    <n v="1.5"/>
    <d v="2022-05-05T00:00:00"/>
    <x v="117"/>
    <s v="Food"/>
    <x v="1"/>
    <b v="1"/>
    <n v="1.5"/>
    <n v="1"/>
    <s v="Pop Corners "/>
    <s v=" Sea Salt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64491238"/>
    <s v="Wednesday, May 4, 2022"/>
    <s v="Cash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64499982"/>
    <s v="Wednesday, May 4, 2022"/>
    <s v="Cash"/>
    <n v="158"/>
    <n v="2"/>
    <n v="1"/>
    <n v="158"/>
    <n v="2"/>
    <n v="1"/>
    <n v="2"/>
    <n v="2"/>
    <d v="2022-05-05T00:00:00"/>
    <x v="134"/>
    <s v="Food"/>
    <x v="1"/>
    <b v="1"/>
    <n v="2"/>
    <n v="1.3333333333333333"/>
    <s v="Lenny &amp; Larrys "/>
    <s v=" Chocolate Chip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64662144"/>
    <s v="Wednesday, May 4, 2022"/>
    <s v="Cash"/>
    <n v="137"/>
    <n v="1.5"/>
    <n v="1"/>
    <n v="137"/>
    <n v="1.5"/>
    <n v="1"/>
    <n v="1.5"/>
    <n v="1.5"/>
    <d v="2022-05-04T00:00:00"/>
    <x v="125"/>
    <s v="Food"/>
    <x v="1"/>
    <b v="1"/>
    <n v="1.5"/>
    <n v="1"/>
    <s v="Nutri Grain Apple Cinnamon"/>
    <m/>
    <m/>
    <s v="Wednesday"/>
    <s v=" May 4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064665718"/>
    <s v="Wednesday, May 4, 2022"/>
    <s v="Credit"/>
    <n v="148"/>
    <n v="3.5"/>
    <n v="1"/>
    <n v="148"/>
    <n v="3.5"/>
    <n v="1"/>
    <n v="3.5"/>
    <n v="3.5"/>
    <d v="2022-05-04T00:00:00"/>
    <x v="0"/>
    <s v="Carbonated"/>
    <x v="0"/>
    <b v="1"/>
    <n v="3.5"/>
    <n v="2.3333333333333335"/>
    <s v="Red Bull "/>
    <s v=" Energy Drink "/>
    <s v=" Sugar Free"/>
    <s v="Wednesday"/>
    <s v=" May 4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064665022"/>
    <s v="Wednesday, May 4, 2022"/>
    <s v="Cash"/>
    <n v="124"/>
    <n v="1.5"/>
    <n v="1"/>
    <n v="124"/>
    <n v="1.5"/>
    <n v="1"/>
    <n v="1.5"/>
    <n v="1.5"/>
    <d v="2022-05-04T00:00:00"/>
    <x v="128"/>
    <s v="Food"/>
    <x v="1"/>
    <b v="1"/>
    <n v="1.5"/>
    <n v="1"/>
    <s v="Cheetos Cheddar Jalapeno"/>
    <m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5064710418"/>
    <s v="Wednesday, May 4, 2022"/>
    <s v="Cash"/>
    <n v="136"/>
    <n v="1.5"/>
    <n v="1"/>
    <n v="136"/>
    <n v="1.5"/>
    <n v="1"/>
    <n v="1.5"/>
    <n v="1.5"/>
    <d v="2022-05-04T00:00:00"/>
    <x v="26"/>
    <s v="Food"/>
    <x v="1"/>
    <b v="1"/>
    <n v="1.5"/>
    <n v="1"/>
    <s v="Newtons Fig Bar"/>
    <m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64875822"/>
    <s v="Wednesday, May 4, 2022"/>
    <s v="Credit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Wednesday"/>
    <s v=" May 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65301346"/>
    <s v="Wednesday, May 4, 2022"/>
    <s v="Credit"/>
    <n v="144"/>
    <n v="1.5"/>
    <n v="1"/>
    <n v="144"/>
    <n v="1.5"/>
    <n v="1"/>
    <n v="1.5"/>
    <n v="1.5"/>
    <d v="2022-05-04T00:00:00"/>
    <x v="29"/>
    <s v="Water"/>
    <x v="3"/>
    <b v="1"/>
    <n v="1.5"/>
    <n v="1"/>
    <s v="Poland Springs Water"/>
    <m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65381026"/>
    <s v="Wednesday, May 4, 2022"/>
    <s v="Cash"/>
    <n v="137"/>
    <n v="1.5"/>
    <n v="1"/>
    <n v="137"/>
    <n v="1.5"/>
    <n v="1"/>
    <n v="1.5"/>
    <n v="1.5"/>
    <d v="2022-05-04T00:00:00"/>
    <x v="125"/>
    <s v="Food"/>
    <x v="1"/>
    <b v="1"/>
    <n v="1.5"/>
    <n v="1"/>
    <s v="Nutri Grain Apple Cinnamon"/>
    <m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65386596"/>
    <s v="Wednesday, May 4, 2022"/>
    <s v="Cash"/>
    <n v="135"/>
    <n v="1.5"/>
    <n v="1"/>
    <n v="135"/>
    <n v="1.5"/>
    <n v="1"/>
    <n v="1.5"/>
    <n v="1.5"/>
    <d v="2022-05-04T00:00:00"/>
    <x v="125"/>
    <s v="Food"/>
    <x v="1"/>
    <b v="1"/>
    <n v="1.5"/>
    <n v="1"/>
    <s v="Nutri Grain Apple Cinnamon"/>
    <m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65448130"/>
    <s v="Wednesday, May 4, 2022"/>
    <s v="Cash"/>
    <n v="135"/>
    <n v="2"/>
    <n v="1"/>
    <n v="135"/>
    <n v="2"/>
    <n v="1"/>
    <n v="2"/>
    <n v="2"/>
    <d v="2022-05-05T00:00:00"/>
    <x v="78"/>
    <s v="Food"/>
    <x v="1"/>
    <b v="1"/>
    <n v="2"/>
    <n v="1.3333333333333333"/>
    <s v="Kinder "/>
    <s v=" Bueno "/>
    <s v=" Crispy Creamy Chocolate"/>
    <s v="Wednesday"/>
    <s v=" May 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65499151"/>
    <s v="Wednesday, May 4, 2022"/>
    <s v="Cash"/>
    <n v="144"/>
    <n v="1.5"/>
    <n v="1"/>
    <n v="144"/>
    <n v="1.5"/>
    <n v="1"/>
    <n v="1.5"/>
    <n v="1.5"/>
    <d v="2022-05-04T00:00:00"/>
    <x v="29"/>
    <s v="Water"/>
    <x v="3"/>
    <b v="1"/>
    <n v="1.5"/>
    <n v="1"/>
    <s v="Poland Springs Water"/>
    <m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65508820"/>
    <s v="Wednesday, May 4, 2022"/>
    <s v="Credit"/>
    <n v="135"/>
    <n v="2"/>
    <n v="1"/>
    <n v="135"/>
    <n v="2"/>
    <n v="1"/>
    <n v="2"/>
    <n v="2"/>
    <d v="2022-05-05T00:00:00"/>
    <x v="78"/>
    <s v="Food"/>
    <x v="1"/>
    <b v="1"/>
    <n v="2"/>
    <n v="1.3333333333333333"/>
    <s v="Kinder "/>
    <s v=" Bueno "/>
    <s v=" Crispy Creamy Chocolate"/>
    <s v="Wednesday"/>
    <s v=" May 4"/>
    <n v="2022"/>
    <n v="6527"/>
  </r>
  <r>
    <s v="Processed"/>
    <s v="VJ300320611"/>
    <s v="Brunswick Sq Mall"/>
    <s v="BSQ Mall x1366 - ATT"/>
    <n v="40.423690999999998"/>
    <n v="-74.380831999999998"/>
    <s v="BodyArmor LYTE - Strawberry Lemonade"/>
    <s v="Water"/>
    <n v="15065727463"/>
    <s v="Wednesday, May 4, 2022"/>
    <s v="Cash"/>
    <n v="145"/>
    <n v="2.75"/>
    <n v="1"/>
    <n v="145"/>
    <n v="2.75"/>
    <n v="1"/>
    <n v="2.75"/>
    <n v="2.75"/>
    <d v="2022-05-04T00:00:00"/>
    <x v="131"/>
    <s v="Water"/>
    <x v="3"/>
    <b v="1"/>
    <n v="2.75"/>
    <n v="1.8333333333333333"/>
    <s v="BodyArmor LYTE "/>
    <s v=" Strawberry Lemonade"/>
    <m/>
    <s v="Wednesday"/>
    <s v=" May 4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066061885"/>
    <s v="Wednesday, May 4, 2022"/>
    <s v="Cash"/>
    <n v="141"/>
    <n v="2"/>
    <n v="1"/>
    <n v="141"/>
    <n v="2"/>
    <n v="1"/>
    <n v="2"/>
    <n v="2"/>
    <d v="2022-05-05T00:00:00"/>
    <x v="33"/>
    <s v="Non Carbonated"/>
    <x v="2"/>
    <b v="1"/>
    <n v="2"/>
    <n v="1.3333333333333333"/>
    <s v="V8 Vegetable Juice "/>
    <s v=" Original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066300051"/>
    <s v="Wednesday, May 4, 2022"/>
    <s v="Cash"/>
    <n v="121"/>
    <n v="1.5"/>
    <n v="1"/>
    <n v="121"/>
    <n v="1.5"/>
    <n v="1"/>
    <n v="1.5"/>
    <n v="1.5"/>
    <d v="2022-05-04T00:00:00"/>
    <x v="75"/>
    <s v="Food"/>
    <x v="1"/>
    <b v="1"/>
    <n v="1.5"/>
    <n v="1"/>
    <s v="Cheetos Flaming Hot Limon Crunchy"/>
    <m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tretch Island Fruit Leathers Snacks - Variet"/>
    <s v="Food"/>
    <n v="15066349899"/>
    <s v="Wednesday, May 4, 2022"/>
    <s v="Cash"/>
    <n v="131"/>
    <n v="1"/>
    <n v="1"/>
    <n v="131"/>
    <n v="1"/>
    <n v="1"/>
    <n v="1"/>
    <n v="1"/>
    <d v="2022-05-04T00:00:00"/>
    <x v="9"/>
    <s v="Food"/>
    <x v="1"/>
    <b v="1"/>
    <n v="1"/>
    <n v="0.66666666666666663"/>
    <s v="Stretch Island Fruit Leathers Snacks "/>
    <s v=" Variet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066458400"/>
    <s v="Wednesday, May 4, 2022"/>
    <s v="Cash"/>
    <n v="143"/>
    <n v="2.5"/>
    <n v="1"/>
    <n v="143"/>
    <n v="2.5"/>
    <n v="1"/>
    <n v="2.5"/>
    <n v="2.5"/>
    <d v="2022-05-04T00:00:00"/>
    <x v="7"/>
    <s v="Non Carbonated"/>
    <x v="2"/>
    <b v="1"/>
    <n v="2.5"/>
    <n v="1.6666666666666667"/>
    <s v="Snapple Diet Tea "/>
    <s v=" Lemon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066517892"/>
    <s v="Wednesday, May 4, 2022"/>
    <s v="Cash"/>
    <n v="147"/>
    <n v="2.5"/>
    <n v="1"/>
    <n v="147"/>
    <n v="2.5"/>
    <n v="1"/>
    <n v="2.5"/>
    <n v="2.5"/>
    <d v="2022-05-04T00:00:00"/>
    <x v="81"/>
    <s v="Non Carbonated"/>
    <x v="2"/>
    <b v="1"/>
    <n v="2.5"/>
    <n v="1.6666666666666667"/>
    <s v="Snapple Tea "/>
    <s v=" Raspberry"/>
    <m/>
    <s v="Wednesday"/>
    <s v=" May 4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66828264"/>
    <s v="Thursday, May 5, 2022"/>
    <s v="Cash"/>
    <n v="111"/>
    <n v="1.5"/>
    <n v="1"/>
    <n v="111"/>
    <n v="1.5"/>
    <n v="1"/>
    <n v="1.5"/>
    <n v="1.5"/>
    <d v="2022-05-04T00:00:00"/>
    <x v="83"/>
    <s v="Food"/>
    <x v="1"/>
    <b v="1"/>
    <n v="1.5"/>
    <n v="1"/>
    <s v="Fritos "/>
    <s v=" Original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66828551"/>
    <s v="Thursday, May 5, 2022"/>
    <s v="Cash"/>
    <n v="111"/>
    <n v="1.5"/>
    <n v="1"/>
    <n v="111"/>
    <n v="1.5"/>
    <n v="1"/>
    <n v="1.5"/>
    <n v="1.5"/>
    <d v="2022-05-04T00:00:00"/>
    <x v="83"/>
    <s v="Food"/>
    <x v="1"/>
    <b v="1"/>
    <n v="1.5"/>
    <n v="1"/>
    <s v="Fritos "/>
    <s v=" Original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066829724"/>
    <s v="Thursday, May 5, 2022"/>
    <s v="Cash"/>
    <n v="111"/>
    <n v="1.5"/>
    <n v="1"/>
    <n v="111"/>
    <n v="1.5"/>
    <n v="1"/>
    <n v="1.5"/>
    <n v="1.5"/>
    <d v="2022-05-04T00:00:00"/>
    <x v="83"/>
    <s v="Food"/>
    <x v="1"/>
    <b v="1"/>
    <n v="1.5"/>
    <n v="1"/>
    <s v="Fritos "/>
    <s v=" Original"/>
    <m/>
    <s v="Thursday"/>
    <s v=" May 5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067768037"/>
    <s v="Thursday, May 5, 2022"/>
    <s v="Cash"/>
    <n v="111"/>
    <n v="1.5"/>
    <n v="1"/>
    <n v="111"/>
    <n v="1.5"/>
    <n v="1"/>
    <n v="1.5"/>
    <n v="1.5"/>
    <d v="2022-05-05T00:00:00"/>
    <x v="51"/>
    <s v="Food"/>
    <x v="1"/>
    <b v="1"/>
    <n v="1.5"/>
    <n v="1"/>
    <s v="Miss Vickie's Potato Chip "/>
    <s v=" Smokehouse BBQ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068503145"/>
    <s v="Thursday, May 5, 2022"/>
    <s v="Cash"/>
    <n v="147"/>
    <n v="2.5"/>
    <n v="1"/>
    <n v="147"/>
    <n v="2.5"/>
    <n v="1"/>
    <n v="2.5"/>
    <n v="2.5"/>
    <d v="2022-05-05T00:00:00"/>
    <x v="81"/>
    <s v="Non Carbonated"/>
    <x v="2"/>
    <b v="1"/>
    <n v="2.5"/>
    <n v="1.6666666666666667"/>
    <s v="Snapple Tea "/>
    <s v=" Raspberry"/>
    <m/>
    <s v="Thursday"/>
    <s v=" May 5"/>
    <n v="2022"/>
    <n v="6527"/>
  </r>
  <r>
    <s v="Processed"/>
    <s v="VJ300320686"/>
    <s v="Earle Asphalt"/>
    <s v="Earle Asphalt x1371"/>
    <n v="35.2750871"/>
    <n v="-90.466769400000004"/>
    <s v="Vitamin Water - Squeezed Lemonade"/>
    <s v="Water"/>
    <n v="15068824401"/>
    <s v="Thursday, May 5, 2022"/>
    <s v="Cash"/>
    <n v="147"/>
    <n v="2.5"/>
    <n v="1"/>
    <n v="147"/>
    <n v="2.5"/>
    <n v="1"/>
    <n v="2.5"/>
    <n v="2.5"/>
    <d v="2022-05-05T00:00:00"/>
    <x v="66"/>
    <s v="Water"/>
    <x v="3"/>
    <b v="1"/>
    <n v="2.5"/>
    <n v="1.6666666666666667"/>
    <s v="Vitamin Water "/>
    <s v=" Squeezed Lemonade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68846958"/>
    <s v="Thursday, May 5, 2022"/>
    <s v="Cash"/>
    <n v="137"/>
    <n v="1.5"/>
    <n v="1"/>
    <n v="137"/>
    <n v="1.5"/>
    <n v="1"/>
    <n v="1.5"/>
    <n v="1.5"/>
    <d v="2022-05-05T00:00:00"/>
    <x v="125"/>
    <s v="Food"/>
    <x v="1"/>
    <b v="1"/>
    <n v="1.5"/>
    <n v="1"/>
    <s v="Nutri Grain Apple Cinnamon"/>
    <m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68860067"/>
    <s v="Thursday, May 5, 2022"/>
    <s v="Cash"/>
    <n v="135"/>
    <n v="1.5"/>
    <n v="1"/>
    <n v="135"/>
    <n v="1.5"/>
    <n v="1"/>
    <n v="1.5"/>
    <n v="1.5"/>
    <d v="2022-05-05T00:00:00"/>
    <x v="125"/>
    <s v="Food"/>
    <x v="1"/>
    <b v="1"/>
    <n v="1.5"/>
    <n v="1"/>
    <s v="Nutri Grain Apple Cinnamon"/>
    <m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Pop Corners - Spicy Queso"/>
    <s v="Food"/>
    <n v="15068883539"/>
    <s v="Thursday, May 5, 2022"/>
    <s v="Cash"/>
    <n v="112"/>
    <n v="1.5"/>
    <n v="1"/>
    <n v="112"/>
    <n v="1.5"/>
    <n v="1"/>
    <n v="1.5"/>
    <n v="1.5"/>
    <d v="2022-05-05T00:00:00"/>
    <x v="118"/>
    <s v="Food"/>
    <x v="1"/>
    <b v="1"/>
    <n v="1.5"/>
    <n v="1"/>
    <s v="Pop Corners "/>
    <s v=" Spicy Queso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69162664"/>
    <s v="Thursday, May 5, 2022"/>
    <s v="Credit"/>
    <n v="140"/>
    <n v="1.5"/>
    <n v="1"/>
    <n v="140"/>
    <n v="1.5"/>
    <n v="1"/>
    <n v="1.5"/>
    <n v="1.5"/>
    <d v="2022-05-05T00:00:00"/>
    <x v="92"/>
    <s v="Carbonated"/>
    <x v="0"/>
    <b v="1"/>
    <n v="1.5"/>
    <n v="1"/>
    <s v="Spindrift "/>
    <s v=" Sparkling Water "/>
    <s v=" Pineapple"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69281906"/>
    <s v="Thursday, May 5, 2022"/>
    <s v="Credit"/>
    <n v="138"/>
    <n v="1.5"/>
    <n v="1"/>
    <n v="138"/>
    <n v="1.5"/>
    <n v="1"/>
    <n v="1.5"/>
    <n v="1.5"/>
    <d v="2022-05-05T00:00:00"/>
    <x v="79"/>
    <s v="Food"/>
    <x v="1"/>
    <b v="1"/>
    <n v="1.5"/>
    <n v="1"/>
    <s v="Belvita Snack Packs "/>
    <s v=" Blueberry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69396465"/>
    <s v="Thursday, May 5, 2022"/>
    <s v="Cash"/>
    <n v="131"/>
    <n v="2"/>
    <n v="1"/>
    <n v="131"/>
    <n v="2"/>
    <n v="1"/>
    <n v="2"/>
    <n v="2"/>
    <d v="2022-05-05T00:00:00"/>
    <x v="21"/>
    <s v="Food"/>
    <x v="1"/>
    <b v="1"/>
    <n v="2"/>
    <n v="1.3333333333333333"/>
    <s v="Robert Irvine's "/>
    <s v=" Fit Crunch "/>
    <s v="  Chocolate Pea"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069523064"/>
    <s v="Thursday, May 5, 2022"/>
    <s v="Cash"/>
    <n v="111"/>
    <n v="1.5"/>
    <n v="1"/>
    <n v="111"/>
    <n v="1.5"/>
    <n v="1"/>
    <n v="1.5"/>
    <n v="1.5"/>
    <d v="2022-05-05T00:00:00"/>
    <x v="117"/>
    <s v="Food"/>
    <x v="1"/>
    <b v="1"/>
    <n v="1.5"/>
    <n v="1"/>
    <s v="Pop Corners "/>
    <s v=" Sea Salt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69494287"/>
    <s v="Thursday, May 5, 2022"/>
    <s v="Cash"/>
    <n v="147"/>
    <n v="2.5"/>
    <n v="1"/>
    <n v="147"/>
    <n v="2.5"/>
    <n v="1"/>
    <n v="2.5"/>
    <n v="2.5"/>
    <d v="2022-05-05T00:00:00"/>
    <x v="37"/>
    <s v="Non Carbonated"/>
    <x v="2"/>
    <b v="1"/>
    <n v="2.5"/>
    <n v="1.6666666666666667"/>
    <s v="Snapple Diet Tea "/>
    <s v=" Peach Tea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069582434"/>
    <s v="Thursday, May 5, 2022"/>
    <s v="Cash"/>
    <n v="124"/>
    <n v="1.5"/>
    <n v="1"/>
    <n v="124"/>
    <n v="1.5"/>
    <n v="1"/>
    <n v="1.5"/>
    <n v="1.5"/>
    <d v="2022-05-05T00:00:00"/>
    <x v="53"/>
    <s v="Food"/>
    <x v="1"/>
    <b v="1"/>
    <n v="1.5"/>
    <n v="1"/>
    <s v="CheezIt "/>
    <s v=" White Cheddar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069670452"/>
    <s v="Thursday, May 5, 2022"/>
    <s v="Credit"/>
    <n v="147"/>
    <n v="2.5"/>
    <n v="1"/>
    <n v="147"/>
    <n v="2.5"/>
    <n v="1"/>
    <n v="2.5"/>
    <n v="4.5"/>
    <d v="2022-05-05T00:00:00"/>
    <x v="81"/>
    <s v="Non Carbonated"/>
    <x v="2"/>
    <b v="1"/>
    <n v="2.5"/>
    <n v="1.6666666666666667"/>
    <s v="Snapple Tea "/>
    <s v=" Raspberry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069670452"/>
    <s v="Thursday, May 5, 2022"/>
    <s v="Credit"/>
    <n v="134"/>
    <n v="2"/>
    <n v="1"/>
    <n v="134"/>
    <n v="2"/>
    <n v="1"/>
    <n v="2"/>
    <n v="4.5"/>
    <d v="2022-05-05T00:00:00"/>
    <x v="10"/>
    <s v="Food"/>
    <x v="1"/>
    <b v="1"/>
    <n v="2"/>
    <n v="1.3333333333333333"/>
    <s v="KitKat "/>
    <s v=" Crisp Wafers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69741357"/>
    <s v="Thursday, May 5, 2022"/>
    <s v="Cash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70096566"/>
    <s v="Thursday, May 5, 2022"/>
    <s v="Credit"/>
    <n v="143"/>
    <n v="2.5"/>
    <n v="1"/>
    <n v="143"/>
    <n v="2.5"/>
    <n v="1"/>
    <n v="2.5"/>
    <n v="2.5"/>
    <d v="2022-05-05T00:00:00"/>
    <x v="31"/>
    <s v="Non Carbonated"/>
    <x v="2"/>
    <b v="1"/>
    <n v="2.5"/>
    <n v="1.6666666666666667"/>
    <s v="Snapple Diet Tea "/>
    <s v=" Raspberry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070144763"/>
    <s v="Thursday, May 5, 2022"/>
    <s v="Credit"/>
    <n v="132"/>
    <n v="2"/>
    <n v="1"/>
    <n v="132"/>
    <n v="2"/>
    <n v="1"/>
    <n v="2"/>
    <n v="3.5"/>
    <d v="2022-05-05T00:00:00"/>
    <x v="132"/>
    <s v="Food"/>
    <x v="1"/>
    <b v="1"/>
    <n v="2"/>
    <n v="1.3333333333333333"/>
    <s v="Keep Healthy "/>
    <s v=" Chocolate Fudge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70144763"/>
    <s v="Thursday, May 5, 2022"/>
    <s v="Credit"/>
    <n v="140"/>
    <n v="1.5"/>
    <n v="1"/>
    <n v="140"/>
    <n v="1.5"/>
    <n v="1"/>
    <n v="1.5"/>
    <n v="3.5"/>
    <d v="2022-05-05T00:00:00"/>
    <x v="92"/>
    <s v="Carbonated"/>
    <x v="0"/>
    <b v="1"/>
    <n v="1.5"/>
    <n v="1"/>
    <s v="Spindrift "/>
    <s v=" Sparkling Water "/>
    <s v=" Pineapple"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70239578"/>
    <s v="Thursday, May 5, 2022"/>
    <s v="Credit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5070248482"/>
    <s v="Thursday, May 5, 2022"/>
    <s v="Cash"/>
    <n v="136"/>
    <n v="1.5"/>
    <n v="1"/>
    <n v="136"/>
    <n v="1.5"/>
    <n v="1"/>
    <n v="1.5"/>
    <n v="1.5"/>
    <d v="2022-05-05T00:00:00"/>
    <x v="26"/>
    <s v="Food"/>
    <x v="1"/>
    <b v="1"/>
    <n v="1.5"/>
    <n v="1"/>
    <s v="Newtons Fig Bar"/>
    <m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70264885"/>
    <s v="Thursday, May 5, 2022"/>
    <s v="Credit"/>
    <n v="125"/>
    <n v="1.25"/>
    <n v="1"/>
    <n v="125"/>
    <n v="1.25"/>
    <n v="1"/>
    <n v="1.25"/>
    <n v="2.75"/>
    <d v="2022-05-05T00:00:00"/>
    <x v="79"/>
    <s v="Food"/>
    <x v="1"/>
    <b v="1"/>
    <n v="1.25"/>
    <n v="0.83333333333333337"/>
    <s v="Belvita Snack Packs "/>
    <s v=" Blueberry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70264885"/>
    <s v="Thursday, May 5, 2022"/>
    <s v="Credit"/>
    <n v="138"/>
    <n v="1.5"/>
    <n v="1"/>
    <n v="138"/>
    <n v="1.5"/>
    <n v="1"/>
    <n v="1.5"/>
    <n v="2.75"/>
    <d v="2022-05-05T00:00:00"/>
    <x v="79"/>
    <s v="Food"/>
    <x v="1"/>
    <b v="1"/>
    <n v="1.5"/>
    <n v="1"/>
    <s v="Belvita Snack Packs "/>
    <s v=" Blueberry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70279786"/>
    <s v="Thursday, May 5, 2022"/>
    <s v="Cash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70336397"/>
    <s v="Thursday, May 5, 2022"/>
    <s v="Cash"/>
    <n v="135"/>
    <n v="2"/>
    <n v="1"/>
    <n v="135"/>
    <n v="2"/>
    <n v="1"/>
    <n v="2"/>
    <n v="2"/>
    <d v="2022-05-05T00:00:00"/>
    <x v="78"/>
    <s v="Food"/>
    <x v="1"/>
    <b v="1"/>
    <n v="2"/>
    <n v="1.3333333333333333"/>
    <s v="Kinder "/>
    <s v=" Bueno "/>
    <s v=" Crispy Creamy Chocolate"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070357761"/>
    <s v="Thursday, May 5, 2022"/>
    <s v="Credit"/>
    <n v="155"/>
    <n v="5"/>
    <n v="1"/>
    <n v="155"/>
    <n v="5"/>
    <n v="1"/>
    <n v="5"/>
    <n v="5"/>
    <d v="2022-05-05T00:00:00"/>
    <x v="138"/>
    <s v="Food"/>
    <x v="1"/>
    <b v="1"/>
    <n v="5"/>
    <n v="3.3333333333333335"/>
    <s v="Ice Breakers Ice Cubes "/>
    <s v=" PepperMint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070370393"/>
    <s v="Thursday, May 5, 2022"/>
    <s v="Cash"/>
    <n v="150"/>
    <n v="3"/>
    <n v="1"/>
    <n v="150"/>
    <n v="3"/>
    <n v="1"/>
    <n v="3"/>
    <n v="3"/>
    <d v="2022-05-05T00:00:00"/>
    <x v="133"/>
    <s v="Food"/>
    <x v="1"/>
    <b v="1"/>
    <n v="3"/>
    <n v="2"/>
    <s v="CheezIt "/>
    <s v=" Go Paks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70889986"/>
    <s v="Thursday, May 5, 2022"/>
    <s v="Cash"/>
    <n v="143"/>
    <n v="2.5"/>
    <n v="1"/>
    <n v="143"/>
    <n v="2.5"/>
    <n v="1"/>
    <n v="2.5"/>
    <n v="2.5"/>
    <d v="2022-05-05T00:00:00"/>
    <x v="31"/>
    <s v="Non Carbonated"/>
    <x v="2"/>
    <b v="1"/>
    <n v="2.5"/>
    <n v="1.6666666666666667"/>
    <s v="Snapple Diet Tea "/>
    <s v=" Raspberry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070976678"/>
    <s v="Thursday, May 5, 2022"/>
    <s v="Cash"/>
    <n v="145"/>
    <n v="2.75"/>
    <n v="1"/>
    <n v="145"/>
    <n v="2.75"/>
    <n v="1"/>
    <n v="2.75"/>
    <n v="2.75"/>
    <d v="2022-05-05T00:00:00"/>
    <x v="120"/>
    <s v="Non Carbonated"/>
    <x v="2"/>
    <b v="1"/>
    <n v="2.75"/>
    <n v="1.8333333333333333"/>
    <s v="Bai Antioxidant "/>
    <s v=" Tanzania Lemon Super Tea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71035655"/>
    <s v="Thursday, May 5, 2022"/>
    <s v="Credit"/>
    <n v="131"/>
    <n v="2"/>
    <n v="1"/>
    <n v="131"/>
    <n v="2"/>
    <n v="1"/>
    <n v="2"/>
    <n v="2"/>
    <d v="2022-05-05T00:00:00"/>
    <x v="21"/>
    <s v="Food"/>
    <x v="1"/>
    <b v="1"/>
    <n v="2"/>
    <n v="1.3333333333333333"/>
    <s v="Robert Irvine's "/>
    <s v=" Fit Crunch "/>
    <s v="  Chocolate Pea"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071353503"/>
    <s v="Thursday, May 5, 2022"/>
    <s v="Cash"/>
    <n v="147"/>
    <n v="2.5"/>
    <n v="1"/>
    <n v="147"/>
    <n v="2.5"/>
    <n v="1"/>
    <n v="2.5"/>
    <n v="2.5"/>
    <d v="2022-05-05T00:00:00"/>
    <x v="37"/>
    <s v="Non Carbonated"/>
    <x v="2"/>
    <b v="1"/>
    <n v="2.5"/>
    <n v="1.6666666666666667"/>
    <s v="Snapple Diet Tea "/>
    <s v=" Peach Tea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71380883"/>
    <s v="Thursday, May 5, 2022"/>
    <s v="Credit"/>
    <n v="158"/>
    <n v="2"/>
    <n v="1"/>
    <n v="158"/>
    <n v="2"/>
    <n v="1"/>
    <n v="2"/>
    <n v="2"/>
    <d v="2022-05-05T00:00:00"/>
    <x v="134"/>
    <s v="Food"/>
    <x v="1"/>
    <b v="1"/>
    <n v="2"/>
    <n v="1.3333333333333333"/>
    <s v="Lenny &amp; Larrys "/>
    <s v=" Chocolate Chip"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71386783"/>
    <s v="Thursday, May 5, 2022"/>
    <s v="Credit"/>
    <n v="142"/>
    <n v="1.5"/>
    <n v="1"/>
    <n v="142"/>
    <n v="1.5"/>
    <n v="1"/>
    <n v="1.5"/>
    <n v="1.5"/>
    <d v="2022-05-05T00:00:00"/>
    <x v="44"/>
    <s v="Carbonated"/>
    <x v="0"/>
    <b v="1"/>
    <n v="1.5"/>
    <n v="1"/>
    <s v="Coca Cola "/>
    <s v=" Zero Sugar"/>
    <m/>
    <s v="Thursday"/>
    <s v=" May 5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071524146"/>
    <s v="Thursday, May 5, 2022"/>
    <s v="Cash"/>
    <n v="123"/>
    <n v="1.25"/>
    <n v="1"/>
    <n v="123"/>
    <n v="1.25"/>
    <n v="1"/>
    <n v="1.25"/>
    <n v="1.25"/>
    <d v="2022-05-05T00:00:00"/>
    <x v="48"/>
    <s v="Food"/>
    <x v="1"/>
    <b v="1"/>
    <n v="1.25"/>
    <n v="0.83333333333333337"/>
    <s v="CheezIt "/>
    <s v=" Original"/>
    <m/>
    <s v="Thursday"/>
    <s v=" May 5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71613928"/>
    <s v="Thursday, May 5, 2022"/>
    <s v="Credit"/>
    <n v="140"/>
    <n v="1.5"/>
    <n v="1"/>
    <n v="140"/>
    <n v="1.5"/>
    <n v="1"/>
    <n v="1.5"/>
    <n v="3"/>
    <d v="2022-05-05T00:00:00"/>
    <x v="44"/>
    <s v="Carbonated"/>
    <x v="0"/>
    <b v="1"/>
    <n v="1.5"/>
    <n v="1"/>
    <s v="Coca Cola "/>
    <s v=" Zero Sugar"/>
    <m/>
    <s v="Thursday"/>
    <s v=" May 5"/>
    <n v="2022"/>
    <n v="6527"/>
  </r>
  <r>
    <s v="Processed"/>
    <s v="VJ300205292"/>
    <s v="Brunswick Sq Mall"/>
    <s v="BSQ Mall x1364 - Zales"/>
    <n v="40.423690999999998"/>
    <n v="-74.380831999999998"/>
    <s v="Miss Vickie's Potato Chip - Sea Salt Original"/>
    <s v="Food"/>
    <n v="15071613928"/>
    <s v="Thursday, May 5, 2022"/>
    <s v="Credit"/>
    <n v="114"/>
    <n v="1.5"/>
    <n v="1"/>
    <n v="114"/>
    <n v="1.5"/>
    <n v="1"/>
    <n v="1.5"/>
    <n v="3"/>
    <d v="2022-05-05T00:00:00"/>
    <x v="13"/>
    <s v="Food"/>
    <x v="1"/>
    <b v="1"/>
    <n v="1.5"/>
    <n v="1"/>
    <s v="Miss Vickie's Potato Chip "/>
    <s v=" Sea Salt Original"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71924513"/>
    <s v="Thursday, May 5, 2022"/>
    <s v="Cash"/>
    <n v="137"/>
    <n v="1.5"/>
    <n v="1"/>
    <n v="137"/>
    <n v="1.5"/>
    <n v="1"/>
    <n v="1.5"/>
    <n v="1.5"/>
    <d v="2022-05-05T00:00:00"/>
    <x v="125"/>
    <s v="Food"/>
    <x v="1"/>
    <b v="1"/>
    <n v="1.5"/>
    <n v="1"/>
    <s v="Nutri Grain Apple Cinnamon"/>
    <m/>
    <m/>
    <s v="Thursday"/>
    <s v=" May 5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5071925568"/>
    <s v="Thursday, May 5, 2022"/>
    <s v="Cash"/>
    <n v="136"/>
    <n v="1.5"/>
    <n v="1"/>
    <n v="136"/>
    <n v="1.5"/>
    <n v="1"/>
    <n v="1.5"/>
    <n v="1.5"/>
    <d v="2022-05-05T00:00:00"/>
    <x v="26"/>
    <s v="Food"/>
    <x v="1"/>
    <b v="1"/>
    <n v="1.5"/>
    <n v="1"/>
    <s v="Newtons Fig Bar"/>
    <m/>
    <m/>
    <s v="Thursday"/>
    <s v=" May 5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73523403"/>
    <s v="Friday, May 6, 2022"/>
    <s v="Credit"/>
    <n v="140"/>
    <n v="1.5"/>
    <n v="1"/>
    <n v="140"/>
    <n v="1.5"/>
    <n v="1"/>
    <n v="1.5"/>
    <n v="1.5"/>
    <d v="2022-05-06T00:00:00"/>
    <x v="92"/>
    <s v="Carbonated"/>
    <x v="0"/>
    <b v="1"/>
    <n v="1.5"/>
    <n v="1"/>
    <s v="Spindrift "/>
    <s v=" Sparkling Water "/>
    <s v=" Pineapple"/>
    <s v="Friday"/>
    <s v=" May 6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73888232"/>
    <s v="Friday, May 6, 2022"/>
    <s v="Cash"/>
    <n v="110"/>
    <n v="1.5"/>
    <n v="1"/>
    <n v="110"/>
    <n v="1.5"/>
    <n v="1"/>
    <n v="1.5"/>
    <n v="1.5"/>
    <d v="2022-05-06T00:00:00"/>
    <x v="3"/>
    <s v="Food"/>
    <x v="1"/>
    <b v="1"/>
    <n v="1.5"/>
    <n v="1"/>
    <s v="Miss Vickie's Potato Chip "/>
    <s v=" Sea Salt &amp; Vinega"/>
    <m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074475618"/>
    <s v="Friday, May 6, 2022"/>
    <s v="Cash"/>
    <n v="141"/>
    <n v="2"/>
    <n v="1"/>
    <n v="141"/>
    <n v="2"/>
    <n v="1"/>
    <n v="2"/>
    <n v="2"/>
    <d v="2022-05-06T00:00:00"/>
    <x v="33"/>
    <s v="Non Carbonated"/>
    <x v="2"/>
    <b v="1"/>
    <n v="2"/>
    <n v="1.3333333333333333"/>
    <s v="V8 Vegetable Juice "/>
    <s v=" Original"/>
    <m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74951729"/>
    <s v="Friday, May 6, 2022"/>
    <s v="Credit"/>
    <n v="136"/>
    <n v="2"/>
    <n v="1"/>
    <n v="136"/>
    <n v="2"/>
    <n v="1"/>
    <n v="2"/>
    <n v="3.5"/>
    <d v="2022-05-06T00:00:00"/>
    <x v="96"/>
    <s v="Food"/>
    <x v="1"/>
    <b v="1"/>
    <n v="2"/>
    <n v="1.3333333333333333"/>
    <s v="Genius Keto Bar "/>
    <s v=" Chocolate Dream"/>
    <m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74951729"/>
    <s v="Friday, May 6, 2022"/>
    <s v="Credit"/>
    <n v="140"/>
    <n v="1.5"/>
    <n v="1"/>
    <n v="140"/>
    <n v="1.5"/>
    <n v="1"/>
    <n v="1.5"/>
    <n v="3.5"/>
    <d v="2022-05-06T00:00:00"/>
    <x v="92"/>
    <s v="Carbonated"/>
    <x v="0"/>
    <b v="1"/>
    <n v="1.5"/>
    <n v="1"/>
    <s v="Spindrift "/>
    <s v=" Sparkling Water "/>
    <s v=" Pineapple"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75007442"/>
    <s v="Friday, May 6, 2022"/>
    <s v="Cash"/>
    <n v="140"/>
    <n v="1.5"/>
    <n v="1"/>
    <n v="140"/>
    <n v="1.5"/>
    <n v="1"/>
    <n v="1.5"/>
    <n v="1.5"/>
    <d v="2022-05-06T00:00:00"/>
    <x v="92"/>
    <s v="Carbonated"/>
    <x v="0"/>
    <b v="1"/>
    <n v="1.5"/>
    <n v="1"/>
    <s v="Spindrift "/>
    <s v=" Sparkling Water "/>
    <s v=" Pineapple"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Spindrift - Sparkling Water - Pineapple"/>
    <s v="Carbonated"/>
    <n v="15075008896"/>
    <s v="Friday, May 6, 2022"/>
    <s v="Cash"/>
    <n v="140"/>
    <n v="1.5"/>
    <n v="1"/>
    <n v="140"/>
    <n v="1.5"/>
    <n v="1"/>
    <n v="1.5"/>
    <n v="1.5"/>
    <d v="2022-05-06T00:00:00"/>
    <x v="92"/>
    <s v="Carbonated"/>
    <x v="0"/>
    <b v="1"/>
    <n v="1.5"/>
    <n v="1"/>
    <s v="Spindrift "/>
    <s v=" Sparkling Water "/>
    <s v=" Pineapple"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075016341"/>
    <s v="Friday, May 6, 2022"/>
    <s v="Cash"/>
    <n v="122"/>
    <n v="2.5"/>
    <n v="1"/>
    <n v="122"/>
    <n v="2.5"/>
    <n v="1"/>
    <n v="2.5"/>
    <n v="2.5"/>
    <d v="2022-05-06T00:00:00"/>
    <x v="6"/>
    <s v="Food"/>
    <x v="1"/>
    <b v="1"/>
    <n v="2.5"/>
    <n v="1.6666666666666667"/>
    <s v="Seapoint Farms Dry Roasted Edamame "/>
    <s v=" Wasabi"/>
    <m/>
    <s v="Friday"/>
    <s v=" May 6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5075042789"/>
    <s v="Friday, May 6, 2022"/>
    <s v="Cash"/>
    <n v="139"/>
    <n v="2"/>
    <n v="1"/>
    <n v="139"/>
    <n v="2"/>
    <n v="1"/>
    <n v="2"/>
    <n v="2"/>
    <d v="2022-05-06T00:00:00"/>
    <x v="78"/>
    <s v="Food"/>
    <x v="1"/>
    <b v="1"/>
    <n v="2"/>
    <n v="1.3333333333333333"/>
    <s v="Kinder "/>
    <s v=" Bueno "/>
    <s v=" Crispy Creamy Chocolate"/>
    <s v="Friday"/>
    <s v=" May 6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075225965"/>
    <s v="Friday, May 6, 2022"/>
    <s v="Cash"/>
    <n v="131"/>
    <n v="2"/>
    <n v="1"/>
    <n v="131"/>
    <n v="2"/>
    <n v="1"/>
    <n v="2"/>
    <n v="2"/>
    <d v="2022-05-06T00:00:00"/>
    <x v="80"/>
    <s v="Food"/>
    <x v="1"/>
    <b v="1"/>
    <n v="2"/>
    <n v="1.3333333333333333"/>
    <s v="RXBAR "/>
    <s v=" Protein Bar "/>
    <s v=" Peanut Butter"/>
    <s v="Friday"/>
    <s v=" May 6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075236428"/>
    <s v="Friday, May 6, 2022"/>
    <s v="Cash"/>
    <n v="132"/>
    <n v="2"/>
    <n v="1"/>
    <n v="132"/>
    <n v="2"/>
    <n v="1"/>
    <n v="2"/>
    <n v="2"/>
    <d v="2022-05-06T00:00:00"/>
    <x v="21"/>
    <s v="Food"/>
    <x v="1"/>
    <b v="1"/>
    <n v="2"/>
    <n v="1.3333333333333333"/>
    <s v="Robert Irvine's "/>
    <s v=" Fit Crunch "/>
    <s v="  Chocolate Pea"/>
    <s v="Friday"/>
    <s v=" May 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075297353"/>
    <s v="Friday, May 6, 2022"/>
    <s v="Cash"/>
    <n v="113"/>
    <n v="1.5"/>
    <n v="1"/>
    <n v="113"/>
    <n v="1.5"/>
    <n v="1"/>
    <n v="1.5"/>
    <n v="1.5"/>
    <d v="2022-05-06T00:00:00"/>
    <x v="43"/>
    <s v="Food"/>
    <x v="1"/>
    <b v="1"/>
    <n v="1.5"/>
    <n v="1"/>
    <s v="Miss Vickie's Potato Chip "/>
    <s v=" Jalapeno"/>
    <m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75401488"/>
    <s v="Friday, May 6, 2022"/>
    <s v="Credit"/>
    <n v="138"/>
    <n v="1.5"/>
    <n v="1"/>
    <n v="138"/>
    <n v="1.5"/>
    <n v="1"/>
    <n v="1.5"/>
    <n v="1.5"/>
    <d v="2022-05-06T00:00:00"/>
    <x v="79"/>
    <s v="Food"/>
    <x v="1"/>
    <b v="1"/>
    <n v="1.5"/>
    <n v="1"/>
    <s v="Belvita Snack Packs "/>
    <s v=" Blueberry"/>
    <m/>
    <s v="Friday"/>
    <s v=" May 6"/>
    <n v="2022"/>
    <n v="6527"/>
  </r>
  <r>
    <s v="Processed"/>
    <s v="VJ300320609"/>
    <s v="GuttenPlans"/>
    <s v="GuttenPlans x1367"/>
    <n v="40.435699999999997"/>
    <n v="-74.125200000000007"/>
    <s v="Newtons Fig Bar"/>
    <s v="Food"/>
    <n v="15075590919"/>
    <s v="Friday, May 6, 2022"/>
    <s v="Cash"/>
    <n v="136"/>
    <n v="1.5"/>
    <n v="1"/>
    <n v="136"/>
    <n v="1.5"/>
    <n v="1"/>
    <n v="1.5"/>
    <n v="1.5"/>
    <d v="2022-05-06T00:00:00"/>
    <x v="26"/>
    <s v="Food"/>
    <x v="1"/>
    <b v="1"/>
    <n v="1.5"/>
    <n v="1"/>
    <s v="Newtons Fig Bar"/>
    <m/>
    <m/>
    <s v="Friday"/>
    <s v=" May 6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075683663"/>
    <s v="Friday, May 6, 2022"/>
    <s v="Cash"/>
    <n v="143"/>
    <n v="2.5"/>
    <n v="1"/>
    <n v="143"/>
    <n v="2.5"/>
    <n v="1"/>
    <n v="2.5"/>
    <n v="2.5"/>
    <d v="2022-05-06T00:00:00"/>
    <x v="37"/>
    <s v="Non Carbonated"/>
    <x v="2"/>
    <b v="1"/>
    <n v="2.5"/>
    <n v="1.6666666666666667"/>
    <s v="Snapple Diet Tea "/>
    <s v=" Peach Tea"/>
    <m/>
    <s v="Friday"/>
    <s v=" May 6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075687437"/>
    <s v="Friday, May 6, 2022"/>
    <s v="Cash"/>
    <n v="124"/>
    <n v="1.5"/>
    <n v="1"/>
    <n v="124"/>
    <n v="1.5"/>
    <n v="1"/>
    <n v="1.5"/>
    <n v="1.5"/>
    <d v="2022-05-06T00:00:00"/>
    <x v="1"/>
    <s v="Food"/>
    <x v="1"/>
    <b v="1"/>
    <n v="1.5"/>
    <n v="1"/>
    <s v="Takis "/>
    <s v=" Hot Chilli Pepper &amp; Lime"/>
    <m/>
    <s v="Friday"/>
    <s v=" May 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75777800"/>
    <s v="Friday, May 6, 2022"/>
    <s v="Credit"/>
    <n v="144"/>
    <n v="1.5"/>
    <n v="1"/>
    <n v="144"/>
    <n v="1.5"/>
    <n v="1"/>
    <n v="1.5"/>
    <n v="1.5"/>
    <d v="2022-05-06T00:00:00"/>
    <x v="29"/>
    <s v="Water"/>
    <x v="3"/>
    <b v="1"/>
    <n v="1.5"/>
    <n v="1"/>
    <s v="Poland Springs Water"/>
    <m/>
    <m/>
    <s v="Friday"/>
    <s v=" May 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76527642"/>
    <s v="Friday, May 6, 2022"/>
    <s v="Credit"/>
    <n v="144"/>
    <n v="1.5"/>
    <n v="1"/>
    <n v="144"/>
    <n v="1.5"/>
    <n v="1"/>
    <n v="1.5"/>
    <n v="1.5"/>
    <d v="2022-05-06T00:00:00"/>
    <x v="29"/>
    <s v="Water"/>
    <x v="3"/>
    <b v="1"/>
    <n v="1.5"/>
    <n v="1"/>
    <s v="Poland Springs Water"/>
    <m/>
    <m/>
    <s v="Friday"/>
    <s v=" May 6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076532203"/>
    <s v="Friday, May 6, 2022"/>
    <s v="Credit"/>
    <n v="125"/>
    <n v="1.25"/>
    <n v="1"/>
    <n v="125"/>
    <n v="1.25"/>
    <n v="1"/>
    <n v="1.25"/>
    <n v="1.25"/>
    <d v="2022-05-06T00:00:00"/>
    <x v="48"/>
    <s v="Food"/>
    <x v="1"/>
    <b v="1"/>
    <n v="1.25"/>
    <n v="0.83333333333333337"/>
    <s v="CheezIt "/>
    <s v=" Original"/>
    <m/>
    <s v="Friday"/>
    <s v=" May 6"/>
    <n v="2022"/>
    <n v="6527"/>
  </r>
  <r>
    <s v="Processed"/>
    <s v="VJ300320611"/>
    <s v="Brunswick Sq Mall"/>
    <s v="BSQ Mall x1366 - ATT"/>
    <n v="40.423690999999998"/>
    <n v="-74.380831999999998"/>
    <s v="BodyArmor LYTE - Strawberry Lemonade"/>
    <s v="Water"/>
    <n v="15076568358"/>
    <s v="Friday, May 6, 2022"/>
    <s v="Credit"/>
    <n v="145"/>
    <n v="2.75"/>
    <n v="1"/>
    <n v="145"/>
    <n v="2.75"/>
    <n v="1"/>
    <n v="2.75"/>
    <n v="2.75"/>
    <d v="2022-05-06T00:00:00"/>
    <x v="131"/>
    <s v="Water"/>
    <x v="3"/>
    <b v="1"/>
    <n v="2.75"/>
    <n v="1.8333333333333333"/>
    <s v="BodyArmor LYTE "/>
    <s v=" Strawberry Lemonade"/>
    <m/>
    <s v="Friday"/>
    <s v=" May 6"/>
    <n v="2022"/>
    <n v="6527"/>
  </r>
  <r>
    <s v="Processed"/>
    <s v="VJ300320609"/>
    <s v="GuttenPlans"/>
    <s v="GuttenPlans x1367"/>
    <n v="40.435699999999997"/>
    <n v="-74.125200000000007"/>
    <s v="Pop Corners - Sea Salt"/>
    <s v="Food"/>
    <n v="15076587802"/>
    <s v="Friday, May 6, 2022"/>
    <s v="Cash"/>
    <n v="113"/>
    <n v="1.5"/>
    <n v="1"/>
    <n v="113"/>
    <n v="1.5"/>
    <n v="1"/>
    <n v="1.5"/>
    <n v="1.5"/>
    <d v="2022-05-06T00:00:00"/>
    <x v="117"/>
    <s v="Food"/>
    <x v="1"/>
    <b v="1"/>
    <n v="1.5"/>
    <n v="1"/>
    <s v="Pop Corners "/>
    <s v=" Sea Salt"/>
    <m/>
    <s v="Friday"/>
    <s v=" May 6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76587513"/>
    <s v="Friday, May 6, 2022"/>
    <s v="Cash"/>
    <n v="135"/>
    <n v="1.5"/>
    <n v="1"/>
    <n v="135"/>
    <n v="1.5"/>
    <n v="1"/>
    <n v="1.5"/>
    <n v="1.5"/>
    <d v="2022-05-06T00:00:00"/>
    <x v="125"/>
    <s v="Food"/>
    <x v="1"/>
    <b v="1"/>
    <n v="1.5"/>
    <n v="1"/>
    <s v="Nutri Grain Apple Cinnamon"/>
    <m/>
    <m/>
    <s v="Friday"/>
    <s v=" May 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78084820"/>
    <s v="Saturday, May 7, 2022"/>
    <s v="Cash"/>
    <n v="121"/>
    <n v="2"/>
    <n v="1"/>
    <n v="121"/>
    <n v="2"/>
    <n v="1"/>
    <n v="2"/>
    <n v="2"/>
    <d v="2022-05-07T00:00:00"/>
    <x v="137"/>
    <s v="Food"/>
    <x v="1"/>
    <b v="1"/>
    <n v="2"/>
    <n v="1.3333333333333333"/>
    <s v="Snyder's of Hanover Pretzel Pieces "/>
    <s v=" Hot Buff"/>
    <m/>
    <s v="Saturday"/>
    <s v=" May 7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78092982"/>
    <s v="Saturday, May 7, 2022"/>
    <s v="Cash"/>
    <n v="121"/>
    <n v="2"/>
    <n v="1"/>
    <n v="121"/>
    <n v="2"/>
    <n v="1"/>
    <n v="2"/>
    <n v="2"/>
    <d v="2022-05-07T00:00:00"/>
    <x v="137"/>
    <s v="Food"/>
    <x v="1"/>
    <b v="1"/>
    <n v="2"/>
    <n v="1.3333333333333333"/>
    <s v="Snyder's of Hanover Pretzel Pieces "/>
    <s v=" Hot Buff"/>
    <m/>
    <s v="Saturday"/>
    <s v=" May 7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78617509"/>
    <s v="Saturday, May 7, 2022"/>
    <s v="Credit"/>
    <n v="113"/>
    <n v="1.5"/>
    <n v="1"/>
    <n v="113"/>
    <n v="1.5"/>
    <n v="1"/>
    <n v="1.5"/>
    <n v="1.5"/>
    <d v="2022-05-07T00:00:00"/>
    <x v="123"/>
    <s v="Food"/>
    <x v="1"/>
    <b v="1"/>
    <n v="1.5"/>
    <n v="1"/>
    <s v="Pop Corners "/>
    <s v=" White Cheddar"/>
    <m/>
    <s v="Saturday"/>
    <s v=" May 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078671942"/>
    <s v="Saturday, May 7, 2022"/>
    <s v="Cash"/>
    <n v="134"/>
    <n v="2"/>
    <n v="1"/>
    <n v="134"/>
    <n v="2"/>
    <n v="1"/>
    <n v="2"/>
    <n v="2"/>
    <d v="2022-05-07T00:00:00"/>
    <x v="11"/>
    <s v="Food"/>
    <x v="1"/>
    <b v="1"/>
    <n v="2"/>
    <n v="1.3333333333333333"/>
    <s v="Wonderful Pistachios "/>
    <s v=" Variety"/>
    <m/>
    <s v="Saturday"/>
    <s v=" May 7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079001163"/>
    <s v="Saturday, May 7, 2022"/>
    <s v="Cash"/>
    <n v="132"/>
    <n v="2"/>
    <n v="1"/>
    <n v="132"/>
    <n v="2"/>
    <n v="1"/>
    <n v="2"/>
    <n v="2"/>
    <d v="2022-05-07T00:00:00"/>
    <x v="132"/>
    <s v="Food"/>
    <x v="1"/>
    <b v="1"/>
    <n v="2"/>
    <n v="1.3333333333333333"/>
    <s v="Keep Healthy "/>
    <s v=" Chocolate Fudge"/>
    <m/>
    <s v="Saturday"/>
    <s v=" May 7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79005603"/>
    <s v="Saturday, May 7, 2022"/>
    <s v="Cash"/>
    <n v="121"/>
    <n v="2"/>
    <n v="1"/>
    <n v="121"/>
    <n v="2"/>
    <n v="1"/>
    <n v="2"/>
    <n v="2"/>
    <d v="2022-05-07T00:00:00"/>
    <x v="137"/>
    <s v="Food"/>
    <x v="1"/>
    <b v="1"/>
    <n v="2"/>
    <n v="1.3333333333333333"/>
    <s v="Snyder's of Hanover Pretzel Pieces "/>
    <s v=" Hot Buff"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CheezIt - White Cheddar"/>
    <s v="Food"/>
    <n v="15079016575"/>
    <s v="Saturday, May 7, 2022"/>
    <s v="Cash"/>
    <n v="121"/>
    <n v="1.25"/>
    <n v="1"/>
    <n v="121"/>
    <n v="1.25"/>
    <n v="1"/>
    <n v="1.25"/>
    <n v="1.25"/>
    <d v="2022-05-07T00:00:00"/>
    <x v="53"/>
    <s v="Food"/>
    <x v="1"/>
    <b v="1"/>
    <n v="1.25"/>
    <n v="0.83333333333333337"/>
    <s v="CheezIt "/>
    <s v=" White Cheddar"/>
    <m/>
    <s v="Saturday"/>
    <s v=" May 7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079119824"/>
    <s v="Saturday, May 7, 2022"/>
    <s v="Credit"/>
    <n v="157"/>
    <n v="3"/>
    <n v="1"/>
    <n v="157"/>
    <n v="3"/>
    <n v="1"/>
    <n v="3"/>
    <n v="3"/>
    <d v="2022-05-07T00:00:00"/>
    <x v="98"/>
    <s v="Food"/>
    <x v="1"/>
    <b v="1"/>
    <n v="3"/>
    <n v="2"/>
    <s v="Lenny &amp; Larrys "/>
    <s v=" SnickerDoodle"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Bubly - Cherry"/>
    <s v="Carbonated"/>
    <n v="15079443220"/>
    <s v="Saturday, May 7, 2022"/>
    <s v="Credit"/>
    <n v="140"/>
    <n v="1.5"/>
    <n v="1"/>
    <n v="140"/>
    <n v="1.5"/>
    <n v="1"/>
    <n v="1.5"/>
    <n v="1.5"/>
    <d v="2022-05-07T00:00:00"/>
    <x v="57"/>
    <s v="Carbonated"/>
    <x v="0"/>
    <b v="1"/>
    <n v="1.5"/>
    <n v="1"/>
    <s v="Bubly "/>
    <s v=" Cherry"/>
    <m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79442000"/>
    <s v="Saturday, May 7, 2022"/>
    <s v="Cash"/>
    <n v="144"/>
    <n v="1.5"/>
    <n v="1"/>
    <n v="144"/>
    <n v="1.5"/>
    <n v="1"/>
    <n v="1.5"/>
    <n v="1.5"/>
    <d v="2022-05-07T00:00:00"/>
    <x v="29"/>
    <s v="Water"/>
    <x v="3"/>
    <b v="1"/>
    <n v="1.5"/>
    <n v="1"/>
    <s v="Poland Springs Water"/>
    <m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Robert Irvine's - Fit Crunch -  Chocolate Pea"/>
    <s v="Food"/>
    <n v="15079728145"/>
    <s v="Saturday, May 7, 2022"/>
    <s v="Credit"/>
    <n v="138"/>
    <n v="2"/>
    <n v="1"/>
    <n v="138"/>
    <n v="2"/>
    <n v="1"/>
    <n v="2"/>
    <n v="2"/>
    <d v="2022-05-07T00:00:00"/>
    <x v="21"/>
    <s v="Food"/>
    <x v="1"/>
    <b v="1"/>
    <n v="2"/>
    <n v="1.3333333333333333"/>
    <s v="Robert Irvine's "/>
    <s v=" Fit Crunch "/>
    <s v="  Chocolate Pea"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079745792"/>
    <s v="Saturday, May 7, 2022"/>
    <s v="Credit"/>
    <n v="130"/>
    <n v="2"/>
    <n v="2"/>
    <n v="130"/>
    <n v="2"/>
    <n v="2"/>
    <n v="4"/>
    <n v="5.5"/>
    <d v="2022-05-07T00:00:00"/>
    <x v="10"/>
    <s v="Food"/>
    <x v="1"/>
    <b v="1"/>
    <n v="2"/>
    <n v="1.3333333333333333"/>
    <s v="KitKat "/>
    <s v=" Crisp Wafers"/>
    <m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079745792"/>
    <s v="Saturday, May 7, 2022"/>
    <s v="Credit"/>
    <n v="112"/>
    <n v="1.5"/>
    <n v="1"/>
    <n v="112"/>
    <n v="1.5"/>
    <n v="1"/>
    <n v="1.5"/>
    <n v="5.5"/>
    <d v="2022-05-07T00:00:00"/>
    <x v="60"/>
    <s v="Food"/>
    <x v="1"/>
    <b v="1"/>
    <n v="1.5"/>
    <n v="1"/>
    <s v="SunChips Multigrain "/>
    <s v=" Original"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079846267"/>
    <s v="Saturday, May 7, 2022"/>
    <s v="Cash"/>
    <n v="123"/>
    <n v="1.5"/>
    <n v="1"/>
    <n v="123"/>
    <n v="1.5"/>
    <n v="1"/>
    <n v="1.5"/>
    <n v="1.5"/>
    <d v="2022-05-07T00:00:00"/>
    <x v="1"/>
    <s v="Food"/>
    <x v="1"/>
    <b v="1"/>
    <n v="1.5"/>
    <n v="1"/>
    <s v="Takis "/>
    <s v=" Hot Chilli Pepper &amp; Lime"/>
    <m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79848801"/>
    <s v="Saturday, May 7, 2022"/>
    <s v="Credit"/>
    <n v="144"/>
    <n v="1.5"/>
    <n v="1"/>
    <n v="144"/>
    <n v="1.5"/>
    <n v="1"/>
    <n v="1.5"/>
    <n v="1.5"/>
    <d v="2022-05-07T00:00:00"/>
    <x v="29"/>
    <s v="Water"/>
    <x v="3"/>
    <b v="1"/>
    <n v="1.5"/>
    <n v="1"/>
    <s v="Poland Springs Water"/>
    <m/>
    <m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5079869003"/>
    <s v="Saturday, May 7, 2022"/>
    <s v="Credit"/>
    <n v="147"/>
    <n v="2.75"/>
    <n v="1"/>
    <n v="147"/>
    <n v="2.75"/>
    <n v="1"/>
    <n v="2.75"/>
    <n v="2.75"/>
    <d v="2022-05-07T00:00:00"/>
    <x v="66"/>
    <s v="Water"/>
    <x v="3"/>
    <b v="1"/>
    <n v="2.75"/>
    <n v="1.8333333333333333"/>
    <s v="Vitamin Water "/>
    <s v=" Squeezed Lemonade"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079880950"/>
    <s v="Saturday, May 7, 2022"/>
    <s v="Cash"/>
    <n v="122"/>
    <n v="2"/>
    <n v="1"/>
    <n v="122"/>
    <n v="2"/>
    <n v="1"/>
    <n v="2"/>
    <n v="2"/>
    <d v="2022-05-07T00:00:00"/>
    <x v="18"/>
    <s v="Food"/>
    <x v="1"/>
    <b v="1"/>
    <n v="2"/>
    <n v="1.3333333333333333"/>
    <s v="Oreo Mini"/>
    <m/>
    <m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79984684"/>
    <s v="Saturday, May 7, 2022"/>
    <s v="Cash"/>
    <n v="144"/>
    <n v="1.5"/>
    <n v="1"/>
    <n v="144"/>
    <n v="1.5"/>
    <n v="1"/>
    <n v="1.5"/>
    <n v="1.5"/>
    <d v="2022-05-07T00:00:00"/>
    <x v="29"/>
    <s v="Water"/>
    <x v="3"/>
    <b v="1"/>
    <n v="1.5"/>
    <n v="1"/>
    <s v="Poland Springs Water"/>
    <m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5079993392"/>
    <s v="Saturday, May 7, 2022"/>
    <s v="Cash"/>
    <n v="114"/>
    <n v="1.5"/>
    <n v="1"/>
    <n v="114"/>
    <n v="1.5"/>
    <n v="1"/>
    <n v="1.5"/>
    <n v="1.5"/>
    <d v="2022-05-07T00:00:00"/>
    <x v="13"/>
    <s v="Food"/>
    <x v="1"/>
    <b v="1"/>
    <n v="1.5"/>
    <n v="1"/>
    <s v="Miss Vickie's Potato Chip "/>
    <s v=" Sea Salt Original"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079996434"/>
    <s v="Saturday, May 7, 2022"/>
    <s v="Cash"/>
    <n v="147"/>
    <n v="2.75"/>
    <n v="1"/>
    <n v="147"/>
    <n v="2.75"/>
    <n v="1"/>
    <n v="2.75"/>
    <n v="2.75"/>
    <d v="2022-05-07T00:00:00"/>
    <x v="15"/>
    <s v="Water"/>
    <x v="3"/>
    <b v="1"/>
    <n v="2.75"/>
    <n v="1.8333333333333333"/>
    <s v="Vitamin Water "/>
    <s v=" XXX Acai BB Pomegranate"/>
    <m/>
    <s v="Saturday"/>
    <s v=" May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80052946"/>
    <s v="Saturday, May 7, 2022"/>
    <s v="Cash"/>
    <n v="144"/>
    <n v="1.5"/>
    <n v="1"/>
    <n v="144"/>
    <n v="1.5"/>
    <n v="1"/>
    <n v="1.5"/>
    <n v="1.5"/>
    <d v="2022-05-07T00:00:00"/>
    <x v="29"/>
    <s v="Water"/>
    <x v="3"/>
    <b v="1"/>
    <n v="1.5"/>
    <n v="1"/>
    <s v="Poland Springs Water"/>
    <m/>
    <m/>
    <s v="Saturday"/>
    <s v=" May 7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5081388928"/>
    <s v="Sunday, May 8, 2022"/>
    <s v="Cash"/>
    <n v="113"/>
    <n v="1.5"/>
    <n v="1"/>
    <n v="113"/>
    <n v="1.5"/>
    <n v="1"/>
    <n v="1.5"/>
    <n v="1.5"/>
    <d v="2022-05-08T00:00:00"/>
    <x v="13"/>
    <s v="Food"/>
    <x v="1"/>
    <b v="1"/>
    <n v="1.5"/>
    <n v="1"/>
    <s v="Miss Vickie's Potato Chip "/>
    <s v=" Sea Salt Original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Pop Corners - Spicy Queso"/>
    <s v="Food"/>
    <n v="15081541674"/>
    <s v="Sunday, May 8, 2022"/>
    <s v="Cash"/>
    <n v="112"/>
    <n v="1.5"/>
    <n v="1"/>
    <n v="112"/>
    <n v="1.5"/>
    <n v="1"/>
    <n v="1.5"/>
    <n v="1.5"/>
    <d v="2022-05-08T00:00:00"/>
    <x v="118"/>
    <s v="Food"/>
    <x v="1"/>
    <b v="1"/>
    <n v="1.5"/>
    <n v="1"/>
    <s v="Pop Corners "/>
    <s v=" Spicy Queso"/>
    <m/>
    <s v="Sunday"/>
    <s v=" May 8"/>
    <n v="2022"/>
    <n v="6527"/>
  </r>
  <r>
    <s v="Processed"/>
    <s v="VJ300320611"/>
    <s v="Brunswick Sq Mall"/>
    <s v="BSQ Mall x1366 - ATT"/>
    <n v="40.423690999999998"/>
    <n v="-74.380831999999998"/>
    <s v="BodyArmor LYTE - Strawberry Lemonade"/>
    <s v="Water"/>
    <n v="15081631738"/>
    <s v="Sunday, May 8, 2022"/>
    <s v="Credit"/>
    <n v="145"/>
    <n v="2.75"/>
    <n v="1"/>
    <n v="145"/>
    <n v="2.75"/>
    <n v="1"/>
    <n v="2.75"/>
    <n v="2.75"/>
    <d v="2022-05-08T00:00:00"/>
    <x v="131"/>
    <s v="Water"/>
    <x v="3"/>
    <b v="1"/>
    <n v="2.75"/>
    <n v="1.8333333333333333"/>
    <s v="BodyArmor LYTE "/>
    <s v=" Strawberry Lemonade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081654802"/>
    <s v="Sunday, May 8, 2022"/>
    <s v="Cash"/>
    <n v="114"/>
    <n v="1.5"/>
    <n v="1"/>
    <n v="114"/>
    <n v="1.5"/>
    <n v="1"/>
    <n v="1.5"/>
    <n v="1.5"/>
    <d v="2022-05-08T00:00:00"/>
    <x v="1"/>
    <s v="Food"/>
    <x v="1"/>
    <b v="1"/>
    <n v="1.5"/>
    <n v="1"/>
    <s v="Takis "/>
    <s v=" Hot Chilli Pepper &amp; Lime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81666052"/>
    <s v="Sunday, May 8, 2022"/>
    <s v="Credit"/>
    <n v="136"/>
    <n v="2"/>
    <n v="1"/>
    <n v="136"/>
    <n v="2"/>
    <n v="1"/>
    <n v="2"/>
    <n v="2"/>
    <d v="2022-05-08T00:00:00"/>
    <x v="96"/>
    <s v="Food"/>
    <x v="1"/>
    <b v="1"/>
    <n v="2"/>
    <n v="1.3333333333333333"/>
    <s v="Genius Keto Bar "/>
    <s v=" Chocolate Dream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Pop Corners - Spicy Queso"/>
    <s v="Food"/>
    <n v="15081670180"/>
    <s v="Sunday, May 8, 2022"/>
    <s v="Cash"/>
    <n v="112"/>
    <n v="1.5"/>
    <n v="1"/>
    <n v="112"/>
    <n v="1.5"/>
    <n v="1"/>
    <n v="1.5"/>
    <n v="1.5"/>
    <d v="2022-05-08T00:00:00"/>
    <x v="118"/>
    <s v="Food"/>
    <x v="1"/>
    <b v="1"/>
    <n v="1.5"/>
    <n v="1"/>
    <s v="Pop Corners "/>
    <s v=" Spicy Queso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081744782"/>
    <s v="Sunday, May 8, 2022"/>
    <s v="Credit"/>
    <n v="142"/>
    <n v="1.5"/>
    <n v="2"/>
    <n v="142"/>
    <n v="1.5"/>
    <n v="2"/>
    <n v="3"/>
    <n v="3"/>
    <d v="2022-05-08T00:00:00"/>
    <x v="44"/>
    <s v="Carbonated"/>
    <x v="0"/>
    <b v="1"/>
    <n v="1.5"/>
    <n v="1"/>
    <s v="Coca Cola "/>
    <s v=" Zero Sugar"/>
    <m/>
    <s v="Sunday"/>
    <s v=" May 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081764307"/>
    <s v="Sunday, May 8, 2022"/>
    <s v="Cash"/>
    <n v="144"/>
    <n v="1.5"/>
    <n v="1"/>
    <n v="144"/>
    <n v="1.5"/>
    <n v="1"/>
    <n v="1.5"/>
    <n v="1.5"/>
    <d v="2022-05-08T00:00:00"/>
    <x v="29"/>
    <s v="Water"/>
    <x v="3"/>
    <b v="1"/>
    <n v="1.5"/>
    <n v="1"/>
    <s v="Poland Springs Water"/>
    <m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81820468"/>
    <s v="Sunday, May 8, 2022"/>
    <s v="Cash"/>
    <n v="135"/>
    <n v="2"/>
    <n v="1"/>
    <n v="135"/>
    <n v="2"/>
    <n v="1"/>
    <n v="2"/>
    <n v="2"/>
    <d v="2022-05-08T00:00:00"/>
    <x v="78"/>
    <s v="Food"/>
    <x v="1"/>
    <b v="1"/>
    <n v="2"/>
    <n v="1.3333333333333333"/>
    <s v="Kinder "/>
    <s v=" Bueno "/>
    <s v=" Crispy Creamy Chocolate"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81834199"/>
    <s v="Sunday, May 8, 2022"/>
    <s v="Cash"/>
    <n v="136"/>
    <n v="2"/>
    <n v="1"/>
    <n v="136"/>
    <n v="2"/>
    <n v="1"/>
    <n v="2"/>
    <n v="2"/>
    <d v="2022-05-08T00:00:00"/>
    <x v="96"/>
    <s v="Food"/>
    <x v="1"/>
    <b v="1"/>
    <n v="2"/>
    <n v="1.3333333333333333"/>
    <s v="Genius Keto Bar "/>
    <s v=" Chocolate Dream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81994479"/>
    <s v="Sunday, May 8, 2022"/>
    <s v="Cash"/>
    <n v="146"/>
    <n v="3.5"/>
    <n v="1"/>
    <n v="146"/>
    <n v="3.5"/>
    <n v="1"/>
    <n v="3.5"/>
    <n v="3.5"/>
    <d v="2022-05-08T00:00:00"/>
    <x v="88"/>
    <s v="Non Carbonated"/>
    <x v="2"/>
    <b v="1"/>
    <n v="3.5"/>
    <n v="2.3333333333333335"/>
    <s v="Starbucks Doubleshot Energy "/>
    <s v=" Mocha"/>
    <m/>
    <s v="Sunday"/>
    <s v=" May 8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082184423"/>
    <s v="Sunday, May 8, 2022"/>
    <s v="Cash"/>
    <n v="124"/>
    <n v="1.5"/>
    <n v="1"/>
    <n v="124"/>
    <n v="1.5"/>
    <n v="1"/>
    <n v="1.5"/>
    <n v="1.5"/>
    <d v="2022-05-08T00:00:00"/>
    <x v="1"/>
    <s v="Food"/>
    <x v="1"/>
    <b v="1"/>
    <n v="1.5"/>
    <n v="1"/>
    <s v="Takis "/>
    <s v=" Hot Chilli Pepper &amp; Lime"/>
    <m/>
    <s v="Sunday"/>
    <s v=" May 8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082191092"/>
    <s v="Sunday, May 8, 2022"/>
    <s v="Cash"/>
    <n v="124"/>
    <n v="1.5"/>
    <n v="1"/>
    <n v="124"/>
    <n v="1.5"/>
    <n v="1"/>
    <n v="1.5"/>
    <n v="1.5"/>
    <d v="2022-05-08T00:00:00"/>
    <x v="1"/>
    <s v="Food"/>
    <x v="1"/>
    <b v="1"/>
    <n v="1.5"/>
    <n v="1"/>
    <s v="Takis "/>
    <s v=" Hot Chilli Pepper &amp; Lime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82237986"/>
    <s v="Sunday, May 8, 2022"/>
    <s v="Cash"/>
    <n v="122"/>
    <n v="1.25"/>
    <n v="1"/>
    <n v="122"/>
    <n v="1.25"/>
    <n v="1"/>
    <n v="1.25"/>
    <n v="1.25"/>
    <d v="2022-05-08T00:00:00"/>
    <x v="139"/>
    <s v="Food"/>
    <x v="1"/>
    <b v="1"/>
    <n v="1.25"/>
    <n v="0.83333333333333337"/>
    <s v="Goldfish Baked "/>
    <s v=" Cheddar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82243596"/>
    <s v="Sunday, May 8, 2022"/>
    <s v="Cash"/>
    <n v="158"/>
    <n v="2"/>
    <n v="1"/>
    <n v="158"/>
    <n v="2"/>
    <n v="1"/>
    <n v="2"/>
    <n v="2"/>
    <d v="2022-05-08T00:00:00"/>
    <x v="134"/>
    <s v="Food"/>
    <x v="1"/>
    <b v="1"/>
    <n v="2"/>
    <n v="1.3333333333333333"/>
    <s v="Lenny &amp; Larrys "/>
    <s v=" Chocolate Chip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082265701"/>
    <s v="Sunday, May 8, 2022"/>
    <s v="Credit"/>
    <n v="147"/>
    <n v="2.5"/>
    <n v="1"/>
    <n v="147"/>
    <n v="2.5"/>
    <n v="1"/>
    <n v="2.5"/>
    <n v="2.5"/>
    <d v="2022-05-08T00:00:00"/>
    <x v="31"/>
    <s v="Non Carbonated"/>
    <x v="2"/>
    <b v="1"/>
    <n v="2.5"/>
    <n v="1.6666666666666667"/>
    <s v="Snapple Diet Tea "/>
    <s v=" Raspberry"/>
    <m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82268749"/>
    <s v="Sunday, May 8, 2022"/>
    <s v="Credit"/>
    <n v="135"/>
    <n v="2"/>
    <n v="1"/>
    <n v="135"/>
    <n v="2"/>
    <n v="1"/>
    <n v="2"/>
    <n v="2"/>
    <d v="2022-05-08T00:00:00"/>
    <x v="78"/>
    <s v="Food"/>
    <x v="1"/>
    <b v="1"/>
    <n v="2"/>
    <n v="1.3333333333333333"/>
    <s v="Kinder "/>
    <s v=" Bueno "/>
    <s v=" Crispy Creamy Chocolate"/>
    <s v="Sunday"/>
    <s v=" May 8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082271932"/>
    <s v="Sunday, May 8, 2022"/>
    <s v="Credit"/>
    <n v="114"/>
    <n v="1.5"/>
    <n v="1"/>
    <n v="114"/>
    <n v="1.5"/>
    <n v="1"/>
    <n v="1.5"/>
    <n v="1.5"/>
    <d v="2022-05-08T00:00:00"/>
    <x v="1"/>
    <s v="Food"/>
    <x v="1"/>
    <b v="1"/>
    <n v="1.5"/>
    <n v="1"/>
    <s v="Takis "/>
    <s v=" Hot Chilli Pepper &amp; Lime"/>
    <m/>
    <s v="Sunday"/>
    <s v=" May 8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082323208"/>
    <s v="Sunday, May 8, 2022"/>
    <s v="Credit"/>
    <n v="141"/>
    <n v="1.5"/>
    <n v="1"/>
    <n v="141"/>
    <n v="1.5"/>
    <n v="1"/>
    <n v="1.5"/>
    <n v="1.5"/>
    <d v="2022-05-08T00:00:00"/>
    <x v="12"/>
    <s v="Carbonated"/>
    <x v="0"/>
    <b v="1"/>
    <n v="1.5"/>
    <n v="1"/>
    <s v="Spindrift "/>
    <s v=" Sparkling Water  Lime"/>
    <m/>
    <s v="Sunday"/>
    <s v=" May 8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082324651"/>
    <s v="Sunday, May 8, 2022"/>
    <s v="Credit"/>
    <n v="141"/>
    <n v="1.5"/>
    <n v="1"/>
    <n v="141"/>
    <n v="1.5"/>
    <n v="1"/>
    <n v="1.5"/>
    <n v="1.5"/>
    <d v="2022-05-08T00:00:00"/>
    <x v="12"/>
    <s v="Carbonated"/>
    <x v="0"/>
    <b v="1"/>
    <n v="1.5"/>
    <n v="1"/>
    <s v="Spindrift "/>
    <s v=" Sparkling Water  Lime"/>
    <m/>
    <s v="Sunday"/>
    <s v=" May 8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082478194"/>
    <s v="Sunday, May 8, 2022"/>
    <s v="Cash"/>
    <n v="123"/>
    <n v="1.5"/>
    <n v="1"/>
    <n v="123"/>
    <n v="1.5"/>
    <n v="1"/>
    <n v="1.5"/>
    <n v="1.5"/>
    <d v="2022-05-08T00:00:00"/>
    <x v="1"/>
    <s v="Food"/>
    <x v="1"/>
    <b v="1"/>
    <n v="1.5"/>
    <n v="1"/>
    <s v="Takis "/>
    <s v=" Hot Chilli Pepper &amp; Lime"/>
    <m/>
    <s v="Sunday"/>
    <s v=" May 8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082478368"/>
    <s v="Sunday, May 8, 2022"/>
    <s v="Cash"/>
    <n v="123"/>
    <n v="1.5"/>
    <n v="1"/>
    <n v="123"/>
    <n v="1.5"/>
    <n v="1"/>
    <n v="1.5"/>
    <n v="1.5"/>
    <d v="2022-05-08T00:00:00"/>
    <x v="1"/>
    <s v="Food"/>
    <x v="1"/>
    <b v="1"/>
    <n v="1.5"/>
    <n v="1"/>
    <s v="Takis "/>
    <s v=" Hot Chilli Pepper &amp; Lime"/>
    <m/>
    <s v="Sunday"/>
    <s v=" May 8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5082530805"/>
    <s v="Sunday, May 8, 2022"/>
    <s v="Credit"/>
    <n v="135"/>
    <n v="2"/>
    <n v="1"/>
    <n v="135"/>
    <n v="2"/>
    <n v="1"/>
    <n v="2"/>
    <n v="2"/>
    <d v="2022-05-08T00:00:00"/>
    <x v="10"/>
    <s v="Food"/>
    <x v="1"/>
    <b v="1"/>
    <n v="2"/>
    <n v="1.3333333333333333"/>
    <s v="KitKat "/>
    <s v=" Crisp Wafers"/>
    <m/>
    <s v="Sunday"/>
    <s v=" May 8"/>
    <n v="2022"/>
    <n v="6527"/>
  </r>
  <r>
    <s v="Processed"/>
    <s v="VJ300320686"/>
    <s v="Earle Asphalt"/>
    <s v="Earle Asphalt x1371"/>
    <n v="35.2750871"/>
    <n v="-90.466769400000004"/>
    <s v="RXBAR - Protein Bar - Chocolate Sea Salt"/>
    <s v="Food"/>
    <n v="15084101314"/>
    <s v="Monday, May 9, 2022"/>
    <s v="Cash"/>
    <n v="133"/>
    <n v="2"/>
    <n v="1"/>
    <n v="133"/>
    <n v="2"/>
    <n v="1"/>
    <n v="2"/>
    <n v="2"/>
    <d v="2022-05-09T00:00:00"/>
    <x v="87"/>
    <s v="Food"/>
    <x v="1"/>
    <b v="1"/>
    <n v="2"/>
    <n v="1.3333333333333333"/>
    <s v="RXBAR "/>
    <s v=" Protein Bar "/>
    <s v=" Chocolate Sea Salt"/>
    <s v="Monday"/>
    <s v=" Ma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84429932"/>
    <s v="Monday, May 9, 2022"/>
    <s v="Cash"/>
    <n v="138"/>
    <n v="2"/>
    <n v="1"/>
    <n v="138"/>
    <n v="2"/>
    <n v="1"/>
    <n v="2"/>
    <n v="2"/>
    <d v="2022-05-09T00:00:00"/>
    <x v="11"/>
    <s v="Food"/>
    <x v="1"/>
    <b v="1"/>
    <n v="2"/>
    <n v="1.3333333333333333"/>
    <s v="Wonderful Pistachios "/>
    <s v=" Variety"/>
    <m/>
    <s v="Monday"/>
    <s v=" Ma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84751108"/>
    <s v="Monday, May 9, 2022"/>
    <s v="Cash"/>
    <n v="138"/>
    <n v="2"/>
    <n v="1"/>
    <n v="138"/>
    <n v="2"/>
    <n v="1"/>
    <n v="2"/>
    <n v="2"/>
    <d v="2022-05-09T00:00:00"/>
    <x v="11"/>
    <s v="Food"/>
    <x v="1"/>
    <b v="1"/>
    <n v="2"/>
    <n v="1.3333333333333333"/>
    <s v="Wonderful Pistachios "/>
    <s v=" Variety"/>
    <m/>
    <s v="Monday"/>
    <s v=" Ma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85132414"/>
    <s v="Monday, May 9, 2022"/>
    <s v="Cash"/>
    <n v="138"/>
    <n v="2"/>
    <n v="1"/>
    <n v="138"/>
    <n v="2"/>
    <n v="1"/>
    <n v="2"/>
    <n v="2"/>
    <d v="2022-05-09T00:00:00"/>
    <x v="11"/>
    <s v="Food"/>
    <x v="1"/>
    <b v="1"/>
    <n v="2"/>
    <n v="1.3333333333333333"/>
    <s v="Wonderful Pistachios "/>
    <s v=" Variety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85478972"/>
    <s v="Monday, May 9, 2022"/>
    <s v="Cash"/>
    <n v="122"/>
    <n v="1.25"/>
    <n v="1"/>
    <n v="122"/>
    <n v="1.25"/>
    <n v="1"/>
    <n v="1.25"/>
    <n v="1.25"/>
    <d v="2022-05-09T00:00:00"/>
    <x v="139"/>
    <s v="Food"/>
    <x v="1"/>
    <b v="1"/>
    <n v="1.25"/>
    <n v="0.83333333333333337"/>
    <s v="Goldfish Baked "/>
    <s v=" Cheddar"/>
    <m/>
    <s v="Monday"/>
    <s v=" May 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085613363"/>
    <s v="Monday, May 9, 2022"/>
    <s v="Credit"/>
    <n v="132"/>
    <n v="2"/>
    <n v="1"/>
    <n v="132"/>
    <n v="2"/>
    <n v="1"/>
    <n v="2"/>
    <n v="2"/>
    <d v="2022-05-09T00:00:00"/>
    <x v="21"/>
    <s v="Food"/>
    <x v="1"/>
    <b v="1"/>
    <n v="2"/>
    <n v="1.3333333333333333"/>
    <s v="Robert Irvine's "/>
    <s v=" Fit Crunch "/>
    <s v="  Chocolate Pea"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085710762"/>
    <s v="Monday, May 9, 2022"/>
    <s v="Credit"/>
    <n v="140"/>
    <n v="2"/>
    <n v="1"/>
    <n v="140"/>
    <n v="2"/>
    <n v="1"/>
    <n v="2"/>
    <n v="4"/>
    <d v="2022-05-09T00:00:00"/>
    <x v="93"/>
    <s v="Non Carbonated"/>
    <x v="2"/>
    <b v="1"/>
    <n v="2"/>
    <n v="1.3333333333333333"/>
    <s v="Iberia Coconut Water"/>
    <m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085710762"/>
    <s v="Monday, May 9, 2022"/>
    <s v="Credit"/>
    <n v="134"/>
    <n v="2"/>
    <n v="1"/>
    <n v="134"/>
    <n v="2"/>
    <n v="1"/>
    <n v="2"/>
    <n v="4"/>
    <d v="2022-05-09T00:00:00"/>
    <x v="11"/>
    <s v="Food"/>
    <x v="1"/>
    <b v="1"/>
    <n v="2"/>
    <n v="1.3333333333333333"/>
    <s v="Wonderful Pistachios "/>
    <s v=" Variety"/>
    <m/>
    <s v="Monday"/>
    <s v=" May 9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85799497"/>
    <s v="Monday, May 9, 2022"/>
    <s v="Credit"/>
    <n v="135"/>
    <n v="1.5"/>
    <n v="1"/>
    <n v="135"/>
    <n v="1.5"/>
    <n v="1"/>
    <n v="1.5"/>
    <n v="2.75"/>
    <d v="2022-05-09T00:00:00"/>
    <x v="125"/>
    <s v="Food"/>
    <x v="1"/>
    <b v="1"/>
    <n v="1.5"/>
    <n v="1"/>
    <s v="Nutri Grain Apple Cinnamon"/>
    <m/>
    <m/>
    <s v="Monday"/>
    <s v=" May 9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5085799497"/>
    <s v="Monday, May 9, 2022"/>
    <s v="Credit"/>
    <n v="132"/>
    <n v="1.25"/>
    <n v="1"/>
    <n v="132"/>
    <n v="1.25"/>
    <n v="1"/>
    <n v="1.25"/>
    <n v="2.75"/>
    <d v="2022-05-09T00:00:00"/>
    <x v="30"/>
    <s v="Food"/>
    <x v="1"/>
    <b v="1"/>
    <n v="1.25"/>
    <n v="0.83333333333333337"/>
    <s v="Chum Fruit Bites "/>
    <s v=" Mango/Strawberry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085832612"/>
    <s v="Monday, May 9, 2022"/>
    <s v="Cash"/>
    <n v="124"/>
    <n v="1.25"/>
    <n v="1"/>
    <n v="124"/>
    <n v="1.25"/>
    <n v="1"/>
    <n v="1.25"/>
    <n v="1.25"/>
    <d v="2022-05-09T00:00:00"/>
    <x v="53"/>
    <s v="Food"/>
    <x v="1"/>
    <b v="1"/>
    <n v="1.25"/>
    <n v="0.83333333333333337"/>
    <s v="CheezIt "/>
    <s v=" White Cheddar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85834709"/>
    <s v="Monday, May 9, 2022"/>
    <s v="Cash"/>
    <n v="121"/>
    <n v="2"/>
    <n v="1"/>
    <n v="121"/>
    <n v="2"/>
    <n v="1"/>
    <n v="2"/>
    <n v="2"/>
    <d v="2022-05-09T00:00:00"/>
    <x v="137"/>
    <s v="Food"/>
    <x v="1"/>
    <b v="1"/>
    <n v="2"/>
    <n v="1.3333333333333333"/>
    <s v="Snyder's of Hanover Pretzel Pieces "/>
    <s v=" Hot Buff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85839179"/>
    <s v="Monday, May 9, 2022"/>
    <s v="Cash"/>
    <n v="135"/>
    <n v="2"/>
    <n v="1"/>
    <n v="135"/>
    <n v="2"/>
    <n v="1"/>
    <n v="2"/>
    <n v="2"/>
    <d v="2022-05-09T00:00:00"/>
    <x v="78"/>
    <s v="Food"/>
    <x v="1"/>
    <b v="1"/>
    <n v="2"/>
    <n v="1.3333333333333333"/>
    <s v="Kinder "/>
    <s v=" Bueno "/>
    <s v=" Crispy Creamy Chocolate"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85937831"/>
    <s v="Monday, May 9, 2022"/>
    <s v="Cash"/>
    <n v="122"/>
    <n v="1.25"/>
    <n v="1"/>
    <n v="122"/>
    <n v="1.25"/>
    <n v="1"/>
    <n v="1.25"/>
    <n v="1.25"/>
    <d v="2022-05-09T00:00:00"/>
    <x v="139"/>
    <s v="Food"/>
    <x v="1"/>
    <b v="1"/>
    <n v="1.25"/>
    <n v="0.83333333333333337"/>
    <s v="Goldfish Baked "/>
    <s v=" Cheddar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085975286"/>
    <s v="Monday, May 9, 2022"/>
    <s v="Cash"/>
    <n v="131"/>
    <n v="2"/>
    <n v="1"/>
    <n v="131"/>
    <n v="2"/>
    <n v="1"/>
    <n v="2"/>
    <n v="2"/>
    <d v="2022-05-09T00:00:00"/>
    <x v="21"/>
    <s v="Food"/>
    <x v="1"/>
    <b v="1"/>
    <n v="2"/>
    <n v="1.3333333333333333"/>
    <s v="Robert Irvine's "/>
    <s v=" Fit Crunch "/>
    <s v="  Chocolate Pea"/>
    <s v="Monday"/>
    <s v=" May 9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86079153"/>
    <s v="Monday, May 9, 2022"/>
    <s v="Cash"/>
    <n v="110"/>
    <n v="1.5"/>
    <n v="1"/>
    <n v="110"/>
    <n v="1.5"/>
    <n v="1"/>
    <n v="1.5"/>
    <n v="1.5"/>
    <d v="2022-05-09T00:00:00"/>
    <x v="3"/>
    <s v="Food"/>
    <x v="1"/>
    <b v="1"/>
    <n v="1.5"/>
    <n v="1"/>
    <s v="Miss Vickie's Potato Chip "/>
    <s v=" Sea Salt &amp; Vinega"/>
    <m/>
    <s v="Monday"/>
    <s v=" May 9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086082764"/>
    <s v="Monday, May 9, 2022"/>
    <s v="Cash"/>
    <n v="125"/>
    <n v="1.5"/>
    <n v="1"/>
    <n v="125"/>
    <n v="1.5"/>
    <n v="1"/>
    <n v="1.5"/>
    <n v="1.5"/>
    <d v="2022-05-09T00:00:00"/>
    <x v="86"/>
    <s v="Food"/>
    <x v="1"/>
    <b v="1"/>
    <n v="1.5"/>
    <n v="1"/>
    <s v="CheezIt "/>
    <s v=" Cheddar Sour Cream and Onion"/>
    <m/>
    <s v="Monday"/>
    <s v=" May 9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86246220"/>
    <s v="Monday, May 9, 2022"/>
    <s v="Credit"/>
    <n v="110"/>
    <n v="1.5"/>
    <n v="1"/>
    <n v="110"/>
    <n v="1.5"/>
    <n v="1"/>
    <n v="1.5"/>
    <n v="3"/>
    <d v="2022-05-09T00:00:00"/>
    <x v="3"/>
    <s v="Food"/>
    <x v="1"/>
    <b v="1"/>
    <n v="1.5"/>
    <n v="1"/>
    <s v="Miss Vickie's Potato Chip "/>
    <s v=" Sea Salt &amp; Vinega"/>
    <m/>
    <s v="Monday"/>
    <s v=" May 9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086246220"/>
    <s v="Monday, May 9, 2022"/>
    <s v="Credit"/>
    <n v="125"/>
    <n v="1.5"/>
    <n v="1"/>
    <n v="125"/>
    <n v="1.5"/>
    <n v="1"/>
    <n v="1.5"/>
    <n v="3"/>
    <d v="2022-05-09T00:00:00"/>
    <x v="86"/>
    <s v="Food"/>
    <x v="1"/>
    <b v="1"/>
    <n v="1.5"/>
    <n v="1"/>
    <s v="CheezIt "/>
    <s v=" Cheddar Sour Cream and Onion"/>
    <m/>
    <s v="Monday"/>
    <s v=" May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86263041"/>
    <s v="Monday, May 9, 2022"/>
    <s v="Cash"/>
    <n v="138"/>
    <n v="2"/>
    <n v="1"/>
    <n v="138"/>
    <n v="2"/>
    <n v="1"/>
    <n v="2"/>
    <n v="2"/>
    <d v="2022-05-09T00:00:00"/>
    <x v="11"/>
    <s v="Food"/>
    <x v="1"/>
    <b v="1"/>
    <n v="2"/>
    <n v="1.3333333333333333"/>
    <s v="Wonderful Pistachios "/>
    <s v=" Variety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86670377"/>
    <s v="Monday, May 9, 2022"/>
    <s v="Cash"/>
    <n v="144"/>
    <n v="1.5"/>
    <n v="1"/>
    <n v="144"/>
    <n v="1.5"/>
    <n v="1"/>
    <n v="1.5"/>
    <n v="1.5"/>
    <d v="2022-05-09T00:00:00"/>
    <x v="29"/>
    <s v="Water"/>
    <x v="3"/>
    <b v="1"/>
    <n v="1.5"/>
    <n v="1"/>
    <s v="Poland Springs Water"/>
    <m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86967375"/>
    <s v="Monday, May 9, 2022"/>
    <s v="Credit"/>
    <n v="146"/>
    <n v="3.5"/>
    <n v="1"/>
    <n v="146"/>
    <n v="3.5"/>
    <n v="1"/>
    <n v="3.5"/>
    <n v="3.5"/>
    <d v="2022-05-09T00:00:00"/>
    <x v="88"/>
    <s v="Non Carbonated"/>
    <x v="2"/>
    <b v="1"/>
    <n v="3.5"/>
    <n v="2.3333333333333335"/>
    <s v="Starbucks Doubleshot Energy "/>
    <s v=" Mocha"/>
    <m/>
    <s v="Monday"/>
    <s v=" May 9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087443433"/>
    <s v="Monday, May 9, 2022"/>
    <s v="Credit"/>
    <n v="147"/>
    <n v="2.75"/>
    <n v="1"/>
    <n v="147"/>
    <n v="2.75"/>
    <n v="1"/>
    <n v="2.75"/>
    <n v="2.75"/>
    <d v="2022-05-09T00:00:00"/>
    <x v="15"/>
    <s v="Water"/>
    <x v="3"/>
    <b v="1"/>
    <n v="2.75"/>
    <n v="1.8333333333333333"/>
    <s v="Vitamin Water "/>
    <s v=" XXX Acai BB Pomegranate"/>
    <m/>
    <s v="Monday"/>
    <s v=" May 9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087013305"/>
    <s v="Monday, May 9, 2022"/>
    <s v="Cash"/>
    <n v="146"/>
    <n v="3"/>
    <n v="1"/>
    <n v="146"/>
    <n v="3"/>
    <n v="1"/>
    <n v="3"/>
    <n v="3"/>
    <d v="2022-05-09T00:00:00"/>
    <x v="5"/>
    <s v="Carbonated"/>
    <x v="0"/>
    <b v="1"/>
    <n v="3"/>
    <n v="2"/>
    <s v="Monster Energy Original"/>
    <m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87197350"/>
    <s v="Monday, May 9, 2022"/>
    <s v="Credit"/>
    <n v="146"/>
    <n v="3.5"/>
    <n v="1"/>
    <n v="146"/>
    <n v="3.5"/>
    <n v="1"/>
    <n v="3.5"/>
    <n v="3.5"/>
    <d v="2022-05-09T00:00:00"/>
    <x v="88"/>
    <s v="Non Carbonated"/>
    <x v="2"/>
    <b v="1"/>
    <n v="3.5"/>
    <n v="2.3333333333333335"/>
    <s v="Starbucks Doubleshot Energy "/>
    <s v=" Mocha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87525471"/>
    <s v="Monday, May 9, 2022"/>
    <s v="Credit"/>
    <n v="136"/>
    <n v="2"/>
    <n v="1"/>
    <n v="136"/>
    <n v="2"/>
    <n v="1"/>
    <n v="2"/>
    <n v="2"/>
    <d v="2022-05-09T00:00:00"/>
    <x v="96"/>
    <s v="Food"/>
    <x v="1"/>
    <b v="1"/>
    <n v="2"/>
    <n v="1.3333333333333333"/>
    <s v="Genius Keto Bar "/>
    <s v=" Chocolate Dream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87277780"/>
    <s v="Monday, May 9, 2022"/>
    <s v="Credit"/>
    <n v="138"/>
    <n v="1.5"/>
    <n v="1"/>
    <n v="138"/>
    <n v="1.5"/>
    <n v="1"/>
    <n v="1.5"/>
    <n v="1.5"/>
    <d v="2022-05-09T00:00:00"/>
    <x v="79"/>
    <s v="Food"/>
    <x v="1"/>
    <b v="1"/>
    <n v="1.5"/>
    <n v="1"/>
    <s v="Belvita Snack Packs "/>
    <s v=" Blueberry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87550890"/>
    <s v="Monday, May 9, 2022"/>
    <s v="Credit"/>
    <n v="144"/>
    <n v="1.5"/>
    <n v="1"/>
    <n v="144"/>
    <n v="1.5"/>
    <n v="1"/>
    <n v="1.5"/>
    <n v="1.5"/>
    <d v="2022-05-09T00:00:00"/>
    <x v="29"/>
    <s v="Water"/>
    <x v="3"/>
    <b v="1"/>
    <n v="1.5"/>
    <n v="1"/>
    <s v="Poland Springs Water"/>
    <m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87292329"/>
    <s v="Monday, May 9, 2022"/>
    <s v="Cash"/>
    <n v="144"/>
    <n v="1.5"/>
    <n v="1"/>
    <n v="144"/>
    <n v="1.5"/>
    <n v="1"/>
    <n v="1.5"/>
    <n v="1.5"/>
    <d v="2022-05-09T00:00:00"/>
    <x v="29"/>
    <s v="Water"/>
    <x v="3"/>
    <b v="1"/>
    <n v="1.5"/>
    <n v="1"/>
    <s v="Poland Springs Water"/>
    <m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087445646"/>
    <s v="Monday, May 9, 2022"/>
    <s v="Credit"/>
    <n v="141"/>
    <n v="2"/>
    <n v="1"/>
    <n v="141"/>
    <n v="2"/>
    <n v="1"/>
    <n v="2"/>
    <n v="2"/>
    <d v="2022-05-09T00:00:00"/>
    <x v="33"/>
    <s v="Non Carbonated"/>
    <x v="2"/>
    <b v="1"/>
    <n v="2"/>
    <n v="1.3333333333333333"/>
    <s v="V8 Vegetable Juice "/>
    <s v=" Original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87455301"/>
    <s v="Monday, May 9, 2022"/>
    <s v="Credit"/>
    <n v="121"/>
    <n v="2"/>
    <n v="1"/>
    <n v="121"/>
    <n v="2"/>
    <n v="1"/>
    <n v="2"/>
    <n v="2"/>
    <d v="2022-05-09T00:00:00"/>
    <x v="137"/>
    <s v="Food"/>
    <x v="1"/>
    <b v="1"/>
    <n v="2"/>
    <n v="1.3333333333333333"/>
    <s v="Snyder's of Hanover Pretzel Pieces "/>
    <s v=" Hot Buff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87456962"/>
    <s v="Monday, May 9, 2022"/>
    <s v="Credit"/>
    <n v="125"/>
    <n v="1.25"/>
    <n v="1"/>
    <n v="125"/>
    <n v="1.25"/>
    <n v="1"/>
    <n v="1.25"/>
    <n v="1.25"/>
    <d v="2022-05-09T00:00:00"/>
    <x v="79"/>
    <s v="Food"/>
    <x v="1"/>
    <b v="1"/>
    <n v="1.25"/>
    <n v="0.83333333333333337"/>
    <s v="Belvita Snack Packs "/>
    <s v=" Blueberry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087580964"/>
    <s v="Monday, May 9, 2022"/>
    <s v="Cash"/>
    <n v="121"/>
    <n v="2"/>
    <n v="1"/>
    <n v="121"/>
    <n v="2"/>
    <n v="1"/>
    <n v="2"/>
    <n v="2"/>
    <d v="2022-05-09T00:00:00"/>
    <x v="137"/>
    <s v="Food"/>
    <x v="1"/>
    <b v="1"/>
    <n v="2"/>
    <n v="1.3333333333333333"/>
    <s v="Snyder's of Hanover Pretzel Pieces "/>
    <s v=" Hot Buff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087588964"/>
    <s v="Monday, May 9, 2022"/>
    <s v="Cash"/>
    <n v="143"/>
    <n v="2.5"/>
    <n v="1"/>
    <n v="143"/>
    <n v="2.5"/>
    <n v="1"/>
    <n v="2.5"/>
    <n v="2.5"/>
    <d v="2022-05-09T00:00:00"/>
    <x v="7"/>
    <s v="Non Carbonated"/>
    <x v="2"/>
    <b v="1"/>
    <n v="2.5"/>
    <n v="1.6666666666666667"/>
    <s v="Snapple Diet Tea "/>
    <s v=" Lemon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087594149"/>
    <s v="Monday, May 9, 2022"/>
    <s v="Credit"/>
    <n v="133"/>
    <n v="2.5"/>
    <n v="1"/>
    <n v="133"/>
    <n v="2.5"/>
    <n v="1"/>
    <n v="2.5"/>
    <n v="2.5"/>
    <d v="2022-05-09T00:00:00"/>
    <x v="6"/>
    <s v="Food"/>
    <x v="1"/>
    <b v="1"/>
    <n v="2.5"/>
    <n v="1.6666666666666667"/>
    <s v="Seapoint Farms Dry Roasted Edamame "/>
    <s v=" Wasabi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087664002"/>
    <s v="Monday, May 9, 2022"/>
    <s v="Cash"/>
    <n v="158"/>
    <n v="2"/>
    <n v="1"/>
    <n v="158"/>
    <n v="2"/>
    <n v="1"/>
    <n v="2"/>
    <n v="2"/>
    <d v="2022-05-09T00:00:00"/>
    <x v="134"/>
    <s v="Food"/>
    <x v="1"/>
    <b v="1"/>
    <n v="2"/>
    <n v="1.3333333333333333"/>
    <s v="Lenny &amp; Larrys "/>
    <s v=" Chocolate Chip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087668156"/>
    <s v="Monday, May 9, 2022"/>
    <s v="Cash"/>
    <n v="125"/>
    <n v="1.25"/>
    <n v="1"/>
    <n v="125"/>
    <n v="1.25"/>
    <n v="1"/>
    <n v="1.25"/>
    <n v="1.25"/>
    <d v="2022-05-09T00:00:00"/>
    <x v="79"/>
    <s v="Food"/>
    <x v="1"/>
    <b v="1"/>
    <n v="1.25"/>
    <n v="0.83333333333333337"/>
    <s v="Belvita Snack Packs "/>
    <s v=" Blueberry"/>
    <m/>
    <s v="Monday"/>
    <s v=" May 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87699719"/>
    <s v="Monday, May 9, 2022"/>
    <s v="Cash"/>
    <n v="144"/>
    <n v="1.5"/>
    <n v="1"/>
    <n v="144"/>
    <n v="1.5"/>
    <n v="1"/>
    <n v="1.5"/>
    <n v="1.5"/>
    <d v="2022-05-09T00:00:00"/>
    <x v="29"/>
    <s v="Water"/>
    <x v="3"/>
    <b v="1"/>
    <n v="1.5"/>
    <n v="1"/>
    <s v="Poland Springs Water"/>
    <m/>
    <m/>
    <s v="Monday"/>
    <s v=" May 9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090024569"/>
    <s v="Tuesday, May 10, 2022"/>
    <s v="Credit"/>
    <n v="125"/>
    <n v="1.5"/>
    <n v="1"/>
    <n v="125"/>
    <n v="1.5"/>
    <n v="1"/>
    <n v="1.5"/>
    <n v="1.5"/>
    <d v="2022-05-10T00:00:00"/>
    <x v="86"/>
    <s v="Food"/>
    <x v="1"/>
    <b v="1"/>
    <n v="1.5"/>
    <n v="1"/>
    <s v="CheezIt "/>
    <s v=" Cheddar Sour Cream and Onion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090207053"/>
    <s v="Tuesday, May 10, 2022"/>
    <s v="Credit"/>
    <n v="150"/>
    <n v="3"/>
    <n v="1"/>
    <n v="150"/>
    <n v="3"/>
    <n v="1"/>
    <n v="3"/>
    <n v="3"/>
    <d v="2022-05-10T00:00:00"/>
    <x v="133"/>
    <s v="Food"/>
    <x v="1"/>
    <b v="1"/>
    <n v="3"/>
    <n v="2"/>
    <s v="CheezIt "/>
    <s v=" Go Paks"/>
    <m/>
    <s v="Tuesday"/>
    <s v=" May 10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90614028"/>
    <s v="Tuesday, May 10, 2022"/>
    <s v="Cash"/>
    <n v="137"/>
    <n v="1.5"/>
    <n v="1"/>
    <n v="137"/>
    <n v="1.5"/>
    <n v="1"/>
    <n v="1.5"/>
    <n v="1.5"/>
    <d v="2022-05-10T00:00:00"/>
    <x v="125"/>
    <s v="Food"/>
    <x v="1"/>
    <b v="1"/>
    <n v="1.5"/>
    <n v="1"/>
    <s v="Nutri Grain Apple Cinnamon"/>
    <m/>
    <m/>
    <s v="Tuesday"/>
    <s v=" May 10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90699658"/>
    <s v="Tuesday, May 10, 2022"/>
    <s v="Cash"/>
    <n v="138"/>
    <n v="2"/>
    <n v="1"/>
    <n v="138"/>
    <n v="2"/>
    <n v="1"/>
    <n v="2"/>
    <n v="2"/>
    <d v="2022-05-10T00:00:00"/>
    <x v="11"/>
    <s v="Food"/>
    <x v="1"/>
    <b v="1"/>
    <n v="2"/>
    <n v="1.3333333333333333"/>
    <s v="Wonderful Pistachios "/>
    <s v=" Variety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90903168"/>
    <s v="Tuesday, May 10, 2022"/>
    <s v="Credit"/>
    <n v="144"/>
    <n v="1.5"/>
    <n v="1"/>
    <n v="144"/>
    <n v="1.5"/>
    <n v="1"/>
    <n v="1.5"/>
    <n v="1.5"/>
    <d v="2022-05-10T00:00:00"/>
    <x v="29"/>
    <s v="Water"/>
    <x v="3"/>
    <b v="1"/>
    <n v="1.5"/>
    <n v="1"/>
    <s v="Poland Springs Water"/>
    <m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91112168"/>
    <s v="Tuesday, May 10, 2022"/>
    <s v="Credit"/>
    <n v="136"/>
    <n v="2"/>
    <n v="1"/>
    <n v="136"/>
    <n v="2"/>
    <n v="1"/>
    <n v="2"/>
    <n v="2"/>
    <d v="2022-05-10T00:00:00"/>
    <x v="96"/>
    <s v="Food"/>
    <x v="1"/>
    <b v="1"/>
    <n v="2"/>
    <n v="1.3333333333333333"/>
    <s v="Genius Keto Bar "/>
    <s v=" Chocolate Dream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91078701"/>
    <s v="Tuesday, May 10, 2022"/>
    <s v="Credit"/>
    <n v="144"/>
    <n v="1.5"/>
    <n v="1"/>
    <n v="144"/>
    <n v="1.5"/>
    <n v="1"/>
    <n v="1.5"/>
    <n v="1.5"/>
    <d v="2022-05-10T00:00:00"/>
    <x v="29"/>
    <s v="Water"/>
    <x v="3"/>
    <b v="1"/>
    <n v="1.5"/>
    <n v="1"/>
    <s v="Poland Springs Water"/>
    <m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91365086"/>
    <s v="Tuesday, May 10, 2022"/>
    <s v="Credit"/>
    <n v="122"/>
    <n v="1.25"/>
    <n v="1"/>
    <n v="122"/>
    <n v="1.25"/>
    <n v="1"/>
    <n v="1.25"/>
    <n v="1.25"/>
    <d v="2022-05-10T00:00:00"/>
    <x v="139"/>
    <s v="Food"/>
    <x v="1"/>
    <b v="1"/>
    <n v="1.25"/>
    <n v="0.83333333333333337"/>
    <s v="Goldfish Baked "/>
    <s v=" Cheddar"/>
    <m/>
    <s v="Tuesday"/>
    <s v=" May 10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91387112"/>
    <s v="Tuesday, May 10, 2022"/>
    <s v="Credit"/>
    <n v="110"/>
    <n v="1.5"/>
    <n v="1"/>
    <n v="110"/>
    <n v="1.5"/>
    <n v="1"/>
    <n v="1.5"/>
    <n v="2.75"/>
    <d v="2022-05-10T00:00:00"/>
    <x v="22"/>
    <s v="Food"/>
    <x v="1"/>
    <b v="1"/>
    <n v="1.5"/>
    <n v="1"/>
    <s v="Good Health Veggie Stix "/>
    <s v=" Zesty Ranch"/>
    <m/>
    <s v="Tuesday"/>
    <s v=" May 10"/>
    <n v="2022"/>
    <n v="6527"/>
  </r>
  <r>
    <s v="Processed"/>
    <s v="VJ300320609"/>
    <s v="GuttenPlans"/>
    <s v="GuttenPlans x1367"/>
    <n v="40.435699999999997"/>
    <n v="-74.125200000000007"/>
    <s v="Chum Fruit Bites - Mango/Strawberry"/>
    <s v="Food"/>
    <n v="15091387112"/>
    <s v="Tuesday, May 10, 2022"/>
    <s v="Credit"/>
    <n v="132"/>
    <n v="1.25"/>
    <n v="1"/>
    <n v="132"/>
    <n v="1.25"/>
    <n v="1"/>
    <n v="1.25"/>
    <n v="2.75"/>
    <d v="2022-05-10T00:00:00"/>
    <x v="30"/>
    <s v="Food"/>
    <x v="1"/>
    <b v="1"/>
    <n v="1.25"/>
    <n v="0.83333333333333337"/>
    <s v="Chum Fruit Bites "/>
    <s v=" Mango/Strawberry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91374638"/>
    <s v="Tuesday, May 10, 2022"/>
    <s v="Credit"/>
    <n v="122"/>
    <n v="1.25"/>
    <n v="1"/>
    <n v="122"/>
    <n v="1.25"/>
    <n v="1"/>
    <n v="1.25"/>
    <n v="1.25"/>
    <d v="2022-05-10T00:00:00"/>
    <x v="139"/>
    <s v="Food"/>
    <x v="1"/>
    <b v="1"/>
    <n v="1.25"/>
    <n v="0.83333333333333337"/>
    <s v="Goldfish Baked "/>
    <s v=" Cheddar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91378584"/>
    <s v="Tuesday, May 10, 2022"/>
    <s v="Credit"/>
    <n v="113"/>
    <n v="1.5"/>
    <n v="1"/>
    <n v="113"/>
    <n v="1.5"/>
    <n v="1"/>
    <n v="1.5"/>
    <n v="1.5"/>
    <d v="2022-05-10T00:00:00"/>
    <x v="123"/>
    <s v="Food"/>
    <x v="1"/>
    <b v="1"/>
    <n v="1.5"/>
    <n v="1"/>
    <s v="Pop Corners "/>
    <s v=" White Cheddar"/>
    <m/>
    <s v="Tuesday"/>
    <s v=" May 10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91717024"/>
    <s v="Tuesday, May 10, 2022"/>
    <s v="Cash"/>
    <n v="138"/>
    <n v="2"/>
    <n v="1"/>
    <n v="138"/>
    <n v="2"/>
    <n v="1"/>
    <n v="2"/>
    <n v="2"/>
    <d v="2022-05-10T00:00:00"/>
    <x v="11"/>
    <s v="Food"/>
    <x v="1"/>
    <b v="1"/>
    <n v="2"/>
    <n v="1.3333333333333333"/>
    <s v="Wonderful Pistachios "/>
    <s v=" Variety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92068185"/>
    <s v="Tuesday, May 10, 2022"/>
    <s v="Cash"/>
    <n v="122"/>
    <n v="1.25"/>
    <n v="1"/>
    <n v="122"/>
    <n v="1.25"/>
    <n v="1"/>
    <n v="1.25"/>
    <n v="1.25"/>
    <d v="2022-05-10T00:00:00"/>
    <x v="139"/>
    <s v="Food"/>
    <x v="1"/>
    <b v="1"/>
    <n v="1.25"/>
    <n v="0.83333333333333337"/>
    <s v="Goldfish Baked "/>
    <s v=" Cheddar"/>
    <m/>
    <s v="Tuesday"/>
    <s v=" May 10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092149760"/>
    <s v="Tuesday, May 10, 2022"/>
    <s v="Cash"/>
    <n v="123"/>
    <n v="1.5"/>
    <n v="1"/>
    <n v="123"/>
    <n v="1.5"/>
    <n v="1"/>
    <n v="1.5"/>
    <n v="1.5"/>
    <d v="2022-05-10T00:00:00"/>
    <x v="1"/>
    <s v="Food"/>
    <x v="1"/>
    <b v="1"/>
    <n v="1.5"/>
    <n v="1"/>
    <s v="Takis "/>
    <s v=" Hot Chilli Pepper &amp; Lime"/>
    <m/>
    <s v="Tuesday"/>
    <s v=" May 10"/>
    <n v="2022"/>
    <n v="6527"/>
  </r>
  <r>
    <s v="Processed"/>
    <s v="VJ300320611"/>
    <s v="Brunswick Sq Mall"/>
    <s v="BSQ Mall x1366 - ATT"/>
    <n v="40.423690999999998"/>
    <n v="-74.380831999999998"/>
    <s v="Autumns Granola Bar - Cinnamon Almond"/>
    <s v="Food"/>
    <n v="15092172485"/>
    <s v="Tuesday, May 10, 2022"/>
    <s v="Credit"/>
    <n v="136"/>
    <n v="2"/>
    <n v="1"/>
    <n v="136"/>
    <n v="2"/>
    <n v="1"/>
    <n v="2"/>
    <n v="2"/>
    <d v="2022-05-10T00:00:00"/>
    <x v="99"/>
    <s v="Food"/>
    <x v="1"/>
    <b v="1"/>
    <n v="2"/>
    <n v="1.3333333333333333"/>
    <s v="Autumns Granola Bar "/>
    <s v=" Cinnamon Almond"/>
    <m/>
    <s v="Tuesday"/>
    <s v=" May 10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5092179385"/>
    <s v="Tuesday, May 10, 2022"/>
    <s v="Credit"/>
    <n v="144"/>
    <n v="2.5"/>
    <n v="1"/>
    <n v="144"/>
    <n v="2.5"/>
    <n v="1"/>
    <n v="2.5"/>
    <n v="2.5"/>
    <d v="2022-05-10T00:00:00"/>
    <x v="122"/>
    <s v="Non Carbonated"/>
    <x v="2"/>
    <b v="1"/>
    <n v="2.5"/>
    <n v="1.6666666666666667"/>
    <s v="Bai Lemonade "/>
    <s v=" Burundi Blueberry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092321706"/>
    <s v="Tuesday, May 10, 2022"/>
    <s v="Cash"/>
    <n v="122"/>
    <n v="1.25"/>
    <n v="1"/>
    <n v="122"/>
    <n v="1.25"/>
    <n v="1"/>
    <n v="1.25"/>
    <n v="1.25"/>
    <d v="2022-05-10T00:00:00"/>
    <x v="139"/>
    <s v="Food"/>
    <x v="1"/>
    <b v="1"/>
    <n v="1.25"/>
    <n v="0.83333333333333337"/>
    <s v="Goldfish Baked "/>
    <s v=" Cheddar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92324431"/>
    <s v="Tuesday, May 10, 2022"/>
    <s v="Cash"/>
    <n v="110"/>
    <n v="1.5"/>
    <n v="1"/>
    <n v="110"/>
    <n v="1.5"/>
    <n v="1"/>
    <n v="1.5"/>
    <n v="1.5"/>
    <d v="2022-05-10T00:00:00"/>
    <x v="113"/>
    <s v="Food"/>
    <x v="1"/>
    <b v="1"/>
    <n v="1.5"/>
    <n v="1"/>
    <s v="Pop Corners "/>
    <s v=" Kettle Corn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92440184"/>
    <s v="Tuesday, May 10, 2022"/>
    <s v="Credit"/>
    <n v="135"/>
    <n v="2"/>
    <n v="1"/>
    <n v="135"/>
    <n v="2"/>
    <n v="1"/>
    <n v="2"/>
    <n v="2"/>
    <d v="2022-05-10T00:00:00"/>
    <x v="78"/>
    <s v="Food"/>
    <x v="1"/>
    <b v="1"/>
    <n v="2"/>
    <n v="1.3333333333333333"/>
    <s v="Kinder "/>
    <s v=" Bueno "/>
    <s v=" Crispy Creamy Chocolate"/>
    <s v="Tuesday"/>
    <s v=" May 10"/>
    <n v="2022"/>
    <n v="6527"/>
  </r>
  <r>
    <s v="Processed"/>
    <s v="VJ300320611"/>
    <s v="Brunswick Sq Mall"/>
    <s v="BSQ Mall x1366 - ATT"/>
    <n v="40.423690999999998"/>
    <n v="-74.380831999999998"/>
    <s v="BodyArmor LYTE - Strawberry Lemonade"/>
    <s v="Water"/>
    <n v="15092557918"/>
    <s v="Tuesday, May 10, 2022"/>
    <s v="Credit"/>
    <n v="145"/>
    <n v="2.75"/>
    <n v="1"/>
    <n v="145"/>
    <n v="2.75"/>
    <n v="1"/>
    <n v="2.75"/>
    <n v="2.75"/>
    <d v="2022-05-10T00:00:00"/>
    <x v="131"/>
    <s v="Water"/>
    <x v="3"/>
    <b v="1"/>
    <n v="2.75"/>
    <n v="1.8333333333333333"/>
    <s v="BodyArmor LYTE "/>
    <s v=" Strawberry Lemonade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092585140"/>
    <s v="Tuesday, May 10, 2022"/>
    <s v="Cash"/>
    <n v="114"/>
    <n v="1.5"/>
    <n v="1"/>
    <n v="114"/>
    <n v="1.5"/>
    <n v="1"/>
    <n v="1.5"/>
    <n v="1.5"/>
    <d v="2022-05-10T00:00:00"/>
    <x v="1"/>
    <s v="Food"/>
    <x v="1"/>
    <b v="1"/>
    <n v="1.5"/>
    <n v="1"/>
    <s v="Takis "/>
    <s v=" Hot Chilli Pepper &amp; Lime"/>
    <m/>
    <s v="Tuesday"/>
    <s v=" May 10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92701088"/>
    <s v="Tuesday, May 10, 2022"/>
    <s v="Cash"/>
    <n v="110"/>
    <n v="1.5"/>
    <n v="1"/>
    <n v="110"/>
    <n v="1.5"/>
    <n v="1"/>
    <n v="1.5"/>
    <n v="1.5"/>
    <d v="2022-05-10T00:00:00"/>
    <x v="22"/>
    <s v="Food"/>
    <x v="1"/>
    <b v="1"/>
    <n v="1.5"/>
    <n v="1"/>
    <s v="Good Health Veggie Stix "/>
    <s v=" Zesty Ranch"/>
    <m/>
    <s v="Tuesday"/>
    <s v=" May 10"/>
    <n v="2022"/>
    <n v="6527"/>
  </r>
  <r>
    <s v="Processed"/>
    <s v="VJ300320609"/>
    <s v="GuttenPlans"/>
    <s v="GuttenPlans x1367"/>
    <n v="40.435699999999997"/>
    <n v="-74.125200000000007"/>
    <s v="Good Health Veggie Stix - Zesty Ranch"/>
    <s v="Food"/>
    <n v="15092701851"/>
    <s v="Tuesday, May 10, 2022"/>
    <s v="Cash"/>
    <n v="110"/>
    <n v="1.5"/>
    <n v="1"/>
    <n v="110"/>
    <n v="1.5"/>
    <n v="1"/>
    <n v="1.5"/>
    <n v="1.5"/>
    <d v="2022-05-10T00:00:00"/>
    <x v="22"/>
    <s v="Food"/>
    <x v="1"/>
    <b v="1"/>
    <n v="1.5"/>
    <n v="1"/>
    <s v="Good Health Veggie Stix "/>
    <s v=" Zesty Ranch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93207046"/>
    <s v="Tuesday, May 10, 2022"/>
    <s v="Credit"/>
    <n v="113"/>
    <n v="1.5"/>
    <n v="1"/>
    <n v="113"/>
    <n v="1.5"/>
    <n v="1"/>
    <n v="1.5"/>
    <n v="1.5"/>
    <d v="2022-05-10T00:00:00"/>
    <x v="123"/>
    <s v="Food"/>
    <x v="1"/>
    <b v="1"/>
    <n v="1.5"/>
    <n v="1"/>
    <s v="Pop Corners "/>
    <s v=" White Cheddar"/>
    <m/>
    <s v="Tuesday"/>
    <s v=" May 10"/>
    <n v="2022"/>
    <n v="6527"/>
  </r>
  <r>
    <s v="Processed"/>
    <s v="VJ300320692"/>
    <s v="EB Public Library"/>
    <s v="EB Public Library x1380"/>
    <n v="40.416893999999999"/>
    <n v="-74.420399000000003"/>
    <s v="Pop Corners - Spicy Queso"/>
    <s v="Food"/>
    <n v="15093210520"/>
    <s v="Tuesday, May 10, 2022"/>
    <s v="Credit"/>
    <n v="112"/>
    <n v="1.5"/>
    <n v="1"/>
    <n v="112"/>
    <n v="1.5"/>
    <n v="1"/>
    <n v="1.5"/>
    <n v="1.5"/>
    <d v="2022-05-10T00:00:00"/>
    <x v="118"/>
    <s v="Food"/>
    <x v="1"/>
    <b v="1"/>
    <n v="1.5"/>
    <n v="1"/>
    <s v="Pop Corners "/>
    <s v=" Spicy Queso"/>
    <m/>
    <s v="Tuesday"/>
    <s v=" May 1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93756693"/>
    <s v="Tuesday, May 10, 2022"/>
    <s v="Cash"/>
    <n v="140"/>
    <n v="1.5"/>
    <n v="1"/>
    <n v="140"/>
    <n v="1.5"/>
    <n v="1"/>
    <n v="1.5"/>
    <n v="1.5"/>
    <d v="2022-05-10T00:00:00"/>
    <x v="44"/>
    <s v="Carbonated"/>
    <x v="0"/>
    <b v="1"/>
    <n v="1.5"/>
    <n v="1"/>
    <s v="Coca Cola "/>
    <s v=" Zero Sugar"/>
    <m/>
    <s v="Tuesday"/>
    <s v=" May 10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5093767283"/>
    <s v="Tuesday, May 10, 2022"/>
    <s v="Cash"/>
    <n v="147"/>
    <n v="2.75"/>
    <n v="1"/>
    <n v="147"/>
    <n v="2.75"/>
    <n v="1"/>
    <n v="2.75"/>
    <n v="2.75"/>
    <d v="2022-05-10T00:00:00"/>
    <x v="66"/>
    <s v="Water"/>
    <x v="3"/>
    <b v="1"/>
    <n v="2.75"/>
    <n v="1.8333333333333333"/>
    <s v="Vitamin Water "/>
    <s v=" Squeezed Lemonade"/>
    <m/>
    <s v="Tuesday"/>
    <s v=" May 1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93768643"/>
    <s v="Tuesday, May 10, 2022"/>
    <s v="Cash"/>
    <n v="140"/>
    <n v="1.5"/>
    <n v="1"/>
    <n v="140"/>
    <n v="1.5"/>
    <n v="1"/>
    <n v="1.5"/>
    <n v="1.5"/>
    <d v="2022-05-10T00:00:00"/>
    <x v="44"/>
    <s v="Carbonated"/>
    <x v="0"/>
    <b v="1"/>
    <n v="1.5"/>
    <n v="1"/>
    <s v="Coca Cola "/>
    <s v=" Zero Sugar"/>
    <m/>
    <s v="Tuesday"/>
    <s v=" May 10"/>
    <n v="2022"/>
    <n v="6527"/>
  </r>
  <r>
    <s v="Processed"/>
    <s v="VJ300320686"/>
    <s v="Earle Asphalt"/>
    <s v="Earle Asphalt x1371"/>
    <n v="35.2750871"/>
    <n v="-90.466769400000004"/>
    <s v="RXBAR - Protein Bar - Chocolate Sea Salt"/>
    <s v="Food"/>
    <n v="15094975236"/>
    <s v="Wednesday, May 11, 2022"/>
    <s v="Cash"/>
    <n v="133"/>
    <n v="2"/>
    <n v="1"/>
    <n v="133"/>
    <n v="2"/>
    <n v="1"/>
    <n v="2"/>
    <n v="2"/>
    <d v="2022-05-11T00:00:00"/>
    <x v="87"/>
    <s v="Food"/>
    <x v="1"/>
    <b v="1"/>
    <n v="2"/>
    <n v="1.3333333333333333"/>
    <s v="RXBAR "/>
    <s v=" Protein Bar "/>
    <s v=" Chocolate Sea Salt"/>
    <s v="Wednesday"/>
    <s v=" May 11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095308421"/>
    <s v="Wednesday, May 11, 2022"/>
    <s v="Cash"/>
    <n v="131"/>
    <n v="2"/>
    <n v="1"/>
    <n v="131"/>
    <n v="2"/>
    <n v="1"/>
    <n v="2"/>
    <n v="2"/>
    <d v="2022-05-11T00:00:00"/>
    <x v="80"/>
    <s v="Food"/>
    <x v="1"/>
    <b v="1"/>
    <n v="2"/>
    <n v="1.3333333333333333"/>
    <s v="RXBAR "/>
    <s v=" Protein Bar "/>
    <s v=" Peanut Butter"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95546631"/>
    <s v="Wednesday, May 11, 2022"/>
    <s v="Credit"/>
    <n v="136"/>
    <n v="2"/>
    <n v="1"/>
    <n v="136"/>
    <n v="2"/>
    <n v="1"/>
    <n v="2"/>
    <n v="2"/>
    <d v="2022-05-11T00:00:00"/>
    <x v="96"/>
    <s v="Food"/>
    <x v="1"/>
    <b v="1"/>
    <n v="2"/>
    <n v="1.3333333333333333"/>
    <s v="Genius Keto Bar "/>
    <s v=" Chocolate Dream"/>
    <m/>
    <s v="Wednesday"/>
    <s v=" May 1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095943001"/>
    <s v="Wednesday, May 11, 2022"/>
    <s v="Cash"/>
    <n v="138"/>
    <n v="2"/>
    <n v="1"/>
    <n v="138"/>
    <n v="2"/>
    <n v="1"/>
    <n v="2"/>
    <n v="2"/>
    <d v="2022-05-11T00:00:00"/>
    <x v="11"/>
    <s v="Food"/>
    <x v="1"/>
    <b v="1"/>
    <n v="2"/>
    <n v="1.3333333333333333"/>
    <s v="Wonderful Pistachios "/>
    <s v=" Variety"/>
    <m/>
    <s v="Wednesday"/>
    <s v=" May 11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096632995"/>
    <s v="Wednesday, May 11, 2022"/>
    <s v="Credit"/>
    <n v="135"/>
    <n v="1.5"/>
    <n v="1"/>
    <n v="135"/>
    <n v="1.5"/>
    <n v="1"/>
    <n v="1.5"/>
    <n v="1.5"/>
    <d v="2022-05-11T00:00:00"/>
    <x v="125"/>
    <s v="Food"/>
    <x v="1"/>
    <b v="1"/>
    <n v="1.5"/>
    <n v="1"/>
    <s v="Nutri Grain Apple Cinnamon"/>
    <m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096838403"/>
    <s v="Wednesday, May 11, 2022"/>
    <s v="Credit"/>
    <n v="136"/>
    <n v="2"/>
    <n v="1"/>
    <n v="136"/>
    <n v="2"/>
    <n v="1"/>
    <n v="2"/>
    <n v="4"/>
    <d v="2022-05-11T00:00:00"/>
    <x v="96"/>
    <s v="Food"/>
    <x v="1"/>
    <b v="1"/>
    <n v="2"/>
    <n v="1.3333333333333333"/>
    <s v="Genius Keto Bar "/>
    <s v=" Chocolate Dream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096838403"/>
    <s v="Wednesday, May 11, 2022"/>
    <s v="Credit"/>
    <n v="130"/>
    <n v="2"/>
    <n v="1"/>
    <n v="130"/>
    <n v="2"/>
    <n v="1"/>
    <n v="2"/>
    <n v="4"/>
    <d v="2022-05-11T00:00:00"/>
    <x v="99"/>
    <s v="Food"/>
    <x v="1"/>
    <b v="1"/>
    <n v="2"/>
    <n v="1.3333333333333333"/>
    <s v="Autumns Granola Bar "/>
    <s v=" Cinnamon Almond"/>
    <m/>
    <s v="Wednesday"/>
    <s v=" May 11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096773919"/>
    <s v="Wednesday, May 11, 2022"/>
    <s v="Cash"/>
    <n v="110"/>
    <n v="1.5"/>
    <n v="1"/>
    <n v="110"/>
    <n v="1.5"/>
    <n v="1"/>
    <n v="1.5"/>
    <n v="1.5"/>
    <d v="2022-05-11T00:00:00"/>
    <x v="3"/>
    <s v="Food"/>
    <x v="1"/>
    <b v="1"/>
    <n v="1.5"/>
    <n v="1"/>
    <s v="Miss Vickie's Potato Chip "/>
    <s v=" Sea Salt &amp; Vinega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096918518"/>
    <s v="Wednesday, May 11, 2022"/>
    <s v="Cash"/>
    <n v="143"/>
    <n v="2.5"/>
    <n v="1"/>
    <n v="143"/>
    <n v="2.5"/>
    <n v="1"/>
    <n v="2.5"/>
    <n v="2.5"/>
    <d v="2022-05-11T00:00:00"/>
    <x v="7"/>
    <s v="Non Carbonated"/>
    <x v="2"/>
    <b v="1"/>
    <n v="2.5"/>
    <n v="1.6666666666666667"/>
    <s v="Snapple Diet Tea "/>
    <s v=" Lemon"/>
    <m/>
    <s v="Wednesday"/>
    <s v=" May 11"/>
    <n v="2022"/>
    <n v="6527"/>
  </r>
  <r>
    <s v="Processed"/>
    <s v="VJ300320686"/>
    <s v="Earle Asphalt"/>
    <s v="Earle Asphalt x1371"/>
    <n v="35.2750871"/>
    <n v="-90.466769400000004"/>
    <s v="CheezIt - White Cheddar"/>
    <s v="Food"/>
    <n v="15096943162"/>
    <s v="Wednesday, May 11, 2022"/>
    <s v="Cash"/>
    <n v="124"/>
    <n v="1.5"/>
    <n v="1"/>
    <n v="124"/>
    <n v="1.5"/>
    <n v="1"/>
    <n v="1.5"/>
    <n v="1.5"/>
    <d v="2022-05-11T00:00:00"/>
    <x v="53"/>
    <s v="Food"/>
    <x v="1"/>
    <b v="1"/>
    <n v="1.5"/>
    <n v="1"/>
    <s v="CheezIt "/>
    <s v=" White Cheddar"/>
    <m/>
    <s v="Wednesday"/>
    <s v=" May 11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097259230"/>
    <s v="Wednesday, May 11, 2022"/>
    <s v="Credit"/>
    <n v="124"/>
    <n v="1.5"/>
    <n v="1"/>
    <n v="124"/>
    <n v="1.5"/>
    <n v="1"/>
    <n v="1.5"/>
    <n v="1.5"/>
    <d v="2022-05-11T00:00:00"/>
    <x v="1"/>
    <s v="Food"/>
    <x v="1"/>
    <b v="1"/>
    <n v="1.5"/>
    <n v="1"/>
    <s v="Takis "/>
    <s v=" Hot Chilli Pepper &amp; Lime"/>
    <m/>
    <s v="Wednesday"/>
    <s v=" May 1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097423599"/>
    <s v="Wednesday, May 11, 2022"/>
    <s v="Cash"/>
    <n v="132"/>
    <n v="2"/>
    <n v="1"/>
    <n v="132"/>
    <n v="2"/>
    <n v="1"/>
    <n v="2"/>
    <n v="2"/>
    <d v="2022-05-11T00:00:00"/>
    <x v="21"/>
    <s v="Food"/>
    <x v="1"/>
    <b v="1"/>
    <n v="2"/>
    <n v="1.3333333333333333"/>
    <s v="Robert Irvine's "/>
    <s v=" Fit Crunch "/>
    <s v="  Chocolate Pea"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097775857"/>
    <s v="Wednesday, May 11, 2022"/>
    <s v="Cash"/>
    <n v="110"/>
    <n v="1.5"/>
    <n v="1"/>
    <n v="110"/>
    <n v="1.5"/>
    <n v="1"/>
    <n v="1.5"/>
    <n v="1.5"/>
    <d v="2022-05-11T00:00:00"/>
    <x v="113"/>
    <s v="Food"/>
    <x v="1"/>
    <b v="1"/>
    <n v="1.5"/>
    <n v="1"/>
    <s v="Pop Corners "/>
    <s v=" Kettle Corn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097777375"/>
    <s v="Wednesday, May 11, 2022"/>
    <s v="Cash"/>
    <n v="143"/>
    <n v="2.5"/>
    <n v="1"/>
    <n v="143"/>
    <n v="2.5"/>
    <n v="1"/>
    <n v="2.5"/>
    <n v="2.5"/>
    <d v="2022-05-11T00:00:00"/>
    <x v="7"/>
    <s v="Non Carbonated"/>
    <x v="2"/>
    <b v="1"/>
    <n v="2.5"/>
    <n v="1.6666666666666667"/>
    <s v="Snapple Diet Tea "/>
    <s v=" Lemon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Pop Corners - Spicy Queso"/>
    <s v="Food"/>
    <n v="15097934142"/>
    <s v="Wednesday, May 11, 2022"/>
    <s v="Credit"/>
    <n v="112"/>
    <n v="1.5"/>
    <n v="1"/>
    <n v="112"/>
    <n v="1.5"/>
    <n v="1"/>
    <n v="1.5"/>
    <n v="1.5"/>
    <d v="2022-05-11T00:00:00"/>
    <x v="118"/>
    <s v="Food"/>
    <x v="1"/>
    <b v="1"/>
    <n v="1.5"/>
    <n v="1"/>
    <s v="Pop Corners "/>
    <s v=" Spicy Queso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097939651"/>
    <s v="Wednesday, May 11, 2022"/>
    <s v="Cash"/>
    <n v="113"/>
    <n v="1.5"/>
    <n v="1"/>
    <n v="113"/>
    <n v="1.5"/>
    <n v="1"/>
    <n v="1.5"/>
    <n v="1.5"/>
    <d v="2022-05-11T00:00:00"/>
    <x v="123"/>
    <s v="Food"/>
    <x v="1"/>
    <b v="1"/>
    <n v="1.5"/>
    <n v="1"/>
    <s v="Pop Corners "/>
    <s v=" White Cheddar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097949294"/>
    <s v="Wednesday, May 11, 2022"/>
    <s v="Credit"/>
    <n v="146"/>
    <n v="3.5"/>
    <n v="1"/>
    <n v="146"/>
    <n v="3.5"/>
    <n v="1"/>
    <n v="3.5"/>
    <n v="3.5"/>
    <d v="2022-05-11T00:00:00"/>
    <x v="88"/>
    <s v="Non Carbonated"/>
    <x v="2"/>
    <b v="1"/>
    <n v="3.5"/>
    <n v="2.3333333333333335"/>
    <s v="Starbucks Doubleshot Energy "/>
    <s v=" Mocha"/>
    <m/>
    <s v="Wednesday"/>
    <s v=" May 11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097998995"/>
    <s v="Wednesday, May 11, 2022"/>
    <s v="Cash"/>
    <n v="146"/>
    <n v="3"/>
    <n v="1"/>
    <n v="146"/>
    <n v="3"/>
    <n v="1"/>
    <n v="3"/>
    <n v="3"/>
    <d v="2022-05-11T00:00:00"/>
    <x v="5"/>
    <s v="Carbonated"/>
    <x v="0"/>
    <b v="1"/>
    <n v="3"/>
    <n v="2"/>
    <s v="Monster Energy Original"/>
    <m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098235937"/>
    <s v="Wednesday, May 11, 2022"/>
    <s v="Cash"/>
    <n v="135"/>
    <n v="2"/>
    <n v="1"/>
    <n v="135"/>
    <n v="2"/>
    <n v="1"/>
    <n v="2"/>
    <n v="2"/>
    <d v="2022-05-11T00:00:00"/>
    <x v="78"/>
    <s v="Food"/>
    <x v="1"/>
    <b v="1"/>
    <n v="2"/>
    <n v="1.3333333333333333"/>
    <s v="Kinder "/>
    <s v=" Bueno "/>
    <s v=" Crispy Creamy Chocolate"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098248629"/>
    <s v="Wednesday, May 11, 2022"/>
    <s v="Cash"/>
    <n v="120"/>
    <n v="2"/>
    <n v="1"/>
    <n v="120"/>
    <n v="2"/>
    <n v="1"/>
    <n v="2"/>
    <n v="2"/>
    <d v="2022-05-11T00:00:00"/>
    <x v="135"/>
    <s v="Food"/>
    <x v="1"/>
    <b v="1"/>
    <n v="2"/>
    <n v="1.3333333333333333"/>
    <s v="Snyder's of Hanover Pretzel Pieces "/>
    <s v=" Honey Mu"/>
    <m/>
    <s v="Wednesday"/>
    <s v=" May 11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098283568"/>
    <s v="Wednesday, May 11, 2022"/>
    <s v="Credit"/>
    <n v="123"/>
    <n v="1.25"/>
    <n v="1"/>
    <n v="123"/>
    <n v="1.25"/>
    <n v="1"/>
    <n v="1.25"/>
    <n v="1.25"/>
    <d v="2022-05-11T00:00:00"/>
    <x v="48"/>
    <s v="Food"/>
    <x v="1"/>
    <b v="1"/>
    <n v="1.25"/>
    <n v="0.83333333333333337"/>
    <s v="CheezIt "/>
    <s v=" Original"/>
    <m/>
    <s v="Wednesday"/>
    <s v=" May 1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098765740"/>
    <s v="Wednesday, May 11, 2022"/>
    <s v="Cash"/>
    <n v="144"/>
    <n v="1.5"/>
    <n v="1"/>
    <n v="144"/>
    <n v="1.5"/>
    <n v="1"/>
    <n v="1.5"/>
    <n v="1.5"/>
    <d v="2022-05-11T00:00:00"/>
    <x v="29"/>
    <s v="Water"/>
    <x v="3"/>
    <b v="1"/>
    <n v="1.5"/>
    <n v="1"/>
    <s v="Poland Springs Water"/>
    <m/>
    <m/>
    <s v="Wednesday"/>
    <s v=" May 1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098861703"/>
    <s v="Wednesday, May 11, 2022"/>
    <s v="Cash"/>
    <n v="143"/>
    <n v="2"/>
    <n v="1"/>
    <n v="143"/>
    <n v="2"/>
    <n v="1"/>
    <n v="2"/>
    <n v="2"/>
    <d v="2022-05-11T00:00:00"/>
    <x v="24"/>
    <s v="Water"/>
    <x v="3"/>
    <b v="1"/>
    <n v="2"/>
    <n v="1.3333333333333333"/>
    <s v="S. Pellegrino Sparkling Mineral Water"/>
    <m/>
    <m/>
    <s v="Wednesday"/>
    <s v=" May 1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098863164"/>
    <s v="Wednesday, May 11, 2022"/>
    <s v="Cash"/>
    <n v="143"/>
    <n v="2"/>
    <n v="1"/>
    <n v="143"/>
    <n v="2"/>
    <n v="1"/>
    <n v="2"/>
    <n v="2"/>
    <d v="2022-05-11T00:00:00"/>
    <x v="24"/>
    <s v="Water"/>
    <x v="3"/>
    <b v="1"/>
    <n v="2"/>
    <n v="1.3333333333333333"/>
    <s v="S. Pellegrino Sparkling Mineral Water"/>
    <m/>
    <m/>
    <s v="Wednesday"/>
    <s v=" May 1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99327266"/>
    <s v="Wednesday, May 11, 2022"/>
    <s v="Cash"/>
    <n v="140"/>
    <n v="1.5"/>
    <n v="1"/>
    <n v="140"/>
    <n v="1.5"/>
    <n v="1"/>
    <n v="1.5"/>
    <n v="1.5"/>
    <d v="2022-05-11T00:00:00"/>
    <x v="44"/>
    <s v="Carbonated"/>
    <x v="0"/>
    <b v="1"/>
    <n v="1.5"/>
    <n v="1"/>
    <s v="Coca Cola "/>
    <s v=" Zero Sugar"/>
    <m/>
    <s v="Wednesday"/>
    <s v=" May 1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099327152"/>
    <s v="Wednesday, May 11, 2022"/>
    <s v="Cash"/>
    <n v="140"/>
    <n v="1.5"/>
    <n v="1"/>
    <n v="140"/>
    <n v="1.5"/>
    <n v="1"/>
    <n v="1.5"/>
    <n v="1.5"/>
    <d v="2022-05-11T00:00:00"/>
    <x v="44"/>
    <s v="Carbonated"/>
    <x v="0"/>
    <b v="1"/>
    <n v="1.5"/>
    <n v="1"/>
    <s v="Coca Cola "/>
    <s v=" Zero Sugar"/>
    <m/>
    <s v="Wednesday"/>
    <s v=" May 11"/>
    <n v="2022"/>
    <n v="6527"/>
  </r>
  <r>
    <s v="Processed"/>
    <s v="VJ300320686"/>
    <s v="Earle Asphalt"/>
    <s v="Earle Asphalt x1371"/>
    <n v="35.2750871"/>
    <n v="-90.466769400000004"/>
    <s v="RXBAR - Protein Bar - Chocolate Sea Salt"/>
    <s v="Food"/>
    <n v="15100307092"/>
    <s v="Thursday, May 12, 2022"/>
    <s v="Cash"/>
    <n v="133"/>
    <n v="2"/>
    <n v="1"/>
    <n v="133"/>
    <n v="2"/>
    <n v="1"/>
    <n v="2"/>
    <n v="2"/>
    <d v="2022-05-12T00:00:00"/>
    <x v="87"/>
    <s v="Food"/>
    <x v="1"/>
    <b v="1"/>
    <n v="2"/>
    <n v="1.3333333333333333"/>
    <s v="RXBAR "/>
    <s v=" Protein Bar "/>
    <s v=" Chocolate Sea Salt"/>
    <s v="Thursday"/>
    <s v=" May 1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01159906"/>
    <s v="Thursday, May 12, 2022"/>
    <s v="Credit"/>
    <n v="140"/>
    <n v="1.5"/>
    <n v="1"/>
    <n v="140"/>
    <n v="1.5"/>
    <n v="1"/>
    <n v="1.5"/>
    <n v="1.5"/>
    <d v="2022-05-12T00:00:00"/>
    <x v="44"/>
    <s v="Carbonated"/>
    <x v="0"/>
    <b v="1"/>
    <n v="1.5"/>
    <n v="1"/>
    <s v="Coca Cola "/>
    <s v=" Zero Sugar"/>
    <m/>
    <s v="Thursday"/>
    <s v=" May 12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101680882"/>
    <s v="Thursday, May 12, 2022"/>
    <s v="Credit"/>
    <n v="146"/>
    <n v="3"/>
    <n v="1"/>
    <n v="146"/>
    <n v="3"/>
    <n v="1"/>
    <n v="3"/>
    <n v="3"/>
    <d v="2022-05-12T00:00:00"/>
    <x v="5"/>
    <s v="Carbonated"/>
    <x v="0"/>
    <b v="1"/>
    <n v="3"/>
    <n v="2"/>
    <s v="Monster Energy Original"/>
    <m/>
    <m/>
    <s v="Thursday"/>
    <s v=" May 12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101826049"/>
    <s v="Thursday, May 12, 2022"/>
    <s v="Cash"/>
    <n v="113"/>
    <n v="1.5"/>
    <n v="1"/>
    <n v="113"/>
    <n v="1.5"/>
    <n v="1"/>
    <n v="1.5"/>
    <n v="1.5"/>
    <d v="2022-05-12T00:00:00"/>
    <x v="43"/>
    <s v="Food"/>
    <x v="1"/>
    <b v="1"/>
    <n v="1.5"/>
    <n v="1"/>
    <s v="Miss Vickie's Potato Chip "/>
    <s v=" Jalapeno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102491588"/>
    <s v="Thursday, May 12, 2022"/>
    <s v="Cash"/>
    <n v="151"/>
    <n v="3"/>
    <n v="1"/>
    <n v="151"/>
    <n v="3"/>
    <n v="1"/>
    <n v="3"/>
    <n v="3"/>
    <d v="2022-05-12T00:00:00"/>
    <x v="133"/>
    <s v="Food"/>
    <x v="1"/>
    <b v="1"/>
    <n v="3"/>
    <n v="2"/>
    <s v="CheezIt "/>
    <s v=" Go Paks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02668172"/>
    <s v="Thursday, May 12, 2022"/>
    <s v="Cash"/>
    <n v="143"/>
    <n v="2.5"/>
    <n v="1"/>
    <n v="143"/>
    <n v="2.5"/>
    <n v="1"/>
    <n v="2.5"/>
    <n v="2.5"/>
    <d v="2022-05-12T00:00:00"/>
    <x v="7"/>
    <s v="Non Carbonated"/>
    <x v="2"/>
    <b v="1"/>
    <n v="2.5"/>
    <n v="1.6666666666666667"/>
    <s v="Snapple Diet Tea "/>
    <s v=" Lemon"/>
    <m/>
    <s v="Thursday"/>
    <s v=" May 1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102755576"/>
    <s v="Thursday, May 12, 2022"/>
    <s v="Cash"/>
    <n v="132"/>
    <n v="2"/>
    <n v="1"/>
    <n v="132"/>
    <n v="2"/>
    <n v="1"/>
    <n v="2"/>
    <n v="2"/>
    <d v="2022-05-12T00:00:00"/>
    <x v="21"/>
    <s v="Food"/>
    <x v="1"/>
    <b v="1"/>
    <n v="2"/>
    <n v="1.3333333333333333"/>
    <s v="Robert Irvine's "/>
    <s v=" Fit Crunch "/>
    <s v="  Chocolate Pea"/>
    <s v="Thursday"/>
    <s v=" May 12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102927357"/>
    <s v="Thursday, May 12, 2022"/>
    <s v="Credit"/>
    <n v="142"/>
    <n v="1.5"/>
    <n v="1"/>
    <n v="142"/>
    <n v="1.5"/>
    <n v="1"/>
    <n v="1.5"/>
    <n v="1.5"/>
    <d v="2022-05-12T00:00:00"/>
    <x v="92"/>
    <s v="Carbonated"/>
    <x v="0"/>
    <b v="1"/>
    <n v="1.5"/>
    <n v="1"/>
    <s v="Spindrift "/>
    <s v=" Sparkling Water "/>
    <s v=" Pineapple"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103202790"/>
    <s v="Thursday, May 12, 2022"/>
    <s v="Credit"/>
    <n v="138"/>
    <n v="1.5"/>
    <n v="1"/>
    <n v="138"/>
    <n v="1.5"/>
    <n v="1"/>
    <n v="1.5"/>
    <n v="1.5"/>
    <d v="2022-05-12T00:00:00"/>
    <x v="79"/>
    <s v="Food"/>
    <x v="1"/>
    <b v="1"/>
    <n v="1.5"/>
    <n v="1"/>
    <s v="Belvita Snack Packs "/>
    <s v=" Blueberry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03378869"/>
    <s v="Thursday, May 12, 2022"/>
    <s v="Cash"/>
    <n v="146"/>
    <n v="3.5"/>
    <n v="1"/>
    <n v="146"/>
    <n v="3.5"/>
    <n v="1"/>
    <n v="3.5"/>
    <n v="3.5"/>
    <d v="2022-05-12T00:00:00"/>
    <x v="88"/>
    <s v="Non Carbonated"/>
    <x v="2"/>
    <b v="1"/>
    <n v="3.5"/>
    <n v="2.3333333333333335"/>
    <s v="Starbucks Doubleshot Energy "/>
    <s v=" Mocha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03448879"/>
    <s v="Thursday, May 12, 2022"/>
    <s v="Credit"/>
    <n v="142"/>
    <n v="1.5"/>
    <n v="1"/>
    <n v="142"/>
    <n v="1.5"/>
    <n v="1"/>
    <n v="1.5"/>
    <n v="1.5"/>
    <d v="2022-05-12T00:00:00"/>
    <x v="44"/>
    <s v="Carbonated"/>
    <x v="0"/>
    <b v="1"/>
    <n v="1.5"/>
    <n v="1"/>
    <s v="Coca Cola "/>
    <s v=" Zero Sugar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Snapple Diet Tea - Raspberry"/>
    <s v="Non Carbonated"/>
    <n v="15103475618"/>
    <s v="Thursday, May 12, 2022"/>
    <s v="Cash"/>
    <n v="147"/>
    <n v="2.5"/>
    <n v="1"/>
    <n v="147"/>
    <n v="2.5"/>
    <n v="1"/>
    <n v="2.5"/>
    <n v="2.5"/>
    <d v="2022-05-12T00:00:00"/>
    <x v="31"/>
    <s v="Non Carbonated"/>
    <x v="2"/>
    <b v="1"/>
    <n v="2.5"/>
    <n v="1.6666666666666667"/>
    <s v="Snapple Diet Tea "/>
    <s v=" Raspberry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03695995"/>
    <s v="Thursday, May 12, 2022"/>
    <s v="Cash"/>
    <n v="143"/>
    <n v="2.5"/>
    <n v="1"/>
    <n v="143"/>
    <n v="2.5"/>
    <n v="1"/>
    <n v="2.5"/>
    <n v="2.5"/>
    <d v="2022-05-12T00:00:00"/>
    <x v="7"/>
    <s v="Non Carbonated"/>
    <x v="2"/>
    <b v="1"/>
    <n v="2.5"/>
    <n v="1.6666666666666667"/>
    <s v="Snapple Diet Tea "/>
    <s v=" Lemon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03738204"/>
    <s v="Thursday, May 12, 2022"/>
    <s v="Cash"/>
    <n v="114"/>
    <n v="1.5"/>
    <n v="1"/>
    <n v="114"/>
    <n v="1.5"/>
    <n v="1"/>
    <n v="1.5"/>
    <n v="1.5"/>
    <d v="2022-05-12T00:00:00"/>
    <x v="1"/>
    <s v="Food"/>
    <x v="1"/>
    <b v="1"/>
    <n v="1.5"/>
    <n v="1"/>
    <s v="Takis "/>
    <s v=" Hot Chilli Pepper &amp; Lime"/>
    <m/>
    <s v="Thursday"/>
    <s v=" May 12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103787249"/>
    <s v="Thursday, May 12, 2022"/>
    <s v="Cash"/>
    <n v="137"/>
    <n v="1.5"/>
    <n v="1"/>
    <n v="137"/>
    <n v="1.5"/>
    <n v="1"/>
    <n v="1.5"/>
    <n v="1.5"/>
    <d v="2022-05-12T00:00:00"/>
    <x v="125"/>
    <s v="Food"/>
    <x v="1"/>
    <b v="1"/>
    <n v="1.5"/>
    <n v="1"/>
    <s v="Nutri Grain Apple Cinnamon"/>
    <m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03973600"/>
    <s v="Thursday, May 12, 2022"/>
    <s v="Cash"/>
    <n v="114"/>
    <n v="1.5"/>
    <n v="1"/>
    <n v="114"/>
    <n v="1.5"/>
    <n v="1"/>
    <n v="1.5"/>
    <n v="1.5"/>
    <d v="2022-05-12T00:00:00"/>
    <x v="1"/>
    <s v="Food"/>
    <x v="1"/>
    <b v="1"/>
    <n v="1.5"/>
    <n v="1"/>
    <s v="Takis "/>
    <s v=" Hot Chilli Pepper &amp; Lime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03974303"/>
    <s v="Thursday, May 12, 2022"/>
    <s v="Cash"/>
    <n v="142"/>
    <n v="1.5"/>
    <n v="1"/>
    <n v="142"/>
    <n v="1.5"/>
    <n v="1"/>
    <n v="1.5"/>
    <n v="1.5"/>
    <d v="2022-05-12T00:00:00"/>
    <x v="44"/>
    <s v="Carbonated"/>
    <x v="0"/>
    <b v="1"/>
    <n v="1.5"/>
    <n v="1"/>
    <s v="Coca Cola "/>
    <s v=" Zero Sugar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03974826"/>
    <s v="Thursday, May 12, 2022"/>
    <s v="Cash"/>
    <n v="114"/>
    <n v="1.5"/>
    <n v="1"/>
    <n v="114"/>
    <n v="1.5"/>
    <n v="1"/>
    <n v="1.5"/>
    <n v="1.5"/>
    <d v="2022-05-12T00:00:00"/>
    <x v="1"/>
    <s v="Food"/>
    <x v="1"/>
    <b v="1"/>
    <n v="1.5"/>
    <n v="1"/>
    <s v="Takis "/>
    <s v=" Hot Chilli Pepper &amp; Lime"/>
    <m/>
    <s v="Thursday"/>
    <s v=" May 12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106535006"/>
    <s v="Friday, May 13, 2022"/>
    <s v="Credit"/>
    <n v="157"/>
    <n v="3"/>
    <n v="1"/>
    <n v="157"/>
    <n v="3"/>
    <n v="1"/>
    <n v="3"/>
    <n v="3"/>
    <d v="2022-05-13T00:00:00"/>
    <x v="98"/>
    <s v="Food"/>
    <x v="1"/>
    <b v="1"/>
    <n v="3"/>
    <n v="2"/>
    <s v="Lenny &amp; Larrys "/>
    <s v=" SnickerDoodle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106599173"/>
    <s v="Friday, May 13, 2022"/>
    <s v="Cash"/>
    <n v="135"/>
    <n v="1.5"/>
    <n v="1"/>
    <n v="135"/>
    <n v="1.5"/>
    <n v="1"/>
    <n v="1.5"/>
    <n v="1.5"/>
    <d v="2022-05-13T00:00:00"/>
    <x v="125"/>
    <s v="Food"/>
    <x v="1"/>
    <b v="1"/>
    <n v="1.5"/>
    <n v="1"/>
    <s v="Nutri Grain Apple Cinnamon"/>
    <m/>
    <m/>
    <s v="Friday"/>
    <s v=" May 13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107118301"/>
    <s v="Friday, May 13, 2022"/>
    <s v="Credit"/>
    <n v="111"/>
    <n v="1.5"/>
    <n v="1"/>
    <n v="111"/>
    <n v="1.5"/>
    <n v="1"/>
    <n v="1.5"/>
    <n v="1.5"/>
    <d v="2022-05-13T00:00:00"/>
    <x v="51"/>
    <s v="Food"/>
    <x v="1"/>
    <b v="1"/>
    <n v="1.5"/>
    <n v="1"/>
    <s v="Miss Vickie's Potato Chip "/>
    <s v=" Smokehouse BBQ"/>
    <m/>
    <s v="Friday"/>
    <s v=" May 13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107605794"/>
    <s v="Friday, May 13, 2022"/>
    <s v="Credit"/>
    <n v="123"/>
    <n v="1.25"/>
    <n v="1"/>
    <n v="123"/>
    <n v="1.25"/>
    <n v="1"/>
    <n v="1.25"/>
    <n v="1.25"/>
    <d v="2022-05-13T00:00:00"/>
    <x v="48"/>
    <s v="Food"/>
    <x v="1"/>
    <b v="1"/>
    <n v="1.25"/>
    <n v="0.83333333333333337"/>
    <s v="CheezIt "/>
    <s v=" Original"/>
    <m/>
    <s v="Friday"/>
    <s v=" May 13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107592080"/>
    <s v="Friday, May 13, 2022"/>
    <s v="Cash"/>
    <n v="131"/>
    <n v="2"/>
    <n v="1"/>
    <n v="131"/>
    <n v="2"/>
    <n v="1"/>
    <n v="2"/>
    <n v="2"/>
    <d v="2022-05-13T00:00:00"/>
    <x v="80"/>
    <s v="Food"/>
    <x v="1"/>
    <b v="1"/>
    <n v="2"/>
    <n v="1.3333333333333333"/>
    <s v="RXBAR "/>
    <s v=" Protein Bar "/>
    <s v=" Peanut Butter"/>
    <s v="Friday"/>
    <s v=" May 13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107638009"/>
    <s v="Friday, May 13, 2022"/>
    <s v="Cash"/>
    <n v="131"/>
    <n v="2"/>
    <n v="1"/>
    <n v="131"/>
    <n v="2"/>
    <n v="1"/>
    <n v="2"/>
    <n v="2"/>
    <d v="2022-05-13T00:00:00"/>
    <x v="80"/>
    <s v="Food"/>
    <x v="1"/>
    <b v="1"/>
    <n v="2"/>
    <n v="1.3333333333333333"/>
    <s v="RXBAR "/>
    <s v=" Protein Bar "/>
    <s v=" Peanut Butter"/>
    <s v="Friday"/>
    <s v=" May 13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07995707"/>
    <s v="Friday, May 13, 2022"/>
    <s v="Cash"/>
    <n v="143"/>
    <n v="2.5"/>
    <n v="1"/>
    <n v="143"/>
    <n v="2.5"/>
    <n v="1"/>
    <n v="2.5"/>
    <n v="2.5"/>
    <d v="2022-05-13T00:00:00"/>
    <x v="37"/>
    <s v="Non Carbonated"/>
    <x v="2"/>
    <b v="1"/>
    <n v="2.5"/>
    <n v="1.6666666666666667"/>
    <s v="Snapple Diet Tea "/>
    <s v=" Peach Tea"/>
    <m/>
    <s v="Friday"/>
    <s v=" May 13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08005309"/>
    <s v="Friday, May 13, 2022"/>
    <s v="Cash"/>
    <n v="143"/>
    <n v="2.5"/>
    <n v="1"/>
    <n v="143"/>
    <n v="2.5"/>
    <n v="1"/>
    <n v="2.5"/>
    <n v="2.5"/>
    <d v="2022-05-13T00:00:00"/>
    <x v="37"/>
    <s v="Non Carbonated"/>
    <x v="2"/>
    <b v="1"/>
    <n v="2.5"/>
    <n v="1.6666666666666667"/>
    <s v="Snapple Diet Tea "/>
    <s v=" Peach Tea"/>
    <m/>
    <s v="Friday"/>
    <s v=" May 13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108268508"/>
    <s v="Friday, May 13, 2022"/>
    <s v="Credit"/>
    <n v="125"/>
    <n v="1.5"/>
    <n v="1"/>
    <n v="125"/>
    <n v="1.5"/>
    <n v="1"/>
    <n v="1.5"/>
    <n v="1.5"/>
    <d v="2022-05-13T00:00:00"/>
    <x v="86"/>
    <s v="Food"/>
    <x v="1"/>
    <b v="1"/>
    <n v="1.5"/>
    <n v="1"/>
    <s v="CheezIt "/>
    <s v=" Cheddar Sour Cream and Onion"/>
    <m/>
    <s v="Friday"/>
    <s v=" May 13"/>
    <n v="2022"/>
    <n v="6527"/>
  </r>
  <r>
    <s v="Processed"/>
    <s v="VJ300320686"/>
    <s v="Earle Asphalt"/>
    <s v="Earle Asphalt x1371"/>
    <n v="35.2750871"/>
    <n v="-90.466769400000004"/>
    <s v="CheezIt - White Cheddar"/>
    <s v="Food"/>
    <n v="15108300911"/>
    <s v="Friday, May 13, 2022"/>
    <s v="Credit"/>
    <n v="124"/>
    <n v="1.5"/>
    <n v="1"/>
    <n v="124"/>
    <n v="1.5"/>
    <n v="1"/>
    <n v="1.5"/>
    <n v="1.5"/>
    <d v="2022-05-13T00:00:00"/>
    <x v="53"/>
    <s v="Food"/>
    <x v="1"/>
    <b v="1"/>
    <n v="1.5"/>
    <n v="1"/>
    <s v="CheezIt "/>
    <s v=" White Cheddar"/>
    <m/>
    <s v="Friday"/>
    <s v=" May 13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108312079"/>
    <s v="Friday, May 13, 2022"/>
    <s v="Credit"/>
    <n v="125"/>
    <n v="1.5"/>
    <n v="1"/>
    <n v="125"/>
    <n v="1.5"/>
    <n v="1"/>
    <n v="1.5"/>
    <n v="1.5"/>
    <d v="2022-05-13T00:00:00"/>
    <x v="86"/>
    <s v="Food"/>
    <x v="1"/>
    <b v="1"/>
    <n v="1.5"/>
    <n v="1"/>
    <s v="CheezIt "/>
    <s v=" Cheddar Sour Cream and Onion"/>
    <m/>
    <s v="Friday"/>
    <s v=" May 13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108316327"/>
    <s v="Friday, May 13, 2022"/>
    <s v="Credit"/>
    <n v="125"/>
    <n v="1.5"/>
    <n v="1"/>
    <n v="125"/>
    <n v="1.5"/>
    <n v="1"/>
    <n v="1.5"/>
    <n v="1.5"/>
    <d v="2022-05-13T00:00:00"/>
    <x v="86"/>
    <s v="Food"/>
    <x v="1"/>
    <b v="1"/>
    <n v="1.5"/>
    <n v="1"/>
    <s v="CheezIt "/>
    <s v=" Cheddar Sour Cream and Onion"/>
    <m/>
    <s v="Friday"/>
    <s v=" May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08780925"/>
    <s v="Friday, May 13, 2022"/>
    <s v="Cash"/>
    <n v="144"/>
    <n v="1.5"/>
    <n v="1"/>
    <n v="144"/>
    <n v="1.5"/>
    <n v="1"/>
    <n v="1.5"/>
    <n v="1.5"/>
    <d v="2022-05-13T00:00:00"/>
    <x v="29"/>
    <s v="Water"/>
    <x v="3"/>
    <b v="1"/>
    <n v="1.5"/>
    <n v="1"/>
    <s v="Poland Springs Water"/>
    <m/>
    <m/>
    <s v="Friday"/>
    <s v=" May 13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108840792"/>
    <s v="Friday, May 13, 2022"/>
    <s v="Credit"/>
    <n v="124"/>
    <n v="1.5"/>
    <n v="1"/>
    <n v="124"/>
    <n v="1.5"/>
    <n v="1"/>
    <n v="1.5"/>
    <n v="1.5"/>
    <d v="2022-05-13T00:00:00"/>
    <x v="1"/>
    <s v="Food"/>
    <x v="1"/>
    <b v="1"/>
    <n v="1.5"/>
    <n v="1"/>
    <s v="Takis "/>
    <s v=" Hot Chilli Pepper &amp; Lime"/>
    <m/>
    <s v="Friday"/>
    <s v=" May 13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08848488"/>
    <s v="Friday, May 13, 2022"/>
    <s v="Credit"/>
    <n v="140"/>
    <n v="1.5"/>
    <n v="1"/>
    <n v="140"/>
    <n v="1.5"/>
    <n v="1"/>
    <n v="1.5"/>
    <n v="1.5"/>
    <d v="2022-05-13T00:00:00"/>
    <x v="44"/>
    <s v="Carbonated"/>
    <x v="0"/>
    <b v="1"/>
    <n v="1.5"/>
    <n v="1"/>
    <s v="Coca Cola "/>
    <s v=" Zero Sugar"/>
    <m/>
    <s v="Friday"/>
    <s v=" May 13"/>
    <n v="2022"/>
    <n v="6527"/>
  </r>
  <r>
    <s v="Processed"/>
    <s v="VJ300320611"/>
    <s v="Brunswick Sq Mall"/>
    <s v="BSQ Mall x1366 - ATT"/>
    <n v="40.423690999999998"/>
    <n v="-74.380831999999998"/>
    <s v="Bubly - Mango"/>
    <s v="Carbonated"/>
    <n v="15108877759"/>
    <s v="Friday, May 13, 2022"/>
    <s v="Cash"/>
    <n v="141"/>
    <n v="1.5"/>
    <n v="1"/>
    <n v="141"/>
    <n v="1.5"/>
    <n v="1"/>
    <n v="1.5"/>
    <n v="1.5"/>
    <d v="2022-05-13T00:00:00"/>
    <x v="124"/>
    <s v="Carbonated"/>
    <x v="0"/>
    <b v="1"/>
    <n v="1.5"/>
    <n v="1"/>
    <s v="Bubly "/>
    <s v=" Mango"/>
    <m/>
    <s v="Friday"/>
    <s v=" May 13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108915525"/>
    <s v="Friday, May 13, 2022"/>
    <s v="Credit"/>
    <n v="113"/>
    <n v="1.5"/>
    <n v="1"/>
    <n v="113"/>
    <n v="1.5"/>
    <n v="1"/>
    <n v="1.5"/>
    <n v="1.5"/>
    <d v="2022-05-13T00:00:00"/>
    <x v="123"/>
    <s v="Food"/>
    <x v="1"/>
    <b v="1"/>
    <n v="1.5"/>
    <n v="1"/>
    <s v="Pop Corners "/>
    <s v=" White Cheddar"/>
    <m/>
    <s v="Friday"/>
    <s v=" May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08982874"/>
    <s v="Friday, May 13, 2022"/>
    <s v="Cash"/>
    <n v="144"/>
    <n v="1.5"/>
    <n v="1"/>
    <n v="144"/>
    <n v="1.5"/>
    <n v="1"/>
    <n v="1.5"/>
    <n v="1.5"/>
    <d v="2022-05-13T00:00:00"/>
    <x v="29"/>
    <s v="Water"/>
    <x v="3"/>
    <b v="1"/>
    <n v="1.5"/>
    <n v="1"/>
    <s v="Poland Springs Water"/>
    <m/>
    <m/>
    <s v="Friday"/>
    <s v=" May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08986858"/>
    <s v="Friday, May 13, 2022"/>
    <s v="Cash"/>
    <n v="142"/>
    <n v="1.5"/>
    <n v="1"/>
    <n v="142"/>
    <n v="1.5"/>
    <n v="1"/>
    <n v="1.5"/>
    <n v="1.5"/>
    <d v="2022-05-13T00:00:00"/>
    <x v="44"/>
    <s v="Carbonated"/>
    <x v="0"/>
    <b v="1"/>
    <n v="1.5"/>
    <n v="1"/>
    <s v="Coca Cola "/>
    <s v=" Zero Sugar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109454404"/>
    <s v="Friday, May 13, 2022"/>
    <s v="Cash"/>
    <n v="110"/>
    <n v="1.5"/>
    <n v="1"/>
    <n v="110"/>
    <n v="1.5"/>
    <n v="1"/>
    <n v="1.5"/>
    <n v="1.5"/>
    <d v="2022-05-13T00:00:00"/>
    <x v="71"/>
    <s v="Food"/>
    <x v="1"/>
    <b v="1"/>
    <n v="1.5"/>
    <n v="1"/>
    <s v="Funyuns "/>
    <s v=" Flaming Hot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Doritos Spicy Nacho"/>
    <m/>
    <n v="15109498722"/>
    <s v="Friday, May 13, 2022"/>
    <s v="Cash"/>
    <n v="113"/>
    <n v="1.5"/>
    <n v="1"/>
    <n v="113"/>
    <n v="1.5"/>
    <n v="1"/>
    <n v="1.5"/>
    <n v="1.5"/>
    <d v="2022-05-13T00:00:00"/>
    <x v="140"/>
    <s v="Cell is Blank - Dis-regard"/>
    <x v="1"/>
    <b v="1"/>
    <n v="1.5"/>
    <n v="1"/>
    <s v="Doritos Spicy Nacho"/>
    <m/>
    <m/>
    <s v="Friday"/>
    <s v=" May 13"/>
    <n v="2022"/>
    <n v="6527"/>
  </r>
  <r>
    <s v="Processed"/>
    <s v="VJ300205292"/>
    <s v="Brunswick Sq Mall"/>
    <s v="BSQ Mall x1364 - Zales"/>
    <n v="40.423690999999998"/>
    <n v="-74.380831999999998"/>
    <s v="Vitamin Water - Ice Cool Blue Lavender"/>
    <s v="Water"/>
    <n v="15109534990"/>
    <s v="Friday, May 13, 2022"/>
    <s v="Credit"/>
    <n v="145"/>
    <n v="2.75"/>
    <n v="1"/>
    <n v="145"/>
    <n v="2.75"/>
    <n v="1"/>
    <n v="2.75"/>
    <n v="2.75"/>
    <d v="2022-05-13T00:00:00"/>
    <x v="52"/>
    <s v="Water"/>
    <x v="3"/>
    <b v="1"/>
    <n v="2.75"/>
    <n v="1.8333333333333333"/>
    <s v="Vitamin Water "/>
    <s v=" Ice Cool Blue Lavender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09734526"/>
    <s v="Friday, May 13, 2022"/>
    <s v="Cash"/>
    <n v="141"/>
    <n v="1.5"/>
    <n v="1"/>
    <n v="141"/>
    <n v="1.5"/>
    <n v="1"/>
    <n v="1.5"/>
    <n v="1.5"/>
    <d v="2022-05-13T00:00:00"/>
    <x v="44"/>
    <s v="Carbonated"/>
    <x v="0"/>
    <b v="1"/>
    <n v="1.5"/>
    <n v="1"/>
    <s v="Coca Cola "/>
    <s v=" Zero Sugar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09734622"/>
    <s v="Friday, May 13, 2022"/>
    <s v="Cash"/>
    <n v="111"/>
    <n v="1.5"/>
    <n v="1"/>
    <n v="111"/>
    <n v="1.5"/>
    <n v="1"/>
    <n v="1.5"/>
    <n v="1.5"/>
    <d v="2022-05-13T00:00:00"/>
    <x v="42"/>
    <s v="Food"/>
    <x v="1"/>
    <b v="1"/>
    <n v="1.5"/>
    <n v="1"/>
    <s v="Chesters Fries Flaming hot"/>
    <m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09893887"/>
    <s v="Friday, May 13, 2022"/>
    <s v="Cash"/>
    <n v="140"/>
    <n v="1.25"/>
    <n v="1"/>
    <n v="140"/>
    <n v="1.25"/>
    <n v="1"/>
    <n v="1.25"/>
    <n v="1.25"/>
    <d v="2022-05-13T00:00:00"/>
    <x v="70"/>
    <s v="Carbonated"/>
    <x v="0"/>
    <b v="1"/>
    <n v="1.25"/>
    <n v="0.83333333333333337"/>
    <s v="Sunkist Soda "/>
    <s v=" Orange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09996622"/>
    <s v="Friday, May 13, 2022"/>
    <s v="Cash"/>
    <n v="134"/>
    <n v="2"/>
    <n v="1"/>
    <n v="134"/>
    <n v="2"/>
    <n v="1"/>
    <n v="2"/>
    <n v="2"/>
    <d v="2022-05-13T00:00:00"/>
    <x v="10"/>
    <s v="Food"/>
    <x v="1"/>
    <b v="1"/>
    <n v="2"/>
    <n v="1.3333333333333333"/>
    <s v="KitKat "/>
    <s v=" Crisp Wafers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09996842"/>
    <s v="Friday, May 13, 2022"/>
    <s v="Cash"/>
    <n v="148"/>
    <n v="3.5"/>
    <n v="1"/>
    <n v="148"/>
    <n v="3.5"/>
    <n v="1"/>
    <n v="3.5"/>
    <n v="3.5"/>
    <d v="2022-05-13T00:00:00"/>
    <x v="45"/>
    <s v="Carbonated"/>
    <x v="0"/>
    <b v="1"/>
    <n v="3.5"/>
    <n v="2.3333333333333335"/>
    <s v="Red Bull "/>
    <s v=" Original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10016681"/>
    <s v="Friday, May 13, 2022"/>
    <s v="Cash"/>
    <n v="146"/>
    <n v="3"/>
    <n v="1"/>
    <n v="146"/>
    <n v="3"/>
    <n v="1"/>
    <n v="3"/>
    <n v="3"/>
    <d v="2022-05-13T00:00:00"/>
    <x v="5"/>
    <s v="Carbonated"/>
    <x v="0"/>
    <b v="1"/>
    <n v="3"/>
    <n v="2"/>
    <s v="Monster Energy Original"/>
    <m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10044727"/>
    <s v="Friday, May 13, 2022"/>
    <s v="Cash"/>
    <n v="140"/>
    <n v="1.25"/>
    <n v="1"/>
    <n v="140"/>
    <n v="1.25"/>
    <n v="1"/>
    <n v="1.25"/>
    <n v="1.25"/>
    <d v="2022-05-13T00:00:00"/>
    <x v="70"/>
    <s v="Carbonated"/>
    <x v="0"/>
    <b v="1"/>
    <n v="1.25"/>
    <n v="0.83333333333333337"/>
    <s v="Sunkist Soda "/>
    <s v=" Orange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10045028"/>
    <s v="Friday, May 13, 2022"/>
    <s v="Cash"/>
    <n v="140"/>
    <n v="1.25"/>
    <n v="1"/>
    <n v="140"/>
    <n v="1.25"/>
    <n v="1"/>
    <n v="1.25"/>
    <n v="1.25"/>
    <d v="2022-05-13T00:00:00"/>
    <x v="70"/>
    <s v="Carbonated"/>
    <x v="0"/>
    <b v="1"/>
    <n v="1.25"/>
    <n v="0.83333333333333337"/>
    <s v="Sunkist Soda "/>
    <s v=" Orange"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10051219"/>
    <s v="Friday, May 13, 2022"/>
    <s v="Cash"/>
    <n v="112"/>
    <n v="1.5"/>
    <n v="1"/>
    <n v="112"/>
    <n v="1.5"/>
    <n v="1"/>
    <n v="1.5"/>
    <n v="1.5"/>
    <d v="2022-05-13T00:00:00"/>
    <x v="127"/>
    <s v="Food"/>
    <x v="1"/>
    <b v="1"/>
    <n v="1.5"/>
    <n v="1"/>
    <s v="Cheetos Puffs"/>
    <m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110172692"/>
    <s v="Friday, May 13, 2022"/>
    <s v="Cash"/>
    <n v="121"/>
    <n v="2"/>
    <n v="1"/>
    <n v="121"/>
    <n v="2"/>
    <n v="1"/>
    <n v="2"/>
    <n v="2"/>
    <d v="2022-05-13T00:00:00"/>
    <x v="75"/>
    <s v="Food"/>
    <x v="1"/>
    <b v="1"/>
    <n v="2"/>
    <n v="1.3333333333333333"/>
    <s v="Cheetos Flaming Hot Limon Crunchy"/>
    <m/>
    <m/>
    <s v="Friday"/>
    <s v=" May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10432726"/>
    <s v="Saturday, May 14, 2022"/>
    <s v="Cash"/>
    <n v="144"/>
    <n v="3"/>
    <n v="1"/>
    <n v="144"/>
    <n v="3"/>
    <n v="1"/>
    <n v="3"/>
    <n v="3"/>
    <d v="2022-05-13T00:00:00"/>
    <x v="5"/>
    <s v="Carbonated"/>
    <x v="0"/>
    <b v="1"/>
    <n v="3"/>
    <n v="2"/>
    <s v="Monster Energy Original"/>
    <m/>
    <m/>
    <s v="Saturday"/>
    <s v=" May 1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10432838"/>
    <s v="Saturday, May 14, 2022"/>
    <s v="Cash"/>
    <n v="111"/>
    <n v="1.5"/>
    <n v="1"/>
    <n v="111"/>
    <n v="1.5"/>
    <n v="1"/>
    <n v="1.5"/>
    <n v="1.5"/>
    <d v="2022-05-13T00:00:00"/>
    <x v="42"/>
    <s v="Food"/>
    <x v="1"/>
    <b v="1"/>
    <n v="1.5"/>
    <n v="1"/>
    <s v="Chesters Fries Flaming hot"/>
    <m/>
    <m/>
    <s v="Saturday"/>
    <s v=" May 14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110709552"/>
    <s v="Saturday, May 14, 2022"/>
    <s v="Cash"/>
    <n v="110"/>
    <n v="1.5"/>
    <n v="1"/>
    <n v="110"/>
    <n v="1.5"/>
    <n v="1"/>
    <n v="1.5"/>
    <n v="1.5"/>
    <d v="2022-05-14T00:00:00"/>
    <x v="71"/>
    <s v="Food"/>
    <x v="1"/>
    <b v="1"/>
    <n v="1.5"/>
    <n v="1"/>
    <s v="Funyuns "/>
    <s v=" Flaming Hot"/>
    <m/>
    <s v="Saturday"/>
    <s v=" Ma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10709755"/>
    <s v="Saturday, May 14, 2022"/>
    <s v="Cash"/>
    <n v="141"/>
    <n v="1.5"/>
    <n v="1"/>
    <n v="141"/>
    <n v="1.5"/>
    <n v="1"/>
    <n v="1.5"/>
    <n v="1.5"/>
    <d v="2022-05-14T00:00:00"/>
    <x v="44"/>
    <s v="Carbonated"/>
    <x v="0"/>
    <b v="1"/>
    <n v="1.5"/>
    <n v="1"/>
    <s v="Coca Cola "/>
    <s v=" Zero Sugar"/>
    <m/>
    <s v="Saturday"/>
    <s v=" Ma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10998836"/>
    <s v="Saturday, May 14, 2022"/>
    <s v="Cash"/>
    <n v="141"/>
    <n v="1.5"/>
    <n v="1"/>
    <n v="141"/>
    <n v="1.5"/>
    <n v="1"/>
    <n v="1.5"/>
    <n v="1.5"/>
    <d v="2022-05-14T00:00:00"/>
    <x v="44"/>
    <s v="Carbonated"/>
    <x v="0"/>
    <b v="1"/>
    <n v="1.5"/>
    <n v="1"/>
    <s v="Coca Cola "/>
    <s v=" Zero Sugar"/>
    <m/>
    <s v="Saturday"/>
    <s v=" May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11001200"/>
    <s v="Saturday, May 14, 2022"/>
    <s v="Cash"/>
    <n v="141"/>
    <n v="1.5"/>
    <n v="1"/>
    <n v="141"/>
    <n v="1.5"/>
    <n v="1"/>
    <n v="1.5"/>
    <n v="1.5"/>
    <d v="2022-05-14T00:00:00"/>
    <x v="44"/>
    <s v="Carbonated"/>
    <x v="0"/>
    <b v="1"/>
    <n v="1.5"/>
    <n v="1"/>
    <s v="Coca Cola "/>
    <s v=" Zero Sugar"/>
    <m/>
    <s v="Saturday"/>
    <s v=" May 14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5112196220"/>
    <s v="Saturday, May 14, 2022"/>
    <s v="Cash"/>
    <n v="144"/>
    <n v="2.5"/>
    <n v="1"/>
    <n v="144"/>
    <n v="2.5"/>
    <n v="1"/>
    <n v="2.5"/>
    <n v="2.5"/>
    <d v="2022-05-14T00:00:00"/>
    <x v="122"/>
    <s v="Non Carbonated"/>
    <x v="2"/>
    <b v="1"/>
    <n v="2.5"/>
    <n v="1.6666666666666667"/>
    <s v="Bai Lemonade "/>
    <s v=" Burundi Blueberry"/>
    <m/>
    <s v="Saturday"/>
    <s v=" May 1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12250086"/>
    <s v="Saturday, May 14, 2022"/>
    <s v="Cash"/>
    <n v="122"/>
    <n v="1.25"/>
    <n v="1"/>
    <n v="122"/>
    <n v="1.25"/>
    <n v="1"/>
    <n v="1.25"/>
    <n v="1.25"/>
    <d v="2022-05-14T00:00:00"/>
    <x v="139"/>
    <s v="Food"/>
    <x v="1"/>
    <b v="1"/>
    <n v="1.25"/>
    <n v="0.83333333333333337"/>
    <s v="Goldfish Baked "/>
    <s v=" Cheddar"/>
    <m/>
    <s v="Saturday"/>
    <s v=" May 14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5112404681"/>
    <s v="Saturday, May 14, 2022"/>
    <s v="Credit"/>
    <n v="147"/>
    <n v="2.75"/>
    <n v="1"/>
    <n v="147"/>
    <n v="2.75"/>
    <n v="1"/>
    <n v="2.75"/>
    <n v="2.75"/>
    <d v="2022-05-14T00:00:00"/>
    <x v="66"/>
    <s v="Water"/>
    <x v="3"/>
    <b v="1"/>
    <n v="2.75"/>
    <n v="1.8333333333333333"/>
    <s v="Vitamin Water "/>
    <s v=" Squeezed Lemonade"/>
    <m/>
    <s v="Saturday"/>
    <s v=" May 14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12496059"/>
    <s v="Saturday, May 14, 2022"/>
    <s v="Cash"/>
    <n v="143"/>
    <n v="2.5"/>
    <n v="1"/>
    <n v="143"/>
    <n v="2.5"/>
    <n v="1"/>
    <n v="2.5"/>
    <n v="2.5"/>
    <d v="2022-05-14T00:00:00"/>
    <x v="37"/>
    <s v="Non Carbonated"/>
    <x v="2"/>
    <b v="1"/>
    <n v="2.5"/>
    <n v="1.6666666666666667"/>
    <s v="Snapple Diet Tea "/>
    <s v=" Peach Tea"/>
    <m/>
    <s v="Saturday"/>
    <s v=" May 14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5112693219"/>
    <s v="Saturday, May 14, 2022"/>
    <s v="Cash"/>
    <n v="114"/>
    <n v="1.5"/>
    <n v="1"/>
    <n v="114"/>
    <n v="1.5"/>
    <n v="1"/>
    <n v="1.5"/>
    <n v="1.5"/>
    <d v="2022-05-14T00:00:00"/>
    <x v="60"/>
    <s v="Food"/>
    <x v="1"/>
    <b v="1"/>
    <n v="1.5"/>
    <n v="1"/>
    <s v="SunChips Multigrain "/>
    <s v=" Original"/>
    <m/>
    <s v="Saturday"/>
    <s v=" May 14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112699093"/>
    <s v="Saturday, May 14, 2022"/>
    <s v="Cash"/>
    <n v="112"/>
    <n v="1.5"/>
    <n v="1"/>
    <n v="112"/>
    <n v="1.5"/>
    <n v="1"/>
    <n v="1.5"/>
    <n v="1.5"/>
    <d v="2022-05-14T00:00:00"/>
    <x v="141"/>
    <s v="Food"/>
    <x v="1"/>
    <b v="1"/>
    <n v="1.5"/>
    <n v="1"/>
    <s v="Pop Corners "/>
    <s v=" Sweet &amp; Salty Kettle"/>
    <m/>
    <s v="Saturday"/>
    <s v=" May 1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12722472"/>
    <s v="Saturday, May 14, 2022"/>
    <s v="Cash"/>
    <n v="144"/>
    <n v="1.5"/>
    <n v="1"/>
    <n v="144"/>
    <n v="1.5"/>
    <n v="1"/>
    <n v="1.5"/>
    <n v="1.5"/>
    <d v="2022-05-14T00:00:00"/>
    <x v="29"/>
    <s v="Water"/>
    <x v="3"/>
    <b v="1"/>
    <n v="1.5"/>
    <n v="1"/>
    <s v="Poland Springs Water"/>
    <m/>
    <m/>
    <s v="Saturday"/>
    <s v=" May 14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114223175"/>
    <s v="Sunday, May 15, 2022"/>
    <s v="Credit"/>
    <n v="145"/>
    <n v="2.75"/>
    <n v="1"/>
    <n v="145"/>
    <n v="2.75"/>
    <n v="1"/>
    <n v="2.75"/>
    <n v="2.75"/>
    <d v="2022-05-15T00:00:00"/>
    <x v="120"/>
    <s v="Non Carbonated"/>
    <x v="2"/>
    <b v="1"/>
    <n v="2.75"/>
    <n v="1.8333333333333333"/>
    <s v="Bai Antioxidant "/>
    <s v=" Tanzania Lemon Super Tea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114453109"/>
    <s v="Sunday, May 15, 2022"/>
    <s v="Credit"/>
    <n v="151"/>
    <n v="4"/>
    <n v="1"/>
    <n v="151"/>
    <n v="4"/>
    <n v="1"/>
    <n v="4"/>
    <n v="4"/>
    <d v="2022-05-15T00:00:00"/>
    <x v="142"/>
    <s v="Cell is Blank - Dis-regard"/>
    <x v="1"/>
    <b v="1"/>
    <n v="4"/>
    <n v="2.6666666666666665"/>
    <s v="Mini Chips Ahoy "/>
    <s v=" Go Paks"/>
    <m/>
    <s v="Sunday"/>
    <s v=" May 1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14516354"/>
    <s v="Sunday, May 15, 2022"/>
    <s v="Credit"/>
    <n v="144"/>
    <n v="1.5"/>
    <n v="1"/>
    <n v="144"/>
    <n v="1.5"/>
    <n v="1"/>
    <n v="1.5"/>
    <n v="4.5"/>
    <d v="2022-05-15T00:00:00"/>
    <x v="29"/>
    <s v="Water"/>
    <x v="3"/>
    <b v="1"/>
    <n v="1.5"/>
    <n v="1"/>
    <s v="Poland Springs Water"/>
    <m/>
    <m/>
    <s v="Sunday"/>
    <s v=" May 15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114516354"/>
    <s v="Sunday, May 15, 2022"/>
    <s v="Credit"/>
    <n v="146"/>
    <n v="3"/>
    <n v="1"/>
    <n v="146"/>
    <n v="3"/>
    <n v="1"/>
    <n v="3"/>
    <n v="4.5"/>
    <d v="2022-05-15T00:00:00"/>
    <x v="5"/>
    <s v="Carbonated"/>
    <x v="0"/>
    <b v="1"/>
    <n v="3"/>
    <n v="2"/>
    <s v="Monster Energy Original"/>
    <m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14531171"/>
    <s v="Sunday, May 15, 2022"/>
    <s v="Cash"/>
    <n v="112"/>
    <n v="1.5"/>
    <n v="1"/>
    <n v="112"/>
    <n v="1.5"/>
    <n v="1"/>
    <n v="1.5"/>
    <n v="1.5"/>
    <d v="2022-05-15T00:00:00"/>
    <x v="35"/>
    <s v="Food"/>
    <x v="1"/>
    <b v="1"/>
    <n v="1.5"/>
    <n v="1"/>
    <s v="SunChips Multigrain "/>
    <s v=" Harvest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14533042"/>
    <s v="Sunday, May 15, 2022"/>
    <s v="Cash"/>
    <n v="122"/>
    <n v="1.25"/>
    <n v="1"/>
    <n v="122"/>
    <n v="1.25"/>
    <n v="1"/>
    <n v="1.25"/>
    <n v="1.25"/>
    <d v="2022-05-15T00:00:00"/>
    <x v="139"/>
    <s v="Food"/>
    <x v="1"/>
    <b v="1"/>
    <n v="1.25"/>
    <n v="0.83333333333333337"/>
    <s v="Goldfish Baked "/>
    <s v="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114536047"/>
    <s v="Sunday, May 15, 2022"/>
    <s v="Cash"/>
    <n v="113"/>
    <n v="1.5"/>
    <n v="1"/>
    <n v="113"/>
    <n v="1.5"/>
    <n v="1"/>
    <n v="1.5"/>
    <n v="1.5"/>
    <d v="2022-05-15T00:00:00"/>
    <x v="123"/>
    <s v="Food"/>
    <x v="1"/>
    <b v="1"/>
    <n v="1.5"/>
    <n v="1"/>
    <s v="Pop Corners "/>
    <s v=" White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114543591"/>
    <s v="Sunday, May 15, 2022"/>
    <s v="Cash"/>
    <n v="113"/>
    <n v="1.5"/>
    <n v="1"/>
    <n v="113"/>
    <n v="1.5"/>
    <n v="1"/>
    <n v="1.5"/>
    <n v="1.5"/>
    <d v="2022-05-15T00:00:00"/>
    <x v="123"/>
    <s v="Food"/>
    <x v="1"/>
    <b v="1"/>
    <n v="1.5"/>
    <n v="1"/>
    <s v="Pop Corners "/>
    <s v=" White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14550450"/>
    <s v="Sunday, May 15, 2022"/>
    <s v="Credit"/>
    <n v="112"/>
    <n v="1.5"/>
    <n v="1"/>
    <n v="112"/>
    <n v="1.5"/>
    <n v="1"/>
    <n v="1.5"/>
    <n v="1.5"/>
    <d v="2022-05-15T00:00:00"/>
    <x v="35"/>
    <s v="Food"/>
    <x v="1"/>
    <b v="1"/>
    <n v="1.5"/>
    <n v="1"/>
    <s v="SunChips Multigrain "/>
    <s v=" Harvest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14568767"/>
    <s v="Sunday, May 15, 2022"/>
    <s v="Cash"/>
    <n v="144"/>
    <n v="1.5"/>
    <n v="1"/>
    <n v="144"/>
    <n v="1.5"/>
    <n v="1"/>
    <n v="1.5"/>
    <n v="1.5"/>
    <d v="2022-05-15T00:00:00"/>
    <x v="29"/>
    <s v="Water"/>
    <x v="3"/>
    <b v="1"/>
    <n v="1.5"/>
    <n v="1"/>
    <s v="Poland Springs Water"/>
    <m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14633426"/>
    <s v="Sunday, May 15, 2022"/>
    <s v="Credit"/>
    <n v="122"/>
    <n v="1.25"/>
    <n v="1"/>
    <n v="122"/>
    <n v="1.25"/>
    <n v="1"/>
    <n v="1.25"/>
    <n v="1.25"/>
    <d v="2022-05-15T00:00:00"/>
    <x v="139"/>
    <s v="Food"/>
    <x v="1"/>
    <b v="1"/>
    <n v="1.25"/>
    <n v="0.83333333333333337"/>
    <s v="Goldfish Baked "/>
    <s v="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14648200"/>
    <s v="Sunday, May 15, 2022"/>
    <s v="Cash"/>
    <n v="144"/>
    <n v="1.5"/>
    <n v="1"/>
    <n v="144"/>
    <n v="1.5"/>
    <n v="1"/>
    <n v="1.5"/>
    <n v="1.5"/>
    <d v="2022-05-15T00:00:00"/>
    <x v="29"/>
    <s v="Water"/>
    <x v="3"/>
    <b v="1"/>
    <n v="1.5"/>
    <n v="1"/>
    <s v="Poland Springs Water"/>
    <m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114760695"/>
    <s v="Sunday, May 15, 2022"/>
    <s v="Cash"/>
    <n v="134"/>
    <n v="2"/>
    <n v="1"/>
    <n v="134"/>
    <n v="2"/>
    <n v="1"/>
    <n v="2"/>
    <n v="2"/>
    <d v="2022-05-15T00:00:00"/>
    <x v="11"/>
    <s v="Food"/>
    <x v="1"/>
    <b v="1"/>
    <n v="2"/>
    <n v="1.3333333333333333"/>
    <s v="Wonderful Pistachios "/>
    <s v=" Variety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14828368"/>
    <s v="Sunday, May 15, 2022"/>
    <s v="Credit"/>
    <n v="122"/>
    <n v="1.25"/>
    <n v="1"/>
    <n v="122"/>
    <n v="1.25"/>
    <n v="1"/>
    <n v="1.25"/>
    <n v="1.25"/>
    <d v="2022-05-15T00:00:00"/>
    <x v="139"/>
    <s v="Food"/>
    <x v="1"/>
    <b v="1"/>
    <n v="1.25"/>
    <n v="0.83333333333333337"/>
    <s v="Goldfish Baked "/>
    <s v="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14830866"/>
    <s v="Sunday, May 15, 2022"/>
    <s v="Credit"/>
    <n v="144"/>
    <n v="1.5"/>
    <n v="1"/>
    <n v="144"/>
    <n v="1.5"/>
    <n v="1"/>
    <n v="1.5"/>
    <n v="1.5"/>
    <d v="2022-05-15T00:00:00"/>
    <x v="29"/>
    <s v="Water"/>
    <x v="3"/>
    <b v="1"/>
    <n v="1.5"/>
    <n v="1"/>
    <s v="Poland Springs Water"/>
    <m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14833497"/>
    <s v="Sunday, May 15, 2022"/>
    <s v="Credit"/>
    <n v="112"/>
    <n v="1.5"/>
    <n v="1"/>
    <n v="112"/>
    <n v="1.5"/>
    <n v="1"/>
    <n v="1.5"/>
    <n v="1.5"/>
    <d v="2022-05-15T00:00:00"/>
    <x v="35"/>
    <s v="Food"/>
    <x v="1"/>
    <b v="1"/>
    <n v="1.5"/>
    <n v="1"/>
    <s v="SunChips Multigrain "/>
    <s v=" Harvest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14836940"/>
    <s v="Sunday, May 15, 2022"/>
    <s v="Credit"/>
    <n v="122"/>
    <n v="1.25"/>
    <n v="1"/>
    <n v="122"/>
    <n v="1.25"/>
    <n v="1"/>
    <n v="1.25"/>
    <n v="1.25"/>
    <d v="2022-05-15T00:00:00"/>
    <x v="139"/>
    <s v="Food"/>
    <x v="1"/>
    <b v="1"/>
    <n v="1.25"/>
    <n v="0.83333333333333337"/>
    <s v="Goldfish Baked "/>
    <s v=" Cheddar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114874556"/>
    <s v="Sunday, May 15, 2022"/>
    <s v="Cash"/>
    <n v="123"/>
    <n v="1.25"/>
    <n v="1"/>
    <n v="123"/>
    <n v="1.25"/>
    <n v="1"/>
    <n v="1.25"/>
    <n v="1.25"/>
    <d v="2022-05-15T00:00:00"/>
    <x v="68"/>
    <s v="Food"/>
    <x v="1"/>
    <b v="1"/>
    <n v="1.25"/>
    <n v="0.83333333333333337"/>
    <s v="CheezIt "/>
    <s v=" Double Cheese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14878843"/>
    <s v="Sunday, May 15, 2022"/>
    <s v="Cash"/>
    <n v="152"/>
    <n v="4"/>
    <n v="1"/>
    <n v="152"/>
    <n v="4"/>
    <n v="1"/>
    <n v="4"/>
    <n v="4"/>
    <d v="2022-05-15T00:00:00"/>
    <x v="143"/>
    <s v="Cell is Blank - Dis-regard"/>
    <x v="1"/>
    <b v="1"/>
    <n v="4"/>
    <n v="2.6666666666666665"/>
    <s v="Oreo Mini "/>
    <s v=" Go Paks"/>
    <m/>
    <s v="Sunday"/>
    <s v=" May 15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114955739"/>
    <s v="Sunday, May 15, 2022"/>
    <s v="Cash"/>
    <n v="155"/>
    <n v="5"/>
    <n v="1"/>
    <n v="155"/>
    <n v="5"/>
    <n v="1"/>
    <n v="5"/>
    <n v="5"/>
    <d v="2022-05-15T00:00:00"/>
    <x v="138"/>
    <s v="Food"/>
    <x v="1"/>
    <b v="1"/>
    <n v="5"/>
    <n v="3.3333333333333335"/>
    <s v="Ice Breakers Ice Cubes "/>
    <s v=" PepperMint"/>
    <m/>
    <s v="Sunday"/>
    <s v=" May 15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115161327"/>
    <s v="Sunday, May 15, 2022"/>
    <s v="Cash"/>
    <n v="147"/>
    <n v="2.75"/>
    <n v="1"/>
    <n v="147"/>
    <n v="2.75"/>
    <n v="1"/>
    <n v="2.75"/>
    <n v="2.75"/>
    <d v="2022-05-15T00:00:00"/>
    <x v="15"/>
    <s v="Water"/>
    <x v="3"/>
    <b v="1"/>
    <n v="2.75"/>
    <n v="1.8333333333333333"/>
    <s v="Vitamin Water "/>
    <s v=" XXX Acai BB Pomegranate"/>
    <m/>
    <s v="Sunday"/>
    <s v=" May 15"/>
    <n v="2022"/>
    <n v="6527"/>
  </r>
  <r>
    <s v="Processed"/>
    <s v="VJ300320611"/>
    <s v="Brunswick Sq Mall"/>
    <s v="BSQ Mall x1366 - ATT"/>
    <n v="40.423690999999998"/>
    <n v="-74.380831999999998"/>
    <s v="Bubly - Mango"/>
    <s v="Carbonated"/>
    <n v="15115497750"/>
    <s v="Sunday, May 15, 2022"/>
    <s v="Credit"/>
    <n v="141"/>
    <n v="1.5"/>
    <n v="1"/>
    <n v="141"/>
    <n v="1.5"/>
    <n v="1"/>
    <n v="1.5"/>
    <n v="1.5"/>
    <d v="2022-05-15T00:00:00"/>
    <x v="124"/>
    <s v="Carbonated"/>
    <x v="0"/>
    <b v="1"/>
    <n v="1.5"/>
    <n v="1"/>
    <s v="Bubly "/>
    <s v=" Mango"/>
    <m/>
    <s v="Sunday"/>
    <s v=" May 15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15802639"/>
    <s v="Sunday, May 15, 2022"/>
    <s v="Cash"/>
    <n v="140"/>
    <n v="1.5"/>
    <n v="1"/>
    <n v="140"/>
    <n v="1.5"/>
    <n v="1"/>
    <n v="1.5"/>
    <n v="1.5"/>
    <d v="2022-05-15T00:00:00"/>
    <x v="44"/>
    <s v="Carbonated"/>
    <x v="0"/>
    <b v="1"/>
    <n v="1.5"/>
    <n v="1"/>
    <s v="Coca Cola "/>
    <s v=" Zero Sugar"/>
    <m/>
    <s v="Sunday"/>
    <s v=" May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16533564"/>
    <s v="Monday, May 16, 2022"/>
    <s v="Credit"/>
    <n v="148"/>
    <n v="3.5"/>
    <n v="1"/>
    <n v="148"/>
    <n v="3.5"/>
    <n v="1"/>
    <n v="3.5"/>
    <n v="3.5"/>
    <d v="2022-05-16T00:00:00"/>
    <x v="45"/>
    <s v="Carbonated"/>
    <x v="0"/>
    <b v="1"/>
    <n v="3.5"/>
    <n v="2.3333333333333335"/>
    <s v="Red Bull "/>
    <s v=" Original"/>
    <m/>
    <s v="Monday"/>
    <s v=" May 16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117161344"/>
    <s v="Monday, May 16, 2022"/>
    <s v="Credit"/>
    <n v="146"/>
    <n v="3"/>
    <n v="1"/>
    <n v="146"/>
    <n v="3"/>
    <n v="1"/>
    <n v="3"/>
    <n v="3"/>
    <d v="2022-05-16T00:00:00"/>
    <x v="5"/>
    <s v="Carbonated"/>
    <x v="0"/>
    <b v="1"/>
    <n v="3"/>
    <n v="2"/>
    <s v="Monster Energy Original"/>
    <m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117719787"/>
    <s v="Monday, May 16, 2022"/>
    <s v="Cash"/>
    <n v="150"/>
    <n v="3"/>
    <n v="1"/>
    <n v="150"/>
    <n v="3"/>
    <n v="1"/>
    <n v="3"/>
    <n v="3"/>
    <d v="2022-05-16T00:00:00"/>
    <x v="133"/>
    <s v="Food"/>
    <x v="1"/>
    <b v="1"/>
    <n v="3"/>
    <n v="2"/>
    <s v="CheezIt "/>
    <s v=" Go Paks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18540836"/>
    <s v="Monday, May 16, 2022"/>
    <s v="Credit"/>
    <n v="148"/>
    <n v="3.5"/>
    <n v="1"/>
    <n v="148"/>
    <n v="3.5"/>
    <n v="1"/>
    <n v="3.5"/>
    <n v="3.5"/>
    <d v="2022-05-16T00:00:00"/>
    <x v="45"/>
    <s v="Carbonated"/>
    <x v="0"/>
    <b v="1"/>
    <n v="3.5"/>
    <n v="2.3333333333333335"/>
    <s v="Red Bull "/>
    <s v=" Original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19010803"/>
    <s v="Monday, May 16, 2022"/>
    <s v="Cash"/>
    <n v="142"/>
    <n v="1.5"/>
    <n v="1"/>
    <n v="142"/>
    <n v="1.5"/>
    <n v="1"/>
    <n v="1.5"/>
    <n v="1.5"/>
    <d v="2022-05-16T00:00:00"/>
    <x v="44"/>
    <s v="Carbonated"/>
    <x v="0"/>
    <b v="1"/>
    <n v="1.5"/>
    <n v="1"/>
    <s v="Coca Cola "/>
    <s v=" Zero Sugar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119135090"/>
    <s v="Monday, May 16, 2022"/>
    <s v="Credit"/>
    <n v="110"/>
    <n v="1.5"/>
    <n v="1"/>
    <n v="110"/>
    <n v="1.5"/>
    <n v="1"/>
    <n v="1.5"/>
    <n v="6.5"/>
    <d v="2022-05-16T00:00:00"/>
    <x v="71"/>
    <s v="Food"/>
    <x v="1"/>
    <b v="1"/>
    <n v="1.5"/>
    <n v="1"/>
    <s v="Funyuns "/>
    <s v=" Flaming Hot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19135090"/>
    <s v="Monday, May 16, 2022"/>
    <s v="Credit"/>
    <n v="147"/>
    <n v="2.5"/>
    <n v="1"/>
    <n v="147"/>
    <n v="2.5"/>
    <n v="1"/>
    <n v="2.5"/>
    <n v="6.5"/>
    <d v="2022-05-16T00:00:00"/>
    <x v="81"/>
    <s v="Non Carbonated"/>
    <x v="2"/>
    <b v="1"/>
    <n v="2.5"/>
    <n v="1.6666666666666667"/>
    <s v="Snapple Tea "/>
    <s v=" Raspberry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19135090"/>
    <s v="Monday, May 16, 2022"/>
    <s v="Credit"/>
    <n v="138"/>
    <n v="2.5"/>
    <n v="1"/>
    <n v="138"/>
    <n v="2.5"/>
    <n v="1"/>
    <n v="2.5"/>
    <n v="6.5"/>
    <d v="2022-05-16T00:00:00"/>
    <x v="10"/>
    <s v="Food"/>
    <x v="1"/>
    <b v="1"/>
    <n v="2.5"/>
    <n v="1.6666666666666667"/>
    <s v="KitKat "/>
    <s v=" Crisp Wafers"/>
    <m/>
    <s v="Monday"/>
    <s v=" May 1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19780268"/>
    <s v="Monday, May 16, 2022"/>
    <s v="Cash"/>
    <n v="144"/>
    <n v="1.5"/>
    <n v="1"/>
    <n v="144"/>
    <n v="1.5"/>
    <n v="1"/>
    <n v="1.5"/>
    <n v="1.5"/>
    <d v="2022-05-16T00:00:00"/>
    <x v="29"/>
    <s v="Water"/>
    <x v="3"/>
    <b v="1"/>
    <n v="1.5"/>
    <n v="1"/>
    <s v="Poland Springs Water"/>
    <m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119961703"/>
    <s v="Monday, May 16, 2022"/>
    <s v="Cash"/>
    <n v="138"/>
    <n v="1.5"/>
    <n v="1"/>
    <n v="138"/>
    <n v="1.5"/>
    <n v="1"/>
    <n v="1.5"/>
    <n v="1.5"/>
    <d v="2022-05-16T00:00:00"/>
    <x v="79"/>
    <s v="Food"/>
    <x v="1"/>
    <b v="1"/>
    <n v="1.5"/>
    <n v="1"/>
    <s v="Belvita Snack Packs "/>
    <s v=" Blueberry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119963971"/>
    <s v="Monday, May 16, 2022"/>
    <s v="Cash"/>
    <n v="120"/>
    <n v="2"/>
    <n v="1"/>
    <n v="120"/>
    <n v="2"/>
    <n v="1"/>
    <n v="2"/>
    <n v="2"/>
    <d v="2022-05-16T00:00:00"/>
    <x v="135"/>
    <s v="Food"/>
    <x v="1"/>
    <b v="1"/>
    <n v="2"/>
    <n v="1.3333333333333333"/>
    <s v="Snyder's of Hanover Pretzel Pieces "/>
    <s v=" Honey Mu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19966572"/>
    <s v="Monday, May 16, 2022"/>
    <s v="Cash"/>
    <n v="122"/>
    <n v="1.25"/>
    <n v="1"/>
    <n v="122"/>
    <n v="1.25"/>
    <n v="1"/>
    <n v="1.25"/>
    <n v="1.25"/>
    <d v="2022-05-16T00:00:00"/>
    <x v="139"/>
    <s v="Food"/>
    <x v="1"/>
    <b v="1"/>
    <n v="1.25"/>
    <n v="0.83333333333333337"/>
    <s v="Goldfish Baked "/>
    <s v=" Cheddar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19978079"/>
    <s v="Monday, May 16, 2022"/>
    <s v="Cash"/>
    <n v="152"/>
    <n v="4"/>
    <n v="1"/>
    <n v="152"/>
    <n v="4"/>
    <n v="1"/>
    <n v="4"/>
    <n v="4"/>
    <d v="2022-05-16T00:00:00"/>
    <x v="143"/>
    <s v="Cell is Blank - Dis-regard"/>
    <x v="1"/>
    <b v="1"/>
    <n v="4"/>
    <n v="2.6666666666666665"/>
    <s v="Oreo Mini "/>
    <s v=" Go Paks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20001710"/>
    <s v="Monday, May 16, 2022"/>
    <s v="Cash"/>
    <n v="114"/>
    <n v="1.5"/>
    <n v="1"/>
    <n v="114"/>
    <n v="1.5"/>
    <n v="1"/>
    <n v="1.5"/>
    <n v="1.5"/>
    <d v="2022-05-16T00:00:00"/>
    <x v="1"/>
    <s v="Food"/>
    <x v="1"/>
    <b v="1"/>
    <n v="1.5"/>
    <n v="1"/>
    <s v="Takis "/>
    <s v=" Hot Chilli Pepper &amp; Lime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120109380"/>
    <s v="Monday, May 16, 2022"/>
    <s v="Cash"/>
    <n v="111"/>
    <n v="1.5"/>
    <n v="1"/>
    <n v="111"/>
    <n v="1.5"/>
    <n v="1"/>
    <n v="1.5"/>
    <n v="1.5"/>
    <d v="2022-05-16T00:00:00"/>
    <x v="117"/>
    <s v="Food"/>
    <x v="1"/>
    <b v="1"/>
    <n v="1.5"/>
    <n v="1"/>
    <s v="Pop Corners "/>
    <s v=" Sea Salt"/>
    <m/>
    <s v="Monday"/>
    <s v=" May 1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20132397"/>
    <s v="Monday, May 16, 2022"/>
    <s v="Credit"/>
    <n v="144"/>
    <n v="1.5"/>
    <n v="1"/>
    <n v="144"/>
    <n v="1.5"/>
    <n v="1"/>
    <n v="1.5"/>
    <n v="1.5"/>
    <d v="2022-05-16T00:00:00"/>
    <x v="29"/>
    <s v="Water"/>
    <x v="3"/>
    <b v="1"/>
    <n v="1.5"/>
    <n v="1"/>
    <s v="Poland Springs Water"/>
    <m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0138078"/>
    <s v="Monday, May 16, 2022"/>
    <s v="Cash"/>
    <n v="141"/>
    <n v="1.5"/>
    <n v="1"/>
    <n v="141"/>
    <n v="1.5"/>
    <n v="1"/>
    <n v="1.5"/>
    <n v="1.5"/>
    <d v="2022-05-16T00:00:00"/>
    <x v="44"/>
    <s v="Carbonated"/>
    <x v="0"/>
    <b v="1"/>
    <n v="1.5"/>
    <n v="1"/>
    <s v="Coca Cola "/>
    <s v=" Zero Sugar"/>
    <m/>
    <s v="Monday"/>
    <s v=" May 1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20155706"/>
    <s v="Monday, May 16, 2022"/>
    <s v="Credit"/>
    <n v="142"/>
    <n v="1.5"/>
    <n v="2"/>
    <n v="142"/>
    <n v="1.5"/>
    <n v="2"/>
    <n v="3"/>
    <n v="3"/>
    <d v="2022-05-16T00:00:00"/>
    <x v="44"/>
    <s v="Carbonated"/>
    <x v="0"/>
    <b v="1"/>
    <n v="1.5"/>
    <n v="1"/>
    <s v="Coca Cola "/>
    <s v=" Zero Sugar"/>
    <m/>
    <s v="Monday"/>
    <s v=" May 16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5120321256"/>
    <s v="Monday, May 16, 2022"/>
    <s v="Credit"/>
    <n v="144"/>
    <n v="2.5"/>
    <n v="1"/>
    <n v="144"/>
    <n v="2.5"/>
    <n v="1"/>
    <n v="2.5"/>
    <n v="2.5"/>
    <d v="2022-05-16T00:00:00"/>
    <x v="122"/>
    <s v="Non Carbonated"/>
    <x v="2"/>
    <b v="1"/>
    <n v="2.5"/>
    <n v="1.6666666666666667"/>
    <s v="Bai Lemonade "/>
    <s v=" Burundi Blueberry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20364952"/>
    <s v="Monday, May 16, 2022"/>
    <s v="Cash"/>
    <n v="148"/>
    <n v="3.5"/>
    <n v="1"/>
    <n v="148"/>
    <n v="3.5"/>
    <n v="1"/>
    <n v="3.5"/>
    <n v="3.5"/>
    <d v="2022-05-16T00:00:00"/>
    <x v="45"/>
    <s v="Carbonated"/>
    <x v="0"/>
    <b v="1"/>
    <n v="3.5"/>
    <n v="2.3333333333333335"/>
    <s v="Red Bull "/>
    <s v=" Original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20367177"/>
    <s v="Monday, May 16, 2022"/>
    <s v="Cash"/>
    <n v="112"/>
    <n v="1.5"/>
    <n v="1"/>
    <n v="112"/>
    <n v="1.5"/>
    <n v="1"/>
    <n v="1.5"/>
    <n v="1.5"/>
    <d v="2022-05-16T00:00:00"/>
    <x v="127"/>
    <s v="Food"/>
    <x v="1"/>
    <b v="1"/>
    <n v="1.5"/>
    <n v="1"/>
    <s v="Cheetos Puffs"/>
    <m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1131764"/>
    <s v="Monday, May 16, 2022"/>
    <s v="Cash"/>
    <n v="141"/>
    <n v="1.5"/>
    <n v="1"/>
    <n v="141"/>
    <n v="1.5"/>
    <n v="1"/>
    <n v="1.5"/>
    <n v="1.5"/>
    <d v="2022-05-16T00:00:00"/>
    <x v="44"/>
    <s v="Carbonated"/>
    <x v="0"/>
    <b v="1"/>
    <n v="1.5"/>
    <n v="1"/>
    <s v="Coca Cola "/>
    <s v=" Zero Sugar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21246955"/>
    <s v="Monday, May 16, 2022"/>
    <s v="Cash"/>
    <n v="138"/>
    <n v="2.5"/>
    <n v="1"/>
    <n v="138"/>
    <n v="2.5"/>
    <n v="1"/>
    <n v="2.5"/>
    <n v="2.5"/>
    <d v="2022-05-16T00:00:00"/>
    <x v="10"/>
    <s v="Food"/>
    <x v="1"/>
    <b v="1"/>
    <n v="2.5"/>
    <n v="1.6666666666666667"/>
    <s v="KitKat "/>
    <s v=" Crisp Wafers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1247035"/>
    <s v="Monday, May 16, 2022"/>
    <s v="Cash"/>
    <n v="142"/>
    <n v="1.5"/>
    <n v="1"/>
    <n v="142"/>
    <n v="1.5"/>
    <n v="1"/>
    <n v="1.5"/>
    <n v="1.5"/>
    <d v="2022-05-16T00:00:00"/>
    <x v="44"/>
    <s v="Carbonated"/>
    <x v="0"/>
    <b v="1"/>
    <n v="1.5"/>
    <n v="1"/>
    <s v="Coca Cola "/>
    <s v=" Zero Sugar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1247529"/>
    <s v="Monday, May 16, 2022"/>
    <s v="Cash"/>
    <n v="141"/>
    <n v="1.5"/>
    <n v="1"/>
    <n v="141"/>
    <n v="1.5"/>
    <n v="1"/>
    <n v="1.5"/>
    <n v="1.5"/>
    <d v="2022-05-16T00:00:00"/>
    <x v="44"/>
    <s v="Carbonated"/>
    <x v="0"/>
    <b v="1"/>
    <n v="1.5"/>
    <n v="1"/>
    <s v="Coca Cola "/>
    <s v=" Zero Sugar"/>
    <m/>
    <s v="Monday"/>
    <s v=" May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1663260"/>
    <s v="Tuesday, May 17, 2022"/>
    <s v="Cash"/>
    <n v="141"/>
    <n v="1.5"/>
    <n v="1"/>
    <n v="141"/>
    <n v="1.5"/>
    <n v="1"/>
    <n v="1.5"/>
    <n v="1.5"/>
    <d v="2022-05-16T00:00:00"/>
    <x v="44"/>
    <s v="Carbonated"/>
    <x v="0"/>
    <b v="1"/>
    <n v="1.5"/>
    <n v="1"/>
    <s v="Coca Cola "/>
    <s v=" Zero Sugar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21679432"/>
    <s v="Tuesday, May 17, 2022"/>
    <s v="Cash"/>
    <n v="140"/>
    <n v="1.25"/>
    <n v="1"/>
    <n v="140"/>
    <n v="1.25"/>
    <n v="1"/>
    <n v="1.25"/>
    <n v="1.25"/>
    <d v="2022-05-16T00:00:00"/>
    <x v="70"/>
    <s v="Carbonated"/>
    <x v="0"/>
    <b v="1"/>
    <n v="1.25"/>
    <n v="0.83333333333333337"/>
    <s v="Sunkist Soda "/>
    <s v=" Orange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1679780"/>
    <s v="Tuesday, May 17, 2022"/>
    <s v="Cash"/>
    <n v="142"/>
    <n v="1.5"/>
    <n v="1"/>
    <n v="142"/>
    <n v="1.5"/>
    <n v="1"/>
    <n v="1.5"/>
    <n v="1.5"/>
    <d v="2022-05-16T00:00:00"/>
    <x v="44"/>
    <s v="Carbonated"/>
    <x v="0"/>
    <b v="1"/>
    <n v="1.5"/>
    <n v="1"/>
    <s v="Coca Cola "/>
    <s v=" Zero Sugar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21682139"/>
    <s v="Tuesday, May 17, 2022"/>
    <s v="Cash"/>
    <n v="140"/>
    <n v="1.25"/>
    <n v="1"/>
    <n v="140"/>
    <n v="1.25"/>
    <n v="1"/>
    <n v="1.25"/>
    <n v="1.25"/>
    <d v="2022-05-16T00:00:00"/>
    <x v="70"/>
    <s v="Carbonated"/>
    <x v="0"/>
    <b v="1"/>
    <n v="1.25"/>
    <n v="0.83333333333333337"/>
    <s v="Sunkist Soda "/>
    <s v=" Orange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22212684"/>
    <s v="Tuesday, May 17, 2022"/>
    <s v="Credit"/>
    <n v="148"/>
    <n v="3.5"/>
    <n v="1"/>
    <n v="148"/>
    <n v="3.5"/>
    <n v="1"/>
    <n v="3.5"/>
    <n v="3.5"/>
    <d v="2022-05-17T00:00:00"/>
    <x v="45"/>
    <s v="Carbonated"/>
    <x v="0"/>
    <b v="1"/>
    <n v="3.5"/>
    <n v="2.3333333333333335"/>
    <s v="Red Bull "/>
    <s v=" Original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2708816"/>
    <s v="Tuesday, May 17, 2022"/>
    <s v="Credit"/>
    <n v="141"/>
    <n v="1.5"/>
    <n v="1"/>
    <n v="141"/>
    <n v="1.5"/>
    <n v="1"/>
    <n v="1.5"/>
    <n v="1.5"/>
    <d v="2022-05-17T00:00:00"/>
    <x v="44"/>
    <s v="Carbonated"/>
    <x v="0"/>
    <b v="1"/>
    <n v="1.5"/>
    <n v="1"/>
    <s v="Coca Cola "/>
    <s v=" Zero Sugar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22831420"/>
    <s v="Tuesday, May 17, 2022"/>
    <s v="Credit"/>
    <n v="152"/>
    <n v="4"/>
    <n v="1"/>
    <n v="152"/>
    <n v="4"/>
    <n v="1"/>
    <n v="4"/>
    <n v="4"/>
    <d v="2022-05-17T00:00:00"/>
    <x v="143"/>
    <s v="Cell is Blank - Dis-regard"/>
    <x v="1"/>
    <b v="1"/>
    <n v="4"/>
    <n v="2.6666666666666665"/>
    <s v="Oreo Mini "/>
    <s v=" Go Paks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123024534"/>
    <s v="Tuesday, May 17, 2022"/>
    <s v="Credit"/>
    <n v="110"/>
    <n v="1.5"/>
    <n v="1"/>
    <n v="110"/>
    <n v="1.5"/>
    <n v="1"/>
    <n v="1.5"/>
    <n v="4.5"/>
    <d v="2022-05-17T00:00:00"/>
    <x v="71"/>
    <s v="Food"/>
    <x v="1"/>
    <b v="1"/>
    <n v="1.5"/>
    <n v="1"/>
    <s v="Funyuns "/>
    <s v=" Flaming Hot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23024534"/>
    <s v="Tuesday, May 17, 2022"/>
    <s v="Credit"/>
    <n v="125"/>
    <n v="1.5"/>
    <n v="1"/>
    <n v="125"/>
    <n v="1.5"/>
    <n v="1"/>
    <n v="1.5"/>
    <n v="4.5"/>
    <d v="2022-05-17T00:00:00"/>
    <x v="95"/>
    <s v="Food"/>
    <x v="1"/>
    <b v="1"/>
    <n v="1.5"/>
    <n v="1"/>
    <s v="Lays "/>
    <s v=" Classic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Doritos Spicy Nacho"/>
    <m/>
    <n v="15123024534"/>
    <s v="Tuesday, May 17, 2022"/>
    <s v="Credit"/>
    <n v="113"/>
    <n v="1.5"/>
    <n v="1"/>
    <n v="113"/>
    <n v="1.5"/>
    <n v="1"/>
    <n v="1.5"/>
    <n v="4.5"/>
    <d v="2022-05-17T00:00:00"/>
    <x v="140"/>
    <s v="Cell is Blank - Dis-regard"/>
    <x v="1"/>
    <b v="1"/>
    <n v="1.5"/>
    <n v="1"/>
    <s v="Doritos Spicy Nacho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23107298"/>
    <s v="Tuesday, May 17, 2022"/>
    <s v="Credit"/>
    <n v="111"/>
    <n v="1.5"/>
    <n v="1"/>
    <n v="111"/>
    <n v="1.5"/>
    <n v="1"/>
    <n v="1.5"/>
    <n v="1.5"/>
    <d v="2022-05-17T00:00:00"/>
    <x v="42"/>
    <s v="Food"/>
    <x v="1"/>
    <b v="1"/>
    <n v="1.5"/>
    <n v="1"/>
    <s v="Chesters Fries Flaming hot"/>
    <m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BodyArmor LYTE  - Peach Mango"/>
    <s v="Water"/>
    <n v="15123353421"/>
    <s v="Tuesday, May 17, 2022"/>
    <s v="Credit"/>
    <n v="147"/>
    <n v="2.5"/>
    <n v="1"/>
    <n v="147"/>
    <n v="2.5"/>
    <n v="1"/>
    <n v="2.5"/>
    <n v="2.5"/>
    <d v="2022-05-17T00:00:00"/>
    <x v="34"/>
    <s v="Water"/>
    <x v="3"/>
    <b v="1"/>
    <n v="2.5"/>
    <n v="1.6666666666666667"/>
    <s v="BodyArmor LYTE  "/>
    <s v=" Peach Mango"/>
    <m/>
    <s v="Tuesday"/>
    <s v=" May 17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123502390"/>
    <s v="Tuesday, May 17, 2022"/>
    <s v="Cash"/>
    <n v="125"/>
    <n v="1.5"/>
    <n v="1"/>
    <n v="125"/>
    <n v="1.5"/>
    <n v="1"/>
    <n v="1.5"/>
    <n v="1.5"/>
    <d v="2022-05-17T00:00:00"/>
    <x v="86"/>
    <s v="Food"/>
    <x v="1"/>
    <b v="1"/>
    <n v="1.5"/>
    <n v="1"/>
    <s v="CheezIt "/>
    <s v=" Cheddar Sour Cream and Onion"/>
    <m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123743466"/>
    <s v="Tuesday, May 17, 2022"/>
    <s v="Credit"/>
    <n v="146"/>
    <n v="3"/>
    <n v="1"/>
    <n v="146"/>
    <n v="3"/>
    <n v="1"/>
    <n v="3"/>
    <n v="3"/>
    <d v="2022-05-17T00:00:00"/>
    <x v="5"/>
    <s v="Carbonated"/>
    <x v="0"/>
    <b v="1"/>
    <n v="3"/>
    <n v="2"/>
    <s v="Monster Energy Original"/>
    <m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123984495"/>
    <s v="Tuesday, May 17, 2022"/>
    <s v="Credit"/>
    <n v="134"/>
    <n v="2"/>
    <n v="1"/>
    <n v="134"/>
    <n v="2"/>
    <n v="1"/>
    <n v="2"/>
    <n v="2"/>
    <d v="2022-05-17T00:00:00"/>
    <x v="11"/>
    <s v="Food"/>
    <x v="1"/>
    <b v="1"/>
    <n v="2"/>
    <n v="1.3333333333333333"/>
    <s v="Wonderful Pistachios "/>
    <s v=" Variety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23978491"/>
    <s v="Tuesday, May 17, 2022"/>
    <s v="Credit"/>
    <n v="147"/>
    <n v="2.5"/>
    <n v="1"/>
    <n v="147"/>
    <n v="2.5"/>
    <n v="1"/>
    <n v="2.5"/>
    <n v="6.5"/>
    <d v="2022-05-17T00:00:00"/>
    <x v="81"/>
    <s v="Non Carbonated"/>
    <x v="2"/>
    <b v="1"/>
    <n v="2.5"/>
    <n v="1.6666666666666667"/>
    <s v="Snapple Tea "/>
    <s v=" Raspberry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23978491"/>
    <s v="Tuesday, May 17, 2022"/>
    <s v="Credit"/>
    <n v="111"/>
    <n v="1.5"/>
    <n v="1"/>
    <n v="111"/>
    <n v="1.5"/>
    <n v="1"/>
    <n v="1.5"/>
    <n v="6.5"/>
    <d v="2022-05-17T00:00:00"/>
    <x v="42"/>
    <s v="Food"/>
    <x v="1"/>
    <b v="1"/>
    <n v="1.5"/>
    <n v="1"/>
    <s v="Chesters Fries Flaming hot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23978491"/>
    <s v="Tuesday, May 17, 2022"/>
    <s v="Credit"/>
    <n v="138"/>
    <n v="2.5"/>
    <n v="1"/>
    <n v="138"/>
    <n v="2.5"/>
    <n v="1"/>
    <n v="2.5"/>
    <n v="6.5"/>
    <d v="2022-05-17T00:00:00"/>
    <x v="10"/>
    <s v="Food"/>
    <x v="1"/>
    <b v="1"/>
    <n v="2.5"/>
    <n v="1.6666666666666667"/>
    <s v="KitKat "/>
    <s v=" Crisp Wafers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24381204"/>
    <s v="Tuesday, May 17, 2022"/>
    <s v="Cash"/>
    <n v="122"/>
    <n v="1.5"/>
    <n v="1"/>
    <n v="122"/>
    <n v="1.5"/>
    <n v="1"/>
    <n v="1.5"/>
    <n v="1.5"/>
    <d v="2022-05-17T00:00:00"/>
    <x v="25"/>
    <s v="Food"/>
    <x v="1"/>
    <b v="1"/>
    <n v="1.5"/>
    <n v="1"/>
    <s v="Mini Chips Ahoy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24554624"/>
    <s v="Tuesday, May 17, 2022"/>
    <s v="Cash"/>
    <n v="122"/>
    <n v="1.5"/>
    <n v="1"/>
    <n v="122"/>
    <n v="1.5"/>
    <n v="1"/>
    <n v="1.5"/>
    <n v="1.5"/>
    <d v="2022-05-17T00:00:00"/>
    <x v="25"/>
    <s v="Food"/>
    <x v="1"/>
    <b v="1"/>
    <n v="1.5"/>
    <n v="1"/>
    <s v="Mini Chips Ahoy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24387985"/>
    <s v="Tuesday, May 17, 2022"/>
    <s v="Credit"/>
    <n v="144"/>
    <n v="3"/>
    <n v="1"/>
    <n v="144"/>
    <n v="3"/>
    <n v="1"/>
    <n v="3"/>
    <n v="3"/>
    <d v="2022-05-17T00:00:00"/>
    <x v="5"/>
    <s v="Carbonated"/>
    <x v="0"/>
    <b v="1"/>
    <n v="3"/>
    <n v="2"/>
    <s v="Monster Energy Original"/>
    <m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124783992"/>
    <s v="Tuesday, May 17, 2022"/>
    <s v="Credit"/>
    <n v="124"/>
    <n v="1.25"/>
    <n v="1"/>
    <n v="124"/>
    <n v="1.25"/>
    <n v="1"/>
    <n v="1.25"/>
    <n v="1.25"/>
    <d v="2022-05-17T00:00:00"/>
    <x v="53"/>
    <s v="Food"/>
    <x v="1"/>
    <b v="1"/>
    <n v="1.25"/>
    <n v="0.83333333333333337"/>
    <s v="CheezIt "/>
    <s v=" White Cheddar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124825834"/>
    <s v="Tuesday, May 17, 2022"/>
    <s v="Cash"/>
    <n v="151"/>
    <n v="4"/>
    <n v="1"/>
    <n v="151"/>
    <n v="4"/>
    <n v="1"/>
    <n v="4"/>
    <n v="4"/>
    <d v="2022-05-17T00:00:00"/>
    <x v="142"/>
    <s v="Cell is Blank - Dis-regard"/>
    <x v="1"/>
    <b v="1"/>
    <n v="4"/>
    <n v="2.6666666666666665"/>
    <s v="Mini Chips Ahoy "/>
    <s v=" Go Paks"/>
    <m/>
    <s v="Tuesday"/>
    <s v=" May 17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124920931"/>
    <s v="Tuesday, May 17, 2022"/>
    <s v="Cash"/>
    <n v="114"/>
    <n v="1.5"/>
    <n v="1"/>
    <n v="114"/>
    <n v="1.5"/>
    <n v="1"/>
    <n v="1.5"/>
    <n v="1.5"/>
    <d v="2022-05-17T00:00:00"/>
    <x v="117"/>
    <s v="Food"/>
    <x v="1"/>
    <b v="1"/>
    <n v="1.5"/>
    <n v="1"/>
    <s v="Pop Corners "/>
    <s v=" Sea Salt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24837003"/>
    <s v="Tuesday, May 17, 2022"/>
    <s v="Credit"/>
    <n v="144"/>
    <n v="1.5"/>
    <n v="1"/>
    <n v="144"/>
    <n v="1.5"/>
    <n v="1"/>
    <n v="1.5"/>
    <n v="1.5"/>
    <d v="2022-05-17T00:00:00"/>
    <x v="29"/>
    <s v="Water"/>
    <x v="3"/>
    <b v="1"/>
    <n v="1.5"/>
    <n v="1"/>
    <s v="Poland Springs Water"/>
    <m/>
    <m/>
    <s v="Tuesday"/>
    <s v=" May 17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24861904"/>
    <s v="Tuesday, May 17, 2022"/>
    <s v="Cash"/>
    <n v="143"/>
    <n v="2.5"/>
    <n v="1"/>
    <n v="143"/>
    <n v="2.5"/>
    <n v="1"/>
    <n v="2.5"/>
    <n v="2.5"/>
    <d v="2022-05-17T00:00:00"/>
    <x v="37"/>
    <s v="Non Carbonated"/>
    <x v="2"/>
    <b v="1"/>
    <n v="2.5"/>
    <n v="1.6666666666666667"/>
    <s v="Snapple Diet Tea "/>
    <s v=" Peach Tea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25086494"/>
    <s v="Tuesday, May 17, 2022"/>
    <s v="Cash"/>
    <n v="148"/>
    <n v="3.5"/>
    <n v="1"/>
    <n v="148"/>
    <n v="3.5"/>
    <n v="1"/>
    <n v="3.5"/>
    <n v="3.5"/>
    <d v="2022-05-17T00:00:00"/>
    <x v="45"/>
    <s v="Carbonated"/>
    <x v="0"/>
    <b v="1"/>
    <n v="3.5"/>
    <n v="2.3333333333333335"/>
    <s v="Red Bull "/>
    <s v=" Original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5027140"/>
    <s v="Tuesday, May 17, 2022"/>
    <s v="Cash"/>
    <n v="141"/>
    <n v="1.5"/>
    <n v="1"/>
    <n v="141"/>
    <n v="1.5"/>
    <n v="1"/>
    <n v="1.5"/>
    <n v="1.5"/>
    <d v="2022-05-17T00:00:00"/>
    <x v="44"/>
    <s v="Carbonated"/>
    <x v="0"/>
    <b v="1"/>
    <n v="1.5"/>
    <n v="1"/>
    <s v="Coca Cola "/>
    <s v=" Zero Sugar"/>
    <m/>
    <s v="Tuesday"/>
    <s v=" May 17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25135062"/>
    <s v="Tuesday, May 17, 2022"/>
    <s v="Cash"/>
    <n v="143"/>
    <n v="2.5"/>
    <n v="1"/>
    <n v="143"/>
    <n v="2.5"/>
    <n v="1"/>
    <n v="2.5"/>
    <n v="2.5"/>
    <d v="2022-05-17T00:00:00"/>
    <x v="37"/>
    <s v="Non Carbonated"/>
    <x v="2"/>
    <b v="1"/>
    <n v="2.5"/>
    <n v="1.6666666666666667"/>
    <s v="Snapple Diet Tea "/>
    <s v=" Peach Tea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125203732"/>
    <s v="Tuesday, May 17, 2022"/>
    <s v="Credit"/>
    <n v="158"/>
    <n v="2"/>
    <n v="1"/>
    <n v="158"/>
    <n v="2"/>
    <n v="1"/>
    <n v="2"/>
    <n v="2"/>
    <d v="2022-05-17T00:00:00"/>
    <x v="134"/>
    <s v="Food"/>
    <x v="1"/>
    <b v="1"/>
    <n v="2"/>
    <n v="1.3333333333333333"/>
    <s v="Lenny &amp; Larrys "/>
    <s v=" Chocolate Chip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25260150"/>
    <s v="Tuesday, May 17, 2022"/>
    <s v="Cash"/>
    <n v="152"/>
    <n v="4"/>
    <n v="1"/>
    <n v="152"/>
    <n v="4"/>
    <n v="1"/>
    <n v="4"/>
    <n v="4"/>
    <d v="2022-05-17T00:00:00"/>
    <x v="143"/>
    <s v="Cell is Blank - Dis-regard"/>
    <x v="1"/>
    <b v="1"/>
    <n v="4"/>
    <n v="2.6666666666666665"/>
    <s v="Oreo Mini "/>
    <s v=" Go Paks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25306923"/>
    <s v="Tuesday, May 17, 2022"/>
    <s v="Credit"/>
    <n v="112"/>
    <n v="1.5"/>
    <n v="1"/>
    <n v="112"/>
    <n v="1.5"/>
    <n v="1"/>
    <n v="1.5"/>
    <n v="1.5"/>
    <d v="2022-05-17T00:00:00"/>
    <x v="35"/>
    <s v="Food"/>
    <x v="1"/>
    <b v="1"/>
    <n v="1.5"/>
    <n v="1"/>
    <s v="SunChips Multigrain "/>
    <s v=" Harvest Cheddar"/>
    <m/>
    <s v="Tuesday"/>
    <s v=" May 17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125376423"/>
    <s v="Tuesday, May 17, 2022"/>
    <s v="Credit"/>
    <n v="113"/>
    <n v="1.5"/>
    <n v="1"/>
    <n v="113"/>
    <n v="1.5"/>
    <n v="1"/>
    <n v="1.5"/>
    <n v="1.5"/>
    <d v="2022-05-17T00:00:00"/>
    <x v="123"/>
    <s v="Food"/>
    <x v="1"/>
    <b v="1"/>
    <n v="1.5"/>
    <n v="1"/>
    <s v="Pop Corners "/>
    <s v=" White Cheddar"/>
    <m/>
    <s v="Tuesday"/>
    <s v=" May 17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125430414"/>
    <s v="Tuesday, May 17, 2022"/>
    <s v="Cash"/>
    <n v="131"/>
    <n v="2"/>
    <n v="1"/>
    <n v="131"/>
    <n v="2"/>
    <n v="1"/>
    <n v="2"/>
    <n v="2"/>
    <d v="2022-05-17T00:00:00"/>
    <x v="80"/>
    <s v="Food"/>
    <x v="1"/>
    <b v="1"/>
    <n v="2"/>
    <n v="1.3333333333333333"/>
    <s v="RXBAR "/>
    <s v=" Protein Bar "/>
    <s v=" Peanut Butter"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125628707"/>
    <s v="Tuesday, May 17, 2022"/>
    <s v="Cash"/>
    <n v="143"/>
    <n v="2"/>
    <n v="1"/>
    <n v="143"/>
    <n v="2"/>
    <n v="1"/>
    <n v="2"/>
    <n v="2"/>
    <d v="2022-05-17T00:00:00"/>
    <x v="24"/>
    <s v="Water"/>
    <x v="3"/>
    <b v="1"/>
    <n v="2"/>
    <n v="1.3333333333333333"/>
    <s v="S. Pellegrino Sparkling Mineral Water"/>
    <m/>
    <m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125629471"/>
    <s v="Tuesday, May 17, 2022"/>
    <s v="Cash"/>
    <n v="143"/>
    <n v="2"/>
    <n v="1"/>
    <n v="143"/>
    <n v="2"/>
    <n v="1"/>
    <n v="2"/>
    <n v="2"/>
    <d v="2022-05-17T00:00:00"/>
    <x v="24"/>
    <s v="Water"/>
    <x v="3"/>
    <b v="1"/>
    <n v="2"/>
    <n v="1.3333333333333333"/>
    <s v="S. Pellegrino Sparkling Mineral Water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25699653"/>
    <s v="Tuesday, May 17, 2022"/>
    <s v="Cash"/>
    <n v="112"/>
    <n v="1.5"/>
    <n v="1"/>
    <n v="112"/>
    <n v="1.5"/>
    <n v="1"/>
    <n v="1.5"/>
    <n v="1.5"/>
    <d v="2022-05-17T00:00:00"/>
    <x v="127"/>
    <s v="Food"/>
    <x v="1"/>
    <b v="1"/>
    <n v="1.5"/>
    <n v="1"/>
    <s v="Cheetos Puffs"/>
    <m/>
    <m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125907808"/>
    <s v="Tuesday, May 17, 2022"/>
    <s v="Credit"/>
    <n v="143"/>
    <n v="2"/>
    <n v="1"/>
    <n v="143"/>
    <n v="2"/>
    <n v="1"/>
    <n v="2"/>
    <n v="2"/>
    <d v="2022-05-17T00:00:00"/>
    <x v="24"/>
    <s v="Water"/>
    <x v="3"/>
    <b v="1"/>
    <n v="2"/>
    <n v="1.3333333333333333"/>
    <s v="S. Pellegrino Sparkling Mineral Water"/>
    <m/>
    <m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125909822"/>
    <s v="Tuesday, May 17, 2022"/>
    <s v="Credit"/>
    <n v="142"/>
    <n v="1.5"/>
    <n v="1"/>
    <n v="142"/>
    <n v="1.5"/>
    <n v="1"/>
    <n v="1.5"/>
    <n v="1.5"/>
    <d v="2022-05-17T00:00:00"/>
    <x v="92"/>
    <s v="Carbonated"/>
    <x v="0"/>
    <b v="1"/>
    <n v="1.5"/>
    <n v="1"/>
    <s v="Spindrift "/>
    <s v=" Sparkling Water "/>
    <s v=" Pineapple"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125936844"/>
    <s v="Tuesday, May 17, 2022"/>
    <s v="Cash"/>
    <n v="147"/>
    <n v="2.75"/>
    <n v="1"/>
    <n v="147"/>
    <n v="2.75"/>
    <n v="1"/>
    <n v="2.75"/>
    <n v="2.75"/>
    <d v="2022-05-17T00:00:00"/>
    <x v="15"/>
    <s v="Water"/>
    <x v="3"/>
    <b v="1"/>
    <n v="2.75"/>
    <n v="1.8333333333333333"/>
    <s v="Vitamin Water "/>
    <s v=" XXX Acai BB Pomegranate"/>
    <m/>
    <s v="Tuesday"/>
    <s v=" May 17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5125939029"/>
    <s v="Tuesday, May 17, 2022"/>
    <s v="Cash"/>
    <n v="135"/>
    <n v="2"/>
    <n v="1"/>
    <n v="135"/>
    <n v="2"/>
    <n v="1"/>
    <n v="2"/>
    <n v="2"/>
    <d v="2022-05-17T00:00:00"/>
    <x v="10"/>
    <s v="Food"/>
    <x v="1"/>
    <b v="1"/>
    <n v="2"/>
    <n v="1.3333333333333333"/>
    <s v="KitKat "/>
    <s v=" Crisp Wafers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6104847"/>
    <s v="Tuesday, May 17, 2022"/>
    <s v="Cash"/>
    <n v="141"/>
    <n v="1.5"/>
    <n v="1"/>
    <n v="141"/>
    <n v="1.5"/>
    <n v="1"/>
    <n v="1.5"/>
    <n v="1.5"/>
    <d v="2022-05-17T00:00:00"/>
    <x v="44"/>
    <s v="Carbonated"/>
    <x v="0"/>
    <b v="1"/>
    <n v="1.5"/>
    <n v="1"/>
    <s v="Coca Cola "/>
    <s v=" Zero Sugar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26105897"/>
    <s v="Tuesday, May 17, 2022"/>
    <s v="Cash"/>
    <n v="141"/>
    <n v="1.5"/>
    <n v="1"/>
    <n v="141"/>
    <n v="1.5"/>
    <n v="1"/>
    <n v="1.5"/>
    <n v="1.5"/>
    <d v="2022-05-17T00:00:00"/>
    <x v="44"/>
    <s v="Carbonated"/>
    <x v="0"/>
    <b v="1"/>
    <n v="1.5"/>
    <n v="1"/>
    <s v="Coca Cola "/>
    <s v=" Zero Sugar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26128478"/>
    <s v="Tuesday, May 17, 2022"/>
    <s v="Cash"/>
    <n v="112"/>
    <n v="1.5"/>
    <n v="1"/>
    <n v="112"/>
    <n v="1.5"/>
    <n v="1"/>
    <n v="1.5"/>
    <n v="1.5"/>
    <d v="2022-05-17T00:00:00"/>
    <x v="127"/>
    <s v="Food"/>
    <x v="1"/>
    <b v="1"/>
    <n v="1.5"/>
    <n v="1"/>
    <s v="Cheetos Puffs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26539172"/>
    <s v="Tuesday, May 17, 2022"/>
    <s v="Cash"/>
    <n v="146"/>
    <n v="3"/>
    <n v="1"/>
    <n v="146"/>
    <n v="3"/>
    <n v="1"/>
    <n v="3"/>
    <n v="3"/>
    <d v="2022-05-17T00:00:00"/>
    <x v="5"/>
    <s v="Carbonated"/>
    <x v="0"/>
    <b v="1"/>
    <n v="3"/>
    <n v="2"/>
    <s v="Monster Energy Original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126578828"/>
    <s v="Tuesday, May 17, 2022"/>
    <s v="Cash"/>
    <n v="121"/>
    <n v="2"/>
    <n v="1"/>
    <n v="121"/>
    <n v="2"/>
    <n v="1"/>
    <n v="2"/>
    <n v="2"/>
    <d v="2022-05-17T00:00:00"/>
    <x v="75"/>
    <s v="Food"/>
    <x v="1"/>
    <b v="1"/>
    <n v="2"/>
    <n v="1.3333333333333333"/>
    <s v="Cheetos Flaming Hot Limon Crunchy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26586176"/>
    <s v="Tuesday, May 17, 2022"/>
    <s v="Cash"/>
    <n v="144"/>
    <n v="3"/>
    <n v="1"/>
    <n v="144"/>
    <n v="3"/>
    <n v="1"/>
    <n v="3"/>
    <n v="3"/>
    <d v="2022-05-17T00:00:00"/>
    <x v="5"/>
    <s v="Carbonated"/>
    <x v="0"/>
    <b v="1"/>
    <n v="3"/>
    <n v="2"/>
    <s v="Monster Energy Original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Oreo Mini"/>
    <s v="Food"/>
    <n v="15126639489"/>
    <s v="Tuesday, May 17, 2022"/>
    <s v="Cash"/>
    <n v="124"/>
    <n v="1.5"/>
    <n v="1"/>
    <n v="124"/>
    <n v="1.5"/>
    <n v="1"/>
    <n v="1.5"/>
    <n v="1.5"/>
    <d v="2022-05-17T00:00:00"/>
    <x v="18"/>
    <s v="Food"/>
    <x v="1"/>
    <b v="1"/>
    <n v="1.5"/>
    <n v="1"/>
    <s v="Oreo Mini"/>
    <m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126730312"/>
    <s v="Tuesday, May 17, 2022"/>
    <s v="Cash"/>
    <n v="110"/>
    <n v="1.5"/>
    <n v="1"/>
    <n v="110"/>
    <n v="1.5"/>
    <n v="1"/>
    <n v="1.5"/>
    <n v="1.5"/>
    <d v="2022-05-17T00:00:00"/>
    <x v="71"/>
    <s v="Food"/>
    <x v="1"/>
    <b v="1"/>
    <n v="1.5"/>
    <n v="1"/>
    <s v="Funyuns "/>
    <s v=" Flaming Hot"/>
    <m/>
    <s v="Tuesday"/>
    <s v=" May 1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27090541"/>
    <s v="Wednesday, May 18, 2022"/>
    <s v="Cash"/>
    <n v="140"/>
    <n v="1.25"/>
    <n v="1"/>
    <n v="140"/>
    <n v="1.25"/>
    <n v="1"/>
    <n v="1.25"/>
    <n v="1.25"/>
    <d v="2022-05-17T00:00:00"/>
    <x v="70"/>
    <s v="Carbonated"/>
    <x v="0"/>
    <b v="1"/>
    <n v="1.25"/>
    <n v="0.83333333333333337"/>
    <s v="Sunkist Soda "/>
    <s v=" Orange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127396208"/>
    <s v="Wednesday, May 18, 2022"/>
    <s v="Cash"/>
    <n v="110"/>
    <n v="1.5"/>
    <n v="1"/>
    <n v="110"/>
    <n v="1.5"/>
    <n v="1"/>
    <n v="1.5"/>
    <n v="1.5"/>
    <d v="2022-05-18T00:00:00"/>
    <x v="71"/>
    <s v="Food"/>
    <x v="1"/>
    <b v="1"/>
    <n v="1.5"/>
    <n v="1"/>
    <s v="Funyuns "/>
    <s v=" Flaming Hot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Doritos Spicy Nacho"/>
    <m/>
    <n v="15128469955"/>
    <s v="Wednesday, May 18, 2022"/>
    <s v="Credit"/>
    <n v="113"/>
    <n v="1.5"/>
    <n v="1"/>
    <n v="113"/>
    <n v="1.5"/>
    <n v="1"/>
    <n v="1.5"/>
    <n v="5"/>
    <d v="2022-05-18T00:00:00"/>
    <x v="140"/>
    <s v="Cell is Blank - Dis-regard"/>
    <x v="1"/>
    <b v="1"/>
    <n v="1.5"/>
    <n v="1"/>
    <s v="Doritos Spicy Nacho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28469955"/>
    <s v="Wednesday, May 18, 2022"/>
    <s v="Credit"/>
    <n v="125"/>
    <n v="1.5"/>
    <n v="1"/>
    <n v="125"/>
    <n v="1.5"/>
    <n v="1"/>
    <n v="1.5"/>
    <n v="5"/>
    <d v="2022-05-18T00:00:00"/>
    <x v="95"/>
    <s v="Food"/>
    <x v="1"/>
    <b v="1"/>
    <n v="1.5"/>
    <n v="1"/>
    <s v="Lays "/>
    <s v=" Classic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28469955"/>
    <s v="Wednesday, May 18, 2022"/>
    <s v="Credit"/>
    <n v="134"/>
    <n v="2"/>
    <n v="1"/>
    <n v="134"/>
    <n v="2"/>
    <n v="1"/>
    <n v="2"/>
    <n v="5"/>
    <d v="2022-05-18T00:00:00"/>
    <x v="10"/>
    <s v="Food"/>
    <x v="1"/>
    <b v="1"/>
    <n v="2"/>
    <n v="1.3333333333333333"/>
    <s v="KitKat "/>
    <s v=" Crisp Wafers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29231776"/>
    <s v="Wednesday, May 18, 2022"/>
    <s v="Cash"/>
    <n v="122"/>
    <n v="1.5"/>
    <n v="1"/>
    <n v="122"/>
    <n v="1.5"/>
    <n v="1"/>
    <n v="1.5"/>
    <n v="1.5"/>
    <d v="2022-05-18T00:00:00"/>
    <x v="25"/>
    <s v="Food"/>
    <x v="1"/>
    <b v="1"/>
    <n v="1.5"/>
    <n v="1"/>
    <s v="Mini Chips Ahoy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Oreo Mini"/>
    <s v="Food"/>
    <n v="15129156163"/>
    <s v="Wednesday, May 18, 2022"/>
    <s v="Cash"/>
    <n v="124"/>
    <n v="1.5"/>
    <n v="1"/>
    <n v="124"/>
    <n v="1.5"/>
    <n v="1"/>
    <n v="1.5"/>
    <n v="1.5"/>
    <d v="2022-05-18T00:00:00"/>
    <x v="18"/>
    <s v="Food"/>
    <x v="1"/>
    <b v="1"/>
    <n v="1.5"/>
    <n v="1"/>
    <s v="Oreo Mini"/>
    <m/>
    <m/>
    <s v="Wednesday"/>
    <s v=" May 18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129299579"/>
    <s v="Wednesday, May 18, 2022"/>
    <s v="Credit"/>
    <n v="122"/>
    <n v="1.5"/>
    <n v="1"/>
    <n v="122"/>
    <n v="1.5"/>
    <n v="1"/>
    <n v="1.5"/>
    <n v="1.5"/>
    <d v="2022-05-18T00:00:00"/>
    <x v="18"/>
    <s v="Food"/>
    <x v="1"/>
    <b v="1"/>
    <n v="1.5"/>
    <n v="1"/>
    <s v="Oreo Mini"/>
    <m/>
    <m/>
    <s v="Wednesday"/>
    <s v=" May 18"/>
    <n v="2022"/>
    <n v="6527"/>
  </r>
  <r>
    <s v="Processed"/>
    <s v="VJ300320611"/>
    <s v="Brunswick Sq Mall"/>
    <s v="BSQ Mall x1366 - ATT"/>
    <n v="40.423690999999998"/>
    <n v="-74.380831999999998"/>
    <s v="Bubly - Cherry"/>
    <s v="Carbonated"/>
    <n v="15129426388"/>
    <s v="Wednesday, May 18, 2022"/>
    <s v="Credit"/>
    <n v="140"/>
    <n v="1.5"/>
    <n v="1"/>
    <n v="140"/>
    <n v="1.5"/>
    <n v="1"/>
    <n v="1.5"/>
    <n v="1.5"/>
    <d v="2022-05-18T00:00:00"/>
    <x v="57"/>
    <s v="Carbonated"/>
    <x v="0"/>
    <b v="1"/>
    <n v="1.5"/>
    <n v="1"/>
    <s v="Bubly "/>
    <s v=" Cherry"/>
    <m/>
    <s v="Wednesday"/>
    <s v=" May 18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129372689"/>
    <s v="Wednesday, May 18, 2022"/>
    <s v="Cash"/>
    <n v="132"/>
    <n v="2"/>
    <n v="1"/>
    <n v="132"/>
    <n v="2"/>
    <n v="1"/>
    <n v="2"/>
    <n v="2"/>
    <d v="2022-05-18T00:00:00"/>
    <x v="21"/>
    <s v="Food"/>
    <x v="1"/>
    <b v="1"/>
    <n v="2"/>
    <n v="1.3333333333333333"/>
    <s v="Robert Irvine's "/>
    <s v=" Fit Crunch "/>
    <s v="  Chocolate Pea"/>
    <s v="Wednesday"/>
    <s v=" May 1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29422098"/>
    <s v="Wednesday, May 18, 2022"/>
    <s v="Cash"/>
    <n v="123"/>
    <n v="1.5"/>
    <n v="1"/>
    <n v="123"/>
    <n v="1.5"/>
    <n v="1"/>
    <n v="1.5"/>
    <n v="1.5"/>
    <d v="2022-05-18T00:00:00"/>
    <x v="83"/>
    <s v="Food"/>
    <x v="1"/>
    <b v="1"/>
    <n v="1.5"/>
    <n v="1"/>
    <s v="Fritos "/>
    <s v=" Original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29709090"/>
    <s v="Wednesday, May 18, 2022"/>
    <s v="Credit"/>
    <n v="143"/>
    <n v="2.5"/>
    <n v="1"/>
    <n v="143"/>
    <n v="2.5"/>
    <n v="1"/>
    <n v="2.5"/>
    <n v="6.5"/>
    <d v="2022-05-18T00:00:00"/>
    <x v="7"/>
    <s v="Non Carbonated"/>
    <x v="2"/>
    <b v="1"/>
    <n v="2.5"/>
    <n v="1.6666666666666667"/>
    <s v="Snapple Diet Tea "/>
    <s v=" Lemon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29709090"/>
    <s v="Wednesday, May 18, 2022"/>
    <s v="Credit"/>
    <n v="125"/>
    <n v="1.5"/>
    <n v="1"/>
    <n v="125"/>
    <n v="1.5"/>
    <n v="1"/>
    <n v="1.5"/>
    <n v="6.5"/>
    <d v="2022-05-18T00:00:00"/>
    <x v="95"/>
    <s v="Food"/>
    <x v="1"/>
    <b v="1"/>
    <n v="1.5"/>
    <n v="1"/>
    <s v="Lays "/>
    <s v=" Classic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29709090"/>
    <s v="Wednesday, May 18, 2022"/>
    <s v="Credit"/>
    <n v="138"/>
    <n v="2.5"/>
    <n v="1"/>
    <n v="138"/>
    <n v="2.5"/>
    <n v="1"/>
    <n v="2.5"/>
    <n v="6.5"/>
    <d v="2022-05-18T00:00:00"/>
    <x v="10"/>
    <s v="Food"/>
    <x v="1"/>
    <b v="1"/>
    <n v="2.5"/>
    <n v="1.6666666666666667"/>
    <s v="KitKat "/>
    <s v=" Crisp Wafers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29755649"/>
    <s v="Wednesday, May 18, 2022"/>
    <s v="Cash"/>
    <n v="122"/>
    <n v="1.5"/>
    <n v="1"/>
    <n v="122"/>
    <n v="1.5"/>
    <n v="1"/>
    <n v="1.5"/>
    <n v="1.5"/>
    <d v="2022-05-18T00:00:00"/>
    <x v="25"/>
    <s v="Food"/>
    <x v="1"/>
    <b v="1"/>
    <n v="1.5"/>
    <n v="1"/>
    <s v="Mini Chips Ahoy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129666593"/>
    <s v="Wednesday, May 18, 2022"/>
    <s v="Cash"/>
    <n v="137"/>
    <n v="1.5"/>
    <n v="1"/>
    <n v="137"/>
    <n v="1.5"/>
    <n v="1"/>
    <n v="1.5"/>
    <n v="1.5"/>
    <d v="2022-05-18T00:00:00"/>
    <x v="125"/>
    <s v="Food"/>
    <x v="1"/>
    <b v="1"/>
    <n v="1.5"/>
    <n v="1"/>
    <s v="Nutri Grain Apple Cinnamon"/>
    <m/>
    <m/>
    <s v="Wednesday"/>
    <s v=" May 18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129883206"/>
    <s v="Wednesday, May 18, 2022"/>
    <s v="Credit"/>
    <n v="112"/>
    <n v="1.5"/>
    <n v="1"/>
    <n v="112"/>
    <n v="1.5"/>
    <n v="1"/>
    <n v="1.5"/>
    <n v="1.5"/>
    <d v="2022-05-18T00:00:00"/>
    <x v="60"/>
    <s v="Food"/>
    <x v="1"/>
    <b v="1"/>
    <n v="1.5"/>
    <n v="1"/>
    <s v="SunChips Multigrain "/>
    <s v=" Original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29969266"/>
    <s v="Wednesday, May 18, 2022"/>
    <s v="Credit"/>
    <n v="112"/>
    <n v="1.5"/>
    <n v="1"/>
    <n v="112"/>
    <n v="1.5"/>
    <n v="1"/>
    <n v="1.5"/>
    <n v="5"/>
    <d v="2022-05-18T00:00:00"/>
    <x v="127"/>
    <s v="Food"/>
    <x v="1"/>
    <b v="1"/>
    <n v="1.5"/>
    <n v="1"/>
    <s v="Cheetos Puffs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Doritos Spicy Nacho"/>
    <m/>
    <n v="15129969266"/>
    <s v="Wednesday, May 18, 2022"/>
    <s v="Credit"/>
    <n v="113"/>
    <n v="1.5"/>
    <n v="1"/>
    <n v="113"/>
    <n v="1.5"/>
    <n v="1"/>
    <n v="1.5"/>
    <n v="5"/>
    <d v="2022-05-18T00:00:00"/>
    <x v="140"/>
    <s v="Cell is Blank - Dis-regard"/>
    <x v="1"/>
    <b v="1"/>
    <n v="1.5"/>
    <n v="1"/>
    <s v="Doritos Spicy Nacho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29969266"/>
    <s v="Wednesday, May 18, 2022"/>
    <s v="Credit"/>
    <n v="134"/>
    <n v="2"/>
    <n v="1"/>
    <n v="134"/>
    <n v="2"/>
    <n v="1"/>
    <n v="2"/>
    <n v="5"/>
    <d v="2022-05-18T00:00:00"/>
    <x v="10"/>
    <s v="Food"/>
    <x v="1"/>
    <b v="1"/>
    <n v="2"/>
    <n v="1.3333333333333333"/>
    <s v="KitKat "/>
    <s v=" Crisp Wafers"/>
    <m/>
    <s v="Wednesday"/>
    <s v=" May 18"/>
    <n v="2022"/>
    <n v="6527"/>
  </r>
  <r>
    <s v="Processed"/>
    <s v="VJ300320686"/>
    <s v="Earle Asphalt"/>
    <s v="Earle Asphalt x1371"/>
    <n v="35.2750871"/>
    <n v="-90.466769400000004"/>
    <s v="Newtons Fig Bar"/>
    <s v="Food"/>
    <n v="15130562385"/>
    <s v="Wednesday, May 18, 2022"/>
    <s v="Cash"/>
    <n v="130"/>
    <n v="1.5"/>
    <n v="1"/>
    <n v="130"/>
    <n v="1.5"/>
    <n v="1"/>
    <n v="1.5"/>
    <n v="1.5"/>
    <d v="2022-05-18T00:00:00"/>
    <x v="26"/>
    <s v="Food"/>
    <x v="1"/>
    <b v="1"/>
    <n v="1.5"/>
    <n v="1"/>
    <s v="Newtons Fig Bar"/>
    <m/>
    <m/>
    <s v="Wednesday"/>
    <s v=" May 1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31138319"/>
    <s v="Wednesday, May 18, 2022"/>
    <s v="Cash"/>
    <n v="144"/>
    <n v="1.5"/>
    <n v="1"/>
    <n v="144"/>
    <n v="1.5"/>
    <n v="1"/>
    <n v="1.5"/>
    <n v="1.5"/>
    <d v="2022-05-18T00:00:00"/>
    <x v="29"/>
    <s v="Water"/>
    <x v="3"/>
    <b v="1"/>
    <n v="1.5"/>
    <n v="1"/>
    <s v="Poland Springs Water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31216383"/>
    <s v="Wednesday, May 18, 2022"/>
    <s v="Cash"/>
    <n v="123"/>
    <n v="1.5"/>
    <n v="1"/>
    <n v="123"/>
    <n v="1.5"/>
    <n v="1"/>
    <n v="1.5"/>
    <n v="1.5"/>
    <d v="2022-05-18T00:00:00"/>
    <x v="83"/>
    <s v="Food"/>
    <x v="1"/>
    <b v="1"/>
    <n v="1.5"/>
    <n v="1"/>
    <s v="Fritos "/>
    <s v=" Original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31301601"/>
    <s v="Wednesday, May 18, 2022"/>
    <s v="Cash"/>
    <n v="123"/>
    <n v="1.5"/>
    <n v="1"/>
    <n v="123"/>
    <n v="1.5"/>
    <n v="1"/>
    <n v="1.5"/>
    <n v="1.5"/>
    <d v="2022-05-18T00:00:00"/>
    <x v="83"/>
    <s v="Food"/>
    <x v="1"/>
    <b v="1"/>
    <n v="1.5"/>
    <n v="1"/>
    <s v="Fritos "/>
    <s v=" Original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31302501"/>
    <s v="Wednesday, May 18, 2022"/>
    <s v="Cash"/>
    <n v="123"/>
    <n v="1.5"/>
    <n v="1"/>
    <n v="123"/>
    <n v="1.5"/>
    <n v="1"/>
    <n v="1.5"/>
    <n v="1.5"/>
    <d v="2022-05-18T00:00:00"/>
    <x v="83"/>
    <s v="Food"/>
    <x v="1"/>
    <b v="1"/>
    <n v="1.5"/>
    <n v="1"/>
    <s v="Fritos "/>
    <s v=" Original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31628669"/>
    <s v="Wednesday, May 18, 2022"/>
    <s v="Cash"/>
    <n v="141"/>
    <n v="1.5"/>
    <n v="1"/>
    <n v="141"/>
    <n v="1.5"/>
    <n v="1"/>
    <n v="1.5"/>
    <n v="1.5"/>
    <d v="2022-05-18T00:00:00"/>
    <x v="44"/>
    <s v="Carbonated"/>
    <x v="0"/>
    <b v="1"/>
    <n v="1.5"/>
    <n v="1"/>
    <s v="Coca Cola "/>
    <s v=" Zero Sugar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31752180"/>
    <s v="Wednesday, May 18, 2022"/>
    <s v="Cash"/>
    <n v="141"/>
    <n v="1.5"/>
    <n v="1"/>
    <n v="141"/>
    <n v="1.5"/>
    <n v="1"/>
    <n v="1.5"/>
    <n v="1.5"/>
    <d v="2022-05-18T00:00:00"/>
    <x v="44"/>
    <s v="Carbonated"/>
    <x v="0"/>
    <b v="1"/>
    <n v="1.5"/>
    <n v="1"/>
    <s v="Coca Cola "/>
    <s v=" Zero Sugar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31825864"/>
    <s v="Wednesday, May 18, 2022"/>
    <s v="Credit"/>
    <n v="138"/>
    <n v="2.5"/>
    <n v="1"/>
    <n v="138"/>
    <n v="2.5"/>
    <n v="1"/>
    <n v="2.5"/>
    <n v="2.5"/>
    <d v="2022-05-18T00:00:00"/>
    <x v="10"/>
    <s v="Food"/>
    <x v="1"/>
    <b v="1"/>
    <n v="2.5"/>
    <n v="1.6666666666666667"/>
    <s v="KitKat "/>
    <s v=" Crisp Wafers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32005135"/>
    <s v="Wednesday, May 18, 2022"/>
    <s v="Cash"/>
    <n v="145"/>
    <n v="2.5"/>
    <n v="1"/>
    <n v="145"/>
    <n v="2.5"/>
    <n v="1"/>
    <n v="2.5"/>
    <n v="2.5"/>
    <d v="2022-05-18T00:00:00"/>
    <x v="37"/>
    <s v="Non Carbonated"/>
    <x v="2"/>
    <b v="1"/>
    <n v="2.5"/>
    <n v="1.6666666666666667"/>
    <s v="Snapple Diet Tea "/>
    <s v=" Peach Tea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32182712"/>
    <s v="Wednesday, May 18, 2022"/>
    <s v="Cash"/>
    <n v="141"/>
    <n v="1.5"/>
    <n v="1"/>
    <n v="141"/>
    <n v="1.5"/>
    <n v="1"/>
    <n v="1.5"/>
    <n v="1.5"/>
    <d v="2022-05-18T00:00:00"/>
    <x v="44"/>
    <s v="Carbonated"/>
    <x v="0"/>
    <b v="1"/>
    <n v="1.5"/>
    <n v="1"/>
    <s v="Coca Cola "/>
    <s v=" Zero Sugar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32191987"/>
    <s v="Wednesday, May 18, 2022"/>
    <s v="Cash"/>
    <n v="140"/>
    <n v="1.25"/>
    <n v="1"/>
    <n v="140"/>
    <n v="1.25"/>
    <n v="1"/>
    <n v="1.25"/>
    <n v="1.25"/>
    <d v="2022-05-18T00:00:00"/>
    <x v="70"/>
    <s v="Carbonated"/>
    <x v="0"/>
    <b v="1"/>
    <n v="1.25"/>
    <n v="0.83333333333333337"/>
    <s v="Sunkist Soda "/>
    <s v=" Orange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32224514"/>
    <s v="Wednesday, May 18, 2022"/>
    <s v="Credit"/>
    <n v="125"/>
    <n v="1.5"/>
    <n v="1"/>
    <n v="125"/>
    <n v="1.5"/>
    <n v="1"/>
    <n v="1.5"/>
    <n v="1.5"/>
    <d v="2022-05-18T00:00:00"/>
    <x v="95"/>
    <s v="Food"/>
    <x v="1"/>
    <b v="1"/>
    <n v="1.5"/>
    <n v="1"/>
    <s v="Lays "/>
    <s v=" Classic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32234166"/>
    <s v="Wednesday, May 18, 2022"/>
    <s v="Credit"/>
    <n v="148"/>
    <n v="3.5"/>
    <n v="1"/>
    <n v="148"/>
    <n v="3.5"/>
    <n v="1"/>
    <n v="3.5"/>
    <n v="3.5"/>
    <d v="2022-05-18T00:00:00"/>
    <x v="45"/>
    <s v="Carbonated"/>
    <x v="0"/>
    <b v="1"/>
    <n v="3.5"/>
    <n v="2.3333333333333335"/>
    <s v="Red Bull "/>
    <s v=" Original"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32247888"/>
    <s v="Wednesday, May 18, 2022"/>
    <s v="Credit"/>
    <n v="146"/>
    <n v="3"/>
    <n v="1"/>
    <n v="146"/>
    <n v="3"/>
    <n v="1"/>
    <n v="3"/>
    <n v="3"/>
    <d v="2022-05-18T00:00:00"/>
    <x v="5"/>
    <s v="Carbonated"/>
    <x v="0"/>
    <b v="1"/>
    <n v="3"/>
    <n v="2"/>
    <s v="Monster Energy Original"/>
    <m/>
    <m/>
    <s v="Wednesday"/>
    <s v=" May 1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32562043"/>
    <s v="Thursday, May 19, 2022"/>
    <s v="Cash"/>
    <n v="125"/>
    <n v="1.5"/>
    <n v="1"/>
    <n v="125"/>
    <n v="1.5"/>
    <n v="1"/>
    <n v="1.5"/>
    <n v="1.5"/>
    <d v="2022-05-18T00:00:00"/>
    <x v="95"/>
    <s v="Food"/>
    <x v="1"/>
    <b v="1"/>
    <n v="1.5"/>
    <n v="1"/>
    <s v="Lays "/>
    <s v=" Classic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32835539"/>
    <s v="Thursday, May 19, 2022"/>
    <s v="Cash"/>
    <n v="122"/>
    <n v="1.5"/>
    <n v="1"/>
    <n v="122"/>
    <n v="1.5"/>
    <n v="1"/>
    <n v="1.5"/>
    <n v="1.5"/>
    <d v="2022-05-19T00:00:00"/>
    <x v="25"/>
    <s v="Food"/>
    <x v="1"/>
    <b v="1"/>
    <n v="1.5"/>
    <n v="1"/>
    <s v="Mini Chips Ahoy"/>
    <m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32835888"/>
    <s v="Thursday, May 19, 2022"/>
    <s v="Cash"/>
    <n v="122"/>
    <n v="1.5"/>
    <n v="1"/>
    <n v="122"/>
    <n v="1.5"/>
    <n v="1"/>
    <n v="1.5"/>
    <n v="1.5"/>
    <d v="2022-05-19T00:00:00"/>
    <x v="25"/>
    <s v="Food"/>
    <x v="1"/>
    <b v="1"/>
    <n v="1.5"/>
    <n v="1"/>
    <s v="Mini Chips Ahoy"/>
    <m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32836689"/>
    <s v="Thursday, May 19, 2022"/>
    <s v="Cash"/>
    <n v="143"/>
    <n v="2.5"/>
    <n v="1"/>
    <n v="143"/>
    <n v="2.5"/>
    <n v="1"/>
    <n v="2.5"/>
    <n v="2.5"/>
    <d v="2022-05-19T00:00:00"/>
    <x v="7"/>
    <s v="Non Carbonated"/>
    <x v="2"/>
    <b v="1"/>
    <n v="2.5"/>
    <n v="1.6666666666666667"/>
    <s v="Snapple Diet Tea "/>
    <s v=" Lemon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33372857"/>
    <s v="Thursday, May 19, 2022"/>
    <s v="Credit"/>
    <n v="148"/>
    <n v="3.5"/>
    <n v="1"/>
    <n v="148"/>
    <n v="3.5"/>
    <n v="1"/>
    <n v="3.5"/>
    <n v="3.5"/>
    <d v="2022-05-19T00:00:00"/>
    <x v="45"/>
    <s v="Carbonated"/>
    <x v="0"/>
    <b v="1"/>
    <n v="3.5"/>
    <n v="2.3333333333333335"/>
    <s v="Red Bull "/>
    <s v=" Original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33385314"/>
    <s v="Thursday, May 19, 2022"/>
    <s v="Credit"/>
    <n v="148"/>
    <n v="3.5"/>
    <n v="1"/>
    <n v="148"/>
    <n v="3.5"/>
    <n v="1"/>
    <n v="3.5"/>
    <n v="3.5"/>
    <d v="2022-05-19T00:00:00"/>
    <x v="45"/>
    <s v="Carbonated"/>
    <x v="0"/>
    <b v="1"/>
    <n v="3.5"/>
    <n v="2.3333333333333335"/>
    <s v="Red Bull "/>
    <s v=" Original"/>
    <m/>
    <s v="Thursday"/>
    <s v=" May 19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135194309"/>
    <s v="Thursday, May 19, 2022"/>
    <s v="Cash"/>
    <n v="124"/>
    <n v="1.5"/>
    <n v="1"/>
    <n v="124"/>
    <n v="1.5"/>
    <n v="1"/>
    <n v="1.5"/>
    <n v="1.5"/>
    <d v="2022-05-19T00:00:00"/>
    <x v="1"/>
    <s v="Food"/>
    <x v="1"/>
    <b v="1"/>
    <n v="1.5"/>
    <n v="1"/>
    <s v="Takis "/>
    <s v=" Hot Chilli Pepper &amp; Lime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Doritos Spicy Nacho"/>
    <m/>
    <n v="15134958334"/>
    <s v="Thursday, May 19, 2022"/>
    <s v="Credit"/>
    <n v="113"/>
    <n v="1.5"/>
    <n v="1"/>
    <n v="113"/>
    <n v="1.5"/>
    <n v="1"/>
    <n v="1.5"/>
    <n v="5"/>
    <d v="2022-05-19T00:00:00"/>
    <x v="140"/>
    <s v="Cell is Blank - Dis-regard"/>
    <x v="1"/>
    <b v="1"/>
    <n v="1.5"/>
    <n v="1"/>
    <s v="Doritos Spicy Nacho"/>
    <m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34958334"/>
    <s v="Thursday, May 19, 2022"/>
    <s v="Credit"/>
    <n v="125"/>
    <n v="1.5"/>
    <n v="1"/>
    <n v="125"/>
    <n v="1.5"/>
    <n v="1"/>
    <n v="1.5"/>
    <n v="5"/>
    <d v="2022-05-19T00:00:00"/>
    <x v="95"/>
    <s v="Food"/>
    <x v="1"/>
    <b v="1"/>
    <n v="1.5"/>
    <n v="1"/>
    <s v="Lays "/>
    <s v=" Classic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34958334"/>
    <s v="Thursday, May 19, 2022"/>
    <s v="Credit"/>
    <n v="134"/>
    <n v="2"/>
    <n v="1"/>
    <n v="134"/>
    <n v="2"/>
    <n v="1"/>
    <n v="2"/>
    <n v="5"/>
    <d v="2022-05-19T00:00:00"/>
    <x v="10"/>
    <s v="Food"/>
    <x v="1"/>
    <b v="1"/>
    <n v="2"/>
    <n v="1.3333333333333333"/>
    <s v="KitKat "/>
    <s v=" Crisp Wafers"/>
    <m/>
    <s v="Thursday"/>
    <s v=" May 19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134974206"/>
    <s v="Thursday, May 19, 2022"/>
    <s v="Cash"/>
    <n v="124"/>
    <n v="1.5"/>
    <n v="1"/>
    <n v="124"/>
    <n v="1.5"/>
    <n v="1"/>
    <n v="1.5"/>
    <n v="1.5"/>
    <d v="2022-05-19T00:00:00"/>
    <x v="1"/>
    <s v="Food"/>
    <x v="1"/>
    <b v="1"/>
    <n v="1.5"/>
    <n v="1"/>
    <s v="Takis "/>
    <s v=" Hot Chilli Pepper &amp; Lime"/>
    <m/>
    <s v="Thursday"/>
    <s v=" May 19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135271759"/>
    <s v="Thursday, May 19, 2022"/>
    <s v="Cash"/>
    <n v="111"/>
    <n v="1.5"/>
    <n v="1"/>
    <n v="111"/>
    <n v="1.5"/>
    <n v="1"/>
    <n v="1.5"/>
    <n v="1.5"/>
    <d v="2022-05-19T00:00:00"/>
    <x v="51"/>
    <s v="Food"/>
    <x v="1"/>
    <b v="1"/>
    <n v="1.5"/>
    <n v="1"/>
    <s v="Miss Vickie's Potato Chip "/>
    <s v=" Smokehouse BBQ"/>
    <m/>
    <s v="Thursday"/>
    <s v=" May 19"/>
    <n v="2022"/>
    <n v="6527"/>
  </r>
  <r>
    <s v="Processed"/>
    <s v="VJ300320686"/>
    <s v="Earle Asphalt"/>
    <s v="Earle Asphalt x1371"/>
    <n v="35.2750871"/>
    <n v="-90.466769400000004"/>
    <s v="Miss Vickie's Potato Chip - Lime &amp; Cracked Pe"/>
    <s v="Food"/>
    <n v="15135127649"/>
    <s v="Thursday, May 19, 2022"/>
    <s v="Cash"/>
    <n v="121"/>
    <n v="1.5"/>
    <n v="1"/>
    <n v="121"/>
    <n v="1.5"/>
    <n v="1"/>
    <n v="1.5"/>
    <n v="1.5"/>
    <d v="2022-05-19T00:00:00"/>
    <x v="4"/>
    <s v="Food"/>
    <x v="1"/>
    <b v="1"/>
    <n v="1.5"/>
    <n v="1"/>
    <s v="Miss Vickie's Potato Chip "/>
    <s v=" Lime &amp; Cracked Pe"/>
    <m/>
    <s v="Thursday"/>
    <s v=" May 19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135479453"/>
    <s v="Thursday, May 19, 2022"/>
    <s v="Credit"/>
    <n v="111"/>
    <n v="1.5"/>
    <n v="1"/>
    <n v="111"/>
    <n v="1.5"/>
    <n v="1"/>
    <n v="1.5"/>
    <n v="1.5"/>
    <d v="2022-05-19T00:00:00"/>
    <x v="118"/>
    <s v="Food"/>
    <x v="1"/>
    <b v="1"/>
    <n v="1.5"/>
    <n v="1"/>
    <s v="Pop Corners "/>
    <s v=" Spicy Queso"/>
    <m/>
    <s v="Thursday"/>
    <s v=" May 1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35729827"/>
    <s v="Thursday, May 19, 2022"/>
    <s v="Cash"/>
    <n v="144"/>
    <n v="1.5"/>
    <n v="1"/>
    <n v="144"/>
    <n v="1.5"/>
    <n v="1"/>
    <n v="1.5"/>
    <n v="1.5"/>
    <d v="2022-05-19T00:00:00"/>
    <x v="29"/>
    <s v="Water"/>
    <x v="3"/>
    <b v="1"/>
    <n v="1.5"/>
    <n v="1"/>
    <s v="Poland Springs Water"/>
    <m/>
    <m/>
    <s v="Thursday"/>
    <s v=" May 19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135729826"/>
    <s v="Thursday, May 19, 2022"/>
    <s v="Credit"/>
    <n v="113"/>
    <n v="1.5"/>
    <n v="1"/>
    <n v="113"/>
    <n v="1.5"/>
    <n v="1"/>
    <n v="1.5"/>
    <n v="1.5"/>
    <d v="2022-05-19T00:00:00"/>
    <x v="123"/>
    <s v="Food"/>
    <x v="1"/>
    <b v="1"/>
    <n v="1.5"/>
    <n v="1"/>
    <s v="Pop Corners "/>
    <s v=" White Cheddar"/>
    <m/>
    <s v="Thursday"/>
    <s v=" May 19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135901423"/>
    <s v="Thursday, May 19, 2022"/>
    <s v="Credit"/>
    <n v="138"/>
    <n v="1.5"/>
    <n v="1"/>
    <n v="138"/>
    <n v="1.5"/>
    <n v="1"/>
    <n v="1.5"/>
    <n v="1.5"/>
    <d v="2022-05-19T00:00:00"/>
    <x v="79"/>
    <s v="Food"/>
    <x v="1"/>
    <b v="1"/>
    <n v="1.5"/>
    <n v="1"/>
    <s v="Belvita Snack Packs "/>
    <s v=" Blueberry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36333420"/>
    <s v="Thursday, May 19, 2022"/>
    <s v="Cash"/>
    <n v="138"/>
    <n v="2.5"/>
    <n v="1"/>
    <n v="138"/>
    <n v="2.5"/>
    <n v="1"/>
    <n v="2.5"/>
    <n v="2.5"/>
    <d v="2022-05-19T00:00:00"/>
    <x v="10"/>
    <s v="Food"/>
    <x v="1"/>
    <b v="1"/>
    <n v="2.5"/>
    <n v="1.6666666666666667"/>
    <s v="KitKat "/>
    <s v=" Crisp Wafers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36335412"/>
    <s v="Thursday, May 19, 2022"/>
    <s v="Cash"/>
    <n v="138"/>
    <n v="2.5"/>
    <n v="1"/>
    <n v="138"/>
    <n v="2.5"/>
    <n v="1"/>
    <n v="2.5"/>
    <n v="2.5"/>
    <d v="2022-05-19T00:00:00"/>
    <x v="10"/>
    <s v="Food"/>
    <x v="1"/>
    <b v="1"/>
    <n v="2.5"/>
    <n v="1.6666666666666667"/>
    <s v="KitKat "/>
    <s v=" Crisp Wafers"/>
    <m/>
    <s v="Thursday"/>
    <s v=" May 1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36420662"/>
    <s v="Thursday, May 19, 2022"/>
    <s v="Cash"/>
    <n v="140"/>
    <n v="1.5"/>
    <n v="1"/>
    <n v="140"/>
    <n v="1.5"/>
    <n v="1"/>
    <n v="1.5"/>
    <n v="1.5"/>
    <d v="2022-05-19T00:00:00"/>
    <x v="44"/>
    <s v="Carbonated"/>
    <x v="0"/>
    <b v="1"/>
    <n v="1.5"/>
    <n v="1"/>
    <s v="Coca Cola "/>
    <s v=" Zero Sugar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36531328"/>
    <s v="Thursday, May 19, 2022"/>
    <s v="Cash"/>
    <n v="140"/>
    <n v="1.25"/>
    <n v="1"/>
    <n v="140"/>
    <n v="1.25"/>
    <n v="1"/>
    <n v="1.25"/>
    <n v="1.25"/>
    <d v="2022-05-19T00:00:00"/>
    <x v="70"/>
    <s v="Carbonated"/>
    <x v="0"/>
    <b v="1"/>
    <n v="1.25"/>
    <n v="0.83333333333333337"/>
    <s v="Sunkist Soda "/>
    <s v=" Orange"/>
    <m/>
    <s v="Thursday"/>
    <s v=" May 19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136600270"/>
    <s v="Thursday, May 19, 2022"/>
    <s v="Cash"/>
    <n v="112"/>
    <n v="1.5"/>
    <n v="1"/>
    <n v="112"/>
    <n v="1.5"/>
    <n v="1"/>
    <n v="1.5"/>
    <n v="1.5"/>
    <d v="2022-05-19T00:00:00"/>
    <x v="60"/>
    <s v="Food"/>
    <x v="1"/>
    <b v="1"/>
    <n v="1.5"/>
    <n v="1"/>
    <s v="SunChips Multigrain "/>
    <s v=" Original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36799976"/>
    <s v="Thursday, May 19, 2022"/>
    <s v="Cash"/>
    <n v="146"/>
    <n v="3"/>
    <n v="1"/>
    <n v="146"/>
    <n v="3"/>
    <n v="1"/>
    <n v="3"/>
    <n v="3"/>
    <d v="2022-05-19T00:00:00"/>
    <x v="5"/>
    <s v="Carbonated"/>
    <x v="0"/>
    <b v="1"/>
    <n v="3"/>
    <n v="2"/>
    <s v="Monster Energy Original"/>
    <m/>
    <m/>
    <s v="Thursday"/>
    <s v=" May 19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136810652"/>
    <s v="Thursday, May 19, 2022"/>
    <s v="Credit"/>
    <n v="131"/>
    <n v="2"/>
    <n v="1"/>
    <n v="131"/>
    <n v="2"/>
    <n v="1"/>
    <n v="2"/>
    <n v="2"/>
    <d v="2022-05-19T00:00:00"/>
    <x v="21"/>
    <s v="Food"/>
    <x v="1"/>
    <b v="1"/>
    <n v="2"/>
    <n v="1.3333333333333333"/>
    <s v="Robert Irvine's "/>
    <s v=" Fit Crunch "/>
    <s v="  Chocolate Pea"/>
    <s v="Thursday"/>
    <s v=" May 19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36815772"/>
    <s v="Thursday, May 19, 2022"/>
    <s v="Credit"/>
    <n v="112"/>
    <n v="1.5"/>
    <n v="1"/>
    <n v="112"/>
    <n v="1.5"/>
    <n v="1"/>
    <n v="1.5"/>
    <n v="1.5"/>
    <d v="2022-05-19T00:00:00"/>
    <x v="35"/>
    <s v="Food"/>
    <x v="1"/>
    <b v="1"/>
    <n v="1.5"/>
    <n v="1"/>
    <s v="SunChips Multigrain "/>
    <s v=" Harvest Cheddar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137294131"/>
    <s v="Thursday, May 19, 2022"/>
    <s v="Credit"/>
    <n v="125"/>
    <n v="1.5"/>
    <n v="1"/>
    <n v="125"/>
    <n v="1.5"/>
    <n v="1"/>
    <n v="1.5"/>
    <n v="1.5"/>
    <d v="2022-05-19T00:00:00"/>
    <x v="95"/>
    <s v="Food"/>
    <x v="1"/>
    <b v="1"/>
    <n v="1.5"/>
    <n v="1"/>
    <s v="Lays "/>
    <s v=" Classic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37582597"/>
    <s v="Thursday, May 19, 2022"/>
    <s v="Cash"/>
    <n v="140"/>
    <n v="1.25"/>
    <n v="1"/>
    <n v="140"/>
    <n v="1.25"/>
    <n v="1"/>
    <n v="1.25"/>
    <n v="1.25"/>
    <d v="2022-05-19T00:00:00"/>
    <x v="70"/>
    <s v="Carbonated"/>
    <x v="0"/>
    <b v="1"/>
    <n v="1.25"/>
    <n v="0.83333333333333337"/>
    <s v="Sunkist Soda "/>
    <s v=" Orange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37633740"/>
    <s v="Thursday, May 19, 2022"/>
    <s v="Cash"/>
    <n v="141"/>
    <n v="1.5"/>
    <n v="1"/>
    <n v="141"/>
    <n v="1.5"/>
    <n v="1"/>
    <n v="1.5"/>
    <n v="1.5"/>
    <d v="2022-05-19T00:00:00"/>
    <x v="44"/>
    <s v="Carbonated"/>
    <x v="0"/>
    <b v="1"/>
    <n v="1.5"/>
    <n v="1"/>
    <s v="Coca Cola "/>
    <s v=" Zero Sugar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37634221"/>
    <s v="Thursday, May 19, 2022"/>
    <s v="Cash"/>
    <n v="141"/>
    <n v="1.5"/>
    <n v="1"/>
    <n v="141"/>
    <n v="1.5"/>
    <n v="1"/>
    <n v="1.5"/>
    <n v="1.5"/>
    <d v="2022-05-19T00:00:00"/>
    <x v="44"/>
    <s v="Carbonated"/>
    <x v="0"/>
    <b v="1"/>
    <n v="1.5"/>
    <n v="1"/>
    <s v="Coca Cola "/>
    <s v=" Zero Sugar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Oreo Mini"/>
    <s v="Food"/>
    <n v="15137635211"/>
    <s v="Thursday, May 19, 2022"/>
    <s v="Cash"/>
    <n v="124"/>
    <n v="1.5"/>
    <n v="1"/>
    <n v="124"/>
    <n v="1.5"/>
    <n v="1"/>
    <n v="1.5"/>
    <n v="1.5"/>
    <d v="2022-05-19T00:00:00"/>
    <x v="18"/>
    <s v="Food"/>
    <x v="1"/>
    <b v="1"/>
    <n v="1.5"/>
    <n v="1"/>
    <s v="Oreo Mini"/>
    <m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37640746"/>
    <s v="Thursday, May 19, 2022"/>
    <s v="Cash"/>
    <n v="140"/>
    <n v="1.25"/>
    <n v="1"/>
    <n v="140"/>
    <n v="1.25"/>
    <n v="1"/>
    <n v="1.25"/>
    <n v="1.25"/>
    <d v="2022-05-19T00:00:00"/>
    <x v="70"/>
    <s v="Carbonated"/>
    <x v="0"/>
    <b v="1"/>
    <n v="1.25"/>
    <n v="0.83333333333333337"/>
    <s v="Sunkist Soda "/>
    <s v=" Orange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37654579"/>
    <s v="Thursday, May 19, 2022"/>
    <s v="Cash"/>
    <n v="140"/>
    <n v="1.25"/>
    <n v="1"/>
    <n v="140"/>
    <n v="1.25"/>
    <n v="1"/>
    <n v="1.25"/>
    <n v="1.25"/>
    <d v="2022-05-19T00:00:00"/>
    <x v="70"/>
    <s v="Carbonated"/>
    <x v="0"/>
    <b v="1"/>
    <n v="1.25"/>
    <n v="0.83333333333333337"/>
    <s v="Sunkist Soda "/>
    <s v=" Orange"/>
    <m/>
    <s v="Thursday"/>
    <s v=" May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38042787"/>
    <s v="Friday, May 20, 2022"/>
    <s v="Cash"/>
    <n v="144"/>
    <n v="3"/>
    <n v="1"/>
    <n v="144"/>
    <n v="3"/>
    <n v="1"/>
    <n v="3"/>
    <n v="3"/>
    <d v="2022-05-19T00:00:00"/>
    <x v="5"/>
    <s v="Carbonated"/>
    <x v="0"/>
    <b v="1"/>
    <n v="3"/>
    <n v="2"/>
    <s v="Monster Energy Original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38043650"/>
    <s v="Friday, May 20, 2022"/>
    <s v="Cash"/>
    <n v="111"/>
    <n v="1.5"/>
    <n v="1"/>
    <n v="111"/>
    <n v="1.5"/>
    <n v="1"/>
    <n v="1.5"/>
    <n v="1.5"/>
    <d v="2022-05-19T00:00:00"/>
    <x v="42"/>
    <s v="Food"/>
    <x v="1"/>
    <b v="1"/>
    <n v="1.5"/>
    <n v="1"/>
    <s v="Chesters Fries Flaming hot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38049190"/>
    <s v="Friday, May 20, 2022"/>
    <s v="Cash"/>
    <n v="140"/>
    <n v="1.25"/>
    <n v="1"/>
    <n v="140"/>
    <n v="1.25"/>
    <n v="1"/>
    <n v="1.25"/>
    <n v="1.25"/>
    <d v="2022-05-19T00:00:00"/>
    <x v="70"/>
    <s v="Carbonated"/>
    <x v="0"/>
    <b v="1"/>
    <n v="1.25"/>
    <n v="0.83333333333333337"/>
    <s v="Sunkist Soda "/>
    <s v=" Orange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38054340"/>
    <s v="Friday, May 20, 2022"/>
    <s v="Cash"/>
    <n v="120"/>
    <n v="1.5"/>
    <n v="1"/>
    <n v="120"/>
    <n v="1.5"/>
    <n v="1"/>
    <n v="1.5"/>
    <n v="1.5"/>
    <d v="2022-05-19T00:00:00"/>
    <x v="47"/>
    <s v="Food"/>
    <x v="1"/>
    <b v="1"/>
    <n v="1.5"/>
    <n v="1"/>
    <s v="Ritz Bits Cheese"/>
    <m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39105736"/>
    <s v="Friday, May 20, 2022"/>
    <s v="Cash"/>
    <n v="143"/>
    <n v="2.5"/>
    <n v="1"/>
    <n v="143"/>
    <n v="2.5"/>
    <n v="1"/>
    <n v="2.5"/>
    <n v="2.5"/>
    <d v="2022-05-20T00:00:00"/>
    <x v="7"/>
    <s v="Non Carbonated"/>
    <x v="2"/>
    <b v="1"/>
    <n v="2.5"/>
    <n v="1.6666666666666667"/>
    <s v="Snapple Diet Tea "/>
    <s v=" Lemon"/>
    <m/>
    <s v="Friday"/>
    <s v=" May 20"/>
    <n v="2022"/>
    <n v="6527"/>
  </r>
  <r>
    <s v="Processed"/>
    <s v="VJ300320686"/>
    <s v="Earle Asphalt"/>
    <s v="Earle Asphalt x1371"/>
    <n v="35.2750871"/>
    <n v="-90.466769400000004"/>
    <s v="Hungry Buddha - Chocolate Chip"/>
    <s v="Food"/>
    <n v="15140335161"/>
    <s v="Friday, May 20, 2022"/>
    <s v="Cash"/>
    <n v="137"/>
    <n v="2"/>
    <n v="1"/>
    <n v="137"/>
    <n v="2"/>
    <n v="1"/>
    <n v="2"/>
    <n v="2"/>
    <d v="2022-05-20T00:00:00"/>
    <x v="103"/>
    <s v="Food"/>
    <x v="1"/>
    <b v="1"/>
    <n v="2"/>
    <n v="1.3333333333333333"/>
    <s v="Hungry Buddha "/>
    <s v=" Chocolate Chip"/>
    <m/>
    <s v="Friday"/>
    <s v=" May 20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140408897"/>
    <s v="Friday, May 20, 2022"/>
    <s v="Credit"/>
    <n v="133"/>
    <n v="2"/>
    <n v="1"/>
    <n v="133"/>
    <n v="2"/>
    <n v="1"/>
    <n v="2"/>
    <n v="2"/>
    <d v="2022-05-20T00:00:00"/>
    <x v="11"/>
    <s v="Food"/>
    <x v="1"/>
    <b v="1"/>
    <n v="2"/>
    <n v="1.3333333333333333"/>
    <s v="Wonderful Pistachios "/>
    <s v=" Variety"/>
    <m/>
    <s v="Friday"/>
    <s v=" May 20"/>
    <n v="2022"/>
    <n v="6527"/>
  </r>
  <r>
    <s v="Processed"/>
    <s v="VJ300205292"/>
    <s v="Brunswick Sq Mall"/>
    <s v="BSQ Mall x1364 - Zales"/>
    <n v="40.423690999999998"/>
    <n v="-74.380831999999998"/>
    <s v="Belvita Snack Packs - Blueberry"/>
    <s v="Food"/>
    <n v="15140335358"/>
    <s v="Friday, May 20, 2022"/>
    <s v="Credit"/>
    <n v="122"/>
    <n v="1.25"/>
    <n v="1"/>
    <n v="122"/>
    <n v="1.25"/>
    <n v="1"/>
    <n v="1.25"/>
    <n v="1.25"/>
    <d v="2022-05-20T00:00:00"/>
    <x v="79"/>
    <s v="Food"/>
    <x v="1"/>
    <b v="1"/>
    <n v="1.25"/>
    <n v="0.83333333333333337"/>
    <s v="Belvita Snack Packs "/>
    <s v=" Blueberry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40441308"/>
    <s v="Friday, May 20, 2022"/>
    <s v="Cash"/>
    <n v="144"/>
    <n v="1.5"/>
    <n v="1"/>
    <n v="144"/>
    <n v="1.5"/>
    <n v="1"/>
    <n v="1.5"/>
    <n v="1.5"/>
    <d v="2022-05-20T00:00:00"/>
    <x v="29"/>
    <s v="Water"/>
    <x v="3"/>
    <b v="1"/>
    <n v="1.5"/>
    <n v="1"/>
    <s v="Poland Springs Water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40587344"/>
    <s v="Friday, May 20, 2022"/>
    <s v="Credit"/>
    <n v="134"/>
    <n v="2"/>
    <n v="1"/>
    <n v="134"/>
    <n v="2"/>
    <n v="1"/>
    <n v="2"/>
    <n v="5"/>
    <d v="2022-05-20T00:00:00"/>
    <x v="10"/>
    <s v="Food"/>
    <x v="1"/>
    <b v="1"/>
    <n v="2"/>
    <n v="1.3333333333333333"/>
    <s v="KitKat "/>
    <s v=" Crisp Wafers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Doritos Spicy Nacho"/>
    <m/>
    <n v="15140587344"/>
    <s v="Friday, May 20, 2022"/>
    <s v="Credit"/>
    <n v="113"/>
    <n v="1.5"/>
    <n v="1"/>
    <n v="113"/>
    <n v="1.5"/>
    <n v="1"/>
    <n v="1.5"/>
    <n v="5"/>
    <d v="2022-05-20T00:00:00"/>
    <x v="140"/>
    <s v="Cell is Blank - Dis-regard"/>
    <x v="1"/>
    <b v="1"/>
    <n v="1.5"/>
    <n v="1"/>
    <s v="Doritos Spicy Nacho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40587344"/>
    <s v="Friday, May 20, 2022"/>
    <s v="Credit"/>
    <n v="112"/>
    <n v="1.5"/>
    <n v="1"/>
    <n v="112"/>
    <n v="1.5"/>
    <n v="1"/>
    <n v="1.5"/>
    <n v="5"/>
    <d v="2022-05-20T00:00:00"/>
    <x v="127"/>
    <s v="Food"/>
    <x v="1"/>
    <b v="1"/>
    <n v="1.5"/>
    <n v="1"/>
    <s v="Cheetos Puffs"/>
    <m/>
    <m/>
    <s v="Friday"/>
    <s v=" May 2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140615259"/>
    <s v="Friday, May 20, 2022"/>
    <s v="Cash"/>
    <n v="132"/>
    <n v="2"/>
    <n v="1"/>
    <n v="132"/>
    <n v="2"/>
    <n v="1"/>
    <n v="2"/>
    <n v="2"/>
    <d v="2022-05-20T00:00:00"/>
    <x v="21"/>
    <s v="Food"/>
    <x v="1"/>
    <b v="1"/>
    <n v="2"/>
    <n v="1.3333333333333333"/>
    <s v="Robert Irvine's "/>
    <s v=" Fit Crunch "/>
    <s v="  Chocolate Pea"/>
    <s v="Friday"/>
    <s v=" May 20"/>
    <n v="2022"/>
    <n v="6527"/>
  </r>
  <r>
    <s v="Processed"/>
    <s v="VJ300320609"/>
    <s v="GuttenPlans"/>
    <s v="GuttenPlans x1367"/>
    <n v="40.435699999999997"/>
    <n v="-74.125200000000007"/>
    <s v="Oreo Mini"/>
    <s v="Food"/>
    <n v="15141299193"/>
    <s v="Friday, May 20, 2022"/>
    <s v="Cash"/>
    <n v="124"/>
    <n v="1.5"/>
    <n v="1"/>
    <n v="124"/>
    <n v="1.5"/>
    <n v="1"/>
    <n v="1.5"/>
    <n v="1.5"/>
    <d v="2022-05-20T00:00:00"/>
    <x v="18"/>
    <s v="Food"/>
    <x v="1"/>
    <b v="1"/>
    <n v="1.5"/>
    <n v="1"/>
    <s v="Oreo Mini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41299063"/>
    <s v="Friday, May 20, 2022"/>
    <s v="Cash"/>
    <n v="142"/>
    <n v="1.5"/>
    <n v="1"/>
    <n v="142"/>
    <n v="1.5"/>
    <n v="1"/>
    <n v="1.5"/>
    <n v="1.5"/>
    <d v="2022-05-20T00:00:00"/>
    <x v="44"/>
    <s v="Carbonated"/>
    <x v="0"/>
    <b v="1"/>
    <n v="1.5"/>
    <n v="1"/>
    <s v="Coca Cola "/>
    <s v=" Zero Sugar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41307517"/>
    <s v="Friday, May 20, 2022"/>
    <s v="Cash"/>
    <n v="144"/>
    <n v="1.5"/>
    <n v="1"/>
    <n v="144"/>
    <n v="1.5"/>
    <n v="1"/>
    <n v="1.5"/>
    <n v="1.5"/>
    <d v="2022-05-20T00:00:00"/>
    <x v="29"/>
    <s v="Water"/>
    <x v="3"/>
    <b v="1"/>
    <n v="1.5"/>
    <n v="1"/>
    <s v="Poland Springs Water"/>
    <m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141410231"/>
    <s v="Friday, May 20, 2022"/>
    <s v="Credit"/>
    <n v="110"/>
    <n v="1.5"/>
    <n v="1"/>
    <n v="110"/>
    <n v="1.5"/>
    <n v="1"/>
    <n v="1.5"/>
    <n v="3"/>
    <d v="2022-05-20T00:00:00"/>
    <x v="113"/>
    <s v="Food"/>
    <x v="1"/>
    <b v="1"/>
    <n v="1.5"/>
    <n v="1"/>
    <s v="Pop Corners "/>
    <s v=" Kettle Corn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141410231"/>
    <s v="Friday, May 20, 2022"/>
    <s v="Credit"/>
    <n v="111"/>
    <n v="1.5"/>
    <n v="1"/>
    <n v="111"/>
    <n v="1.5"/>
    <n v="1"/>
    <n v="1.5"/>
    <n v="3"/>
    <d v="2022-05-20T00:00:00"/>
    <x v="117"/>
    <s v="Food"/>
    <x v="1"/>
    <b v="1"/>
    <n v="1.5"/>
    <n v="1"/>
    <s v="Pop Corners "/>
    <s v=" Sea Salt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41417254"/>
    <s v="Friday, May 20, 2022"/>
    <s v="Credit"/>
    <n v="142"/>
    <n v="1.5"/>
    <n v="1"/>
    <n v="142"/>
    <n v="1.5"/>
    <n v="1"/>
    <n v="1.5"/>
    <n v="1.5"/>
    <d v="2022-05-20T00:00:00"/>
    <x v="44"/>
    <s v="Carbonated"/>
    <x v="0"/>
    <b v="1"/>
    <n v="1.5"/>
    <n v="1"/>
    <s v="Coca Cola "/>
    <s v=" Zero Sugar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141446044"/>
    <s v="Friday, May 20, 2022"/>
    <s v="Credit"/>
    <n v="151"/>
    <n v="4"/>
    <n v="1"/>
    <n v="151"/>
    <n v="4"/>
    <n v="1"/>
    <n v="4"/>
    <n v="4"/>
    <d v="2022-05-20T00:00:00"/>
    <x v="142"/>
    <s v="Cell is Blank - Dis-regard"/>
    <x v="1"/>
    <b v="1"/>
    <n v="4"/>
    <n v="2.6666666666666665"/>
    <s v="Mini Chips Ahoy "/>
    <s v=" Go Paks"/>
    <m/>
    <s v="Friday"/>
    <s v=" May 20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5141451092"/>
    <s v="Friday, May 20, 2022"/>
    <s v="Credit"/>
    <n v="131"/>
    <n v="2"/>
    <n v="1"/>
    <n v="131"/>
    <n v="2"/>
    <n v="1"/>
    <n v="2"/>
    <n v="2"/>
    <d v="2022-05-20T00:00:00"/>
    <x v="11"/>
    <s v="Food"/>
    <x v="1"/>
    <b v="1"/>
    <n v="2"/>
    <n v="1.3333333333333333"/>
    <s v="Wonderful Pistachios "/>
    <s v=" Variety"/>
    <m/>
    <s v="Friday"/>
    <s v=" May 20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141459295"/>
    <s v="Friday, May 20, 2022"/>
    <s v="Credit"/>
    <n v="124"/>
    <n v="1.5"/>
    <n v="1"/>
    <n v="124"/>
    <n v="1.5"/>
    <n v="1"/>
    <n v="1.5"/>
    <n v="1.5"/>
    <d v="2022-05-20T00:00:00"/>
    <x v="1"/>
    <s v="Food"/>
    <x v="1"/>
    <b v="1"/>
    <n v="1.5"/>
    <n v="1"/>
    <s v="Takis "/>
    <s v=" Hot Chilli Pepper &amp; Lime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41564644"/>
    <s v="Friday, May 20, 2022"/>
    <s v="Credit"/>
    <n v="114"/>
    <n v="1.5"/>
    <n v="1"/>
    <n v="114"/>
    <n v="1.5"/>
    <n v="1"/>
    <n v="1.5"/>
    <n v="1.5"/>
    <d v="2022-05-20T00:00:00"/>
    <x v="1"/>
    <s v="Food"/>
    <x v="1"/>
    <b v="1"/>
    <n v="1.5"/>
    <n v="1"/>
    <s v="Takis "/>
    <s v=" Hot Chilli Pepper &amp; Lime"/>
    <m/>
    <s v="Friday"/>
    <s v=" May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41568433"/>
    <s v="Friday, May 20, 2022"/>
    <s v="Credit"/>
    <n v="144"/>
    <n v="1.5"/>
    <n v="1"/>
    <n v="144"/>
    <n v="1.5"/>
    <n v="1"/>
    <n v="1.5"/>
    <n v="1.5"/>
    <d v="2022-05-20T00:00:00"/>
    <x v="29"/>
    <s v="Water"/>
    <x v="3"/>
    <b v="1"/>
    <n v="1.5"/>
    <n v="1"/>
    <s v="Poland Springs Water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Doritos Spicy Nacho"/>
    <m/>
    <n v="15141663655"/>
    <s v="Friday, May 20, 2022"/>
    <s v="Cash"/>
    <n v="113"/>
    <n v="1.5"/>
    <n v="1"/>
    <n v="113"/>
    <n v="1.5"/>
    <n v="1"/>
    <n v="1.5"/>
    <n v="1.5"/>
    <d v="2022-05-20T00:00:00"/>
    <x v="140"/>
    <s v="Cell is Blank - Dis-regard"/>
    <x v="1"/>
    <b v="1"/>
    <n v="1.5"/>
    <n v="1"/>
    <s v="Doritos Spicy Nacho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41668447"/>
    <s v="Friday, May 20, 2022"/>
    <s v="Cash"/>
    <n v="142"/>
    <n v="1.5"/>
    <n v="1"/>
    <n v="142"/>
    <n v="1.5"/>
    <n v="1"/>
    <n v="1.5"/>
    <n v="1.5"/>
    <d v="2022-05-20T00:00:00"/>
    <x v="44"/>
    <s v="Carbonated"/>
    <x v="0"/>
    <b v="1"/>
    <n v="1.5"/>
    <n v="1"/>
    <s v="Coca Cola "/>
    <s v=" Zero Sugar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141875657"/>
    <s v="Friday, May 20, 2022"/>
    <s v="Cash"/>
    <n v="137"/>
    <n v="1.5"/>
    <n v="1"/>
    <n v="137"/>
    <n v="1.5"/>
    <n v="1"/>
    <n v="1.5"/>
    <n v="1.5"/>
    <d v="2022-05-20T00:00:00"/>
    <x v="125"/>
    <s v="Food"/>
    <x v="1"/>
    <b v="1"/>
    <n v="1.5"/>
    <n v="1"/>
    <s v="Nutri Grain Apple Cinnamon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41908470"/>
    <s v="Friday, May 20, 2022"/>
    <s v="Cash"/>
    <n v="146"/>
    <n v="3"/>
    <n v="1"/>
    <n v="146"/>
    <n v="3"/>
    <n v="1"/>
    <n v="3"/>
    <n v="3"/>
    <d v="2022-05-20T00:00:00"/>
    <x v="5"/>
    <s v="Carbonated"/>
    <x v="0"/>
    <b v="1"/>
    <n v="3"/>
    <n v="2"/>
    <s v="Monster Energy Original"/>
    <m/>
    <m/>
    <s v="Friday"/>
    <s v=" May 20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142235865"/>
    <s v="Friday, May 20, 2022"/>
    <s v="Cash"/>
    <n v="112"/>
    <n v="1.5"/>
    <n v="1"/>
    <n v="112"/>
    <n v="1.5"/>
    <n v="1"/>
    <n v="1.5"/>
    <n v="1.5"/>
    <d v="2022-05-20T00:00:00"/>
    <x v="60"/>
    <s v="Food"/>
    <x v="1"/>
    <b v="1"/>
    <n v="1.5"/>
    <n v="1"/>
    <s v="SunChips Multigrain "/>
    <s v=" Original"/>
    <m/>
    <s v="Friday"/>
    <s v=" May 2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42308907"/>
    <s v="Friday, May 20, 2022"/>
    <s v="Cash"/>
    <n v="140"/>
    <n v="1.5"/>
    <n v="1"/>
    <n v="140"/>
    <n v="1.5"/>
    <n v="1"/>
    <n v="1.5"/>
    <n v="1.5"/>
    <d v="2022-05-20T00:00:00"/>
    <x v="44"/>
    <s v="Carbonated"/>
    <x v="0"/>
    <b v="1"/>
    <n v="1.5"/>
    <n v="1"/>
    <s v="Coca Cola "/>
    <s v=" Zero Sugar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42313741"/>
    <s v="Friday, May 20, 2022"/>
    <s v="Cash"/>
    <n v="142"/>
    <n v="1.5"/>
    <n v="1"/>
    <n v="142"/>
    <n v="1.5"/>
    <n v="1"/>
    <n v="1.5"/>
    <n v="1.5"/>
    <d v="2022-05-20T00:00:00"/>
    <x v="44"/>
    <s v="Carbonated"/>
    <x v="0"/>
    <b v="1"/>
    <n v="1.5"/>
    <n v="1"/>
    <s v="Coca Cola "/>
    <s v=" Zero Sugar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42315027"/>
    <s v="Friday, May 20, 2022"/>
    <s v="Cash"/>
    <n v="142"/>
    <n v="1.5"/>
    <n v="1"/>
    <n v="142"/>
    <n v="1.5"/>
    <n v="1"/>
    <n v="1.5"/>
    <n v="1.5"/>
    <d v="2022-05-20T00:00:00"/>
    <x v="44"/>
    <s v="Carbonated"/>
    <x v="0"/>
    <b v="1"/>
    <n v="1.5"/>
    <n v="1"/>
    <s v="Coca Cola "/>
    <s v=" Zero Sugar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42343591"/>
    <s v="Friday, May 20, 2022"/>
    <s v="Cash"/>
    <n v="140"/>
    <n v="1.25"/>
    <n v="1"/>
    <n v="140"/>
    <n v="1.25"/>
    <n v="1"/>
    <n v="1.25"/>
    <n v="1.25"/>
    <d v="2022-05-20T00:00:00"/>
    <x v="70"/>
    <s v="Carbonated"/>
    <x v="0"/>
    <b v="1"/>
    <n v="1.25"/>
    <n v="0.83333333333333337"/>
    <s v="Sunkist Soda "/>
    <s v=" Orange"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42731888"/>
    <s v="Friday, May 20, 2022"/>
    <s v="Cash"/>
    <n v="144"/>
    <n v="3"/>
    <n v="1"/>
    <n v="144"/>
    <n v="3"/>
    <n v="1"/>
    <n v="3"/>
    <n v="3"/>
    <d v="2022-05-20T00:00:00"/>
    <x v="5"/>
    <s v="Carbonated"/>
    <x v="0"/>
    <b v="1"/>
    <n v="3"/>
    <n v="2"/>
    <s v="Monster Energy Original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42736756"/>
    <s v="Friday, May 20, 2022"/>
    <s v="Cash"/>
    <n v="144"/>
    <n v="3"/>
    <n v="1"/>
    <n v="144"/>
    <n v="3"/>
    <n v="1"/>
    <n v="3"/>
    <n v="3"/>
    <d v="2022-05-20T00:00:00"/>
    <x v="5"/>
    <s v="Carbonated"/>
    <x v="0"/>
    <b v="1"/>
    <n v="3"/>
    <n v="2"/>
    <s v="Monster Energy Original"/>
    <m/>
    <m/>
    <s v="Friday"/>
    <s v=" May 20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43067733"/>
    <s v="Saturday, May 21, 2022"/>
    <s v="Cash"/>
    <n v="111"/>
    <n v="1.5"/>
    <n v="1"/>
    <n v="111"/>
    <n v="1.5"/>
    <n v="1"/>
    <n v="1.5"/>
    <n v="1.5"/>
    <d v="2022-05-20T00:00:00"/>
    <x v="42"/>
    <s v="Food"/>
    <x v="1"/>
    <b v="1"/>
    <n v="1.5"/>
    <n v="1"/>
    <s v="Chesters Fries Flaming hot"/>
    <m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43068961"/>
    <s v="Saturday, May 21, 2022"/>
    <s v="Cash"/>
    <n v="111"/>
    <n v="1.5"/>
    <n v="1"/>
    <n v="111"/>
    <n v="1.5"/>
    <n v="1"/>
    <n v="1.5"/>
    <n v="1.5"/>
    <d v="2022-05-20T00:00:00"/>
    <x v="42"/>
    <s v="Food"/>
    <x v="1"/>
    <b v="1"/>
    <n v="1.5"/>
    <n v="1"/>
    <s v="Chesters Fries Flaming hot"/>
    <m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43210803"/>
    <s v="Saturday, May 21, 2022"/>
    <s v="Cash"/>
    <n v="144"/>
    <n v="3"/>
    <n v="1"/>
    <n v="144"/>
    <n v="3"/>
    <n v="1"/>
    <n v="3"/>
    <n v="3"/>
    <d v="2022-05-20T00:00:00"/>
    <x v="5"/>
    <s v="Carbonated"/>
    <x v="0"/>
    <b v="1"/>
    <n v="3"/>
    <n v="2"/>
    <s v="Monster Energy Original"/>
    <m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43210958"/>
    <s v="Saturday, May 21, 2022"/>
    <s v="Cash"/>
    <n v="123"/>
    <n v="1.5"/>
    <n v="1"/>
    <n v="123"/>
    <n v="1.5"/>
    <n v="1"/>
    <n v="1.5"/>
    <n v="1.5"/>
    <d v="2022-05-20T00:00:00"/>
    <x v="83"/>
    <s v="Food"/>
    <x v="1"/>
    <b v="1"/>
    <n v="1.5"/>
    <n v="1"/>
    <s v="Fritos "/>
    <s v=" Original"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Oreo Mini"/>
    <s v="Food"/>
    <n v="15143212305"/>
    <s v="Saturday, May 21, 2022"/>
    <s v="Cash"/>
    <n v="124"/>
    <n v="1.5"/>
    <n v="1"/>
    <n v="124"/>
    <n v="1.5"/>
    <n v="1"/>
    <n v="1.5"/>
    <n v="1.5"/>
    <d v="2022-05-20T00:00:00"/>
    <x v="18"/>
    <s v="Food"/>
    <x v="1"/>
    <b v="1"/>
    <n v="1.5"/>
    <n v="1"/>
    <s v="Oreo Mini"/>
    <m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Cheetos Puffs"/>
    <s v="Food"/>
    <n v="15143235351"/>
    <s v="Saturday, May 21, 2022"/>
    <s v="Cash"/>
    <n v="112"/>
    <n v="1.5"/>
    <n v="1"/>
    <n v="112"/>
    <n v="1.5"/>
    <n v="1"/>
    <n v="1.5"/>
    <n v="1.5"/>
    <d v="2022-05-20T00:00:00"/>
    <x v="127"/>
    <s v="Food"/>
    <x v="1"/>
    <b v="1"/>
    <n v="1.5"/>
    <n v="1"/>
    <s v="Cheetos Puffs"/>
    <m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43235928"/>
    <s v="Saturday, May 21, 2022"/>
    <s v="Cash"/>
    <n v="140"/>
    <n v="1.25"/>
    <n v="1"/>
    <n v="140"/>
    <n v="1.25"/>
    <n v="1"/>
    <n v="1.25"/>
    <n v="1.25"/>
    <d v="2022-05-20T00:00:00"/>
    <x v="70"/>
    <s v="Carbonated"/>
    <x v="0"/>
    <b v="1"/>
    <n v="1.25"/>
    <n v="0.83333333333333337"/>
    <s v="Sunkist Soda "/>
    <s v=" Orange"/>
    <m/>
    <s v="Saturday"/>
    <s v=" May 2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43544619"/>
    <s v="Saturday, May 21, 2022"/>
    <s v="Credit"/>
    <n v="144"/>
    <n v="3"/>
    <n v="1"/>
    <n v="144"/>
    <n v="3"/>
    <n v="1"/>
    <n v="3"/>
    <n v="3"/>
    <d v="2022-05-21T00:00:00"/>
    <x v="5"/>
    <s v="Carbonated"/>
    <x v="0"/>
    <b v="1"/>
    <n v="3"/>
    <n v="2"/>
    <s v="Monster Energy Original"/>
    <m/>
    <m/>
    <s v="Saturday"/>
    <s v=" May 2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44289250"/>
    <s v="Saturday, May 21, 2022"/>
    <s v="Credit"/>
    <n v="144"/>
    <n v="1.5"/>
    <n v="1"/>
    <n v="144"/>
    <n v="1.5"/>
    <n v="1"/>
    <n v="1.5"/>
    <n v="1.5"/>
    <d v="2022-05-21T00:00:00"/>
    <x v="29"/>
    <s v="Water"/>
    <x v="3"/>
    <b v="1"/>
    <n v="1.5"/>
    <n v="1"/>
    <s v="Poland Springs Water"/>
    <m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Bubly - Lime"/>
    <s v="Water"/>
    <n v="15144477177"/>
    <s v="Saturday, May 21, 2022"/>
    <s v="Cash"/>
    <n v="142"/>
    <n v="1.5"/>
    <n v="1"/>
    <n v="142"/>
    <n v="1.5"/>
    <n v="1"/>
    <n v="1.5"/>
    <n v="1.5"/>
    <d v="2022-05-21T00:00:00"/>
    <x v="129"/>
    <s v="Water"/>
    <x v="3"/>
    <b v="1"/>
    <n v="1.5"/>
    <n v="1"/>
    <s v="Bubly "/>
    <s v=" Lime"/>
    <m/>
    <s v="Saturday"/>
    <s v=" May 2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44830641"/>
    <s v="Saturday, May 21, 2022"/>
    <s v="Credit"/>
    <n v="146"/>
    <n v="3.5"/>
    <n v="1"/>
    <n v="146"/>
    <n v="3.5"/>
    <n v="1"/>
    <n v="3.5"/>
    <n v="3.5"/>
    <d v="2022-05-21T00:00:00"/>
    <x v="88"/>
    <s v="Non Carbonated"/>
    <x v="2"/>
    <b v="1"/>
    <n v="3.5"/>
    <n v="2.3333333333333335"/>
    <s v="Starbucks Doubleshot Energy "/>
    <s v=" Mocha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45083583"/>
    <s v="Saturday, May 21, 2022"/>
    <s v="Credit"/>
    <n v="140"/>
    <n v="1.5"/>
    <n v="1"/>
    <n v="140"/>
    <n v="1.5"/>
    <n v="1"/>
    <n v="1.5"/>
    <n v="1.5"/>
    <d v="2022-05-21T00:00:00"/>
    <x v="44"/>
    <s v="Carbonated"/>
    <x v="0"/>
    <b v="1"/>
    <n v="1.5"/>
    <n v="1"/>
    <s v="Coca Cola "/>
    <s v=" Zero Sugar"/>
    <m/>
    <s v="Saturday"/>
    <s v=" May 21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145172608"/>
    <s v="Saturday, May 21, 2022"/>
    <s v="Cash"/>
    <n v="150"/>
    <n v="3"/>
    <n v="1"/>
    <n v="150"/>
    <n v="3"/>
    <n v="1"/>
    <n v="3"/>
    <n v="3"/>
    <d v="2022-05-21T00:00:00"/>
    <x v="133"/>
    <s v="Food"/>
    <x v="1"/>
    <b v="1"/>
    <n v="3"/>
    <n v="2"/>
    <s v="CheezIt "/>
    <s v=" Go Paks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45177960"/>
    <s v="Saturday, May 21, 2022"/>
    <s v="Credit"/>
    <n v="143"/>
    <n v="2.5"/>
    <n v="1"/>
    <n v="143"/>
    <n v="2.5"/>
    <n v="1"/>
    <n v="2.5"/>
    <n v="2.5"/>
    <d v="2022-05-21T00:00:00"/>
    <x v="37"/>
    <s v="Non Carbonated"/>
    <x v="2"/>
    <b v="1"/>
    <n v="2.5"/>
    <n v="1.6666666666666667"/>
    <s v="Snapple Diet Tea "/>
    <s v=" Peach Tea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45314888"/>
    <s v="Saturday, May 21, 2022"/>
    <s v="Cash"/>
    <n v="144"/>
    <n v="1.5"/>
    <n v="1"/>
    <n v="144"/>
    <n v="1.5"/>
    <n v="1"/>
    <n v="1.5"/>
    <n v="1.5"/>
    <d v="2022-05-21T00:00:00"/>
    <x v="29"/>
    <s v="Water"/>
    <x v="3"/>
    <b v="1"/>
    <n v="1.5"/>
    <n v="1"/>
    <s v="Poland Springs Water"/>
    <m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145320970"/>
    <s v="Saturday, May 21, 2022"/>
    <s v="Cash"/>
    <n v="112"/>
    <n v="1.5"/>
    <n v="1"/>
    <n v="112"/>
    <n v="1.5"/>
    <n v="1"/>
    <n v="1.5"/>
    <n v="1.5"/>
    <d v="2022-05-21T00:00:00"/>
    <x v="60"/>
    <s v="Food"/>
    <x v="1"/>
    <b v="1"/>
    <n v="1.5"/>
    <n v="1"/>
    <s v="SunChips Multigrain "/>
    <s v=" Original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145363325"/>
    <s v="Saturday, May 21, 2022"/>
    <s v="Credit"/>
    <n v="146"/>
    <n v="3"/>
    <n v="1"/>
    <n v="146"/>
    <n v="3"/>
    <n v="1"/>
    <n v="3"/>
    <n v="3"/>
    <d v="2022-05-21T00:00:00"/>
    <x v="5"/>
    <s v="Carbonated"/>
    <x v="0"/>
    <b v="1"/>
    <n v="3"/>
    <n v="2"/>
    <s v="Monster Energy Original"/>
    <m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45407923"/>
    <s v="Saturday, May 21, 2022"/>
    <s v="Cash"/>
    <n v="144"/>
    <n v="1.5"/>
    <n v="1"/>
    <n v="144"/>
    <n v="1.5"/>
    <n v="1"/>
    <n v="1.5"/>
    <n v="1.5"/>
    <d v="2022-05-21T00:00:00"/>
    <x v="29"/>
    <s v="Water"/>
    <x v="3"/>
    <b v="1"/>
    <n v="1.5"/>
    <n v="1"/>
    <s v="Poland Springs Water"/>
    <m/>
    <m/>
    <s v="Saturday"/>
    <s v=" May 21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145520311"/>
    <s v="Saturday, May 21, 2022"/>
    <s v="Credit"/>
    <n v="147"/>
    <n v="2.75"/>
    <n v="1"/>
    <n v="147"/>
    <n v="2.75"/>
    <n v="1"/>
    <n v="2.75"/>
    <n v="2.75"/>
    <d v="2022-05-21T00:00:00"/>
    <x v="15"/>
    <s v="Water"/>
    <x v="3"/>
    <b v="1"/>
    <n v="2.75"/>
    <n v="1.8333333333333333"/>
    <s v="Vitamin Water "/>
    <s v=" XXX Acai BB Pomegranate"/>
    <m/>
    <s v="Saturday"/>
    <s v=" May 21"/>
    <n v="2022"/>
    <n v="6527"/>
  </r>
  <r>
    <s v="Processed"/>
    <s v="VJ300320611"/>
    <s v="Brunswick Sq Mall"/>
    <s v="BSQ Mall x1366 - ATT"/>
    <n v="40.423690999999998"/>
    <n v="-74.380831999999998"/>
    <s v="CheezIt - White Cheddar"/>
    <s v="Food"/>
    <n v="15145523627"/>
    <s v="Saturday, May 21, 2022"/>
    <s v="Credit"/>
    <n v="121"/>
    <n v="1.5"/>
    <n v="1"/>
    <n v="121"/>
    <n v="1.5"/>
    <n v="1"/>
    <n v="1.5"/>
    <n v="1.5"/>
    <d v="2022-05-21T00:00:00"/>
    <x v="53"/>
    <s v="Food"/>
    <x v="1"/>
    <b v="1"/>
    <n v="1.5"/>
    <n v="1"/>
    <s v="CheezIt "/>
    <s v=" White Cheddar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Chum Fruit Bites - Mango/Strawberry"/>
    <s v="Food"/>
    <n v="15145546127"/>
    <s v="Saturday, May 21, 2022"/>
    <s v="Cash"/>
    <n v="134"/>
    <n v="1.25"/>
    <n v="1"/>
    <n v="134"/>
    <n v="1.25"/>
    <n v="1"/>
    <n v="1.25"/>
    <n v="1.25"/>
    <d v="2022-05-21T00:00:00"/>
    <x v="30"/>
    <s v="Food"/>
    <x v="1"/>
    <b v="1"/>
    <n v="1.25"/>
    <n v="0.83333333333333337"/>
    <s v="Chum Fruit Bites "/>
    <s v=" Mango/Strawberry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Vitamin Water - Squeezed Lemonade"/>
    <s v="Water"/>
    <n v="15145547370"/>
    <s v="Saturday, May 21, 2022"/>
    <s v="Cash"/>
    <n v="147"/>
    <n v="2.75"/>
    <n v="1"/>
    <n v="147"/>
    <n v="2.75"/>
    <n v="1"/>
    <n v="2.75"/>
    <n v="2.75"/>
    <d v="2022-05-21T00:00:00"/>
    <x v="66"/>
    <s v="Water"/>
    <x v="3"/>
    <b v="1"/>
    <n v="2.75"/>
    <n v="1.8333333333333333"/>
    <s v="Vitamin Water "/>
    <s v=" Squeezed Lemonade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Chum Fruit Bites - Mango/Strawberry"/>
    <s v="Food"/>
    <n v="15145548299"/>
    <s v="Saturday, May 21, 2022"/>
    <s v="Cash"/>
    <n v="134"/>
    <n v="1.25"/>
    <n v="1"/>
    <n v="134"/>
    <n v="1.25"/>
    <n v="1"/>
    <n v="1.25"/>
    <n v="1.25"/>
    <d v="2022-05-21T00:00:00"/>
    <x v="30"/>
    <s v="Food"/>
    <x v="1"/>
    <b v="1"/>
    <n v="1.25"/>
    <n v="0.83333333333333337"/>
    <s v="Chum Fruit Bites "/>
    <s v=" Mango/Strawberry"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145706371"/>
    <s v="Saturday, May 21, 2022"/>
    <s v="Cash"/>
    <n v="146"/>
    <n v="3"/>
    <n v="1"/>
    <n v="146"/>
    <n v="3"/>
    <n v="1"/>
    <n v="3"/>
    <n v="3"/>
    <d v="2022-05-21T00:00:00"/>
    <x v="5"/>
    <s v="Carbonated"/>
    <x v="0"/>
    <b v="1"/>
    <n v="3"/>
    <n v="2"/>
    <s v="Monster Energy Original"/>
    <m/>
    <m/>
    <s v="Saturday"/>
    <s v=" May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47089059"/>
    <s v="Sunday, May 22, 2022"/>
    <s v="Cash"/>
    <n v="144"/>
    <n v="1.5"/>
    <n v="1"/>
    <n v="144"/>
    <n v="1.5"/>
    <n v="1"/>
    <n v="1.5"/>
    <n v="1.5"/>
    <d v="2022-05-22T00:00:00"/>
    <x v="29"/>
    <s v="Water"/>
    <x v="3"/>
    <b v="1"/>
    <n v="1.5"/>
    <n v="1"/>
    <s v="Poland Springs Water"/>
    <m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147313868"/>
    <s v="Sunday, May 22, 2022"/>
    <s v="Cash"/>
    <n v="110"/>
    <n v="1.5"/>
    <n v="1"/>
    <n v="110"/>
    <n v="1.5"/>
    <n v="1"/>
    <n v="1.5"/>
    <n v="1.5"/>
    <d v="2022-05-22T00:00:00"/>
    <x v="113"/>
    <s v="Food"/>
    <x v="1"/>
    <b v="1"/>
    <n v="1.5"/>
    <n v="1"/>
    <s v="Pop Corners "/>
    <s v=" Kettle Corn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147386303"/>
    <s v="Sunday, May 22, 2022"/>
    <s v="Cash"/>
    <n v="110"/>
    <n v="1.5"/>
    <n v="1"/>
    <n v="110"/>
    <n v="1.5"/>
    <n v="1"/>
    <n v="1.5"/>
    <n v="1.5"/>
    <d v="2022-05-22T00:00:00"/>
    <x v="27"/>
    <s v="Food"/>
    <x v="1"/>
    <b v="1"/>
    <n v="1.5"/>
    <n v="1"/>
    <s v="SunChips Multigrain "/>
    <s v=" Salsa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147387476"/>
    <s v="Sunday, May 22, 2022"/>
    <s v="Cash"/>
    <n v="110"/>
    <n v="1.5"/>
    <n v="1"/>
    <n v="110"/>
    <n v="1.5"/>
    <n v="1"/>
    <n v="1.5"/>
    <n v="1.5"/>
    <d v="2022-05-22T00:00:00"/>
    <x v="27"/>
    <s v="Food"/>
    <x v="1"/>
    <b v="1"/>
    <n v="1.5"/>
    <n v="1"/>
    <s v="SunChips Multigrain "/>
    <s v=" Salsa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147388607"/>
    <s v="Sunday, May 22, 2022"/>
    <s v="Cash"/>
    <n v="124"/>
    <n v="1.5"/>
    <n v="1"/>
    <n v="124"/>
    <n v="1.5"/>
    <n v="1"/>
    <n v="1.5"/>
    <n v="1.5"/>
    <d v="2022-05-22T00:00:00"/>
    <x v="1"/>
    <s v="Food"/>
    <x v="1"/>
    <b v="1"/>
    <n v="1.5"/>
    <n v="1"/>
    <s v="Takis "/>
    <s v=" Hot Chilli Pepper &amp; Lime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47463226"/>
    <s v="Sunday, May 22, 2022"/>
    <s v="Credit"/>
    <n v="146"/>
    <n v="3.5"/>
    <n v="1"/>
    <n v="146"/>
    <n v="3.5"/>
    <n v="1"/>
    <n v="3.5"/>
    <n v="3.5"/>
    <d v="2022-05-22T00:00:00"/>
    <x v="88"/>
    <s v="Non Carbonated"/>
    <x v="2"/>
    <b v="1"/>
    <n v="3.5"/>
    <n v="2.3333333333333335"/>
    <s v="Starbucks Doubleshot Energy "/>
    <s v=" Mocha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47498103"/>
    <s v="Sunday, May 22, 2022"/>
    <s v="Credit"/>
    <n v="122"/>
    <n v="1.25"/>
    <n v="1"/>
    <n v="122"/>
    <n v="1.25"/>
    <n v="1"/>
    <n v="1.25"/>
    <n v="1.25"/>
    <d v="2022-05-22T00:00:00"/>
    <x v="139"/>
    <s v="Food"/>
    <x v="1"/>
    <b v="1"/>
    <n v="1.25"/>
    <n v="0.83333333333333337"/>
    <s v="Goldfish Baked "/>
    <s v=" Cheddar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47500234"/>
    <s v="Sunday, May 22, 2022"/>
    <s v="Credit"/>
    <n v="143"/>
    <n v="2.5"/>
    <n v="1"/>
    <n v="143"/>
    <n v="2.5"/>
    <n v="1"/>
    <n v="2.5"/>
    <n v="2.5"/>
    <d v="2022-05-22T00:00:00"/>
    <x v="7"/>
    <s v="Non Carbonated"/>
    <x v="2"/>
    <b v="1"/>
    <n v="2.5"/>
    <n v="1.6666666666666667"/>
    <s v="Snapple Diet Tea "/>
    <s v=" Lemon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47501722"/>
    <s v="Sunday, May 22, 2022"/>
    <s v="Credit"/>
    <n v="146"/>
    <n v="3.5"/>
    <n v="1"/>
    <n v="146"/>
    <n v="3.5"/>
    <n v="1"/>
    <n v="3.5"/>
    <n v="3.5"/>
    <d v="2022-05-22T00:00:00"/>
    <x v="88"/>
    <s v="Non Carbonated"/>
    <x v="2"/>
    <b v="1"/>
    <n v="3.5"/>
    <n v="2.3333333333333335"/>
    <s v="Starbucks Doubleshot Energy "/>
    <s v=" Mocha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147525821"/>
    <s v="Sunday, May 22, 2022"/>
    <s v="Cash"/>
    <n v="146"/>
    <n v="3"/>
    <n v="1"/>
    <n v="146"/>
    <n v="3"/>
    <n v="1"/>
    <n v="3"/>
    <n v="3"/>
    <d v="2022-05-22T00:00:00"/>
    <x v="5"/>
    <s v="Carbonated"/>
    <x v="0"/>
    <b v="1"/>
    <n v="3"/>
    <n v="2"/>
    <s v="Monster Energy Original"/>
    <m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47559892"/>
    <s v="Sunday, May 22, 2022"/>
    <s v="Credit"/>
    <n v="144"/>
    <n v="1.5"/>
    <n v="1"/>
    <n v="144"/>
    <n v="1.5"/>
    <n v="1"/>
    <n v="1.5"/>
    <n v="1.5"/>
    <d v="2022-05-22T00:00:00"/>
    <x v="29"/>
    <s v="Water"/>
    <x v="3"/>
    <b v="1"/>
    <n v="1.5"/>
    <n v="1"/>
    <s v="Poland Springs Water"/>
    <m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147578309"/>
    <s v="Sunday, May 22, 2022"/>
    <s v="Cash"/>
    <n v="134"/>
    <n v="2"/>
    <n v="1"/>
    <n v="134"/>
    <n v="2"/>
    <n v="1"/>
    <n v="2"/>
    <n v="2"/>
    <d v="2022-05-22T00:00:00"/>
    <x v="11"/>
    <s v="Food"/>
    <x v="1"/>
    <b v="1"/>
    <n v="2"/>
    <n v="1.3333333333333333"/>
    <s v="Wonderful Pistachios "/>
    <s v=" Variety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Hungry Buddha - Coconut Cocoa"/>
    <s v="Food"/>
    <n v="15147579518"/>
    <s v="Sunday, May 22, 2022"/>
    <s v="Cash"/>
    <n v="139"/>
    <n v="2"/>
    <n v="1"/>
    <n v="139"/>
    <n v="2"/>
    <n v="1"/>
    <n v="2"/>
    <n v="2"/>
    <d v="2022-05-22T00:00:00"/>
    <x v="107"/>
    <s v="Food"/>
    <x v="1"/>
    <b v="1"/>
    <n v="2"/>
    <n v="1.3333333333333333"/>
    <s v="Hungry Buddha "/>
    <s v=" Coconut Cocoa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47620280"/>
    <s v="Sunday, May 22, 2022"/>
    <s v="Cash"/>
    <n v="142"/>
    <n v="1.5"/>
    <n v="1"/>
    <n v="142"/>
    <n v="1.5"/>
    <n v="1"/>
    <n v="1.5"/>
    <n v="1.5"/>
    <d v="2022-05-22T00:00:00"/>
    <x v="44"/>
    <s v="Carbonated"/>
    <x v="0"/>
    <b v="1"/>
    <n v="1.5"/>
    <n v="1"/>
    <s v="Coca Cola "/>
    <s v=" Zero Sugar"/>
    <m/>
    <s v="Sunday"/>
    <s v=" May 2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47652202"/>
    <s v="Sunday, May 22, 2022"/>
    <s v="Credit"/>
    <n v="144"/>
    <n v="1.5"/>
    <n v="1"/>
    <n v="144"/>
    <n v="1.5"/>
    <n v="1"/>
    <n v="1.5"/>
    <n v="1.5"/>
    <d v="2022-05-22T00:00:00"/>
    <x v="29"/>
    <s v="Water"/>
    <x v="3"/>
    <b v="1"/>
    <n v="1.5"/>
    <n v="1"/>
    <s v="Poland Springs Water"/>
    <m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5147965617"/>
    <s v="Sunday, May 22, 2022"/>
    <s v="Cash"/>
    <n v="114"/>
    <n v="1.5"/>
    <n v="1"/>
    <n v="114"/>
    <n v="1.5"/>
    <n v="1"/>
    <n v="1.5"/>
    <n v="1.5"/>
    <d v="2022-05-22T00:00:00"/>
    <x v="60"/>
    <s v="Food"/>
    <x v="1"/>
    <b v="1"/>
    <n v="1.5"/>
    <n v="1"/>
    <s v="SunChips Multigrain "/>
    <s v=" Original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148019930"/>
    <s v="Sunday, May 22, 2022"/>
    <s v="Cash"/>
    <n v="124"/>
    <n v="1.5"/>
    <n v="1"/>
    <n v="124"/>
    <n v="1.5"/>
    <n v="1"/>
    <n v="1.5"/>
    <n v="1.5"/>
    <d v="2022-05-22T00:00:00"/>
    <x v="1"/>
    <s v="Food"/>
    <x v="1"/>
    <b v="1"/>
    <n v="1.5"/>
    <n v="1"/>
    <s v="Takis "/>
    <s v=" Hot Chilli Pepper &amp; Lime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148024603"/>
    <s v="Sunday, May 22, 2022"/>
    <s v="Cash"/>
    <n v="124"/>
    <n v="1.5"/>
    <n v="1"/>
    <n v="124"/>
    <n v="1.5"/>
    <n v="1"/>
    <n v="1.5"/>
    <n v="1.5"/>
    <d v="2022-05-22T00:00:00"/>
    <x v="1"/>
    <s v="Food"/>
    <x v="1"/>
    <b v="1"/>
    <n v="1.5"/>
    <n v="1"/>
    <s v="Takis "/>
    <s v=" Hot Chilli Pepper &amp; Lime"/>
    <m/>
    <s v="Sunday"/>
    <s v=" May 2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148106799"/>
    <s v="Sunday, May 22, 2022"/>
    <s v="Cash"/>
    <n v="144"/>
    <n v="1.5"/>
    <n v="1"/>
    <n v="144"/>
    <n v="1.5"/>
    <n v="1"/>
    <n v="1.5"/>
    <n v="1.5"/>
    <d v="2022-05-22T00:00:00"/>
    <x v="29"/>
    <s v="Water"/>
    <x v="3"/>
    <b v="1"/>
    <n v="1.5"/>
    <n v="1"/>
    <s v="Poland Springs Water"/>
    <m/>
    <m/>
    <s v="Sunday"/>
    <s v=" May 22"/>
    <n v="2022"/>
    <n v="6527"/>
  </r>
  <r>
    <s v="Processed"/>
    <s v="VJ300205292"/>
    <s v="Brunswick Sq Mall"/>
    <s v="BSQ Mall x1364 - Zales"/>
    <n v="40.423690999999998"/>
    <n v="-74.380831999999998"/>
    <s v="Bubly - Lime"/>
    <s v="Water"/>
    <n v="15148111589"/>
    <s v="Sunday, May 22, 2022"/>
    <s v="Cash"/>
    <n v="142"/>
    <n v="1.5"/>
    <n v="1"/>
    <n v="142"/>
    <n v="1.5"/>
    <n v="1"/>
    <n v="1.5"/>
    <n v="1.5"/>
    <d v="2022-05-22T00:00:00"/>
    <x v="129"/>
    <s v="Water"/>
    <x v="3"/>
    <b v="1"/>
    <n v="1.5"/>
    <n v="1"/>
    <s v="Bubly "/>
    <s v=" Lime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148331782"/>
    <s v="Sunday, May 22, 2022"/>
    <s v="Cash"/>
    <n v="147"/>
    <n v="2.75"/>
    <n v="1"/>
    <n v="147"/>
    <n v="2.75"/>
    <n v="1"/>
    <n v="2.75"/>
    <n v="2.75"/>
    <d v="2022-05-22T00:00:00"/>
    <x v="15"/>
    <s v="Water"/>
    <x v="3"/>
    <b v="1"/>
    <n v="2.75"/>
    <n v="1.8333333333333333"/>
    <s v="Vitamin Water "/>
    <s v=" XXX Acai BB Pomegranate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148334365"/>
    <s v="Sunday, May 22, 2022"/>
    <s v="Cash"/>
    <n v="124"/>
    <n v="1.5"/>
    <n v="1"/>
    <n v="124"/>
    <n v="1.5"/>
    <n v="1"/>
    <n v="1.5"/>
    <n v="1.5"/>
    <d v="2022-05-22T00:00:00"/>
    <x v="1"/>
    <s v="Food"/>
    <x v="1"/>
    <b v="1"/>
    <n v="1.5"/>
    <n v="1"/>
    <s v="Takis "/>
    <s v=" Hot Chilli Pepper &amp; Lime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148474366"/>
    <s v="Sunday, May 22, 2022"/>
    <s v="Cash"/>
    <n v="110"/>
    <n v="1.5"/>
    <n v="1"/>
    <n v="110"/>
    <n v="1.5"/>
    <n v="1"/>
    <n v="1.5"/>
    <n v="1.5"/>
    <d v="2022-05-22T00:00:00"/>
    <x v="27"/>
    <s v="Food"/>
    <x v="1"/>
    <b v="1"/>
    <n v="1.5"/>
    <n v="1"/>
    <s v="SunChips Multigrain "/>
    <s v=" Salsa"/>
    <m/>
    <s v="Sunday"/>
    <s v=" May 22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148704697"/>
    <s v="Sunday, May 22, 2022"/>
    <s v="Cash"/>
    <n v="110"/>
    <n v="1.5"/>
    <n v="1"/>
    <n v="110"/>
    <n v="1.5"/>
    <n v="1"/>
    <n v="1.5"/>
    <n v="1.5"/>
    <d v="2022-05-22T00:00:00"/>
    <x v="27"/>
    <s v="Food"/>
    <x v="1"/>
    <b v="1"/>
    <n v="1.5"/>
    <n v="1"/>
    <s v="SunChips Multigrain "/>
    <s v=" Salsa"/>
    <m/>
    <s v="Sunday"/>
    <s v=" May 2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48767054"/>
    <s v="Sunday, May 22, 2022"/>
    <s v="Cash"/>
    <n v="140"/>
    <n v="1.5"/>
    <n v="1"/>
    <n v="140"/>
    <n v="1.5"/>
    <n v="1"/>
    <n v="1.5"/>
    <n v="1.5"/>
    <d v="2022-05-22T00:00:00"/>
    <x v="44"/>
    <s v="Carbonated"/>
    <x v="0"/>
    <b v="1"/>
    <n v="1.5"/>
    <n v="1"/>
    <s v="Coca Cola "/>
    <s v=" Zero Sugar"/>
    <m/>
    <s v="Sunday"/>
    <s v=" May 2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48768166"/>
    <s v="Sunday, May 22, 2022"/>
    <s v="Cash"/>
    <n v="140"/>
    <n v="1.5"/>
    <n v="1"/>
    <n v="140"/>
    <n v="1.5"/>
    <n v="1"/>
    <n v="1.5"/>
    <n v="1.5"/>
    <d v="2022-05-22T00:00:00"/>
    <x v="44"/>
    <s v="Carbonated"/>
    <x v="0"/>
    <b v="1"/>
    <n v="1.5"/>
    <n v="1"/>
    <s v="Coca Cola "/>
    <s v=" Zero Sugar"/>
    <m/>
    <s v="Sunday"/>
    <s v=" May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49416225"/>
    <s v="Monday, May 23, 2022"/>
    <s v="Cash"/>
    <n v="142"/>
    <n v="1.5"/>
    <n v="1"/>
    <n v="142"/>
    <n v="1.5"/>
    <n v="1"/>
    <n v="1.5"/>
    <n v="1.5"/>
    <d v="2022-05-23T00:00:00"/>
    <x v="44"/>
    <s v="Carbonated"/>
    <x v="0"/>
    <b v="1"/>
    <n v="1.5"/>
    <n v="1"/>
    <s v="Coca Cola "/>
    <s v=" Zero Sugar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49790636"/>
    <s v="Monday, May 23, 2022"/>
    <s v="Cash"/>
    <n v="134"/>
    <n v="2"/>
    <n v="1"/>
    <n v="134"/>
    <n v="2"/>
    <n v="1"/>
    <n v="2"/>
    <n v="2"/>
    <d v="2022-05-23T00:00:00"/>
    <x v="10"/>
    <s v="Food"/>
    <x v="1"/>
    <b v="1"/>
    <n v="2"/>
    <n v="1.3333333333333333"/>
    <s v="KitKat "/>
    <s v=" Crisp Wafers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50499329"/>
    <s v="Monday, May 23, 2022"/>
    <s v="Credit"/>
    <n v="113"/>
    <n v="1.5"/>
    <n v="1"/>
    <n v="113"/>
    <n v="1.5"/>
    <n v="1"/>
    <n v="1.5"/>
    <n v="1.5"/>
    <d v="2022-05-23T00:00:00"/>
    <x v="27"/>
    <s v="Food"/>
    <x v="1"/>
    <b v="1"/>
    <n v="1.5"/>
    <n v="1"/>
    <s v="SunChips Multigrain "/>
    <s v=" Salsa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150510481"/>
    <s v="Monday, May 23, 2022"/>
    <s v="Credit"/>
    <n v="145"/>
    <n v="2.75"/>
    <n v="1"/>
    <n v="145"/>
    <n v="2.75"/>
    <n v="1"/>
    <n v="2.75"/>
    <n v="6.25"/>
    <d v="2022-05-23T00:00:00"/>
    <x v="120"/>
    <s v="Non Carbonated"/>
    <x v="2"/>
    <b v="1"/>
    <n v="2.75"/>
    <n v="1.8333333333333333"/>
    <s v="Bai Antioxidant "/>
    <s v=" Tanzania Lemon Super Tea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150510481"/>
    <s v="Monday, May 23, 2022"/>
    <s v="Credit"/>
    <n v="148"/>
    <n v="3.5"/>
    <n v="1"/>
    <n v="148"/>
    <n v="3.5"/>
    <n v="1"/>
    <n v="3.5"/>
    <n v="6.25"/>
    <d v="2022-05-23T00:00:00"/>
    <x v="0"/>
    <s v="Carbonated"/>
    <x v="0"/>
    <b v="1"/>
    <n v="3.5"/>
    <n v="2.3333333333333335"/>
    <s v="Red Bull "/>
    <s v=" Energy Drink "/>
    <s v=" Sugar Free"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151150158"/>
    <s v="Monday, May 23, 2022"/>
    <s v="Cash"/>
    <n v="158"/>
    <n v="2"/>
    <n v="1"/>
    <n v="158"/>
    <n v="2"/>
    <n v="1"/>
    <n v="2"/>
    <n v="2"/>
    <d v="2022-05-23T00:00:00"/>
    <x v="134"/>
    <s v="Food"/>
    <x v="1"/>
    <b v="1"/>
    <n v="2"/>
    <n v="1.3333333333333333"/>
    <s v="Lenny &amp; Larrys "/>
    <s v=" Chocolate Chip"/>
    <m/>
    <s v="Monday"/>
    <s v=" May 2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151772637"/>
    <s v="Monday, May 23, 2022"/>
    <s v="Cash"/>
    <n v="132"/>
    <n v="2"/>
    <n v="1"/>
    <n v="132"/>
    <n v="2"/>
    <n v="1"/>
    <n v="2"/>
    <n v="2"/>
    <d v="2022-05-23T00:00:00"/>
    <x v="21"/>
    <s v="Food"/>
    <x v="1"/>
    <b v="1"/>
    <n v="2"/>
    <n v="1.3333333333333333"/>
    <s v="Robert Irvine's "/>
    <s v=" Fit Crunch "/>
    <s v="  Chocolate Pea"/>
    <s v="Monday"/>
    <s v=" May 2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51694612"/>
    <s v="Monday, May 23, 2022"/>
    <s v="Credit"/>
    <n v="147"/>
    <n v="2.5"/>
    <n v="1"/>
    <n v="147"/>
    <n v="2.5"/>
    <n v="1"/>
    <n v="2.5"/>
    <n v="5"/>
    <d v="2022-05-23T00:00:00"/>
    <x v="81"/>
    <s v="Non Carbonated"/>
    <x v="2"/>
    <b v="1"/>
    <n v="2.5"/>
    <n v="1.6666666666666667"/>
    <s v="Snapple Tea "/>
    <s v=" Raspberry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51694612"/>
    <s v="Monday, May 23, 2022"/>
    <s v="Credit"/>
    <n v="138"/>
    <n v="2.5"/>
    <n v="1"/>
    <n v="138"/>
    <n v="2.5"/>
    <n v="1"/>
    <n v="2.5"/>
    <n v="5"/>
    <d v="2022-05-23T00:00:00"/>
    <x v="10"/>
    <s v="Food"/>
    <x v="1"/>
    <b v="1"/>
    <n v="2.5"/>
    <n v="1.6666666666666667"/>
    <s v="KitKat "/>
    <s v=" Crisp Wafers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51912831"/>
    <s v="Monday, May 23, 2022"/>
    <s v="Credit"/>
    <n v="152"/>
    <n v="4"/>
    <n v="1"/>
    <n v="152"/>
    <n v="4"/>
    <n v="1"/>
    <n v="4"/>
    <n v="4"/>
    <d v="2022-05-23T00:00:00"/>
    <x v="143"/>
    <s v="Cell is Blank - Dis-regard"/>
    <x v="1"/>
    <b v="1"/>
    <n v="4"/>
    <n v="2.6666666666666665"/>
    <s v="Oreo Mini "/>
    <s v=" Go Paks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52036158"/>
    <s v="Monday, May 23, 2022"/>
    <s v="Credit"/>
    <n v="143"/>
    <n v="2.5"/>
    <n v="1"/>
    <n v="143"/>
    <n v="2.5"/>
    <n v="1"/>
    <n v="2.5"/>
    <n v="6"/>
    <d v="2022-05-23T00:00:00"/>
    <x v="7"/>
    <s v="Non Carbonated"/>
    <x v="2"/>
    <b v="1"/>
    <n v="2.5"/>
    <n v="1.6666666666666667"/>
    <s v="Snapple Diet Tea "/>
    <s v=" Lemon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52036158"/>
    <s v="Monday, May 23, 2022"/>
    <s v="Credit"/>
    <n v="146"/>
    <n v="3.5"/>
    <n v="1"/>
    <n v="146"/>
    <n v="3.5"/>
    <n v="1"/>
    <n v="3.5"/>
    <n v="6"/>
    <d v="2022-05-23T00:00:00"/>
    <x v="88"/>
    <s v="Non Carbonated"/>
    <x v="2"/>
    <b v="1"/>
    <n v="3.5"/>
    <n v="2.3333333333333335"/>
    <s v="Starbucks Doubleshot Energy "/>
    <s v=" Mocha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52126913"/>
    <s v="Monday, May 23, 2022"/>
    <s v="Credit"/>
    <n v="135"/>
    <n v="2"/>
    <n v="1"/>
    <n v="135"/>
    <n v="2"/>
    <n v="1"/>
    <n v="2"/>
    <n v="2"/>
    <d v="2022-05-23T00:00:00"/>
    <x v="78"/>
    <s v="Food"/>
    <x v="1"/>
    <b v="1"/>
    <n v="2"/>
    <n v="1.3333333333333333"/>
    <s v="Kinder "/>
    <s v=" Bueno "/>
    <s v=" Crispy Creamy Chocolate"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52260801"/>
    <s v="Monday, May 23, 2022"/>
    <s v="Credit"/>
    <n v="122"/>
    <n v="1.25"/>
    <n v="1"/>
    <n v="122"/>
    <n v="1.25"/>
    <n v="1"/>
    <n v="1.25"/>
    <n v="1.25"/>
    <d v="2022-05-23T00:00:00"/>
    <x v="139"/>
    <s v="Food"/>
    <x v="1"/>
    <b v="1"/>
    <n v="1.25"/>
    <n v="0.83333333333333337"/>
    <s v="Goldfish Baked "/>
    <s v=" Cheddar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152341588"/>
    <s v="Monday, May 23, 2022"/>
    <s v="Credit"/>
    <n v="138"/>
    <n v="1.5"/>
    <n v="1"/>
    <n v="138"/>
    <n v="1.5"/>
    <n v="1"/>
    <n v="1.5"/>
    <n v="1.5"/>
    <d v="2022-05-23T00:00:00"/>
    <x v="79"/>
    <s v="Food"/>
    <x v="1"/>
    <b v="1"/>
    <n v="1.5"/>
    <n v="1"/>
    <s v="Belvita Snack Packs "/>
    <s v=" Blueberry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52381298"/>
    <s v="Monday, May 23, 2022"/>
    <s v="Cash"/>
    <n v="142"/>
    <n v="1.5"/>
    <n v="1"/>
    <n v="142"/>
    <n v="1.5"/>
    <n v="1"/>
    <n v="1.5"/>
    <n v="1.5"/>
    <d v="2022-05-23T00:00:00"/>
    <x v="44"/>
    <s v="Carbonated"/>
    <x v="0"/>
    <b v="1"/>
    <n v="1.5"/>
    <n v="1"/>
    <s v="Coca Cola "/>
    <s v=" Zero Sugar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152615748"/>
    <s v="Monday, May 23, 2022"/>
    <s v="Cash"/>
    <n v="121"/>
    <n v="2"/>
    <n v="1"/>
    <n v="121"/>
    <n v="2"/>
    <n v="1"/>
    <n v="2"/>
    <n v="2"/>
    <d v="2022-05-23T00:00:00"/>
    <x v="137"/>
    <s v="Food"/>
    <x v="1"/>
    <b v="1"/>
    <n v="2"/>
    <n v="1.3333333333333333"/>
    <s v="Snyder's of Hanover Pretzel Pieces "/>
    <s v=" Hot Buff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52618421"/>
    <s v="Monday, May 23, 2022"/>
    <s v="Cash"/>
    <n v="114"/>
    <n v="1.5"/>
    <n v="1"/>
    <n v="114"/>
    <n v="1.5"/>
    <n v="1"/>
    <n v="1.5"/>
    <n v="1.5"/>
    <d v="2022-05-23T00:00:00"/>
    <x v="1"/>
    <s v="Food"/>
    <x v="1"/>
    <b v="1"/>
    <n v="1.5"/>
    <n v="1"/>
    <s v="Takis "/>
    <s v=" Hot Chilli Pepper &amp; Lime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52766117"/>
    <s v="Monday, May 23, 2022"/>
    <s v="Credit"/>
    <n v="135"/>
    <n v="2"/>
    <n v="1"/>
    <n v="135"/>
    <n v="2"/>
    <n v="1"/>
    <n v="2"/>
    <n v="2"/>
    <d v="2022-05-23T00:00:00"/>
    <x v="78"/>
    <s v="Food"/>
    <x v="1"/>
    <b v="1"/>
    <n v="2"/>
    <n v="1.3333333333333333"/>
    <s v="Kinder "/>
    <s v=" Bueno "/>
    <s v=" Crispy Creamy Chocolate"/>
    <s v="Monday"/>
    <s v=" May 23"/>
    <n v="2022"/>
    <n v="6527"/>
  </r>
  <r>
    <s v="Processed"/>
    <s v="VJ300205292"/>
    <s v="Brunswick Sq Mall"/>
    <s v="BSQ Mall x1364 - Zales"/>
    <n v="40.423690999999998"/>
    <n v="-74.380831999999998"/>
    <s v="CheezIt - Cheddar Sour Cream and Onion"/>
    <s v="Food"/>
    <n v="15152769648"/>
    <s v="Monday, May 23, 2022"/>
    <s v="Credit"/>
    <n v="120"/>
    <n v="1.5"/>
    <n v="1"/>
    <n v="120"/>
    <n v="1.5"/>
    <n v="1"/>
    <n v="1.5"/>
    <n v="3"/>
    <d v="2022-05-23T00:00:00"/>
    <x v="86"/>
    <s v="Food"/>
    <x v="1"/>
    <b v="1"/>
    <n v="1.5"/>
    <n v="1"/>
    <s v="CheezIt "/>
    <s v=" Cheddar Sour Cream and Onion"/>
    <m/>
    <s v="Monday"/>
    <s v=" May 23"/>
    <n v="2022"/>
    <n v="6527"/>
  </r>
  <r>
    <s v="Processed"/>
    <s v="VJ300205292"/>
    <s v="Brunswick Sq Mall"/>
    <s v="BSQ Mall x1364 - Zales"/>
    <n v="40.423690999999998"/>
    <n v="-74.380831999999998"/>
    <s v="Bubly - Lime"/>
    <s v="Water"/>
    <n v="15152769648"/>
    <s v="Monday, May 23, 2022"/>
    <s v="Credit"/>
    <n v="142"/>
    <n v="1.5"/>
    <n v="1"/>
    <n v="142"/>
    <n v="1.5"/>
    <n v="1"/>
    <n v="1.5"/>
    <n v="3"/>
    <d v="2022-05-23T00:00:00"/>
    <x v="129"/>
    <s v="Water"/>
    <x v="3"/>
    <b v="1"/>
    <n v="1.5"/>
    <n v="1"/>
    <s v="Bubly "/>
    <s v=" Lime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52928768"/>
    <s v="Monday, May 23, 2022"/>
    <s v="Credit"/>
    <n v="114"/>
    <n v="2"/>
    <n v="1"/>
    <n v="114"/>
    <n v="2"/>
    <n v="1"/>
    <n v="2"/>
    <n v="2"/>
    <d v="2022-05-23T00:00:00"/>
    <x v="16"/>
    <s v="Food"/>
    <x v="1"/>
    <b v="1"/>
    <n v="2"/>
    <n v="1.3333333333333333"/>
    <s v="Cheetos "/>
    <s v=" Fleming Hot Crunchy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152951950"/>
    <s v="Monday, May 23, 2022"/>
    <s v="Cash"/>
    <n v="123"/>
    <n v="1.25"/>
    <n v="1"/>
    <n v="123"/>
    <n v="1.25"/>
    <n v="1"/>
    <n v="1.25"/>
    <n v="1.25"/>
    <d v="2022-05-23T00:00:00"/>
    <x v="68"/>
    <s v="Food"/>
    <x v="1"/>
    <b v="1"/>
    <n v="1.25"/>
    <n v="0.83333333333333337"/>
    <s v="CheezIt "/>
    <s v=" Double Cheese"/>
    <m/>
    <s v="Monday"/>
    <s v=" May 23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52975333"/>
    <s v="Monday, May 23, 2022"/>
    <s v="Cash"/>
    <n v="152"/>
    <n v="4"/>
    <n v="1"/>
    <n v="152"/>
    <n v="4"/>
    <n v="1"/>
    <n v="4"/>
    <n v="4"/>
    <d v="2022-05-23T00:00:00"/>
    <x v="143"/>
    <s v="Cell is Blank - Dis-regard"/>
    <x v="1"/>
    <b v="1"/>
    <n v="4"/>
    <n v="2.6666666666666665"/>
    <s v="Oreo Mini "/>
    <s v=" Go Paks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53140220"/>
    <s v="Monday, May 23, 2022"/>
    <s v="Cash"/>
    <n v="123"/>
    <n v="1.5"/>
    <n v="1"/>
    <n v="123"/>
    <n v="1.5"/>
    <n v="1"/>
    <n v="1.5"/>
    <n v="1.5"/>
    <d v="2022-05-23T00:00:00"/>
    <x v="83"/>
    <s v="Food"/>
    <x v="1"/>
    <b v="1"/>
    <n v="1.5"/>
    <n v="1"/>
    <s v="Fritos "/>
    <s v=" Original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153142710"/>
    <s v="Monday, May 23, 2022"/>
    <s v="Cash"/>
    <n v="123"/>
    <n v="1.5"/>
    <n v="1"/>
    <n v="123"/>
    <n v="1.5"/>
    <n v="1"/>
    <n v="1.5"/>
    <n v="1.5"/>
    <d v="2022-05-23T00:00:00"/>
    <x v="83"/>
    <s v="Food"/>
    <x v="1"/>
    <b v="1"/>
    <n v="1.5"/>
    <n v="1"/>
    <s v="Fritos "/>
    <s v=" Original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Oreo Mini"/>
    <s v="Food"/>
    <n v="15153314722"/>
    <s v="Monday, May 23, 2022"/>
    <s v="Credit"/>
    <n v="124"/>
    <n v="1.5"/>
    <n v="1"/>
    <n v="124"/>
    <n v="1.5"/>
    <n v="1"/>
    <n v="1.5"/>
    <n v="1.5"/>
    <d v="2022-05-23T00:00:00"/>
    <x v="18"/>
    <s v="Food"/>
    <x v="1"/>
    <b v="1"/>
    <n v="1.5"/>
    <n v="1"/>
    <s v="Oreo Mini"/>
    <m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53926034"/>
    <s v="Monday, May 23, 2022"/>
    <s v="Credit"/>
    <n v="120"/>
    <n v="1.5"/>
    <n v="1"/>
    <n v="120"/>
    <n v="1.5"/>
    <n v="1"/>
    <n v="1.5"/>
    <n v="1.5"/>
    <d v="2022-05-23T00:00:00"/>
    <x v="47"/>
    <s v="Food"/>
    <x v="1"/>
    <b v="1"/>
    <n v="1.5"/>
    <n v="1"/>
    <s v="Ritz Bits Cheese"/>
    <m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153978469"/>
    <s v="Monday, May 23, 2022"/>
    <s v="Cash"/>
    <n v="121"/>
    <n v="2"/>
    <n v="1"/>
    <n v="121"/>
    <n v="2"/>
    <n v="1"/>
    <n v="2"/>
    <n v="2"/>
    <d v="2022-05-23T00:00:00"/>
    <x v="75"/>
    <s v="Food"/>
    <x v="1"/>
    <b v="1"/>
    <n v="2"/>
    <n v="1.3333333333333333"/>
    <s v="Cheetos Flaming Hot Limon Crunchy"/>
    <m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54012246"/>
    <s v="Monday, May 23, 2022"/>
    <s v="Cash"/>
    <n v="140"/>
    <n v="1.25"/>
    <n v="1"/>
    <n v="140"/>
    <n v="1.25"/>
    <n v="1"/>
    <n v="1.25"/>
    <n v="1.25"/>
    <d v="2022-05-23T00:00:00"/>
    <x v="70"/>
    <s v="Carbonated"/>
    <x v="0"/>
    <b v="1"/>
    <n v="1.25"/>
    <n v="0.83333333333333337"/>
    <s v="Sunkist Soda "/>
    <s v=" Orange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54081816"/>
    <s v="Monday, May 23, 2022"/>
    <s v="Cash"/>
    <n v="142"/>
    <n v="1.5"/>
    <n v="1"/>
    <n v="142"/>
    <n v="1.5"/>
    <n v="1"/>
    <n v="1.5"/>
    <n v="1.5"/>
    <d v="2022-05-23T00:00:00"/>
    <x v="44"/>
    <s v="Carbonated"/>
    <x v="0"/>
    <b v="1"/>
    <n v="1.5"/>
    <n v="1"/>
    <s v="Coca Cola "/>
    <s v=" Zero Sugar"/>
    <m/>
    <s v="Monday"/>
    <s v=" May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54361156"/>
    <s v="Tuesday, May 24, 2022"/>
    <s v="Cash"/>
    <n v="146"/>
    <n v="3"/>
    <n v="1"/>
    <n v="146"/>
    <n v="3"/>
    <n v="1"/>
    <n v="3"/>
    <n v="3"/>
    <d v="2022-05-23T00:00:00"/>
    <x v="5"/>
    <s v="Carbonated"/>
    <x v="0"/>
    <b v="1"/>
    <n v="3"/>
    <n v="2"/>
    <s v="Monster Energy Original"/>
    <m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Oreo Mini"/>
    <s v="Food"/>
    <n v="15154361417"/>
    <s v="Tuesday, May 24, 2022"/>
    <s v="Cash"/>
    <n v="124"/>
    <n v="1.5"/>
    <n v="1"/>
    <n v="124"/>
    <n v="1.5"/>
    <n v="1"/>
    <n v="1.5"/>
    <n v="1.5"/>
    <d v="2022-05-23T00:00:00"/>
    <x v="18"/>
    <s v="Food"/>
    <x v="1"/>
    <b v="1"/>
    <n v="1.5"/>
    <n v="1"/>
    <s v="Oreo Mini"/>
    <m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54372669"/>
    <s v="Tuesday, May 24, 2022"/>
    <s v="Cash"/>
    <n v="140"/>
    <n v="1.25"/>
    <n v="1"/>
    <n v="140"/>
    <n v="1.25"/>
    <n v="1"/>
    <n v="1.25"/>
    <n v="1.25"/>
    <d v="2022-05-23T00:00:00"/>
    <x v="70"/>
    <s v="Carbonated"/>
    <x v="0"/>
    <b v="1"/>
    <n v="1.25"/>
    <n v="0.83333333333333337"/>
    <s v="Sunkist Soda "/>
    <s v=" Orange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54672958"/>
    <s v="Tuesday, May 24, 2022"/>
    <s v="Credit"/>
    <n v="143"/>
    <n v="2.5"/>
    <n v="1"/>
    <n v="143"/>
    <n v="2.5"/>
    <n v="1"/>
    <n v="2.5"/>
    <n v="2.5"/>
    <d v="2022-05-24T00:00:00"/>
    <x v="7"/>
    <s v="Non Carbonated"/>
    <x v="2"/>
    <b v="1"/>
    <n v="2.5"/>
    <n v="1.6666666666666667"/>
    <s v="Snapple Diet Tea "/>
    <s v=" Lemon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54991963"/>
    <s v="Tuesday, May 24, 2022"/>
    <s v="Credit"/>
    <n v="148"/>
    <n v="3.5"/>
    <n v="1"/>
    <n v="148"/>
    <n v="3.5"/>
    <n v="1"/>
    <n v="3.5"/>
    <n v="3.5"/>
    <d v="2022-05-24T00:00:00"/>
    <x v="45"/>
    <s v="Carbonated"/>
    <x v="0"/>
    <b v="1"/>
    <n v="3.5"/>
    <n v="2.3333333333333335"/>
    <s v="Red Bull "/>
    <s v=" Original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55326247"/>
    <s v="Tuesday, May 24, 2022"/>
    <s v="Cash"/>
    <n v="144"/>
    <n v="1.5"/>
    <n v="1"/>
    <n v="144"/>
    <n v="1.5"/>
    <n v="1"/>
    <n v="1.5"/>
    <n v="1.5"/>
    <d v="2022-05-24T00:00:00"/>
    <x v="29"/>
    <s v="Water"/>
    <x v="3"/>
    <b v="1"/>
    <n v="1.5"/>
    <n v="1"/>
    <s v="Poland Springs Water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55329030"/>
    <s v="Tuesday, May 24, 2022"/>
    <s v="Cash"/>
    <n v="144"/>
    <n v="1.5"/>
    <n v="1"/>
    <n v="144"/>
    <n v="1.5"/>
    <n v="1"/>
    <n v="1.5"/>
    <n v="1.5"/>
    <d v="2022-05-24T00:00:00"/>
    <x v="29"/>
    <s v="Water"/>
    <x v="3"/>
    <b v="1"/>
    <n v="1.5"/>
    <n v="1"/>
    <s v="Poland Springs Water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155331429"/>
    <s v="Tuesday, May 24, 2022"/>
    <s v="Cash"/>
    <n v="110"/>
    <n v="1.5"/>
    <n v="1"/>
    <n v="110"/>
    <n v="1.5"/>
    <n v="1"/>
    <n v="1.5"/>
    <n v="1.5"/>
    <d v="2022-05-24T00:00:00"/>
    <x v="113"/>
    <s v="Food"/>
    <x v="1"/>
    <b v="1"/>
    <n v="1.5"/>
    <n v="1"/>
    <s v="Pop Corners "/>
    <s v=" Kettle Corn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55359503"/>
    <s v="Tuesday, May 24, 2022"/>
    <s v="Cash"/>
    <n v="144"/>
    <n v="1.5"/>
    <n v="1"/>
    <n v="144"/>
    <n v="1.5"/>
    <n v="1"/>
    <n v="1.5"/>
    <n v="1.5"/>
    <d v="2022-05-24T00:00:00"/>
    <x v="29"/>
    <s v="Water"/>
    <x v="3"/>
    <b v="1"/>
    <n v="1.5"/>
    <n v="1"/>
    <s v="Poland Springs Water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155366651"/>
    <s v="Tuesday, May 24, 2022"/>
    <s v="Credit"/>
    <n v="110"/>
    <n v="1.5"/>
    <n v="2"/>
    <n v="110"/>
    <n v="1.5"/>
    <n v="2"/>
    <n v="3"/>
    <n v="5"/>
    <d v="2022-05-24T00:00:00"/>
    <x v="113"/>
    <s v="Food"/>
    <x v="1"/>
    <b v="1"/>
    <n v="1.5"/>
    <n v="1"/>
    <s v="Pop Corners "/>
    <s v=" Kettle Corn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155366651"/>
    <s v="Tuesday, May 24, 2022"/>
    <s v="Credit"/>
    <n v="121"/>
    <n v="2"/>
    <n v="1"/>
    <n v="121"/>
    <n v="2"/>
    <n v="1"/>
    <n v="2"/>
    <n v="5"/>
    <d v="2022-05-24T00:00:00"/>
    <x v="137"/>
    <s v="Food"/>
    <x v="1"/>
    <b v="1"/>
    <n v="2"/>
    <n v="1.3333333333333333"/>
    <s v="Snyder's of Hanover Pretzel Pieces "/>
    <s v=" Hot Buff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Mini Chips Ahoy"/>
    <s v="Food"/>
    <n v="15155710598"/>
    <s v="Tuesday, May 24, 2022"/>
    <s v="Credit"/>
    <n v="122"/>
    <n v="1.5"/>
    <n v="1"/>
    <n v="122"/>
    <n v="1.5"/>
    <n v="1"/>
    <n v="1.5"/>
    <n v="5.5"/>
    <d v="2022-05-24T00:00:00"/>
    <x v="25"/>
    <s v="Food"/>
    <x v="1"/>
    <b v="1"/>
    <n v="1.5"/>
    <n v="1"/>
    <s v="Mini Chips Ahoy"/>
    <m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55710598"/>
    <s v="Tuesday, May 24, 2022"/>
    <s v="Credit"/>
    <n v="134"/>
    <n v="2"/>
    <n v="2"/>
    <n v="134"/>
    <n v="2"/>
    <n v="2"/>
    <n v="4"/>
    <n v="5.5"/>
    <d v="2022-05-24T00:00:00"/>
    <x v="10"/>
    <s v="Food"/>
    <x v="1"/>
    <b v="1"/>
    <n v="2"/>
    <n v="1.3333333333333333"/>
    <s v="KitKat "/>
    <s v=" Crisp Wafers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155730083"/>
    <s v="Tuesday, May 24, 2022"/>
    <s v="Credit"/>
    <n v="162"/>
    <n v="4"/>
    <n v="1"/>
    <n v="162"/>
    <n v="4"/>
    <n v="1"/>
    <n v="4"/>
    <n v="4"/>
    <d v="2022-05-24T00:00:00"/>
    <x v="144"/>
    <s v="Cell is Blank - Dis-regard"/>
    <x v="1"/>
    <b v="1"/>
    <n v="4"/>
    <n v="2.6666666666666665"/>
    <s v="Teddy Grahams "/>
    <s v=" Go Paks"/>
    <m/>
    <s v="Tuesday"/>
    <s v=" May 24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156006173"/>
    <s v="Tuesday, May 24, 2022"/>
    <s v="Cash"/>
    <n v="111"/>
    <n v="1.5"/>
    <n v="1"/>
    <n v="111"/>
    <n v="1.5"/>
    <n v="1"/>
    <n v="1.5"/>
    <n v="1.5"/>
    <d v="2022-05-24T00:00:00"/>
    <x v="51"/>
    <s v="Food"/>
    <x v="1"/>
    <b v="1"/>
    <n v="1.5"/>
    <n v="1"/>
    <s v="Miss Vickie's Potato Chip "/>
    <s v=" Smokehouse BBQ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56329756"/>
    <s v="Tuesday, May 24, 2022"/>
    <s v="Cash"/>
    <n v="122"/>
    <n v="1.25"/>
    <n v="1"/>
    <n v="122"/>
    <n v="1.25"/>
    <n v="1"/>
    <n v="1.25"/>
    <n v="1.25"/>
    <d v="2022-05-24T00:00:00"/>
    <x v="139"/>
    <s v="Food"/>
    <x v="1"/>
    <b v="1"/>
    <n v="1.25"/>
    <n v="0.83333333333333337"/>
    <s v="Goldfish Baked "/>
    <s v=" Cheddar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56340859"/>
    <s v="Tuesday, May 24, 2022"/>
    <s v="Cash"/>
    <n v="122"/>
    <n v="1.25"/>
    <n v="1"/>
    <n v="122"/>
    <n v="1.25"/>
    <n v="1"/>
    <n v="1.25"/>
    <n v="1.25"/>
    <d v="2022-05-24T00:00:00"/>
    <x v="139"/>
    <s v="Food"/>
    <x v="1"/>
    <b v="1"/>
    <n v="1.25"/>
    <n v="0.83333333333333337"/>
    <s v="Goldfish Baked "/>
    <s v=" Cheddar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56356215"/>
    <s v="Tuesday, May 24, 2022"/>
    <s v="Cash"/>
    <n v="112"/>
    <n v="1.5"/>
    <n v="1"/>
    <n v="112"/>
    <n v="1.5"/>
    <n v="1"/>
    <n v="1.5"/>
    <n v="1.5"/>
    <d v="2022-05-24T00:00:00"/>
    <x v="35"/>
    <s v="Food"/>
    <x v="1"/>
    <b v="1"/>
    <n v="1.5"/>
    <n v="1"/>
    <s v="SunChips Multigrain "/>
    <s v=" Harvest Cheddar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56661691"/>
    <s v="Tuesday, May 24, 2022"/>
    <s v="Credit"/>
    <n v="144"/>
    <n v="1.5"/>
    <n v="1"/>
    <n v="144"/>
    <n v="1.5"/>
    <n v="1"/>
    <n v="1.5"/>
    <n v="1.5"/>
    <d v="2022-05-24T00:00:00"/>
    <x v="29"/>
    <s v="Water"/>
    <x v="3"/>
    <b v="1"/>
    <n v="1.5"/>
    <n v="1"/>
    <s v="Poland Springs Water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156690540"/>
    <s v="Tuesday, May 24, 2022"/>
    <s v="Credit"/>
    <n v="140"/>
    <n v="2"/>
    <n v="1"/>
    <n v="140"/>
    <n v="2"/>
    <n v="1"/>
    <n v="2"/>
    <n v="2"/>
    <d v="2022-05-24T00:00:00"/>
    <x v="93"/>
    <s v="Non Carbonated"/>
    <x v="2"/>
    <b v="1"/>
    <n v="2"/>
    <n v="1.3333333333333333"/>
    <s v="Iberia Coconut Water"/>
    <m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56962845"/>
    <s v="Tuesday, May 24, 2022"/>
    <s v="Credit"/>
    <n v="145"/>
    <n v="2.5"/>
    <n v="1"/>
    <n v="145"/>
    <n v="2.5"/>
    <n v="1"/>
    <n v="2.5"/>
    <n v="2.5"/>
    <d v="2022-05-24T00:00:00"/>
    <x v="37"/>
    <s v="Non Carbonated"/>
    <x v="2"/>
    <b v="1"/>
    <n v="2.5"/>
    <n v="1.6666666666666667"/>
    <s v="Snapple Diet Tea "/>
    <s v=" Peach Tea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156962963"/>
    <s v="Tuesday, May 24, 2022"/>
    <s v="Cash"/>
    <n v="145"/>
    <n v="2.75"/>
    <n v="1"/>
    <n v="145"/>
    <n v="2.75"/>
    <n v="1"/>
    <n v="2.75"/>
    <n v="2.75"/>
    <d v="2022-05-24T00:00:00"/>
    <x v="120"/>
    <s v="Non Carbonated"/>
    <x v="2"/>
    <b v="1"/>
    <n v="2.75"/>
    <n v="1.8333333333333333"/>
    <s v="Bai Antioxidant "/>
    <s v=" Tanzania Lemon Super Tea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57084225"/>
    <s v="Tuesday, May 24, 2022"/>
    <s v="Credit"/>
    <n v="138"/>
    <n v="2.5"/>
    <n v="1"/>
    <n v="138"/>
    <n v="2.5"/>
    <n v="1"/>
    <n v="2.5"/>
    <n v="2.5"/>
    <d v="2022-05-24T00:00:00"/>
    <x v="10"/>
    <s v="Food"/>
    <x v="1"/>
    <b v="1"/>
    <n v="2.5"/>
    <n v="1.6666666666666667"/>
    <s v="KitKat "/>
    <s v=" Crisp Wafers"/>
    <m/>
    <s v="Tuesday"/>
    <s v=" May 24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156986992"/>
    <s v="Tuesday, May 24, 2022"/>
    <s v="Cash"/>
    <n v="123"/>
    <n v="1.5"/>
    <n v="1"/>
    <n v="123"/>
    <n v="1.5"/>
    <n v="1"/>
    <n v="1.5"/>
    <n v="1.5"/>
    <d v="2022-05-24T00:00:00"/>
    <x v="48"/>
    <s v="Food"/>
    <x v="1"/>
    <b v="1"/>
    <n v="1.5"/>
    <n v="1"/>
    <s v="CheezIt "/>
    <s v=" Original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57114441"/>
    <s v="Tuesday, May 24, 2022"/>
    <s v="Credit"/>
    <n v="144"/>
    <n v="1.5"/>
    <n v="1"/>
    <n v="144"/>
    <n v="1.5"/>
    <n v="1"/>
    <n v="1.5"/>
    <n v="1.5"/>
    <d v="2022-05-24T00:00:00"/>
    <x v="29"/>
    <s v="Water"/>
    <x v="3"/>
    <b v="1"/>
    <n v="1.5"/>
    <n v="1"/>
    <s v="Poland Springs Water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157226922"/>
    <s v="Tuesday, May 24, 2022"/>
    <s v="Credit"/>
    <n v="120"/>
    <n v="2"/>
    <n v="1"/>
    <n v="120"/>
    <n v="2"/>
    <n v="1"/>
    <n v="2"/>
    <n v="3.5"/>
    <d v="2022-05-24T00:00:00"/>
    <x v="135"/>
    <s v="Food"/>
    <x v="1"/>
    <b v="1"/>
    <n v="2"/>
    <n v="1.3333333333333333"/>
    <s v="Snyder's of Hanover Pretzel Pieces "/>
    <s v=" Honey Mu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57226922"/>
    <s v="Tuesday, May 24, 2022"/>
    <s v="Credit"/>
    <n v="144"/>
    <n v="1.5"/>
    <n v="1"/>
    <n v="144"/>
    <n v="1.5"/>
    <n v="1"/>
    <n v="1.5"/>
    <n v="3.5"/>
    <d v="2022-05-24T00:00:00"/>
    <x v="29"/>
    <s v="Water"/>
    <x v="3"/>
    <b v="1"/>
    <n v="1.5"/>
    <n v="1"/>
    <s v="Poland Springs Water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57523082"/>
    <s v="Tuesday, May 24, 2022"/>
    <s v="Credit"/>
    <n v="135"/>
    <n v="2"/>
    <n v="1"/>
    <n v="135"/>
    <n v="2"/>
    <n v="1"/>
    <n v="2"/>
    <n v="2"/>
    <d v="2022-05-24T00:00:00"/>
    <x v="78"/>
    <s v="Food"/>
    <x v="1"/>
    <b v="1"/>
    <n v="2"/>
    <n v="1.3333333333333333"/>
    <s v="Kinder "/>
    <s v=" Bueno "/>
    <s v=" Crispy Creamy Chocolate"/>
    <s v="Tuesday"/>
    <s v=" May 24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157553443"/>
    <s v="Tuesday, May 24, 2022"/>
    <s v="Cash"/>
    <n v="132"/>
    <n v="2"/>
    <n v="1"/>
    <n v="132"/>
    <n v="2"/>
    <n v="1"/>
    <n v="2"/>
    <n v="2"/>
    <d v="2022-05-24T00:00:00"/>
    <x v="21"/>
    <s v="Food"/>
    <x v="1"/>
    <b v="1"/>
    <n v="2"/>
    <n v="1.3333333333333333"/>
    <s v="Robert Irvine's "/>
    <s v=" Fit Crunch "/>
    <s v="  Chocolate Pea"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57822415"/>
    <s v="Tuesday, May 24, 2022"/>
    <s v="Cash"/>
    <n v="135"/>
    <n v="2"/>
    <n v="1"/>
    <n v="135"/>
    <n v="2"/>
    <n v="1"/>
    <n v="2"/>
    <n v="2"/>
    <d v="2022-05-24T00:00:00"/>
    <x v="78"/>
    <s v="Food"/>
    <x v="1"/>
    <b v="1"/>
    <n v="2"/>
    <n v="1.3333333333333333"/>
    <s v="Kinder "/>
    <s v=" Bueno "/>
    <s v=" Crispy Creamy Chocolate"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57984012"/>
    <s v="Tuesday, May 24, 2022"/>
    <s v="Cash"/>
    <n v="152"/>
    <n v="4"/>
    <n v="1"/>
    <n v="152"/>
    <n v="4"/>
    <n v="1"/>
    <n v="4"/>
    <n v="4"/>
    <d v="2022-05-24T00:00:00"/>
    <x v="143"/>
    <s v="Cell is Blank - Dis-regard"/>
    <x v="1"/>
    <b v="1"/>
    <n v="4"/>
    <n v="2.6666666666666665"/>
    <s v="Oreo Mini "/>
    <s v=" Go Paks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158070693"/>
    <s v="Tuesday, May 24, 2022"/>
    <s v="Cash"/>
    <n v="140"/>
    <n v="1.25"/>
    <n v="1"/>
    <n v="140"/>
    <n v="1.25"/>
    <n v="1"/>
    <n v="1.25"/>
    <n v="1.25"/>
    <d v="2022-05-24T00:00:00"/>
    <x v="70"/>
    <s v="Carbonated"/>
    <x v="0"/>
    <b v="1"/>
    <n v="1.25"/>
    <n v="0.83333333333333337"/>
    <s v="Sunkist Soda "/>
    <s v=" Orange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58183804"/>
    <s v="Tuesday, May 24, 2022"/>
    <s v="Cash"/>
    <n v="112"/>
    <n v="1.5"/>
    <n v="1"/>
    <n v="112"/>
    <n v="1.5"/>
    <n v="1"/>
    <n v="1.5"/>
    <n v="1.5"/>
    <d v="2022-05-24T00:00:00"/>
    <x v="35"/>
    <s v="Food"/>
    <x v="1"/>
    <b v="1"/>
    <n v="1.5"/>
    <n v="1"/>
    <s v="SunChips Multigrain "/>
    <s v=" Harvest Cheddar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58261402"/>
    <s v="Tuesday, May 24, 2022"/>
    <s v="Cash"/>
    <n v="114"/>
    <n v="1.5"/>
    <n v="1"/>
    <n v="114"/>
    <n v="1.5"/>
    <n v="1"/>
    <n v="1.5"/>
    <n v="1.5"/>
    <d v="2022-05-24T00:00:00"/>
    <x v="1"/>
    <s v="Food"/>
    <x v="1"/>
    <b v="1"/>
    <n v="1.5"/>
    <n v="1"/>
    <s v="Takis "/>
    <s v=" Hot Chilli Pepper &amp; Lime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58321305"/>
    <s v="Tuesday, May 24, 2022"/>
    <s v="Cash"/>
    <n v="114"/>
    <n v="1.5"/>
    <n v="1"/>
    <n v="114"/>
    <n v="1.5"/>
    <n v="1"/>
    <n v="1.5"/>
    <n v="1.5"/>
    <d v="2022-05-24T00:00:00"/>
    <x v="1"/>
    <s v="Food"/>
    <x v="1"/>
    <b v="1"/>
    <n v="1.5"/>
    <n v="1"/>
    <s v="Takis "/>
    <s v=" Hot Chilli Pepper &amp; Lime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58321456"/>
    <s v="Tuesday, May 24, 2022"/>
    <s v="Cash"/>
    <n v="114"/>
    <n v="1.5"/>
    <n v="1"/>
    <n v="114"/>
    <n v="1.5"/>
    <n v="1"/>
    <n v="1.5"/>
    <n v="1.5"/>
    <d v="2022-05-24T00:00:00"/>
    <x v="1"/>
    <s v="Food"/>
    <x v="1"/>
    <b v="1"/>
    <n v="1.5"/>
    <n v="1"/>
    <s v="Takis "/>
    <s v=" Hot Chilli Pepper &amp; Lime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158519608"/>
    <s v="Tuesday, May 24, 2022"/>
    <s v="Cash"/>
    <n v="121"/>
    <n v="2"/>
    <n v="1"/>
    <n v="121"/>
    <n v="2"/>
    <n v="1"/>
    <n v="2"/>
    <n v="2"/>
    <d v="2022-05-24T00:00:00"/>
    <x v="137"/>
    <s v="Food"/>
    <x v="1"/>
    <b v="1"/>
    <n v="2"/>
    <n v="1.3333333333333333"/>
    <s v="Snyder's of Hanover Pretzel Pieces "/>
    <s v=" Hot Buff"/>
    <m/>
    <s v="Tuesday"/>
    <s v=" May 24"/>
    <n v="2022"/>
    <n v="6527"/>
  </r>
  <r>
    <s v="Processed"/>
    <s v="VJ300320611"/>
    <s v="Brunswick Sq Mall"/>
    <s v="BSQ Mall x1366 - ATT"/>
    <n v="40.423690999999998"/>
    <n v="-74.380831999999998"/>
    <s v="Bubly - Mango"/>
    <s v="Carbonated"/>
    <n v="15158527250"/>
    <s v="Tuesday, May 24, 2022"/>
    <s v="Cash"/>
    <n v="141"/>
    <n v="1.5"/>
    <n v="1"/>
    <n v="141"/>
    <n v="1.5"/>
    <n v="1"/>
    <n v="1.5"/>
    <n v="1.5"/>
    <d v="2022-05-24T00:00:00"/>
    <x v="124"/>
    <s v="Carbonated"/>
    <x v="0"/>
    <b v="1"/>
    <n v="1.5"/>
    <n v="1"/>
    <s v="Bubly "/>
    <s v=" Mango"/>
    <m/>
    <s v="Tuesday"/>
    <s v=" May 24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5158527441"/>
    <s v="Tuesday, May 24, 2022"/>
    <s v="Cash"/>
    <n v="144"/>
    <n v="2.5"/>
    <n v="1"/>
    <n v="144"/>
    <n v="2.5"/>
    <n v="1"/>
    <n v="2.5"/>
    <n v="2.5"/>
    <d v="2022-05-24T00:00:00"/>
    <x v="122"/>
    <s v="Non Carbonated"/>
    <x v="2"/>
    <b v="1"/>
    <n v="2.5"/>
    <n v="1.6666666666666667"/>
    <s v="Bai Lemonade "/>
    <s v=" Burundi Blueberry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58528839"/>
    <s v="Tuesday, May 24, 2022"/>
    <s v="Cash"/>
    <n v="114"/>
    <n v="1.5"/>
    <n v="1"/>
    <n v="114"/>
    <n v="1.5"/>
    <n v="1"/>
    <n v="1.5"/>
    <n v="1.5"/>
    <d v="2022-05-24T00:00:00"/>
    <x v="1"/>
    <s v="Food"/>
    <x v="1"/>
    <b v="1"/>
    <n v="1.5"/>
    <n v="1"/>
    <s v="Takis "/>
    <s v=" Hot Chilli Pepper &amp; Lime"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158555484"/>
    <s v="Tuesday, May 24, 2022"/>
    <s v="Cash"/>
    <n v="136"/>
    <n v="2"/>
    <n v="1"/>
    <n v="136"/>
    <n v="2"/>
    <n v="1"/>
    <n v="2"/>
    <n v="2"/>
    <d v="2022-05-24T00:00:00"/>
    <x v="96"/>
    <s v="Food"/>
    <x v="1"/>
    <b v="1"/>
    <n v="2"/>
    <n v="1.3333333333333333"/>
    <s v="Genius Keto Bar "/>
    <s v=" Chocolate Dream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58782805"/>
    <s v="Tuesday, May 24, 2022"/>
    <s v="Cash"/>
    <n v="144"/>
    <n v="3"/>
    <n v="1"/>
    <n v="144"/>
    <n v="3"/>
    <n v="1"/>
    <n v="3"/>
    <n v="3"/>
    <d v="2022-05-24T00:00:00"/>
    <x v="5"/>
    <s v="Carbonated"/>
    <x v="0"/>
    <b v="1"/>
    <n v="3"/>
    <n v="2"/>
    <s v="Monster Energy Original"/>
    <m/>
    <m/>
    <s v="Tuesday"/>
    <s v=" May 24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158924874"/>
    <s v="Tuesday, May 24, 2022"/>
    <s v="Cash"/>
    <n v="155"/>
    <n v="5"/>
    <n v="1"/>
    <n v="155"/>
    <n v="5"/>
    <n v="1"/>
    <n v="5"/>
    <n v="5"/>
    <d v="2022-05-24T00:00:00"/>
    <x v="138"/>
    <s v="Food"/>
    <x v="1"/>
    <b v="1"/>
    <n v="5"/>
    <n v="3.3333333333333335"/>
    <s v="Ice Breakers Ice Cubes "/>
    <s v=" PepperMint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159297779"/>
    <s v="Tuesday, May 24, 2022"/>
    <s v="Cash"/>
    <n v="121"/>
    <n v="2"/>
    <n v="1"/>
    <n v="121"/>
    <n v="2"/>
    <n v="1"/>
    <n v="2"/>
    <n v="2"/>
    <d v="2022-05-24T00:00:00"/>
    <x v="75"/>
    <s v="Food"/>
    <x v="1"/>
    <b v="1"/>
    <n v="2"/>
    <n v="1.3333333333333333"/>
    <s v="Cheetos Flaming Hot Limon Crunchy"/>
    <m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59301881"/>
    <s v="Tuesday, May 24, 2022"/>
    <s v="Cash"/>
    <n v="145"/>
    <n v="2.5"/>
    <n v="1"/>
    <n v="145"/>
    <n v="2.5"/>
    <n v="1"/>
    <n v="2.5"/>
    <n v="2.5"/>
    <d v="2022-05-24T00:00:00"/>
    <x v="37"/>
    <s v="Non Carbonated"/>
    <x v="2"/>
    <b v="1"/>
    <n v="2.5"/>
    <n v="1.6666666666666667"/>
    <s v="Snapple Diet Tea "/>
    <s v=" Peach Tea"/>
    <m/>
    <s v="Tuesday"/>
    <s v=" May 24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60049737"/>
    <s v="Wednesday, May 25, 2022"/>
    <s v="Credit"/>
    <n v="143"/>
    <n v="2.5"/>
    <n v="1"/>
    <n v="143"/>
    <n v="2.5"/>
    <n v="1"/>
    <n v="2.5"/>
    <n v="2.5"/>
    <d v="2022-05-25T00:00:00"/>
    <x v="7"/>
    <s v="Non Carbonated"/>
    <x v="2"/>
    <b v="1"/>
    <n v="2.5"/>
    <n v="1.6666666666666667"/>
    <s v="Snapple Diet Tea "/>
    <s v=" Lemon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62102911"/>
    <s v="Wednesday, May 25, 2022"/>
    <s v="Cash"/>
    <n v="148"/>
    <n v="3.5"/>
    <n v="1"/>
    <n v="148"/>
    <n v="3.5"/>
    <n v="1"/>
    <n v="3.5"/>
    <n v="3.5"/>
    <d v="2022-05-25T00:00:00"/>
    <x v="45"/>
    <s v="Carbonated"/>
    <x v="0"/>
    <b v="1"/>
    <n v="3.5"/>
    <n v="2.3333333333333335"/>
    <s v="Red Bull "/>
    <s v=" Original"/>
    <m/>
    <s v="Wednesday"/>
    <s v=" May 25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162075744"/>
    <s v="Wednesday, May 25, 2022"/>
    <s v="Cash"/>
    <n v="122"/>
    <n v="1.5"/>
    <n v="1"/>
    <n v="122"/>
    <n v="1.5"/>
    <n v="1"/>
    <n v="1.5"/>
    <n v="1.5"/>
    <d v="2022-05-25T00:00:00"/>
    <x v="18"/>
    <s v="Food"/>
    <x v="1"/>
    <b v="1"/>
    <n v="1.5"/>
    <n v="1"/>
    <s v="Oreo Mini"/>
    <m/>
    <m/>
    <s v="Wednesday"/>
    <s v=" May 25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5162096387"/>
    <s v="Wednesday, May 25, 2022"/>
    <s v="Cash"/>
    <n v="144"/>
    <n v="2.5"/>
    <n v="1"/>
    <n v="144"/>
    <n v="2.5"/>
    <n v="1"/>
    <n v="2.5"/>
    <n v="2.5"/>
    <d v="2022-05-25T00:00:00"/>
    <x v="122"/>
    <s v="Non Carbonated"/>
    <x v="2"/>
    <b v="1"/>
    <n v="2.5"/>
    <n v="1.6666666666666667"/>
    <s v="Bai Lemonade "/>
    <s v=" Burundi Blueberry"/>
    <m/>
    <s v="Wednesday"/>
    <s v=" May 25"/>
    <n v="2022"/>
    <n v="6527"/>
  </r>
  <r>
    <s v="Processed"/>
    <s v="VJ300320611"/>
    <s v="Brunswick Sq Mall"/>
    <s v="BSQ Mall x1366 - ATT"/>
    <n v="40.423690999999998"/>
    <n v="-74.380831999999998"/>
    <s v="Bai Lemonade - Burundi Blueberry"/>
    <s v="Non Carbonated"/>
    <n v="15162183374"/>
    <s v="Wednesday, May 25, 2022"/>
    <s v="Credit"/>
    <n v="144"/>
    <n v="2.5"/>
    <n v="1"/>
    <n v="144"/>
    <n v="2.5"/>
    <n v="1"/>
    <n v="2.5"/>
    <n v="2.5"/>
    <d v="2022-05-25T00:00:00"/>
    <x v="122"/>
    <s v="Non Carbonated"/>
    <x v="2"/>
    <b v="1"/>
    <n v="2.5"/>
    <n v="1.6666666666666667"/>
    <s v="Bai Lemonade "/>
    <s v=" Burundi Blueberry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62341262"/>
    <s v="Wednesday, May 25, 2022"/>
    <s v="Credit"/>
    <n v="145"/>
    <n v="2.5"/>
    <n v="1"/>
    <n v="145"/>
    <n v="2.5"/>
    <n v="1"/>
    <n v="2.5"/>
    <n v="5"/>
    <d v="2022-05-25T00:00:00"/>
    <x v="37"/>
    <s v="Non Carbonated"/>
    <x v="2"/>
    <b v="1"/>
    <n v="2.5"/>
    <n v="1.6666666666666667"/>
    <s v="Snapple Diet Tea "/>
    <s v=" Peach Tea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62341262"/>
    <s v="Wednesday, May 25, 2022"/>
    <s v="Credit"/>
    <n v="138"/>
    <n v="2.5"/>
    <n v="1"/>
    <n v="138"/>
    <n v="2.5"/>
    <n v="1"/>
    <n v="2.5"/>
    <n v="5"/>
    <d v="2022-05-25T00:00:00"/>
    <x v="10"/>
    <s v="Food"/>
    <x v="1"/>
    <b v="1"/>
    <n v="2.5"/>
    <n v="1.6666666666666667"/>
    <s v="KitKat "/>
    <s v=" Crisp Wafers"/>
    <m/>
    <s v="Wednesday"/>
    <s v=" May 25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162501934"/>
    <s v="Wednesday, May 25, 2022"/>
    <s v="Credit"/>
    <n v="139"/>
    <n v="2"/>
    <n v="1"/>
    <n v="139"/>
    <n v="2"/>
    <n v="1"/>
    <n v="2"/>
    <n v="2"/>
    <d v="2022-05-25T00:00:00"/>
    <x v="110"/>
    <s v="Food"/>
    <x v="1"/>
    <b v="1"/>
    <n v="2"/>
    <n v="1.3333333333333333"/>
    <s v="Keto Bar "/>
    <s v=" Creamy Peanut Butter Chocolate"/>
    <m/>
    <s v="Wednesday"/>
    <s v=" May 25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163341897"/>
    <s v="Wednesday, May 25, 2022"/>
    <s v="Cash"/>
    <n v="114"/>
    <n v="1.5"/>
    <n v="1"/>
    <n v="114"/>
    <n v="1.5"/>
    <n v="1"/>
    <n v="1.5"/>
    <n v="1.5"/>
    <d v="2022-05-25T00:00:00"/>
    <x v="123"/>
    <s v="Food"/>
    <x v="1"/>
    <b v="1"/>
    <n v="1.5"/>
    <n v="1"/>
    <s v="Pop Corners "/>
    <s v=" White Cheddar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3469179"/>
    <s v="Wednesday, May 25, 2022"/>
    <s v="Cash"/>
    <n v="142"/>
    <n v="1.5"/>
    <n v="1"/>
    <n v="142"/>
    <n v="1.5"/>
    <n v="1"/>
    <n v="1.5"/>
    <n v="1.5"/>
    <d v="2022-05-25T00:00:00"/>
    <x v="44"/>
    <s v="Carbonated"/>
    <x v="0"/>
    <b v="1"/>
    <n v="1.5"/>
    <n v="1"/>
    <s v="Coca Cola "/>
    <s v=" Zero Sugar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3473132"/>
    <s v="Wednesday, May 25, 2022"/>
    <s v="Cash"/>
    <n v="142"/>
    <n v="1.5"/>
    <n v="1"/>
    <n v="142"/>
    <n v="1.5"/>
    <n v="1"/>
    <n v="1.5"/>
    <n v="1.5"/>
    <d v="2022-05-25T00:00:00"/>
    <x v="44"/>
    <s v="Carbonated"/>
    <x v="0"/>
    <b v="1"/>
    <n v="1.5"/>
    <n v="1"/>
    <s v="Coca Cola "/>
    <s v=" Zero Sugar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3481365"/>
    <s v="Wednesday, May 25, 2022"/>
    <s v="Cash"/>
    <n v="142"/>
    <n v="1.5"/>
    <n v="1"/>
    <n v="142"/>
    <n v="1.5"/>
    <n v="1"/>
    <n v="1.5"/>
    <n v="1.5"/>
    <d v="2022-05-25T00:00:00"/>
    <x v="44"/>
    <s v="Carbonated"/>
    <x v="0"/>
    <b v="1"/>
    <n v="1.5"/>
    <n v="1"/>
    <s v="Coca Cola "/>
    <s v=" Zero Sugar"/>
    <m/>
    <s v="Wednesday"/>
    <s v=" May 25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163665621"/>
    <s v="Wednesday, May 25, 2022"/>
    <s v="Cash"/>
    <n v="124"/>
    <n v="1.5"/>
    <n v="1"/>
    <n v="124"/>
    <n v="1.5"/>
    <n v="1"/>
    <n v="1.5"/>
    <n v="1.5"/>
    <d v="2022-05-25T00:00:00"/>
    <x v="1"/>
    <s v="Food"/>
    <x v="1"/>
    <b v="1"/>
    <n v="1.5"/>
    <n v="1"/>
    <s v="Takis "/>
    <s v=" Hot Chilli Pepper &amp; Lime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63715181"/>
    <s v="Wednesday, May 25, 2022"/>
    <s v="Cash"/>
    <n v="114"/>
    <n v="2"/>
    <n v="1"/>
    <n v="114"/>
    <n v="2"/>
    <n v="1"/>
    <n v="2"/>
    <n v="2"/>
    <d v="2022-05-25T00:00:00"/>
    <x v="16"/>
    <s v="Food"/>
    <x v="1"/>
    <b v="1"/>
    <n v="2"/>
    <n v="1.3333333333333333"/>
    <s v="Cheetos "/>
    <s v=" Fleming Hot Crunchy"/>
    <m/>
    <s v="Wednesday"/>
    <s v=" May 25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164252347"/>
    <s v="Wednesday, May 25, 2022"/>
    <s v="Cash"/>
    <n v="112"/>
    <n v="1.5"/>
    <n v="1"/>
    <n v="112"/>
    <n v="1.5"/>
    <n v="1"/>
    <n v="1.5"/>
    <n v="1.5"/>
    <d v="2022-05-25T00:00:00"/>
    <x v="141"/>
    <s v="Food"/>
    <x v="1"/>
    <b v="1"/>
    <n v="1.5"/>
    <n v="1"/>
    <s v="Pop Corners "/>
    <s v=" Sweet &amp; Salty Kettle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64542179"/>
    <s v="Wednesday, May 25, 2022"/>
    <s v="Credit"/>
    <n v="120"/>
    <n v="1.5"/>
    <n v="1"/>
    <n v="120"/>
    <n v="1.5"/>
    <n v="1"/>
    <n v="1.5"/>
    <n v="1.5"/>
    <d v="2022-05-25T00:00:00"/>
    <x v="47"/>
    <s v="Food"/>
    <x v="1"/>
    <b v="1"/>
    <n v="1.5"/>
    <n v="1"/>
    <s v="Ritz Bits Cheese"/>
    <m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4624191"/>
    <s v="Wednesday, May 25, 2022"/>
    <s v="Cash"/>
    <n v="142"/>
    <n v="1.5"/>
    <n v="1"/>
    <n v="142"/>
    <n v="1.5"/>
    <n v="1"/>
    <n v="1.5"/>
    <n v="1.5"/>
    <d v="2022-05-25T00:00:00"/>
    <x v="44"/>
    <s v="Carbonated"/>
    <x v="0"/>
    <b v="1"/>
    <n v="1.5"/>
    <n v="1"/>
    <s v="Coca Cola "/>
    <s v=" Zero Sugar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164651795"/>
    <s v="Wednesday, May 25, 2022"/>
    <s v="Cash"/>
    <n v="148"/>
    <n v="3.5"/>
    <n v="1"/>
    <n v="148"/>
    <n v="3.5"/>
    <n v="1"/>
    <n v="3.5"/>
    <n v="3.5"/>
    <d v="2022-05-25T00:00:00"/>
    <x v="45"/>
    <s v="Carbonated"/>
    <x v="0"/>
    <b v="1"/>
    <n v="3.5"/>
    <n v="2.3333333333333335"/>
    <s v="Red Bull "/>
    <s v=" Original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64673164"/>
    <s v="Wednesday, May 25, 2022"/>
    <s v="Cash"/>
    <n v="138"/>
    <n v="2.5"/>
    <n v="1"/>
    <n v="138"/>
    <n v="2.5"/>
    <n v="1"/>
    <n v="2.5"/>
    <n v="2.5"/>
    <d v="2022-05-25T00:00:00"/>
    <x v="10"/>
    <s v="Food"/>
    <x v="1"/>
    <b v="1"/>
    <n v="2.5"/>
    <n v="1.6666666666666667"/>
    <s v="KitKat "/>
    <s v=" Crisp Wafers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64673048"/>
    <s v="Wednesday, May 25, 2022"/>
    <s v="Cash"/>
    <n v="138"/>
    <n v="2.5"/>
    <n v="1"/>
    <n v="138"/>
    <n v="2.5"/>
    <n v="1"/>
    <n v="2.5"/>
    <n v="2.5"/>
    <d v="2022-05-25T00:00:00"/>
    <x v="10"/>
    <s v="Food"/>
    <x v="1"/>
    <b v="1"/>
    <n v="2.5"/>
    <n v="1.6666666666666667"/>
    <s v="KitKat "/>
    <s v=" Crisp Wafers"/>
    <m/>
    <s v="Wednesday"/>
    <s v=" May 2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5002256"/>
    <s v="Thursday, May 26, 2022"/>
    <s v="Cash"/>
    <n v="142"/>
    <n v="1.5"/>
    <n v="1"/>
    <n v="142"/>
    <n v="1.5"/>
    <n v="1"/>
    <n v="1.5"/>
    <n v="1.5"/>
    <d v="2022-05-25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65323498"/>
    <s v="Thursday, May 26, 2022"/>
    <s v="Credit"/>
    <n v="134"/>
    <n v="2"/>
    <n v="1"/>
    <n v="134"/>
    <n v="2"/>
    <n v="1"/>
    <n v="2"/>
    <n v="2"/>
    <d v="2022-05-26T00:00:00"/>
    <x v="10"/>
    <s v="Food"/>
    <x v="1"/>
    <b v="1"/>
    <n v="2"/>
    <n v="1.3333333333333333"/>
    <s v="KitKat "/>
    <s v=" Crisp Wafers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166381621"/>
    <s v="Thursday, May 26, 2022"/>
    <s v="Credit"/>
    <n v="145"/>
    <n v="2.75"/>
    <n v="1"/>
    <n v="145"/>
    <n v="2.75"/>
    <n v="1"/>
    <n v="2.75"/>
    <n v="2.75"/>
    <d v="2022-05-26T00:00:00"/>
    <x v="120"/>
    <s v="Non Carbonated"/>
    <x v="2"/>
    <b v="1"/>
    <n v="2.75"/>
    <n v="1.8333333333333333"/>
    <s v="Bai Antioxidant "/>
    <s v=" Tanzania Lemon Super Tea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167158826"/>
    <s v="Thursday, May 26, 2022"/>
    <s v="Credit"/>
    <n v="140"/>
    <n v="2"/>
    <n v="1"/>
    <n v="140"/>
    <n v="2"/>
    <n v="1"/>
    <n v="2"/>
    <n v="2"/>
    <d v="2022-05-26T00:00:00"/>
    <x v="93"/>
    <s v="Non Carbonated"/>
    <x v="2"/>
    <b v="1"/>
    <n v="2"/>
    <n v="1.3333333333333333"/>
    <s v="Iberia Coconut Water"/>
    <m/>
    <m/>
    <s v="Thursday"/>
    <s v=" May 26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167378188"/>
    <s v="Thursday, May 26, 2022"/>
    <s v="Credit"/>
    <n v="146"/>
    <n v="3"/>
    <n v="1"/>
    <n v="146"/>
    <n v="3"/>
    <n v="1"/>
    <n v="3"/>
    <n v="3"/>
    <d v="2022-05-26T00:00:00"/>
    <x v="5"/>
    <s v="Carbonated"/>
    <x v="0"/>
    <b v="1"/>
    <n v="3"/>
    <n v="2"/>
    <s v="Monster Energy Original"/>
    <m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67531884"/>
    <s v="Thursday, May 26, 2022"/>
    <s v="Credit"/>
    <n v="146"/>
    <n v="3.5"/>
    <n v="1"/>
    <n v="146"/>
    <n v="3.5"/>
    <n v="1"/>
    <n v="3.5"/>
    <n v="3.5"/>
    <d v="2022-05-26T00:00:00"/>
    <x v="88"/>
    <s v="Non Carbonated"/>
    <x v="2"/>
    <b v="1"/>
    <n v="3.5"/>
    <n v="2.3333333333333335"/>
    <s v="Starbucks Doubleshot Energy "/>
    <s v=" Mocha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167752018"/>
    <s v="Thursday, May 26, 2022"/>
    <s v="Credit"/>
    <n v="134"/>
    <n v="2"/>
    <n v="1"/>
    <n v="134"/>
    <n v="2"/>
    <n v="1"/>
    <n v="2"/>
    <n v="4.5"/>
    <d v="2022-05-26T00:00:00"/>
    <x v="11"/>
    <s v="Food"/>
    <x v="1"/>
    <b v="1"/>
    <n v="2"/>
    <n v="1.3333333333333333"/>
    <s v="Wonderful Pistachios "/>
    <s v=" Variety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167752018"/>
    <s v="Thursday, May 26, 2022"/>
    <s v="Credit"/>
    <n v="133"/>
    <n v="2.5"/>
    <n v="1"/>
    <n v="133"/>
    <n v="2.5"/>
    <n v="1"/>
    <n v="2.5"/>
    <n v="4.5"/>
    <d v="2022-05-26T00:00:00"/>
    <x v="6"/>
    <s v="Food"/>
    <x v="1"/>
    <b v="1"/>
    <n v="2.5"/>
    <n v="1.6666666666666667"/>
    <s v="Seapoint Farms Dry Roasted Edamame "/>
    <s v=" Wasabi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67731825"/>
    <s v="Thursday, May 26, 2022"/>
    <s v="Credit"/>
    <n v="143"/>
    <n v="2.5"/>
    <n v="1"/>
    <n v="143"/>
    <n v="2.5"/>
    <n v="1"/>
    <n v="2.5"/>
    <n v="2.5"/>
    <d v="2022-05-26T00:00:00"/>
    <x v="7"/>
    <s v="Non Carbonated"/>
    <x v="2"/>
    <b v="1"/>
    <n v="2.5"/>
    <n v="1.6666666666666667"/>
    <s v="Snapple Diet Tea "/>
    <s v=" Lemon"/>
    <m/>
    <s v="Thursday"/>
    <s v=" May 26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167854689"/>
    <s v="Thursday, May 26, 2022"/>
    <s v="Cash"/>
    <n v="141"/>
    <n v="1.5"/>
    <n v="1"/>
    <n v="141"/>
    <n v="1.5"/>
    <n v="1"/>
    <n v="1.5"/>
    <n v="1.5"/>
    <d v="2022-05-26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67911916"/>
    <s v="Thursday, May 26, 2022"/>
    <s v="Cash"/>
    <n v="144"/>
    <n v="1.5"/>
    <n v="1"/>
    <n v="144"/>
    <n v="1.5"/>
    <n v="1"/>
    <n v="1.5"/>
    <n v="1.5"/>
    <d v="2022-05-26T00:00:00"/>
    <x v="29"/>
    <s v="Water"/>
    <x v="3"/>
    <b v="1"/>
    <n v="1.5"/>
    <n v="1"/>
    <s v="Poland Springs Water"/>
    <m/>
    <m/>
    <s v="Thursday"/>
    <s v=" Ma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8324161"/>
    <s v="Thursday, May 26, 2022"/>
    <s v="Cash"/>
    <n v="142"/>
    <n v="1.5"/>
    <n v="1"/>
    <n v="142"/>
    <n v="1.5"/>
    <n v="1"/>
    <n v="1.5"/>
    <n v="1.5"/>
    <d v="2022-05-26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168325454"/>
    <s v="Thursday, May 26, 2022"/>
    <s v="Cash"/>
    <n v="137"/>
    <n v="1.5"/>
    <n v="1"/>
    <n v="137"/>
    <n v="1.5"/>
    <n v="1"/>
    <n v="1.5"/>
    <n v="1.5"/>
    <d v="2022-05-26T00:00:00"/>
    <x v="125"/>
    <s v="Food"/>
    <x v="1"/>
    <b v="1"/>
    <n v="1.5"/>
    <n v="1"/>
    <s v="Nutri Grain Apple Cinnamon"/>
    <m/>
    <m/>
    <s v="Thursday"/>
    <s v=" May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68336217"/>
    <s v="Thursday, May 26, 2022"/>
    <s v="Cash"/>
    <n v="146"/>
    <n v="3"/>
    <n v="1"/>
    <n v="146"/>
    <n v="3"/>
    <n v="1"/>
    <n v="3"/>
    <n v="3"/>
    <d v="2022-05-26T00:00:00"/>
    <x v="5"/>
    <s v="Carbonated"/>
    <x v="0"/>
    <b v="1"/>
    <n v="3"/>
    <n v="2"/>
    <s v="Monster Energy Original"/>
    <m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68406284"/>
    <s v="Thursday, May 26, 2022"/>
    <s v="Credit"/>
    <n v="142"/>
    <n v="1.5"/>
    <n v="1"/>
    <n v="142"/>
    <n v="1.5"/>
    <n v="1"/>
    <n v="1.5"/>
    <n v="1.5"/>
    <d v="2022-05-26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68555434"/>
    <s v="Thursday, May 26, 2022"/>
    <s v="Cash"/>
    <n v="122"/>
    <n v="1.25"/>
    <n v="1"/>
    <n v="122"/>
    <n v="1.25"/>
    <n v="1"/>
    <n v="1.25"/>
    <n v="1.25"/>
    <d v="2022-05-26T00:00:00"/>
    <x v="139"/>
    <s v="Food"/>
    <x v="1"/>
    <b v="1"/>
    <n v="1.25"/>
    <n v="0.83333333333333337"/>
    <s v="Goldfish Baked "/>
    <s v=" Cheddar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168561907"/>
    <s v="Thursday, May 26, 2022"/>
    <s v="Cash"/>
    <n v="133"/>
    <n v="2.5"/>
    <n v="1"/>
    <n v="133"/>
    <n v="2.5"/>
    <n v="1"/>
    <n v="2.5"/>
    <n v="2.5"/>
    <d v="2022-05-26T00:00:00"/>
    <x v="6"/>
    <s v="Food"/>
    <x v="1"/>
    <b v="1"/>
    <n v="2.5"/>
    <n v="1.6666666666666667"/>
    <s v="Seapoint Farms Dry Roasted Edamame "/>
    <s v=" Wasabi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68565667"/>
    <s v="Thursday, May 26, 2022"/>
    <s v="Cash"/>
    <n v="144"/>
    <n v="1.5"/>
    <n v="1"/>
    <n v="144"/>
    <n v="1.5"/>
    <n v="1"/>
    <n v="1.5"/>
    <n v="1.5"/>
    <d v="2022-05-26T00:00:00"/>
    <x v="29"/>
    <s v="Water"/>
    <x v="3"/>
    <b v="1"/>
    <n v="1.5"/>
    <n v="1"/>
    <s v="Poland Springs Water"/>
    <m/>
    <m/>
    <s v="Thursday"/>
    <s v=" May 2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68657133"/>
    <s v="Thursday, May 26, 2022"/>
    <s v="Cash"/>
    <n v="142"/>
    <n v="1.5"/>
    <n v="1"/>
    <n v="142"/>
    <n v="1.5"/>
    <n v="1"/>
    <n v="1.5"/>
    <n v="1.5"/>
    <d v="2022-05-26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168801241"/>
    <s v="Thursday, May 26, 2022"/>
    <s v="Cash"/>
    <n v="161"/>
    <n v="4"/>
    <n v="1"/>
    <n v="161"/>
    <n v="4"/>
    <n v="1"/>
    <n v="4"/>
    <n v="4"/>
    <d v="2022-05-26T00:00:00"/>
    <x v="142"/>
    <s v="Cell is Blank - Dis-regard"/>
    <x v="1"/>
    <b v="1"/>
    <n v="4"/>
    <n v="2.6666666666666665"/>
    <s v="Mini Chips Ahoy "/>
    <s v=" Go Paks"/>
    <m/>
    <s v="Thursday"/>
    <s v=" May 26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168849967"/>
    <s v="Thursday, May 26, 2022"/>
    <s v="Credit"/>
    <n v="147"/>
    <n v="2.75"/>
    <n v="1"/>
    <n v="147"/>
    <n v="2.75"/>
    <n v="1"/>
    <n v="2.75"/>
    <n v="2.75"/>
    <d v="2022-05-26T00:00:00"/>
    <x v="15"/>
    <s v="Water"/>
    <x v="3"/>
    <b v="1"/>
    <n v="2.75"/>
    <n v="1.8333333333333333"/>
    <s v="Vitamin Water "/>
    <s v=" XXX Acai BB Pomegranate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168878486"/>
    <s v="Thursday, May 26, 2022"/>
    <s v="Cash"/>
    <n v="140"/>
    <n v="2"/>
    <n v="1"/>
    <n v="140"/>
    <n v="2"/>
    <n v="1"/>
    <n v="2"/>
    <n v="2"/>
    <d v="2022-05-26T00:00:00"/>
    <x v="93"/>
    <s v="Non Carbonated"/>
    <x v="2"/>
    <b v="1"/>
    <n v="2"/>
    <n v="1.3333333333333333"/>
    <s v="Iberia Coconut Water"/>
    <m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68881479"/>
    <s v="Thursday, May 26, 2022"/>
    <s v="Cash"/>
    <n v="135"/>
    <n v="2"/>
    <n v="1"/>
    <n v="135"/>
    <n v="2"/>
    <n v="1"/>
    <n v="2"/>
    <n v="2"/>
    <d v="2022-05-26T00:00:00"/>
    <x v="78"/>
    <s v="Food"/>
    <x v="1"/>
    <b v="1"/>
    <n v="2"/>
    <n v="1.3333333333333333"/>
    <s v="Kinder "/>
    <s v=" Bueno "/>
    <s v=" Crispy Creamy Chocolate"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168884613"/>
    <s v="Thursday, May 26, 2022"/>
    <s v="Cash"/>
    <n v="140"/>
    <n v="2"/>
    <n v="1"/>
    <n v="140"/>
    <n v="2"/>
    <n v="1"/>
    <n v="2"/>
    <n v="2"/>
    <d v="2022-05-26T00:00:00"/>
    <x v="93"/>
    <s v="Non Carbonated"/>
    <x v="2"/>
    <b v="1"/>
    <n v="2"/>
    <n v="1.3333333333333333"/>
    <s v="Iberia Coconut Water"/>
    <m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168889528"/>
    <s v="Thursday, May 26, 2022"/>
    <s v="Cash"/>
    <n v="140"/>
    <n v="2"/>
    <n v="1"/>
    <n v="140"/>
    <n v="2"/>
    <n v="1"/>
    <n v="2"/>
    <n v="2"/>
    <d v="2022-05-26T00:00:00"/>
    <x v="93"/>
    <s v="Non Carbonated"/>
    <x v="2"/>
    <b v="1"/>
    <n v="2"/>
    <n v="1.3333333333333333"/>
    <s v="Iberia Coconut Water"/>
    <m/>
    <m/>
    <s v="Thursday"/>
    <s v=" May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69255724"/>
    <s v="Thursday, May 26, 2022"/>
    <s v="Cash"/>
    <n v="140"/>
    <n v="1.5"/>
    <n v="1"/>
    <n v="140"/>
    <n v="1.5"/>
    <n v="1"/>
    <n v="1.5"/>
    <n v="1.5"/>
    <d v="2022-05-26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69350669"/>
    <s v="Thursday, May 26, 2022"/>
    <s v="Cash"/>
    <n v="145"/>
    <n v="2.5"/>
    <n v="1"/>
    <n v="145"/>
    <n v="2.5"/>
    <n v="1"/>
    <n v="2.5"/>
    <n v="2.5"/>
    <d v="2022-05-26T00:00:00"/>
    <x v="37"/>
    <s v="Non Carbonated"/>
    <x v="2"/>
    <b v="1"/>
    <n v="2.5"/>
    <n v="1.6666666666666667"/>
    <s v="Snapple Diet Tea "/>
    <s v=" Peach Tea"/>
    <m/>
    <s v="Thursday"/>
    <s v=" May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69917356"/>
    <s v="Thursday, May 26, 2022"/>
    <s v="Cash"/>
    <n v="140"/>
    <n v="1.5"/>
    <n v="1"/>
    <n v="140"/>
    <n v="1.5"/>
    <n v="1"/>
    <n v="1.5"/>
    <n v="1.5"/>
    <d v="2022-05-26T00:00:00"/>
    <x v="44"/>
    <s v="Carbonated"/>
    <x v="0"/>
    <b v="1"/>
    <n v="1.5"/>
    <n v="1"/>
    <s v="Coca Cola "/>
    <s v=" Zero Sugar"/>
    <m/>
    <s v="Thursday"/>
    <s v=" May 26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71311216"/>
    <s v="Friday, May 27, 2022"/>
    <s v="Cash"/>
    <n v="143"/>
    <n v="2.5"/>
    <n v="1"/>
    <n v="143"/>
    <n v="2.5"/>
    <n v="1"/>
    <n v="2.5"/>
    <n v="2.5"/>
    <d v="2022-05-27T00:00:00"/>
    <x v="7"/>
    <s v="Non Carbonated"/>
    <x v="2"/>
    <b v="1"/>
    <n v="2.5"/>
    <n v="1.6666666666666667"/>
    <s v="Snapple Diet Tea "/>
    <s v=" Lemon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171556090"/>
    <s v="Friday, May 27, 2022"/>
    <s v="Cash"/>
    <n v="158"/>
    <n v="2"/>
    <n v="1"/>
    <n v="158"/>
    <n v="2"/>
    <n v="1"/>
    <n v="2"/>
    <n v="2"/>
    <d v="2022-05-27T00:00:00"/>
    <x v="134"/>
    <s v="Food"/>
    <x v="1"/>
    <b v="1"/>
    <n v="2"/>
    <n v="1.3333333333333333"/>
    <s v="Lenny &amp; Larrys "/>
    <s v=" Chocolate Chip"/>
    <m/>
    <s v="Friday"/>
    <s v=" May 27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172157932"/>
    <s v="Friday, May 27, 2022"/>
    <s v="Credit"/>
    <n v="141"/>
    <n v="1.5"/>
    <n v="1"/>
    <n v="141"/>
    <n v="1.5"/>
    <n v="1"/>
    <n v="1.5"/>
    <n v="1.5"/>
    <d v="2022-05-27T00:00:00"/>
    <x v="12"/>
    <s v="Carbonated"/>
    <x v="0"/>
    <b v="1"/>
    <n v="1.5"/>
    <n v="1"/>
    <s v="Spindrift "/>
    <s v=" Sparkling Water  Lime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72412394"/>
    <s v="Friday, May 27, 2022"/>
    <s v="Credit"/>
    <n v="146"/>
    <n v="3.5"/>
    <n v="1"/>
    <n v="146"/>
    <n v="3.5"/>
    <n v="1"/>
    <n v="3.5"/>
    <n v="3.5"/>
    <d v="2022-05-27T00:00:00"/>
    <x v="88"/>
    <s v="Non Carbonated"/>
    <x v="2"/>
    <b v="1"/>
    <n v="3.5"/>
    <n v="2.3333333333333335"/>
    <s v="Starbucks Doubleshot Energy "/>
    <s v=" Mocha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172419988"/>
    <s v="Friday, May 27, 2022"/>
    <s v="Credit"/>
    <n v="130"/>
    <n v="2"/>
    <n v="1"/>
    <n v="130"/>
    <n v="2"/>
    <n v="1"/>
    <n v="2"/>
    <n v="2"/>
    <d v="2022-05-27T00:00:00"/>
    <x v="99"/>
    <s v="Food"/>
    <x v="1"/>
    <b v="1"/>
    <n v="2"/>
    <n v="1.3333333333333333"/>
    <s v="Autumns Granola Bar "/>
    <s v=" Cinnamon Almond"/>
    <m/>
    <s v="Friday"/>
    <s v=" May 27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172433309"/>
    <s v="Friday, May 27, 2022"/>
    <s v="Cash"/>
    <n v="142"/>
    <n v="1.5"/>
    <n v="1"/>
    <n v="142"/>
    <n v="1.5"/>
    <n v="1"/>
    <n v="1.5"/>
    <n v="1.5"/>
    <d v="2022-05-27T00:00:00"/>
    <x v="92"/>
    <s v="Carbonated"/>
    <x v="0"/>
    <b v="1"/>
    <n v="1.5"/>
    <n v="1"/>
    <s v="Spindrift "/>
    <s v=" Sparkling Water "/>
    <s v=" Pineapple"/>
    <s v="Friday"/>
    <s v=" May 2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72510287"/>
    <s v="Friday, May 27, 2022"/>
    <s v="Cash"/>
    <n v="142"/>
    <n v="1.5"/>
    <n v="1"/>
    <n v="142"/>
    <n v="1.5"/>
    <n v="1"/>
    <n v="1.5"/>
    <n v="1.5"/>
    <d v="2022-05-27T00:00:00"/>
    <x v="44"/>
    <s v="Carbonated"/>
    <x v="0"/>
    <b v="1"/>
    <n v="1.5"/>
    <n v="1"/>
    <s v="Coca Cola "/>
    <s v=" Zero Sugar"/>
    <m/>
    <s v="Friday"/>
    <s v=" May 2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72672184"/>
    <s v="Friday, May 27, 2022"/>
    <s v="Credit"/>
    <n v="147"/>
    <n v="2.5"/>
    <n v="1"/>
    <n v="147"/>
    <n v="2.5"/>
    <n v="1"/>
    <n v="2.5"/>
    <n v="5"/>
    <d v="2022-05-27T00:00:00"/>
    <x v="81"/>
    <s v="Non Carbonated"/>
    <x v="2"/>
    <b v="1"/>
    <n v="2.5"/>
    <n v="1.6666666666666667"/>
    <s v="Snapple Tea "/>
    <s v=" Raspberry"/>
    <m/>
    <s v="Friday"/>
    <s v=" May 2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72672184"/>
    <s v="Friday, May 27, 2022"/>
    <s v="Credit"/>
    <n v="138"/>
    <n v="2.5"/>
    <n v="1"/>
    <n v="138"/>
    <n v="2.5"/>
    <n v="1"/>
    <n v="2.5"/>
    <n v="5"/>
    <d v="2022-05-27T00:00:00"/>
    <x v="10"/>
    <s v="Food"/>
    <x v="1"/>
    <b v="1"/>
    <n v="2.5"/>
    <n v="1.6666666666666667"/>
    <s v="KitKat "/>
    <s v=" Crisp Wafers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172706207"/>
    <s v="Friday, May 27, 2022"/>
    <s v="Credit"/>
    <n v="111"/>
    <n v="1.5"/>
    <n v="1"/>
    <n v="111"/>
    <n v="1.5"/>
    <n v="1"/>
    <n v="1.5"/>
    <n v="1.5"/>
    <d v="2022-05-27T00:00:00"/>
    <x v="117"/>
    <s v="Food"/>
    <x v="1"/>
    <b v="1"/>
    <n v="1.5"/>
    <n v="1"/>
    <s v="Pop Corners "/>
    <s v=" Sea Salt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172803716"/>
    <s v="Friday, May 27, 2022"/>
    <s v="Cash"/>
    <n v="124"/>
    <n v="1.25"/>
    <n v="1"/>
    <n v="124"/>
    <n v="1.25"/>
    <n v="1"/>
    <n v="1.25"/>
    <n v="1.25"/>
    <d v="2022-05-27T00:00:00"/>
    <x v="53"/>
    <s v="Food"/>
    <x v="1"/>
    <b v="1"/>
    <n v="1.25"/>
    <n v="0.83333333333333337"/>
    <s v="CheezIt "/>
    <s v=" White Cheddar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72877275"/>
    <s v="Friday, May 27, 2022"/>
    <s v="Cash"/>
    <n v="113"/>
    <n v="1.5"/>
    <n v="1"/>
    <n v="113"/>
    <n v="1.5"/>
    <n v="1"/>
    <n v="1.5"/>
    <n v="1.5"/>
    <d v="2022-05-27T00:00:00"/>
    <x v="27"/>
    <s v="Food"/>
    <x v="1"/>
    <b v="1"/>
    <n v="1.5"/>
    <n v="1"/>
    <s v="SunChips Multigrain "/>
    <s v=" Salsa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73312543"/>
    <s v="Friday, May 27, 2022"/>
    <s v="Credit"/>
    <n v="152"/>
    <n v="4"/>
    <n v="1"/>
    <n v="152"/>
    <n v="4"/>
    <n v="1"/>
    <n v="4"/>
    <n v="4"/>
    <d v="2022-05-27T00:00:00"/>
    <x v="143"/>
    <s v="Cell is Blank - Dis-regard"/>
    <x v="1"/>
    <b v="1"/>
    <n v="4"/>
    <n v="2.6666666666666665"/>
    <s v="Oreo Mini "/>
    <s v=" Go Paks"/>
    <m/>
    <s v="Friday"/>
    <s v=" May 27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173591726"/>
    <s v="Friday, May 27, 2022"/>
    <s v="Cash"/>
    <n v="114"/>
    <n v="1.5"/>
    <n v="1"/>
    <n v="114"/>
    <n v="1.5"/>
    <n v="1"/>
    <n v="1.5"/>
    <n v="1.5"/>
    <d v="2022-05-27T00:00:00"/>
    <x v="123"/>
    <s v="Food"/>
    <x v="1"/>
    <b v="1"/>
    <n v="1.5"/>
    <n v="1"/>
    <s v="Pop Corners "/>
    <s v=" White Cheddar"/>
    <m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73964061"/>
    <s v="Friday, May 27, 2022"/>
    <s v="Cash"/>
    <n v="135"/>
    <n v="2"/>
    <n v="1"/>
    <n v="135"/>
    <n v="2"/>
    <n v="1"/>
    <n v="2"/>
    <n v="2"/>
    <d v="2022-05-27T00:00:00"/>
    <x v="78"/>
    <s v="Food"/>
    <x v="1"/>
    <b v="1"/>
    <n v="2"/>
    <n v="1.3333333333333333"/>
    <s v="Kinder "/>
    <s v=" Bueno "/>
    <s v=" Crispy Creamy Chocolate"/>
    <s v="Friday"/>
    <s v=" May 27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173967211"/>
    <s v="Friday, May 27, 2022"/>
    <s v="Cash"/>
    <n v="133"/>
    <n v="2.5"/>
    <n v="1"/>
    <n v="133"/>
    <n v="2.5"/>
    <n v="1"/>
    <n v="2.5"/>
    <n v="2.5"/>
    <d v="2022-05-27T00:00:00"/>
    <x v="6"/>
    <s v="Food"/>
    <x v="1"/>
    <b v="1"/>
    <n v="2.5"/>
    <n v="1.6666666666666667"/>
    <s v="Seapoint Farms Dry Roasted Edamame "/>
    <s v=" Wasabi"/>
    <m/>
    <s v="Friday"/>
    <s v=" May 27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174224408"/>
    <s v="Friday, May 27, 2022"/>
    <s v="Cash"/>
    <n v="142"/>
    <n v="1.5"/>
    <n v="1"/>
    <n v="142"/>
    <n v="1.5"/>
    <n v="1"/>
    <n v="1.5"/>
    <n v="1.5"/>
    <d v="2022-05-27T00:00:00"/>
    <x v="92"/>
    <s v="Carbonated"/>
    <x v="0"/>
    <b v="1"/>
    <n v="1.5"/>
    <n v="1"/>
    <s v="Spindrift "/>
    <s v=" Sparkling Water "/>
    <s v=" Pineapple"/>
    <s v="Friday"/>
    <s v=" May 27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5174225621"/>
    <s v="Friday, May 27, 2022"/>
    <s v="Cash"/>
    <n v="144"/>
    <n v="2.5"/>
    <n v="1"/>
    <n v="144"/>
    <n v="2.5"/>
    <n v="1"/>
    <n v="2.5"/>
    <n v="2.5"/>
    <d v="2022-05-27T00:00:00"/>
    <x v="40"/>
    <s v="Non Carbonated"/>
    <x v="2"/>
    <b v="1"/>
    <n v="2.5"/>
    <n v="1.6666666666666667"/>
    <s v="Bai Antioxidant "/>
    <s v=" Molokai Coconut"/>
    <m/>
    <s v="Friday"/>
    <s v=" May 27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174282832"/>
    <s v="Friday, May 27, 2022"/>
    <s v="Cash"/>
    <n v="114"/>
    <n v="1.5"/>
    <n v="1"/>
    <n v="114"/>
    <n v="1.5"/>
    <n v="1"/>
    <n v="1.5"/>
    <n v="1.5"/>
    <d v="2022-05-27T00:00:00"/>
    <x v="123"/>
    <s v="Food"/>
    <x v="1"/>
    <b v="1"/>
    <n v="1.5"/>
    <n v="1"/>
    <s v="Pop Corners "/>
    <s v=" White Cheddar"/>
    <m/>
    <s v="Friday"/>
    <s v=" May 27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74561611"/>
    <s v="Friday, May 27, 2022"/>
    <s v="Credit"/>
    <n v="120"/>
    <n v="1.5"/>
    <n v="1"/>
    <n v="120"/>
    <n v="1.5"/>
    <n v="1"/>
    <n v="1.5"/>
    <n v="4.5"/>
    <d v="2022-05-27T00:00:00"/>
    <x v="47"/>
    <s v="Food"/>
    <x v="1"/>
    <b v="1"/>
    <n v="1.5"/>
    <n v="1"/>
    <s v="Ritz Bits Cheese"/>
    <m/>
    <m/>
    <s v="Friday"/>
    <s v=" May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74561611"/>
    <s v="Friday, May 27, 2022"/>
    <s v="Credit"/>
    <n v="144"/>
    <n v="3"/>
    <n v="1"/>
    <n v="144"/>
    <n v="3"/>
    <n v="1"/>
    <n v="3"/>
    <n v="4.5"/>
    <d v="2022-05-27T00:00:00"/>
    <x v="5"/>
    <s v="Carbonated"/>
    <x v="0"/>
    <b v="1"/>
    <n v="3"/>
    <n v="2"/>
    <s v="Monster Energy Original"/>
    <m/>
    <m/>
    <s v="Friday"/>
    <s v=" May 27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75233714"/>
    <s v="Saturday, May 28, 2022"/>
    <s v="Cash"/>
    <n v="114"/>
    <n v="2"/>
    <n v="1"/>
    <n v="114"/>
    <n v="2"/>
    <n v="1"/>
    <n v="2"/>
    <n v="2"/>
    <d v="2022-05-27T00:00:00"/>
    <x v="16"/>
    <s v="Food"/>
    <x v="1"/>
    <b v="1"/>
    <n v="2"/>
    <n v="1.3333333333333333"/>
    <s v="Cheetos "/>
    <s v=" Fleming Hot Crunchy"/>
    <m/>
    <s v="Saturday"/>
    <s v=" Ma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75235899"/>
    <s v="Saturday, May 28, 2022"/>
    <s v="Cash"/>
    <n v="144"/>
    <n v="3"/>
    <n v="1"/>
    <n v="144"/>
    <n v="3"/>
    <n v="1"/>
    <n v="3"/>
    <n v="3"/>
    <d v="2022-05-27T00:00:00"/>
    <x v="5"/>
    <s v="Carbonated"/>
    <x v="0"/>
    <b v="1"/>
    <n v="3"/>
    <n v="2"/>
    <s v="Monster Energy Original"/>
    <m/>
    <m/>
    <s v="Saturday"/>
    <s v=" May 2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175518878"/>
    <s v="Saturday, May 28, 2022"/>
    <s v="Cash"/>
    <n v="142"/>
    <n v="1.5"/>
    <n v="1"/>
    <n v="142"/>
    <n v="1.5"/>
    <n v="1"/>
    <n v="1.5"/>
    <n v="1.5"/>
    <d v="2022-05-28T00:00:00"/>
    <x v="44"/>
    <s v="Carbonated"/>
    <x v="0"/>
    <b v="1"/>
    <n v="1.5"/>
    <n v="1"/>
    <s v="Coca Cola "/>
    <s v=" Zero Sugar"/>
    <m/>
    <s v="Saturday"/>
    <s v=" May 28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75523671"/>
    <s v="Saturday, May 28, 2022"/>
    <s v="Cash"/>
    <n v="120"/>
    <n v="1.5"/>
    <n v="1"/>
    <n v="120"/>
    <n v="1.5"/>
    <n v="1"/>
    <n v="1.5"/>
    <n v="1.5"/>
    <d v="2022-05-28T00:00:00"/>
    <x v="47"/>
    <s v="Food"/>
    <x v="1"/>
    <b v="1"/>
    <n v="1.5"/>
    <n v="1"/>
    <s v="Ritz Bits Cheese"/>
    <m/>
    <m/>
    <s v="Saturday"/>
    <s v=" May 28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75749654"/>
    <s v="Saturday, May 28, 2022"/>
    <s v="Cash"/>
    <n v="143"/>
    <n v="2.5"/>
    <n v="1"/>
    <n v="143"/>
    <n v="2.5"/>
    <n v="1"/>
    <n v="2.5"/>
    <n v="2.5"/>
    <d v="2022-05-28T00:00:00"/>
    <x v="7"/>
    <s v="Non Carbonated"/>
    <x v="2"/>
    <b v="1"/>
    <n v="2.5"/>
    <n v="1.6666666666666667"/>
    <s v="Snapple Diet Tea "/>
    <s v=" Lemon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75932987"/>
    <s v="Saturday, May 28, 2022"/>
    <s v="Credit"/>
    <n v="114"/>
    <n v="1.5"/>
    <n v="1"/>
    <n v="114"/>
    <n v="1.5"/>
    <n v="1"/>
    <n v="1.5"/>
    <n v="1.5"/>
    <d v="2022-05-28T00:00:00"/>
    <x v="1"/>
    <s v="Food"/>
    <x v="1"/>
    <b v="1"/>
    <n v="1.5"/>
    <n v="1"/>
    <s v="Takis "/>
    <s v=" Hot Chilli Pepper &amp; Lime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175935719"/>
    <s v="Saturday, May 28, 2022"/>
    <s v="Credit"/>
    <n v="114"/>
    <n v="1.5"/>
    <n v="1"/>
    <n v="114"/>
    <n v="1.5"/>
    <n v="1"/>
    <n v="1.5"/>
    <n v="1.5"/>
    <d v="2022-05-28T00:00:00"/>
    <x v="1"/>
    <s v="Food"/>
    <x v="1"/>
    <b v="1"/>
    <n v="1.5"/>
    <n v="1"/>
    <s v="Takis "/>
    <s v=" Hot Chilli Pepper &amp; Lime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175937576"/>
    <s v="Saturday, May 28, 2022"/>
    <s v="Credit"/>
    <n v="151"/>
    <n v="4"/>
    <n v="1"/>
    <n v="151"/>
    <n v="4"/>
    <n v="1"/>
    <n v="4"/>
    <n v="4"/>
    <d v="2022-05-28T00:00:00"/>
    <x v="142"/>
    <s v="Cell is Blank - Dis-regard"/>
    <x v="1"/>
    <b v="1"/>
    <n v="4"/>
    <n v="2.6666666666666665"/>
    <s v="Mini Chips Ahoy "/>
    <s v=" Go Paks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175940103"/>
    <s v="Saturday, May 28, 2022"/>
    <s v="Credit"/>
    <n v="148"/>
    <n v="3.5"/>
    <n v="1"/>
    <n v="148"/>
    <n v="3.5"/>
    <n v="1"/>
    <n v="3.5"/>
    <n v="3.5"/>
    <d v="2022-05-28T00:00:00"/>
    <x v="0"/>
    <s v="Carbonated"/>
    <x v="0"/>
    <b v="1"/>
    <n v="3.5"/>
    <n v="2.3333333333333335"/>
    <s v="Red Bull "/>
    <s v=" Energy Drink "/>
    <s v=" Sugar Free"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76106190"/>
    <s v="Saturday, May 28, 2022"/>
    <s v="Cash"/>
    <n v="135"/>
    <n v="2"/>
    <n v="1"/>
    <n v="135"/>
    <n v="2"/>
    <n v="1"/>
    <n v="2"/>
    <n v="2"/>
    <d v="2022-05-28T00:00:00"/>
    <x v="78"/>
    <s v="Food"/>
    <x v="1"/>
    <b v="1"/>
    <n v="2"/>
    <n v="1.3333333333333333"/>
    <s v="Kinder "/>
    <s v=" Bueno "/>
    <s v=" Crispy Creamy Chocolate"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176117478"/>
    <s v="Saturday, May 28, 2022"/>
    <s v="Cash"/>
    <n v="146"/>
    <n v="3.5"/>
    <n v="1"/>
    <n v="146"/>
    <n v="3.5"/>
    <n v="1"/>
    <n v="3.5"/>
    <n v="3.5"/>
    <d v="2022-05-28T00:00:00"/>
    <x v="88"/>
    <s v="Non Carbonated"/>
    <x v="2"/>
    <b v="1"/>
    <n v="3.5"/>
    <n v="2.3333333333333335"/>
    <s v="Starbucks Doubleshot Energy "/>
    <s v=" Mocha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76119248"/>
    <s v="Saturday, May 28, 2022"/>
    <s v="Cash"/>
    <n v="112"/>
    <n v="1.5"/>
    <n v="1"/>
    <n v="112"/>
    <n v="1.5"/>
    <n v="1"/>
    <n v="1.5"/>
    <n v="1.5"/>
    <d v="2022-05-28T00:00:00"/>
    <x v="35"/>
    <s v="Food"/>
    <x v="1"/>
    <b v="1"/>
    <n v="1.5"/>
    <n v="1"/>
    <s v="SunChips Multigrain "/>
    <s v=" Harvest Cheddar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176306937"/>
    <s v="Saturday, May 28, 2022"/>
    <s v="Cash"/>
    <n v="155"/>
    <n v="5"/>
    <n v="1"/>
    <n v="155"/>
    <n v="5"/>
    <n v="1"/>
    <n v="5"/>
    <n v="5"/>
    <d v="2022-05-28T00:00:00"/>
    <x v="138"/>
    <s v="Food"/>
    <x v="1"/>
    <b v="1"/>
    <n v="5"/>
    <n v="3.3333333333333335"/>
    <s v="Ice Breakers Ice Cubes "/>
    <s v=" PepperMint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76335205"/>
    <s v="Saturday, May 28, 2022"/>
    <s v="Credit"/>
    <n v="112"/>
    <n v="1.5"/>
    <n v="1"/>
    <n v="112"/>
    <n v="1.5"/>
    <n v="1"/>
    <n v="1.5"/>
    <n v="1.5"/>
    <d v="2022-05-28T00:00:00"/>
    <x v="35"/>
    <s v="Food"/>
    <x v="1"/>
    <b v="1"/>
    <n v="1.5"/>
    <n v="1"/>
    <s v="SunChips Multigrain "/>
    <s v=" Harvest Cheddar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76372029"/>
    <s v="Saturday, May 28, 2022"/>
    <s v="Cash"/>
    <n v="142"/>
    <n v="1.5"/>
    <n v="1"/>
    <n v="142"/>
    <n v="1.5"/>
    <n v="1"/>
    <n v="1.5"/>
    <n v="1.5"/>
    <d v="2022-05-28T00:00:00"/>
    <x v="44"/>
    <s v="Carbonated"/>
    <x v="0"/>
    <b v="1"/>
    <n v="1.5"/>
    <n v="1"/>
    <s v="Coca Cola "/>
    <s v=" Zero Sugar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76409335"/>
    <s v="Saturday, May 28, 2022"/>
    <s v="Cash"/>
    <n v="144"/>
    <n v="1.5"/>
    <n v="1"/>
    <n v="144"/>
    <n v="1.5"/>
    <n v="1"/>
    <n v="1.5"/>
    <n v="1.5"/>
    <d v="2022-05-28T00:00:00"/>
    <x v="29"/>
    <s v="Water"/>
    <x v="3"/>
    <b v="1"/>
    <n v="1.5"/>
    <n v="1"/>
    <s v="Poland Springs Water"/>
    <m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176418602"/>
    <s v="Saturday, May 28, 2022"/>
    <s v="Credit"/>
    <n v="148"/>
    <n v="3.5"/>
    <n v="1"/>
    <n v="148"/>
    <n v="3.5"/>
    <n v="1"/>
    <n v="3.5"/>
    <n v="3.5"/>
    <d v="2022-05-28T00:00:00"/>
    <x v="0"/>
    <s v="Carbonated"/>
    <x v="0"/>
    <b v="1"/>
    <n v="3.5"/>
    <n v="2.3333333333333335"/>
    <s v="Red Bull "/>
    <s v=" Energy Drink "/>
    <s v=" Sugar Free"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76553814"/>
    <s v="Saturday, May 28, 2022"/>
    <s v="Credit"/>
    <n v="135"/>
    <n v="2"/>
    <n v="1"/>
    <n v="135"/>
    <n v="2"/>
    <n v="1"/>
    <n v="2"/>
    <n v="2"/>
    <d v="2022-05-28T00:00:00"/>
    <x v="78"/>
    <s v="Food"/>
    <x v="1"/>
    <b v="1"/>
    <n v="2"/>
    <n v="1.3333333333333333"/>
    <s v="Kinder "/>
    <s v=" Bueno "/>
    <s v=" Crispy Creamy Chocolate"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176557712"/>
    <s v="Saturday, May 28, 2022"/>
    <s v="Cash"/>
    <n v="158"/>
    <n v="2"/>
    <n v="1"/>
    <n v="158"/>
    <n v="2"/>
    <n v="1"/>
    <n v="2"/>
    <n v="2"/>
    <d v="2022-05-28T00:00:00"/>
    <x v="134"/>
    <s v="Food"/>
    <x v="1"/>
    <b v="1"/>
    <n v="2"/>
    <n v="1.3333333333333333"/>
    <s v="Lenny &amp; Larrys "/>
    <s v=" Chocolate Chip"/>
    <m/>
    <s v="Saturday"/>
    <s v=" May 28"/>
    <n v="2022"/>
    <n v="6527"/>
  </r>
  <r>
    <s v="Processed"/>
    <s v="VJ300205292"/>
    <s v="Brunswick Sq Mall"/>
    <s v="BSQ Mall x1364 - Zales"/>
    <n v="40.423690999999998"/>
    <n v="-74.380831999999998"/>
    <s v="BodyArmor  LYTE - Blueberry Pomegranate"/>
    <s v="Non Carbonated"/>
    <n v="15176873323"/>
    <s v="Saturday, May 28, 2022"/>
    <s v="Cash"/>
    <n v="145"/>
    <n v="2.75"/>
    <n v="1"/>
    <n v="145"/>
    <n v="2.75"/>
    <n v="1"/>
    <n v="2.75"/>
    <n v="2.75"/>
    <d v="2022-05-28T00:00:00"/>
    <x v="145"/>
    <s v="Non Carbonated"/>
    <x v="2"/>
    <b v="1"/>
    <n v="2.75"/>
    <n v="1.8333333333333333"/>
    <s v="BodyArmor  LYTE "/>
    <s v=" Blueberry Pomegranate"/>
    <m/>
    <s v="Saturday"/>
    <s v=" May 28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177103447"/>
    <s v="Saturday, May 28, 2022"/>
    <s v="Cash"/>
    <n v="141"/>
    <n v="1.5"/>
    <n v="1"/>
    <n v="141"/>
    <n v="1.5"/>
    <n v="1"/>
    <n v="1.5"/>
    <n v="1.5"/>
    <d v="2022-05-28T00:00:00"/>
    <x v="12"/>
    <s v="Carbonated"/>
    <x v="0"/>
    <b v="1"/>
    <n v="1.5"/>
    <n v="1"/>
    <s v="Spindrift "/>
    <s v=" Sparkling Water  Lime"/>
    <m/>
    <s v="Saturday"/>
    <s v=" May 28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177105157"/>
    <s v="Saturday, May 28, 2022"/>
    <s v="Cash"/>
    <n v="124"/>
    <n v="1.5"/>
    <n v="1"/>
    <n v="124"/>
    <n v="1.5"/>
    <n v="1"/>
    <n v="1.5"/>
    <n v="1.5"/>
    <d v="2022-05-28T00:00:00"/>
    <x v="1"/>
    <s v="Food"/>
    <x v="1"/>
    <b v="1"/>
    <n v="1.5"/>
    <n v="1"/>
    <s v="Takis "/>
    <s v=" Hot Chilli Pepper &amp; Lime"/>
    <m/>
    <s v="Saturday"/>
    <s v=" May 28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177135809"/>
    <s v="Saturday, May 28, 2022"/>
    <s v="Cash"/>
    <n v="146"/>
    <n v="3"/>
    <n v="1"/>
    <n v="146"/>
    <n v="3"/>
    <n v="1"/>
    <n v="3"/>
    <n v="3"/>
    <d v="2022-05-28T00:00:00"/>
    <x v="5"/>
    <s v="Carbonated"/>
    <x v="0"/>
    <b v="1"/>
    <n v="3"/>
    <n v="2"/>
    <s v="Monster Energy Original"/>
    <m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177167558"/>
    <s v="Saturday, May 28, 2022"/>
    <s v="Cash"/>
    <n v="148"/>
    <n v="3.5"/>
    <n v="1"/>
    <n v="148"/>
    <n v="3.5"/>
    <n v="1"/>
    <n v="3.5"/>
    <n v="3.5"/>
    <d v="2022-05-28T00:00:00"/>
    <x v="0"/>
    <s v="Carbonated"/>
    <x v="0"/>
    <b v="1"/>
    <n v="3.5"/>
    <n v="2.3333333333333335"/>
    <s v="Red Bull "/>
    <s v=" Energy Drink "/>
    <s v=" Sugar Free"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177172523"/>
    <s v="Saturday, May 28, 2022"/>
    <s v="Cash"/>
    <n v="125"/>
    <n v="1.25"/>
    <n v="1"/>
    <n v="125"/>
    <n v="1.25"/>
    <n v="1"/>
    <n v="1.25"/>
    <n v="1.25"/>
    <d v="2022-05-28T00:00:00"/>
    <x v="79"/>
    <s v="Food"/>
    <x v="1"/>
    <b v="1"/>
    <n v="1.25"/>
    <n v="0.83333333333333337"/>
    <s v="Belvita Snack Packs "/>
    <s v=" Blueberry"/>
    <m/>
    <s v="Saturday"/>
    <s v=" May 28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177233897"/>
    <s v="Saturday, May 28, 2022"/>
    <s v="Cash"/>
    <n v="141"/>
    <n v="2"/>
    <n v="1"/>
    <n v="141"/>
    <n v="2"/>
    <n v="1"/>
    <n v="2"/>
    <n v="2"/>
    <d v="2022-05-28T00:00:00"/>
    <x v="33"/>
    <s v="Non Carbonated"/>
    <x v="2"/>
    <b v="1"/>
    <n v="2"/>
    <n v="1.3333333333333333"/>
    <s v="V8 Vegetable Juice "/>
    <s v=" Original"/>
    <m/>
    <s v="Saturday"/>
    <s v=" May 28"/>
    <n v="2022"/>
    <n v="6527"/>
  </r>
  <r>
    <s v="Processed"/>
    <s v="VJ300320611"/>
    <s v="Brunswick Sq Mall"/>
    <s v="BSQ Mall x1366 - ATT"/>
    <n v="40.423690999999998"/>
    <n v="-74.380831999999998"/>
    <s v="Bai Antioxidant - Molokai Coconut"/>
    <s v="Non Carbonated"/>
    <n v="15177709298"/>
    <s v="Saturday, May 28, 2022"/>
    <s v="Cash"/>
    <n v="144"/>
    <n v="2.5"/>
    <n v="1"/>
    <n v="144"/>
    <n v="2.5"/>
    <n v="1"/>
    <n v="2.5"/>
    <n v="2.5"/>
    <d v="2022-05-28T00:00:00"/>
    <x v="40"/>
    <s v="Non Carbonated"/>
    <x v="2"/>
    <b v="1"/>
    <n v="2.5"/>
    <n v="1.6666666666666667"/>
    <s v="Bai Antioxidant "/>
    <s v=" Molokai Coconut"/>
    <m/>
    <s v="Saturday"/>
    <s v=" May 28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177711703"/>
    <s v="Saturday, May 28, 2022"/>
    <s v="Cash"/>
    <n v="142"/>
    <n v="1.5"/>
    <n v="1"/>
    <n v="142"/>
    <n v="1.5"/>
    <n v="1"/>
    <n v="1.5"/>
    <n v="1.5"/>
    <d v="2022-05-28T00:00:00"/>
    <x v="92"/>
    <s v="Carbonated"/>
    <x v="0"/>
    <b v="1"/>
    <n v="1.5"/>
    <n v="1"/>
    <s v="Spindrift "/>
    <s v=" Sparkling Water "/>
    <s v=" Pineapple"/>
    <s v="Saturday"/>
    <s v=" May 28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79069863"/>
    <s v="Sunday, May 29, 2022"/>
    <s v="Credit"/>
    <n v="143"/>
    <n v="2.5"/>
    <n v="1"/>
    <n v="143"/>
    <n v="2.5"/>
    <n v="1"/>
    <n v="2.5"/>
    <n v="2.5"/>
    <d v="2022-05-29T00:00:00"/>
    <x v="37"/>
    <s v="Non Carbonated"/>
    <x v="2"/>
    <b v="1"/>
    <n v="2.5"/>
    <n v="1.6666666666666667"/>
    <s v="Snapple Diet Tea "/>
    <s v=" Peach Tea"/>
    <m/>
    <s v="Sunday"/>
    <s v=" May 29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179901623"/>
    <s v="Sunday, May 29, 2022"/>
    <s v="Cash"/>
    <n v="111"/>
    <n v="1.5"/>
    <n v="1"/>
    <n v="111"/>
    <n v="1.5"/>
    <n v="1"/>
    <n v="1.5"/>
    <n v="1.5"/>
    <d v="2022-05-29T00:00:00"/>
    <x v="118"/>
    <s v="Food"/>
    <x v="1"/>
    <b v="1"/>
    <n v="1.5"/>
    <n v="1"/>
    <s v="Pop Corners "/>
    <s v=" Spicy Queso"/>
    <m/>
    <s v="Sunday"/>
    <s v=" May 2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180076507"/>
    <s v="Sunday, May 29, 2022"/>
    <s v="Cash"/>
    <n v="130"/>
    <n v="2"/>
    <n v="1"/>
    <n v="130"/>
    <n v="2"/>
    <n v="1"/>
    <n v="2"/>
    <n v="2"/>
    <d v="2022-05-29T00:00:00"/>
    <x v="10"/>
    <s v="Food"/>
    <x v="1"/>
    <b v="1"/>
    <n v="2"/>
    <n v="1.3333333333333333"/>
    <s v="KitKat "/>
    <s v=" Crisp Wafers"/>
    <m/>
    <s v="Sunday"/>
    <s v=" May 2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80532914"/>
    <s v="Sunday, May 29, 2022"/>
    <s v="Cash"/>
    <n v="140"/>
    <n v="1.5"/>
    <n v="1"/>
    <n v="140"/>
    <n v="1.5"/>
    <n v="1"/>
    <n v="1.5"/>
    <n v="1.5"/>
    <d v="2022-05-29T00:00:00"/>
    <x v="44"/>
    <s v="Carbonated"/>
    <x v="0"/>
    <b v="1"/>
    <n v="1.5"/>
    <n v="1"/>
    <s v="Coca Cola "/>
    <s v=" Zero Sugar"/>
    <m/>
    <s v="Sunday"/>
    <s v=" May 29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180533851"/>
    <s v="Sunday, May 29, 2022"/>
    <s v="Cash"/>
    <n v="142"/>
    <n v="2"/>
    <n v="1"/>
    <n v="142"/>
    <n v="2"/>
    <n v="1"/>
    <n v="2"/>
    <n v="2"/>
    <d v="2022-05-29T00:00:00"/>
    <x v="93"/>
    <s v="Non Carbonated"/>
    <x v="2"/>
    <b v="1"/>
    <n v="2"/>
    <n v="1.3333333333333333"/>
    <s v="Iberia Coconut Water"/>
    <m/>
    <m/>
    <s v="Sunday"/>
    <s v=" May 29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182358380"/>
    <s v="Monday, May 30, 2022"/>
    <s v="Cash"/>
    <n v="142"/>
    <n v="2"/>
    <n v="1"/>
    <n v="142"/>
    <n v="2"/>
    <n v="1"/>
    <n v="2"/>
    <n v="2"/>
    <d v="2022-05-30T00:00:00"/>
    <x v="93"/>
    <s v="Non Carbonated"/>
    <x v="2"/>
    <b v="1"/>
    <n v="2"/>
    <n v="1.3333333333333333"/>
    <s v="Iberia Coconut Water"/>
    <m/>
    <m/>
    <s v="Monday"/>
    <s v=" May 30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182359136"/>
    <s v="Monday, May 30, 2022"/>
    <s v="Cash"/>
    <n v="142"/>
    <n v="2"/>
    <n v="1"/>
    <n v="142"/>
    <n v="2"/>
    <n v="1"/>
    <n v="2"/>
    <n v="2"/>
    <d v="2022-05-30T00:00:00"/>
    <x v="93"/>
    <s v="Non Carbonated"/>
    <x v="2"/>
    <b v="1"/>
    <n v="2"/>
    <n v="1.3333333333333333"/>
    <s v="Iberia Coconut Water"/>
    <m/>
    <m/>
    <s v="Monday"/>
    <s v=" May 30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182668280"/>
    <s v="Monday, May 30, 2022"/>
    <s v="Credit"/>
    <n v="139"/>
    <n v="2"/>
    <n v="1"/>
    <n v="139"/>
    <n v="2"/>
    <n v="1"/>
    <n v="2"/>
    <n v="2"/>
    <d v="2022-05-30T00:00:00"/>
    <x v="110"/>
    <s v="Food"/>
    <x v="1"/>
    <b v="1"/>
    <n v="2"/>
    <n v="1.3333333333333333"/>
    <s v="Keto Bar "/>
    <s v=" Creamy Peanut Butter Chocolate"/>
    <m/>
    <s v="Monday"/>
    <s v=" May 3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183121229"/>
    <s v="Monday, May 30, 2022"/>
    <s v="Cash"/>
    <n v="140"/>
    <n v="1.5"/>
    <n v="1"/>
    <n v="140"/>
    <n v="1.5"/>
    <n v="1"/>
    <n v="1.5"/>
    <n v="1.5"/>
    <d v="2022-05-30T00:00:00"/>
    <x v="44"/>
    <s v="Carbonated"/>
    <x v="0"/>
    <b v="1"/>
    <n v="1.5"/>
    <n v="1"/>
    <s v="Coca Cola "/>
    <s v=" Zero Sugar"/>
    <m/>
    <s v="Monday"/>
    <s v=" May 30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83900408"/>
    <s v="Tuesday, May 31, 2022"/>
    <s v="Credit"/>
    <n v="143"/>
    <n v="2.5"/>
    <n v="1"/>
    <n v="143"/>
    <n v="2.5"/>
    <n v="1"/>
    <n v="2.5"/>
    <n v="2.5"/>
    <d v="2022-05-31T00:00:00"/>
    <x v="7"/>
    <s v="Non Carbonated"/>
    <x v="2"/>
    <b v="1"/>
    <n v="2.5"/>
    <n v="1.6666666666666667"/>
    <s v="Snapple Diet Tea "/>
    <s v=" Lemon"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84074551"/>
    <s v="Tuesday, May 31, 2022"/>
    <s v="Credit"/>
    <n v="145"/>
    <n v="2.5"/>
    <n v="1"/>
    <n v="145"/>
    <n v="2.5"/>
    <n v="1"/>
    <n v="2.5"/>
    <n v="2.5"/>
    <d v="2022-05-31T00:00:00"/>
    <x v="37"/>
    <s v="Non Carbonated"/>
    <x v="2"/>
    <b v="1"/>
    <n v="2.5"/>
    <n v="1.6666666666666667"/>
    <s v="Snapple Diet Tea "/>
    <s v=" Peach Tea"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184902285"/>
    <s v="Tuesday, May 31, 2022"/>
    <s v="Credit"/>
    <n v="111"/>
    <n v="1.5"/>
    <n v="1"/>
    <n v="111"/>
    <n v="1.5"/>
    <n v="1"/>
    <n v="1.5"/>
    <n v="1.5"/>
    <d v="2022-05-31T00:00:00"/>
    <x v="42"/>
    <s v="Food"/>
    <x v="1"/>
    <b v="1"/>
    <n v="1.5"/>
    <n v="1"/>
    <s v="Chesters Fries Flaming hot"/>
    <m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84905288"/>
    <s v="Tuesday, May 31, 2022"/>
    <s v="Credit"/>
    <n v="143"/>
    <n v="2.5"/>
    <n v="1"/>
    <n v="143"/>
    <n v="2.5"/>
    <n v="1"/>
    <n v="2.5"/>
    <n v="2.5"/>
    <d v="2022-05-31T00:00:00"/>
    <x v="7"/>
    <s v="Non Carbonated"/>
    <x v="2"/>
    <b v="1"/>
    <n v="2.5"/>
    <n v="1.6666666666666667"/>
    <s v="Snapple Diet Tea "/>
    <s v=" Lemon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85268868"/>
    <s v="Tuesday, May 31, 2022"/>
    <s v="Credit"/>
    <n v="113"/>
    <n v="1.5"/>
    <n v="1"/>
    <n v="113"/>
    <n v="1.5"/>
    <n v="1"/>
    <n v="1.5"/>
    <n v="1.5"/>
    <d v="2022-05-31T00:00:00"/>
    <x v="27"/>
    <s v="Food"/>
    <x v="1"/>
    <b v="1"/>
    <n v="1.5"/>
    <n v="1"/>
    <s v="SunChips Multigrain "/>
    <s v=" Salsa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85277608"/>
    <s v="Tuesday, May 31, 2022"/>
    <s v="Credit"/>
    <n v="112"/>
    <n v="1.5"/>
    <n v="1"/>
    <n v="112"/>
    <n v="1.5"/>
    <n v="1"/>
    <n v="1.5"/>
    <n v="1.5"/>
    <d v="2022-05-31T00:00:00"/>
    <x v="35"/>
    <s v="Food"/>
    <x v="1"/>
    <b v="1"/>
    <n v="1.5"/>
    <n v="1"/>
    <s v="SunChips Multigrain "/>
    <s v=" Harvest Cheddar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85419406"/>
    <s v="Tuesday, May 31, 2022"/>
    <s v="Credit"/>
    <n v="113"/>
    <n v="1.5"/>
    <n v="1"/>
    <n v="113"/>
    <n v="1.5"/>
    <n v="1"/>
    <n v="1.5"/>
    <n v="1.5"/>
    <d v="2022-05-31T00:00:00"/>
    <x v="27"/>
    <s v="Food"/>
    <x v="1"/>
    <b v="1"/>
    <n v="1.5"/>
    <n v="1"/>
    <s v="SunChips Multigrain "/>
    <s v=" Salsa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185436652"/>
    <s v="Tuesday, May 31, 2022"/>
    <s v="Credit"/>
    <n v="140"/>
    <n v="2"/>
    <n v="1"/>
    <n v="140"/>
    <n v="2"/>
    <n v="1"/>
    <n v="2"/>
    <n v="2"/>
    <d v="2022-05-31T00:00:00"/>
    <x v="93"/>
    <s v="Non Carbonated"/>
    <x v="2"/>
    <b v="1"/>
    <n v="2"/>
    <n v="1.3333333333333333"/>
    <s v="Iberia Coconut Water"/>
    <m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85715255"/>
    <s v="Tuesday, May 31, 2022"/>
    <s v="Credit"/>
    <n v="144"/>
    <n v="1.5"/>
    <n v="1"/>
    <n v="144"/>
    <n v="1.5"/>
    <n v="1"/>
    <n v="1.5"/>
    <n v="1.5"/>
    <d v="2022-05-31T00:00:00"/>
    <x v="29"/>
    <s v="Water"/>
    <x v="3"/>
    <b v="1"/>
    <n v="1.5"/>
    <n v="1"/>
    <s v="Poland Springs Water"/>
    <m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85894676"/>
    <s v="Tuesday, May 31, 2022"/>
    <s v="Credit"/>
    <n v="138"/>
    <n v="2.5"/>
    <n v="1"/>
    <n v="138"/>
    <n v="2.5"/>
    <n v="1"/>
    <n v="2.5"/>
    <n v="5"/>
    <d v="2022-05-31T00:00:00"/>
    <x v="10"/>
    <s v="Food"/>
    <x v="1"/>
    <b v="1"/>
    <n v="2.5"/>
    <n v="1.6666666666666667"/>
    <s v="KitKat "/>
    <s v=" Crisp Wafers"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85894676"/>
    <s v="Tuesday, May 31, 2022"/>
    <s v="Credit"/>
    <n v="147"/>
    <n v="2.5"/>
    <n v="1"/>
    <n v="147"/>
    <n v="2.5"/>
    <n v="1"/>
    <n v="2.5"/>
    <n v="5"/>
    <d v="2022-05-31T00:00:00"/>
    <x v="81"/>
    <s v="Non Carbonated"/>
    <x v="2"/>
    <b v="1"/>
    <n v="2.5"/>
    <n v="1.6666666666666667"/>
    <s v="Snapple Tea "/>
    <s v=" Raspberry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86045403"/>
    <s v="Tuesday, May 31, 2022"/>
    <s v="Cash"/>
    <n v="144"/>
    <n v="1.5"/>
    <n v="1"/>
    <n v="144"/>
    <n v="1.5"/>
    <n v="1"/>
    <n v="1.5"/>
    <n v="1.5"/>
    <d v="2022-05-31T00:00:00"/>
    <x v="29"/>
    <s v="Water"/>
    <x v="3"/>
    <b v="1"/>
    <n v="1.5"/>
    <n v="1"/>
    <s v="Poland Springs Water"/>
    <m/>
    <m/>
    <s v="Tuesday"/>
    <s v=" May 31"/>
    <n v="2022"/>
    <n v="6527"/>
  </r>
  <r>
    <s v="Processed"/>
    <s v="VJ300320686"/>
    <s v="Earle Asphalt"/>
    <s v="Earle Asphalt x1371"/>
    <n v="35.2750871"/>
    <n v="-90.466769400000004"/>
    <s v="CheezIt - White Cheddar"/>
    <s v="Food"/>
    <n v="15186155107"/>
    <s v="Tuesday, May 31, 2022"/>
    <s v="Cash"/>
    <n v="124"/>
    <n v="1.5"/>
    <n v="1"/>
    <n v="124"/>
    <n v="1.5"/>
    <n v="1"/>
    <n v="1.5"/>
    <n v="1.5"/>
    <d v="2022-05-31T00:00:00"/>
    <x v="53"/>
    <s v="Food"/>
    <x v="1"/>
    <b v="1"/>
    <n v="1.5"/>
    <n v="1"/>
    <s v="CheezIt "/>
    <s v=" White Cheddar"/>
    <m/>
    <s v="Tuesday"/>
    <s v=" May 3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186386259"/>
    <s v="Tuesday, May 31, 2022"/>
    <s v="Credit"/>
    <n v="132"/>
    <n v="2"/>
    <n v="1"/>
    <n v="132"/>
    <n v="2"/>
    <n v="1"/>
    <n v="2"/>
    <n v="2"/>
    <d v="2022-05-31T00:00:00"/>
    <x v="21"/>
    <s v="Food"/>
    <x v="1"/>
    <b v="1"/>
    <n v="2"/>
    <n v="1.3333333333333333"/>
    <s v="Robert Irvine's "/>
    <s v=" Fit Crunch "/>
    <s v="  Chocolate Pea"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86783899"/>
    <s v="Tuesday, May 31, 2022"/>
    <s v="Cash"/>
    <n v="142"/>
    <n v="1.5"/>
    <n v="1"/>
    <n v="142"/>
    <n v="1.5"/>
    <n v="1"/>
    <n v="1.5"/>
    <n v="1.5"/>
    <d v="2022-05-31T00:00:00"/>
    <x v="44"/>
    <s v="Carbonated"/>
    <x v="0"/>
    <b v="1"/>
    <n v="1.5"/>
    <n v="1"/>
    <s v="Coca Cola "/>
    <s v=" Zero Sugar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86794440"/>
    <s v="Tuesday, May 31, 2022"/>
    <s v="Cash"/>
    <n v="144"/>
    <n v="1.5"/>
    <n v="1"/>
    <n v="144"/>
    <n v="1.5"/>
    <n v="1"/>
    <n v="1.5"/>
    <n v="1.5"/>
    <d v="2022-05-31T00:00:00"/>
    <x v="29"/>
    <s v="Water"/>
    <x v="3"/>
    <b v="1"/>
    <n v="1.5"/>
    <n v="1"/>
    <s v="Poland Springs Water"/>
    <m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186812525"/>
    <s v="Tuesday, May 31, 2022"/>
    <s v="Cash"/>
    <n v="135"/>
    <n v="1.5"/>
    <n v="1"/>
    <n v="135"/>
    <n v="1.5"/>
    <n v="1"/>
    <n v="1.5"/>
    <n v="1.5"/>
    <d v="2022-05-31T00:00:00"/>
    <x v="125"/>
    <s v="Food"/>
    <x v="1"/>
    <b v="1"/>
    <n v="1.5"/>
    <n v="1"/>
    <s v="Nutri Grain Apple Cinnamon"/>
    <m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86812549"/>
    <s v="Tuesday, May 31, 2022"/>
    <s v="Cash"/>
    <n v="120"/>
    <n v="1.5"/>
    <n v="1"/>
    <n v="120"/>
    <n v="1.5"/>
    <n v="1"/>
    <n v="1.5"/>
    <n v="1.5"/>
    <d v="2022-05-31T00:00:00"/>
    <x v="47"/>
    <s v="Food"/>
    <x v="1"/>
    <b v="1"/>
    <n v="1.5"/>
    <n v="1"/>
    <s v="Ritz Bits Cheese"/>
    <m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86825590"/>
    <s v="Tuesday, May 31, 2022"/>
    <s v="Cash"/>
    <n v="145"/>
    <n v="2.5"/>
    <n v="1"/>
    <n v="145"/>
    <n v="2.5"/>
    <n v="1"/>
    <n v="2.5"/>
    <n v="2.5"/>
    <d v="2022-05-31T00:00:00"/>
    <x v="37"/>
    <s v="Non Carbonated"/>
    <x v="2"/>
    <b v="1"/>
    <n v="2.5"/>
    <n v="1.6666666666666667"/>
    <s v="Snapple Diet Tea "/>
    <s v=" Peach Tea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186911126"/>
    <s v="Tuesday, May 31, 2022"/>
    <s v="Credit"/>
    <n v="121"/>
    <n v="1.5"/>
    <n v="2"/>
    <n v="121"/>
    <n v="1.5"/>
    <n v="2"/>
    <n v="3"/>
    <n v="4.5"/>
    <d v="2022-05-31T00:00:00"/>
    <x v="18"/>
    <s v="Food"/>
    <x v="1"/>
    <b v="1"/>
    <n v="1.5"/>
    <n v="1"/>
    <s v="Oreo Mini"/>
    <m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86911126"/>
    <s v="Tuesday, May 31, 2022"/>
    <s v="Credit"/>
    <n v="142"/>
    <n v="1.5"/>
    <n v="1"/>
    <n v="142"/>
    <n v="1.5"/>
    <n v="1"/>
    <n v="1.5"/>
    <n v="4.5"/>
    <d v="2022-05-31T00:00:00"/>
    <x v="44"/>
    <s v="Carbonated"/>
    <x v="0"/>
    <b v="1"/>
    <n v="1.5"/>
    <n v="1"/>
    <s v="Coca Cola "/>
    <s v=" Zero Sugar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186923168"/>
    <s v="Tuesday, May 31, 2022"/>
    <s v="Credit"/>
    <n v="124"/>
    <n v="1.25"/>
    <n v="1"/>
    <n v="124"/>
    <n v="1.25"/>
    <n v="1"/>
    <n v="1.25"/>
    <n v="1.25"/>
    <d v="2022-05-31T00:00:00"/>
    <x v="53"/>
    <s v="Food"/>
    <x v="1"/>
    <b v="1"/>
    <n v="1.25"/>
    <n v="0.83333333333333337"/>
    <s v="CheezIt "/>
    <s v=" White Cheddar"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186975899"/>
    <s v="Tuesday, May 31, 2022"/>
    <s v="Credit"/>
    <n v="138"/>
    <n v="2"/>
    <n v="1"/>
    <n v="138"/>
    <n v="2"/>
    <n v="1"/>
    <n v="2"/>
    <n v="3.5"/>
    <d v="2022-05-31T00:00:00"/>
    <x v="74"/>
    <s v="Food"/>
    <x v="1"/>
    <b v="1"/>
    <n v="2"/>
    <n v="1.3333333333333333"/>
    <s v="Oreo Single Server 6 ct"/>
    <m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86975899"/>
    <s v="Tuesday, May 31, 2022"/>
    <s v="Credit"/>
    <n v="112"/>
    <n v="1.5"/>
    <n v="1"/>
    <n v="112"/>
    <n v="1.5"/>
    <n v="1"/>
    <n v="1.5"/>
    <n v="3.5"/>
    <d v="2022-05-31T00:00:00"/>
    <x v="35"/>
    <s v="Food"/>
    <x v="1"/>
    <b v="1"/>
    <n v="1.5"/>
    <n v="1"/>
    <s v="SunChips Multigrain "/>
    <s v=" Harvest Cheddar"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87501381"/>
    <s v="Tuesday, May 31, 2022"/>
    <s v="Credit"/>
    <n v="146"/>
    <n v="3"/>
    <n v="1"/>
    <n v="146"/>
    <n v="3"/>
    <n v="1"/>
    <n v="3"/>
    <n v="3"/>
    <d v="2022-05-31T00:00:00"/>
    <x v="5"/>
    <s v="Carbonated"/>
    <x v="0"/>
    <b v="1"/>
    <n v="3"/>
    <n v="2"/>
    <s v="Monster Energy Original"/>
    <m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187921619"/>
    <s v="Tuesday, May 31, 2022"/>
    <s v="Cash"/>
    <n v="158"/>
    <n v="2"/>
    <n v="1"/>
    <n v="158"/>
    <n v="2"/>
    <n v="1"/>
    <n v="2"/>
    <n v="2"/>
    <d v="2022-05-31T00:00:00"/>
    <x v="134"/>
    <s v="Food"/>
    <x v="1"/>
    <b v="1"/>
    <n v="2"/>
    <n v="1.3333333333333333"/>
    <s v="Lenny &amp; Larrys "/>
    <s v=" Chocolate Chip"/>
    <m/>
    <s v="Tuesday"/>
    <s v=" May 31"/>
    <n v="2022"/>
    <n v="6527"/>
  </r>
  <r>
    <s v="Processed"/>
    <s v="VJ300320609"/>
    <s v="GuttenPlans"/>
    <s v="GuttenPlans x1367"/>
    <n v="40.435699999999997"/>
    <n v="-74.125200000000007"/>
    <s v="Ritz Bits Cheese"/>
    <s v="Food"/>
    <n v="15187985114"/>
    <s v="Tuesday, May 31, 2022"/>
    <s v="Cash"/>
    <n v="120"/>
    <n v="1.5"/>
    <n v="1"/>
    <n v="120"/>
    <n v="1.5"/>
    <n v="1"/>
    <n v="1.5"/>
    <n v="1.5"/>
    <d v="2022-05-31T00:00:00"/>
    <x v="47"/>
    <s v="Food"/>
    <x v="1"/>
    <b v="1"/>
    <n v="1.5"/>
    <n v="1"/>
    <s v="Ritz Bits Cheese"/>
    <m/>
    <m/>
    <s v="Tuesday"/>
    <s v=" May 31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190243546"/>
    <s v="Wednesday, June 1, 2022"/>
    <s v="Cash"/>
    <n v="146"/>
    <n v="3.5"/>
    <n v="1"/>
    <n v="146"/>
    <n v="3.5"/>
    <n v="1"/>
    <n v="3.5"/>
    <n v="3.5"/>
    <d v="2022-06-01T00:00:00"/>
    <x v="146"/>
    <s v="Cell is Blank - Dis-regard"/>
    <x v="2"/>
    <b v="1"/>
    <n v="3.5"/>
    <n v="2.3333333333333335"/>
    <s v="Starbucks Doubleshot Energy "/>
    <s v=" Coffee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90261451"/>
    <s v="Wednesday, June 1, 2022"/>
    <s v="Cash"/>
    <n v="113"/>
    <n v="1.5"/>
    <n v="1"/>
    <n v="113"/>
    <n v="1.5"/>
    <n v="1"/>
    <n v="1.5"/>
    <n v="1.5"/>
    <d v="2022-06-01T00:00:00"/>
    <x v="27"/>
    <s v="Food"/>
    <x v="1"/>
    <b v="1"/>
    <n v="1.5"/>
    <n v="1"/>
    <s v="SunChips Multigrain "/>
    <s v=" Salsa"/>
    <m/>
    <s v="Wednesday"/>
    <s v=" June 1"/>
    <n v="2022"/>
    <n v="6527"/>
  </r>
  <r>
    <s v="Processed"/>
    <s v="VJ300205292"/>
    <s v="Brunswick Sq Mall"/>
    <s v="BSQ Mall x1364 - Zales"/>
    <n v="40.423690999999998"/>
    <n v="-74.380831999999998"/>
    <s v="Pop Corners - Sea Salt"/>
    <s v="Food"/>
    <n v="15190350247"/>
    <s v="Wednesday, June 1, 2022"/>
    <s v="Cash"/>
    <n v="110"/>
    <n v="1.5"/>
    <n v="1"/>
    <n v="110"/>
    <n v="1.5"/>
    <n v="1"/>
    <n v="1.5"/>
    <n v="1.5"/>
    <d v="2022-06-01T00:00:00"/>
    <x v="117"/>
    <s v="Food"/>
    <x v="1"/>
    <b v="1"/>
    <n v="1.5"/>
    <n v="1"/>
    <s v="Pop Corners "/>
    <s v=" Sea Salt"/>
    <m/>
    <s v="Wednesday"/>
    <s v=" June 1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190357788"/>
    <s v="Wednesday, June 1, 2022"/>
    <s v="Cash"/>
    <n v="112"/>
    <n v="1.5"/>
    <n v="1"/>
    <n v="112"/>
    <n v="1.5"/>
    <n v="1"/>
    <n v="1.5"/>
    <n v="1.5"/>
    <d v="2022-06-01T00:00:00"/>
    <x v="60"/>
    <s v="Food"/>
    <x v="1"/>
    <b v="1"/>
    <n v="1.5"/>
    <n v="1"/>
    <s v="SunChips Multigrain "/>
    <s v=" Original"/>
    <m/>
    <s v="Wednesday"/>
    <s v=" June 1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190744480"/>
    <s v="Wednesday, June 1, 2022"/>
    <s v="Cash"/>
    <n v="121"/>
    <n v="1.5"/>
    <n v="1"/>
    <n v="121"/>
    <n v="1.5"/>
    <n v="1"/>
    <n v="1.5"/>
    <n v="1.5"/>
    <d v="2022-06-01T00:00:00"/>
    <x v="18"/>
    <s v="Food"/>
    <x v="1"/>
    <b v="1"/>
    <n v="1.5"/>
    <n v="1"/>
    <s v="Oreo Mini"/>
    <m/>
    <m/>
    <s v="Wednesday"/>
    <s v=" June 1"/>
    <n v="2022"/>
    <n v="6527"/>
  </r>
  <r>
    <s v="Processed"/>
    <s v="VJ300205292"/>
    <s v="Brunswick Sq Mall"/>
    <s v="BSQ Mall x1364 - Zales"/>
    <n v="40.423690999999998"/>
    <n v="-74.380831999999998"/>
    <s v="CheezIt - Cheddar Sour Cream and Onion"/>
    <s v="Food"/>
    <n v="15190622412"/>
    <s v="Wednesday, June 1, 2022"/>
    <s v="Cash"/>
    <n v="120"/>
    <n v="1.5"/>
    <n v="1"/>
    <n v="120"/>
    <n v="1.5"/>
    <n v="1"/>
    <n v="1.5"/>
    <n v="1.5"/>
    <d v="2022-06-01T00:00:00"/>
    <x v="86"/>
    <s v="Food"/>
    <x v="1"/>
    <b v="1"/>
    <n v="1.5"/>
    <n v="1"/>
    <s v="CheezIt "/>
    <s v=" Cheddar Sour Cream and Onion"/>
    <m/>
    <s v="Wednesday"/>
    <s v=" June 1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5190975600"/>
    <s v="Wednesday, June 1, 2022"/>
    <s v="Credit"/>
    <n v="139"/>
    <n v="2"/>
    <n v="1"/>
    <n v="139"/>
    <n v="2"/>
    <n v="1"/>
    <n v="2"/>
    <n v="2"/>
    <d v="2022-06-01T00:00:00"/>
    <x v="78"/>
    <s v="Food"/>
    <x v="1"/>
    <b v="1"/>
    <n v="2"/>
    <n v="1.3333333333333333"/>
    <s v="Kinder "/>
    <s v=" Bueno "/>
    <s v=" Crispy Creamy Chocolate"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191109897"/>
    <s v="Wednesday, June 1, 2022"/>
    <s v="Credit"/>
    <n v="148"/>
    <n v="3.5"/>
    <n v="1"/>
    <n v="148"/>
    <n v="3.5"/>
    <n v="1"/>
    <n v="3.5"/>
    <n v="3.5"/>
    <d v="2022-06-01T00:00:00"/>
    <x v="0"/>
    <s v="Carbonated"/>
    <x v="0"/>
    <b v="1"/>
    <n v="3.5"/>
    <n v="2.3333333333333335"/>
    <s v="Red Bull "/>
    <s v=" Energy Drink "/>
    <s v=" Sugar Free"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91117186"/>
    <s v="Wednesday, June 1, 2022"/>
    <s v="Credit"/>
    <n v="122"/>
    <n v="1.25"/>
    <n v="1"/>
    <n v="122"/>
    <n v="1.25"/>
    <n v="1"/>
    <n v="1.25"/>
    <n v="1.25"/>
    <d v="2022-06-01T00:00:00"/>
    <x v="139"/>
    <s v="Food"/>
    <x v="1"/>
    <b v="1"/>
    <n v="1.25"/>
    <n v="0.83333333333333337"/>
    <s v="Goldfish Baked "/>
    <s v=" Cheddar"/>
    <m/>
    <s v="Wednesday"/>
    <s v=" June 1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191330541"/>
    <s v="Wednesday, June 1, 2022"/>
    <s v="Cash"/>
    <n v="111"/>
    <n v="1.5"/>
    <n v="1"/>
    <n v="111"/>
    <n v="1.5"/>
    <n v="1"/>
    <n v="1.5"/>
    <n v="1.5"/>
    <d v="2022-06-01T00:00:00"/>
    <x v="51"/>
    <s v="Food"/>
    <x v="1"/>
    <b v="1"/>
    <n v="1.5"/>
    <n v="1"/>
    <s v="Miss Vickie's Potato Chip "/>
    <s v=" Smokehouse BBQ"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91404825"/>
    <s v="Wednesday, June 1, 2022"/>
    <s v="Credit"/>
    <n v="134"/>
    <n v="2"/>
    <n v="1"/>
    <n v="134"/>
    <n v="2"/>
    <n v="1"/>
    <n v="2"/>
    <n v="4.5"/>
    <d v="2022-06-01T00:00:00"/>
    <x v="10"/>
    <s v="Food"/>
    <x v="1"/>
    <b v="1"/>
    <n v="2"/>
    <n v="1.3333333333333333"/>
    <s v="KitKat "/>
    <s v=" Crisp Wafers"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91404825"/>
    <s v="Wednesday, June 1, 2022"/>
    <s v="Credit"/>
    <n v="147"/>
    <n v="2.5"/>
    <n v="1"/>
    <n v="147"/>
    <n v="2.5"/>
    <n v="1"/>
    <n v="2.5"/>
    <n v="4.5"/>
    <d v="2022-06-01T00:00:00"/>
    <x v="81"/>
    <s v="Non Carbonated"/>
    <x v="2"/>
    <b v="1"/>
    <n v="2.5"/>
    <n v="1.6666666666666667"/>
    <s v="Snapple Tea "/>
    <s v=" Raspberry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91979079"/>
    <s v="Wednesday, June 1, 2022"/>
    <s v="Cash"/>
    <n v="135"/>
    <n v="2"/>
    <n v="1"/>
    <n v="135"/>
    <n v="2"/>
    <n v="1"/>
    <n v="2"/>
    <n v="2"/>
    <d v="2022-06-01T00:00:00"/>
    <x v="78"/>
    <s v="Food"/>
    <x v="1"/>
    <b v="1"/>
    <n v="2"/>
    <n v="1.3333333333333333"/>
    <s v="Kinder "/>
    <s v=" Bueno "/>
    <s v=" Crispy Creamy Chocolate"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191979270"/>
    <s v="Wednesday, June 1, 2022"/>
    <s v="Credit"/>
    <n v="125"/>
    <n v="1.25"/>
    <n v="1"/>
    <n v="125"/>
    <n v="1.25"/>
    <n v="1"/>
    <n v="1.25"/>
    <n v="1.25"/>
    <d v="2022-06-01T00:00:00"/>
    <x v="79"/>
    <s v="Food"/>
    <x v="1"/>
    <b v="1"/>
    <n v="1.25"/>
    <n v="0.83333333333333337"/>
    <s v="Belvita Snack Packs "/>
    <s v=" Blueberry"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91991604"/>
    <s v="Wednesday, June 1, 2022"/>
    <s v="Cash"/>
    <n v="147"/>
    <n v="2.5"/>
    <n v="1"/>
    <n v="147"/>
    <n v="2.5"/>
    <n v="1"/>
    <n v="2.5"/>
    <n v="2.5"/>
    <d v="2022-06-01T00:00:00"/>
    <x v="81"/>
    <s v="Non Carbonated"/>
    <x v="2"/>
    <b v="1"/>
    <n v="2.5"/>
    <n v="1.6666666666666667"/>
    <s v="Snapple Tea "/>
    <s v=" Raspberry"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91998871"/>
    <s v="Wednesday, June 1, 2022"/>
    <s v="Cash"/>
    <n v="143"/>
    <n v="2.5"/>
    <n v="1"/>
    <n v="143"/>
    <n v="2.5"/>
    <n v="1"/>
    <n v="2.5"/>
    <n v="2.5"/>
    <d v="2022-06-01T00:00:00"/>
    <x v="7"/>
    <s v="Non Carbonated"/>
    <x v="2"/>
    <b v="1"/>
    <n v="2.5"/>
    <n v="1.6666666666666667"/>
    <s v="Snapple Diet Tea "/>
    <s v=" Lemon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192145437"/>
    <s v="Wednesday, June 1, 2022"/>
    <s v="Cash"/>
    <n v="124"/>
    <n v="1.25"/>
    <n v="1"/>
    <n v="124"/>
    <n v="1.25"/>
    <n v="1"/>
    <n v="1.25"/>
    <n v="1.25"/>
    <d v="2022-06-01T00:00:00"/>
    <x v="53"/>
    <s v="Food"/>
    <x v="1"/>
    <b v="1"/>
    <n v="1.25"/>
    <n v="0.83333333333333337"/>
    <s v="CheezIt "/>
    <s v=" White Cheddar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192146878"/>
    <s v="Wednesday, June 1, 2022"/>
    <s v="Cash"/>
    <n v="110"/>
    <n v="1.5"/>
    <n v="1"/>
    <n v="110"/>
    <n v="1.5"/>
    <n v="1"/>
    <n v="1.5"/>
    <n v="1.5"/>
    <d v="2022-06-01T00:00:00"/>
    <x v="113"/>
    <s v="Food"/>
    <x v="1"/>
    <b v="1"/>
    <n v="1.5"/>
    <n v="1"/>
    <s v="Pop Corners "/>
    <s v=" Kettle Corn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192154246"/>
    <s v="Wednesday, June 1, 2022"/>
    <s v="Cash"/>
    <n v="124"/>
    <n v="1.25"/>
    <n v="1"/>
    <n v="124"/>
    <n v="1.25"/>
    <n v="1"/>
    <n v="1.25"/>
    <n v="1.25"/>
    <d v="2022-06-01T00:00:00"/>
    <x v="53"/>
    <s v="Food"/>
    <x v="1"/>
    <b v="1"/>
    <n v="1.25"/>
    <n v="0.83333333333333337"/>
    <s v="CheezIt "/>
    <s v=" White Cheddar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92159754"/>
    <s v="Wednesday, June 1, 2022"/>
    <s v="Cash"/>
    <n v="143"/>
    <n v="2.5"/>
    <n v="1"/>
    <n v="143"/>
    <n v="2.5"/>
    <n v="1"/>
    <n v="2.5"/>
    <n v="2.5"/>
    <d v="2022-06-01T00:00:00"/>
    <x v="7"/>
    <s v="Non Carbonated"/>
    <x v="2"/>
    <b v="1"/>
    <n v="2.5"/>
    <n v="1.6666666666666667"/>
    <s v="Snapple Diet Tea "/>
    <s v=" Lemon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192161743"/>
    <s v="Wednesday, June 1, 2022"/>
    <s v="Cash"/>
    <n v="110"/>
    <n v="1.5"/>
    <n v="1"/>
    <n v="110"/>
    <n v="1.5"/>
    <n v="1"/>
    <n v="1.5"/>
    <n v="1.5"/>
    <d v="2022-06-01T00:00:00"/>
    <x v="113"/>
    <s v="Food"/>
    <x v="1"/>
    <b v="1"/>
    <n v="1.5"/>
    <n v="1"/>
    <s v="Pop Corners "/>
    <s v=" Kettle Corn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92169569"/>
    <s v="Wednesday, June 1, 2022"/>
    <s v="Cash"/>
    <n v="143"/>
    <n v="2.5"/>
    <n v="1"/>
    <n v="143"/>
    <n v="2.5"/>
    <n v="1"/>
    <n v="2.5"/>
    <n v="2.5"/>
    <d v="2022-06-01T00:00:00"/>
    <x v="7"/>
    <s v="Non Carbonated"/>
    <x v="2"/>
    <b v="1"/>
    <n v="2.5"/>
    <n v="1.6666666666666667"/>
    <s v="Snapple Diet Tea "/>
    <s v=" Lemon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92175335"/>
    <s v="Wednesday, June 1, 2022"/>
    <s v="Cash"/>
    <n v="144"/>
    <n v="1.5"/>
    <n v="1"/>
    <n v="144"/>
    <n v="1.5"/>
    <n v="1"/>
    <n v="1.5"/>
    <n v="1.5"/>
    <d v="2022-06-01T00:00:00"/>
    <x v="29"/>
    <s v="Water"/>
    <x v="3"/>
    <b v="1"/>
    <n v="1.5"/>
    <n v="1"/>
    <s v="Poland Springs Water"/>
    <m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192248782"/>
    <s v="Wednesday, June 1, 2022"/>
    <s v="Cash"/>
    <n v="124"/>
    <n v="1.25"/>
    <n v="1"/>
    <n v="124"/>
    <n v="1.25"/>
    <n v="1"/>
    <n v="1.25"/>
    <n v="1.25"/>
    <d v="2022-06-01T00:00:00"/>
    <x v="53"/>
    <s v="Food"/>
    <x v="1"/>
    <b v="1"/>
    <n v="1.25"/>
    <n v="0.83333333333333337"/>
    <s v="CheezIt "/>
    <s v=" White Cheddar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92439378"/>
    <s v="Wednesday, June 1, 2022"/>
    <s v="Cash"/>
    <n v="112"/>
    <n v="1.5"/>
    <n v="1"/>
    <n v="112"/>
    <n v="1.5"/>
    <n v="1"/>
    <n v="1.5"/>
    <n v="1.5"/>
    <d v="2022-06-01T00:00:00"/>
    <x v="35"/>
    <s v="Food"/>
    <x v="1"/>
    <b v="1"/>
    <n v="1.5"/>
    <n v="1"/>
    <s v="SunChips Multigrain "/>
    <s v=" Harvest Cheddar"/>
    <m/>
    <s v="Wednesday"/>
    <s v=" June 1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192531844"/>
    <s v="Wednesday, June 1, 2022"/>
    <s v="Credit"/>
    <n v="113"/>
    <n v="1.5"/>
    <n v="1"/>
    <n v="113"/>
    <n v="1.5"/>
    <n v="1"/>
    <n v="1.5"/>
    <n v="1.5"/>
    <d v="2022-06-01T00:00:00"/>
    <x v="43"/>
    <s v="Food"/>
    <x v="1"/>
    <b v="1"/>
    <n v="1.5"/>
    <n v="1"/>
    <s v="Miss Vickie's Potato Chip "/>
    <s v=" Jalapeno"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192550015"/>
    <s v="Wednesday, June 1, 2022"/>
    <s v="Cash"/>
    <n v="121"/>
    <n v="2"/>
    <n v="1"/>
    <n v="121"/>
    <n v="2"/>
    <n v="1"/>
    <n v="2"/>
    <n v="2"/>
    <d v="2022-06-01T00:00:00"/>
    <x v="75"/>
    <s v="Food"/>
    <x v="1"/>
    <b v="1"/>
    <n v="2"/>
    <n v="1.3333333333333333"/>
    <s v="Cheetos Flaming Hot Limon Crunchy"/>
    <m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92780323"/>
    <s v="Wednesday, June 1, 2022"/>
    <s v="Cash"/>
    <n v="143"/>
    <n v="2.5"/>
    <n v="1"/>
    <n v="143"/>
    <n v="2.5"/>
    <n v="1"/>
    <n v="2.5"/>
    <n v="2.5"/>
    <d v="2022-06-01T00:00:00"/>
    <x v="7"/>
    <s v="Non Carbonated"/>
    <x v="2"/>
    <b v="1"/>
    <n v="2.5"/>
    <n v="1.6666666666666667"/>
    <s v="Snapple Diet Tea "/>
    <s v=" Lemon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192785062"/>
    <s v="Wednesday, June 1, 2022"/>
    <s v="Cash"/>
    <n v="152"/>
    <n v="4"/>
    <n v="1"/>
    <n v="152"/>
    <n v="4"/>
    <n v="1"/>
    <n v="4"/>
    <n v="4"/>
    <d v="2022-06-01T00:00:00"/>
    <x v="143"/>
    <s v="Cell is Blank - Dis-regard"/>
    <x v="1"/>
    <b v="1"/>
    <n v="4"/>
    <n v="2.6666666666666665"/>
    <s v="Oreo Mini "/>
    <s v=" Go Paks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92786206"/>
    <s v="Wednesday, June 1, 2022"/>
    <s v="Cash"/>
    <n v="112"/>
    <n v="1.5"/>
    <n v="1"/>
    <n v="112"/>
    <n v="1.5"/>
    <n v="1"/>
    <n v="1.5"/>
    <n v="1.5"/>
    <d v="2022-06-01T00:00:00"/>
    <x v="35"/>
    <s v="Food"/>
    <x v="1"/>
    <b v="1"/>
    <n v="1.5"/>
    <n v="1"/>
    <s v="SunChips Multigrain "/>
    <s v=" Harvest Cheddar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92788036"/>
    <s v="Wednesday, June 1, 2022"/>
    <s v="Cash"/>
    <n v="113"/>
    <n v="1.5"/>
    <n v="1"/>
    <n v="113"/>
    <n v="1.5"/>
    <n v="1"/>
    <n v="1.5"/>
    <n v="1.5"/>
    <d v="2022-06-01T00:00:00"/>
    <x v="27"/>
    <s v="Food"/>
    <x v="1"/>
    <b v="1"/>
    <n v="1.5"/>
    <n v="1"/>
    <s v="SunChips Multigrain "/>
    <s v=" Salsa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192888422"/>
    <s v="Wednesday, June 1, 2022"/>
    <s v="Credit"/>
    <n v="144"/>
    <n v="1.5"/>
    <n v="1"/>
    <n v="144"/>
    <n v="1.5"/>
    <n v="1"/>
    <n v="1.5"/>
    <n v="1.5"/>
    <d v="2022-06-01T00:00:00"/>
    <x v="29"/>
    <s v="Water"/>
    <x v="3"/>
    <b v="1"/>
    <n v="1.5"/>
    <n v="1"/>
    <s v="Poland Springs Water"/>
    <m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92941165"/>
    <s v="Wednesday, June 1, 2022"/>
    <s v="Cash"/>
    <n v="135"/>
    <n v="2"/>
    <n v="1"/>
    <n v="135"/>
    <n v="2"/>
    <n v="1"/>
    <n v="2"/>
    <n v="2"/>
    <d v="2022-06-01T00:00:00"/>
    <x v="78"/>
    <s v="Food"/>
    <x v="1"/>
    <b v="1"/>
    <n v="2"/>
    <n v="1.3333333333333333"/>
    <s v="Kinder "/>
    <s v=" Bueno "/>
    <s v=" Crispy Creamy Chocolate"/>
    <s v="Wednesday"/>
    <s v=" June 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92995210"/>
    <s v="Wednesday, June 1, 2022"/>
    <s v="Cash"/>
    <n v="114"/>
    <n v="2"/>
    <n v="1"/>
    <n v="114"/>
    <n v="2"/>
    <n v="1"/>
    <n v="2"/>
    <n v="2"/>
    <d v="2022-06-01T00:00:00"/>
    <x v="16"/>
    <s v="Food"/>
    <x v="1"/>
    <b v="1"/>
    <n v="2"/>
    <n v="1.3333333333333333"/>
    <s v="Cheetos "/>
    <s v=" Fleming Hot Crunchy"/>
    <m/>
    <s v="Wednesday"/>
    <s v=" June 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193005612"/>
    <s v="Wednesday, June 1, 2022"/>
    <s v="Credit"/>
    <n v="122"/>
    <n v="1.25"/>
    <n v="1"/>
    <n v="122"/>
    <n v="1.25"/>
    <n v="1"/>
    <n v="1.25"/>
    <n v="1.25"/>
    <d v="2022-06-01T00:00:00"/>
    <x v="139"/>
    <s v="Food"/>
    <x v="1"/>
    <b v="1"/>
    <n v="1.25"/>
    <n v="0.83333333333333337"/>
    <s v="Goldfish Baked "/>
    <s v=" Cheddar"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93253380"/>
    <s v="Wednesday, June 1, 2022"/>
    <s v="Credit"/>
    <n v="146"/>
    <n v="3"/>
    <n v="1"/>
    <n v="146"/>
    <n v="3"/>
    <n v="1"/>
    <n v="3"/>
    <n v="3"/>
    <d v="2022-06-01T00:00:00"/>
    <x v="5"/>
    <s v="Carbonated"/>
    <x v="0"/>
    <b v="1"/>
    <n v="3"/>
    <n v="2"/>
    <s v="Monster Energy Original"/>
    <m/>
    <m/>
    <s v="Wednesday"/>
    <s v=" June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93812887"/>
    <s v="Thursday, June 2, 2022"/>
    <s v="Cash"/>
    <n v="146"/>
    <n v="3"/>
    <n v="1"/>
    <n v="146"/>
    <n v="3"/>
    <n v="1"/>
    <n v="3"/>
    <n v="3"/>
    <d v="2022-06-01T00:00:00"/>
    <x v="5"/>
    <s v="Carbonated"/>
    <x v="0"/>
    <b v="1"/>
    <n v="3"/>
    <n v="2"/>
    <s v="Monster Energy Original"/>
    <m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94015046"/>
    <s v="Thursday, June 2, 2022"/>
    <s v="Cash"/>
    <n v="114"/>
    <n v="2"/>
    <n v="1"/>
    <n v="114"/>
    <n v="2"/>
    <n v="1"/>
    <n v="2"/>
    <n v="2"/>
    <d v="2022-06-01T00:00:00"/>
    <x v="16"/>
    <s v="Food"/>
    <x v="1"/>
    <b v="1"/>
    <n v="2"/>
    <n v="1.3333333333333333"/>
    <s v="Cheetos "/>
    <s v=" Fleming Hot Crunchy"/>
    <m/>
    <s v="Thursday"/>
    <s v=" June 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94982763"/>
    <s v="Thursday, June 2, 2022"/>
    <s v="Credit"/>
    <n v="143"/>
    <n v="2.5"/>
    <n v="1"/>
    <n v="143"/>
    <n v="2.5"/>
    <n v="1"/>
    <n v="2.5"/>
    <n v="2.5"/>
    <d v="2022-06-02T00:00:00"/>
    <x v="37"/>
    <s v="Non Carbonated"/>
    <x v="2"/>
    <b v="1"/>
    <n v="2.5"/>
    <n v="1.6666666666666667"/>
    <s v="Snapple Diet Tea "/>
    <s v=" Peach Tea"/>
    <m/>
    <s v="Thursday"/>
    <s v=" June 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195017863"/>
    <s v="Thursday, June 2, 2022"/>
    <s v="Credit"/>
    <n v="143"/>
    <n v="2.5"/>
    <n v="1"/>
    <n v="143"/>
    <n v="2.5"/>
    <n v="1"/>
    <n v="2.5"/>
    <n v="2.5"/>
    <d v="2022-06-02T00:00:00"/>
    <x v="37"/>
    <s v="Non Carbonated"/>
    <x v="2"/>
    <b v="1"/>
    <n v="2.5"/>
    <n v="1.6666666666666667"/>
    <s v="Snapple Diet Tea "/>
    <s v=" Peach Tea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195090308"/>
    <s v="Thursday, June 2, 2022"/>
    <s v="Cash"/>
    <n v="145"/>
    <n v="2.5"/>
    <n v="1"/>
    <n v="145"/>
    <n v="2.5"/>
    <n v="1"/>
    <n v="2.5"/>
    <n v="2.5"/>
    <d v="2022-06-02T00:00:00"/>
    <x v="37"/>
    <s v="Non Carbonated"/>
    <x v="2"/>
    <b v="1"/>
    <n v="2.5"/>
    <n v="1.6666666666666667"/>
    <s v="Snapple Diet Tea "/>
    <s v=" Peach Tea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195091170"/>
    <s v="Thursday, June 2, 2022"/>
    <s v="Cash"/>
    <n v="147"/>
    <n v="2.5"/>
    <n v="1"/>
    <n v="147"/>
    <n v="2.5"/>
    <n v="1"/>
    <n v="2.5"/>
    <n v="2.5"/>
    <d v="2022-06-02T00:00:00"/>
    <x v="81"/>
    <s v="Non Carbonated"/>
    <x v="2"/>
    <b v="1"/>
    <n v="2.5"/>
    <n v="1.6666666666666667"/>
    <s v="Snapple Tea "/>
    <s v=" Raspberry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95109320"/>
    <s v="Thursday, June 2, 2022"/>
    <s v="Cash"/>
    <n v="143"/>
    <n v="2.5"/>
    <n v="1"/>
    <n v="143"/>
    <n v="2.5"/>
    <n v="1"/>
    <n v="2.5"/>
    <n v="2.5"/>
    <d v="2022-06-02T00:00:00"/>
    <x v="7"/>
    <s v="Non Carbonated"/>
    <x v="2"/>
    <b v="1"/>
    <n v="2.5"/>
    <n v="1.6666666666666667"/>
    <s v="Snapple Diet Tea "/>
    <s v=" Lemon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95370073"/>
    <s v="Thursday, June 2, 2022"/>
    <s v="Credit"/>
    <n v="114"/>
    <n v="2"/>
    <n v="1"/>
    <n v="114"/>
    <n v="2"/>
    <n v="1"/>
    <n v="2"/>
    <n v="2"/>
    <d v="2022-06-02T00:00:00"/>
    <x v="16"/>
    <s v="Food"/>
    <x v="1"/>
    <b v="1"/>
    <n v="2"/>
    <n v="1.3333333333333333"/>
    <s v="Cheetos "/>
    <s v=" Fleming Hot Crunchy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BodyArmor LYTE  - Peach Mango"/>
    <s v="Water"/>
    <n v="15195437272"/>
    <s v="Thursday, June 2, 2022"/>
    <s v="Cash"/>
    <n v="147"/>
    <n v="2.5"/>
    <n v="1"/>
    <n v="147"/>
    <n v="2.5"/>
    <n v="1"/>
    <n v="2.5"/>
    <n v="2.5"/>
    <d v="2022-06-02T00:00:00"/>
    <x v="34"/>
    <s v="Water"/>
    <x v="3"/>
    <b v="1"/>
    <n v="2.5"/>
    <n v="1.6666666666666667"/>
    <s v="BodyArmor LYTE  "/>
    <s v=" Peach Mango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195440502"/>
    <s v="Thursday, June 2, 2022"/>
    <s v="Cash"/>
    <n v="112"/>
    <n v="1.5"/>
    <n v="1"/>
    <n v="112"/>
    <n v="1.5"/>
    <n v="1"/>
    <n v="1.5"/>
    <n v="1.5"/>
    <d v="2022-06-02T00:00:00"/>
    <x v="35"/>
    <s v="Food"/>
    <x v="1"/>
    <b v="1"/>
    <n v="1.5"/>
    <n v="1"/>
    <s v="SunChips Multigrain "/>
    <s v=" Harvest Cheddar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95551693"/>
    <s v="Thursday, June 2, 2022"/>
    <s v="Cash"/>
    <n v="134"/>
    <n v="2"/>
    <n v="1"/>
    <n v="134"/>
    <n v="2"/>
    <n v="1"/>
    <n v="2"/>
    <n v="2"/>
    <d v="2022-06-02T00:00:00"/>
    <x v="10"/>
    <s v="Food"/>
    <x v="1"/>
    <b v="1"/>
    <n v="2"/>
    <n v="1.3333333333333333"/>
    <s v="KitKat "/>
    <s v=" Crisp Wafers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95965774"/>
    <s v="Thursday, June 2, 2022"/>
    <s v="Cash"/>
    <n v="142"/>
    <n v="1.5"/>
    <n v="1"/>
    <n v="142"/>
    <n v="1.5"/>
    <n v="1"/>
    <n v="1.5"/>
    <n v="1.5"/>
    <d v="2022-06-02T00:00:00"/>
    <x v="44"/>
    <s v="Carbonated"/>
    <x v="0"/>
    <b v="1"/>
    <n v="1.5"/>
    <n v="1"/>
    <s v="Coca Cola "/>
    <s v=" Zero Sugar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96496913"/>
    <s v="Thursday, June 2, 2022"/>
    <s v="Credit"/>
    <n v="143"/>
    <n v="2.5"/>
    <n v="1"/>
    <n v="143"/>
    <n v="2.5"/>
    <n v="1"/>
    <n v="2.5"/>
    <n v="2.5"/>
    <d v="2022-06-02T00:00:00"/>
    <x v="7"/>
    <s v="Non Carbonated"/>
    <x v="2"/>
    <b v="1"/>
    <n v="2.5"/>
    <n v="1.6666666666666667"/>
    <s v="Snapple Diet Tea "/>
    <s v=" Lemon"/>
    <m/>
    <s v="Thursday"/>
    <s v=" June 2"/>
    <n v="2022"/>
    <n v="6527"/>
  </r>
  <r>
    <s v="Processed"/>
    <s v="VJ300320611"/>
    <s v="Brunswick Sq Mall"/>
    <s v="BSQ Mall x1366 - ATT"/>
    <n v="40.423690999999998"/>
    <n v="-74.380831999999998"/>
    <s v="Newtons Fig Bar"/>
    <s v="Food"/>
    <n v="15197020313"/>
    <s v="Thursday, June 2, 2022"/>
    <s v="Credit"/>
    <n v="134"/>
    <n v="2"/>
    <n v="1"/>
    <n v="134"/>
    <n v="2"/>
    <n v="1"/>
    <n v="2"/>
    <n v="2"/>
    <d v="2022-06-02T00:00:00"/>
    <x v="26"/>
    <s v="Food"/>
    <x v="1"/>
    <b v="1"/>
    <n v="2"/>
    <n v="1.3333333333333333"/>
    <s v="Newtons Fig Bar"/>
    <m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197384984"/>
    <s v="Thursday, June 2, 2022"/>
    <s v="Credit"/>
    <n v="145"/>
    <n v="2.75"/>
    <n v="1"/>
    <n v="145"/>
    <n v="2.75"/>
    <n v="1"/>
    <n v="2.75"/>
    <n v="2.75"/>
    <d v="2022-06-02T00:00:00"/>
    <x v="120"/>
    <s v="Non Carbonated"/>
    <x v="2"/>
    <b v="1"/>
    <n v="2.75"/>
    <n v="1.8333333333333333"/>
    <s v="Bai Antioxidant "/>
    <s v=" Tanzania Lemon Super Tea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197434670"/>
    <s v="Thursday, June 2, 2022"/>
    <s v="Credit"/>
    <n v="146"/>
    <n v="3.5"/>
    <n v="1"/>
    <n v="146"/>
    <n v="3.5"/>
    <n v="1"/>
    <n v="3.5"/>
    <n v="3.5"/>
    <d v="2022-06-02T00:00:00"/>
    <x v="146"/>
    <s v="Cell is Blank - Dis-regard"/>
    <x v="2"/>
    <b v="1"/>
    <n v="3.5"/>
    <n v="2.3333333333333335"/>
    <s v="Starbucks Doubleshot Energy "/>
    <s v=" Coffee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197748639"/>
    <s v="Thursday, June 2, 2022"/>
    <s v="Credit"/>
    <n v="134"/>
    <n v="2"/>
    <n v="1"/>
    <n v="134"/>
    <n v="2"/>
    <n v="1"/>
    <n v="2"/>
    <n v="2"/>
    <d v="2022-06-02T00:00:00"/>
    <x v="11"/>
    <s v="Food"/>
    <x v="1"/>
    <b v="1"/>
    <n v="2"/>
    <n v="1.3333333333333333"/>
    <s v="Wonderful Pistachios "/>
    <s v=" Variety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197776924"/>
    <s v="Thursday, June 2, 2022"/>
    <s v="Cash"/>
    <n v="145"/>
    <n v="2.75"/>
    <n v="1"/>
    <n v="145"/>
    <n v="2.75"/>
    <n v="1"/>
    <n v="2.75"/>
    <n v="2.75"/>
    <d v="2022-06-02T00:00:00"/>
    <x v="120"/>
    <s v="Non Carbonated"/>
    <x v="2"/>
    <b v="1"/>
    <n v="2.75"/>
    <n v="1.8333333333333333"/>
    <s v="Bai Antioxidant "/>
    <s v=" Tanzania Lemon Super Tea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197783092"/>
    <s v="Thursday, June 2, 2022"/>
    <s v="Cash"/>
    <n v="143"/>
    <n v="2.5"/>
    <n v="1"/>
    <n v="143"/>
    <n v="2.5"/>
    <n v="1"/>
    <n v="2.5"/>
    <n v="2.5"/>
    <d v="2022-06-02T00:00:00"/>
    <x v="7"/>
    <s v="Non Carbonated"/>
    <x v="2"/>
    <b v="1"/>
    <n v="2.5"/>
    <n v="1.6666666666666667"/>
    <s v="Snapple Diet Tea "/>
    <s v=" Lemon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98440358"/>
    <s v="Thursday, June 2, 2022"/>
    <s v="Cash"/>
    <n v="135"/>
    <n v="2"/>
    <n v="1"/>
    <n v="135"/>
    <n v="2"/>
    <n v="1"/>
    <n v="2"/>
    <n v="2"/>
    <d v="2022-06-02T00:00:00"/>
    <x v="78"/>
    <s v="Food"/>
    <x v="1"/>
    <b v="1"/>
    <n v="2"/>
    <n v="1.3333333333333333"/>
    <s v="Kinder "/>
    <s v=" Bueno "/>
    <s v=" Crispy Creamy Chocolate"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198470737"/>
    <s v="Thursday, June 2, 2022"/>
    <s v="Cash"/>
    <n v="135"/>
    <n v="2"/>
    <n v="1"/>
    <n v="135"/>
    <n v="2"/>
    <n v="1"/>
    <n v="2"/>
    <n v="2"/>
    <d v="2022-06-02T00:00:00"/>
    <x v="78"/>
    <s v="Food"/>
    <x v="1"/>
    <b v="1"/>
    <n v="2"/>
    <n v="1.3333333333333333"/>
    <s v="Kinder "/>
    <s v=" Bueno "/>
    <s v=" Crispy Creamy Chocolate"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198477026"/>
    <s v="Thursday, June 2, 2022"/>
    <s v="Cash"/>
    <n v="142"/>
    <n v="1.5"/>
    <n v="1"/>
    <n v="142"/>
    <n v="1.5"/>
    <n v="1"/>
    <n v="1.5"/>
    <n v="1.5"/>
    <d v="2022-06-02T00:00:00"/>
    <x v="44"/>
    <s v="Carbonated"/>
    <x v="0"/>
    <b v="1"/>
    <n v="1.5"/>
    <n v="1"/>
    <s v="Coca Cola "/>
    <s v=" Zero Sugar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198511938"/>
    <s v="Thursday, June 2, 2022"/>
    <s v="Cash"/>
    <n v="148"/>
    <n v="3.5"/>
    <n v="1"/>
    <n v="148"/>
    <n v="3.5"/>
    <n v="1"/>
    <n v="3.5"/>
    <n v="3.5"/>
    <d v="2022-06-02T00:00:00"/>
    <x v="0"/>
    <s v="Carbonated"/>
    <x v="0"/>
    <b v="1"/>
    <n v="3.5"/>
    <n v="2.3333333333333335"/>
    <s v="Red Bull "/>
    <s v=" Energy Drink "/>
    <s v=" Sugar Free"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198512500"/>
    <s v="Thursday, June 2, 2022"/>
    <s v="Cash"/>
    <n v="113"/>
    <n v="1.5"/>
    <n v="1"/>
    <n v="113"/>
    <n v="1.5"/>
    <n v="1"/>
    <n v="1.5"/>
    <n v="1.5"/>
    <d v="2022-06-02T00:00:00"/>
    <x v="27"/>
    <s v="Food"/>
    <x v="1"/>
    <b v="1"/>
    <n v="1.5"/>
    <n v="1"/>
    <s v="SunChips Multigrain "/>
    <s v=" Salsa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198563527"/>
    <s v="Thursday, June 2, 2022"/>
    <s v="Cash"/>
    <n v="146"/>
    <n v="3"/>
    <n v="1"/>
    <n v="146"/>
    <n v="3"/>
    <n v="1"/>
    <n v="3"/>
    <n v="3"/>
    <d v="2022-06-02T00:00:00"/>
    <x v="5"/>
    <s v="Carbonated"/>
    <x v="0"/>
    <b v="1"/>
    <n v="3"/>
    <n v="2"/>
    <s v="Monster Energy Original"/>
    <m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98762137"/>
    <s v="Thursday, June 2, 2022"/>
    <s v="Credit"/>
    <n v="134"/>
    <n v="2"/>
    <n v="1"/>
    <n v="134"/>
    <n v="2"/>
    <n v="1"/>
    <n v="2"/>
    <n v="2"/>
    <d v="2022-06-02T00:00:00"/>
    <x v="10"/>
    <s v="Food"/>
    <x v="1"/>
    <b v="1"/>
    <n v="2"/>
    <n v="1.3333333333333333"/>
    <s v="KitKat "/>
    <s v=" Crisp Wafers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198922131"/>
    <s v="Thursday, June 2, 2022"/>
    <s v="Cash"/>
    <n v="143"/>
    <n v="2.5"/>
    <n v="1"/>
    <n v="143"/>
    <n v="2.5"/>
    <n v="1"/>
    <n v="2.5"/>
    <n v="2.5"/>
    <d v="2022-06-02T00:00:00"/>
    <x v="7"/>
    <s v="Non Carbonated"/>
    <x v="2"/>
    <b v="1"/>
    <n v="2.5"/>
    <n v="1.6666666666666667"/>
    <s v="Snapple Diet Tea "/>
    <s v=" Lemon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98922548"/>
    <s v="Thursday, June 2, 2022"/>
    <s v="Cash"/>
    <n v="134"/>
    <n v="2"/>
    <n v="1"/>
    <n v="134"/>
    <n v="2"/>
    <n v="1"/>
    <n v="2"/>
    <n v="2"/>
    <d v="2022-06-02T00:00:00"/>
    <x v="10"/>
    <s v="Food"/>
    <x v="1"/>
    <b v="1"/>
    <n v="2"/>
    <n v="1.3333333333333333"/>
    <s v="KitKat "/>
    <s v=" Crisp Wafers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198922734"/>
    <s v="Thursday, June 2, 2022"/>
    <s v="Cash"/>
    <n v="134"/>
    <n v="2"/>
    <n v="1"/>
    <n v="134"/>
    <n v="2"/>
    <n v="1"/>
    <n v="2"/>
    <n v="2"/>
    <d v="2022-06-02T00:00:00"/>
    <x v="10"/>
    <s v="Food"/>
    <x v="1"/>
    <b v="1"/>
    <n v="2"/>
    <n v="1.3333333333333333"/>
    <s v="KitKat "/>
    <s v=" Crisp Wafers"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199057890"/>
    <s v="Thursday, June 2, 2022"/>
    <s v="Cash"/>
    <n v="121"/>
    <n v="2"/>
    <n v="1"/>
    <n v="121"/>
    <n v="2"/>
    <n v="1"/>
    <n v="2"/>
    <n v="2"/>
    <d v="2022-06-02T00:00:00"/>
    <x v="75"/>
    <s v="Food"/>
    <x v="1"/>
    <b v="1"/>
    <n v="2"/>
    <n v="1.3333333333333333"/>
    <s v="Cheetos Flaming Hot Limon Crunchy"/>
    <m/>
    <m/>
    <s v="Thursday"/>
    <s v=" June 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199057923"/>
    <s v="Thursday, June 2, 2022"/>
    <s v="Cash"/>
    <n v="114"/>
    <n v="2"/>
    <n v="1"/>
    <n v="114"/>
    <n v="2"/>
    <n v="1"/>
    <n v="2"/>
    <n v="2"/>
    <d v="2022-06-02T00:00:00"/>
    <x v="16"/>
    <s v="Food"/>
    <x v="1"/>
    <b v="1"/>
    <n v="2"/>
    <n v="1.3333333333333333"/>
    <s v="Cheetos "/>
    <s v=" Fleming Hot Crunchy"/>
    <m/>
    <s v="Thursday"/>
    <s v=" June 2"/>
    <n v="2022"/>
    <n v="6527"/>
  </r>
  <r>
    <s v="Processed"/>
    <s v="VJ300320692"/>
    <s v="EB Public Library"/>
    <s v="EB Public Library x1380"/>
    <n v="40.416893999999999"/>
    <n v="-74.420399000000003"/>
    <s v="BodyArmor LYTE  - Peach Mango"/>
    <s v="Water"/>
    <n v="15200800757"/>
    <s v="Friday, June 3, 2022"/>
    <s v="Cash"/>
    <n v="147"/>
    <n v="2.5"/>
    <n v="1"/>
    <n v="147"/>
    <n v="2.5"/>
    <n v="1"/>
    <n v="2.5"/>
    <n v="2.5"/>
    <d v="2022-06-03T00:00:00"/>
    <x v="34"/>
    <s v="Water"/>
    <x v="3"/>
    <b v="1"/>
    <n v="2.5"/>
    <n v="1.6666666666666667"/>
    <s v="BodyArmor LYTE  "/>
    <s v=" Peach Mango"/>
    <m/>
    <s v="Friday"/>
    <s v=" June 3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00801680"/>
    <s v="Friday, June 3, 2022"/>
    <s v="Cash"/>
    <n v="123"/>
    <n v="1.25"/>
    <n v="1"/>
    <n v="123"/>
    <n v="1.25"/>
    <n v="1"/>
    <n v="1.25"/>
    <n v="1.25"/>
    <d v="2022-06-03T00:00:00"/>
    <x v="68"/>
    <s v="Food"/>
    <x v="1"/>
    <b v="1"/>
    <n v="1.25"/>
    <n v="0.83333333333333337"/>
    <s v="CheezIt "/>
    <s v=" Double Cheese"/>
    <m/>
    <s v="Friday"/>
    <s v=" June 3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202084395"/>
    <s v="Friday, June 3, 2022"/>
    <s v="Cash"/>
    <n v="158"/>
    <n v="2"/>
    <n v="1"/>
    <n v="158"/>
    <n v="2"/>
    <n v="1"/>
    <n v="2"/>
    <n v="2"/>
    <d v="2022-06-03T00:00:00"/>
    <x v="134"/>
    <s v="Food"/>
    <x v="1"/>
    <b v="1"/>
    <n v="2"/>
    <n v="1.3333333333333333"/>
    <s v="Lenny &amp; Larrys "/>
    <s v=" Chocolate Chip"/>
    <m/>
    <s v="Friday"/>
    <s v=" June 3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02087252"/>
    <s v="Friday, June 3, 2022"/>
    <s v="Cash"/>
    <n v="143"/>
    <n v="2.5"/>
    <n v="1"/>
    <n v="143"/>
    <n v="2.5"/>
    <n v="1"/>
    <n v="2.5"/>
    <n v="2.5"/>
    <d v="2022-06-03T00:00:00"/>
    <x v="7"/>
    <s v="Non Carbonated"/>
    <x v="2"/>
    <b v="1"/>
    <n v="2.5"/>
    <n v="1.6666666666666667"/>
    <s v="Snapple Diet Tea "/>
    <s v=" Lemon"/>
    <m/>
    <s v="Friday"/>
    <s v=" June 3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202551811"/>
    <s v="Friday, June 3, 2022"/>
    <s v="Credit"/>
    <n v="114"/>
    <n v="2"/>
    <n v="1"/>
    <n v="114"/>
    <n v="2"/>
    <n v="1"/>
    <n v="2"/>
    <n v="4"/>
    <d v="2022-06-03T00:00:00"/>
    <x v="147"/>
    <s v="Food"/>
    <x v="1"/>
    <b v="1"/>
    <n v="2"/>
    <n v="1.3333333333333333"/>
    <s v="Snyder's of Hanover Pretzel Pieces "/>
    <s v=" Cheddar"/>
    <m/>
    <s v="Friday"/>
    <s v=" June 3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202551811"/>
    <s v="Friday, June 3, 2022"/>
    <s v="Credit"/>
    <n v="135"/>
    <n v="2"/>
    <n v="1"/>
    <n v="135"/>
    <n v="2"/>
    <n v="1"/>
    <n v="2"/>
    <n v="4"/>
    <d v="2022-06-03T00:00:00"/>
    <x v="78"/>
    <s v="Food"/>
    <x v="1"/>
    <b v="1"/>
    <n v="2"/>
    <n v="1.3333333333333333"/>
    <s v="Kinder "/>
    <s v=" Bueno "/>
    <s v=" Crispy Creamy Chocolate"/>
    <s v="Friday"/>
    <s v=" June 3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203187490"/>
    <s v="Friday, June 3, 2022"/>
    <s v="Credit"/>
    <n v="114"/>
    <n v="1.5"/>
    <n v="1"/>
    <n v="114"/>
    <n v="1.5"/>
    <n v="1"/>
    <n v="1.5"/>
    <n v="1.5"/>
    <d v="2022-06-03T00:00:00"/>
    <x v="123"/>
    <s v="Food"/>
    <x v="1"/>
    <b v="1"/>
    <n v="1.5"/>
    <n v="1"/>
    <s v="Pop Corners "/>
    <s v=" White Cheddar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03569649"/>
    <s v="Friday, June 3, 2022"/>
    <s v="Cash"/>
    <n v="141"/>
    <n v="1.5"/>
    <n v="1"/>
    <n v="141"/>
    <n v="1.5"/>
    <n v="1"/>
    <n v="1.5"/>
    <n v="1.5"/>
    <d v="2022-06-03T00:00:00"/>
    <x v="44"/>
    <s v="Carbonated"/>
    <x v="0"/>
    <b v="1"/>
    <n v="1.5"/>
    <n v="1"/>
    <s v="Coca Cola "/>
    <s v=" Zero Sugar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03569874"/>
    <s v="Friday, June 3, 2022"/>
    <s v="Cash"/>
    <n v="141"/>
    <n v="1.5"/>
    <n v="1"/>
    <n v="141"/>
    <n v="1.5"/>
    <n v="1"/>
    <n v="1.5"/>
    <n v="1.5"/>
    <d v="2022-06-03T00:00:00"/>
    <x v="44"/>
    <s v="Carbonated"/>
    <x v="0"/>
    <b v="1"/>
    <n v="1.5"/>
    <n v="1"/>
    <s v="Coca Cola "/>
    <s v=" Zero Sugar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03631166"/>
    <s v="Friday, June 3, 2022"/>
    <s v="Cash"/>
    <n v="140"/>
    <n v="1.5"/>
    <n v="1"/>
    <n v="140"/>
    <n v="1.5"/>
    <n v="1"/>
    <n v="1.5"/>
    <n v="1.5"/>
    <d v="2022-06-03T00:00:00"/>
    <x v="70"/>
    <s v="Carbonated"/>
    <x v="0"/>
    <b v="1"/>
    <n v="1.5"/>
    <n v="1"/>
    <s v="Sunkist Soda "/>
    <s v=" Orange"/>
    <m/>
    <s v="Friday"/>
    <s v=" June 3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203691814"/>
    <s v="Friday, June 3, 2022"/>
    <s v="Cash"/>
    <n v="113"/>
    <n v="1.5"/>
    <n v="1"/>
    <n v="113"/>
    <n v="1.5"/>
    <n v="1"/>
    <n v="1.5"/>
    <n v="1.5"/>
    <d v="2022-06-03T00:00:00"/>
    <x v="35"/>
    <s v="Food"/>
    <x v="1"/>
    <b v="1"/>
    <n v="1.5"/>
    <n v="1"/>
    <s v="SunChips Multigrain "/>
    <s v=" Harvest Cheddar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03918739"/>
    <s v="Friday, June 3, 2022"/>
    <s v="Cash"/>
    <n v="123"/>
    <n v="1.5"/>
    <n v="1"/>
    <n v="123"/>
    <n v="1.5"/>
    <n v="1"/>
    <n v="1.5"/>
    <n v="1.5"/>
    <d v="2022-06-03T00:00:00"/>
    <x v="95"/>
    <s v="Food"/>
    <x v="1"/>
    <b v="1"/>
    <n v="1.5"/>
    <n v="1"/>
    <s v="Lays "/>
    <s v=" Classic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03958654"/>
    <s v="Friday, June 3, 2022"/>
    <s v="Cash"/>
    <n v="146"/>
    <n v="3"/>
    <n v="1"/>
    <n v="146"/>
    <n v="3"/>
    <n v="1"/>
    <n v="3"/>
    <n v="3"/>
    <d v="2022-06-03T00:00:00"/>
    <x v="5"/>
    <s v="Carbonated"/>
    <x v="0"/>
    <b v="1"/>
    <n v="3"/>
    <n v="2"/>
    <s v="Monster Energy Original"/>
    <m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04040693"/>
    <s v="Friday, June 3, 2022"/>
    <s v="Cash"/>
    <n v="141"/>
    <n v="1.5"/>
    <n v="1"/>
    <n v="141"/>
    <n v="1.5"/>
    <n v="1"/>
    <n v="1.5"/>
    <n v="1.5"/>
    <d v="2022-06-03T00:00:00"/>
    <x v="44"/>
    <s v="Carbonated"/>
    <x v="0"/>
    <b v="1"/>
    <n v="1.5"/>
    <n v="1"/>
    <s v="Coca Cola "/>
    <s v=" Zero Sugar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04041253"/>
    <s v="Friday, June 3, 2022"/>
    <s v="Cash"/>
    <n v="125"/>
    <n v="1.5"/>
    <n v="1"/>
    <n v="125"/>
    <n v="1.5"/>
    <n v="1"/>
    <n v="1.5"/>
    <n v="1.5"/>
    <d v="2022-06-03T00:00:00"/>
    <x v="71"/>
    <s v="Food"/>
    <x v="1"/>
    <b v="1"/>
    <n v="1.5"/>
    <n v="1"/>
    <s v="Funyuns "/>
    <s v=" Flaming Hot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04041899"/>
    <s v="Friday, June 3, 2022"/>
    <s v="Cash"/>
    <n v="125"/>
    <n v="1.5"/>
    <n v="1"/>
    <n v="125"/>
    <n v="1.5"/>
    <n v="1"/>
    <n v="1.5"/>
    <n v="1.5"/>
    <d v="2022-06-03T00:00:00"/>
    <x v="71"/>
    <s v="Food"/>
    <x v="1"/>
    <b v="1"/>
    <n v="1.5"/>
    <n v="1"/>
    <s v="Funyuns "/>
    <s v=" Flaming Hot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04102226"/>
    <s v="Friday, June 3, 2022"/>
    <s v="Cash"/>
    <n v="148"/>
    <n v="3.5"/>
    <n v="1"/>
    <n v="148"/>
    <n v="3.5"/>
    <n v="1"/>
    <n v="3.5"/>
    <n v="3.5"/>
    <d v="2022-06-03T00:00:00"/>
    <x v="45"/>
    <s v="Carbonated"/>
    <x v="0"/>
    <b v="1"/>
    <n v="3.5"/>
    <n v="2.3333333333333335"/>
    <s v="Red Bull "/>
    <s v=" Original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204156131"/>
    <s v="Friday, June 3, 2022"/>
    <s v="Cash"/>
    <n v="143"/>
    <n v="2.5"/>
    <n v="1"/>
    <n v="143"/>
    <n v="2.5"/>
    <n v="1"/>
    <n v="2.5"/>
    <n v="2.5"/>
    <d v="2022-06-03T00:00:00"/>
    <x v="7"/>
    <s v="Non Carbonated"/>
    <x v="2"/>
    <b v="1"/>
    <n v="2.5"/>
    <n v="1.6666666666666667"/>
    <s v="Snapple Diet Tea "/>
    <s v=" Lemon"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204157250"/>
    <s v="Friday, June 3, 2022"/>
    <s v="Cash"/>
    <n v="137"/>
    <n v="1.5"/>
    <n v="1"/>
    <n v="137"/>
    <n v="1.5"/>
    <n v="1"/>
    <n v="1.5"/>
    <n v="1.5"/>
    <d v="2022-06-03T00:00:00"/>
    <x v="125"/>
    <s v="Food"/>
    <x v="1"/>
    <b v="1"/>
    <n v="1.5"/>
    <n v="1"/>
    <s v="Nutri Grain Apple Cinnamon"/>
    <m/>
    <m/>
    <s v="Friday"/>
    <s v=" June 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04663838"/>
    <s v="Saturday, June 4, 2022"/>
    <s v="Cash"/>
    <n v="110"/>
    <n v="1.5"/>
    <n v="1"/>
    <n v="110"/>
    <n v="1.5"/>
    <n v="1"/>
    <n v="1.5"/>
    <n v="1.5"/>
    <d v="2022-06-04T00:00:00"/>
    <x v="71"/>
    <s v="Food"/>
    <x v="1"/>
    <b v="1"/>
    <n v="1.5"/>
    <n v="1"/>
    <s v="Funyuns "/>
    <s v=" Flaming Hot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05045014"/>
    <s v="Saturday, June 4, 2022"/>
    <s v="Cash"/>
    <n v="110"/>
    <n v="1.5"/>
    <n v="1"/>
    <n v="110"/>
    <n v="1.5"/>
    <n v="1"/>
    <n v="1.5"/>
    <n v="1.5"/>
    <d v="2022-06-04T00:00:00"/>
    <x v="113"/>
    <s v="Food"/>
    <x v="1"/>
    <b v="1"/>
    <n v="1.5"/>
    <n v="1"/>
    <s v="Pop Corners "/>
    <s v=" Kettle Corn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205050175"/>
    <s v="Saturday, June 4, 2022"/>
    <s v="Cash"/>
    <n v="135"/>
    <n v="2"/>
    <n v="1"/>
    <n v="135"/>
    <n v="2"/>
    <n v="1"/>
    <n v="2"/>
    <n v="2"/>
    <d v="2022-06-04T00:00:00"/>
    <x v="78"/>
    <s v="Food"/>
    <x v="1"/>
    <b v="1"/>
    <n v="2"/>
    <n v="1.3333333333333333"/>
    <s v="Kinder "/>
    <s v=" Bueno "/>
    <s v=" Crispy Creamy Chocolate"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205057039"/>
    <s v="Saturday, June 4, 2022"/>
    <s v="Cash"/>
    <n v="121"/>
    <n v="1.5"/>
    <n v="1"/>
    <n v="121"/>
    <n v="1.5"/>
    <n v="1"/>
    <n v="1.5"/>
    <n v="1.5"/>
    <d v="2022-06-04T00:00:00"/>
    <x v="18"/>
    <s v="Food"/>
    <x v="1"/>
    <b v="1"/>
    <n v="1.5"/>
    <n v="1"/>
    <s v="Oreo Mini"/>
    <m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205258547"/>
    <s v="Saturday, June 4, 2022"/>
    <s v="Cash"/>
    <n v="148"/>
    <n v="3.5"/>
    <n v="1"/>
    <n v="148"/>
    <n v="3.5"/>
    <n v="1"/>
    <n v="3.5"/>
    <n v="3.5"/>
    <d v="2022-06-04T00:00:00"/>
    <x v="0"/>
    <s v="Carbonated"/>
    <x v="0"/>
    <b v="1"/>
    <n v="3.5"/>
    <n v="2.3333333333333335"/>
    <s v="Red Bull "/>
    <s v=" Energy Drink "/>
    <s v=" Sugar Free"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05350480"/>
    <s v="Saturday, June 4, 2022"/>
    <s v="Cash"/>
    <n v="143"/>
    <n v="2.5"/>
    <n v="1"/>
    <n v="143"/>
    <n v="2.5"/>
    <n v="1"/>
    <n v="2.5"/>
    <n v="2.5"/>
    <d v="2022-06-04T00:00:00"/>
    <x v="7"/>
    <s v="Non Carbonated"/>
    <x v="2"/>
    <b v="1"/>
    <n v="2.5"/>
    <n v="1.6666666666666667"/>
    <s v="Snapple Diet Tea "/>
    <s v=" Lemon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05354714"/>
    <s v="Saturday, June 4, 2022"/>
    <s v="Cash"/>
    <n v="111"/>
    <n v="1.5"/>
    <n v="1"/>
    <n v="111"/>
    <n v="1.5"/>
    <n v="1"/>
    <n v="1.5"/>
    <n v="1.5"/>
    <d v="2022-06-04T00:00:00"/>
    <x v="117"/>
    <s v="Food"/>
    <x v="1"/>
    <b v="1"/>
    <n v="1.5"/>
    <n v="1"/>
    <s v="Pop Corners "/>
    <s v=" Sea Salt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05360961"/>
    <s v="Saturday, June 4, 2022"/>
    <s v="Cash"/>
    <n v="122"/>
    <n v="1.25"/>
    <n v="1"/>
    <n v="122"/>
    <n v="1.25"/>
    <n v="1"/>
    <n v="1.25"/>
    <n v="1.25"/>
    <d v="2022-06-04T00:00:00"/>
    <x v="139"/>
    <s v="Food"/>
    <x v="1"/>
    <b v="1"/>
    <n v="1.25"/>
    <n v="0.83333333333333337"/>
    <s v="Goldfish Baked "/>
    <s v=" Cheddar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05648487"/>
    <s v="Saturday, June 4, 2022"/>
    <s v="Credit"/>
    <n v="144"/>
    <n v="1.5"/>
    <n v="1"/>
    <n v="144"/>
    <n v="1.5"/>
    <n v="1"/>
    <n v="1.5"/>
    <n v="1.5"/>
    <d v="2022-06-04T00:00:00"/>
    <x v="29"/>
    <s v="Water"/>
    <x v="3"/>
    <b v="1"/>
    <n v="1.5"/>
    <n v="1"/>
    <s v="Poland Springs Water"/>
    <m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205856073"/>
    <s v="Saturday, June 4, 2022"/>
    <s v="Credit"/>
    <n v="145"/>
    <n v="2.5"/>
    <n v="1"/>
    <n v="145"/>
    <n v="2.5"/>
    <n v="1"/>
    <n v="2.5"/>
    <n v="2.5"/>
    <d v="2022-06-04T00:00:00"/>
    <x v="81"/>
    <s v="Non Carbonated"/>
    <x v="2"/>
    <b v="1"/>
    <n v="2.5"/>
    <n v="1.6666666666666667"/>
    <s v="Snapple Tea "/>
    <s v=" Raspberry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05976144"/>
    <s v="Saturday, June 4, 2022"/>
    <s v="Cash"/>
    <n v="146"/>
    <n v="3.5"/>
    <n v="1"/>
    <n v="146"/>
    <n v="3.5"/>
    <n v="1"/>
    <n v="3.5"/>
    <n v="3.5"/>
    <d v="2022-06-04T00:00:00"/>
    <x v="146"/>
    <s v="Cell is Blank - Dis-regard"/>
    <x v="2"/>
    <b v="1"/>
    <n v="3.5"/>
    <n v="2.3333333333333335"/>
    <s v="Starbucks Doubleshot Energy "/>
    <s v=" Coffee"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206028468"/>
    <s v="Saturday, June 4, 2022"/>
    <s v="Cash"/>
    <n v="122"/>
    <n v="1.5"/>
    <n v="1"/>
    <n v="122"/>
    <n v="1.5"/>
    <n v="1"/>
    <n v="1.5"/>
    <n v="1.5"/>
    <d v="2022-06-04T00:00:00"/>
    <x v="18"/>
    <s v="Food"/>
    <x v="1"/>
    <b v="1"/>
    <n v="1.5"/>
    <n v="1"/>
    <s v="Oreo Mini"/>
    <m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06044678"/>
    <s v="Saturday, June 4, 2022"/>
    <s v="Cash"/>
    <n v="142"/>
    <n v="1.5"/>
    <n v="1"/>
    <n v="142"/>
    <n v="1.5"/>
    <n v="1"/>
    <n v="1.5"/>
    <n v="1.5"/>
    <d v="2022-06-04T00:00:00"/>
    <x v="44"/>
    <s v="Carbonated"/>
    <x v="0"/>
    <b v="1"/>
    <n v="1.5"/>
    <n v="1"/>
    <s v="Coca Cola "/>
    <s v=" Zero Sugar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06044912"/>
    <s v="Saturday, June 4, 2022"/>
    <s v="Cash"/>
    <n v="142"/>
    <n v="1.5"/>
    <n v="1"/>
    <n v="142"/>
    <n v="1.5"/>
    <n v="1"/>
    <n v="1.5"/>
    <n v="1.5"/>
    <d v="2022-06-04T00:00:00"/>
    <x v="44"/>
    <s v="Carbonated"/>
    <x v="0"/>
    <b v="1"/>
    <n v="1.5"/>
    <n v="1"/>
    <s v="Coca Cola "/>
    <s v=" Zero Sugar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206093999"/>
    <s v="Saturday, June 4, 2022"/>
    <s v="Cash"/>
    <n v="135"/>
    <n v="2"/>
    <n v="1"/>
    <n v="135"/>
    <n v="2"/>
    <n v="1"/>
    <n v="2"/>
    <n v="2"/>
    <d v="2022-06-04T00:00:00"/>
    <x v="80"/>
    <s v="Food"/>
    <x v="1"/>
    <b v="1"/>
    <n v="2"/>
    <n v="1.3333333333333333"/>
    <s v="RXBAR "/>
    <s v=" Protein Bar "/>
    <s v=" Peanut Butter"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06167696"/>
    <s v="Saturday, June 4, 2022"/>
    <s v="Cash"/>
    <n v="123"/>
    <n v="1.25"/>
    <n v="1"/>
    <n v="123"/>
    <n v="1.25"/>
    <n v="1"/>
    <n v="1.25"/>
    <n v="1.25"/>
    <d v="2022-06-04T00:00:00"/>
    <x v="68"/>
    <s v="Food"/>
    <x v="1"/>
    <b v="1"/>
    <n v="1.25"/>
    <n v="0.83333333333333337"/>
    <s v="CheezIt "/>
    <s v=" Double Cheese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206171164"/>
    <s v="Saturday, June 4, 2022"/>
    <s v="Credit"/>
    <n v="148"/>
    <n v="3.5"/>
    <n v="1"/>
    <n v="148"/>
    <n v="3.5"/>
    <n v="1"/>
    <n v="3.5"/>
    <n v="3.5"/>
    <d v="2022-06-04T00:00:00"/>
    <x v="0"/>
    <s v="Carbonated"/>
    <x v="0"/>
    <b v="1"/>
    <n v="3.5"/>
    <n v="2.3333333333333335"/>
    <s v="Red Bull "/>
    <s v=" Energy Drink "/>
    <s v=" Sugar Free"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206199726"/>
    <s v="Saturday, June 4, 2022"/>
    <s v="Cash"/>
    <n v="113"/>
    <n v="1.5"/>
    <n v="1"/>
    <n v="113"/>
    <n v="1.5"/>
    <n v="1"/>
    <n v="1.5"/>
    <n v="1.5"/>
    <d v="2022-06-04T00:00:00"/>
    <x v="27"/>
    <s v="Food"/>
    <x v="1"/>
    <b v="1"/>
    <n v="1.5"/>
    <n v="1"/>
    <s v="SunChips Multigrain "/>
    <s v=" Salsa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06216667"/>
    <s v="Saturday, June 4, 2022"/>
    <s v="Cash"/>
    <n v="111"/>
    <n v="1.5"/>
    <n v="1"/>
    <n v="111"/>
    <n v="1.5"/>
    <n v="1"/>
    <n v="1.5"/>
    <n v="1.5"/>
    <d v="2022-06-04T00:00:00"/>
    <x v="117"/>
    <s v="Food"/>
    <x v="1"/>
    <b v="1"/>
    <n v="1.5"/>
    <n v="1"/>
    <s v="Pop Corners "/>
    <s v=" Sea Salt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206216835"/>
    <s v="Saturday, June 4, 2022"/>
    <s v="Cash"/>
    <n v="113"/>
    <n v="1.5"/>
    <n v="1"/>
    <n v="113"/>
    <n v="1.5"/>
    <n v="1"/>
    <n v="1.5"/>
    <n v="1.5"/>
    <d v="2022-06-04T00:00:00"/>
    <x v="27"/>
    <s v="Food"/>
    <x v="1"/>
    <b v="1"/>
    <n v="1.5"/>
    <n v="1"/>
    <s v="SunChips Multigrain "/>
    <s v=" Salsa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06362544"/>
    <s v="Saturday, June 4, 2022"/>
    <s v="Cash"/>
    <n v="110"/>
    <n v="1.5"/>
    <n v="1"/>
    <n v="110"/>
    <n v="1.5"/>
    <n v="1"/>
    <n v="1.5"/>
    <n v="1.5"/>
    <d v="2022-06-04T00:00:00"/>
    <x v="113"/>
    <s v="Food"/>
    <x v="1"/>
    <b v="1"/>
    <n v="1.5"/>
    <n v="1"/>
    <s v="Pop Corners "/>
    <s v=" Kettle Corn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06365395"/>
    <s v="Saturday, June 4, 2022"/>
    <s v="Cash"/>
    <n v="142"/>
    <n v="1.5"/>
    <n v="1"/>
    <n v="142"/>
    <n v="1.5"/>
    <n v="1"/>
    <n v="1.5"/>
    <n v="1.5"/>
    <d v="2022-06-04T00:00:00"/>
    <x v="44"/>
    <s v="Carbonated"/>
    <x v="0"/>
    <b v="1"/>
    <n v="1.5"/>
    <n v="1"/>
    <s v="Coca Cola "/>
    <s v=" Zero Sugar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06409241"/>
    <s v="Saturday, June 4, 2022"/>
    <s v="Credit"/>
    <n v="122"/>
    <n v="1.25"/>
    <n v="1"/>
    <n v="122"/>
    <n v="1.25"/>
    <n v="1"/>
    <n v="1.25"/>
    <n v="1.25"/>
    <d v="2022-06-04T00:00:00"/>
    <x v="139"/>
    <s v="Food"/>
    <x v="1"/>
    <b v="1"/>
    <n v="1.25"/>
    <n v="0.83333333333333337"/>
    <s v="Goldfish Baked "/>
    <s v=" Cheddar"/>
    <m/>
    <s v="Saturday"/>
    <s v=" June 4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206427633"/>
    <s v="Saturday, June 4, 2022"/>
    <s v="Credit"/>
    <n v="130"/>
    <n v="2"/>
    <n v="1"/>
    <n v="130"/>
    <n v="2"/>
    <n v="1"/>
    <n v="2"/>
    <n v="2"/>
    <d v="2022-06-04T00:00:00"/>
    <x v="10"/>
    <s v="Food"/>
    <x v="1"/>
    <b v="1"/>
    <n v="2"/>
    <n v="1.3333333333333333"/>
    <s v="KitKat "/>
    <s v=" Crisp Wafers"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06739267"/>
    <s v="Saturday, June 4, 2022"/>
    <s v="Cash"/>
    <n v="143"/>
    <n v="2"/>
    <n v="1"/>
    <n v="143"/>
    <n v="2"/>
    <n v="1"/>
    <n v="2"/>
    <n v="2"/>
    <d v="2022-06-04T00:00:00"/>
    <x v="24"/>
    <s v="Water"/>
    <x v="3"/>
    <b v="1"/>
    <n v="2"/>
    <n v="1.3333333333333333"/>
    <s v="S. Pellegrino Sparkling Mineral Water"/>
    <m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06881091"/>
    <s v="Saturday, June 4, 2022"/>
    <s v="Cash"/>
    <n v="110"/>
    <n v="1.5"/>
    <n v="1"/>
    <n v="110"/>
    <n v="1.5"/>
    <n v="1"/>
    <n v="1.5"/>
    <n v="1.5"/>
    <d v="2022-06-04T00:00:00"/>
    <x v="27"/>
    <s v="Food"/>
    <x v="1"/>
    <b v="1"/>
    <n v="1.5"/>
    <n v="1"/>
    <s v="SunChips Multigrain "/>
    <s v=" Salsa"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06881765"/>
    <s v="Saturday, June 4, 2022"/>
    <s v="Cash"/>
    <n v="110"/>
    <n v="1.5"/>
    <n v="1"/>
    <n v="110"/>
    <n v="1.5"/>
    <n v="1"/>
    <n v="1.5"/>
    <n v="1.5"/>
    <d v="2022-06-04T00:00:00"/>
    <x v="27"/>
    <s v="Food"/>
    <x v="1"/>
    <b v="1"/>
    <n v="1.5"/>
    <n v="1"/>
    <s v="SunChips Multigrain "/>
    <s v=" Salsa"/>
    <m/>
    <s v="Saturday"/>
    <s v=" June 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06918361"/>
    <s v="Saturday, June 4, 2022"/>
    <s v="Cash"/>
    <n v="144"/>
    <n v="1.5"/>
    <n v="1"/>
    <n v="144"/>
    <n v="1.5"/>
    <n v="1"/>
    <n v="1.5"/>
    <n v="1.5"/>
    <d v="2022-06-04T00:00:00"/>
    <x v="29"/>
    <s v="Water"/>
    <x v="3"/>
    <b v="1"/>
    <n v="1.5"/>
    <n v="1"/>
    <s v="Poland Springs Water"/>
    <m/>
    <m/>
    <s v="Saturday"/>
    <s v=" June 4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07139859"/>
    <s v="Saturday, June 4, 2022"/>
    <s v="Cash"/>
    <n v="124"/>
    <n v="1.5"/>
    <n v="1"/>
    <n v="124"/>
    <n v="1.5"/>
    <n v="1"/>
    <n v="1.5"/>
    <n v="1.5"/>
    <d v="2022-06-04T00:00:00"/>
    <x v="1"/>
    <s v="Food"/>
    <x v="1"/>
    <b v="1"/>
    <n v="1.5"/>
    <n v="1"/>
    <s v="Takis "/>
    <s v=" Hot Chilli Pepper &amp; Lime"/>
    <m/>
    <s v="Saturday"/>
    <s v=" June 4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08606056"/>
    <s v="Sunday, June 5, 2022"/>
    <s v="Cash"/>
    <n v="143"/>
    <n v="2.5"/>
    <n v="1"/>
    <n v="143"/>
    <n v="2.5"/>
    <n v="1"/>
    <n v="2.5"/>
    <n v="2.5"/>
    <d v="2022-06-05T00:00:00"/>
    <x v="7"/>
    <s v="Non Carbonated"/>
    <x v="2"/>
    <b v="1"/>
    <n v="2.5"/>
    <n v="1.6666666666666667"/>
    <s v="Snapple Diet Tea "/>
    <s v=" Lemon"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Nature's Garden Trail Mix - Cranberry Healthy"/>
    <s v="Food"/>
    <n v="15208654698"/>
    <s v="Sunday, June 5, 2022"/>
    <s v="Credit"/>
    <n v="139"/>
    <n v="1.5"/>
    <n v="1"/>
    <n v="139"/>
    <n v="1.5"/>
    <n v="1"/>
    <n v="1.5"/>
    <n v="1.5"/>
    <d v="2022-06-05T00:00:00"/>
    <x v="130"/>
    <s v="Food"/>
    <x v="1"/>
    <b v="1"/>
    <n v="1.5"/>
    <n v="1"/>
    <s v="Nature's Garden Trail Mix "/>
    <s v=" Cranberry Healthy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Red Bull - Energy Drink - Sugar Free"/>
    <s v="Carbonated"/>
    <n v="15208676849"/>
    <s v="Sunday, June 5, 2022"/>
    <s v="Credit"/>
    <n v="148"/>
    <n v="3.5"/>
    <n v="1"/>
    <n v="148"/>
    <n v="3.5"/>
    <n v="1"/>
    <n v="3.5"/>
    <n v="3.5"/>
    <d v="2022-06-05T00:00:00"/>
    <x v="0"/>
    <s v="Carbonated"/>
    <x v="0"/>
    <b v="1"/>
    <n v="3.5"/>
    <n v="2.3333333333333335"/>
    <s v="Red Bull "/>
    <s v=" Energy Drink "/>
    <s v=" Sugar Free"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208744033"/>
    <s v="Sunday, June 5, 2022"/>
    <s v="Credit"/>
    <n v="132"/>
    <n v="2"/>
    <n v="1"/>
    <n v="132"/>
    <n v="2"/>
    <n v="1"/>
    <n v="2"/>
    <n v="4"/>
    <d v="2022-06-05T00:00:00"/>
    <x v="132"/>
    <s v="Food"/>
    <x v="1"/>
    <b v="1"/>
    <n v="2"/>
    <n v="1.3333333333333333"/>
    <s v="Keep Healthy "/>
    <s v=" Chocolate Fudge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208744033"/>
    <s v="Sunday, June 5, 2022"/>
    <s v="Credit"/>
    <n v="136"/>
    <n v="2"/>
    <n v="1"/>
    <n v="136"/>
    <n v="2"/>
    <n v="1"/>
    <n v="2"/>
    <n v="4"/>
    <d v="2022-06-05T00:00:00"/>
    <x v="96"/>
    <s v="Food"/>
    <x v="1"/>
    <b v="1"/>
    <n v="2"/>
    <n v="1.3333333333333333"/>
    <s v="Genius Keto Bar "/>
    <s v=" Chocolate Dream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208749405"/>
    <s v="Sunday, June 5, 2022"/>
    <s v="Credit"/>
    <n v="162"/>
    <n v="4"/>
    <n v="1"/>
    <n v="162"/>
    <n v="4"/>
    <n v="1"/>
    <n v="4"/>
    <n v="4"/>
    <d v="2022-06-05T00:00:00"/>
    <x v="143"/>
    <s v="Cell is Blank - Dis-regard"/>
    <x v="1"/>
    <b v="1"/>
    <n v="4"/>
    <n v="2.6666666666666665"/>
    <s v="Oreo Mini "/>
    <s v=" Go Paks"/>
    <m/>
    <s v="Sunday"/>
    <s v=" June 5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08806140"/>
    <s v="Sunday, June 5, 2022"/>
    <s v="Cash"/>
    <n v="124"/>
    <n v="1.5"/>
    <n v="1"/>
    <n v="124"/>
    <n v="1.5"/>
    <n v="1"/>
    <n v="1.5"/>
    <n v="1.5"/>
    <d v="2022-06-05T00:00:00"/>
    <x v="1"/>
    <s v="Food"/>
    <x v="1"/>
    <b v="1"/>
    <n v="1.5"/>
    <n v="1"/>
    <s v="Takis "/>
    <s v=" Hot Chilli Pepper &amp; Lime"/>
    <m/>
    <s v="Sunday"/>
    <s v=" June 5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208815968"/>
    <s v="Sunday, June 5, 2022"/>
    <s v="Cash"/>
    <n v="121"/>
    <n v="1.5"/>
    <n v="1"/>
    <n v="121"/>
    <n v="1.5"/>
    <n v="1"/>
    <n v="1.5"/>
    <n v="1.5"/>
    <d v="2022-06-05T00:00:00"/>
    <x v="18"/>
    <s v="Food"/>
    <x v="1"/>
    <b v="1"/>
    <n v="1.5"/>
    <n v="1"/>
    <s v="Oreo Mini"/>
    <m/>
    <m/>
    <s v="Sunday"/>
    <s v=" June 5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208819702"/>
    <s v="Sunday, June 5, 2022"/>
    <s v="Cash"/>
    <n v="121"/>
    <n v="1.5"/>
    <n v="1"/>
    <n v="121"/>
    <n v="1.5"/>
    <n v="1"/>
    <n v="1.5"/>
    <n v="1.5"/>
    <d v="2022-06-05T00:00:00"/>
    <x v="18"/>
    <s v="Food"/>
    <x v="1"/>
    <b v="1"/>
    <n v="1.5"/>
    <n v="1"/>
    <s v="Oreo Mini"/>
    <m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08830513"/>
    <s v="Sunday, June 5, 2022"/>
    <s v="Credit"/>
    <n v="144"/>
    <n v="1.5"/>
    <n v="1"/>
    <n v="144"/>
    <n v="1.5"/>
    <n v="1"/>
    <n v="1.5"/>
    <n v="1.5"/>
    <d v="2022-06-05T00:00:00"/>
    <x v="29"/>
    <s v="Water"/>
    <x v="3"/>
    <b v="1"/>
    <n v="1.5"/>
    <n v="1"/>
    <s v="Poland Springs Water"/>
    <m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208836748"/>
    <s v="Sunday, June 5, 2022"/>
    <s v="Cash"/>
    <n v="146"/>
    <n v="3"/>
    <n v="1"/>
    <n v="146"/>
    <n v="3"/>
    <n v="1"/>
    <n v="3"/>
    <n v="3"/>
    <d v="2022-06-05T00:00:00"/>
    <x v="5"/>
    <s v="Carbonated"/>
    <x v="0"/>
    <b v="1"/>
    <n v="3"/>
    <n v="2"/>
    <s v="Monster Energy Original"/>
    <m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208841255"/>
    <s v="Sunday, June 5, 2022"/>
    <s v="Cash"/>
    <n v="122"/>
    <n v="1.5"/>
    <n v="1"/>
    <n v="122"/>
    <n v="1.5"/>
    <n v="1"/>
    <n v="1.5"/>
    <n v="1.5"/>
    <d v="2022-06-05T00:00:00"/>
    <x v="18"/>
    <s v="Food"/>
    <x v="1"/>
    <b v="1"/>
    <n v="1.5"/>
    <n v="1"/>
    <s v="Oreo Mini"/>
    <m/>
    <m/>
    <s v="Sunday"/>
    <s v=" June 5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208845911"/>
    <s v="Sunday, June 5, 2022"/>
    <s v="Cash"/>
    <n v="140"/>
    <n v="1.5"/>
    <n v="1"/>
    <n v="140"/>
    <n v="1.5"/>
    <n v="1"/>
    <n v="1.5"/>
    <n v="1.5"/>
    <d v="2022-06-05T00:00:00"/>
    <x v="44"/>
    <s v="Carbonated"/>
    <x v="0"/>
    <b v="1"/>
    <n v="1.5"/>
    <n v="1"/>
    <s v="Coca Cola "/>
    <s v=" Zero Sugar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208900144"/>
    <s v="Sunday, June 5, 2022"/>
    <s v="Cash"/>
    <n v="157"/>
    <n v="3"/>
    <n v="1"/>
    <n v="157"/>
    <n v="3"/>
    <n v="1"/>
    <n v="3"/>
    <n v="3"/>
    <d v="2022-06-05T00:00:00"/>
    <x v="98"/>
    <s v="Food"/>
    <x v="1"/>
    <b v="1"/>
    <n v="3"/>
    <n v="2"/>
    <s v="Lenny &amp; Larrys "/>
    <s v=" SnickerDoodle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208902557"/>
    <s v="Sunday, June 5, 2022"/>
    <s v="Cash"/>
    <n v="121"/>
    <n v="1.5"/>
    <n v="1"/>
    <n v="121"/>
    <n v="1.5"/>
    <n v="1"/>
    <n v="1.5"/>
    <n v="1.5"/>
    <d v="2022-06-05T00:00:00"/>
    <x v="18"/>
    <s v="Food"/>
    <x v="1"/>
    <b v="1"/>
    <n v="1.5"/>
    <n v="1"/>
    <s v="Oreo Mini"/>
    <m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209022458"/>
    <s v="Sunday, June 5, 2022"/>
    <s v="Cash"/>
    <n v="131"/>
    <n v="2"/>
    <n v="1"/>
    <n v="131"/>
    <n v="2"/>
    <n v="1"/>
    <n v="2"/>
    <n v="2"/>
    <d v="2022-06-05T00:00:00"/>
    <x v="21"/>
    <s v="Food"/>
    <x v="1"/>
    <b v="1"/>
    <n v="2"/>
    <n v="1.3333333333333333"/>
    <s v="Robert Irvine's "/>
    <s v=" Fit Crunch "/>
    <s v="  Chocolate Pea"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09024897"/>
    <s v="Sunday, June 5, 2022"/>
    <s v="Cash"/>
    <n v="110"/>
    <n v="1.5"/>
    <n v="1"/>
    <n v="110"/>
    <n v="1.5"/>
    <n v="1"/>
    <n v="1.5"/>
    <n v="1.5"/>
    <d v="2022-06-05T00:00:00"/>
    <x v="113"/>
    <s v="Food"/>
    <x v="1"/>
    <b v="1"/>
    <n v="1.5"/>
    <n v="1"/>
    <s v="Pop Corners "/>
    <s v=" Kettle Corn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09025921"/>
    <s v="Sunday, June 5, 2022"/>
    <s v="Cash"/>
    <n v="123"/>
    <n v="1.25"/>
    <n v="1"/>
    <n v="123"/>
    <n v="1.25"/>
    <n v="1"/>
    <n v="1.25"/>
    <n v="1.25"/>
    <d v="2022-06-05T00:00:00"/>
    <x v="68"/>
    <s v="Food"/>
    <x v="1"/>
    <b v="1"/>
    <n v="1.25"/>
    <n v="0.83333333333333337"/>
    <s v="CheezIt "/>
    <s v=" Double Cheese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09090424"/>
    <s v="Sunday, June 5, 2022"/>
    <s v="Cash"/>
    <n v="124"/>
    <n v="1.25"/>
    <n v="1"/>
    <n v="124"/>
    <n v="1.25"/>
    <n v="1"/>
    <n v="1.25"/>
    <n v="1.25"/>
    <d v="2022-06-05T00:00:00"/>
    <x v="48"/>
    <s v="Food"/>
    <x v="1"/>
    <b v="1"/>
    <n v="1.25"/>
    <n v="0.83333333333333337"/>
    <s v="CheezIt "/>
    <s v=" Original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09106899"/>
    <s v="Sunday, June 5, 2022"/>
    <s v="Cash"/>
    <n v="123"/>
    <n v="1.25"/>
    <n v="1"/>
    <n v="123"/>
    <n v="1.25"/>
    <n v="1"/>
    <n v="1.25"/>
    <n v="1.25"/>
    <d v="2022-06-05T00:00:00"/>
    <x v="68"/>
    <s v="Food"/>
    <x v="1"/>
    <b v="1"/>
    <n v="1.25"/>
    <n v="0.83333333333333337"/>
    <s v="CheezIt "/>
    <s v=" Double Cheese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09109532"/>
    <s v="Sunday, June 5, 2022"/>
    <s v="Cash"/>
    <n v="122"/>
    <n v="1.25"/>
    <n v="1"/>
    <n v="122"/>
    <n v="1.25"/>
    <n v="1"/>
    <n v="1.25"/>
    <n v="1.25"/>
    <d v="2022-06-05T00:00:00"/>
    <x v="139"/>
    <s v="Food"/>
    <x v="1"/>
    <b v="1"/>
    <n v="1.25"/>
    <n v="0.83333333333333337"/>
    <s v="Goldfish Baked "/>
    <s v=" Cheddar"/>
    <m/>
    <s v="Sunday"/>
    <s v=" June 5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209314256"/>
    <s v="Sunday, June 5, 2022"/>
    <s v="Credit"/>
    <n v="152"/>
    <n v="4"/>
    <n v="1"/>
    <n v="152"/>
    <n v="4"/>
    <n v="1"/>
    <n v="4"/>
    <n v="4"/>
    <d v="2022-06-05T00:00:00"/>
    <x v="143"/>
    <s v="Cell is Blank - Dis-regard"/>
    <x v="1"/>
    <b v="1"/>
    <n v="4"/>
    <n v="2.6666666666666665"/>
    <s v="Oreo Mini "/>
    <s v=" Go Paks"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209315499"/>
    <s v="Sunday, June 5, 2022"/>
    <s v="Cash"/>
    <n v="122"/>
    <n v="1.5"/>
    <n v="1"/>
    <n v="122"/>
    <n v="1.5"/>
    <n v="1"/>
    <n v="1.5"/>
    <n v="1.5"/>
    <d v="2022-06-05T00:00:00"/>
    <x v="18"/>
    <s v="Food"/>
    <x v="1"/>
    <b v="1"/>
    <n v="1.5"/>
    <n v="1"/>
    <s v="Oreo Mini"/>
    <m/>
    <m/>
    <s v="Sunday"/>
    <s v=" June 5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209411419"/>
    <s v="Sunday, June 5, 2022"/>
    <s v="Credit"/>
    <n v="111"/>
    <n v="1.5"/>
    <n v="1"/>
    <n v="111"/>
    <n v="1.5"/>
    <n v="1"/>
    <n v="1.5"/>
    <n v="1.5"/>
    <d v="2022-06-05T00:00:00"/>
    <x v="118"/>
    <s v="Food"/>
    <x v="1"/>
    <b v="1"/>
    <n v="1.5"/>
    <n v="1"/>
    <s v="Pop Corners "/>
    <s v=" Spicy Queso"/>
    <m/>
    <s v="Sunday"/>
    <s v=" June 5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209414768"/>
    <s v="Sunday, June 5, 2022"/>
    <s v="Cash"/>
    <n v="112"/>
    <n v="1.5"/>
    <n v="1"/>
    <n v="112"/>
    <n v="1.5"/>
    <n v="1"/>
    <n v="1.5"/>
    <n v="1.5"/>
    <d v="2022-06-05T00:00:00"/>
    <x v="60"/>
    <s v="Food"/>
    <x v="1"/>
    <b v="1"/>
    <n v="1.5"/>
    <n v="1"/>
    <s v="SunChips Multigrain "/>
    <s v=" Original"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09804380"/>
    <s v="Sunday, June 5, 2022"/>
    <s v="Cash"/>
    <n v="110"/>
    <n v="1.5"/>
    <n v="1"/>
    <n v="110"/>
    <n v="1.5"/>
    <n v="1"/>
    <n v="1.5"/>
    <n v="1.5"/>
    <d v="2022-06-05T00:00:00"/>
    <x v="27"/>
    <s v="Food"/>
    <x v="1"/>
    <b v="1"/>
    <n v="1.5"/>
    <n v="1"/>
    <s v="SunChips Multigrain "/>
    <s v=" Salsa"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KitKat - Crisp Wafers"/>
    <s v="Food"/>
    <n v="15209805669"/>
    <s v="Sunday, June 5, 2022"/>
    <s v="Cash"/>
    <n v="135"/>
    <n v="2"/>
    <n v="1"/>
    <n v="135"/>
    <n v="2"/>
    <n v="1"/>
    <n v="2"/>
    <n v="2"/>
    <d v="2022-06-05T00:00:00"/>
    <x v="10"/>
    <s v="Food"/>
    <x v="1"/>
    <b v="1"/>
    <n v="2"/>
    <n v="1.3333333333333333"/>
    <s v="KitKat "/>
    <s v=" Crisp Wafers"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09806334"/>
    <s v="Sunday, June 5, 2022"/>
    <s v="Cash"/>
    <n v="110"/>
    <n v="1.5"/>
    <n v="1"/>
    <n v="110"/>
    <n v="1.5"/>
    <n v="1"/>
    <n v="1.5"/>
    <n v="1.5"/>
    <d v="2022-06-05T00:00:00"/>
    <x v="27"/>
    <s v="Food"/>
    <x v="1"/>
    <b v="1"/>
    <n v="1.5"/>
    <n v="1"/>
    <s v="SunChips Multigrain "/>
    <s v=" Salsa"/>
    <m/>
    <s v="Sunday"/>
    <s v=" June 5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209831623"/>
    <s v="Sunday, June 5, 2022"/>
    <s v="Credit"/>
    <n v="144"/>
    <n v="2.75"/>
    <n v="2"/>
    <n v="144"/>
    <n v="2.75"/>
    <n v="2"/>
    <n v="5.5"/>
    <n v="5.5"/>
    <d v="2022-06-05T00:00:00"/>
    <x v="114"/>
    <s v="Non Carbonated"/>
    <x v="2"/>
    <b v="1"/>
    <n v="2.75"/>
    <n v="1.8333333333333333"/>
    <s v="Bai Antioxidant "/>
    <s v=" Kupang strawberry kiwi"/>
    <m/>
    <s v="Sunday"/>
    <s v=" June 5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210679209"/>
    <s v="Monday, June 6, 2022"/>
    <s v="Credit"/>
    <n v="143"/>
    <n v="2.5"/>
    <n v="1"/>
    <n v="143"/>
    <n v="2.5"/>
    <n v="1"/>
    <n v="2.5"/>
    <n v="2.5"/>
    <d v="2022-06-06T00:00:00"/>
    <x v="7"/>
    <s v="Non Carbonated"/>
    <x v="2"/>
    <b v="1"/>
    <n v="2.5"/>
    <n v="1.6666666666666667"/>
    <s v="Snapple Diet Tea "/>
    <s v=" Lemon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10947893"/>
    <s v="Monday, June 6, 2022"/>
    <s v="Credit"/>
    <n v="148"/>
    <n v="3.5"/>
    <n v="1"/>
    <n v="148"/>
    <n v="3.5"/>
    <n v="1"/>
    <n v="3.5"/>
    <n v="3.5"/>
    <d v="2022-06-06T00:00:00"/>
    <x v="45"/>
    <s v="Carbonated"/>
    <x v="0"/>
    <b v="1"/>
    <n v="3.5"/>
    <n v="2.3333333333333335"/>
    <s v="Red Bull "/>
    <s v=" Original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11019856"/>
    <s v="Monday, June 6, 2022"/>
    <s v="Credit"/>
    <n v="148"/>
    <n v="3.5"/>
    <n v="1"/>
    <n v="148"/>
    <n v="3.5"/>
    <n v="1"/>
    <n v="3.5"/>
    <n v="3.5"/>
    <d v="2022-06-06T00:00:00"/>
    <x v="45"/>
    <s v="Carbonated"/>
    <x v="0"/>
    <b v="1"/>
    <n v="3.5"/>
    <n v="2.3333333333333335"/>
    <s v="Red Bull "/>
    <s v=" Original"/>
    <m/>
    <s v="Monday"/>
    <s v=" June 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211315667"/>
    <s v="Monday, June 6, 2022"/>
    <s v="Cash"/>
    <n v="113"/>
    <n v="1.5"/>
    <n v="1"/>
    <n v="113"/>
    <n v="1.5"/>
    <n v="1"/>
    <n v="1.5"/>
    <n v="1.5"/>
    <d v="2022-06-06T00:00:00"/>
    <x v="43"/>
    <s v="Food"/>
    <x v="1"/>
    <b v="1"/>
    <n v="1.5"/>
    <n v="1"/>
    <s v="Miss Vickie's Potato Chip "/>
    <s v=" Jalapeno"/>
    <m/>
    <s v="Monday"/>
    <s v=" June 6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11905370"/>
    <s v="Monday, June 6, 2022"/>
    <s v="Credit"/>
    <n v="110"/>
    <n v="1.5"/>
    <n v="1"/>
    <n v="110"/>
    <n v="1.5"/>
    <n v="1"/>
    <n v="1.5"/>
    <n v="1.5"/>
    <d v="2022-06-06T00:00:00"/>
    <x v="35"/>
    <s v="Food"/>
    <x v="1"/>
    <b v="1"/>
    <n v="1.5"/>
    <n v="1"/>
    <s v="SunChips Multigrain "/>
    <s v=" Harvest Cheddar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212202489"/>
    <s v="Monday, June 6, 2022"/>
    <s v="Credit"/>
    <n v="145"/>
    <n v="2.75"/>
    <n v="1"/>
    <n v="145"/>
    <n v="2.75"/>
    <n v="1"/>
    <n v="2.75"/>
    <n v="2.75"/>
    <d v="2022-06-06T00:00:00"/>
    <x v="120"/>
    <s v="Non Carbonated"/>
    <x v="2"/>
    <b v="1"/>
    <n v="2.75"/>
    <n v="1.8333333333333333"/>
    <s v="Bai Antioxidant "/>
    <s v=" Tanzania Lemon Super Tea"/>
    <m/>
    <s v="Monday"/>
    <s v=" June 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12262543"/>
    <s v="Monday, June 6, 2022"/>
    <s v="Cash"/>
    <n v="138"/>
    <n v="2"/>
    <n v="1"/>
    <n v="138"/>
    <n v="2"/>
    <n v="1"/>
    <n v="2"/>
    <n v="2"/>
    <d v="2022-06-06T00:00:00"/>
    <x v="11"/>
    <s v="Food"/>
    <x v="1"/>
    <b v="1"/>
    <n v="2"/>
    <n v="1.3333333333333333"/>
    <s v="Wonderful Pistachios "/>
    <s v=" Variety"/>
    <m/>
    <s v="Monday"/>
    <s v=" June 6"/>
    <n v="2022"/>
    <n v="6527"/>
  </r>
  <r>
    <s v="Processed"/>
    <s v="VJ300320611"/>
    <s v="Brunswick Sq Mall"/>
    <s v="BSQ Mall x1366 - ATT"/>
    <n v="40.423690999999998"/>
    <n v="-74.380831999999998"/>
    <s v="SunChips Multigrain - Original"/>
    <s v="Food"/>
    <n v="15212297552"/>
    <s v="Monday, June 6, 2022"/>
    <s v="Credit"/>
    <n v="114"/>
    <n v="1.5"/>
    <n v="1"/>
    <n v="114"/>
    <n v="1.5"/>
    <n v="1"/>
    <n v="1.5"/>
    <n v="1.5"/>
    <d v="2022-06-06T00:00:00"/>
    <x v="60"/>
    <s v="Food"/>
    <x v="1"/>
    <b v="1"/>
    <n v="1.5"/>
    <n v="1"/>
    <s v="SunChips Multigrain "/>
    <s v=" Original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12369433"/>
    <s v="Monday, June 6, 2022"/>
    <s v="Credit"/>
    <n v="123"/>
    <n v="1.25"/>
    <n v="1"/>
    <n v="123"/>
    <n v="1.25"/>
    <n v="1"/>
    <n v="1.25"/>
    <n v="3.75"/>
    <d v="2022-06-06T00:00:00"/>
    <x v="68"/>
    <s v="Food"/>
    <x v="1"/>
    <b v="1"/>
    <n v="1.25"/>
    <n v="0.83333333333333337"/>
    <s v="CheezIt "/>
    <s v=" Double Cheese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12369433"/>
    <s v="Monday, June 6, 2022"/>
    <s v="Credit"/>
    <n v="143"/>
    <n v="2.5"/>
    <n v="1"/>
    <n v="143"/>
    <n v="2.5"/>
    <n v="1"/>
    <n v="2.5"/>
    <n v="3.75"/>
    <d v="2022-06-06T00:00:00"/>
    <x v="7"/>
    <s v="Non Carbonated"/>
    <x v="2"/>
    <b v="1"/>
    <n v="2.5"/>
    <n v="1.6666666666666667"/>
    <s v="Snapple Diet Tea "/>
    <s v=" Lemon"/>
    <m/>
    <s v="Monday"/>
    <s v=" June 6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212371366"/>
    <s v="Monday, June 6, 2022"/>
    <s v="Credit"/>
    <n v="111"/>
    <n v="1.5"/>
    <n v="1"/>
    <n v="111"/>
    <n v="1.5"/>
    <n v="1"/>
    <n v="1.5"/>
    <n v="1.5"/>
    <d v="2022-06-06T00:00:00"/>
    <x v="118"/>
    <s v="Food"/>
    <x v="1"/>
    <b v="1"/>
    <n v="1.5"/>
    <n v="1"/>
    <s v="Pop Corners "/>
    <s v=" Spicy Queso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12376027"/>
    <s v="Monday, June 6, 2022"/>
    <s v="Credit"/>
    <n v="123"/>
    <n v="1.25"/>
    <n v="1"/>
    <n v="123"/>
    <n v="1.25"/>
    <n v="1"/>
    <n v="1.25"/>
    <n v="1.25"/>
    <d v="2022-06-06T00:00:00"/>
    <x v="68"/>
    <s v="Food"/>
    <x v="1"/>
    <b v="1"/>
    <n v="1.25"/>
    <n v="0.83333333333333337"/>
    <s v="CheezIt "/>
    <s v=" Double Cheese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212761543"/>
    <s v="Monday, June 6, 2022"/>
    <s v="Cash"/>
    <n v="143"/>
    <n v="2.5"/>
    <n v="1"/>
    <n v="143"/>
    <n v="2.5"/>
    <n v="1"/>
    <n v="2.5"/>
    <n v="2.5"/>
    <d v="2022-06-06T00:00:00"/>
    <x v="7"/>
    <s v="Non Carbonated"/>
    <x v="2"/>
    <b v="1"/>
    <n v="2.5"/>
    <n v="1.6666666666666667"/>
    <s v="Snapple Diet Tea "/>
    <s v=" Lemon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12766493"/>
    <s v="Monday, June 6, 2022"/>
    <s v="Cash"/>
    <n v="125"/>
    <n v="1.5"/>
    <n v="1"/>
    <n v="125"/>
    <n v="1.5"/>
    <n v="1"/>
    <n v="1.5"/>
    <n v="1.5"/>
    <d v="2022-06-06T00:00:00"/>
    <x v="71"/>
    <s v="Food"/>
    <x v="1"/>
    <b v="1"/>
    <n v="1.5"/>
    <n v="1"/>
    <s v="Funyuns "/>
    <s v=" Flaming Hot"/>
    <m/>
    <s v="Monday"/>
    <s v=" June 6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12773100"/>
    <s v="Monday, June 6, 2022"/>
    <s v="Cash"/>
    <n v="111"/>
    <n v="1.5"/>
    <n v="1"/>
    <n v="111"/>
    <n v="1.5"/>
    <n v="1"/>
    <n v="1.5"/>
    <n v="1.5"/>
    <d v="2022-06-06T00:00:00"/>
    <x v="27"/>
    <s v="Food"/>
    <x v="1"/>
    <b v="1"/>
    <n v="1.5"/>
    <n v="1"/>
    <s v="SunChips Multigrain "/>
    <s v=" Salsa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12793119"/>
    <s v="Monday, June 6, 2022"/>
    <s v="Credit"/>
    <n v="147"/>
    <n v="2.5"/>
    <n v="1"/>
    <n v="147"/>
    <n v="2.5"/>
    <n v="1"/>
    <n v="2.5"/>
    <n v="6.5"/>
    <d v="2022-06-06T00:00:00"/>
    <x v="81"/>
    <s v="Non Carbonated"/>
    <x v="2"/>
    <b v="1"/>
    <n v="2.5"/>
    <n v="1.6666666666666667"/>
    <s v="Snapple Tea "/>
    <s v=" Raspberry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12793119"/>
    <s v="Monday, June 6, 2022"/>
    <s v="Credit"/>
    <n v="125"/>
    <n v="1.5"/>
    <n v="1"/>
    <n v="125"/>
    <n v="1.5"/>
    <n v="1"/>
    <n v="1.5"/>
    <n v="6.5"/>
    <d v="2022-06-06T00:00:00"/>
    <x v="71"/>
    <s v="Food"/>
    <x v="1"/>
    <b v="1"/>
    <n v="1.5"/>
    <n v="1"/>
    <s v="Funyuns "/>
    <s v=" Flaming Hot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12793119"/>
    <s v="Monday, June 6, 2022"/>
    <s v="Credit"/>
    <n v="136"/>
    <n v="2.5"/>
    <n v="1"/>
    <n v="136"/>
    <n v="2.5"/>
    <n v="1"/>
    <n v="2.5"/>
    <n v="6.5"/>
    <d v="2022-06-06T00:00:00"/>
    <x v="10"/>
    <s v="Food"/>
    <x v="1"/>
    <b v="1"/>
    <n v="2.5"/>
    <n v="1.6666666666666667"/>
    <s v="KitKat "/>
    <s v=" Crisp Wafers"/>
    <m/>
    <s v="Monday"/>
    <s v=" June 6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12919513"/>
    <s v="Monday, June 6, 2022"/>
    <s v="Cash"/>
    <n v="132"/>
    <n v="2"/>
    <n v="1"/>
    <n v="132"/>
    <n v="2"/>
    <n v="1"/>
    <n v="2"/>
    <n v="2"/>
    <d v="2022-06-06T00:00:00"/>
    <x v="21"/>
    <s v="Food"/>
    <x v="1"/>
    <b v="1"/>
    <n v="2"/>
    <n v="1.3333333333333333"/>
    <s v="Robert Irvine's "/>
    <s v=" Fit Crunch "/>
    <s v="  Chocolate Pea"/>
    <s v="Monday"/>
    <s v=" June 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12922645"/>
    <s v="Monday, June 6, 2022"/>
    <s v="Cash"/>
    <n v="138"/>
    <n v="2"/>
    <n v="1"/>
    <n v="138"/>
    <n v="2"/>
    <n v="1"/>
    <n v="2"/>
    <n v="2"/>
    <d v="2022-06-06T00:00:00"/>
    <x v="11"/>
    <s v="Food"/>
    <x v="1"/>
    <b v="1"/>
    <n v="2"/>
    <n v="1.3333333333333333"/>
    <s v="Wonderful Pistachios "/>
    <s v=" Variety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3302460"/>
    <s v="Monday, June 6, 2022"/>
    <s v="Cash"/>
    <n v="144"/>
    <n v="1.5"/>
    <n v="1"/>
    <n v="144"/>
    <n v="1.5"/>
    <n v="1"/>
    <n v="1.5"/>
    <n v="1.5"/>
    <d v="2022-06-06T00:00:00"/>
    <x v="29"/>
    <s v="Water"/>
    <x v="3"/>
    <b v="1"/>
    <n v="1.5"/>
    <n v="1"/>
    <s v="Poland Springs Water"/>
    <m/>
    <m/>
    <s v="Monday"/>
    <s v=" June 6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213477391"/>
    <s v="Monday, June 6, 2022"/>
    <s v="Cash"/>
    <n v="139"/>
    <n v="2"/>
    <n v="1"/>
    <n v="139"/>
    <n v="2"/>
    <n v="1"/>
    <n v="2"/>
    <n v="2"/>
    <d v="2022-06-06T00:00:00"/>
    <x v="110"/>
    <s v="Food"/>
    <x v="1"/>
    <b v="1"/>
    <n v="2"/>
    <n v="1.3333333333333333"/>
    <s v="Keto Bar "/>
    <s v=" Creamy Peanut Butter Chocolate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3678702"/>
    <s v="Monday, June 6, 2022"/>
    <s v="Cash"/>
    <n v="144"/>
    <n v="1.5"/>
    <n v="1"/>
    <n v="144"/>
    <n v="1.5"/>
    <n v="1"/>
    <n v="1.5"/>
    <n v="1.5"/>
    <d v="2022-06-06T00:00:00"/>
    <x v="29"/>
    <s v="Water"/>
    <x v="3"/>
    <b v="1"/>
    <n v="1.5"/>
    <n v="1"/>
    <s v="Poland Springs Water"/>
    <m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13858135"/>
    <s v="Monday, June 6, 2022"/>
    <s v="Cash"/>
    <n v="140"/>
    <n v="1.5"/>
    <n v="1"/>
    <n v="140"/>
    <n v="1.5"/>
    <n v="1"/>
    <n v="1.5"/>
    <n v="1.5"/>
    <d v="2022-06-06T00:00:00"/>
    <x v="70"/>
    <s v="Carbonated"/>
    <x v="0"/>
    <b v="1"/>
    <n v="1.5"/>
    <n v="1"/>
    <s v="Sunkist Soda "/>
    <s v=" Orange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4201987"/>
    <s v="Monday, June 6, 2022"/>
    <s v="Cash"/>
    <n v="144"/>
    <n v="1.5"/>
    <n v="1"/>
    <n v="144"/>
    <n v="1.5"/>
    <n v="1"/>
    <n v="1.5"/>
    <n v="1.5"/>
    <d v="2022-06-06T00:00:00"/>
    <x v="29"/>
    <s v="Water"/>
    <x v="3"/>
    <b v="1"/>
    <n v="1.5"/>
    <n v="1"/>
    <s v="Poland Springs Water"/>
    <m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14453609"/>
    <s v="Monday, June 6, 2022"/>
    <s v="Credit"/>
    <n v="123"/>
    <n v="1.25"/>
    <n v="1"/>
    <n v="123"/>
    <n v="1.25"/>
    <n v="1"/>
    <n v="1.25"/>
    <n v="1.25"/>
    <d v="2022-06-06T00:00:00"/>
    <x v="68"/>
    <s v="Food"/>
    <x v="1"/>
    <b v="1"/>
    <n v="1.25"/>
    <n v="0.83333333333333337"/>
    <s v="CheezIt "/>
    <s v=" Double Cheese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14458582"/>
    <s v="Monday, June 6, 2022"/>
    <s v="Credit"/>
    <n v="124"/>
    <n v="1.25"/>
    <n v="1"/>
    <n v="124"/>
    <n v="1.25"/>
    <n v="1"/>
    <n v="1.25"/>
    <n v="1.25"/>
    <d v="2022-06-06T00:00:00"/>
    <x v="48"/>
    <s v="Food"/>
    <x v="1"/>
    <b v="1"/>
    <n v="1.25"/>
    <n v="0.83333333333333337"/>
    <s v="CheezIt "/>
    <s v=" Original"/>
    <m/>
    <s v="Monday"/>
    <s v=" June 6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214460795"/>
    <s v="Monday, June 6, 2022"/>
    <s v="Credit"/>
    <n v="158"/>
    <n v="2"/>
    <n v="1"/>
    <n v="158"/>
    <n v="2"/>
    <n v="1"/>
    <n v="2"/>
    <n v="2"/>
    <d v="2022-06-06T00:00:00"/>
    <x v="134"/>
    <s v="Food"/>
    <x v="1"/>
    <b v="1"/>
    <n v="2"/>
    <n v="1.3333333333333333"/>
    <s v="Lenny &amp; Larrys "/>
    <s v=" Chocolate Chip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14492628"/>
    <s v="Monday, June 6, 2022"/>
    <s v="Cash"/>
    <n v="110"/>
    <n v="1.5"/>
    <n v="1"/>
    <n v="110"/>
    <n v="1.5"/>
    <n v="1"/>
    <n v="1.5"/>
    <n v="1.5"/>
    <d v="2022-06-06T00:00:00"/>
    <x v="71"/>
    <s v="Food"/>
    <x v="1"/>
    <b v="1"/>
    <n v="1.5"/>
    <n v="1"/>
    <s v="Funyuns "/>
    <s v=" Flaming Hot"/>
    <m/>
    <s v="Monday"/>
    <s v=" June 6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214506870"/>
    <s v="Monday, June 6, 2022"/>
    <s v="Cash"/>
    <n v="122"/>
    <n v="1.5"/>
    <n v="1"/>
    <n v="122"/>
    <n v="1.5"/>
    <n v="1"/>
    <n v="1.5"/>
    <n v="1.5"/>
    <d v="2022-06-06T00:00:00"/>
    <x v="18"/>
    <s v="Food"/>
    <x v="1"/>
    <b v="1"/>
    <n v="1.5"/>
    <n v="1"/>
    <s v="Oreo Mini"/>
    <m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14751287"/>
    <s v="Monday, June 6, 2022"/>
    <s v="Credit"/>
    <n v="146"/>
    <n v="3"/>
    <n v="1"/>
    <n v="146"/>
    <n v="3"/>
    <n v="1"/>
    <n v="3"/>
    <n v="3"/>
    <d v="2022-06-06T00:00:00"/>
    <x v="5"/>
    <s v="Carbonated"/>
    <x v="0"/>
    <b v="1"/>
    <n v="3"/>
    <n v="2"/>
    <s v="Monster Energy Original"/>
    <m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15044852"/>
    <s v="Monday, June 6, 2022"/>
    <s v="Cash"/>
    <n v="141"/>
    <n v="1.5"/>
    <n v="1"/>
    <n v="141"/>
    <n v="1.5"/>
    <n v="1"/>
    <n v="1.5"/>
    <n v="1.5"/>
    <d v="2022-06-06T00:00:00"/>
    <x v="44"/>
    <s v="Carbonated"/>
    <x v="0"/>
    <b v="1"/>
    <n v="1.5"/>
    <n v="1"/>
    <s v="Coca Cola "/>
    <s v=" Zero Sugar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15045492"/>
    <s v="Monday, June 6, 2022"/>
    <s v="Cash"/>
    <n v="125"/>
    <n v="1.5"/>
    <n v="1"/>
    <n v="125"/>
    <n v="1.5"/>
    <n v="1"/>
    <n v="1.5"/>
    <n v="1.5"/>
    <d v="2022-06-06T00:00:00"/>
    <x v="71"/>
    <s v="Food"/>
    <x v="1"/>
    <b v="1"/>
    <n v="1.5"/>
    <n v="1"/>
    <s v="Funyuns "/>
    <s v=" Flaming Hot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15045702"/>
    <s v="Monday, June 6, 2022"/>
    <s v="Cash"/>
    <n v="125"/>
    <n v="1.5"/>
    <n v="1"/>
    <n v="125"/>
    <n v="1.5"/>
    <n v="1"/>
    <n v="1.5"/>
    <n v="1.5"/>
    <d v="2022-06-06T00:00:00"/>
    <x v="71"/>
    <s v="Food"/>
    <x v="1"/>
    <b v="1"/>
    <n v="1.5"/>
    <n v="1"/>
    <s v="Funyuns "/>
    <s v=" Flaming Hot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15045990"/>
    <s v="Monday, June 6, 2022"/>
    <s v="Cash"/>
    <n v="120"/>
    <n v="1.5"/>
    <n v="1"/>
    <n v="120"/>
    <n v="1.5"/>
    <n v="1"/>
    <n v="1.5"/>
    <n v="1.5"/>
    <d v="2022-06-06T00:00:00"/>
    <x v="127"/>
    <s v="Food"/>
    <x v="1"/>
    <b v="1"/>
    <n v="1.5"/>
    <n v="1"/>
    <s v="Cheetos Puffs"/>
    <m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15116651"/>
    <s v="Monday, June 6, 2022"/>
    <s v="Cash"/>
    <n v="141"/>
    <n v="1.5"/>
    <n v="1"/>
    <n v="141"/>
    <n v="1.5"/>
    <n v="1"/>
    <n v="1.5"/>
    <n v="1.5"/>
    <d v="2022-06-06T00:00:00"/>
    <x v="44"/>
    <s v="Carbonated"/>
    <x v="0"/>
    <b v="1"/>
    <n v="1.5"/>
    <n v="1"/>
    <s v="Coca Cola "/>
    <s v=" Zero Sugar"/>
    <m/>
    <s v="Monday"/>
    <s v=" June 6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215488028"/>
    <s v="Tuesday, June 7, 2022"/>
    <s v="Cash"/>
    <n v="132"/>
    <n v="1.5"/>
    <n v="1"/>
    <n v="132"/>
    <n v="1.5"/>
    <n v="1"/>
    <n v="1.5"/>
    <n v="1.5"/>
    <d v="2022-06-06T00:00:00"/>
    <x v="148"/>
    <s v="Food"/>
    <x v="1"/>
    <b v="1"/>
    <n v="1.5"/>
    <n v="1"/>
    <s v="Nature's Bakery Fig Bar "/>
    <s v=" Blueberry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15490149"/>
    <s v="Tuesday, June 7, 2022"/>
    <s v="Cash"/>
    <n v="110"/>
    <n v="1.5"/>
    <n v="1"/>
    <n v="110"/>
    <n v="1.5"/>
    <n v="1"/>
    <n v="1.5"/>
    <n v="1.5"/>
    <d v="2022-06-06T00:00:00"/>
    <x v="71"/>
    <s v="Food"/>
    <x v="1"/>
    <b v="1"/>
    <n v="1.5"/>
    <n v="1"/>
    <s v="Funyuns "/>
    <s v=" Flaming Hot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15977125"/>
    <s v="Tuesday, June 7, 2022"/>
    <s v="Credit"/>
    <n v="148"/>
    <n v="3.5"/>
    <n v="1"/>
    <n v="148"/>
    <n v="3.5"/>
    <n v="1"/>
    <n v="3.5"/>
    <n v="3.5"/>
    <d v="2022-06-07T00:00:00"/>
    <x v="45"/>
    <s v="Carbonated"/>
    <x v="0"/>
    <b v="1"/>
    <n v="3.5"/>
    <n v="2.3333333333333335"/>
    <s v="Red Bull "/>
    <s v=" Original"/>
    <m/>
    <s v="Tuesday"/>
    <s v=" June 7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16383700"/>
    <s v="Tuesday, June 7, 2022"/>
    <s v="Cash"/>
    <n v="111"/>
    <n v="1.5"/>
    <n v="1"/>
    <n v="111"/>
    <n v="1.5"/>
    <n v="1"/>
    <n v="1.5"/>
    <n v="1.5"/>
    <d v="2022-06-07T00:00:00"/>
    <x v="27"/>
    <s v="Food"/>
    <x v="1"/>
    <b v="1"/>
    <n v="1.5"/>
    <n v="1"/>
    <s v="SunChips Multigrain "/>
    <s v=" Salsa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216710657"/>
    <s v="Tuesday, June 7, 2022"/>
    <s v="Cash"/>
    <n v="135"/>
    <n v="2"/>
    <n v="1"/>
    <n v="135"/>
    <n v="2"/>
    <n v="1"/>
    <n v="2"/>
    <n v="2"/>
    <d v="2022-06-07T00:00:00"/>
    <x v="80"/>
    <s v="Food"/>
    <x v="1"/>
    <b v="1"/>
    <n v="2"/>
    <n v="1.3333333333333333"/>
    <s v="RXBAR "/>
    <s v=" Protein Bar "/>
    <s v=" Peanut Butter"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BodyArmor LYTE  - Peach Mango"/>
    <s v="Water"/>
    <n v="15216852842"/>
    <s v="Tuesday, June 7, 2022"/>
    <s v="Cash"/>
    <n v="147"/>
    <n v="2.5"/>
    <n v="1"/>
    <n v="147"/>
    <n v="2.5"/>
    <n v="1"/>
    <n v="2.5"/>
    <n v="2.5"/>
    <d v="2022-06-07T00:00:00"/>
    <x v="34"/>
    <s v="Water"/>
    <x v="3"/>
    <b v="1"/>
    <n v="2.5"/>
    <n v="1.6666666666666667"/>
    <s v="BodyArmor LYTE  "/>
    <s v=" Peach Mango"/>
    <m/>
    <s v="Tuesday"/>
    <s v=" June 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17356326"/>
    <s v="Tuesday, June 7, 2022"/>
    <s v="Cash"/>
    <n v="138"/>
    <n v="2"/>
    <n v="1"/>
    <n v="138"/>
    <n v="2"/>
    <n v="1"/>
    <n v="2"/>
    <n v="2"/>
    <d v="2022-06-07T00:00:00"/>
    <x v="11"/>
    <s v="Food"/>
    <x v="1"/>
    <b v="1"/>
    <n v="2"/>
    <n v="1.3333333333333333"/>
    <s v="Wonderful Pistachios "/>
    <s v=" Variety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7916215"/>
    <s v="Tuesday, June 7, 2022"/>
    <s v="Credit"/>
    <n v="144"/>
    <n v="1.5"/>
    <n v="1"/>
    <n v="144"/>
    <n v="1.5"/>
    <n v="1"/>
    <n v="1.5"/>
    <n v="3.5"/>
    <d v="2022-06-07T00:00:00"/>
    <x v="29"/>
    <s v="Water"/>
    <x v="3"/>
    <b v="1"/>
    <n v="1.5"/>
    <n v="1"/>
    <s v="Poland Springs Water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217916215"/>
    <s v="Tuesday, June 7, 2022"/>
    <s v="Credit"/>
    <n v="134"/>
    <n v="2"/>
    <n v="1"/>
    <n v="134"/>
    <n v="2"/>
    <n v="1"/>
    <n v="2"/>
    <n v="3.5"/>
    <d v="2022-06-07T00:00:00"/>
    <x v="11"/>
    <s v="Food"/>
    <x v="1"/>
    <b v="1"/>
    <n v="2"/>
    <n v="1.3333333333333333"/>
    <s v="Wonderful Pistachios "/>
    <s v=" Variety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18013057"/>
    <s v="Tuesday, June 7, 2022"/>
    <s v="Cash"/>
    <n v="139"/>
    <n v="2.5"/>
    <n v="1"/>
    <n v="139"/>
    <n v="2.5"/>
    <n v="1"/>
    <n v="2.5"/>
    <n v="2.5"/>
    <d v="2022-06-07T00:00:00"/>
    <x v="10"/>
    <s v="Food"/>
    <x v="1"/>
    <b v="1"/>
    <n v="2.5"/>
    <n v="1.6666666666666667"/>
    <s v="KitKat "/>
    <s v=" Crisp Wafers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18181557"/>
    <s v="Tuesday, June 7, 2022"/>
    <s v="Credit"/>
    <n v="146"/>
    <n v="3.5"/>
    <n v="1"/>
    <n v="146"/>
    <n v="3.5"/>
    <n v="1"/>
    <n v="3.5"/>
    <n v="3.5"/>
    <d v="2022-06-07T00:00:00"/>
    <x v="146"/>
    <s v="Cell is Blank - Dis-regard"/>
    <x v="2"/>
    <b v="1"/>
    <n v="3.5"/>
    <n v="2.3333333333333335"/>
    <s v="Starbucks Doubleshot Energy "/>
    <s v=" Coffee"/>
    <m/>
    <s v="Tuesday"/>
    <s v=" June 7"/>
    <n v="2022"/>
    <n v="6527"/>
  </r>
  <r>
    <s v="Processed"/>
    <s v="VJ300205292"/>
    <s v="Brunswick Sq Mall"/>
    <s v="BSQ Mall x1364 - Zales"/>
    <n v="40.423690999999998"/>
    <n v="-74.380831999999998"/>
    <s v="Robert Irvine's - Fit Crunch -  Chocolate Pea"/>
    <s v="Food"/>
    <n v="15218138631"/>
    <s v="Tuesday, June 7, 2022"/>
    <s v="Credit"/>
    <n v="137"/>
    <n v="2"/>
    <n v="1"/>
    <n v="137"/>
    <n v="2"/>
    <n v="1"/>
    <n v="2"/>
    <n v="2"/>
    <d v="2022-06-07T00:00:00"/>
    <x v="21"/>
    <s v="Food"/>
    <x v="1"/>
    <b v="1"/>
    <n v="2"/>
    <n v="1.3333333333333333"/>
    <s v="Robert Irvine's "/>
    <s v=" Fit Crunch "/>
    <s v="  Chocolate Pea"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18150870"/>
    <s v="Tuesday, June 7, 2022"/>
    <s v="Credit"/>
    <n v="122"/>
    <n v="1.25"/>
    <n v="1"/>
    <n v="122"/>
    <n v="1.25"/>
    <n v="1"/>
    <n v="1.25"/>
    <n v="1.25"/>
    <d v="2022-06-07T00:00:00"/>
    <x v="139"/>
    <s v="Food"/>
    <x v="1"/>
    <b v="1"/>
    <n v="1.25"/>
    <n v="0.83333333333333337"/>
    <s v="Goldfish Baked "/>
    <s v=" Cheddar"/>
    <m/>
    <s v="Tuesday"/>
    <s v=" June 7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218263660"/>
    <s v="Tuesday, June 7, 2022"/>
    <s v="Cash"/>
    <n v="124"/>
    <n v="1.5"/>
    <n v="1"/>
    <n v="124"/>
    <n v="1.5"/>
    <n v="1"/>
    <n v="1.5"/>
    <n v="1.5"/>
    <d v="2022-06-07T00:00:00"/>
    <x v="48"/>
    <s v="Food"/>
    <x v="1"/>
    <b v="1"/>
    <n v="1.5"/>
    <n v="1"/>
    <s v="CheezIt "/>
    <s v=" Original"/>
    <m/>
    <s v="Tuesday"/>
    <s v=" June 7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218286062"/>
    <s v="Tuesday, June 7, 2022"/>
    <s v="Credit"/>
    <n v="113"/>
    <n v="1.5"/>
    <n v="1"/>
    <n v="113"/>
    <n v="1.5"/>
    <n v="1"/>
    <n v="1.5"/>
    <n v="1.5"/>
    <d v="2022-06-07T00:00:00"/>
    <x v="35"/>
    <s v="Food"/>
    <x v="1"/>
    <b v="1"/>
    <n v="1.5"/>
    <n v="1"/>
    <s v="SunChips Multigrain "/>
    <s v=" Harvest Cheddar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18301358"/>
    <s v="Tuesday, June 7, 2022"/>
    <s v="Cash"/>
    <n v="151"/>
    <n v="4"/>
    <n v="1"/>
    <n v="151"/>
    <n v="4"/>
    <n v="1"/>
    <n v="4"/>
    <n v="4"/>
    <d v="2022-06-07T00:00:00"/>
    <x v="142"/>
    <s v="Cell is Blank - Dis-regard"/>
    <x v="1"/>
    <b v="1"/>
    <n v="4"/>
    <n v="2.6666666666666665"/>
    <s v="Mini Chips Ahoy "/>
    <s v=" Go Paks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BodyArmor LYTE  - Peach Mango"/>
    <s v="Water"/>
    <n v="15218388838"/>
    <s v="Tuesday, June 7, 2022"/>
    <s v="Cash"/>
    <n v="147"/>
    <n v="2.5"/>
    <n v="1"/>
    <n v="147"/>
    <n v="2.5"/>
    <n v="1"/>
    <n v="2.5"/>
    <n v="2.5"/>
    <d v="2022-06-07T00:00:00"/>
    <x v="34"/>
    <s v="Water"/>
    <x v="3"/>
    <b v="1"/>
    <n v="2.5"/>
    <n v="1.6666666666666667"/>
    <s v="BodyArmor LYTE  "/>
    <s v=" Peach Mango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218419299"/>
    <s v="Tuesday, June 7, 2022"/>
    <s v="Cash"/>
    <n v="152"/>
    <n v="4"/>
    <n v="1"/>
    <n v="152"/>
    <n v="4"/>
    <n v="1"/>
    <n v="4"/>
    <n v="4"/>
    <d v="2022-06-07T00:00:00"/>
    <x v="143"/>
    <s v="Cell is Blank - Dis-regard"/>
    <x v="1"/>
    <b v="1"/>
    <n v="4"/>
    <n v="2.6666666666666665"/>
    <s v="Oreo Mini "/>
    <s v=" Go Paks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218448377"/>
    <s v="Tuesday, June 7, 2022"/>
    <s v="Cash"/>
    <n v="121"/>
    <n v="1.5"/>
    <n v="1"/>
    <n v="121"/>
    <n v="1.5"/>
    <n v="1"/>
    <n v="1.5"/>
    <n v="1.5"/>
    <d v="2022-06-07T00:00:00"/>
    <x v="18"/>
    <s v="Food"/>
    <x v="1"/>
    <b v="1"/>
    <n v="1.5"/>
    <n v="1"/>
    <s v="Oreo Mini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18449368"/>
    <s v="Tuesday, June 7, 2022"/>
    <s v="Cash"/>
    <n v="146"/>
    <n v="3.5"/>
    <n v="1"/>
    <n v="146"/>
    <n v="3.5"/>
    <n v="1"/>
    <n v="3.5"/>
    <n v="3.5"/>
    <d v="2022-06-07T00:00:00"/>
    <x v="146"/>
    <s v="Cell is Blank - Dis-regard"/>
    <x v="2"/>
    <b v="1"/>
    <n v="3.5"/>
    <n v="2.3333333333333335"/>
    <s v="Starbucks Doubleshot Energy "/>
    <s v=" Coffee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18515524"/>
    <s v="Tuesday, June 7, 2022"/>
    <s v="Cash"/>
    <n v="110"/>
    <n v="1.5"/>
    <n v="1"/>
    <n v="110"/>
    <n v="1.5"/>
    <n v="1"/>
    <n v="1.5"/>
    <n v="1.5"/>
    <d v="2022-06-07T00:00:00"/>
    <x v="113"/>
    <s v="Food"/>
    <x v="1"/>
    <b v="1"/>
    <n v="1.5"/>
    <n v="1"/>
    <s v="Pop Corners "/>
    <s v=" Kettle Corn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218548429"/>
    <s v="Tuesday, June 7, 2022"/>
    <s v="Cash"/>
    <n v="152"/>
    <n v="4"/>
    <n v="1"/>
    <n v="152"/>
    <n v="4"/>
    <n v="1"/>
    <n v="4"/>
    <n v="4"/>
    <d v="2022-06-07T00:00:00"/>
    <x v="143"/>
    <s v="Cell is Blank - Dis-regard"/>
    <x v="1"/>
    <b v="1"/>
    <n v="4"/>
    <n v="2.6666666666666665"/>
    <s v="Oreo Mini "/>
    <s v=" Go Paks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18602582"/>
    <s v="Tuesday, June 7, 2022"/>
    <s v="Cash"/>
    <n v="146"/>
    <n v="3"/>
    <n v="1"/>
    <n v="146"/>
    <n v="3"/>
    <n v="1"/>
    <n v="3"/>
    <n v="3"/>
    <d v="2022-06-07T00:00:00"/>
    <x v="5"/>
    <s v="Carbonated"/>
    <x v="0"/>
    <b v="1"/>
    <n v="3"/>
    <n v="2"/>
    <s v="Monster Energy Original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8715928"/>
    <s v="Tuesday, June 7, 2022"/>
    <s v="Cash"/>
    <n v="144"/>
    <n v="1.5"/>
    <n v="1"/>
    <n v="144"/>
    <n v="1.5"/>
    <n v="1"/>
    <n v="1.5"/>
    <n v="1.5"/>
    <d v="2022-06-07T00:00:00"/>
    <x v="29"/>
    <s v="Water"/>
    <x v="3"/>
    <b v="1"/>
    <n v="1.5"/>
    <n v="1"/>
    <s v="Poland Springs Water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18881396"/>
    <s v="Tuesday, June 7, 2022"/>
    <s v="Credit"/>
    <n v="142"/>
    <n v="1.5"/>
    <n v="1"/>
    <n v="142"/>
    <n v="1.5"/>
    <n v="1"/>
    <n v="1.5"/>
    <n v="1.5"/>
    <d v="2022-06-07T00:00:00"/>
    <x v="44"/>
    <s v="Carbonated"/>
    <x v="0"/>
    <b v="1"/>
    <n v="1.5"/>
    <n v="1"/>
    <s v="Coca Cola "/>
    <s v=" Zero Sugar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19029553"/>
    <s v="Tuesday, June 7, 2022"/>
    <s v="Credit"/>
    <n v="146"/>
    <n v="3.5"/>
    <n v="1"/>
    <n v="146"/>
    <n v="3.5"/>
    <n v="1"/>
    <n v="3.5"/>
    <n v="3.5"/>
    <d v="2022-06-07T00:00:00"/>
    <x v="146"/>
    <s v="Cell is Blank - Dis-regard"/>
    <x v="2"/>
    <b v="1"/>
    <n v="3.5"/>
    <n v="2.3333333333333335"/>
    <s v="Starbucks Doubleshot Energy "/>
    <s v=" Coffee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9042452"/>
    <s v="Tuesday, June 7, 2022"/>
    <s v="Credit"/>
    <n v="144"/>
    <n v="1.5"/>
    <n v="1"/>
    <n v="144"/>
    <n v="1.5"/>
    <n v="1"/>
    <n v="1.5"/>
    <n v="1.5"/>
    <d v="2022-06-07T00:00:00"/>
    <x v="29"/>
    <s v="Water"/>
    <x v="3"/>
    <b v="1"/>
    <n v="1.5"/>
    <n v="1"/>
    <s v="Poland Springs Water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9123158"/>
    <s v="Tuesday, June 7, 2022"/>
    <s v="Cash"/>
    <n v="144"/>
    <n v="1.5"/>
    <n v="1"/>
    <n v="144"/>
    <n v="1.5"/>
    <n v="1"/>
    <n v="1.5"/>
    <n v="1.5"/>
    <d v="2022-06-07T00:00:00"/>
    <x v="29"/>
    <s v="Water"/>
    <x v="3"/>
    <b v="1"/>
    <n v="1.5"/>
    <n v="1"/>
    <s v="Poland Springs Water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219162303"/>
    <s v="Tuesday, June 7, 2022"/>
    <s v="Credit"/>
    <n v="134"/>
    <n v="2"/>
    <n v="1"/>
    <n v="134"/>
    <n v="2"/>
    <n v="1"/>
    <n v="2"/>
    <n v="2"/>
    <d v="2022-06-07T00:00:00"/>
    <x v="11"/>
    <s v="Food"/>
    <x v="1"/>
    <b v="1"/>
    <n v="2"/>
    <n v="1.3333333333333333"/>
    <s v="Wonderful Pistachios "/>
    <s v=" Variety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19187928"/>
    <s v="Tuesday, June 7, 2022"/>
    <s v="Cash"/>
    <n v="124"/>
    <n v="1.25"/>
    <n v="1"/>
    <n v="124"/>
    <n v="1.25"/>
    <n v="1"/>
    <n v="1.25"/>
    <n v="1.25"/>
    <d v="2022-06-07T00:00:00"/>
    <x v="48"/>
    <s v="Food"/>
    <x v="1"/>
    <b v="1"/>
    <n v="1.25"/>
    <n v="0.83333333333333337"/>
    <s v="CheezIt "/>
    <s v=" Original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19198818"/>
    <s v="Tuesday, June 7, 2022"/>
    <s v="Cash"/>
    <n v="142"/>
    <n v="1.5"/>
    <n v="1"/>
    <n v="142"/>
    <n v="1.5"/>
    <n v="1"/>
    <n v="1.5"/>
    <n v="1.5"/>
    <d v="2022-06-07T00:00:00"/>
    <x v="44"/>
    <s v="Carbonated"/>
    <x v="0"/>
    <b v="1"/>
    <n v="1.5"/>
    <n v="1"/>
    <s v="Coca Cola "/>
    <s v=" Zero Sugar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219206709"/>
    <s v="Tuesday, June 7, 2022"/>
    <s v="Cash"/>
    <n v="160"/>
    <n v="4"/>
    <n v="1"/>
    <n v="160"/>
    <n v="4"/>
    <n v="1"/>
    <n v="4"/>
    <n v="4"/>
    <d v="2022-06-07T00:00:00"/>
    <x v="144"/>
    <s v="Cell is Blank - Dis-regard"/>
    <x v="1"/>
    <b v="1"/>
    <n v="4"/>
    <n v="2.6666666666666665"/>
    <s v="Teddy Grahams "/>
    <s v=" Go Paks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19212711"/>
    <s v="Tuesday, June 7, 2022"/>
    <s v="Cash"/>
    <n v="138"/>
    <n v="2"/>
    <n v="1"/>
    <n v="138"/>
    <n v="2"/>
    <n v="1"/>
    <n v="2"/>
    <n v="2"/>
    <d v="2022-06-07T00:00:00"/>
    <x v="74"/>
    <s v="Food"/>
    <x v="1"/>
    <b v="1"/>
    <n v="2"/>
    <n v="1.3333333333333333"/>
    <s v="Oreo Single Server 6 ct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19395265"/>
    <s v="Tuesday, June 7, 2022"/>
    <s v="Credit"/>
    <n v="144"/>
    <n v="1.5"/>
    <n v="1"/>
    <n v="144"/>
    <n v="1.5"/>
    <n v="1"/>
    <n v="1.5"/>
    <n v="1.5"/>
    <d v="2022-06-07T00:00:00"/>
    <x v="29"/>
    <s v="Water"/>
    <x v="3"/>
    <b v="1"/>
    <n v="1.5"/>
    <n v="1"/>
    <s v="Poland Springs Water"/>
    <m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19468652"/>
    <s v="Tuesday, June 7, 2022"/>
    <s v="Credit"/>
    <n v="146"/>
    <n v="3.5"/>
    <n v="1"/>
    <n v="146"/>
    <n v="3.5"/>
    <n v="1"/>
    <n v="3.5"/>
    <n v="3.5"/>
    <d v="2022-06-07T00:00:00"/>
    <x v="146"/>
    <s v="Cell is Blank - Dis-regard"/>
    <x v="2"/>
    <b v="1"/>
    <n v="3.5"/>
    <n v="2.3333333333333335"/>
    <s v="Starbucks Doubleshot Energy "/>
    <s v=" Coffee"/>
    <m/>
    <s v="Tuesday"/>
    <s v=" June 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19472605"/>
    <s v="Tuesday, June 7, 2022"/>
    <s v="Credit"/>
    <n v="124"/>
    <n v="1.25"/>
    <n v="1"/>
    <n v="124"/>
    <n v="1.25"/>
    <n v="1"/>
    <n v="1.25"/>
    <n v="1.25"/>
    <d v="2022-06-07T00:00:00"/>
    <x v="48"/>
    <s v="Food"/>
    <x v="1"/>
    <b v="1"/>
    <n v="1.25"/>
    <n v="0.83333333333333337"/>
    <s v="CheezIt "/>
    <s v=" Original"/>
    <m/>
    <s v="Tuesday"/>
    <s v=" June 7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219491318"/>
    <s v="Tuesday, June 7, 2022"/>
    <s v="Credit"/>
    <n v="111"/>
    <n v="1.5"/>
    <n v="2"/>
    <n v="111"/>
    <n v="1.5"/>
    <n v="2"/>
    <n v="3"/>
    <n v="3"/>
    <d v="2022-06-07T00:00:00"/>
    <x v="118"/>
    <s v="Food"/>
    <x v="1"/>
    <b v="1"/>
    <n v="1.5"/>
    <n v="1"/>
    <s v="Pop Corners "/>
    <s v=" Spicy Queso"/>
    <m/>
    <s v="Tuesday"/>
    <s v=" June 7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219492912"/>
    <s v="Tuesday, June 7, 2022"/>
    <s v="Credit"/>
    <n v="125"/>
    <n v="1.25"/>
    <n v="1"/>
    <n v="125"/>
    <n v="1.25"/>
    <n v="1"/>
    <n v="1.25"/>
    <n v="1.25"/>
    <d v="2022-06-07T00:00:00"/>
    <x v="48"/>
    <s v="Food"/>
    <x v="1"/>
    <b v="1"/>
    <n v="1.25"/>
    <n v="0.83333333333333337"/>
    <s v="CheezIt "/>
    <s v=" Original"/>
    <m/>
    <s v="Tuesday"/>
    <s v=" June 7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19753000"/>
    <s v="Tuesday, June 7, 2022"/>
    <s v="Cash"/>
    <n v="143"/>
    <n v="2"/>
    <n v="1"/>
    <n v="143"/>
    <n v="2"/>
    <n v="1"/>
    <n v="2"/>
    <n v="2"/>
    <d v="2022-06-07T00:00:00"/>
    <x v="24"/>
    <s v="Water"/>
    <x v="3"/>
    <b v="1"/>
    <n v="2"/>
    <n v="1.3333333333333333"/>
    <s v="S. Pellegrino Sparkling Mineral Water"/>
    <m/>
    <m/>
    <s v="Tuesday"/>
    <s v=" June 7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219754380"/>
    <s v="Tuesday, June 7, 2022"/>
    <s v="Cash"/>
    <n v="144"/>
    <n v="2.75"/>
    <n v="1"/>
    <n v="144"/>
    <n v="2.75"/>
    <n v="1"/>
    <n v="2.75"/>
    <n v="2.75"/>
    <d v="2022-06-07T00:00:00"/>
    <x v="114"/>
    <s v="Non Carbonated"/>
    <x v="2"/>
    <b v="1"/>
    <n v="2.75"/>
    <n v="1.8333333333333333"/>
    <s v="Bai Antioxidant "/>
    <s v=" Kupang strawberry kiwi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20341382"/>
    <s v="Tuesday, June 7, 2022"/>
    <s v="Cash"/>
    <n v="120"/>
    <n v="1.5"/>
    <n v="1"/>
    <n v="120"/>
    <n v="1.5"/>
    <n v="1"/>
    <n v="1.5"/>
    <n v="1.5"/>
    <d v="2022-06-07T00:00:00"/>
    <x v="127"/>
    <s v="Food"/>
    <x v="1"/>
    <b v="1"/>
    <n v="1.5"/>
    <n v="1"/>
    <s v="Cheetos Puffs"/>
    <m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20346223"/>
    <s v="Tuesday, June 7, 2022"/>
    <s v="Cash"/>
    <n v="120"/>
    <n v="1.5"/>
    <n v="1"/>
    <n v="120"/>
    <n v="1.5"/>
    <n v="1"/>
    <n v="1.5"/>
    <n v="1.5"/>
    <d v="2022-06-07T00:00:00"/>
    <x v="127"/>
    <s v="Food"/>
    <x v="1"/>
    <b v="1"/>
    <n v="1.5"/>
    <n v="1"/>
    <s v="Cheetos Puffs"/>
    <m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20351441"/>
    <s v="Tuesday, June 7, 2022"/>
    <s v="Cash"/>
    <n v="144"/>
    <n v="3"/>
    <n v="1"/>
    <n v="144"/>
    <n v="3"/>
    <n v="1"/>
    <n v="3"/>
    <n v="3"/>
    <d v="2022-06-07T00:00:00"/>
    <x v="5"/>
    <s v="Carbonated"/>
    <x v="0"/>
    <b v="1"/>
    <n v="3"/>
    <n v="2"/>
    <s v="Monster Energy Original"/>
    <m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20360430"/>
    <s v="Tuesday, June 7, 2022"/>
    <s v="Cash"/>
    <n v="120"/>
    <n v="1.5"/>
    <n v="1"/>
    <n v="120"/>
    <n v="1.5"/>
    <n v="1"/>
    <n v="1.5"/>
    <n v="1.5"/>
    <d v="2022-06-07T00:00:00"/>
    <x v="127"/>
    <s v="Food"/>
    <x v="1"/>
    <b v="1"/>
    <n v="1.5"/>
    <n v="1"/>
    <s v="Cheetos Puffs"/>
    <m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20366926"/>
    <s v="Tuesday, June 7, 2022"/>
    <s v="Cash"/>
    <n v="141"/>
    <n v="1.5"/>
    <n v="1"/>
    <n v="141"/>
    <n v="1.5"/>
    <n v="1"/>
    <n v="1.5"/>
    <n v="1.5"/>
    <d v="2022-06-07T00:00:00"/>
    <x v="44"/>
    <s v="Carbonated"/>
    <x v="0"/>
    <b v="1"/>
    <n v="1.5"/>
    <n v="1"/>
    <s v="Coca Cola "/>
    <s v=" Zero Sugar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20367921"/>
    <s v="Tuesday, June 7, 2022"/>
    <s v="Cash"/>
    <n v="110"/>
    <n v="1.5"/>
    <n v="1"/>
    <n v="110"/>
    <n v="1.5"/>
    <n v="1"/>
    <n v="1.5"/>
    <n v="1.5"/>
    <d v="2022-06-07T00:00:00"/>
    <x v="71"/>
    <s v="Food"/>
    <x v="1"/>
    <b v="1"/>
    <n v="1.5"/>
    <n v="1"/>
    <s v="Funyuns "/>
    <s v=" Flaming Hot"/>
    <m/>
    <s v="Tuesday"/>
    <s v=" June 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21081325"/>
    <s v="Wednesday, June 8, 2022"/>
    <s v="Credit"/>
    <n v="148"/>
    <n v="3.5"/>
    <n v="1"/>
    <n v="148"/>
    <n v="3.5"/>
    <n v="1"/>
    <n v="3.5"/>
    <n v="3.5"/>
    <d v="2022-06-08T00:00:00"/>
    <x v="45"/>
    <s v="Carbonated"/>
    <x v="0"/>
    <b v="1"/>
    <n v="3.5"/>
    <n v="2.3333333333333335"/>
    <s v="Red Bull "/>
    <s v=" Original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221898686"/>
    <s v="Wednesday, June 8, 2022"/>
    <s v="Cash"/>
    <n v="150"/>
    <n v="3"/>
    <n v="1"/>
    <n v="150"/>
    <n v="3"/>
    <n v="1"/>
    <n v="3"/>
    <n v="3"/>
    <d v="2022-06-08T00:00:00"/>
    <x v="133"/>
    <s v="Food"/>
    <x v="1"/>
    <b v="1"/>
    <n v="3"/>
    <n v="2"/>
    <s v="CheezIt "/>
    <s v=" Go Paks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22069023"/>
    <s v="Wednesday, June 8, 2022"/>
    <s v="Credit"/>
    <n v="125"/>
    <n v="1.5"/>
    <n v="1"/>
    <n v="125"/>
    <n v="1.5"/>
    <n v="1"/>
    <n v="1.5"/>
    <n v="3"/>
    <d v="2022-06-08T00:00:00"/>
    <x v="71"/>
    <s v="Food"/>
    <x v="1"/>
    <b v="1"/>
    <n v="1.5"/>
    <n v="1"/>
    <s v="Funyuns "/>
    <s v=" Flaming Hot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22069023"/>
    <s v="Wednesday, June 8, 2022"/>
    <s v="Credit"/>
    <n v="110"/>
    <n v="1.5"/>
    <n v="1"/>
    <n v="110"/>
    <n v="1.5"/>
    <n v="1"/>
    <n v="1.5"/>
    <n v="3"/>
    <d v="2022-06-08T00:00:00"/>
    <x v="71"/>
    <s v="Food"/>
    <x v="1"/>
    <b v="1"/>
    <n v="1.5"/>
    <n v="1"/>
    <s v="Funyuns "/>
    <s v=" Flaming Hot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222088568"/>
    <s v="Wednesday, June 8, 2022"/>
    <s v="Credit"/>
    <n v="131"/>
    <n v="2"/>
    <n v="1"/>
    <n v="131"/>
    <n v="2"/>
    <n v="1"/>
    <n v="2"/>
    <n v="3.5"/>
    <d v="2022-06-08T00:00:00"/>
    <x v="21"/>
    <s v="Food"/>
    <x v="1"/>
    <b v="1"/>
    <n v="2"/>
    <n v="1.3333333333333333"/>
    <s v="Robert Irvine's "/>
    <s v=" Fit Crunch "/>
    <s v="  Chocolate Pea"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22088568"/>
    <s v="Wednesday, June 8, 2022"/>
    <s v="Credit"/>
    <n v="144"/>
    <n v="1.5"/>
    <n v="1"/>
    <n v="144"/>
    <n v="1.5"/>
    <n v="1"/>
    <n v="1.5"/>
    <n v="3.5"/>
    <d v="2022-06-08T00:00:00"/>
    <x v="29"/>
    <s v="Water"/>
    <x v="3"/>
    <b v="1"/>
    <n v="1.5"/>
    <n v="1"/>
    <s v="Poland Springs Water"/>
    <m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222671887"/>
    <s v="Wednesday, June 8, 2022"/>
    <s v="Credit"/>
    <n v="133"/>
    <n v="2.5"/>
    <n v="1"/>
    <n v="133"/>
    <n v="2.5"/>
    <n v="1"/>
    <n v="2.5"/>
    <n v="2.5"/>
    <d v="2022-06-08T00:00:00"/>
    <x v="6"/>
    <s v="Food"/>
    <x v="1"/>
    <b v="1"/>
    <n v="2.5"/>
    <n v="1.6666666666666667"/>
    <s v="Seapoint Farms Dry Roasted Edamame "/>
    <s v=" Wasabi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222897136"/>
    <s v="Wednesday, June 8, 2022"/>
    <s v="Credit"/>
    <n v="112"/>
    <n v="1.5"/>
    <n v="1"/>
    <n v="112"/>
    <n v="1.5"/>
    <n v="1"/>
    <n v="1.5"/>
    <n v="1.5"/>
    <d v="2022-06-08T00:00:00"/>
    <x v="35"/>
    <s v="Food"/>
    <x v="1"/>
    <b v="1"/>
    <n v="1.5"/>
    <n v="1"/>
    <s v="SunChips Multigrain "/>
    <s v=" Harvest Cheddar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223036520"/>
    <s v="Wednesday, June 8, 2022"/>
    <s v="Credit"/>
    <n v="157"/>
    <n v="3"/>
    <n v="1"/>
    <n v="157"/>
    <n v="3"/>
    <n v="1"/>
    <n v="3"/>
    <n v="3"/>
    <d v="2022-06-08T00:00:00"/>
    <x v="98"/>
    <s v="Food"/>
    <x v="1"/>
    <b v="1"/>
    <n v="3"/>
    <n v="2"/>
    <s v="Lenny &amp; Larrys "/>
    <s v=" SnickerDoodle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223124437"/>
    <s v="Wednesday, June 8, 2022"/>
    <s v="Credit"/>
    <n v="145"/>
    <n v="2.75"/>
    <n v="1"/>
    <n v="145"/>
    <n v="2.75"/>
    <n v="1"/>
    <n v="2.75"/>
    <n v="2.75"/>
    <d v="2022-06-08T00:00:00"/>
    <x v="120"/>
    <s v="Non Carbonated"/>
    <x v="2"/>
    <b v="1"/>
    <n v="2.75"/>
    <n v="1.8333333333333333"/>
    <s v="Bai Antioxidant "/>
    <s v=" Tanzania Lemon Super Tea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23491318"/>
    <s v="Wednesday, June 8, 2022"/>
    <s v="Credit"/>
    <n v="144"/>
    <n v="1.5"/>
    <n v="1"/>
    <n v="144"/>
    <n v="1.5"/>
    <n v="1"/>
    <n v="1.5"/>
    <n v="1.5"/>
    <d v="2022-06-08T00:00:00"/>
    <x v="29"/>
    <s v="Water"/>
    <x v="3"/>
    <b v="1"/>
    <n v="1.5"/>
    <n v="1"/>
    <s v="Poland Springs Water"/>
    <m/>
    <m/>
    <s v="Wednesday"/>
    <s v=" June 8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23803856"/>
    <s v="Wednesday, June 8, 2022"/>
    <s v="Credit"/>
    <n v="111"/>
    <n v="1.5"/>
    <n v="1"/>
    <n v="111"/>
    <n v="1.5"/>
    <n v="1"/>
    <n v="1.5"/>
    <n v="1.5"/>
    <d v="2022-06-08T00:00:00"/>
    <x v="27"/>
    <s v="Food"/>
    <x v="1"/>
    <b v="1"/>
    <n v="1.5"/>
    <n v="1"/>
    <s v="SunChips Multigrain "/>
    <s v=" Salsa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24095239"/>
    <s v="Wednesday, June 8, 2022"/>
    <s v="Credit"/>
    <n v="142"/>
    <n v="1.5"/>
    <n v="1"/>
    <n v="142"/>
    <n v="1.5"/>
    <n v="1"/>
    <n v="1.5"/>
    <n v="5"/>
    <d v="2022-06-08T00:00:00"/>
    <x v="44"/>
    <s v="Carbonated"/>
    <x v="0"/>
    <b v="1"/>
    <n v="1.5"/>
    <n v="1"/>
    <s v="Coca Cola "/>
    <s v=" Zero Sugar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24095239"/>
    <s v="Wednesday, June 8, 2022"/>
    <s v="Credit"/>
    <n v="111"/>
    <n v="1.5"/>
    <n v="1"/>
    <n v="111"/>
    <n v="1.5"/>
    <n v="1"/>
    <n v="1.5"/>
    <n v="5"/>
    <d v="2022-06-08T00:00:00"/>
    <x v="117"/>
    <s v="Food"/>
    <x v="1"/>
    <b v="1"/>
    <n v="1.5"/>
    <n v="1"/>
    <s v="Pop Corners "/>
    <s v=" Sea Salt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Genius Keto Bar - Chocolate Dream"/>
    <s v="Food"/>
    <n v="15224095239"/>
    <s v="Wednesday, June 8, 2022"/>
    <s v="Credit"/>
    <n v="136"/>
    <n v="2"/>
    <n v="1"/>
    <n v="136"/>
    <n v="2"/>
    <n v="1"/>
    <n v="2"/>
    <n v="5"/>
    <d v="2022-06-08T00:00:00"/>
    <x v="96"/>
    <s v="Food"/>
    <x v="1"/>
    <b v="1"/>
    <n v="2"/>
    <n v="1.3333333333333333"/>
    <s v="Genius Keto Bar "/>
    <s v=" Chocolate Dream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224190186"/>
    <s v="Wednesday, June 8, 2022"/>
    <s v="Credit"/>
    <n v="121"/>
    <n v="1.5"/>
    <n v="1"/>
    <n v="121"/>
    <n v="1.5"/>
    <n v="1"/>
    <n v="1.5"/>
    <n v="3.5"/>
    <d v="2022-06-08T00:00:00"/>
    <x v="18"/>
    <s v="Food"/>
    <x v="1"/>
    <b v="1"/>
    <n v="1.5"/>
    <n v="1"/>
    <s v="Oreo Mini"/>
    <m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224190186"/>
    <s v="Wednesday, June 8, 2022"/>
    <s v="Credit"/>
    <n v="140"/>
    <n v="2"/>
    <n v="1"/>
    <n v="140"/>
    <n v="2"/>
    <n v="1"/>
    <n v="2"/>
    <n v="3.5"/>
    <d v="2022-06-08T00:00:00"/>
    <x v="93"/>
    <s v="Non Carbonated"/>
    <x v="2"/>
    <b v="1"/>
    <n v="2"/>
    <n v="1.3333333333333333"/>
    <s v="Iberia Coconut Water"/>
    <m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24222557"/>
    <s v="Wednesday, June 8, 2022"/>
    <s v="Credit"/>
    <n v="142"/>
    <n v="1.5"/>
    <n v="1"/>
    <n v="142"/>
    <n v="1.5"/>
    <n v="1"/>
    <n v="1.5"/>
    <n v="1.5"/>
    <d v="2022-06-08T00:00:00"/>
    <x v="44"/>
    <s v="Carbonated"/>
    <x v="0"/>
    <b v="1"/>
    <n v="1.5"/>
    <n v="1"/>
    <s v="Coca Cola "/>
    <s v=" Zero Sugar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24414942"/>
    <s v="Wednesday, June 8, 2022"/>
    <s v="Cash"/>
    <n v="141"/>
    <n v="1.5"/>
    <n v="1"/>
    <n v="141"/>
    <n v="1.5"/>
    <n v="1"/>
    <n v="1.5"/>
    <n v="1.5"/>
    <d v="2022-06-08T00:00:00"/>
    <x v="44"/>
    <s v="Carbonated"/>
    <x v="0"/>
    <b v="1"/>
    <n v="1.5"/>
    <n v="1"/>
    <s v="Coca Cola "/>
    <s v=" Zero Sugar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24629271"/>
    <s v="Wednesday, June 8, 2022"/>
    <s v="Cash"/>
    <n v="136"/>
    <n v="2.5"/>
    <n v="1"/>
    <n v="136"/>
    <n v="2.5"/>
    <n v="1"/>
    <n v="2.5"/>
    <n v="2.5"/>
    <d v="2022-06-08T00:00:00"/>
    <x v="10"/>
    <s v="Food"/>
    <x v="1"/>
    <b v="1"/>
    <n v="2.5"/>
    <n v="1.6666666666666667"/>
    <s v="KitKat "/>
    <s v=" Crisp Wafers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224637664"/>
    <s v="Wednesday, June 8, 2022"/>
    <s v="Cash"/>
    <n v="145"/>
    <n v="2.5"/>
    <n v="1"/>
    <n v="145"/>
    <n v="2.5"/>
    <n v="1"/>
    <n v="2.5"/>
    <n v="2.5"/>
    <d v="2022-06-08T00:00:00"/>
    <x v="37"/>
    <s v="Non Carbonated"/>
    <x v="2"/>
    <b v="1"/>
    <n v="2.5"/>
    <n v="1.6666666666666667"/>
    <s v="Snapple Diet Tea "/>
    <s v=" Peach Tea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224640822"/>
    <s v="Wednesday, June 8, 2022"/>
    <s v="Cash"/>
    <n v="130"/>
    <n v="1.5"/>
    <n v="1"/>
    <n v="130"/>
    <n v="1.5"/>
    <n v="1"/>
    <n v="1.5"/>
    <n v="1.5"/>
    <d v="2022-06-08T00:00:00"/>
    <x v="149"/>
    <s v="Food"/>
    <x v="1"/>
    <b v="1"/>
    <n v="1.5"/>
    <n v="1"/>
    <s v="Nature's Bakery Fig Bar "/>
    <s v=" Raspberry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24711957"/>
    <s v="Wednesday, June 8, 2022"/>
    <s v="Cash"/>
    <n v="140"/>
    <n v="1.5"/>
    <n v="1"/>
    <n v="140"/>
    <n v="1.5"/>
    <n v="1"/>
    <n v="1.5"/>
    <n v="1.5"/>
    <d v="2022-06-08T00:00:00"/>
    <x v="70"/>
    <s v="Carbonated"/>
    <x v="0"/>
    <b v="1"/>
    <n v="1.5"/>
    <n v="1"/>
    <s v="Sunkist Soda "/>
    <s v=" Orange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224774946"/>
    <s v="Wednesday, June 8, 2022"/>
    <s v="Cash"/>
    <n v="141"/>
    <n v="2"/>
    <n v="1"/>
    <n v="141"/>
    <n v="2"/>
    <n v="1"/>
    <n v="2"/>
    <n v="2"/>
    <d v="2022-06-08T00:00:00"/>
    <x v="33"/>
    <s v="Non Carbonated"/>
    <x v="2"/>
    <b v="1"/>
    <n v="2"/>
    <n v="1.3333333333333333"/>
    <s v="V8 Vegetable Juice "/>
    <s v=" Original"/>
    <m/>
    <s v="Wednesday"/>
    <s v=" June 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24905967"/>
    <s v="Wednesday, June 8, 2022"/>
    <s v="Cash"/>
    <n v="144"/>
    <n v="1.5"/>
    <n v="1"/>
    <n v="144"/>
    <n v="1.5"/>
    <n v="1"/>
    <n v="1.5"/>
    <n v="1.5"/>
    <d v="2022-06-08T00:00:00"/>
    <x v="29"/>
    <s v="Water"/>
    <x v="3"/>
    <b v="1"/>
    <n v="1.5"/>
    <n v="1"/>
    <s v="Poland Springs Water"/>
    <m/>
    <m/>
    <s v="Wednesday"/>
    <s v=" June 8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24906971"/>
    <s v="Wednesday, June 8, 2022"/>
    <s v="Cash"/>
    <n v="124"/>
    <n v="1.5"/>
    <n v="1"/>
    <n v="124"/>
    <n v="1.5"/>
    <n v="1"/>
    <n v="1.5"/>
    <n v="1.5"/>
    <d v="2022-06-08T00:00:00"/>
    <x v="1"/>
    <s v="Food"/>
    <x v="1"/>
    <b v="1"/>
    <n v="1.5"/>
    <n v="1"/>
    <s v="Takis "/>
    <s v=" Hot Chilli Pepper &amp; Lime"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224997369"/>
    <s v="Wednesday, June 8, 2022"/>
    <s v="Cash"/>
    <n v="110"/>
    <n v="1.5"/>
    <n v="1"/>
    <n v="110"/>
    <n v="1.5"/>
    <n v="1"/>
    <n v="1.5"/>
    <n v="1.5"/>
    <d v="2022-06-08T00:00:00"/>
    <x v="71"/>
    <s v="Food"/>
    <x v="1"/>
    <b v="1"/>
    <n v="1.5"/>
    <n v="1"/>
    <s v="Funyuns "/>
    <s v=" Flaming Hot"/>
    <m/>
    <s v="Wednesday"/>
    <s v=" June 8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25019882"/>
    <s v="Wednesday, June 8, 2022"/>
    <s v="Credit"/>
    <n v="138"/>
    <n v="2"/>
    <n v="1"/>
    <n v="138"/>
    <n v="2"/>
    <n v="1"/>
    <n v="2"/>
    <n v="2"/>
    <d v="2022-06-08T00:00:00"/>
    <x v="74"/>
    <s v="Food"/>
    <x v="1"/>
    <b v="1"/>
    <n v="2"/>
    <n v="1.3333333333333333"/>
    <s v="Oreo Single Server 6 ct"/>
    <m/>
    <m/>
    <s v="Wednesday"/>
    <s v=" June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25762167"/>
    <s v="Wednesday, June 8, 2022"/>
    <s v="Cash"/>
    <n v="146"/>
    <n v="3"/>
    <n v="1"/>
    <n v="146"/>
    <n v="3"/>
    <n v="1"/>
    <n v="3"/>
    <n v="3"/>
    <d v="2022-06-08T00:00:00"/>
    <x v="5"/>
    <s v="Carbonated"/>
    <x v="0"/>
    <b v="1"/>
    <n v="3"/>
    <n v="2"/>
    <s v="Monster Energy Original"/>
    <m/>
    <m/>
    <s v="Wednesday"/>
    <s v=" June 8"/>
    <n v="2022"/>
    <n v="6527"/>
  </r>
  <r>
    <s v="Processed"/>
    <s v="VJ300320686"/>
    <s v="Earle Asphalt"/>
    <s v="Earle Asphalt x1371"/>
    <n v="35.2750871"/>
    <n v="-90.466769400000004"/>
    <s v="Belvita Snack Packs - Cinnamon"/>
    <s v="Food"/>
    <n v="15226524728"/>
    <s v="Thursday, June 9, 2022"/>
    <s v="Cash"/>
    <n v="120"/>
    <n v="1.25"/>
    <n v="1"/>
    <n v="120"/>
    <n v="1.25"/>
    <n v="1"/>
    <n v="1.25"/>
    <n v="1.25"/>
    <d v="2022-06-09T00:00:00"/>
    <x v="109"/>
    <s v="Food"/>
    <x v="1"/>
    <b v="1"/>
    <n v="1.25"/>
    <n v="0.83333333333333337"/>
    <s v="Belvita Snack Packs "/>
    <s v=" Cinnamon"/>
    <m/>
    <s v="Thursday"/>
    <s v=" June 9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227304004"/>
    <s v="Thursday, June 9, 2022"/>
    <s v="Cash"/>
    <n v="144"/>
    <n v="2.75"/>
    <n v="1"/>
    <n v="144"/>
    <n v="2.75"/>
    <n v="1"/>
    <n v="2.75"/>
    <n v="2.75"/>
    <d v="2022-06-09T00:00:00"/>
    <x v="114"/>
    <s v="Non Carbonated"/>
    <x v="2"/>
    <b v="1"/>
    <n v="2.75"/>
    <n v="1.8333333333333333"/>
    <s v="Bai Antioxidant "/>
    <s v=" Kupang strawberry kiwi"/>
    <m/>
    <s v="Thursday"/>
    <s v=" June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27395112"/>
    <s v="Thursday, June 9, 2022"/>
    <s v="Cash"/>
    <n v="138"/>
    <n v="2"/>
    <n v="1"/>
    <n v="138"/>
    <n v="2"/>
    <n v="1"/>
    <n v="2"/>
    <n v="2"/>
    <d v="2022-06-09T00:00:00"/>
    <x v="11"/>
    <s v="Food"/>
    <x v="1"/>
    <b v="1"/>
    <n v="2"/>
    <n v="1.3333333333333333"/>
    <s v="Wonderful Pistachios "/>
    <s v=" Variety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228267853"/>
    <s v="Thursday, June 9, 2022"/>
    <s v="Cash"/>
    <n v="143"/>
    <n v="2.5"/>
    <n v="1"/>
    <n v="143"/>
    <n v="2.5"/>
    <n v="1"/>
    <n v="2.5"/>
    <n v="2.5"/>
    <d v="2022-06-09T00:00:00"/>
    <x v="7"/>
    <s v="Non Carbonated"/>
    <x v="2"/>
    <b v="1"/>
    <n v="2.5"/>
    <n v="1.6666666666666667"/>
    <s v="Snapple Diet Tea "/>
    <s v=" Lemon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28266771"/>
    <s v="Thursday, June 9, 2022"/>
    <s v="Cash"/>
    <n v="120"/>
    <n v="1.5"/>
    <n v="1"/>
    <n v="120"/>
    <n v="1.5"/>
    <n v="1"/>
    <n v="1.5"/>
    <n v="1.5"/>
    <d v="2022-06-09T00:00:00"/>
    <x v="127"/>
    <s v="Food"/>
    <x v="1"/>
    <b v="1"/>
    <n v="1.5"/>
    <n v="1"/>
    <s v="Cheetos Puffs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28272366"/>
    <s v="Thursday, June 9, 2022"/>
    <s v="Cash"/>
    <n v="120"/>
    <n v="1.5"/>
    <n v="1"/>
    <n v="120"/>
    <n v="1.5"/>
    <n v="1"/>
    <n v="1.5"/>
    <n v="1.5"/>
    <d v="2022-06-09T00:00:00"/>
    <x v="127"/>
    <s v="Food"/>
    <x v="1"/>
    <b v="1"/>
    <n v="1.5"/>
    <n v="1"/>
    <s v="Cheetos Puffs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228287017"/>
    <s v="Thursday, June 9, 2022"/>
    <s v="Credit"/>
    <n v="121"/>
    <n v="2"/>
    <n v="2"/>
    <n v="121"/>
    <n v="2"/>
    <n v="2"/>
    <n v="4"/>
    <n v="4"/>
    <d v="2022-06-09T00:00:00"/>
    <x v="72"/>
    <s v="Food"/>
    <x v="1"/>
    <b v="1"/>
    <n v="2"/>
    <n v="1.3333333333333333"/>
    <s v="Munchies Snack mix Flaming Hot"/>
    <m/>
    <m/>
    <s v="Thursday"/>
    <s v=" June 9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228704269"/>
    <s v="Thursday, June 9, 2022"/>
    <s v="Credit"/>
    <n v="134"/>
    <n v="2"/>
    <n v="1"/>
    <n v="134"/>
    <n v="2"/>
    <n v="1"/>
    <n v="2"/>
    <n v="2"/>
    <d v="2022-06-09T00:00:00"/>
    <x v="11"/>
    <s v="Food"/>
    <x v="1"/>
    <b v="1"/>
    <n v="2"/>
    <n v="1.3333333333333333"/>
    <s v="Wonderful Pistachios "/>
    <s v=" Variety"/>
    <m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228737002"/>
    <s v="Thursday, June 9, 2022"/>
    <s v="Cash"/>
    <n v="139"/>
    <n v="2"/>
    <n v="1"/>
    <n v="139"/>
    <n v="2"/>
    <n v="1"/>
    <n v="2"/>
    <n v="2"/>
    <d v="2022-06-09T00:00:00"/>
    <x v="110"/>
    <s v="Food"/>
    <x v="1"/>
    <b v="1"/>
    <n v="2"/>
    <n v="1.3333333333333333"/>
    <s v="Keto Bar "/>
    <s v=" Creamy Peanut Butter Chocolate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28857679"/>
    <s v="Thursday, June 9, 2022"/>
    <s v="Credit"/>
    <n v="139"/>
    <n v="2.5"/>
    <n v="1"/>
    <n v="139"/>
    <n v="2.5"/>
    <n v="1"/>
    <n v="2.5"/>
    <n v="5"/>
    <d v="2022-06-09T00:00:00"/>
    <x v="10"/>
    <s v="Food"/>
    <x v="1"/>
    <b v="1"/>
    <n v="2.5"/>
    <n v="1.6666666666666667"/>
    <s v="KitKat "/>
    <s v=" Crisp Wafers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228857679"/>
    <s v="Thursday, June 9, 2022"/>
    <s v="Credit"/>
    <n v="145"/>
    <n v="2.5"/>
    <n v="1"/>
    <n v="145"/>
    <n v="2.5"/>
    <n v="1"/>
    <n v="2.5"/>
    <n v="5"/>
    <d v="2022-06-09T00:00:00"/>
    <x v="37"/>
    <s v="Non Carbonated"/>
    <x v="2"/>
    <b v="1"/>
    <n v="2.5"/>
    <n v="1.6666666666666667"/>
    <s v="Snapple Diet Tea "/>
    <s v=" Peach Tea"/>
    <m/>
    <s v="Thursday"/>
    <s v=" June 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28906364"/>
    <s v="Thursday, June 9, 2022"/>
    <s v="Cash"/>
    <n v="138"/>
    <n v="2"/>
    <n v="1"/>
    <n v="138"/>
    <n v="2"/>
    <n v="1"/>
    <n v="2"/>
    <n v="2"/>
    <d v="2022-06-09T00:00:00"/>
    <x v="11"/>
    <s v="Food"/>
    <x v="1"/>
    <b v="1"/>
    <n v="2"/>
    <n v="1.3333333333333333"/>
    <s v="Wonderful Pistachios "/>
    <s v=" Variety"/>
    <m/>
    <s v="Thursday"/>
    <s v=" June 9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28918382"/>
    <s v="Thursday, June 9, 2022"/>
    <s v="Credit"/>
    <n v="143"/>
    <n v="2.5"/>
    <n v="1"/>
    <n v="143"/>
    <n v="2.5"/>
    <n v="1"/>
    <n v="2.5"/>
    <n v="2.5"/>
    <d v="2022-06-09T00:00:00"/>
    <x v="7"/>
    <s v="Non Carbonated"/>
    <x v="2"/>
    <b v="1"/>
    <n v="2.5"/>
    <n v="1.6666666666666667"/>
    <s v="Snapple Diet Tea "/>
    <s v=" Lemon"/>
    <m/>
    <s v="Thursday"/>
    <s v=" June 9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228925768"/>
    <s v="Thursday, June 9, 2022"/>
    <s v="Credit"/>
    <n v="148"/>
    <n v="3.5"/>
    <n v="1"/>
    <n v="148"/>
    <n v="3.5"/>
    <n v="1"/>
    <n v="3.5"/>
    <n v="3.5"/>
    <d v="2022-06-09T00:00:00"/>
    <x v="0"/>
    <s v="Carbonated"/>
    <x v="0"/>
    <b v="1"/>
    <n v="3.5"/>
    <n v="2.3333333333333335"/>
    <s v="Red Bull "/>
    <s v=" Energy Drink "/>
    <s v=" Sugar Free"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RXBAR - Protein Bar - Peanut Butter"/>
    <s v="Food"/>
    <n v="15228956197"/>
    <s v="Thursday, June 9, 2022"/>
    <s v="Credit"/>
    <n v="133"/>
    <n v="2"/>
    <n v="1"/>
    <n v="133"/>
    <n v="2"/>
    <n v="1"/>
    <n v="2"/>
    <n v="4"/>
    <d v="2022-06-09T00:00:00"/>
    <x v="80"/>
    <s v="Food"/>
    <x v="1"/>
    <b v="1"/>
    <n v="2"/>
    <n v="1.3333333333333333"/>
    <s v="RXBAR "/>
    <s v=" Protein Bar "/>
    <s v=" Peanut Butter"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228956197"/>
    <s v="Thursday, June 9, 2022"/>
    <s v="Credit"/>
    <n v="130"/>
    <n v="2"/>
    <n v="1"/>
    <n v="130"/>
    <n v="2"/>
    <n v="1"/>
    <n v="2"/>
    <n v="4"/>
    <d v="2022-06-09T00:00:00"/>
    <x v="10"/>
    <s v="Food"/>
    <x v="1"/>
    <b v="1"/>
    <n v="2"/>
    <n v="1.3333333333333333"/>
    <s v="KitKat "/>
    <s v=" Crisp Wafers"/>
    <m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Seapoint Farms Dry Roasted Edamame - Wasabi"/>
    <s v="Food"/>
    <n v="15228969261"/>
    <s v="Thursday, June 9, 2022"/>
    <s v="Credit"/>
    <n v="135"/>
    <n v="2.5"/>
    <n v="1"/>
    <n v="135"/>
    <n v="2.5"/>
    <n v="1"/>
    <n v="2.5"/>
    <n v="2.5"/>
    <d v="2022-06-09T00:00:00"/>
    <x v="6"/>
    <s v="Food"/>
    <x v="1"/>
    <b v="1"/>
    <n v="2.5"/>
    <n v="1.6666666666666667"/>
    <s v="Seapoint Farms Dry Roasted Edamame "/>
    <s v=" Wasabi"/>
    <m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228976226"/>
    <s v="Thursday, June 9, 2022"/>
    <s v="Credit"/>
    <n v="142"/>
    <n v="2"/>
    <n v="1"/>
    <n v="142"/>
    <n v="2"/>
    <n v="1"/>
    <n v="2"/>
    <n v="2"/>
    <d v="2022-06-09T00:00:00"/>
    <x v="93"/>
    <s v="Non Carbonated"/>
    <x v="2"/>
    <b v="1"/>
    <n v="2"/>
    <n v="1.3333333333333333"/>
    <s v="Iberia Coconut Water"/>
    <m/>
    <m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228983765"/>
    <s v="Thursday, June 9, 2022"/>
    <s v="Cash"/>
    <n v="113"/>
    <n v="1.5"/>
    <n v="1"/>
    <n v="113"/>
    <n v="1.5"/>
    <n v="1"/>
    <n v="1.5"/>
    <n v="1.5"/>
    <d v="2022-06-09T00:00:00"/>
    <x v="35"/>
    <s v="Food"/>
    <x v="1"/>
    <b v="1"/>
    <n v="1.5"/>
    <n v="1"/>
    <s v="SunChips Multigrain "/>
    <s v=" Harvest Cheddar"/>
    <m/>
    <s v="Thursday"/>
    <s v=" June 9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228994457"/>
    <s v="Thursday, June 9, 2022"/>
    <s v="Credit"/>
    <n v="133"/>
    <n v="2"/>
    <n v="1"/>
    <n v="133"/>
    <n v="2"/>
    <n v="1"/>
    <n v="2"/>
    <n v="2"/>
    <d v="2022-06-09T00:00:00"/>
    <x v="11"/>
    <s v="Food"/>
    <x v="1"/>
    <b v="1"/>
    <n v="2"/>
    <n v="1.3333333333333333"/>
    <s v="Wonderful Pistachios "/>
    <s v=" Variety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29354405"/>
    <s v="Thursday, June 9, 2022"/>
    <s v="Cash"/>
    <n v="142"/>
    <n v="1.5"/>
    <n v="1"/>
    <n v="142"/>
    <n v="1.5"/>
    <n v="1"/>
    <n v="1.5"/>
    <n v="1.5"/>
    <d v="2022-06-09T00:00:00"/>
    <x v="44"/>
    <s v="Carbonated"/>
    <x v="0"/>
    <b v="1"/>
    <n v="1.5"/>
    <n v="1"/>
    <s v="Coca Cola "/>
    <s v=" Zero Sugar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229354649"/>
    <s v="Thursday, June 9, 2022"/>
    <s v="Cash"/>
    <n v="130"/>
    <n v="1.5"/>
    <n v="1"/>
    <n v="130"/>
    <n v="1.5"/>
    <n v="1"/>
    <n v="1.5"/>
    <n v="1.5"/>
    <d v="2022-06-09T00:00:00"/>
    <x v="149"/>
    <s v="Food"/>
    <x v="1"/>
    <b v="1"/>
    <n v="1.5"/>
    <n v="1"/>
    <s v="Nature's Bakery Fig Bar "/>
    <s v=" Raspberry"/>
    <m/>
    <s v="Thursday"/>
    <s v=" June 9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229357705"/>
    <s v="Thursday, June 9, 2022"/>
    <s v="Credit"/>
    <n v="134"/>
    <n v="2"/>
    <n v="1"/>
    <n v="134"/>
    <n v="2"/>
    <n v="1"/>
    <n v="2"/>
    <n v="2"/>
    <d v="2022-06-09T00:00:00"/>
    <x v="11"/>
    <s v="Food"/>
    <x v="1"/>
    <b v="1"/>
    <n v="2"/>
    <n v="1.3333333333333333"/>
    <s v="Wonderful Pistachios "/>
    <s v=" Variety"/>
    <m/>
    <s v="Thursday"/>
    <s v=" June 9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230231037"/>
    <s v="Thursday, June 9, 2022"/>
    <s v="Credit"/>
    <n v="123"/>
    <n v="1.5"/>
    <n v="1"/>
    <n v="123"/>
    <n v="1.5"/>
    <n v="1"/>
    <n v="1.5"/>
    <n v="1.5"/>
    <d v="2022-06-09T00:00:00"/>
    <x v="48"/>
    <s v="Food"/>
    <x v="1"/>
    <b v="1"/>
    <n v="1.5"/>
    <n v="1"/>
    <s v="CheezIt "/>
    <s v=" Original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30287778"/>
    <s v="Thursday, June 9, 2022"/>
    <s v="Credit"/>
    <n v="146"/>
    <n v="3"/>
    <n v="1"/>
    <n v="146"/>
    <n v="3"/>
    <n v="1"/>
    <n v="3"/>
    <n v="3"/>
    <d v="2022-06-09T00:00:00"/>
    <x v="5"/>
    <s v="Carbonated"/>
    <x v="0"/>
    <b v="1"/>
    <n v="3"/>
    <n v="2"/>
    <s v="Monster Energy Original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30347323"/>
    <s v="Thursday, June 9, 2022"/>
    <s v="Cash"/>
    <n v="120"/>
    <n v="1.5"/>
    <n v="1"/>
    <n v="120"/>
    <n v="1.5"/>
    <n v="1"/>
    <n v="1.5"/>
    <n v="1.5"/>
    <d v="2022-06-09T00:00:00"/>
    <x v="127"/>
    <s v="Food"/>
    <x v="1"/>
    <b v="1"/>
    <n v="1.5"/>
    <n v="1"/>
    <s v="Cheetos Puffs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30351868"/>
    <s v="Thursday, June 9, 2022"/>
    <s v="Cash"/>
    <n v="123"/>
    <n v="1.5"/>
    <n v="1"/>
    <n v="123"/>
    <n v="1.5"/>
    <n v="1"/>
    <n v="1.5"/>
    <n v="1.5"/>
    <d v="2022-06-09T00:00:00"/>
    <x v="95"/>
    <s v="Food"/>
    <x v="1"/>
    <b v="1"/>
    <n v="1.5"/>
    <n v="1"/>
    <s v="Lays "/>
    <s v=" Classic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230404890"/>
    <s v="Thursday, June 9, 2022"/>
    <s v="Cash"/>
    <n v="112"/>
    <n v="2"/>
    <n v="1"/>
    <n v="112"/>
    <n v="2"/>
    <n v="1"/>
    <n v="2"/>
    <n v="2"/>
    <d v="2022-06-09T00:00:00"/>
    <x v="75"/>
    <s v="Food"/>
    <x v="1"/>
    <b v="1"/>
    <n v="2"/>
    <n v="1.3333333333333333"/>
    <s v="Cheetos Flaming Hot Limon Crunchy"/>
    <m/>
    <m/>
    <s v="Thursday"/>
    <s v=" June 9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30435716"/>
    <s v="Thursday, June 9, 2022"/>
    <s v="Cash"/>
    <n v="110"/>
    <n v="1.5"/>
    <n v="1"/>
    <n v="110"/>
    <n v="1.5"/>
    <n v="1"/>
    <n v="1.5"/>
    <n v="1.5"/>
    <d v="2022-06-09T00:00:00"/>
    <x v="27"/>
    <s v="Food"/>
    <x v="1"/>
    <b v="1"/>
    <n v="1.5"/>
    <n v="1"/>
    <s v="SunChips Multigrain "/>
    <s v=" Salsa"/>
    <m/>
    <s v="Thursday"/>
    <s v=" June 9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30436970"/>
    <s v="Thursday, June 9, 2022"/>
    <s v="Cash"/>
    <n v="110"/>
    <n v="1.5"/>
    <n v="1"/>
    <n v="110"/>
    <n v="1.5"/>
    <n v="1"/>
    <n v="1.5"/>
    <n v="1.5"/>
    <d v="2022-06-09T00:00:00"/>
    <x v="27"/>
    <s v="Food"/>
    <x v="1"/>
    <b v="1"/>
    <n v="1.5"/>
    <n v="1"/>
    <s v="SunChips Multigrain "/>
    <s v=" Salsa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Doritos Spicy Nacho"/>
    <m/>
    <n v="15230482742"/>
    <s v="Thursday, June 9, 2022"/>
    <s v="Cash"/>
    <n v="113"/>
    <n v="1.5"/>
    <n v="1"/>
    <n v="113"/>
    <n v="1.5"/>
    <n v="1"/>
    <n v="1.5"/>
    <n v="1.5"/>
    <d v="2022-06-09T00:00:00"/>
    <x v="140"/>
    <s v="Cell is Blank - Dis-regard"/>
    <x v="1"/>
    <b v="1"/>
    <n v="1.5"/>
    <n v="1"/>
    <s v="Doritos Spicy Nacho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30654288"/>
    <s v="Thursday, June 9, 2022"/>
    <s v="Credit"/>
    <n v="136"/>
    <n v="2.5"/>
    <n v="1"/>
    <n v="136"/>
    <n v="2.5"/>
    <n v="1"/>
    <n v="2.5"/>
    <n v="2.5"/>
    <d v="2022-06-09T00:00:00"/>
    <x v="10"/>
    <s v="Food"/>
    <x v="1"/>
    <b v="1"/>
    <n v="2.5"/>
    <n v="1.6666666666666667"/>
    <s v="KitKat "/>
    <s v=" Crisp Wafers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30883708"/>
    <s v="Thursday, June 9, 2022"/>
    <s v="Cash"/>
    <n v="123"/>
    <n v="1.5"/>
    <n v="1"/>
    <n v="123"/>
    <n v="1.5"/>
    <n v="1"/>
    <n v="1.5"/>
    <n v="1.5"/>
    <d v="2022-06-09T00:00:00"/>
    <x v="95"/>
    <s v="Food"/>
    <x v="1"/>
    <b v="1"/>
    <n v="1.5"/>
    <n v="1"/>
    <s v="Lays "/>
    <s v=" Classic"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230890664"/>
    <s v="Thursday, June 9, 2022"/>
    <s v="Cash"/>
    <n v="124"/>
    <n v="1.5"/>
    <n v="1"/>
    <n v="124"/>
    <n v="1.5"/>
    <n v="1"/>
    <n v="1.5"/>
    <n v="1.5"/>
    <d v="2022-06-09T00:00:00"/>
    <x v="128"/>
    <s v="Food"/>
    <x v="1"/>
    <b v="1"/>
    <n v="1.5"/>
    <n v="1"/>
    <s v="Cheetos Cheddar Jalapeno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30988871"/>
    <s v="Thursday, June 9, 2022"/>
    <s v="Cash"/>
    <n v="111"/>
    <n v="1.5"/>
    <n v="1"/>
    <n v="111"/>
    <n v="1.5"/>
    <n v="1"/>
    <n v="1.5"/>
    <n v="1.5"/>
    <d v="2022-06-09T00:00:00"/>
    <x v="42"/>
    <s v="Food"/>
    <x v="1"/>
    <b v="1"/>
    <n v="1.5"/>
    <n v="1"/>
    <s v="Chesters Fries Flaming hot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231040043"/>
    <s v="Thursday, June 9, 2022"/>
    <s v="Cash"/>
    <n v="112"/>
    <n v="2"/>
    <n v="1"/>
    <n v="112"/>
    <n v="2"/>
    <n v="1"/>
    <n v="2"/>
    <n v="2"/>
    <d v="2022-06-09T00:00:00"/>
    <x v="75"/>
    <s v="Food"/>
    <x v="1"/>
    <b v="1"/>
    <n v="2"/>
    <n v="1.3333333333333333"/>
    <s v="Cheetos Flaming Hot Limon Crunchy"/>
    <m/>
    <m/>
    <s v="Thursday"/>
    <s v=" June 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31604722"/>
    <s v="Friday, June 10, 2022"/>
    <s v="Credit"/>
    <n v="148"/>
    <n v="3.5"/>
    <n v="1"/>
    <n v="148"/>
    <n v="3.5"/>
    <n v="1"/>
    <n v="3.5"/>
    <n v="3.5"/>
    <d v="2022-06-10T00:00:00"/>
    <x v="45"/>
    <s v="Carbonated"/>
    <x v="0"/>
    <b v="1"/>
    <n v="3.5"/>
    <n v="2.3333333333333335"/>
    <s v="Red Bull "/>
    <s v=" Original"/>
    <m/>
    <s v="Friday"/>
    <s v=" June 10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232276338"/>
    <s v="Friday, June 10, 2022"/>
    <s v="Credit"/>
    <n v="112"/>
    <n v="1.5"/>
    <n v="1"/>
    <n v="112"/>
    <n v="1.5"/>
    <n v="1"/>
    <n v="1.5"/>
    <n v="1.5"/>
    <d v="2022-06-10T00:00:00"/>
    <x v="141"/>
    <s v="Food"/>
    <x v="1"/>
    <b v="1"/>
    <n v="1.5"/>
    <n v="1"/>
    <s v="Pop Corners "/>
    <s v=" Sweet &amp; Salty Kettle"/>
    <m/>
    <s v="Friday"/>
    <s v=" June 10"/>
    <n v="2022"/>
    <n v="6527"/>
  </r>
  <r>
    <s v="Processed"/>
    <s v="VJ300320686"/>
    <s v="Earle Asphalt"/>
    <s v="Earle Asphalt x1371"/>
    <n v="35.2750871"/>
    <n v="-90.466769400000004"/>
    <s v="Oreo Mini"/>
    <s v="Food"/>
    <n v="15232443174"/>
    <s v="Friday, June 10, 2022"/>
    <s v="Cash"/>
    <n v="121"/>
    <n v="1.5"/>
    <n v="1"/>
    <n v="121"/>
    <n v="1.5"/>
    <n v="1"/>
    <n v="1.5"/>
    <n v="1.5"/>
    <d v="2022-06-10T00:00:00"/>
    <x v="18"/>
    <s v="Food"/>
    <x v="1"/>
    <b v="1"/>
    <n v="1.5"/>
    <n v="1"/>
    <s v="Oreo Mini"/>
    <m/>
    <m/>
    <s v="Friday"/>
    <s v=" June 10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32769657"/>
    <s v="Friday, June 10, 2022"/>
    <s v="Cash"/>
    <n v="111"/>
    <n v="1.5"/>
    <n v="1"/>
    <n v="111"/>
    <n v="1.5"/>
    <n v="1"/>
    <n v="1.5"/>
    <n v="1.5"/>
    <d v="2022-06-10T00:00:00"/>
    <x v="27"/>
    <s v="Food"/>
    <x v="1"/>
    <b v="1"/>
    <n v="1.5"/>
    <n v="1"/>
    <s v="SunChips Multigrain "/>
    <s v=" Salsa"/>
    <m/>
    <s v="Friday"/>
    <s v=" June 10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233488596"/>
    <s v="Friday, June 10, 2022"/>
    <s v="Credit"/>
    <n v="113"/>
    <n v="1.5"/>
    <n v="1"/>
    <n v="113"/>
    <n v="1.5"/>
    <n v="1"/>
    <n v="1.5"/>
    <n v="1.5"/>
    <d v="2022-06-10T00:00:00"/>
    <x v="43"/>
    <s v="Food"/>
    <x v="1"/>
    <b v="1"/>
    <n v="1.5"/>
    <n v="1"/>
    <s v="Miss Vickie's Potato Chip "/>
    <s v=" Jalapeno"/>
    <m/>
    <s v="Friday"/>
    <s v=" June 10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33856161"/>
    <s v="Friday, June 10, 2022"/>
    <s v="Cash"/>
    <n v="143"/>
    <n v="2.5"/>
    <n v="1"/>
    <n v="143"/>
    <n v="2.5"/>
    <n v="1"/>
    <n v="2.5"/>
    <n v="2.5"/>
    <d v="2022-06-10T00:00:00"/>
    <x v="7"/>
    <s v="Non Carbonated"/>
    <x v="2"/>
    <b v="1"/>
    <n v="2.5"/>
    <n v="1.6666666666666667"/>
    <s v="Snapple Diet Tea "/>
    <s v=" Lemon"/>
    <m/>
    <s v="Friday"/>
    <s v=" June 10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233881463"/>
    <s v="Friday, June 10, 2022"/>
    <s v="Cash"/>
    <n v="136"/>
    <n v="1.75"/>
    <n v="1"/>
    <n v="136"/>
    <n v="1.75"/>
    <n v="1"/>
    <n v="1.75"/>
    <n v="1.75"/>
    <d v="2022-06-10T00:00:00"/>
    <x v="10"/>
    <s v="Food"/>
    <x v="1"/>
    <b v="1"/>
    <n v="1.75"/>
    <n v="1.1666666666666667"/>
    <s v="KitKat "/>
    <s v=" Crisp Wafers"/>
    <m/>
    <s v="Friday"/>
    <s v=" June 10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33881551"/>
    <s v="Friday, June 10, 2022"/>
    <s v="Credit"/>
    <n v="138"/>
    <n v="2"/>
    <n v="1"/>
    <n v="138"/>
    <n v="2"/>
    <n v="1"/>
    <n v="2"/>
    <n v="2"/>
    <d v="2022-06-10T00:00:00"/>
    <x v="11"/>
    <s v="Food"/>
    <x v="1"/>
    <b v="1"/>
    <n v="2"/>
    <n v="1.3333333333333333"/>
    <s v="Wonderful Pistachios "/>
    <s v=" Variety"/>
    <m/>
    <s v="Friday"/>
    <s v=" June 10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33886073"/>
    <s v="Friday, June 10, 2022"/>
    <s v="Credit"/>
    <n v="138"/>
    <n v="2"/>
    <n v="1"/>
    <n v="138"/>
    <n v="2"/>
    <n v="1"/>
    <n v="2"/>
    <n v="2"/>
    <d v="2022-06-10T00:00:00"/>
    <x v="11"/>
    <s v="Food"/>
    <x v="1"/>
    <b v="1"/>
    <n v="2"/>
    <n v="1.3333333333333333"/>
    <s v="Wonderful Pistachios "/>
    <s v=" Variety"/>
    <m/>
    <s v="Friday"/>
    <s v=" June 10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234205453"/>
    <s v="Friday, June 10, 2022"/>
    <s v="Cash"/>
    <n v="145"/>
    <n v="2.75"/>
    <n v="1"/>
    <n v="145"/>
    <n v="2.75"/>
    <n v="1"/>
    <n v="2.75"/>
    <n v="2.75"/>
    <d v="2022-06-10T00:00:00"/>
    <x v="120"/>
    <s v="Non Carbonated"/>
    <x v="2"/>
    <b v="1"/>
    <n v="2.75"/>
    <n v="1.8333333333333333"/>
    <s v="Bai Antioxidant "/>
    <s v=" Tanzania Lemon Super Tea"/>
    <m/>
    <s v="Friday"/>
    <s v=" June 1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34339339"/>
    <s v="Friday, June 10, 2022"/>
    <s v="Credit"/>
    <n v="144"/>
    <n v="1.5"/>
    <n v="1"/>
    <n v="144"/>
    <n v="1.5"/>
    <n v="1"/>
    <n v="1.5"/>
    <n v="1.5"/>
    <d v="2022-06-10T00:00:00"/>
    <x v="29"/>
    <s v="Water"/>
    <x v="3"/>
    <b v="1"/>
    <n v="1.5"/>
    <n v="1"/>
    <s v="Poland Springs Water"/>
    <m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34525872"/>
    <s v="Friday, June 10, 2022"/>
    <s v="Credit"/>
    <n v="136"/>
    <n v="2.5"/>
    <n v="1"/>
    <n v="136"/>
    <n v="2.5"/>
    <n v="1"/>
    <n v="2.5"/>
    <n v="2.5"/>
    <d v="2022-06-10T00:00:00"/>
    <x v="10"/>
    <s v="Food"/>
    <x v="1"/>
    <b v="1"/>
    <n v="2.5"/>
    <n v="1.6666666666666667"/>
    <s v="KitKat "/>
    <s v=" Crisp Wafers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34533951"/>
    <s v="Friday, June 10, 2022"/>
    <s v="Cash"/>
    <n v="148"/>
    <n v="3.5"/>
    <n v="1"/>
    <n v="148"/>
    <n v="3.5"/>
    <n v="1"/>
    <n v="3.5"/>
    <n v="3.5"/>
    <d v="2022-06-10T00:00:00"/>
    <x v="45"/>
    <s v="Carbonated"/>
    <x v="0"/>
    <b v="1"/>
    <n v="3.5"/>
    <n v="2.3333333333333335"/>
    <s v="Red Bull "/>
    <s v=" Original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34534569"/>
    <s v="Friday, June 10, 2022"/>
    <s v="Cash"/>
    <n v="141"/>
    <n v="1.5"/>
    <n v="1"/>
    <n v="141"/>
    <n v="1.5"/>
    <n v="1"/>
    <n v="1.5"/>
    <n v="1.5"/>
    <d v="2022-06-10T00:00:00"/>
    <x v="44"/>
    <s v="Carbonated"/>
    <x v="0"/>
    <b v="1"/>
    <n v="1.5"/>
    <n v="1"/>
    <s v="Coca Cola "/>
    <s v=" Zero Sugar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34543351"/>
    <s v="Friday, June 10, 2022"/>
    <s v="Cash"/>
    <n v="148"/>
    <n v="3.5"/>
    <n v="1"/>
    <n v="148"/>
    <n v="3.5"/>
    <n v="1"/>
    <n v="3.5"/>
    <n v="3.5"/>
    <d v="2022-06-10T00:00:00"/>
    <x v="45"/>
    <s v="Carbonated"/>
    <x v="0"/>
    <b v="1"/>
    <n v="3.5"/>
    <n v="2.3333333333333335"/>
    <s v="Red Bull "/>
    <s v=" Original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34540764"/>
    <s v="Friday, June 10, 2022"/>
    <s v="Cash"/>
    <n v="141"/>
    <n v="1.5"/>
    <n v="1"/>
    <n v="141"/>
    <n v="1.5"/>
    <n v="1"/>
    <n v="1.5"/>
    <n v="1.5"/>
    <d v="2022-06-10T00:00:00"/>
    <x v="44"/>
    <s v="Carbonated"/>
    <x v="0"/>
    <b v="1"/>
    <n v="1.5"/>
    <n v="1"/>
    <s v="Coca Cola "/>
    <s v=" Zero Sugar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34554112"/>
    <s v="Friday, June 10, 2022"/>
    <s v="Cash"/>
    <n v="140"/>
    <n v="1.5"/>
    <n v="1"/>
    <n v="140"/>
    <n v="1.5"/>
    <n v="1"/>
    <n v="1.5"/>
    <n v="1.5"/>
    <d v="2022-06-10T00:00:00"/>
    <x v="70"/>
    <s v="Carbonated"/>
    <x v="0"/>
    <b v="1"/>
    <n v="1.5"/>
    <n v="1"/>
    <s v="Sunkist Soda "/>
    <s v=" Orange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34561404"/>
    <s v="Friday, June 10, 2022"/>
    <s v="Cash"/>
    <n v="123"/>
    <n v="1.5"/>
    <n v="1"/>
    <n v="123"/>
    <n v="1.5"/>
    <n v="1"/>
    <n v="1.5"/>
    <n v="1.5"/>
    <d v="2022-06-10T00:00:00"/>
    <x v="95"/>
    <s v="Food"/>
    <x v="1"/>
    <b v="1"/>
    <n v="1.5"/>
    <n v="1"/>
    <s v="Lays "/>
    <s v=" Classic"/>
    <m/>
    <s v="Friday"/>
    <s v=" June 10"/>
    <n v="2022"/>
    <n v="6527"/>
  </r>
  <r>
    <s v="Processed"/>
    <s v="VJ300205292"/>
    <s v="Brunswick Sq Mall"/>
    <s v="BSQ Mall x1364 - Zales"/>
    <n v="40.423690999999998"/>
    <n v="-74.380831999999998"/>
    <s v="Pop Corners - Sea Salt"/>
    <s v="Food"/>
    <n v="15234716173"/>
    <s v="Friday, June 10, 2022"/>
    <s v="Cash"/>
    <n v="110"/>
    <n v="1.5"/>
    <n v="1"/>
    <n v="110"/>
    <n v="1.5"/>
    <n v="1"/>
    <n v="1.5"/>
    <n v="1.5"/>
    <d v="2022-06-10T00:00:00"/>
    <x v="117"/>
    <s v="Food"/>
    <x v="1"/>
    <b v="1"/>
    <n v="1.5"/>
    <n v="1"/>
    <s v="Pop Corners "/>
    <s v=" Sea Salt"/>
    <m/>
    <s v="Friday"/>
    <s v=" June 10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234725523"/>
    <s v="Friday, June 10, 2022"/>
    <s v="Cash"/>
    <n v="145"/>
    <n v="2.5"/>
    <n v="1"/>
    <n v="145"/>
    <n v="2.5"/>
    <n v="1"/>
    <n v="2.5"/>
    <n v="2.5"/>
    <d v="2022-06-10T00:00:00"/>
    <x v="81"/>
    <s v="Non Carbonated"/>
    <x v="2"/>
    <b v="1"/>
    <n v="2.5"/>
    <n v="1.6666666666666667"/>
    <s v="Snapple Tea "/>
    <s v=" Raspberry"/>
    <m/>
    <s v="Friday"/>
    <s v=" June 10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234726380"/>
    <s v="Friday, June 10, 2022"/>
    <s v="Cash"/>
    <n v="110"/>
    <n v="1.5"/>
    <n v="1"/>
    <n v="110"/>
    <n v="1.5"/>
    <n v="1"/>
    <n v="1.5"/>
    <n v="1.5"/>
    <d v="2022-06-10T00:00:00"/>
    <x v="27"/>
    <s v="Food"/>
    <x v="1"/>
    <b v="1"/>
    <n v="1.5"/>
    <n v="1"/>
    <s v="SunChips Multigrain "/>
    <s v=" Salsa"/>
    <m/>
    <s v="Friday"/>
    <s v=" June 1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34868905"/>
    <s v="Friday, June 10, 2022"/>
    <s v="Cash"/>
    <n v="124"/>
    <n v="1.25"/>
    <n v="1"/>
    <n v="124"/>
    <n v="1.25"/>
    <n v="1"/>
    <n v="1.25"/>
    <n v="1.25"/>
    <d v="2022-06-10T00:00:00"/>
    <x v="48"/>
    <s v="Food"/>
    <x v="1"/>
    <b v="1"/>
    <n v="1.25"/>
    <n v="0.83333333333333337"/>
    <s v="CheezIt "/>
    <s v=" Original"/>
    <m/>
    <s v="Friday"/>
    <s v=" June 10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234869257"/>
    <s v="Friday, June 10, 2022"/>
    <s v="Cash"/>
    <n v="145"/>
    <n v="2.75"/>
    <n v="1"/>
    <n v="145"/>
    <n v="2.75"/>
    <n v="1"/>
    <n v="2.75"/>
    <n v="2.75"/>
    <d v="2022-06-10T00:00:00"/>
    <x v="120"/>
    <s v="Non Carbonated"/>
    <x v="2"/>
    <b v="1"/>
    <n v="2.75"/>
    <n v="1.8333333333333333"/>
    <s v="Bai Antioxidant "/>
    <s v=" Tanzania Lemon Super Tea"/>
    <m/>
    <s v="Friday"/>
    <s v=" June 10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34880795"/>
    <s v="Friday, June 10, 2022"/>
    <s v="Cash"/>
    <n v="138"/>
    <n v="2"/>
    <n v="1"/>
    <n v="138"/>
    <n v="2"/>
    <n v="1"/>
    <n v="2"/>
    <n v="2"/>
    <d v="2022-06-10T00:00:00"/>
    <x v="74"/>
    <s v="Food"/>
    <x v="1"/>
    <b v="1"/>
    <n v="2"/>
    <n v="1.3333333333333333"/>
    <s v="Oreo Single Server 6 ct"/>
    <m/>
    <m/>
    <s v="Friday"/>
    <s v=" June 10"/>
    <n v="2022"/>
    <n v="6527"/>
  </r>
  <r>
    <s v="Processed"/>
    <s v="VJ300320692"/>
    <s v="EB Public Library"/>
    <s v="EB Public Library x1380"/>
    <n v="40.416893999999999"/>
    <n v="-74.420399000000003"/>
    <s v="Oreo Mini"/>
    <s v="Food"/>
    <n v="15234945315"/>
    <s v="Friday, June 10, 2022"/>
    <s v="Cash"/>
    <n v="121"/>
    <n v="1.5"/>
    <n v="1"/>
    <n v="121"/>
    <n v="1.5"/>
    <n v="1"/>
    <n v="1.5"/>
    <n v="1.5"/>
    <d v="2022-06-10T00:00:00"/>
    <x v="18"/>
    <s v="Food"/>
    <x v="1"/>
    <b v="1"/>
    <n v="1.5"/>
    <n v="1"/>
    <s v="Oreo Mini"/>
    <m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35483488"/>
    <s v="Friday, June 10, 2022"/>
    <s v="Cash"/>
    <n v="111"/>
    <n v="1.5"/>
    <n v="1"/>
    <n v="111"/>
    <n v="1.5"/>
    <n v="1"/>
    <n v="1.5"/>
    <n v="1.5"/>
    <d v="2022-06-10T00:00:00"/>
    <x v="42"/>
    <s v="Food"/>
    <x v="1"/>
    <b v="1"/>
    <n v="1.5"/>
    <n v="1"/>
    <s v="Chesters Fries Flaming hot"/>
    <m/>
    <m/>
    <s v="Friday"/>
    <s v=" June 10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235488973"/>
    <s v="Friday, June 10, 2022"/>
    <s v="Cash"/>
    <n v="113"/>
    <n v="1.5"/>
    <n v="1"/>
    <n v="113"/>
    <n v="1.5"/>
    <n v="1"/>
    <n v="1.5"/>
    <n v="1.5"/>
    <d v="2022-06-10T00:00:00"/>
    <x v="35"/>
    <s v="Food"/>
    <x v="1"/>
    <b v="1"/>
    <n v="1.5"/>
    <n v="1"/>
    <s v="SunChips Multigrain "/>
    <s v=" Harvest Cheddar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35584651"/>
    <s v="Friday, June 10, 2022"/>
    <s v="Cash"/>
    <n v="122"/>
    <n v="1.5"/>
    <n v="1"/>
    <n v="122"/>
    <n v="1.5"/>
    <n v="1"/>
    <n v="1.5"/>
    <n v="1.5"/>
    <d v="2022-06-10T00:00:00"/>
    <x v="16"/>
    <s v="Food"/>
    <x v="1"/>
    <b v="1"/>
    <n v="1.5"/>
    <n v="1"/>
    <s v="Cheetos "/>
    <s v=" Fleming Hot Crunchy"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35965819"/>
    <s v="Friday, June 10, 2022"/>
    <s v="Cash"/>
    <n v="146"/>
    <n v="3"/>
    <n v="1"/>
    <n v="146"/>
    <n v="3"/>
    <n v="1"/>
    <n v="3"/>
    <n v="3"/>
    <d v="2022-06-10T00:00:00"/>
    <x v="5"/>
    <s v="Carbonated"/>
    <x v="0"/>
    <b v="1"/>
    <n v="3"/>
    <n v="2"/>
    <s v="Monster Energy Original"/>
    <m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Doritos Spicy Nacho"/>
    <m/>
    <n v="15236156310"/>
    <s v="Friday, June 10, 2022"/>
    <s v="Cash"/>
    <n v="113"/>
    <n v="1.5"/>
    <n v="1"/>
    <n v="113"/>
    <n v="1.5"/>
    <n v="1"/>
    <n v="1.5"/>
    <n v="1.5"/>
    <d v="2022-06-10T00:00:00"/>
    <x v="140"/>
    <s v="Cell is Blank - Dis-regard"/>
    <x v="1"/>
    <b v="1"/>
    <n v="1.5"/>
    <n v="1"/>
    <s v="Doritos Spicy Nacho"/>
    <m/>
    <m/>
    <s v="Friday"/>
    <s v=" June 10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36177059"/>
    <s v="Friday, June 10, 2022"/>
    <s v="Credit"/>
    <n v="123"/>
    <n v="1.5"/>
    <n v="1"/>
    <n v="123"/>
    <n v="1.5"/>
    <n v="1"/>
    <n v="1.5"/>
    <n v="1.5"/>
    <d v="2022-06-10T00:00:00"/>
    <x v="95"/>
    <s v="Food"/>
    <x v="1"/>
    <b v="1"/>
    <n v="1.5"/>
    <n v="1"/>
    <s v="Lays "/>
    <s v=" Classic"/>
    <m/>
    <s v="Friday"/>
    <s v=" June 10"/>
    <n v="2022"/>
    <n v="6527"/>
  </r>
  <r>
    <s v="Processed"/>
    <s v="VJ300205292"/>
    <s v="Brunswick Sq Mall"/>
    <s v="BSQ Mall x1364 - Zales"/>
    <n v="40.423690999999998"/>
    <n v="-74.380831999999998"/>
    <s v="Zevia Zero Calorie Energy - Mango Ginger"/>
    <s v="Non Carbonated"/>
    <n v="15237347702"/>
    <s v="Saturday, June 11, 2022"/>
    <s v="Credit"/>
    <n v="148"/>
    <n v="2.5"/>
    <n v="1"/>
    <n v="148"/>
    <n v="2.5"/>
    <n v="1"/>
    <n v="2.5"/>
    <n v="2.5"/>
    <d v="2022-06-11T00:00:00"/>
    <x v="32"/>
    <s v="Non Carbonated"/>
    <x v="2"/>
    <b v="1"/>
    <n v="2.5"/>
    <n v="1.6666666666666667"/>
    <s v="Zevia Zero Calorie Energy "/>
    <s v=" Mango Ginger"/>
    <m/>
    <s v="Saturday"/>
    <s v=" June 11"/>
    <n v="2022"/>
    <n v="6527"/>
  </r>
  <r>
    <s v="Processed"/>
    <s v="VJ300205292"/>
    <s v="Brunswick Sq Mall"/>
    <s v="BSQ Mall x1364 - Zales"/>
    <n v="40.423690999999998"/>
    <n v="-74.380831999999998"/>
    <s v="Zevia Zero Calorie Energy - Mango Ginger"/>
    <s v="Non Carbonated"/>
    <n v="15237352901"/>
    <s v="Saturday, June 11, 2022"/>
    <s v="Credit"/>
    <n v="148"/>
    <n v="2.5"/>
    <n v="1"/>
    <n v="148"/>
    <n v="2.5"/>
    <n v="1"/>
    <n v="2.5"/>
    <n v="2.5"/>
    <d v="2022-06-11T00:00:00"/>
    <x v="32"/>
    <s v="Non Carbonated"/>
    <x v="2"/>
    <b v="1"/>
    <n v="2.5"/>
    <n v="1.6666666666666667"/>
    <s v="Zevia Zero Calorie Energy "/>
    <s v=" Mango Ginger"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37628161"/>
    <s v="Saturday, June 11, 2022"/>
    <s v="Credit"/>
    <n v="147"/>
    <n v="2.5"/>
    <n v="1"/>
    <n v="147"/>
    <n v="2.5"/>
    <n v="1"/>
    <n v="2.5"/>
    <n v="5"/>
    <d v="2022-06-11T00:00:00"/>
    <x v="81"/>
    <s v="Non Carbonated"/>
    <x v="2"/>
    <b v="1"/>
    <n v="2.5"/>
    <n v="1.6666666666666667"/>
    <s v="Snapple Tea "/>
    <s v=" Raspberry"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37628161"/>
    <s v="Saturday, June 11, 2022"/>
    <s v="Credit"/>
    <n v="136"/>
    <n v="2.5"/>
    <n v="1"/>
    <n v="136"/>
    <n v="2.5"/>
    <n v="1"/>
    <n v="2.5"/>
    <n v="5"/>
    <d v="2022-06-11T00:00:00"/>
    <x v="10"/>
    <s v="Food"/>
    <x v="1"/>
    <b v="1"/>
    <n v="2.5"/>
    <n v="1.6666666666666667"/>
    <s v="KitKat "/>
    <s v=" Crisp Wafers"/>
    <m/>
    <s v="Saturday"/>
    <s v=" June 11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38111250"/>
    <s v="Saturday, June 11, 2022"/>
    <s v="Credit"/>
    <n v="124"/>
    <n v="1.25"/>
    <n v="1"/>
    <n v="124"/>
    <n v="1.25"/>
    <n v="1"/>
    <n v="1.25"/>
    <n v="1.25"/>
    <d v="2022-06-11T00:00:00"/>
    <x v="48"/>
    <s v="Food"/>
    <x v="1"/>
    <b v="1"/>
    <n v="1.25"/>
    <n v="0.83333333333333337"/>
    <s v="CheezIt "/>
    <s v=" Original"/>
    <m/>
    <s v="Saturday"/>
    <s v=" June 11"/>
    <n v="2022"/>
    <n v="6527"/>
  </r>
  <r>
    <s v="Processed"/>
    <s v="VJ300320692"/>
    <s v="EB Public Library"/>
    <s v="EB Public Library x1380"/>
    <n v="40.416893999999999"/>
    <n v="-74.420399000000003"/>
    <s v="BodyArmor LYTE  - Peach Mango"/>
    <s v="Water"/>
    <n v="15238115297"/>
    <s v="Saturday, June 11, 2022"/>
    <s v="Credit"/>
    <n v="147"/>
    <n v="2.75"/>
    <n v="1"/>
    <n v="147"/>
    <n v="2.75"/>
    <n v="1"/>
    <n v="2.75"/>
    <n v="2.75"/>
    <d v="2022-06-11T00:00:00"/>
    <x v="34"/>
    <s v="Water"/>
    <x v="3"/>
    <b v="1"/>
    <n v="2.75"/>
    <n v="1.8333333333333333"/>
    <s v="BodyArmor LYTE  "/>
    <s v=" Peach Mango"/>
    <m/>
    <s v="Saturday"/>
    <s v=" June 11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238523264"/>
    <s v="Saturday, June 11, 2022"/>
    <s v="Credit"/>
    <n v="162"/>
    <n v="4"/>
    <n v="1"/>
    <n v="162"/>
    <n v="4"/>
    <n v="1"/>
    <n v="4"/>
    <n v="4"/>
    <d v="2022-06-11T00:00:00"/>
    <x v="143"/>
    <s v="Cell is Blank - Dis-regard"/>
    <x v="1"/>
    <b v="1"/>
    <n v="4"/>
    <n v="2.6666666666666665"/>
    <s v="Oreo Mini "/>
    <s v=" Go Paks"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38607867"/>
    <s v="Saturday, June 11, 2022"/>
    <s v="Cash"/>
    <n v="144"/>
    <n v="3"/>
    <n v="1"/>
    <n v="144"/>
    <n v="3"/>
    <n v="1"/>
    <n v="3"/>
    <n v="3"/>
    <d v="2022-06-11T00:00:00"/>
    <x v="5"/>
    <s v="Carbonated"/>
    <x v="0"/>
    <b v="1"/>
    <n v="3"/>
    <n v="2"/>
    <s v="Monster Energy Original"/>
    <m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38610655"/>
    <s v="Saturday, June 11, 2022"/>
    <s v="Cash"/>
    <n v="140"/>
    <n v="1.5"/>
    <n v="1"/>
    <n v="140"/>
    <n v="1.5"/>
    <n v="1"/>
    <n v="1.5"/>
    <n v="1.5"/>
    <d v="2022-06-11T00:00:00"/>
    <x v="70"/>
    <s v="Carbonated"/>
    <x v="0"/>
    <b v="1"/>
    <n v="1.5"/>
    <n v="1"/>
    <s v="Sunkist Soda "/>
    <s v=" Orange"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238771492"/>
    <s v="Saturday, June 11, 2022"/>
    <s v="Cash"/>
    <n v="121"/>
    <n v="2"/>
    <n v="1"/>
    <n v="121"/>
    <n v="2"/>
    <n v="1"/>
    <n v="2"/>
    <n v="2"/>
    <d v="2022-06-11T00:00:00"/>
    <x v="72"/>
    <s v="Food"/>
    <x v="1"/>
    <b v="1"/>
    <n v="2"/>
    <n v="1.3333333333333333"/>
    <s v="Munchies Snack mix Flaming Hot"/>
    <m/>
    <m/>
    <s v="Saturday"/>
    <s v=" June 1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38787209"/>
    <s v="Saturday, June 11, 2022"/>
    <s v="Cash"/>
    <n v="144"/>
    <n v="1.5"/>
    <n v="1"/>
    <n v="144"/>
    <n v="1.5"/>
    <n v="1"/>
    <n v="1.5"/>
    <n v="1.5"/>
    <d v="2022-06-11T00:00:00"/>
    <x v="29"/>
    <s v="Water"/>
    <x v="3"/>
    <b v="1"/>
    <n v="1.5"/>
    <n v="1"/>
    <s v="Poland Springs Water"/>
    <m/>
    <m/>
    <s v="Saturday"/>
    <s v=" June 1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38910250"/>
    <s v="Saturday, June 11, 2022"/>
    <s v="Cash"/>
    <n v="144"/>
    <n v="1.5"/>
    <n v="1"/>
    <n v="144"/>
    <n v="1.5"/>
    <n v="1"/>
    <n v="1.5"/>
    <n v="1.5"/>
    <d v="2022-06-11T00:00:00"/>
    <x v="29"/>
    <s v="Water"/>
    <x v="3"/>
    <b v="1"/>
    <n v="1.5"/>
    <n v="1"/>
    <s v="Poland Springs Water"/>
    <m/>
    <m/>
    <s v="Saturday"/>
    <s v=" June 1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38911988"/>
    <s v="Saturday, June 11, 2022"/>
    <s v="Cash"/>
    <n v="144"/>
    <n v="1.5"/>
    <n v="1"/>
    <n v="144"/>
    <n v="1.5"/>
    <n v="1"/>
    <n v="1.5"/>
    <n v="1.5"/>
    <d v="2022-06-11T00:00:00"/>
    <x v="29"/>
    <s v="Water"/>
    <x v="3"/>
    <b v="1"/>
    <n v="1.5"/>
    <n v="1"/>
    <s v="Poland Springs Water"/>
    <m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38952957"/>
    <s v="Saturday, June 11, 2022"/>
    <s v="Cash"/>
    <n v="139"/>
    <n v="2.5"/>
    <n v="1"/>
    <n v="139"/>
    <n v="2.5"/>
    <n v="1"/>
    <n v="2.5"/>
    <n v="2.5"/>
    <d v="2022-06-11T00:00:00"/>
    <x v="10"/>
    <s v="Food"/>
    <x v="1"/>
    <b v="1"/>
    <n v="2.5"/>
    <n v="1.6666666666666667"/>
    <s v="KitKat "/>
    <s v=" Crisp Wafers"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39125837"/>
    <s v="Saturday, June 11, 2022"/>
    <s v="Cash"/>
    <n v="146"/>
    <n v="3"/>
    <n v="1"/>
    <n v="146"/>
    <n v="3"/>
    <n v="1"/>
    <n v="3"/>
    <n v="3"/>
    <d v="2022-06-11T00:00:00"/>
    <x v="5"/>
    <s v="Carbonated"/>
    <x v="0"/>
    <b v="1"/>
    <n v="3"/>
    <n v="2"/>
    <s v="Monster Energy Original"/>
    <m/>
    <m/>
    <s v="Saturday"/>
    <s v=" June 11"/>
    <n v="2022"/>
    <n v="6527"/>
  </r>
  <r>
    <s v="Processed"/>
    <s v="VJ300320611"/>
    <s v="Brunswick Sq Mall"/>
    <s v="BSQ Mall x1366 - ATT"/>
    <n v="40.423690999999998"/>
    <n v="-74.380831999999998"/>
    <s v="Kinder - Bueno - Crispy Creamy Chocolate"/>
    <s v="Food"/>
    <n v="15239392732"/>
    <s v="Saturday, June 11, 2022"/>
    <s v="Credit"/>
    <n v="135"/>
    <n v="2"/>
    <n v="1"/>
    <n v="135"/>
    <n v="2"/>
    <n v="1"/>
    <n v="2"/>
    <n v="2"/>
    <d v="2022-06-13T00:00:00"/>
    <x v="78"/>
    <s v="Food"/>
    <x v="1"/>
    <b v="1"/>
    <n v="2"/>
    <n v="1.3333333333333333"/>
    <s v="Kinder "/>
    <s v=" Bueno "/>
    <s v=" Crispy Creamy Chocolate"/>
    <s v="Saturday"/>
    <s v=" June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39521501"/>
    <s v="Saturday, June 11, 2022"/>
    <s v="Cash"/>
    <n v="136"/>
    <n v="2.5"/>
    <n v="1"/>
    <n v="136"/>
    <n v="2.5"/>
    <n v="1"/>
    <n v="2.5"/>
    <n v="2.5"/>
    <d v="2022-06-11T00:00:00"/>
    <x v="10"/>
    <s v="Food"/>
    <x v="1"/>
    <b v="1"/>
    <n v="2.5"/>
    <n v="1.6666666666666667"/>
    <s v="KitKat "/>
    <s v=" Crisp Wafers"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39530377"/>
    <s v="Saturday, June 11, 2022"/>
    <s v="Cash"/>
    <n v="111"/>
    <n v="1.5"/>
    <n v="1"/>
    <n v="111"/>
    <n v="1.5"/>
    <n v="1"/>
    <n v="1.5"/>
    <n v="1.5"/>
    <d v="2022-06-11T00:00:00"/>
    <x v="42"/>
    <s v="Food"/>
    <x v="1"/>
    <b v="1"/>
    <n v="1.5"/>
    <n v="1"/>
    <s v="Chesters Fries Flaming hot"/>
    <m/>
    <m/>
    <s v="Saturday"/>
    <s v=" June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39723997"/>
    <s v="Sunday, June 12, 2022"/>
    <s v="Cash"/>
    <n v="122"/>
    <n v="1.5"/>
    <n v="1"/>
    <n v="122"/>
    <n v="1.5"/>
    <n v="1"/>
    <n v="1.5"/>
    <n v="1.5"/>
    <d v="2022-06-11T00:00:00"/>
    <x v="16"/>
    <s v="Food"/>
    <x v="1"/>
    <b v="1"/>
    <n v="1.5"/>
    <n v="1"/>
    <s v="Cheetos "/>
    <s v=" Fleming Hot Crunchy"/>
    <m/>
    <s v="Sunday"/>
    <s v=" June 1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39814862"/>
    <s v="Sunday, June 12, 2022"/>
    <s v="Cash"/>
    <n v="144"/>
    <n v="3"/>
    <n v="1"/>
    <n v="144"/>
    <n v="3"/>
    <n v="1"/>
    <n v="3"/>
    <n v="3"/>
    <d v="2022-06-11T00:00:00"/>
    <x v="5"/>
    <s v="Carbonated"/>
    <x v="0"/>
    <b v="1"/>
    <n v="3"/>
    <n v="2"/>
    <s v="Monster Energy Original"/>
    <m/>
    <m/>
    <s v="Sunday"/>
    <s v=" June 12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39815398"/>
    <s v="Sunday, June 12, 2022"/>
    <s v="Cash"/>
    <n v="111"/>
    <n v="1.5"/>
    <n v="1"/>
    <n v="111"/>
    <n v="1.5"/>
    <n v="1"/>
    <n v="1.5"/>
    <n v="1.5"/>
    <d v="2022-06-11T00:00:00"/>
    <x v="42"/>
    <s v="Food"/>
    <x v="1"/>
    <b v="1"/>
    <n v="1.5"/>
    <n v="1"/>
    <s v="Chesters Fries Flaming hot"/>
    <m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240544748"/>
    <s v="Sunday, June 12, 2022"/>
    <s v="Credit"/>
    <n v="150"/>
    <n v="3"/>
    <n v="1"/>
    <n v="150"/>
    <n v="3"/>
    <n v="1"/>
    <n v="3"/>
    <n v="3"/>
    <d v="2022-06-12T00:00:00"/>
    <x v="133"/>
    <s v="Food"/>
    <x v="1"/>
    <b v="1"/>
    <n v="3"/>
    <n v="2"/>
    <s v="CheezIt "/>
    <s v=" Go Paks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240725973"/>
    <s v="Sunday, June 12, 2022"/>
    <s v="Credit"/>
    <n v="120"/>
    <n v="1.5"/>
    <n v="1"/>
    <n v="120"/>
    <n v="1.5"/>
    <n v="1"/>
    <n v="1.5"/>
    <n v="1.5"/>
    <d v="2022-06-12T00:00:00"/>
    <x v="139"/>
    <s v="Food"/>
    <x v="1"/>
    <b v="1"/>
    <n v="1.5"/>
    <n v="1"/>
    <s v="Goldfish Baked "/>
    <s v=" Cheddar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Seapoint Farms Dry Roasted Edamame - Wasabi"/>
    <s v="Food"/>
    <n v="15240728138"/>
    <s v="Sunday, June 12, 2022"/>
    <s v="Credit"/>
    <n v="135"/>
    <n v="2.5"/>
    <n v="1"/>
    <n v="135"/>
    <n v="2.5"/>
    <n v="1"/>
    <n v="2.5"/>
    <n v="2.5"/>
    <d v="2022-06-12T00:00:00"/>
    <x v="6"/>
    <s v="Food"/>
    <x v="1"/>
    <b v="1"/>
    <n v="2.5"/>
    <n v="1.6666666666666667"/>
    <s v="Seapoint Farms Dry Roasted Edamame "/>
    <s v=" Wasabi"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240923259"/>
    <s v="Sunday, June 12, 2022"/>
    <s v="Cash"/>
    <n v="114"/>
    <n v="2"/>
    <n v="1"/>
    <n v="114"/>
    <n v="2"/>
    <n v="1"/>
    <n v="2"/>
    <n v="2"/>
    <d v="2022-06-12T00:00:00"/>
    <x v="147"/>
    <s v="Food"/>
    <x v="1"/>
    <b v="1"/>
    <n v="2"/>
    <n v="1.3333333333333333"/>
    <s v="Snyder's of Hanover Pretzel Pieces "/>
    <s v=" Cheddar"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40949751"/>
    <s v="Sunday, June 12, 2022"/>
    <s v="Credit"/>
    <n v="161"/>
    <n v="4"/>
    <n v="1"/>
    <n v="161"/>
    <n v="4"/>
    <n v="1"/>
    <n v="4"/>
    <n v="4"/>
    <d v="2022-06-12T00:00:00"/>
    <x v="142"/>
    <s v="Cell is Blank - Dis-regard"/>
    <x v="1"/>
    <b v="1"/>
    <n v="4"/>
    <n v="2.6666666666666665"/>
    <s v="Mini Chips Ahoy "/>
    <s v=" Go Paks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40960711"/>
    <s v="Sunday, June 12, 2022"/>
    <s v="Cash"/>
    <n v="124"/>
    <n v="1.5"/>
    <n v="1"/>
    <n v="124"/>
    <n v="1.5"/>
    <n v="1"/>
    <n v="1.5"/>
    <n v="1.5"/>
    <d v="2022-06-12T00:00:00"/>
    <x v="1"/>
    <s v="Food"/>
    <x v="1"/>
    <b v="1"/>
    <n v="1.5"/>
    <n v="1"/>
    <s v="Takis "/>
    <s v=" Hot Chilli Pepper &amp; Lime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40983401"/>
    <s v="Sunday, June 12, 2022"/>
    <s v="Cash"/>
    <n v="144"/>
    <n v="1.5"/>
    <n v="1"/>
    <n v="144"/>
    <n v="1.5"/>
    <n v="1"/>
    <n v="1.5"/>
    <n v="1.5"/>
    <d v="2022-06-12T00:00:00"/>
    <x v="29"/>
    <s v="Water"/>
    <x v="3"/>
    <b v="1"/>
    <n v="1.5"/>
    <n v="1"/>
    <s v="Poland Springs Water"/>
    <m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40990555"/>
    <s v="Sunday, June 12, 2022"/>
    <s v="Cash"/>
    <n v="124"/>
    <n v="1.25"/>
    <n v="1"/>
    <n v="124"/>
    <n v="1.25"/>
    <n v="1"/>
    <n v="1.25"/>
    <n v="1.25"/>
    <d v="2022-06-12T00:00:00"/>
    <x v="48"/>
    <s v="Food"/>
    <x v="1"/>
    <b v="1"/>
    <n v="1.25"/>
    <n v="0.83333333333333337"/>
    <s v="CheezIt "/>
    <s v=" Original"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40991862"/>
    <s v="Sunday, June 12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41003837"/>
    <s v="Sunday, June 12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41012294"/>
    <s v="Sunday, June 12, 2022"/>
    <s v="Credit"/>
    <n v="111"/>
    <n v="1.5"/>
    <n v="1"/>
    <n v="111"/>
    <n v="1.5"/>
    <n v="1"/>
    <n v="1.5"/>
    <n v="1.5"/>
    <d v="2022-06-12T00:00:00"/>
    <x v="117"/>
    <s v="Food"/>
    <x v="1"/>
    <b v="1"/>
    <n v="1.5"/>
    <n v="1"/>
    <s v="Pop Corners "/>
    <s v=" Sea Salt"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241026531"/>
    <s v="Sunday, June 12, 2022"/>
    <s v="Cash"/>
    <n v="158"/>
    <n v="2"/>
    <n v="1"/>
    <n v="158"/>
    <n v="2"/>
    <n v="1"/>
    <n v="2"/>
    <n v="2"/>
    <d v="2022-06-12T00:00:00"/>
    <x v="134"/>
    <s v="Food"/>
    <x v="1"/>
    <b v="1"/>
    <n v="2"/>
    <n v="1.3333333333333333"/>
    <s v="Lenny &amp; Larrys "/>
    <s v=" Chocolate Chip"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41035870"/>
    <s v="Sunday, June 12, 2022"/>
    <s v="Credit"/>
    <n v="138"/>
    <n v="2"/>
    <n v="1"/>
    <n v="138"/>
    <n v="2"/>
    <n v="1"/>
    <n v="2"/>
    <n v="2"/>
    <d v="2022-06-12T00:00:00"/>
    <x v="74"/>
    <s v="Food"/>
    <x v="1"/>
    <b v="1"/>
    <n v="2"/>
    <n v="1.3333333333333333"/>
    <s v="Oreo Single Server 6 ct"/>
    <m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41057650"/>
    <s v="Sunday, June 12, 2022"/>
    <s v="Credit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Sunday"/>
    <s v=" June 12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241087870"/>
    <s v="Sunday, June 12, 2022"/>
    <s v="Credit"/>
    <n v="158"/>
    <n v="2"/>
    <n v="1"/>
    <n v="158"/>
    <n v="2"/>
    <n v="1"/>
    <n v="2"/>
    <n v="2"/>
    <d v="2022-06-12T00:00:00"/>
    <x v="134"/>
    <s v="Food"/>
    <x v="1"/>
    <b v="1"/>
    <n v="2"/>
    <n v="1.3333333333333333"/>
    <s v="Lenny &amp; Larrys "/>
    <s v=" Chocolate Chip"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41115360"/>
    <s v="Sunday, June 12, 2022"/>
    <s v="Credit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5241133040"/>
    <s v="Sunday, June 12, 2022"/>
    <s v="Cash"/>
    <n v="131"/>
    <n v="2"/>
    <n v="1"/>
    <n v="131"/>
    <n v="2"/>
    <n v="1"/>
    <n v="2"/>
    <n v="2"/>
    <d v="2022-06-12T00:00:00"/>
    <x v="11"/>
    <s v="Food"/>
    <x v="1"/>
    <b v="1"/>
    <n v="2"/>
    <n v="1.3333333333333333"/>
    <s v="Wonderful Pistachios "/>
    <s v=" Variety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241134578"/>
    <s v="Sunday, June 12, 2022"/>
    <s v="Cash"/>
    <n v="121"/>
    <n v="1.5"/>
    <n v="1"/>
    <n v="121"/>
    <n v="1.5"/>
    <n v="1"/>
    <n v="1.5"/>
    <n v="1.5"/>
    <d v="2022-06-12T00:00:00"/>
    <x v="18"/>
    <s v="Food"/>
    <x v="1"/>
    <b v="1"/>
    <n v="1.5"/>
    <n v="1"/>
    <s v="Oreo Mini"/>
    <m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5241136192"/>
    <s v="Sunday, June 12, 2022"/>
    <s v="Cash"/>
    <n v="131"/>
    <n v="2"/>
    <n v="1"/>
    <n v="131"/>
    <n v="2"/>
    <n v="1"/>
    <n v="2"/>
    <n v="2"/>
    <d v="2022-06-12T00:00:00"/>
    <x v="11"/>
    <s v="Food"/>
    <x v="1"/>
    <b v="1"/>
    <n v="2"/>
    <n v="1.3333333333333333"/>
    <s v="Wonderful Pistachios "/>
    <s v=" Variety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5241138781"/>
    <s v="Sunday, June 12, 2022"/>
    <s v="Cash"/>
    <n v="131"/>
    <n v="2"/>
    <n v="1"/>
    <n v="131"/>
    <n v="2"/>
    <n v="1"/>
    <n v="2"/>
    <n v="2"/>
    <d v="2022-06-12T00:00:00"/>
    <x v="11"/>
    <s v="Food"/>
    <x v="1"/>
    <b v="1"/>
    <n v="2"/>
    <n v="1.3333333333333333"/>
    <s v="Wonderful Pistachios "/>
    <s v=" Variety"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241147255"/>
    <s v="Sunday, June 12, 2022"/>
    <s v="Credit"/>
    <n v="147"/>
    <n v="2.75"/>
    <n v="1"/>
    <n v="147"/>
    <n v="2.75"/>
    <n v="1"/>
    <n v="2.75"/>
    <n v="2.75"/>
    <d v="2022-06-13T00:00:00"/>
    <x v="15"/>
    <s v="Water"/>
    <x v="3"/>
    <b v="1"/>
    <n v="2.75"/>
    <n v="1.8333333333333333"/>
    <s v="Vitamin Water "/>
    <s v=" XXX Acai BB Pomegranate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41464192"/>
    <s v="Sunday, June 12, 2022"/>
    <s v="Cash"/>
    <n v="144"/>
    <n v="1.5"/>
    <n v="1"/>
    <n v="144"/>
    <n v="1.5"/>
    <n v="1"/>
    <n v="1.5"/>
    <n v="1.5"/>
    <d v="2022-06-12T00:00:00"/>
    <x v="29"/>
    <s v="Water"/>
    <x v="3"/>
    <b v="1"/>
    <n v="1.5"/>
    <n v="1"/>
    <s v="Poland Springs Water"/>
    <m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241563947"/>
    <s v="Sunday, June 12, 2022"/>
    <s v="Cash"/>
    <n v="147"/>
    <n v="2.75"/>
    <n v="1"/>
    <n v="147"/>
    <n v="2.75"/>
    <n v="1"/>
    <n v="2.75"/>
    <n v="2.75"/>
    <d v="2022-06-13T00:00:00"/>
    <x v="15"/>
    <s v="Water"/>
    <x v="3"/>
    <b v="1"/>
    <n v="2.75"/>
    <n v="1.8333333333333333"/>
    <s v="Vitamin Water "/>
    <s v=" XXX Acai BB Pomegranate"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241585184"/>
    <s v="Sunday, June 12, 2022"/>
    <s v="Credit"/>
    <n v="141"/>
    <n v="2"/>
    <n v="1"/>
    <n v="141"/>
    <n v="2"/>
    <n v="1"/>
    <n v="2"/>
    <n v="2"/>
    <d v="2022-06-13T00:00:00"/>
    <x v="150"/>
    <s v="Cell is Blank - Dis-regard"/>
    <x v="0"/>
    <b v="1"/>
    <n v="2"/>
    <n v="1.3333333333333333"/>
    <s v="Canada Dry "/>
    <s v=" Ginger Ale &amp; Lemonde"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41611081"/>
    <s v="Sunday, June 12, 2022"/>
    <s v="Cash"/>
    <n v="144"/>
    <n v="1.5"/>
    <n v="1"/>
    <n v="144"/>
    <n v="1.5"/>
    <n v="1"/>
    <n v="1.5"/>
    <n v="1.5"/>
    <d v="2022-06-12T00:00:00"/>
    <x v="29"/>
    <s v="Water"/>
    <x v="3"/>
    <b v="1"/>
    <n v="1.5"/>
    <n v="1"/>
    <s v="Poland Springs Water"/>
    <m/>
    <m/>
    <s v="Sunday"/>
    <s v=" June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41615328"/>
    <s v="Sunday, June 12, 2022"/>
    <s v="Cash"/>
    <n v="144"/>
    <n v="1.5"/>
    <n v="1"/>
    <n v="144"/>
    <n v="1.5"/>
    <n v="1"/>
    <n v="1.5"/>
    <n v="1.5"/>
    <d v="2022-06-12T00:00:00"/>
    <x v="29"/>
    <s v="Water"/>
    <x v="3"/>
    <b v="1"/>
    <n v="1.5"/>
    <n v="1"/>
    <s v="Poland Springs Water"/>
    <m/>
    <m/>
    <s v="Sunday"/>
    <s v=" June 12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41691911"/>
    <s v="Sunday, June 12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Sunday"/>
    <s v=" June 1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42779975"/>
    <s v="Monday, June 13, 2022"/>
    <s v="Credit"/>
    <n v="141"/>
    <n v="1.5"/>
    <n v="1"/>
    <n v="141"/>
    <n v="1.5"/>
    <n v="1"/>
    <n v="1.5"/>
    <n v="1.5"/>
    <d v="2022-06-13T00:00:00"/>
    <x v="44"/>
    <s v="Carbonated"/>
    <x v="0"/>
    <b v="1"/>
    <n v="1.5"/>
    <n v="1"/>
    <s v="Coca Cola "/>
    <s v=" Zero Sugar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43021271"/>
    <s v="Monday, June 13, 2022"/>
    <s v="Credit"/>
    <n v="148"/>
    <n v="3.5"/>
    <n v="1"/>
    <n v="148"/>
    <n v="3.5"/>
    <n v="1"/>
    <n v="3.5"/>
    <n v="3.5"/>
    <d v="2022-06-13T00:00:00"/>
    <x v="45"/>
    <s v="Carbonated"/>
    <x v="0"/>
    <b v="1"/>
    <n v="3.5"/>
    <n v="2.3333333333333335"/>
    <s v="Red Bull "/>
    <s v=" Original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43323301"/>
    <s v="Monday, June 13, 2022"/>
    <s v="Cash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243378579"/>
    <s v="Monday, June 13, 2022"/>
    <s v="Credit"/>
    <n v="123"/>
    <n v="1.5"/>
    <n v="1"/>
    <n v="123"/>
    <n v="1.5"/>
    <n v="1"/>
    <n v="1.5"/>
    <n v="1.5"/>
    <d v="2022-06-13T00:00:00"/>
    <x v="48"/>
    <s v="Food"/>
    <x v="1"/>
    <b v="1"/>
    <n v="1.5"/>
    <n v="1"/>
    <s v="CheezIt "/>
    <s v=" Original"/>
    <m/>
    <s v="Monday"/>
    <s v=" June 13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44179548"/>
    <s v="Monday, June 13, 2022"/>
    <s v="Cash"/>
    <n v="111"/>
    <n v="1.5"/>
    <n v="1"/>
    <n v="111"/>
    <n v="1.5"/>
    <n v="1"/>
    <n v="1.5"/>
    <n v="1.5"/>
    <d v="2022-06-13T00:00:00"/>
    <x v="27"/>
    <s v="Food"/>
    <x v="1"/>
    <b v="1"/>
    <n v="1.5"/>
    <n v="1"/>
    <s v="SunChips Multigrain "/>
    <s v=" Salsa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244420965"/>
    <s v="Monday, June 13, 2022"/>
    <s v="Cash"/>
    <n v="120"/>
    <n v="2"/>
    <n v="1"/>
    <n v="120"/>
    <n v="2"/>
    <n v="1"/>
    <n v="2"/>
    <n v="2"/>
    <d v="2022-06-13T00:00:00"/>
    <x v="135"/>
    <s v="Food"/>
    <x v="1"/>
    <b v="1"/>
    <n v="2"/>
    <n v="1.3333333333333333"/>
    <s v="Snyder's of Hanover Pretzel Pieces "/>
    <s v=" Honey Mu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44576643"/>
    <s v="Monday, June 13, 2022"/>
    <s v="Credit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44710267"/>
    <s v="Monday, June 13, 2022"/>
    <s v="Credit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45427551"/>
    <s v="Monday, June 13, 2022"/>
    <s v="Cash"/>
    <n v="132"/>
    <n v="2"/>
    <n v="1"/>
    <n v="132"/>
    <n v="2"/>
    <n v="1"/>
    <n v="2"/>
    <n v="2"/>
    <d v="2022-06-13T00:00:00"/>
    <x v="21"/>
    <s v="Food"/>
    <x v="1"/>
    <b v="1"/>
    <n v="2"/>
    <n v="1.3333333333333333"/>
    <s v="Robert Irvine's "/>
    <s v=" Fit Crunch "/>
    <s v="  Chocolate Pea"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45217989"/>
    <s v="Monday, June 13, 2022"/>
    <s v="Credit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45319175"/>
    <s v="Monday, June 13, 2022"/>
    <s v="Credit"/>
    <n v="151"/>
    <n v="4"/>
    <n v="1"/>
    <n v="151"/>
    <n v="4"/>
    <n v="1"/>
    <n v="4"/>
    <n v="4"/>
    <d v="2022-06-13T00:00:00"/>
    <x v="142"/>
    <s v="Cell is Blank - Dis-regard"/>
    <x v="1"/>
    <b v="1"/>
    <n v="4"/>
    <n v="2.6666666666666665"/>
    <s v="Mini Chips Ahoy "/>
    <s v=" Go Paks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45456657"/>
    <s v="Monday, June 13, 2022"/>
    <s v="Cash"/>
    <n v="151"/>
    <n v="4"/>
    <n v="1"/>
    <n v="151"/>
    <n v="4"/>
    <n v="1"/>
    <n v="4"/>
    <n v="4"/>
    <d v="2022-06-13T00:00:00"/>
    <x v="142"/>
    <s v="Cell is Blank - Dis-regard"/>
    <x v="1"/>
    <b v="1"/>
    <n v="4"/>
    <n v="2.6666666666666665"/>
    <s v="Mini Chips Ahoy "/>
    <s v=" Go Paks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45487464"/>
    <s v="Monday, June 13, 2022"/>
    <s v="Credit"/>
    <n v="147"/>
    <n v="2.5"/>
    <n v="1"/>
    <n v="147"/>
    <n v="2.5"/>
    <n v="1"/>
    <n v="2.5"/>
    <n v="5"/>
    <d v="2022-06-13T00:00:00"/>
    <x v="81"/>
    <s v="Non Carbonated"/>
    <x v="2"/>
    <b v="1"/>
    <n v="2.5"/>
    <n v="1.6666666666666667"/>
    <s v="Snapple Tea "/>
    <s v=" Raspberry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45487464"/>
    <s v="Monday, June 13, 2022"/>
    <s v="Credit"/>
    <n v="136"/>
    <n v="2.5"/>
    <n v="1"/>
    <n v="136"/>
    <n v="2.5"/>
    <n v="1"/>
    <n v="2.5"/>
    <n v="5"/>
    <d v="2022-06-13T00:00:00"/>
    <x v="10"/>
    <s v="Food"/>
    <x v="1"/>
    <b v="1"/>
    <n v="2.5"/>
    <n v="1.6666666666666667"/>
    <s v="KitKat "/>
    <s v=" Crisp Wafers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245567880"/>
    <s v="Monday, June 13, 2022"/>
    <s v="Credit"/>
    <n v="148"/>
    <n v="3"/>
    <n v="1"/>
    <n v="148"/>
    <n v="3"/>
    <n v="1"/>
    <n v="3"/>
    <n v="3"/>
    <d v="2022-06-13T00:00:00"/>
    <x v="106"/>
    <s v="Carbonated"/>
    <x v="0"/>
    <b v="1"/>
    <n v="3"/>
    <n v="2"/>
    <s v="Starbucks Refresher "/>
    <s v=" Real Coconut Water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45509442"/>
    <s v="Monday, June 13, 2022"/>
    <s v="Credit"/>
    <n v="143"/>
    <n v="2.5"/>
    <n v="1"/>
    <n v="143"/>
    <n v="2.5"/>
    <n v="1"/>
    <n v="2.5"/>
    <n v="2.5"/>
    <d v="2022-06-13T00:00:00"/>
    <x v="7"/>
    <s v="Non Carbonated"/>
    <x v="2"/>
    <b v="1"/>
    <n v="2.5"/>
    <n v="1.6666666666666667"/>
    <s v="Snapple Diet Tea "/>
    <s v=" Lemon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45535471"/>
    <s v="Monday, June 13, 2022"/>
    <s v="Cash"/>
    <n v="148"/>
    <n v="3.5"/>
    <n v="1"/>
    <n v="148"/>
    <n v="3.5"/>
    <n v="1"/>
    <n v="3.5"/>
    <n v="3.5"/>
    <d v="2022-06-13T00:00:00"/>
    <x v="45"/>
    <s v="Carbonated"/>
    <x v="0"/>
    <b v="1"/>
    <n v="3.5"/>
    <n v="2.3333333333333335"/>
    <s v="Red Bull "/>
    <s v=" Original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45550795"/>
    <s v="Monday, June 13, 2022"/>
    <s v="Cash"/>
    <n v="140"/>
    <n v="1.5"/>
    <n v="1"/>
    <n v="140"/>
    <n v="1.5"/>
    <n v="1"/>
    <n v="1.5"/>
    <n v="1.5"/>
    <d v="2022-06-13T00:00:00"/>
    <x v="70"/>
    <s v="Carbonated"/>
    <x v="0"/>
    <b v="1"/>
    <n v="1.5"/>
    <n v="1"/>
    <s v="Sunkist Soda "/>
    <s v=" Orange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45634365"/>
    <s v="Monday, June 13, 2022"/>
    <s v="Cash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245686659"/>
    <s v="Monday, June 13, 2022"/>
    <s v="Cash"/>
    <n v="112"/>
    <n v="1.5"/>
    <n v="1"/>
    <n v="112"/>
    <n v="1.5"/>
    <n v="1"/>
    <n v="1.5"/>
    <n v="1.5"/>
    <d v="2022-06-13T00:00:00"/>
    <x v="13"/>
    <s v="Food"/>
    <x v="1"/>
    <b v="1"/>
    <n v="1.5"/>
    <n v="1"/>
    <s v="Miss Vickie's Potato Chip "/>
    <s v=" Sea Salt Original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45726856"/>
    <s v="Monday, June 13, 2022"/>
    <s v="Cash"/>
    <n v="142"/>
    <n v="1.5"/>
    <n v="1"/>
    <n v="142"/>
    <n v="1.5"/>
    <n v="1"/>
    <n v="1.5"/>
    <n v="1.5"/>
    <d v="2022-06-13T00:00:00"/>
    <x v="44"/>
    <s v="Carbonated"/>
    <x v="0"/>
    <b v="1"/>
    <n v="1.5"/>
    <n v="1"/>
    <s v="Coca Cola "/>
    <s v=" Zero Sugar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45732734"/>
    <s v="Monday, June 13, 2022"/>
    <s v="Cash"/>
    <n v="110"/>
    <n v="1.5"/>
    <n v="1"/>
    <n v="110"/>
    <n v="1.5"/>
    <n v="1"/>
    <n v="1.5"/>
    <n v="1.5"/>
    <d v="2022-06-13T00:00:00"/>
    <x v="113"/>
    <s v="Food"/>
    <x v="1"/>
    <b v="1"/>
    <n v="1.5"/>
    <n v="1"/>
    <s v="Pop Corners "/>
    <s v=" Kettle Corn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45741146"/>
    <s v="Monday, June 13, 2022"/>
    <s v="Cash"/>
    <n v="138"/>
    <n v="2"/>
    <n v="1"/>
    <n v="138"/>
    <n v="2"/>
    <n v="1"/>
    <n v="2"/>
    <n v="2"/>
    <d v="2022-06-13T00:00:00"/>
    <x v="74"/>
    <s v="Food"/>
    <x v="1"/>
    <b v="1"/>
    <n v="2"/>
    <n v="1.3333333333333333"/>
    <s v="Oreo Single Server 6 ct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45748996"/>
    <s v="Monday, June 13, 2022"/>
    <s v="Cash"/>
    <n v="121"/>
    <n v="1.5"/>
    <n v="1"/>
    <n v="121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245764223"/>
    <s v="Monday, June 13, 2022"/>
    <s v="Cash"/>
    <n v="158"/>
    <n v="2"/>
    <n v="1"/>
    <n v="158"/>
    <n v="2"/>
    <n v="1"/>
    <n v="2"/>
    <n v="2"/>
    <d v="2022-06-13T00:00:00"/>
    <x v="134"/>
    <s v="Food"/>
    <x v="1"/>
    <b v="1"/>
    <n v="2"/>
    <n v="1.3333333333333333"/>
    <s v="Lenny &amp; Larrys "/>
    <s v=" Chocolate Chip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245848641"/>
    <s v="Monday, June 13, 2022"/>
    <s v="Credit"/>
    <n v="145"/>
    <n v="2.75"/>
    <n v="1"/>
    <n v="145"/>
    <n v="2.75"/>
    <n v="1"/>
    <n v="2.75"/>
    <n v="2.75"/>
    <d v="2022-06-13T00:00:00"/>
    <x v="120"/>
    <s v="Non Carbonated"/>
    <x v="2"/>
    <b v="1"/>
    <n v="2.75"/>
    <n v="1.8333333333333333"/>
    <s v="Bai Antioxidant "/>
    <s v=" Tanzania Lemon Super Tea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45997066"/>
    <s v="Monday, June 13, 2022"/>
    <s v="Cash"/>
    <n v="146"/>
    <n v="3"/>
    <n v="1"/>
    <n v="146"/>
    <n v="3"/>
    <n v="1"/>
    <n v="3"/>
    <n v="3"/>
    <d v="2022-06-13T00:00:00"/>
    <x v="5"/>
    <s v="Carbonated"/>
    <x v="0"/>
    <b v="1"/>
    <n v="3"/>
    <n v="2"/>
    <s v="Monster Energy Original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46040429"/>
    <s v="Monday, June 13, 2022"/>
    <s v="Credit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246045926"/>
    <s v="Monday, June 13, 2022"/>
    <s v="Credit"/>
    <n v="148"/>
    <n v="3"/>
    <n v="1"/>
    <n v="148"/>
    <n v="3"/>
    <n v="1"/>
    <n v="3"/>
    <n v="3"/>
    <d v="2022-06-13T00:00:00"/>
    <x v="106"/>
    <s v="Carbonated"/>
    <x v="0"/>
    <b v="1"/>
    <n v="3"/>
    <n v="2"/>
    <s v="Starbucks Refresher "/>
    <s v=" Real Coconut Water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46069755"/>
    <s v="Monday, June 13, 2022"/>
    <s v="Cash"/>
    <n v="138"/>
    <n v="2"/>
    <n v="1"/>
    <n v="138"/>
    <n v="2"/>
    <n v="1"/>
    <n v="2"/>
    <n v="2"/>
    <d v="2022-06-13T00:00:00"/>
    <x v="74"/>
    <s v="Food"/>
    <x v="1"/>
    <b v="1"/>
    <n v="2"/>
    <n v="1.3333333333333333"/>
    <s v="Oreo Single Server 6 ct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46095248"/>
    <s v="Monday, June 13, 2022"/>
    <s v="Cash"/>
    <n v="138"/>
    <n v="2"/>
    <n v="1"/>
    <n v="138"/>
    <n v="2"/>
    <n v="1"/>
    <n v="2"/>
    <n v="2"/>
    <d v="2022-06-13T00:00:00"/>
    <x v="74"/>
    <s v="Food"/>
    <x v="1"/>
    <b v="1"/>
    <n v="2"/>
    <n v="1.3333333333333333"/>
    <s v="Oreo Single Server 6 ct"/>
    <m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246172890"/>
    <s v="Monday, June 13, 2022"/>
    <s v="Credit"/>
    <n v="113"/>
    <n v="1.5"/>
    <n v="1"/>
    <n v="113"/>
    <n v="1.5"/>
    <n v="1"/>
    <n v="1.5"/>
    <n v="1.5"/>
    <d v="2022-06-13T00:00:00"/>
    <x v="3"/>
    <s v="Food"/>
    <x v="1"/>
    <b v="1"/>
    <n v="1.5"/>
    <n v="1"/>
    <s v="Miss Vickie's Potato Chip "/>
    <s v=" Sea Salt &amp; Vinega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246219168"/>
    <s v="Monday, June 13, 2022"/>
    <s v="Credit"/>
    <n v="141"/>
    <n v="1.5"/>
    <n v="1"/>
    <n v="141"/>
    <n v="1.5"/>
    <n v="1"/>
    <n v="1.5"/>
    <n v="1.5"/>
    <d v="2022-06-13T00:00:00"/>
    <x v="12"/>
    <s v="Carbonated"/>
    <x v="0"/>
    <b v="1"/>
    <n v="1.5"/>
    <n v="1"/>
    <s v="Spindrift "/>
    <s v=" Sparkling Water  Lime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46383739"/>
    <s v="Monday, June 13, 2022"/>
    <s v="Cash"/>
    <n v="144"/>
    <n v="1.5"/>
    <n v="1"/>
    <n v="144"/>
    <n v="1.5"/>
    <n v="1"/>
    <n v="1.5"/>
    <n v="1.5"/>
    <d v="2022-06-13T00:00:00"/>
    <x v="29"/>
    <s v="Water"/>
    <x v="3"/>
    <b v="1"/>
    <n v="1.5"/>
    <n v="1"/>
    <s v="Poland Springs Water"/>
    <m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246400271"/>
    <s v="Monday, June 13, 2022"/>
    <s v="Cash"/>
    <n v="111"/>
    <n v="1.5"/>
    <n v="1"/>
    <n v="111"/>
    <n v="1.5"/>
    <n v="1"/>
    <n v="1.5"/>
    <n v="1.5"/>
    <d v="2022-06-13T00:00:00"/>
    <x v="118"/>
    <s v="Food"/>
    <x v="1"/>
    <b v="1"/>
    <n v="1.5"/>
    <n v="1"/>
    <s v="Pop Corners "/>
    <s v=" Spicy Queso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246417777"/>
    <s v="Monday, June 13, 2022"/>
    <s v="Cash"/>
    <n v="143"/>
    <n v="2.5"/>
    <n v="1"/>
    <n v="143"/>
    <n v="2.5"/>
    <n v="1"/>
    <n v="2.5"/>
    <n v="2.5"/>
    <d v="2022-06-13T00:00:00"/>
    <x v="37"/>
    <s v="Non Carbonated"/>
    <x v="2"/>
    <b v="1"/>
    <n v="2.5"/>
    <n v="1.6666666666666667"/>
    <s v="Snapple Diet Tea "/>
    <s v=" Peach Tea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46413262"/>
    <s v="Monday, June 13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46417213"/>
    <s v="Monday, June 13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46419684"/>
    <s v="Monday, June 13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Monday"/>
    <s v=" June 13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46422203"/>
    <s v="Monday, June 13, 2022"/>
    <s v="Cash"/>
    <n v="124"/>
    <n v="1.5"/>
    <n v="1"/>
    <n v="124"/>
    <n v="1.5"/>
    <n v="1"/>
    <n v="1.5"/>
    <n v="1.5"/>
    <d v="2022-06-13T00:00:00"/>
    <x v="1"/>
    <s v="Food"/>
    <x v="1"/>
    <b v="1"/>
    <n v="1.5"/>
    <n v="1"/>
    <s v="Takis "/>
    <s v=" Hot Chilli Pepper &amp; Lime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46478809"/>
    <s v="Monday, June 13, 2022"/>
    <s v="Cash"/>
    <n v="143"/>
    <n v="2.5"/>
    <n v="1"/>
    <n v="143"/>
    <n v="2.5"/>
    <n v="1"/>
    <n v="2.5"/>
    <n v="2.5"/>
    <d v="2022-06-13T00:00:00"/>
    <x v="7"/>
    <s v="Non Carbonated"/>
    <x v="2"/>
    <b v="1"/>
    <n v="2.5"/>
    <n v="1.6666666666666667"/>
    <s v="Snapple Diet Tea "/>
    <s v=" Lemon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46535567"/>
    <s v="Monday, June 13, 2022"/>
    <s v="Cash"/>
    <n v="142"/>
    <n v="1.5"/>
    <n v="1"/>
    <n v="142"/>
    <n v="1.5"/>
    <n v="1"/>
    <n v="1.5"/>
    <n v="1.5"/>
    <d v="2022-06-13T00:00:00"/>
    <x v="44"/>
    <s v="Carbonated"/>
    <x v="0"/>
    <b v="1"/>
    <n v="1.5"/>
    <n v="1"/>
    <s v="Coca Cola "/>
    <s v=" Zero Sugar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46787621"/>
    <s v="Monday, June 13, 2022"/>
    <s v="Cash"/>
    <n v="140"/>
    <n v="1.5"/>
    <n v="1"/>
    <n v="140"/>
    <n v="1.5"/>
    <n v="1"/>
    <n v="1.5"/>
    <n v="1.5"/>
    <d v="2022-06-13T00:00:00"/>
    <x v="70"/>
    <s v="Carbonated"/>
    <x v="0"/>
    <b v="1"/>
    <n v="1.5"/>
    <n v="1"/>
    <s v="Sunkist Soda "/>
    <s v=" Orange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46788661"/>
    <s v="Monday, June 13, 2022"/>
    <s v="Cash"/>
    <n v="141"/>
    <n v="1.5"/>
    <n v="1"/>
    <n v="141"/>
    <n v="1.5"/>
    <n v="1"/>
    <n v="1.5"/>
    <n v="1.5"/>
    <d v="2022-06-13T00:00:00"/>
    <x v="44"/>
    <s v="Carbonated"/>
    <x v="0"/>
    <b v="1"/>
    <n v="1.5"/>
    <n v="1"/>
    <s v="Coca Cola "/>
    <s v=" Zero Sugar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47269515"/>
    <s v="Monday, June 13, 2022"/>
    <s v="Credit"/>
    <n v="123"/>
    <n v="1.5"/>
    <n v="1"/>
    <n v="123"/>
    <n v="1.5"/>
    <n v="1"/>
    <n v="1.5"/>
    <n v="1.5"/>
    <d v="2022-06-13T00:00:00"/>
    <x v="95"/>
    <s v="Food"/>
    <x v="1"/>
    <b v="1"/>
    <n v="1.5"/>
    <n v="1"/>
    <s v="Lays "/>
    <s v=" Classic"/>
    <m/>
    <s v="Monday"/>
    <s v=" June 13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247279214"/>
    <s v="Monday, June 13, 2022"/>
    <s v="Cash"/>
    <n v="132"/>
    <n v="1.5"/>
    <n v="1"/>
    <n v="132"/>
    <n v="1.5"/>
    <n v="1"/>
    <n v="1.5"/>
    <n v="1.5"/>
    <d v="2022-06-13T00:00:00"/>
    <x v="148"/>
    <s v="Food"/>
    <x v="1"/>
    <b v="1"/>
    <n v="1.5"/>
    <n v="1"/>
    <s v="Nature's Bakery Fig Bar "/>
    <s v=" Blueberry"/>
    <m/>
    <s v="Monday"/>
    <s v=" June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49143264"/>
    <s v="Tuesday, June 14, 2022"/>
    <s v="Credit"/>
    <n v="142"/>
    <n v="1.5"/>
    <n v="1"/>
    <n v="142"/>
    <n v="1.5"/>
    <n v="1"/>
    <n v="1.5"/>
    <n v="1.5"/>
    <d v="2022-06-14T00:00:00"/>
    <x v="44"/>
    <s v="Carbonated"/>
    <x v="0"/>
    <b v="1"/>
    <n v="1.5"/>
    <n v="1"/>
    <s v="Coca Cola "/>
    <s v=" Zero Sugar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49269737"/>
    <s v="Tuesday, June 14, 2022"/>
    <s v="Cash"/>
    <n v="124"/>
    <n v="1.25"/>
    <n v="1"/>
    <n v="124"/>
    <n v="1.25"/>
    <n v="1"/>
    <n v="1.25"/>
    <n v="1.25"/>
    <d v="2022-06-14T00:00:00"/>
    <x v="48"/>
    <s v="Food"/>
    <x v="1"/>
    <b v="1"/>
    <n v="1.25"/>
    <n v="0.83333333333333337"/>
    <s v="CheezIt "/>
    <s v=" Original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49281771"/>
    <s v="Tuesday, June 14, 2022"/>
    <s v="Cash"/>
    <n v="138"/>
    <n v="2"/>
    <n v="1"/>
    <n v="138"/>
    <n v="2"/>
    <n v="1"/>
    <n v="2"/>
    <n v="2"/>
    <d v="2022-06-14T00:00:00"/>
    <x v="74"/>
    <s v="Food"/>
    <x v="1"/>
    <b v="1"/>
    <n v="2"/>
    <n v="1.3333333333333333"/>
    <s v="Oreo Single Server 6 ct"/>
    <m/>
    <m/>
    <s v="Tuesday"/>
    <s v=" June 14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49506651"/>
    <s v="Tuesday, June 14, 2022"/>
    <s v="Cash"/>
    <n v="111"/>
    <n v="1.5"/>
    <n v="1"/>
    <n v="111"/>
    <n v="1.5"/>
    <n v="1"/>
    <n v="1.5"/>
    <n v="1.5"/>
    <d v="2022-06-14T00:00:00"/>
    <x v="27"/>
    <s v="Food"/>
    <x v="1"/>
    <b v="1"/>
    <n v="1.5"/>
    <n v="1"/>
    <s v="SunChips Multigrain "/>
    <s v=" Salsa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50284861"/>
    <s v="Tuesday, June 14, 2022"/>
    <s v="Cash"/>
    <n v="123"/>
    <n v="1.25"/>
    <n v="1"/>
    <n v="123"/>
    <n v="1.25"/>
    <n v="1"/>
    <n v="1.25"/>
    <n v="1.25"/>
    <d v="2022-06-14T00:00:00"/>
    <x v="68"/>
    <s v="Food"/>
    <x v="1"/>
    <b v="1"/>
    <n v="1.25"/>
    <n v="0.83333333333333337"/>
    <s v="CheezIt "/>
    <s v=" Double Cheese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50545889"/>
    <s v="Tuesday, June 14, 2022"/>
    <s v="Cash"/>
    <n v="146"/>
    <n v="3"/>
    <n v="1"/>
    <n v="146"/>
    <n v="3"/>
    <n v="1"/>
    <n v="3"/>
    <n v="3"/>
    <d v="2022-06-14T00:00:00"/>
    <x v="5"/>
    <s v="Carbonated"/>
    <x v="0"/>
    <b v="1"/>
    <n v="3"/>
    <n v="2"/>
    <s v="Monster Energy Original"/>
    <m/>
    <m/>
    <s v="Tuesday"/>
    <s v=" June 14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50555535"/>
    <s v="Tuesday, June 14, 2022"/>
    <s v="Cash"/>
    <n v="132"/>
    <n v="2"/>
    <n v="1"/>
    <n v="132"/>
    <n v="2"/>
    <n v="1"/>
    <n v="2"/>
    <n v="2"/>
    <d v="2022-06-14T00:00:00"/>
    <x v="21"/>
    <s v="Food"/>
    <x v="1"/>
    <b v="1"/>
    <n v="2"/>
    <n v="1.3333333333333333"/>
    <s v="Robert Irvine's "/>
    <s v=" Fit Crunch "/>
    <s v="  Chocolate Pea"/>
    <s v="Tuesday"/>
    <s v=" June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50651558"/>
    <s v="Tuesday, June 14, 2022"/>
    <s v="Cash"/>
    <n v="146"/>
    <n v="3"/>
    <n v="1"/>
    <n v="146"/>
    <n v="3"/>
    <n v="1"/>
    <n v="3"/>
    <n v="3"/>
    <d v="2022-06-14T00:00:00"/>
    <x v="5"/>
    <s v="Carbonated"/>
    <x v="0"/>
    <b v="1"/>
    <n v="3"/>
    <n v="2"/>
    <s v="Monster Energy Original"/>
    <m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50674372"/>
    <s v="Tuesday, June 14, 2022"/>
    <s v="Credit"/>
    <n v="138"/>
    <n v="2"/>
    <n v="1"/>
    <n v="138"/>
    <n v="2"/>
    <n v="1"/>
    <n v="2"/>
    <n v="2"/>
    <d v="2022-06-14T00:00:00"/>
    <x v="74"/>
    <s v="Food"/>
    <x v="1"/>
    <b v="1"/>
    <n v="2"/>
    <n v="1.3333333333333333"/>
    <s v="Oreo Single Server 6 ct"/>
    <m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50691155"/>
    <s v="Tuesday, June 14, 2022"/>
    <s v="Cash"/>
    <n v="122"/>
    <n v="1.25"/>
    <n v="1"/>
    <n v="122"/>
    <n v="1.25"/>
    <n v="1"/>
    <n v="1.25"/>
    <n v="1.25"/>
    <d v="2022-06-14T00:00:00"/>
    <x v="139"/>
    <s v="Food"/>
    <x v="1"/>
    <b v="1"/>
    <n v="1.25"/>
    <n v="0.83333333333333337"/>
    <s v="Goldfish Baked "/>
    <s v=" Cheddar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50798217"/>
    <s v="Tuesday, June 14, 2022"/>
    <s v="Cash"/>
    <n v="146"/>
    <n v="3"/>
    <n v="1"/>
    <n v="146"/>
    <n v="3"/>
    <n v="1"/>
    <n v="3"/>
    <n v="3"/>
    <d v="2022-06-14T00:00:00"/>
    <x v="5"/>
    <s v="Carbonated"/>
    <x v="0"/>
    <b v="1"/>
    <n v="3"/>
    <n v="2"/>
    <s v="Monster Energy Original"/>
    <m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50898447"/>
    <s v="Tuesday, June 14, 2022"/>
    <s v="Credit"/>
    <n v="121"/>
    <n v="1.5"/>
    <n v="1"/>
    <n v="121"/>
    <n v="1.5"/>
    <n v="1"/>
    <n v="1.5"/>
    <n v="1.5"/>
    <d v="2022-06-14T00:00:00"/>
    <x v="1"/>
    <s v="Food"/>
    <x v="1"/>
    <b v="1"/>
    <n v="1.5"/>
    <n v="1"/>
    <s v="Takis "/>
    <s v=" Hot Chilli Pepper &amp; Lime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51257380"/>
    <s v="Tuesday, June 14, 2022"/>
    <s v="Cash"/>
    <n v="121"/>
    <n v="1.5"/>
    <n v="1"/>
    <n v="121"/>
    <n v="1.5"/>
    <n v="1"/>
    <n v="1.5"/>
    <n v="1.5"/>
    <d v="2022-06-14T00:00:00"/>
    <x v="1"/>
    <s v="Food"/>
    <x v="1"/>
    <b v="1"/>
    <n v="1.5"/>
    <n v="1"/>
    <s v="Takis "/>
    <s v=" Hot Chilli Pepper &amp; Lime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51262028"/>
    <s v="Tuesday, June 14, 2022"/>
    <s v="Cash"/>
    <n v="121"/>
    <n v="1.5"/>
    <n v="1"/>
    <n v="121"/>
    <n v="1.5"/>
    <n v="1"/>
    <n v="1.5"/>
    <n v="1.5"/>
    <d v="2022-06-14T00:00:00"/>
    <x v="1"/>
    <s v="Food"/>
    <x v="1"/>
    <b v="1"/>
    <n v="1.5"/>
    <n v="1"/>
    <s v="Takis "/>
    <s v=" Hot Chilli Pepper &amp; Lime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251318308"/>
    <s v="Tuesday, June 14, 2022"/>
    <s v="Credit"/>
    <n v="123"/>
    <n v="1.5"/>
    <n v="1"/>
    <n v="123"/>
    <n v="1.5"/>
    <n v="1"/>
    <n v="1.5"/>
    <n v="1.5"/>
    <d v="2022-06-14T00:00:00"/>
    <x v="95"/>
    <s v="Food"/>
    <x v="1"/>
    <b v="1"/>
    <n v="1.5"/>
    <n v="1"/>
    <s v="Lays "/>
    <s v=" Classic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251339925"/>
    <s v="Tuesday, June 14, 2022"/>
    <s v="Credit"/>
    <n v="148"/>
    <n v="3"/>
    <n v="1"/>
    <n v="148"/>
    <n v="3"/>
    <n v="1"/>
    <n v="3"/>
    <n v="3"/>
    <d v="2022-06-14T00:00:00"/>
    <x v="106"/>
    <s v="Carbonated"/>
    <x v="0"/>
    <b v="1"/>
    <n v="3"/>
    <n v="2"/>
    <s v="Starbucks Refresher "/>
    <s v=" Real Coconut Water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51363370"/>
    <s v="Tuesday, June 14, 2022"/>
    <s v="Cash"/>
    <n v="111"/>
    <n v="1.5"/>
    <n v="1"/>
    <n v="111"/>
    <n v="1.5"/>
    <n v="1"/>
    <n v="1.5"/>
    <n v="1.5"/>
    <d v="2022-06-14T00:00:00"/>
    <x v="117"/>
    <s v="Food"/>
    <x v="1"/>
    <b v="1"/>
    <n v="1.5"/>
    <n v="1"/>
    <s v="Pop Corners "/>
    <s v=" Sea Salt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51496823"/>
    <s v="Tuesday, June 14, 2022"/>
    <s v="Cash"/>
    <n v="121"/>
    <n v="1.5"/>
    <n v="1"/>
    <n v="121"/>
    <n v="1.5"/>
    <n v="1"/>
    <n v="1.5"/>
    <n v="1.5"/>
    <d v="2022-06-14T00:00:00"/>
    <x v="1"/>
    <s v="Food"/>
    <x v="1"/>
    <b v="1"/>
    <n v="1.5"/>
    <n v="1"/>
    <s v="Takis "/>
    <s v=" Hot Chilli Pepper &amp; Lime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51497803"/>
    <s v="Tuesday, June 14, 2022"/>
    <s v="Cash"/>
    <n v="121"/>
    <n v="1.5"/>
    <n v="1"/>
    <n v="121"/>
    <n v="1.5"/>
    <n v="1"/>
    <n v="1.5"/>
    <n v="1.5"/>
    <d v="2022-06-14T00:00:00"/>
    <x v="1"/>
    <s v="Food"/>
    <x v="1"/>
    <b v="1"/>
    <n v="1.5"/>
    <n v="1"/>
    <s v="Takis "/>
    <s v=" Hot Chilli Pepper &amp; Lime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51498771"/>
    <s v="Tuesday, June 14, 2022"/>
    <s v="Cash"/>
    <n v="121"/>
    <n v="1.5"/>
    <n v="1"/>
    <n v="121"/>
    <n v="1.5"/>
    <n v="1"/>
    <n v="1.5"/>
    <n v="1.5"/>
    <d v="2022-06-14T00:00:00"/>
    <x v="1"/>
    <s v="Food"/>
    <x v="1"/>
    <b v="1"/>
    <n v="1.5"/>
    <n v="1"/>
    <s v="Takis "/>
    <s v=" Hot Chilli Pepper &amp; Lime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51691698"/>
    <s v="Tuesday, June 14, 2022"/>
    <s v="Cash"/>
    <n v="111"/>
    <n v="1.5"/>
    <n v="1"/>
    <n v="111"/>
    <n v="1.5"/>
    <n v="1"/>
    <n v="1.5"/>
    <n v="1.5"/>
    <d v="2022-06-14T00:00:00"/>
    <x v="117"/>
    <s v="Food"/>
    <x v="1"/>
    <b v="1"/>
    <n v="1.5"/>
    <n v="1"/>
    <s v="Pop Corners "/>
    <s v=" Sea Salt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251694629"/>
    <s v="Tuesday, June 14, 2022"/>
    <s v="Cash"/>
    <n v="112"/>
    <n v="1.5"/>
    <n v="1"/>
    <n v="112"/>
    <n v="1.5"/>
    <n v="1"/>
    <n v="1.5"/>
    <n v="1.5"/>
    <d v="2022-06-14T00:00:00"/>
    <x v="13"/>
    <s v="Food"/>
    <x v="1"/>
    <b v="1"/>
    <n v="1.5"/>
    <n v="1"/>
    <s v="Miss Vickie's Potato Chip "/>
    <s v=" Sea Salt Original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51824930"/>
    <s v="Tuesday, June 14, 2022"/>
    <s v="Cash"/>
    <n v="151"/>
    <n v="4"/>
    <n v="1"/>
    <n v="151"/>
    <n v="4"/>
    <n v="1"/>
    <n v="4"/>
    <n v="4"/>
    <d v="2022-06-14T00:00:00"/>
    <x v="142"/>
    <s v="Cell is Blank - Dis-regard"/>
    <x v="1"/>
    <b v="1"/>
    <n v="4"/>
    <n v="2.6666666666666665"/>
    <s v="Mini Chips Ahoy "/>
    <s v=" Go Paks"/>
    <m/>
    <s v="Tuesday"/>
    <s v=" June 14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51859458"/>
    <s v="Tuesday, June 14, 2022"/>
    <s v="Cash"/>
    <n v="146"/>
    <n v="3.5"/>
    <n v="1"/>
    <n v="146"/>
    <n v="3.5"/>
    <n v="1"/>
    <n v="3.5"/>
    <n v="3.5"/>
    <d v="2022-06-14T00:00:00"/>
    <x v="146"/>
    <s v="Cell is Blank - Dis-regard"/>
    <x v="2"/>
    <b v="1"/>
    <n v="3.5"/>
    <n v="2.3333333333333335"/>
    <s v="Starbucks Doubleshot Energy "/>
    <s v=" Coffee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2283719"/>
    <s v="Tuesday, June 14, 2022"/>
    <s v="Cash"/>
    <n v="140"/>
    <n v="1.5"/>
    <n v="1"/>
    <n v="140"/>
    <n v="1.5"/>
    <n v="1"/>
    <n v="1.5"/>
    <n v="1.5"/>
    <d v="2022-06-14T00:00:00"/>
    <x v="70"/>
    <s v="Carbonated"/>
    <x v="0"/>
    <b v="1"/>
    <n v="1.5"/>
    <n v="1"/>
    <s v="Sunkist Soda "/>
    <s v=" Orange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Doritos Spicy Nacho"/>
    <m/>
    <n v="15252458930"/>
    <s v="Tuesday, June 14, 2022"/>
    <s v="Cash"/>
    <n v="113"/>
    <n v="1.5"/>
    <n v="1"/>
    <n v="113"/>
    <n v="1.5"/>
    <n v="1"/>
    <n v="1.5"/>
    <n v="1.5"/>
    <d v="2022-06-14T00:00:00"/>
    <x v="140"/>
    <s v="Cell is Blank - Dis-regard"/>
    <x v="1"/>
    <b v="1"/>
    <n v="1.5"/>
    <n v="1"/>
    <s v="Doritos Spicy Nacho"/>
    <m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52665318"/>
    <s v="Tuesday, June 14, 2022"/>
    <s v="Cash"/>
    <n v="141"/>
    <n v="1.5"/>
    <n v="1"/>
    <n v="141"/>
    <n v="1.5"/>
    <n v="1"/>
    <n v="1.5"/>
    <n v="1.5"/>
    <d v="2022-06-14T00:00:00"/>
    <x v="44"/>
    <s v="Carbonated"/>
    <x v="0"/>
    <b v="1"/>
    <n v="1.5"/>
    <n v="1"/>
    <s v="Coca Cola "/>
    <s v=" Zero Sugar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52664971"/>
    <s v="Tuesday, June 14, 2022"/>
    <s v="Cash"/>
    <n v="142"/>
    <n v="1.5"/>
    <n v="1"/>
    <n v="142"/>
    <n v="1.5"/>
    <n v="1"/>
    <n v="1.5"/>
    <n v="1.5"/>
    <d v="2022-06-14T00:00:00"/>
    <x v="44"/>
    <s v="Carbonated"/>
    <x v="0"/>
    <b v="1"/>
    <n v="1.5"/>
    <n v="1"/>
    <s v="Coca Cola "/>
    <s v=" Zero Sugar"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Doritos Spicy Nacho"/>
    <m/>
    <n v="15252665470"/>
    <s v="Tuesday, June 14, 2022"/>
    <s v="Cash"/>
    <n v="113"/>
    <n v="1.5"/>
    <n v="1"/>
    <n v="113"/>
    <n v="1.5"/>
    <n v="1"/>
    <n v="1.5"/>
    <n v="1.5"/>
    <d v="2022-06-14T00:00:00"/>
    <x v="140"/>
    <s v="Cell is Blank - Dis-regard"/>
    <x v="1"/>
    <b v="1"/>
    <n v="1.5"/>
    <n v="1"/>
    <s v="Doritos Spicy Nacho"/>
    <m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Doritos Spicy Nacho"/>
    <m/>
    <n v="15252665556"/>
    <s v="Tuesday, June 14, 2022"/>
    <s v="Cash"/>
    <n v="113"/>
    <n v="1.5"/>
    <n v="1"/>
    <n v="113"/>
    <n v="1.5"/>
    <n v="1"/>
    <n v="1.5"/>
    <n v="1.5"/>
    <d v="2022-06-14T00:00:00"/>
    <x v="140"/>
    <s v="Cell is Blank - Dis-regard"/>
    <x v="1"/>
    <b v="1"/>
    <n v="1.5"/>
    <n v="1"/>
    <s v="Doritos Spicy Nacho"/>
    <m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252665279"/>
    <s v="Tuesday, June 14, 2022"/>
    <s v="Cash"/>
    <n v="121"/>
    <n v="2"/>
    <n v="1"/>
    <n v="121"/>
    <n v="2"/>
    <n v="1"/>
    <n v="2"/>
    <n v="2"/>
    <d v="2022-06-14T00:00:00"/>
    <x v="72"/>
    <s v="Food"/>
    <x v="1"/>
    <b v="1"/>
    <n v="2"/>
    <n v="1.3333333333333333"/>
    <s v="Munchies Snack mix Flaming Hot"/>
    <m/>
    <m/>
    <s v="Tuesday"/>
    <s v=" June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53070508"/>
    <s v="Wednesday, June 15, 2022"/>
    <s v="Cash"/>
    <n v="144"/>
    <n v="3"/>
    <n v="1"/>
    <n v="144"/>
    <n v="3"/>
    <n v="1"/>
    <n v="3"/>
    <n v="3"/>
    <d v="2022-06-15T00:00:00"/>
    <x v="5"/>
    <s v="Carbonated"/>
    <x v="0"/>
    <b v="1"/>
    <n v="3"/>
    <n v="2"/>
    <s v="Monster Energy Original"/>
    <m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253072087"/>
    <s v="Wednesday, June 15, 2022"/>
    <s v="Cash"/>
    <n v="112"/>
    <n v="2"/>
    <n v="1"/>
    <n v="112"/>
    <n v="2"/>
    <n v="1"/>
    <n v="2"/>
    <n v="2"/>
    <d v="2022-06-15T00:00:00"/>
    <x v="75"/>
    <s v="Food"/>
    <x v="1"/>
    <b v="1"/>
    <n v="2"/>
    <n v="1.3333333333333333"/>
    <s v="Cheetos Flaming Hot Limon Crunchy"/>
    <m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53146723"/>
    <s v="Wednesday, June 15, 2022"/>
    <s v="Credit"/>
    <n v="148"/>
    <n v="3.5"/>
    <n v="1"/>
    <n v="148"/>
    <n v="3.5"/>
    <n v="1"/>
    <n v="3.5"/>
    <n v="3.5"/>
    <d v="2022-06-15T00:00:00"/>
    <x v="45"/>
    <s v="Carbonated"/>
    <x v="0"/>
    <b v="1"/>
    <n v="3.5"/>
    <n v="2.3333333333333335"/>
    <s v="Red Bull "/>
    <s v=" Original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53810592"/>
    <s v="Wednesday, June 15, 2022"/>
    <s v="Credit"/>
    <n v="141"/>
    <n v="1.5"/>
    <n v="1"/>
    <n v="141"/>
    <n v="1.5"/>
    <n v="1"/>
    <n v="1.5"/>
    <n v="1.5"/>
    <d v="2022-06-15T00:00:00"/>
    <x v="44"/>
    <s v="Carbonated"/>
    <x v="0"/>
    <b v="1"/>
    <n v="1.5"/>
    <n v="1"/>
    <s v="Coca Cola "/>
    <s v=" Zero Sugar"/>
    <m/>
    <s v="Wednesday"/>
    <s v=" June 15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253942919"/>
    <s v="Wednesday, June 15, 2022"/>
    <s v="Credit"/>
    <n v="114"/>
    <n v="1.5"/>
    <n v="1"/>
    <n v="114"/>
    <n v="1.5"/>
    <n v="1"/>
    <n v="1.5"/>
    <n v="1.5"/>
    <d v="2022-06-15T00:00:00"/>
    <x v="117"/>
    <s v="Food"/>
    <x v="1"/>
    <b v="1"/>
    <n v="1.5"/>
    <n v="1"/>
    <s v="Pop Corners "/>
    <s v=" Sea Salt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Doritos Spicy Nacho"/>
    <m/>
    <n v="15254126802"/>
    <s v="Wednesday, June 15, 2022"/>
    <s v="Credit"/>
    <n v="113"/>
    <n v="1.5"/>
    <n v="2"/>
    <n v="113"/>
    <n v="1.5"/>
    <n v="2"/>
    <n v="3"/>
    <n v="5.5"/>
    <d v="2022-06-15T00:00:00"/>
    <x v="140"/>
    <s v="Cell is Blank - Dis-regard"/>
    <x v="1"/>
    <b v="1"/>
    <n v="1.5"/>
    <n v="1"/>
    <s v="Doritos Spicy Nacho"/>
    <m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54126802"/>
    <s v="Wednesday, June 15, 2022"/>
    <s v="Credit"/>
    <n v="138"/>
    <n v="2.5"/>
    <n v="1"/>
    <n v="138"/>
    <n v="2.5"/>
    <n v="1"/>
    <n v="2.5"/>
    <n v="5.5"/>
    <d v="2022-06-15T00:00:00"/>
    <x v="10"/>
    <s v="Food"/>
    <x v="1"/>
    <b v="1"/>
    <n v="2.5"/>
    <n v="1.6666666666666667"/>
    <s v="KitKat "/>
    <s v=" Crisp Wafers"/>
    <m/>
    <s v="Wednesday"/>
    <s v=" June 15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254443642"/>
    <s v="Wednesday, June 15, 2022"/>
    <s v="Cash"/>
    <n v="111"/>
    <n v="1.5"/>
    <n v="1"/>
    <n v="111"/>
    <n v="1.5"/>
    <n v="1"/>
    <n v="1.5"/>
    <n v="1.5"/>
    <d v="2022-06-15T00:00:00"/>
    <x v="27"/>
    <s v="Food"/>
    <x v="1"/>
    <b v="1"/>
    <n v="1.5"/>
    <n v="1"/>
    <s v="SunChips Multigrain "/>
    <s v=" Salsa"/>
    <m/>
    <s v="Wednesday"/>
    <s v=" June 15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254478029"/>
    <s v="Wednesday, June 15, 2022"/>
    <s v="Cash"/>
    <n v="113"/>
    <n v="1.5"/>
    <n v="1"/>
    <n v="113"/>
    <n v="1.5"/>
    <n v="1"/>
    <n v="1.5"/>
    <n v="1.5"/>
    <d v="2022-06-15T00:00:00"/>
    <x v="43"/>
    <s v="Food"/>
    <x v="1"/>
    <b v="1"/>
    <n v="1.5"/>
    <n v="1"/>
    <s v="Miss Vickie's Potato Chip "/>
    <s v=" Jalapeno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54605897"/>
    <s v="Wednesday, June 15, 2022"/>
    <s v="Credit"/>
    <n v="144"/>
    <n v="1.5"/>
    <n v="1"/>
    <n v="144"/>
    <n v="1.5"/>
    <n v="1"/>
    <n v="1.5"/>
    <n v="1.5"/>
    <d v="2022-06-15T00:00:00"/>
    <x v="29"/>
    <s v="Water"/>
    <x v="3"/>
    <b v="1"/>
    <n v="1.5"/>
    <n v="1"/>
    <s v="Poland Springs Water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54772860"/>
    <s v="Wednesday, June 15, 2022"/>
    <s v="Credit"/>
    <n v="146"/>
    <n v="3.5"/>
    <n v="1"/>
    <n v="146"/>
    <n v="3.5"/>
    <n v="1"/>
    <n v="3.5"/>
    <n v="3.5"/>
    <d v="2022-06-15T00:00:00"/>
    <x v="146"/>
    <s v="Cell is Blank - Dis-regard"/>
    <x v="2"/>
    <b v="1"/>
    <n v="3.5"/>
    <n v="2.3333333333333335"/>
    <s v="Starbucks Doubleshot Energy "/>
    <s v=" Coffee"/>
    <m/>
    <s v="Wednesday"/>
    <s v=" June 15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54854140"/>
    <s v="Wednesday, June 15, 2022"/>
    <s v="Cash"/>
    <n v="143"/>
    <n v="2"/>
    <n v="1"/>
    <n v="143"/>
    <n v="2"/>
    <n v="1"/>
    <n v="2"/>
    <n v="2"/>
    <d v="2022-06-15T00:00:00"/>
    <x v="24"/>
    <s v="Water"/>
    <x v="3"/>
    <b v="1"/>
    <n v="2"/>
    <n v="1.3333333333333333"/>
    <s v="S. Pellegrino Sparkling Mineral Water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54867886"/>
    <s v="Wednesday, June 15, 2022"/>
    <s v="Cash"/>
    <n v="142"/>
    <n v="1.5"/>
    <n v="1"/>
    <n v="142"/>
    <n v="1.5"/>
    <n v="1"/>
    <n v="1.5"/>
    <n v="1.5"/>
    <d v="2022-06-15T00:00:00"/>
    <x v="44"/>
    <s v="Carbonated"/>
    <x v="0"/>
    <b v="1"/>
    <n v="1.5"/>
    <n v="1"/>
    <s v="Coca Cola "/>
    <s v=" Zero Sugar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55052810"/>
    <s v="Wednesday, June 15, 2022"/>
    <s v="Cash"/>
    <n v="136"/>
    <n v="2.5"/>
    <n v="1"/>
    <n v="136"/>
    <n v="2.5"/>
    <n v="1"/>
    <n v="2.5"/>
    <n v="2.5"/>
    <d v="2022-06-15T00:00:00"/>
    <x v="10"/>
    <s v="Food"/>
    <x v="1"/>
    <b v="1"/>
    <n v="2.5"/>
    <n v="1.6666666666666667"/>
    <s v="KitKat "/>
    <s v=" Crisp Wafers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55054116"/>
    <s v="Wednesday, June 15, 2022"/>
    <s v="Cash"/>
    <n v="134"/>
    <n v="2.5"/>
    <n v="1"/>
    <n v="134"/>
    <n v="2.5"/>
    <n v="1"/>
    <n v="2.5"/>
    <n v="2.5"/>
    <d v="2022-06-15T00:00:00"/>
    <x v="10"/>
    <s v="Food"/>
    <x v="1"/>
    <b v="1"/>
    <n v="2.5"/>
    <n v="1.6666666666666667"/>
    <s v="KitKat "/>
    <s v=" Crisp Wafers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255164210"/>
    <s v="Wednesday, June 15, 2022"/>
    <s v="Credit"/>
    <n v="114"/>
    <n v="2"/>
    <n v="1"/>
    <n v="114"/>
    <n v="2"/>
    <n v="1"/>
    <n v="2"/>
    <n v="5.5"/>
    <d v="2022-06-15T00:00:00"/>
    <x v="147"/>
    <s v="Food"/>
    <x v="1"/>
    <b v="1"/>
    <n v="2"/>
    <n v="1.3333333333333333"/>
    <s v="Snyder's of Hanover Pretzel Pieces "/>
    <s v=" Cheddar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55164210"/>
    <s v="Wednesday, June 15, 2022"/>
    <s v="Credit"/>
    <n v="146"/>
    <n v="3.5"/>
    <n v="1"/>
    <n v="146"/>
    <n v="3.5"/>
    <n v="1"/>
    <n v="3.5"/>
    <n v="5.5"/>
    <d v="2022-06-15T00:00:00"/>
    <x v="146"/>
    <s v="Cell is Blank - Dis-regard"/>
    <x v="2"/>
    <b v="1"/>
    <n v="3.5"/>
    <n v="2.3333333333333335"/>
    <s v="Starbucks Doubleshot Energy "/>
    <s v=" Coffe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55169788"/>
    <s v="Wednesday, June 15, 2022"/>
    <s v="Credit"/>
    <n v="110"/>
    <n v="1.5"/>
    <n v="1"/>
    <n v="110"/>
    <n v="1.5"/>
    <n v="1"/>
    <n v="1.5"/>
    <n v="1.5"/>
    <d v="2022-06-15T00:00:00"/>
    <x v="113"/>
    <s v="Food"/>
    <x v="1"/>
    <b v="1"/>
    <n v="1.5"/>
    <n v="1"/>
    <s v="Pop Corners "/>
    <s v=" Kettle Corn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55194889"/>
    <s v="Wednesday, June 15, 2022"/>
    <s v="Credit"/>
    <n v="146"/>
    <n v="3.5"/>
    <n v="1"/>
    <n v="146"/>
    <n v="3.5"/>
    <n v="1"/>
    <n v="3.5"/>
    <n v="3.5"/>
    <d v="2022-06-15T00:00:00"/>
    <x v="146"/>
    <s v="Cell is Blank - Dis-regard"/>
    <x v="2"/>
    <b v="1"/>
    <n v="3.5"/>
    <n v="2.3333333333333335"/>
    <s v="Starbucks Doubleshot Energy "/>
    <s v=" Coffe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55206670"/>
    <s v="Wednesday, June 15, 2022"/>
    <s v="Credit"/>
    <n v="123"/>
    <n v="1.25"/>
    <n v="1"/>
    <n v="123"/>
    <n v="1.25"/>
    <n v="1"/>
    <n v="1.25"/>
    <n v="1.25"/>
    <d v="2022-06-15T00:00:00"/>
    <x v="68"/>
    <s v="Food"/>
    <x v="1"/>
    <b v="1"/>
    <n v="1.25"/>
    <n v="0.83333333333333337"/>
    <s v="CheezIt "/>
    <s v=" Double Chees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tarbucks Doubleshot Energy - Coffee"/>
    <m/>
    <n v="15255207161"/>
    <s v="Wednesday, June 15, 2022"/>
    <s v="Credit"/>
    <n v="146"/>
    <n v="3.5"/>
    <n v="1"/>
    <n v="146"/>
    <n v="3.5"/>
    <n v="1"/>
    <n v="3.5"/>
    <n v="3.5"/>
    <d v="2022-06-15T00:00:00"/>
    <x v="146"/>
    <s v="Cell is Blank - Dis-regard"/>
    <x v="2"/>
    <b v="1"/>
    <n v="3.5"/>
    <n v="2.3333333333333335"/>
    <s v="Starbucks Doubleshot Energy "/>
    <s v=" Coffe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55215489"/>
    <s v="Wednesday, June 15, 2022"/>
    <s v="Cash"/>
    <n v="144"/>
    <n v="1.5"/>
    <n v="1"/>
    <n v="144"/>
    <n v="1.5"/>
    <n v="1"/>
    <n v="1.5"/>
    <n v="1.5"/>
    <d v="2022-06-15T00:00:00"/>
    <x v="29"/>
    <s v="Water"/>
    <x v="3"/>
    <b v="1"/>
    <n v="1.5"/>
    <n v="1"/>
    <s v="Poland Springs Water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255249052"/>
    <s v="Wednesday, June 15, 2022"/>
    <s v="Credit"/>
    <n v="134"/>
    <n v="2"/>
    <n v="1"/>
    <n v="134"/>
    <n v="2"/>
    <n v="1"/>
    <n v="2"/>
    <n v="2"/>
    <d v="2022-06-15T00:00:00"/>
    <x v="11"/>
    <s v="Food"/>
    <x v="1"/>
    <b v="1"/>
    <n v="2"/>
    <n v="1.3333333333333333"/>
    <s v="Wonderful Pistachios "/>
    <s v=" Variety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255256654"/>
    <s v="Wednesday, June 15, 2022"/>
    <s v="Credit"/>
    <n v="114"/>
    <n v="2"/>
    <n v="1"/>
    <n v="114"/>
    <n v="2"/>
    <n v="1"/>
    <n v="2"/>
    <n v="2"/>
    <d v="2022-06-15T00:00:00"/>
    <x v="147"/>
    <s v="Food"/>
    <x v="1"/>
    <b v="1"/>
    <n v="2"/>
    <n v="1.3333333333333333"/>
    <s v="Snyder's of Hanover Pretzel Pieces "/>
    <s v=" Cheddar"/>
    <m/>
    <s v="Wednesday"/>
    <s v=" June 15"/>
    <n v="2022"/>
    <n v="6527"/>
  </r>
  <r>
    <s v="Processed"/>
    <s v="VJ300320611"/>
    <s v="Brunswick Sq Mall"/>
    <s v="BSQ Mall x1366 - ATT"/>
    <n v="40.423690999999998"/>
    <n v="-74.380831999999998"/>
    <s v="Kinder - Bueno - Crispy Creamy Chocolate"/>
    <s v="Food"/>
    <n v="15255401804"/>
    <s v="Wednesday, June 15, 2022"/>
    <s v="Credit"/>
    <n v="135"/>
    <n v="2"/>
    <n v="1"/>
    <n v="135"/>
    <n v="2"/>
    <n v="1"/>
    <n v="2"/>
    <n v="3.5"/>
    <d v="2022-06-15T00:00:00"/>
    <x v="78"/>
    <s v="Food"/>
    <x v="1"/>
    <b v="1"/>
    <n v="2"/>
    <n v="1.3333333333333333"/>
    <s v="Kinder "/>
    <s v=" Bueno "/>
    <s v=" Crispy Creamy Chocolate"/>
    <s v="Wednesday"/>
    <s v=" June 15"/>
    <n v="2022"/>
    <n v="6527"/>
  </r>
  <r>
    <s v="Processed"/>
    <s v="VJ300320611"/>
    <s v="Brunswick Sq Mall"/>
    <s v="BSQ Mall x1366 - ATT"/>
    <n v="40.423690999999998"/>
    <n v="-74.380831999999998"/>
    <s v="Miss Vickie's Potato Chip - Lime &amp; Cracked Pe"/>
    <s v="Food"/>
    <n v="15255401804"/>
    <s v="Wednesday, June 15, 2022"/>
    <s v="Credit"/>
    <n v="110"/>
    <n v="1.5"/>
    <n v="1"/>
    <n v="110"/>
    <n v="1.5"/>
    <n v="1"/>
    <n v="1.5"/>
    <n v="3.5"/>
    <d v="2022-06-15T00:00:00"/>
    <x v="4"/>
    <s v="Food"/>
    <x v="1"/>
    <b v="1"/>
    <n v="1.5"/>
    <n v="1"/>
    <s v="Miss Vickie's Potato Chip "/>
    <s v=" Lime &amp; Cracked P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55534024"/>
    <s v="Wednesday, June 15, 2022"/>
    <s v="Cash"/>
    <n v="110"/>
    <n v="1.5"/>
    <n v="1"/>
    <n v="110"/>
    <n v="1.5"/>
    <n v="1"/>
    <n v="1.5"/>
    <n v="1.5"/>
    <d v="2022-06-15T00:00:00"/>
    <x v="113"/>
    <s v="Food"/>
    <x v="1"/>
    <b v="1"/>
    <n v="1.5"/>
    <n v="1"/>
    <s v="Pop Corners "/>
    <s v=" Kettle Corn"/>
    <m/>
    <s v="Wednesday"/>
    <s v=" June 1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55787029"/>
    <s v="Wednesday, June 15, 2022"/>
    <s v="Cash"/>
    <n v="132"/>
    <n v="2"/>
    <n v="1"/>
    <n v="132"/>
    <n v="2"/>
    <n v="1"/>
    <n v="2"/>
    <n v="2"/>
    <d v="2022-06-15T00:00:00"/>
    <x v="21"/>
    <s v="Food"/>
    <x v="1"/>
    <b v="1"/>
    <n v="2"/>
    <n v="1.3333333333333333"/>
    <s v="Robert Irvine's "/>
    <s v=" Fit Crunch "/>
    <s v="  Chocolate Pea"/>
    <s v="Wednesday"/>
    <s v=" June 1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55799399"/>
    <s v="Wednesday, June 15, 2022"/>
    <s v="Cash"/>
    <n v="132"/>
    <n v="2"/>
    <n v="1"/>
    <n v="132"/>
    <n v="2"/>
    <n v="1"/>
    <n v="2"/>
    <n v="2"/>
    <d v="2022-06-15T00:00:00"/>
    <x v="21"/>
    <s v="Food"/>
    <x v="1"/>
    <b v="1"/>
    <n v="2"/>
    <n v="1.3333333333333333"/>
    <s v="Robert Irvine's "/>
    <s v=" Fit Crunch "/>
    <s v="  Chocolate Pea"/>
    <s v="Wednesday"/>
    <s v=" June 1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255966773"/>
    <s v="Wednesday, June 15, 2022"/>
    <s v="Cash"/>
    <n v="148"/>
    <n v="3.5"/>
    <n v="1"/>
    <n v="148"/>
    <n v="3.5"/>
    <n v="1"/>
    <n v="3.5"/>
    <n v="3.5"/>
    <d v="2022-06-15T00:00:00"/>
    <x v="45"/>
    <s v="Carbonated"/>
    <x v="0"/>
    <b v="1"/>
    <n v="3.5"/>
    <n v="2.3333333333333335"/>
    <s v="Red Bull "/>
    <s v=" Original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55967211"/>
    <s v="Wednesday, June 15, 2022"/>
    <s v="Cash"/>
    <n v="141"/>
    <n v="1.5"/>
    <n v="1"/>
    <n v="141"/>
    <n v="1.5"/>
    <n v="1"/>
    <n v="1.5"/>
    <n v="1.5"/>
    <d v="2022-06-15T00:00:00"/>
    <x v="44"/>
    <s v="Carbonated"/>
    <x v="0"/>
    <b v="1"/>
    <n v="1.5"/>
    <n v="1"/>
    <s v="Coca Cola "/>
    <s v=" Zero Sugar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56336500"/>
    <s v="Wednesday, June 15, 2022"/>
    <s v="Credit"/>
    <n v="122"/>
    <n v="1.25"/>
    <n v="1"/>
    <n v="122"/>
    <n v="1.25"/>
    <n v="1"/>
    <n v="1.25"/>
    <n v="1.25"/>
    <d v="2022-06-15T00:00:00"/>
    <x v="139"/>
    <s v="Food"/>
    <x v="1"/>
    <b v="1"/>
    <n v="1.25"/>
    <n v="0.83333333333333337"/>
    <s v="Goldfish Baked "/>
    <s v=" Cheddar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56340152"/>
    <s v="Wednesday, June 15, 2022"/>
    <s v="Credit"/>
    <n v="124"/>
    <n v="1.25"/>
    <n v="1"/>
    <n v="124"/>
    <n v="1.25"/>
    <n v="1"/>
    <n v="1.25"/>
    <n v="1.25"/>
    <d v="2022-06-15T00:00:00"/>
    <x v="48"/>
    <s v="Food"/>
    <x v="1"/>
    <b v="1"/>
    <n v="1.25"/>
    <n v="0.83333333333333337"/>
    <s v="CheezIt "/>
    <s v=" Original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56440200"/>
    <s v="Wednesday, June 15, 2022"/>
    <s v="Cash"/>
    <n v="142"/>
    <n v="1.5"/>
    <n v="1"/>
    <n v="142"/>
    <n v="1.5"/>
    <n v="1"/>
    <n v="1.5"/>
    <n v="1.5"/>
    <d v="2022-06-15T00:00:00"/>
    <x v="44"/>
    <s v="Carbonated"/>
    <x v="0"/>
    <b v="1"/>
    <n v="1.5"/>
    <n v="1"/>
    <s v="Coca Cola "/>
    <s v=" Zero Sugar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256513358"/>
    <s v="Wednesday, June 15, 2022"/>
    <s v="Cash"/>
    <n v="112"/>
    <n v="2"/>
    <n v="1"/>
    <n v="112"/>
    <n v="2"/>
    <n v="1"/>
    <n v="2"/>
    <n v="2"/>
    <d v="2022-06-15T00:00:00"/>
    <x v="75"/>
    <s v="Food"/>
    <x v="1"/>
    <b v="1"/>
    <n v="2"/>
    <n v="1.3333333333333333"/>
    <s v="Cheetos Flaming Hot Limon Crunchy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256618088"/>
    <s v="Wednesday, June 15, 2022"/>
    <s v="Cash"/>
    <n v="148"/>
    <n v="3"/>
    <n v="1"/>
    <n v="148"/>
    <n v="3"/>
    <n v="1"/>
    <n v="3"/>
    <n v="3"/>
    <d v="2022-06-15T00:00:00"/>
    <x v="106"/>
    <s v="Carbonated"/>
    <x v="0"/>
    <b v="1"/>
    <n v="3"/>
    <n v="2"/>
    <s v="Starbucks Refresher "/>
    <s v=" Real Coconut Water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56627316"/>
    <s v="Wednesday, June 15, 2022"/>
    <s v="Cash"/>
    <n v="138"/>
    <n v="2"/>
    <n v="1"/>
    <n v="138"/>
    <n v="2"/>
    <n v="1"/>
    <n v="2"/>
    <n v="2"/>
    <d v="2022-06-15T00:00:00"/>
    <x v="74"/>
    <s v="Food"/>
    <x v="1"/>
    <b v="1"/>
    <n v="2"/>
    <n v="1.3333333333333333"/>
    <s v="Oreo Single Server 6 ct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56819324"/>
    <s v="Wednesday, June 15, 2022"/>
    <s v="Credit"/>
    <n v="138"/>
    <n v="2"/>
    <n v="1"/>
    <n v="138"/>
    <n v="2"/>
    <n v="1"/>
    <n v="2"/>
    <n v="2"/>
    <d v="2022-06-15T00:00:00"/>
    <x v="74"/>
    <s v="Food"/>
    <x v="1"/>
    <b v="1"/>
    <n v="2"/>
    <n v="1.3333333333333333"/>
    <s v="Oreo Single Server 6 ct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256822396"/>
    <s v="Wednesday, June 15, 2022"/>
    <s v="Credit"/>
    <n v="150"/>
    <n v="3"/>
    <n v="1"/>
    <n v="150"/>
    <n v="3"/>
    <n v="1"/>
    <n v="3"/>
    <n v="3"/>
    <d v="2022-06-15T00:00:00"/>
    <x v="133"/>
    <s v="Food"/>
    <x v="1"/>
    <b v="1"/>
    <n v="3"/>
    <n v="2"/>
    <s v="CheezIt "/>
    <s v=" Go Paks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56825574"/>
    <s v="Wednesday, June 15, 2022"/>
    <s v="Credit"/>
    <n v="138"/>
    <n v="2"/>
    <n v="1"/>
    <n v="138"/>
    <n v="2"/>
    <n v="1"/>
    <n v="2"/>
    <n v="2"/>
    <d v="2022-06-15T00:00:00"/>
    <x v="74"/>
    <s v="Food"/>
    <x v="1"/>
    <b v="1"/>
    <n v="2"/>
    <n v="1.3333333333333333"/>
    <s v="Oreo Single Server 6 ct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56829791"/>
    <s v="Wednesday, June 15, 2022"/>
    <s v="Credit"/>
    <n v="124"/>
    <n v="1.25"/>
    <n v="1"/>
    <n v="124"/>
    <n v="1.25"/>
    <n v="1"/>
    <n v="1.25"/>
    <n v="1.25"/>
    <d v="2022-06-15T00:00:00"/>
    <x v="48"/>
    <s v="Food"/>
    <x v="1"/>
    <b v="1"/>
    <n v="1.25"/>
    <n v="0.83333333333333337"/>
    <s v="CheezIt "/>
    <s v=" Original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56834025"/>
    <s v="Wednesday, June 15, 2022"/>
    <s v="Credit"/>
    <n v="124"/>
    <n v="1.25"/>
    <n v="1"/>
    <n v="124"/>
    <n v="1.25"/>
    <n v="1"/>
    <n v="1.25"/>
    <n v="1.25"/>
    <d v="2022-06-15T00:00:00"/>
    <x v="48"/>
    <s v="Food"/>
    <x v="1"/>
    <b v="1"/>
    <n v="1.25"/>
    <n v="0.83333333333333337"/>
    <s v="CheezIt "/>
    <s v=" Original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56836640"/>
    <s v="Wednesday, June 15, 2022"/>
    <s v="Credit"/>
    <n v="138"/>
    <n v="2"/>
    <n v="1"/>
    <n v="138"/>
    <n v="2"/>
    <n v="1"/>
    <n v="2"/>
    <n v="2"/>
    <d v="2022-06-15T00:00:00"/>
    <x v="74"/>
    <s v="Food"/>
    <x v="1"/>
    <b v="1"/>
    <n v="2"/>
    <n v="1.3333333333333333"/>
    <s v="Oreo Single Server 6 ct"/>
    <m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56903824"/>
    <s v="Wednesday, June 15, 2022"/>
    <s v="Cash"/>
    <n v="123"/>
    <n v="1.25"/>
    <n v="1"/>
    <n v="123"/>
    <n v="1.25"/>
    <n v="1"/>
    <n v="1.25"/>
    <n v="1.25"/>
    <d v="2022-06-15T00:00:00"/>
    <x v="68"/>
    <s v="Food"/>
    <x v="1"/>
    <b v="1"/>
    <n v="1.25"/>
    <n v="0.83333333333333337"/>
    <s v="CheezIt "/>
    <s v=" Double Chees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56904775"/>
    <s v="Wednesday, June 15, 2022"/>
    <s v="Cash"/>
    <n v="123"/>
    <n v="1.25"/>
    <n v="1"/>
    <n v="123"/>
    <n v="1.25"/>
    <n v="1"/>
    <n v="1.25"/>
    <n v="1.25"/>
    <d v="2022-06-15T00:00:00"/>
    <x v="68"/>
    <s v="Food"/>
    <x v="1"/>
    <b v="1"/>
    <n v="1.25"/>
    <n v="0.83333333333333337"/>
    <s v="CheezIt "/>
    <s v=" Double Cheese"/>
    <m/>
    <s v="Wednesday"/>
    <s v=" June 1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56910085"/>
    <s v="Wednesday, June 15, 2022"/>
    <s v="Cash"/>
    <n v="122"/>
    <n v="1.25"/>
    <n v="1"/>
    <n v="122"/>
    <n v="1.25"/>
    <n v="1"/>
    <n v="1.25"/>
    <n v="1.25"/>
    <d v="2022-06-15T00:00:00"/>
    <x v="139"/>
    <s v="Food"/>
    <x v="1"/>
    <b v="1"/>
    <n v="1.25"/>
    <n v="0.83333333333333337"/>
    <s v="Goldfish Baked "/>
    <s v=" Cheddar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57006918"/>
    <s v="Wednesday, June 15, 2022"/>
    <s v="Cash"/>
    <n v="141"/>
    <n v="1.5"/>
    <n v="1"/>
    <n v="141"/>
    <n v="1.5"/>
    <n v="1"/>
    <n v="1.5"/>
    <n v="1.5"/>
    <d v="2022-06-15T00:00:00"/>
    <x v="44"/>
    <s v="Carbonated"/>
    <x v="0"/>
    <b v="1"/>
    <n v="1.5"/>
    <n v="1"/>
    <s v="Coca Cola "/>
    <s v=" Zero Sugar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7008522"/>
    <s v="Wednesday, June 15, 2022"/>
    <s v="Cash"/>
    <n v="140"/>
    <n v="1.5"/>
    <n v="1"/>
    <n v="140"/>
    <n v="1.5"/>
    <n v="1"/>
    <n v="1.5"/>
    <n v="1.5"/>
    <d v="2022-06-15T00:00:00"/>
    <x v="70"/>
    <s v="Carbonated"/>
    <x v="0"/>
    <b v="1"/>
    <n v="1.5"/>
    <n v="1"/>
    <s v="Sunkist Soda "/>
    <s v=" Orange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7021316"/>
    <s v="Wednesday, June 15, 2022"/>
    <s v="Cash"/>
    <n v="140"/>
    <n v="1.5"/>
    <n v="1"/>
    <n v="140"/>
    <n v="1.5"/>
    <n v="1"/>
    <n v="1.5"/>
    <n v="1.5"/>
    <d v="2022-06-15T00:00:00"/>
    <x v="70"/>
    <s v="Carbonated"/>
    <x v="0"/>
    <b v="1"/>
    <n v="1.5"/>
    <n v="1"/>
    <s v="Sunkist Soda "/>
    <s v=" Orange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7497629"/>
    <s v="Wednesday, June 15, 2022"/>
    <s v="Cash"/>
    <n v="140"/>
    <n v="1.5"/>
    <n v="1"/>
    <n v="140"/>
    <n v="1.5"/>
    <n v="1"/>
    <n v="1.5"/>
    <n v="1.5"/>
    <d v="2022-06-15T00:00:00"/>
    <x v="70"/>
    <s v="Carbonated"/>
    <x v="0"/>
    <b v="1"/>
    <n v="1.5"/>
    <n v="1"/>
    <s v="Sunkist Soda "/>
    <s v=" Orange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57572342"/>
    <s v="Wednesday, June 15, 2022"/>
    <s v="Cash"/>
    <n v="136"/>
    <n v="2.5"/>
    <n v="1"/>
    <n v="136"/>
    <n v="2.5"/>
    <n v="1"/>
    <n v="2.5"/>
    <n v="2.5"/>
    <d v="2022-06-15T00:00:00"/>
    <x v="10"/>
    <s v="Food"/>
    <x v="1"/>
    <b v="1"/>
    <n v="2.5"/>
    <n v="1.6666666666666667"/>
    <s v="KitKat "/>
    <s v=" Crisp Wafers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57572598"/>
    <s v="Wednesday, June 15, 2022"/>
    <s v="Cash"/>
    <n v="111"/>
    <n v="1.5"/>
    <n v="1"/>
    <n v="111"/>
    <n v="1.5"/>
    <n v="1"/>
    <n v="1.5"/>
    <n v="1.5"/>
    <d v="2022-06-15T00:00:00"/>
    <x v="42"/>
    <s v="Food"/>
    <x v="1"/>
    <b v="1"/>
    <n v="1.5"/>
    <n v="1"/>
    <s v="Chesters Fries Flaming hot"/>
    <m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57572568"/>
    <s v="Wednesday, June 15, 2022"/>
    <s v="Cash"/>
    <n v="136"/>
    <n v="2.5"/>
    <n v="1"/>
    <n v="136"/>
    <n v="2.5"/>
    <n v="1"/>
    <n v="2.5"/>
    <n v="2.5"/>
    <d v="2022-06-15T00:00:00"/>
    <x v="10"/>
    <s v="Food"/>
    <x v="1"/>
    <b v="1"/>
    <n v="2.5"/>
    <n v="1.6666666666666667"/>
    <s v="KitKat "/>
    <s v=" Crisp Wafers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7574840"/>
    <s v="Wednesday, June 15, 2022"/>
    <s v="Cash"/>
    <n v="140"/>
    <n v="1.5"/>
    <n v="1"/>
    <n v="140"/>
    <n v="1.5"/>
    <n v="1"/>
    <n v="1.5"/>
    <n v="1.5"/>
    <d v="2022-06-15T00:00:00"/>
    <x v="70"/>
    <s v="Carbonated"/>
    <x v="0"/>
    <b v="1"/>
    <n v="1.5"/>
    <n v="1"/>
    <s v="Sunkist Soda "/>
    <s v=" Orange"/>
    <m/>
    <s v="Wednesday"/>
    <s v=" June 1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7984306"/>
    <s v="Thursday, June 16, 2022"/>
    <s v="Cash"/>
    <n v="140"/>
    <n v="1.5"/>
    <n v="1"/>
    <n v="140"/>
    <n v="1.5"/>
    <n v="1"/>
    <n v="1.5"/>
    <n v="1.5"/>
    <d v="2022-06-15T00:00:00"/>
    <x v="70"/>
    <s v="Carbonated"/>
    <x v="0"/>
    <b v="1"/>
    <n v="1.5"/>
    <n v="1"/>
    <s v="Sunkist Soda "/>
    <s v=" Orange"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58216686"/>
    <s v="Thursday, June 16, 2022"/>
    <s v="Cash"/>
    <n v="144"/>
    <n v="3"/>
    <n v="1"/>
    <n v="144"/>
    <n v="3"/>
    <n v="1"/>
    <n v="3"/>
    <n v="3"/>
    <d v="2022-06-16T00:00:00"/>
    <x v="5"/>
    <s v="Carbonated"/>
    <x v="0"/>
    <b v="1"/>
    <n v="3"/>
    <n v="2"/>
    <s v="Monster Energy Original"/>
    <m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58609217"/>
    <s v="Thursday, June 16, 2022"/>
    <s v="Credit"/>
    <n v="140"/>
    <n v="1.5"/>
    <n v="1"/>
    <n v="140"/>
    <n v="1.5"/>
    <n v="1"/>
    <n v="1.5"/>
    <n v="1.5"/>
    <d v="2022-06-16T00:00:00"/>
    <x v="70"/>
    <s v="Carbonated"/>
    <x v="0"/>
    <b v="1"/>
    <n v="1.5"/>
    <n v="1"/>
    <s v="Sunkist Soda "/>
    <s v=" Orange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258825371"/>
    <s v="Thursday, June 16, 2022"/>
    <s v="Credit"/>
    <n v="148"/>
    <n v="3"/>
    <n v="1"/>
    <n v="148"/>
    <n v="3"/>
    <n v="1"/>
    <n v="3"/>
    <n v="3"/>
    <d v="2022-06-16T00:00:00"/>
    <x v="106"/>
    <s v="Carbonated"/>
    <x v="0"/>
    <b v="1"/>
    <n v="3"/>
    <n v="2"/>
    <s v="Starbucks Refresher "/>
    <s v=" Real Coconut Water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259033739"/>
    <s v="Thursday, June 16, 2022"/>
    <s v="Cash"/>
    <n v="148"/>
    <n v="3"/>
    <n v="1"/>
    <n v="148"/>
    <n v="3"/>
    <n v="1"/>
    <n v="3"/>
    <n v="3"/>
    <d v="2022-06-16T00:00:00"/>
    <x v="106"/>
    <s v="Carbonated"/>
    <x v="0"/>
    <b v="1"/>
    <n v="3"/>
    <n v="2"/>
    <s v="Starbucks Refresher "/>
    <s v=" Real Coconut Water"/>
    <m/>
    <s v="Thursday"/>
    <s v=" June 16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59182590"/>
    <s v="Thursday, June 16, 2022"/>
    <s v="Cash"/>
    <n v="110"/>
    <n v="1.5"/>
    <n v="1"/>
    <n v="110"/>
    <n v="1.5"/>
    <n v="1"/>
    <n v="1.5"/>
    <n v="1.5"/>
    <d v="2022-06-16T00:00:00"/>
    <x v="35"/>
    <s v="Food"/>
    <x v="1"/>
    <b v="1"/>
    <n v="1.5"/>
    <n v="1"/>
    <s v="SunChips Multigrain "/>
    <s v=" Harvest Cheddar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59360868"/>
    <s v="Thursday, June 16, 2022"/>
    <s v="Credit"/>
    <n v="142"/>
    <n v="1.5"/>
    <n v="1"/>
    <n v="142"/>
    <n v="1.5"/>
    <n v="1"/>
    <n v="1.5"/>
    <n v="1.5"/>
    <d v="2022-06-16T00:00:00"/>
    <x v="44"/>
    <s v="Carbonated"/>
    <x v="0"/>
    <b v="1"/>
    <n v="1.5"/>
    <n v="1"/>
    <s v="Coca Cola "/>
    <s v=" Zero Sugar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59890851"/>
    <s v="Thursday, June 16, 2022"/>
    <s v="Credit"/>
    <n v="142"/>
    <n v="1.5"/>
    <n v="1"/>
    <n v="142"/>
    <n v="1.5"/>
    <n v="1"/>
    <n v="1.5"/>
    <n v="1.5"/>
    <d v="2022-06-16T00:00:00"/>
    <x v="44"/>
    <s v="Carbonated"/>
    <x v="0"/>
    <b v="1"/>
    <n v="1.5"/>
    <n v="1"/>
    <s v="Coca Cola "/>
    <s v=" Zero Sugar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260218300"/>
    <s v="Thursday, June 16, 2022"/>
    <s v="Credit"/>
    <n v="130"/>
    <n v="2"/>
    <n v="1"/>
    <n v="130"/>
    <n v="2"/>
    <n v="1"/>
    <n v="2"/>
    <n v="2"/>
    <d v="2022-06-16T00:00:00"/>
    <x v="99"/>
    <s v="Food"/>
    <x v="1"/>
    <b v="1"/>
    <n v="2"/>
    <n v="1.3333333333333333"/>
    <s v="Autumns Granola Bar "/>
    <s v=" Cinnamon Almond"/>
    <m/>
    <s v="Thursday"/>
    <s v=" June 1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260195032"/>
    <s v="Thursday, June 16, 2022"/>
    <s v="Cash"/>
    <n v="113"/>
    <n v="1.5"/>
    <n v="1"/>
    <n v="113"/>
    <n v="1.5"/>
    <n v="1"/>
    <n v="1.5"/>
    <n v="1.5"/>
    <d v="2022-06-16T00:00:00"/>
    <x v="43"/>
    <s v="Food"/>
    <x v="1"/>
    <b v="1"/>
    <n v="1.5"/>
    <n v="1"/>
    <s v="Miss Vickie's Potato Chip "/>
    <s v=" Jalapeno"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61090230"/>
    <s v="Thursday, June 16, 2022"/>
    <s v="Credit"/>
    <n v="136"/>
    <n v="2.5"/>
    <n v="1"/>
    <n v="136"/>
    <n v="2.5"/>
    <n v="1"/>
    <n v="2.5"/>
    <n v="2.5"/>
    <d v="2022-06-16T00:00:00"/>
    <x v="10"/>
    <s v="Food"/>
    <x v="1"/>
    <b v="1"/>
    <n v="2.5"/>
    <n v="1.6666666666666667"/>
    <s v="KitKat "/>
    <s v=" Crisp Wafers"/>
    <m/>
    <s v="Thursday"/>
    <s v=" June 1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61094479"/>
    <s v="Thursday, June 16, 2022"/>
    <s v="Cash"/>
    <n v="138"/>
    <n v="2"/>
    <n v="1"/>
    <n v="138"/>
    <n v="2"/>
    <n v="1"/>
    <n v="2"/>
    <n v="2"/>
    <d v="2022-06-16T00:00:00"/>
    <x v="11"/>
    <s v="Food"/>
    <x v="1"/>
    <b v="1"/>
    <n v="2"/>
    <n v="1.3333333333333333"/>
    <s v="Wonderful Pistachios "/>
    <s v=" Variety"/>
    <m/>
    <s v="Thursday"/>
    <s v=" June 16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261101052"/>
    <s v="Thursday, June 16, 2022"/>
    <s v="Cash"/>
    <n v="138"/>
    <n v="2"/>
    <n v="1"/>
    <n v="138"/>
    <n v="2"/>
    <n v="1"/>
    <n v="2"/>
    <n v="2"/>
    <d v="2022-06-16T00:00:00"/>
    <x v="11"/>
    <s v="Food"/>
    <x v="1"/>
    <b v="1"/>
    <n v="2"/>
    <n v="1.3333333333333333"/>
    <s v="Wonderful Pistachios "/>
    <s v=" Variety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61107711"/>
    <s v="Thursday, June 16, 2022"/>
    <s v="Cash"/>
    <n v="144"/>
    <n v="1.5"/>
    <n v="1"/>
    <n v="144"/>
    <n v="1.5"/>
    <n v="1"/>
    <n v="1.5"/>
    <n v="1.5"/>
    <d v="2022-06-16T00:00:00"/>
    <x v="29"/>
    <s v="Water"/>
    <x v="3"/>
    <b v="1"/>
    <n v="1.5"/>
    <n v="1"/>
    <s v="Poland Springs Water"/>
    <m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61200097"/>
    <s v="Thursday, June 16, 2022"/>
    <s v="Cash"/>
    <n v="144"/>
    <n v="1.5"/>
    <n v="1"/>
    <n v="144"/>
    <n v="1.5"/>
    <n v="1"/>
    <n v="1.5"/>
    <n v="1.5"/>
    <d v="2022-06-16T00:00:00"/>
    <x v="29"/>
    <s v="Water"/>
    <x v="3"/>
    <b v="1"/>
    <n v="1.5"/>
    <n v="1"/>
    <s v="Poland Springs Water"/>
    <m/>
    <m/>
    <s v="Thursday"/>
    <s v=" June 16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261202810"/>
    <s v="Thursday, June 16, 2022"/>
    <s v="Cash"/>
    <n v="136"/>
    <n v="1.75"/>
    <n v="1"/>
    <n v="136"/>
    <n v="1.75"/>
    <n v="1"/>
    <n v="1.75"/>
    <n v="1.75"/>
    <d v="2022-06-16T00:00:00"/>
    <x v="10"/>
    <s v="Food"/>
    <x v="1"/>
    <b v="1"/>
    <n v="1.75"/>
    <n v="1.1666666666666667"/>
    <s v="KitKat "/>
    <s v=" Crisp Wafers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261306598"/>
    <s v="Thursday, June 16, 2022"/>
    <s v="Credit"/>
    <n v="141"/>
    <n v="2"/>
    <n v="1"/>
    <n v="141"/>
    <n v="2"/>
    <n v="1"/>
    <n v="2"/>
    <n v="2"/>
    <d v="2022-06-16T00:00:00"/>
    <x v="33"/>
    <s v="Non Carbonated"/>
    <x v="2"/>
    <b v="1"/>
    <n v="2"/>
    <n v="1.3333333333333333"/>
    <s v="V8 Vegetable Juice "/>
    <s v=" Original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261415153"/>
    <s v="Thursday, June 16, 2022"/>
    <s v="Credit"/>
    <n v="130"/>
    <n v="2"/>
    <n v="1"/>
    <n v="130"/>
    <n v="2"/>
    <n v="1"/>
    <n v="2"/>
    <n v="2"/>
    <d v="2022-06-16T00:00:00"/>
    <x v="99"/>
    <s v="Food"/>
    <x v="1"/>
    <b v="1"/>
    <n v="2"/>
    <n v="1.3333333333333333"/>
    <s v="Autumns Granola Bar "/>
    <s v=" Cinnamon Almond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261446063"/>
    <s v="Thursday, June 16, 2022"/>
    <s v="Cash"/>
    <n v="131"/>
    <n v="2"/>
    <n v="1"/>
    <n v="131"/>
    <n v="2"/>
    <n v="1"/>
    <n v="2"/>
    <n v="2"/>
    <d v="2022-06-16T00:00:00"/>
    <x v="21"/>
    <s v="Food"/>
    <x v="1"/>
    <b v="1"/>
    <n v="2"/>
    <n v="1.3333333333333333"/>
    <s v="Robert Irvine's "/>
    <s v=" Fit Crunch "/>
    <s v="  Chocolate Pea"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61613275"/>
    <s v="Thursday, June 16, 2022"/>
    <s v="Cash"/>
    <n v="122"/>
    <n v="1.25"/>
    <n v="1"/>
    <n v="122"/>
    <n v="1.25"/>
    <n v="1"/>
    <n v="1.25"/>
    <n v="1.25"/>
    <d v="2022-06-16T00:00:00"/>
    <x v="139"/>
    <s v="Food"/>
    <x v="1"/>
    <b v="1"/>
    <n v="1.25"/>
    <n v="0.83333333333333337"/>
    <s v="Goldfish Baked "/>
    <s v=" Cheddar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61622403"/>
    <s v="Thursday, June 16, 2022"/>
    <s v="Cash"/>
    <n v="123"/>
    <n v="1.25"/>
    <n v="1"/>
    <n v="123"/>
    <n v="1.25"/>
    <n v="1"/>
    <n v="1.25"/>
    <n v="1.25"/>
    <d v="2022-06-16T00:00:00"/>
    <x v="68"/>
    <s v="Food"/>
    <x v="1"/>
    <b v="1"/>
    <n v="1.25"/>
    <n v="0.83333333333333337"/>
    <s v="CheezIt "/>
    <s v=" Double Cheese"/>
    <m/>
    <s v="Thursday"/>
    <s v=" June 16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261797756"/>
    <s v="Thursday, June 16, 2022"/>
    <s v="Cash"/>
    <n v="141"/>
    <n v="2"/>
    <n v="1"/>
    <n v="141"/>
    <n v="2"/>
    <n v="1"/>
    <n v="2"/>
    <n v="2"/>
    <d v="2022-06-16T00:00:00"/>
    <x v="150"/>
    <s v="Cell is Blank - Dis-regard"/>
    <x v="0"/>
    <b v="1"/>
    <n v="2"/>
    <n v="1.3333333333333333"/>
    <s v="Canada Dry "/>
    <s v=" Ginger Ale &amp; Lemonde"/>
    <m/>
    <s v="Thursday"/>
    <s v=" June 1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262005311"/>
    <s v="Thursday, June 16, 2022"/>
    <s v="Credit"/>
    <n v="140"/>
    <n v="1.5"/>
    <n v="1"/>
    <n v="140"/>
    <n v="1.5"/>
    <n v="1"/>
    <n v="1.5"/>
    <n v="1.5"/>
    <d v="2022-06-16T00:00:00"/>
    <x v="44"/>
    <s v="Carbonated"/>
    <x v="0"/>
    <b v="1"/>
    <n v="1.5"/>
    <n v="1"/>
    <s v="Coca Cola "/>
    <s v=" Zero Sugar"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262133938"/>
    <s v="Thursday, June 16, 2022"/>
    <s v="Cash"/>
    <n v="112"/>
    <n v="2"/>
    <n v="1"/>
    <n v="112"/>
    <n v="2"/>
    <n v="1"/>
    <n v="2"/>
    <n v="2"/>
    <d v="2022-06-16T00:00:00"/>
    <x v="75"/>
    <s v="Food"/>
    <x v="1"/>
    <b v="1"/>
    <n v="2"/>
    <n v="1.3333333333333333"/>
    <s v="Cheetos Flaming Hot Limon Crunchy"/>
    <m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62134210"/>
    <s v="Thursday, June 16, 2022"/>
    <s v="Cash"/>
    <n v="147"/>
    <n v="2.5"/>
    <n v="1"/>
    <n v="147"/>
    <n v="2.5"/>
    <n v="1"/>
    <n v="2.5"/>
    <n v="2.5"/>
    <d v="2022-06-16T00:00:00"/>
    <x v="81"/>
    <s v="Non Carbonated"/>
    <x v="2"/>
    <b v="1"/>
    <n v="2.5"/>
    <n v="1.6666666666666667"/>
    <s v="Snapple Tea "/>
    <s v=" Raspberry"/>
    <m/>
    <s v="Thursday"/>
    <s v=" June 16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262239952"/>
    <s v="Thursday, June 16, 2022"/>
    <s v="Credit"/>
    <n v="121"/>
    <n v="1.5"/>
    <n v="1"/>
    <n v="121"/>
    <n v="1.5"/>
    <n v="1"/>
    <n v="1.5"/>
    <n v="1.5"/>
    <d v="2022-06-16T00:00:00"/>
    <x v="18"/>
    <s v="Food"/>
    <x v="1"/>
    <b v="1"/>
    <n v="1.5"/>
    <n v="1"/>
    <s v="Oreo Mini"/>
    <m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62366062"/>
    <s v="Thursday, June 16, 2022"/>
    <s v="Cash"/>
    <n v="111"/>
    <n v="1.5"/>
    <n v="1"/>
    <n v="111"/>
    <n v="1.5"/>
    <n v="1"/>
    <n v="1.5"/>
    <n v="1.5"/>
    <d v="2022-06-16T00:00:00"/>
    <x v="117"/>
    <s v="Food"/>
    <x v="1"/>
    <b v="1"/>
    <n v="1.5"/>
    <n v="1"/>
    <s v="Pop Corners "/>
    <s v=" Sea Salt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62388489"/>
    <s v="Thursday, June 16, 2022"/>
    <s v="Cash"/>
    <n v="111"/>
    <n v="1.5"/>
    <n v="1"/>
    <n v="111"/>
    <n v="1.5"/>
    <n v="1"/>
    <n v="1.5"/>
    <n v="1.5"/>
    <d v="2022-06-16T00:00:00"/>
    <x v="117"/>
    <s v="Food"/>
    <x v="1"/>
    <b v="1"/>
    <n v="1.5"/>
    <n v="1"/>
    <s v="Pop Corners "/>
    <s v=" Sea Salt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62390270"/>
    <s v="Thursday, June 16, 2022"/>
    <s v="Cash"/>
    <n v="111"/>
    <n v="1.5"/>
    <n v="1"/>
    <n v="111"/>
    <n v="1.5"/>
    <n v="1"/>
    <n v="1.5"/>
    <n v="1.5"/>
    <d v="2022-06-16T00:00:00"/>
    <x v="117"/>
    <s v="Food"/>
    <x v="1"/>
    <b v="1"/>
    <n v="1.5"/>
    <n v="1"/>
    <s v="Pop Corners "/>
    <s v=" Sea Salt"/>
    <m/>
    <s v="Thursday"/>
    <s v=" June 1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262391485"/>
    <s v="Thursday, June 16, 2022"/>
    <s v="Cash"/>
    <n v="111"/>
    <n v="1.5"/>
    <n v="1"/>
    <n v="111"/>
    <n v="1.5"/>
    <n v="1"/>
    <n v="1.5"/>
    <n v="1.5"/>
    <d v="2022-06-16T00:00:00"/>
    <x v="117"/>
    <s v="Food"/>
    <x v="1"/>
    <b v="1"/>
    <n v="1.5"/>
    <n v="1"/>
    <s v="Pop Corners "/>
    <s v=" Sea Salt"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62418597"/>
    <s v="Thursday, June 16, 2022"/>
    <s v="Cash"/>
    <n v="141"/>
    <n v="1.5"/>
    <n v="1"/>
    <n v="141"/>
    <n v="1.5"/>
    <n v="1"/>
    <n v="1.5"/>
    <n v="1.5"/>
    <d v="2022-06-16T00:00:00"/>
    <x v="44"/>
    <s v="Carbonated"/>
    <x v="0"/>
    <b v="1"/>
    <n v="1.5"/>
    <n v="1"/>
    <s v="Coca Cola "/>
    <s v=" Zero Sugar"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262422050"/>
    <s v="Thursday, June 16, 2022"/>
    <s v="Cash"/>
    <n v="130"/>
    <n v="1.5"/>
    <n v="1"/>
    <n v="130"/>
    <n v="1.5"/>
    <n v="1"/>
    <n v="1.5"/>
    <n v="1.5"/>
    <d v="2022-06-16T00:00:00"/>
    <x v="149"/>
    <s v="Food"/>
    <x v="1"/>
    <b v="1"/>
    <n v="1.5"/>
    <n v="1"/>
    <s v="Nature's Bakery Fig Bar "/>
    <s v=" Raspberry"/>
    <m/>
    <s v="Thursday"/>
    <s v=" June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62697745"/>
    <s v="Thursday, June 16, 2022"/>
    <s v="Cash"/>
    <n v="146"/>
    <n v="3"/>
    <n v="1"/>
    <n v="146"/>
    <n v="3"/>
    <n v="1"/>
    <n v="3"/>
    <n v="3"/>
    <d v="2022-06-16T00:00:00"/>
    <x v="5"/>
    <s v="Carbonated"/>
    <x v="0"/>
    <b v="1"/>
    <n v="3"/>
    <n v="2"/>
    <s v="Monster Energy Original"/>
    <m/>
    <m/>
    <s v="Thursday"/>
    <s v=" June 16"/>
    <n v="2022"/>
    <n v="6527"/>
  </r>
  <r>
    <s v="Processed"/>
    <s v="VJ300205292"/>
    <s v="Brunswick Sq Mall"/>
    <s v="BSQ Mall x1364 - Zales"/>
    <n v="40.423690999999998"/>
    <n v="-74.380831999999998"/>
    <s v="Pop Corners - Sea Salt"/>
    <s v="Food"/>
    <n v="15264144264"/>
    <s v="Friday, June 17, 2022"/>
    <s v="Credit"/>
    <n v="110"/>
    <n v="1.5"/>
    <n v="1"/>
    <n v="110"/>
    <n v="1.5"/>
    <n v="1"/>
    <n v="1.5"/>
    <n v="1.5"/>
    <d v="2022-06-17T00:00:00"/>
    <x v="117"/>
    <s v="Food"/>
    <x v="1"/>
    <b v="1"/>
    <n v="1.5"/>
    <n v="1"/>
    <s v="Pop Corners "/>
    <s v=" Sea Salt"/>
    <m/>
    <s v="Friday"/>
    <s v=" June 17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264192744"/>
    <s v="Friday, June 17, 2022"/>
    <s v="Credit"/>
    <n v="143"/>
    <n v="2.5"/>
    <n v="1"/>
    <n v="143"/>
    <n v="2.5"/>
    <n v="1"/>
    <n v="2.5"/>
    <n v="2.5"/>
    <d v="2022-06-17T00:00:00"/>
    <x v="37"/>
    <s v="Non Carbonated"/>
    <x v="2"/>
    <b v="1"/>
    <n v="2.5"/>
    <n v="1.6666666666666667"/>
    <s v="Snapple Diet Tea "/>
    <s v=" Peach Tea"/>
    <m/>
    <s v="Friday"/>
    <s v=" June 17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264539526"/>
    <s v="Friday, June 17, 2022"/>
    <s v="Credit"/>
    <n v="125"/>
    <n v="1.25"/>
    <n v="1"/>
    <n v="125"/>
    <n v="1.25"/>
    <n v="1"/>
    <n v="1.25"/>
    <n v="1.25"/>
    <d v="2022-06-17T00:00:00"/>
    <x v="48"/>
    <s v="Food"/>
    <x v="1"/>
    <b v="1"/>
    <n v="1.25"/>
    <n v="0.83333333333333337"/>
    <s v="CheezIt "/>
    <s v=" Original"/>
    <m/>
    <s v="Friday"/>
    <s v=" June 17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264544130"/>
    <s v="Friday, June 17, 2022"/>
    <s v="Credit"/>
    <n v="140"/>
    <n v="2.75"/>
    <n v="1"/>
    <n v="140"/>
    <n v="2.75"/>
    <n v="1"/>
    <n v="2.75"/>
    <n v="2.75"/>
    <d v="2022-06-17T00:00:00"/>
    <x v="151"/>
    <s v="Cell is Blank - Dis-regard"/>
    <x v="0"/>
    <b v="1"/>
    <n v="2.75"/>
    <n v="1.8333333333333333"/>
    <s v="Canada Dry "/>
    <s v=" Ginger Ale"/>
    <m/>
    <s v="Friday"/>
    <s v=" June 17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264543968"/>
    <s v="Friday, June 17, 2022"/>
    <s v="Cash"/>
    <n v="139"/>
    <n v="2"/>
    <n v="1"/>
    <n v="139"/>
    <n v="2"/>
    <n v="1"/>
    <n v="2"/>
    <n v="2"/>
    <d v="2022-06-17T00:00:00"/>
    <x v="110"/>
    <s v="Food"/>
    <x v="1"/>
    <b v="1"/>
    <n v="2"/>
    <n v="1.3333333333333333"/>
    <s v="Keto Bar "/>
    <s v=" Creamy Peanut Butter Chocolate"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64547483"/>
    <s v="Friday, June 17, 2022"/>
    <s v="Cash"/>
    <n v="144"/>
    <n v="3"/>
    <n v="1"/>
    <n v="144"/>
    <n v="3"/>
    <n v="1"/>
    <n v="3"/>
    <n v="3"/>
    <d v="2022-06-17T00:00:00"/>
    <x v="5"/>
    <s v="Carbonated"/>
    <x v="0"/>
    <b v="1"/>
    <n v="3"/>
    <n v="2"/>
    <s v="Monster Energy Original"/>
    <m/>
    <m/>
    <s v="Friday"/>
    <s v=" June 17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264601622"/>
    <s v="Friday, June 17, 2022"/>
    <s v="Credit"/>
    <n v="143"/>
    <n v="2.5"/>
    <n v="1"/>
    <n v="143"/>
    <n v="2.5"/>
    <n v="1"/>
    <n v="2.5"/>
    <n v="2.5"/>
    <d v="2022-06-17T00:00:00"/>
    <x v="37"/>
    <s v="Non Carbonated"/>
    <x v="2"/>
    <b v="1"/>
    <n v="2.5"/>
    <n v="1.6666666666666667"/>
    <s v="Snapple Diet Tea "/>
    <s v=" Peach Tea"/>
    <m/>
    <s v="Friday"/>
    <s v=" June 17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264620381"/>
    <s v="Friday, June 17, 2022"/>
    <s v="Cash"/>
    <n v="142"/>
    <n v="2"/>
    <n v="1"/>
    <n v="142"/>
    <n v="2"/>
    <n v="1"/>
    <n v="2"/>
    <n v="2"/>
    <d v="2022-06-17T00:00:00"/>
    <x v="93"/>
    <s v="Non Carbonated"/>
    <x v="2"/>
    <b v="1"/>
    <n v="2"/>
    <n v="1.3333333333333333"/>
    <s v="Iberia Coconut Water"/>
    <m/>
    <m/>
    <s v="Friday"/>
    <s v=" June 17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264623653"/>
    <s v="Friday, June 17, 2022"/>
    <s v="Cash"/>
    <n v="142"/>
    <n v="2"/>
    <n v="1"/>
    <n v="142"/>
    <n v="2"/>
    <n v="1"/>
    <n v="2"/>
    <n v="2"/>
    <d v="2022-06-17T00:00:00"/>
    <x v="93"/>
    <s v="Non Carbonated"/>
    <x v="2"/>
    <b v="1"/>
    <n v="2"/>
    <n v="1.3333333333333333"/>
    <s v="Iberia Coconut Water"/>
    <m/>
    <m/>
    <s v="Friday"/>
    <s v=" June 17"/>
    <n v="2022"/>
    <n v="6527"/>
  </r>
  <r>
    <s v="Processed"/>
    <s v="VJ300205292"/>
    <s v="Brunswick Sq Mall"/>
    <s v="BSQ Mall x1364 - Zales"/>
    <n v="40.423690999999998"/>
    <n v="-74.380831999999998"/>
    <s v="Belvita Snack Packs - Blueberry"/>
    <s v="Food"/>
    <n v="15264634015"/>
    <s v="Friday, June 17, 2022"/>
    <s v="Cash"/>
    <n v="122"/>
    <n v="1.25"/>
    <n v="1"/>
    <n v="122"/>
    <n v="1.25"/>
    <n v="1"/>
    <n v="1.25"/>
    <n v="1.25"/>
    <d v="2022-06-17T00:00:00"/>
    <x v="79"/>
    <s v="Food"/>
    <x v="1"/>
    <b v="1"/>
    <n v="1.25"/>
    <n v="0.83333333333333337"/>
    <s v="Belvita Snack Packs "/>
    <s v=" Blueberry"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65589446"/>
    <s v="Friday, June 17, 2022"/>
    <s v="Cash"/>
    <n v="147"/>
    <n v="2.5"/>
    <n v="1"/>
    <n v="147"/>
    <n v="2.5"/>
    <n v="1"/>
    <n v="2.5"/>
    <n v="2.5"/>
    <d v="2022-06-17T00:00:00"/>
    <x v="81"/>
    <s v="Non Carbonated"/>
    <x v="2"/>
    <b v="1"/>
    <n v="2.5"/>
    <n v="1.6666666666666667"/>
    <s v="Snapple Tea "/>
    <s v=" Raspberry"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65663901"/>
    <s v="Friday, June 17, 2022"/>
    <s v="Credit"/>
    <n v="136"/>
    <n v="2.5"/>
    <n v="1"/>
    <n v="136"/>
    <n v="2.5"/>
    <n v="1"/>
    <n v="2.5"/>
    <n v="2.5"/>
    <d v="2022-06-17T00:00:00"/>
    <x v="10"/>
    <s v="Food"/>
    <x v="1"/>
    <b v="1"/>
    <n v="2.5"/>
    <n v="1.6666666666666667"/>
    <s v="KitKat "/>
    <s v=" Crisp Wafers"/>
    <m/>
    <s v="Friday"/>
    <s v=" June 17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65769447"/>
    <s v="Friday, June 17, 2022"/>
    <s v="Credit"/>
    <n v="132"/>
    <n v="2"/>
    <n v="1"/>
    <n v="132"/>
    <n v="2"/>
    <n v="1"/>
    <n v="2"/>
    <n v="2"/>
    <d v="2022-06-17T00:00:00"/>
    <x v="21"/>
    <s v="Food"/>
    <x v="1"/>
    <b v="1"/>
    <n v="2"/>
    <n v="1.3333333333333333"/>
    <s v="Robert Irvine's "/>
    <s v=" Fit Crunch "/>
    <s v="  Chocolate Pea"/>
    <s v="Friday"/>
    <s v=" June 17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266135700"/>
    <s v="Friday, June 17, 2022"/>
    <s v="Cash"/>
    <n v="145"/>
    <n v="2.5"/>
    <n v="1"/>
    <n v="145"/>
    <n v="2.5"/>
    <n v="1"/>
    <n v="2.5"/>
    <n v="2.5"/>
    <d v="2022-06-17T00:00:00"/>
    <x v="81"/>
    <s v="Non Carbonated"/>
    <x v="2"/>
    <b v="1"/>
    <n v="2.5"/>
    <n v="1.6666666666666667"/>
    <s v="Snapple Tea "/>
    <s v=" Raspberry"/>
    <m/>
    <s v="Friday"/>
    <s v=" June 17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66137024"/>
    <s v="Friday, June 17, 2022"/>
    <s v="Cash"/>
    <n v="124"/>
    <n v="1.5"/>
    <n v="1"/>
    <n v="124"/>
    <n v="1.5"/>
    <n v="1"/>
    <n v="1.5"/>
    <n v="1.5"/>
    <d v="2022-06-17T00:00:00"/>
    <x v="1"/>
    <s v="Food"/>
    <x v="1"/>
    <b v="1"/>
    <n v="1.5"/>
    <n v="1"/>
    <s v="Takis "/>
    <s v=" Hot Chilli Pepper &amp; Lime"/>
    <m/>
    <s v="Friday"/>
    <s v=" June 17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66272069"/>
    <s v="Friday, June 17, 2022"/>
    <s v="Cash"/>
    <n v="110"/>
    <n v="1.5"/>
    <n v="1"/>
    <n v="110"/>
    <n v="1.5"/>
    <n v="1"/>
    <n v="1.5"/>
    <n v="1.5"/>
    <d v="2022-06-17T00:00:00"/>
    <x v="35"/>
    <s v="Food"/>
    <x v="1"/>
    <b v="1"/>
    <n v="1.5"/>
    <n v="1"/>
    <s v="SunChips Multigrain "/>
    <s v=" Harvest Cheddar"/>
    <m/>
    <s v="Friday"/>
    <s v=" June 17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266585646"/>
    <s v="Friday, June 17, 2022"/>
    <s v="Credit"/>
    <n v="157"/>
    <n v="3"/>
    <n v="1"/>
    <n v="157"/>
    <n v="3"/>
    <n v="1"/>
    <n v="3"/>
    <n v="3"/>
    <d v="2022-06-17T00:00:00"/>
    <x v="98"/>
    <s v="Food"/>
    <x v="1"/>
    <b v="1"/>
    <n v="3"/>
    <n v="2"/>
    <s v="Lenny &amp; Larrys "/>
    <s v=" SnickerDoodle"/>
    <m/>
    <s v="Friday"/>
    <s v=" June 1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266592842"/>
    <s v="Friday, June 17, 2022"/>
    <s v="Cash"/>
    <n v="144"/>
    <n v="1.5"/>
    <n v="1"/>
    <n v="144"/>
    <n v="1.5"/>
    <n v="1"/>
    <n v="1.5"/>
    <n v="1.5"/>
    <d v="2022-06-17T00:00:00"/>
    <x v="29"/>
    <s v="Water"/>
    <x v="3"/>
    <b v="1"/>
    <n v="1.5"/>
    <n v="1"/>
    <s v="Poland Springs Water"/>
    <m/>
    <m/>
    <s v="Friday"/>
    <s v=" June 1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66596004"/>
    <s v="Friday, June 17, 2022"/>
    <s v="Cash"/>
    <n v="124"/>
    <n v="1.25"/>
    <n v="1"/>
    <n v="124"/>
    <n v="1.25"/>
    <n v="1"/>
    <n v="1.25"/>
    <n v="1.25"/>
    <d v="2022-06-17T00:00:00"/>
    <x v="48"/>
    <s v="Food"/>
    <x v="1"/>
    <b v="1"/>
    <n v="1.25"/>
    <n v="0.83333333333333337"/>
    <s v="CheezIt "/>
    <s v=" Original"/>
    <m/>
    <s v="Friday"/>
    <s v=" June 17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266789161"/>
    <s v="Friday, June 17, 2022"/>
    <s v="Credit"/>
    <n v="112"/>
    <n v="1.5"/>
    <n v="1"/>
    <n v="112"/>
    <n v="1.5"/>
    <n v="1"/>
    <n v="1.5"/>
    <n v="1.5"/>
    <d v="2022-06-17T00:00:00"/>
    <x v="13"/>
    <s v="Food"/>
    <x v="1"/>
    <b v="1"/>
    <n v="1.5"/>
    <n v="1"/>
    <s v="Miss Vickie's Potato Chip "/>
    <s v=" Sea Salt Original"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266915786"/>
    <s v="Friday, June 17, 2022"/>
    <s v="Cash"/>
    <n v="121"/>
    <n v="2"/>
    <n v="1"/>
    <n v="121"/>
    <n v="2"/>
    <n v="1"/>
    <n v="2"/>
    <n v="2"/>
    <d v="2022-06-17T00:00:00"/>
    <x v="72"/>
    <s v="Food"/>
    <x v="1"/>
    <b v="1"/>
    <n v="2"/>
    <n v="1.3333333333333333"/>
    <s v="Munchies Snack mix Flaming Hot"/>
    <m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67466161"/>
    <s v="Friday, June 17, 2022"/>
    <s v="Cash"/>
    <n v="147"/>
    <n v="2.5"/>
    <n v="1"/>
    <n v="147"/>
    <n v="2.5"/>
    <n v="1"/>
    <n v="2.5"/>
    <n v="2.5"/>
    <d v="2022-06-17T00:00:00"/>
    <x v="81"/>
    <s v="Non Carbonated"/>
    <x v="2"/>
    <b v="1"/>
    <n v="2.5"/>
    <n v="1.6666666666666667"/>
    <s v="Snapple Tea "/>
    <s v=" Raspberry"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267468963"/>
    <s v="Friday, June 17, 2022"/>
    <s v="Cash"/>
    <n v="124"/>
    <n v="1.5"/>
    <n v="1"/>
    <n v="124"/>
    <n v="1.5"/>
    <n v="1"/>
    <n v="1.5"/>
    <n v="1.5"/>
    <d v="2022-06-17T00:00:00"/>
    <x v="128"/>
    <s v="Food"/>
    <x v="1"/>
    <b v="1"/>
    <n v="1.5"/>
    <n v="1"/>
    <s v="Cheetos Cheddar Jalapeno"/>
    <m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67769813"/>
    <s v="Friday, June 17, 2022"/>
    <s v="Cash"/>
    <n v="114"/>
    <n v="2"/>
    <n v="1"/>
    <n v="114"/>
    <n v="2"/>
    <n v="1"/>
    <n v="2"/>
    <n v="2"/>
    <d v="2022-06-17T00:00:00"/>
    <x v="16"/>
    <s v="Food"/>
    <x v="1"/>
    <b v="1"/>
    <n v="2"/>
    <n v="1.3333333333333333"/>
    <s v="Cheetos "/>
    <s v=" Fleming Hot Crunchy"/>
    <m/>
    <s v="Friday"/>
    <s v=" June 1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68231817"/>
    <s v="Saturday, June 18, 2022"/>
    <s v="Cash"/>
    <n v="140"/>
    <n v="1.5"/>
    <n v="1"/>
    <n v="140"/>
    <n v="1.5"/>
    <n v="1"/>
    <n v="1.5"/>
    <n v="1.5"/>
    <d v="2022-06-17T00:00:00"/>
    <x v="70"/>
    <s v="Carbonated"/>
    <x v="0"/>
    <b v="1"/>
    <n v="1.5"/>
    <n v="1"/>
    <s v="Sunkist Soda "/>
    <s v=" Orange"/>
    <m/>
    <s v="Saturday"/>
    <s v=" June 18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268592195"/>
    <s v="Saturday, June 18, 2022"/>
    <s v="Credit"/>
    <n v="143"/>
    <n v="2.5"/>
    <n v="1"/>
    <n v="143"/>
    <n v="2.5"/>
    <n v="1"/>
    <n v="2.5"/>
    <n v="2.5"/>
    <d v="2022-06-18T00:00:00"/>
    <x v="7"/>
    <s v="Non Carbonated"/>
    <x v="2"/>
    <b v="1"/>
    <n v="2.5"/>
    <n v="1.6666666666666667"/>
    <s v="Snapple Diet Tea "/>
    <s v=" Lemon"/>
    <m/>
    <s v="Saturday"/>
    <s v=" June 1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68611354"/>
    <s v="Saturday, June 18, 2022"/>
    <s v="Credit"/>
    <n v="139"/>
    <n v="2.5"/>
    <n v="1"/>
    <n v="139"/>
    <n v="2.5"/>
    <n v="1"/>
    <n v="2.5"/>
    <n v="2.5"/>
    <d v="2022-06-18T00:00:00"/>
    <x v="10"/>
    <s v="Food"/>
    <x v="1"/>
    <b v="1"/>
    <n v="2.5"/>
    <n v="1.6666666666666667"/>
    <s v="KitKat "/>
    <s v=" Crisp Wafers"/>
    <m/>
    <s v="Saturday"/>
    <s v=" June 18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268724683"/>
    <s v="Saturday, June 18, 2022"/>
    <s v="Credit"/>
    <n v="146"/>
    <n v="3"/>
    <n v="1"/>
    <n v="146"/>
    <n v="3"/>
    <n v="1"/>
    <n v="3"/>
    <n v="3"/>
    <d v="2022-06-18T00:00:00"/>
    <x v="5"/>
    <s v="Carbonated"/>
    <x v="0"/>
    <b v="1"/>
    <n v="3"/>
    <n v="2"/>
    <s v="Monster Energy Original"/>
    <m/>
    <m/>
    <s v="Saturday"/>
    <s v=" June 18"/>
    <n v="2022"/>
    <n v="6527"/>
  </r>
  <r>
    <s v="Processed"/>
    <s v="VJ300320611"/>
    <s v="Brunswick Sq Mall"/>
    <s v="BSQ Mall x1366 - ATT"/>
    <n v="40.423690999999998"/>
    <n v="-74.380831999999998"/>
    <s v="Nature's Garden Trail Mix - Cranberry Healthy"/>
    <s v="Food"/>
    <n v="15269253892"/>
    <s v="Saturday, June 18, 2022"/>
    <s v="Cash"/>
    <n v="139"/>
    <n v="1.5"/>
    <n v="1"/>
    <n v="139"/>
    <n v="1.5"/>
    <n v="1"/>
    <n v="1.5"/>
    <n v="1.5"/>
    <d v="2022-06-18T00:00:00"/>
    <x v="130"/>
    <s v="Food"/>
    <x v="1"/>
    <b v="1"/>
    <n v="1.5"/>
    <n v="1"/>
    <s v="Nature's Garden Trail Mix "/>
    <s v=" Cranberry Healthy"/>
    <m/>
    <s v="Saturday"/>
    <s v=" June 18"/>
    <n v="2022"/>
    <n v="6527"/>
  </r>
  <r>
    <s v="Processed"/>
    <s v="VJ300320611"/>
    <s v="Brunswick Sq Mall"/>
    <s v="BSQ Mall x1366 - ATT"/>
    <n v="40.423690999999998"/>
    <n v="-74.380831999999998"/>
    <s v="Nature's Garden Trail Mix - Cranberry Healthy"/>
    <s v="Food"/>
    <n v="15269258101"/>
    <s v="Saturday, June 18, 2022"/>
    <s v="Cash"/>
    <n v="139"/>
    <n v="1.5"/>
    <n v="1"/>
    <n v="139"/>
    <n v="1.5"/>
    <n v="1"/>
    <n v="1.5"/>
    <n v="1.5"/>
    <d v="2022-06-18T00:00:00"/>
    <x v="130"/>
    <s v="Food"/>
    <x v="1"/>
    <b v="1"/>
    <n v="1.5"/>
    <n v="1"/>
    <s v="Nature's Garden Trail Mix "/>
    <s v=" Cranberry Healthy"/>
    <m/>
    <s v="Saturday"/>
    <s v=" June 18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69671326"/>
    <s v="Saturday, June 18, 2022"/>
    <s v="Cash"/>
    <n v="123"/>
    <n v="1.25"/>
    <n v="1"/>
    <n v="123"/>
    <n v="1.25"/>
    <n v="1"/>
    <n v="1.25"/>
    <n v="1.25"/>
    <d v="2022-06-18T00:00:00"/>
    <x v="68"/>
    <s v="Food"/>
    <x v="1"/>
    <b v="1"/>
    <n v="1.25"/>
    <n v="0.83333333333333337"/>
    <s v="CheezIt "/>
    <s v=" Double Cheese"/>
    <m/>
    <s v="Saturday"/>
    <s v=" June 18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269964117"/>
    <s v="Saturday, June 18, 2022"/>
    <s v="Cash"/>
    <n v="123"/>
    <n v="1.5"/>
    <n v="1"/>
    <n v="123"/>
    <n v="1.5"/>
    <n v="1"/>
    <n v="1.5"/>
    <n v="1.5"/>
    <d v="2022-06-18T00:00:00"/>
    <x v="48"/>
    <s v="Food"/>
    <x v="1"/>
    <b v="1"/>
    <n v="1.5"/>
    <n v="1"/>
    <s v="CheezIt "/>
    <s v=" Original"/>
    <m/>
    <s v="Saturday"/>
    <s v=" June 18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270037437"/>
    <s v="Saturday, June 18, 2022"/>
    <s v="Credit"/>
    <n v="120"/>
    <n v="2"/>
    <n v="1"/>
    <n v="120"/>
    <n v="2"/>
    <n v="1"/>
    <n v="2"/>
    <n v="2"/>
    <d v="2022-06-18T00:00:00"/>
    <x v="135"/>
    <s v="Food"/>
    <x v="1"/>
    <b v="1"/>
    <n v="2"/>
    <n v="1.3333333333333333"/>
    <s v="Snyder's of Hanover Pretzel Pieces "/>
    <s v=" Honey Mu"/>
    <m/>
    <s v="Saturday"/>
    <s v=" June 1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70224621"/>
    <s v="Saturday, June 18, 2022"/>
    <s v="Credit"/>
    <n v="144"/>
    <n v="1.5"/>
    <n v="1"/>
    <n v="144"/>
    <n v="1.5"/>
    <n v="1"/>
    <n v="1.5"/>
    <n v="1.5"/>
    <d v="2022-06-18T00:00:00"/>
    <x v="29"/>
    <s v="Water"/>
    <x v="3"/>
    <b v="1"/>
    <n v="1.5"/>
    <n v="1"/>
    <s v="Poland Springs Water"/>
    <m/>
    <m/>
    <s v="Saturday"/>
    <s v=" June 18"/>
    <n v="2022"/>
    <n v="6527"/>
  </r>
  <r>
    <s v="Processed"/>
    <s v="VJ300205292"/>
    <s v="Brunswick Sq Mall"/>
    <s v="BSQ Mall x1364 - Zales"/>
    <n v="40.423690999999998"/>
    <n v="-74.380831999999998"/>
    <s v="BodyArmor  LYTE - Blueberry Pomegranate"/>
    <s v="Non Carbonated"/>
    <n v="15270399428"/>
    <s v="Saturday, June 18, 2022"/>
    <s v="Cash"/>
    <n v="145"/>
    <n v="2.75"/>
    <n v="1"/>
    <n v="145"/>
    <n v="2.75"/>
    <n v="1"/>
    <n v="2.75"/>
    <n v="2.75"/>
    <d v="2022-06-18T00:00:00"/>
    <x v="145"/>
    <s v="Non Carbonated"/>
    <x v="2"/>
    <b v="1"/>
    <n v="2.75"/>
    <n v="1.8333333333333333"/>
    <s v="BodyArmor  LYTE "/>
    <s v=" Blueberry Pomegranate"/>
    <m/>
    <s v="Saturday"/>
    <s v=" June 18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70778132"/>
    <s v="Saturday, June 18, 2022"/>
    <s v="Cash"/>
    <n v="143"/>
    <n v="2"/>
    <n v="1"/>
    <n v="143"/>
    <n v="2"/>
    <n v="1"/>
    <n v="2"/>
    <n v="2"/>
    <d v="2022-06-18T00:00:00"/>
    <x v="24"/>
    <s v="Water"/>
    <x v="3"/>
    <b v="1"/>
    <n v="2"/>
    <n v="1.3333333333333333"/>
    <s v="S. Pellegrino Sparkling Mineral Water"/>
    <m/>
    <m/>
    <s v="Saturday"/>
    <s v=" June 18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70779305"/>
    <s v="Saturday, June 18, 2022"/>
    <s v="Cash"/>
    <n v="143"/>
    <n v="2"/>
    <n v="1"/>
    <n v="143"/>
    <n v="2"/>
    <n v="1"/>
    <n v="2"/>
    <n v="2"/>
    <d v="2022-06-18T00:00:00"/>
    <x v="24"/>
    <s v="Water"/>
    <x v="3"/>
    <b v="1"/>
    <n v="2"/>
    <n v="1.3333333333333333"/>
    <s v="S. Pellegrino Sparkling Mineral Water"/>
    <m/>
    <m/>
    <s v="Saturday"/>
    <s v=" June 18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270841589"/>
    <s v="Saturday, June 18, 2022"/>
    <s v="Cash"/>
    <n v="122"/>
    <n v="1.5"/>
    <n v="1"/>
    <n v="122"/>
    <n v="1.5"/>
    <n v="1"/>
    <n v="1.5"/>
    <n v="1.5"/>
    <d v="2022-06-18T00:00:00"/>
    <x v="18"/>
    <s v="Food"/>
    <x v="1"/>
    <b v="1"/>
    <n v="1.5"/>
    <n v="1"/>
    <s v="Oreo Mini"/>
    <m/>
    <m/>
    <s v="Saturday"/>
    <s v=" June 18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270844673"/>
    <s v="Saturday, June 18, 2022"/>
    <s v="Cash"/>
    <n v="112"/>
    <n v="1.5"/>
    <n v="1"/>
    <n v="112"/>
    <n v="1.5"/>
    <n v="1"/>
    <n v="1.5"/>
    <n v="1.5"/>
    <d v="2022-06-18T00:00:00"/>
    <x v="141"/>
    <s v="Food"/>
    <x v="1"/>
    <b v="1"/>
    <n v="1.5"/>
    <n v="1"/>
    <s v="Pop Corners "/>
    <s v=" Sweet &amp; Salty Kettle"/>
    <m/>
    <s v="Saturday"/>
    <s v=" June 18"/>
    <n v="2022"/>
    <n v="6527"/>
  </r>
  <r>
    <s v="Processed"/>
    <s v="VJ300205292"/>
    <s v="Brunswick Sq Mall"/>
    <s v="BSQ Mall x1364 - Zales"/>
    <n v="40.423690999999998"/>
    <n v="-74.380831999999998"/>
    <s v="BodyArmor  LYTE - Blueberry Pomegranate"/>
    <s v="Non Carbonated"/>
    <n v="15272195648"/>
    <s v="Sunday, June 19, 2022"/>
    <s v="Cash"/>
    <n v="145"/>
    <n v="2.75"/>
    <n v="1"/>
    <n v="145"/>
    <n v="2.75"/>
    <n v="1"/>
    <n v="2.75"/>
    <n v="2.75"/>
    <d v="2022-06-19T00:00:00"/>
    <x v="145"/>
    <s v="Non Carbonated"/>
    <x v="2"/>
    <b v="1"/>
    <n v="2.75"/>
    <n v="1.8333333333333333"/>
    <s v="BodyArmor  LYTE "/>
    <s v=" Blueberry Pomegranate"/>
    <m/>
    <s v="Sunday"/>
    <s v=" June 19"/>
    <n v="2022"/>
    <n v="6527"/>
  </r>
  <r>
    <s v="Processed"/>
    <s v="VJ300320692"/>
    <s v="EB Public Library"/>
    <s v="EB Public Library x1380"/>
    <n v="40.416893999999999"/>
    <n v="-74.420399000000003"/>
    <s v="Snapple Diet Tea - Lemon"/>
    <s v="Non Carbonated"/>
    <n v="15272264917"/>
    <s v="Sunday, June 19, 2022"/>
    <s v="Credit"/>
    <n v="143"/>
    <n v="2.5"/>
    <n v="1"/>
    <n v="143"/>
    <n v="2.5"/>
    <n v="1"/>
    <n v="2.5"/>
    <n v="2.5"/>
    <d v="2022-06-19T00:00:00"/>
    <x v="7"/>
    <s v="Non Carbonated"/>
    <x v="2"/>
    <b v="1"/>
    <n v="2.5"/>
    <n v="1.6666666666666667"/>
    <s v="Snapple Diet Tea "/>
    <s v=" Lemon"/>
    <m/>
    <s v="Sunday"/>
    <s v=" June 19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72342544"/>
    <s v="Sunday, June 19, 2022"/>
    <s v="Credit"/>
    <n v="122"/>
    <n v="1.25"/>
    <n v="1"/>
    <n v="122"/>
    <n v="1.25"/>
    <n v="1"/>
    <n v="1.25"/>
    <n v="1.25"/>
    <d v="2022-06-19T00:00:00"/>
    <x v="139"/>
    <s v="Food"/>
    <x v="1"/>
    <b v="1"/>
    <n v="1.25"/>
    <n v="0.83333333333333337"/>
    <s v="Goldfish Baked "/>
    <s v=" Cheddar"/>
    <m/>
    <s v="Sunday"/>
    <s v=" June 19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272412536"/>
    <s v="Sunday, June 19, 2022"/>
    <s v="Credit"/>
    <n v="140"/>
    <n v="2.75"/>
    <n v="1"/>
    <n v="140"/>
    <n v="2.75"/>
    <n v="1"/>
    <n v="2.75"/>
    <n v="2.75"/>
    <d v="2022-06-19T00:00:00"/>
    <x v="151"/>
    <s v="Cell is Blank - Dis-regard"/>
    <x v="0"/>
    <b v="1"/>
    <n v="2.75"/>
    <n v="1.8333333333333333"/>
    <s v="Canada Dry "/>
    <s v=" Ginger Ale"/>
    <m/>
    <s v="Sunday"/>
    <s v=" June 19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272503194"/>
    <s v="Sunday, June 19, 2022"/>
    <s v="Cash"/>
    <n v="135"/>
    <n v="2"/>
    <n v="1"/>
    <n v="135"/>
    <n v="2"/>
    <n v="1"/>
    <n v="2"/>
    <n v="2"/>
    <d v="2022-06-19T00:00:00"/>
    <x v="80"/>
    <s v="Food"/>
    <x v="1"/>
    <b v="1"/>
    <n v="2"/>
    <n v="1.3333333333333333"/>
    <s v="RXBAR "/>
    <s v=" Protein Bar "/>
    <s v=" Peanut Butter"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72716724"/>
    <s v="Sunday, June 19, 2022"/>
    <s v="Credit"/>
    <n v="144"/>
    <n v="1.5"/>
    <n v="1"/>
    <n v="144"/>
    <n v="1.5"/>
    <n v="1"/>
    <n v="1.5"/>
    <n v="1.5"/>
    <d v="2022-06-19T00:00:00"/>
    <x v="29"/>
    <s v="Water"/>
    <x v="3"/>
    <b v="1"/>
    <n v="1.5"/>
    <n v="1"/>
    <s v="Poland Springs Water"/>
    <m/>
    <m/>
    <s v="Sunday"/>
    <s v=" June 1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272819824"/>
    <s v="Sunday, June 19, 2022"/>
    <s v="Cash"/>
    <n v="120"/>
    <n v="2"/>
    <n v="1"/>
    <n v="120"/>
    <n v="2"/>
    <n v="1"/>
    <n v="2"/>
    <n v="2"/>
    <d v="2022-06-19T00:00:00"/>
    <x v="135"/>
    <s v="Food"/>
    <x v="1"/>
    <b v="1"/>
    <n v="2"/>
    <n v="1.3333333333333333"/>
    <s v="Snyder's of Hanover Pretzel Pieces "/>
    <s v=" Honey Mu"/>
    <m/>
    <s v="Sunday"/>
    <s v=" June 19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5272891979"/>
    <s v="Sunday, June 19, 2022"/>
    <s v="Credit"/>
    <n v="113"/>
    <n v="1.5"/>
    <n v="1"/>
    <n v="113"/>
    <n v="1.5"/>
    <n v="1"/>
    <n v="1.5"/>
    <n v="1.5"/>
    <d v="2022-06-19T00:00:00"/>
    <x v="13"/>
    <s v="Food"/>
    <x v="1"/>
    <b v="1"/>
    <n v="1.5"/>
    <n v="1"/>
    <s v="Miss Vickie's Potato Chip "/>
    <s v=" Sea Salt Original"/>
    <m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273045816"/>
    <s v="Sunday, June 19, 2022"/>
    <s v="Cash"/>
    <n v="123"/>
    <n v="1.5"/>
    <n v="1"/>
    <n v="123"/>
    <n v="1.5"/>
    <n v="1"/>
    <n v="1.5"/>
    <n v="1.5"/>
    <d v="2022-06-19T00:00:00"/>
    <x v="48"/>
    <s v="Food"/>
    <x v="1"/>
    <b v="1"/>
    <n v="1.5"/>
    <n v="1"/>
    <s v="CheezIt "/>
    <s v=" Original"/>
    <m/>
    <s v="Sunday"/>
    <s v=" June 19"/>
    <n v="2022"/>
    <n v="6527"/>
  </r>
  <r>
    <s v="Processed"/>
    <s v="VJ300320692"/>
    <s v="EB Public Library"/>
    <s v="EB Public Library x1380"/>
    <n v="40.416893999999999"/>
    <n v="-74.420399000000003"/>
    <s v="Bai Lemonade - Burundi Blueberry"/>
    <s v="Non Carbonated"/>
    <n v="15273093751"/>
    <s v="Sunday, June 19, 2022"/>
    <s v="Cash"/>
    <n v="147"/>
    <n v="2.75"/>
    <n v="1"/>
    <n v="147"/>
    <n v="2.75"/>
    <n v="1"/>
    <n v="2.75"/>
    <n v="2.75"/>
    <d v="2022-06-19T00:00:00"/>
    <x v="122"/>
    <s v="Non Carbonated"/>
    <x v="2"/>
    <b v="1"/>
    <n v="2.75"/>
    <n v="1.8333333333333333"/>
    <s v="Bai Lemonade "/>
    <s v=" Burundi Blueberry"/>
    <m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73126695"/>
    <s v="Sunday, June 19, 2022"/>
    <s v="Cash"/>
    <n v="124"/>
    <n v="1.5"/>
    <n v="1"/>
    <n v="124"/>
    <n v="1.5"/>
    <n v="1"/>
    <n v="1.5"/>
    <n v="1.5"/>
    <d v="2022-06-19T00:00:00"/>
    <x v="1"/>
    <s v="Food"/>
    <x v="1"/>
    <b v="1"/>
    <n v="1.5"/>
    <n v="1"/>
    <s v="Takis "/>
    <s v=" Hot Chilli Pepper &amp; Lime"/>
    <m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5273128149"/>
    <s v="Sunday, June 19, 2022"/>
    <s v="Cash"/>
    <n v="112"/>
    <n v="1.5"/>
    <n v="1"/>
    <n v="112"/>
    <n v="1.5"/>
    <n v="1"/>
    <n v="1.5"/>
    <n v="1.5"/>
    <d v="2022-06-19T00:00:00"/>
    <x v="67"/>
    <s v="Food"/>
    <x v="1"/>
    <b v="1"/>
    <n v="1.5"/>
    <n v="1"/>
    <s v="Popchips Potato "/>
    <s v=" Sea Salt"/>
    <m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73128952"/>
    <s v="Sunday, June 19, 2022"/>
    <s v="Cash"/>
    <n v="144"/>
    <n v="1.5"/>
    <n v="1"/>
    <n v="144"/>
    <n v="1.5"/>
    <n v="1"/>
    <n v="1.5"/>
    <n v="1.5"/>
    <d v="2022-06-19T00:00:00"/>
    <x v="29"/>
    <s v="Water"/>
    <x v="3"/>
    <b v="1"/>
    <n v="1.5"/>
    <n v="1"/>
    <s v="Poland Springs Water"/>
    <m/>
    <m/>
    <s v="Sunday"/>
    <s v=" June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73142058"/>
    <s v="Sunday, June 19, 2022"/>
    <s v="Cash"/>
    <n v="142"/>
    <n v="1.5"/>
    <n v="1"/>
    <n v="142"/>
    <n v="1.5"/>
    <n v="1"/>
    <n v="1.5"/>
    <n v="1.5"/>
    <d v="2022-06-19T00:00:00"/>
    <x v="44"/>
    <s v="Carbonated"/>
    <x v="0"/>
    <b v="1"/>
    <n v="1.5"/>
    <n v="1"/>
    <s v="Coca Cola "/>
    <s v=" Zero Sugar"/>
    <m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73323678"/>
    <s v="Sunday, June 19, 2022"/>
    <s v="Cash"/>
    <n v="124"/>
    <n v="1.5"/>
    <n v="1"/>
    <n v="124"/>
    <n v="1.5"/>
    <n v="1"/>
    <n v="1.5"/>
    <n v="1.5"/>
    <d v="2022-06-19T00:00:00"/>
    <x v="1"/>
    <s v="Food"/>
    <x v="1"/>
    <b v="1"/>
    <n v="1.5"/>
    <n v="1"/>
    <s v="Takis "/>
    <s v=" Hot Chilli Pepper &amp; Lime"/>
    <m/>
    <s v="Sunday"/>
    <s v=" June 19"/>
    <n v="2022"/>
    <n v="6527"/>
  </r>
  <r>
    <s v="Processed"/>
    <s v="VJ300320611"/>
    <s v="Brunswick Sq Mall"/>
    <s v="BSQ Mall x1366 - ATT"/>
    <n v="40.423690999999998"/>
    <n v="-74.380831999999998"/>
    <s v="Takis - Hot Chilli Pepper &amp; Lime"/>
    <s v="Food"/>
    <n v="15273393559"/>
    <s v="Sunday, June 19, 2022"/>
    <s v="Cash"/>
    <n v="124"/>
    <n v="1.5"/>
    <n v="1"/>
    <n v="124"/>
    <n v="1.5"/>
    <n v="1"/>
    <n v="1.5"/>
    <n v="1.5"/>
    <d v="2022-06-19T00:00:00"/>
    <x v="1"/>
    <s v="Food"/>
    <x v="1"/>
    <b v="1"/>
    <n v="1.5"/>
    <n v="1"/>
    <s v="Takis "/>
    <s v=" Hot Chilli Pepper &amp; Lime"/>
    <m/>
    <s v="Sunday"/>
    <s v=" June 19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275026419"/>
    <s v="Monday, June 20, 2022"/>
    <s v="Credit"/>
    <n v="147"/>
    <n v="2.5"/>
    <n v="1"/>
    <n v="147"/>
    <n v="2.5"/>
    <n v="1"/>
    <n v="2.5"/>
    <n v="2.5"/>
    <d v="2022-06-20T00:00:00"/>
    <x v="152"/>
    <s v="Non Carbonated"/>
    <x v="2"/>
    <b v="1"/>
    <n v="2.5"/>
    <n v="1.6666666666666667"/>
    <s v="Snapple Tea "/>
    <s v=" Lemon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275270806"/>
    <s v="Monday, June 20, 2022"/>
    <s v="Cash"/>
    <n v="152"/>
    <n v="4"/>
    <n v="1"/>
    <n v="152"/>
    <n v="4"/>
    <n v="1"/>
    <n v="4"/>
    <n v="4"/>
    <d v="2022-06-20T00:00:00"/>
    <x v="143"/>
    <s v="Cell is Blank - Dis-regard"/>
    <x v="1"/>
    <b v="1"/>
    <n v="4"/>
    <n v="2.6666666666666665"/>
    <s v="Oreo Mini "/>
    <s v=" Go Paks"/>
    <m/>
    <s v="Monday"/>
    <s v=" June 2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75600210"/>
    <s v="Monday, June 20, 2022"/>
    <s v="Cash"/>
    <n v="110"/>
    <n v="1.5"/>
    <n v="1"/>
    <n v="110"/>
    <n v="1.5"/>
    <n v="1"/>
    <n v="1.5"/>
    <n v="1.5"/>
    <d v="2022-06-20T00:00:00"/>
    <x v="35"/>
    <s v="Food"/>
    <x v="1"/>
    <b v="1"/>
    <n v="1.5"/>
    <n v="1"/>
    <s v="SunChips Multigrain "/>
    <s v=" Harvest Cheddar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Popchips Potato - Barbeque"/>
    <s v="Food"/>
    <n v="15275774149"/>
    <s v="Monday, June 20, 2022"/>
    <s v="Credit"/>
    <n v="111"/>
    <n v="1.5"/>
    <n v="1"/>
    <n v="111"/>
    <n v="1.5"/>
    <n v="1"/>
    <n v="1.5"/>
    <n v="1.5"/>
    <d v="2022-06-20T00:00:00"/>
    <x v="61"/>
    <s v="Food"/>
    <x v="1"/>
    <b v="1"/>
    <n v="1.5"/>
    <n v="1"/>
    <s v="Popchips Potato "/>
    <s v=" Barbeque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275781417"/>
    <s v="Monday, June 20, 2022"/>
    <s v="Credit"/>
    <n v="120"/>
    <n v="2"/>
    <n v="1"/>
    <n v="120"/>
    <n v="2"/>
    <n v="1"/>
    <n v="2"/>
    <n v="2"/>
    <d v="2022-06-20T00:00:00"/>
    <x v="135"/>
    <s v="Food"/>
    <x v="1"/>
    <b v="1"/>
    <n v="2"/>
    <n v="1.3333333333333333"/>
    <s v="Snyder's of Hanover Pretzel Pieces "/>
    <s v=" Honey Mu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275831727"/>
    <s v="Monday, June 20, 2022"/>
    <s v="Cash"/>
    <n v="140"/>
    <n v="2"/>
    <n v="1"/>
    <n v="140"/>
    <n v="2"/>
    <n v="1"/>
    <n v="2"/>
    <n v="2"/>
    <d v="2022-06-20T00:00:00"/>
    <x v="93"/>
    <s v="Non Carbonated"/>
    <x v="2"/>
    <b v="1"/>
    <n v="2"/>
    <n v="1.3333333333333333"/>
    <s v="Iberia Coconut Water"/>
    <m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Bai Lemonade - Burundi Blueberry"/>
    <s v="Non Carbonated"/>
    <n v="15275876692"/>
    <s v="Monday, June 20, 2022"/>
    <s v="Credit"/>
    <n v="147"/>
    <n v="2.75"/>
    <n v="1"/>
    <n v="147"/>
    <n v="2.75"/>
    <n v="1"/>
    <n v="2.75"/>
    <n v="2.75"/>
    <d v="2022-06-20T00:00:00"/>
    <x v="122"/>
    <s v="Non Carbonated"/>
    <x v="2"/>
    <b v="1"/>
    <n v="2.75"/>
    <n v="1.8333333333333333"/>
    <s v="Bai Lemonade "/>
    <s v=" Burundi Blueberry"/>
    <m/>
    <s v="Monday"/>
    <s v=" June 20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275950321"/>
    <s v="Monday, June 20, 2022"/>
    <s v="Cash"/>
    <n v="113"/>
    <n v="1.5"/>
    <n v="1"/>
    <n v="113"/>
    <n v="1.5"/>
    <n v="1"/>
    <n v="1.5"/>
    <n v="1.5"/>
    <d v="2022-06-20T00:00:00"/>
    <x v="43"/>
    <s v="Food"/>
    <x v="1"/>
    <b v="1"/>
    <n v="1.5"/>
    <n v="1"/>
    <s v="Miss Vickie's Potato Chip "/>
    <s v=" Jalapeno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Bai Lemonade - Burundi Blueberry"/>
    <s v="Non Carbonated"/>
    <n v="15276027003"/>
    <s v="Monday, June 20, 2022"/>
    <s v="Cash"/>
    <n v="147"/>
    <n v="2.75"/>
    <n v="1"/>
    <n v="147"/>
    <n v="2.75"/>
    <n v="1"/>
    <n v="2.75"/>
    <n v="2.75"/>
    <d v="2022-06-20T00:00:00"/>
    <x v="122"/>
    <s v="Non Carbonated"/>
    <x v="2"/>
    <b v="1"/>
    <n v="2.75"/>
    <n v="1.8333333333333333"/>
    <s v="Bai Lemonade "/>
    <s v=" Burundi Blueberry"/>
    <m/>
    <s v="Monday"/>
    <s v=" June 20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276087118"/>
    <s v="Monday, June 20, 2022"/>
    <s v="Cash"/>
    <n v="131"/>
    <n v="2"/>
    <n v="1"/>
    <n v="131"/>
    <n v="2"/>
    <n v="1"/>
    <n v="2"/>
    <n v="2"/>
    <d v="2022-06-20T00:00:00"/>
    <x v="80"/>
    <s v="Food"/>
    <x v="1"/>
    <b v="1"/>
    <n v="2"/>
    <n v="1.3333333333333333"/>
    <s v="RXBAR "/>
    <s v=" Protein Bar "/>
    <s v=" Peanut Butter"/>
    <s v="Monday"/>
    <s v=" June 2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76091073"/>
    <s v="Monday, June 20, 2022"/>
    <s v="Cash"/>
    <n v="110"/>
    <n v="1.5"/>
    <n v="1"/>
    <n v="110"/>
    <n v="1.5"/>
    <n v="1"/>
    <n v="1.5"/>
    <n v="1.5"/>
    <d v="2022-06-20T00:00:00"/>
    <x v="35"/>
    <s v="Food"/>
    <x v="1"/>
    <b v="1"/>
    <n v="1.5"/>
    <n v="1"/>
    <s v="SunChips Multigrain "/>
    <s v=" Harvest Cheddar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276232431"/>
    <s v="Monday, June 20, 2022"/>
    <s v="Credit"/>
    <n v="140"/>
    <n v="2"/>
    <n v="1"/>
    <n v="140"/>
    <n v="2"/>
    <n v="1"/>
    <n v="2"/>
    <n v="2"/>
    <d v="2022-06-20T00:00:00"/>
    <x v="93"/>
    <s v="Non Carbonated"/>
    <x v="2"/>
    <b v="1"/>
    <n v="2"/>
    <n v="1.3333333333333333"/>
    <s v="Iberia Coconut Water"/>
    <m/>
    <m/>
    <s v="Monday"/>
    <s v=" June 20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276285147"/>
    <s v="Monday, June 20, 2022"/>
    <s v="Credit"/>
    <n v="140"/>
    <n v="2.75"/>
    <n v="1"/>
    <n v="140"/>
    <n v="2.75"/>
    <n v="1"/>
    <n v="2.75"/>
    <n v="2.75"/>
    <d v="2022-06-20T00:00:00"/>
    <x v="151"/>
    <s v="Cell is Blank - Dis-regard"/>
    <x v="0"/>
    <b v="1"/>
    <n v="2.75"/>
    <n v="1.8333333333333333"/>
    <s v="Canada Dry "/>
    <s v=" Ginger Ale"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276667804"/>
    <s v="Monday, June 20, 2022"/>
    <s v="Credit"/>
    <n v="142"/>
    <n v="2"/>
    <n v="1"/>
    <n v="142"/>
    <n v="2"/>
    <n v="1"/>
    <n v="2"/>
    <n v="2"/>
    <d v="2022-06-20T00:00:00"/>
    <x v="93"/>
    <s v="Non Carbonated"/>
    <x v="2"/>
    <b v="1"/>
    <n v="2"/>
    <n v="1.3333333333333333"/>
    <s v="Iberia Coconut Water"/>
    <m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76758458"/>
    <s v="Monday, June 20, 2022"/>
    <s v="Credit"/>
    <n v="142"/>
    <n v="1.5"/>
    <n v="1"/>
    <n v="142"/>
    <n v="1.5"/>
    <n v="1"/>
    <n v="1.5"/>
    <n v="2.75"/>
    <d v="2022-06-20T00:00:00"/>
    <x v="44"/>
    <s v="Carbonated"/>
    <x v="0"/>
    <b v="1"/>
    <n v="1.5"/>
    <n v="1"/>
    <s v="Coca Cola "/>
    <s v=" Zero Sugar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76758458"/>
    <s v="Monday, June 20, 2022"/>
    <s v="Credit"/>
    <n v="123"/>
    <n v="1.25"/>
    <n v="1"/>
    <n v="123"/>
    <n v="1.25"/>
    <n v="1"/>
    <n v="1.25"/>
    <n v="2.75"/>
    <d v="2022-06-20T00:00:00"/>
    <x v="68"/>
    <s v="Food"/>
    <x v="1"/>
    <b v="1"/>
    <n v="1.25"/>
    <n v="0.83333333333333337"/>
    <s v="CheezIt "/>
    <s v=" Double Cheese"/>
    <m/>
    <s v="Monday"/>
    <s v=" June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76804490"/>
    <s v="Monday, June 20, 2022"/>
    <s v="Cash"/>
    <n v="144"/>
    <n v="3"/>
    <n v="1"/>
    <n v="144"/>
    <n v="3"/>
    <n v="1"/>
    <n v="3"/>
    <n v="3"/>
    <d v="2022-06-20T00:00:00"/>
    <x v="5"/>
    <s v="Carbonated"/>
    <x v="0"/>
    <b v="1"/>
    <n v="3"/>
    <n v="2"/>
    <s v="Monster Energy Original"/>
    <m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76930144"/>
    <s v="Monday, June 20, 2022"/>
    <s v="Cash"/>
    <n v="144"/>
    <n v="1.5"/>
    <n v="1"/>
    <n v="144"/>
    <n v="1.5"/>
    <n v="1"/>
    <n v="1.5"/>
    <n v="1.5"/>
    <d v="2022-06-20T00:00:00"/>
    <x v="29"/>
    <s v="Water"/>
    <x v="3"/>
    <b v="1"/>
    <n v="1.5"/>
    <n v="1"/>
    <s v="Poland Springs Water"/>
    <m/>
    <m/>
    <s v="Monday"/>
    <s v=" June 2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276970706"/>
    <s v="Monday, June 20, 2022"/>
    <s v="Credit"/>
    <n v="132"/>
    <n v="2"/>
    <n v="1"/>
    <n v="132"/>
    <n v="2"/>
    <n v="1"/>
    <n v="2"/>
    <n v="2"/>
    <d v="2022-06-20T00:00:00"/>
    <x v="21"/>
    <s v="Food"/>
    <x v="1"/>
    <b v="1"/>
    <n v="2"/>
    <n v="1.3333333333333333"/>
    <s v="Robert Irvine's "/>
    <s v=" Fit Crunch "/>
    <s v="  Chocolate Pea"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77050952"/>
    <s v="Monday, June 20, 2022"/>
    <s v="Credit"/>
    <n v="124"/>
    <n v="1.25"/>
    <n v="1"/>
    <n v="124"/>
    <n v="1.25"/>
    <n v="1"/>
    <n v="1.25"/>
    <n v="1.25"/>
    <d v="2022-06-20T00:00:00"/>
    <x v="48"/>
    <s v="Food"/>
    <x v="1"/>
    <b v="1"/>
    <n v="1.25"/>
    <n v="0.83333333333333337"/>
    <s v="CheezIt "/>
    <s v=" Original"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277071242"/>
    <s v="Monday, June 20, 2022"/>
    <s v="Credit"/>
    <n v="146"/>
    <n v="3"/>
    <n v="1"/>
    <n v="146"/>
    <n v="3"/>
    <n v="1"/>
    <n v="3"/>
    <n v="3"/>
    <d v="2022-06-20T00:00:00"/>
    <x v="5"/>
    <s v="Carbonated"/>
    <x v="0"/>
    <b v="1"/>
    <n v="3"/>
    <n v="2"/>
    <s v="Monster Energy Original"/>
    <m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77466554"/>
    <s v="Monday, June 20, 2022"/>
    <s v="Cash"/>
    <n v="123"/>
    <n v="1.25"/>
    <n v="1"/>
    <n v="123"/>
    <n v="1.25"/>
    <n v="1"/>
    <n v="1.25"/>
    <n v="1.25"/>
    <d v="2022-06-26T00:00:00"/>
    <x v="68"/>
    <s v="Food"/>
    <x v="1"/>
    <b v="1"/>
    <n v="1.25"/>
    <n v="0.83333333333333337"/>
    <s v="CheezIt "/>
    <s v=" Double Cheese"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77807071"/>
    <s v="Monday, June 20, 2022"/>
    <s v="Cash"/>
    <n v="144"/>
    <n v="1.5"/>
    <n v="1"/>
    <n v="144"/>
    <n v="1.5"/>
    <n v="1"/>
    <n v="1.5"/>
    <n v="1.5"/>
    <d v="2022-06-20T00:00:00"/>
    <x v="29"/>
    <s v="Water"/>
    <x v="3"/>
    <b v="1"/>
    <n v="1.5"/>
    <n v="1"/>
    <s v="Poland Springs Water"/>
    <m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277814478"/>
    <s v="Monday, June 20, 2022"/>
    <s v="Credit"/>
    <n v="146"/>
    <n v="3"/>
    <n v="1"/>
    <n v="146"/>
    <n v="3"/>
    <n v="1"/>
    <n v="3"/>
    <n v="3"/>
    <d v="2022-06-20T00:00:00"/>
    <x v="5"/>
    <s v="Carbonated"/>
    <x v="0"/>
    <b v="1"/>
    <n v="3"/>
    <n v="2"/>
    <s v="Monster Energy Original"/>
    <m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77817219"/>
    <s v="Monday, June 20, 2022"/>
    <s v="Credit"/>
    <n v="124"/>
    <n v="1.5"/>
    <n v="1"/>
    <n v="124"/>
    <n v="1.5"/>
    <n v="1"/>
    <n v="1.5"/>
    <n v="1.5"/>
    <d v="2022-06-20T00:00:00"/>
    <x v="1"/>
    <s v="Food"/>
    <x v="1"/>
    <b v="1"/>
    <n v="1.5"/>
    <n v="1"/>
    <s v="Takis "/>
    <s v=" Hot Chilli Pepper &amp; Lime"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Takis - Hot Chilli Pepper &amp; Lime"/>
    <s v="Food"/>
    <n v="15277818646"/>
    <s v="Monday, June 20, 2022"/>
    <s v="Credit"/>
    <n v="124"/>
    <n v="1.5"/>
    <n v="1"/>
    <n v="124"/>
    <n v="1.5"/>
    <n v="1"/>
    <n v="1.5"/>
    <n v="1.5"/>
    <d v="2022-06-20T00:00:00"/>
    <x v="1"/>
    <s v="Food"/>
    <x v="1"/>
    <b v="1"/>
    <n v="1.5"/>
    <n v="1"/>
    <s v="Takis "/>
    <s v=" Hot Chilli Pepper &amp; Lime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77822719"/>
    <s v="Monday, June 20, 2022"/>
    <s v="Cash"/>
    <n v="123"/>
    <n v="1.25"/>
    <n v="1"/>
    <n v="123"/>
    <n v="1.25"/>
    <n v="1"/>
    <n v="1.25"/>
    <n v="1.25"/>
    <d v="2022-06-26T00:00:00"/>
    <x v="68"/>
    <s v="Food"/>
    <x v="1"/>
    <b v="1"/>
    <n v="1.25"/>
    <n v="0.83333333333333337"/>
    <s v="CheezIt "/>
    <s v=" Double Cheese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Popchips Potato - Sour Cream &amp; Onion"/>
    <s v="Food"/>
    <n v="15277825048"/>
    <s v="Monday, June 20, 2022"/>
    <s v="Cash"/>
    <n v="112"/>
    <n v="1.5"/>
    <n v="1"/>
    <n v="112"/>
    <n v="1.5"/>
    <n v="1"/>
    <n v="1.5"/>
    <n v="1.5"/>
    <d v="2022-06-26T00:00:00"/>
    <x v="153"/>
    <s v="Food"/>
    <x v="1"/>
    <b v="1"/>
    <n v="1.5"/>
    <n v="1"/>
    <s v="Popchips Potato "/>
    <s v=" Sour Cream &amp; Onion"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77828762"/>
    <s v="Monday, June 20, 2022"/>
    <s v="Cash"/>
    <n v="121"/>
    <n v="1.5"/>
    <n v="1"/>
    <n v="121"/>
    <n v="1.5"/>
    <n v="1"/>
    <n v="1.5"/>
    <n v="1.5"/>
    <d v="2022-06-26T00:00:00"/>
    <x v="1"/>
    <s v="Food"/>
    <x v="1"/>
    <b v="1"/>
    <n v="1.5"/>
    <n v="1"/>
    <s v="Takis "/>
    <s v=" Hot Chilli Pepper &amp; Lime"/>
    <m/>
    <s v="Monday"/>
    <s v=" June 20"/>
    <n v="2022"/>
    <n v="6527"/>
  </r>
  <r>
    <s v="Processed"/>
    <s v="VJ300320611"/>
    <s v="Brunswick Sq Mall"/>
    <s v="BSQ Mall x1366 - ATT"/>
    <n v="40.423690999999998"/>
    <n v="-74.380831999999998"/>
    <s v="Miss Vickie's Potato Chip - Sea Salt Original"/>
    <s v="Food"/>
    <n v="15277883743"/>
    <s v="Monday, June 20, 2022"/>
    <s v="Cash"/>
    <n v="113"/>
    <n v="1.5"/>
    <n v="1"/>
    <n v="113"/>
    <n v="1.5"/>
    <n v="1"/>
    <n v="1.5"/>
    <n v="1.5"/>
    <d v="2022-06-20T00:00:00"/>
    <x v="13"/>
    <s v="Food"/>
    <x v="1"/>
    <b v="1"/>
    <n v="1.5"/>
    <n v="1"/>
    <s v="Miss Vickie's Potato Chip "/>
    <s v=" Sea Salt Original"/>
    <m/>
    <s v="Monday"/>
    <s v=" June 20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5277900738"/>
    <s v="Monday, June 20, 2022"/>
    <s v="Cash"/>
    <n v="111"/>
    <n v="1.5"/>
    <n v="1"/>
    <n v="111"/>
    <n v="1.5"/>
    <n v="1"/>
    <n v="1.5"/>
    <n v="1.5"/>
    <d v="2022-06-20T00:00:00"/>
    <x v="67"/>
    <s v="Food"/>
    <x v="1"/>
    <b v="1"/>
    <n v="1.5"/>
    <n v="1"/>
    <s v="Popchips Potato "/>
    <s v=" Sea Salt"/>
    <m/>
    <s v="Monday"/>
    <s v=" June 20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277904362"/>
    <s v="Monday, June 20, 2022"/>
    <s v="Cash"/>
    <n v="122"/>
    <n v="1.5"/>
    <n v="1"/>
    <n v="122"/>
    <n v="1.5"/>
    <n v="1"/>
    <n v="1.5"/>
    <n v="1.5"/>
    <d v="2022-06-20T00:00:00"/>
    <x v="18"/>
    <s v="Food"/>
    <x v="1"/>
    <b v="1"/>
    <n v="1.5"/>
    <n v="1"/>
    <s v="Oreo Mini"/>
    <m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277912014"/>
    <s v="Monday, June 20, 2022"/>
    <s v="Cash"/>
    <n v="111"/>
    <n v="1.5"/>
    <n v="1"/>
    <n v="111"/>
    <n v="1.5"/>
    <n v="1"/>
    <n v="1.5"/>
    <n v="1.5"/>
    <d v="2022-06-20T00:00:00"/>
    <x v="118"/>
    <s v="Food"/>
    <x v="1"/>
    <b v="1"/>
    <n v="1.5"/>
    <n v="1"/>
    <s v="Pop Corners "/>
    <s v=" Spicy Queso"/>
    <m/>
    <s v="Monday"/>
    <s v=" June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77984276"/>
    <s v="Monday, June 20, 2022"/>
    <s v="Cash"/>
    <n v="144"/>
    <n v="1.5"/>
    <n v="1"/>
    <n v="144"/>
    <n v="1.5"/>
    <n v="1"/>
    <n v="1.5"/>
    <n v="1.5"/>
    <d v="2022-06-20T00:00:00"/>
    <x v="29"/>
    <s v="Water"/>
    <x v="3"/>
    <b v="1"/>
    <n v="1.5"/>
    <n v="1"/>
    <s v="Poland Springs Water"/>
    <m/>
    <m/>
    <s v="Monday"/>
    <s v=" June 20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278069649"/>
    <s v="Monday, June 20, 2022"/>
    <s v="Cash"/>
    <n v="153"/>
    <n v="4.5"/>
    <n v="1"/>
    <n v="153"/>
    <n v="4.5"/>
    <n v="1"/>
    <n v="4.5"/>
    <n v="4.5"/>
    <d v="2022-06-26T00:00:00"/>
    <x v="154"/>
    <s v="Food"/>
    <x v="1"/>
    <b v="1"/>
    <n v="4.5"/>
    <n v="3"/>
    <s v="Pringles "/>
    <s v=" Cheddar Cheese"/>
    <m/>
    <s v="Monday"/>
    <s v=" June 2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78379110"/>
    <s v="Monday, June 20, 2022"/>
    <s v="Cash"/>
    <n v="140"/>
    <n v="1.5"/>
    <n v="1"/>
    <n v="140"/>
    <n v="1.5"/>
    <n v="1"/>
    <n v="1.5"/>
    <n v="1.5"/>
    <d v="2022-06-20T00:00:00"/>
    <x v="70"/>
    <s v="Carbonated"/>
    <x v="0"/>
    <b v="1"/>
    <n v="1.5"/>
    <n v="1"/>
    <s v="Sunkist Soda "/>
    <s v=" Orange"/>
    <m/>
    <s v="Monday"/>
    <s v=" June 20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80010652"/>
    <s v="Tuesday, June 21, 2022"/>
    <s v="Cash"/>
    <n v="110"/>
    <n v="1.5"/>
    <n v="1"/>
    <n v="110"/>
    <n v="1.5"/>
    <n v="1"/>
    <n v="1.5"/>
    <n v="1.5"/>
    <d v="2022-06-21T00:00:00"/>
    <x v="35"/>
    <s v="Food"/>
    <x v="1"/>
    <b v="1"/>
    <n v="1.5"/>
    <n v="1"/>
    <s v="SunChips Multigrain "/>
    <s v=" Harvest Cheddar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80303458"/>
    <s v="Tuesday, June 21, 2022"/>
    <s v="Credit"/>
    <n v="111"/>
    <n v="1.5"/>
    <n v="2"/>
    <n v="111"/>
    <n v="1.5"/>
    <n v="2"/>
    <n v="3"/>
    <n v="5.5"/>
    <d v="2022-06-21T00:00:00"/>
    <x v="42"/>
    <s v="Food"/>
    <x v="1"/>
    <b v="1"/>
    <n v="1.5"/>
    <n v="1"/>
    <s v="Chesters Fries Flaming hot"/>
    <m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80303458"/>
    <s v="Tuesday, June 21, 2022"/>
    <s v="Credit"/>
    <n v="134"/>
    <n v="2.5"/>
    <n v="1"/>
    <n v="134"/>
    <n v="2.5"/>
    <n v="1"/>
    <n v="2.5"/>
    <n v="5.5"/>
    <d v="2022-06-21T00:00:00"/>
    <x v="10"/>
    <s v="Food"/>
    <x v="1"/>
    <b v="1"/>
    <n v="2.5"/>
    <n v="1.6666666666666667"/>
    <s v="KitKat "/>
    <s v=" Crisp Wafers"/>
    <m/>
    <s v="Tuesday"/>
    <s v=" June 21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280645798"/>
    <s v="Tuesday, June 21, 2022"/>
    <s v="Cash"/>
    <n v="140"/>
    <n v="2.75"/>
    <n v="1"/>
    <n v="140"/>
    <n v="2.75"/>
    <n v="1"/>
    <n v="2.75"/>
    <n v="2.75"/>
    <d v="2022-06-21T00:00:00"/>
    <x v="151"/>
    <s v="Cell is Blank - Dis-regard"/>
    <x v="0"/>
    <b v="1"/>
    <n v="2.75"/>
    <n v="1.8333333333333333"/>
    <s v="Canada Dry "/>
    <s v=" Ginger Ale"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81085797"/>
    <s v="Tuesday, June 21, 2022"/>
    <s v="Cash"/>
    <n v="122"/>
    <n v="1.25"/>
    <n v="1"/>
    <n v="122"/>
    <n v="1.25"/>
    <n v="1"/>
    <n v="1.25"/>
    <n v="1.25"/>
    <d v="2022-06-26T00:00:00"/>
    <x v="139"/>
    <s v="Food"/>
    <x v="1"/>
    <b v="1"/>
    <n v="1.25"/>
    <n v="0.83333333333333337"/>
    <s v="Goldfish Baked "/>
    <s v=" Cheddar"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281464128"/>
    <s v="Tuesday, June 21, 2022"/>
    <s v="Cash"/>
    <n v="134"/>
    <n v="2"/>
    <n v="1"/>
    <n v="134"/>
    <n v="2"/>
    <n v="1"/>
    <n v="2"/>
    <n v="2"/>
    <d v="2022-06-26T00:00:00"/>
    <x v="11"/>
    <s v="Food"/>
    <x v="1"/>
    <b v="1"/>
    <n v="2"/>
    <n v="1.3333333333333333"/>
    <s v="Wonderful Pistachios "/>
    <s v=" Variety"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82406897"/>
    <s v="Tuesday, June 21, 2022"/>
    <s v="Credit"/>
    <n v="142"/>
    <n v="1.5"/>
    <n v="1"/>
    <n v="142"/>
    <n v="1.5"/>
    <n v="1"/>
    <n v="1.5"/>
    <n v="1.5"/>
    <d v="2022-06-26T00:00:00"/>
    <x v="44"/>
    <s v="Carbonated"/>
    <x v="0"/>
    <b v="1"/>
    <n v="1.5"/>
    <n v="1"/>
    <s v="Coca Cola "/>
    <s v=" Zero Sugar"/>
    <m/>
    <s v="Tuesday"/>
    <s v=" June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82415312"/>
    <s v="Tuesday, June 21, 2022"/>
    <s v="Cash"/>
    <n v="144"/>
    <n v="1.5"/>
    <n v="1"/>
    <n v="144"/>
    <n v="1.5"/>
    <n v="1"/>
    <n v="1.5"/>
    <n v="1.5"/>
    <d v="2022-06-21T00:00:00"/>
    <x v="29"/>
    <s v="Water"/>
    <x v="3"/>
    <b v="1"/>
    <n v="1.5"/>
    <n v="1"/>
    <s v="Poland Springs Water"/>
    <m/>
    <m/>
    <s v="Tuesday"/>
    <s v=" June 21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282419316"/>
    <s v="Tuesday, June 21, 2022"/>
    <s v="Cash"/>
    <n v="139"/>
    <n v="2"/>
    <n v="1"/>
    <n v="139"/>
    <n v="2"/>
    <n v="1"/>
    <n v="2"/>
    <n v="2"/>
    <d v="2022-06-21T00:00:00"/>
    <x v="110"/>
    <s v="Food"/>
    <x v="1"/>
    <b v="1"/>
    <n v="2"/>
    <n v="1.3333333333333333"/>
    <s v="Keto Bar "/>
    <s v=" Creamy Peanut Butter Chocolate"/>
    <m/>
    <s v="Tuesday"/>
    <s v=" June 21"/>
    <n v="2022"/>
    <n v="6527"/>
  </r>
  <r>
    <s v="Processed"/>
    <s v="VJ300205292"/>
    <s v="Brunswick Sq Mall"/>
    <s v="BSQ Mall x1364 - Zales"/>
    <n v="40.423690999999998"/>
    <n v="-74.380831999999998"/>
    <s v="NuGo Dark Chocolate - Pretzel Sea Salt"/>
    <s v="Food"/>
    <n v="15282432076"/>
    <s v="Tuesday, June 21, 2022"/>
    <s v="Cash"/>
    <n v="138"/>
    <n v="2"/>
    <n v="1"/>
    <n v="138"/>
    <n v="2"/>
    <n v="1"/>
    <n v="2"/>
    <n v="2"/>
    <d v="2022-06-21T00:00:00"/>
    <x v="84"/>
    <s v="Food"/>
    <x v="1"/>
    <b v="1"/>
    <n v="2"/>
    <n v="1.3333333333333333"/>
    <s v="NuGo Dark Chocolate "/>
    <s v=" Pretzel Sea Salt"/>
    <m/>
    <s v="Tuesday"/>
    <s v=" June 21"/>
    <n v="2022"/>
    <n v="6527"/>
  </r>
  <r>
    <s v="Processed"/>
    <s v="VJ300205292"/>
    <s v="Brunswick Sq Mall"/>
    <s v="BSQ Mall x1364 - Zales"/>
    <n v="40.423690999999998"/>
    <n v="-74.380831999999998"/>
    <s v="NuGo Dark Chocolate - Pretzel Sea Salt"/>
    <s v="Food"/>
    <n v="15282434893"/>
    <s v="Tuesday, June 21, 2022"/>
    <s v="Cash"/>
    <n v="138"/>
    <n v="2"/>
    <n v="1"/>
    <n v="138"/>
    <n v="2"/>
    <n v="1"/>
    <n v="2"/>
    <n v="2"/>
    <d v="2022-06-21T00:00:00"/>
    <x v="84"/>
    <s v="Food"/>
    <x v="1"/>
    <b v="1"/>
    <n v="2"/>
    <n v="1.3333333333333333"/>
    <s v="NuGo Dark Chocolate "/>
    <s v=" Pretzel Sea Salt"/>
    <m/>
    <s v="Tuesday"/>
    <s v=" June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82441901"/>
    <s v="Tuesday, June 21, 2022"/>
    <s v="Cash"/>
    <n v="144"/>
    <n v="1.5"/>
    <n v="1"/>
    <n v="144"/>
    <n v="1.5"/>
    <n v="1"/>
    <n v="1.5"/>
    <n v="1.5"/>
    <d v="2022-06-21T00:00:00"/>
    <x v="29"/>
    <s v="Water"/>
    <x v="3"/>
    <b v="1"/>
    <n v="1.5"/>
    <n v="1"/>
    <s v="Poland Springs Water"/>
    <m/>
    <m/>
    <s v="Tuesday"/>
    <s v=" June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282597408"/>
    <s v="Tuesday, June 21, 2022"/>
    <s v="Cash"/>
    <n v="144"/>
    <n v="1.5"/>
    <n v="1"/>
    <n v="144"/>
    <n v="1.5"/>
    <n v="1"/>
    <n v="1.5"/>
    <n v="1.5"/>
    <d v="2022-06-21T00:00:00"/>
    <x v="29"/>
    <s v="Water"/>
    <x v="3"/>
    <b v="1"/>
    <n v="1.5"/>
    <n v="1"/>
    <s v="Poland Springs Water"/>
    <m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282674248"/>
    <s v="Tuesday, June 21, 2022"/>
    <s v="Credit"/>
    <n v="156"/>
    <n v="3"/>
    <n v="1"/>
    <n v="156"/>
    <n v="3"/>
    <n v="1"/>
    <n v="3"/>
    <n v="4.5"/>
    <d v="2022-06-26T00:00:00"/>
    <x v="144"/>
    <s v="Cell is Blank - Dis-regard"/>
    <x v="1"/>
    <b v="1"/>
    <n v="3"/>
    <n v="2"/>
    <s v="Teddy Grahams "/>
    <s v=" Go Paks"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82674248"/>
    <s v="Tuesday, June 21, 2022"/>
    <s v="Credit"/>
    <n v="142"/>
    <n v="1.5"/>
    <n v="1"/>
    <n v="142"/>
    <n v="1.5"/>
    <n v="1"/>
    <n v="1.5"/>
    <n v="4.5"/>
    <d v="2022-06-26T00:00:00"/>
    <x v="44"/>
    <s v="Carbonated"/>
    <x v="0"/>
    <b v="1"/>
    <n v="1.5"/>
    <n v="1"/>
    <s v="Coca Cola "/>
    <s v=" Zero Sugar"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282865878"/>
    <s v="Tuesday, June 21, 2022"/>
    <s v="Cash"/>
    <n v="145"/>
    <n v="2.5"/>
    <n v="1"/>
    <n v="145"/>
    <n v="2.5"/>
    <n v="1"/>
    <n v="2.5"/>
    <n v="2.5"/>
    <d v="2022-06-26T00:00:00"/>
    <x v="81"/>
    <s v="Non Carbonated"/>
    <x v="2"/>
    <b v="1"/>
    <n v="2.5"/>
    <n v="1.6666666666666667"/>
    <s v="Snapple Tea "/>
    <s v=" Raspberr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282902298"/>
    <s v="Tuesday, June 21, 2022"/>
    <s v="Cash"/>
    <n v="130"/>
    <n v="1.5"/>
    <n v="1"/>
    <n v="130"/>
    <n v="1.5"/>
    <n v="1"/>
    <n v="1.5"/>
    <n v="1.5"/>
    <d v="2022-06-21T00:00:00"/>
    <x v="149"/>
    <s v="Food"/>
    <x v="1"/>
    <b v="1"/>
    <n v="1.5"/>
    <n v="1"/>
    <s v="Nature's Bakery Fig Bar "/>
    <s v=" Raspberr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83156239"/>
    <s v="Tuesday, June 21, 2022"/>
    <s v="Cash"/>
    <n v="144"/>
    <n v="3"/>
    <n v="1"/>
    <n v="144"/>
    <n v="3"/>
    <n v="1"/>
    <n v="3"/>
    <n v="3"/>
    <d v="2022-06-21T00:00:00"/>
    <x v="5"/>
    <s v="Carbonated"/>
    <x v="0"/>
    <b v="1"/>
    <n v="3"/>
    <n v="2"/>
    <s v="Monster Energy Original"/>
    <m/>
    <m/>
    <s v="Tuesday"/>
    <s v=" June 21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283204238"/>
    <s v="Tuesday, June 21, 2022"/>
    <s v="Credit"/>
    <n v="157"/>
    <n v="3"/>
    <n v="1"/>
    <n v="157"/>
    <n v="3"/>
    <n v="1"/>
    <n v="3"/>
    <n v="3"/>
    <d v="2022-06-26T00:00:00"/>
    <x v="98"/>
    <s v="Food"/>
    <x v="1"/>
    <b v="1"/>
    <n v="3"/>
    <n v="2"/>
    <s v="Lenny &amp; Larrys "/>
    <s v=" SnickerDoodle"/>
    <m/>
    <s v="Tuesday"/>
    <s v=" June 2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83225357"/>
    <s v="Tuesday, June 21, 2022"/>
    <s v="Cash"/>
    <n v="143"/>
    <n v="2"/>
    <n v="1"/>
    <n v="143"/>
    <n v="2"/>
    <n v="1"/>
    <n v="2"/>
    <n v="2"/>
    <d v="2022-06-21T00:00:00"/>
    <x v="24"/>
    <s v="Water"/>
    <x v="3"/>
    <b v="1"/>
    <n v="2"/>
    <n v="1.3333333333333333"/>
    <s v="S. Pellegrino Sparkling Mineral Water"/>
    <m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83334191"/>
    <s v="Tuesday, June 21, 2022"/>
    <s v="Cash"/>
    <n v="114"/>
    <n v="2"/>
    <n v="1"/>
    <n v="114"/>
    <n v="2"/>
    <n v="1"/>
    <n v="2"/>
    <n v="2"/>
    <d v="2022-06-21T00:00:00"/>
    <x v="16"/>
    <s v="Food"/>
    <x v="1"/>
    <b v="1"/>
    <n v="2"/>
    <n v="1.3333333333333333"/>
    <s v="Cheetos "/>
    <s v=" Fleming Hot Crunch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83334252"/>
    <s v="Tuesday, June 21, 2022"/>
    <s v="Cash"/>
    <n v="147"/>
    <n v="2.5"/>
    <n v="1"/>
    <n v="147"/>
    <n v="2.5"/>
    <n v="1"/>
    <n v="2.5"/>
    <n v="2.5"/>
    <d v="2022-06-21T00:00:00"/>
    <x v="81"/>
    <s v="Non Carbonated"/>
    <x v="2"/>
    <b v="1"/>
    <n v="2.5"/>
    <n v="1.6666666666666667"/>
    <s v="Snapple Tea "/>
    <s v=" Raspberr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83564250"/>
    <s v="Tuesday, June 21, 2022"/>
    <s v="Credit"/>
    <n v="134"/>
    <n v="2.5"/>
    <n v="1"/>
    <n v="134"/>
    <n v="2.5"/>
    <n v="1"/>
    <n v="2.5"/>
    <n v="2.5"/>
    <d v="2022-06-21T00:00:00"/>
    <x v="10"/>
    <s v="Food"/>
    <x v="1"/>
    <b v="1"/>
    <n v="2.5"/>
    <n v="1.6666666666666667"/>
    <s v="KitKat "/>
    <s v=" Crisp Wafers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83677706"/>
    <s v="Tuesday, June 21, 2022"/>
    <s v="Credit"/>
    <n v="122"/>
    <n v="1.5"/>
    <n v="1"/>
    <n v="122"/>
    <n v="1.5"/>
    <n v="1"/>
    <n v="1.5"/>
    <n v="1.5"/>
    <d v="2022-06-21T00:00:00"/>
    <x v="16"/>
    <s v="Food"/>
    <x v="1"/>
    <b v="1"/>
    <n v="1.5"/>
    <n v="1"/>
    <s v="Cheetos "/>
    <s v=" Fleming Hot Crunch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83680781"/>
    <s v="Tuesday, June 21, 2022"/>
    <s v="Credit"/>
    <n v="122"/>
    <n v="1.5"/>
    <n v="1"/>
    <n v="122"/>
    <n v="1.5"/>
    <n v="1"/>
    <n v="1.5"/>
    <n v="1.5"/>
    <d v="2022-06-21T00:00:00"/>
    <x v="16"/>
    <s v="Food"/>
    <x v="1"/>
    <b v="1"/>
    <n v="1.5"/>
    <n v="1"/>
    <s v="Cheetos "/>
    <s v=" Fleming Hot Crunch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83800039"/>
    <s v="Tuesday, June 21, 2022"/>
    <s v="Cash"/>
    <n v="122"/>
    <n v="1.5"/>
    <n v="1"/>
    <n v="122"/>
    <n v="1.5"/>
    <n v="1"/>
    <n v="1.5"/>
    <n v="1.5"/>
    <d v="2022-06-21T00:00:00"/>
    <x v="16"/>
    <s v="Food"/>
    <x v="1"/>
    <b v="1"/>
    <n v="1.5"/>
    <n v="1"/>
    <s v="Cheetos "/>
    <s v=" Fleming Hot Crunchy"/>
    <m/>
    <s v="Tuesday"/>
    <s v=" June 2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84284306"/>
    <s v="Wednesday, June 22, 2022"/>
    <s v="Cash"/>
    <n v="140"/>
    <n v="1.5"/>
    <n v="1"/>
    <n v="140"/>
    <n v="1.5"/>
    <n v="1"/>
    <n v="1.5"/>
    <n v="1.5"/>
    <d v="2022-06-22T00:00:00"/>
    <x v="70"/>
    <s v="Carbonated"/>
    <x v="0"/>
    <b v="1"/>
    <n v="1.5"/>
    <n v="1"/>
    <s v="Sunkist Soda "/>
    <s v=" Orange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284284371"/>
    <s v="Wednesday, June 22, 2022"/>
    <s v="Cash"/>
    <n v="135"/>
    <n v="1.5"/>
    <n v="1"/>
    <n v="135"/>
    <n v="1.5"/>
    <n v="1"/>
    <n v="1.5"/>
    <n v="1.5"/>
    <d v="2022-06-22T00:00:00"/>
    <x v="125"/>
    <s v="Food"/>
    <x v="1"/>
    <b v="1"/>
    <n v="1.5"/>
    <n v="1"/>
    <s v="Nutri Grain Apple Cinnamon"/>
    <m/>
    <m/>
    <s v="Wednesday"/>
    <s v=" June 22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84747684"/>
    <s v="Wednesday, June 22, 2022"/>
    <s v="Cash"/>
    <n v="143"/>
    <n v="2"/>
    <n v="1"/>
    <n v="143"/>
    <n v="2"/>
    <n v="1"/>
    <n v="2"/>
    <n v="2"/>
    <d v="2022-06-22T00:00:00"/>
    <x v="24"/>
    <s v="Water"/>
    <x v="3"/>
    <b v="1"/>
    <n v="2"/>
    <n v="1.3333333333333333"/>
    <s v="S. Pellegrino Sparkling Mineral Water"/>
    <m/>
    <m/>
    <s v="Wednesday"/>
    <s v=" June 2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284755839"/>
    <s v="Wednesday, June 22, 2022"/>
    <s v="Cash"/>
    <n v="140"/>
    <n v="1.5"/>
    <n v="1"/>
    <n v="140"/>
    <n v="1.5"/>
    <n v="1"/>
    <n v="1.5"/>
    <n v="1.5"/>
    <d v="2022-06-22T00:00:00"/>
    <x v="44"/>
    <s v="Carbonated"/>
    <x v="0"/>
    <b v="1"/>
    <n v="1.5"/>
    <n v="1"/>
    <s v="Coca Cola "/>
    <s v=" Zero Sugar"/>
    <m/>
    <s v="Wednesday"/>
    <s v=" June 22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285253331"/>
    <s v="Wednesday, June 22, 2022"/>
    <s v="Cash"/>
    <n v="143"/>
    <n v="2"/>
    <n v="1"/>
    <n v="143"/>
    <n v="2"/>
    <n v="1"/>
    <n v="2"/>
    <n v="2"/>
    <d v="2022-06-22T00:00:00"/>
    <x v="24"/>
    <s v="Water"/>
    <x v="3"/>
    <b v="1"/>
    <n v="2"/>
    <n v="1.3333333333333333"/>
    <s v="S. Pellegrino Sparkling Mineral Water"/>
    <m/>
    <m/>
    <s v="Wednesday"/>
    <s v=" June 22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5285849990"/>
    <s v="Wednesday, June 22, 2022"/>
    <s v="Cash"/>
    <n v="111"/>
    <n v="1.5"/>
    <n v="1"/>
    <n v="111"/>
    <n v="1.5"/>
    <n v="1"/>
    <n v="1.5"/>
    <n v="1.5"/>
    <d v="2022-06-22T00:00:00"/>
    <x v="67"/>
    <s v="Food"/>
    <x v="1"/>
    <b v="1"/>
    <n v="1.5"/>
    <n v="1"/>
    <s v="Popchips Potato "/>
    <s v=" Sea Salt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286174516"/>
    <s v="Wednesday, June 22, 2022"/>
    <s v="Cash"/>
    <n v="131"/>
    <n v="2"/>
    <n v="1"/>
    <n v="131"/>
    <n v="2"/>
    <n v="1"/>
    <n v="2"/>
    <n v="2"/>
    <d v="2022-06-26T00:00:00"/>
    <x v="21"/>
    <s v="Food"/>
    <x v="1"/>
    <b v="1"/>
    <n v="2"/>
    <n v="1.3333333333333333"/>
    <s v="Robert Irvine's "/>
    <s v=" Fit Crunch "/>
    <s v="  Chocolate Pea"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Popchips Potato - Sour Cream &amp; Onion"/>
    <s v="Food"/>
    <n v="15286235681"/>
    <s v="Wednesday, June 22, 2022"/>
    <s v="Cash"/>
    <n v="112"/>
    <n v="1.5"/>
    <n v="1"/>
    <n v="112"/>
    <n v="1.5"/>
    <n v="1"/>
    <n v="1.5"/>
    <n v="1.5"/>
    <d v="2022-06-26T00:00:00"/>
    <x v="153"/>
    <s v="Food"/>
    <x v="1"/>
    <b v="1"/>
    <n v="1.5"/>
    <n v="1"/>
    <s v="Popchips Potato "/>
    <s v=" Sour Cream &amp; Onion"/>
    <m/>
    <s v="Wednesday"/>
    <s v=" June 22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286334533"/>
    <s v="Wednesday, June 22, 2022"/>
    <s v="Cash"/>
    <n v="120"/>
    <n v="1.5"/>
    <n v="1"/>
    <n v="120"/>
    <n v="1.5"/>
    <n v="1"/>
    <n v="1.5"/>
    <n v="1.5"/>
    <d v="2022-06-22T00:00:00"/>
    <x v="139"/>
    <s v="Food"/>
    <x v="1"/>
    <b v="1"/>
    <n v="1.5"/>
    <n v="1"/>
    <s v="Goldfish Baked "/>
    <s v=" Cheddar"/>
    <m/>
    <s v="Wednesday"/>
    <s v=" June 22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286399558"/>
    <s v="Wednesday, June 22, 2022"/>
    <s v="Cash"/>
    <n v="120"/>
    <n v="1.5"/>
    <n v="1"/>
    <n v="120"/>
    <n v="1.5"/>
    <n v="1"/>
    <n v="1.5"/>
    <n v="1.5"/>
    <d v="2022-06-22T00:00:00"/>
    <x v="139"/>
    <s v="Food"/>
    <x v="1"/>
    <b v="1"/>
    <n v="1.5"/>
    <n v="1"/>
    <s v="Goldfish Baked "/>
    <s v=" Cheddar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286480962"/>
    <s v="Wednesday, June 22, 2022"/>
    <s v="Cash"/>
    <n v="110"/>
    <n v="1.5"/>
    <n v="1"/>
    <n v="110"/>
    <n v="1.5"/>
    <n v="1"/>
    <n v="1.5"/>
    <n v="1.5"/>
    <d v="2022-06-26T00:00:00"/>
    <x v="113"/>
    <s v="Food"/>
    <x v="1"/>
    <b v="1"/>
    <n v="1.5"/>
    <n v="1"/>
    <s v="Pop Corners "/>
    <s v=" Kettle Corn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286559704"/>
    <s v="Wednesday, June 22, 2022"/>
    <s v="Credit"/>
    <n v="135"/>
    <n v="2"/>
    <n v="1"/>
    <n v="135"/>
    <n v="2"/>
    <n v="1"/>
    <n v="2"/>
    <n v="2"/>
    <d v="2022-06-26T00:00:00"/>
    <x v="80"/>
    <s v="Food"/>
    <x v="1"/>
    <b v="1"/>
    <n v="2"/>
    <n v="1.3333333333333333"/>
    <s v="RXBAR "/>
    <s v=" Protein Bar "/>
    <s v=" Peanut Butter"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286826476"/>
    <s v="Wednesday, June 22, 2022"/>
    <s v="Credit"/>
    <n v="146"/>
    <n v="3.5"/>
    <n v="1"/>
    <n v="146"/>
    <n v="3.5"/>
    <n v="1"/>
    <n v="3.5"/>
    <n v="3.5"/>
    <d v="2022-06-26T00:00:00"/>
    <x v="88"/>
    <s v="Non Carbonated"/>
    <x v="2"/>
    <b v="1"/>
    <n v="3.5"/>
    <n v="2.3333333333333335"/>
    <s v="Starbucks Doubleshot Energy "/>
    <s v=" Mocha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286945726"/>
    <s v="Wednesday, June 22, 2022"/>
    <s v="Cash"/>
    <n v="146"/>
    <n v="3.5"/>
    <n v="1"/>
    <n v="146"/>
    <n v="3.5"/>
    <n v="1"/>
    <n v="3.5"/>
    <n v="3.5"/>
    <d v="2022-06-26T00:00:00"/>
    <x v="88"/>
    <s v="Non Carbonated"/>
    <x v="2"/>
    <b v="1"/>
    <n v="3.5"/>
    <n v="2.3333333333333335"/>
    <s v="Starbucks Doubleshot Energy "/>
    <s v=" Mocha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86948063"/>
    <s v="Wednesday, June 22, 2022"/>
    <s v="Cash"/>
    <n v="142"/>
    <n v="1.5"/>
    <n v="1"/>
    <n v="142"/>
    <n v="1.5"/>
    <n v="1"/>
    <n v="1.5"/>
    <n v="1.5"/>
    <d v="2022-06-26T00:00:00"/>
    <x v="44"/>
    <s v="Carbonated"/>
    <x v="0"/>
    <b v="1"/>
    <n v="1.5"/>
    <n v="1"/>
    <s v="Coca Cola "/>
    <s v=" Zero Sugar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287195476"/>
    <s v="Wednesday, June 22, 2022"/>
    <s v="Cash"/>
    <n v="162"/>
    <n v="4"/>
    <n v="1"/>
    <n v="162"/>
    <n v="4"/>
    <n v="1"/>
    <n v="4"/>
    <n v="4"/>
    <d v="2022-06-26T00:00:00"/>
    <x v="155"/>
    <s v="Food"/>
    <x v="1"/>
    <b v="1"/>
    <n v="4"/>
    <n v="2.6666666666666665"/>
    <s v="Pringles "/>
    <s v=" Sour Cream &amp; Onion"/>
    <m/>
    <s v="Wednesday"/>
    <s v=" June 22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287208096"/>
    <s v="Wednesday, June 22, 2022"/>
    <s v="Cash"/>
    <n v="131"/>
    <n v="2"/>
    <n v="1"/>
    <n v="131"/>
    <n v="2"/>
    <n v="1"/>
    <n v="2"/>
    <n v="2"/>
    <d v="2022-06-22T00:00:00"/>
    <x v="80"/>
    <s v="Food"/>
    <x v="1"/>
    <b v="1"/>
    <n v="2"/>
    <n v="1.3333333333333333"/>
    <s v="RXBAR "/>
    <s v=" Protein Bar "/>
    <s v=" Peanut Butter"/>
    <s v="Wednesday"/>
    <s v=" June 22"/>
    <n v="2022"/>
    <n v="6527"/>
  </r>
  <r>
    <s v="Processed"/>
    <s v="VJ300320686"/>
    <s v="Earle Asphalt"/>
    <s v="Earle Asphalt x1371"/>
    <n v="35.2750871"/>
    <n v="-90.466769400000004"/>
    <s v="Oreo Single Server 6 ct"/>
    <s v="Food"/>
    <n v="15287209178"/>
    <s v="Wednesday, June 22, 2022"/>
    <s v="Cash"/>
    <n v="133"/>
    <n v="2"/>
    <n v="1"/>
    <n v="133"/>
    <n v="2"/>
    <n v="1"/>
    <n v="2"/>
    <n v="2"/>
    <d v="2022-06-22T00:00:00"/>
    <x v="74"/>
    <s v="Food"/>
    <x v="1"/>
    <b v="1"/>
    <n v="2"/>
    <n v="1.3333333333333333"/>
    <s v="Oreo Single Server 6 ct"/>
    <m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87220941"/>
    <s v="Wednesday, June 22, 2022"/>
    <s v="Credit"/>
    <n v="161"/>
    <n v="4"/>
    <n v="1"/>
    <n v="161"/>
    <n v="4"/>
    <n v="1"/>
    <n v="4"/>
    <n v="4"/>
    <d v="2022-06-26T00:00:00"/>
    <x v="142"/>
    <s v="Cell is Blank - Dis-regard"/>
    <x v="1"/>
    <b v="1"/>
    <n v="4"/>
    <n v="2.6666666666666665"/>
    <s v="Mini Chips Ahoy "/>
    <s v=" Go Paks"/>
    <m/>
    <s v="Wednesday"/>
    <s v=" June 22"/>
    <n v="2022"/>
    <n v="6527"/>
  </r>
  <r>
    <s v="Processed"/>
    <s v="VJ300320686"/>
    <s v="Earle Asphalt"/>
    <s v="Earle Asphalt x1371"/>
    <n v="35.2750871"/>
    <n v="-90.466769400000004"/>
    <s v="SunChips Multigrain - Harvest Cheddar"/>
    <s v="Food"/>
    <n v="15287332518"/>
    <s v="Wednesday, June 22, 2022"/>
    <s v="Cash"/>
    <n v="110"/>
    <n v="1.5"/>
    <n v="1"/>
    <n v="110"/>
    <n v="1.5"/>
    <n v="1"/>
    <n v="1.5"/>
    <n v="1.5"/>
    <d v="2022-06-22T00:00:00"/>
    <x v="35"/>
    <s v="Food"/>
    <x v="1"/>
    <b v="1"/>
    <n v="1.5"/>
    <n v="1"/>
    <s v="SunChips Multigrain "/>
    <s v=" Harvest Cheddar"/>
    <m/>
    <s v="Wednesday"/>
    <s v=" June 22"/>
    <n v="2022"/>
    <n v="6527"/>
  </r>
  <r>
    <s v="Processed"/>
    <s v="VJ300320686"/>
    <s v="Earle Asphalt"/>
    <s v="Earle Asphalt x1371"/>
    <n v="35.2750871"/>
    <n v="-90.466769400000004"/>
    <s v="Oreo Single Server 6 ct"/>
    <s v="Food"/>
    <n v="15287365636"/>
    <s v="Wednesday, June 22, 2022"/>
    <s v="Cash"/>
    <n v="133"/>
    <n v="2"/>
    <n v="1"/>
    <n v="133"/>
    <n v="2"/>
    <n v="1"/>
    <n v="2"/>
    <n v="2"/>
    <d v="2022-06-22T00:00:00"/>
    <x v="74"/>
    <s v="Food"/>
    <x v="1"/>
    <b v="1"/>
    <n v="2"/>
    <n v="1.3333333333333333"/>
    <s v="Oreo Single Server 6 ct"/>
    <m/>
    <m/>
    <s v="Wednesday"/>
    <s v=" June 22"/>
    <n v="2022"/>
    <n v="6527"/>
  </r>
  <r>
    <s v="Processed"/>
    <s v="VJ300320686"/>
    <s v="Earle Asphalt"/>
    <s v="Earle Asphalt x1371"/>
    <n v="35.2750871"/>
    <n v="-90.466769400000004"/>
    <s v="Monster Energy  Zero Ultra"/>
    <s v="Carbonated"/>
    <n v="15287543754"/>
    <s v="Wednesday, June 22, 2022"/>
    <s v="Credit"/>
    <n v="146"/>
    <n v="3"/>
    <n v="1"/>
    <n v="146"/>
    <n v="3"/>
    <n v="1"/>
    <n v="3"/>
    <n v="3"/>
    <d v="2022-06-22T00:00:00"/>
    <x v="41"/>
    <s v="Carbonated"/>
    <x v="0"/>
    <b v="1"/>
    <n v="3"/>
    <n v="2"/>
    <s v="Monster Energy  Zero Ultra"/>
    <m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287554997"/>
    <s v="Wednesday, June 22, 2022"/>
    <s v="Credit"/>
    <n v="113"/>
    <n v="1.5"/>
    <n v="1"/>
    <n v="113"/>
    <n v="1.5"/>
    <n v="1"/>
    <n v="1.5"/>
    <n v="1.5"/>
    <d v="2022-06-26T00:00:00"/>
    <x v="3"/>
    <s v="Food"/>
    <x v="1"/>
    <b v="1"/>
    <n v="1.5"/>
    <n v="1"/>
    <s v="Miss Vickie's Potato Chip "/>
    <s v=" Sea Salt &amp; Vinega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87674870"/>
    <s v="Wednesday, June 22, 2022"/>
    <s v="Credit"/>
    <n v="144"/>
    <n v="3"/>
    <n v="1"/>
    <n v="144"/>
    <n v="3"/>
    <n v="1"/>
    <n v="3"/>
    <n v="3"/>
    <d v="2022-06-22T00:00:00"/>
    <x v="5"/>
    <s v="Carbonated"/>
    <x v="0"/>
    <b v="1"/>
    <n v="3"/>
    <n v="2"/>
    <s v="Monster Energy Original"/>
    <m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287755554"/>
    <s v="Wednesday, June 22, 2022"/>
    <s v="Credit"/>
    <n v="131"/>
    <n v="2"/>
    <n v="1"/>
    <n v="131"/>
    <n v="2"/>
    <n v="1"/>
    <n v="2"/>
    <n v="2"/>
    <d v="2022-06-26T00:00:00"/>
    <x v="21"/>
    <s v="Food"/>
    <x v="1"/>
    <b v="1"/>
    <n v="2"/>
    <n v="1.3333333333333333"/>
    <s v="Robert Irvine's "/>
    <s v=" Fit Crunch "/>
    <s v="  Chocolate Pea"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287769015"/>
    <s v="Wednesday, June 22, 2022"/>
    <s v="Credit"/>
    <n v="146"/>
    <n v="3.5"/>
    <n v="1"/>
    <n v="146"/>
    <n v="3.5"/>
    <n v="1"/>
    <n v="3.5"/>
    <n v="3.5"/>
    <d v="2022-06-26T00:00:00"/>
    <x v="88"/>
    <s v="Non Carbonated"/>
    <x v="2"/>
    <b v="1"/>
    <n v="3.5"/>
    <n v="2.3333333333333335"/>
    <s v="Starbucks Doubleshot Energy "/>
    <s v=" Mocha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287918506"/>
    <s v="Wednesday, June 22, 2022"/>
    <s v="Credit"/>
    <n v="123"/>
    <n v="1.25"/>
    <n v="1"/>
    <n v="123"/>
    <n v="1.25"/>
    <n v="1"/>
    <n v="1.25"/>
    <n v="1.25"/>
    <d v="2022-06-26T00:00:00"/>
    <x v="68"/>
    <s v="Food"/>
    <x v="1"/>
    <b v="1"/>
    <n v="1.25"/>
    <n v="0.83333333333333337"/>
    <s v="CheezIt "/>
    <s v=" Double Cheese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88042592"/>
    <s v="Wednesday, June 22, 2022"/>
    <s v="Cash"/>
    <n v="144"/>
    <n v="3"/>
    <n v="1"/>
    <n v="144"/>
    <n v="3"/>
    <n v="1"/>
    <n v="3"/>
    <n v="3"/>
    <d v="2022-06-22T00:00:00"/>
    <x v="5"/>
    <s v="Carbonated"/>
    <x v="0"/>
    <b v="1"/>
    <n v="3"/>
    <n v="2"/>
    <s v="Monster Energy Original"/>
    <m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288076321"/>
    <s v="Wednesday, June 22, 2022"/>
    <s v="Credit"/>
    <n v="157"/>
    <n v="3"/>
    <n v="1"/>
    <n v="157"/>
    <n v="3"/>
    <n v="1"/>
    <n v="3"/>
    <n v="3"/>
    <d v="2022-06-26T00:00:00"/>
    <x v="98"/>
    <s v="Food"/>
    <x v="1"/>
    <b v="1"/>
    <n v="3"/>
    <n v="2"/>
    <s v="Lenny &amp; Larrys "/>
    <s v=" SnickerDoodle"/>
    <m/>
    <s v="Wednesday"/>
    <s v=" June 22"/>
    <n v="2022"/>
    <n v="6527"/>
  </r>
  <r>
    <s v="Processed"/>
    <s v="VJ300205292"/>
    <s v="Brunswick Sq Mall"/>
    <s v="BSQ Mall x1364 - Zales"/>
    <n v="40.423690999999998"/>
    <n v="-74.380831999999998"/>
    <s v="NuGo Dark Chocolate - Pretzel Sea Salt"/>
    <s v="Food"/>
    <n v="15288099405"/>
    <s v="Wednesday, June 22, 2022"/>
    <s v="Cash"/>
    <n v="138"/>
    <n v="2"/>
    <n v="1"/>
    <n v="138"/>
    <n v="2"/>
    <n v="1"/>
    <n v="2"/>
    <n v="2"/>
    <d v="2022-06-22T00:00:00"/>
    <x v="84"/>
    <s v="Food"/>
    <x v="1"/>
    <b v="1"/>
    <n v="2"/>
    <n v="1.3333333333333333"/>
    <s v="NuGo Dark Chocolate "/>
    <s v=" Pretzel Sea Salt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288326485"/>
    <s v="Wednesday, June 22, 2022"/>
    <s v="Cash"/>
    <n v="113"/>
    <n v="1.5"/>
    <n v="1"/>
    <n v="113"/>
    <n v="1.5"/>
    <n v="1"/>
    <n v="1.5"/>
    <n v="1.5"/>
    <d v="2022-06-26T00:00:00"/>
    <x v="3"/>
    <s v="Food"/>
    <x v="1"/>
    <b v="1"/>
    <n v="1.5"/>
    <n v="1"/>
    <s v="Miss Vickie's Potato Chip "/>
    <s v=" Sea Salt &amp; Vinega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88338331"/>
    <s v="Wednesday, June 22, 2022"/>
    <s v="Cash"/>
    <n v="124"/>
    <n v="1.25"/>
    <n v="1"/>
    <n v="124"/>
    <n v="1.25"/>
    <n v="1"/>
    <n v="1.25"/>
    <n v="1.25"/>
    <d v="2022-06-26T00:00:00"/>
    <x v="48"/>
    <s v="Food"/>
    <x v="1"/>
    <b v="1"/>
    <n v="1.25"/>
    <n v="0.83333333333333337"/>
    <s v="CheezIt "/>
    <s v=" Original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288342236"/>
    <s v="Wednesday, June 22, 2022"/>
    <s v="Cash"/>
    <n v="145"/>
    <n v="2.5"/>
    <n v="1"/>
    <n v="145"/>
    <n v="2.5"/>
    <n v="1"/>
    <n v="2.5"/>
    <n v="2.5"/>
    <d v="2022-06-26T00:00:00"/>
    <x v="81"/>
    <s v="Non Carbonated"/>
    <x v="2"/>
    <b v="1"/>
    <n v="2.5"/>
    <n v="1.6666666666666667"/>
    <s v="Snapple Tea "/>
    <s v=" Raspberry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288505156"/>
    <s v="Wednesday, June 22, 2022"/>
    <s v="Credit"/>
    <n v="165"/>
    <n v="4"/>
    <n v="2"/>
    <n v="165"/>
    <n v="4"/>
    <n v="2"/>
    <n v="8"/>
    <n v="8"/>
    <d v="2022-06-26T00:00:00"/>
    <x v="155"/>
    <s v="Food"/>
    <x v="1"/>
    <b v="1"/>
    <n v="4"/>
    <n v="2.6666666666666665"/>
    <s v="Pringles "/>
    <s v=" Sour Cream &amp; Onion"/>
    <m/>
    <s v="Wednesday"/>
    <s v=" June 22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88509462"/>
    <s v="Wednesday, June 22, 2022"/>
    <s v="Credit"/>
    <n v="151"/>
    <n v="4"/>
    <n v="1"/>
    <n v="151"/>
    <n v="4"/>
    <n v="1"/>
    <n v="4"/>
    <n v="4"/>
    <d v="2022-06-26T00:00:00"/>
    <x v="142"/>
    <s v="Cell is Blank - Dis-regard"/>
    <x v="1"/>
    <b v="1"/>
    <n v="4"/>
    <n v="2.6666666666666665"/>
    <s v="Mini Chips Ahoy "/>
    <s v=" Go Paks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88566729"/>
    <s v="Wednesday, June 22, 2022"/>
    <s v="Cash"/>
    <n v="140"/>
    <n v="1.5"/>
    <n v="1"/>
    <n v="140"/>
    <n v="1.5"/>
    <n v="1"/>
    <n v="1.5"/>
    <n v="1.5"/>
    <d v="2022-06-22T00:00:00"/>
    <x v="70"/>
    <s v="Carbonated"/>
    <x v="0"/>
    <b v="1"/>
    <n v="1.5"/>
    <n v="1"/>
    <s v="Sunkist Soda "/>
    <s v=" Orange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88566806"/>
    <s v="Wednesday, June 22, 2022"/>
    <s v="Cash"/>
    <n v="140"/>
    <n v="1.5"/>
    <n v="1"/>
    <n v="140"/>
    <n v="1.5"/>
    <n v="1"/>
    <n v="1.5"/>
    <n v="1.5"/>
    <d v="2022-06-22T00:00:00"/>
    <x v="70"/>
    <s v="Carbonated"/>
    <x v="0"/>
    <b v="1"/>
    <n v="1.5"/>
    <n v="1"/>
    <s v="Sunkist Soda "/>
    <s v=" Orange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88567159"/>
    <s v="Wednesday, June 22, 2022"/>
    <s v="Cash"/>
    <n v="141"/>
    <n v="1.5"/>
    <n v="1"/>
    <n v="141"/>
    <n v="1.5"/>
    <n v="1"/>
    <n v="1.5"/>
    <n v="1.5"/>
    <d v="2022-06-22T00:00:00"/>
    <x v="44"/>
    <s v="Carbonated"/>
    <x v="0"/>
    <b v="1"/>
    <n v="1.5"/>
    <n v="1"/>
    <s v="Coca Cola "/>
    <s v=" Zero Sugar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88568397"/>
    <s v="Wednesday, June 22, 2022"/>
    <s v="Cash"/>
    <n v="142"/>
    <n v="1.5"/>
    <n v="1"/>
    <n v="142"/>
    <n v="1.5"/>
    <n v="1"/>
    <n v="1.5"/>
    <n v="1.5"/>
    <d v="2022-06-22T00:00:00"/>
    <x v="44"/>
    <s v="Carbonated"/>
    <x v="0"/>
    <b v="1"/>
    <n v="1.5"/>
    <n v="1"/>
    <s v="Coca Cola "/>
    <s v=" Zero Sugar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88568217"/>
    <s v="Wednesday, June 22, 2022"/>
    <s v="Cash"/>
    <n v="142"/>
    <n v="1.5"/>
    <n v="1"/>
    <n v="142"/>
    <n v="1.5"/>
    <n v="1"/>
    <n v="1.5"/>
    <n v="1.5"/>
    <d v="2022-06-22T00:00:00"/>
    <x v="44"/>
    <s v="Carbonated"/>
    <x v="0"/>
    <b v="1"/>
    <n v="1.5"/>
    <n v="1"/>
    <s v="Coca Cola "/>
    <s v=" Zero Sugar"/>
    <m/>
    <s v="Wednesday"/>
    <s v=" June 22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288616216"/>
    <s v="Wednesday, June 22, 2022"/>
    <s v="Cash"/>
    <n v="113"/>
    <n v="1.5"/>
    <n v="1"/>
    <n v="113"/>
    <n v="1.5"/>
    <n v="1"/>
    <n v="1.5"/>
    <n v="1.5"/>
    <d v="2022-06-22T00:00:00"/>
    <x v="35"/>
    <s v="Food"/>
    <x v="1"/>
    <b v="1"/>
    <n v="1.5"/>
    <n v="1"/>
    <s v="SunChips Multigrain "/>
    <s v=" Harvest Cheddar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88929930"/>
    <s v="Wednesday, June 22, 2022"/>
    <s v="Cash"/>
    <n v="114"/>
    <n v="2"/>
    <n v="1"/>
    <n v="114"/>
    <n v="2"/>
    <n v="1"/>
    <n v="2"/>
    <n v="2"/>
    <d v="2022-06-22T00:00:00"/>
    <x v="16"/>
    <s v="Food"/>
    <x v="1"/>
    <b v="1"/>
    <n v="2"/>
    <n v="1.3333333333333333"/>
    <s v="Cheetos "/>
    <s v=" Fleming Hot Crunchy"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289049445"/>
    <s v="Wednesday, June 22, 2022"/>
    <s v="Cash"/>
    <n v="124"/>
    <n v="1.5"/>
    <n v="1"/>
    <n v="124"/>
    <n v="1.5"/>
    <n v="1"/>
    <n v="1.5"/>
    <n v="1.5"/>
    <d v="2022-06-22T00:00:00"/>
    <x v="128"/>
    <s v="Food"/>
    <x v="1"/>
    <b v="1"/>
    <n v="1.5"/>
    <n v="1"/>
    <s v="Cheetos Cheddar Jalapeno"/>
    <m/>
    <m/>
    <s v="Wednesday"/>
    <s v=" June 22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289612806"/>
    <s v="Thursday, June 23, 2022"/>
    <s v="Cash"/>
    <n v="145"/>
    <n v="2.5"/>
    <n v="1"/>
    <n v="145"/>
    <n v="2.5"/>
    <n v="1"/>
    <n v="2.5"/>
    <n v="2.5"/>
    <d v="2022-06-23T00:00:00"/>
    <x v="37"/>
    <s v="Non Carbonated"/>
    <x v="2"/>
    <b v="1"/>
    <n v="2.5"/>
    <n v="1.6666666666666667"/>
    <s v="Snapple Diet Tea "/>
    <s v=" Peach Tea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89613127"/>
    <s v="Thursday, June 23, 2022"/>
    <s v="Cash"/>
    <n v="136"/>
    <n v="2.5"/>
    <n v="1"/>
    <n v="136"/>
    <n v="2.5"/>
    <n v="1"/>
    <n v="2.5"/>
    <n v="2.5"/>
    <d v="2022-06-23T00:00:00"/>
    <x v="10"/>
    <s v="Food"/>
    <x v="1"/>
    <b v="1"/>
    <n v="2.5"/>
    <n v="1.6666666666666667"/>
    <s v="KitKat "/>
    <s v=" Crisp Wafers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89616120"/>
    <s v="Thursday, June 23, 2022"/>
    <s v="Cash"/>
    <n v="144"/>
    <n v="3"/>
    <n v="1"/>
    <n v="144"/>
    <n v="3"/>
    <n v="1"/>
    <n v="3"/>
    <n v="3"/>
    <d v="2022-06-23T00:00:00"/>
    <x v="5"/>
    <s v="Carbonated"/>
    <x v="0"/>
    <b v="1"/>
    <n v="3"/>
    <n v="2"/>
    <s v="Monster Energy Original"/>
    <m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289937602"/>
    <s v="Thursday, June 23, 2022"/>
    <s v="Credit"/>
    <n v="132"/>
    <n v="1.5"/>
    <n v="1"/>
    <n v="132"/>
    <n v="1.5"/>
    <n v="1"/>
    <n v="1.5"/>
    <n v="1.5"/>
    <d v="2022-06-23T00:00:00"/>
    <x v="148"/>
    <s v="Food"/>
    <x v="1"/>
    <b v="1"/>
    <n v="1.5"/>
    <n v="1"/>
    <s v="Nature's Bakery Fig Bar "/>
    <s v=" Blueberry"/>
    <m/>
    <s v="Thursday"/>
    <s v=" June 23"/>
    <n v="2022"/>
    <n v="6527"/>
  </r>
  <r>
    <s v="Processed"/>
    <s v="VJ300320686"/>
    <s v="Earle Asphalt"/>
    <s v="Earle Asphalt x1371"/>
    <n v="35.2750871"/>
    <n v="-90.466769400000004"/>
    <s v="Oreo Single Server 6 ct"/>
    <s v="Food"/>
    <n v="15291045772"/>
    <s v="Thursday, June 23, 2022"/>
    <s v="Cash"/>
    <n v="133"/>
    <n v="2"/>
    <n v="1"/>
    <n v="133"/>
    <n v="2"/>
    <n v="1"/>
    <n v="2"/>
    <n v="2"/>
    <d v="2022-06-23T00:00:00"/>
    <x v="74"/>
    <s v="Food"/>
    <x v="1"/>
    <b v="1"/>
    <n v="2"/>
    <n v="1.3333333333333333"/>
    <s v="Oreo Single Server 6 ct"/>
    <m/>
    <m/>
    <s v="Thursday"/>
    <s v=" June 23"/>
    <n v="2022"/>
    <n v="6527"/>
  </r>
  <r>
    <s v="Processed"/>
    <s v="VJ300320686"/>
    <s v="Earle Asphalt"/>
    <s v="Earle Asphalt x1371"/>
    <n v="35.2750871"/>
    <n v="-90.466769400000004"/>
    <s v="Oreo Single Server 6 ct"/>
    <s v="Food"/>
    <n v="15291046561"/>
    <s v="Thursday, June 23, 2022"/>
    <s v="Cash"/>
    <n v="133"/>
    <n v="2"/>
    <n v="1"/>
    <n v="133"/>
    <n v="2"/>
    <n v="1"/>
    <n v="2"/>
    <n v="2"/>
    <d v="2022-06-23T00:00:00"/>
    <x v="74"/>
    <s v="Food"/>
    <x v="1"/>
    <b v="1"/>
    <n v="2"/>
    <n v="1.3333333333333333"/>
    <s v="Oreo Single Server 6 ct"/>
    <m/>
    <m/>
    <s v="Thursday"/>
    <s v=" June 23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291108448"/>
    <s v="Thursday, June 23, 2022"/>
    <s v="Cash"/>
    <n v="145"/>
    <n v="2.5"/>
    <n v="1"/>
    <n v="145"/>
    <n v="2.5"/>
    <n v="1"/>
    <n v="2.5"/>
    <n v="2.5"/>
    <d v="2022-06-26T00:00:00"/>
    <x v="81"/>
    <s v="Non Carbonated"/>
    <x v="2"/>
    <b v="1"/>
    <n v="2.5"/>
    <n v="1.6666666666666667"/>
    <s v="Snapple Tea "/>
    <s v=" Raspberry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91324093"/>
    <s v="Thursday, June 23, 2022"/>
    <s v="Cash"/>
    <n v="139"/>
    <n v="2.5"/>
    <n v="1"/>
    <n v="139"/>
    <n v="2.5"/>
    <n v="1"/>
    <n v="2.5"/>
    <n v="2.5"/>
    <d v="2022-06-23T00:00:00"/>
    <x v="10"/>
    <s v="Food"/>
    <x v="1"/>
    <b v="1"/>
    <n v="2.5"/>
    <n v="1.6666666666666667"/>
    <s v="KitKat "/>
    <s v=" Crisp Wafers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91325339"/>
    <s v="Thursday, June 23, 2022"/>
    <s v="Cash"/>
    <n v="139"/>
    <n v="2.5"/>
    <n v="1"/>
    <n v="139"/>
    <n v="2.5"/>
    <n v="1"/>
    <n v="2.5"/>
    <n v="2.5"/>
    <d v="2022-06-23T00:00:00"/>
    <x v="10"/>
    <s v="Food"/>
    <x v="1"/>
    <b v="1"/>
    <n v="2.5"/>
    <n v="1.6666666666666667"/>
    <s v="KitKat "/>
    <s v=" Crisp Wafers"/>
    <m/>
    <s v="Thursday"/>
    <s v=" June 23"/>
    <n v="2022"/>
    <n v="6527"/>
  </r>
  <r>
    <s v="Processed"/>
    <s v="VJ300320611"/>
    <s v="Brunswick Sq Mall"/>
    <s v="BSQ Mall x1366 - ATT"/>
    <n v="40.423690999999998"/>
    <n v="-74.380831999999998"/>
    <s v="Kinder - Bueno - Crispy Creamy Chocolate"/>
    <s v="Food"/>
    <n v="15291594465"/>
    <s v="Thursday, June 23, 2022"/>
    <s v="Cash"/>
    <n v="135"/>
    <n v="2"/>
    <n v="1"/>
    <n v="135"/>
    <n v="2"/>
    <n v="1"/>
    <n v="2"/>
    <n v="2"/>
    <d v="2022-06-23T00:00:00"/>
    <x v="78"/>
    <s v="Food"/>
    <x v="1"/>
    <b v="1"/>
    <n v="2"/>
    <n v="1.3333333333333333"/>
    <s v="Kinder "/>
    <s v=" Bueno "/>
    <s v=" Crispy Creamy Chocolate"/>
    <s v="Thursday"/>
    <s v=" June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291810581"/>
    <s v="Thursday, June 23, 2022"/>
    <s v="Cash"/>
    <n v="136"/>
    <n v="2.5"/>
    <n v="1"/>
    <n v="136"/>
    <n v="2.5"/>
    <n v="1"/>
    <n v="2.5"/>
    <n v="2.5"/>
    <d v="2022-06-23T00:00:00"/>
    <x v="10"/>
    <s v="Food"/>
    <x v="1"/>
    <b v="1"/>
    <n v="2.5"/>
    <n v="1.6666666666666667"/>
    <s v="KitKat "/>
    <s v=" Crisp Wafers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291812169"/>
    <s v="Thursday, June 23, 2022"/>
    <s v="Cash"/>
    <n v="145"/>
    <n v="2.5"/>
    <n v="1"/>
    <n v="145"/>
    <n v="2.5"/>
    <n v="1"/>
    <n v="2.5"/>
    <n v="2.5"/>
    <d v="2022-06-23T00:00:00"/>
    <x v="37"/>
    <s v="Non Carbonated"/>
    <x v="2"/>
    <b v="1"/>
    <n v="2.5"/>
    <n v="1.6666666666666667"/>
    <s v="Snapple Diet Tea "/>
    <s v=" Peach Tea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291816809"/>
    <s v="Thursday, June 23, 2022"/>
    <s v="Cash"/>
    <n v="124"/>
    <n v="1.5"/>
    <n v="1"/>
    <n v="124"/>
    <n v="1.5"/>
    <n v="1"/>
    <n v="1.5"/>
    <n v="1.5"/>
    <d v="2022-06-23T00:00:00"/>
    <x v="128"/>
    <s v="Food"/>
    <x v="1"/>
    <b v="1"/>
    <n v="1.5"/>
    <n v="1"/>
    <s v="Cheetos Cheddar Jalapeno"/>
    <m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92634059"/>
    <s v="Thursday, June 23, 2022"/>
    <s v="Cash"/>
    <n v="147"/>
    <n v="2.5"/>
    <n v="1"/>
    <n v="147"/>
    <n v="2.5"/>
    <n v="1"/>
    <n v="2.5"/>
    <n v="2.5"/>
    <d v="2022-06-23T00:00:00"/>
    <x v="81"/>
    <s v="Non Carbonated"/>
    <x v="2"/>
    <b v="1"/>
    <n v="2.5"/>
    <n v="1.6666666666666667"/>
    <s v="Snapple Tea "/>
    <s v=" Raspberry"/>
    <m/>
    <s v="Thursday"/>
    <s v=" June 23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292730177"/>
    <s v="Thursday, June 23, 2022"/>
    <s v="Credit"/>
    <n v="144"/>
    <n v="2.75"/>
    <n v="1"/>
    <n v="144"/>
    <n v="2.75"/>
    <n v="1"/>
    <n v="2.75"/>
    <n v="2.75"/>
    <d v="2022-06-23T00:00:00"/>
    <x v="114"/>
    <s v="Non Carbonated"/>
    <x v="2"/>
    <b v="1"/>
    <n v="2.75"/>
    <n v="1.8333333333333333"/>
    <s v="Bai Antioxidant "/>
    <s v=" Kupang strawberry kiwi"/>
    <m/>
    <s v="Thursday"/>
    <s v=" June 23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292780787"/>
    <s v="Thursday, June 23, 2022"/>
    <s v="Cash"/>
    <n v="161"/>
    <n v="4"/>
    <n v="1"/>
    <n v="161"/>
    <n v="4"/>
    <n v="1"/>
    <n v="4"/>
    <n v="4"/>
    <d v="2022-06-26T00:00:00"/>
    <x v="142"/>
    <s v="Cell is Blank - Dis-regard"/>
    <x v="1"/>
    <b v="1"/>
    <n v="4"/>
    <n v="2.6666666666666665"/>
    <s v="Mini Chips Ahoy "/>
    <s v=" Go Paks"/>
    <m/>
    <s v="Thursday"/>
    <s v=" June 23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292790096"/>
    <s v="Thursday, June 23, 2022"/>
    <s v="Cash"/>
    <n v="153"/>
    <n v="4.5"/>
    <n v="1"/>
    <n v="153"/>
    <n v="4.5"/>
    <n v="1"/>
    <n v="4.5"/>
    <n v="4.5"/>
    <d v="2022-06-26T00:00:00"/>
    <x v="154"/>
    <s v="Food"/>
    <x v="1"/>
    <b v="1"/>
    <n v="4.5"/>
    <n v="3"/>
    <s v="Pringles "/>
    <s v=" Cheddar Cheese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92960219"/>
    <s v="Thursday, June 23, 2022"/>
    <s v="Credit"/>
    <n v="144"/>
    <n v="3"/>
    <n v="1"/>
    <n v="144"/>
    <n v="3"/>
    <n v="1"/>
    <n v="3"/>
    <n v="3"/>
    <d v="2022-06-23T00:00:00"/>
    <x v="5"/>
    <s v="Carbonated"/>
    <x v="0"/>
    <b v="1"/>
    <n v="3"/>
    <n v="2"/>
    <s v="Monster Energy Original"/>
    <m/>
    <m/>
    <s v="Thursday"/>
    <s v=" June 23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293058438"/>
    <s v="Thursday, June 23, 2022"/>
    <s v="Credit"/>
    <n v="122"/>
    <n v="1.25"/>
    <n v="1"/>
    <n v="122"/>
    <n v="1.25"/>
    <n v="1"/>
    <n v="1.25"/>
    <n v="1.25"/>
    <d v="2022-06-26T00:00:00"/>
    <x v="139"/>
    <s v="Food"/>
    <x v="1"/>
    <b v="1"/>
    <n v="1.25"/>
    <n v="0.83333333333333337"/>
    <s v="Goldfish Baked "/>
    <s v=" Cheddar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Snapple Diet Tea - Lemon"/>
    <s v="Non Carbonated"/>
    <n v="15293320252"/>
    <s v="Thursday, June 23, 2022"/>
    <s v="Cash"/>
    <n v="143"/>
    <n v="2.5"/>
    <n v="1"/>
    <n v="143"/>
    <n v="2.5"/>
    <n v="1"/>
    <n v="2.5"/>
    <n v="2.5"/>
    <d v="2022-06-23T00:00:00"/>
    <x v="7"/>
    <s v="Non Carbonated"/>
    <x v="2"/>
    <b v="1"/>
    <n v="2.5"/>
    <n v="1.6666666666666667"/>
    <s v="Snapple Diet Tea "/>
    <s v=" Lemon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93329264"/>
    <s v="Thursday, June 23, 2022"/>
    <s v="Cash"/>
    <n v="142"/>
    <n v="1.5"/>
    <n v="1"/>
    <n v="142"/>
    <n v="1.5"/>
    <n v="1"/>
    <n v="1.5"/>
    <n v="1.5"/>
    <d v="2022-06-23T00:00:00"/>
    <x v="44"/>
    <s v="Carbonated"/>
    <x v="0"/>
    <b v="1"/>
    <n v="1.5"/>
    <n v="1"/>
    <s v="Coca Cola "/>
    <s v=" Zero Sugar"/>
    <m/>
    <s v="Thursday"/>
    <s v=" June 2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93556840"/>
    <s v="Thursday, June 23, 2022"/>
    <s v="Credit"/>
    <n v="124"/>
    <n v="1.25"/>
    <n v="1"/>
    <n v="124"/>
    <n v="1.25"/>
    <n v="1"/>
    <n v="1.25"/>
    <n v="2.75"/>
    <d v="2022-06-26T00:00:00"/>
    <x v="48"/>
    <s v="Food"/>
    <x v="1"/>
    <b v="1"/>
    <n v="1.25"/>
    <n v="0.83333333333333337"/>
    <s v="CheezIt "/>
    <s v=" Original"/>
    <m/>
    <s v="Thursday"/>
    <s v=" June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293556840"/>
    <s v="Thursday, June 23, 2022"/>
    <s v="Credit"/>
    <n v="142"/>
    <n v="1.5"/>
    <n v="1"/>
    <n v="142"/>
    <n v="1.5"/>
    <n v="1"/>
    <n v="1.5"/>
    <n v="2.75"/>
    <d v="2022-06-26T00:00:00"/>
    <x v="44"/>
    <s v="Carbonated"/>
    <x v="0"/>
    <b v="1"/>
    <n v="1.5"/>
    <n v="1"/>
    <s v="Coca Cola "/>
    <s v=" Zero Sugar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94191542"/>
    <s v="Thursday, June 23, 2022"/>
    <s v="Credit"/>
    <n v="142"/>
    <n v="1.5"/>
    <n v="1"/>
    <n v="142"/>
    <n v="1.5"/>
    <n v="1"/>
    <n v="1.5"/>
    <n v="1.5"/>
    <d v="2022-06-23T00:00:00"/>
    <x v="44"/>
    <s v="Carbonated"/>
    <x v="0"/>
    <b v="1"/>
    <n v="1.5"/>
    <n v="1"/>
    <s v="Coca Cola "/>
    <s v=" Zero Sugar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294252878"/>
    <s v="Thursday, June 23, 2022"/>
    <s v="Cash"/>
    <n v="145"/>
    <n v="2.5"/>
    <n v="1"/>
    <n v="145"/>
    <n v="2.5"/>
    <n v="1"/>
    <n v="2.5"/>
    <n v="2.5"/>
    <d v="2022-06-23T00:00:00"/>
    <x v="37"/>
    <s v="Non Carbonated"/>
    <x v="2"/>
    <b v="1"/>
    <n v="2.5"/>
    <n v="1.6666666666666667"/>
    <s v="Snapple Diet Tea "/>
    <s v=" Peach Tea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294254571"/>
    <s v="Thursday, June 23, 2022"/>
    <s v="Cash"/>
    <n v="124"/>
    <n v="1.5"/>
    <n v="1"/>
    <n v="124"/>
    <n v="1.5"/>
    <n v="1"/>
    <n v="1.5"/>
    <n v="1.5"/>
    <d v="2022-06-23T00:00:00"/>
    <x v="128"/>
    <s v="Food"/>
    <x v="1"/>
    <b v="1"/>
    <n v="1.5"/>
    <n v="1"/>
    <s v="Cheetos Cheddar Jalapeno"/>
    <m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Snapple Diet Tea - Peach Tea"/>
    <s v="Non Carbonated"/>
    <n v="15294261233"/>
    <s v="Thursday, June 23, 2022"/>
    <s v="Cash"/>
    <n v="145"/>
    <n v="2.5"/>
    <n v="1"/>
    <n v="145"/>
    <n v="2.5"/>
    <n v="1"/>
    <n v="2.5"/>
    <n v="2.5"/>
    <d v="2022-06-23T00:00:00"/>
    <x v="37"/>
    <s v="Non Carbonated"/>
    <x v="2"/>
    <b v="1"/>
    <n v="2.5"/>
    <n v="1.6666666666666667"/>
    <s v="Snapple Diet Tea "/>
    <s v=" Peach Tea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94296899"/>
    <s v="Thursday, June 23, 2022"/>
    <s v="Cash"/>
    <n v="142"/>
    <n v="1.5"/>
    <n v="1"/>
    <n v="142"/>
    <n v="1.5"/>
    <n v="1"/>
    <n v="1.5"/>
    <n v="1.5"/>
    <d v="2022-06-23T00:00:00"/>
    <x v="44"/>
    <s v="Carbonated"/>
    <x v="0"/>
    <b v="1"/>
    <n v="1.5"/>
    <n v="1"/>
    <s v="Coca Cola "/>
    <s v=" Zero Sugar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94298390"/>
    <s v="Thursday, June 23, 2022"/>
    <s v="Cash"/>
    <n v="114"/>
    <n v="2"/>
    <n v="1"/>
    <n v="114"/>
    <n v="2"/>
    <n v="1"/>
    <n v="2"/>
    <n v="2"/>
    <d v="2022-06-23T00:00:00"/>
    <x v="16"/>
    <s v="Food"/>
    <x v="1"/>
    <b v="1"/>
    <n v="2"/>
    <n v="1.3333333333333333"/>
    <s v="Cheetos "/>
    <s v=" Fleming Hot Crunchy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94301498"/>
    <s v="Thursday, June 23, 2022"/>
    <s v="Cash"/>
    <n v="142"/>
    <n v="1.5"/>
    <n v="1"/>
    <n v="142"/>
    <n v="1.5"/>
    <n v="1"/>
    <n v="1.5"/>
    <n v="1.5"/>
    <d v="2022-06-23T00:00:00"/>
    <x v="44"/>
    <s v="Carbonated"/>
    <x v="0"/>
    <b v="1"/>
    <n v="1.5"/>
    <n v="1"/>
    <s v="Coca Cola "/>
    <s v=" Zero Sugar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oca Cola - Zero Sugar"/>
    <s v="Carbonated"/>
    <n v="15294301561"/>
    <s v="Thursday, June 23, 2022"/>
    <s v="Cash"/>
    <n v="142"/>
    <n v="1.5"/>
    <n v="1"/>
    <n v="142"/>
    <n v="1.5"/>
    <n v="1"/>
    <n v="1.5"/>
    <n v="1.5"/>
    <d v="2022-06-23T00:00:00"/>
    <x v="44"/>
    <s v="Carbonated"/>
    <x v="0"/>
    <b v="1"/>
    <n v="1.5"/>
    <n v="1"/>
    <s v="Coca Cola "/>
    <s v=" Zero Sugar"/>
    <m/>
    <s v="Thursday"/>
    <s v=" June 23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94659136"/>
    <s v="Friday, June 24, 2022"/>
    <s v="Cash"/>
    <n v="114"/>
    <n v="2"/>
    <n v="1"/>
    <n v="114"/>
    <n v="2"/>
    <n v="1"/>
    <n v="2"/>
    <n v="2"/>
    <d v="2022-06-23T00:00:00"/>
    <x v="16"/>
    <s v="Food"/>
    <x v="1"/>
    <b v="1"/>
    <n v="2"/>
    <n v="1.3333333333333333"/>
    <s v="Cheetos "/>
    <s v=" Fleming Hot Crunchy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94676862"/>
    <s v="Friday, June 24, 2022"/>
    <s v="Cash"/>
    <n v="122"/>
    <n v="1.5"/>
    <n v="1"/>
    <n v="122"/>
    <n v="1.5"/>
    <n v="1"/>
    <n v="1.5"/>
    <n v="1.5"/>
    <d v="2022-06-23T00:00:00"/>
    <x v="16"/>
    <s v="Food"/>
    <x v="1"/>
    <b v="1"/>
    <n v="1.5"/>
    <n v="1"/>
    <s v="Cheetos "/>
    <s v=" Fleming Hot Crunchy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294683838"/>
    <s v="Friday, June 24, 2022"/>
    <s v="Cash"/>
    <n v="124"/>
    <n v="1.5"/>
    <n v="1"/>
    <n v="124"/>
    <n v="1.5"/>
    <n v="1"/>
    <n v="1.5"/>
    <n v="1.5"/>
    <d v="2022-06-23T00:00:00"/>
    <x v="128"/>
    <s v="Food"/>
    <x v="1"/>
    <b v="1"/>
    <n v="1.5"/>
    <n v="1"/>
    <s v="Cheetos Cheddar Jalapeno"/>
    <m/>
    <m/>
    <s v="Friday"/>
    <s v=" June 24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5296022324"/>
    <s v="Friday, June 24, 2022"/>
    <s v="Cash"/>
    <n v="123"/>
    <n v="1.5"/>
    <n v="1"/>
    <n v="123"/>
    <n v="1.5"/>
    <n v="1"/>
    <n v="1.5"/>
    <n v="1.5"/>
    <d v="2022-06-24T00:00:00"/>
    <x v="1"/>
    <s v="Food"/>
    <x v="1"/>
    <b v="1"/>
    <n v="1.5"/>
    <n v="1"/>
    <s v="Takis "/>
    <s v=" Hot Chilli Pepper &amp; Lime"/>
    <m/>
    <s v="Friday"/>
    <s v=" June 24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296079537"/>
    <s v="Friday, June 24, 2022"/>
    <s v="Cash"/>
    <n v="124"/>
    <n v="1.25"/>
    <n v="1"/>
    <n v="124"/>
    <n v="1.25"/>
    <n v="1"/>
    <n v="1.25"/>
    <n v="1.25"/>
    <d v="2022-06-26T00:00:00"/>
    <x v="48"/>
    <s v="Food"/>
    <x v="1"/>
    <b v="1"/>
    <n v="1.25"/>
    <n v="0.83333333333333337"/>
    <s v="CheezIt "/>
    <s v=" Original"/>
    <m/>
    <s v="Friday"/>
    <s v=" June 24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96086923"/>
    <s v="Friday, June 24, 2022"/>
    <s v="Cash"/>
    <n v="138"/>
    <n v="2"/>
    <n v="1"/>
    <n v="138"/>
    <n v="2"/>
    <n v="1"/>
    <n v="2"/>
    <n v="2"/>
    <d v="2022-06-26T00:00:00"/>
    <x v="74"/>
    <s v="Food"/>
    <x v="1"/>
    <b v="1"/>
    <n v="2"/>
    <n v="1.3333333333333333"/>
    <s v="Oreo Single Server 6 ct"/>
    <m/>
    <m/>
    <s v="Friday"/>
    <s v=" June 24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296228808"/>
    <s v="Friday, June 24, 2022"/>
    <s v="Cash"/>
    <n v="135"/>
    <n v="2"/>
    <n v="1"/>
    <n v="135"/>
    <n v="2"/>
    <n v="1"/>
    <n v="2"/>
    <n v="2"/>
    <d v="2022-06-26T00:00:00"/>
    <x v="80"/>
    <s v="Food"/>
    <x v="1"/>
    <b v="1"/>
    <n v="2"/>
    <n v="1.3333333333333333"/>
    <s v="RXBAR "/>
    <s v=" Protein Bar "/>
    <s v=" Peanut Butter"/>
    <s v="Friday"/>
    <s v=" June 24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296334458"/>
    <s v="Friday, June 24, 2022"/>
    <s v="Credit"/>
    <n v="138"/>
    <n v="2"/>
    <n v="1"/>
    <n v="138"/>
    <n v="2"/>
    <n v="1"/>
    <n v="2"/>
    <n v="2"/>
    <d v="2022-06-26T00:00:00"/>
    <x v="74"/>
    <s v="Food"/>
    <x v="1"/>
    <b v="1"/>
    <n v="2"/>
    <n v="1.3333333333333333"/>
    <s v="Oreo Single Server 6 ct"/>
    <m/>
    <m/>
    <s v="Friday"/>
    <s v=" June 24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296400547"/>
    <s v="Friday, June 24, 2022"/>
    <s v="Cash"/>
    <n v="112"/>
    <n v="1.5"/>
    <n v="1"/>
    <n v="112"/>
    <n v="1.5"/>
    <n v="1"/>
    <n v="1.5"/>
    <n v="1.5"/>
    <d v="2022-06-24T00:00:00"/>
    <x v="51"/>
    <s v="Food"/>
    <x v="1"/>
    <b v="1"/>
    <n v="1.5"/>
    <n v="1"/>
    <s v="Miss Vickie's Potato Chip "/>
    <s v=" Smokehouse BBQ"/>
    <m/>
    <s v="Friday"/>
    <s v=" June 24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296556358"/>
    <s v="Friday, June 24, 2022"/>
    <s v="Credit"/>
    <n v="146"/>
    <n v="3"/>
    <n v="1"/>
    <n v="146"/>
    <n v="3"/>
    <n v="1"/>
    <n v="3"/>
    <n v="3"/>
    <d v="2022-06-24T00:00:00"/>
    <x v="5"/>
    <s v="Carbonated"/>
    <x v="0"/>
    <b v="1"/>
    <n v="3"/>
    <n v="2"/>
    <s v="Monster Energy Original"/>
    <m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296968912"/>
    <s v="Friday, June 24, 2022"/>
    <s v="Credit"/>
    <n v="122"/>
    <n v="1.5"/>
    <n v="1"/>
    <n v="122"/>
    <n v="1.5"/>
    <n v="1"/>
    <n v="1.5"/>
    <n v="1.5"/>
    <d v="2022-06-24T00:00:00"/>
    <x v="16"/>
    <s v="Food"/>
    <x v="1"/>
    <b v="1"/>
    <n v="1.5"/>
    <n v="1"/>
    <s v="Cheetos "/>
    <s v=" Fleming Hot Crunchy"/>
    <m/>
    <s v="Friday"/>
    <s v=" June 24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297176646"/>
    <s v="Friday, June 24, 2022"/>
    <s v="Cash"/>
    <n v="146"/>
    <n v="3"/>
    <n v="1"/>
    <n v="146"/>
    <n v="3"/>
    <n v="1"/>
    <n v="3"/>
    <n v="3"/>
    <d v="2022-06-24T00:00:00"/>
    <x v="5"/>
    <s v="Carbonated"/>
    <x v="0"/>
    <b v="1"/>
    <n v="3"/>
    <n v="2"/>
    <s v="Monster Energy Original"/>
    <m/>
    <m/>
    <s v="Friday"/>
    <s v=" June 24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297319824"/>
    <s v="Friday, June 24, 2022"/>
    <s v="Cash"/>
    <n v="111"/>
    <n v="1.5"/>
    <n v="1"/>
    <n v="111"/>
    <n v="1.5"/>
    <n v="1"/>
    <n v="1.5"/>
    <n v="1.5"/>
    <d v="2022-06-24T00:00:00"/>
    <x v="118"/>
    <s v="Food"/>
    <x v="1"/>
    <b v="1"/>
    <n v="1.5"/>
    <n v="1"/>
    <s v="Pop Corners "/>
    <s v=" Spicy Queso"/>
    <m/>
    <s v="Friday"/>
    <s v=" June 24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297326293"/>
    <s v="Friday, June 24, 2022"/>
    <s v="Cash"/>
    <n v="140"/>
    <n v="1.5"/>
    <n v="1"/>
    <n v="140"/>
    <n v="1.5"/>
    <n v="1"/>
    <n v="1.5"/>
    <n v="1.5"/>
    <d v="2022-06-24T00:00:00"/>
    <x v="44"/>
    <s v="Carbonated"/>
    <x v="0"/>
    <b v="1"/>
    <n v="1.5"/>
    <n v="1"/>
    <s v="Coca Cola "/>
    <s v=" Zero Sugar"/>
    <m/>
    <s v="Friday"/>
    <s v=" June 24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297331069"/>
    <s v="Friday, June 24, 2022"/>
    <s v="Cash"/>
    <n v="140"/>
    <n v="1.5"/>
    <n v="1"/>
    <n v="140"/>
    <n v="1.5"/>
    <n v="1"/>
    <n v="1.5"/>
    <n v="1.5"/>
    <d v="2022-06-24T00:00:00"/>
    <x v="44"/>
    <s v="Carbonated"/>
    <x v="0"/>
    <b v="1"/>
    <n v="1.5"/>
    <n v="1"/>
    <s v="Coca Cola "/>
    <s v=" Zero Sugar"/>
    <m/>
    <s v="Friday"/>
    <s v=" June 24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297384577"/>
    <s v="Friday, June 24, 2022"/>
    <s v="Credit"/>
    <n v="148"/>
    <n v="3.5"/>
    <n v="1"/>
    <n v="148"/>
    <n v="3.5"/>
    <n v="1"/>
    <n v="3.5"/>
    <n v="3.5"/>
    <d v="2022-06-24T00:00:00"/>
    <x v="0"/>
    <s v="Carbonated"/>
    <x v="0"/>
    <b v="1"/>
    <n v="3.5"/>
    <n v="2.3333333333333335"/>
    <s v="Red Bull "/>
    <s v=" Energy Drink "/>
    <s v=" Sugar Free"/>
    <s v="Friday"/>
    <s v=" June 2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297518430"/>
    <s v="Friday, June 24, 2022"/>
    <s v="Cash"/>
    <n v="146"/>
    <n v="3.5"/>
    <n v="1"/>
    <n v="146"/>
    <n v="3.5"/>
    <n v="1"/>
    <n v="3.5"/>
    <n v="3.5"/>
    <d v="2022-06-26T00:00:00"/>
    <x v="88"/>
    <s v="Non Carbonated"/>
    <x v="2"/>
    <b v="1"/>
    <n v="3.5"/>
    <n v="2.3333333333333335"/>
    <s v="Starbucks Doubleshot Energy "/>
    <s v=" Mocha"/>
    <m/>
    <s v="Friday"/>
    <s v=" June 24"/>
    <n v="2022"/>
    <n v="6527"/>
  </r>
  <r>
    <s v="Processed"/>
    <s v="VJ300320686"/>
    <s v="Earle Asphalt"/>
    <s v="Earle Asphalt x1371"/>
    <n v="35.2750871"/>
    <n v="-90.466769400000004"/>
    <s v="Oreo Single Server 6 ct"/>
    <s v="Food"/>
    <n v="15297673801"/>
    <s v="Friday, June 24, 2022"/>
    <s v="Cash"/>
    <n v="133"/>
    <n v="2"/>
    <n v="1"/>
    <n v="133"/>
    <n v="2"/>
    <n v="1"/>
    <n v="2"/>
    <n v="2"/>
    <d v="2022-06-24T00:00:00"/>
    <x v="74"/>
    <s v="Food"/>
    <x v="1"/>
    <b v="1"/>
    <n v="2"/>
    <n v="1.3333333333333333"/>
    <s v="Oreo Single Server 6 ct"/>
    <m/>
    <m/>
    <s v="Friday"/>
    <s v=" June 24"/>
    <n v="2022"/>
    <n v="6527"/>
  </r>
  <r>
    <s v="Processed"/>
    <s v="VJ300320686"/>
    <s v="Earle Asphalt"/>
    <s v="Earle Asphalt x1371"/>
    <n v="35.2750871"/>
    <n v="-90.466769400000004"/>
    <s v="Oreo Single Server 6 ct"/>
    <s v="Food"/>
    <n v="15297718319"/>
    <s v="Friday, June 24, 2022"/>
    <s v="Cash"/>
    <n v="133"/>
    <n v="2"/>
    <n v="1"/>
    <n v="133"/>
    <n v="2"/>
    <n v="1"/>
    <n v="2"/>
    <n v="2"/>
    <d v="2022-06-24T00:00:00"/>
    <x v="74"/>
    <s v="Food"/>
    <x v="1"/>
    <b v="1"/>
    <n v="2"/>
    <n v="1.3333333333333333"/>
    <s v="Oreo Single Server 6 ct"/>
    <m/>
    <m/>
    <s v="Friday"/>
    <s v=" June 24"/>
    <n v="2022"/>
    <n v="6527"/>
  </r>
  <r>
    <s v="Processed"/>
    <s v="VJ300320686"/>
    <s v="Earle Asphalt"/>
    <s v="Earle Asphalt x1371"/>
    <n v="35.2750871"/>
    <n v="-90.466769400000004"/>
    <s v="Pop Corners - Spicy Queso"/>
    <s v="Food"/>
    <n v="15297810690"/>
    <s v="Friday, June 24, 2022"/>
    <s v="Cash"/>
    <n v="111"/>
    <n v="1.5"/>
    <n v="1"/>
    <n v="111"/>
    <n v="1.5"/>
    <n v="1"/>
    <n v="1.5"/>
    <n v="1.5"/>
    <d v="2022-06-24T00:00:00"/>
    <x v="118"/>
    <s v="Food"/>
    <x v="1"/>
    <b v="1"/>
    <n v="1.5"/>
    <n v="1"/>
    <s v="Pop Corners "/>
    <s v=" Spicy Queso"/>
    <m/>
    <s v="Friday"/>
    <s v=" June 24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297930008"/>
    <s v="Friday, June 24, 2022"/>
    <s v="Cash"/>
    <n v="121"/>
    <n v="1.5"/>
    <n v="1"/>
    <n v="121"/>
    <n v="1.5"/>
    <n v="1"/>
    <n v="1.5"/>
    <n v="1.5"/>
    <d v="2022-06-26T00:00:00"/>
    <x v="1"/>
    <s v="Food"/>
    <x v="1"/>
    <b v="1"/>
    <n v="1.5"/>
    <n v="1"/>
    <s v="Takis "/>
    <s v=" Hot Chilli Pepper &amp; Lime"/>
    <m/>
    <s v="Friday"/>
    <s v=" June 24"/>
    <n v="2022"/>
    <n v="6527"/>
  </r>
  <r>
    <s v="Processed"/>
    <s v="VJ300320686"/>
    <s v="Earle Asphalt"/>
    <s v="Earle Asphalt x1371"/>
    <n v="35.2750871"/>
    <n v="-90.466769400000004"/>
    <s v="Pop Corners - Spicy Queso"/>
    <s v="Food"/>
    <n v="15297977278"/>
    <s v="Friday, June 24, 2022"/>
    <s v="Credit"/>
    <n v="111"/>
    <n v="1.5"/>
    <n v="1"/>
    <n v="111"/>
    <n v="1.5"/>
    <n v="1"/>
    <n v="1.5"/>
    <n v="1.5"/>
    <d v="2022-06-24T00:00:00"/>
    <x v="118"/>
    <s v="Food"/>
    <x v="1"/>
    <b v="1"/>
    <n v="1.5"/>
    <n v="1"/>
    <s v="Pop Corners "/>
    <s v=" Spicy Queso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98718287"/>
    <s v="Friday, June 24, 2022"/>
    <s v="Cash"/>
    <n v="111"/>
    <n v="1.5"/>
    <n v="1"/>
    <n v="111"/>
    <n v="1.5"/>
    <n v="1"/>
    <n v="1.5"/>
    <n v="1.5"/>
    <d v="2022-06-25T00:00:00"/>
    <x v="42"/>
    <s v="Food"/>
    <x v="1"/>
    <b v="1"/>
    <n v="1.5"/>
    <n v="1"/>
    <s v="Chesters Fries Flaming hot"/>
    <m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298719010"/>
    <s v="Friday, June 24, 2022"/>
    <s v="Cash"/>
    <n v="141"/>
    <n v="1.5"/>
    <n v="1"/>
    <n v="141"/>
    <n v="1.5"/>
    <n v="1"/>
    <n v="1.5"/>
    <n v="1.5"/>
    <d v="2022-06-25T00:00:00"/>
    <x v="156"/>
    <s v="Carbonated"/>
    <x v="0"/>
    <b v="1"/>
    <n v="1.5"/>
    <n v="1"/>
    <s v="Coca Cola "/>
    <s v=" Regular"/>
    <m/>
    <s v="Friday"/>
    <s v=" June 24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298877398"/>
    <s v="Friday, June 24, 2022"/>
    <s v="Cash"/>
    <n v="145"/>
    <n v="2.5"/>
    <n v="1"/>
    <n v="145"/>
    <n v="2.5"/>
    <n v="1"/>
    <n v="2.5"/>
    <n v="2.5"/>
    <d v="2022-06-24T00:00:00"/>
    <x v="81"/>
    <s v="Non Carbonated"/>
    <x v="2"/>
    <b v="1"/>
    <n v="2.5"/>
    <n v="1.6666666666666667"/>
    <s v="Snapple Tea "/>
    <s v=" Raspberry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98990038"/>
    <s v="Friday, June 24, 2022"/>
    <s v="Cash"/>
    <n v="140"/>
    <n v="1.5"/>
    <n v="1"/>
    <n v="140"/>
    <n v="1.5"/>
    <n v="1"/>
    <n v="1.5"/>
    <n v="1.5"/>
    <d v="2022-06-25T00:00:00"/>
    <x v="70"/>
    <s v="Carbonated"/>
    <x v="0"/>
    <b v="1"/>
    <n v="1.5"/>
    <n v="1"/>
    <s v="Sunkist Soda "/>
    <s v=" Orange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298992211"/>
    <s v="Friday, June 24, 2022"/>
    <s v="Cash"/>
    <n v="141"/>
    <n v="1.5"/>
    <n v="1"/>
    <n v="141"/>
    <n v="1.5"/>
    <n v="1"/>
    <n v="1.5"/>
    <n v="1.5"/>
    <d v="2022-06-25T00:00:00"/>
    <x v="156"/>
    <s v="Carbonated"/>
    <x v="0"/>
    <b v="1"/>
    <n v="1.5"/>
    <n v="1"/>
    <s v="Coca Cola "/>
    <s v=" Regular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299328883"/>
    <s v="Friday, June 24, 2022"/>
    <s v="Cash"/>
    <n v="140"/>
    <n v="1.5"/>
    <n v="1"/>
    <n v="140"/>
    <n v="1.5"/>
    <n v="1"/>
    <n v="1.5"/>
    <n v="1.5"/>
    <d v="2022-06-25T00:00:00"/>
    <x v="70"/>
    <s v="Carbonated"/>
    <x v="0"/>
    <b v="1"/>
    <n v="1.5"/>
    <n v="1"/>
    <s v="Sunkist Soda "/>
    <s v=" Orange"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99345540"/>
    <s v="Friday, June 24, 2022"/>
    <s v="Cash"/>
    <n v="120"/>
    <n v="1.5"/>
    <n v="1"/>
    <n v="120"/>
    <n v="1.5"/>
    <n v="1"/>
    <n v="1.5"/>
    <n v="1.5"/>
    <d v="2022-06-25T00:00:00"/>
    <x v="127"/>
    <s v="Food"/>
    <x v="1"/>
    <b v="1"/>
    <n v="1.5"/>
    <n v="1"/>
    <s v="Cheetos Puffs"/>
    <m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99407773"/>
    <s v="Friday, June 24, 2022"/>
    <s v="Cash"/>
    <n v="144"/>
    <n v="3"/>
    <n v="1"/>
    <n v="144"/>
    <n v="3"/>
    <n v="1"/>
    <n v="3"/>
    <n v="3"/>
    <d v="2022-06-25T00:00:00"/>
    <x v="5"/>
    <s v="Carbonated"/>
    <x v="0"/>
    <b v="1"/>
    <n v="3"/>
    <n v="2"/>
    <s v="Monster Energy Original"/>
    <m/>
    <m/>
    <s v="Friday"/>
    <s v=" June 24"/>
    <n v="2022"/>
    <n v="6527"/>
  </r>
  <r>
    <s v="Processed"/>
    <s v="VJ300320609"/>
    <s v="GuttenPlans"/>
    <s v="GuttenPlans x1367"/>
    <n v="40.435699999999997"/>
    <n v="-74.125200000000007"/>
    <s v="Cheetos Puffs"/>
    <s v="Food"/>
    <n v="15299616092"/>
    <s v="Saturday, June 25, 2022"/>
    <s v="Cash"/>
    <n v="120"/>
    <n v="1.5"/>
    <n v="1"/>
    <n v="120"/>
    <n v="1.5"/>
    <n v="1"/>
    <n v="1.5"/>
    <n v="1.5"/>
    <d v="2022-06-25T00:00:00"/>
    <x v="127"/>
    <s v="Food"/>
    <x v="1"/>
    <b v="1"/>
    <n v="1.5"/>
    <n v="1"/>
    <s v="Cheetos Puffs"/>
    <m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99738518"/>
    <s v="Saturday, June 25, 2022"/>
    <s v="Cash"/>
    <n v="111"/>
    <n v="1.5"/>
    <n v="1"/>
    <n v="111"/>
    <n v="1.5"/>
    <n v="1"/>
    <n v="1.5"/>
    <n v="1.5"/>
    <d v="2022-06-25T00:00:00"/>
    <x v="42"/>
    <s v="Food"/>
    <x v="1"/>
    <b v="1"/>
    <n v="1.5"/>
    <n v="1"/>
    <s v="Chesters Fries Flaming hot"/>
    <m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99738993"/>
    <s v="Saturday, June 25, 2022"/>
    <s v="Cash"/>
    <n v="111"/>
    <n v="1.5"/>
    <n v="1"/>
    <n v="111"/>
    <n v="1.5"/>
    <n v="1"/>
    <n v="1.5"/>
    <n v="1.5"/>
    <d v="2022-06-25T00:00:00"/>
    <x v="42"/>
    <s v="Food"/>
    <x v="1"/>
    <b v="1"/>
    <n v="1.5"/>
    <n v="1"/>
    <s v="Chesters Fries Flaming hot"/>
    <m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299740851"/>
    <s v="Saturday, June 25, 2022"/>
    <s v="Cash"/>
    <n v="111"/>
    <n v="1.5"/>
    <n v="1"/>
    <n v="111"/>
    <n v="1.5"/>
    <n v="1"/>
    <n v="1.5"/>
    <n v="1.5"/>
    <d v="2022-06-25T00:00:00"/>
    <x v="42"/>
    <s v="Food"/>
    <x v="1"/>
    <b v="1"/>
    <n v="1.5"/>
    <n v="1"/>
    <s v="Chesters Fries Flaming hot"/>
    <m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299741014"/>
    <s v="Saturday, June 25, 2022"/>
    <s v="Cash"/>
    <n v="144"/>
    <n v="3"/>
    <n v="1"/>
    <n v="144"/>
    <n v="3"/>
    <n v="1"/>
    <n v="3"/>
    <n v="3"/>
    <d v="2022-06-25T00:00:00"/>
    <x v="5"/>
    <s v="Carbonated"/>
    <x v="0"/>
    <b v="1"/>
    <n v="3"/>
    <n v="2"/>
    <s v="Monster Energy Original"/>
    <m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299751977"/>
    <s v="Saturday, June 25, 2022"/>
    <s v="Cash"/>
    <n v="147"/>
    <n v="2.5"/>
    <n v="1"/>
    <n v="147"/>
    <n v="2.5"/>
    <n v="1"/>
    <n v="2.5"/>
    <n v="2.5"/>
    <d v="2022-06-25T00:00:00"/>
    <x v="81"/>
    <s v="Non Carbonated"/>
    <x v="2"/>
    <b v="1"/>
    <n v="2.5"/>
    <n v="1.6666666666666667"/>
    <s v="Snapple Tea "/>
    <s v=" Raspberry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Popchips Potato - Sour Cream &amp; Onion"/>
    <s v="Food"/>
    <n v="15300343797"/>
    <s v="Saturday, June 25, 2022"/>
    <s v="Cash"/>
    <n v="112"/>
    <n v="1.5"/>
    <n v="1"/>
    <n v="112"/>
    <n v="1.5"/>
    <n v="1"/>
    <n v="1.5"/>
    <n v="1.5"/>
    <d v="2022-06-26T00:00:00"/>
    <x v="153"/>
    <s v="Food"/>
    <x v="1"/>
    <b v="1"/>
    <n v="1.5"/>
    <n v="1"/>
    <s v="Popchips Potato "/>
    <s v=" Sour Cream &amp; Onion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00344365"/>
    <s v="Saturday, June 25, 2022"/>
    <s v="Cash"/>
    <n v="150"/>
    <n v="3"/>
    <n v="1"/>
    <n v="150"/>
    <n v="3"/>
    <n v="1"/>
    <n v="3"/>
    <n v="3"/>
    <d v="2022-06-26T00:00:00"/>
    <x v="143"/>
    <s v="Cell is Blank - Dis-regard"/>
    <x v="1"/>
    <b v="1"/>
    <n v="3"/>
    <n v="2"/>
    <s v="Oreo Mini "/>
    <s v=" Go Paks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00348021"/>
    <s v="Saturday, June 25, 2022"/>
    <s v="Cash"/>
    <n v="151"/>
    <n v="4"/>
    <n v="1"/>
    <n v="151"/>
    <n v="4"/>
    <n v="1"/>
    <n v="4"/>
    <n v="4"/>
    <d v="2022-06-26T00:00:00"/>
    <x v="142"/>
    <s v="Cell is Blank - Dis-regard"/>
    <x v="1"/>
    <b v="1"/>
    <n v="4"/>
    <n v="2.6666666666666665"/>
    <s v="Mini Chips Ahoy "/>
    <s v=" Go Paks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00353008"/>
    <s v="Saturday, June 25, 2022"/>
    <s v="Credit"/>
    <n v="160"/>
    <n v="4"/>
    <n v="1"/>
    <n v="160"/>
    <n v="4"/>
    <n v="1"/>
    <n v="4"/>
    <n v="4"/>
    <d v="2022-06-26T00:00:00"/>
    <x v="144"/>
    <s v="Cell is Blank - Dis-regard"/>
    <x v="1"/>
    <b v="1"/>
    <n v="4"/>
    <n v="2.6666666666666665"/>
    <s v="Teddy Grahams "/>
    <s v=" Go Paks"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00362142"/>
    <s v="Saturday, June 25, 2022"/>
    <s v="Cash"/>
    <n v="142"/>
    <n v="1.5"/>
    <n v="1"/>
    <n v="142"/>
    <n v="1.5"/>
    <n v="1"/>
    <n v="1.5"/>
    <n v="1.5"/>
    <d v="2022-06-25T00:00:00"/>
    <x v="156"/>
    <s v="Carbonated"/>
    <x v="0"/>
    <b v="1"/>
    <n v="1.5"/>
    <n v="1"/>
    <s v="Coca Cola "/>
    <s v=" Regular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00418510"/>
    <s v="Saturday, June 25, 2022"/>
    <s v="Cash"/>
    <n v="143"/>
    <n v="2"/>
    <n v="1"/>
    <n v="143"/>
    <n v="2"/>
    <n v="1"/>
    <n v="2"/>
    <n v="2"/>
    <d v="2022-06-25T00:00:00"/>
    <x v="24"/>
    <s v="Water"/>
    <x v="3"/>
    <b v="1"/>
    <n v="2"/>
    <n v="1.3333333333333333"/>
    <s v="S. Pellegrino Sparkling Mineral Water"/>
    <m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00764844"/>
    <s v="Saturday, June 25, 2022"/>
    <s v="Cash"/>
    <n v="158"/>
    <n v="2"/>
    <n v="1"/>
    <n v="158"/>
    <n v="2"/>
    <n v="1"/>
    <n v="2"/>
    <n v="2"/>
    <d v="2022-06-26T00:00:00"/>
    <x v="134"/>
    <s v="Food"/>
    <x v="1"/>
    <b v="1"/>
    <n v="2"/>
    <n v="1.3333333333333333"/>
    <s v="Lenny &amp; Larrys "/>
    <s v=" Chocolate Chip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00765206"/>
    <s v="Saturday, June 25, 2022"/>
    <s v="Cash"/>
    <n v="160"/>
    <n v="4"/>
    <n v="1"/>
    <n v="160"/>
    <n v="4"/>
    <n v="1"/>
    <n v="4"/>
    <n v="4"/>
    <d v="2022-06-26T00:00:00"/>
    <x v="144"/>
    <s v="Cell is Blank - Dis-regard"/>
    <x v="1"/>
    <b v="1"/>
    <n v="4"/>
    <n v="2.6666666666666665"/>
    <s v="Teddy Grahams "/>
    <s v=" Go Paks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300933935"/>
    <s v="Saturday, June 25, 2022"/>
    <s v="Credit"/>
    <n v="135"/>
    <n v="2"/>
    <n v="1"/>
    <n v="135"/>
    <n v="2"/>
    <n v="1"/>
    <n v="2"/>
    <n v="2"/>
    <d v="2022-06-26T00:00:00"/>
    <x v="80"/>
    <s v="Food"/>
    <x v="1"/>
    <b v="1"/>
    <n v="2"/>
    <n v="1.3333333333333333"/>
    <s v="RXBAR "/>
    <s v=" Protein Bar "/>
    <s v=" Peanut Butter"/>
    <s v="Saturday"/>
    <s v=" June 25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00985798"/>
    <s v="Saturday, June 25, 2022"/>
    <s v="Cash"/>
    <n v="146"/>
    <n v="3"/>
    <n v="1"/>
    <n v="146"/>
    <n v="3"/>
    <n v="1"/>
    <n v="3"/>
    <n v="3"/>
    <d v="2022-06-25T00:00:00"/>
    <x v="5"/>
    <s v="Carbonated"/>
    <x v="0"/>
    <b v="1"/>
    <n v="3"/>
    <n v="2"/>
    <s v="Monster Energy Original"/>
    <m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01075636"/>
    <s v="Saturday, June 25, 2022"/>
    <s v="Credit"/>
    <n v="147"/>
    <n v="2.75"/>
    <n v="1"/>
    <n v="147"/>
    <n v="2.75"/>
    <n v="1"/>
    <n v="2.75"/>
    <n v="2.75"/>
    <d v="2022-06-26T00:00:00"/>
    <x v="131"/>
    <s v="Water"/>
    <x v="3"/>
    <b v="1"/>
    <n v="2.75"/>
    <n v="1.8333333333333333"/>
    <s v="BodyArmor LYTE "/>
    <s v=" Strawberry Lemonade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01093420"/>
    <s v="Saturday, June 25, 2022"/>
    <s v="Cash"/>
    <n v="156"/>
    <n v="3"/>
    <n v="1"/>
    <n v="156"/>
    <n v="3"/>
    <n v="1"/>
    <n v="3"/>
    <n v="3"/>
    <d v="2022-06-26T00:00:00"/>
    <x v="144"/>
    <s v="Cell is Blank - Dis-regard"/>
    <x v="1"/>
    <b v="1"/>
    <n v="3"/>
    <n v="2"/>
    <s v="Teddy Grahams "/>
    <s v=" Go Paks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01095757"/>
    <s v="Saturday, June 25, 2022"/>
    <s v="Cash"/>
    <n v="161"/>
    <n v="4"/>
    <n v="1"/>
    <n v="161"/>
    <n v="4"/>
    <n v="1"/>
    <n v="4"/>
    <n v="4"/>
    <d v="2022-06-26T00:00:00"/>
    <x v="142"/>
    <s v="Cell is Blank - Dis-regard"/>
    <x v="1"/>
    <b v="1"/>
    <n v="4"/>
    <n v="2.6666666666666665"/>
    <s v="Mini Chips Ahoy "/>
    <s v=" Go Paks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01100479"/>
    <s v="Saturday, June 25, 2022"/>
    <s v="Cash"/>
    <n v="148"/>
    <n v="3"/>
    <n v="1"/>
    <n v="148"/>
    <n v="3"/>
    <n v="1"/>
    <n v="3"/>
    <n v="3"/>
    <d v="2022-06-26T00:00:00"/>
    <x v="106"/>
    <s v="Carbonated"/>
    <x v="0"/>
    <b v="1"/>
    <n v="3"/>
    <n v="2"/>
    <s v="Starbucks Refresher "/>
    <s v=" Real Coconut Water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301103701"/>
    <s v="Saturday, June 25, 2022"/>
    <s v="Cash"/>
    <n v="110"/>
    <n v="1.5"/>
    <n v="1"/>
    <n v="110"/>
    <n v="1.5"/>
    <n v="1"/>
    <n v="1.5"/>
    <n v="1.5"/>
    <d v="2022-06-26T00:00:00"/>
    <x v="113"/>
    <s v="Food"/>
    <x v="1"/>
    <b v="1"/>
    <n v="1.5"/>
    <n v="1"/>
    <s v="Pop Corners "/>
    <s v=" Kettle Corn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01109722"/>
    <s v="Saturday, June 25, 2022"/>
    <s v="Cash"/>
    <n v="142"/>
    <n v="1.5"/>
    <n v="1"/>
    <n v="142"/>
    <n v="1.5"/>
    <n v="1"/>
    <n v="1.5"/>
    <n v="1.5"/>
    <d v="2022-06-26T00:00:00"/>
    <x v="44"/>
    <s v="Carbonated"/>
    <x v="0"/>
    <b v="1"/>
    <n v="1.5"/>
    <n v="1"/>
    <s v="Coca Cola "/>
    <s v=" Zero Sugar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01121537"/>
    <s v="Saturday, June 25, 2022"/>
    <s v="Credit"/>
    <n v="140"/>
    <n v="2.75"/>
    <n v="1"/>
    <n v="140"/>
    <n v="2.75"/>
    <n v="1"/>
    <n v="2.75"/>
    <n v="2.75"/>
    <d v="2022-06-25T00:00:00"/>
    <x v="151"/>
    <s v="Cell is Blank - Dis-regard"/>
    <x v="0"/>
    <b v="1"/>
    <n v="2.75"/>
    <n v="1.8333333333333333"/>
    <s v="Canada Dry "/>
    <s v=" Ginger Ale"/>
    <m/>
    <s v="Saturday"/>
    <s v=" June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01143805"/>
    <s v="Saturday, June 25, 2022"/>
    <s v="Credit"/>
    <n v="148"/>
    <n v="3.5"/>
    <n v="1"/>
    <n v="148"/>
    <n v="3.5"/>
    <n v="1"/>
    <n v="3.5"/>
    <n v="3.5"/>
    <d v="2022-06-25T00:00:00"/>
    <x v="45"/>
    <s v="Carbonated"/>
    <x v="0"/>
    <b v="1"/>
    <n v="3.5"/>
    <n v="2.3333333333333335"/>
    <s v="Red Bull "/>
    <s v=" Original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01236510"/>
    <s v="Saturday, June 25, 2022"/>
    <s v="Credit"/>
    <n v="158"/>
    <n v="2"/>
    <n v="1"/>
    <n v="158"/>
    <n v="2"/>
    <n v="1"/>
    <n v="2"/>
    <n v="2"/>
    <d v="2022-06-26T00:00:00"/>
    <x v="134"/>
    <s v="Food"/>
    <x v="1"/>
    <b v="1"/>
    <n v="2"/>
    <n v="1.3333333333333333"/>
    <s v="Lenny &amp; Larrys "/>
    <s v=" Chocolate Chip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01327497"/>
    <s v="Saturday, June 25, 2022"/>
    <s v="Cash"/>
    <n v="147"/>
    <n v="2.75"/>
    <n v="1"/>
    <n v="147"/>
    <n v="2.75"/>
    <n v="1"/>
    <n v="2.75"/>
    <n v="2.75"/>
    <d v="2022-06-26T00:00:00"/>
    <x v="131"/>
    <s v="Water"/>
    <x v="3"/>
    <b v="1"/>
    <n v="2.75"/>
    <n v="1.8333333333333333"/>
    <s v="BodyArmor LYTE "/>
    <s v=" Strawberry Lemonade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301329536"/>
    <s v="Saturday, June 25, 2022"/>
    <s v="Cash"/>
    <n v="145"/>
    <n v="2.5"/>
    <n v="1"/>
    <n v="145"/>
    <n v="2.5"/>
    <n v="1"/>
    <n v="2.5"/>
    <n v="2.5"/>
    <d v="2022-06-26T00:00:00"/>
    <x v="81"/>
    <s v="Non Carbonated"/>
    <x v="2"/>
    <b v="1"/>
    <n v="2.5"/>
    <n v="1.6666666666666667"/>
    <s v="Snapple Tea "/>
    <s v=" Raspberry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01342007"/>
    <s v="Saturday, June 25, 2022"/>
    <s v="Cash"/>
    <n v="142"/>
    <n v="1.5"/>
    <n v="1"/>
    <n v="142"/>
    <n v="1.5"/>
    <n v="1"/>
    <n v="1.5"/>
    <n v="1.5"/>
    <d v="2022-06-26T00:00:00"/>
    <x v="44"/>
    <s v="Carbonated"/>
    <x v="0"/>
    <b v="1"/>
    <n v="1.5"/>
    <n v="1"/>
    <s v="Coca Cola "/>
    <s v=" Zero Sugar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01346313"/>
    <s v="Saturday, June 25, 2022"/>
    <s v="Cash"/>
    <n v="148"/>
    <n v="3"/>
    <n v="1"/>
    <n v="148"/>
    <n v="3"/>
    <n v="1"/>
    <n v="3"/>
    <n v="3"/>
    <d v="2022-06-26T00:00:00"/>
    <x v="106"/>
    <s v="Carbonated"/>
    <x v="0"/>
    <b v="1"/>
    <n v="3"/>
    <n v="2"/>
    <s v="Starbucks Refresher "/>
    <s v=" Real Coconut Water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Belvita Snack Bites - Cinnamon BS Go Paks"/>
    <s v="Food"/>
    <n v="15301368060"/>
    <s v="Saturday, June 25, 2022"/>
    <s v="Credit"/>
    <n v="154"/>
    <n v="3"/>
    <n v="1"/>
    <n v="154"/>
    <n v="3"/>
    <n v="1"/>
    <n v="3"/>
    <n v="3"/>
    <d v="2022-06-26T00:00:00"/>
    <x v="112"/>
    <s v="Food"/>
    <x v="1"/>
    <b v="1"/>
    <n v="3"/>
    <n v="2"/>
    <s v="Belvita Snack Bites "/>
    <s v=" Cinnamon BS Go Paks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01455506"/>
    <s v="Saturday, June 25, 2022"/>
    <s v="Cash"/>
    <n v="121"/>
    <n v="1.5"/>
    <n v="1"/>
    <n v="121"/>
    <n v="1.5"/>
    <n v="1"/>
    <n v="1.5"/>
    <n v="1.5"/>
    <d v="2022-06-25T00:00:00"/>
    <x v="48"/>
    <s v="Food"/>
    <x v="1"/>
    <b v="1"/>
    <n v="1.5"/>
    <n v="1"/>
    <s v="CheezIt "/>
    <s v=" Original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01500760"/>
    <s v="Saturday, June 25, 2022"/>
    <s v="Credit"/>
    <n v="141"/>
    <n v="2"/>
    <n v="1"/>
    <n v="141"/>
    <n v="2"/>
    <n v="1"/>
    <n v="2"/>
    <n v="2"/>
    <d v="2022-06-25T00:00:00"/>
    <x v="150"/>
    <s v="Cell is Blank - Dis-regard"/>
    <x v="0"/>
    <b v="1"/>
    <n v="2"/>
    <n v="1.3333333333333333"/>
    <s v="Canada Dry "/>
    <s v=" Ginger Ale &amp; Lemonde"/>
    <m/>
    <s v="Saturday"/>
    <s v=" June 25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301507083"/>
    <s v="Saturday, June 25, 2022"/>
    <s v="Credit"/>
    <n v="120"/>
    <n v="1.5"/>
    <n v="1"/>
    <n v="120"/>
    <n v="1.5"/>
    <n v="1"/>
    <n v="1.5"/>
    <n v="1.5"/>
    <d v="2022-06-25T00:00:00"/>
    <x v="139"/>
    <s v="Food"/>
    <x v="1"/>
    <b v="1"/>
    <n v="1.5"/>
    <n v="1"/>
    <s v="Goldfish Baked "/>
    <s v=" Cheddar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301585638"/>
    <s v="Saturday, June 25, 2022"/>
    <s v="Credit"/>
    <n v="145"/>
    <n v="2.5"/>
    <n v="1"/>
    <n v="145"/>
    <n v="2.5"/>
    <n v="1"/>
    <n v="2.5"/>
    <n v="2.5"/>
    <d v="2022-06-26T00:00:00"/>
    <x v="81"/>
    <s v="Non Carbonated"/>
    <x v="2"/>
    <b v="1"/>
    <n v="2.5"/>
    <n v="1.6666666666666667"/>
    <s v="Snapple Tea "/>
    <s v=" Raspberry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01713989"/>
    <s v="Saturday, June 25, 2022"/>
    <s v="Cash"/>
    <n v="141"/>
    <n v="2"/>
    <n v="1"/>
    <n v="141"/>
    <n v="2"/>
    <n v="1"/>
    <n v="2"/>
    <n v="2"/>
    <d v="2022-06-25T00:00:00"/>
    <x v="150"/>
    <s v="Cell is Blank - Dis-regard"/>
    <x v="0"/>
    <b v="1"/>
    <n v="2"/>
    <n v="1.3333333333333333"/>
    <s v="Canada Dry "/>
    <s v=" Ginger Ale &amp; Lemonde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01715328"/>
    <s v="Saturday, June 25, 2022"/>
    <s v="Cash"/>
    <n v="140"/>
    <n v="2.75"/>
    <n v="1"/>
    <n v="140"/>
    <n v="2.75"/>
    <n v="1"/>
    <n v="2.75"/>
    <n v="2.75"/>
    <d v="2022-06-25T00:00:00"/>
    <x v="151"/>
    <s v="Cell is Blank - Dis-regard"/>
    <x v="0"/>
    <b v="1"/>
    <n v="2.75"/>
    <n v="1.8333333333333333"/>
    <s v="Canada Dry "/>
    <s v=" Ginger Ale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Popchips Potato - Sour Cream &amp; Onion"/>
    <s v="Food"/>
    <n v="15301902707"/>
    <s v="Saturday, June 25, 2022"/>
    <s v="Credit"/>
    <n v="112"/>
    <n v="1.5"/>
    <n v="1"/>
    <n v="112"/>
    <n v="1.5"/>
    <n v="1"/>
    <n v="1.5"/>
    <n v="1.5"/>
    <d v="2022-06-26T00:00:00"/>
    <x v="153"/>
    <s v="Food"/>
    <x v="1"/>
    <b v="1"/>
    <n v="1.5"/>
    <n v="1"/>
    <s v="Popchips Potato "/>
    <s v=" Sour Cream &amp; Onion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302345484"/>
    <s v="Saturday, June 25, 2022"/>
    <s v="Cash"/>
    <n v="148"/>
    <n v="3.5"/>
    <n v="1"/>
    <n v="148"/>
    <n v="3.5"/>
    <n v="1"/>
    <n v="3.5"/>
    <n v="3.5"/>
    <d v="2022-06-25T00:00:00"/>
    <x v="0"/>
    <s v="Carbonated"/>
    <x v="0"/>
    <b v="1"/>
    <n v="3.5"/>
    <n v="2.3333333333333335"/>
    <s v="Red Bull "/>
    <s v=" Energy Drink "/>
    <s v=" Sugar Free"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02346809"/>
    <s v="Saturday, June 25, 2022"/>
    <s v="Cash"/>
    <n v="143"/>
    <n v="2"/>
    <n v="1"/>
    <n v="143"/>
    <n v="2"/>
    <n v="1"/>
    <n v="2"/>
    <n v="2"/>
    <d v="2022-06-25T00:00:00"/>
    <x v="24"/>
    <s v="Water"/>
    <x v="3"/>
    <b v="1"/>
    <n v="2"/>
    <n v="1.3333333333333333"/>
    <s v="S. Pellegrino Sparkling Mineral Water"/>
    <m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302348260"/>
    <s v="Saturday, June 25, 2022"/>
    <s v="Cash"/>
    <n v="144"/>
    <n v="2.75"/>
    <n v="1"/>
    <n v="144"/>
    <n v="2.75"/>
    <n v="1"/>
    <n v="2.75"/>
    <n v="2.75"/>
    <d v="2022-06-25T00:00:00"/>
    <x v="114"/>
    <s v="Non Carbonated"/>
    <x v="2"/>
    <b v="1"/>
    <n v="2.75"/>
    <n v="1.8333333333333333"/>
    <s v="Bai Antioxidant "/>
    <s v=" Kupang strawberry kiwi"/>
    <m/>
    <s v="Saturday"/>
    <s v=" June 25"/>
    <n v="2022"/>
    <n v="6527"/>
  </r>
  <r>
    <s v="Processed"/>
    <s v="VJ300320611"/>
    <s v="Brunswick Sq Mall"/>
    <s v="BSQ Mall x1366 - ATT"/>
    <n v="40.423690999999998"/>
    <n v="-74.380831999999998"/>
    <s v="Nature's Garden Trail Mix - Cranberry Healthy"/>
    <s v="Food"/>
    <n v="15302349653"/>
    <s v="Saturday, June 25, 2022"/>
    <s v="Cash"/>
    <n v="139"/>
    <n v="1.5"/>
    <n v="1"/>
    <n v="139"/>
    <n v="1.5"/>
    <n v="1"/>
    <n v="1.5"/>
    <n v="1.5"/>
    <d v="2022-06-25T00:00:00"/>
    <x v="130"/>
    <s v="Food"/>
    <x v="1"/>
    <b v="1"/>
    <n v="1.5"/>
    <n v="1"/>
    <s v="Nature's Garden Trail Mix "/>
    <s v=" Cranberry Healthy"/>
    <m/>
    <s v="Saturday"/>
    <s v=" June 25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5302430958"/>
    <s v="Saturday, June 25, 2022"/>
    <s v="Cash"/>
    <n v="131"/>
    <n v="2"/>
    <n v="1"/>
    <n v="131"/>
    <n v="2"/>
    <n v="1"/>
    <n v="2"/>
    <n v="2"/>
    <d v="2022-06-25T00:00:00"/>
    <x v="11"/>
    <s v="Food"/>
    <x v="1"/>
    <b v="1"/>
    <n v="2"/>
    <n v="1.3333333333333333"/>
    <s v="Wonderful Pistachios "/>
    <s v=" Variety"/>
    <m/>
    <s v="Saturday"/>
    <s v=" June 25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304222738"/>
    <s v="Sunday, June 26, 2022"/>
    <s v="Credit"/>
    <n v="120"/>
    <n v="2"/>
    <n v="1"/>
    <n v="120"/>
    <n v="2"/>
    <n v="1"/>
    <n v="2"/>
    <n v="2"/>
    <d v="2022-06-26T00:00:00"/>
    <x v="135"/>
    <s v="Food"/>
    <x v="1"/>
    <b v="1"/>
    <n v="2"/>
    <n v="1.3333333333333333"/>
    <s v="Snyder's of Hanover Pretzel Pieces "/>
    <s v=" Honey Mu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304250114"/>
    <s v="Sunday, June 26, 2022"/>
    <s v="Credit"/>
    <n v="143"/>
    <n v="2.75"/>
    <n v="1"/>
    <n v="143"/>
    <n v="2.75"/>
    <n v="1"/>
    <n v="2.75"/>
    <n v="2.75"/>
    <d v="2022-06-26T00:00:00"/>
    <x v="145"/>
    <s v="Non Carbonated"/>
    <x v="2"/>
    <b v="1"/>
    <n v="2.75"/>
    <n v="1.8333333333333333"/>
    <s v="BodyArmor  LYTE "/>
    <s v=" Blueberry Pomegranate"/>
    <m/>
    <s v="Sunday"/>
    <s v=" June 26"/>
    <n v="2022"/>
    <n v="6527"/>
  </r>
  <r>
    <s v="Processed"/>
    <s v="VJ300205292"/>
    <s v="Brunswick Sq Mall"/>
    <s v="BSQ Mall x1364 - Zales"/>
    <n v="40.423690999999998"/>
    <n v="-74.380831999999998"/>
    <s v="Spindrift - Sparkling Water  Lime"/>
    <s v="Carbonated"/>
    <n v="15304287152"/>
    <s v="Sunday, June 26, 2022"/>
    <s v="Cash"/>
    <n v="141"/>
    <n v="1.5"/>
    <n v="1"/>
    <n v="141"/>
    <n v="1.5"/>
    <n v="1"/>
    <n v="1.5"/>
    <n v="1.5"/>
    <d v="2022-06-26T00:00:00"/>
    <x v="12"/>
    <s v="Carbonated"/>
    <x v="0"/>
    <b v="1"/>
    <n v="1.5"/>
    <n v="1"/>
    <s v="Spindrift "/>
    <s v=" Sparkling Water  Lime"/>
    <m/>
    <s v="Sunday"/>
    <s v=" June 26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304309949"/>
    <s v="Sunday, June 26, 2022"/>
    <s v="Cash"/>
    <n v="145"/>
    <n v="2.5"/>
    <n v="1"/>
    <n v="145"/>
    <n v="2.5"/>
    <n v="1"/>
    <n v="2.5"/>
    <n v="2.5"/>
    <d v="2022-06-26T00:00:00"/>
    <x v="81"/>
    <s v="Non Carbonated"/>
    <x v="2"/>
    <b v="1"/>
    <n v="2.5"/>
    <n v="1.6666666666666667"/>
    <s v="Snapple Tea "/>
    <s v=" Raspberry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304325108"/>
    <s v="Sunday, June 26, 2022"/>
    <s v="Cash"/>
    <n v="138"/>
    <n v="2"/>
    <n v="1"/>
    <n v="138"/>
    <n v="2"/>
    <n v="1"/>
    <n v="2"/>
    <n v="2"/>
    <d v="2022-06-26T00:00:00"/>
    <x v="74"/>
    <s v="Food"/>
    <x v="1"/>
    <b v="1"/>
    <n v="2"/>
    <n v="1.3333333333333333"/>
    <s v="Oreo Single Server 6 ct"/>
    <m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304329368"/>
    <s v="Sunday, June 26, 2022"/>
    <s v="Cash"/>
    <n v="121"/>
    <n v="1.5"/>
    <n v="1"/>
    <n v="121"/>
    <n v="1.5"/>
    <n v="1"/>
    <n v="1.5"/>
    <n v="1.5"/>
    <d v="2022-06-26T00:00:00"/>
    <x v="1"/>
    <s v="Food"/>
    <x v="1"/>
    <b v="1"/>
    <n v="1.5"/>
    <n v="1"/>
    <s v="Takis "/>
    <s v=" Hot Chilli Pepper &amp; Lime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304364474"/>
    <s v="Sunday, June 26, 2022"/>
    <s v="Credit"/>
    <n v="123"/>
    <n v="1.25"/>
    <n v="1"/>
    <n v="123"/>
    <n v="1.25"/>
    <n v="1"/>
    <n v="1.25"/>
    <n v="5.25"/>
    <d v="2022-06-26T00:00:00"/>
    <x v="68"/>
    <s v="Food"/>
    <x v="1"/>
    <b v="1"/>
    <n v="1.25"/>
    <n v="0.83333333333333337"/>
    <s v="CheezIt "/>
    <s v=" Double Cheese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04364474"/>
    <s v="Sunday, June 26, 2022"/>
    <s v="Credit"/>
    <n v="152"/>
    <n v="4"/>
    <n v="1"/>
    <n v="152"/>
    <n v="4"/>
    <n v="1"/>
    <n v="4"/>
    <n v="5.25"/>
    <d v="2022-06-26T00:00:00"/>
    <x v="143"/>
    <s v="Cell is Blank - Dis-regard"/>
    <x v="1"/>
    <b v="1"/>
    <n v="4"/>
    <n v="2.6666666666666665"/>
    <s v="Oreo Mini "/>
    <s v=" Go Paks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Popchips Potato - Sour Cream &amp; Onion"/>
    <s v="Food"/>
    <n v="15304374026"/>
    <s v="Sunday, June 26, 2022"/>
    <s v="Credit"/>
    <n v="112"/>
    <n v="1.5"/>
    <n v="1"/>
    <n v="112"/>
    <n v="1.5"/>
    <n v="1"/>
    <n v="1.5"/>
    <n v="3.5"/>
    <d v="2022-06-26T00:00:00"/>
    <x v="153"/>
    <s v="Food"/>
    <x v="1"/>
    <b v="1"/>
    <n v="1.5"/>
    <n v="1"/>
    <s v="Popchips Potato "/>
    <s v=" Sour Cream &amp; Onion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304374026"/>
    <s v="Sunday, June 26, 2022"/>
    <s v="Credit"/>
    <n v="120"/>
    <n v="2"/>
    <n v="1"/>
    <n v="120"/>
    <n v="2"/>
    <n v="1"/>
    <n v="2"/>
    <n v="3.5"/>
    <d v="2022-06-26T00:00:00"/>
    <x v="135"/>
    <s v="Food"/>
    <x v="1"/>
    <b v="1"/>
    <n v="2"/>
    <n v="1.3333333333333333"/>
    <s v="Snyder's of Hanover Pretzel Pieces "/>
    <s v=" Honey Mu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304408909"/>
    <s v="Sunday, June 26, 2022"/>
    <s v="Cash"/>
    <n v="155"/>
    <n v="5"/>
    <n v="1"/>
    <n v="155"/>
    <n v="5"/>
    <n v="1"/>
    <n v="5"/>
    <n v="5"/>
    <d v="2022-06-26T00:00:00"/>
    <x v="138"/>
    <s v="Food"/>
    <x v="1"/>
    <b v="1"/>
    <n v="5"/>
    <n v="3.3333333333333335"/>
    <s v="Ice Breakers Ice Cubes "/>
    <s v=" PepperMint"/>
    <m/>
    <s v="Sunday"/>
    <s v=" June 26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04449546"/>
    <s v="Sunday, June 26, 2022"/>
    <s v="Cash"/>
    <n v="141"/>
    <n v="2"/>
    <n v="1"/>
    <n v="141"/>
    <n v="2"/>
    <n v="1"/>
    <n v="2"/>
    <n v="2"/>
    <d v="2022-06-26T00:00:00"/>
    <x v="150"/>
    <s v="Cell is Blank - Dis-regard"/>
    <x v="0"/>
    <b v="1"/>
    <n v="2"/>
    <n v="1.3333333333333333"/>
    <s v="Canada Dry "/>
    <s v=" Ginger Ale &amp; Lemonde"/>
    <m/>
    <s v="Sunday"/>
    <s v=" June 26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04588740"/>
    <s v="Sunday, June 26, 2022"/>
    <s v="Credit"/>
    <n v="152"/>
    <n v="4"/>
    <n v="1"/>
    <n v="152"/>
    <n v="4"/>
    <n v="1"/>
    <n v="4"/>
    <n v="4"/>
    <d v="2022-06-26T00:00:00"/>
    <x v="143"/>
    <s v="Cell is Blank - Dis-regard"/>
    <x v="1"/>
    <b v="1"/>
    <n v="4"/>
    <n v="2.6666666666666665"/>
    <s v="Oreo Mini "/>
    <s v=" Go Paks"/>
    <m/>
    <s v="Sunday"/>
    <s v=" June 26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305038418"/>
    <s v="Sunday, June 26, 2022"/>
    <s v="Credit"/>
    <n v="144"/>
    <n v="2.75"/>
    <n v="1"/>
    <n v="144"/>
    <n v="2.75"/>
    <n v="1"/>
    <n v="2.75"/>
    <n v="2.75"/>
    <d v="2022-07-07T00:00:00"/>
    <x v="114"/>
    <s v="Non Carbonated"/>
    <x v="2"/>
    <b v="1"/>
    <n v="2.75"/>
    <n v="1.8333333333333333"/>
    <s v="Bai Antioxidant "/>
    <s v=" Kupang strawberry kiwi"/>
    <m/>
    <s v="Sunday"/>
    <s v=" June 2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06065554"/>
    <s v="Monday, June 27, 2022"/>
    <s v="Credit"/>
    <n v="148"/>
    <n v="3.5"/>
    <n v="1"/>
    <n v="148"/>
    <n v="3.5"/>
    <n v="1"/>
    <n v="3.5"/>
    <n v="3.5"/>
    <d v="2022-06-27T00:00:00"/>
    <x v="45"/>
    <s v="Carbonated"/>
    <x v="0"/>
    <b v="1"/>
    <n v="3.5"/>
    <n v="2.3333333333333335"/>
    <s v="Red Bull "/>
    <s v=" Original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06066371"/>
    <s v="Monday, June 27, 2022"/>
    <s v="Credit"/>
    <n v="132"/>
    <n v="1.5"/>
    <n v="1"/>
    <n v="132"/>
    <n v="1.5"/>
    <n v="1"/>
    <n v="1.5"/>
    <n v="1.5"/>
    <d v="2022-06-27T00:00:00"/>
    <x v="148"/>
    <s v="Food"/>
    <x v="1"/>
    <b v="1"/>
    <n v="1.5"/>
    <n v="1"/>
    <s v="Nature's Bakery Fig Bar "/>
    <s v=" Blueberry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06067645"/>
    <s v="Monday, June 27, 2022"/>
    <s v="Credit"/>
    <n v="132"/>
    <n v="1.5"/>
    <n v="1"/>
    <n v="132"/>
    <n v="1.5"/>
    <n v="1"/>
    <n v="1.5"/>
    <n v="1.5"/>
    <d v="2022-06-27T00:00:00"/>
    <x v="148"/>
    <s v="Food"/>
    <x v="1"/>
    <b v="1"/>
    <n v="1.5"/>
    <n v="1"/>
    <s v="Nature's Bakery Fig Bar "/>
    <s v=" Blueberry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06114003"/>
    <s v="Monday, June 27, 2022"/>
    <s v="Cash"/>
    <n v="144"/>
    <n v="3"/>
    <n v="1"/>
    <n v="144"/>
    <n v="3"/>
    <n v="1"/>
    <n v="3"/>
    <n v="3"/>
    <d v="2022-06-27T00:00:00"/>
    <x v="5"/>
    <s v="Carbonated"/>
    <x v="0"/>
    <b v="1"/>
    <n v="3"/>
    <n v="2"/>
    <s v="Monster Energy Original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306113030"/>
    <s v="Monday, June 27, 2022"/>
    <s v="Cash"/>
    <n v="135"/>
    <n v="1.5"/>
    <n v="1"/>
    <n v="135"/>
    <n v="1.5"/>
    <n v="1"/>
    <n v="1.5"/>
    <n v="1.5"/>
    <d v="2022-06-27T00:00:00"/>
    <x v="125"/>
    <s v="Food"/>
    <x v="1"/>
    <b v="1"/>
    <n v="1.5"/>
    <n v="1"/>
    <s v="Nutri Grain Apple Cinnamon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306111513"/>
    <s v="Monday, June 27, 2022"/>
    <s v="Cash"/>
    <n v="135"/>
    <n v="1.5"/>
    <n v="1"/>
    <n v="135"/>
    <n v="1.5"/>
    <n v="1"/>
    <n v="1.5"/>
    <n v="1.5"/>
    <d v="2022-06-27T00:00:00"/>
    <x v="125"/>
    <s v="Food"/>
    <x v="1"/>
    <b v="1"/>
    <n v="1.5"/>
    <n v="1"/>
    <s v="Nutri Grain Apple Cinnamon"/>
    <m/>
    <m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06392453"/>
    <s v="Monday, June 27, 2022"/>
    <s v="Cash"/>
    <n v="141"/>
    <n v="2"/>
    <n v="1"/>
    <n v="141"/>
    <n v="2"/>
    <n v="1"/>
    <n v="2"/>
    <n v="2"/>
    <d v="2022-07-07T00:00:00"/>
    <x v="150"/>
    <s v="Cell is Blank - Dis-regard"/>
    <x v="0"/>
    <b v="1"/>
    <n v="2"/>
    <n v="1.3333333333333333"/>
    <s v="Canada Dry "/>
    <s v=" Ginger Ale &amp; Lemonde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07301166"/>
    <s v="Monday, June 27, 2022"/>
    <s v="Credit"/>
    <n v="146"/>
    <n v="3.5"/>
    <n v="1"/>
    <n v="146"/>
    <n v="3.5"/>
    <n v="1"/>
    <n v="3.5"/>
    <n v="3.5"/>
    <d v="2022-06-27T00:00:00"/>
    <x v="88"/>
    <s v="Non Carbonated"/>
    <x v="2"/>
    <b v="1"/>
    <n v="3.5"/>
    <n v="2.3333333333333335"/>
    <s v="Starbucks Doubleshot Energy "/>
    <s v=" Mocha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07427541"/>
    <s v="Monday, June 27, 2022"/>
    <s v="Cash"/>
    <n v="122"/>
    <n v="1.25"/>
    <n v="1"/>
    <n v="122"/>
    <n v="1.25"/>
    <n v="1"/>
    <n v="1.25"/>
    <n v="1.25"/>
    <d v="2022-06-27T00:00:00"/>
    <x v="139"/>
    <s v="Food"/>
    <x v="1"/>
    <b v="1"/>
    <n v="1.25"/>
    <n v="0.83333333333333337"/>
    <s v="Goldfish Baked "/>
    <s v=" Cheddar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307433131"/>
    <s v="Monday, June 27, 2022"/>
    <s v="Cash"/>
    <n v="138"/>
    <n v="2"/>
    <n v="1"/>
    <n v="138"/>
    <n v="2"/>
    <n v="1"/>
    <n v="2"/>
    <n v="2"/>
    <d v="2022-06-27T00:00:00"/>
    <x v="74"/>
    <s v="Food"/>
    <x v="1"/>
    <b v="1"/>
    <n v="2"/>
    <n v="1.3333333333333333"/>
    <s v="Oreo Single Server 6 ct"/>
    <m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07547791"/>
    <s v="Monday, June 27, 2022"/>
    <s v="Cash"/>
    <n v="124"/>
    <n v="1.25"/>
    <n v="1"/>
    <n v="124"/>
    <n v="1.25"/>
    <n v="1"/>
    <n v="1.25"/>
    <n v="1.25"/>
    <d v="2022-06-27T00:00:00"/>
    <x v="48"/>
    <s v="Food"/>
    <x v="1"/>
    <b v="1"/>
    <n v="1.25"/>
    <n v="0.83333333333333337"/>
    <s v="CheezIt "/>
    <s v=" Original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07563128"/>
    <s v="Monday, June 27, 2022"/>
    <s v="Cash"/>
    <n v="124"/>
    <n v="1.25"/>
    <n v="1"/>
    <n v="124"/>
    <n v="1.25"/>
    <n v="1"/>
    <n v="1.25"/>
    <n v="1.25"/>
    <d v="2022-06-27T00:00:00"/>
    <x v="48"/>
    <s v="Food"/>
    <x v="1"/>
    <b v="1"/>
    <n v="1.25"/>
    <n v="0.83333333333333337"/>
    <s v="CheezIt "/>
    <s v=" Original"/>
    <m/>
    <s v="Monday"/>
    <s v=" June 27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307567434"/>
    <s v="Monday, June 27, 2022"/>
    <s v="Cash"/>
    <n v="124"/>
    <n v="1.5"/>
    <n v="1"/>
    <n v="124"/>
    <n v="1.5"/>
    <n v="1"/>
    <n v="1.5"/>
    <n v="1.5"/>
    <d v="2022-06-27T00:00:00"/>
    <x v="48"/>
    <s v="Food"/>
    <x v="1"/>
    <b v="1"/>
    <n v="1.5"/>
    <n v="1"/>
    <s v="CheezIt "/>
    <s v=" Original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07662909"/>
    <s v="Monday, June 27, 2022"/>
    <s v="Cash"/>
    <n v="142"/>
    <n v="1.5"/>
    <n v="1"/>
    <n v="142"/>
    <n v="1.5"/>
    <n v="1"/>
    <n v="1.5"/>
    <n v="1.5"/>
    <d v="2022-06-27T00:00:00"/>
    <x v="44"/>
    <s v="Carbonated"/>
    <x v="0"/>
    <b v="1"/>
    <n v="1.5"/>
    <n v="1"/>
    <s v="Coca Cola "/>
    <s v=" Zero Sugar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307698612"/>
    <s v="Monday, June 27, 2022"/>
    <s v="Cash"/>
    <n v="155"/>
    <n v="5"/>
    <n v="1"/>
    <n v="155"/>
    <n v="5"/>
    <n v="1"/>
    <n v="5"/>
    <n v="5"/>
    <d v="2022-06-27T00:00:00"/>
    <x v="138"/>
    <s v="Food"/>
    <x v="1"/>
    <b v="1"/>
    <n v="5"/>
    <n v="3.3333333333333335"/>
    <s v="Ice Breakers Ice Cubes "/>
    <s v=" PepperMint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Popchips Potato - Sour Cream &amp; Onion"/>
    <s v="Food"/>
    <n v="15307732275"/>
    <s v="Monday, June 27, 2022"/>
    <s v="Cash"/>
    <n v="112"/>
    <n v="1.5"/>
    <n v="1"/>
    <n v="112"/>
    <n v="1.5"/>
    <n v="1"/>
    <n v="1.5"/>
    <n v="1.5"/>
    <d v="2022-06-27T00:00:00"/>
    <x v="153"/>
    <s v="Food"/>
    <x v="1"/>
    <b v="1"/>
    <n v="1.5"/>
    <n v="1"/>
    <s v="Popchips Potato "/>
    <s v=" Sour Cream &amp; Onion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Oreo Single Server 6 ct"/>
    <s v="Food"/>
    <n v="15307740292"/>
    <s v="Monday, June 27, 2022"/>
    <s v="Cash"/>
    <n v="138"/>
    <n v="2"/>
    <n v="1"/>
    <n v="138"/>
    <n v="2"/>
    <n v="1"/>
    <n v="2"/>
    <n v="2"/>
    <d v="2022-06-27T00:00:00"/>
    <x v="74"/>
    <s v="Food"/>
    <x v="1"/>
    <b v="1"/>
    <n v="2"/>
    <n v="1.3333333333333333"/>
    <s v="Oreo Single Server 6 ct"/>
    <m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307752438"/>
    <s v="Monday, June 27, 2022"/>
    <s v="Cash"/>
    <n v="110"/>
    <n v="1.5"/>
    <n v="1"/>
    <n v="110"/>
    <n v="1.5"/>
    <n v="1"/>
    <n v="1.5"/>
    <n v="1.5"/>
    <d v="2022-06-27T00:00:00"/>
    <x v="113"/>
    <s v="Food"/>
    <x v="1"/>
    <b v="1"/>
    <n v="1.5"/>
    <n v="1"/>
    <s v="Pop Corners "/>
    <s v=" Kettle Corn"/>
    <m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07874607"/>
    <s v="Monday, June 27, 2022"/>
    <s v="Credit"/>
    <n v="141"/>
    <n v="2"/>
    <n v="1"/>
    <n v="141"/>
    <n v="2"/>
    <n v="1"/>
    <n v="2"/>
    <n v="2"/>
    <d v="2022-07-07T00:00:00"/>
    <x v="150"/>
    <s v="Cell is Blank - Dis-regard"/>
    <x v="0"/>
    <b v="1"/>
    <n v="2"/>
    <n v="1.3333333333333333"/>
    <s v="Canada Dry "/>
    <s v=" Ginger Ale &amp; Lemonde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307887338"/>
    <s v="Monday, June 27, 2022"/>
    <s v="Credit"/>
    <n v="130"/>
    <n v="2"/>
    <n v="1"/>
    <n v="130"/>
    <n v="2"/>
    <n v="1"/>
    <n v="2"/>
    <n v="2"/>
    <d v="2022-06-27T00:00:00"/>
    <x v="99"/>
    <s v="Food"/>
    <x v="1"/>
    <b v="1"/>
    <n v="2"/>
    <n v="1.3333333333333333"/>
    <s v="Autumns Granola Bar "/>
    <s v=" Cinnamon Almond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307893005"/>
    <s v="Monday, June 27, 2022"/>
    <s v="Credit"/>
    <n v="135"/>
    <n v="2"/>
    <n v="1"/>
    <n v="135"/>
    <n v="2"/>
    <n v="1"/>
    <n v="2"/>
    <n v="2"/>
    <d v="2022-06-27T00:00:00"/>
    <x v="80"/>
    <s v="Food"/>
    <x v="1"/>
    <b v="1"/>
    <n v="2"/>
    <n v="1.3333333333333333"/>
    <s v="RXBAR "/>
    <s v=" Protein Bar "/>
    <s v=" Peanut Butter"/>
    <s v="Monday"/>
    <s v=" June 27"/>
    <n v="2022"/>
    <n v="6527"/>
  </r>
  <r>
    <s v="Processed"/>
    <s v="VJ300205292"/>
    <s v="Brunswick Sq Mall"/>
    <s v="BSQ Mall x1364 - Zales"/>
    <n v="40.423690999999998"/>
    <n v="-74.380831999999998"/>
    <s v="BodyArmor  LYTE - Blueberry Pomegranate"/>
    <s v="Non Carbonated"/>
    <n v="15307952085"/>
    <s v="Monday, June 27, 2022"/>
    <s v="Cash"/>
    <n v="145"/>
    <n v="2.75"/>
    <n v="1"/>
    <n v="145"/>
    <n v="2.75"/>
    <n v="1"/>
    <n v="2.75"/>
    <n v="2.75"/>
    <d v="2022-06-27T00:00:00"/>
    <x v="145"/>
    <s v="Non Carbonated"/>
    <x v="2"/>
    <b v="1"/>
    <n v="2.75"/>
    <n v="1.8333333333333333"/>
    <s v="BodyArmor  LYTE "/>
    <s v=" Blueberry Pomegranate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07996178"/>
    <s v="Monday, June 27, 2022"/>
    <s v="Cash"/>
    <n v="148"/>
    <n v="3"/>
    <n v="1"/>
    <n v="148"/>
    <n v="3"/>
    <n v="1"/>
    <n v="3"/>
    <n v="3"/>
    <d v="2022-06-27T00:00:00"/>
    <x v="106"/>
    <s v="Carbonated"/>
    <x v="0"/>
    <b v="1"/>
    <n v="3"/>
    <n v="2"/>
    <s v="Starbucks Refresher "/>
    <s v=" Real Coconut Water"/>
    <m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08216173"/>
    <s v="Monday, June 27, 2022"/>
    <s v="Credit"/>
    <n v="141"/>
    <n v="2"/>
    <n v="1"/>
    <n v="141"/>
    <n v="2"/>
    <n v="1"/>
    <n v="2"/>
    <n v="2"/>
    <d v="2022-07-07T00:00:00"/>
    <x v="150"/>
    <s v="Cell is Blank - Dis-regard"/>
    <x v="0"/>
    <b v="1"/>
    <n v="2"/>
    <n v="1.3333333333333333"/>
    <s v="Canada Dry "/>
    <s v=" Ginger Ale &amp; Lemonde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08219510"/>
    <s v="Monday, June 27, 2022"/>
    <s v="Cash"/>
    <n v="124"/>
    <n v="1.25"/>
    <n v="1"/>
    <n v="124"/>
    <n v="1.25"/>
    <n v="1"/>
    <n v="1.25"/>
    <n v="1.25"/>
    <d v="2022-06-27T00:00:00"/>
    <x v="48"/>
    <s v="Food"/>
    <x v="1"/>
    <b v="1"/>
    <n v="1.25"/>
    <n v="0.83333333333333337"/>
    <s v="CheezIt "/>
    <s v=" Original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308232579"/>
    <s v="Monday, June 27, 2022"/>
    <s v="Cash"/>
    <n v="121"/>
    <n v="1.5"/>
    <n v="1"/>
    <n v="121"/>
    <n v="1.5"/>
    <n v="1"/>
    <n v="1.5"/>
    <n v="1.5"/>
    <d v="2022-06-27T00:00:00"/>
    <x v="1"/>
    <s v="Food"/>
    <x v="1"/>
    <b v="1"/>
    <n v="1.5"/>
    <n v="1"/>
    <s v="Takis "/>
    <s v=" Hot Chilli Pepper &amp; Lime"/>
    <m/>
    <s v="Monday"/>
    <s v=" June 27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308519740"/>
    <s v="Monday, June 27, 2022"/>
    <s v="Credit"/>
    <n v="139"/>
    <n v="2"/>
    <n v="1"/>
    <n v="139"/>
    <n v="2"/>
    <n v="1"/>
    <n v="2"/>
    <n v="2"/>
    <d v="2022-06-27T00:00:00"/>
    <x v="110"/>
    <s v="Food"/>
    <x v="1"/>
    <b v="1"/>
    <n v="2"/>
    <n v="1.3333333333333333"/>
    <s v="Keto Bar "/>
    <s v=" Creamy Peanut Butter Chocolate"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Popchips Potato - Barbeque"/>
    <s v="Food"/>
    <n v="15308614328"/>
    <s v="Monday, June 27, 2022"/>
    <s v="Cash"/>
    <n v="111"/>
    <n v="1.5"/>
    <n v="1"/>
    <n v="111"/>
    <n v="1.5"/>
    <n v="1"/>
    <n v="1.5"/>
    <n v="1.5"/>
    <d v="2022-06-27T00:00:00"/>
    <x v="61"/>
    <s v="Food"/>
    <x v="1"/>
    <b v="1"/>
    <n v="1.5"/>
    <n v="1"/>
    <s v="Popchips Potato "/>
    <s v=" Barbeque"/>
    <m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308704814"/>
    <s v="Monday, June 27, 2022"/>
    <s v="Credit"/>
    <n v="148"/>
    <n v="3.5"/>
    <n v="1"/>
    <n v="148"/>
    <n v="3.5"/>
    <n v="1"/>
    <n v="3.5"/>
    <n v="3.5"/>
    <d v="2022-07-07T00:00:00"/>
    <x v="0"/>
    <s v="Carbonated"/>
    <x v="0"/>
    <b v="1"/>
    <n v="3.5"/>
    <n v="2.3333333333333335"/>
    <s v="Red Bull "/>
    <s v=" Energy Drink "/>
    <s v=" Sugar Free"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08710326"/>
    <s v="Monday, June 27, 2022"/>
    <s v="Credit"/>
    <n v="125"/>
    <n v="1.25"/>
    <n v="1"/>
    <n v="125"/>
    <n v="1.25"/>
    <n v="1"/>
    <n v="1.25"/>
    <n v="1.25"/>
    <d v="2022-07-07T00:00:00"/>
    <x v="48"/>
    <s v="Food"/>
    <x v="1"/>
    <b v="1"/>
    <n v="1.25"/>
    <n v="0.83333333333333337"/>
    <s v="CheezIt "/>
    <s v=" Original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08778683"/>
    <s v="Monday, June 27, 2022"/>
    <s v="Cash"/>
    <n v="144"/>
    <n v="3"/>
    <n v="1"/>
    <n v="144"/>
    <n v="3"/>
    <n v="1"/>
    <n v="3"/>
    <n v="3"/>
    <d v="2022-06-27T00:00:00"/>
    <x v="5"/>
    <s v="Carbonated"/>
    <x v="0"/>
    <b v="1"/>
    <n v="3"/>
    <n v="2"/>
    <s v="Monster Energy Original"/>
    <m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308817886"/>
    <s v="Monday, June 27, 2022"/>
    <s v="Cash"/>
    <n v="114"/>
    <n v="2"/>
    <n v="1"/>
    <n v="114"/>
    <n v="2"/>
    <n v="1"/>
    <n v="2"/>
    <n v="2"/>
    <d v="2022-06-27T00:00:00"/>
    <x v="147"/>
    <s v="Food"/>
    <x v="1"/>
    <b v="1"/>
    <n v="2"/>
    <n v="1.3333333333333333"/>
    <s v="Snyder's of Hanover Pretzel Pieces "/>
    <s v=" Cheddar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08843950"/>
    <s v="Monday, June 27, 2022"/>
    <s v="Cash"/>
    <n v="144"/>
    <n v="3"/>
    <n v="1"/>
    <n v="144"/>
    <n v="3"/>
    <n v="1"/>
    <n v="3"/>
    <n v="3"/>
    <d v="2022-06-27T00:00:00"/>
    <x v="5"/>
    <s v="Carbonated"/>
    <x v="0"/>
    <b v="1"/>
    <n v="3"/>
    <n v="2"/>
    <s v="Monster Energy Original"/>
    <m/>
    <m/>
    <s v="Monday"/>
    <s v=" June 2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08976817"/>
    <s v="Monday, June 27, 2022"/>
    <s v="Cash"/>
    <n v="134"/>
    <n v="2"/>
    <n v="1"/>
    <n v="134"/>
    <n v="2"/>
    <n v="1"/>
    <n v="2"/>
    <n v="2"/>
    <d v="2022-06-27T00:00:00"/>
    <x v="11"/>
    <s v="Food"/>
    <x v="1"/>
    <b v="1"/>
    <n v="2"/>
    <n v="1.3333333333333333"/>
    <s v="Wonderful Pistachios "/>
    <s v=" Variety"/>
    <m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5309459498"/>
    <s v="Monday, June 27, 2022"/>
    <s v="Cash"/>
    <n v="111"/>
    <n v="1.5"/>
    <n v="1"/>
    <n v="111"/>
    <n v="1.5"/>
    <n v="1"/>
    <n v="1.5"/>
    <n v="1.5"/>
    <d v="2022-07-07T00:00:00"/>
    <x v="67"/>
    <s v="Food"/>
    <x v="1"/>
    <b v="1"/>
    <n v="1.5"/>
    <n v="1"/>
    <s v="Popchips Potato "/>
    <s v=" Sea Salt"/>
    <m/>
    <s v="Monday"/>
    <s v=" June 27"/>
    <n v="2022"/>
    <n v="6527"/>
  </r>
  <r>
    <s v="Processed"/>
    <s v="VJ300320611"/>
    <s v="Brunswick Sq Mall"/>
    <s v="BSQ Mall x1366 - ATT"/>
    <n v="40.423690999999998"/>
    <n v="-74.380831999999998"/>
    <s v="Kinder - Bueno - Crispy Creamy Chocolate"/>
    <s v="Food"/>
    <n v="15309466675"/>
    <s v="Monday, June 27, 2022"/>
    <s v="Credit"/>
    <n v="135"/>
    <n v="2"/>
    <n v="1"/>
    <n v="135"/>
    <n v="2"/>
    <n v="1"/>
    <n v="2"/>
    <n v="2"/>
    <d v="2022-07-07T00:00:00"/>
    <x v="78"/>
    <s v="Food"/>
    <x v="1"/>
    <b v="1"/>
    <n v="2"/>
    <n v="1.3333333333333333"/>
    <s v="Kinder "/>
    <s v=" Bueno "/>
    <s v=" Crispy Creamy Chocolate"/>
    <s v="Monday"/>
    <s v=" June 2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09547600"/>
    <s v="Monday, June 27, 2022"/>
    <s v="Credit"/>
    <n v="144"/>
    <n v="1.5"/>
    <n v="2"/>
    <n v="144"/>
    <n v="1.5"/>
    <n v="2"/>
    <n v="3"/>
    <n v="3"/>
    <d v="2022-06-27T00:00:00"/>
    <x v="29"/>
    <s v="Water"/>
    <x v="3"/>
    <b v="1"/>
    <n v="1.5"/>
    <n v="1"/>
    <s v="Poland Springs Water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09753111"/>
    <s v="Monday, June 27, 2022"/>
    <s v="Cash"/>
    <n v="148"/>
    <n v="3.5"/>
    <n v="1"/>
    <n v="148"/>
    <n v="3.5"/>
    <n v="1"/>
    <n v="3.5"/>
    <n v="3.5"/>
    <d v="2022-06-27T00:00:00"/>
    <x v="45"/>
    <s v="Carbonated"/>
    <x v="0"/>
    <b v="1"/>
    <n v="3.5"/>
    <n v="2.3333333333333335"/>
    <s v="Red Bull "/>
    <s v=" Original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09752210"/>
    <s v="Monday, June 27, 2022"/>
    <s v="Cash"/>
    <n v="141"/>
    <n v="1.5"/>
    <n v="1"/>
    <n v="141"/>
    <n v="1.5"/>
    <n v="1"/>
    <n v="1.5"/>
    <n v="1.5"/>
    <d v="2022-06-27T00:00:00"/>
    <x v="156"/>
    <s v="Carbonated"/>
    <x v="0"/>
    <b v="1"/>
    <n v="1.5"/>
    <n v="1"/>
    <s v="Coca Cola "/>
    <s v=" Regular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Cheetos Puffs"/>
    <s v="Food"/>
    <n v="15309753328"/>
    <s v="Monday, June 27, 2022"/>
    <s v="Cash"/>
    <n v="120"/>
    <n v="1.5"/>
    <n v="1"/>
    <n v="120"/>
    <n v="1.5"/>
    <n v="1"/>
    <n v="1.5"/>
    <n v="1.5"/>
    <d v="2022-06-27T00:00:00"/>
    <x v="127"/>
    <s v="Food"/>
    <x v="1"/>
    <b v="1"/>
    <n v="1.5"/>
    <n v="1"/>
    <s v="Cheetos Puffs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09753492"/>
    <s v="Monday, June 27, 2022"/>
    <s v="Cash"/>
    <n v="123"/>
    <n v="1.5"/>
    <n v="1"/>
    <n v="123"/>
    <n v="1.5"/>
    <n v="1"/>
    <n v="1.5"/>
    <n v="1.5"/>
    <d v="2022-06-27T00:00:00"/>
    <x v="95"/>
    <s v="Food"/>
    <x v="1"/>
    <b v="1"/>
    <n v="1.5"/>
    <n v="1"/>
    <s v="Lays "/>
    <s v=" Classic"/>
    <m/>
    <s v="Monday"/>
    <s v=" June 27"/>
    <n v="2022"/>
    <n v="6527"/>
  </r>
  <r>
    <s v="Processed"/>
    <s v="VJ300205292"/>
    <s v="Brunswick Sq Mall"/>
    <s v="BSQ Mall x1364 - Zales"/>
    <n v="40.423690999999998"/>
    <n v="-74.380831999999998"/>
    <s v="BodyArmor  LYTE - Blueberry Pomegranate"/>
    <s v="Non Carbonated"/>
    <n v="15309895884"/>
    <s v="Monday, June 27, 2022"/>
    <s v="Credit"/>
    <n v="145"/>
    <n v="2.75"/>
    <n v="1"/>
    <n v="145"/>
    <n v="2.75"/>
    <n v="1"/>
    <n v="2.75"/>
    <n v="2.75"/>
    <d v="2022-06-27T00:00:00"/>
    <x v="145"/>
    <s v="Non Carbonated"/>
    <x v="2"/>
    <b v="1"/>
    <n v="2.75"/>
    <n v="1.8333333333333333"/>
    <s v="BodyArmor  LYTE "/>
    <s v=" Blueberry Pomegranate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10064271"/>
    <s v="Monday, June 27, 2022"/>
    <s v="Cash"/>
    <n v="142"/>
    <n v="1.5"/>
    <n v="1"/>
    <n v="142"/>
    <n v="1.5"/>
    <n v="1"/>
    <n v="1.5"/>
    <n v="1.5"/>
    <d v="2022-06-27T00:00:00"/>
    <x v="156"/>
    <s v="Carbonated"/>
    <x v="0"/>
    <b v="1"/>
    <n v="1.5"/>
    <n v="1"/>
    <s v="Coca Cola "/>
    <s v=" Regular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Doritos Spicy Nacho"/>
    <m/>
    <n v="15310476312"/>
    <s v="Monday, June 27, 2022"/>
    <s v="Cash"/>
    <n v="125"/>
    <n v="1.5"/>
    <n v="1"/>
    <n v="125"/>
    <n v="1.5"/>
    <n v="1"/>
    <n v="1.5"/>
    <n v="1.5"/>
    <d v="2022-06-27T00:00:00"/>
    <x v="140"/>
    <s v="Cell is Blank - Dis-regard"/>
    <x v="1"/>
    <b v="1"/>
    <n v="1.5"/>
    <n v="1"/>
    <s v="Doritos Spicy Nacho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10478302"/>
    <s v="Monday, June 27, 2022"/>
    <s v="Cash"/>
    <n v="132"/>
    <n v="1.5"/>
    <n v="1"/>
    <n v="132"/>
    <n v="1.5"/>
    <n v="1"/>
    <n v="1.5"/>
    <n v="1.5"/>
    <d v="2022-06-27T00:00:00"/>
    <x v="148"/>
    <s v="Food"/>
    <x v="1"/>
    <b v="1"/>
    <n v="1.5"/>
    <n v="1"/>
    <s v="Nature's Bakery Fig Bar "/>
    <s v=" Blueberry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10491394"/>
    <s v="Monday, June 27, 2022"/>
    <s v="Cash"/>
    <n v="144"/>
    <n v="3"/>
    <n v="1"/>
    <n v="144"/>
    <n v="3"/>
    <n v="1"/>
    <n v="3"/>
    <n v="3"/>
    <d v="2022-06-27T00:00:00"/>
    <x v="5"/>
    <s v="Carbonated"/>
    <x v="0"/>
    <b v="1"/>
    <n v="3"/>
    <n v="2"/>
    <s v="Monster Energy Original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10509759"/>
    <s v="Monday, June 27, 2022"/>
    <s v="Cash"/>
    <n v="140"/>
    <n v="1.5"/>
    <n v="1"/>
    <n v="140"/>
    <n v="1.5"/>
    <n v="1"/>
    <n v="1.5"/>
    <n v="1.5"/>
    <d v="2022-06-27T00:00:00"/>
    <x v="70"/>
    <s v="Carbonated"/>
    <x v="0"/>
    <b v="1"/>
    <n v="1.5"/>
    <n v="1"/>
    <s v="Sunkist Soda "/>
    <s v=" Orange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10510666"/>
    <s v="Monday, June 27, 2022"/>
    <s v="Cash"/>
    <n v="121"/>
    <n v="1.5"/>
    <n v="1"/>
    <n v="121"/>
    <n v="1.5"/>
    <n v="1"/>
    <n v="1.5"/>
    <n v="1.5"/>
    <d v="2022-06-27T00:00:00"/>
    <x v="71"/>
    <s v="Food"/>
    <x v="1"/>
    <b v="1"/>
    <n v="1.5"/>
    <n v="1"/>
    <s v="Funyuns "/>
    <s v=" Flaming Hot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10511396"/>
    <s v="Monday, June 27, 2022"/>
    <s v="Cash"/>
    <n v="121"/>
    <n v="1.5"/>
    <n v="1"/>
    <n v="121"/>
    <n v="1.5"/>
    <n v="1"/>
    <n v="1.5"/>
    <n v="1.5"/>
    <d v="2022-06-27T00:00:00"/>
    <x v="71"/>
    <s v="Food"/>
    <x v="1"/>
    <b v="1"/>
    <n v="1.5"/>
    <n v="1"/>
    <s v="Funyuns "/>
    <s v=" Flaming Hot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10523399"/>
    <s v="Monday, June 27, 2022"/>
    <s v="Cash"/>
    <n v="142"/>
    <n v="1.5"/>
    <n v="1"/>
    <n v="142"/>
    <n v="1.5"/>
    <n v="1"/>
    <n v="1.5"/>
    <n v="1.5"/>
    <d v="2022-06-27T00:00:00"/>
    <x v="156"/>
    <s v="Carbonated"/>
    <x v="0"/>
    <b v="1"/>
    <n v="1.5"/>
    <n v="1"/>
    <s v="Coca Cola "/>
    <s v=" Regular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10553394"/>
    <s v="Monday, June 27, 2022"/>
    <s v="Cash"/>
    <n v="111"/>
    <n v="1.5"/>
    <n v="1"/>
    <n v="111"/>
    <n v="1.5"/>
    <n v="1"/>
    <n v="1.5"/>
    <n v="1.5"/>
    <d v="2022-06-27T00:00:00"/>
    <x v="42"/>
    <s v="Food"/>
    <x v="1"/>
    <b v="1"/>
    <n v="1.5"/>
    <n v="1"/>
    <s v="Chesters Fries Flaming hot"/>
    <m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10554560"/>
    <s v="Monday, June 27, 2022"/>
    <s v="Cash"/>
    <n v="140"/>
    <n v="1.5"/>
    <n v="1"/>
    <n v="140"/>
    <n v="1.5"/>
    <n v="1"/>
    <n v="1.5"/>
    <n v="1.5"/>
    <d v="2022-06-27T00:00:00"/>
    <x v="70"/>
    <s v="Carbonated"/>
    <x v="0"/>
    <b v="1"/>
    <n v="1.5"/>
    <n v="1"/>
    <s v="Sunkist Soda "/>
    <s v=" Orange"/>
    <m/>
    <s v="Monday"/>
    <s v=" June 27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11261736"/>
    <s v="Tuesday, June 28, 2022"/>
    <s v="Cash"/>
    <n v="147"/>
    <n v="2.5"/>
    <n v="1"/>
    <n v="147"/>
    <n v="2.5"/>
    <n v="1"/>
    <n v="2.5"/>
    <n v="2.5"/>
    <d v="2022-06-28T00:00:00"/>
    <x v="81"/>
    <s v="Non Carbonated"/>
    <x v="2"/>
    <b v="1"/>
    <n v="2.5"/>
    <n v="1.6666666666666667"/>
    <s v="Snapple Tea "/>
    <s v=" Raspberry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11255728"/>
    <s v="Tuesday, June 28, 2022"/>
    <s v="Cash"/>
    <n v="139"/>
    <n v="2.5"/>
    <n v="1"/>
    <n v="139"/>
    <n v="2.5"/>
    <n v="1"/>
    <n v="2.5"/>
    <n v="2.5"/>
    <d v="2022-06-28T00:00:00"/>
    <x v="10"/>
    <s v="Food"/>
    <x v="1"/>
    <b v="1"/>
    <n v="2.5"/>
    <n v="1.6666666666666667"/>
    <s v="KitKat "/>
    <s v=" Crisp Wafers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Doritos Spicy Nacho"/>
    <m/>
    <n v="15312350901"/>
    <s v="Tuesday, June 28, 2022"/>
    <s v="Credit"/>
    <n v="125"/>
    <n v="1.5"/>
    <n v="2"/>
    <n v="125"/>
    <n v="1.5"/>
    <n v="2"/>
    <n v="3"/>
    <n v="4.5"/>
    <d v="2022-06-28T00:00:00"/>
    <x v="140"/>
    <s v="Cell is Blank - Dis-regard"/>
    <x v="1"/>
    <b v="1"/>
    <n v="1.5"/>
    <n v="1"/>
    <s v="Doritos Spicy Nacho"/>
    <m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12350901"/>
    <s v="Tuesday, June 28, 2022"/>
    <s v="Credit"/>
    <n v="123"/>
    <n v="1.5"/>
    <n v="1"/>
    <n v="123"/>
    <n v="1.5"/>
    <n v="1"/>
    <n v="1.5"/>
    <n v="4.5"/>
    <d v="2022-06-28T00:00:00"/>
    <x v="95"/>
    <s v="Food"/>
    <x v="1"/>
    <b v="1"/>
    <n v="1.5"/>
    <n v="1"/>
    <s v="Lays "/>
    <s v=" Classic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12680236"/>
    <s v="Tuesday, June 28, 2022"/>
    <s v="Cash"/>
    <n v="144"/>
    <n v="1.5"/>
    <n v="1"/>
    <n v="144"/>
    <n v="1.5"/>
    <n v="1"/>
    <n v="1.5"/>
    <n v="1.5"/>
    <d v="2022-06-28T00:00:00"/>
    <x v="29"/>
    <s v="Water"/>
    <x v="3"/>
    <b v="1"/>
    <n v="1.5"/>
    <n v="1"/>
    <s v="Poland Springs Water"/>
    <m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312839409"/>
    <s v="Tuesday, June 28, 2022"/>
    <s v="Credit"/>
    <n v="121"/>
    <n v="1.5"/>
    <n v="1"/>
    <n v="121"/>
    <n v="1.5"/>
    <n v="1"/>
    <n v="1.5"/>
    <n v="1.5"/>
    <d v="2022-06-28T00:00:00"/>
    <x v="1"/>
    <s v="Food"/>
    <x v="1"/>
    <b v="1"/>
    <n v="1.5"/>
    <n v="1"/>
    <s v="Takis "/>
    <s v=" Hot Chilli Pepper &amp; Lime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12847639"/>
    <s v="Tuesday, June 28, 2022"/>
    <s v="Credit"/>
    <n v="148"/>
    <n v="3"/>
    <n v="1"/>
    <n v="148"/>
    <n v="3"/>
    <n v="1"/>
    <n v="3"/>
    <n v="4.25"/>
    <d v="2022-06-28T00:00:00"/>
    <x v="106"/>
    <s v="Carbonated"/>
    <x v="0"/>
    <b v="1"/>
    <n v="3"/>
    <n v="2"/>
    <s v="Starbucks Refresher "/>
    <s v=" Real Coconut Water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312847639"/>
    <s v="Tuesday, June 28, 2022"/>
    <s v="Credit"/>
    <n v="123"/>
    <n v="1.25"/>
    <n v="1"/>
    <n v="123"/>
    <n v="1.25"/>
    <n v="1"/>
    <n v="1.25"/>
    <n v="4.25"/>
    <d v="2022-06-28T00:00:00"/>
    <x v="68"/>
    <s v="Food"/>
    <x v="1"/>
    <b v="1"/>
    <n v="1.25"/>
    <n v="0.83333333333333337"/>
    <s v="CheezIt "/>
    <s v=" Double Cheese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13010765"/>
    <s v="Tuesday, June 28, 2022"/>
    <s v="Cash"/>
    <n v="147"/>
    <n v="2.75"/>
    <n v="1"/>
    <n v="147"/>
    <n v="2.75"/>
    <n v="1"/>
    <n v="2.75"/>
    <n v="2.75"/>
    <d v="2022-06-28T00:00:00"/>
    <x v="131"/>
    <s v="Water"/>
    <x v="3"/>
    <b v="1"/>
    <n v="2.75"/>
    <n v="1.8333333333333333"/>
    <s v="BodyArmor LYTE "/>
    <s v=" Strawberry Lemonade"/>
    <m/>
    <s v="Tuesday"/>
    <s v=" June 28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13096417"/>
    <s v="Tuesday, June 28, 2022"/>
    <s v="Cash"/>
    <n v="138"/>
    <n v="2"/>
    <n v="1"/>
    <n v="138"/>
    <n v="2"/>
    <n v="1"/>
    <n v="2"/>
    <n v="2"/>
    <d v="2022-06-28T00:00:00"/>
    <x v="110"/>
    <s v="Food"/>
    <x v="1"/>
    <b v="1"/>
    <n v="2"/>
    <n v="1.3333333333333333"/>
    <s v="Keto Bar "/>
    <s v=" Creamy Peanut Butter Chocolate"/>
    <m/>
    <s v="Tuesday"/>
    <s v=" June 2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313165177"/>
    <s v="Tuesday, June 28, 2022"/>
    <s v="Credit"/>
    <n v="112"/>
    <n v="1.5"/>
    <n v="1"/>
    <n v="112"/>
    <n v="1.5"/>
    <n v="1"/>
    <n v="1.5"/>
    <n v="1.5"/>
    <d v="2022-06-28T00:00:00"/>
    <x v="43"/>
    <s v="Food"/>
    <x v="1"/>
    <b v="1"/>
    <n v="1.5"/>
    <n v="1"/>
    <s v="Miss Vickie's Potato Chip "/>
    <s v=" Jalapeno"/>
    <m/>
    <s v="Tuesday"/>
    <s v=" June 28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13190955"/>
    <s v="Tuesday, June 28, 2022"/>
    <s v="Cash"/>
    <n v="140"/>
    <n v="1.5"/>
    <n v="1"/>
    <n v="140"/>
    <n v="1.5"/>
    <n v="1"/>
    <n v="1.5"/>
    <n v="1.5"/>
    <d v="2022-06-28T00:00:00"/>
    <x v="44"/>
    <s v="Carbonated"/>
    <x v="0"/>
    <b v="1"/>
    <n v="1.5"/>
    <n v="1"/>
    <s v="Coca Cola "/>
    <s v=" Zero Sugar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Doritos Spicy Nacho"/>
    <m/>
    <n v="15313367906"/>
    <s v="Tuesday, June 28, 2022"/>
    <s v="Credit"/>
    <n v="125"/>
    <n v="1.5"/>
    <n v="2"/>
    <n v="125"/>
    <n v="1.5"/>
    <n v="2"/>
    <n v="3"/>
    <n v="4.5"/>
    <d v="2022-06-28T00:00:00"/>
    <x v="140"/>
    <s v="Cell is Blank - Dis-regard"/>
    <x v="1"/>
    <b v="1"/>
    <n v="1.5"/>
    <n v="1"/>
    <s v="Doritos Spicy Nacho"/>
    <m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13367906"/>
    <s v="Tuesday, June 28, 2022"/>
    <s v="Credit"/>
    <n v="123"/>
    <n v="1.5"/>
    <n v="1"/>
    <n v="123"/>
    <n v="1.5"/>
    <n v="1"/>
    <n v="1.5"/>
    <n v="4.5"/>
    <d v="2022-06-28T00:00:00"/>
    <x v="95"/>
    <s v="Food"/>
    <x v="1"/>
    <b v="1"/>
    <n v="1.5"/>
    <n v="1"/>
    <s v="Lays "/>
    <s v=" Classic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13395830"/>
    <s v="Tuesday, June 28, 2022"/>
    <s v="Cash"/>
    <n v="122"/>
    <n v="1.25"/>
    <n v="1"/>
    <n v="122"/>
    <n v="1.25"/>
    <n v="1"/>
    <n v="1.25"/>
    <n v="1.25"/>
    <d v="2022-06-28T00:00:00"/>
    <x v="139"/>
    <s v="Food"/>
    <x v="1"/>
    <b v="1"/>
    <n v="1.25"/>
    <n v="0.83333333333333337"/>
    <s v="Goldfish Baked "/>
    <s v=" Cheddar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13764436"/>
    <s v="Tuesday, June 28, 2022"/>
    <s v="Credit"/>
    <n v="146"/>
    <n v="3.5"/>
    <n v="1"/>
    <n v="146"/>
    <n v="3.5"/>
    <n v="1"/>
    <n v="3.5"/>
    <n v="3.5"/>
    <d v="2022-06-28T00:00:00"/>
    <x v="88"/>
    <s v="Non Carbonated"/>
    <x v="2"/>
    <b v="1"/>
    <n v="3.5"/>
    <n v="2.3333333333333335"/>
    <s v="Starbucks Doubleshot Energy "/>
    <s v=" Mocha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13845827"/>
    <s v="Tuesday, June 28, 2022"/>
    <s v="Credit"/>
    <n v="113"/>
    <n v="1.5"/>
    <n v="1"/>
    <n v="113"/>
    <n v="1.5"/>
    <n v="1"/>
    <n v="1.5"/>
    <n v="1.5"/>
    <d v="2022-06-28T00:00:00"/>
    <x v="3"/>
    <s v="Food"/>
    <x v="1"/>
    <b v="1"/>
    <n v="1.5"/>
    <n v="1"/>
    <s v="Miss Vickie's Potato Chip "/>
    <s v=" Sea Salt &amp; Vinega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14035577"/>
    <s v="Tuesday, June 28, 2022"/>
    <s v="Cash"/>
    <n v="144"/>
    <n v="3"/>
    <n v="1"/>
    <n v="144"/>
    <n v="3"/>
    <n v="1"/>
    <n v="3"/>
    <n v="3"/>
    <d v="2022-06-28T00:00:00"/>
    <x v="5"/>
    <s v="Carbonated"/>
    <x v="0"/>
    <b v="1"/>
    <n v="3"/>
    <n v="2"/>
    <s v="Monster Energy Original"/>
    <m/>
    <m/>
    <s v="Tuesday"/>
    <s v=" June 28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314265121"/>
    <s v="Tuesday, June 28, 2022"/>
    <s v="Cash"/>
    <n v="112"/>
    <n v="1.5"/>
    <n v="1"/>
    <n v="112"/>
    <n v="1.5"/>
    <n v="1"/>
    <n v="1.5"/>
    <n v="1.5"/>
    <d v="2022-06-28T00:00:00"/>
    <x v="43"/>
    <s v="Food"/>
    <x v="1"/>
    <b v="1"/>
    <n v="1.5"/>
    <n v="1"/>
    <s v="Miss Vickie's Potato Chip "/>
    <s v=" Jalapeno"/>
    <m/>
    <s v="Tuesday"/>
    <s v=" June 2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14383742"/>
    <s v="Tuesday, June 28, 2022"/>
    <s v="Credit"/>
    <n v="144"/>
    <n v="1.5"/>
    <n v="1"/>
    <n v="144"/>
    <n v="1.5"/>
    <n v="1"/>
    <n v="1.5"/>
    <n v="1.5"/>
    <d v="2022-06-28T00:00:00"/>
    <x v="29"/>
    <s v="Water"/>
    <x v="3"/>
    <b v="1"/>
    <n v="1.5"/>
    <n v="1"/>
    <s v="Poland Springs Water"/>
    <m/>
    <m/>
    <s v="Tuesday"/>
    <s v=" June 28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14388293"/>
    <s v="Tuesday, June 28, 2022"/>
    <s v="Credit"/>
    <n v="146"/>
    <n v="3"/>
    <n v="1"/>
    <n v="146"/>
    <n v="3"/>
    <n v="1"/>
    <n v="3"/>
    <n v="3"/>
    <d v="2022-06-28T00:00:00"/>
    <x v="5"/>
    <s v="Carbonated"/>
    <x v="0"/>
    <b v="1"/>
    <n v="3"/>
    <n v="2"/>
    <s v="Monster Energy Original"/>
    <m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14548703"/>
    <s v="Tuesday, June 28, 2022"/>
    <s v="Cash"/>
    <n v="142"/>
    <n v="1.5"/>
    <n v="1"/>
    <n v="142"/>
    <n v="1.5"/>
    <n v="1"/>
    <n v="1.5"/>
    <n v="1.5"/>
    <d v="2022-06-28T00:00:00"/>
    <x v="156"/>
    <s v="Carbonated"/>
    <x v="0"/>
    <b v="1"/>
    <n v="1.5"/>
    <n v="1"/>
    <s v="Coca Cola "/>
    <s v=" Regular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14665803"/>
    <s v="Tuesday, June 28, 2022"/>
    <s v="Credit"/>
    <n v="134"/>
    <n v="2"/>
    <n v="1"/>
    <n v="134"/>
    <n v="2"/>
    <n v="1"/>
    <n v="2"/>
    <n v="2"/>
    <d v="2022-06-28T00:00:00"/>
    <x v="11"/>
    <s v="Food"/>
    <x v="1"/>
    <b v="1"/>
    <n v="2"/>
    <n v="1.3333333333333333"/>
    <s v="Wonderful Pistachios "/>
    <s v=" Variety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314670445"/>
    <s v="Tuesday, June 28, 2022"/>
    <s v="Credit"/>
    <n v="145"/>
    <n v="2.5"/>
    <n v="1"/>
    <n v="145"/>
    <n v="2.5"/>
    <n v="1"/>
    <n v="2.5"/>
    <n v="2.5"/>
    <d v="2022-06-28T00:00:00"/>
    <x v="81"/>
    <s v="Non Carbonated"/>
    <x v="2"/>
    <b v="1"/>
    <n v="2.5"/>
    <n v="1.6666666666666667"/>
    <s v="Snapple Tea "/>
    <s v=" Raspberry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14688545"/>
    <s v="Tuesday, June 28, 2022"/>
    <s v="Credit"/>
    <n v="161"/>
    <n v="4"/>
    <n v="1"/>
    <n v="161"/>
    <n v="4"/>
    <n v="1"/>
    <n v="4"/>
    <n v="4"/>
    <d v="2022-06-28T00:00:00"/>
    <x v="142"/>
    <s v="Cell is Blank - Dis-regard"/>
    <x v="1"/>
    <b v="1"/>
    <n v="4"/>
    <n v="2.6666666666666665"/>
    <s v="Mini Chips Ahoy "/>
    <s v=" Go Paks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314693960"/>
    <s v="Tuesday, June 28, 2022"/>
    <s v="Credit"/>
    <n v="133"/>
    <n v="2.5"/>
    <n v="1"/>
    <n v="133"/>
    <n v="2.5"/>
    <n v="1"/>
    <n v="2.5"/>
    <n v="3.75"/>
    <d v="2022-06-28T00:00:00"/>
    <x v="6"/>
    <s v="Food"/>
    <x v="1"/>
    <b v="1"/>
    <n v="2.5"/>
    <n v="1.6666666666666667"/>
    <s v="Seapoint Farms Dry Roasted Edamame "/>
    <s v=" Wasabi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314693960"/>
    <s v="Tuesday, June 28, 2022"/>
    <s v="Credit"/>
    <n v="123"/>
    <n v="1.25"/>
    <n v="1"/>
    <n v="123"/>
    <n v="1.25"/>
    <n v="1"/>
    <n v="1.25"/>
    <n v="3.75"/>
    <d v="2022-06-28T00:00:00"/>
    <x v="68"/>
    <s v="Food"/>
    <x v="1"/>
    <b v="1"/>
    <n v="1.25"/>
    <n v="0.83333333333333337"/>
    <s v="CheezIt "/>
    <s v=" Double Cheese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314697745"/>
    <s v="Tuesday, June 28, 2022"/>
    <s v="Credit"/>
    <n v="120"/>
    <n v="2"/>
    <n v="1"/>
    <n v="120"/>
    <n v="2"/>
    <n v="1"/>
    <n v="2"/>
    <n v="3.5"/>
    <d v="2022-06-28T00:00:00"/>
    <x v="135"/>
    <s v="Food"/>
    <x v="1"/>
    <b v="1"/>
    <n v="2"/>
    <n v="1.3333333333333333"/>
    <s v="Snyder's of Hanover Pretzel Pieces "/>
    <s v=" Honey Mu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314697745"/>
    <s v="Tuesday, June 28, 2022"/>
    <s v="Credit"/>
    <n v="110"/>
    <n v="1.5"/>
    <n v="1"/>
    <n v="110"/>
    <n v="1.5"/>
    <n v="1"/>
    <n v="1.5"/>
    <n v="3.5"/>
    <d v="2022-06-28T00:00:00"/>
    <x v="113"/>
    <s v="Food"/>
    <x v="1"/>
    <b v="1"/>
    <n v="1.5"/>
    <n v="1"/>
    <s v="Pop Corners "/>
    <s v=" Kettle Corn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14706483"/>
    <s v="Tuesday, June 28, 2022"/>
    <s v="Credit"/>
    <n v="146"/>
    <n v="3.5"/>
    <n v="1"/>
    <n v="146"/>
    <n v="3.5"/>
    <n v="1"/>
    <n v="3.5"/>
    <n v="3.5"/>
    <d v="2022-06-28T00:00:00"/>
    <x v="88"/>
    <s v="Non Carbonated"/>
    <x v="2"/>
    <b v="1"/>
    <n v="3.5"/>
    <n v="2.3333333333333335"/>
    <s v="Starbucks Doubleshot Energy "/>
    <s v=" Mocha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14710534"/>
    <s v="Tuesday, June 28, 2022"/>
    <s v="Credit"/>
    <n v="142"/>
    <n v="1.5"/>
    <n v="1"/>
    <n v="142"/>
    <n v="1.5"/>
    <n v="1"/>
    <n v="1.5"/>
    <n v="1.5"/>
    <d v="2022-06-28T00:00:00"/>
    <x v="44"/>
    <s v="Carbonated"/>
    <x v="0"/>
    <b v="1"/>
    <n v="1.5"/>
    <n v="1"/>
    <s v="Coca Cola "/>
    <s v=" Zero Sugar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14778177"/>
    <s v="Tuesday, June 28, 2022"/>
    <s v="Cash"/>
    <n v="146"/>
    <n v="3"/>
    <n v="1"/>
    <n v="146"/>
    <n v="3"/>
    <n v="1"/>
    <n v="3"/>
    <n v="3"/>
    <d v="2022-06-28T00:00:00"/>
    <x v="5"/>
    <s v="Carbonated"/>
    <x v="0"/>
    <b v="1"/>
    <n v="3"/>
    <n v="2"/>
    <s v="Monster Energy Original"/>
    <m/>
    <m/>
    <s v="Tuesday"/>
    <s v=" June 28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14793215"/>
    <s v="Tuesday, June 28, 2022"/>
    <s v="Cash"/>
    <n v="143"/>
    <n v="2"/>
    <n v="1"/>
    <n v="143"/>
    <n v="2"/>
    <n v="1"/>
    <n v="2"/>
    <n v="2"/>
    <d v="2022-07-07T00:00:00"/>
    <x v="24"/>
    <s v="Water"/>
    <x v="3"/>
    <b v="1"/>
    <n v="2"/>
    <n v="1.3333333333333333"/>
    <s v="S. Pellegrino Sparkling Mineral Water"/>
    <m/>
    <m/>
    <s v="Tuesday"/>
    <s v=" June 28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14793863"/>
    <s v="Tuesday, June 28, 2022"/>
    <s v="Cash"/>
    <n v="143"/>
    <n v="2"/>
    <n v="1"/>
    <n v="143"/>
    <n v="2"/>
    <n v="1"/>
    <n v="2"/>
    <n v="2"/>
    <d v="2022-07-07T00:00:00"/>
    <x v="24"/>
    <s v="Water"/>
    <x v="3"/>
    <b v="1"/>
    <n v="2"/>
    <n v="1.3333333333333333"/>
    <s v="S. Pellegrino Sparkling Mineral Water"/>
    <m/>
    <m/>
    <s v="Tuesday"/>
    <s v=" June 2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14881396"/>
    <s v="Tuesday, June 28, 2022"/>
    <s v="Credit"/>
    <n v="144"/>
    <n v="1.5"/>
    <n v="1"/>
    <n v="144"/>
    <n v="1.5"/>
    <n v="1"/>
    <n v="1.5"/>
    <n v="1.5"/>
    <d v="2022-06-28T00:00:00"/>
    <x v="29"/>
    <s v="Water"/>
    <x v="3"/>
    <b v="1"/>
    <n v="1.5"/>
    <n v="1"/>
    <s v="Poland Springs Water"/>
    <m/>
    <m/>
    <s v="Tuesday"/>
    <s v=" June 2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315037954"/>
    <s v="Tuesday, June 28, 2022"/>
    <s v="Cash"/>
    <n v="124"/>
    <n v="1.5"/>
    <n v="1"/>
    <n v="124"/>
    <n v="1.5"/>
    <n v="1"/>
    <n v="1.5"/>
    <n v="1.5"/>
    <d v="2022-06-28T00:00:00"/>
    <x v="48"/>
    <s v="Food"/>
    <x v="1"/>
    <b v="1"/>
    <n v="1.5"/>
    <n v="1"/>
    <s v="CheezIt "/>
    <s v=" Original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15263583"/>
    <s v="Tuesday, June 28, 2022"/>
    <s v="Cash"/>
    <n v="144"/>
    <n v="3"/>
    <n v="1"/>
    <n v="144"/>
    <n v="3"/>
    <n v="1"/>
    <n v="3"/>
    <n v="3"/>
    <d v="2022-06-28T00:00:00"/>
    <x v="5"/>
    <s v="Carbonated"/>
    <x v="0"/>
    <b v="1"/>
    <n v="3"/>
    <n v="2"/>
    <s v="Monster Energy Original"/>
    <m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15301694"/>
    <s v="Tuesday, June 28, 2022"/>
    <s v="Credit"/>
    <n v="142"/>
    <n v="1.5"/>
    <n v="1"/>
    <n v="142"/>
    <n v="1.5"/>
    <n v="1"/>
    <n v="1.5"/>
    <n v="1.5"/>
    <d v="2022-06-28T00:00:00"/>
    <x v="44"/>
    <s v="Carbonated"/>
    <x v="0"/>
    <b v="1"/>
    <n v="1.5"/>
    <n v="1"/>
    <s v="Coca Cola "/>
    <s v=" Zero Sugar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15304214"/>
    <s v="Tuesday, June 28, 2022"/>
    <s v="Credit"/>
    <n v="142"/>
    <n v="1.5"/>
    <n v="1"/>
    <n v="142"/>
    <n v="1.5"/>
    <n v="1"/>
    <n v="1.5"/>
    <n v="1.5"/>
    <d v="2022-06-28T00:00:00"/>
    <x v="44"/>
    <s v="Carbonated"/>
    <x v="0"/>
    <b v="1"/>
    <n v="1.5"/>
    <n v="1"/>
    <s v="Coca Cola "/>
    <s v=" Zero Sugar"/>
    <m/>
    <s v="Tuesday"/>
    <s v=" June 28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15310525"/>
    <s v="Tuesday, June 28, 2022"/>
    <s v="Credit"/>
    <n v="141"/>
    <n v="1.5"/>
    <n v="1"/>
    <n v="141"/>
    <n v="1.5"/>
    <n v="1"/>
    <n v="1.5"/>
    <n v="1.5"/>
    <d v="2022-06-28T00:00:00"/>
    <x v="150"/>
    <s v="Cell is Blank - Dis-regard"/>
    <x v="0"/>
    <b v="1"/>
    <n v="1.5"/>
    <n v="1"/>
    <s v="Canada Dry "/>
    <s v=" Ginger Ale &amp; Lemonde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15311678"/>
    <s v="Tuesday, June 28, 2022"/>
    <s v="Cash"/>
    <n v="140"/>
    <n v="1.5"/>
    <n v="1"/>
    <n v="140"/>
    <n v="1.5"/>
    <n v="1"/>
    <n v="1.5"/>
    <n v="1.5"/>
    <d v="2022-06-28T00:00:00"/>
    <x v="70"/>
    <s v="Carbonated"/>
    <x v="0"/>
    <b v="1"/>
    <n v="1.5"/>
    <n v="1"/>
    <s v="Sunkist Soda "/>
    <s v=" Orange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15408189"/>
    <s v="Tuesday, June 28, 2022"/>
    <s v="Cash"/>
    <n v="124"/>
    <n v="1.25"/>
    <n v="1"/>
    <n v="124"/>
    <n v="1.25"/>
    <n v="1"/>
    <n v="1.25"/>
    <n v="1.25"/>
    <d v="2022-06-28T00:00:00"/>
    <x v="48"/>
    <s v="Food"/>
    <x v="1"/>
    <b v="1"/>
    <n v="1.25"/>
    <n v="0.83333333333333337"/>
    <s v="CheezIt "/>
    <s v=" Original"/>
    <m/>
    <s v="Tuesday"/>
    <s v=" June 28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315429716"/>
    <s v="Tuesday, June 28, 2022"/>
    <s v="Credit"/>
    <n v="120"/>
    <n v="2"/>
    <n v="1"/>
    <n v="120"/>
    <n v="2"/>
    <n v="1"/>
    <n v="2"/>
    <n v="2"/>
    <d v="2022-06-28T00:00:00"/>
    <x v="135"/>
    <s v="Food"/>
    <x v="1"/>
    <b v="1"/>
    <n v="2"/>
    <n v="1.3333333333333333"/>
    <s v="Snyder's of Hanover Pretzel Pieces "/>
    <s v=" Honey Mu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15755662"/>
    <s v="Tuesday, June 28, 2022"/>
    <s v="Cash"/>
    <n v="141"/>
    <n v="1.5"/>
    <n v="1"/>
    <n v="141"/>
    <n v="1.5"/>
    <n v="1"/>
    <n v="1.5"/>
    <n v="1.5"/>
    <d v="2022-06-28T00:00:00"/>
    <x v="156"/>
    <s v="Carbonated"/>
    <x v="0"/>
    <b v="1"/>
    <n v="1.5"/>
    <n v="1"/>
    <s v="Coca Cola "/>
    <s v=" Regular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15788199"/>
    <s v="Tuesday, June 28, 2022"/>
    <s v="Cash"/>
    <n v="121"/>
    <n v="1.5"/>
    <n v="1"/>
    <n v="121"/>
    <n v="1.5"/>
    <n v="1"/>
    <n v="1.5"/>
    <n v="1.5"/>
    <d v="2022-06-28T00:00:00"/>
    <x v="71"/>
    <s v="Food"/>
    <x v="1"/>
    <b v="1"/>
    <n v="1.5"/>
    <n v="1"/>
    <s v="Funyuns "/>
    <s v=" Flaming Hot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15789047"/>
    <s v="Tuesday, June 28, 2022"/>
    <s v="Cash"/>
    <n v="141"/>
    <n v="1.5"/>
    <n v="1"/>
    <n v="141"/>
    <n v="1.5"/>
    <n v="1"/>
    <n v="1.5"/>
    <n v="1.5"/>
    <d v="2022-06-28T00:00:00"/>
    <x v="156"/>
    <s v="Carbonated"/>
    <x v="0"/>
    <b v="1"/>
    <n v="1.5"/>
    <n v="1"/>
    <s v="Coca Cola "/>
    <s v=" Regular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15790374"/>
    <s v="Tuesday, June 28, 2022"/>
    <s v="Cash"/>
    <n v="121"/>
    <n v="1.5"/>
    <n v="1"/>
    <n v="121"/>
    <n v="1.5"/>
    <n v="1"/>
    <n v="1.5"/>
    <n v="1.5"/>
    <d v="2022-06-28T00:00:00"/>
    <x v="71"/>
    <s v="Food"/>
    <x v="1"/>
    <b v="1"/>
    <n v="1.5"/>
    <n v="1"/>
    <s v="Funyuns "/>
    <s v=" Flaming Hot"/>
    <m/>
    <s v="Tuesday"/>
    <s v=" June 28"/>
    <n v="2022"/>
    <n v="6527"/>
  </r>
  <r>
    <s v="Processed"/>
    <s v="VJ300320609"/>
    <s v="GuttenPlans"/>
    <s v="GuttenPlans x1367"/>
    <n v="40.435699999999997"/>
    <n v="-74.125200000000007"/>
    <s v="Doritos Spicy Nacho"/>
    <m/>
    <n v="15316214816"/>
    <s v="Wednesday, June 29, 2022"/>
    <s v="Cash"/>
    <n v="125"/>
    <n v="1.5"/>
    <n v="1"/>
    <n v="125"/>
    <n v="1.5"/>
    <n v="1"/>
    <n v="1.5"/>
    <n v="1.5"/>
    <d v="2022-06-28T00:00:00"/>
    <x v="140"/>
    <s v="Cell is Blank - Dis-regard"/>
    <x v="1"/>
    <b v="1"/>
    <n v="1.5"/>
    <n v="1"/>
    <s v="Doritos Spicy Nacho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Doritos Spicy Nacho"/>
    <m/>
    <n v="15316225613"/>
    <s v="Wednesday, June 29, 2022"/>
    <s v="Cash"/>
    <n v="125"/>
    <n v="1.5"/>
    <n v="1"/>
    <n v="125"/>
    <n v="1.5"/>
    <n v="1"/>
    <n v="1.5"/>
    <n v="1.5"/>
    <d v="2022-06-28T00:00:00"/>
    <x v="140"/>
    <s v="Cell is Blank - Dis-regard"/>
    <x v="1"/>
    <b v="1"/>
    <n v="1.5"/>
    <n v="1"/>
    <s v="Doritos Spicy Nacho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16229423"/>
    <s v="Wednesday, June 29, 2022"/>
    <s v="Cash"/>
    <n v="112"/>
    <n v="2"/>
    <n v="1"/>
    <n v="112"/>
    <n v="2"/>
    <n v="1"/>
    <n v="2"/>
    <n v="2"/>
    <d v="2022-06-28T00:00:00"/>
    <x v="75"/>
    <s v="Food"/>
    <x v="1"/>
    <b v="1"/>
    <n v="2"/>
    <n v="1.3333333333333333"/>
    <s v="Cheetos Flaming Hot Limon Crunchy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16229952"/>
    <s v="Wednesday, June 29, 2022"/>
    <s v="Cash"/>
    <n v="144"/>
    <n v="3"/>
    <n v="1"/>
    <n v="144"/>
    <n v="3"/>
    <n v="1"/>
    <n v="3"/>
    <n v="3"/>
    <d v="2022-06-28T00:00:00"/>
    <x v="5"/>
    <s v="Carbonated"/>
    <x v="0"/>
    <b v="1"/>
    <n v="3"/>
    <n v="2"/>
    <s v="Monster Energy Original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16519842"/>
    <s v="Wednesday, June 29, 2022"/>
    <s v="Credit"/>
    <n v="148"/>
    <n v="3.5"/>
    <n v="1"/>
    <n v="148"/>
    <n v="3.5"/>
    <n v="1"/>
    <n v="3.5"/>
    <n v="3.5"/>
    <d v="2022-06-29T00:00:00"/>
    <x v="45"/>
    <s v="Carbonated"/>
    <x v="0"/>
    <b v="1"/>
    <n v="3.5"/>
    <n v="2.3333333333333335"/>
    <s v="Red Bull "/>
    <s v=" Original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16733733"/>
    <s v="Wednesday, June 29, 2022"/>
    <s v="Credit"/>
    <n v="145"/>
    <n v="2.5"/>
    <n v="1"/>
    <n v="145"/>
    <n v="2.5"/>
    <n v="1"/>
    <n v="2.5"/>
    <n v="5.5"/>
    <d v="2022-06-29T00:00:00"/>
    <x v="157"/>
    <s v="Non Carbonated"/>
    <x v="2"/>
    <b v="1"/>
    <n v="2.5"/>
    <n v="1.6666666666666667"/>
    <s v="Snapple Tea "/>
    <s v=" Peach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16733733"/>
    <s v="Wednesday, June 29, 2022"/>
    <s v="Credit"/>
    <n v="132"/>
    <n v="1.5"/>
    <n v="2"/>
    <n v="132"/>
    <n v="1.5"/>
    <n v="2"/>
    <n v="3"/>
    <n v="5.5"/>
    <d v="2022-06-29T00:00:00"/>
    <x v="148"/>
    <s v="Food"/>
    <x v="1"/>
    <b v="1"/>
    <n v="1.5"/>
    <n v="1"/>
    <s v="Nature's Bakery Fig Bar "/>
    <s v=" Blueberry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17437313"/>
    <s v="Wednesday, June 29, 2022"/>
    <s v="Cash"/>
    <n v="140"/>
    <n v="2"/>
    <n v="1"/>
    <n v="140"/>
    <n v="2"/>
    <n v="1"/>
    <n v="2"/>
    <n v="2"/>
    <d v="2022-06-29T00:00:00"/>
    <x v="93"/>
    <s v="Non Carbonated"/>
    <x v="2"/>
    <b v="1"/>
    <n v="2"/>
    <n v="1.3333333333333333"/>
    <s v="Iberia Coconut Water"/>
    <m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17512287"/>
    <s v="Wednesday, June 29, 2022"/>
    <s v="Credit"/>
    <n v="146"/>
    <n v="3.5"/>
    <n v="1"/>
    <n v="146"/>
    <n v="3.5"/>
    <n v="1"/>
    <n v="3.5"/>
    <n v="3.5"/>
    <d v="2022-06-29T00:00:00"/>
    <x v="88"/>
    <s v="Non Carbonated"/>
    <x v="2"/>
    <b v="1"/>
    <n v="3.5"/>
    <n v="2.3333333333333335"/>
    <s v="Starbucks Doubleshot Energy "/>
    <s v=" Mocha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17528403"/>
    <s v="Wednesday, June 29, 2022"/>
    <s v="Cash"/>
    <n v="158"/>
    <n v="2"/>
    <n v="1"/>
    <n v="158"/>
    <n v="2"/>
    <n v="1"/>
    <n v="2"/>
    <n v="2"/>
    <d v="2022-06-29T00:00:00"/>
    <x v="134"/>
    <s v="Food"/>
    <x v="1"/>
    <b v="1"/>
    <n v="2"/>
    <n v="1.3333333333333333"/>
    <s v="Lenny &amp; Larrys "/>
    <s v=" Chocolate Chip"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317538143"/>
    <s v="Wednesday, June 29, 2022"/>
    <s v="Cash"/>
    <n v="124"/>
    <n v="1.5"/>
    <n v="1"/>
    <n v="124"/>
    <n v="1.5"/>
    <n v="1"/>
    <n v="1.5"/>
    <n v="1.5"/>
    <d v="2022-06-29T00:00:00"/>
    <x v="48"/>
    <s v="Food"/>
    <x v="1"/>
    <b v="1"/>
    <n v="1.5"/>
    <n v="1"/>
    <s v="CheezIt "/>
    <s v=" Original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17619070"/>
    <s v="Wednesday, June 29, 2022"/>
    <s v="Cash"/>
    <n v="141"/>
    <n v="1.5"/>
    <n v="1"/>
    <n v="141"/>
    <n v="1.5"/>
    <n v="1"/>
    <n v="1.5"/>
    <n v="1.5"/>
    <d v="2022-06-29T00:00:00"/>
    <x v="156"/>
    <s v="Carbonated"/>
    <x v="0"/>
    <b v="1"/>
    <n v="1.5"/>
    <n v="1"/>
    <s v="Coca Cola "/>
    <s v=" Regular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CheezIt - Double Cheese"/>
    <s v="Food"/>
    <n v="15317933685"/>
    <s v="Wednesday, June 29, 2022"/>
    <s v="Cash"/>
    <n v="123"/>
    <n v="1.25"/>
    <n v="1"/>
    <n v="123"/>
    <n v="1.25"/>
    <n v="1"/>
    <n v="1.25"/>
    <n v="1.25"/>
    <d v="2022-06-29T00:00:00"/>
    <x v="68"/>
    <s v="Food"/>
    <x v="1"/>
    <b v="1"/>
    <n v="1.25"/>
    <n v="0.83333333333333337"/>
    <s v="CheezIt "/>
    <s v=" Double Cheese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17979929"/>
    <s v="Wednesday, June 29, 2022"/>
    <s v="Credit"/>
    <n v="148"/>
    <n v="3.5"/>
    <n v="1"/>
    <n v="148"/>
    <n v="3.5"/>
    <n v="1"/>
    <n v="3.5"/>
    <n v="3.5"/>
    <d v="2022-06-29T00:00:00"/>
    <x v="45"/>
    <s v="Carbonated"/>
    <x v="0"/>
    <b v="1"/>
    <n v="3.5"/>
    <n v="2.3333333333333335"/>
    <s v="Red Bull "/>
    <s v=" Original"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Pop Corners - Spicy Queso"/>
    <s v="Food"/>
    <n v="15318154641"/>
    <s v="Wednesday, June 29, 2022"/>
    <s v="Cash"/>
    <n v="111"/>
    <n v="1.5"/>
    <n v="1"/>
    <n v="111"/>
    <n v="1.5"/>
    <n v="1"/>
    <n v="1.5"/>
    <n v="1.5"/>
    <d v="2022-06-29T00:00:00"/>
    <x v="118"/>
    <s v="Food"/>
    <x v="1"/>
    <b v="1"/>
    <n v="1.5"/>
    <n v="1"/>
    <s v="Pop Corners "/>
    <s v=" Spicy Queso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18209318"/>
    <s v="Wednesday, June 29, 2022"/>
    <s v="Credit"/>
    <n v="147"/>
    <n v="2.75"/>
    <n v="1"/>
    <n v="147"/>
    <n v="2.75"/>
    <n v="1"/>
    <n v="2.75"/>
    <n v="2.75"/>
    <d v="2022-06-29T00:00:00"/>
    <x v="131"/>
    <s v="Water"/>
    <x v="3"/>
    <b v="1"/>
    <n v="2.75"/>
    <n v="1.8333333333333333"/>
    <s v="BodyArmor LYTE "/>
    <s v=" Strawberry Lemonade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318219620"/>
    <s v="Wednesday, June 29, 2022"/>
    <s v="Credit"/>
    <n v="165"/>
    <n v="4"/>
    <n v="1"/>
    <n v="165"/>
    <n v="4"/>
    <n v="1"/>
    <n v="4"/>
    <n v="4"/>
    <d v="2022-06-29T00:00:00"/>
    <x v="155"/>
    <s v="Food"/>
    <x v="1"/>
    <b v="1"/>
    <n v="4"/>
    <n v="2.6666666666666665"/>
    <s v="Pringles "/>
    <s v=" Sour Cream &amp; Onion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318238604"/>
    <s v="Wednesday, June 29, 2022"/>
    <s v="Cash"/>
    <n v="121"/>
    <n v="1.5"/>
    <n v="1"/>
    <n v="121"/>
    <n v="1.5"/>
    <n v="1"/>
    <n v="1.5"/>
    <n v="1.5"/>
    <d v="2022-06-29T00:00:00"/>
    <x v="1"/>
    <s v="Food"/>
    <x v="1"/>
    <b v="1"/>
    <n v="1.5"/>
    <n v="1"/>
    <s v="Takis "/>
    <s v=" Hot Chilli Pepper &amp; Lime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Takis - Hot Chilli Pepper &amp; Lime"/>
    <s v="Food"/>
    <n v="15318243115"/>
    <s v="Wednesday, June 29, 2022"/>
    <s v="Cash"/>
    <n v="121"/>
    <n v="1.5"/>
    <n v="1"/>
    <n v="121"/>
    <n v="1.5"/>
    <n v="1"/>
    <n v="1.5"/>
    <n v="1.5"/>
    <d v="2022-06-29T00:00:00"/>
    <x v="1"/>
    <s v="Food"/>
    <x v="1"/>
    <b v="1"/>
    <n v="1.5"/>
    <n v="1"/>
    <s v="Takis "/>
    <s v=" Hot Chilli Pepper &amp; Lime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Belvita Snack Packs - Blueberry"/>
    <s v="Food"/>
    <n v="15318535320"/>
    <s v="Wednesday, June 29, 2022"/>
    <s v="Cash"/>
    <n v="125"/>
    <n v="1.25"/>
    <n v="1"/>
    <n v="125"/>
    <n v="1.25"/>
    <n v="1"/>
    <n v="1.25"/>
    <n v="1.25"/>
    <d v="2022-06-29T00:00:00"/>
    <x v="79"/>
    <s v="Food"/>
    <x v="1"/>
    <b v="1"/>
    <n v="1.25"/>
    <n v="0.83333333333333337"/>
    <s v="Belvita Snack Packs "/>
    <s v=" Blueberry"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18786367"/>
    <s v="Wednesday, June 29, 2022"/>
    <s v="Credit"/>
    <n v="138"/>
    <n v="2"/>
    <n v="1"/>
    <n v="138"/>
    <n v="2"/>
    <n v="1"/>
    <n v="2"/>
    <n v="2"/>
    <d v="2022-06-29T00:00:00"/>
    <x v="110"/>
    <s v="Food"/>
    <x v="1"/>
    <b v="1"/>
    <n v="2"/>
    <n v="1.3333333333333333"/>
    <s v="Keto Bar "/>
    <s v=" Creamy Peanut Butter Chocolate"/>
    <m/>
    <s v="Wednesday"/>
    <s v=" June 29"/>
    <n v="2022"/>
    <n v="6527"/>
  </r>
  <r>
    <s v="Processed"/>
    <s v="VJ300205292"/>
    <s v="Brunswick Sq Mall"/>
    <s v="BSQ Mall x1364 - Zales"/>
    <n v="40.423690999999998"/>
    <n v="-74.380831999999998"/>
    <s v="Pop Corners - Sea Salt"/>
    <s v="Food"/>
    <n v="15318904884"/>
    <s v="Wednesday, June 29, 2022"/>
    <s v="Cash"/>
    <n v="110"/>
    <n v="1.5"/>
    <n v="1"/>
    <n v="110"/>
    <n v="1.5"/>
    <n v="1"/>
    <n v="1.5"/>
    <n v="1.5"/>
    <d v="2022-06-29T00:00:00"/>
    <x v="117"/>
    <s v="Food"/>
    <x v="1"/>
    <b v="1"/>
    <n v="1.5"/>
    <n v="1"/>
    <s v="Pop Corners "/>
    <s v=" Sea Salt"/>
    <m/>
    <s v="Wednesday"/>
    <s v=" June 29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318916345"/>
    <s v="Wednesday, June 29, 2022"/>
    <s v="Cash"/>
    <n v="142"/>
    <n v="2"/>
    <n v="1"/>
    <n v="142"/>
    <n v="2"/>
    <n v="1"/>
    <n v="2"/>
    <n v="2"/>
    <d v="2022-06-29T00:00:00"/>
    <x v="93"/>
    <s v="Non Carbonated"/>
    <x v="2"/>
    <b v="1"/>
    <n v="2"/>
    <n v="1.3333333333333333"/>
    <s v="Iberia Coconut Water"/>
    <m/>
    <m/>
    <s v="Wednesday"/>
    <s v=" June 29"/>
    <n v="2022"/>
    <n v="6527"/>
  </r>
  <r>
    <s v="Processed"/>
    <s v="VJ300320611"/>
    <s v="Brunswick Sq Mall"/>
    <s v="BSQ Mall x1366 - ATT"/>
    <n v="40.423690999999998"/>
    <n v="-74.380831999999998"/>
    <s v="Popchips Potato - Barbeque"/>
    <s v="Food"/>
    <n v="15319052463"/>
    <s v="Wednesday, June 29, 2022"/>
    <s v="Cash"/>
    <n v="114"/>
    <n v="1.5"/>
    <n v="1"/>
    <n v="114"/>
    <n v="1.5"/>
    <n v="1"/>
    <n v="1.5"/>
    <n v="1.5"/>
    <d v="2022-07-07T00:00:00"/>
    <x v="61"/>
    <s v="Food"/>
    <x v="1"/>
    <b v="1"/>
    <n v="1.5"/>
    <n v="1"/>
    <s v="Popchips Potato "/>
    <s v=" Barbeque"/>
    <m/>
    <s v="Wednesday"/>
    <s v=" June 29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19057264"/>
    <s v="Wednesday, June 29, 2022"/>
    <s v="Cash"/>
    <n v="121"/>
    <n v="1.5"/>
    <n v="1"/>
    <n v="121"/>
    <n v="1.5"/>
    <n v="1"/>
    <n v="1.5"/>
    <n v="1.5"/>
    <d v="2022-07-07T00:00:00"/>
    <x v="48"/>
    <s v="Food"/>
    <x v="1"/>
    <b v="1"/>
    <n v="1.5"/>
    <n v="1"/>
    <s v="CheezIt "/>
    <s v=" Original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19144526"/>
    <s v="Wednesday, June 29, 2022"/>
    <s v="Cash"/>
    <n v="144"/>
    <n v="1.5"/>
    <n v="1"/>
    <n v="144"/>
    <n v="1.5"/>
    <n v="1"/>
    <n v="1.5"/>
    <n v="1.5"/>
    <d v="2022-06-29T00:00:00"/>
    <x v="29"/>
    <s v="Water"/>
    <x v="3"/>
    <b v="1"/>
    <n v="1.5"/>
    <n v="1"/>
    <s v="Poland Springs Water"/>
    <m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19147305"/>
    <s v="Wednesday, June 29, 2022"/>
    <s v="Cash"/>
    <n v="122"/>
    <n v="1.25"/>
    <n v="1"/>
    <n v="122"/>
    <n v="1.25"/>
    <n v="1"/>
    <n v="1.25"/>
    <n v="1.25"/>
    <d v="2022-06-29T00:00:00"/>
    <x v="139"/>
    <s v="Food"/>
    <x v="1"/>
    <b v="1"/>
    <n v="1.25"/>
    <n v="0.83333333333333337"/>
    <s v="Goldfish Baked "/>
    <s v=" Cheddar"/>
    <m/>
    <s v="Wednesday"/>
    <s v=" June 29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319167631"/>
    <s v="Wednesday, June 29, 2022"/>
    <s v="Cash"/>
    <n v="145"/>
    <n v="2.5"/>
    <n v="1"/>
    <n v="145"/>
    <n v="2.5"/>
    <n v="1"/>
    <n v="2.5"/>
    <n v="2.5"/>
    <d v="2022-07-07T00:00:00"/>
    <x v="81"/>
    <s v="Non Carbonated"/>
    <x v="2"/>
    <b v="1"/>
    <n v="2.5"/>
    <n v="1.6666666666666667"/>
    <s v="Snapple Tea "/>
    <s v=" Raspberry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19235905"/>
    <s v="Wednesday, June 29, 2022"/>
    <s v="Cash"/>
    <n v="142"/>
    <n v="1.5"/>
    <n v="1"/>
    <n v="142"/>
    <n v="1.5"/>
    <n v="1"/>
    <n v="1.5"/>
    <n v="1.5"/>
    <d v="2022-06-29T00:00:00"/>
    <x v="44"/>
    <s v="Carbonated"/>
    <x v="0"/>
    <b v="1"/>
    <n v="1.5"/>
    <n v="1"/>
    <s v="Coca Cola "/>
    <s v=" Zero Sugar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19238756"/>
    <s v="Wednesday, June 29, 2022"/>
    <s v="Cash"/>
    <n v="142"/>
    <n v="1.5"/>
    <n v="1"/>
    <n v="142"/>
    <n v="1.5"/>
    <n v="1"/>
    <n v="1.5"/>
    <n v="1.5"/>
    <d v="2022-06-29T00:00:00"/>
    <x v="44"/>
    <s v="Carbonated"/>
    <x v="0"/>
    <b v="1"/>
    <n v="1.5"/>
    <n v="1"/>
    <s v="Coca Cola "/>
    <s v=" Zero Sugar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19631732"/>
    <s v="Wednesday, June 29, 2022"/>
    <s v="Cash"/>
    <n v="144"/>
    <n v="1.5"/>
    <n v="1"/>
    <n v="144"/>
    <n v="1.5"/>
    <n v="1"/>
    <n v="1.5"/>
    <n v="1.5"/>
    <d v="2022-06-29T00:00:00"/>
    <x v="29"/>
    <s v="Water"/>
    <x v="3"/>
    <b v="1"/>
    <n v="1.5"/>
    <n v="1"/>
    <s v="Poland Springs Water"/>
    <m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319642053"/>
    <s v="Wednesday, June 29, 2022"/>
    <s v="Cash"/>
    <n v="132"/>
    <n v="2"/>
    <n v="1"/>
    <n v="132"/>
    <n v="2"/>
    <n v="1"/>
    <n v="2"/>
    <n v="2"/>
    <d v="2022-06-29T00:00:00"/>
    <x v="21"/>
    <s v="Food"/>
    <x v="1"/>
    <b v="1"/>
    <n v="2"/>
    <n v="1.3333333333333333"/>
    <s v="Robert Irvine's "/>
    <s v=" Fit Crunch "/>
    <s v="  Chocolate Pea"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Popchips Potato - Barbeque"/>
    <s v="Food"/>
    <n v="15319692127"/>
    <s v="Wednesday, June 29, 2022"/>
    <s v="Cash"/>
    <n v="111"/>
    <n v="1.5"/>
    <n v="1"/>
    <n v="111"/>
    <n v="1.5"/>
    <n v="1"/>
    <n v="1.5"/>
    <n v="1.5"/>
    <d v="2022-06-29T00:00:00"/>
    <x v="61"/>
    <s v="Food"/>
    <x v="1"/>
    <b v="1"/>
    <n v="1.5"/>
    <n v="1"/>
    <s v="Popchips Potato "/>
    <s v=" Barbeque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19695239"/>
    <s v="Wednesday, June 29, 2022"/>
    <s v="Cash"/>
    <n v="146"/>
    <n v="3.5"/>
    <n v="1"/>
    <n v="146"/>
    <n v="3.5"/>
    <n v="1"/>
    <n v="3.5"/>
    <n v="3.5"/>
    <d v="2022-06-29T00:00:00"/>
    <x v="88"/>
    <s v="Non Carbonated"/>
    <x v="2"/>
    <b v="1"/>
    <n v="3.5"/>
    <n v="2.3333333333333335"/>
    <s v="Starbucks Doubleshot Energy "/>
    <s v=" Mocha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19795864"/>
    <s v="Wednesday, June 29, 2022"/>
    <s v="Cash"/>
    <n v="113"/>
    <n v="1.5"/>
    <n v="1"/>
    <n v="113"/>
    <n v="1.5"/>
    <n v="1"/>
    <n v="1.5"/>
    <n v="1.5"/>
    <d v="2022-06-29T00:00:00"/>
    <x v="3"/>
    <s v="Food"/>
    <x v="1"/>
    <b v="1"/>
    <n v="1.5"/>
    <n v="1"/>
    <s v="Miss Vickie's Potato Chip "/>
    <s v=" Sea Salt &amp; Vinega"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Oreo Mini"/>
    <s v="Food"/>
    <n v="15319810622"/>
    <s v="Wednesday, June 29, 2022"/>
    <s v="Cash"/>
    <n v="121"/>
    <n v="1.5"/>
    <n v="1"/>
    <n v="121"/>
    <n v="1.5"/>
    <n v="1"/>
    <n v="1.5"/>
    <n v="1.5"/>
    <d v="2022-06-29T00:00:00"/>
    <x v="18"/>
    <s v="Food"/>
    <x v="1"/>
    <b v="1"/>
    <n v="1.5"/>
    <n v="1"/>
    <s v="Oreo Mini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19967947"/>
    <s v="Wednesday, June 29, 2022"/>
    <s v="Cash"/>
    <n v="144"/>
    <n v="3"/>
    <n v="1"/>
    <n v="144"/>
    <n v="3"/>
    <n v="1"/>
    <n v="3"/>
    <n v="3"/>
    <d v="2022-06-29T00:00:00"/>
    <x v="5"/>
    <s v="Carbonated"/>
    <x v="0"/>
    <b v="1"/>
    <n v="3"/>
    <n v="2"/>
    <s v="Monster Energy Original"/>
    <m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20124355"/>
    <s v="Wednesday, June 29, 2022"/>
    <s v="Credit"/>
    <n v="151"/>
    <n v="4"/>
    <n v="1"/>
    <n v="151"/>
    <n v="4"/>
    <n v="1"/>
    <n v="4"/>
    <n v="5.5"/>
    <d v="2022-06-29T00:00:00"/>
    <x v="142"/>
    <s v="Cell is Blank - Dis-regard"/>
    <x v="1"/>
    <b v="1"/>
    <n v="4"/>
    <n v="2.6666666666666665"/>
    <s v="Mini Chips Ahoy "/>
    <s v=" Go Paks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20124355"/>
    <s v="Wednesday, June 29, 2022"/>
    <s v="Credit"/>
    <n v="144"/>
    <n v="1.5"/>
    <n v="1"/>
    <n v="144"/>
    <n v="1.5"/>
    <n v="1"/>
    <n v="1.5"/>
    <n v="5.5"/>
    <d v="2022-06-29T00:00:00"/>
    <x v="29"/>
    <s v="Water"/>
    <x v="3"/>
    <b v="1"/>
    <n v="1.5"/>
    <n v="1"/>
    <s v="Poland Springs Water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20142623"/>
    <s v="Wednesday, June 29, 2022"/>
    <s v="Cash"/>
    <n v="111"/>
    <n v="1.5"/>
    <n v="1"/>
    <n v="111"/>
    <n v="1.5"/>
    <n v="1"/>
    <n v="1.5"/>
    <n v="1.5"/>
    <d v="2022-06-29T00:00:00"/>
    <x v="42"/>
    <s v="Food"/>
    <x v="1"/>
    <b v="1"/>
    <n v="1.5"/>
    <n v="1"/>
    <s v="Chesters Fries Flaming hot"/>
    <m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20347115"/>
    <s v="Wednesday, June 29, 2022"/>
    <s v="Cash"/>
    <n v="140"/>
    <n v="2"/>
    <n v="1"/>
    <n v="140"/>
    <n v="2"/>
    <n v="1"/>
    <n v="2"/>
    <n v="2"/>
    <d v="2022-06-29T00:00:00"/>
    <x v="93"/>
    <s v="Non Carbonated"/>
    <x v="2"/>
    <b v="1"/>
    <n v="2"/>
    <n v="1.3333333333333333"/>
    <s v="Iberia Coconut Water"/>
    <m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320401185"/>
    <s v="Wednesday, June 29, 2022"/>
    <s v="Cash"/>
    <n v="124"/>
    <n v="1.5"/>
    <n v="1"/>
    <n v="124"/>
    <n v="1.5"/>
    <n v="1"/>
    <n v="1.5"/>
    <n v="1.5"/>
    <d v="2022-06-29T00:00:00"/>
    <x v="48"/>
    <s v="Food"/>
    <x v="1"/>
    <b v="1"/>
    <n v="1.5"/>
    <n v="1"/>
    <s v="CheezIt "/>
    <s v=" Original"/>
    <m/>
    <s v="Wednesday"/>
    <s v=" June 2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320405034"/>
    <s v="Wednesday, June 29, 2022"/>
    <s v="Cash"/>
    <n v="124"/>
    <n v="1.5"/>
    <n v="1"/>
    <n v="124"/>
    <n v="1.5"/>
    <n v="1"/>
    <n v="1.5"/>
    <n v="1.5"/>
    <d v="2022-06-29T00:00:00"/>
    <x v="48"/>
    <s v="Food"/>
    <x v="1"/>
    <b v="1"/>
    <n v="1.5"/>
    <n v="1"/>
    <s v="CheezIt "/>
    <s v=" Original"/>
    <m/>
    <s v="Wednesday"/>
    <s v=" June 29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320460942"/>
    <s v="Wednesday, June 29, 2022"/>
    <s v="Credit"/>
    <n v="157"/>
    <n v="3"/>
    <n v="1"/>
    <n v="157"/>
    <n v="3"/>
    <n v="1"/>
    <n v="3"/>
    <n v="3"/>
    <d v="2022-06-29T00:00:00"/>
    <x v="98"/>
    <s v="Food"/>
    <x v="1"/>
    <b v="1"/>
    <n v="3"/>
    <n v="2"/>
    <s v="Lenny &amp; Larrys "/>
    <s v=" SnickerDoodle"/>
    <m/>
    <s v="Wednesday"/>
    <s v=" June 29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20490861"/>
    <s v="Wednesday, June 29, 2022"/>
    <s v="Cash"/>
    <n v="143"/>
    <n v="2"/>
    <n v="1"/>
    <n v="143"/>
    <n v="2"/>
    <n v="1"/>
    <n v="2"/>
    <n v="2"/>
    <d v="2022-07-07T00:00:00"/>
    <x v="24"/>
    <s v="Water"/>
    <x v="3"/>
    <b v="1"/>
    <n v="2"/>
    <n v="1.3333333333333333"/>
    <s v="S. Pellegrino Sparkling Mineral Water"/>
    <m/>
    <m/>
    <s v="Wednesday"/>
    <s v=" June 29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20491576"/>
    <s v="Wednesday, June 29, 2022"/>
    <s v="Cash"/>
    <n v="143"/>
    <n v="2"/>
    <n v="1"/>
    <n v="143"/>
    <n v="2"/>
    <n v="1"/>
    <n v="2"/>
    <n v="2"/>
    <d v="2022-07-07T00:00:00"/>
    <x v="24"/>
    <s v="Water"/>
    <x v="3"/>
    <b v="1"/>
    <n v="2"/>
    <n v="1.3333333333333333"/>
    <s v="S. Pellegrino Sparkling Mineral Water"/>
    <m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20631256"/>
    <s v="Wednesday, June 29, 2022"/>
    <s v="Cash"/>
    <n v="140"/>
    <n v="1.5"/>
    <n v="1"/>
    <n v="140"/>
    <n v="1.5"/>
    <n v="1"/>
    <n v="1.5"/>
    <n v="1.5"/>
    <d v="2022-06-29T00:00:00"/>
    <x v="70"/>
    <s v="Carbonated"/>
    <x v="0"/>
    <b v="1"/>
    <n v="1.5"/>
    <n v="1"/>
    <s v="Sunkist Soda "/>
    <s v=" Orange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20631343"/>
    <s v="Wednesday, June 29, 2022"/>
    <s v="Cash"/>
    <n v="140"/>
    <n v="1.5"/>
    <n v="1"/>
    <n v="140"/>
    <n v="1.5"/>
    <n v="1"/>
    <n v="1.5"/>
    <n v="1.5"/>
    <d v="2022-06-29T00:00:00"/>
    <x v="70"/>
    <s v="Carbonated"/>
    <x v="0"/>
    <b v="1"/>
    <n v="1.5"/>
    <n v="1"/>
    <s v="Sunkist Soda "/>
    <s v=" Orange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1038408"/>
    <s v="Wednesday, June 29, 2022"/>
    <s v="Cash"/>
    <n v="141"/>
    <n v="1.5"/>
    <n v="1"/>
    <n v="141"/>
    <n v="1.5"/>
    <n v="1"/>
    <n v="1.5"/>
    <n v="1.5"/>
    <d v="2022-06-29T00:00:00"/>
    <x v="156"/>
    <s v="Carbonated"/>
    <x v="0"/>
    <b v="1"/>
    <n v="1.5"/>
    <n v="1"/>
    <s v="Coca Cola "/>
    <s v=" Regular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21051360"/>
    <s v="Wednesday, June 29, 2022"/>
    <s v="Cash"/>
    <n v="140"/>
    <n v="1.5"/>
    <n v="1"/>
    <n v="140"/>
    <n v="1.5"/>
    <n v="1"/>
    <n v="1.5"/>
    <n v="1.5"/>
    <d v="2022-06-29T00:00:00"/>
    <x v="70"/>
    <s v="Carbonated"/>
    <x v="0"/>
    <b v="1"/>
    <n v="1.5"/>
    <n v="1"/>
    <s v="Sunkist Soda "/>
    <s v=" Orange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21208458"/>
    <s v="Wednesday, June 29, 2022"/>
    <s v="Cash"/>
    <n v="134"/>
    <n v="2.5"/>
    <n v="1"/>
    <n v="134"/>
    <n v="2.5"/>
    <n v="1"/>
    <n v="2.5"/>
    <n v="2.5"/>
    <d v="2022-06-29T00:00:00"/>
    <x v="10"/>
    <s v="Food"/>
    <x v="1"/>
    <b v="1"/>
    <n v="2.5"/>
    <n v="1.6666666666666667"/>
    <s v="KitKat "/>
    <s v=" Crisp Wafers"/>
    <m/>
    <s v="Wednesday"/>
    <s v=" June 2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21838916"/>
    <s v="Thursday, June 30, 2022"/>
    <s v="Credit"/>
    <n v="148"/>
    <n v="3.5"/>
    <n v="1"/>
    <n v="148"/>
    <n v="3.5"/>
    <n v="1"/>
    <n v="3.5"/>
    <n v="3.5"/>
    <d v="2022-06-30T00:00:00"/>
    <x v="45"/>
    <s v="Carbonated"/>
    <x v="0"/>
    <b v="1"/>
    <n v="3.5"/>
    <n v="2.3333333333333335"/>
    <s v="Red Bull "/>
    <s v=" Original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22356504"/>
    <s v="Thursday, June 30, 2022"/>
    <s v="Cash"/>
    <n v="142"/>
    <n v="1.5"/>
    <n v="1"/>
    <n v="142"/>
    <n v="1.5"/>
    <n v="1"/>
    <n v="1.5"/>
    <n v="1.5"/>
    <d v="2022-06-30T00:00:00"/>
    <x v="44"/>
    <s v="Carbonated"/>
    <x v="0"/>
    <b v="1"/>
    <n v="1.5"/>
    <n v="1"/>
    <s v="Coca Cola "/>
    <s v=" Zero Sugar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22358750"/>
    <s v="Thursday, June 30, 2022"/>
    <s v="Cash"/>
    <n v="147"/>
    <n v="2.75"/>
    <n v="1"/>
    <n v="147"/>
    <n v="2.75"/>
    <n v="1"/>
    <n v="2.75"/>
    <n v="2.75"/>
    <d v="2022-06-30T00:00:00"/>
    <x v="131"/>
    <s v="Water"/>
    <x v="3"/>
    <b v="1"/>
    <n v="2.75"/>
    <n v="1.8333333333333333"/>
    <s v="BodyArmor LYTE "/>
    <s v=" Strawberry Lemonade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22506200"/>
    <s v="Thursday, June 30, 2022"/>
    <s v="Cash"/>
    <n v="142"/>
    <n v="1.5"/>
    <n v="1"/>
    <n v="142"/>
    <n v="1.5"/>
    <n v="1"/>
    <n v="1.5"/>
    <n v="1.5"/>
    <d v="2022-06-30T00:00:00"/>
    <x v="44"/>
    <s v="Carbonated"/>
    <x v="0"/>
    <b v="1"/>
    <n v="1.5"/>
    <n v="1"/>
    <s v="Coca Cola "/>
    <s v=" Zero Sugar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22512335"/>
    <s v="Thursday, June 30, 2022"/>
    <s v="Cash"/>
    <n v="122"/>
    <n v="1.25"/>
    <n v="1"/>
    <n v="122"/>
    <n v="1.25"/>
    <n v="1"/>
    <n v="1.25"/>
    <n v="1.25"/>
    <d v="2022-06-30T00:00:00"/>
    <x v="139"/>
    <s v="Food"/>
    <x v="1"/>
    <b v="1"/>
    <n v="1.25"/>
    <n v="0.83333333333333337"/>
    <s v="Goldfish Baked "/>
    <s v=" Cheddar"/>
    <m/>
    <s v="Thursday"/>
    <s v=" June 30"/>
    <n v="2022"/>
    <n v="6527"/>
  </r>
  <r>
    <s v="Processed"/>
    <s v="VJ300320686"/>
    <s v="Earle Asphalt"/>
    <s v="Earle Asphalt x1371"/>
    <n v="35.2750871"/>
    <n v="-90.466769400000004"/>
    <s v="Oreo Mini"/>
    <s v="Food"/>
    <n v="15322712996"/>
    <s v="Thursday, June 30, 2022"/>
    <s v="Cash"/>
    <n v="121"/>
    <n v="1.5"/>
    <n v="1"/>
    <n v="121"/>
    <n v="1.5"/>
    <n v="1"/>
    <n v="1.5"/>
    <n v="1.5"/>
    <d v="2022-06-30T00:00:00"/>
    <x v="18"/>
    <s v="Food"/>
    <x v="1"/>
    <b v="1"/>
    <n v="1.5"/>
    <n v="1"/>
    <s v="Oreo Mini"/>
    <m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22925160"/>
    <s v="Thursday, June 30, 2022"/>
    <s v="Credit"/>
    <n v="150"/>
    <n v="3"/>
    <n v="1"/>
    <n v="150"/>
    <n v="3"/>
    <n v="1"/>
    <n v="3"/>
    <n v="3"/>
    <d v="2022-06-30T00:00:00"/>
    <x v="143"/>
    <s v="Cell is Blank - Dis-regard"/>
    <x v="1"/>
    <b v="1"/>
    <n v="3"/>
    <n v="2"/>
    <s v="Oreo Mini "/>
    <s v=" Go Paks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322955876"/>
    <s v="Thursday, June 30, 2022"/>
    <s v="Cash"/>
    <n v="110"/>
    <n v="1.5"/>
    <n v="1"/>
    <n v="110"/>
    <n v="1.5"/>
    <n v="1"/>
    <n v="1.5"/>
    <n v="1.5"/>
    <d v="2022-06-30T00:00:00"/>
    <x v="113"/>
    <s v="Food"/>
    <x v="1"/>
    <b v="1"/>
    <n v="1.5"/>
    <n v="1"/>
    <s v="Pop Corners "/>
    <s v=" Kettle Corn"/>
    <m/>
    <s v="Thursday"/>
    <s v=" June 30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22967503"/>
    <s v="Thursday, June 30, 2022"/>
    <s v="Credit"/>
    <n v="141"/>
    <n v="1.5"/>
    <n v="1"/>
    <n v="141"/>
    <n v="1.5"/>
    <n v="1"/>
    <n v="1.5"/>
    <n v="1.5"/>
    <d v="2022-06-30T00:00:00"/>
    <x v="150"/>
    <s v="Cell is Blank - Dis-regard"/>
    <x v="0"/>
    <b v="1"/>
    <n v="1.5"/>
    <n v="1"/>
    <s v="Canada Dry "/>
    <s v=" Ginger Ale &amp; Lemonde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323418214"/>
    <s v="Thursday, June 30, 2022"/>
    <s v="Credit"/>
    <n v="131"/>
    <n v="2"/>
    <n v="1"/>
    <n v="131"/>
    <n v="2"/>
    <n v="1"/>
    <n v="2"/>
    <n v="3.5"/>
    <d v="2022-06-30T00:00:00"/>
    <x v="21"/>
    <s v="Food"/>
    <x v="1"/>
    <b v="1"/>
    <n v="2"/>
    <n v="1.3333333333333333"/>
    <s v="Robert Irvine's "/>
    <s v=" Fit Crunch "/>
    <s v="  Chocolate Pea"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23418214"/>
    <s v="Thursday, June 30, 2022"/>
    <s v="Credit"/>
    <n v="144"/>
    <n v="1.5"/>
    <n v="1"/>
    <n v="144"/>
    <n v="1.5"/>
    <n v="1"/>
    <n v="1.5"/>
    <n v="3.5"/>
    <d v="2022-06-30T00:00:00"/>
    <x v="29"/>
    <s v="Water"/>
    <x v="3"/>
    <b v="1"/>
    <n v="1.5"/>
    <n v="1"/>
    <s v="Poland Springs Water"/>
    <m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23585654"/>
    <s v="Thursday, June 30, 2022"/>
    <s v="Credit"/>
    <n v="124"/>
    <n v="1.25"/>
    <n v="1"/>
    <n v="124"/>
    <n v="1.25"/>
    <n v="1"/>
    <n v="1.25"/>
    <n v="1.25"/>
    <d v="2022-06-30T00:00:00"/>
    <x v="48"/>
    <s v="Food"/>
    <x v="1"/>
    <b v="1"/>
    <n v="1.25"/>
    <n v="0.83333333333333337"/>
    <s v="CheezIt "/>
    <s v=" Original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23601676"/>
    <s v="Thursday, June 30, 2022"/>
    <s v="Credit"/>
    <n v="140"/>
    <n v="2"/>
    <n v="1"/>
    <n v="140"/>
    <n v="2"/>
    <n v="1"/>
    <n v="2"/>
    <n v="3.5"/>
    <d v="2022-06-30T00:00:00"/>
    <x v="93"/>
    <s v="Non Carbonated"/>
    <x v="2"/>
    <b v="1"/>
    <n v="2"/>
    <n v="1.3333333333333333"/>
    <s v="Iberia Coconut Water"/>
    <m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23601676"/>
    <s v="Thursday, June 30, 2022"/>
    <s v="Credit"/>
    <n v="144"/>
    <n v="1.5"/>
    <n v="1"/>
    <n v="144"/>
    <n v="1.5"/>
    <n v="1"/>
    <n v="1.5"/>
    <n v="3.5"/>
    <d v="2022-06-30T00:00:00"/>
    <x v="29"/>
    <s v="Water"/>
    <x v="3"/>
    <b v="1"/>
    <n v="1.5"/>
    <n v="1"/>
    <s v="Poland Springs Water"/>
    <m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23654540"/>
    <s v="Thursday, June 30, 2022"/>
    <s v="Credit"/>
    <n v="148"/>
    <n v="3.5"/>
    <n v="1"/>
    <n v="148"/>
    <n v="3.5"/>
    <n v="1"/>
    <n v="3.5"/>
    <n v="3.5"/>
    <d v="2022-06-30T00:00:00"/>
    <x v="45"/>
    <s v="Carbonated"/>
    <x v="0"/>
    <b v="1"/>
    <n v="3.5"/>
    <n v="2.3333333333333335"/>
    <s v="Red Bull "/>
    <s v=" Original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23822740"/>
    <s v="Thursday, June 30, 2022"/>
    <s v="Cash"/>
    <n v="144"/>
    <n v="1.5"/>
    <n v="1"/>
    <n v="144"/>
    <n v="1.5"/>
    <n v="1"/>
    <n v="1.5"/>
    <n v="1.5"/>
    <d v="2022-06-30T00:00:00"/>
    <x v="29"/>
    <s v="Water"/>
    <x v="3"/>
    <b v="1"/>
    <n v="1.5"/>
    <n v="1"/>
    <s v="Poland Springs Water"/>
    <m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Snapple Tea - Raspberry"/>
    <s v="Non Carbonated"/>
    <n v="15324177708"/>
    <s v="Thursday, June 30, 2022"/>
    <s v="Cash"/>
    <n v="145"/>
    <n v="2.5"/>
    <n v="1"/>
    <n v="145"/>
    <n v="2.5"/>
    <n v="1"/>
    <n v="2.5"/>
    <n v="2.5"/>
    <d v="2022-06-30T00:00:00"/>
    <x v="81"/>
    <s v="Non Carbonated"/>
    <x v="2"/>
    <b v="1"/>
    <n v="2.5"/>
    <n v="1.6666666666666667"/>
    <s v="Snapple Tea "/>
    <s v=" Raspberry"/>
    <m/>
    <s v="Thursday"/>
    <s v=" June 30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324643847"/>
    <s v="Thursday, June 30, 2022"/>
    <s v="Credit"/>
    <n v="145"/>
    <n v="2.5"/>
    <n v="1"/>
    <n v="145"/>
    <n v="2.5"/>
    <n v="1"/>
    <n v="2.5"/>
    <n v="2.5"/>
    <d v="2022-07-07T00:00:00"/>
    <x v="81"/>
    <s v="Non Carbonated"/>
    <x v="2"/>
    <b v="1"/>
    <n v="2.5"/>
    <n v="1.6666666666666667"/>
    <s v="Snapple Tea "/>
    <s v=" Raspberry"/>
    <m/>
    <s v="Thursday"/>
    <s v=" June 30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24687780"/>
    <s v="Thursday, June 30, 2022"/>
    <s v="Credit"/>
    <n v="141"/>
    <n v="2"/>
    <n v="1"/>
    <n v="141"/>
    <n v="2"/>
    <n v="1"/>
    <n v="2"/>
    <n v="2"/>
    <d v="2022-07-07T00:00:00"/>
    <x v="150"/>
    <s v="Cell is Blank - Dis-regard"/>
    <x v="0"/>
    <b v="1"/>
    <n v="2"/>
    <n v="1.3333333333333333"/>
    <s v="Canada Dry "/>
    <s v=" Ginger Ale &amp; Lemonde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324796423"/>
    <s v="Thursday, June 30, 2022"/>
    <s v="Credit"/>
    <n v="120"/>
    <n v="2"/>
    <n v="1"/>
    <n v="120"/>
    <n v="2"/>
    <n v="1"/>
    <n v="2"/>
    <n v="3.5"/>
    <d v="2022-06-30T00:00:00"/>
    <x v="135"/>
    <s v="Food"/>
    <x v="1"/>
    <b v="1"/>
    <n v="2"/>
    <n v="1.3333333333333333"/>
    <s v="Snyder's of Hanover Pretzel Pieces "/>
    <s v=" Honey Mu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24796423"/>
    <s v="Thursday, June 30, 2022"/>
    <s v="Credit"/>
    <n v="142"/>
    <n v="1.5"/>
    <n v="1"/>
    <n v="142"/>
    <n v="1.5"/>
    <n v="1"/>
    <n v="1.5"/>
    <n v="3.5"/>
    <d v="2022-06-30T00:00:00"/>
    <x v="44"/>
    <s v="Carbonated"/>
    <x v="0"/>
    <b v="1"/>
    <n v="1.5"/>
    <n v="1"/>
    <s v="Coca Cola "/>
    <s v=" Zero Sugar"/>
    <m/>
    <s v="Thursday"/>
    <s v=" June 30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324893090"/>
    <s v="Thursday, June 30, 2022"/>
    <s v="Cash"/>
    <n v="123"/>
    <n v="1.5"/>
    <n v="1"/>
    <n v="123"/>
    <n v="1.5"/>
    <n v="1"/>
    <n v="1.5"/>
    <n v="1.5"/>
    <d v="2022-06-30T00:00:00"/>
    <x v="48"/>
    <s v="Food"/>
    <x v="1"/>
    <b v="1"/>
    <n v="1.5"/>
    <n v="1"/>
    <s v="CheezIt "/>
    <s v=" Original"/>
    <m/>
    <s v="Thursday"/>
    <s v=" June 30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324992228"/>
    <s v="Thursday, June 30, 2022"/>
    <s v="Cash"/>
    <n v="142"/>
    <n v="2"/>
    <n v="1"/>
    <n v="142"/>
    <n v="2"/>
    <n v="1"/>
    <n v="2"/>
    <n v="2"/>
    <d v="2022-06-30T00:00:00"/>
    <x v="93"/>
    <s v="Non Carbonated"/>
    <x v="2"/>
    <b v="1"/>
    <n v="2"/>
    <n v="1.3333333333333333"/>
    <s v="Iberia Coconut Water"/>
    <m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25220726"/>
    <s v="Thursday, June 30, 2022"/>
    <s v="Cash"/>
    <n v="144"/>
    <n v="1.5"/>
    <n v="1"/>
    <n v="144"/>
    <n v="1.5"/>
    <n v="1"/>
    <n v="1.5"/>
    <n v="1.5"/>
    <d v="2022-06-30T00:00:00"/>
    <x v="29"/>
    <s v="Water"/>
    <x v="3"/>
    <b v="1"/>
    <n v="1.5"/>
    <n v="1"/>
    <s v="Poland Springs Water"/>
    <m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25396985"/>
    <s v="Thursday, June 30, 2022"/>
    <s v="Cash"/>
    <n v="124"/>
    <n v="1.25"/>
    <n v="1"/>
    <n v="124"/>
    <n v="1.25"/>
    <n v="1"/>
    <n v="1.25"/>
    <n v="1.25"/>
    <d v="2022-06-30T00:00:00"/>
    <x v="48"/>
    <s v="Food"/>
    <x v="1"/>
    <b v="1"/>
    <n v="1.25"/>
    <n v="0.83333333333333337"/>
    <s v="CheezIt "/>
    <s v=" Original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325414492"/>
    <s v="Thursday, June 30, 2022"/>
    <s v="Cash"/>
    <n v="110"/>
    <n v="1.5"/>
    <n v="1"/>
    <n v="110"/>
    <n v="1.5"/>
    <n v="1"/>
    <n v="1.5"/>
    <n v="1.5"/>
    <d v="2022-06-30T00:00:00"/>
    <x v="113"/>
    <s v="Food"/>
    <x v="1"/>
    <b v="1"/>
    <n v="1.5"/>
    <n v="1"/>
    <s v="Pop Corners "/>
    <s v=" Kettle Corn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325431695"/>
    <s v="Thursday, June 30, 2022"/>
    <s v="Cash"/>
    <n v="124"/>
    <n v="1.25"/>
    <n v="1"/>
    <n v="124"/>
    <n v="1.25"/>
    <n v="1"/>
    <n v="1.25"/>
    <n v="1.25"/>
    <d v="2022-06-30T00:00:00"/>
    <x v="48"/>
    <s v="Food"/>
    <x v="1"/>
    <b v="1"/>
    <n v="1.25"/>
    <n v="0.83333333333333337"/>
    <s v="CheezIt "/>
    <s v=" Original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25535413"/>
    <s v="Thursday, June 30, 2022"/>
    <s v="Cash"/>
    <n v="158"/>
    <n v="2"/>
    <n v="1"/>
    <n v="158"/>
    <n v="2"/>
    <n v="1"/>
    <n v="2"/>
    <n v="2"/>
    <d v="2022-06-30T00:00:00"/>
    <x v="134"/>
    <s v="Food"/>
    <x v="1"/>
    <b v="1"/>
    <n v="2"/>
    <n v="1.3333333333333333"/>
    <s v="Lenny &amp; Larrys "/>
    <s v=" Chocolate Chip"/>
    <m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325569115"/>
    <s v="Thursday, June 30, 2022"/>
    <s v="Credit"/>
    <n v="131"/>
    <n v="2"/>
    <n v="1"/>
    <n v="131"/>
    <n v="2"/>
    <n v="1"/>
    <n v="2"/>
    <n v="2"/>
    <d v="2022-06-30T00:00:00"/>
    <x v="21"/>
    <s v="Food"/>
    <x v="1"/>
    <b v="1"/>
    <n v="2"/>
    <n v="1.3333333333333333"/>
    <s v="Robert Irvine's "/>
    <s v=" Fit Crunch "/>
    <s v="  Chocolate Pea"/>
    <s v="Thursday"/>
    <s v=" June 30"/>
    <n v="2022"/>
    <n v="6527"/>
  </r>
  <r>
    <s v="Processed"/>
    <s v="VJ300320692"/>
    <s v="EB Public Library"/>
    <s v="EB Public Library x1380"/>
    <n v="40.416893999999999"/>
    <n v="-74.420399000000003"/>
    <s v="Hungry Buddha - Chocolate Chip"/>
    <s v="Food"/>
    <n v="15325590120"/>
    <s v="Thursday, June 30, 2022"/>
    <s v="Credit"/>
    <n v="137"/>
    <n v="2"/>
    <n v="1"/>
    <n v="137"/>
    <n v="2"/>
    <n v="1"/>
    <n v="2"/>
    <n v="2"/>
    <d v="2022-06-30T00:00:00"/>
    <x v="103"/>
    <s v="Food"/>
    <x v="1"/>
    <b v="1"/>
    <n v="2"/>
    <n v="1.3333333333333333"/>
    <s v="Hungry Buddha "/>
    <s v=" Chocolate Chip"/>
    <m/>
    <s v="Thursday"/>
    <s v=" June 3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25717670"/>
    <s v="Thursday, June 30, 2022"/>
    <s v="Cash"/>
    <n v="144"/>
    <n v="1.5"/>
    <n v="1"/>
    <n v="144"/>
    <n v="1.5"/>
    <n v="1"/>
    <n v="1.5"/>
    <n v="1.5"/>
    <d v="2022-06-30T00:00:00"/>
    <x v="29"/>
    <s v="Water"/>
    <x v="3"/>
    <b v="1"/>
    <n v="1.5"/>
    <n v="1"/>
    <s v="Poland Springs Water"/>
    <m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25816054"/>
    <s v="Thursday, June 30, 2022"/>
    <s v="Cash"/>
    <n v="121"/>
    <n v="1.5"/>
    <n v="1"/>
    <n v="121"/>
    <n v="1.5"/>
    <n v="1"/>
    <n v="1.5"/>
    <n v="1.5"/>
    <d v="2022-06-30T00:00:00"/>
    <x v="71"/>
    <s v="Food"/>
    <x v="1"/>
    <b v="1"/>
    <n v="1.5"/>
    <n v="1"/>
    <s v="Funyuns "/>
    <s v=" Flaming Hot"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Cheetos Puffs"/>
    <s v="Food"/>
    <n v="15325819005"/>
    <s v="Thursday, June 30, 2022"/>
    <s v="Cash"/>
    <n v="120"/>
    <n v="1.5"/>
    <n v="1"/>
    <n v="120"/>
    <n v="1.5"/>
    <n v="1"/>
    <n v="1.5"/>
    <n v="1.5"/>
    <d v="2022-06-30T00:00:00"/>
    <x v="127"/>
    <s v="Food"/>
    <x v="1"/>
    <b v="1"/>
    <n v="1.5"/>
    <n v="1"/>
    <s v="Cheetos Puffs"/>
    <m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Doritos Spicy Nacho"/>
    <m/>
    <n v="15325886616"/>
    <s v="Thursday, June 30, 2022"/>
    <s v="Cash"/>
    <n v="113"/>
    <n v="1.5"/>
    <n v="1"/>
    <n v="113"/>
    <n v="1.5"/>
    <n v="1"/>
    <n v="1.5"/>
    <n v="1.5"/>
    <d v="2022-06-30T00:00:00"/>
    <x v="140"/>
    <s v="Cell is Blank - Dis-regard"/>
    <x v="1"/>
    <b v="1"/>
    <n v="1.5"/>
    <n v="1"/>
    <s v="Doritos Spicy Nacho"/>
    <m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25887409"/>
    <s v="Thursday, June 30, 2022"/>
    <s v="Cash"/>
    <n v="123"/>
    <n v="1.5"/>
    <n v="1"/>
    <n v="123"/>
    <n v="1.5"/>
    <n v="1"/>
    <n v="1.5"/>
    <n v="1.5"/>
    <d v="2022-06-30T00:00:00"/>
    <x v="95"/>
    <s v="Food"/>
    <x v="1"/>
    <b v="1"/>
    <n v="1.5"/>
    <n v="1"/>
    <s v="Lays "/>
    <s v=" Classic"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25888547"/>
    <s v="Thursday, June 30, 2022"/>
    <s v="Cash"/>
    <n v="140"/>
    <n v="1.5"/>
    <n v="1"/>
    <n v="140"/>
    <n v="1.5"/>
    <n v="1"/>
    <n v="1.5"/>
    <n v="1.5"/>
    <d v="2022-06-30T00:00:00"/>
    <x v="70"/>
    <s v="Carbonated"/>
    <x v="0"/>
    <b v="1"/>
    <n v="1.5"/>
    <n v="1"/>
    <s v="Sunkist Soda "/>
    <s v=" Orange"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25890813"/>
    <s v="Thursday, June 30, 2022"/>
    <s v="Cash"/>
    <n v="140"/>
    <n v="1.5"/>
    <n v="1"/>
    <n v="140"/>
    <n v="1.5"/>
    <n v="1"/>
    <n v="1.5"/>
    <n v="1.5"/>
    <d v="2022-06-30T00:00:00"/>
    <x v="70"/>
    <s v="Carbonated"/>
    <x v="0"/>
    <b v="1"/>
    <n v="1.5"/>
    <n v="1"/>
    <s v="Sunkist Soda "/>
    <s v=" Orange"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6262973"/>
    <s v="Thursday, June 30, 2022"/>
    <s v="Cash"/>
    <n v="142"/>
    <n v="1.5"/>
    <n v="1"/>
    <n v="142"/>
    <n v="1.5"/>
    <n v="1"/>
    <n v="1.5"/>
    <n v="1.5"/>
    <d v="2022-06-30T00:00:00"/>
    <x v="156"/>
    <s v="Carbonated"/>
    <x v="0"/>
    <b v="1"/>
    <n v="1.5"/>
    <n v="1"/>
    <s v="Coca Cola "/>
    <s v=" Regular"/>
    <m/>
    <s v="Thursday"/>
    <s v=" June 30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26842465"/>
    <s v="Friday, July 1, 2022"/>
    <s v="Cash"/>
    <n v="124"/>
    <n v="1.5"/>
    <n v="1"/>
    <n v="124"/>
    <n v="1.5"/>
    <n v="1"/>
    <n v="1.5"/>
    <n v="1.5"/>
    <d v="2022-06-30T00:00:00"/>
    <x v="128"/>
    <s v="Food"/>
    <x v="1"/>
    <b v="1"/>
    <n v="1.5"/>
    <n v="1"/>
    <s v="Cheetos Cheddar Jalapeno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26844967"/>
    <s v="Friday, July 1, 2022"/>
    <s v="Cash"/>
    <n v="139"/>
    <n v="2.5"/>
    <n v="1"/>
    <n v="139"/>
    <n v="2.5"/>
    <n v="1"/>
    <n v="2.5"/>
    <n v="2.5"/>
    <d v="2022-06-30T00:00:00"/>
    <x v="10"/>
    <s v="Food"/>
    <x v="1"/>
    <b v="1"/>
    <n v="2.5"/>
    <n v="1.6666666666666667"/>
    <s v="KitKat "/>
    <s v=" Crisp Wafers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26846447"/>
    <s v="Friday, July 1, 2022"/>
    <s v="Cash"/>
    <n v="124"/>
    <n v="1.5"/>
    <n v="1"/>
    <n v="124"/>
    <n v="1.5"/>
    <n v="1"/>
    <n v="1.5"/>
    <n v="1.5"/>
    <d v="2022-06-30T00:00:00"/>
    <x v="128"/>
    <s v="Food"/>
    <x v="1"/>
    <b v="1"/>
    <n v="1.5"/>
    <n v="1"/>
    <s v="Cheetos Cheddar Jalapeno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heetos Puffs"/>
    <s v="Food"/>
    <n v="15326852291"/>
    <s v="Friday, July 1, 2022"/>
    <s v="Cash"/>
    <n v="120"/>
    <n v="1.5"/>
    <n v="1"/>
    <n v="120"/>
    <n v="1.5"/>
    <n v="1"/>
    <n v="1.5"/>
    <n v="1.5"/>
    <d v="2022-06-30T00:00:00"/>
    <x v="127"/>
    <s v="Food"/>
    <x v="1"/>
    <b v="1"/>
    <n v="1.5"/>
    <n v="1"/>
    <s v="Cheetos Puffs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heetos Puffs"/>
    <s v="Food"/>
    <n v="15326853074"/>
    <s v="Friday, July 1, 2022"/>
    <s v="Cash"/>
    <n v="120"/>
    <n v="1.5"/>
    <n v="1"/>
    <n v="120"/>
    <n v="1.5"/>
    <n v="1"/>
    <n v="1.5"/>
    <n v="1.5"/>
    <d v="2022-06-30T00:00:00"/>
    <x v="127"/>
    <s v="Food"/>
    <x v="1"/>
    <b v="1"/>
    <n v="1.5"/>
    <n v="1"/>
    <s v="Cheetos Puffs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26854687"/>
    <s v="Friday, July 1, 2022"/>
    <s v="Cash"/>
    <n v="147"/>
    <n v="2.5"/>
    <n v="1"/>
    <n v="147"/>
    <n v="2.5"/>
    <n v="1"/>
    <n v="2.5"/>
    <n v="2.5"/>
    <d v="2022-06-30T00:00:00"/>
    <x v="81"/>
    <s v="Non Carbonated"/>
    <x v="2"/>
    <b v="1"/>
    <n v="2.5"/>
    <n v="1.6666666666666667"/>
    <s v="Snapple Tea "/>
    <s v=" Raspberry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26857519"/>
    <s v="Friday, July 1, 2022"/>
    <s v="Cash"/>
    <n v="110"/>
    <n v="1.5"/>
    <n v="1"/>
    <n v="110"/>
    <n v="1.5"/>
    <n v="1"/>
    <n v="1.5"/>
    <n v="1.5"/>
    <d v="2022-06-30T00:00:00"/>
    <x v="71"/>
    <s v="Food"/>
    <x v="1"/>
    <b v="1"/>
    <n v="1.5"/>
    <n v="1"/>
    <s v="Funyuns "/>
    <s v=" Flaming Hot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26857516"/>
    <s v="Friday, July 1, 2022"/>
    <s v="Cash"/>
    <n v="110"/>
    <n v="1.5"/>
    <n v="1"/>
    <n v="110"/>
    <n v="1.5"/>
    <n v="1"/>
    <n v="1.5"/>
    <n v="1.5"/>
    <d v="2022-06-30T00:00:00"/>
    <x v="71"/>
    <s v="Food"/>
    <x v="1"/>
    <b v="1"/>
    <n v="1.5"/>
    <n v="1"/>
    <s v="Funyuns "/>
    <s v=" Flaming Hot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26857561"/>
    <s v="Friday, July 1, 2022"/>
    <s v="Cash"/>
    <n v="122"/>
    <n v="1.5"/>
    <n v="1"/>
    <n v="122"/>
    <n v="1.5"/>
    <n v="1"/>
    <n v="1.5"/>
    <n v="1.5"/>
    <d v="2022-06-30T00:00:00"/>
    <x v="16"/>
    <s v="Food"/>
    <x v="1"/>
    <b v="1"/>
    <n v="1.5"/>
    <n v="1"/>
    <s v="Cheetos "/>
    <s v=" Fleming Hot Crunchy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27028966"/>
    <s v="Friday, July 1, 2022"/>
    <s v="Credit"/>
    <n v="148"/>
    <n v="3.5"/>
    <n v="1"/>
    <n v="148"/>
    <n v="3.5"/>
    <n v="1"/>
    <n v="3.5"/>
    <n v="3.5"/>
    <d v="2022-07-01T00:00:00"/>
    <x v="45"/>
    <s v="Carbonated"/>
    <x v="0"/>
    <b v="1"/>
    <n v="3.5"/>
    <n v="2.3333333333333335"/>
    <s v="Red Bull "/>
    <s v=" Original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27209915"/>
    <s v="Friday, July 1, 2022"/>
    <s v="Cash"/>
    <n v="144"/>
    <n v="3"/>
    <n v="1"/>
    <n v="144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27293473"/>
    <s v="Friday, July 1, 2022"/>
    <s v="Credit"/>
    <n v="144"/>
    <n v="3"/>
    <n v="1"/>
    <n v="144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27634869"/>
    <s v="Friday, July 1, 2022"/>
    <s v="Credit"/>
    <n v="146"/>
    <n v="3"/>
    <n v="1"/>
    <n v="146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28153493"/>
    <s v="Friday, July 1, 2022"/>
    <s v="Credit"/>
    <n v="121"/>
    <n v="1.5"/>
    <n v="1"/>
    <n v="121"/>
    <n v="1.5"/>
    <n v="1"/>
    <n v="1.5"/>
    <n v="4.5"/>
    <d v="2022-07-01T00:00:00"/>
    <x v="71"/>
    <s v="Food"/>
    <x v="1"/>
    <b v="1"/>
    <n v="1.5"/>
    <n v="1"/>
    <s v="Funyuns "/>
    <s v=" Flaming Hot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28153493"/>
    <s v="Friday, July 1, 2022"/>
    <s v="Credit"/>
    <n v="123"/>
    <n v="1.5"/>
    <n v="1"/>
    <n v="123"/>
    <n v="1.5"/>
    <n v="1"/>
    <n v="1.5"/>
    <n v="4.5"/>
    <d v="2022-07-01T00:00:00"/>
    <x v="95"/>
    <s v="Food"/>
    <x v="1"/>
    <b v="1"/>
    <n v="1.5"/>
    <n v="1"/>
    <s v="Lays "/>
    <s v=" Classic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Doritos Spicy Nacho"/>
    <m/>
    <n v="15328153493"/>
    <s v="Friday, July 1, 2022"/>
    <s v="Credit"/>
    <n v="113"/>
    <n v="1.5"/>
    <n v="1"/>
    <n v="113"/>
    <n v="1.5"/>
    <n v="1"/>
    <n v="1.5"/>
    <n v="4.5"/>
    <d v="2022-07-01T00:00:00"/>
    <x v="140"/>
    <s v="Cell is Blank - Dis-regard"/>
    <x v="1"/>
    <b v="1"/>
    <n v="1.5"/>
    <n v="1"/>
    <s v="Doritos Spicy Nacho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28170781"/>
    <s v="Friday, July 1, 2022"/>
    <s v="Credit"/>
    <n v="134"/>
    <n v="2.5"/>
    <n v="2"/>
    <n v="134"/>
    <n v="2.5"/>
    <n v="2"/>
    <n v="5"/>
    <n v="6.5"/>
    <d v="2022-07-01T00:00:00"/>
    <x v="10"/>
    <s v="Food"/>
    <x v="1"/>
    <b v="1"/>
    <n v="2.5"/>
    <n v="1.6666666666666667"/>
    <s v="KitKat "/>
    <s v=" Crisp Wafers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28170781"/>
    <s v="Friday, July 1, 2022"/>
    <s v="Credit"/>
    <n v="111"/>
    <n v="1.5"/>
    <n v="1"/>
    <n v="111"/>
    <n v="1.5"/>
    <n v="1"/>
    <n v="1.5"/>
    <n v="6.5"/>
    <d v="2022-07-01T00:00:00"/>
    <x v="42"/>
    <s v="Food"/>
    <x v="1"/>
    <b v="1"/>
    <n v="1.5"/>
    <n v="1"/>
    <s v="Chesters Fries Flaming hot"/>
    <m/>
    <m/>
    <s v="Friday"/>
    <s v=" July 1"/>
    <n v="2022"/>
    <n v="6527"/>
  </r>
  <r>
    <s v="Processed"/>
    <s v="VJ300320686"/>
    <s v="Earle Asphalt"/>
    <s v="Earle Asphalt x1371"/>
    <n v="35.2750871"/>
    <n v="-90.466769400000004"/>
    <s v="Pop Corners - Spicy Queso"/>
    <s v="Food"/>
    <n v="15328462611"/>
    <s v="Friday, July 1, 2022"/>
    <s v="Cash"/>
    <n v="111"/>
    <n v="1.5"/>
    <n v="1"/>
    <n v="111"/>
    <n v="1.5"/>
    <n v="1"/>
    <n v="1.5"/>
    <n v="1.5"/>
    <d v="2022-07-01T00:00:00"/>
    <x v="118"/>
    <s v="Food"/>
    <x v="1"/>
    <b v="1"/>
    <n v="1.5"/>
    <n v="1"/>
    <s v="Pop Corners "/>
    <s v=" Spicy Queso"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28493843"/>
    <s v="Friday, July 1, 2022"/>
    <s v="Credit"/>
    <n v="141"/>
    <n v="2"/>
    <n v="1"/>
    <n v="141"/>
    <n v="2"/>
    <n v="1"/>
    <n v="2"/>
    <n v="2"/>
    <d v="2022-07-07T00:00:00"/>
    <x v="150"/>
    <s v="Cell is Blank - Dis-regard"/>
    <x v="0"/>
    <b v="1"/>
    <n v="2"/>
    <n v="1.3333333333333333"/>
    <s v="Canada Dry "/>
    <s v=" Ginger Ale &amp; Lemonde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28612126"/>
    <s v="Friday, July 1, 2022"/>
    <s v="Credit"/>
    <n v="139"/>
    <n v="2.5"/>
    <n v="1"/>
    <n v="139"/>
    <n v="2.5"/>
    <n v="1"/>
    <n v="2.5"/>
    <n v="2.5"/>
    <d v="2022-07-01T00:00:00"/>
    <x v="10"/>
    <s v="Food"/>
    <x v="1"/>
    <b v="1"/>
    <n v="2.5"/>
    <n v="1.6666666666666667"/>
    <s v="KitKat "/>
    <s v=" Crisp Wafers"/>
    <m/>
    <s v="Friday"/>
    <s v=" July 1"/>
    <n v="2022"/>
    <n v="6527"/>
  </r>
  <r>
    <s v="Processed"/>
    <s v="VJ300320686"/>
    <s v="Earle Asphalt"/>
    <s v="Earle Asphalt x1371"/>
    <n v="35.2750871"/>
    <n v="-90.466769400000004"/>
    <s v="Snapple Diet Tea - Raspberry"/>
    <s v="Non Carbonated"/>
    <n v="15328778877"/>
    <s v="Friday, July 1, 2022"/>
    <s v="Credit"/>
    <n v="145"/>
    <n v="2.5"/>
    <n v="1"/>
    <n v="145"/>
    <n v="2.5"/>
    <n v="1"/>
    <n v="2.5"/>
    <n v="2.5"/>
    <d v="2022-07-01T00:00:00"/>
    <x v="31"/>
    <s v="Non Carbonated"/>
    <x v="2"/>
    <b v="1"/>
    <n v="2.5"/>
    <n v="1.6666666666666667"/>
    <s v="Snapple Diet Tea "/>
    <s v=" Raspberry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8826693"/>
    <s v="Friday, July 1, 2022"/>
    <s v="Credit"/>
    <n v="141"/>
    <n v="1.5"/>
    <n v="1"/>
    <n v="141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8860832"/>
    <s v="Friday, July 1, 2022"/>
    <s v="Credit"/>
    <n v="141"/>
    <n v="1.5"/>
    <n v="1"/>
    <n v="141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29060544"/>
    <s v="Friday, July 1, 2022"/>
    <s v="Credit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329068915"/>
    <s v="Friday, July 1, 2022"/>
    <s v="Credit"/>
    <n v="148"/>
    <n v="3.5"/>
    <n v="1"/>
    <n v="148"/>
    <n v="3.5"/>
    <n v="1"/>
    <n v="3.5"/>
    <n v="4.75"/>
    <d v="2022-07-07T00:00:00"/>
    <x v="0"/>
    <s v="Carbonated"/>
    <x v="0"/>
    <b v="1"/>
    <n v="3.5"/>
    <n v="2.3333333333333335"/>
    <s v="Red Bull "/>
    <s v=" Energy Drink "/>
    <s v=" Sugar Free"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29068915"/>
    <s v="Friday, July 1, 2022"/>
    <s v="Credit"/>
    <n v="125"/>
    <n v="1.25"/>
    <n v="1"/>
    <n v="125"/>
    <n v="1.25"/>
    <n v="1"/>
    <n v="1.25"/>
    <n v="4.75"/>
    <d v="2022-07-07T00:00:00"/>
    <x v="48"/>
    <s v="Food"/>
    <x v="1"/>
    <b v="1"/>
    <n v="1.25"/>
    <n v="0.83333333333333337"/>
    <s v="CheezIt "/>
    <s v=" Original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29072409"/>
    <s v="Friday, July 1, 2022"/>
    <s v="Cash"/>
    <n v="121"/>
    <n v="1.5"/>
    <n v="1"/>
    <n v="121"/>
    <n v="1.5"/>
    <n v="1"/>
    <n v="1.5"/>
    <n v="1.5"/>
    <d v="2022-07-01T00:00:00"/>
    <x v="71"/>
    <s v="Food"/>
    <x v="1"/>
    <b v="1"/>
    <n v="1.5"/>
    <n v="1"/>
    <s v="Funyuns "/>
    <s v=" Flaming Hot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29076041"/>
    <s v="Friday, July 1, 2022"/>
    <s v="Cash"/>
    <n v="146"/>
    <n v="3"/>
    <n v="1"/>
    <n v="146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29088700"/>
    <s v="Friday, July 1, 2022"/>
    <s v="Cash"/>
    <n v="122"/>
    <n v="1.25"/>
    <n v="1"/>
    <n v="122"/>
    <n v="1.25"/>
    <n v="1"/>
    <n v="1.25"/>
    <n v="1.25"/>
    <d v="2022-07-01T00:00:00"/>
    <x v="139"/>
    <s v="Food"/>
    <x v="1"/>
    <b v="1"/>
    <n v="1.25"/>
    <n v="0.83333333333333337"/>
    <s v="Goldfish Baked "/>
    <s v=" Cheddar"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29164889"/>
    <s v="Friday, July 1, 2022"/>
    <s v="Cash"/>
    <n v="143"/>
    <n v="2"/>
    <n v="1"/>
    <n v="143"/>
    <n v="2"/>
    <n v="1"/>
    <n v="2"/>
    <n v="2"/>
    <d v="2022-07-07T00:00:00"/>
    <x v="24"/>
    <s v="Water"/>
    <x v="3"/>
    <b v="1"/>
    <n v="2"/>
    <n v="1.3333333333333333"/>
    <s v="S. Pellegrino Sparkling Mineral Water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9215170"/>
    <s v="Friday, July 1, 2022"/>
    <s v="Cash"/>
    <n v="142"/>
    <n v="1.5"/>
    <n v="1"/>
    <n v="142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9218867"/>
    <s v="Friday, July 1, 2022"/>
    <s v="Cash"/>
    <n v="142"/>
    <n v="1.5"/>
    <n v="1"/>
    <n v="142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29220305"/>
    <s v="Friday, July 1, 2022"/>
    <s v="Cash"/>
    <n v="142"/>
    <n v="1.5"/>
    <n v="1"/>
    <n v="142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Kinder - Bueno - Crispy Creamy Chocolate"/>
    <s v="Food"/>
    <n v="15329461965"/>
    <s v="Friday, July 1, 2022"/>
    <s v="Cash"/>
    <n v="135"/>
    <n v="2"/>
    <n v="1"/>
    <n v="135"/>
    <n v="2"/>
    <n v="1"/>
    <n v="2"/>
    <n v="2"/>
    <d v="2022-07-07T00:00:00"/>
    <x v="78"/>
    <s v="Food"/>
    <x v="1"/>
    <b v="1"/>
    <n v="2"/>
    <n v="1.3333333333333333"/>
    <s v="Kinder "/>
    <s v=" Bueno "/>
    <s v=" Crispy Creamy Chocolate"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29493289"/>
    <s v="Friday, July 1, 2022"/>
    <s v="Cash"/>
    <n v="144"/>
    <n v="1.5"/>
    <n v="1"/>
    <n v="144"/>
    <n v="1.5"/>
    <n v="1"/>
    <n v="1.5"/>
    <n v="1.5"/>
    <d v="2022-07-01T00:00:00"/>
    <x v="29"/>
    <s v="Water"/>
    <x v="3"/>
    <b v="1"/>
    <n v="1.5"/>
    <n v="1"/>
    <s v="Poland Springs Water"/>
    <m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329621290"/>
    <s v="Friday, July 1, 2022"/>
    <s v="Cash"/>
    <n v="141"/>
    <n v="2"/>
    <n v="1"/>
    <n v="141"/>
    <n v="2"/>
    <n v="1"/>
    <n v="2"/>
    <n v="2"/>
    <d v="2022-07-01T00:00:00"/>
    <x v="33"/>
    <s v="Non Carbonated"/>
    <x v="2"/>
    <b v="1"/>
    <n v="2"/>
    <n v="1.3333333333333333"/>
    <s v="V8 Vegetable Juice "/>
    <s v=" Original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29689288"/>
    <s v="Friday, July 1, 2022"/>
    <s v="Credit"/>
    <n v="158"/>
    <n v="2"/>
    <n v="1"/>
    <n v="158"/>
    <n v="2"/>
    <n v="1"/>
    <n v="2"/>
    <n v="2"/>
    <d v="2022-07-01T00:00:00"/>
    <x v="134"/>
    <s v="Food"/>
    <x v="1"/>
    <b v="1"/>
    <n v="2"/>
    <n v="1.3333333333333333"/>
    <s v="Lenny &amp; Larrys "/>
    <s v=" Chocolate Chip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29729445"/>
    <s v="Friday, July 1, 2022"/>
    <s v="Cash"/>
    <n v="152"/>
    <n v="4"/>
    <n v="1"/>
    <n v="152"/>
    <n v="4"/>
    <n v="1"/>
    <n v="4"/>
    <n v="4"/>
    <d v="2022-07-01T00:00:00"/>
    <x v="143"/>
    <s v="Cell is Blank - Dis-regard"/>
    <x v="1"/>
    <b v="1"/>
    <n v="4"/>
    <n v="2.6666666666666665"/>
    <s v="Oreo Mini "/>
    <s v=" Go Paks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29787522"/>
    <s v="Friday, July 1, 2022"/>
    <s v="Cash"/>
    <n v="160"/>
    <n v="4"/>
    <n v="1"/>
    <n v="160"/>
    <n v="4"/>
    <n v="1"/>
    <n v="4"/>
    <n v="4"/>
    <d v="2022-07-01T00:00:00"/>
    <x v="144"/>
    <s v="Cell is Blank - Dis-regard"/>
    <x v="1"/>
    <b v="1"/>
    <n v="4"/>
    <n v="2.6666666666666665"/>
    <s v="Teddy Grahams "/>
    <s v=" Go Paks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29816135"/>
    <s v="Friday, July 1, 2022"/>
    <s v="Credit"/>
    <n v="139"/>
    <n v="2.5"/>
    <n v="1"/>
    <n v="139"/>
    <n v="2.5"/>
    <n v="1"/>
    <n v="2.5"/>
    <n v="2.5"/>
    <d v="2022-07-01T00:00:00"/>
    <x v="10"/>
    <s v="Food"/>
    <x v="1"/>
    <b v="1"/>
    <n v="2.5"/>
    <n v="1.6666666666666667"/>
    <s v="KitKat "/>
    <s v=" Crisp Wafers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329828747"/>
    <s v="Friday, July 1, 2022"/>
    <s v="Credit"/>
    <n v="157"/>
    <n v="3"/>
    <n v="1"/>
    <n v="157"/>
    <n v="3"/>
    <n v="1"/>
    <n v="3"/>
    <n v="3"/>
    <d v="2022-07-01T00:00:00"/>
    <x v="98"/>
    <s v="Food"/>
    <x v="1"/>
    <b v="1"/>
    <n v="3"/>
    <n v="2"/>
    <s v="Lenny &amp; Larrys "/>
    <s v=" SnickerDoodle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29886166"/>
    <s v="Friday, July 1, 2022"/>
    <s v="Cash"/>
    <n v="140"/>
    <n v="2"/>
    <n v="1"/>
    <n v="140"/>
    <n v="2"/>
    <n v="1"/>
    <n v="2"/>
    <n v="2"/>
    <d v="2022-07-01T00:00:00"/>
    <x v="93"/>
    <s v="Non Carbonated"/>
    <x v="2"/>
    <b v="1"/>
    <n v="2"/>
    <n v="1.3333333333333333"/>
    <s v="Iberia Coconut Water"/>
    <m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Popchips Potato - Barbeque"/>
    <s v="Food"/>
    <n v="15329976136"/>
    <s v="Friday, July 1, 2022"/>
    <s v="Cash"/>
    <n v="111"/>
    <n v="1.5"/>
    <n v="1"/>
    <n v="111"/>
    <n v="1.5"/>
    <n v="1"/>
    <n v="1.5"/>
    <n v="1.5"/>
    <d v="2022-07-01T00:00:00"/>
    <x v="61"/>
    <s v="Food"/>
    <x v="1"/>
    <b v="1"/>
    <n v="1.5"/>
    <n v="1"/>
    <s v="Popchips Potato "/>
    <s v=" Barbeque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29981185"/>
    <s v="Friday, July 1, 2022"/>
    <s v="Cash"/>
    <n v="113"/>
    <n v="1.5"/>
    <n v="1"/>
    <n v="113"/>
    <n v="1.5"/>
    <n v="1"/>
    <n v="1.5"/>
    <n v="1.5"/>
    <d v="2022-07-01T00:00:00"/>
    <x v="3"/>
    <s v="Food"/>
    <x v="1"/>
    <b v="1"/>
    <n v="1.5"/>
    <n v="1"/>
    <s v="Miss Vickie's Potato Chip "/>
    <s v=" Sea Salt &amp; Vinega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30217531"/>
    <s v="Friday, July 1, 2022"/>
    <s v="Cash"/>
    <n v="146"/>
    <n v="3"/>
    <n v="1"/>
    <n v="146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330279995"/>
    <s v="Friday, July 1, 2022"/>
    <s v="Cash"/>
    <n v="148"/>
    <n v="3.5"/>
    <n v="1"/>
    <n v="148"/>
    <n v="3.5"/>
    <n v="1"/>
    <n v="3.5"/>
    <n v="3.5"/>
    <d v="2022-07-07T00:00:00"/>
    <x v="0"/>
    <s v="Carbonated"/>
    <x v="0"/>
    <b v="1"/>
    <n v="3.5"/>
    <n v="2.3333333333333335"/>
    <s v="Red Bull "/>
    <s v=" Energy Drink "/>
    <s v=" Sugar Free"/>
    <s v="Friday"/>
    <s v=" July 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0339328"/>
    <s v="Friday, July 1, 2022"/>
    <s v="Credit"/>
    <n v="144"/>
    <n v="1.5"/>
    <n v="1"/>
    <n v="144"/>
    <n v="1.5"/>
    <n v="1"/>
    <n v="1.5"/>
    <n v="1.5"/>
    <d v="2022-07-01T00:00:00"/>
    <x v="29"/>
    <s v="Water"/>
    <x v="3"/>
    <b v="1"/>
    <n v="1.5"/>
    <n v="1"/>
    <s v="Poland Springs Water"/>
    <m/>
    <m/>
    <s v="Friday"/>
    <s v=" July 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30343188"/>
    <s v="Friday, July 1, 2022"/>
    <s v="Credit"/>
    <n v="146"/>
    <n v="3"/>
    <n v="1"/>
    <n v="146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30355408"/>
    <s v="Friday, July 1, 2022"/>
    <s v="Credit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30358017"/>
    <s v="Friday, July 1, 2022"/>
    <s v="Credit"/>
    <n v="144"/>
    <n v="1.5"/>
    <n v="1"/>
    <n v="144"/>
    <n v="1.5"/>
    <n v="1"/>
    <n v="1.5"/>
    <n v="1.5"/>
    <d v="2022-07-01T00:00:00"/>
    <x v="29"/>
    <s v="Water"/>
    <x v="3"/>
    <b v="1"/>
    <n v="1.5"/>
    <n v="1"/>
    <s v="Poland Springs Water"/>
    <m/>
    <m/>
    <s v="Friday"/>
    <s v=" July 1"/>
    <n v="2022"/>
    <n v="6527"/>
  </r>
  <r>
    <s v="Processed"/>
    <s v="VJ300320692"/>
    <s v="EB Public Library"/>
    <s v="EB Public Library x1380"/>
    <n v="40.416893999999999"/>
    <n v="-74.420399000000003"/>
    <s v="Popchips Potato - Barbeque"/>
    <s v="Food"/>
    <n v="15330362630"/>
    <s v="Friday, July 1, 2022"/>
    <s v="Credit"/>
    <n v="111"/>
    <n v="1.5"/>
    <n v="1"/>
    <n v="111"/>
    <n v="1.5"/>
    <n v="1"/>
    <n v="1.5"/>
    <n v="1.5"/>
    <d v="2022-07-01T00:00:00"/>
    <x v="61"/>
    <s v="Food"/>
    <x v="1"/>
    <b v="1"/>
    <n v="1.5"/>
    <n v="1"/>
    <s v="Popchips Potato "/>
    <s v=" Barbeque"/>
    <m/>
    <s v="Friday"/>
    <s v=" July 1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30453185"/>
    <s v="Friday, July 1, 2022"/>
    <s v="Cash"/>
    <n v="113"/>
    <n v="1.5"/>
    <n v="1"/>
    <n v="113"/>
    <n v="1.5"/>
    <n v="1"/>
    <n v="1.5"/>
    <n v="1.5"/>
    <d v="2022-07-01T00:00:00"/>
    <x v="35"/>
    <s v="Food"/>
    <x v="1"/>
    <b v="1"/>
    <n v="1.5"/>
    <n v="1"/>
    <s v="SunChips Multigrain "/>
    <s v=" Harvest Chedd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30529983"/>
    <s v="Friday, July 1, 2022"/>
    <s v="Cash"/>
    <n v="130"/>
    <n v="1.5"/>
    <n v="1"/>
    <n v="130"/>
    <n v="1.5"/>
    <n v="1"/>
    <n v="1.5"/>
    <n v="1.5"/>
    <d v="2022-07-01T00:00:00"/>
    <x v="149"/>
    <s v="Food"/>
    <x v="1"/>
    <b v="1"/>
    <n v="1.5"/>
    <n v="1"/>
    <s v="Nature's Bakery Fig Bar "/>
    <s v=" Raspberry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0531092"/>
    <s v="Friday, July 1, 2022"/>
    <s v="Cash"/>
    <n v="141"/>
    <n v="1.5"/>
    <n v="1"/>
    <n v="141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30579844"/>
    <s v="Friday, July 1, 2022"/>
    <s v="Cash"/>
    <n v="146"/>
    <n v="3"/>
    <n v="1"/>
    <n v="146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0618157"/>
    <s v="Friday, July 1, 2022"/>
    <s v="Cash"/>
    <n v="144"/>
    <n v="1.5"/>
    <n v="1"/>
    <n v="144"/>
    <n v="1.5"/>
    <n v="1"/>
    <n v="1.5"/>
    <n v="1.5"/>
    <d v="2022-07-01T00:00:00"/>
    <x v="29"/>
    <s v="Water"/>
    <x v="3"/>
    <b v="1"/>
    <n v="1.5"/>
    <n v="1"/>
    <s v="Poland Springs Water"/>
    <m/>
    <m/>
    <s v="Friday"/>
    <s v=" July 1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330627927"/>
    <s v="Friday, July 1, 2022"/>
    <s v="Cash"/>
    <n v="130"/>
    <n v="2"/>
    <n v="1"/>
    <n v="130"/>
    <n v="2"/>
    <n v="1"/>
    <n v="2"/>
    <n v="2"/>
    <d v="2022-07-01T00:00:00"/>
    <x v="10"/>
    <s v="Food"/>
    <x v="1"/>
    <b v="1"/>
    <n v="2"/>
    <n v="1.3333333333333333"/>
    <s v="KitKat "/>
    <s v=" Crisp Wafers"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30686291"/>
    <s v="Friday, July 1, 2022"/>
    <s v="Credit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30798446"/>
    <s v="Friday, July 1, 2022"/>
    <s v="Cash"/>
    <n v="146"/>
    <n v="3"/>
    <n v="1"/>
    <n v="146"/>
    <n v="3"/>
    <n v="1"/>
    <n v="3"/>
    <n v="3"/>
    <d v="2022-07-01T00:00:00"/>
    <x v="5"/>
    <s v="Carbonated"/>
    <x v="0"/>
    <b v="1"/>
    <n v="3"/>
    <n v="2"/>
    <s v="Monster Energy Original"/>
    <m/>
    <m/>
    <s v="Friday"/>
    <s v=" July 1"/>
    <n v="2022"/>
    <n v="6527"/>
  </r>
  <r>
    <s v="Processed"/>
    <s v="VJ300320611"/>
    <s v="Brunswick Sq Mall"/>
    <s v="BSQ Mall x1366 - ATT"/>
    <n v="40.423690999999998"/>
    <n v="-74.380831999999998"/>
    <s v="S. Pellegrino Sparkling Mineral Water"/>
    <s v="Water"/>
    <n v="15330833276"/>
    <s v="Friday, July 1, 2022"/>
    <s v="Cash"/>
    <n v="143"/>
    <n v="2"/>
    <n v="1"/>
    <n v="143"/>
    <n v="2"/>
    <n v="1"/>
    <n v="2"/>
    <n v="2"/>
    <d v="2022-07-07T00:00:00"/>
    <x v="24"/>
    <s v="Water"/>
    <x v="3"/>
    <b v="1"/>
    <n v="2"/>
    <n v="1.3333333333333333"/>
    <s v="S. Pellegrino Sparkling Mineral Water"/>
    <m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1226902"/>
    <s v="Friday, July 1, 2022"/>
    <s v="Cash"/>
    <n v="142"/>
    <n v="1.5"/>
    <n v="1"/>
    <n v="142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1321457"/>
    <s v="Friday, July 1, 2022"/>
    <s v="Cash"/>
    <n v="141"/>
    <n v="1.5"/>
    <n v="1"/>
    <n v="141"/>
    <n v="1.5"/>
    <n v="1"/>
    <n v="1.5"/>
    <n v="1.5"/>
    <d v="2022-07-01T00:00:00"/>
    <x v="156"/>
    <s v="Carbonated"/>
    <x v="0"/>
    <b v="1"/>
    <n v="1.5"/>
    <n v="1"/>
    <s v="Coca Cola "/>
    <s v=" Regular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31353744"/>
    <s v="Friday, July 1, 2022"/>
    <s v="Cash"/>
    <n v="139"/>
    <n v="2.5"/>
    <n v="1"/>
    <n v="139"/>
    <n v="2.5"/>
    <n v="1"/>
    <n v="2.5"/>
    <n v="2.5"/>
    <d v="2022-07-01T00:00:00"/>
    <x v="10"/>
    <s v="Food"/>
    <x v="1"/>
    <b v="1"/>
    <n v="2.5"/>
    <n v="1.6666666666666667"/>
    <s v="KitKat "/>
    <s v=" Crisp Wafers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31390807"/>
    <s v="Friday, July 1, 2022"/>
    <s v="Cash"/>
    <n v="140"/>
    <n v="1.5"/>
    <n v="1"/>
    <n v="140"/>
    <n v="1.5"/>
    <n v="1"/>
    <n v="1.5"/>
    <n v="1.5"/>
    <d v="2022-07-01T00:00:00"/>
    <x v="70"/>
    <s v="Carbonated"/>
    <x v="0"/>
    <b v="1"/>
    <n v="1.5"/>
    <n v="1"/>
    <s v="Sunkist Soda "/>
    <s v=" Orange"/>
    <m/>
    <s v="Friday"/>
    <s v=" July 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31757077"/>
    <s v="Saturday, July 2, 2022"/>
    <s v="Cash"/>
    <n v="114"/>
    <n v="2"/>
    <n v="1"/>
    <n v="114"/>
    <n v="2"/>
    <n v="1"/>
    <n v="2"/>
    <n v="2"/>
    <d v="2022-07-01T00:00:00"/>
    <x v="16"/>
    <s v="Food"/>
    <x v="1"/>
    <b v="1"/>
    <n v="2"/>
    <n v="1.3333333333333333"/>
    <s v="Cheetos "/>
    <s v=" Fleming Hot Crunchy"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Pop Corners - Kettle Corn"/>
    <s v="Food"/>
    <n v="15332278591"/>
    <s v="Saturday, July 2, 2022"/>
    <s v="Cash"/>
    <n v="110"/>
    <n v="1.5"/>
    <n v="1"/>
    <n v="110"/>
    <n v="1.5"/>
    <n v="1"/>
    <n v="1.5"/>
    <n v="1.5"/>
    <d v="2022-07-02T00:00:00"/>
    <x v="113"/>
    <s v="Food"/>
    <x v="1"/>
    <b v="1"/>
    <n v="1.5"/>
    <n v="1"/>
    <s v="Pop Corners "/>
    <s v=" Kettle Corn"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32310315"/>
    <s v="Saturday, July 2, 2022"/>
    <s v="Cash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2434764"/>
    <s v="Saturday, July 2, 2022"/>
    <s v="Cash"/>
    <n v="141"/>
    <n v="1.5"/>
    <n v="1"/>
    <n v="141"/>
    <n v="1.5"/>
    <n v="1"/>
    <n v="1.5"/>
    <n v="1.5"/>
    <d v="2022-07-02T00:00:00"/>
    <x v="156"/>
    <s v="Carbonated"/>
    <x v="0"/>
    <b v="1"/>
    <n v="1.5"/>
    <n v="1"/>
    <s v="Coca Cola "/>
    <s v=" Regular"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32445365"/>
    <s v="Saturday, July 2, 2022"/>
    <s v="Credit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32476677"/>
    <s v="Saturday, July 2, 2022"/>
    <s v="Cash"/>
    <n v="110"/>
    <n v="1.5"/>
    <n v="1"/>
    <n v="110"/>
    <n v="1.5"/>
    <n v="1"/>
    <n v="1.5"/>
    <n v="1.5"/>
    <d v="2022-07-02T00:00:00"/>
    <x v="71"/>
    <s v="Food"/>
    <x v="1"/>
    <b v="1"/>
    <n v="1.5"/>
    <n v="1"/>
    <s v="Funyuns "/>
    <s v=" Flaming Hot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2477081"/>
    <s v="Saturday, July 2, 2022"/>
    <s v="Cash"/>
    <n v="142"/>
    <n v="1.5"/>
    <n v="1"/>
    <n v="142"/>
    <n v="1.5"/>
    <n v="1"/>
    <n v="1.5"/>
    <n v="1.5"/>
    <d v="2022-07-02T00:00:00"/>
    <x v="156"/>
    <s v="Carbonated"/>
    <x v="0"/>
    <b v="1"/>
    <n v="1.5"/>
    <n v="1"/>
    <s v="Coca Cola "/>
    <s v=" Regular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32493228"/>
    <s v="Saturday, July 2, 2022"/>
    <s v="Cash"/>
    <n v="146"/>
    <n v="3"/>
    <n v="1"/>
    <n v="146"/>
    <n v="3"/>
    <n v="1"/>
    <n v="3"/>
    <n v="3"/>
    <d v="2022-07-02T00:00:00"/>
    <x v="5"/>
    <s v="Carbonated"/>
    <x v="0"/>
    <b v="1"/>
    <n v="3"/>
    <n v="2"/>
    <s v="Monster Energy Original"/>
    <m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32494687"/>
    <s v="Saturday, July 2, 2022"/>
    <s v="Cash"/>
    <n v="114"/>
    <n v="2"/>
    <n v="1"/>
    <n v="114"/>
    <n v="2"/>
    <n v="1"/>
    <n v="2"/>
    <n v="2"/>
    <d v="2022-07-02T00:00:00"/>
    <x v="16"/>
    <s v="Food"/>
    <x v="1"/>
    <b v="1"/>
    <n v="2"/>
    <n v="1.3333333333333333"/>
    <s v="Cheetos "/>
    <s v=" Fleming Hot Crunchy"/>
    <m/>
    <s v="Saturday"/>
    <s v=" July 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2651717"/>
    <s v="Saturday, July 2, 2022"/>
    <s v="Cash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Popchips Potato - Barbeque"/>
    <s v="Food"/>
    <n v="15332758755"/>
    <s v="Saturday, July 2, 2022"/>
    <s v="Credit"/>
    <n v="111"/>
    <n v="1.5"/>
    <n v="1"/>
    <n v="111"/>
    <n v="1.5"/>
    <n v="1"/>
    <n v="1.5"/>
    <n v="1.5"/>
    <d v="2022-07-02T00:00:00"/>
    <x v="61"/>
    <s v="Food"/>
    <x v="1"/>
    <b v="1"/>
    <n v="1.5"/>
    <n v="1"/>
    <s v="Popchips Potato "/>
    <s v=" Barbeque"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332761885"/>
    <s v="Saturday, July 2, 2022"/>
    <s v="Credit"/>
    <n v="132"/>
    <n v="2"/>
    <n v="1"/>
    <n v="132"/>
    <n v="2"/>
    <n v="1"/>
    <n v="2"/>
    <n v="2"/>
    <d v="2022-07-02T00:00:00"/>
    <x v="132"/>
    <s v="Food"/>
    <x v="1"/>
    <b v="1"/>
    <n v="2"/>
    <n v="1.3333333333333333"/>
    <s v="Keep Healthy "/>
    <s v=" Chocolate Fudge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32940759"/>
    <s v="Saturday, July 2, 2022"/>
    <s v="Credit"/>
    <n v="112"/>
    <n v="2"/>
    <n v="1"/>
    <n v="112"/>
    <n v="2"/>
    <n v="1"/>
    <n v="2"/>
    <n v="2"/>
    <d v="2022-07-02T00:00:00"/>
    <x v="75"/>
    <s v="Food"/>
    <x v="1"/>
    <b v="1"/>
    <n v="2"/>
    <n v="1.3333333333333333"/>
    <s v="Cheetos Flaming Hot Limon Crunchy"/>
    <m/>
    <m/>
    <s v="Saturday"/>
    <s v=" July 2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333125616"/>
    <s v="Saturday, July 2, 2022"/>
    <s v="Credit"/>
    <n v="142"/>
    <n v="2"/>
    <n v="1"/>
    <n v="142"/>
    <n v="2"/>
    <n v="1"/>
    <n v="2"/>
    <n v="2"/>
    <d v="2022-07-02T00:00:00"/>
    <x v="93"/>
    <s v="Non Carbonated"/>
    <x v="2"/>
    <b v="1"/>
    <n v="2"/>
    <n v="1.3333333333333333"/>
    <s v="Iberia Coconut Water"/>
    <m/>
    <m/>
    <s v="Saturday"/>
    <s v=" July 2"/>
    <n v="2022"/>
    <n v="6527"/>
  </r>
  <r>
    <s v="Processed"/>
    <s v="VJ300320611"/>
    <s v="Brunswick Sq Mall"/>
    <s v="BSQ Mall x1366 - ATT"/>
    <n v="40.423690999999998"/>
    <n v="-74.380831999999998"/>
    <s v="Red Bull - Energy Drink - Sugar Free"/>
    <s v="Carbonated"/>
    <n v="15333243570"/>
    <s v="Saturday, July 2, 2022"/>
    <s v="Credit"/>
    <n v="148"/>
    <n v="3.5"/>
    <n v="1"/>
    <n v="148"/>
    <n v="3.5"/>
    <n v="1"/>
    <n v="3.5"/>
    <n v="3.5"/>
    <d v="2022-07-07T00:00:00"/>
    <x v="0"/>
    <s v="Carbonated"/>
    <x v="0"/>
    <b v="1"/>
    <n v="3.5"/>
    <n v="2.3333333333333335"/>
    <s v="Red Bull "/>
    <s v=" Energy Drink "/>
    <s v=" Sugar Free"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333274097"/>
    <s v="Saturday, July 2, 2022"/>
    <s v="Credit"/>
    <n v="133"/>
    <n v="2.5"/>
    <n v="1"/>
    <n v="133"/>
    <n v="2.5"/>
    <n v="1"/>
    <n v="2.5"/>
    <n v="2.5"/>
    <d v="2022-07-02T00:00:00"/>
    <x v="6"/>
    <s v="Food"/>
    <x v="1"/>
    <b v="1"/>
    <n v="2.5"/>
    <n v="1.6666666666666667"/>
    <s v="Seapoint Farms Dry Roasted Edamame "/>
    <s v=" Wasabi"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33330242"/>
    <s v="Saturday, July 2, 2022"/>
    <s v="Credit"/>
    <n v="122"/>
    <n v="1.25"/>
    <n v="1"/>
    <n v="122"/>
    <n v="1.25"/>
    <n v="1"/>
    <n v="1.25"/>
    <n v="1.25"/>
    <d v="2022-07-02T00:00:00"/>
    <x v="139"/>
    <s v="Food"/>
    <x v="1"/>
    <b v="1"/>
    <n v="1.25"/>
    <n v="0.83333333333333337"/>
    <s v="Goldfish Baked "/>
    <s v=" Cheddar"/>
    <m/>
    <s v="Saturday"/>
    <s v=" July 2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333334037"/>
    <s v="Saturday, July 2, 2022"/>
    <s v="Credit"/>
    <n v="112"/>
    <n v="1.5"/>
    <n v="1"/>
    <n v="112"/>
    <n v="1.5"/>
    <n v="1"/>
    <n v="1.5"/>
    <n v="1.5"/>
    <d v="2022-07-02T00:00:00"/>
    <x v="13"/>
    <s v="Food"/>
    <x v="1"/>
    <b v="1"/>
    <n v="1.5"/>
    <n v="1"/>
    <s v="Miss Vickie's Potato Chip "/>
    <s v=" Sea Salt Original"/>
    <m/>
    <s v="Saturday"/>
    <s v=" July 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3589072"/>
    <s v="Saturday, July 2, 2022"/>
    <s v="Cash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3591108"/>
    <s v="Saturday, July 2, 2022"/>
    <s v="Cash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3592812"/>
    <s v="Saturday, July 2, 2022"/>
    <s v="Cash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33597412"/>
    <s v="Saturday, July 2, 2022"/>
    <s v="Cash"/>
    <n v="144"/>
    <n v="1.5"/>
    <n v="1"/>
    <n v="144"/>
    <n v="1.5"/>
    <n v="1"/>
    <n v="1.5"/>
    <n v="1.5"/>
    <d v="2022-07-02T00:00:00"/>
    <x v="29"/>
    <s v="Water"/>
    <x v="3"/>
    <b v="1"/>
    <n v="1.5"/>
    <n v="1"/>
    <s v="Poland Springs Water"/>
    <m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3800308"/>
    <s v="Saturday, July 2, 2022"/>
    <s v="Cash"/>
    <n v="141"/>
    <n v="1.5"/>
    <n v="1"/>
    <n v="141"/>
    <n v="1.5"/>
    <n v="1"/>
    <n v="1.5"/>
    <n v="1.5"/>
    <d v="2022-07-02T00:00:00"/>
    <x v="156"/>
    <s v="Carbonated"/>
    <x v="0"/>
    <b v="1"/>
    <n v="1.5"/>
    <n v="1"/>
    <s v="Coca Cola "/>
    <s v=" Regular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34316231"/>
    <s v="Saturday, July 2, 2022"/>
    <s v="Cash"/>
    <n v="140"/>
    <n v="1.5"/>
    <n v="1"/>
    <n v="140"/>
    <n v="1.5"/>
    <n v="1"/>
    <n v="1.5"/>
    <n v="1.5"/>
    <d v="2022-07-02T00:00:00"/>
    <x v="70"/>
    <s v="Carbonated"/>
    <x v="0"/>
    <b v="1"/>
    <n v="1.5"/>
    <n v="1"/>
    <s v="Sunkist Soda "/>
    <s v=" Orange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4669318"/>
    <s v="Saturday, July 2, 2022"/>
    <s v="Cash"/>
    <n v="141"/>
    <n v="1.5"/>
    <n v="1"/>
    <n v="141"/>
    <n v="1.5"/>
    <n v="1"/>
    <n v="1.5"/>
    <n v="1.5"/>
    <d v="2022-07-02T00:00:00"/>
    <x v="156"/>
    <s v="Carbonated"/>
    <x v="0"/>
    <b v="1"/>
    <n v="1.5"/>
    <n v="1"/>
    <s v="Coca Cola "/>
    <s v=" Regular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34671339"/>
    <s v="Saturday, July 2, 2022"/>
    <s v="Cash"/>
    <n v="140"/>
    <n v="1.5"/>
    <n v="1"/>
    <n v="140"/>
    <n v="1.5"/>
    <n v="1"/>
    <n v="1.5"/>
    <n v="1.5"/>
    <d v="2022-07-02T00:00:00"/>
    <x v="70"/>
    <s v="Carbonated"/>
    <x v="0"/>
    <b v="1"/>
    <n v="1.5"/>
    <n v="1"/>
    <s v="Sunkist Soda "/>
    <s v=" Orange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34789601"/>
    <s v="Saturday, July 2, 2022"/>
    <s v="Cash"/>
    <n v="139"/>
    <n v="2.5"/>
    <n v="1"/>
    <n v="139"/>
    <n v="2.5"/>
    <n v="1"/>
    <n v="2.5"/>
    <n v="2.5"/>
    <d v="2022-07-02T00:00:00"/>
    <x v="10"/>
    <s v="Food"/>
    <x v="1"/>
    <b v="1"/>
    <n v="2.5"/>
    <n v="1.6666666666666667"/>
    <s v="KitKat "/>
    <s v=" Crisp Wafers"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34789469"/>
    <s v="Saturday, July 2, 2022"/>
    <s v="Cash"/>
    <n v="124"/>
    <n v="1.5"/>
    <n v="1"/>
    <n v="124"/>
    <n v="1.5"/>
    <n v="1"/>
    <n v="1.5"/>
    <n v="1.5"/>
    <d v="2022-07-02T00:00:00"/>
    <x v="128"/>
    <s v="Food"/>
    <x v="1"/>
    <b v="1"/>
    <n v="1.5"/>
    <n v="1"/>
    <s v="Cheetos Cheddar Jalapeno"/>
    <m/>
    <m/>
    <s v="Saturday"/>
    <s v=" July 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35079930"/>
    <s v="Sunday, July 3, 2022"/>
    <s v="Cash"/>
    <n v="141"/>
    <n v="1.5"/>
    <n v="1"/>
    <n v="141"/>
    <n v="1.5"/>
    <n v="1"/>
    <n v="1.5"/>
    <n v="1.5"/>
    <d v="2022-07-03T00:00:00"/>
    <x v="156"/>
    <s v="Carbonated"/>
    <x v="0"/>
    <b v="1"/>
    <n v="1.5"/>
    <n v="1"/>
    <s v="Coca Cola "/>
    <s v=" Regular"/>
    <m/>
    <s v="Sunday"/>
    <s v=" July 3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35548012"/>
    <s v="Sunday, July 3, 2022"/>
    <s v="Credit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Sunday"/>
    <s v=" July 3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36479609"/>
    <s v="Sunday, July 3, 2022"/>
    <s v="Cash"/>
    <n v="113"/>
    <n v="1.5"/>
    <n v="1"/>
    <n v="113"/>
    <n v="1.5"/>
    <n v="1"/>
    <n v="1.5"/>
    <n v="1.5"/>
    <d v="2022-07-03T00:00:00"/>
    <x v="35"/>
    <s v="Food"/>
    <x v="1"/>
    <b v="1"/>
    <n v="1.5"/>
    <n v="1"/>
    <s v="SunChips Multigrain "/>
    <s v=" Harvest Cheddar"/>
    <m/>
    <s v="Sunday"/>
    <s v=" July 3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338248721"/>
    <s v="Monday, July 4, 2022"/>
    <s v="Cash"/>
    <n v="139"/>
    <n v="2"/>
    <n v="1"/>
    <n v="139"/>
    <n v="2"/>
    <n v="1"/>
    <n v="2"/>
    <n v="2"/>
    <d v="2022-07-04T00:00:00"/>
    <x v="110"/>
    <s v="Food"/>
    <x v="1"/>
    <b v="1"/>
    <n v="2"/>
    <n v="1.3333333333333333"/>
    <s v="Keto Bar "/>
    <s v=" Creamy Peanut Butter Chocolate"/>
    <m/>
    <s v="Monday"/>
    <s v=" July 4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339241283"/>
    <s v="Monday, July 4, 2022"/>
    <s v="Cash"/>
    <n v="142"/>
    <n v="2"/>
    <n v="1"/>
    <n v="142"/>
    <n v="2"/>
    <n v="1"/>
    <n v="2"/>
    <n v="2"/>
    <d v="2022-07-04T00:00:00"/>
    <x v="93"/>
    <s v="Non Carbonated"/>
    <x v="2"/>
    <b v="1"/>
    <n v="2"/>
    <n v="1.3333333333333333"/>
    <s v="Iberia Coconut Water"/>
    <m/>
    <m/>
    <s v="Monday"/>
    <s v=" July 4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339297668"/>
    <s v="Monday, July 4, 2022"/>
    <s v="Cash"/>
    <n v="147"/>
    <n v="2.5"/>
    <n v="1"/>
    <n v="147"/>
    <n v="2.5"/>
    <n v="1"/>
    <n v="2.5"/>
    <n v="2.5"/>
    <d v="2022-07-04T00:00:00"/>
    <x v="152"/>
    <s v="Non Carbonated"/>
    <x v="2"/>
    <b v="1"/>
    <n v="2.5"/>
    <n v="1.6666666666666667"/>
    <s v="Snapple Tea "/>
    <s v=" Lemon"/>
    <m/>
    <s v="Monday"/>
    <s v=" July 4"/>
    <n v="2022"/>
    <n v="6527"/>
  </r>
  <r>
    <s v="Processed"/>
    <s v="VJ300320611"/>
    <s v="Brunswick Sq Mall"/>
    <s v="BSQ Mall x1366 - ATT"/>
    <n v="40.423690999999998"/>
    <n v="-74.380831999999998"/>
    <s v="Starbucks Doubleshot Energy - Coffee"/>
    <m/>
    <n v="15339494348"/>
    <s v="Monday, July 4, 2022"/>
    <s v="Cash"/>
    <n v="146"/>
    <n v="3.5"/>
    <n v="1"/>
    <n v="146"/>
    <n v="3.5"/>
    <n v="1"/>
    <n v="3.5"/>
    <n v="3.5"/>
    <d v="2022-07-07T00:00:00"/>
    <x v="146"/>
    <s v="Cell is Blank - Dis-regard"/>
    <x v="2"/>
    <b v="1"/>
    <n v="3.5"/>
    <n v="2.3333333333333335"/>
    <s v="Starbucks Doubleshot Energy "/>
    <s v=" Coffee"/>
    <m/>
    <s v="Monday"/>
    <s v=" July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40300974"/>
    <s v="Tuesday, July 5, 2022"/>
    <s v="Credit"/>
    <n v="146"/>
    <n v="3"/>
    <n v="1"/>
    <n v="146"/>
    <n v="3"/>
    <n v="1"/>
    <n v="3"/>
    <n v="3"/>
    <d v="2022-07-05T00:00:00"/>
    <x v="5"/>
    <s v="Carbonated"/>
    <x v="0"/>
    <b v="1"/>
    <n v="3"/>
    <n v="2"/>
    <s v="Monster Energy Original"/>
    <m/>
    <m/>
    <s v="Tuesday"/>
    <s v=" July 5"/>
    <n v="2022"/>
    <n v="6527"/>
  </r>
  <r>
    <s v="Processed"/>
    <s v="VJ300320686"/>
    <s v="Earle Asphalt"/>
    <s v="Earle Asphalt x1371"/>
    <n v="35.2750871"/>
    <n v="-90.466769400000004"/>
    <s v="Hungry Buddha - Chocolate Chip"/>
    <s v="Food"/>
    <n v="15340676157"/>
    <s v="Tuesday, July 5, 2022"/>
    <s v="Cash"/>
    <n v="137"/>
    <n v="2"/>
    <n v="1"/>
    <n v="137"/>
    <n v="2"/>
    <n v="1"/>
    <n v="2"/>
    <n v="2"/>
    <d v="2022-07-05T00:00:00"/>
    <x v="103"/>
    <s v="Food"/>
    <x v="1"/>
    <b v="1"/>
    <n v="2"/>
    <n v="1.3333333333333333"/>
    <s v="Hungry Buddha "/>
    <s v=" Chocolate Chip"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341452309"/>
    <s v="Tuesday, July 5, 2022"/>
    <s v="Credit"/>
    <n v="121"/>
    <n v="2.5"/>
    <n v="1"/>
    <n v="121"/>
    <n v="2.5"/>
    <n v="1"/>
    <n v="2.5"/>
    <n v="2.5"/>
    <d v="2022-07-05T00:00:00"/>
    <x v="137"/>
    <s v="Food"/>
    <x v="1"/>
    <b v="1"/>
    <n v="2.5"/>
    <n v="1.6666666666666667"/>
    <s v="Snyder's of Hanover Pretzel Pieces "/>
    <s v=" Hot Buff"/>
    <m/>
    <s v="Tuesday"/>
    <s v=" July 5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41577658"/>
    <s v="Tuesday, July 5, 2022"/>
    <s v="Credit"/>
    <n v="146"/>
    <n v="3"/>
    <n v="1"/>
    <n v="146"/>
    <n v="3"/>
    <n v="1"/>
    <n v="3"/>
    <n v="3"/>
    <d v="2022-07-05T00:00:00"/>
    <x v="5"/>
    <s v="Carbonated"/>
    <x v="0"/>
    <b v="1"/>
    <n v="3"/>
    <n v="2"/>
    <s v="Monster Energy Original"/>
    <m/>
    <m/>
    <s v="Tuesday"/>
    <s v=" July 5"/>
    <n v="2022"/>
    <n v="6527"/>
  </r>
  <r>
    <s v="Processed"/>
    <s v="VJ300320611"/>
    <s v="Brunswick Sq Mall"/>
    <s v="BSQ Mall x1366 - ATT"/>
    <n v="40.423690999999998"/>
    <n v="-74.380831999999998"/>
    <s v="Starbucks Doubleshot Energy - Coffee"/>
    <m/>
    <n v="15341598642"/>
    <s v="Tuesday, July 5, 2022"/>
    <s v="Cash"/>
    <n v="146"/>
    <n v="3.5"/>
    <n v="1"/>
    <n v="146"/>
    <n v="3.5"/>
    <n v="1"/>
    <n v="3.5"/>
    <n v="3.5"/>
    <d v="2022-07-07T00:00:00"/>
    <x v="146"/>
    <s v="Cell is Blank - Dis-regard"/>
    <x v="2"/>
    <b v="1"/>
    <n v="3.5"/>
    <n v="2.3333333333333335"/>
    <s v="Starbucks Doubleshot Energy "/>
    <s v=" Coffee"/>
    <m/>
    <s v="Tuesday"/>
    <s v=" July 5"/>
    <n v="2022"/>
    <n v="6527"/>
  </r>
  <r>
    <s v="Processed"/>
    <s v="VJ300320611"/>
    <s v="Brunswick Sq Mall"/>
    <s v="BSQ Mall x1366 - ATT"/>
    <n v="40.423690999999998"/>
    <n v="-74.380831999999998"/>
    <s v="Starbucks Doubleshot Energy - Coffee"/>
    <m/>
    <n v="15341608738"/>
    <s v="Tuesday, July 5, 2022"/>
    <s v="Cash"/>
    <n v="146"/>
    <n v="3.5"/>
    <n v="1"/>
    <n v="146"/>
    <n v="3.5"/>
    <n v="1"/>
    <n v="3.5"/>
    <n v="3.5"/>
    <d v="2022-07-07T00:00:00"/>
    <x v="146"/>
    <s v="Cell is Blank - Dis-regard"/>
    <x v="2"/>
    <b v="1"/>
    <n v="3.5"/>
    <n v="2.3333333333333335"/>
    <s v="Starbucks Doubleshot Energy "/>
    <s v=" Coffee"/>
    <m/>
    <s v="Tuesday"/>
    <s v=" July 5"/>
    <n v="2022"/>
    <n v="6527"/>
  </r>
  <r>
    <s v="Processed"/>
    <s v="VJ300320611"/>
    <s v="Brunswick Sq Mall"/>
    <s v="BSQ Mall x1366 - ATT"/>
    <n v="40.423690999999998"/>
    <n v="-74.380831999999998"/>
    <s v="Starbucks Doubleshot Energy - Coffee"/>
    <m/>
    <n v="15341633751"/>
    <s v="Tuesday, July 5, 2022"/>
    <s v="Cash"/>
    <n v="146"/>
    <n v="3.5"/>
    <n v="1"/>
    <n v="146"/>
    <n v="3.5"/>
    <n v="1"/>
    <n v="3.5"/>
    <n v="3.5"/>
    <d v="2022-07-07T00:00:00"/>
    <x v="146"/>
    <s v="Cell is Blank - Dis-regard"/>
    <x v="2"/>
    <b v="1"/>
    <n v="3.5"/>
    <n v="2.3333333333333335"/>
    <s v="Starbucks Doubleshot Energy "/>
    <s v=" Coffee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41635945"/>
    <s v="Tuesday, July 5, 2022"/>
    <s v="Cash"/>
    <n v="130"/>
    <n v="1.5"/>
    <n v="1"/>
    <n v="130"/>
    <n v="1.5"/>
    <n v="1"/>
    <n v="1.5"/>
    <n v="1.5"/>
    <d v="2022-07-05T00:00:00"/>
    <x v="149"/>
    <s v="Food"/>
    <x v="1"/>
    <b v="1"/>
    <n v="1.5"/>
    <n v="1"/>
    <s v="Nature's Bakery Fig Bar "/>
    <s v=" Raspberry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41641323"/>
    <s v="Tuesday, July 5, 2022"/>
    <s v="Cash"/>
    <n v="132"/>
    <n v="1.5"/>
    <n v="1"/>
    <n v="132"/>
    <n v="1.5"/>
    <n v="1"/>
    <n v="1.5"/>
    <n v="1.5"/>
    <d v="2022-07-05T00:00:00"/>
    <x v="148"/>
    <s v="Food"/>
    <x v="1"/>
    <b v="1"/>
    <n v="1.5"/>
    <n v="1"/>
    <s v="Nature's Bakery Fig Bar "/>
    <s v=" Blueberry"/>
    <m/>
    <s v="Tuesday"/>
    <s v=" July 5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341659275"/>
    <s v="Tuesday, July 5, 2022"/>
    <s v="Cash"/>
    <n v="124"/>
    <n v="1.5"/>
    <n v="1"/>
    <n v="124"/>
    <n v="1.5"/>
    <n v="1"/>
    <n v="1.5"/>
    <n v="1.5"/>
    <d v="2022-07-05T00:00:00"/>
    <x v="48"/>
    <s v="Food"/>
    <x v="1"/>
    <b v="1"/>
    <n v="1.5"/>
    <n v="1"/>
    <s v="CheezIt "/>
    <s v=" Original"/>
    <m/>
    <s v="Tuesday"/>
    <s v=" July 5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41751965"/>
    <s v="Tuesday, July 5, 2022"/>
    <s v="Cash"/>
    <n v="138"/>
    <n v="2"/>
    <n v="1"/>
    <n v="138"/>
    <n v="2"/>
    <n v="1"/>
    <n v="2"/>
    <n v="2"/>
    <d v="2022-07-05T00:00:00"/>
    <x v="110"/>
    <s v="Food"/>
    <x v="1"/>
    <b v="1"/>
    <n v="2"/>
    <n v="1.3333333333333333"/>
    <s v="Keto Bar "/>
    <s v=" Creamy Peanut Butter Chocolate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41866432"/>
    <s v="Tuesday, July 5, 2022"/>
    <s v="Cash"/>
    <n v="141"/>
    <n v="1.5"/>
    <n v="1"/>
    <n v="141"/>
    <n v="1.5"/>
    <n v="1"/>
    <n v="1.5"/>
    <n v="1.5"/>
    <d v="2022-07-05T00:00:00"/>
    <x v="156"/>
    <s v="Carbonated"/>
    <x v="0"/>
    <b v="1"/>
    <n v="1.5"/>
    <n v="1"/>
    <s v="Coca Cola "/>
    <s v=" Regular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41869165"/>
    <s v="Tuesday, July 5, 2022"/>
    <s v="Cash"/>
    <n v="139"/>
    <n v="2.5"/>
    <n v="1"/>
    <n v="139"/>
    <n v="2.5"/>
    <n v="1"/>
    <n v="2.5"/>
    <n v="2.5"/>
    <d v="2022-07-05T00:00:00"/>
    <x v="10"/>
    <s v="Food"/>
    <x v="1"/>
    <b v="1"/>
    <n v="2.5"/>
    <n v="1.6666666666666667"/>
    <s v="KitKat "/>
    <s v=" Crisp Wafers"/>
    <m/>
    <s v="Tuesday"/>
    <s v=" July 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341908756"/>
    <s v="Tuesday, July 5, 2022"/>
    <s v="Credit"/>
    <n v="132"/>
    <n v="2"/>
    <n v="1"/>
    <n v="132"/>
    <n v="2"/>
    <n v="1"/>
    <n v="2"/>
    <n v="2"/>
    <d v="2022-07-05T00:00:00"/>
    <x v="21"/>
    <s v="Food"/>
    <x v="1"/>
    <b v="1"/>
    <n v="2"/>
    <n v="1.3333333333333333"/>
    <s v="Robert Irvine's "/>
    <s v=" Fit Crunch "/>
    <s v="  Chocolate Pea"/>
    <s v="Tuesday"/>
    <s v=" July 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41933305"/>
    <s v="Tuesday, July 5, 2022"/>
    <s v="Cash"/>
    <n v="147"/>
    <n v="2.5"/>
    <n v="1"/>
    <n v="147"/>
    <n v="2.5"/>
    <n v="1"/>
    <n v="2.5"/>
    <n v="2.5"/>
    <d v="2022-07-05T00:00:00"/>
    <x v="81"/>
    <s v="Non Carbonated"/>
    <x v="2"/>
    <b v="1"/>
    <n v="2.5"/>
    <n v="1.6666666666666667"/>
    <s v="Snapple Tea "/>
    <s v=" Raspberry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41939646"/>
    <s v="Tuesday, July 5, 2022"/>
    <s v="Cash"/>
    <n v="147"/>
    <n v="2.5"/>
    <n v="1"/>
    <n v="147"/>
    <n v="2.5"/>
    <n v="1"/>
    <n v="2.5"/>
    <n v="2.5"/>
    <d v="2022-07-05T00:00:00"/>
    <x v="81"/>
    <s v="Non Carbonated"/>
    <x v="2"/>
    <b v="1"/>
    <n v="2.5"/>
    <n v="1.6666666666666667"/>
    <s v="Snapple Tea "/>
    <s v=" Raspberry"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2127606"/>
    <s v="Tuesday, July 5, 2022"/>
    <s v="Credit"/>
    <n v="142"/>
    <n v="1.5"/>
    <n v="1"/>
    <n v="142"/>
    <n v="1.5"/>
    <n v="1"/>
    <n v="1.5"/>
    <n v="1.5"/>
    <d v="2022-07-05T00:00:00"/>
    <x v="44"/>
    <s v="Carbonated"/>
    <x v="0"/>
    <b v="1"/>
    <n v="1.5"/>
    <n v="1"/>
    <s v="Coca Cola "/>
    <s v=" Zero Sugar"/>
    <m/>
    <s v="Tuesday"/>
    <s v=" July 5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342268782"/>
    <s v="Tuesday, July 5, 2022"/>
    <s v="Credit"/>
    <n v="125"/>
    <n v="1.25"/>
    <n v="1"/>
    <n v="125"/>
    <n v="1.25"/>
    <n v="1"/>
    <n v="1.25"/>
    <n v="2.75"/>
    <d v="2022-07-05T00:00:00"/>
    <x v="139"/>
    <s v="Food"/>
    <x v="1"/>
    <b v="1"/>
    <n v="1.25"/>
    <n v="0.83333333333333337"/>
    <s v="Goldfish Baked "/>
    <s v=" Cheddar"/>
    <m/>
    <s v="Tuesday"/>
    <s v=" July 5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342268782"/>
    <s v="Tuesday, July 5, 2022"/>
    <s v="Credit"/>
    <n v="114"/>
    <n v="1.5"/>
    <n v="1"/>
    <n v="114"/>
    <n v="1.5"/>
    <n v="1"/>
    <n v="1.5"/>
    <n v="2.75"/>
    <d v="2022-07-05T00:00:00"/>
    <x v="117"/>
    <s v="Food"/>
    <x v="1"/>
    <b v="1"/>
    <n v="1.5"/>
    <n v="1"/>
    <s v="Pop Corners "/>
    <s v=" Sea Salt"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42589780"/>
    <s v="Tuesday, July 5, 2022"/>
    <s v="Credit"/>
    <n v="140"/>
    <n v="2"/>
    <n v="1"/>
    <n v="140"/>
    <n v="2"/>
    <n v="1"/>
    <n v="2"/>
    <n v="3.5"/>
    <d v="2022-07-05T00:00:00"/>
    <x v="93"/>
    <s v="Non Carbonated"/>
    <x v="2"/>
    <b v="1"/>
    <n v="2"/>
    <n v="1.3333333333333333"/>
    <s v="Iberia Coconut Water"/>
    <m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42589780"/>
    <s v="Tuesday, July 5, 2022"/>
    <s v="Credit"/>
    <n v="113"/>
    <n v="1.5"/>
    <n v="1"/>
    <n v="113"/>
    <n v="1.5"/>
    <n v="1"/>
    <n v="1.5"/>
    <n v="3.5"/>
    <d v="2022-07-05T00:00:00"/>
    <x v="3"/>
    <s v="Food"/>
    <x v="1"/>
    <b v="1"/>
    <n v="1.5"/>
    <n v="1"/>
    <s v="Miss Vickie's Potato Chip "/>
    <s v=" Sea Salt &amp; Vinega"/>
    <m/>
    <s v="Tuesday"/>
    <s v=" July 5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342662293"/>
    <s v="Tuesday, July 5, 2022"/>
    <s v="Cash"/>
    <n v="122"/>
    <n v="1.5"/>
    <n v="1"/>
    <n v="122"/>
    <n v="1.5"/>
    <n v="1"/>
    <n v="1.5"/>
    <n v="1.5"/>
    <d v="2022-07-07T00:00:00"/>
    <x v="18"/>
    <s v="Food"/>
    <x v="1"/>
    <b v="1"/>
    <n v="1.5"/>
    <n v="1"/>
    <s v="Oreo Mini"/>
    <m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42755426"/>
    <s v="Tuesday, July 5, 2022"/>
    <s v="Cash"/>
    <n v="146"/>
    <n v="3"/>
    <n v="1"/>
    <n v="146"/>
    <n v="3"/>
    <n v="1"/>
    <n v="3"/>
    <n v="3"/>
    <d v="2022-07-05T00:00:00"/>
    <x v="5"/>
    <s v="Carbonated"/>
    <x v="0"/>
    <b v="1"/>
    <n v="3"/>
    <n v="2"/>
    <s v="Monster Energy Original"/>
    <m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42898398"/>
    <s v="Tuesday, July 5, 2022"/>
    <s v="Cash"/>
    <n v="113"/>
    <n v="1.5"/>
    <n v="1"/>
    <n v="113"/>
    <n v="1.5"/>
    <n v="1"/>
    <n v="1.5"/>
    <n v="1.5"/>
    <d v="2022-07-05T00:00:00"/>
    <x v="3"/>
    <s v="Food"/>
    <x v="1"/>
    <b v="1"/>
    <n v="1.5"/>
    <n v="1"/>
    <s v="Miss Vickie's Potato Chip "/>
    <s v=" Sea Salt &amp; Vinega"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42907244"/>
    <s v="Tuesday, July 5, 2022"/>
    <s v="Cash"/>
    <n v="113"/>
    <n v="1.5"/>
    <n v="1"/>
    <n v="113"/>
    <n v="1.5"/>
    <n v="1"/>
    <n v="1.5"/>
    <n v="1.5"/>
    <d v="2022-07-05T00:00:00"/>
    <x v="3"/>
    <s v="Food"/>
    <x v="1"/>
    <b v="1"/>
    <n v="1.5"/>
    <n v="1"/>
    <s v="Miss Vickie's Potato Chip "/>
    <s v=" Sea Salt &amp; Vinega"/>
    <m/>
    <s v="Tuesday"/>
    <s v=" July 5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42924432"/>
    <s v="Tuesday, July 5, 2022"/>
    <s v="Cash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42965079"/>
    <s v="Tuesday, July 5, 2022"/>
    <s v="Cash"/>
    <n v="145"/>
    <n v="2.5"/>
    <n v="1"/>
    <n v="145"/>
    <n v="2.5"/>
    <n v="1"/>
    <n v="2.5"/>
    <n v="2.5"/>
    <d v="2022-07-05T00:00:00"/>
    <x v="37"/>
    <s v="Non Carbonated"/>
    <x v="2"/>
    <b v="1"/>
    <n v="2.5"/>
    <n v="1.6666666666666667"/>
    <s v="Snapple Diet Tea "/>
    <s v=" Peach Tea"/>
    <m/>
    <s v="Tuesday"/>
    <s v=" July 5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42972789"/>
    <s v="Tuesday, July 5, 2022"/>
    <s v="Cash"/>
    <n v="110"/>
    <n v="1.5"/>
    <n v="1"/>
    <n v="110"/>
    <n v="1.5"/>
    <n v="1"/>
    <n v="1.5"/>
    <n v="1.5"/>
    <d v="2022-07-05T00:00:00"/>
    <x v="35"/>
    <s v="Food"/>
    <x v="1"/>
    <b v="1"/>
    <n v="1.5"/>
    <n v="1"/>
    <s v="SunChips Multigrain "/>
    <s v=" Harvest Cheddar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43199001"/>
    <s v="Tuesday, July 5, 2022"/>
    <s v="Credit"/>
    <n v="146"/>
    <n v="3"/>
    <n v="1"/>
    <n v="146"/>
    <n v="3"/>
    <n v="1"/>
    <n v="3"/>
    <n v="3"/>
    <d v="2022-07-05T00:00:00"/>
    <x v="5"/>
    <s v="Carbonated"/>
    <x v="0"/>
    <b v="1"/>
    <n v="3"/>
    <n v="2"/>
    <s v="Monster Energy Original"/>
    <m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43533651"/>
    <s v="Tuesday, July 5, 2022"/>
    <s v="Cash"/>
    <n v="147"/>
    <n v="2.5"/>
    <n v="1"/>
    <n v="147"/>
    <n v="2.5"/>
    <n v="1"/>
    <n v="2.5"/>
    <n v="2.5"/>
    <d v="2022-07-05T00:00:00"/>
    <x v="81"/>
    <s v="Non Carbonated"/>
    <x v="2"/>
    <b v="1"/>
    <n v="2.5"/>
    <n v="1.6666666666666667"/>
    <s v="Snapple Tea "/>
    <s v=" Raspberry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43533775"/>
    <s v="Tuesday, July 5, 2022"/>
    <s v="Cash"/>
    <n v="143"/>
    <n v="2.5"/>
    <n v="1"/>
    <n v="143"/>
    <n v="2.5"/>
    <n v="1"/>
    <n v="2.5"/>
    <n v="2.5"/>
    <d v="2022-07-05T00:00:00"/>
    <x v="152"/>
    <s v="Non Carbonated"/>
    <x v="2"/>
    <b v="1"/>
    <n v="2.5"/>
    <n v="1.6666666666666667"/>
    <s v="Snapple Tea "/>
    <s v=" Lemon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44486599"/>
    <s v="Tuesday, July 5, 2022"/>
    <s v="Cash"/>
    <n v="142"/>
    <n v="1.5"/>
    <n v="1"/>
    <n v="142"/>
    <n v="1.5"/>
    <n v="1"/>
    <n v="1.5"/>
    <n v="1.5"/>
    <d v="2022-07-05T00:00:00"/>
    <x v="156"/>
    <s v="Carbonated"/>
    <x v="0"/>
    <b v="1"/>
    <n v="1.5"/>
    <n v="1"/>
    <s v="Coca Cola "/>
    <s v=" Regular"/>
    <m/>
    <s v="Tuesday"/>
    <s v=" July 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45099213"/>
    <s v="Wednesday, July 6, 2022"/>
    <s v="Cash"/>
    <n v="147"/>
    <n v="2.5"/>
    <n v="1"/>
    <n v="147"/>
    <n v="2.5"/>
    <n v="1"/>
    <n v="2.5"/>
    <n v="2.5"/>
    <d v="2022-07-06T00:00:00"/>
    <x v="81"/>
    <s v="Non Carbonated"/>
    <x v="2"/>
    <b v="1"/>
    <n v="2.5"/>
    <n v="1.6666666666666667"/>
    <s v="Snapple Tea "/>
    <s v=" Raspberry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45099616"/>
    <s v="Wednesday, July 6, 2022"/>
    <s v="Cash"/>
    <n v="139"/>
    <n v="2.5"/>
    <n v="1"/>
    <n v="139"/>
    <n v="2.5"/>
    <n v="1"/>
    <n v="2.5"/>
    <n v="2.5"/>
    <d v="2022-07-06T00:00:00"/>
    <x v="10"/>
    <s v="Food"/>
    <x v="1"/>
    <b v="1"/>
    <n v="2.5"/>
    <n v="1.6666666666666667"/>
    <s v="KitKat "/>
    <s v=" Crisp Wafers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46009565"/>
    <s v="Wednesday, July 6, 2022"/>
    <s v="Cash"/>
    <n v="130"/>
    <n v="1.5"/>
    <n v="1"/>
    <n v="130"/>
    <n v="1.5"/>
    <n v="1"/>
    <n v="1.5"/>
    <n v="1.5"/>
    <d v="2022-07-06T00:00:00"/>
    <x v="149"/>
    <s v="Food"/>
    <x v="1"/>
    <b v="1"/>
    <n v="1.5"/>
    <n v="1"/>
    <s v="Nature's Bakery Fig Bar "/>
    <s v=" Raspberry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46010345"/>
    <s v="Wednesday, July 6, 2022"/>
    <s v="Cash"/>
    <n v="145"/>
    <n v="2.5"/>
    <n v="1"/>
    <n v="145"/>
    <n v="2.5"/>
    <n v="1"/>
    <n v="2.5"/>
    <n v="2.5"/>
    <d v="2022-07-06T00:00:00"/>
    <x v="157"/>
    <s v="Non Carbonated"/>
    <x v="2"/>
    <b v="1"/>
    <n v="2.5"/>
    <n v="1.6666666666666667"/>
    <s v="Snapple Tea "/>
    <s v=" Peach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46024726"/>
    <s v="Wednesday, July 6, 2022"/>
    <s v="Cash"/>
    <n v="140"/>
    <n v="2"/>
    <n v="1"/>
    <n v="140"/>
    <n v="2"/>
    <n v="1"/>
    <n v="2"/>
    <n v="2"/>
    <d v="2022-07-06T00:00:00"/>
    <x v="93"/>
    <s v="Non Carbonated"/>
    <x v="2"/>
    <b v="1"/>
    <n v="2"/>
    <n v="1.3333333333333333"/>
    <s v="Iberia Coconut Water"/>
    <m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46030625"/>
    <s v="Wednesday, July 6, 2022"/>
    <s v="Credit"/>
    <n v="138"/>
    <n v="2"/>
    <n v="1"/>
    <n v="138"/>
    <n v="2"/>
    <n v="1"/>
    <n v="2"/>
    <n v="2"/>
    <d v="2022-07-06T00:00:00"/>
    <x v="78"/>
    <s v="Food"/>
    <x v="1"/>
    <b v="1"/>
    <n v="2"/>
    <n v="1.3333333333333333"/>
    <s v="Kinder "/>
    <s v=" Bueno "/>
    <s v=" Crispy Creamy Chocolate"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6366313"/>
    <s v="Wednesday, July 6, 2022"/>
    <s v="Credit"/>
    <n v="142"/>
    <n v="1.5"/>
    <n v="1"/>
    <n v="142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46368715"/>
    <s v="Wednesday, July 6, 2022"/>
    <s v="Credit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346437597"/>
    <s v="Wednesday, July 6, 2022"/>
    <s v="Cash"/>
    <n v="136"/>
    <n v="1.75"/>
    <n v="1"/>
    <n v="136"/>
    <n v="1.75"/>
    <n v="1"/>
    <n v="1.75"/>
    <n v="1.75"/>
    <d v="2022-07-06T00:00:00"/>
    <x v="10"/>
    <s v="Food"/>
    <x v="1"/>
    <b v="1"/>
    <n v="1.75"/>
    <n v="1.1666666666666667"/>
    <s v="KitKat "/>
    <s v=" Crisp Wafers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346579150"/>
    <s v="Wednesday, July 6, 2022"/>
    <s v="Cash"/>
    <n v="112"/>
    <n v="1.5"/>
    <n v="1"/>
    <n v="112"/>
    <n v="1.5"/>
    <n v="1"/>
    <n v="1.5"/>
    <n v="1.5"/>
    <d v="2022-07-06T00:00:00"/>
    <x v="43"/>
    <s v="Food"/>
    <x v="1"/>
    <b v="1"/>
    <n v="1.5"/>
    <n v="1"/>
    <s v="Miss Vickie's Potato Chip "/>
    <s v=" Jalapeno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46749861"/>
    <s v="Wednesday, July 6, 2022"/>
    <s v="Credit"/>
    <n v="140"/>
    <n v="1.5"/>
    <n v="1"/>
    <n v="140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Cheetos Puffs"/>
    <s v="Food"/>
    <n v="15346792825"/>
    <s v="Wednesday, July 6, 2022"/>
    <s v="Cash"/>
    <n v="120"/>
    <n v="1.5"/>
    <n v="1"/>
    <n v="120"/>
    <n v="1.5"/>
    <n v="1"/>
    <n v="1.5"/>
    <n v="1.5"/>
    <d v="2022-07-06T00:00:00"/>
    <x v="127"/>
    <s v="Food"/>
    <x v="1"/>
    <b v="1"/>
    <n v="1.5"/>
    <n v="1"/>
    <s v="Cheetos Puffs"/>
    <m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46903503"/>
    <s v="Wednesday, July 6, 2022"/>
    <s v="Credit"/>
    <n v="146"/>
    <n v="3"/>
    <n v="1"/>
    <n v="146"/>
    <n v="3"/>
    <n v="1"/>
    <n v="3"/>
    <n v="3"/>
    <d v="2022-07-06T00:00:00"/>
    <x v="5"/>
    <s v="Carbonated"/>
    <x v="0"/>
    <b v="1"/>
    <n v="3"/>
    <n v="2"/>
    <s v="Monster Energy Original"/>
    <m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47150090"/>
    <s v="Wednesday, July 6, 2022"/>
    <s v="Cash"/>
    <n v="141"/>
    <n v="1.5"/>
    <n v="1"/>
    <n v="141"/>
    <n v="1.5"/>
    <n v="1"/>
    <n v="1.5"/>
    <n v="1.5"/>
    <d v="2022-07-06T00:00:00"/>
    <x v="150"/>
    <s v="Cell is Blank - Dis-regard"/>
    <x v="0"/>
    <b v="1"/>
    <n v="1.5"/>
    <n v="1"/>
    <s v="Canada Dry "/>
    <s v=" Ginger Ale &amp; Lemonde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47170291"/>
    <s v="Wednesday, July 6, 2022"/>
    <s v="Cash"/>
    <n v="134"/>
    <n v="2.5"/>
    <n v="1"/>
    <n v="134"/>
    <n v="2.5"/>
    <n v="1"/>
    <n v="2.5"/>
    <n v="2.5"/>
    <d v="2022-07-06T00:00:00"/>
    <x v="10"/>
    <s v="Food"/>
    <x v="1"/>
    <b v="1"/>
    <n v="2.5"/>
    <n v="1.6666666666666667"/>
    <s v="KitKat "/>
    <s v=" Crisp Wafers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47170542"/>
    <s v="Wednesday, July 6, 2022"/>
    <s v="Cash"/>
    <n v="124"/>
    <n v="1.5"/>
    <n v="1"/>
    <n v="124"/>
    <n v="1.5"/>
    <n v="1"/>
    <n v="1.5"/>
    <n v="1.5"/>
    <d v="2022-07-06T00:00:00"/>
    <x v="128"/>
    <s v="Food"/>
    <x v="1"/>
    <b v="1"/>
    <n v="1.5"/>
    <n v="1"/>
    <s v="Cheetos Cheddar Jalapeno"/>
    <m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47179205"/>
    <s v="Wednesday, July 6, 2022"/>
    <s v="Credit"/>
    <n v="110"/>
    <n v="1.5"/>
    <n v="1"/>
    <n v="110"/>
    <n v="1.5"/>
    <n v="1"/>
    <n v="1.5"/>
    <n v="1.5"/>
    <d v="2022-07-06T00:00:00"/>
    <x v="35"/>
    <s v="Food"/>
    <x v="1"/>
    <b v="1"/>
    <n v="1.5"/>
    <n v="1"/>
    <s v="SunChips Multigrain "/>
    <s v=" Harvest Cheddar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47190480"/>
    <s v="Wednesday, July 6, 2022"/>
    <s v="Credit"/>
    <n v="110"/>
    <n v="1.5"/>
    <n v="1"/>
    <n v="110"/>
    <n v="1.5"/>
    <n v="1"/>
    <n v="1.5"/>
    <n v="1.5"/>
    <d v="2022-07-06T00:00:00"/>
    <x v="35"/>
    <s v="Food"/>
    <x v="1"/>
    <b v="1"/>
    <n v="1.5"/>
    <n v="1"/>
    <s v="SunChips Multigrain "/>
    <s v=" Harvest Cheddar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7423551"/>
    <s v="Wednesday, July 6, 2022"/>
    <s v="Cash"/>
    <n v="142"/>
    <n v="1.5"/>
    <n v="1"/>
    <n v="142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7514374"/>
    <s v="Wednesday, July 6, 2022"/>
    <s v="Cash"/>
    <n v="142"/>
    <n v="1.5"/>
    <n v="1"/>
    <n v="142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347550659"/>
    <s v="Wednesday, July 6, 2022"/>
    <s v="Cash"/>
    <n v="145"/>
    <n v="2.5"/>
    <n v="1"/>
    <n v="145"/>
    <n v="2.5"/>
    <n v="1"/>
    <n v="2.5"/>
    <n v="2.5"/>
    <d v="2022-07-07T00:00:00"/>
    <x v="81"/>
    <s v="Non Carbonated"/>
    <x v="2"/>
    <b v="1"/>
    <n v="2.5"/>
    <n v="1.6666666666666667"/>
    <s v="Snapple Tea "/>
    <s v=" Raspberry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Made in Nature - Mangoes Sweet &amp; Tangy"/>
    <s v="Food"/>
    <n v="15347603161"/>
    <s v="Wednesday, July 6, 2022"/>
    <s v="Cash"/>
    <n v="135"/>
    <n v="2"/>
    <n v="1"/>
    <n v="135"/>
    <n v="2"/>
    <n v="1"/>
    <n v="2"/>
    <n v="2"/>
    <d v="2022-07-06T00:00:00"/>
    <x v="108"/>
    <s v="Food"/>
    <x v="1"/>
    <b v="1"/>
    <n v="2"/>
    <n v="1.3333333333333333"/>
    <s v="Made in Nature "/>
    <s v=" Mangoes Sweet &amp; Tangy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Chum Fruit Bites - Mango/Strawberry"/>
    <s v="Food"/>
    <n v="15347608786"/>
    <s v="Wednesday, July 6, 2022"/>
    <s v="Cash"/>
    <n v="134"/>
    <n v="1.25"/>
    <n v="1"/>
    <n v="134"/>
    <n v="1.25"/>
    <n v="1"/>
    <n v="1.25"/>
    <n v="1.25"/>
    <d v="2022-07-06T00:00:00"/>
    <x v="30"/>
    <s v="Food"/>
    <x v="1"/>
    <b v="1"/>
    <n v="1.25"/>
    <n v="0.83333333333333337"/>
    <s v="Chum Fruit Bites "/>
    <s v=" Mango/Strawberry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Chum Fruit Bites - Mango/Strawberry"/>
    <s v="Food"/>
    <n v="15347614260"/>
    <s v="Wednesday, July 6, 2022"/>
    <s v="Cash"/>
    <n v="134"/>
    <n v="1.25"/>
    <n v="1"/>
    <n v="134"/>
    <n v="1.25"/>
    <n v="1"/>
    <n v="1.25"/>
    <n v="1.25"/>
    <d v="2022-07-06T00:00:00"/>
    <x v="30"/>
    <s v="Food"/>
    <x v="1"/>
    <b v="1"/>
    <n v="1.25"/>
    <n v="0.83333333333333337"/>
    <s v="Chum Fruit Bites "/>
    <s v=" Mango/Strawberry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347655450"/>
    <s v="Wednesday, July 6, 2022"/>
    <s v="Credit"/>
    <n v="136"/>
    <n v="1.75"/>
    <n v="1"/>
    <n v="136"/>
    <n v="1.75"/>
    <n v="1"/>
    <n v="1.75"/>
    <n v="1.75"/>
    <d v="2022-07-06T00:00:00"/>
    <x v="10"/>
    <s v="Food"/>
    <x v="1"/>
    <b v="1"/>
    <n v="1.75"/>
    <n v="1.1666666666666667"/>
    <s v="KitKat "/>
    <s v=" Crisp Wafers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347657625"/>
    <s v="Wednesday, July 6, 2022"/>
    <s v="Cash"/>
    <n v="136"/>
    <n v="1.75"/>
    <n v="1"/>
    <n v="136"/>
    <n v="1.75"/>
    <n v="1"/>
    <n v="1.75"/>
    <n v="1.75"/>
    <d v="2022-07-06T00:00:00"/>
    <x v="10"/>
    <s v="Food"/>
    <x v="1"/>
    <b v="1"/>
    <n v="1.75"/>
    <n v="1.1666666666666667"/>
    <s v="KitKat "/>
    <s v=" Crisp Wafers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347661238"/>
    <s v="Wednesday, July 6, 2022"/>
    <s v="Cash"/>
    <n v="132"/>
    <n v="2"/>
    <n v="1"/>
    <n v="132"/>
    <n v="2"/>
    <n v="1"/>
    <n v="2"/>
    <n v="2"/>
    <d v="2022-07-06T00:00:00"/>
    <x v="21"/>
    <s v="Food"/>
    <x v="1"/>
    <b v="1"/>
    <n v="2"/>
    <n v="1.3333333333333333"/>
    <s v="Robert Irvine's "/>
    <s v=" Fit Crunch "/>
    <s v="  Chocolate Pea"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7694895"/>
    <s v="Wednesday, July 6, 2022"/>
    <s v="Credit"/>
    <n v="142"/>
    <n v="1.5"/>
    <n v="1"/>
    <n v="142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47782754"/>
    <s v="Wednesday, July 6, 2022"/>
    <s v="Cash"/>
    <n v="146"/>
    <n v="3"/>
    <n v="1"/>
    <n v="146"/>
    <n v="3"/>
    <n v="1"/>
    <n v="3"/>
    <n v="3"/>
    <d v="2022-07-06T00:00:00"/>
    <x v="5"/>
    <s v="Carbonated"/>
    <x v="0"/>
    <b v="1"/>
    <n v="3"/>
    <n v="2"/>
    <s v="Monster Energy Original"/>
    <m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47880751"/>
    <s v="Wednesday, July 6, 2022"/>
    <s v="Cash"/>
    <n v="146"/>
    <n v="3.5"/>
    <n v="1"/>
    <n v="146"/>
    <n v="3.5"/>
    <n v="1"/>
    <n v="3.5"/>
    <n v="3.5"/>
    <d v="2022-07-06T00:00:00"/>
    <x v="88"/>
    <s v="Non Carbonated"/>
    <x v="2"/>
    <b v="1"/>
    <n v="3.5"/>
    <n v="2.3333333333333335"/>
    <s v="Starbucks Doubleshot Energy "/>
    <s v=" Mocha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47881696"/>
    <s v="Wednesday, July 6, 2022"/>
    <s v="Cash"/>
    <n v="110"/>
    <n v="1.5"/>
    <n v="1"/>
    <n v="110"/>
    <n v="1.5"/>
    <n v="1"/>
    <n v="1.5"/>
    <n v="1.5"/>
    <d v="2022-07-06T00:00:00"/>
    <x v="35"/>
    <s v="Food"/>
    <x v="1"/>
    <b v="1"/>
    <n v="1.5"/>
    <n v="1"/>
    <s v="SunChips Multigrain "/>
    <s v=" Harvest Cheddar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347969594"/>
    <s v="Wednesday, July 6, 2022"/>
    <s v="Credit"/>
    <n v="123"/>
    <n v="1.25"/>
    <n v="1"/>
    <n v="123"/>
    <n v="1.25"/>
    <n v="1"/>
    <n v="1.25"/>
    <n v="1.25"/>
    <d v="2022-07-06T00:00:00"/>
    <x v="53"/>
    <s v="Food"/>
    <x v="1"/>
    <b v="1"/>
    <n v="1.25"/>
    <n v="0.83333333333333337"/>
    <s v="CheezIt "/>
    <s v=" White Cheddar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348007238"/>
    <s v="Wednesday, July 6, 2022"/>
    <s v="Credit"/>
    <n v="157"/>
    <n v="3"/>
    <n v="1"/>
    <n v="157"/>
    <n v="3"/>
    <n v="1"/>
    <n v="3"/>
    <n v="3"/>
    <d v="2022-07-06T00:00:00"/>
    <x v="98"/>
    <s v="Food"/>
    <x v="1"/>
    <b v="1"/>
    <n v="3"/>
    <n v="2"/>
    <s v="Lenny &amp; Larrys "/>
    <s v=" SnickerDoodle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348026839"/>
    <s v="Wednesday, July 6, 2022"/>
    <s v="Credit"/>
    <n v="120"/>
    <n v="2.5"/>
    <n v="1"/>
    <n v="120"/>
    <n v="2.5"/>
    <n v="1"/>
    <n v="2.5"/>
    <n v="2.5"/>
    <d v="2022-07-06T00:00:00"/>
    <x v="135"/>
    <s v="Food"/>
    <x v="1"/>
    <b v="1"/>
    <n v="2.5"/>
    <n v="1.6666666666666667"/>
    <s v="Snyder's of Hanover Pretzel Pieces "/>
    <s v=" Honey Mu"/>
    <m/>
    <s v="Wednesday"/>
    <s v=" July 6"/>
    <n v="2022"/>
    <n v="6527"/>
  </r>
  <r>
    <s v="Processed"/>
    <s v="VJ300320686"/>
    <s v="Earle Asphalt"/>
    <s v="Earle Asphalt x1371"/>
    <n v="35.2750871"/>
    <n v="-90.466769400000004"/>
    <s v="Oreo Mini"/>
    <s v="Food"/>
    <n v="15348078992"/>
    <s v="Wednesday, July 6, 2022"/>
    <s v="Cash"/>
    <n v="121"/>
    <n v="1.5"/>
    <n v="1"/>
    <n v="121"/>
    <n v="1.5"/>
    <n v="1"/>
    <n v="1.5"/>
    <n v="1.5"/>
    <d v="2022-07-06T00:00:00"/>
    <x v="18"/>
    <s v="Food"/>
    <x v="1"/>
    <b v="1"/>
    <n v="1.5"/>
    <n v="1"/>
    <s v="Oreo Mini"/>
    <m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8151845"/>
    <s v="Wednesday, July 6, 2022"/>
    <s v="Cash"/>
    <n v="142"/>
    <n v="1.5"/>
    <n v="1"/>
    <n v="142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48158101"/>
    <s v="Wednesday, July 6, 2022"/>
    <s v="Credit"/>
    <n v="140"/>
    <n v="1.5"/>
    <n v="1"/>
    <n v="140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48208553"/>
    <s v="Wednesday, July 6, 2022"/>
    <s v="Cash"/>
    <n v="113"/>
    <n v="1.5"/>
    <n v="1"/>
    <n v="113"/>
    <n v="1.5"/>
    <n v="1"/>
    <n v="1.5"/>
    <n v="1.5"/>
    <d v="2022-07-06T00:00:00"/>
    <x v="35"/>
    <s v="Food"/>
    <x v="1"/>
    <b v="1"/>
    <n v="1.5"/>
    <n v="1"/>
    <s v="SunChips Multigrain "/>
    <s v=" Harvest Cheddar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48210999"/>
    <s v="Wednesday, July 6, 2022"/>
    <s v="Cash"/>
    <n v="113"/>
    <n v="1.5"/>
    <n v="1"/>
    <n v="113"/>
    <n v="1.5"/>
    <n v="1"/>
    <n v="1.5"/>
    <n v="1.5"/>
    <d v="2022-07-06T00:00:00"/>
    <x v="35"/>
    <s v="Food"/>
    <x v="1"/>
    <b v="1"/>
    <n v="1.5"/>
    <n v="1"/>
    <s v="SunChips Multigrain "/>
    <s v=" Harvest Cheddar"/>
    <m/>
    <s v="Wednesday"/>
    <s v=" July 6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48228359"/>
    <s v="Wednesday, July 6, 2022"/>
    <s v="Credit"/>
    <n v="146"/>
    <n v="3"/>
    <n v="1"/>
    <n v="146"/>
    <n v="3"/>
    <n v="1"/>
    <n v="3"/>
    <n v="3"/>
    <d v="2022-07-06T00:00:00"/>
    <x v="5"/>
    <s v="Carbonated"/>
    <x v="0"/>
    <b v="1"/>
    <n v="3"/>
    <n v="2"/>
    <s v="Monster Energy Original"/>
    <m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48239086"/>
    <s v="Wednesday, July 6, 2022"/>
    <s v="Cash"/>
    <n v="142"/>
    <n v="1.5"/>
    <n v="1"/>
    <n v="142"/>
    <n v="1.5"/>
    <n v="1"/>
    <n v="1.5"/>
    <n v="1.5"/>
    <d v="2022-07-06T00:00:00"/>
    <x v="156"/>
    <s v="Carbonated"/>
    <x v="0"/>
    <b v="1"/>
    <n v="1.5"/>
    <n v="1"/>
    <s v="Coca Cola "/>
    <s v=" Regular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48241056"/>
    <s v="Wednesday, July 6, 2022"/>
    <s v="Cash"/>
    <n v="110"/>
    <n v="1.5"/>
    <n v="1"/>
    <n v="110"/>
    <n v="1.5"/>
    <n v="1"/>
    <n v="1.5"/>
    <n v="1.5"/>
    <d v="2022-07-06T00:00:00"/>
    <x v="71"/>
    <s v="Food"/>
    <x v="1"/>
    <b v="1"/>
    <n v="1.5"/>
    <n v="1"/>
    <s v="Funyuns "/>
    <s v=" Flaming Hot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48296354"/>
    <s v="Wednesday, July 6, 2022"/>
    <s v="Cash"/>
    <n v="142"/>
    <n v="1.5"/>
    <n v="1"/>
    <n v="142"/>
    <n v="1.5"/>
    <n v="1"/>
    <n v="1.5"/>
    <n v="1.5"/>
    <d v="2022-07-06T00:00:00"/>
    <x v="44"/>
    <s v="Carbonated"/>
    <x v="0"/>
    <b v="1"/>
    <n v="1.5"/>
    <n v="1"/>
    <s v="Coca Cola "/>
    <s v=" Zero Sugar"/>
    <m/>
    <s v="Wednesday"/>
    <s v=" July 6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348352050"/>
    <s v="Wednesday, July 6, 2022"/>
    <s v="Cash"/>
    <n v="144"/>
    <n v="2.75"/>
    <n v="1"/>
    <n v="144"/>
    <n v="2.75"/>
    <n v="1"/>
    <n v="2.75"/>
    <n v="2.75"/>
    <d v="2022-07-07T00:00:00"/>
    <x v="114"/>
    <s v="Non Carbonated"/>
    <x v="2"/>
    <b v="1"/>
    <n v="2.75"/>
    <n v="1.8333333333333333"/>
    <s v="Bai Antioxidant "/>
    <s v=" Kupang strawberry kiwi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48403659"/>
    <s v="Wednesday, July 6, 2022"/>
    <s v="Cash"/>
    <n v="110"/>
    <n v="1.5"/>
    <n v="1"/>
    <n v="110"/>
    <n v="1.5"/>
    <n v="1"/>
    <n v="1.5"/>
    <n v="1.5"/>
    <d v="2022-07-06T00:00:00"/>
    <x v="71"/>
    <s v="Food"/>
    <x v="1"/>
    <b v="1"/>
    <n v="1.5"/>
    <n v="1"/>
    <s v="Funyuns "/>
    <s v=" Flaming Hot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48463878"/>
    <s v="Wednesday, July 6, 2022"/>
    <s v="Cash"/>
    <n v="145"/>
    <n v="2.5"/>
    <n v="1"/>
    <n v="145"/>
    <n v="2.5"/>
    <n v="1"/>
    <n v="2.5"/>
    <n v="2.5"/>
    <d v="2022-07-06T00:00:00"/>
    <x v="37"/>
    <s v="Non Carbonated"/>
    <x v="2"/>
    <b v="1"/>
    <n v="2.5"/>
    <n v="1.6666666666666667"/>
    <s v="Snapple Diet Tea "/>
    <s v=" Peach Tea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48655795"/>
    <s v="Wednesday, July 6, 2022"/>
    <s v="Cash"/>
    <n v="143"/>
    <n v="2.5"/>
    <n v="1"/>
    <n v="143"/>
    <n v="2.5"/>
    <n v="1"/>
    <n v="2.5"/>
    <n v="2.5"/>
    <d v="2022-07-06T00:00:00"/>
    <x v="152"/>
    <s v="Non Carbonated"/>
    <x v="2"/>
    <b v="1"/>
    <n v="2.5"/>
    <n v="1.6666666666666667"/>
    <s v="Snapple Tea "/>
    <s v=" Lemon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Doritos Spicy Nacho"/>
    <m/>
    <n v="15348665801"/>
    <s v="Wednesday, July 6, 2022"/>
    <s v="Cash"/>
    <n v="113"/>
    <n v="1.5"/>
    <n v="1"/>
    <n v="113"/>
    <n v="1.5"/>
    <n v="1"/>
    <n v="1.5"/>
    <n v="1.5"/>
    <d v="2022-07-06T00:00:00"/>
    <x v="140"/>
    <s v="Cell is Blank - Dis-regard"/>
    <x v="1"/>
    <b v="1"/>
    <n v="1.5"/>
    <n v="1"/>
    <s v="Doritos Spicy Nacho"/>
    <m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48839476"/>
    <s v="Wednesday, July 6, 2022"/>
    <s v="Cash"/>
    <n v="147"/>
    <n v="2.5"/>
    <n v="1"/>
    <n v="147"/>
    <n v="2.5"/>
    <n v="1"/>
    <n v="2.5"/>
    <n v="2.5"/>
    <d v="2022-07-06T00:00:00"/>
    <x v="81"/>
    <s v="Non Carbonated"/>
    <x v="2"/>
    <b v="1"/>
    <n v="2.5"/>
    <n v="1.6666666666666667"/>
    <s v="Snapple Tea "/>
    <s v=" Raspberry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48796772"/>
    <s v="Wednesday, July 6, 2022"/>
    <s v="Cash"/>
    <n v="145"/>
    <n v="2.5"/>
    <n v="1"/>
    <n v="145"/>
    <n v="2.5"/>
    <n v="1"/>
    <n v="2.5"/>
    <n v="2.5"/>
    <d v="2022-07-06T00:00:00"/>
    <x v="157"/>
    <s v="Non Carbonated"/>
    <x v="2"/>
    <b v="1"/>
    <n v="2.5"/>
    <n v="1.6666666666666667"/>
    <s v="Snapple Tea "/>
    <s v=" Peach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48820915"/>
    <s v="Wednesday, July 6, 2022"/>
    <s v="Credit"/>
    <n v="151"/>
    <n v="4"/>
    <n v="1"/>
    <n v="151"/>
    <n v="4"/>
    <n v="1"/>
    <n v="4"/>
    <n v="4"/>
    <d v="2022-07-06T00:00:00"/>
    <x v="142"/>
    <s v="Cell is Blank - Dis-regard"/>
    <x v="1"/>
    <b v="1"/>
    <n v="4"/>
    <n v="2.6666666666666665"/>
    <s v="Mini Chips Ahoy "/>
    <s v=" Go Paks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48812660"/>
    <s v="Wednesday, July 6, 2022"/>
    <s v="Credit"/>
    <n v="122"/>
    <n v="1.25"/>
    <n v="1"/>
    <n v="122"/>
    <n v="1.25"/>
    <n v="1"/>
    <n v="1.25"/>
    <n v="1.25"/>
    <d v="2022-07-06T00:00:00"/>
    <x v="139"/>
    <s v="Food"/>
    <x v="1"/>
    <b v="1"/>
    <n v="1.25"/>
    <n v="0.83333333333333337"/>
    <s v="Goldfish Baked "/>
    <s v=" Cheddar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49068636"/>
    <s v="Wednesday, July 6, 2022"/>
    <s v="Cash"/>
    <n v="140"/>
    <n v="1.5"/>
    <n v="1"/>
    <n v="140"/>
    <n v="1.5"/>
    <n v="1"/>
    <n v="1.5"/>
    <n v="1.5"/>
    <d v="2022-07-06T00:00:00"/>
    <x v="70"/>
    <s v="Carbonated"/>
    <x v="0"/>
    <b v="1"/>
    <n v="1.5"/>
    <n v="1"/>
    <s v="Sunkist Soda "/>
    <s v=" Orange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49071383"/>
    <s v="Wednesday, July 6, 2022"/>
    <s v="Cash"/>
    <n v="140"/>
    <n v="1.5"/>
    <n v="1"/>
    <n v="140"/>
    <n v="1.5"/>
    <n v="1"/>
    <n v="1.5"/>
    <n v="1.5"/>
    <d v="2022-07-06T00:00:00"/>
    <x v="70"/>
    <s v="Carbonated"/>
    <x v="0"/>
    <b v="1"/>
    <n v="1.5"/>
    <n v="1"/>
    <s v="Sunkist Soda "/>
    <s v=" Orange"/>
    <m/>
    <s v="Wednesday"/>
    <s v=" July 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49423250"/>
    <s v="Wednesday, July 6, 2022"/>
    <s v="Cash"/>
    <n v="142"/>
    <n v="1.5"/>
    <n v="1"/>
    <n v="142"/>
    <n v="1.5"/>
    <n v="1"/>
    <n v="1.5"/>
    <n v="1.5"/>
    <d v="2022-07-06T00:00:00"/>
    <x v="156"/>
    <s v="Carbonated"/>
    <x v="0"/>
    <b v="1"/>
    <n v="1.5"/>
    <n v="1"/>
    <s v="Coca Cola "/>
    <s v=" Regular"/>
    <m/>
    <s v="Wednesday"/>
    <s v=" July 6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50604819"/>
    <s v="Thursday, July 7, 2022"/>
    <s v="Credit"/>
    <n v="110"/>
    <n v="1.5"/>
    <n v="1"/>
    <n v="110"/>
    <n v="1.5"/>
    <n v="1"/>
    <n v="1.5"/>
    <n v="1.5"/>
    <d v="2022-07-07T00:00:00"/>
    <x v="35"/>
    <s v="Food"/>
    <x v="1"/>
    <b v="1"/>
    <n v="1.5"/>
    <n v="1"/>
    <s v="SunChips Multigrain "/>
    <s v=" Harvest Cheddar"/>
    <m/>
    <s v="Thursday"/>
    <s v=" July 7"/>
    <n v="2022"/>
    <n v="6527"/>
  </r>
  <r>
    <s v="Processed"/>
    <s v="VJ300320686"/>
    <s v="Earle Asphalt"/>
    <s v="Earle Asphalt x1371"/>
    <n v="35.2750871"/>
    <n v="-90.466769400000004"/>
    <s v="Oreo Mini"/>
    <s v="Food"/>
    <n v="15350719522"/>
    <s v="Thursday, July 7, 2022"/>
    <s v="Cash"/>
    <n v="121"/>
    <n v="1.5"/>
    <n v="1"/>
    <n v="121"/>
    <n v="1.5"/>
    <n v="1"/>
    <n v="1.5"/>
    <n v="1.5"/>
    <d v="2022-07-07T00:00:00"/>
    <x v="18"/>
    <s v="Food"/>
    <x v="1"/>
    <b v="1"/>
    <n v="1.5"/>
    <n v="1"/>
    <s v="Oreo Mini"/>
    <m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50747988"/>
    <s v="Thursday, July 7, 2022"/>
    <s v="Credit"/>
    <n v="142"/>
    <n v="1.5"/>
    <n v="1"/>
    <n v="142"/>
    <n v="1.5"/>
    <n v="1"/>
    <n v="1.5"/>
    <n v="1.5"/>
    <d v="2022-07-07T00:00:00"/>
    <x v="44"/>
    <s v="Carbonated"/>
    <x v="0"/>
    <b v="1"/>
    <n v="1.5"/>
    <n v="1"/>
    <s v="Coca Cola "/>
    <s v=" Zero Sugar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351437654"/>
    <s v="Thursday, July 7, 2022"/>
    <s v="Credit"/>
    <n v="141"/>
    <n v="2"/>
    <n v="1"/>
    <n v="141"/>
    <n v="2"/>
    <n v="1"/>
    <n v="2"/>
    <n v="2"/>
    <d v="2022-07-07T00:00:00"/>
    <x v="33"/>
    <s v="Non Carbonated"/>
    <x v="2"/>
    <b v="1"/>
    <n v="2"/>
    <n v="1.3333333333333333"/>
    <s v="V8 Vegetable Juice "/>
    <s v=" Original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51442923"/>
    <s v="Thursday, July 7, 2022"/>
    <s v="Credit"/>
    <n v="138"/>
    <n v="2"/>
    <n v="1"/>
    <n v="138"/>
    <n v="2"/>
    <n v="1"/>
    <n v="2"/>
    <n v="2"/>
    <d v="2022-07-07T00:00:00"/>
    <x v="78"/>
    <s v="Food"/>
    <x v="1"/>
    <b v="1"/>
    <n v="2"/>
    <n v="1.3333333333333333"/>
    <s v="Kinder "/>
    <s v=" Bueno "/>
    <s v=" Crispy Creamy Chocolate"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51450029"/>
    <s v="Thursday, July 7, 2022"/>
    <s v="Cash"/>
    <n v="138"/>
    <n v="2"/>
    <n v="1"/>
    <n v="138"/>
    <n v="2"/>
    <n v="1"/>
    <n v="2"/>
    <n v="2"/>
    <d v="2022-07-07T00:00:00"/>
    <x v="78"/>
    <s v="Food"/>
    <x v="1"/>
    <b v="1"/>
    <n v="2"/>
    <n v="1.3333333333333333"/>
    <s v="Kinder "/>
    <s v=" Bueno "/>
    <s v=" Crispy Creamy Chocolate"/>
    <s v="Thursday"/>
    <s v=" July 7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51466338"/>
    <s v="Thursday, July 7, 2022"/>
    <s v="Cash"/>
    <n v="138"/>
    <n v="2"/>
    <n v="1"/>
    <n v="138"/>
    <n v="2"/>
    <n v="1"/>
    <n v="2"/>
    <n v="2"/>
    <d v="2022-07-07T00:00:00"/>
    <x v="110"/>
    <s v="Food"/>
    <x v="1"/>
    <b v="1"/>
    <n v="2"/>
    <n v="1.3333333333333333"/>
    <s v="Keto Bar "/>
    <s v=" Creamy Peanut Butter Chocolate"/>
    <m/>
    <s v="Thursday"/>
    <s v=" July 7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51551326"/>
    <s v="Thursday, July 7, 2022"/>
    <s v="Credit"/>
    <n v="140"/>
    <n v="2.75"/>
    <n v="1"/>
    <n v="140"/>
    <n v="2.75"/>
    <n v="1"/>
    <n v="2.75"/>
    <n v="2.75"/>
    <d v="2022-07-07T00:00:00"/>
    <x v="151"/>
    <s v="Cell is Blank - Dis-regard"/>
    <x v="0"/>
    <b v="1"/>
    <n v="2.75"/>
    <n v="1.8333333333333333"/>
    <s v="Canada Dry "/>
    <s v=" Ginger Ale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51701404"/>
    <s v="Thursday, July 7, 2022"/>
    <s v="Credit"/>
    <n v="138"/>
    <n v="2"/>
    <n v="1"/>
    <n v="138"/>
    <n v="2"/>
    <n v="1"/>
    <n v="2"/>
    <n v="2"/>
    <d v="2022-07-07T00:00:00"/>
    <x v="78"/>
    <s v="Food"/>
    <x v="1"/>
    <b v="1"/>
    <n v="2"/>
    <n v="1.3333333333333333"/>
    <s v="Kinder "/>
    <s v=" Bueno "/>
    <s v=" Crispy Creamy Chocolate"/>
    <s v="Thursday"/>
    <s v=" July 7"/>
    <n v="2022"/>
    <n v="6527"/>
  </r>
  <r>
    <s v="Processed"/>
    <s v="VJ300320686"/>
    <s v="Earle Asphalt"/>
    <s v="Earle Asphalt x1371"/>
    <n v="35.2750871"/>
    <n v="-90.466769400000004"/>
    <s v="Seapoint Farms Dry Roasted Edamame - Wasabi"/>
    <s v="Food"/>
    <n v="15351807035"/>
    <s v="Thursday, July 7, 2022"/>
    <s v="Credit"/>
    <n v="134"/>
    <n v="2.5"/>
    <n v="1"/>
    <n v="134"/>
    <n v="2.5"/>
    <n v="1"/>
    <n v="2.5"/>
    <n v="2.5"/>
    <d v="2022-07-07T00:00:00"/>
    <x v="6"/>
    <s v="Food"/>
    <x v="1"/>
    <b v="1"/>
    <n v="2.5"/>
    <n v="1.6666666666666667"/>
    <s v="Seapoint Farms Dry Roasted Edamame "/>
    <s v=" Wasabi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51959994"/>
    <s v="Thursday, July 7, 2022"/>
    <s v="Cash"/>
    <n v="110"/>
    <n v="1.5"/>
    <n v="1"/>
    <n v="110"/>
    <n v="1.5"/>
    <n v="1"/>
    <n v="1.5"/>
    <n v="1.5"/>
    <d v="2022-07-07T00:00:00"/>
    <x v="35"/>
    <s v="Food"/>
    <x v="1"/>
    <b v="1"/>
    <n v="1.5"/>
    <n v="1"/>
    <s v="SunChips Multigrain "/>
    <s v=" Harvest Cheddar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Doritos Spicy Nacho"/>
    <m/>
    <n v="15352088765"/>
    <s v="Thursday, July 7, 2022"/>
    <s v="Credit"/>
    <n v="113"/>
    <n v="1.5"/>
    <n v="1"/>
    <n v="113"/>
    <n v="1.5"/>
    <n v="1"/>
    <n v="1.5"/>
    <n v="5.5"/>
    <d v="2022-07-07T00:00:00"/>
    <x v="140"/>
    <s v="Cell is Blank - Dis-regard"/>
    <x v="1"/>
    <b v="1"/>
    <n v="1.5"/>
    <n v="1"/>
    <s v="Doritos Spicy Nacho"/>
    <m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52088765"/>
    <s v="Thursday, July 7, 2022"/>
    <s v="Credit"/>
    <n v="134"/>
    <n v="2.5"/>
    <n v="1"/>
    <n v="134"/>
    <n v="2.5"/>
    <n v="1"/>
    <n v="2.5"/>
    <n v="5.5"/>
    <d v="2022-07-07T00:00:00"/>
    <x v="10"/>
    <s v="Food"/>
    <x v="1"/>
    <b v="1"/>
    <n v="2.5"/>
    <n v="1.6666666666666667"/>
    <s v="KitKat "/>
    <s v=" Crisp Wafers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52088765"/>
    <s v="Thursday, July 7, 2022"/>
    <s v="Credit"/>
    <n v="123"/>
    <n v="1.5"/>
    <n v="1"/>
    <n v="123"/>
    <n v="1.5"/>
    <n v="1"/>
    <n v="1.5"/>
    <n v="5.5"/>
    <d v="2022-07-07T00:00:00"/>
    <x v="95"/>
    <s v="Food"/>
    <x v="1"/>
    <b v="1"/>
    <n v="1.5"/>
    <n v="1"/>
    <s v="Lays "/>
    <s v=" Classic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352095466"/>
    <s v="Thursday, July 7, 2022"/>
    <s v="Credit"/>
    <n v="131"/>
    <n v="2"/>
    <n v="1"/>
    <n v="131"/>
    <n v="2"/>
    <n v="1"/>
    <n v="2"/>
    <n v="2"/>
    <d v="2022-07-07T00:00:00"/>
    <x v="21"/>
    <s v="Food"/>
    <x v="1"/>
    <b v="1"/>
    <n v="2"/>
    <n v="1.3333333333333333"/>
    <s v="Robert Irvine's "/>
    <s v=" Fit Crunch "/>
    <s v="  Chocolate Pea"/>
    <s v="Thursday"/>
    <s v=" July 7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52160706"/>
    <s v="Thursday, July 7, 2022"/>
    <s v="Credit"/>
    <n v="140"/>
    <n v="2.75"/>
    <n v="1"/>
    <n v="140"/>
    <n v="2.75"/>
    <n v="1"/>
    <n v="2.75"/>
    <n v="4.25"/>
    <d v="2022-07-07T00:00:00"/>
    <x v="151"/>
    <s v="Cell is Blank - Dis-regard"/>
    <x v="0"/>
    <b v="1"/>
    <n v="2.75"/>
    <n v="1.8333333333333333"/>
    <s v="Canada Dry "/>
    <s v=" Ginger Ale"/>
    <m/>
    <s v="Thursday"/>
    <s v=" July 7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52160706"/>
    <s v="Thursday, July 7, 2022"/>
    <s v="Credit"/>
    <n v="121"/>
    <n v="1.5"/>
    <n v="1"/>
    <n v="121"/>
    <n v="1.5"/>
    <n v="1"/>
    <n v="1.5"/>
    <n v="4.25"/>
    <d v="2022-07-07T00:00:00"/>
    <x v="48"/>
    <s v="Food"/>
    <x v="1"/>
    <b v="1"/>
    <n v="1.5"/>
    <n v="1"/>
    <s v="CheezIt "/>
    <s v=" Original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52300942"/>
    <s v="Thursday, July 7, 2022"/>
    <s v="Cash"/>
    <n v="145"/>
    <n v="2.5"/>
    <n v="1"/>
    <n v="145"/>
    <n v="2.5"/>
    <n v="1"/>
    <n v="2.5"/>
    <n v="2.5"/>
    <d v="2022-07-07T00:00:00"/>
    <x v="157"/>
    <s v="Non Carbonated"/>
    <x v="2"/>
    <b v="1"/>
    <n v="2.5"/>
    <n v="1.6666666666666667"/>
    <s v="Snapple Tea "/>
    <s v=" Peach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52303000"/>
    <s v="Thursday, July 7, 2022"/>
    <s v="Cash"/>
    <n v="134"/>
    <n v="2.5"/>
    <n v="1"/>
    <n v="134"/>
    <n v="2.5"/>
    <n v="1"/>
    <n v="2.5"/>
    <n v="2.5"/>
    <d v="2022-07-07T00:00:00"/>
    <x v="10"/>
    <s v="Food"/>
    <x v="1"/>
    <b v="1"/>
    <n v="2.5"/>
    <n v="1.6666666666666667"/>
    <s v="KitKat "/>
    <s v=" Crisp Wafers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52328014"/>
    <s v="Thursday, July 7, 2022"/>
    <s v="Credit"/>
    <n v="141"/>
    <n v="1.5"/>
    <n v="1"/>
    <n v="141"/>
    <n v="1.5"/>
    <n v="1"/>
    <n v="1.5"/>
    <n v="4.5"/>
    <d v="2022-07-07T00:00:00"/>
    <x v="150"/>
    <s v="Cell is Blank - Dis-regard"/>
    <x v="0"/>
    <b v="1"/>
    <n v="1.5"/>
    <n v="1"/>
    <s v="Canada Dry "/>
    <s v=" Ginger Ale &amp; Lemonde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352328014"/>
    <s v="Thursday, July 7, 2022"/>
    <s v="Credit"/>
    <n v="120"/>
    <n v="1.5"/>
    <n v="1"/>
    <n v="120"/>
    <n v="1.5"/>
    <n v="1"/>
    <n v="1.5"/>
    <n v="4.5"/>
    <d v="2022-07-07T00:00:00"/>
    <x v="139"/>
    <s v="Food"/>
    <x v="1"/>
    <b v="1"/>
    <n v="1.5"/>
    <n v="1"/>
    <s v="Goldfish Baked "/>
    <s v=" Cheddar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352328014"/>
    <s v="Thursday, July 7, 2022"/>
    <s v="Credit"/>
    <n v="123"/>
    <n v="1.5"/>
    <n v="1"/>
    <n v="123"/>
    <n v="1.5"/>
    <n v="1"/>
    <n v="1.5"/>
    <n v="4.5"/>
    <d v="2022-07-07T00:00:00"/>
    <x v="48"/>
    <s v="Food"/>
    <x v="1"/>
    <b v="1"/>
    <n v="1.5"/>
    <n v="1"/>
    <s v="CheezIt "/>
    <s v=" Original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52364356"/>
    <s v="Thursday, July 7, 2022"/>
    <s v="Credit"/>
    <n v="134"/>
    <n v="2"/>
    <n v="1"/>
    <n v="134"/>
    <n v="2"/>
    <n v="1"/>
    <n v="2"/>
    <n v="3.5"/>
    <d v="2022-07-07T00:00:00"/>
    <x v="11"/>
    <s v="Food"/>
    <x v="1"/>
    <b v="1"/>
    <n v="2"/>
    <n v="1.3333333333333333"/>
    <s v="Wonderful Pistachios "/>
    <s v=" Variety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352364356"/>
    <s v="Thursday, July 7, 2022"/>
    <s v="Credit"/>
    <n v="112"/>
    <n v="1.5"/>
    <n v="1"/>
    <n v="112"/>
    <n v="1.5"/>
    <n v="1"/>
    <n v="1.5"/>
    <n v="3.5"/>
    <d v="2022-07-07T00:00:00"/>
    <x v="13"/>
    <s v="Food"/>
    <x v="1"/>
    <b v="1"/>
    <n v="1.5"/>
    <n v="1"/>
    <s v="Miss Vickie's Potato Chip "/>
    <s v=" Sea Salt Original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Keto Bar - Creamy Peanut Butter Chocolate"/>
    <s v="Food"/>
    <n v="15352460192"/>
    <s v="Thursday, July 7, 2022"/>
    <s v="Cash"/>
    <n v="139"/>
    <n v="2"/>
    <n v="1"/>
    <n v="139"/>
    <n v="2"/>
    <n v="1"/>
    <n v="2"/>
    <n v="2"/>
    <d v="2022-07-07T00:00:00"/>
    <x v="110"/>
    <s v="Food"/>
    <x v="1"/>
    <b v="1"/>
    <n v="2"/>
    <n v="1.3333333333333333"/>
    <s v="Keto Bar "/>
    <s v=" Creamy Peanut Butter Chocolate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352637519"/>
    <s v="Thursday, July 7, 2022"/>
    <s v="Cash"/>
    <n v="143"/>
    <n v="2.5"/>
    <n v="1"/>
    <n v="143"/>
    <n v="2.5"/>
    <n v="1"/>
    <n v="2.5"/>
    <n v="2.5"/>
    <d v="2022-07-07T00:00:00"/>
    <x v="37"/>
    <s v="Non Carbonated"/>
    <x v="2"/>
    <b v="1"/>
    <n v="2.5"/>
    <n v="1.6666666666666667"/>
    <s v="Snapple Diet Tea "/>
    <s v=" Peach Tea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352640943"/>
    <s v="Thursday, July 7, 2022"/>
    <s v="Cash"/>
    <n v="123"/>
    <n v="1.5"/>
    <n v="1"/>
    <n v="123"/>
    <n v="1.5"/>
    <n v="1"/>
    <n v="1.5"/>
    <n v="1.5"/>
    <d v="2022-07-07T00:00:00"/>
    <x v="48"/>
    <s v="Food"/>
    <x v="1"/>
    <b v="1"/>
    <n v="1.5"/>
    <n v="1"/>
    <s v="CheezIt "/>
    <s v=" Original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352774122"/>
    <s v="Thursday, July 7, 2022"/>
    <s v="Credit"/>
    <n v="113"/>
    <n v="1.5"/>
    <n v="1"/>
    <n v="113"/>
    <n v="1.5"/>
    <n v="1"/>
    <n v="1.5"/>
    <n v="1.5"/>
    <d v="2022-07-07T00:00:00"/>
    <x v="3"/>
    <s v="Food"/>
    <x v="1"/>
    <b v="1"/>
    <n v="1.5"/>
    <n v="1"/>
    <s v="Miss Vickie's Potato Chip "/>
    <s v=" Sea Salt &amp; Vinega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52778744"/>
    <s v="Thursday, July 7, 2022"/>
    <s v="Cash"/>
    <n v="146"/>
    <n v="3"/>
    <n v="1"/>
    <n v="146"/>
    <n v="3"/>
    <n v="1"/>
    <n v="3"/>
    <n v="3"/>
    <d v="2022-07-07T00:00:00"/>
    <x v="5"/>
    <s v="Carbonated"/>
    <x v="0"/>
    <b v="1"/>
    <n v="3"/>
    <n v="2"/>
    <s v="Monster Energy Original"/>
    <m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52942377"/>
    <s v="Thursday, July 7, 2022"/>
    <s v="Cash"/>
    <n v="146"/>
    <n v="3"/>
    <n v="1"/>
    <n v="146"/>
    <n v="3"/>
    <n v="1"/>
    <n v="3"/>
    <n v="3"/>
    <d v="2022-07-07T00:00:00"/>
    <x v="5"/>
    <s v="Carbonated"/>
    <x v="0"/>
    <b v="1"/>
    <n v="3"/>
    <n v="2"/>
    <s v="Monster Energy Original"/>
    <m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52992834"/>
    <s v="Thursday, July 7, 2022"/>
    <s v="Credit"/>
    <n v="141"/>
    <n v="1.5"/>
    <n v="1"/>
    <n v="141"/>
    <n v="1.5"/>
    <n v="1"/>
    <n v="1.5"/>
    <n v="3"/>
    <d v="2022-07-07T00:00:00"/>
    <x v="150"/>
    <s v="Cell is Blank - Dis-regard"/>
    <x v="0"/>
    <b v="1"/>
    <n v="1.5"/>
    <n v="1"/>
    <s v="Canada Dry "/>
    <s v=" Ginger Ale &amp; Lemonde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52992834"/>
    <s v="Thursday, July 7, 2022"/>
    <s v="Credit"/>
    <n v="113"/>
    <n v="1.5"/>
    <n v="1"/>
    <n v="113"/>
    <n v="1.5"/>
    <n v="1"/>
    <n v="1.5"/>
    <n v="3"/>
    <d v="2022-07-07T00:00:00"/>
    <x v="35"/>
    <s v="Food"/>
    <x v="1"/>
    <b v="1"/>
    <n v="1.5"/>
    <n v="1"/>
    <s v="SunChips Multigrain "/>
    <s v=" Harvest Cheddar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Hungry Buddha - Coconut Cocoa"/>
    <s v="Food"/>
    <n v="15353061546"/>
    <s v="Thursday, July 7, 2022"/>
    <s v="Cash"/>
    <n v="139"/>
    <n v="2"/>
    <n v="1"/>
    <n v="139"/>
    <n v="2"/>
    <n v="1"/>
    <n v="2"/>
    <n v="2"/>
    <d v="2022-07-07T00:00:00"/>
    <x v="107"/>
    <s v="Food"/>
    <x v="1"/>
    <b v="1"/>
    <n v="2"/>
    <n v="1.3333333333333333"/>
    <s v="Hungry Buddha "/>
    <s v=" Coconut Cocoa"/>
    <m/>
    <s v="Thursday"/>
    <s v=" July 7"/>
    <n v="2022"/>
    <n v="6527"/>
  </r>
  <r>
    <s v="Processed"/>
    <s v="VJ300320611"/>
    <s v="Brunswick Sq Mall"/>
    <s v="BSQ Mall x1366 - ATT"/>
    <n v="40.423690999999998"/>
    <n v="-74.380831999999998"/>
    <s v="Bai Antioxidant - Kupang strawberry kiwi"/>
    <s v="Non Carbonated"/>
    <n v="15353344744"/>
    <s v="Thursday, July 7, 2022"/>
    <s v="Cash"/>
    <n v="144"/>
    <n v="2.75"/>
    <n v="1"/>
    <n v="144"/>
    <n v="2.75"/>
    <n v="1"/>
    <n v="2.75"/>
    <n v="2.75"/>
    <d v="2022-07-07T00:00:00"/>
    <x v="114"/>
    <s v="Non Carbonated"/>
    <x v="2"/>
    <b v="1"/>
    <n v="2.75"/>
    <n v="1.8333333333333333"/>
    <s v="Bai Antioxidant "/>
    <s v=" Kupang strawberry kiwi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53406798"/>
    <s v="Thursday, July 7, 2022"/>
    <s v="Cash"/>
    <n v="142"/>
    <n v="1.5"/>
    <n v="1"/>
    <n v="142"/>
    <n v="1.5"/>
    <n v="1"/>
    <n v="1.5"/>
    <n v="1.5"/>
    <d v="2022-07-07T00:00:00"/>
    <x v="156"/>
    <s v="Carbonated"/>
    <x v="0"/>
    <b v="1"/>
    <n v="1.5"/>
    <n v="1"/>
    <s v="Coca Cola "/>
    <s v=" Regular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353408557"/>
    <s v="Thursday, July 7, 2022"/>
    <s v="Cash"/>
    <n v="135"/>
    <n v="1.5"/>
    <n v="1"/>
    <n v="135"/>
    <n v="1.5"/>
    <n v="1"/>
    <n v="1.5"/>
    <n v="1.5"/>
    <d v="2022-07-07T00:00:00"/>
    <x v="125"/>
    <s v="Food"/>
    <x v="1"/>
    <b v="1"/>
    <n v="1.5"/>
    <n v="1"/>
    <s v="Nutri Grain Apple Cinnamon"/>
    <m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53740918"/>
    <s v="Thursday, July 7, 2022"/>
    <s v="Cash"/>
    <n v="140"/>
    <n v="1.5"/>
    <n v="1"/>
    <n v="140"/>
    <n v="1.5"/>
    <n v="1"/>
    <n v="1.5"/>
    <n v="1.5"/>
    <d v="2022-07-07T00:00:00"/>
    <x v="70"/>
    <s v="Carbonated"/>
    <x v="0"/>
    <b v="1"/>
    <n v="1.5"/>
    <n v="1"/>
    <s v="Sunkist Soda "/>
    <s v=" Orange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53811211"/>
    <s v="Thursday, July 7, 2022"/>
    <s v="Cash"/>
    <n v="124"/>
    <n v="1.25"/>
    <n v="1"/>
    <n v="124"/>
    <n v="1.25"/>
    <n v="1"/>
    <n v="1.25"/>
    <n v="1.25"/>
    <d v="2022-07-07T00:00:00"/>
    <x v="86"/>
    <s v="Food"/>
    <x v="1"/>
    <b v="1"/>
    <n v="1.25"/>
    <n v="0.83333333333333337"/>
    <s v="CheezIt "/>
    <s v=" Cheddar Sour Cream and Onion"/>
    <m/>
    <s v="Thursday"/>
    <s v=" July 7"/>
    <n v="2022"/>
    <n v="6527"/>
  </r>
  <r>
    <s v="Processed"/>
    <s v="VJ300320692"/>
    <s v="EB Public Library"/>
    <s v="EB Public Library x1380"/>
    <n v="40.416893999999999"/>
    <n v="-74.420399000000003"/>
    <s v="Popchips Potato - Sea Salt"/>
    <s v="Food"/>
    <n v="15353853571"/>
    <s v="Thursday, July 7, 2022"/>
    <s v="Cash"/>
    <n v="111"/>
    <n v="1.5"/>
    <n v="1"/>
    <n v="111"/>
    <n v="1.5"/>
    <n v="1"/>
    <n v="1.5"/>
    <n v="1.5"/>
    <d v="2022-07-07T00:00:00"/>
    <x v="67"/>
    <s v="Food"/>
    <x v="1"/>
    <b v="1"/>
    <n v="1.5"/>
    <n v="1"/>
    <s v="Popchips Potato "/>
    <s v=" Sea Salt"/>
    <m/>
    <s v="Thursday"/>
    <s v=" July 7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354008408"/>
    <s v="Thursday, July 7, 2022"/>
    <s v="Cash"/>
    <n v="123"/>
    <n v="1.5"/>
    <n v="1"/>
    <n v="123"/>
    <n v="1.5"/>
    <n v="1"/>
    <n v="1.5"/>
    <n v="1.5"/>
    <d v="2022-07-07T00:00:00"/>
    <x v="48"/>
    <s v="Food"/>
    <x v="1"/>
    <b v="1"/>
    <n v="1.5"/>
    <n v="1"/>
    <s v="CheezIt "/>
    <s v=" Original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54196284"/>
    <s v="Thursday, July 7, 2022"/>
    <s v="Cash"/>
    <n v="140"/>
    <n v="1.5"/>
    <n v="1"/>
    <n v="140"/>
    <n v="1.5"/>
    <n v="1"/>
    <n v="1.5"/>
    <n v="1.5"/>
    <d v="2022-07-07T00:00:00"/>
    <x v="70"/>
    <s v="Carbonated"/>
    <x v="0"/>
    <b v="1"/>
    <n v="1.5"/>
    <n v="1"/>
    <s v="Sunkist Soda "/>
    <s v=" Orange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54196562"/>
    <s v="Thursday, July 7, 2022"/>
    <s v="Cash"/>
    <n v="140"/>
    <n v="1.5"/>
    <n v="1"/>
    <n v="140"/>
    <n v="1.5"/>
    <n v="1"/>
    <n v="1.5"/>
    <n v="1.5"/>
    <d v="2022-07-07T00:00:00"/>
    <x v="70"/>
    <s v="Carbonated"/>
    <x v="0"/>
    <b v="1"/>
    <n v="1.5"/>
    <n v="1"/>
    <s v="Sunkist Soda "/>
    <s v=" Orange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54669531"/>
    <s v="Thursday, July 7, 2022"/>
    <s v="Cash"/>
    <n v="143"/>
    <n v="2.5"/>
    <n v="1"/>
    <n v="143"/>
    <n v="2.5"/>
    <n v="1"/>
    <n v="2.5"/>
    <n v="2.5"/>
    <d v="2022-07-07T00:00:00"/>
    <x v="152"/>
    <s v="Non Carbonated"/>
    <x v="2"/>
    <b v="1"/>
    <n v="2.5"/>
    <n v="1.6666666666666667"/>
    <s v="Snapple Tea "/>
    <s v=" Lemon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354740681"/>
    <s v="Thursday, July 7, 2022"/>
    <s v="Cash"/>
    <n v="123"/>
    <n v="1.5"/>
    <n v="1"/>
    <n v="123"/>
    <n v="1.5"/>
    <n v="1"/>
    <n v="1.5"/>
    <n v="1.5"/>
    <d v="2022-07-07T00:00:00"/>
    <x v="95"/>
    <s v="Food"/>
    <x v="1"/>
    <b v="1"/>
    <n v="1.5"/>
    <n v="1"/>
    <s v="Lays "/>
    <s v=" Classic"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54740552"/>
    <s v="Thursday, July 7, 2022"/>
    <s v="Cash"/>
    <n v="124"/>
    <n v="1.5"/>
    <n v="1"/>
    <n v="124"/>
    <n v="1.5"/>
    <n v="1"/>
    <n v="1.5"/>
    <n v="1.5"/>
    <d v="2022-07-07T00:00:00"/>
    <x v="128"/>
    <s v="Food"/>
    <x v="1"/>
    <b v="1"/>
    <n v="1.5"/>
    <n v="1"/>
    <s v="Cheetos Cheddar Jalapeno"/>
    <m/>
    <m/>
    <s v="Thursday"/>
    <s v=" July 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55331364"/>
    <s v="Friday, July 8, 2022"/>
    <s v="Credit"/>
    <n v="142"/>
    <n v="1.5"/>
    <n v="1"/>
    <n v="142"/>
    <n v="1.5"/>
    <n v="1"/>
    <n v="1.5"/>
    <n v="1.5"/>
    <d v="2022-07-08T00:00:00"/>
    <x v="156"/>
    <s v="Carbonated"/>
    <x v="0"/>
    <b v="1"/>
    <n v="1.5"/>
    <n v="1"/>
    <s v="Coca Cola "/>
    <s v=" Regular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55366761"/>
    <s v="Friday, July 8, 2022"/>
    <s v="Cash"/>
    <n v="143"/>
    <n v="2.5"/>
    <n v="1"/>
    <n v="143"/>
    <n v="2.5"/>
    <n v="1"/>
    <n v="2.5"/>
    <n v="2.5"/>
    <d v="2022-07-08T00:00:00"/>
    <x v="152"/>
    <s v="Non Carbonated"/>
    <x v="2"/>
    <b v="1"/>
    <n v="2.5"/>
    <n v="1.6666666666666667"/>
    <s v="Snapple Tea "/>
    <s v=" Lemon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55601645"/>
    <s v="Friday, July 8, 2022"/>
    <s v="Credit"/>
    <n v="112"/>
    <n v="2"/>
    <n v="1"/>
    <n v="112"/>
    <n v="2"/>
    <n v="1"/>
    <n v="2"/>
    <n v="2"/>
    <d v="2022-07-08T00:00:00"/>
    <x v="75"/>
    <s v="Food"/>
    <x v="1"/>
    <b v="1"/>
    <n v="2"/>
    <n v="1.3333333333333333"/>
    <s v="Cheetos Flaming Hot Limon Crunchy"/>
    <m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55749043"/>
    <s v="Friday, July 8, 2022"/>
    <s v="Credit"/>
    <n v="112"/>
    <n v="2"/>
    <n v="1"/>
    <n v="112"/>
    <n v="2"/>
    <n v="1"/>
    <n v="2"/>
    <n v="2"/>
    <d v="2022-07-08T00:00:00"/>
    <x v="75"/>
    <s v="Food"/>
    <x v="1"/>
    <b v="1"/>
    <n v="2"/>
    <n v="1.3333333333333333"/>
    <s v="Cheetos Flaming Hot Limon Crunchy"/>
    <m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55796682"/>
    <s v="Friday, July 8, 2022"/>
    <s v="Credit"/>
    <n v="142"/>
    <n v="1.5"/>
    <n v="1"/>
    <n v="142"/>
    <n v="1.5"/>
    <n v="1"/>
    <n v="1.5"/>
    <n v="4.25"/>
    <d v="2022-07-08T00:00:00"/>
    <x v="44"/>
    <s v="Carbonated"/>
    <x v="0"/>
    <b v="1"/>
    <n v="1.5"/>
    <n v="1"/>
    <s v="Coca Cola "/>
    <s v=" Zero Sugar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355796682"/>
    <s v="Friday, July 8, 2022"/>
    <s v="Credit"/>
    <n v="143"/>
    <n v="2.75"/>
    <n v="1"/>
    <n v="143"/>
    <n v="2.75"/>
    <n v="1"/>
    <n v="2.75"/>
    <n v="4.25"/>
    <d v="2022-07-08T00:00:00"/>
    <x v="145"/>
    <s v="Non Carbonated"/>
    <x v="2"/>
    <b v="1"/>
    <n v="2.75"/>
    <n v="1.8333333333333333"/>
    <s v="BodyArmor  LYTE "/>
    <s v=" Blueberry Pomegranate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55959183"/>
    <s v="Friday, July 8, 2022"/>
    <s v="Cash"/>
    <n v="134"/>
    <n v="2"/>
    <n v="1"/>
    <n v="134"/>
    <n v="2"/>
    <n v="1"/>
    <n v="2"/>
    <n v="2"/>
    <d v="2022-07-08T00:00:00"/>
    <x v="11"/>
    <s v="Food"/>
    <x v="1"/>
    <b v="1"/>
    <n v="2"/>
    <n v="1.3333333333333333"/>
    <s v="Wonderful Pistachios "/>
    <s v=" Variety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56088203"/>
    <s v="Friday, July 8, 2022"/>
    <s v="Cash"/>
    <n v="151"/>
    <n v="4"/>
    <n v="1"/>
    <n v="151"/>
    <n v="4"/>
    <n v="1"/>
    <n v="4"/>
    <n v="4"/>
    <d v="2022-07-08T00:00:00"/>
    <x v="142"/>
    <s v="Cell is Blank - Dis-regard"/>
    <x v="1"/>
    <b v="1"/>
    <n v="4"/>
    <n v="2.6666666666666665"/>
    <s v="Mini Chips Ahoy "/>
    <s v=" Go Paks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56113078"/>
    <s v="Friday, July 8, 2022"/>
    <s v="Cash"/>
    <n v="152"/>
    <n v="4"/>
    <n v="1"/>
    <n v="152"/>
    <n v="4"/>
    <n v="1"/>
    <n v="4"/>
    <n v="4"/>
    <d v="2022-07-08T00:00:00"/>
    <x v="143"/>
    <s v="Cell is Blank - Dis-regard"/>
    <x v="1"/>
    <b v="1"/>
    <n v="4"/>
    <n v="2.6666666666666665"/>
    <s v="Oreo Mini "/>
    <s v=" Go Paks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56246899"/>
    <s v="Friday, July 8, 2022"/>
    <s v="Credit"/>
    <n v="158"/>
    <n v="2"/>
    <n v="1"/>
    <n v="158"/>
    <n v="2"/>
    <n v="1"/>
    <n v="2"/>
    <n v="2"/>
    <d v="2022-07-08T00:00:00"/>
    <x v="134"/>
    <s v="Food"/>
    <x v="1"/>
    <b v="1"/>
    <n v="2"/>
    <n v="1.3333333333333333"/>
    <s v="Lenny &amp; Larrys "/>
    <s v=" Chocolate Chip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56477550"/>
    <s v="Friday, July 8, 2022"/>
    <s v="Cash"/>
    <n v="110"/>
    <n v="1.5"/>
    <n v="1"/>
    <n v="110"/>
    <n v="1.5"/>
    <n v="1"/>
    <n v="1.5"/>
    <n v="1.5"/>
    <d v="2022-07-08T00:00:00"/>
    <x v="71"/>
    <s v="Food"/>
    <x v="1"/>
    <b v="1"/>
    <n v="1.5"/>
    <n v="1"/>
    <s v="Funyuns "/>
    <s v=" Flaming Hot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56486607"/>
    <s v="Friday, July 8, 2022"/>
    <s v="Cash"/>
    <n v="145"/>
    <n v="2.5"/>
    <n v="1"/>
    <n v="145"/>
    <n v="2.5"/>
    <n v="1"/>
    <n v="2.5"/>
    <n v="2.5"/>
    <d v="2022-07-08T00:00:00"/>
    <x v="157"/>
    <s v="Non Carbonated"/>
    <x v="2"/>
    <b v="1"/>
    <n v="2.5"/>
    <n v="1.6666666666666667"/>
    <s v="Snapple Tea "/>
    <s v=" Peach"/>
    <m/>
    <s v="Friday"/>
    <s v=" July 8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56596648"/>
    <s v="Friday, July 8, 2022"/>
    <s v="Cash"/>
    <n v="138"/>
    <n v="2"/>
    <n v="1"/>
    <n v="138"/>
    <n v="2"/>
    <n v="1"/>
    <n v="2"/>
    <n v="2"/>
    <d v="2022-07-08T00:00:00"/>
    <x v="110"/>
    <s v="Food"/>
    <x v="1"/>
    <b v="1"/>
    <n v="2"/>
    <n v="1.3333333333333333"/>
    <s v="Keto Bar "/>
    <s v=" Creamy Peanut Butter Chocolate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57053323"/>
    <s v="Friday, July 8, 2022"/>
    <s v="Cash"/>
    <n v="130"/>
    <n v="1.5"/>
    <n v="1"/>
    <n v="130"/>
    <n v="1.5"/>
    <n v="1"/>
    <n v="1.5"/>
    <n v="1.5"/>
    <d v="2022-07-08T00:00:00"/>
    <x v="149"/>
    <s v="Food"/>
    <x v="1"/>
    <b v="1"/>
    <n v="1.5"/>
    <n v="1"/>
    <s v="Nature's Bakery Fig Bar "/>
    <s v=" Raspberry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57163212"/>
    <s v="Friday, July 8, 2022"/>
    <s v="Credit"/>
    <n v="138"/>
    <n v="2"/>
    <n v="1"/>
    <n v="138"/>
    <n v="2"/>
    <n v="1"/>
    <n v="2"/>
    <n v="2"/>
    <d v="2022-07-08T00:00:00"/>
    <x v="78"/>
    <s v="Food"/>
    <x v="1"/>
    <b v="1"/>
    <n v="2"/>
    <n v="1.3333333333333333"/>
    <s v="Kinder "/>
    <s v=" Bueno "/>
    <s v=" Crispy Creamy Chocolate"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357175297"/>
    <s v="Friday, July 8, 2022"/>
    <s v="Credit"/>
    <n v="130"/>
    <n v="2"/>
    <n v="1"/>
    <n v="130"/>
    <n v="2"/>
    <n v="1"/>
    <n v="2"/>
    <n v="2"/>
    <d v="2022-07-08T00:00:00"/>
    <x v="99"/>
    <s v="Food"/>
    <x v="1"/>
    <b v="1"/>
    <n v="2"/>
    <n v="1.3333333333333333"/>
    <s v="Autumns Granola Bar "/>
    <s v=" Cinnamon Almond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57221277"/>
    <s v="Friday, July 8, 2022"/>
    <s v="Credit"/>
    <n v="142"/>
    <n v="1.5"/>
    <n v="1"/>
    <n v="142"/>
    <n v="1.5"/>
    <n v="1"/>
    <n v="1.5"/>
    <n v="1.5"/>
    <d v="2022-07-08T00:00:00"/>
    <x v="44"/>
    <s v="Carbonated"/>
    <x v="0"/>
    <b v="1"/>
    <n v="1.5"/>
    <n v="1"/>
    <s v="Coca Cola "/>
    <s v=" Zero Sugar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57343344"/>
    <s v="Friday, July 8, 2022"/>
    <s v="Cash"/>
    <n v="145"/>
    <n v="2.5"/>
    <n v="1"/>
    <n v="145"/>
    <n v="2.5"/>
    <n v="1"/>
    <n v="2.5"/>
    <n v="2.5"/>
    <d v="2022-07-08T00:00:00"/>
    <x v="157"/>
    <s v="Non Carbonated"/>
    <x v="2"/>
    <b v="1"/>
    <n v="2.5"/>
    <n v="1.6666666666666667"/>
    <s v="Snapple Tea "/>
    <s v=" Peach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57344506"/>
    <s v="Friday, July 8, 2022"/>
    <s v="Cash"/>
    <n v="112"/>
    <n v="2"/>
    <n v="1"/>
    <n v="112"/>
    <n v="2"/>
    <n v="1"/>
    <n v="2"/>
    <n v="2"/>
    <d v="2022-07-08T00:00:00"/>
    <x v="75"/>
    <s v="Food"/>
    <x v="1"/>
    <b v="1"/>
    <n v="2"/>
    <n v="1.3333333333333333"/>
    <s v="Cheetos Flaming Hot Limon Crunchy"/>
    <m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357514428"/>
    <s v="Friday, July 8, 2022"/>
    <s v="Credit"/>
    <n v="162"/>
    <n v="4"/>
    <n v="1"/>
    <n v="162"/>
    <n v="4"/>
    <n v="1"/>
    <n v="4"/>
    <n v="4"/>
    <d v="2022-07-08T00:00:00"/>
    <x v="155"/>
    <s v="Food"/>
    <x v="1"/>
    <b v="1"/>
    <n v="4"/>
    <n v="2.6666666666666665"/>
    <s v="Pringles "/>
    <s v=" Sour Cream &amp; Onion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57644300"/>
    <s v="Friday, July 8, 2022"/>
    <s v="Cash"/>
    <n v="122"/>
    <n v="1.25"/>
    <n v="1"/>
    <n v="122"/>
    <n v="1.25"/>
    <n v="1"/>
    <n v="1.25"/>
    <n v="1.25"/>
    <d v="2022-07-08T00:00:00"/>
    <x v="139"/>
    <s v="Food"/>
    <x v="1"/>
    <b v="1"/>
    <n v="1.25"/>
    <n v="0.83333333333333337"/>
    <s v="Goldfish Baked "/>
    <s v=" Cheddar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357833430"/>
    <s v="Friday, July 8, 2022"/>
    <s v="Credit"/>
    <n v="131"/>
    <n v="2"/>
    <n v="1"/>
    <n v="131"/>
    <n v="2"/>
    <n v="1"/>
    <n v="2"/>
    <n v="2"/>
    <d v="2022-07-08T00:00:00"/>
    <x v="21"/>
    <s v="Food"/>
    <x v="1"/>
    <b v="1"/>
    <n v="2"/>
    <n v="1.3333333333333333"/>
    <s v="Robert Irvine's "/>
    <s v=" Fit Crunch "/>
    <s v="  Chocolate Pea"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Popchips Potato - Sea Salt"/>
    <s v="Food"/>
    <n v="15357924878"/>
    <s v="Friday, July 8, 2022"/>
    <s v="Cash"/>
    <n v="111"/>
    <n v="1.5"/>
    <n v="1"/>
    <n v="111"/>
    <n v="1.5"/>
    <n v="1"/>
    <n v="1.5"/>
    <n v="1.5"/>
    <d v="2022-07-08T00:00:00"/>
    <x v="67"/>
    <s v="Food"/>
    <x v="1"/>
    <b v="1"/>
    <n v="1.5"/>
    <n v="1"/>
    <s v="Popchips Potato "/>
    <s v=" Sea Salt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357931387"/>
    <s v="Friday, July 8, 2022"/>
    <s v="Cash"/>
    <n v="123"/>
    <n v="1.25"/>
    <n v="1"/>
    <n v="123"/>
    <n v="1.25"/>
    <n v="1"/>
    <n v="1.25"/>
    <n v="1.25"/>
    <d v="2022-07-08T00:00:00"/>
    <x v="53"/>
    <s v="Food"/>
    <x v="1"/>
    <b v="1"/>
    <n v="1.25"/>
    <n v="0.83333333333333337"/>
    <s v="CheezIt "/>
    <s v=" White Cheddar"/>
    <m/>
    <s v="Friday"/>
    <s v=" July 8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357954230"/>
    <s v="Friday, July 8, 2022"/>
    <s v="Cash"/>
    <n v="114"/>
    <n v="1.5"/>
    <n v="1"/>
    <n v="114"/>
    <n v="1.5"/>
    <n v="1"/>
    <n v="1.5"/>
    <n v="1.5"/>
    <d v="2022-07-08T00:00:00"/>
    <x v="117"/>
    <s v="Food"/>
    <x v="1"/>
    <b v="1"/>
    <n v="1.5"/>
    <n v="1"/>
    <s v="Pop Corners "/>
    <s v=" Sea Salt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58013807"/>
    <s v="Friday, July 8, 2022"/>
    <s v="Cash"/>
    <n v="143"/>
    <n v="2.5"/>
    <n v="1"/>
    <n v="143"/>
    <n v="2.5"/>
    <n v="1"/>
    <n v="2.5"/>
    <n v="2.5"/>
    <d v="2022-07-08T00:00:00"/>
    <x v="152"/>
    <s v="Non Carbonated"/>
    <x v="2"/>
    <b v="1"/>
    <n v="2.5"/>
    <n v="1.6666666666666667"/>
    <s v="Snapple Tea "/>
    <s v=" Lemon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Doritos Spicy Nacho"/>
    <m/>
    <n v="15358024268"/>
    <s v="Friday, July 8, 2022"/>
    <s v="Cash"/>
    <n v="113"/>
    <n v="1.5"/>
    <n v="1"/>
    <n v="113"/>
    <n v="1.5"/>
    <n v="1"/>
    <n v="1.5"/>
    <n v="1.5"/>
    <d v="2022-07-08T00:00:00"/>
    <x v="140"/>
    <s v="Cell is Blank - Dis-regard"/>
    <x v="1"/>
    <b v="1"/>
    <n v="1.5"/>
    <n v="1"/>
    <s v="Doritos Spicy Nacho"/>
    <m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Doritos Spicy Nacho"/>
    <m/>
    <n v="15358029243"/>
    <s v="Friday, July 8, 2022"/>
    <s v="Cash"/>
    <n v="113"/>
    <n v="1.5"/>
    <n v="1"/>
    <n v="113"/>
    <n v="1.5"/>
    <n v="1"/>
    <n v="1.5"/>
    <n v="1.5"/>
    <d v="2022-07-08T00:00:00"/>
    <x v="140"/>
    <s v="Cell is Blank - Dis-regard"/>
    <x v="1"/>
    <b v="1"/>
    <n v="1.5"/>
    <n v="1"/>
    <s v="Doritos Spicy Nacho"/>
    <m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58107570"/>
    <s v="Friday, July 8, 2022"/>
    <s v="Cash"/>
    <n v="124"/>
    <n v="1.25"/>
    <n v="1"/>
    <n v="124"/>
    <n v="1.25"/>
    <n v="1"/>
    <n v="1.25"/>
    <n v="1.25"/>
    <d v="2022-07-08T00:00:00"/>
    <x v="86"/>
    <s v="Food"/>
    <x v="1"/>
    <b v="1"/>
    <n v="1.25"/>
    <n v="0.83333333333333337"/>
    <s v="CheezIt "/>
    <s v=" Cheddar Sour Cream and Onion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58357737"/>
    <s v="Friday, July 8, 2022"/>
    <s v="Cash"/>
    <n v="132"/>
    <n v="1.5"/>
    <n v="1"/>
    <n v="132"/>
    <n v="1.5"/>
    <n v="1"/>
    <n v="1.5"/>
    <n v="1.5"/>
    <d v="2022-07-08T00:00:00"/>
    <x v="148"/>
    <s v="Food"/>
    <x v="1"/>
    <b v="1"/>
    <n v="1.5"/>
    <n v="1"/>
    <s v="Nature's Bakery Fig Bar "/>
    <s v=" Blueberry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58368406"/>
    <s v="Friday, July 8, 2022"/>
    <s v="Cash"/>
    <n v="114"/>
    <n v="2"/>
    <n v="1"/>
    <n v="114"/>
    <n v="2"/>
    <n v="1"/>
    <n v="2"/>
    <n v="2"/>
    <d v="2022-07-08T00:00:00"/>
    <x v="16"/>
    <s v="Food"/>
    <x v="1"/>
    <b v="1"/>
    <n v="2"/>
    <n v="1.3333333333333333"/>
    <s v="Cheetos "/>
    <s v=" Fleming Hot Crunchy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58386821"/>
    <s v="Friday, July 8, 2022"/>
    <s v="Cash"/>
    <n v="145"/>
    <n v="2.5"/>
    <n v="1"/>
    <n v="145"/>
    <n v="2.5"/>
    <n v="1"/>
    <n v="2.5"/>
    <n v="2.5"/>
    <d v="2022-07-08T00:00:00"/>
    <x v="157"/>
    <s v="Non Carbonated"/>
    <x v="2"/>
    <b v="1"/>
    <n v="2.5"/>
    <n v="1.6666666666666667"/>
    <s v="Snapple Tea "/>
    <s v=" Peach"/>
    <m/>
    <s v="Friday"/>
    <s v=" July 8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58544196"/>
    <s v="Friday, July 8, 2022"/>
    <s v="Cash"/>
    <n v="134"/>
    <n v="2"/>
    <n v="1"/>
    <n v="134"/>
    <n v="2"/>
    <n v="1"/>
    <n v="2"/>
    <n v="2"/>
    <d v="2022-07-08T00:00:00"/>
    <x v="11"/>
    <s v="Food"/>
    <x v="1"/>
    <b v="1"/>
    <n v="2"/>
    <n v="1.3333333333333333"/>
    <s v="Wonderful Pistachios "/>
    <s v=" Variety"/>
    <m/>
    <s v="Friday"/>
    <s v=" July 8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358785172"/>
    <s v="Friday, July 8, 2022"/>
    <s v="Cash"/>
    <n v="123"/>
    <n v="1.5"/>
    <n v="1"/>
    <n v="123"/>
    <n v="1.5"/>
    <n v="1"/>
    <n v="1.5"/>
    <n v="1.5"/>
    <d v="2022-07-08T00:00:00"/>
    <x v="48"/>
    <s v="Food"/>
    <x v="1"/>
    <b v="1"/>
    <n v="1.5"/>
    <n v="1"/>
    <s v="CheezIt "/>
    <s v=" Original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59450717"/>
    <s v="Friday, July 8, 2022"/>
    <s v="Cash"/>
    <n v="145"/>
    <n v="2.5"/>
    <n v="1"/>
    <n v="145"/>
    <n v="2.5"/>
    <n v="1"/>
    <n v="2.5"/>
    <n v="2.5"/>
    <d v="2022-07-08T00:00:00"/>
    <x v="157"/>
    <s v="Non Carbonated"/>
    <x v="2"/>
    <b v="1"/>
    <n v="2.5"/>
    <n v="1.6666666666666667"/>
    <s v="Snapple Tea "/>
    <s v=" Peach"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59451288"/>
    <s v="Friday, July 8, 2022"/>
    <s v="Cash"/>
    <n v="112"/>
    <n v="2"/>
    <n v="1"/>
    <n v="112"/>
    <n v="2"/>
    <n v="1"/>
    <n v="2"/>
    <n v="2"/>
    <d v="2022-07-08T00:00:00"/>
    <x v="75"/>
    <s v="Food"/>
    <x v="1"/>
    <b v="1"/>
    <n v="2"/>
    <n v="1.3333333333333333"/>
    <s v="Cheetos Flaming Hot Limon Crunchy"/>
    <m/>
    <m/>
    <s v="Friday"/>
    <s v=" July 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59967674"/>
    <s v="Saturday, July 9, 2022"/>
    <s v="Cash"/>
    <n v="110"/>
    <n v="1.5"/>
    <n v="1"/>
    <n v="110"/>
    <n v="1.5"/>
    <n v="1"/>
    <n v="1.5"/>
    <n v="1.5"/>
    <d v="2022-07-08T00:00:00"/>
    <x v="71"/>
    <s v="Food"/>
    <x v="1"/>
    <b v="1"/>
    <n v="1.5"/>
    <n v="1"/>
    <s v="Funyuns "/>
    <s v=" Flaming Hot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60315758"/>
    <s v="Saturday, July 9, 2022"/>
    <s v="Cash"/>
    <n v="145"/>
    <n v="2.5"/>
    <n v="1"/>
    <n v="145"/>
    <n v="2.5"/>
    <n v="1"/>
    <n v="2.5"/>
    <n v="2.5"/>
    <d v="2022-07-09T00:00:00"/>
    <x v="157"/>
    <s v="Non Carbonated"/>
    <x v="2"/>
    <b v="1"/>
    <n v="2.5"/>
    <n v="1.6666666666666667"/>
    <s v="Snapple Tea "/>
    <s v=" Peach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60315991"/>
    <s v="Saturday, July 9, 2022"/>
    <s v="Cash"/>
    <n v="138"/>
    <n v="2.5"/>
    <n v="1"/>
    <n v="138"/>
    <n v="2.5"/>
    <n v="1"/>
    <n v="2.5"/>
    <n v="2.5"/>
    <d v="2022-07-09T00:00:00"/>
    <x v="10"/>
    <s v="Food"/>
    <x v="1"/>
    <b v="1"/>
    <n v="2.5"/>
    <n v="1.6666666666666667"/>
    <s v="KitKat "/>
    <s v=" Crisp Wafers"/>
    <m/>
    <s v="Saturday"/>
    <s v=" July 9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60663667"/>
    <s v="Saturday, July 9, 2022"/>
    <s v="Credit"/>
    <n v="156"/>
    <n v="3"/>
    <n v="1"/>
    <n v="156"/>
    <n v="3"/>
    <n v="1"/>
    <n v="3"/>
    <n v="3"/>
    <d v="2022-07-09T00:00:00"/>
    <x v="144"/>
    <s v="Cell is Blank - Dis-regard"/>
    <x v="1"/>
    <b v="1"/>
    <n v="3"/>
    <n v="2"/>
    <s v="Teddy Grahams "/>
    <s v=" Go Paks"/>
    <m/>
    <s v="Saturday"/>
    <s v=" July 9"/>
    <n v="2022"/>
    <n v="6527"/>
  </r>
  <r>
    <s v="Processed"/>
    <s v="VJ300320692"/>
    <s v="EB Public Library"/>
    <s v="EB Public Library x1380"/>
    <n v="40.416893999999999"/>
    <n v="-74.420399000000003"/>
    <s v="Belvita Snack Bites - Cinnamon BS Go Paks"/>
    <s v="Food"/>
    <n v="15360666627"/>
    <s v="Saturday, July 9, 2022"/>
    <s v="Credit"/>
    <n v="154"/>
    <n v="3"/>
    <n v="1"/>
    <n v="154"/>
    <n v="3"/>
    <n v="1"/>
    <n v="3"/>
    <n v="3"/>
    <d v="2022-07-09T00:00:00"/>
    <x v="112"/>
    <s v="Food"/>
    <x v="1"/>
    <b v="1"/>
    <n v="3"/>
    <n v="2"/>
    <s v="Belvita Snack Bites "/>
    <s v=" Cinnamon BS Go Paks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60794777"/>
    <s v="Saturday, July 9, 2022"/>
    <s v="Credit"/>
    <n v="145"/>
    <n v="2.5"/>
    <n v="1"/>
    <n v="145"/>
    <n v="2.5"/>
    <n v="1"/>
    <n v="2.5"/>
    <n v="2.5"/>
    <d v="2022-07-09T00:00:00"/>
    <x v="157"/>
    <s v="Non Carbonated"/>
    <x v="2"/>
    <b v="1"/>
    <n v="2.5"/>
    <n v="1.6666666666666667"/>
    <s v="Snapple Tea "/>
    <s v=" Peach"/>
    <m/>
    <s v="Saturday"/>
    <s v=" July 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360844778"/>
    <s v="Saturday, July 9, 2022"/>
    <s v="Cash"/>
    <n v="114"/>
    <n v="2.5"/>
    <n v="1"/>
    <n v="114"/>
    <n v="2.5"/>
    <n v="1"/>
    <n v="2.5"/>
    <n v="2.5"/>
    <d v="2022-07-09T00:00:00"/>
    <x v="147"/>
    <s v="Food"/>
    <x v="1"/>
    <b v="1"/>
    <n v="2.5"/>
    <n v="1.6666666666666667"/>
    <s v="Snyder's of Hanover Pretzel Pieces "/>
    <s v=" Cheddar"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361020383"/>
    <s v="Saturday, July 9, 2022"/>
    <s v="Cash"/>
    <n v="120"/>
    <n v="1.5"/>
    <n v="1"/>
    <n v="120"/>
    <n v="1.5"/>
    <n v="1"/>
    <n v="1.5"/>
    <n v="1.5"/>
    <d v="2022-07-09T00:00:00"/>
    <x v="139"/>
    <s v="Food"/>
    <x v="1"/>
    <b v="1"/>
    <n v="1.5"/>
    <n v="1"/>
    <s v="Goldfish Baked "/>
    <s v=" Cheddar"/>
    <m/>
    <s v="Saturday"/>
    <s v=" July 9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61179732"/>
    <s v="Saturday, July 9, 2022"/>
    <s v="Credit"/>
    <n v="138"/>
    <n v="2"/>
    <n v="1"/>
    <n v="138"/>
    <n v="2"/>
    <n v="1"/>
    <n v="2"/>
    <n v="2"/>
    <d v="2022-07-09T00:00:00"/>
    <x v="78"/>
    <s v="Food"/>
    <x v="1"/>
    <b v="1"/>
    <n v="2"/>
    <n v="1.3333333333333333"/>
    <s v="Kinder "/>
    <s v=" Bueno "/>
    <s v=" Crispy Creamy Chocolate"/>
    <s v="Saturday"/>
    <s v=" July 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61272365"/>
    <s v="Saturday, July 9, 2022"/>
    <s v="Cash"/>
    <n v="142"/>
    <n v="1.5"/>
    <n v="1"/>
    <n v="142"/>
    <n v="1.5"/>
    <n v="1"/>
    <n v="1.5"/>
    <n v="1.5"/>
    <d v="2022-07-09T00:00:00"/>
    <x v="44"/>
    <s v="Carbonated"/>
    <x v="0"/>
    <b v="1"/>
    <n v="1.5"/>
    <n v="1"/>
    <s v="Coca Cola "/>
    <s v=" Zero Sugar"/>
    <m/>
    <s v="Saturday"/>
    <s v=" July 9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361762051"/>
    <s v="Saturday, July 9, 2022"/>
    <s v="Credit"/>
    <n v="122"/>
    <n v="1.5"/>
    <n v="1"/>
    <n v="122"/>
    <n v="1.5"/>
    <n v="1"/>
    <n v="1.5"/>
    <n v="1.5"/>
    <d v="2022-07-09T00:00:00"/>
    <x v="18"/>
    <s v="Food"/>
    <x v="1"/>
    <b v="1"/>
    <n v="1.5"/>
    <n v="1"/>
    <s v="Oreo Mini"/>
    <m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61773191"/>
    <s v="Saturday, July 9, 2022"/>
    <s v="Cash"/>
    <n v="140"/>
    <n v="1.5"/>
    <n v="1"/>
    <n v="140"/>
    <n v="1.5"/>
    <n v="1"/>
    <n v="1.5"/>
    <n v="1.5"/>
    <d v="2022-07-09T00:00:00"/>
    <x v="44"/>
    <s v="Carbonated"/>
    <x v="0"/>
    <b v="1"/>
    <n v="1.5"/>
    <n v="1"/>
    <s v="Coca Cola "/>
    <s v=" Zero Sugar"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Pop Corners - Sea Salt"/>
    <s v="Food"/>
    <n v="15361822906"/>
    <s v="Saturday, July 9, 2022"/>
    <s v="Credit"/>
    <n v="110"/>
    <n v="1.5"/>
    <n v="1"/>
    <n v="110"/>
    <n v="1.5"/>
    <n v="1"/>
    <n v="1.5"/>
    <n v="1.5"/>
    <d v="2022-07-09T00:00:00"/>
    <x v="117"/>
    <s v="Food"/>
    <x v="1"/>
    <b v="1"/>
    <n v="1.5"/>
    <n v="1"/>
    <s v="Pop Corners "/>
    <s v=" Sea Salt"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61830288"/>
    <s v="Saturday, July 9, 2022"/>
    <s v="Credit"/>
    <n v="141"/>
    <n v="1.5"/>
    <n v="2"/>
    <n v="141"/>
    <n v="1.5"/>
    <n v="2"/>
    <n v="3"/>
    <n v="4.5"/>
    <d v="2022-07-09T00:00:00"/>
    <x v="150"/>
    <s v="Cell is Blank - Dis-regard"/>
    <x v="0"/>
    <b v="1"/>
    <n v="1.5"/>
    <n v="1"/>
    <s v="Canada Dry "/>
    <s v=" Ginger Ale &amp; Lemonde"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61830288"/>
    <s v="Saturday, July 9, 2022"/>
    <s v="Credit"/>
    <n v="113"/>
    <n v="1.5"/>
    <n v="1"/>
    <n v="113"/>
    <n v="1.5"/>
    <n v="1"/>
    <n v="1.5"/>
    <n v="4.5"/>
    <d v="2022-07-09T00:00:00"/>
    <x v="35"/>
    <s v="Food"/>
    <x v="1"/>
    <b v="1"/>
    <n v="1.5"/>
    <n v="1"/>
    <s v="SunChips Multigrain "/>
    <s v=" Harvest Cheddar"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61891288"/>
    <s v="Saturday, July 9, 2022"/>
    <s v="Cash"/>
    <n v="146"/>
    <n v="3"/>
    <n v="1"/>
    <n v="146"/>
    <n v="3"/>
    <n v="1"/>
    <n v="3"/>
    <n v="3"/>
    <d v="2022-07-09T00:00:00"/>
    <x v="5"/>
    <s v="Carbonated"/>
    <x v="0"/>
    <b v="1"/>
    <n v="3"/>
    <n v="2"/>
    <s v="Monster Energy Original"/>
    <m/>
    <m/>
    <s v="Saturday"/>
    <s v=" July 9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61927673"/>
    <s v="Saturday, July 9, 2022"/>
    <s v="Credit"/>
    <n v="140"/>
    <n v="2"/>
    <n v="1"/>
    <n v="140"/>
    <n v="2"/>
    <n v="1"/>
    <n v="2"/>
    <n v="2"/>
    <d v="2022-07-09T00:00:00"/>
    <x v="93"/>
    <s v="Non Carbonated"/>
    <x v="2"/>
    <b v="1"/>
    <n v="2"/>
    <n v="1.3333333333333333"/>
    <s v="Iberia Coconut Water"/>
    <m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62301982"/>
    <s v="Saturday, July 9, 2022"/>
    <s v="Cash"/>
    <n v="143"/>
    <n v="2.5"/>
    <n v="1"/>
    <n v="143"/>
    <n v="2.5"/>
    <n v="1"/>
    <n v="2.5"/>
    <n v="2.5"/>
    <d v="2022-07-09T00:00:00"/>
    <x v="152"/>
    <s v="Non Carbonated"/>
    <x v="2"/>
    <b v="1"/>
    <n v="2.5"/>
    <n v="1.6666666666666667"/>
    <s v="Snapple Tea "/>
    <s v=" Lemon"/>
    <m/>
    <s v="Saturday"/>
    <s v=" July 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62330933"/>
    <s v="Saturday, July 9, 2022"/>
    <s v="Credit"/>
    <n v="144"/>
    <n v="1.5"/>
    <n v="1"/>
    <n v="144"/>
    <n v="1.5"/>
    <n v="1"/>
    <n v="1.5"/>
    <n v="1.5"/>
    <d v="2022-07-09T00:00:00"/>
    <x v="29"/>
    <s v="Water"/>
    <x v="3"/>
    <b v="1"/>
    <n v="1.5"/>
    <n v="1"/>
    <s v="Poland Springs Water"/>
    <m/>
    <m/>
    <s v="Saturday"/>
    <s v=" July 9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362594099"/>
    <s v="Saturday, July 9, 2022"/>
    <s v="Credit"/>
    <n v="145"/>
    <n v="2.5"/>
    <n v="1"/>
    <n v="145"/>
    <n v="2.5"/>
    <n v="1"/>
    <n v="2.5"/>
    <n v="2.5"/>
    <d v="2022-07-09T00:00:00"/>
    <x v="152"/>
    <s v="Non Carbonated"/>
    <x v="2"/>
    <b v="1"/>
    <n v="2.5"/>
    <n v="1.6666666666666667"/>
    <s v="Snapple Tea "/>
    <s v=" Lemon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62673018"/>
    <s v="Saturday, July 9, 2022"/>
    <s v="Cash"/>
    <n v="143"/>
    <n v="2.5"/>
    <n v="1"/>
    <n v="143"/>
    <n v="2.5"/>
    <n v="1"/>
    <n v="2.5"/>
    <n v="2.5"/>
    <d v="2022-07-09T00:00:00"/>
    <x v="152"/>
    <s v="Non Carbonated"/>
    <x v="2"/>
    <b v="1"/>
    <n v="2.5"/>
    <n v="1.6666666666666667"/>
    <s v="Snapple Tea "/>
    <s v=" Lemon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362673071"/>
    <s v="Saturday, July 9, 2022"/>
    <s v="Cash"/>
    <n v="135"/>
    <n v="1.5"/>
    <n v="1"/>
    <n v="135"/>
    <n v="1.5"/>
    <n v="1"/>
    <n v="1.5"/>
    <n v="1.5"/>
    <d v="2022-07-09T00:00:00"/>
    <x v="125"/>
    <s v="Food"/>
    <x v="1"/>
    <b v="1"/>
    <n v="1.5"/>
    <n v="1"/>
    <s v="Nutri Grain Apple Cinnamon"/>
    <m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62806340"/>
    <s v="Saturday, July 9, 2022"/>
    <s v="Cash"/>
    <n v="143"/>
    <n v="2.5"/>
    <n v="1"/>
    <n v="143"/>
    <n v="2.5"/>
    <n v="1"/>
    <n v="2.5"/>
    <n v="2.5"/>
    <d v="2022-07-09T00:00:00"/>
    <x v="152"/>
    <s v="Non Carbonated"/>
    <x v="2"/>
    <b v="1"/>
    <n v="2.5"/>
    <n v="1.6666666666666667"/>
    <s v="Snapple Tea "/>
    <s v=" Lemon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63060469"/>
    <s v="Saturday, July 9, 2022"/>
    <s v="Cash"/>
    <n v="143"/>
    <n v="2.5"/>
    <n v="1"/>
    <n v="143"/>
    <n v="2.5"/>
    <n v="1"/>
    <n v="2.5"/>
    <n v="2.5"/>
    <d v="2022-07-09T00:00:00"/>
    <x v="152"/>
    <s v="Non Carbonated"/>
    <x v="2"/>
    <b v="1"/>
    <n v="2.5"/>
    <n v="1.6666666666666667"/>
    <s v="Snapple Tea "/>
    <s v=" Lemon"/>
    <m/>
    <s v="Saturday"/>
    <s v=" July 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63062002"/>
    <s v="Saturday, July 9, 2022"/>
    <s v="Cash"/>
    <n v="143"/>
    <n v="2.5"/>
    <n v="1"/>
    <n v="143"/>
    <n v="2.5"/>
    <n v="1"/>
    <n v="2.5"/>
    <n v="2.5"/>
    <d v="2022-07-09T00:00:00"/>
    <x v="152"/>
    <s v="Non Carbonated"/>
    <x v="2"/>
    <b v="1"/>
    <n v="2.5"/>
    <n v="1.6666666666666667"/>
    <s v="Snapple Tea "/>
    <s v=" Lemon"/>
    <m/>
    <s v="Saturday"/>
    <s v=" July 9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363885067"/>
    <s v="Sunday, July 10, 2022"/>
    <s v="Cash"/>
    <n v="125"/>
    <n v="1.25"/>
    <n v="1"/>
    <n v="125"/>
    <n v="1.25"/>
    <n v="1"/>
    <n v="1.25"/>
    <n v="1.25"/>
    <d v="2022-07-10T00:00:00"/>
    <x v="139"/>
    <s v="Food"/>
    <x v="1"/>
    <b v="1"/>
    <n v="1.25"/>
    <n v="0.83333333333333337"/>
    <s v="Goldfish Baked "/>
    <s v=" Cheddar"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64199058"/>
    <s v="Sunday, July 10, 2022"/>
    <s v="Cash"/>
    <n v="110"/>
    <n v="1.5"/>
    <n v="1"/>
    <n v="110"/>
    <n v="1.5"/>
    <n v="1"/>
    <n v="1.5"/>
    <n v="1.5"/>
    <d v="2022-07-10T00:00:00"/>
    <x v="35"/>
    <s v="Food"/>
    <x v="1"/>
    <b v="1"/>
    <n v="1.5"/>
    <n v="1"/>
    <s v="SunChips Multigrain "/>
    <s v=" Harvest Cheddar"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364276119"/>
    <s v="Sunday, July 10, 2022"/>
    <s v="Credit"/>
    <n v="158"/>
    <n v="2.5"/>
    <n v="1"/>
    <n v="158"/>
    <n v="2.5"/>
    <n v="1"/>
    <n v="2.5"/>
    <n v="6"/>
    <d v="2022-07-10T00:00:00"/>
    <x v="134"/>
    <s v="Food"/>
    <x v="1"/>
    <b v="1"/>
    <n v="2.5"/>
    <n v="1.6666666666666667"/>
    <s v="Lenny &amp; Larrys "/>
    <s v=" Chocolate Chip"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64276119"/>
    <s v="Sunday, July 10, 2022"/>
    <s v="Credit"/>
    <n v="146"/>
    <n v="3.5"/>
    <n v="1"/>
    <n v="146"/>
    <n v="3.5"/>
    <n v="1"/>
    <n v="3.5"/>
    <n v="6"/>
    <d v="2022-07-10T00:00:00"/>
    <x v="88"/>
    <s v="Non Carbonated"/>
    <x v="2"/>
    <b v="1"/>
    <n v="3.5"/>
    <n v="2.3333333333333335"/>
    <s v="Starbucks Doubleshot Energy "/>
    <s v=" Mocha"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64287949"/>
    <s v="Sunday, July 10, 2022"/>
    <s v="Credit"/>
    <n v="134"/>
    <n v="2"/>
    <n v="1"/>
    <n v="134"/>
    <n v="2"/>
    <n v="1"/>
    <n v="2"/>
    <n v="4"/>
    <d v="2022-07-10T00:00:00"/>
    <x v="11"/>
    <s v="Food"/>
    <x v="1"/>
    <b v="1"/>
    <n v="2"/>
    <n v="1.3333333333333333"/>
    <s v="Wonderful Pistachios "/>
    <s v=" Variety"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Zone Perfect - Chocolate Chip Cookie Dough"/>
    <s v="Food"/>
    <n v="15364287949"/>
    <s v="Sunday, July 10, 2022"/>
    <s v="Credit"/>
    <n v="136"/>
    <n v="2"/>
    <n v="1"/>
    <n v="136"/>
    <n v="2"/>
    <n v="1"/>
    <n v="2"/>
    <n v="4"/>
    <d v="2022-07-10T00:00:00"/>
    <x v="158"/>
    <s v="Food"/>
    <x v="1"/>
    <b v="1"/>
    <n v="2"/>
    <n v="1.3333333333333333"/>
    <s v="Zone Perfect "/>
    <s v=" Chocolate Chip Cookie Dough"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Canada Dry - Ginger Ale"/>
    <m/>
    <n v="15364442700"/>
    <s v="Sunday, July 10, 2022"/>
    <s v="Credit"/>
    <n v="141"/>
    <n v="2"/>
    <n v="1"/>
    <n v="141"/>
    <n v="2"/>
    <n v="1"/>
    <n v="2"/>
    <n v="2"/>
    <d v="2022-07-10T00:00:00"/>
    <x v="151"/>
    <s v="Cell is Blank - Dis-regard"/>
    <x v="0"/>
    <b v="1"/>
    <n v="2"/>
    <n v="1.3333333333333333"/>
    <s v="Canada Dry "/>
    <s v=" Ginger Ale"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64454404"/>
    <s v="Sunday, July 10, 2022"/>
    <s v="Credit"/>
    <n v="140"/>
    <n v="1.5"/>
    <n v="1"/>
    <n v="140"/>
    <n v="1.5"/>
    <n v="1"/>
    <n v="1.5"/>
    <n v="1.5"/>
    <d v="2022-07-10T00:00:00"/>
    <x v="150"/>
    <s v="Cell is Blank - Dis-regard"/>
    <x v="0"/>
    <b v="1"/>
    <n v="1.5"/>
    <n v="1"/>
    <s v="Canada Dry "/>
    <s v=" Ginger Ale &amp; Lemonde"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64456475"/>
    <s v="Sunday, July 10, 2022"/>
    <s v="Cash"/>
    <n v="142"/>
    <n v="1.5"/>
    <n v="1"/>
    <n v="142"/>
    <n v="1.5"/>
    <n v="1"/>
    <n v="1.5"/>
    <n v="1.5"/>
    <d v="2022-07-10T00:00:00"/>
    <x v="44"/>
    <s v="Carbonated"/>
    <x v="0"/>
    <b v="1"/>
    <n v="1.5"/>
    <n v="1"/>
    <s v="Coca Cola "/>
    <s v=" Zero Sugar"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364528539"/>
    <s v="Sunday, July 10, 2022"/>
    <s v="Credit"/>
    <n v="143"/>
    <n v="2"/>
    <n v="1"/>
    <n v="143"/>
    <n v="2"/>
    <n v="1"/>
    <n v="2"/>
    <n v="2"/>
    <d v="2022-07-10T00:00:00"/>
    <x v="29"/>
    <s v="Water"/>
    <x v="3"/>
    <b v="1"/>
    <n v="2"/>
    <n v="1.3333333333333333"/>
    <s v="Poland Springs Water"/>
    <m/>
    <m/>
    <s v="Sunday"/>
    <s v=" July 1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64576024"/>
    <s v="Sunday, July 10, 2022"/>
    <s v="Credit"/>
    <n v="134"/>
    <n v="2"/>
    <n v="1"/>
    <n v="134"/>
    <n v="2"/>
    <n v="1"/>
    <n v="2"/>
    <n v="2"/>
    <d v="2022-07-10T00:00:00"/>
    <x v="11"/>
    <s v="Food"/>
    <x v="1"/>
    <b v="1"/>
    <n v="2"/>
    <n v="1.3333333333333333"/>
    <s v="Wonderful Pistachios "/>
    <s v=" Variety"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364629613"/>
    <s v="Sunday, July 10, 2022"/>
    <s v="Credit"/>
    <n v="143"/>
    <n v="2"/>
    <n v="1"/>
    <n v="143"/>
    <n v="2"/>
    <n v="1"/>
    <n v="2"/>
    <n v="2"/>
    <d v="2022-07-10T00:00:00"/>
    <x v="29"/>
    <s v="Water"/>
    <x v="3"/>
    <b v="1"/>
    <n v="2"/>
    <n v="1.3333333333333333"/>
    <s v="Poland Springs Water"/>
    <m/>
    <m/>
    <s v="Sunday"/>
    <s v=" July 10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364715480"/>
    <s v="Sunday, July 10, 2022"/>
    <s v="Credit"/>
    <n v="145"/>
    <n v="2.75"/>
    <n v="1"/>
    <n v="145"/>
    <n v="2.75"/>
    <n v="1"/>
    <n v="2.75"/>
    <n v="2.75"/>
    <d v="2022-07-10T00:00:00"/>
    <x v="34"/>
    <s v="Water"/>
    <x v="3"/>
    <b v="1"/>
    <n v="2.75"/>
    <n v="1.8333333333333333"/>
    <s v="BodyArmor LYTE  "/>
    <s v=" Peach Mango"/>
    <m/>
    <s v="Sunday"/>
    <s v=" July 1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64981385"/>
    <s v="Sunday, July 10, 2022"/>
    <s v="Cash"/>
    <n v="140"/>
    <n v="1.5"/>
    <n v="1"/>
    <n v="140"/>
    <n v="1.5"/>
    <n v="1"/>
    <n v="1.5"/>
    <n v="1.5"/>
    <d v="2022-07-10T00:00:00"/>
    <x v="44"/>
    <s v="Carbonated"/>
    <x v="0"/>
    <b v="1"/>
    <n v="1.5"/>
    <n v="1"/>
    <s v="Coca Cola "/>
    <s v=" Zero Sugar"/>
    <m/>
    <s v="Sunday"/>
    <s v=" July 10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365123977"/>
    <s v="Sunday, July 10, 2022"/>
    <s v="Cash"/>
    <n v="130"/>
    <n v="2"/>
    <n v="1"/>
    <n v="130"/>
    <n v="2"/>
    <n v="1"/>
    <n v="2"/>
    <n v="2"/>
    <d v="2022-07-10T00:00:00"/>
    <x v="10"/>
    <s v="Food"/>
    <x v="1"/>
    <b v="1"/>
    <n v="2"/>
    <n v="1.3333333333333333"/>
    <s v="KitKat "/>
    <s v=" Crisp Wafers"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365124768"/>
    <s v="Sunday, July 10, 2022"/>
    <s v="Credit"/>
    <n v="145"/>
    <n v="2.5"/>
    <n v="1"/>
    <n v="145"/>
    <n v="2.5"/>
    <n v="1"/>
    <n v="2.5"/>
    <n v="2.5"/>
    <d v="2022-07-10T00:00:00"/>
    <x v="152"/>
    <s v="Non Carbonated"/>
    <x v="2"/>
    <b v="1"/>
    <n v="2.5"/>
    <n v="1.6666666666666667"/>
    <s v="Snapple Tea "/>
    <s v=" Lemon"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365128954"/>
    <s v="Sunday, July 10, 2022"/>
    <s v="Credit"/>
    <n v="143"/>
    <n v="2"/>
    <n v="1"/>
    <n v="143"/>
    <n v="2"/>
    <n v="1"/>
    <n v="2"/>
    <n v="2"/>
    <d v="2022-07-10T00:00:00"/>
    <x v="29"/>
    <s v="Water"/>
    <x v="3"/>
    <b v="1"/>
    <n v="2"/>
    <n v="1.3333333333333333"/>
    <s v="Poland Springs Water"/>
    <m/>
    <m/>
    <s v="Sunday"/>
    <s v=" July 10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365132475"/>
    <s v="Sunday, July 10, 2022"/>
    <s v="Credit"/>
    <n v="122"/>
    <n v="1.5"/>
    <n v="1"/>
    <n v="122"/>
    <n v="1.5"/>
    <n v="1"/>
    <n v="1.5"/>
    <n v="1.5"/>
    <d v="2022-07-10T00:00:00"/>
    <x v="18"/>
    <s v="Food"/>
    <x v="1"/>
    <b v="1"/>
    <n v="1.5"/>
    <n v="1"/>
    <s v="Oreo Mini"/>
    <m/>
    <m/>
    <s v="Sunday"/>
    <s v=" July 10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66234983"/>
    <s v="Monday, July 11, 2022"/>
    <s v="Credit"/>
    <n v="132"/>
    <n v="1.5"/>
    <n v="1"/>
    <n v="132"/>
    <n v="1.5"/>
    <n v="1"/>
    <n v="1.5"/>
    <n v="1.5"/>
    <d v="2022-07-11T00:00:00"/>
    <x v="148"/>
    <s v="Food"/>
    <x v="1"/>
    <b v="1"/>
    <n v="1.5"/>
    <n v="1"/>
    <s v="Nature's Bakery Fig Bar "/>
    <s v=" Blueberry"/>
    <m/>
    <s v="Monday"/>
    <s v=" July 11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367019531"/>
    <s v="Monday, July 11, 2022"/>
    <s v="Credit"/>
    <n v="141"/>
    <n v="1.5"/>
    <n v="1"/>
    <n v="141"/>
    <n v="1.5"/>
    <n v="1"/>
    <n v="1.5"/>
    <n v="3"/>
    <d v="2022-07-11T00:00:00"/>
    <x v="150"/>
    <s v="Cell is Blank - Dis-regard"/>
    <x v="0"/>
    <b v="1"/>
    <n v="1.5"/>
    <n v="1"/>
    <s v="Canada Dry "/>
    <s v=" Ginger Ale &amp; Lemonde"/>
    <m/>
    <s v="Monday"/>
    <s v=" July 11"/>
    <n v="2022"/>
    <n v="6527"/>
  </r>
  <r>
    <s v="Processed"/>
    <s v="VJ300205292"/>
    <s v="Brunswick Sq Mall"/>
    <s v="BSQ Mall x1364 - Zales"/>
    <n v="40.423690999999998"/>
    <n v="-74.380831999999998"/>
    <s v="SunChips Multigrain - Harvest Cheddar"/>
    <s v="Food"/>
    <n v="15367019531"/>
    <s v="Monday, July 11, 2022"/>
    <s v="Credit"/>
    <n v="113"/>
    <n v="1.5"/>
    <n v="1"/>
    <n v="113"/>
    <n v="1.5"/>
    <n v="1"/>
    <n v="1.5"/>
    <n v="3"/>
    <d v="2022-07-11T00:00:00"/>
    <x v="35"/>
    <s v="Food"/>
    <x v="1"/>
    <b v="1"/>
    <n v="1.5"/>
    <n v="1"/>
    <s v="SunChips Multigrain "/>
    <s v=" Harvest Cheddar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67153311"/>
    <s v="Monday, July 11, 2022"/>
    <s v="Cash"/>
    <n v="122"/>
    <n v="1.5"/>
    <n v="1"/>
    <n v="122"/>
    <n v="1.5"/>
    <n v="1"/>
    <n v="1.5"/>
    <n v="1.5"/>
    <d v="2022-07-11T00:00:00"/>
    <x v="16"/>
    <s v="Food"/>
    <x v="1"/>
    <b v="1"/>
    <n v="1.5"/>
    <n v="1"/>
    <s v="Cheetos "/>
    <s v=" Fleming Hot Crunchy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67158889"/>
    <s v="Monday, July 11, 2022"/>
    <s v="Cash"/>
    <n v="130"/>
    <n v="1.5"/>
    <n v="1"/>
    <n v="130"/>
    <n v="1.5"/>
    <n v="1"/>
    <n v="1.5"/>
    <n v="1.5"/>
    <d v="2022-07-11T00:00:00"/>
    <x v="149"/>
    <s v="Food"/>
    <x v="1"/>
    <b v="1"/>
    <n v="1.5"/>
    <n v="1"/>
    <s v="Nature's Bakery Fig Bar "/>
    <s v=" Raspberry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67164172"/>
    <s v="Monday, July 11, 2022"/>
    <s v="Cash"/>
    <n v="114"/>
    <n v="2"/>
    <n v="1"/>
    <n v="114"/>
    <n v="2"/>
    <n v="1"/>
    <n v="2"/>
    <n v="2"/>
    <d v="2022-07-11T00:00:00"/>
    <x v="16"/>
    <s v="Food"/>
    <x v="1"/>
    <b v="1"/>
    <n v="2"/>
    <n v="1.3333333333333333"/>
    <s v="Cheetos "/>
    <s v=" Fleming Hot Crunchy"/>
    <m/>
    <s v="Monday"/>
    <s v=" July 1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367235956"/>
    <s v="Monday, July 11, 2022"/>
    <s v="Credit"/>
    <n v="132"/>
    <n v="2"/>
    <n v="1"/>
    <n v="132"/>
    <n v="2"/>
    <n v="1"/>
    <n v="2"/>
    <n v="2"/>
    <d v="2022-07-11T00:00:00"/>
    <x v="21"/>
    <s v="Food"/>
    <x v="1"/>
    <b v="1"/>
    <n v="2"/>
    <n v="1.3333333333333333"/>
    <s v="Robert Irvine's "/>
    <s v=" Fit Crunch "/>
    <s v="  Chocolate Pea"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67285261"/>
    <s v="Monday, July 11, 2022"/>
    <s v="Cash"/>
    <n v="125"/>
    <n v="1.25"/>
    <n v="1"/>
    <n v="125"/>
    <n v="1.25"/>
    <n v="1"/>
    <n v="1.25"/>
    <n v="1.25"/>
    <d v="2022-07-11T00:00:00"/>
    <x v="139"/>
    <s v="Food"/>
    <x v="1"/>
    <b v="1"/>
    <n v="1.25"/>
    <n v="0.83333333333333337"/>
    <s v="Goldfish Baked "/>
    <s v=" Cheddar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367335603"/>
    <s v="Monday, July 11, 2022"/>
    <s v="Credit"/>
    <n v="130"/>
    <n v="2"/>
    <n v="2"/>
    <n v="130"/>
    <n v="2"/>
    <n v="2"/>
    <n v="4"/>
    <n v="4"/>
    <d v="2022-07-11T00:00:00"/>
    <x v="99"/>
    <s v="Food"/>
    <x v="1"/>
    <b v="1"/>
    <n v="2"/>
    <n v="1.3333333333333333"/>
    <s v="Autumns Granola Bar "/>
    <s v=" Cinnamon Almond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67523200"/>
    <s v="Monday, July 11, 2022"/>
    <s v="Credit"/>
    <n v="142"/>
    <n v="1.5"/>
    <n v="1"/>
    <n v="142"/>
    <n v="1.5"/>
    <n v="1"/>
    <n v="1.5"/>
    <n v="4.5"/>
    <d v="2022-07-11T00:00:00"/>
    <x v="44"/>
    <s v="Carbonated"/>
    <x v="0"/>
    <b v="1"/>
    <n v="1.5"/>
    <n v="1"/>
    <s v="Coca Cola "/>
    <s v=" Zero Sugar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67523200"/>
    <s v="Monday, July 11, 2022"/>
    <s v="Credit"/>
    <n v="148"/>
    <n v="3"/>
    <n v="1"/>
    <n v="148"/>
    <n v="3"/>
    <n v="1"/>
    <n v="3"/>
    <n v="4.5"/>
    <d v="2022-07-11T00:00:00"/>
    <x v="106"/>
    <s v="Carbonated"/>
    <x v="0"/>
    <b v="1"/>
    <n v="3"/>
    <n v="2"/>
    <s v="Starbucks Refresher "/>
    <s v=" Real Coconut Water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67581012"/>
    <s v="Monday, July 11, 2022"/>
    <s v="Credit"/>
    <n v="142"/>
    <n v="1.5"/>
    <n v="1"/>
    <n v="142"/>
    <n v="1.5"/>
    <n v="1"/>
    <n v="1.5"/>
    <n v="1.5"/>
    <d v="2022-07-11T00:00:00"/>
    <x v="44"/>
    <s v="Carbonated"/>
    <x v="0"/>
    <b v="1"/>
    <n v="1.5"/>
    <n v="1"/>
    <s v="Coca Cola "/>
    <s v=" Zero Sugar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67754164"/>
    <s v="Monday, July 11, 2022"/>
    <s v="Credit"/>
    <n v="138"/>
    <n v="2.5"/>
    <n v="1"/>
    <n v="138"/>
    <n v="2.5"/>
    <n v="1"/>
    <n v="2.5"/>
    <n v="2.5"/>
    <d v="2022-07-11T00:00:00"/>
    <x v="10"/>
    <s v="Food"/>
    <x v="1"/>
    <b v="1"/>
    <n v="2.5"/>
    <n v="1.6666666666666667"/>
    <s v="KitKat "/>
    <s v=" Crisp Wafers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67759804"/>
    <s v="Monday, July 11, 2022"/>
    <s v="Cash"/>
    <n v="114"/>
    <n v="2"/>
    <n v="1"/>
    <n v="114"/>
    <n v="2"/>
    <n v="1"/>
    <n v="2"/>
    <n v="2"/>
    <d v="2022-07-11T00:00:00"/>
    <x v="16"/>
    <s v="Food"/>
    <x v="1"/>
    <b v="1"/>
    <n v="2"/>
    <n v="1.3333333333333333"/>
    <s v="Cheetos "/>
    <s v=" Fleming Hot Crunchy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67768106"/>
    <s v="Monday, July 11, 2022"/>
    <s v="Cash"/>
    <n v="134"/>
    <n v="2.5"/>
    <n v="1"/>
    <n v="134"/>
    <n v="2.5"/>
    <n v="1"/>
    <n v="2.5"/>
    <n v="2.5"/>
    <d v="2022-07-11T00:00:00"/>
    <x v="10"/>
    <s v="Food"/>
    <x v="1"/>
    <b v="1"/>
    <n v="2.5"/>
    <n v="1.6666666666666667"/>
    <s v="KitKat "/>
    <s v=" Crisp Wafers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67916742"/>
    <s v="Monday, July 11, 2022"/>
    <s v="Cash"/>
    <n v="140"/>
    <n v="2"/>
    <n v="1"/>
    <n v="140"/>
    <n v="2"/>
    <n v="1"/>
    <n v="2"/>
    <n v="2"/>
    <d v="2022-07-11T00:00:00"/>
    <x v="93"/>
    <s v="Non Carbonated"/>
    <x v="2"/>
    <b v="1"/>
    <n v="2"/>
    <n v="1.3333333333333333"/>
    <s v="Iberia Coconut Water"/>
    <m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367919316"/>
    <s v="Monday, July 11, 2022"/>
    <s v="Cash"/>
    <n v="143"/>
    <n v="2.75"/>
    <n v="1"/>
    <n v="143"/>
    <n v="2.75"/>
    <n v="1"/>
    <n v="2.75"/>
    <n v="2.75"/>
    <d v="2022-07-11T00:00:00"/>
    <x v="145"/>
    <s v="Non Carbonated"/>
    <x v="2"/>
    <b v="1"/>
    <n v="2.75"/>
    <n v="1.8333333333333333"/>
    <s v="BodyArmor  LYTE "/>
    <s v=" Blueberry Pomegranate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368109306"/>
    <s v="Monday, July 11, 2022"/>
    <s v="Cash"/>
    <n v="112"/>
    <n v="2"/>
    <n v="1"/>
    <n v="112"/>
    <n v="2"/>
    <n v="1"/>
    <n v="2"/>
    <n v="2"/>
    <d v="2022-07-11T00:00:00"/>
    <x v="75"/>
    <s v="Food"/>
    <x v="1"/>
    <b v="1"/>
    <n v="2"/>
    <n v="1.3333333333333333"/>
    <s v="Cheetos Flaming Hot Limon Crunchy"/>
    <m/>
    <m/>
    <s v="Monday"/>
    <s v=" July 11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368250936"/>
    <s v="Monday, July 11, 2022"/>
    <s v="Cash"/>
    <n v="143"/>
    <n v="2"/>
    <n v="1"/>
    <n v="143"/>
    <n v="2"/>
    <n v="1"/>
    <n v="2"/>
    <n v="2"/>
    <d v="2022-07-11T00:00:00"/>
    <x v="29"/>
    <s v="Water"/>
    <x v="3"/>
    <b v="1"/>
    <n v="2"/>
    <n v="1.3333333333333333"/>
    <s v="Poland Springs Water"/>
    <m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68253416"/>
    <s v="Monday, July 11, 2022"/>
    <s v="Cash"/>
    <n v="122"/>
    <n v="1.25"/>
    <n v="1"/>
    <n v="122"/>
    <n v="1.25"/>
    <n v="1"/>
    <n v="1.25"/>
    <n v="1.25"/>
    <d v="2022-07-11T00:00:00"/>
    <x v="139"/>
    <s v="Food"/>
    <x v="1"/>
    <b v="1"/>
    <n v="1.25"/>
    <n v="0.83333333333333337"/>
    <s v="Goldfish Baked "/>
    <s v=" Cheddar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68385392"/>
    <s v="Monday, July 11, 2022"/>
    <s v="Cash"/>
    <n v="145"/>
    <n v="2.5"/>
    <n v="1"/>
    <n v="145"/>
    <n v="2.5"/>
    <n v="1"/>
    <n v="2.5"/>
    <n v="2.5"/>
    <d v="2022-07-11T00:00:00"/>
    <x v="37"/>
    <s v="Non Carbonated"/>
    <x v="2"/>
    <b v="1"/>
    <n v="2.5"/>
    <n v="1.6666666666666667"/>
    <s v="Snapple Diet Tea "/>
    <s v=" Peach Tea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68563116"/>
    <s v="Monday, July 11, 2022"/>
    <s v="Cash"/>
    <n v="122"/>
    <n v="1.25"/>
    <n v="1"/>
    <n v="122"/>
    <n v="1.25"/>
    <n v="1"/>
    <n v="1.25"/>
    <n v="1.25"/>
    <d v="2022-07-11T00:00:00"/>
    <x v="139"/>
    <s v="Food"/>
    <x v="1"/>
    <b v="1"/>
    <n v="1.25"/>
    <n v="0.83333333333333337"/>
    <s v="Goldfish Baked "/>
    <s v=" Cheddar"/>
    <m/>
    <s v="Monday"/>
    <s v=" July 11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68569779"/>
    <s v="Monday, July 11, 2022"/>
    <s v="Cash"/>
    <n v="138"/>
    <n v="2"/>
    <n v="1"/>
    <n v="138"/>
    <n v="2"/>
    <n v="1"/>
    <n v="2"/>
    <n v="2"/>
    <d v="2022-07-11T00:00:00"/>
    <x v="110"/>
    <s v="Food"/>
    <x v="1"/>
    <b v="1"/>
    <n v="2"/>
    <n v="1.3333333333333333"/>
    <s v="Keto Bar "/>
    <s v=" Creamy Peanut Butter Chocolate"/>
    <m/>
    <s v="Monday"/>
    <s v=" July 11"/>
    <n v="2022"/>
    <n v="6527"/>
  </r>
  <r>
    <s v="Processed"/>
    <s v="VJ300320611"/>
    <s v="Brunswick Sq Mall"/>
    <s v="BSQ Mall x1366 - ATT"/>
    <n v="40.423690999999998"/>
    <n v="-74.380831999999998"/>
    <s v="Pop Corners - Sea Salt"/>
    <s v="Food"/>
    <n v="15368588983"/>
    <s v="Monday, July 11, 2022"/>
    <s v="Cash"/>
    <n v="113"/>
    <n v="1.5"/>
    <n v="1"/>
    <n v="113"/>
    <n v="1.5"/>
    <n v="1"/>
    <n v="1.5"/>
    <n v="1.5"/>
    <d v="2022-07-11T00:00:00"/>
    <x v="117"/>
    <s v="Food"/>
    <x v="1"/>
    <b v="1"/>
    <n v="1.5"/>
    <n v="1"/>
    <s v="Pop Corners "/>
    <s v=" Sea Salt"/>
    <m/>
    <s v="Monday"/>
    <s v=" July 11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368592088"/>
    <s v="Monday, July 11, 2022"/>
    <s v="Cash"/>
    <n v="112"/>
    <n v="1.5"/>
    <n v="1"/>
    <n v="112"/>
    <n v="1.5"/>
    <n v="1"/>
    <n v="1.5"/>
    <n v="1.5"/>
    <d v="2022-07-11T00:00:00"/>
    <x v="43"/>
    <s v="Food"/>
    <x v="1"/>
    <b v="1"/>
    <n v="1.5"/>
    <n v="1"/>
    <s v="Miss Vickie's Potato Chip "/>
    <s v=" Jalapeno"/>
    <m/>
    <s v="Monday"/>
    <s v=" July 11"/>
    <n v="2022"/>
    <n v="6527"/>
  </r>
  <r>
    <s v="Processed"/>
    <s v="VJ300320611"/>
    <s v="Brunswick Sq Mall"/>
    <s v="BSQ Mall x1366 - ATT"/>
    <n v="40.423690999999998"/>
    <n v="-74.380831999999998"/>
    <s v="Belvita Breakfast Biscuit Bites - Blueberry"/>
    <s v="Food"/>
    <n v="15368592061"/>
    <s v="Monday, July 11, 2022"/>
    <s v="Cash"/>
    <n v="131"/>
    <n v="1.5"/>
    <n v="1"/>
    <n v="131"/>
    <n v="1.5"/>
    <n v="1"/>
    <n v="1.5"/>
    <n v="1.5"/>
    <d v="2022-07-11T00:00:00"/>
    <x v="136"/>
    <s v="Food"/>
    <x v="1"/>
    <b v="1"/>
    <n v="1.5"/>
    <n v="1"/>
    <s v="Belvita Breakfast Biscuit Bites "/>
    <s v=" Blueberry"/>
    <m/>
    <s v="Monday"/>
    <s v=" July 11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368600012"/>
    <s v="Monday, July 11, 2022"/>
    <s v="Cash"/>
    <n v="122"/>
    <n v="1.5"/>
    <n v="1"/>
    <n v="122"/>
    <n v="1.5"/>
    <n v="1"/>
    <n v="1.5"/>
    <n v="1.5"/>
    <d v="2022-07-11T00:00:00"/>
    <x v="18"/>
    <s v="Food"/>
    <x v="1"/>
    <b v="1"/>
    <n v="1.5"/>
    <n v="1"/>
    <s v="Oreo Mini"/>
    <m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68606425"/>
    <s v="Monday, July 11, 2022"/>
    <s v="Cash"/>
    <n v="122"/>
    <n v="1.25"/>
    <n v="1"/>
    <n v="122"/>
    <n v="1.25"/>
    <n v="1"/>
    <n v="1.25"/>
    <n v="1.25"/>
    <d v="2022-07-11T00:00:00"/>
    <x v="139"/>
    <s v="Food"/>
    <x v="1"/>
    <b v="1"/>
    <n v="1.25"/>
    <n v="0.83333333333333337"/>
    <s v="Goldfish Baked "/>
    <s v=" Cheddar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68630750"/>
    <s v="Monday, July 11, 2022"/>
    <s v="Cash"/>
    <n v="122"/>
    <n v="1.25"/>
    <n v="1"/>
    <n v="122"/>
    <n v="1.25"/>
    <n v="1"/>
    <n v="1.25"/>
    <n v="1.25"/>
    <d v="2022-07-11T00:00:00"/>
    <x v="139"/>
    <s v="Food"/>
    <x v="1"/>
    <b v="1"/>
    <n v="1.25"/>
    <n v="0.83333333333333337"/>
    <s v="Goldfish Baked "/>
    <s v=" Cheddar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68644372"/>
    <s v="Monday, July 11, 2022"/>
    <s v="Cash"/>
    <n v="138"/>
    <n v="2"/>
    <n v="1"/>
    <n v="138"/>
    <n v="2"/>
    <n v="1"/>
    <n v="2"/>
    <n v="2"/>
    <d v="2022-07-11T00:00:00"/>
    <x v="78"/>
    <s v="Food"/>
    <x v="1"/>
    <b v="1"/>
    <n v="2"/>
    <n v="1.3333333333333333"/>
    <s v="Kinder "/>
    <s v=" Bueno "/>
    <s v=" Crispy Creamy Chocolate"/>
    <s v="Monday"/>
    <s v=" July 1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68698603"/>
    <s v="Monday, July 11, 2022"/>
    <s v="Credit"/>
    <n v="146"/>
    <n v="3"/>
    <n v="1"/>
    <n v="146"/>
    <n v="3"/>
    <n v="1"/>
    <n v="3"/>
    <n v="3"/>
    <d v="2022-07-11T00:00:00"/>
    <x v="5"/>
    <s v="Carbonated"/>
    <x v="0"/>
    <b v="1"/>
    <n v="3"/>
    <n v="2"/>
    <s v="Monster Energy Original"/>
    <m/>
    <m/>
    <s v="Monday"/>
    <s v=" July 1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69022015"/>
    <s v="Monday, July 11, 2022"/>
    <s v="Cash"/>
    <n v="144"/>
    <n v="1.5"/>
    <n v="1"/>
    <n v="144"/>
    <n v="1.5"/>
    <n v="1"/>
    <n v="1.5"/>
    <n v="1.5"/>
    <d v="2022-07-11T00:00:00"/>
    <x v="29"/>
    <s v="Water"/>
    <x v="3"/>
    <b v="1"/>
    <n v="1.5"/>
    <n v="1"/>
    <s v="Poland Springs Water"/>
    <m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369040026"/>
    <s v="Monday, July 11, 2022"/>
    <s v="Cash"/>
    <n v="112"/>
    <n v="1.5"/>
    <n v="1"/>
    <n v="112"/>
    <n v="1.5"/>
    <n v="1"/>
    <n v="1.5"/>
    <n v="1.5"/>
    <d v="2022-07-11T00:00:00"/>
    <x v="13"/>
    <s v="Food"/>
    <x v="1"/>
    <b v="1"/>
    <n v="1.5"/>
    <n v="1"/>
    <s v="Miss Vickie's Potato Chip "/>
    <s v=" Sea Salt Original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69049745"/>
    <s v="Monday, July 11, 2022"/>
    <s v="Credit"/>
    <n v="144"/>
    <n v="1.5"/>
    <n v="1"/>
    <n v="144"/>
    <n v="1.5"/>
    <n v="1"/>
    <n v="1.5"/>
    <n v="1.5"/>
    <d v="2022-07-11T00:00:00"/>
    <x v="29"/>
    <s v="Water"/>
    <x v="3"/>
    <b v="1"/>
    <n v="1.5"/>
    <n v="1"/>
    <s v="Poland Springs Water"/>
    <m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69076573"/>
    <s v="Monday, July 11, 2022"/>
    <s v="Cash"/>
    <n v="124"/>
    <n v="1.5"/>
    <n v="1"/>
    <n v="124"/>
    <n v="1.5"/>
    <n v="1"/>
    <n v="1.5"/>
    <n v="1.5"/>
    <d v="2022-07-11T00:00:00"/>
    <x v="128"/>
    <s v="Food"/>
    <x v="1"/>
    <b v="1"/>
    <n v="1.5"/>
    <n v="1"/>
    <s v="Cheetos Cheddar Jalapeno"/>
    <m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69077300"/>
    <s v="Monday, July 11, 2022"/>
    <s v="Cash"/>
    <n v="134"/>
    <n v="2.5"/>
    <n v="1"/>
    <n v="134"/>
    <n v="2.5"/>
    <n v="1"/>
    <n v="2.5"/>
    <n v="2.5"/>
    <d v="2022-07-11T00:00:00"/>
    <x v="10"/>
    <s v="Food"/>
    <x v="1"/>
    <b v="1"/>
    <n v="2.5"/>
    <n v="1.6666666666666667"/>
    <s v="KitKat "/>
    <s v=" Crisp Wafers"/>
    <m/>
    <s v="Monday"/>
    <s v=" July 1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69248192"/>
    <s v="Monday, July 11, 2022"/>
    <s v="Credit"/>
    <n v="144"/>
    <n v="1.5"/>
    <n v="2"/>
    <n v="144"/>
    <n v="1.5"/>
    <n v="2"/>
    <n v="3"/>
    <n v="3"/>
    <d v="2022-07-11T00:00:00"/>
    <x v="29"/>
    <s v="Water"/>
    <x v="3"/>
    <b v="1"/>
    <n v="1.5"/>
    <n v="1"/>
    <s v="Poland Springs Water"/>
    <m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69310778"/>
    <s v="Monday, July 11, 2022"/>
    <s v="Credit"/>
    <n v="124"/>
    <n v="1.25"/>
    <n v="1"/>
    <n v="124"/>
    <n v="1.25"/>
    <n v="1"/>
    <n v="1.25"/>
    <n v="1.25"/>
    <d v="2022-07-11T00:00:00"/>
    <x v="86"/>
    <s v="Food"/>
    <x v="1"/>
    <b v="1"/>
    <n v="1.25"/>
    <n v="0.83333333333333337"/>
    <s v="CheezIt "/>
    <s v=" Cheddar Sour Cream and Onion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heetos Cheddar Jalapeno"/>
    <s v="Food"/>
    <n v="15369471818"/>
    <s v="Monday, July 11, 2022"/>
    <s v="Cash"/>
    <n v="124"/>
    <n v="1.5"/>
    <n v="1"/>
    <n v="124"/>
    <n v="1.5"/>
    <n v="1"/>
    <n v="1.5"/>
    <n v="1.5"/>
    <d v="2022-07-11T00:00:00"/>
    <x v="128"/>
    <s v="Food"/>
    <x v="1"/>
    <b v="1"/>
    <n v="1.5"/>
    <n v="1"/>
    <s v="Cheetos Cheddar Jalapeno"/>
    <m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Doritos Spicy Nacho"/>
    <m/>
    <n v="15369473300"/>
    <s v="Monday, July 11, 2022"/>
    <s v="Cash"/>
    <n v="113"/>
    <n v="1.5"/>
    <n v="1"/>
    <n v="113"/>
    <n v="1.5"/>
    <n v="1"/>
    <n v="1.5"/>
    <n v="1.5"/>
    <d v="2022-07-11T00:00:00"/>
    <x v="140"/>
    <s v="Cell is Blank - Dis-regard"/>
    <x v="1"/>
    <b v="1"/>
    <n v="1.5"/>
    <n v="1"/>
    <s v="Doritos Spicy Nacho"/>
    <m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69635480"/>
    <s v="Monday, July 11, 2022"/>
    <s v="Cash"/>
    <n v="147"/>
    <n v="2.75"/>
    <n v="1"/>
    <n v="147"/>
    <n v="2.75"/>
    <n v="1"/>
    <n v="2.75"/>
    <n v="2.75"/>
    <d v="2022-07-11T00:00:00"/>
    <x v="131"/>
    <s v="Water"/>
    <x v="3"/>
    <b v="1"/>
    <n v="2.75"/>
    <n v="1.8333333333333333"/>
    <s v="BodyArmor LYTE "/>
    <s v=" Strawberry Lemonade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0137692"/>
    <s v="Monday, July 11, 2022"/>
    <s v="Cash"/>
    <n v="144"/>
    <n v="3"/>
    <n v="1"/>
    <n v="144"/>
    <n v="3"/>
    <n v="1"/>
    <n v="3"/>
    <n v="3"/>
    <d v="2022-07-11T00:00:00"/>
    <x v="5"/>
    <s v="Carbonated"/>
    <x v="0"/>
    <b v="1"/>
    <n v="3"/>
    <n v="2"/>
    <s v="Monster Energy Original"/>
    <m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70170241"/>
    <s v="Monday, July 11, 2022"/>
    <s v="Cash"/>
    <n v="140"/>
    <n v="1.5"/>
    <n v="1"/>
    <n v="140"/>
    <n v="1.5"/>
    <n v="1"/>
    <n v="1.5"/>
    <n v="1.5"/>
    <d v="2022-07-11T00:00:00"/>
    <x v="70"/>
    <s v="Carbonated"/>
    <x v="0"/>
    <b v="1"/>
    <n v="1.5"/>
    <n v="1"/>
    <s v="Sunkist Soda "/>
    <s v=" Orange"/>
    <m/>
    <s v="Monday"/>
    <s v=" July 11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370241428"/>
    <s v="Monday, July 11, 2022"/>
    <s v="Credit"/>
    <n v="155"/>
    <n v="5"/>
    <n v="1"/>
    <n v="155"/>
    <n v="5"/>
    <n v="1"/>
    <n v="5"/>
    <n v="5"/>
    <d v="2022-07-11T00:00:00"/>
    <x v="138"/>
    <s v="Food"/>
    <x v="1"/>
    <b v="1"/>
    <n v="5"/>
    <n v="3.3333333333333335"/>
    <s v="Ice Breakers Ice Cubes "/>
    <s v=" PepperMint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0299168"/>
    <s v="Monday, July 11, 2022"/>
    <s v="Cash"/>
    <n v="141"/>
    <n v="1.5"/>
    <n v="1"/>
    <n v="141"/>
    <n v="1.5"/>
    <n v="1"/>
    <n v="1.5"/>
    <n v="1.5"/>
    <d v="2022-07-11T00:00:00"/>
    <x v="156"/>
    <s v="Carbonated"/>
    <x v="0"/>
    <b v="1"/>
    <n v="1.5"/>
    <n v="1"/>
    <s v="Coca Cola "/>
    <s v=" Regular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70302906"/>
    <s v="Monday, July 11, 2022"/>
    <s v="Cash"/>
    <n v="121"/>
    <n v="1.5"/>
    <n v="1"/>
    <n v="121"/>
    <n v="1.5"/>
    <n v="1"/>
    <n v="1.5"/>
    <n v="1.5"/>
    <d v="2022-07-11T00:00:00"/>
    <x v="90"/>
    <s v="Food"/>
    <x v="1"/>
    <b v="1"/>
    <n v="1.5"/>
    <n v="1"/>
    <s v="Doritos Nacho Cheese"/>
    <m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0530545"/>
    <s v="Monday, July 11, 2022"/>
    <s v="Cash"/>
    <n v="142"/>
    <n v="1.5"/>
    <n v="1"/>
    <n v="142"/>
    <n v="1.5"/>
    <n v="1"/>
    <n v="1.5"/>
    <n v="1.5"/>
    <d v="2022-07-11T00:00:00"/>
    <x v="156"/>
    <s v="Carbonated"/>
    <x v="0"/>
    <b v="1"/>
    <n v="1.5"/>
    <n v="1"/>
    <s v="Coca Cola "/>
    <s v=" Regular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0636868"/>
    <s v="Monday, July 11, 2022"/>
    <s v="Cash"/>
    <n v="141"/>
    <n v="1.5"/>
    <n v="1"/>
    <n v="141"/>
    <n v="1.5"/>
    <n v="1"/>
    <n v="1.5"/>
    <n v="1.5"/>
    <d v="2022-07-11T00:00:00"/>
    <x v="156"/>
    <s v="Carbonated"/>
    <x v="0"/>
    <b v="1"/>
    <n v="1.5"/>
    <n v="1"/>
    <s v="Coca Cola "/>
    <s v=" Regular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70637851"/>
    <s v="Monday, July 11, 2022"/>
    <s v="Cash"/>
    <n v="121"/>
    <n v="1.5"/>
    <n v="1"/>
    <n v="121"/>
    <n v="1.5"/>
    <n v="1"/>
    <n v="1.5"/>
    <n v="1.5"/>
    <d v="2022-07-11T00:00:00"/>
    <x v="90"/>
    <s v="Food"/>
    <x v="1"/>
    <b v="1"/>
    <n v="1.5"/>
    <n v="1"/>
    <s v="Doritos Nacho Cheese"/>
    <m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0804717"/>
    <s v="Monday, July 11, 2022"/>
    <s v="Cash"/>
    <n v="141"/>
    <n v="1.5"/>
    <n v="1"/>
    <n v="141"/>
    <n v="1.5"/>
    <n v="1"/>
    <n v="1.5"/>
    <n v="1.5"/>
    <d v="2022-07-11T00:00:00"/>
    <x v="156"/>
    <s v="Carbonated"/>
    <x v="0"/>
    <b v="1"/>
    <n v="1.5"/>
    <n v="1"/>
    <s v="Coca Cola "/>
    <s v=" Regular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70806348"/>
    <s v="Monday, July 11, 2022"/>
    <s v="Cash"/>
    <n v="140"/>
    <n v="1.5"/>
    <n v="1"/>
    <n v="140"/>
    <n v="1.5"/>
    <n v="1"/>
    <n v="1.5"/>
    <n v="1.5"/>
    <d v="2022-07-11T00:00:00"/>
    <x v="70"/>
    <s v="Carbonated"/>
    <x v="0"/>
    <b v="1"/>
    <n v="1.5"/>
    <n v="1"/>
    <s v="Sunkist Soda "/>
    <s v=" Orange"/>
    <m/>
    <s v="Monday"/>
    <s v=" July 11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71291422"/>
    <s v="Tuesday, July 12, 2022"/>
    <s v="Credit"/>
    <n v="132"/>
    <n v="1.5"/>
    <n v="1"/>
    <n v="132"/>
    <n v="1.5"/>
    <n v="1"/>
    <n v="1.5"/>
    <n v="1.5"/>
    <d v="2022-07-12T00:00:00"/>
    <x v="148"/>
    <s v="Food"/>
    <x v="1"/>
    <b v="1"/>
    <n v="1.5"/>
    <n v="1"/>
    <s v="Nature's Bakery Fig Bar "/>
    <s v=" Blueberry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71292303"/>
    <s v="Tuesday, July 12, 2022"/>
    <s v="Credit"/>
    <n v="132"/>
    <n v="1.5"/>
    <n v="1"/>
    <n v="132"/>
    <n v="1.5"/>
    <n v="1"/>
    <n v="1.5"/>
    <n v="1.5"/>
    <d v="2022-07-12T00:00:00"/>
    <x v="148"/>
    <s v="Food"/>
    <x v="1"/>
    <b v="1"/>
    <n v="1.5"/>
    <n v="1"/>
    <s v="Nature's Bakery Fig Bar "/>
    <s v=" Blueberry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371406634"/>
    <s v="Tuesday, July 12, 2022"/>
    <s v="Credit"/>
    <n v="123"/>
    <n v="1.5"/>
    <n v="2"/>
    <n v="123"/>
    <n v="1.5"/>
    <n v="2"/>
    <n v="3"/>
    <n v="3"/>
    <d v="2022-07-12T00:00:00"/>
    <x v="46"/>
    <s v="Food"/>
    <x v="1"/>
    <b v="1"/>
    <n v="1.5"/>
    <n v="1"/>
    <s v="Ruffles Baked  "/>
    <s v=" Cheddar &amp; Sour Cream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71410137"/>
    <s v="Tuesday, July 12, 2022"/>
    <s v="Credit"/>
    <n v="143"/>
    <n v="2.5"/>
    <n v="1"/>
    <n v="143"/>
    <n v="2.5"/>
    <n v="1"/>
    <n v="2.5"/>
    <n v="2.5"/>
    <d v="2022-07-12T00:00:00"/>
    <x v="152"/>
    <s v="Non Carbonated"/>
    <x v="2"/>
    <b v="1"/>
    <n v="2.5"/>
    <n v="1.6666666666666667"/>
    <s v="Snapple Tea "/>
    <s v=" Lemon"/>
    <m/>
    <s v="Tuesday"/>
    <s v=" July 12"/>
    <n v="2022"/>
    <n v="6527"/>
  </r>
  <r>
    <s v="Processed"/>
    <s v="VJ300320611"/>
    <s v="Brunswick Sq Mall"/>
    <s v="BSQ Mall x1366 - ATT"/>
    <n v="40.423690999999998"/>
    <n v="-74.380831999999998"/>
    <s v="Popchips Potato - Barbeque"/>
    <s v="Food"/>
    <n v="15371648754"/>
    <s v="Tuesday, July 12, 2022"/>
    <s v="Cash"/>
    <n v="114"/>
    <n v="1.5"/>
    <n v="1"/>
    <n v="114"/>
    <n v="1.5"/>
    <n v="1"/>
    <n v="1.5"/>
    <n v="1.5"/>
    <d v="2022-07-12T00:00:00"/>
    <x v="61"/>
    <s v="Food"/>
    <x v="1"/>
    <b v="1"/>
    <n v="1.5"/>
    <n v="1"/>
    <s v="Popchips Potato "/>
    <s v=" Barbeque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1777105"/>
    <s v="Tuesday, July 12, 2022"/>
    <s v="Cash"/>
    <n v="146"/>
    <n v="3"/>
    <n v="1"/>
    <n v="146"/>
    <n v="3"/>
    <n v="1"/>
    <n v="3"/>
    <n v="3"/>
    <d v="2022-07-12T00:00:00"/>
    <x v="5"/>
    <s v="Carbonated"/>
    <x v="0"/>
    <b v="1"/>
    <n v="3"/>
    <n v="2"/>
    <s v="Monster Energy Original"/>
    <m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71942569"/>
    <s v="Tuesday, July 12, 2022"/>
    <s v="Credit"/>
    <n v="142"/>
    <n v="1.5"/>
    <n v="1"/>
    <n v="142"/>
    <n v="1.5"/>
    <n v="1"/>
    <n v="1.5"/>
    <n v="1.5"/>
    <d v="2022-07-12T00:00:00"/>
    <x v="44"/>
    <s v="Carbonated"/>
    <x v="0"/>
    <b v="1"/>
    <n v="1.5"/>
    <n v="1"/>
    <s v="Coca Cola "/>
    <s v=" Zero Sugar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2096321"/>
    <s v="Tuesday, July 12, 2022"/>
    <s v="Credit"/>
    <n v="141"/>
    <n v="1.5"/>
    <n v="1"/>
    <n v="141"/>
    <n v="1.5"/>
    <n v="1"/>
    <n v="1.5"/>
    <n v="1.5"/>
    <d v="2022-07-12T00:00:00"/>
    <x v="156"/>
    <s v="Carbonated"/>
    <x v="0"/>
    <b v="1"/>
    <n v="1.5"/>
    <n v="1"/>
    <s v="Coca Cola "/>
    <s v=" Regular"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Zone Perfect - Chocolate Chip Cookie Dough"/>
    <s v="Food"/>
    <n v="15372642161"/>
    <s v="Tuesday, July 12, 2022"/>
    <s v="Cash"/>
    <n v="136"/>
    <n v="2"/>
    <n v="1"/>
    <n v="136"/>
    <n v="2"/>
    <n v="1"/>
    <n v="2"/>
    <n v="2"/>
    <d v="2022-07-12T00:00:00"/>
    <x v="158"/>
    <s v="Food"/>
    <x v="1"/>
    <b v="1"/>
    <n v="2"/>
    <n v="1.3333333333333333"/>
    <s v="Zone Perfect "/>
    <s v=" Chocolate Chip Cookie Dough"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Miss Vickie's Potato Chip - Lime &amp; Cracked Pe"/>
    <s v="Food"/>
    <n v="15373142797"/>
    <s v="Tuesday, July 12, 2022"/>
    <s v="Credit"/>
    <n v="124"/>
    <n v="1.5"/>
    <n v="1"/>
    <n v="124"/>
    <n v="1.5"/>
    <n v="1"/>
    <n v="1.5"/>
    <n v="2.75"/>
    <d v="2022-07-12T00:00:00"/>
    <x v="4"/>
    <s v="Food"/>
    <x v="1"/>
    <b v="1"/>
    <n v="1.5"/>
    <n v="1"/>
    <s v="Miss Vickie's Potato Chip "/>
    <s v=" Lime &amp; Cracked Pe"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Miss Vickie's Potato Chip - Smokehouse BBQ"/>
    <s v="Food"/>
    <n v="15373142797"/>
    <s v="Tuesday, July 12, 2022"/>
    <s v="Credit"/>
    <n v="125"/>
    <n v="1.25"/>
    <n v="1"/>
    <n v="125"/>
    <n v="1.25"/>
    <n v="1"/>
    <n v="1.25"/>
    <n v="2.75"/>
    <d v="2022-07-12T00:00:00"/>
    <x v="51"/>
    <s v="Food"/>
    <x v="1"/>
    <b v="1"/>
    <n v="1.25"/>
    <n v="0.83333333333333337"/>
    <s v="Miss Vickie's Potato Chip "/>
    <s v=" Smokehouse BBQ"/>
    <m/>
    <s v="Tuesday"/>
    <s v=" July 12"/>
    <n v="2022"/>
    <n v="6527"/>
  </r>
  <r>
    <s v="Processed"/>
    <s v="VJ300320686"/>
    <s v="Earle Asphalt"/>
    <s v="Earle Asphalt x1371"/>
    <n v="35.2750871"/>
    <n v="-90.466769400000004"/>
    <s v="Miss Vickie's Potato Chip - Jalapeno"/>
    <s v="Food"/>
    <n v="15373143628"/>
    <s v="Tuesday, July 12, 2022"/>
    <s v="Credit"/>
    <n v="112"/>
    <n v="1.5"/>
    <n v="1"/>
    <n v="112"/>
    <n v="1.5"/>
    <n v="1"/>
    <n v="1.5"/>
    <n v="1.5"/>
    <d v="2022-07-12T00:00:00"/>
    <x v="43"/>
    <s v="Food"/>
    <x v="1"/>
    <b v="1"/>
    <n v="1.5"/>
    <n v="1"/>
    <s v="Miss Vickie's Potato Chip "/>
    <s v=" Jalapeno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73195445"/>
    <s v="Tuesday, July 12, 2022"/>
    <s v="Cash"/>
    <n v="122"/>
    <n v="1.5"/>
    <n v="1"/>
    <n v="122"/>
    <n v="1.5"/>
    <n v="1"/>
    <n v="1.5"/>
    <n v="1.5"/>
    <d v="2022-07-12T00:00:00"/>
    <x v="16"/>
    <s v="Food"/>
    <x v="1"/>
    <b v="1"/>
    <n v="1.5"/>
    <n v="1"/>
    <s v="Cheetos "/>
    <s v=" Fleming Hot Crunchy"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73398867"/>
    <s v="Tuesday, July 12, 2022"/>
    <s v="Cash"/>
    <n v="144"/>
    <n v="1.5"/>
    <n v="1"/>
    <n v="144"/>
    <n v="1.5"/>
    <n v="1"/>
    <n v="1.5"/>
    <n v="1.5"/>
    <d v="2022-07-12T00:00:00"/>
    <x v="29"/>
    <s v="Water"/>
    <x v="3"/>
    <b v="1"/>
    <n v="1.5"/>
    <n v="1"/>
    <s v="Poland Springs Water"/>
    <m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373557981"/>
    <s v="Tuesday, July 12, 2022"/>
    <s v="Cash"/>
    <n v="123"/>
    <n v="1.25"/>
    <n v="1"/>
    <n v="123"/>
    <n v="1.25"/>
    <n v="1"/>
    <n v="1.25"/>
    <n v="1.25"/>
    <d v="2022-07-12T00:00:00"/>
    <x v="53"/>
    <s v="Food"/>
    <x v="1"/>
    <b v="1"/>
    <n v="1.25"/>
    <n v="0.83333333333333337"/>
    <s v="CheezIt "/>
    <s v=" White Cheddar"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73576327"/>
    <s v="Tuesday, July 12, 2022"/>
    <s v="Cash"/>
    <n v="124"/>
    <n v="1.25"/>
    <n v="1"/>
    <n v="124"/>
    <n v="1.25"/>
    <n v="1"/>
    <n v="1.25"/>
    <n v="1.25"/>
    <d v="2022-07-12T00:00:00"/>
    <x v="86"/>
    <s v="Food"/>
    <x v="1"/>
    <b v="1"/>
    <n v="1.25"/>
    <n v="0.83333333333333337"/>
    <s v="CheezIt "/>
    <s v=" Cheddar Sour Cream and Onion"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73580364"/>
    <s v="Tuesday, July 12, 2022"/>
    <s v="Cash"/>
    <n v="124"/>
    <n v="1.25"/>
    <n v="1"/>
    <n v="124"/>
    <n v="1.25"/>
    <n v="1"/>
    <n v="1.25"/>
    <n v="1.25"/>
    <d v="2022-07-12T00:00:00"/>
    <x v="86"/>
    <s v="Food"/>
    <x v="1"/>
    <b v="1"/>
    <n v="1.25"/>
    <n v="0.83333333333333337"/>
    <s v="CheezIt "/>
    <s v=" Cheddar Sour Cream and Onion"/>
    <m/>
    <s v="Tuesday"/>
    <s v=" July 12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73590299"/>
    <s v="Tuesday, July 12, 2022"/>
    <s v="Cash"/>
    <n v="138"/>
    <n v="2"/>
    <n v="1"/>
    <n v="138"/>
    <n v="2"/>
    <n v="1"/>
    <n v="2"/>
    <n v="2"/>
    <d v="2022-07-12T00:00:00"/>
    <x v="110"/>
    <s v="Food"/>
    <x v="1"/>
    <b v="1"/>
    <n v="2"/>
    <n v="1.3333333333333333"/>
    <s v="Keto Bar "/>
    <s v=" Creamy Peanut Butter Chocolate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73769540"/>
    <s v="Tuesday, July 12, 2022"/>
    <s v="Credit"/>
    <n v="137"/>
    <n v="2.5"/>
    <n v="1"/>
    <n v="137"/>
    <n v="2.5"/>
    <n v="1"/>
    <n v="2.5"/>
    <n v="4"/>
    <d v="2022-07-12T00:00:00"/>
    <x v="10"/>
    <s v="Food"/>
    <x v="1"/>
    <b v="1"/>
    <n v="2.5"/>
    <n v="1.6666666666666667"/>
    <s v="KitKat "/>
    <s v=" Crisp Wafers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73769540"/>
    <s v="Tuesday, July 12, 2022"/>
    <s v="Credit"/>
    <n v="132"/>
    <n v="1.5"/>
    <n v="1"/>
    <n v="132"/>
    <n v="1.5"/>
    <n v="1"/>
    <n v="1.5"/>
    <n v="4"/>
    <d v="2022-07-12T00:00:00"/>
    <x v="148"/>
    <s v="Food"/>
    <x v="1"/>
    <b v="1"/>
    <n v="1.5"/>
    <n v="1"/>
    <s v="Nature's Bakery Fig Bar "/>
    <s v=" Blueberry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4055538"/>
    <s v="Tuesday, July 12, 2022"/>
    <s v="Cash"/>
    <n v="144"/>
    <n v="3"/>
    <n v="1"/>
    <n v="144"/>
    <n v="3"/>
    <n v="1"/>
    <n v="3"/>
    <n v="3"/>
    <d v="2022-07-12T00:00:00"/>
    <x v="5"/>
    <s v="Carbonated"/>
    <x v="0"/>
    <b v="1"/>
    <n v="3"/>
    <n v="2"/>
    <s v="Monster Energy Original"/>
    <m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74119260"/>
    <s v="Tuesday, July 12, 2022"/>
    <s v="Cash"/>
    <n v="138"/>
    <n v="2"/>
    <n v="1"/>
    <n v="138"/>
    <n v="2"/>
    <n v="1"/>
    <n v="2"/>
    <n v="2"/>
    <d v="2022-07-12T00:00:00"/>
    <x v="78"/>
    <s v="Food"/>
    <x v="1"/>
    <b v="1"/>
    <n v="2"/>
    <n v="1.3333333333333333"/>
    <s v="Kinder "/>
    <s v=" Bueno "/>
    <s v=" Crispy Creamy Chocolate"/>
    <s v="Tuesday"/>
    <s v=" July 1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4141687"/>
    <s v="Tuesday, July 12, 2022"/>
    <s v="Cash"/>
    <n v="144"/>
    <n v="3"/>
    <n v="1"/>
    <n v="144"/>
    <n v="3"/>
    <n v="1"/>
    <n v="3"/>
    <n v="3"/>
    <d v="2022-07-12T00:00:00"/>
    <x v="5"/>
    <s v="Carbonated"/>
    <x v="0"/>
    <b v="1"/>
    <n v="3"/>
    <n v="2"/>
    <s v="Monster Energy Original"/>
    <m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74183145"/>
    <s v="Tuesday, July 12, 2022"/>
    <s v="Cash"/>
    <n v="113"/>
    <n v="1.5"/>
    <n v="1"/>
    <n v="113"/>
    <n v="1.5"/>
    <n v="1"/>
    <n v="1.5"/>
    <n v="1.5"/>
    <d v="2022-07-12T00:00:00"/>
    <x v="27"/>
    <s v="Food"/>
    <x v="1"/>
    <b v="1"/>
    <n v="1.5"/>
    <n v="1"/>
    <s v="SunChips Multigrain "/>
    <s v=" Salsa"/>
    <m/>
    <s v="Tuesday"/>
    <s v=" July 12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374430977"/>
    <s v="Tuesday, July 12, 2022"/>
    <s v="Cash"/>
    <n v="114"/>
    <n v="1.5"/>
    <n v="1"/>
    <n v="114"/>
    <n v="1.5"/>
    <n v="1"/>
    <n v="1.5"/>
    <n v="1.5"/>
    <d v="2022-07-12T00:00:00"/>
    <x v="117"/>
    <s v="Food"/>
    <x v="1"/>
    <b v="1"/>
    <n v="1.5"/>
    <n v="1"/>
    <s v="Pop Corners "/>
    <s v=" Sea Salt"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74434819"/>
    <s v="Tuesday, July 12, 2022"/>
    <s v="Cash"/>
    <n v="144"/>
    <n v="1.5"/>
    <n v="1"/>
    <n v="144"/>
    <n v="1.5"/>
    <n v="1"/>
    <n v="1.5"/>
    <n v="1.5"/>
    <d v="2022-07-12T00:00:00"/>
    <x v="29"/>
    <s v="Water"/>
    <x v="3"/>
    <b v="1"/>
    <n v="1.5"/>
    <n v="1"/>
    <s v="Poland Springs Water"/>
    <m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74564962"/>
    <s v="Tuesday, July 12, 2022"/>
    <s v="Credit"/>
    <n v="142"/>
    <n v="1.5"/>
    <n v="1"/>
    <n v="142"/>
    <n v="1.5"/>
    <n v="1"/>
    <n v="1.5"/>
    <n v="1.5"/>
    <d v="2022-07-12T00:00:00"/>
    <x v="44"/>
    <s v="Carbonated"/>
    <x v="0"/>
    <b v="1"/>
    <n v="1.5"/>
    <n v="1"/>
    <s v="Coca Cola "/>
    <s v=" Zero Sugar"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74833534"/>
    <s v="Tuesday, July 12, 2022"/>
    <s v="Cash"/>
    <n v="144"/>
    <n v="1.5"/>
    <n v="1"/>
    <n v="144"/>
    <n v="1.5"/>
    <n v="1"/>
    <n v="1.5"/>
    <n v="1.5"/>
    <d v="2022-07-12T00:00:00"/>
    <x v="29"/>
    <s v="Water"/>
    <x v="3"/>
    <b v="1"/>
    <n v="1.5"/>
    <n v="1"/>
    <s v="Poland Springs Water"/>
    <m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74868057"/>
    <s v="Tuesday, July 12, 2022"/>
    <s v="Cash"/>
    <n v="140"/>
    <n v="1.5"/>
    <n v="1"/>
    <n v="140"/>
    <n v="1.5"/>
    <n v="1"/>
    <n v="1.5"/>
    <n v="1.5"/>
    <d v="2022-07-12T00:00:00"/>
    <x v="44"/>
    <s v="Carbonated"/>
    <x v="0"/>
    <b v="1"/>
    <n v="1.5"/>
    <n v="1"/>
    <s v="Coca Cola "/>
    <s v=" Zero Sugar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75008778"/>
    <s v="Tuesday, July 12, 2022"/>
    <s v="Cash"/>
    <n v="132"/>
    <n v="1.5"/>
    <n v="1"/>
    <n v="132"/>
    <n v="1.5"/>
    <n v="1"/>
    <n v="1.5"/>
    <n v="1.5"/>
    <d v="2022-07-12T00:00:00"/>
    <x v="148"/>
    <s v="Food"/>
    <x v="1"/>
    <b v="1"/>
    <n v="1.5"/>
    <n v="1"/>
    <s v="Nature's Bakery Fig Bar "/>
    <s v=" Blueberry"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75052803"/>
    <s v="Tuesday, July 12, 2022"/>
    <s v="Credit"/>
    <n v="125"/>
    <n v="1.25"/>
    <n v="1"/>
    <n v="125"/>
    <n v="1.25"/>
    <n v="1"/>
    <n v="1.25"/>
    <n v="1.25"/>
    <d v="2022-07-12T00:00:00"/>
    <x v="139"/>
    <s v="Food"/>
    <x v="1"/>
    <b v="1"/>
    <n v="1.25"/>
    <n v="0.83333333333333337"/>
    <s v="Goldfish Baked "/>
    <s v=" Cheddar"/>
    <m/>
    <s v="Tuesday"/>
    <s v=" July 12"/>
    <n v="2022"/>
    <n v="6527"/>
  </r>
  <r>
    <s v="Processed"/>
    <s v="VJ300320692"/>
    <s v="EB Public Library"/>
    <s v="EB Public Library x1380"/>
    <n v="40.416893999999999"/>
    <n v="-74.420399000000003"/>
    <s v="Belvita Snack Bites - Cinnamon BS Go Paks"/>
    <s v="Food"/>
    <n v="15375056504"/>
    <s v="Tuesday, July 12, 2022"/>
    <s v="Credit"/>
    <n v="154"/>
    <n v="3"/>
    <n v="1"/>
    <n v="154"/>
    <n v="3"/>
    <n v="1"/>
    <n v="3"/>
    <n v="3"/>
    <d v="2022-07-12T00:00:00"/>
    <x v="112"/>
    <s v="Food"/>
    <x v="1"/>
    <b v="1"/>
    <n v="3"/>
    <n v="2"/>
    <s v="Belvita Snack Bites "/>
    <s v=" Cinnamon BS Go Paks"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75224678"/>
    <s v="Tuesday, July 12, 2022"/>
    <s v="Credit"/>
    <n v="146"/>
    <n v="3"/>
    <n v="1"/>
    <n v="146"/>
    <n v="3"/>
    <n v="1"/>
    <n v="3"/>
    <n v="3"/>
    <d v="2022-07-12T00:00:00"/>
    <x v="5"/>
    <s v="Carbonated"/>
    <x v="0"/>
    <b v="1"/>
    <n v="3"/>
    <n v="2"/>
    <s v="Monster Energy Original"/>
    <m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5414824"/>
    <s v="Tuesday, July 12, 2022"/>
    <s v="Cash"/>
    <n v="141"/>
    <n v="1.5"/>
    <n v="1"/>
    <n v="141"/>
    <n v="1.5"/>
    <n v="1"/>
    <n v="1.5"/>
    <n v="1.5"/>
    <d v="2022-07-12T00:00:00"/>
    <x v="156"/>
    <s v="Carbonated"/>
    <x v="0"/>
    <b v="1"/>
    <n v="1.5"/>
    <n v="1"/>
    <s v="Coca Cola "/>
    <s v=" Regular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75415684"/>
    <s v="Tuesday, July 12, 2022"/>
    <s v="Cash"/>
    <n v="140"/>
    <n v="1.5"/>
    <n v="1"/>
    <n v="140"/>
    <n v="1.5"/>
    <n v="1"/>
    <n v="1.5"/>
    <n v="1.5"/>
    <d v="2022-07-12T00:00:00"/>
    <x v="70"/>
    <s v="Carbonated"/>
    <x v="0"/>
    <b v="1"/>
    <n v="1.5"/>
    <n v="1"/>
    <s v="Sunkist Soda "/>
    <s v=" Orange"/>
    <m/>
    <s v="Tuesday"/>
    <s v=" July 12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375665541"/>
    <s v="Tuesday, July 12, 2022"/>
    <s v="Cash"/>
    <n v="143"/>
    <n v="2"/>
    <n v="1"/>
    <n v="143"/>
    <n v="2"/>
    <n v="1"/>
    <n v="2"/>
    <n v="2"/>
    <d v="2022-07-12T00:00:00"/>
    <x v="29"/>
    <s v="Water"/>
    <x v="3"/>
    <b v="1"/>
    <n v="2"/>
    <n v="1.3333333333333333"/>
    <s v="Poland Springs Water"/>
    <m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75667540"/>
    <s v="Tuesday, July 12, 2022"/>
    <s v="Credit"/>
    <n v="144"/>
    <n v="1.5"/>
    <n v="2"/>
    <n v="144"/>
    <n v="1.5"/>
    <n v="2"/>
    <n v="3"/>
    <n v="3"/>
    <d v="2022-07-12T00:00:00"/>
    <x v="29"/>
    <s v="Water"/>
    <x v="3"/>
    <b v="1"/>
    <n v="1.5"/>
    <n v="1"/>
    <s v="Poland Springs Water"/>
    <m/>
    <m/>
    <s v="Tuesday"/>
    <s v=" July 12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375669581"/>
    <s v="Tuesday, July 12, 2022"/>
    <s v="Credit"/>
    <n v="145"/>
    <n v="2.75"/>
    <n v="1"/>
    <n v="145"/>
    <n v="2.75"/>
    <n v="1"/>
    <n v="2.75"/>
    <n v="2.75"/>
    <d v="2022-07-12T00:00:00"/>
    <x v="34"/>
    <s v="Water"/>
    <x v="3"/>
    <b v="1"/>
    <n v="2.75"/>
    <n v="1.8333333333333333"/>
    <s v="BodyArmor LYTE  "/>
    <s v=" Peach Mango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75912539"/>
    <s v="Tuesday, July 12, 2022"/>
    <s v="Cash"/>
    <n v="140"/>
    <n v="1.5"/>
    <n v="1"/>
    <n v="140"/>
    <n v="1.5"/>
    <n v="1"/>
    <n v="1.5"/>
    <n v="1.5"/>
    <d v="2022-07-12T00:00:00"/>
    <x v="70"/>
    <s v="Carbonated"/>
    <x v="0"/>
    <b v="1"/>
    <n v="1.5"/>
    <n v="1"/>
    <s v="Sunkist Soda "/>
    <s v=" Orange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75913620"/>
    <s v="Tuesday, July 12, 2022"/>
    <s v="Cash"/>
    <n v="121"/>
    <n v="1.5"/>
    <n v="1"/>
    <n v="121"/>
    <n v="1.5"/>
    <n v="1"/>
    <n v="1.5"/>
    <n v="1.5"/>
    <d v="2022-07-12T00:00:00"/>
    <x v="90"/>
    <s v="Food"/>
    <x v="1"/>
    <b v="1"/>
    <n v="1.5"/>
    <n v="1"/>
    <s v="Doritos Nacho Cheese"/>
    <m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75925348"/>
    <s v="Tuesday, July 12, 2022"/>
    <s v="Cash"/>
    <n v="143"/>
    <n v="2.5"/>
    <n v="1"/>
    <n v="143"/>
    <n v="2.5"/>
    <n v="1"/>
    <n v="2.5"/>
    <n v="2.5"/>
    <d v="2022-07-12T00:00:00"/>
    <x v="152"/>
    <s v="Non Carbonated"/>
    <x v="2"/>
    <b v="1"/>
    <n v="2.5"/>
    <n v="1.6666666666666667"/>
    <s v="Snapple Tea "/>
    <s v=" Lemon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375927197"/>
    <s v="Tuesday, July 12, 2022"/>
    <s v="Cash"/>
    <n v="124"/>
    <n v="1.5"/>
    <n v="1"/>
    <n v="124"/>
    <n v="1.5"/>
    <n v="1"/>
    <n v="1.5"/>
    <n v="1.5"/>
    <d v="2022-07-12T00:00:00"/>
    <x v="91"/>
    <s v="Food"/>
    <x v="1"/>
    <b v="1"/>
    <n v="1.5"/>
    <n v="1"/>
    <s v="Cheetos "/>
    <s v=" Crunchy"/>
    <m/>
    <s v="Tuesday"/>
    <s v=" July 1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6297241"/>
    <s v="Wednesday, July 13, 2022"/>
    <s v="Cash"/>
    <n v="146"/>
    <n v="3"/>
    <n v="1"/>
    <n v="146"/>
    <n v="3"/>
    <n v="1"/>
    <n v="3"/>
    <n v="3"/>
    <d v="2022-07-12T00:00:00"/>
    <x v="5"/>
    <s v="Carbonated"/>
    <x v="0"/>
    <b v="1"/>
    <n v="3"/>
    <n v="2"/>
    <s v="Monster Energy Original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76297414"/>
    <s v="Wednesday, July 13, 2022"/>
    <s v="Cash"/>
    <n v="113"/>
    <n v="1.5"/>
    <n v="1"/>
    <n v="113"/>
    <n v="1.5"/>
    <n v="1"/>
    <n v="1.5"/>
    <n v="1.5"/>
    <d v="2022-07-12T00:00:00"/>
    <x v="42"/>
    <s v="Food"/>
    <x v="1"/>
    <b v="1"/>
    <n v="1.5"/>
    <n v="1"/>
    <s v="Chesters Fries Flaming hot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6732589"/>
    <s v="Wednesday, July 13, 2022"/>
    <s v="Cash"/>
    <n v="144"/>
    <n v="3"/>
    <n v="1"/>
    <n v="144"/>
    <n v="3"/>
    <n v="1"/>
    <n v="3"/>
    <n v="3"/>
    <d v="2022-07-13T00:00:00"/>
    <x v="5"/>
    <s v="Carbonated"/>
    <x v="0"/>
    <b v="1"/>
    <n v="3"/>
    <n v="2"/>
    <s v="Monster Energy Original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7342170"/>
    <s v="Wednesday, July 13, 2022"/>
    <s v="Credit"/>
    <n v="141"/>
    <n v="1.5"/>
    <n v="1"/>
    <n v="141"/>
    <n v="1.5"/>
    <n v="1"/>
    <n v="1.5"/>
    <n v="1.5"/>
    <d v="2022-07-13T00:00:00"/>
    <x v="156"/>
    <s v="Carbonated"/>
    <x v="0"/>
    <b v="1"/>
    <n v="1.5"/>
    <n v="1"/>
    <s v="Coca Cola "/>
    <s v=" Regular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377584212"/>
    <s v="Wednesday, July 13, 2022"/>
    <s v="Credit"/>
    <n v="125"/>
    <n v="1.5"/>
    <n v="1"/>
    <n v="125"/>
    <n v="1.5"/>
    <n v="1"/>
    <n v="1.5"/>
    <n v="4"/>
    <d v="2022-07-13T00:00:00"/>
    <x v="83"/>
    <s v="Food"/>
    <x v="1"/>
    <b v="1"/>
    <n v="1.5"/>
    <n v="1"/>
    <s v="Fritos "/>
    <s v=" Original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77584212"/>
    <s v="Wednesday, July 13, 2022"/>
    <s v="Credit"/>
    <n v="145"/>
    <n v="2.5"/>
    <n v="1"/>
    <n v="145"/>
    <n v="2.5"/>
    <n v="1"/>
    <n v="2.5"/>
    <n v="4"/>
    <d v="2022-07-13T00:00:00"/>
    <x v="157"/>
    <s v="Non Carbonated"/>
    <x v="2"/>
    <b v="1"/>
    <n v="2.5"/>
    <n v="1.6666666666666667"/>
    <s v="Snapple Tea "/>
    <s v=" Peach"/>
    <m/>
    <s v="Wednesday"/>
    <s v=" July 13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378058681"/>
    <s v="Wednesday, July 13, 2022"/>
    <s v="Cash"/>
    <n v="122"/>
    <n v="1.5"/>
    <n v="1"/>
    <n v="122"/>
    <n v="1.5"/>
    <n v="1"/>
    <n v="1.5"/>
    <n v="1.5"/>
    <d v="2022-07-13T00:00:00"/>
    <x v="18"/>
    <s v="Food"/>
    <x v="1"/>
    <b v="1"/>
    <n v="1.5"/>
    <n v="1"/>
    <s v="Oreo Mini"/>
    <m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78343926"/>
    <s v="Wednesday, July 13, 2022"/>
    <s v="Cash"/>
    <n v="113"/>
    <n v="1.5"/>
    <n v="1"/>
    <n v="113"/>
    <n v="1.5"/>
    <n v="1"/>
    <n v="1.5"/>
    <n v="1.5"/>
    <d v="2022-07-13T00:00:00"/>
    <x v="27"/>
    <s v="Food"/>
    <x v="1"/>
    <b v="1"/>
    <n v="1.5"/>
    <n v="1"/>
    <s v="SunChips Multigrain "/>
    <s v=" Salsa"/>
    <m/>
    <s v="Wednesday"/>
    <s v=" July 13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378351514"/>
    <s v="Wednesday, July 13, 2022"/>
    <s v="Cash"/>
    <n v="142"/>
    <n v="2"/>
    <n v="1"/>
    <n v="142"/>
    <n v="2"/>
    <n v="1"/>
    <n v="2"/>
    <n v="2"/>
    <d v="2022-07-13T00:00:00"/>
    <x v="93"/>
    <s v="Non Carbonated"/>
    <x v="2"/>
    <b v="1"/>
    <n v="2"/>
    <n v="1.3333333333333333"/>
    <s v="Iberia Coconut Water"/>
    <m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78375272"/>
    <s v="Wednesday, July 13, 2022"/>
    <s v="Cash"/>
    <n v="113"/>
    <n v="1.5"/>
    <n v="1"/>
    <n v="113"/>
    <n v="1.5"/>
    <n v="1"/>
    <n v="1.5"/>
    <n v="1.5"/>
    <d v="2022-07-13T00:00:00"/>
    <x v="27"/>
    <s v="Food"/>
    <x v="1"/>
    <b v="1"/>
    <n v="1.5"/>
    <n v="1"/>
    <s v="SunChips Multigrain "/>
    <s v=" Salsa"/>
    <m/>
    <s v="Wednesday"/>
    <s v=" July 13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78375989"/>
    <s v="Wednesday, July 13, 2022"/>
    <s v="Cash"/>
    <n v="138"/>
    <n v="2"/>
    <n v="1"/>
    <n v="138"/>
    <n v="2"/>
    <n v="1"/>
    <n v="2"/>
    <n v="2"/>
    <d v="2022-07-13T00:00:00"/>
    <x v="110"/>
    <s v="Food"/>
    <x v="1"/>
    <b v="1"/>
    <n v="2"/>
    <n v="1.3333333333333333"/>
    <s v="Keto Bar "/>
    <s v=" Creamy Peanut Butter Chocolate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78425504"/>
    <s v="Wednesday, July 13, 2022"/>
    <s v="Cash"/>
    <n v="142"/>
    <n v="1.5"/>
    <n v="1"/>
    <n v="142"/>
    <n v="1.5"/>
    <n v="1"/>
    <n v="1.5"/>
    <n v="1.5"/>
    <d v="2022-07-13T00:00:00"/>
    <x v="156"/>
    <s v="Carbonated"/>
    <x v="0"/>
    <b v="1"/>
    <n v="1.5"/>
    <n v="1"/>
    <s v="Coca Cola "/>
    <s v=" Regul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78431813"/>
    <s v="Wednesday, July 13, 2022"/>
    <s v="Credit"/>
    <n v="125"/>
    <n v="1.25"/>
    <n v="1"/>
    <n v="125"/>
    <n v="1.25"/>
    <n v="1"/>
    <n v="1.25"/>
    <n v="1.25"/>
    <d v="2022-07-13T00:00:00"/>
    <x v="139"/>
    <s v="Food"/>
    <x v="1"/>
    <b v="1"/>
    <n v="1.25"/>
    <n v="0.83333333333333337"/>
    <s v="Goldfish Baked "/>
    <s v=" Chedd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378500060"/>
    <s v="Wednesday, July 13, 2022"/>
    <s v="Credit"/>
    <n v="133"/>
    <n v="2.5"/>
    <n v="1"/>
    <n v="133"/>
    <n v="2.5"/>
    <n v="1"/>
    <n v="2.5"/>
    <n v="2.5"/>
    <d v="2022-07-13T00:00:00"/>
    <x v="6"/>
    <s v="Food"/>
    <x v="1"/>
    <b v="1"/>
    <n v="2.5"/>
    <n v="1.6666666666666667"/>
    <s v="Seapoint Farms Dry Roasted Edamame "/>
    <s v=" Wasabi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78543521"/>
    <s v="Wednesday, July 13, 2022"/>
    <s v="Cash"/>
    <n v="121"/>
    <n v="1.5"/>
    <n v="1"/>
    <n v="121"/>
    <n v="1.5"/>
    <n v="1"/>
    <n v="1.5"/>
    <n v="1.5"/>
    <d v="2022-07-13T00:00:00"/>
    <x v="90"/>
    <s v="Food"/>
    <x v="1"/>
    <b v="1"/>
    <n v="1.5"/>
    <n v="1"/>
    <s v="Doritos Nacho Cheese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78540614"/>
    <s v="Wednesday, July 13, 2022"/>
    <s v="Cash"/>
    <n v="137"/>
    <n v="2.5"/>
    <n v="1"/>
    <n v="137"/>
    <n v="2.5"/>
    <n v="1"/>
    <n v="2.5"/>
    <n v="2.5"/>
    <d v="2022-07-13T00:00:00"/>
    <x v="10"/>
    <s v="Food"/>
    <x v="1"/>
    <b v="1"/>
    <n v="2.5"/>
    <n v="1.6666666666666667"/>
    <s v="KitKat "/>
    <s v=" Crisp Wafers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378565331"/>
    <s v="Wednesday, July 13, 2022"/>
    <s v="Cash"/>
    <n v="114"/>
    <n v="2"/>
    <n v="1"/>
    <n v="114"/>
    <n v="2"/>
    <n v="1"/>
    <n v="2"/>
    <n v="2"/>
    <d v="2022-07-13T00:00:00"/>
    <x v="16"/>
    <s v="Food"/>
    <x v="1"/>
    <b v="1"/>
    <n v="2"/>
    <n v="1.3333333333333333"/>
    <s v="Cheetos "/>
    <s v=" Fleming Hot Crunchy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8571161"/>
    <s v="Wednesday, July 13, 2022"/>
    <s v="Cash"/>
    <n v="146"/>
    <n v="3"/>
    <n v="1"/>
    <n v="146"/>
    <n v="3"/>
    <n v="1"/>
    <n v="3"/>
    <n v="3"/>
    <d v="2022-07-13T00:00:00"/>
    <x v="5"/>
    <s v="Carbonated"/>
    <x v="0"/>
    <b v="1"/>
    <n v="3"/>
    <n v="2"/>
    <s v="Monster Energy Original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378732345"/>
    <s v="Wednesday, July 13, 2022"/>
    <s v="Credit"/>
    <n v="120"/>
    <n v="1.5"/>
    <n v="2"/>
    <n v="120"/>
    <n v="1.5"/>
    <n v="2"/>
    <n v="3"/>
    <n v="4.5"/>
    <d v="2022-07-13T00:00:00"/>
    <x v="94"/>
    <s v="Food"/>
    <x v="1"/>
    <b v="1"/>
    <n v="1.5"/>
    <n v="1"/>
    <s v="Doritos Cool Ranch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78732345"/>
    <s v="Wednesday, July 13, 2022"/>
    <s v="Credit"/>
    <n v="121"/>
    <n v="1.5"/>
    <n v="1"/>
    <n v="121"/>
    <n v="1.5"/>
    <n v="1"/>
    <n v="1.5"/>
    <n v="4.5"/>
    <d v="2022-07-13T00:00:00"/>
    <x v="90"/>
    <s v="Food"/>
    <x v="1"/>
    <b v="1"/>
    <n v="1.5"/>
    <n v="1"/>
    <s v="Doritos Nacho Cheese"/>
    <m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78836163"/>
    <s v="Wednesday, July 13, 2022"/>
    <s v="Credit"/>
    <n v="147"/>
    <n v="2.75"/>
    <n v="1"/>
    <n v="147"/>
    <n v="2.75"/>
    <n v="1"/>
    <n v="2.75"/>
    <n v="2.75"/>
    <d v="2022-07-13T00:00:00"/>
    <x v="131"/>
    <s v="Water"/>
    <x v="3"/>
    <b v="1"/>
    <n v="2.75"/>
    <n v="1.8333333333333333"/>
    <s v="BodyArmor LYTE "/>
    <s v=" Strawberry Lemonade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78842705"/>
    <s v="Wednesday, July 13, 2022"/>
    <s v="Credit"/>
    <n v="142"/>
    <n v="1.5"/>
    <n v="1"/>
    <n v="142"/>
    <n v="1.5"/>
    <n v="1"/>
    <n v="1.5"/>
    <n v="1.5"/>
    <d v="2022-07-13T00:00:00"/>
    <x v="44"/>
    <s v="Carbonated"/>
    <x v="0"/>
    <b v="1"/>
    <n v="1.5"/>
    <n v="1"/>
    <s v="Coca Cola "/>
    <s v=" Zero Sug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78874854"/>
    <s v="Wednesday, July 13, 2022"/>
    <s v="Cash"/>
    <n v="125"/>
    <n v="1.25"/>
    <n v="1"/>
    <n v="125"/>
    <n v="1.25"/>
    <n v="1"/>
    <n v="1.25"/>
    <n v="1.25"/>
    <d v="2022-07-13T00:00:00"/>
    <x v="139"/>
    <s v="Food"/>
    <x v="1"/>
    <b v="1"/>
    <n v="1.25"/>
    <n v="0.83333333333333337"/>
    <s v="Goldfish Baked "/>
    <s v=" Chedd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Zone Perfect - Chocolate Chip Cookie Dough"/>
    <s v="Food"/>
    <n v="15378959006"/>
    <s v="Wednesday, July 13, 2022"/>
    <s v="Cash"/>
    <n v="136"/>
    <n v="2"/>
    <n v="1"/>
    <n v="136"/>
    <n v="2"/>
    <n v="1"/>
    <n v="2"/>
    <n v="2"/>
    <d v="2022-07-13T00:00:00"/>
    <x v="158"/>
    <s v="Food"/>
    <x v="1"/>
    <b v="1"/>
    <n v="2"/>
    <n v="1.3333333333333333"/>
    <s v="Zone Perfect "/>
    <s v=" Chocolate Chip Cookie Dough"/>
    <m/>
    <s v="Wednesday"/>
    <s v=" July 1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379105287"/>
    <s v="Wednesday, July 13, 2022"/>
    <s v="Cash"/>
    <n v="144"/>
    <n v="1.5"/>
    <n v="1"/>
    <n v="144"/>
    <n v="1.5"/>
    <n v="1"/>
    <n v="1.5"/>
    <n v="1.5"/>
    <d v="2022-07-13T00:00:00"/>
    <x v="29"/>
    <s v="Water"/>
    <x v="3"/>
    <b v="1"/>
    <n v="1.5"/>
    <n v="1"/>
    <s v="Poland Springs Water"/>
    <m/>
    <m/>
    <s v="Wednesday"/>
    <s v=" July 13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379118804"/>
    <s v="Wednesday, July 13, 2022"/>
    <s v="Cash"/>
    <n v="120"/>
    <n v="1.5"/>
    <n v="1"/>
    <n v="120"/>
    <n v="1.5"/>
    <n v="1"/>
    <n v="1.5"/>
    <n v="1.5"/>
    <d v="2022-07-13T00:00:00"/>
    <x v="139"/>
    <s v="Food"/>
    <x v="1"/>
    <b v="1"/>
    <n v="1.5"/>
    <n v="1"/>
    <s v="Goldfish Baked "/>
    <s v=" Chedd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79127532"/>
    <s v="Wednesday, July 13, 2022"/>
    <s v="Credit"/>
    <n v="142"/>
    <n v="1.5"/>
    <n v="1"/>
    <n v="142"/>
    <n v="1.5"/>
    <n v="1"/>
    <n v="1.5"/>
    <n v="1.5"/>
    <d v="2022-07-13T00:00:00"/>
    <x v="44"/>
    <s v="Carbonated"/>
    <x v="0"/>
    <b v="1"/>
    <n v="1.5"/>
    <n v="1"/>
    <s v="Coca Cola "/>
    <s v=" Zero Sug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79150983"/>
    <s v="Wednesday, July 13, 2022"/>
    <s v="Cash"/>
    <n v="142"/>
    <n v="1.5"/>
    <n v="1"/>
    <n v="142"/>
    <n v="1.5"/>
    <n v="1"/>
    <n v="1.5"/>
    <n v="1.5"/>
    <d v="2022-07-13T00:00:00"/>
    <x v="44"/>
    <s v="Carbonated"/>
    <x v="0"/>
    <b v="1"/>
    <n v="1.5"/>
    <n v="1"/>
    <s v="Coca Cola "/>
    <s v=" Zero Sug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79316005"/>
    <s v="Wednesday, July 13, 2022"/>
    <s v="Credit"/>
    <n v="144"/>
    <n v="1.5"/>
    <n v="1"/>
    <n v="144"/>
    <n v="1.5"/>
    <n v="1"/>
    <n v="1.5"/>
    <n v="1.5"/>
    <d v="2022-07-13T00:00:00"/>
    <x v="29"/>
    <s v="Water"/>
    <x v="3"/>
    <b v="1"/>
    <n v="1.5"/>
    <n v="1"/>
    <s v="Poland Springs Water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79360832"/>
    <s v="Wednesday, July 13, 2022"/>
    <s v="Cash"/>
    <n v="148"/>
    <n v="3.5"/>
    <n v="1"/>
    <n v="148"/>
    <n v="3.5"/>
    <n v="1"/>
    <n v="3.5"/>
    <n v="3.5"/>
    <d v="2022-07-13T00:00:00"/>
    <x v="45"/>
    <s v="Carbonated"/>
    <x v="0"/>
    <b v="1"/>
    <n v="3.5"/>
    <n v="2.3333333333333335"/>
    <s v="Red Bull "/>
    <s v=" Original"/>
    <m/>
    <s v="Wednesday"/>
    <s v=" July 13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79406833"/>
    <s v="Wednesday, July 13, 2022"/>
    <s v="Cash"/>
    <n v="146"/>
    <n v="3"/>
    <n v="1"/>
    <n v="146"/>
    <n v="3"/>
    <n v="1"/>
    <n v="3"/>
    <n v="3"/>
    <d v="2022-07-13T00:00:00"/>
    <x v="5"/>
    <s v="Carbonated"/>
    <x v="0"/>
    <b v="1"/>
    <n v="3"/>
    <n v="2"/>
    <s v="Monster Energy Original"/>
    <m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79447298"/>
    <s v="Wednesday, July 13, 2022"/>
    <s v="Credit"/>
    <n v="144"/>
    <n v="1.5"/>
    <n v="1"/>
    <n v="144"/>
    <n v="1.5"/>
    <n v="1"/>
    <n v="1.5"/>
    <n v="1.5"/>
    <d v="2022-07-13T00:00:00"/>
    <x v="29"/>
    <s v="Water"/>
    <x v="3"/>
    <b v="1"/>
    <n v="1.5"/>
    <n v="1"/>
    <s v="Poland Springs Water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9491791"/>
    <s v="Wednesday, July 13, 2022"/>
    <s v="Cash"/>
    <n v="146"/>
    <n v="3"/>
    <n v="1"/>
    <n v="146"/>
    <n v="3"/>
    <n v="1"/>
    <n v="3"/>
    <n v="3"/>
    <d v="2022-07-13T00:00:00"/>
    <x v="5"/>
    <s v="Carbonated"/>
    <x v="0"/>
    <b v="1"/>
    <n v="3"/>
    <n v="2"/>
    <s v="Monster Energy Original"/>
    <m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79520333"/>
    <s v="Wednesday, July 13, 2022"/>
    <s v="Cash"/>
    <n v="125"/>
    <n v="1.25"/>
    <n v="1"/>
    <n v="125"/>
    <n v="1.25"/>
    <n v="1"/>
    <n v="1.25"/>
    <n v="1.25"/>
    <d v="2022-07-13T00:00:00"/>
    <x v="139"/>
    <s v="Food"/>
    <x v="1"/>
    <b v="1"/>
    <n v="1.25"/>
    <n v="0.83333333333333337"/>
    <s v="Goldfish Baked "/>
    <s v=" Chedd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79626250"/>
    <s v="Wednesday, July 13, 2022"/>
    <s v="Cash"/>
    <n v="142"/>
    <n v="1.5"/>
    <n v="1"/>
    <n v="142"/>
    <n v="1.5"/>
    <n v="1"/>
    <n v="1.5"/>
    <n v="1.5"/>
    <d v="2022-07-13T00:00:00"/>
    <x v="44"/>
    <s v="Carbonated"/>
    <x v="0"/>
    <b v="1"/>
    <n v="1.5"/>
    <n v="1"/>
    <s v="Coca Cola "/>
    <s v=" Zero Sug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379641079"/>
    <s v="Wednesday, July 13, 2022"/>
    <s v="Cash"/>
    <n v="112"/>
    <n v="1.5"/>
    <n v="1"/>
    <n v="112"/>
    <n v="1.5"/>
    <n v="1"/>
    <n v="1.5"/>
    <n v="1.5"/>
    <d v="2022-07-13T00:00:00"/>
    <x v="13"/>
    <s v="Food"/>
    <x v="1"/>
    <b v="1"/>
    <n v="1.5"/>
    <n v="1"/>
    <s v="Miss Vickie's Potato Chip "/>
    <s v=" Sea Salt Original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379647378"/>
    <s v="Wednesday, July 13, 2022"/>
    <s v="Credit"/>
    <n v="121"/>
    <n v="2.5"/>
    <n v="1"/>
    <n v="121"/>
    <n v="2.5"/>
    <n v="1"/>
    <n v="2.5"/>
    <n v="2.5"/>
    <d v="2022-07-13T00:00:00"/>
    <x v="137"/>
    <s v="Food"/>
    <x v="1"/>
    <b v="1"/>
    <n v="2.5"/>
    <n v="1.6666666666666667"/>
    <s v="Snyder's of Hanover Pretzel Pieces "/>
    <s v=" Hot Buff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79667801"/>
    <s v="Wednesday, July 13, 2022"/>
    <s v="Cash"/>
    <n v="138"/>
    <n v="2"/>
    <n v="1"/>
    <n v="138"/>
    <n v="2"/>
    <n v="1"/>
    <n v="2"/>
    <n v="2"/>
    <d v="2022-07-13T00:00:00"/>
    <x v="78"/>
    <s v="Food"/>
    <x v="1"/>
    <b v="1"/>
    <n v="2"/>
    <n v="1.3333333333333333"/>
    <s v="Kinder "/>
    <s v=" Bueno "/>
    <s v=" Crispy Creamy Chocolate"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79672853"/>
    <s v="Wednesday, July 13, 2022"/>
    <s v="Cash"/>
    <n v="156"/>
    <n v="3"/>
    <n v="1"/>
    <n v="156"/>
    <n v="3"/>
    <n v="1"/>
    <n v="3"/>
    <n v="3"/>
    <d v="2022-07-13T00:00:00"/>
    <x v="144"/>
    <s v="Cell is Blank - Dis-regard"/>
    <x v="1"/>
    <b v="1"/>
    <n v="3"/>
    <n v="2"/>
    <s v="Teddy Grahams "/>
    <s v=" Go Paks"/>
    <m/>
    <s v="Wednesday"/>
    <s v=" July 13"/>
    <n v="2022"/>
    <n v="6527"/>
  </r>
  <r>
    <s v="Processed"/>
    <s v="VJ300320686"/>
    <s v="Earle Asphalt"/>
    <s v="Earle Asphalt x1371"/>
    <n v="35.2750871"/>
    <n v="-90.466769400000004"/>
    <s v="Newtons Fig Bar"/>
    <s v="Food"/>
    <n v="15379679355"/>
    <s v="Wednesday, July 13, 2022"/>
    <s v="Credit"/>
    <n v="130"/>
    <n v="1.5"/>
    <n v="1"/>
    <n v="130"/>
    <n v="1.5"/>
    <n v="1"/>
    <n v="1.5"/>
    <n v="1.5"/>
    <d v="2022-07-13T00:00:00"/>
    <x v="26"/>
    <s v="Food"/>
    <x v="1"/>
    <b v="1"/>
    <n v="1.5"/>
    <n v="1"/>
    <s v="Newtons Fig Bar"/>
    <m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79727525"/>
    <s v="Wednesday, July 13, 2022"/>
    <s v="Cash"/>
    <n v="156"/>
    <n v="3"/>
    <n v="1"/>
    <n v="156"/>
    <n v="3"/>
    <n v="1"/>
    <n v="3"/>
    <n v="3"/>
    <d v="2022-07-13T00:00:00"/>
    <x v="144"/>
    <s v="Cell is Blank - Dis-regard"/>
    <x v="1"/>
    <b v="1"/>
    <n v="3"/>
    <n v="2"/>
    <s v="Teddy Grahams "/>
    <s v=" Go Paks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79871932"/>
    <s v="Wednesday, July 13, 2022"/>
    <s v="Cash"/>
    <n v="144"/>
    <n v="3"/>
    <n v="1"/>
    <n v="144"/>
    <n v="3"/>
    <n v="1"/>
    <n v="3"/>
    <n v="3"/>
    <d v="2022-07-13T00:00:00"/>
    <x v="5"/>
    <s v="Carbonated"/>
    <x v="0"/>
    <b v="1"/>
    <n v="3"/>
    <n v="2"/>
    <s v="Monster Energy Original"/>
    <m/>
    <m/>
    <s v="Wednesday"/>
    <s v=" July 13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380047804"/>
    <s v="Wednesday, July 13, 2022"/>
    <s v="Cash"/>
    <n v="123"/>
    <n v="1.5"/>
    <n v="1"/>
    <n v="123"/>
    <n v="1.5"/>
    <n v="1"/>
    <n v="1.5"/>
    <n v="1.5"/>
    <d v="2022-07-13T00:00:00"/>
    <x v="48"/>
    <s v="Food"/>
    <x v="1"/>
    <b v="1"/>
    <n v="1.5"/>
    <n v="1"/>
    <s v="CheezIt "/>
    <s v=" Original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80089428"/>
    <s v="Wednesday, July 13, 2022"/>
    <s v="Credit"/>
    <n v="147"/>
    <n v="2.75"/>
    <n v="1"/>
    <n v="147"/>
    <n v="2.75"/>
    <n v="1"/>
    <n v="2.75"/>
    <n v="2.75"/>
    <d v="2022-07-13T00:00:00"/>
    <x v="131"/>
    <s v="Water"/>
    <x v="3"/>
    <b v="1"/>
    <n v="2.75"/>
    <n v="1.8333333333333333"/>
    <s v="BodyArmor LYTE "/>
    <s v=" Strawberry Lemonade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80447281"/>
    <s v="Wednesday, July 13, 2022"/>
    <s v="Cash"/>
    <n v="125"/>
    <n v="1.25"/>
    <n v="1"/>
    <n v="125"/>
    <n v="1.25"/>
    <n v="1"/>
    <n v="1.25"/>
    <n v="1.25"/>
    <d v="2022-07-13T00:00:00"/>
    <x v="139"/>
    <s v="Food"/>
    <x v="1"/>
    <b v="1"/>
    <n v="1.25"/>
    <n v="0.83333333333333337"/>
    <s v="Goldfish Baked "/>
    <s v=" Cheddar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80493780"/>
    <s v="Wednesday, July 13, 2022"/>
    <s v="Cash"/>
    <n v="124"/>
    <n v="1.25"/>
    <n v="1"/>
    <n v="124"/>
    <n v="1.25"/>
    <n v="1"/>
    <n v="1.25"/>
    <n v="1.25"/>
    <d v="2022-07-13T00:00:00"/>
    <x v="86"/>
    <s v="Food"/>
    <x v="1"/>
    <b v="1"/>
    <n v="1.25"/>
    <n v="0.83333333333333337"/>
    <s v="CheezIt "/>
    <s v=" Cheddar Sour Cream and Onion"/>
    <m/>
    <s v="Wednesday"/>
    <s v=" July 13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380495697"/>
    <s v="Wednesday, July 13, 2022"/>
    <s v="Cash"/>
    <n v="147"/>
    <n v="2.75"/>
    <n v="1"/>
    <n v="147"/>
    <n v="2.75"/>
    <n v="1"/>
    <n v="2.75"/>
    <n v="2.75"/>
    <d v="2022-07-13T00:00:00"/>
    <x v="15"/>
    <s v="Water"/>
    <x v="3"/>
    <b v="1"/>
    <n v="2.75"/>
    <n v="1.8333333333333333"/>
    <s v="Vitamin Water "/>
    <s v=" XXX Acai BB Pomegranate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80513110"/>
    <s v="Wednesday, July 13, 2022"/>
    <s v="Cash"/>
    <n v="112"/>
    <n v="1.5"/>
    <n v="1"/>
    <n v="112"/>
    <n v="1.5"/>
    <n v="1"/>
    <n v="1.5"/>
    <n v="1.5"/>
    <d v="2022-07-13T00:00:00"/>
    <x v="71"/>
    <s v="Food"/>
    <x v="1"/>
    <b v="1"/>
    <n v="1.5"/>
    <n v="1"/>
    <s v="Funyuns "/>
    <s v=" Flaming Hot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80515687"/>
    <s v="Wednesday, July 13, 2022"/>
    <s v="Cash"/>
    <n v="112"/>
    <n v="1.5"/>
    <n v="1"/>
    <n v="112"/>
    <n v="1.5"/>
    <n v="1"/>
    <n v="1.5"/>
    <n v="1.5"/>
    <d v="2022-07-13T00:00:00"/>
    <x v="71"/>
    <s v="Food"/>
    <x v="1"/>
    <b v="1"/>
    <n v="1.5"/>
    <n v="1"/>
    <s v="Funyuns "/>
    <s v=" Flaming Hot"/>
    <m/>
    <s v="Wednesday"/>
    <s v=" July 13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80525540"/>
    <s v="Wednesday, July 13, 2022"/>
    <s v="Cash"/>
    <n v="124"/>
    <n v="1.25"/>
    <n v="1"/>
    <n v="124"/>
    <n v="1.25"/>
    <n v="1"/>
    <n v="1.25"/>
    <n v="1.25"/>
    <d v="2022-07-13T00:00:00"/>
    <x v="86"/>
    <s v="Food"/>
    <x v="1"/>
    <b v="1"/>
    <n v="1.25"/>
    <n v="0.83333333333333337"/>
    <s v="CheezIt "/>
    <s v=" Cheddar Sour Cream and Onion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80643426"/>
    <s v="Wednesday, July 13, 2022"/>
    <s v="Cash"/>
    <n v="141"/>
    <n v="1.5"/>
    <n v="1"/>
    <n v="141"/>
    <n v="1.5"/>
    <n v="1"/>
    <n v="1.5"/>
    <n v="1.5"/>
    <d v="2022-07-13T00:00:00"/>
    <x v="156"/>
    <s v="Carbonated"/>
    <x v="0"/>
    <b v="1"/>
    <n v="1.5"/>
    <n v="1"/>
    <s v="Coca Cola "/>
    <s v=" Regular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80646284"/>
    <s v="Wednesday, July 13, 2022"/>
    <s v="Cash"/>
    <n v="140"/>
    <n v="1.5"/>
    <n v="1"/>
    <n v="140"/>
    <n v="1.5"/>
    <n v="1"/>
    <n v="1.5"/>
    <n v="1.5"/>
    <d v="2022-07-13T00:00:00"/>
    <x v="70"/>
    <s v="Carbonated"/>
    <x v="0"/>
    <b v="1"/>
    <n v="1.5"/>
    <n v="1"/>
    <s v="Sunkist Soda "/>
    <s v=" Orange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81105344"/>
    <s v="Wednesday, July 13, 2022"/>
    <s v="Cash"/>
    <n v="111"/>
    <n v="2"/>
    <n v="1"/>
    <n v="111"/>
    <n v="2"/>
    <n v="1"/>
    <n v="2"/>
    <n v="2"/>
    <d v="2022-07-13T00:00:00"/>
    <x v="42"/>
    <s v="Food"/>
    <x v="1"/>
    <b v="1"/>
    <n v="2"/>
    <n v="1.3333333333333333"/>
    <s v="Chesters Fries Flaming hot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81105922"/>
    <s v="Wednesday, July 13, 2022"/>
    <s v="Cash"/>
    <n v="141"/>
    <n v="1.5"/>
    <n v="1"/>
    <n v="141"/>
    <n v="1.5"/>
    <n v="1"/>
    <n v="1.5"/>
    <n v="1.5"/>
    <d v="2022-07-13T00:00:00"/>
    <x v="156"/>
    <s v="Carbonated"/>
    <x v="0"/>
    <b v="1"/>
    <n v="1.5"/>
    <n v="1"/>
    <s v="Coca Cola "/>
    <s v=" Regular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81106077"/>
    <s v="Wednesday, July 13, 2022"/>
    <s v="Cash"/>
    <n v="141"/>
    <n v="1.5"/>
    <n v="1"/>
    <n v="141"/>
    <n v="1.5"/>
    <n v="1"/>
    <n v="1.5"/>
    <n v="1.5"/>
    <d v="2022-07-13T00:00:00"/>
    <x v="156"/>
    <s v="Carbonated"/>
    <x v="0"/>
    <b v="1"/>
    <n v="1.5"/>
    <n v="1"/>
    <s v="Coca Cola "/>
    <s v=" Regular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381164384"/>
    <s v="Wednesday, July 13, 2022"/>
    <s v="Cash"/>
    <n v="139"/>
    <n v="1.5"/>
    <n v="1"/>
    <n v="139"/>
    <n v="1.5"/>
    <n v="1"/>
    <n v="1.5"/>
    <n v="1.5"/>
    <d v="2022-07-13T00:00:00"/>
    <x v="20"/>
    <s v="Food"/>
    <x v="1"/>
    <b v="1"/>
    <n v="1.5"/>
    <n v="1"/>
    <s v="Jack Links Beef Steak Original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81164161"/>
    <s v="Wednesday, July 13, 2022"/>
    <s v="Cash"/>
    <n v="137"/>
    <n v="2.5"/>
    <n v="1"/>
    <n v="137"/>
    <n v="2.5"/>
    <n v="1"/>
    <n v="2.5"/>
    <n v="2.5"/>
    <d v="2022-07-13T00:00:00"/>
    <x v="10"/>
    <s v="Food"/>
    <x v="1"/>
    <b v="1"/>
    <n v="2.5"/>
    <n v="1.6666666666666667"/>
    <s v="KitKat "/>
    <s v=" Crisp Wafers"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81167918"/>
    <s v="Wednesday, July 13, 2022"/>
    <s v="Cash"/>
    <n v="113"/>
    <n v="1.5"/>
    <n v="1"/>
    <n v="113"/>
    <n v="1.5"/>
    <n v="1"/>
    <n v="1.5"/>
    <n v="1.5"/>
    <d v="2022-07-13T00:00:00"/>
    <x v="42"/>
    <s v="Food"/>
    <x v="1"/>
    <b v="1"/>
    <n v="1.5"/>
    <n v="1"/>
    <s v="Chesters Fries Flaming hot"/>
    <m/>
    <m/>
    <s v="Wednesday"/>
    <s v=" July 1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81811081"/>
    <s v="Thursday, July 14, 2022"/>
    <s v="Cash"/>
    <n v="138"/>
    <n v="2.5"/>
    <n v="1"/>
    <n v="138"/>
    <n v="2.5"/>
    <n v="1"/>
    <n v="2.5"/>
    <n v="2.5"/>
    <d v="2022-07-14T00:00:00"/>
    <x v="10"/>
    <s v="Food"/>
    <x v="1"/>
    <b v="1"/>
    <n v="2.5"/>
    <n v="1.6666666666666667"/>
    <s v="KitKat "/>
    <s v=" Crisp Wafers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81811093"/>
    <s v="Thursday, July 14, 2022"/>
    <s v="Cash"/>
    <n v="138"/>
    <n v="2.5"/>
    <n v="1"/>
    <n v="138"/>
    <n v="2.5"/>
    <n v="1"/>
    <n v="2.5"/>
    <n v="2.5"/>
    <d v="2022-07-14T00:00:00"/>
    <x v="10"/>
    <s v="Food"/>
    <x v="1"/>
    <b v="1"/>
    <n v="2.5"/>
    <n v="1.6666666666666667"/>
    <s v="KitKat "/>
    <s v=" Crisp Wafers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82105826"/>
    <s v="Thursday, July 14, 2022"/>
    <s v="Cash"/>
    <n v="148"/>
    <n v="3.5"/>
    <n v="1"/>
    <n v="148"/>
    <n v="3.5"/>
    <n v="1"/>
    <n v="3.5"/>
    <n v="3.5"/>
    <d v="2022-07-14T00:00:00"/>
    <x v="45"/>
    <s v="Carbonated"/>
    <x v="0"/>
    <b v="1"/>
    <n v="3.5"/>
    <n v="2.3333333333333335"/>
    <s v="Red Bull "/>
    <s v=" Original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82110302"/>
    <s v="Thursday, July 14, 2022"/>
    <s v="Cash"/>
    <n v="113"/>
    <n v="1.5"/>
    <n v="1"/>
    <n v="113"/>
    <n v="1.5"/>
    <n v="1"/>
    <n v="1.5"/>
    <n v="1.5"/>
    <d v="2022-07-14T00:00:00"/>
    <x v="42"/>
    <s v="Food"/>
    <x v="1"/>
    <b v="1"/>
    <n v="1.5"/>
    <n v="1"/>
    <s v="Chesters Fries Flaming hot"/>
    <m/>
    <m/>
    <s v="Thursday"/>
    <s v=" July 14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82173064"/>
    <s v="Thursday, July 14, 2022"/>
    <s v="Cash"/>
    <n v="140"/>
    <n v="1.5"/>
    <n v="1"/>
    <n v="140"/>
    <n v="1.5"/>
    <n v="1"/>
    <n v="1.5"/>
    <n v="1.5"/>
    <d v="2022-07-14T00:00:00"/>
    <x v="44"/>
    <s v="Carbonated"/>
    <x v="0"/>
    <b v="1"/>
    <n v="1.5"/>
    <n v="1"/>
    <s v="Coca Cola "/>
    <s v=" Zero Sugar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82658478"/>
    <s v="Thursday, July 14, 2022"/>
    <s v="Cash"/>
    <n v="142"/>
    <n v="1.5"/>
    <n v="1"/>
    <n v="142"/>
    <n v="1.5"/>
    <n v="1"/>
    <n v="1.5"/>
    <n v="1.5"/>
    <d v="2022-07-14T00:00:00"/>
    <x v="44"/>
    <s v="Carbonated"/>
    <x v="0"/>
    <b v="1"/>
    <n v="1.5"/>
    <n v="1"/>
    <s v="Coca Cola "/>
    <s v=" Zero Sugar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82847706"/>
    <s v="Thursday, July 14, 2022"/>
    <s v="Cash"/>
    <n v="121"/>
    <n v="1.5"/>
    <n v="1"/>
    <n v="121"/>
    <n v="1.5"/>
    <n v="1"/>
    <n v="1.5"/>
    <n v="1.5"/>
    <d v="2022-07-14T00:00:00"/>
    <x v="90"/>
    <s v="Food"/>
    <x v="1"/>
    <b v="1"/>
    <n v="1.5"/>
    <n v="1"/>
    <s v="Doritos Nacho Cheese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82939329"/>
    <s v="Thursday, July 14, 2022"/>
    <s v="Credit"/>
    <n v="146"/>
    <n v="3.5"/>
    <n v="1"/>
    <n v="146"/>
    <n v="3.5"/>
    <n v="1"/>
    <n v="3.5"/>
    <n v="3.5"/>
    <d v="2022-07-14T00:00:00"/>
    <x v="88"/>
    <s v="Non Carbonated"/>
    <x v="2"/>
    <b v="1"/>
    <n v="3.5"/>
    <n v="2.3333333333333335"/>
    <s v="Starbucks Doubleshot Energy "/>
    <s v=" Moch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82947102"/>
    <s v="Thursday, July 14, 2022"/>
    <s v="Credit"/>
    <n v="150"/>
    <n v="3"/>
    <n v="1"/>
    <n v="150"/>
    <n v="3"/>
    <n v="1"/>
    <n v="3"/>
    <n v="3"/>
    <d v="2022-07-14T00:00:00"/>
    <x v="143"/>
    <s v="Cell is Blank - Dis-regard"/>
    <x v="1"/>
    <b v="1"/>
    <n v="3"/>
    <n v="2"/>
    <s v="Oreo Mini "/>
    <s v=" Go Paks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383004046"/>
    <s v="Thursday, July 14, 2022"/>
    <s v="Credit"/>
    <n v="121"/>
    <n v="1.5"/>
    <n v="1"/>
    <n v="121"/>
    <n v="1.5"/>
    <n v="1"/>
    <n v="1.5"/>
    <n v="4.5"/>
    <d v="2022-07-14T00:00:00"/>
    <x v="90"/>
    <s v="Food"/>
    <x v="1"/>
    <b v="1"/>
    <n v="1.5"/>
    <n v="1"/>
    <s v="Doritos Nacho Cheese"/>
    <m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383004046"/>
    <s v="Thursday, July 14, 2022"/>
    <s v="Credit"/>
    <n v="120"/>
    <n v="1.5"/>
    <n v="1"/>
    <n v="120"/>
    <n v="1.5"/>
    <n v="1"/>
    <n v="1.5"/>
    <n v="4.5"/>
    <d v="2022-07-14T00:00:00"/>
    <x v="94"/>
    <s v="Food"/>
    <x v="1"/>
    <b v="1"/>
    <n v="1.5"/>
    <n v="1"/>
    <s v="Doritos Cool Ranch"/>
    <m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383004046"/>
    <s v="Thursday, July 14, 2022"/>
    <s v="Credit"/>
    <n v="139"/>
    <n v="1.5"/>
    <n v="1"/>
    <n v="139"/>
    <n v="1.5"/>
    <n v="1"/>
    <n v="1.5"/>
    <n v="4.5"/>
    <d v="2022-07-14T00:00:00"/>
    <x v="20"/>
    <s v="Food"/>
    <x v="1"/>
    <b v="1"/>
    <n v="1.5"/>
    <n v="1"/>
    <s v="Jack Links Beef Steak Original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83066946"/>
    <s v="Thursday, July 14, 2022"/>
    <s v="Cash"/>
    <n v="144"/>
    <n v="1.5"/>
    <n v="1"/>
    <n v="144"/>
    <n v="1.5"/>
    <n v="1"/>
    <n v="1.5"/>
    <n v="1.5"/>
    <d v="2022-07-14T00:00:00"/>
    <x v="29"/>
    <s v="Water"/>
    <x v="3"/>
    <b v="1"/>
    <n v="1.5"/>
    <n v="1"/>
    <s v="Poland Springs Water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383068941"/>
    <s v="Thursday, July 14, 2022"/>
    <s v="Cash"/>
    <n v="146"/>
    <n v="3.5"/>
    <n v="1"/>
    <n v="146"/>
    <n v="3.5"/>
    <n v="1"/>
    <n v="3.5"/>
    <n v="3.5"/>
    <d v="2022-07-14T00:00:00"/>
    <x v="88"/>
    <s v="Non Carbonated"/>
    <x v="2"/>
    <b v="1"/>
    <n v="3.5"/>
    <n v="2.3333333333333335"/>
    <s v="Starbucks Doubleshot Energy "/>
    <s v=" Moch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383086411"/>
    <s v="Thursday, July 14, 2022"/>
    <s v="Credit"/>
    <n v="130"/>
    <n v="2"/>
    <n v="1"/>
    <n v="130"/>
    <n v="2"/>
    <n v="1"/>
    <n v="2"/>
    <n v="2"/>
    <d v="2022-07-14T00:00:00"/>
    <x v="99"/>
    <s v="Food"/>
    <x v="1"/>
    <b v="1"/>
    <n v="2"/>
    <n v="1.3333333333333333"/>
    <s v="Autumns Granola Bar "/>
    <s v=" Cinnamon Almond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83238584"/>
    <s v="Thursday, July 14, 2022"/>
    <s v="Credit"/>
    <n v="144"/>
    <n v="1.5"/>
    <n v="1"/>
    <n v="144"/>
    <n v="1.5"/>
    <n v="1"/>
    <n v="1.5"/>
    <n v="1.5"/>
    <d v="2022-07-14T00:00:00"/>
    <x v="29"/>
    <s v="Water"/>
    <x v="3"/>
    <b v="1"/>
    <n v="1.5"/>
    <n v="1"/>
    <s v="Poland Springs Water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383276853"/>
    <s v="Thursday, July 14, 2022"/>
    <s v="Cash"/>
    <n v="110"/>
    <n v="1.5"/>
    <n v="1"/>
    <n v="110"/>
    <n v="1.5"/>
    <n v="1"/>
    <n v="1.5"/>
    <n v="1.5"/>
    <d v="2022-07-14T00:00:00"/>
    <x v="35"/>
    <s v="Food"/>
    <x v="1"/>
    <b v="1"/>
    <n v="1.5"/>
    <n v="1"/>
    <s v="SunChips Multigrain "/>
    <s v=" Harvest Cheddar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83278935"/>
    <s v="Thursday, July 14, 2022"/>
    <s v="Cash"/>
    <n v="138"/>
    <n v="2"/>
    <n v="1"/>
    <n v="138"/>
    <n v="2"/>
    <n v="1"/>
    <n v="2"/>
    <n v="2"/>
    <d v="2022-07-14T00:00:00"/>
    <x v="78"/>
    <s v="Food"/>
    <x v="1"/>
    <b v="1"/>
    <n v="2"/>
    <n v="1.3333333333333333"/>
    <s v="Kinder "/>
    <s v=" Bueno "/>
    <s v=" Crispy Creamy Chocolate"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83281921"/>
    <s v="Thursday, July 14, 2022"/>
    <s v="Cash"/>
    <n v="142"/>
    <n v="1.5"/>
    <n v="1"/>
    <n v="142"/>
    <n v="1.5"/>
    <n v="1"/>
    <n v="1.5"/>
    <n v="1.5"/>
    <d v="2022-07-14T00:00:00"/>
    <x v="44"/>
    <s v="Carbonated"/>
    <x v="0"/>
    <b v="1"/>
    <n v="1.5"/>
    <n v="1"/>
    <s v="Coca Cola "/>
    <s v=" Zero Sugar"/>
    <m/>
    <s v="Thursday"/>
    <s v=" July 14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83418591"/>
    <s v="Thursday, July 14, 2022"/>
    <s v="Cash"/>
    <n v="138"/>
    <n v="2"/>
    <n v="1"/>
    <n v="138"/>
    <n v="2"/>
    <n v="1"/>
    <n v="2"/>
    <n v="2"/>
    <d v="2022-07-14T00:00:00"/>
    <x v="110"/>
    <s v="Food"/>
    <x v="1"/>
    <b v="1"/>
    <n v="2"/>
    <n v="1.3333333333333333"/>
    <s v="Keto Bar "/>
    <s v=" Creamy Peanut Butter Chocolate"/>
    <m/>
    <s v="Thursday"/>
    <s v=" July 14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383458894"/>
    <s v="Thursday, July 14, 2022"/>
    <s v="Cash"/>
    <n v="111"/>
    <n v="1.5"/>
    <n v="1"/>
    <n v="111"/>
    <n v="1.5"/>
    <n v="1"/>
    <n v="1.5"/>
    <n v="1.5"/>
    <d v="2022-07-14T00:00:00"/>
    <x v="60"/>
    <s v="Food"/>
    <x v="1"/>
    <b v="1"/>
    <n v="1.5"/>
    <n v="1"/>
    <s v="SunChips Multigrain "/>
    <s v=" Original"/>
    <m/>
    <s v="Thursday"/>
    <s v=" July 14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383465662"/>
    <s v="Thursday, July 14, 2022"/>
    <s v="Cash"/>
    <n v="111"/>
    <n v="1.5"/>
    <n v="1"/>
    <n v="111"/>
    <n v="1.5"/>
    <n v="1"/>
    <n v="1.5"/>
    <n v="1.5"/>
    <d v="2022-07-14T00:00:00"/>
    <x v="60"/>
    <s v="Food"/>
    <x v="1"/>
    <b v="1"/>
    <n v="1.5"/>
    <n v="1"/>
    <s v="SunChips Multigrain "/>
    <s v=" Original"/>
    <m/>
    <s v="Thursday"/>
    <s v=" July 14"/>
    <n v="2022"/>
    <n v="6527"/>
  </r>
  <r>
    <s v="Processed"/>
    <s v="VJ300205292"/>
    <s v="Brunswick Sq Mall"/>
    <s v="BSQ Mall x1364 - Zales"/>
    <n v="40.423690999999998"/>
    <n v="-74.380831999999998"/>
    <s v="Miss Vickie's Potato Chip - Smokehouse BBQ"/>
    <s v="Food"/>
    <n v="15383546691"/>
    <s v="Thursday, July 14, 2022"/>
    <s v="Credit"/>
    <n v="125"/>
    <n v="1.25"/>
    <n v="1"/>
    <n v="125"/>
    <n v="1.25"/>
    <n v="1"/>
    <n v="1.25"/>
    <n v="1.25"/>
    <d v="2022-07-14T00:00:00"/>
    <x v="51"/>
    <s v="Food"/>
    <x v="1"/>
    <b v="1"/>
    <n v="1.25"/>
    <n v="0.83333333333333337"/>
    <s v="Miss Vickie's Potato Chip "/>
    <s v=" Smokehouse BBQ"/>
    <m/>
    <s v="Thursday"/>
    <s v=" July 14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83558247"/>
    <s v="Thursday, July 14, 2022"/>
    <s v="Credit"/>
    <n v="146"/>
    <n v="3"/>
    <n v="1"/>
    <n v="146"/>
    <n v="3"/>
    <n v="1"/>
    <n v="3"/>
    <n v="3"/>
    <d v="2022-07-14T00:00:00"/>
    <x v="5"/>
    <s v="Carbonated"/>
    <x v="0"/>
    <b v="1"/>
    <n v="3"/>
    <n v="2"/>
    <s v="Monster Energy Original"/>
    <m/>
    <m/>
    <s v="Thursday"/>
    <s v=" July 14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383564664"/>
    <s v="Thursday, July 14, 2022"/>
    <s v="Cash"/>
    <n v="143"/>
    <n v="2.5"/>
    <n v="1"/>
    <n v="143"/>
    <n v="2.5"/>
    <n v="1"/>
    <n v="2.5"/>
    <n v="2.5"/>
    <d v="2022-07-14T00:00:00"/>
    <x v="37"/>
    <s v="Non Carbonated"/>
    <x v="2"/>
    <b v="1"/>
    <n v="2.5"/>
    <n v="1.6666666666666667"/>
    <s v="Snapple Diet Tea "/>
    <s v=" Peach Te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83570958"/>
    <s v="Thursday, July 14, 2022"/>
    <s v="Cash"/>
    <n v="144"/>
    <n v="1.5"/>
    <n v="1"/>
    <n v="144"/>
    <n v="1.5"/>
    <n v="1"/>
    <n v="1.5"/>
    <n v="1.5"/>
    <d v="2022-07-14T00:00:00"/>
    <x v="29"/>
    <s v="Water"/>
    <x v="3"/>
    <b v="1"/>
    <n v="1.5"/>
    <n v="1"/>
    <s v="Poland Springs Water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83672103"/>
    <s v="Thursday, July 14, 2022"/>
    <s v="Credit"/>
    <n v="144"/>
    <n v="1.5"/>
    <n v="1"/>
    <n v="144"/>
    <n v="1.5"/>
    <n v="1"/>
    <n v="1.5"/>
    <n v="1.5"/>
    <d v="2022-07-14T00:00:00"/>
    <x v="29"/>
    <s v="Water"/>
    <x v="3"/>
    <b v="1"/>
    <n v="1.5"/>
    <n v="1"/>
    <s v="Poland Springs Water"/>
    <m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83681103"/>
    <s v="Thursday, July 14, 2022"/>
    <s v="Cash"/>
    <n v="142"/>
    <n v="1.5"/>
    <n v="1"/>
    <n v="142"/>
    <n v="1.5"/>
    <n v="1"/>
    <n v="1.5"/>
    <n v="1.5"/>
    <d v="2022-07-14T00:00:00"/>
    <x v="156"/>
    <s v="Carbonated"/>
    <x v="0"/>
    <b v="1"/>
    <n v="1.5"/>
    <n v="1"/>
    <s v="Coca Cola "/>
    <s v=" Regular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83900021"/>
    <s v="Thursday, July 14, 2022"/>
    <s v="Cash"/>
    <n v="148"/>
    <n v="3.5"/>
    <n v="1"/>
    <n v="148"/>
    <n v="3.5"/>
    <n v="1"/>
    <n v="3.5"/>
    <n v="3.5"/>
    <d v="2022-07-14T00:00:00"/>
    <x v="45"/>
    <s v="Carbonated"/>
    <x v="0"/>
    <b v="1"/>
    <n v="3.5"/>
    <n v="2.3333333333333335"/>
    <s v="Red Bull "/>
    <s v=" Original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384110211"/>
    <s v="Thursday, July 14, 2022"/>
    <s v="Cash"/>
    <n v="162"/>
    <n v="4"/>
    <n v="1"/>
    <n v="162"/>
    <n v="4"/>
    <n v="1"/>
    <n v="4"/>
    <n v="4"/>
    <d v="2022-07-14T00:00:00"/>
    <x v="155"/>
    <s v="Food"/>
    <x v="1"/>
    <b v="1"/>
    <n v="4"/>
    <n v="2.6666666666666665"/>
    <s v="Pringles "/>
    <s v=" Sour Cream &amp; Onion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384114053"/>
    <s v="Thursday, July 14, 2022"/>
    <s v="Cash"/>
    <n v="125"/>
    <n v="1.25"/>
    <n v="1"/>
    <n v="125"/>
    <n v="1.25"/>
    <n v="1"/>
    <n v="1.25"/>
    <n v="1.25"/>
    <d v="2022-07-14T00:00:00"/>
    <x v="139"/>
    <s v="Food"/>
    <x v="1"/>
    <b v="1"/>
    <n v="1.25"/>
    <n v="0.83333333333333337"/>
    <s v="Goldfish Baked "/>
    <s v=" Cheddar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84123244"/>
    <s v="Thursday, July 14, 2022"/>
    <s v="Cash"/>
    <n v="147"/>
    <n v="2.75"/>
    <n v="1"/>
    <n v="147"/>
    <n v="2.75"/>
    <n v="1"/>
    <n v="2.75"/>
    <n v="2.75"/>
    <d v="2022-07-14T00:00:00"/>
    <x v="131"/>
    <s v="Water"/>
    <x v="3"/>
    <b v="1"/>
    <n v="2.75"/>
    <n v="1.8333333333333333"/>
    <s v="BodyArmor LYTE "/>
    <s v=" Strawberry Lemonade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84133683"/>
    <s v="Thursday, July 14, 2022"/>
    <s v="Cash"/>
    <n v="138"/>
    <n v="2"/>
    <n v="1"/>
    <n v="138"/>
    <n v="2"/>
    <n v="1"/>
    <n v="2"/>
    <n v="2"/>
    <d v="2022-07-14T00:00:00"/>
    <x v="78"/>
    <s v="Food"/>
    <x v="1"/>
    <b v="1"/>
    <n v="2"/>
    <n v="1.3333333333333333"/>
    <s v="Kinder "/>
    <s v=" Bueno "/>
    <s v=" Crispy Creamy Chocolate"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384143330"/>
    <s v="Thursday, July 14, 2022"/>
    <s v="Cash"/>
    <n v="143"/>
    <n v="2.75"/>
    <n v="1"/>
    <n v="143"/>
    <n v="2.75"/>
    <n v="1"/>
    <n v="2.75"/>
    <n v="2.75"/>
    <d v="2022-07-14T00:00:00"/>
    <x v="145"/>
    <s v="Non Carbonated"/>
    <x v="2"/>
    <b v="1"/>
    <n v="2.75"/>
    <n v="1.8333333333333333"/>
    <s v="BodyArmor  LYTE "/>
    <s v=" Blueberry Pomegranate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384154710"/>
    <s v="Thursday, July 14, 2022"/>
    <s v="Cash"/>
    <n v="121"/>
    <n v="2.5"/>
    <n v="1"/>
    <n v="121"/>
    <n v="2.5"/>
    <n v="1"/>
    <n v="2.5"/>
    <n v="2.5"/>
    <d v="2022-07-14T00:00:00"/>
    <x v="137"/>
    <s v="Food"/>
    <x v="1"/>
    <b v="1"/>
    <n v="2.5"/>
    <n v="1.6666666666666667"/>
    <s v="Snyder's of Hanover Pretzel Pieces "/>
    <s v=" Hot Buff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384163420"/>
    <s v="Thursday, July 14, 2022"/>
    <s v="Cash"/>
    <n v="121"/>
    <n v="2.5"/>
    <n v="1"/>
    <n v="121"/>
    <n v="2.5"/>
    <n v="1"/>
    <n v="2.5"/>
    <n v="2.5"/>
    <d v="2022-07-14T00:00:00"/>
    <x v="137"/>
    <s v="Food"/>
    <x v="1"/>
    <b v="1"/>
    <n v="2.5"/>
    <n v="1.6666666666666667"/>
    <s v="Snyder's of Hanover Pretzel Pieces "/>
    <s v=" Hot Buff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84208260"/>
    <s v="Thursday, July 14, 2022"/>
    <s v="Credit"/>
    <n v="137"/>
    <n v="2.5"/>
    <n v="1"/>
    <n v="137"/>
    <n v="2.5"/>
    <n v="1"/>
    <n v="2.5"/>
    <n v="5"/>
    <d v="2022-07-14T00:00:00"/>
    <x v="10"/>
    <s v="Food"/>
    <x v="1"/>
    <b v="1"/>
    <n v="2.5"/>
    <n v="1.6666666666666667"/>
    <s v="KitKat "/>
    <s v=" Crisp Wafers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84208260"/>
    <s v="Thursday, July 14, 2022"/>
    <s v="Credit"/>
    <n v="147"/>
    <n v="2.5"/>
    <n v="1"/>
    <n v="147"/>
    <n v="2.5"/>
    <n v="1"/>
    <n v="2.5"/>
    <n v="5"/>
    <d v="2022-07-14T00:00:00"/>
    <x v="81"/>
    <s v="Non Carbonated"/>
    <x v="2"/>
    <b v="1"/>
    <n v="2.5"/>
    <n v="1.6666666666666667"/>
    <s v="Snapple Tea "/>
    <s v=" Raspberry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84200838"/>
    <s v="Thursday, July 14, 2022"/>
    <s v="Cash"/>
    <n v="156"/>
    <n v="3"/>
    <n v="1"/>
    <n v="156"/>
    <n v="3"/>
    <n v="1"/>
    <n v="3"/>
    <n v="3"/>
    <d v="2022-07-14T00:00:00"/>
    <x v="144"/>
    <s v="Cell is Blank - Dis-regard"/>
    <x v="1"/>
    <b v="1"/>
    <n v="3"/>
    <n v="2"/>
    <s v="Teddy Grahams "/>
    <s v=" Go Paks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84330501"/>
    <s v="Thursday, July 14, 2022"/>
    <s v="Cash"/>
    <n v="113"/>
    <n v="1.5"/>
    <n v="1"/>
    <n v="113"/>
    <n v="1.5"/>
    <n v="1"/>
    <n v="1.5"/>
    <n v="1.5"/>
    <d v="2022-07-14T00:00:00"/>
    <x v="27"/>
    <s v="Food"/>
    <x v="1"/>
    <b v="1"/>
    <n v="1.5"/>
    <n v="1"/>
    <s v="SunChips Multigrain "/>
    <s v=" Salsa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84634258"/>
    <s v="Thursday, July 14, 2022"/>
    <s v="Cash"/>
    <n v="144"/>
    <n v="3"/>
    <n v="1"/>
    <n v="144"/>
    <n v="3"/>
    <n v="1"/>
    <n v="3"/>
    <n v="3"/>
    <d v="2022-07-14T00:00:00"/>
    <x v="5"/>
    <s v="Carbonated"/>
    <x v="0"/>
    <b v="1"/>
    <n v="3"/>
    <n v="2"/>
    <s v="Monster Energy Original"/>
    <m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84639015"/>
    <s v="Thursday, July 14, 2022"/>
    <s v="Cash"/>
    <n v="148"/>
    <n v="3.5"/>
    <n v="1"/>
    <n v="148"/>
    <n v="3.5"/>
    <n v="1"/>
    <n v="3.5"/>
    <n v="3.5"/>
    <d v="2022-07-14T00:00:00"/>
    <x v="45"/>
    <s v="Carbonated"/>
    <x v="0"/>
    <b v="1"/>
    <n v="3.5"/>
    <n v="2.3333333333333335"/>
    <s v="Red Bull "/>
    <s v=" Original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84647708"/>
    <s v="Thursday, July 14, 2022"/>
    <s v="Cash"/>
    <n v="148"/>
    <n v="3.5"/>
    <n v="1"/>
    <n v="148"/>
    <n v="3.5"/>
    <n v="1"/>
    <n v="3.5"/>
    <n v="3.5"/>
    <d v="2022-07-14T00:00:00"/>
    <x v="45"/>
    <s v="Carbonated"/>
    <x v="0"/>
    <b v="1"/>
    <n v="3.5"/>
    <n v="2.3333333333333335"/>
    <s v="Red Bull "/>
    <s v=" Original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84796662"/>
    <s v="Thursday, July 14, 2022"/>
    <s v="Cash"/>
    <n v="145"/>
    <n v="2.5"/>
    <n v="1"/>
    <n v="145"/>
    <n v="2.5"/>
    <n v="1"/>
    <n v="2.5"/>
    <n v="2.5"/>
    <d v="2022-07-14T00:00:00"/>
    <x v="157"/>
    <s v="Non Carbonated"/>
    <x v="2"/>
    <b v="1"/>
    <n v="2.5"/>
    <n v="1.6666666666666667"/>
    <s v="Snapple Tea "/>
    <s v=" Peach"/>
    <m/>
    <s v="Thursday"/>
    <s v=" July 14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384800363"/>
    <s v="Thursday, July 14, 2022"/>
    <s v="Cash"/>
    <n v="143"/>
    <n v="2"/>
    <n v="1"/>
    <n v="143"/>
    <n v="2"/>
    <n v="1"/>
    <n v="2"/>
    <n v="2"/>
    <d v="2022-07-14T00:00:00"/>
    <x v="29"/>
    <s v="Water"/>
    <x v="3"/>
    <b v="1"/>
    <n v="2"/>
    <n v="1.3333333333333333"/>
    <s v="Poland Springs Water"/>
    <m/>
    <m/>
    <s v="Thursday"/>
    <s v=" July 14"/>
    <n v="2022"/>
    <n v="6527"/>
  </r>
  <r>
    <s v="Processed"/>
    <s v="VJ300320686"/>
    <s v="Earle Asphalt"/>
    <s v="Earle Asphalt x1371"/>
    <n v="35.2750871"/>
    <n v="-90.466769400000004"/>
    <s v="Hungry Buddha - Chocolate Chip"/>
    <s v="Food"/>
    <n v="15384834734"/>
    <s v="Thursday, July 14, 2022"/>
    <s v="Cash"/>
    <n v="137"/>
    <n v="2"/>
    <n v="1"/>
    <n v="137"/>
    <n v="2"/>
    <n v="1"/>
    <n v="2"/>
    <n v="2"/>
    <d v="2022-07-14T00:00:00"/>
    <x v="103"/>
    <s v="Food"/>
    <x v="1"/>
    <b v="1"/>
    <n v="2"/>
    <n v="1.3333333333333333"/>
    <s v="Hungry Buddha "/>
    <s v=" Chocolate Chip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84884532"/>
    <s v="Thursday, July 14, 2022"/>
    <s v="Credit"/>
    <n v="142"/>
    <n v="1.5"/>
    <n v="1"/>
    <n v="142"/>
    <n v="1.5"/>
    <n v="1"/>
    <n v="1.5"/>
    <n v="1.5"/>
    <d v="2022-07-14T00:00:00"/>
    <x v="44"/>
    <s v="Carbonated"/>
    <x v="0"/>
    <b v="1"/>
    <n v="1.5"/>
    <n v="1"/>
    <s v="Coca Cola "/>
    <s v=" Zero Sugar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85044194"/>
    <s v="Thursday, July 14, 2022"/>
    <s v="Credit"/>
    <n v="145"/>
    <n v="2.5"/>
    <n v="1"/>
    <n v="145"/>
    <n v="2.5"/>
    <n v="1"/>
    <n v="2.5"/>
    <n v="2.5"/>
    <d v="2022-07-14T00:00:00"/>
    <x v="37"/>
    <s v="Non Carbonated"/>
    <x v="2"/>
    <b v="1"/>
    <n v="2.5"/>
    <n v="1.6666666666666667"/>
    <s v="Snapple Diet Tea "/>
    <s v=" Peach Tea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85168936"/>
    <s v="Thursday, July 14, 2022"/>
    <s v="Cash"/>
    <n v="145"/>
    <n v="2.5"/>
    <n v="1"/>
    <n v="145"/>
    <n v="2.5"/>
    <n v="1"/>
    <n v="2.5"/>
    <n v="2.5"/>
    <d v="2022-07-14T00:00:00"/>
    <x v="157"/>
    <s v="Non Carbonated"/>
    <x v="2"/>
    <b v="1"/>
    <n v="2.5"/>
    <n v="1.6666666666666667"/>
    <s v="Snapple Tea "/>
    <s v=" Peach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85189590"/>
    <s v="Thursday, July 14, 2022"/>
    <s v="Cash"/>
    <n v="144"/>
    <n v="1.5"/>
    <n v="1"/>
    <n v="144"/>
    <n v="1.5"/>
    <n v="1"/>
    <n v="1.5"/>
    <n v="1.5"/>
    <d v="2022-07-14T00:00:00"/>
    <x v="29"/>
    <s v="Water"/>
    <x v="3"/>
    <b v="1"/>
    <n v="1.5"/>
    <n v="1"/>
    <s v="Poland Springs Water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385201007"/>
    <s v="Thursday, July 14, 2022"/>
    <s v="Cash"/>
    <n v="142"/>
    <n v="1.5"/>
    <n v="1"/>
    <n v="142"/>
    <n v="1.5"/>
    <n v="1"/>
    <n v="1.5"/>
    <n v="1.5"/>
    <d v="2022-07-14T00:00:00"/>
    <x v="44"/>
    <s v="Carbonated"/>
    <x v="0"/>
    <b v="1"/>
    <n v="1.5"/>
    <n v="1"/>
    <s v="Coca Cola "/>
    <s v=" Zero Sugar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385229450"/>
    <s v="Thursday, July 14, 2022"/>
    <s v="Credit"/>
    <n v="140"/>
    <n v="2"/>
    <n v="1"/>
    <n v="140"/>
    <n v="2"/>
    <n v="1"/>
    <n v="2"/>
    <n v="2"/>
    <d v="2022-07-14T00:00:00"/>
    <x v="93"/>
    <s v="Non Carbonated"/>
    <x v="2"/>
    <b v="1"/>
    <n v="2"/>
    <n v="1.3333333333333333"/>
    <s v="Iberia Coconut Water"/>
    <m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85262226"/>
    <s v="Thursday, July 14, 2022"/>
    <s v="Credit"/>
    <n v="145"/>
    <n v="2.5"/>
    <n v="1"/>
    <n v="145"/>
    <n v="2.5"/>
    <n v="1"/>
    <n v="2.5"/>
    <n v="2.5"/>
    <d v="2022-07-14T00:00:00"/>
    <x v="37"/>
    <s v="Non Carbonated"/>
    <x v="2"/>
    <b v="1"/>
    <n v="2.5"/>
    <n v="1.6666666666666667"/>
    <s v="Snapple Diet Tea "/>
    <s v=" Peach Te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85369871"/>
    <s v="Thursday, July 14, 2022"/>
    <s v="Cash"/>
    <n v="113"/>
    <n v="1.5"/>
    <n v="1"/>
    <n v="113"/>
    <n v="1.5"/>
    <n v="1"/>
    <n v="1.5"/>
    <n v="1.5"/>
    <d v="2022-07-14T00:00:00"/>
    <x v="27"/>
    <s v="Food"/>
    <x v="1"/>
    <b v="1"/>
    <n v="1.5"/>
    <n v="1"/>
    <s v="SunChips Multigrain "/>
    <s v=" Sals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85380754"/>
    <s v="Thursday, July 14, 2022"/>
    <s v="Cash"/>
    <n v="145"/>
    <n v="2.5"/>
    <n v="1"/>
    <n v="145"/>
    <n v="2.5"/>
    <n v="1"/>
    <n v="2.5"/>
    <n v="2.5"/>
    <d v="2022-07-14T00:00:00"/>
    <x v="37"/>
    <s v="Non Carbonated"/>
    <x v="2"/>
    <b v="1"/>
    <n v="2.5"/>
    <n v="1.6666666666666667"/>
    <s v="Snapple Diet Tea "/>
    <s v=" Peach Te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85426409"/>
    <s v="Thursday, July 14, 2022"/>
    <s v="Cash"/>
    <n v="138"/>
    <n v="2"/>
    <n v="1"/>
    <n v="138"/>
    <n v="2"/>
    <n v="1"/>
    <n v="2"/>
    <n v="2"/>
    <d v="2022-07-14T00:00:00"/>
    <x v="78"/>
    <s v="Food"/>
    <x v="1"/>
    <b v="1"/>
    <n v="2"/>
    <n v="1.3333333333333333"/>
    <s v="Kinder "/>
    <s v=" Bueno "/>
    <s v=" Crispy Creamy Chocolate"/>
    <s v="Thursday"/>
    <s v=" July 14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385469019"/>
    <s v="Thursday, July 14, 2022"/>
    <s v="Cash"/>
    <n v="147"/>
    <n v="2.75"/>
    <n v="1"/>
    <n v="147"/>
    <n v="2.75"/>
    <n v="1"/>
    <n v="2.75"/>
    <n v="2.75"/>
    <d v="2022-07-14T00:00:00"/>
    <x v="15"/>
    <s v="Water"/>
    <x v="3"/>
    <b v="1"/>
    <n v="2.75"/>
    <n v="1.8333333333333333"/>
    <s v="Vitamin Water "/>
    <s v=" XXX Acai BB Pomegranate"/>
    <m/>
    <s v="Thursday"/>
    <s v=" July 14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85490804"/>
    <s v="Thursday, July 14, 2022"/>
    <s v="Cash"/>
    <n v="125"/>
    <n v="1.25"/>
    <n v="1"/>
    <n v="125"/>
    <n v="1.25"/>
    <n v="1"/>
    <n v="1.25"/>
    <n v="1.25"/>
    <d v="2022-07-14T00:00:00"/>
    <x v="48"/>
    <s v="Food"/>
    <x v="1"/>
    <b v="1"/>
    <n v="1.25"/>
    <n v="0.83333333333333337"/>
    <s v="CheezIt "/>
    <s v=" Original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85606318"/>
    <s v="Thursday, July 14, 2022"/>
    <s v="Cash"/>
    <n v="130"/>
    <n v="1.5"/>
    <n v="1"/>
    <n v="130"/>
    <n v="1.5"/>
    <n v="1"/>
    <n v="1.5"/>
    <n v="1.5"/>
    <d v="2022-07-14T00:00:00"/>
    <x v="149"/>
    <s v="Food"/>
    <x v="1"/>
    <b v="1"/>
    <n v="1.5"/>
    <n v="1"/>
    <s v="Nature's Bakery Fig Bar "/>
    <s v=" Raspberry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85606480"/>
    <s v="Thursday, July 14, 2022"/>
    <s v="Cash"/>
    <n v="113"/>
    <n v="1.5"/>
    <n v="1"/>
    <n v="113"/>
    <n v="1.5"/>
    <n v="1"/>
    <n v="1.5"/>
    <n v="1.5"/>
    <d v="2022-07-14T00:00:00"/>
    <x v="27"/>
    <s v="Food"/>
    <x v="1"/>
    <b v="1"/>
    <n v="1.5"/>
    <n v="1"/>
    <s v="SunChips Multigrain "/>
    <s v=" Salsa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85648975"/>
    <s v="Thursday, July 14, 2022"/>
    <s v="Cash"/>
    <n v="145"/>
    <n v="2.5"/>
    <n v="1"/>
    <n v="145"/>
    <n v="2.5"/>
    <n v="1"/>
    <n v="2.5"/>
    <n v="2.5"/>
    <d v="2022-07-14T00:00:00"/>
    <x v="37"/>
    <s v="Non Carbonated"/>
    <x v="2"/>
    <b v="1"/>
    <n v="2.5"/>
    <n v="1.6666666666666667"/>
    <s v="Snapple Diet Tea "/>
    <s v=" Peach Tea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385919460"/>
    <s v="Thursday, July 14, 2022"/>
    <s v="Cash"/>
    <n v="112"/>
    <n v="1.5"/>
    <n v="1"/>
    <n v="112"/>
    <n v="1.5"/>
    <n v="1"/>
    <n v="1.5"/>
    <n v="1.5"/>
    <d v="2022-07-14T00:00:00"/>
    <x v="71"/>
    <s v="Food"/>
    <x v="1"/>
    <b v="1"/>
    <n v="1.5"/>
    <n v="1"/>
    <s v="Funyuns "/>
    <s v=" Flaming Hot"/>
    <m/>
    <s v="Thursday"/>
    <s v=" July 14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85962164"/>
    <s v="Thursday, July 14, 2022"/>
    <s v="Cash"/>
    <n v="138"/>
    <n v="2"/>
    <n v="1"/>
    <n v="138"/>
    <n v="2"/>
    <n v="1"/>
    <n v="2"/>
    <n v="2"/>
    <d v="2022-07-14T00:00:00"/>
    <x v="78"/>
    <s v="Food"/>
    <x v="1"/>
    <b v="1"/>
    <n v="2"/>
    <n v="1.3333333333333333"/>
    <s v="Kinder "/>
    <s v=" Bueno "/>
    <s v=" Crispy Creamy Chocolate"/>
    <s v="Thursday"/>
    <s v=" July 14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86092497"/>
    <s v="Thursday, July 14, 2022"/>
    <s v="Cash"/>
    <n v="111"/>
    <n v="2"/>
    <n v="1"/>
    <n v="111"/>
    <n v="2"/>
    <n v="1"/>
    <n v="2"/>
    <n v="2"/>
    <d v="2022-07-14T00:00:00"/>
    <x v="42"/>
    <s v="Food"/>
    <x v="1"/>
    <b v="1"/>
    <n v="2"/>
    <n v="1.3333333333333333"/>
    <s v="Chesters Fries Flaming hot"/>
    <m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386102358"/>
    <s v="Thursday, July 14, 2022"/>
    <s v="Cash"/>
    <n v="123"/>
    <n v="1.5"/>
    <n v="1"/>
    <n v="123"/>
    <n v="1.5"/>
    <n v="1"/>
    <n v="1.5"/>
    <n v="1.5"/>
    <d v="2022-07-14T00:00:00"/>
    <x v="46"/>
    <s v="Food"/>
    <x v="1"/>
    <b v="1"/>
    <n v="1.5"/>
    <n v="1"/>
    <s v="Ruffles Baked  "/>
    <s v=" Cheddar &amp; Sour Cream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386102719"/>
    <s v="Thursday, July 14, 2022"/>
    <s v="Cash"/>
    <n v="123"/>
    <n v="1.5"/>
    <n v="1"/>
    <n v="123"/>
    <n v="1.5"/>
    <n v="1"/>
    <n v="1.5"/>
    <n v="1.5"/>
    <d v="2022-07-14T00:00:00"/>
    <x v="46"/>
    <s v="Food"/>
    <x v="1"/>
    <b v="1"/>
    <n v="1.5"/>
    <n v="1"/>
    <s v="Ruffles Baked  "/>
    <s v=" Cheddar &amp; Sour Cream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86103317"/>
    <s v="Thursday, July 14, 2022"/>
    <s v="Cash"/>
    <n v="141"/>
    <n v="1.5"/>
    <n v="1"/>
    <n v="141"/>
    <n v="1.5"/>
    <n v="1"/>
    <n v="1.5"/>
    <n v="1.5"/>
    <d v="2022-07-14T00:00:00"/>
    <x v="156"/>
    <s v="Carbonated"/>
    <x v="0"/>
    <b v="1"/>
    <n v="1.5"/>
    <n v="1"/>
    <s v="Coca Cola "/>
    <s v=" Regular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386575162"/>
    <s v="Thursday, July 14, 2022"/>
    <s v="Cash"/>
    <n v="124"/>
    <n v="1.5"/>
    <n v="1"/>
    <n v="124"/>
    <n v="1.5"/>
    <n v="1"/>
    <n v="1.5"/>
    <n v="1.5"/>
    <d v="2022-07-14T00:00:00"/>
    <x v="91"/>
    <s v="Food"/>
    <x v="1"/>
    <b v="1"/>
    <n v="1.5"/>
    <n v="1"/>
    <s v="Cheetos "/>
    <s v=" Crunchy"/>
    <m/>
    <s v="Thursday"/>
    <s v=" July 1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87269614"/>
    <s v="Friday, July 15, 2022"/>
    <s v="Credit"/>
    <n v="148"/>
    <n v="3.5"/>
    <n v="1"/>
    <n v="148"/>
    <n v="3.5"/>
    <n v="1"/>
    <n v="3.5"/>
    <n v="3.5"/>
    <d v="2022-07-15T00:00:00"/>
    <x v="45"/>
    <s v="Carbonated"/>
    <x v="0"/>
    <b v="1"/>
    <n v="3.5"/>
    <n v="2.3333333333333335"/>
    <s v="Red Bull "/>
    <s v=" Original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87536264"/>
    <s v="Friday, July 15, 2022"/>
    <s v="Cash"/>
    <n v="141"/>
    <n v="1.5"/>
    <n v="1"/>
    <n v="141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387997000"/>
    <s v="Friday, July 15, 2022"/>
    <s v="Credit"/>
    <n v="113"/>
    <n v="1.5"/>
    <n v="1"/>
    <n v="113"/>
    <n v="1.5"/>
    <n v="1"/>
    <n v="1.5"/>
    <n v="1.5"/>
    <d v="2022-07-15T00:00:00"/>
    <x v="27"/>
    <s v="Food"/>
    <x v="1"/>
    <b v="1"/>
    <n v="1.5"/>
    <n v="1"/>
    <s v="SunChips Multigrain "/>
    <s v=" Salsa"/>
    <m/>
    <s v="Friday"/>
    <s v=" July 15"/>
    <n v="2022"/>
    <n v="6527"/>
  </r>
  <r>
    <s v="Processed"/>
    <s v="VJ300320692"/>
    <s v="EB Public Library"/>
    <s v="EB Public Library x1380"/>
    <n v="40.416893999999999"/>
    <n v="-74.420399000000003"/>
    <s v="Popchips Potato - Sea Salt"/>
    <s v="Food"/>
    <n v="15388078652"/>
    <s v="Friday, July 15, 2022"/>
    <s v="Credit"/>
    <n v="111"/>
    <n v="1.5"/>
    <n v="1"/>
    <n v="111"/>
    <n v="1.5"/>
    <n v="1"/>
    <n v="1.5"/>
    <n v="3.5"/>
    <d v="2022-07-15T00:00:00"/>
    <x v="67"/>
    <s v="Food"/>
    <x v="1"/>
    <b v="1"/>
    <n v="1.5"/>
    <n v="1"/>
    <s v="Popchips Potato "/>
    <s v=" Sea Salt"/>
    <m/>
    <s v="Friday"/>
    <s v=" July 15"/>
    <n v="2022"/>
    <n v="6527"/>
  </r>
  <r>
    <s v="Processed"/>
    <s v="VJ300320692"/>
    <s v="EB Public Library"/>
    <s v="EB Public Library x1380"/>
    <n v="40.416893999999999"/>
    <n v="-74.420399000000003"/>
    <s v="Zone Perfect - Chocolate Chip Cookie Dough"/>
    <s v="Food"/>
    <n v="15388078652"/>
    <s v="Friday, July 15, 2022"/>
    <s v="Credit"/>
    <n v="136"/>
    <n v="2"/>
    <n v="1"/>
    <n v="136"/>
    <n v="2"/>
    <n v="1"/>
    <n v="2"/>
    <n v="3.5"/>
    <d v="2022-07-15T00:00:00"/>
    <x v="158"/>
    <s v="Food"/>
    <x v="1"/>
    <b v="1"/>
    <n v="2"/>
    <n v="1.3333333333333333"/>
    <s v="Zone Perfect "/>
    <s v=" Chocolate Chip Cookie Dough"/>
    <m/>
    <s v="Friday"/>
    <s v=" July 1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388345568"/>
    <s v="Friday, July 15, 2022"/>
    <s v="Cash"/>
    <n v="132"/>
    <n v="2"/>
    <n v="1"/>
    <n v="132"/>
    <n v="2"/>
    <n v="1"/>
    <n v="2"/>
    <n v="2"/>
    <d v="2022-07-15T00:00:00"/>
    <x v="21"/>
    <s v="Food"/>
    <x v="1"/>
    <b v="1"/>
    <n v="2"/>
    <n v="1.3333333333333333"/>
    <s v="Robert Irvine's "/>
    <s v=" Fit Crunch "/>
    <s v="  Chocolate Pea"/>
    <s v="Friday"/>
    <s v=" July 15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388822682"/>
    <s v="Friday, July 15, 2022"/>
    <s v="Cash"/>
    <n v="138"/>
    <n v="2"/>
    <n v="1"/>
    <n v="138"/>
    <n v="2"/>
    <n v="1"/>
    <n v="2"/>
    <n v="2"/>
    <d v="2022-07-15T00:00:00"/>
    <x v="110"/>
    <s v="Food"/>
    <x v="1"/>
    <b v="1"/>
    <n v="2"/>
    <n v="1.3333333333333333"/>
    <s v="Keto Bar "/>
    <s v=" Creamy Peanut Butter Chocolate"/>
    <m/>
    <s v="Friday"/>
    <s v=" July 15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389102885"/>
    <s v="Friday, July 15, 2022"/>
    <s v="Credit"/>
    <n v="141"/>
    <n v="1.5"/>
    <n v="1"/>
    <n v="141"/>
    <n v="1.5"/>
    <n v="1"/>
    <n v="1.5"/>
    <n v="1.5"/>
    <d v="2022-07-15T00:00:00"/>
    <x v="44"/>
    <s v="Carbonated"/>
    <x v="0"/>
    <b v="1"/>
    <n v="1.5"/>
    <n v="1"/>
    <s v="Coca Cola "/>
    <s v=" Zero Sugar"/>
    <m/>
    <s v="Friday"/>
    <s v=" July 15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89351251"/>
    <s v="Friday, July 15, 2022"/>
    <s v="Cash"/>
    <n v="140"/>
    <n v="1.5"/>
    <n v="1"/>
    <n v="140"/>
    <n v="1.5"/>
    <n v="1"/>
    <n v="1.5"/>
    <n v="1.5"/>
    <d v="2022-07-15T00:00:00"/>
    <x v="150"/>
    <s v="Cell is Blank - Dis-regard"/>
    <x v="0"/>
    <b v="1"/>
    <n v="1.5"/>
    <n v="1"/>
    <s v="Canada Dry "/>
    <s v=" Ginger Ale &amp; Lemonde"/>
    <m/>
    <s v="Friday"/>
    <s v=" July 15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89395641"/>
    <s v="Friday, July 15, 2022"/>
    <s v="Credit"/>
    <n v="146"/>
    <n v="3"/>
    <n v="1"/>
    <n v="146"/>
    <n v="3"/>
    <n v="1"/>
    <n v="3"/>
    <n v="3"/>
    <d v="2022-07-15T00:00:00"/>
    <x v="5"/>
    <s v="Carbonated"/>
    <x v="0"/>
    <b v="1"/>
    <n v="3"/>
    <n v="2"/>
    <s v="Monster Energy Original"/>
    <m/>
    <m/>
    <s v="Friday"/>
    <s v=" July 15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389398725"/>
    <s v="Friday, July 15, 2022"/>
    <s v="Cash"/>
    <n v="140"/>
    <n v="1.5"/>
    <n v="1"/>
    <n v="140"/>
    <n v="1.5"/>
    <n v="1"/>
    <n v="1.5"/>
    <n v="1.5"/>
    <d v="2022-07-15T00:00:00"/>
    <x v="150"/>
    <s v="Cell is Blank - Dis-regard"/>
    <x v="0"/>
    <b v="1"/>
    <n v="1.5"/>
    <n v="1"/>
    <s v="Canada Dry "/>
    <s v=" Ginger Ale &amp; Lemonde"/>
    <m/>
    <s v="Friday"/>
    <s v=" July 15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389605636"/>
    <s v="Friday, July 15, 2022"/>
    <s v="Cash"/>
    <n v="140"/>
    <n v="1.5"/>
    <n v="1"/>
    <n v="140"/>
    <n v="1.5"/>
    <n v="1"/>
    <n v="1.5"/>
    <n v="1.5"/>
    <d v="2022-07-15T00:00:00"/>
    <x v="44"/>
    <s v="Carbonated"/>
    <x v="0"/>
    <b v="1"/>
    <n v="1.5"/>
    <n v="1"/>
    <s v="Coca Cola "/>
    <s v=" Zero Sugar"/>
    <m/>
    <s v="Friday"/>
    <s v=" July 15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389625155"/>
    <s v="Friday, July 15, 2022"/>
    <s v="Cash"/>
    <n v="155"/>
    <n v="5"/>
    <n v="1"/>
    <n v="155"/>
    <n v="5"/>
    <n v="1"/>
    <n v="5"/>
    <n v="5"/>
    <d v="2022-07-15T00:00:00"/>
    <x v="138"/>
    <s v="Food"/>
    <x v="1"/>
    <b v="1"/>
    <n v="5"/>
    <n v="3.3333333333333335"/>
    <s v="Ice Breakers Ice Cubes "/>
    <s v=" PepperMint"/>
    <m/>
    <s v="Friday"/>
    <s v=" July 15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390017700"/>
    <s v="Friday, July 15, 2022"/>
    <s v="Credit"/>
    <n v="145"/>
    <n v="2.5"/>
    <n v="1"/>
    <n v="145"/>
    <n v="2.5"/>
    <n v="1"/>
    <n v="2.5"/>
    <n v="2.5"/>
    <d v="2022-07-15T00:00:00"/>
    <x v="152"/>
    <s v="Non Carbonated"/>
    <x v="2"/>
    <b v="1"/>
    <n v="2.5"/>
    <n v="1.6666666666666667"/>
    <s v="Snapple Tea "/>
    <s v=" Lemon"/>
    <m/>
    <s v="Friday"/>
    <s v=" July 15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390036463"/>
    <s v="Friday, July 15, 2022"/>
    <s v="Cash"/>
    <n v="141"/>
    <n v="2"/>
    <n v="1"/>
    <n v="141"/>
    <n v="2"/>
    <n v="1"/>
    <n v="2"/>
    <n v="2"/>
    <d v="2022-07-15T00:00:00"/>
    <x v="33"/>
    <s v="Non Carbonated"/>
    <x v="2"/>
    <b v="1"/>
    <n v="2"/>
    <n v="1.3333333333333333"/>
    <s v="V8 Vegetable Juice "/>
    <s v=" Original"/>
    <m/>
    <s v="Friday"/>
    <s v=" July 15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390267806"/>
    <s v="Friday, July 15, 2022"/>
    <s v="Credit"/>
    <n v="125"/>
    <n v="1.25"/>
    <n v="1"/>
    <n v="125"/>
    <n v="1.25"/>
    <n v="1"/>
    <n v="1.25"/>
    <n v="1.25"/>
    <d v="2022-07-15T00:00:00"/>
    <x v="139"/>
    <s v="Food"/>
    <x v="1"/>
    <b v="1"/>
    <n v="1.25"/>
    <n v="0.83333333333333337"/>
    <s v="Goldfish Baked "/>
    <s v=" Chedd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390563911"/>
    <s v="Friday, July 15, 2022"/>
    <s v="Cash"/>
    <n v="123"/>
    <n v="1.5"/>
    <n v="1"/>
    <n v="123"/>
    <n v="1.5"/>
    <n v="1"/>
    <n v="1.5"/>
    <n v="1.5"/>
    <d v="2022-07-15T00:00:00"/>
    <x v="46"/>
    <s v="Food"/>
    <x v="1"/>
    <b v="1"/>
    <n v="1.5"/>
    <n v="1"/>
    <s v="Ruffles Baked  "/>
    <s v=" Cheddar &amp; Sour Cream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90912755"/>
    <s v="Friday, July 15, 2022"/>
    <s v="Cash"/>
    <n v="111"/>
    <n v="2"/>
    <n v="1"/>
    <n v="111"/>
    <n v="2"/>
    <n v="1"/>
    <n v="2"/>
    <n v="2"/>
    <d v="2022-07-15T00:00:00"/>
    <x v="42"/>
    <s v="Food"/>
    <x v="1"/>
    <b v="1"/>
    <n v="2"/>
    <n v="1.3333333333333333"/>
    <s v="Chesters Fries Flaming hot"/>
    <m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0912794"/>
    <s v="Friday, July 15, 2022"/>
    <s v="Cash"/>
    <n v="142"/>
    <n v="1.5"/>
    <n v="1"/>
    <n v="142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0914635"/>
    <s v="Friday, July 15, 2022"/>
    <s v="Cash"/>
    <n v="141"/>
    <n v="1.5"/>
    <n v="1"/>
    <n v="141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1096218"/>
    <s v="Friday, July 15, 2022"/>
    <s v="Credit"/>
    <n v="141"/>
    <n v="1.5"/>
    <n v="1"/>
    <n v="141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1138808"/>
    <s v="Friday, July 15, 2022"/>
    <s v="Cash"/>
    <n v="141"/>
    <n v="1.5"/>
    <n v="1"/>
    <n v="141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391140733"/>
    <s v="Friday, July 15, 2022"/>
    <s v="Cash"/>
    <n v="123"/>
    <n v="1.5"/>
    <n v="1"/>
    <n v="123"/>
    <n v="1.5"/>
    <n v="1"/>
    <n v="1.5"/>
    <n v="1.5"/>
    <d v="2022-07-15T00:00:00"/>
    <x v="46"/>
    <s v="Food"/>
    <x v="1"/>
    <b v="1"/>
    <n v="1.5"/>
    <n v="1"/>
    <s v="Ruffles Baked  "/>
    <s v=" Cheddar &amp; Sour Cream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91143425"/>
    <s v="Friday, July 15, 2022"/>
    <s v="Cash"/>
    <n v="111"/>
    <n v="2"/>
    <n v="1"/>
    <n v="111"/>
    <n v="2"/>
    <n v="1"/>
    <n v="2"/>
    <n v="2"/>
    <d v="2022-07-15T00:00:00"/>
    <x v="42"/>
    <s v="Food"/>
    <x v="1"/>
    <b v="1"/>
    <n v="2"/>
    <n v="1.3333333333333333"/>
    <s v="Chesters Fries Flaming hot"/>
    <m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91181829"/>
    <s v="Friday, July 15, 2022"/>
    <s v="Cash"/>
    <n v="144"/>
    <n v="3"/>
    <n v="1"/>
    <n v="144"/>
    <n v="3"/>
    <n v="1"/>
    <n v="3"/>
    <n v="3"/>
    <d v="2022-07-15T00:00:00"/>
    <x v="5"/>
    <s v="Carbonated"/>
    <x v="0"/>
    <b v="1"/>
    <n v="3"/>
    <n v="2"/>
    <s v="Monster Energy Original"/>
    <m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1556293"/>
    <s v="Friday, July 15, 2022"/>
    <s v="Cash"/>
    <n v="142"/>
    <n v="1.5"/>
    <n v="1"/>
    <n v="142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1579579"/>
    <s v="Friday, July 15, 2022"/>
    <s v="Cash"/>
    <n v="141"/>
    <n v="1.5"/>
    <n v="1"/>
    <n v="141"/>
    <n v="1.5"/>
    <n v="1"/>
    <n v="1.5"/>
    <n v="1.5"/>
    <d v="2022-07-15T00:00:00"/>
    <x v="156"/>
    <s v="Carbonated"/>
    <x v="0"/>
    <b v="1"/>
    <n v="1.5"/>
    <n v="1"/>
    <s v="Coca Cola "/>
    <s v=" Regular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391579685"/>
    <s v="Friday, July 15, 2022"/>
    <s v="Cash"/>
    <n v="124"/>
    <n v="1.5"/>
    <n v="1"/>
    <n v="124"/>
    <n v="1.5"/>
    <n v="1"/>
    <n v="1.5"/>
    <n v="1.5"/>
    <d v="2022-07-15T00:00:00"/>
    <x v="91"/>
    <s v="Food"/>
    <x v="1"/>
    <b v="1"/>
    <n v="1.5"/>
    <n v="1"/>
    <s v="Cheetos "/>
    <s v=" Crunchy"/>
    <m/>
    <s v="Friday"/>
    <s v=" July 1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92016493"/>
    <s v="Saturday, July 16, 2022"/>
    <s v="Cash"/>
    <n v="144"/>
    <n v="3"/>
    <n v="1"/>
    <n v="144"/>
    <n v="3"/>
    <n v="1"/>
    <n v="3"/>
    <n v="3"/>
    <d v="2022-07-15T00:00:00"/>
    <x v="5"/>
    <s v="Carbonated"/>
    <x v="0"/>
    <b v="1"/>
    <n v="3"/>
    <n v="2"/>
    <s v="Monster Energy Original"/>
    <m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392216067"/>
    <s v="Saturday, July 16, 2022"/>
    <s v="Credit"/>
    <n v="111"/>
    <n v="2"/>
    <n v="1"/>
    <n v="111"/>
    <n v="2"/>
    <n v="1"/>
    <n v="2"/>
    <n v="2"/>
    <d v="2022-07-16T00:00:00"/>
    <x v="42"/>
    <s v="Food"/>
    <x v="1"/>
    <b v="1"/>
    <n v="2"/>
    <n v="1.3333333333333333"/>
    <s v="Chesters Fries Flaming hot"/>
    <m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392320705"/>
    <s v="Saturday, July 16, 2022"/>
    <s v="Credit"/>
    <n v="123"/>
    <n v="1.5"/>
    <n v="1"/>
    <n v="123"/>
    <n v="1.5"/>
    <n v="1"/>
    <n v="1.5"/>
    <n v="1.5"/>
    <d v="2022-07-16T00:00:00"/>
    <x v="46"/>
    <s v="Food"/>
    <x v="1"/>
    <b v="1"/>
    <n v="1.5"/>
    <n v="1"/>
    <s v="Ruffles Baked  "/>
    <s v=" Cheddar &amp; Sour Cream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92346571"/>
    <s v="Saturday, July 16, 2022"/>
    <s v="Credit"/>
    <n v="148"/>
    <n v="3.5"/>
    <n v="1"/>
    <n v="148"/>
    <n v="3.5"/>
    <n v="1"/>
    <n v="3.5"/>
    <n v="3.5"/>
    <d v="2022-07-16T00:00:00"/>
    <x v="45"/>
    <s v="Carbonated"/>
    <x v="0"/>
    <b v="1"/>
    <n v="3.5"/>
    <n v="2.3333333333333335"/>
    <s v="Red Bull "/>
    <s v=" Original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392537116"/>
    <s v="Saturday, July 16, 2022"/>
    <s v="Cash"/>
    <n v="160"/>
    <n v="4"/>
    <n v="1"/>
    <n v="160"/>
    <n v="4"/>
    <n v="1"/>
    <n v="4"/>
    <n v="4"/>
    <d v="2022-07-16T00:00:00"/>
    <x v="144"/>
    <s v="Cell is Blank - Dis-regard"/>
    <x v="1"/>
    <b v="1"/>
    <n v="4"/>
    <n v="2.6666666666666665"/>
    <s v="Teddy Grahams "/>
    <s v=" Go Paks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92552458"/>
    <s v="Saturday, July 16, 2022"/>
    <s v="Cash"/>
    <n v="144"/>
    <n v="1.5"/>
    <n v="1"/>
    <n v="144"/>
    <n v="1.5"/>
    <n v="1"/>
    <n v="1.5"/>
    <n v="1.5"/>
    <d v="2022-07-16T00:00:00"/>
    <x v="29"/>
    <s v="Water"/>
    <x v="3"/>
    <b v="1"/>
    <n v="1.5"/>
    <n v="1"/>
    <s v="Poland Springs Water"/>
    <m/>
    <m/>
    <s v="Saturday"/>
    <s v=" July 16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392645469"/>
    <s v="Saturday, July 16, 2022"/>
    <s v="Credit"/>
    <n v="121"/>
    <n v="1.5"/>
    <n v="1"/>
    <n v="121"/>
    <n v="1.5"/>
    <n v="1"/>
    <n v="1.5"/>
    <n v="5.5"/>
    <d v="2022-07-16T00:00:00"/>
    <x v="48"/>
    <s v="Food"/>
    <x v="1"/>
    <b v="1"/>
    <n v="1.5"/>
    <n v="1"/>
    <s v="CheezIt "/>
    <s v=" Original"/>
    <m/>
    <s v="Saturday"/>
    <s v=" July 16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392645469"/>
    <s v="Saturday, July 16, 2022"/>
    <s v="Credit"/>
    <n v="145"/>
    <n v="2.5"/>
    <n v="1"/>
    <n v="145"/>
    <n v="2.5"/>
    <n v="1"/>
    <n v="2.5"/>
    <n v="5.5"/>
    <d v="2022-07-16T00:00:00"/>
    <x v="152"/>
    <s v="Non Carbonated"/>
    <x v="2"/>
    <b v="1"/>
    <n v="2.5"/>
    <n v="1.6666666666666667"/>
    <s v="Snapple Tea "/>
    <s v=" Lemon"/>
    <m/>
    <s v="Saturday"/>
    <s v=" July 16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392645469"/>
    <s v="Saturday, July 16, 2022"/>
    <s v="Credit"/>
    <n v="112"/>
    <n v="1.5"/>
    <n v="1"/>
    <n v="112"/>
    <n v="1.5"/>
    <n v="1"/>
    <n v="1.5"/>
    <n v="5.5"/>
    <d v="2022-07-16T00:00:00"/>
    <x v="141"/>
    <s v="Food"/>
    <x v="1"/>
    <b v="1"/>
    <n v="1.5"/>
    <n v="1"/>
    <s v="Pop Corners "/>
    <s v=" Sweet &amp; Salty Kettle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92716023"/>
    <s v="Saturday, July 16, 2022"/>
    <s v="Cash"/>
    <n v="144"/>
    <n v="3"/>
    <n v="1"/>
    <n v="144"/>
    <n v="3"/>
    <n v="1"/>
    <n v="3"/>
    <n v="3"/>
    <d v="2022-07-16T00:00:00"/>
    <x v="5"/>
    <s v="Carbonated"/>
    <x v="0"/>
    <b v="1"/>
    <n v="3"/>
    <n v="2"/>
    <s v="Monster Energy Original"/>
    <m/>
    <m/>
    <s v="Saturday"/>
    <s v=" July 16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393043955"/>
    <s v="Saturday, July 16, 2022"/>
    <s v="Credit"/>
    <n v="147"/>
    <n v="2.5"/>
    <n v="1"/>
    <n v="147"/>
    <n v="2.5"/>
    <n v="1"/>
    <n v="2.5"/>
    <n v="2.5"/>
    <d v="2022-07-16T00:00:00"/>
    <x v="152"/>
    <s v="Non Carbonated"/>
    <x v="2"/>
    <b v="1"/>
    <n v="2.5"/>
    <n v="1.6666666666666667"/>
    <s v="Snapple Tea "/>
    <s v=" Lemon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93269429"/>
    <s v="Saturday, July 16, 2022"/>
    <s v="Credit"/>
    <n v="147"/>
    <n v="2.5"/>
    <n v="1"/>
    <n v="147"/>
    <n v="2.5"/>
    <n v="1"/>
    <n v="2.5"/>
    <n v="5"/>
    <d v="2022-07-16T00:00:00"/>
    <x v="81"/>
    <s v="Non Carbonated"/>
    <x v="2"/>
    <b v="1"/>
    <n v="2.5"/>
    <n v="1.6666666666666667"/>
    <s v="Snapple Tea "/>
    <s v=" Raspberry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93269429"/>
    <s v="Saturday, July 16, 2022"/>
    <s v="Credit"/>
    <n v="137"/>
    <n v="2.5"/>
    <n v="1"/>
    <n v="137"/>
    <n v="2.5"/>
    <n v="1"/>
    <n v="2.5"/>
    <n v="5"/>
    <d v="2022-07-16T00:00:00"/>
    <x v="10"/>
    <s v="Food"/>
    <x v="1"/>
    <b v="1"/>
    <n v="2.5"/>
    <n v="1.6666666666666667"/>
    <s v="KitKat "/>
    <s v=" Crisp Wafers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3295004"/>
    <s v="Saturday, July 16, 2022"/>
    <s v="Credit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3304974"/>
    <s v="Saturday, July 16, 2022"/>
    <s v="Cash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393309072"/>
    <s v="Saturday, July 16, 2022"/>
    <s v="Cash"/>
    <n v="120"/>
    <n v="1.5"/>
    <n v="1"/>
    <n v="120"/>
    <n v="1.5"/>
    <n v="1"/>
    <n v="1.5"/>
    <n v="1.5"/>
    <d v="2022-07-16T00:00:00"/>
    <x v="94"/>
    <s v="Food"/>
    <x v="1"/>
    <b v="1"/>
    <n v="1.5"/>
    <n v="1"/>
    <s v="Doritos Cool Ranch"/>
    <m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3325749"/>
    <s v="Saturday, July 16, 2022"/>
    <s v="Cash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93325650"/>
    <s v="Saturday, July 16, 2022"/>
    <s v="Cash"/>
    <n v="148"/>
    <n v="3"/>
    <n v="1"/>
    <n v="148"/>
    <n v="3"/>
    <n v="1"/>
    <n v="3"/>
    <n v="3"/>
    <d v="2022-07-16T00:00:00"/>
    <x v="106"/>
    <s v="Carbonated"/>
    <x v="0"/>
    <b v="1"/>
    <n v="3"/>
    <n v="2"/>
    <s v="Starbucks Refresher "/>
    <s v=" Real Coconut Water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Kinder - Bueno - Crispy Creamy Chocolate"/>
    <s v="Food"/>
    <n v="15393326989"/>
    <s v="Saturday, July 16, 2022"/>
    <s v="Cash"/>
    <n v="138"/>
    <n v="2"/>
    <n v="1"/>
    <n v="138"/>
    <n v="2"/>
    <n v="1"/>
    <n v="2"/>
    <n v="2"/>
    <d v="2022-07-16T00:00:00"/>
    <x v="78"/>
    <s v="Food"/>
    <x v="1"/>
    <b v="1"/>
    <n v="2"/>
    <n v="1.3333333333333333"/>
    <s v="Kinder "/>
    <s v=" Bueno "/>
    <s v=" Crispy Creamy Chocolate"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393385982"/>
    <s v="Saturday, July 16, 2022"/>
    <s v="Cash"/>
    <n v="121"/>
    <n v="2.5"/>
    <n v="1"/>
    <n v="121"/>
    <n v="2.5"/>
    <n v="1"/>
    <n v="2.5"/>
    <n v="2.5"/>
    <d v="2022-07-16T00:00:00"/>
    <x v="137"/>
    <s v="Food"/>
    <x v="1"/>
    <b v="1"/>
    <n v="2.5"/>
    <n v="1.6666666666666667"/>
    <s v="Snyder's of Hanover Pretzel Pieces "/>
    <s v=" Hot Buff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Autumns Granola Bar - Cinnamon Almond"/>
    <s v="Food"/>
    <n v="15393391262"/>
    <s v="Saturday, July 16, 2022"/>
    <s v="Cash"/>
    <n v="130"/>
    <n v="2"/>
    <n v="1"/>
    <n v="130"/>
    <n v="2"/>
    <n v="1"/>
    <n v="2"/>
    <n v="2"/>
    <d v="2022-07-16T00:00:00"/>
    <x v="99"/>
    <s v="Food"/>
    <x v="1"/>
    <b v="1"/>
    <n v="2"/>
    <n v="1.3333333333333333"/>
    <s v="Autumns Granola Bar "/>
    <s v=" Cinnamon Almond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93406133"/>
    <s v="Saturday, July 16, 2022"/>
    <s v="Credit"/>
    <n v="148"/>
    <n v="3.5"/>
    <n v="1"/>
    <n v="148"/>
    <n v="3.5"/>
    <n v="1"/>
    <n v="3.5"/>
    <n v="3.5"/>
    <d v="2022-07-16T00:00:00"/>
    <x v="45"/>
    <s v="Carbonated"/>
    <x v="0"/>
    <b v="1"/>
    <n v="3.5"/>
    <n v="2.3333333333333335"/>
    <s v="Red Bull "/>
    <s v=" Original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3431884"/>
    <s v="Saturday, July 16, 2022"/>
    <s v="Credit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393485604"/>
    <s v="Saturday, July 16, 2022"/>
    <s v="Cash"/>
    <n v="148"/>
    <n v="3"/>
    <n v="1"/>
    <n v="148"/>
    <n v="3"/>
    <n v="1"/>
    <n v="3"/>
    <n v="3"/>
    <d v="2022-07-16T00:00:00"/>
    <x v="106"/>
    <s v="Carbonated"/>
    <x v="0"/>
    <b v="1"/>
    <n v="3"/>
    <n v="2"/>
    <s v="Starbucks Refresher "/>
    <s v=" Real Coconut Water"/>
    <m/>
    <s v="Saturday"/>
    <s v=" July 16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393461308"/>
    <s v="Saturday, July 16, 2022"/>
    <s v="Cash"/>
    <n v="143"/>
    <n v="2.5"/>
    <n v="1"/>
    <n v="143"/>
    <n v="2.5"/>
    <n v="1"/>
    <n v="2.5"/>
    <n v="2.5"/>
    <d v="2022-07-16T00:00:00"/>
    <x v="37"/>
    <s v="Non Carbonated"/>
    <x v="2"/>
    <b v="1"/>
    <n v="2.5"/>
    <n v="1.6666666666666667"/>
    <s v="Snapple Diet Tea "/>
    <s v=" Peach Tea"/>
    <m/>
    <s v="Saturday"/>
    <s v=" July 16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393466815"/>
    <s v="Saturday, July 16, 2022"/>
    <s v="Cash"/>
    <n v="142"/>
    <n v="2"/>
    <n v="1"/>
    <n v="142"/>
    <n v="2"/>
    <n v="1"/>
    <n v="2"/>
    <n v="2"/>
    <d v="2022-07-16T00:00:00"/>
    <x v="93"/>
    <s v="Non Carbonated"/>
    <x v="2"/>
    <b v="1"/>
    <n v="2"/>
    <n v="1.3333333333333333"/>
    <s v="Iberia Coconut Water"/>
    <m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93699582"/>
    <s v="Saturday, July 16, 2022"/>
    <s v="Cash"/>
    <n v="145"/>
    <n v="2.5"/>
    <n v="1"/>
    <n v="145"/>
    <n v="2.5"/>
    <n v="1"/>
    <n v="2.5"/>
    <n v="2.5"/>
    <d v="2022-07-16T00:00:00"/>
    <x v="37"/>
    <s v="Non Carbonated"/>
    <x v="2"/>
    <b v="1"/>
    <n v="2.5"/>
    <n v="1.6666666666666667"/>
    <s v="Snapple Diet Tea "/>
    <s v=" Peach Tea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393703590"/>
    <s v="Saturday, July 16, 2022"/>
    <s v="Cash"/>
    <n v="145"/>
    <n v="2.5"/>
    <n v="1"/>
    <n v="145"/>
    <n v="2.5"/>
    <n v="1"/>
    <n v="2.5"/>
    <n v="2.5"/>
    <d v="2022-07-16T00:00:00"/>
    <x v="37"/>
    <s v="Non Carbonated"/>
    <x v="2"/>
    <b v="1"/>
    <n v="2.5"/>
    <n v="1.6666666666666667"/>
    <s v="Snapple Diet Tea "/>
    <s v=" Peach Tea"/>
    <m/>
    <s v="Saturday"/>
    <s v=" July 16"/>
    <n v="2022"/>
    <n v="6527"/>
  </r>
  <r>
    <s v="Processed"/>
    <s v="VJ300320692"/>
    <s v="EB Public Library"/>
    <s v="EB Public Library x1380"/>
    <n v="40.416893999999999"/>
    <n v="-74.420399000000003"/>
    <s v="Popchips Potato - Sea Salt"/>
    <s v="Food"/>
    <n v="15393715925"/>
    <s v="Saturday, July 16, 2022"/>
    <s v="Cash"/>
    <n v="111"/>
    <n v="1.5"/>
    <n v="1"/>
    <n v="111"/>
    <n v="1.5"/>
    <n v="1"/>
    <n v="1.5"/>
    <n v="1.5"/>
    <d v="2022-07-16T00:00:00"/>
    <x v="67"/>
    <s v="Food"/>
    <x v="1"/>
    <b v="1"/>
    <n v="1.5"/>
    <n v="1"/>
    <s v="Popchips Potato "/>
    <s v=" Sea Salt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93787010"/>
    <s v="Saturday, July 16, 2022"/>
    <s v="Cash"/>
    <n v="148"/>
    <n v="3.5"/>
    <n v="1"/>
    <n v="148"/>
    <n v="3.5"/>
    <n v="1"/>
    <n v="3.5"/>
    <n v="3.5"/>
    <d v="2022-07-16T00:00:00"/>
    <x v="45"/>
    <s v="Carbonated"/>
    <x v="0"/>
    <b v="1"/>
    <n v="3.5"/>
    <n v="2.3333333333333335"/>
    <s v="Red Bull "/>
    <s v=" Original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93786946"/>
    <s v="Saturday, July 16, 2022"/>
    <s v="Cash"/>
    <n v="146"/>
    <n v="3"/>
    <n v="1"/>
    <n v="146"/>
    <n v="3"/>
    <n v="1"/>
    <n v="3"/>
    <n v="3"/>
    <d v="2022-07-16T00:00:00"/>
    <x v="5"/>
    <s v="Carbonated"/>
    <x v="0"/>
    <b v="1"/>
    <n v="3"/>
    <n v="2"/>
    <s v="Monster Energy Original"/>
    <m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93787156"/>
    <s v="Saturday, July 16, 2022"/>
    <s v="Cash"/>
    <n v="148"/>
    <n v="3.5"/>
    <n v="1"/>
    <n v="148"/>
    <n v="3.5"/>
    <n v="1"/>
    <n v="3.5"/>
    <n v="3.5"/>
    <d v="2022-07-16T00:00:00"/>
    <x v="45"/>
    <s v="Carbonated"/>
    <x v="0"/>
    <b v="1"/>
    <n v="3.5"/>
    <n v="2.3333333333333335"/>
    <s v="Red Bull "/>
    <s v=" Original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3787487"/>
    <s v="Saturday, July 16, 2022"/>
    <s v="Cash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93831158"/>
    <s v="Saturday, July 16, 2022"/>
    <s v="Cash"/>
    <n v="144"/>
    <n v="3"/>
    <n v="1"/>
    <n v="144"/>
    <n v="3"/>
    <n v="1"/>
    <n v="3"/>
    <n v="3"/>
    <d v="2022-07-16T00:00:00"/>
    <x v="5"/>
    <s v="Carbonated"/>
    <x v="0"/>
    <b v="1"/>
    <n v="3"/>
    <n v="2"/>
    <s v="Monster Energy Original"/>
    <m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393831911"/>
    <s v="Saturday, July 16, 2022"/>
    <s v="Cash"/>
    <n v="137"/>
    <n v="2.5"/>
    <n v="1"/>
    <n v="137"/>
    <n v="2.5"/>
    <n v="1"/>
    <n v="2.5"/>
    <n v="2.5"/>
    <d v="2022-07-16T00:00:00"/>
    <x v="10"/>
    <s v="Food"/>
    <x v="1"/>
    <b v="1"/>
    <n v="2.5"/>
    <n v="1.6666666666666667"/>
    <s v="KitKat "/>
    <s v=" Crisp Wafers"/>
    <m/>
    <s v="Saturday"/>
    <s v=" July 16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393928331"/>
    <s v="Saturday, July 16, 2022"/>
    <s v="Cash"/>
    <n v="147"/>
    <n v="2.75"/>
    <n v="1"/>
    <n v="147"/>
    <n v="2.75"/>
    <n v="1"/>
    <n v="2.75"/>
    <n v="2.75"/>
    <d v="2022-07-16T00:00:00"/>
    <x v="15"/>
    <s v="Water"/>
    <x v="3"/>
    <b v="1"/>
    <n v="2.75"/>
    <n v="1.8333333333333333"/>
    <s v="Vitamin Water "/>
    <s v=" XXX Acai BB Pomegranate"/>
    <m/>
    <s v="Saturday"/>
    <s v=" July 16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393988922"/>
    <s v="Saturday, July 16, 2022"/>
    <s v="Credit"/>
    <n v="143"/>
    <n v="2.5"/>
    <n v="1"/>
    <n v="143"/>
    <n v="2.5"/>
    <n v="1"/>
    <n v="2.5"/>
    <n v="2.5"/>
    <d v="2022-07-16T00:00:00"/>
    <x v="37"/>
    <s v="Non Carbonated"/>
    <x v="2"/>
    <b v="1"/>
    <n v="2.5"/>
    <n v="1.6666666666666667"/>
    <s v="Snapple Diet Tea "/>
    <s v=" Peach Tea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394441376"/>
    <s v="Saturday, July 16, 2022"/>
    <s v="Cash"/>
    <n v="130"/>
    <n v="1.5"/>
    <n v="1"/>
    <n v="130"/>
    <n v="1.5"/>
    <n v="1"/>
    <n v="1.5"/>
    <n v="1.5"/>
    <d v="2022-07-16T00:00:00"/>
    <x v="149"/>
    <s v="Food"/>
    <x v="1"/>
    <b v="1"/>
    <n v="1.5"/>
    <n v="1"/>
    <s v="Nature's Bakery Fig Bar "/>
    <s v=" Raspberry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4681119"/>
    <s v="Saturday, July 16, 2022"/>
    <s v="Cash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4701573"/>
    <s v="Saturday, July 16, 2022"/>
    <s v="Cash"/>
    <n v="142"/>
    <n v="1.5"/>
    <n v="1"/>
    <n v="142"/>
    <n v="1.5"/>
    <n v="1"/>
    <n v="1.5"/>
    <n v="1.5"/>
    <d v="2022-07-16T00:00:00"/>
    <x v="156"/>
    <s v="Carbonated"/>
    <x v="0"/>
    <b v="1"/>
    <n v="1.5"/>
    <n v="1"/>
    <s v="Coca Cola "/>
    <s v=" Regular"/>
    <m/>
    <s v="Saturday"/>
    <s v=" July 1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94747853"/>
    <s v="Saturday, July 16, 2022"/>
    <s v="Cash"/>
    <n v="140"/>
    <n v="1.5"/>
    <n v="1"/>
    <n v="140"/>
    <n v="1.5"/>
    <n v="1"/>
    <n v="1.5"/>
    <n v="1.5"/>
    <d v="2022-07-16T00:00:00"/>
    <x v="70"/>
    <s v="Carbonated"/>
    <x v="0"/>
    <b v="1"/>
    <n v="1.5"/>
    <n v="1"/>
    <s v="Sunkist Soda "/>
    <s v=" Orange"/>
    <m/>
    <s v="Saturday"/>
    <s v=" July 16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395226791"/>
    <s v="Sunday, July 17, 2022"/>
    <s v="Credit"/>
    <n v="147"/>
    <n v="2.75"/>
    <n v="1"/>
    <n v="147"/>
    <n v="2.75"/>
    <n v="1"/>
    <n v="2.75"/>
    <n v="2.75"/>
    <d v="2022-07-17T00:00:00"/>
    <x v="15"/>
    <s v="Water"/>
    <x v="3"/>
    <b v="1"/>
    <n v="2.75"/>
    <n v="1.8333333333333333"/>
    <s v="Vitamin Water "/>
    <s v=" XXX Acai BB Pomegranate"/>
    <m/>
    <s v="Sunday"/>
    <s v=" July 17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396024248"/>
    <s v="Sunday, July 17, 2022"/>
    <s v="Cash"/>
    <n v="147"/>
    <n v="2.75"/>
    <n v="1"/>
    <n v="147"/>
    <n v="2.75"/>
    <n v="1"/>
    <n v="2.75"/>
    <n v="2.75"/>
    <d v="2022-07-20T00:00:00"/>
    <x v="131"/>
    <s v="Water"/>
    <x v="3"/>
    <b v="1"/>
    <n v="2.75"/>
    <n v="1.8333333333333333"/>
    <s v="BodyArmor LYTE "/>
    <s v=" Strawberry Lemonade"/>
    <m/>
    <s v="Sunday"/>
    <s v=" July 17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96619257"/>
    <s v="Sunday, July 17, 2022"/>
    <s v="Cash"/>
    <n v="144"/>
    <n v="1.5"/>
    <n v="1"/>
    <n v="144"/>
    <n v="1.5"/>
    <n v="1"/>
    <n v="1.5"/>
    <n v="1.5"/>
    <d v="2022-07-20T00:00:00"/>
    <x v="29"/>
    <s v="Water"/>
    <x v="3"/>
    <b v="1"/>
    <n v="1.5"/>
    <n v="1"/>
    <s v="Poland Springs Water"/>
    <m/>
    <m/>
    <s v="Sunday"/>
    <s v=" July 1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96619436"/>
    <s v="Sunday, July 17, 2022"/>
    <s v="Cash"/>
    <n v="155"/>
    <n v="4"/>
    <n v="1"/>
    <n v="155"/>
    <n v="4"/>
    <n v="1"/>
    <n v="4"/>
    <n v="4"/>
    <d v="2022-07-20T00:00:00"/>
    <x v="143"/>
    <s v="Cell is Blank - Dis-regard"/>
    <x v="1"/>
    <b v="1"/>
    <n v="4"/>
    <n v="2.6666666666666665"/>
    <s v="Oreo Mini "/>
    <s v=" Go Paks"/>
    <m/>
    <s v="Sunday"/>
    <s v=" July 17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95937689"/>
    <s v="Sunday, July 17, 2022"/>
    <s v="Cash"/>
    <n v="146"/>
    <n v="3"/>
    <n v="1"/>
    <n v="146"/>
    <n v="3"/>
    <n v="1"/>
    <n v="3"/>
    <n v="3"/>
    <d v="2022-07-20T00:00:00"/>
    <x v="5"/>
    <s v="Carbonated"/>
    <x v="0"/>
    <b v="1"/>
    <n v="3"/>
    <n v="2"/>
    <s v="Monster Energy Original"/>
    <m/>
    <m/>
    <s v="Sunday"/>
    <s v=" July 17"/>
    <n v="2022"/>
    <n v="6527"/>
  </r>
  <r>
    <s v="Processed"/>
    <s v="VJ300205292"/>
    <s v="Brunswick Sq Mall"/>
    <s v="BSQ Mall x1364 - Zales"/>
    <n v="40.423690999999998"/>
    <n v="-74.380831999999998"/>
    <s v="Nature's Garden Trail Mix - Omega 3"/>
    <s v="Food"/>
    <n v="15396018330"/>
    <s v="Sunday, July 17, 2022"/>
    <s v="Cash"/>
    <n v="121"/>
    <n v="1.5"/>
    <n v="1"/>
    <n v="121"/>
    <n v="1.5"/>
    <n v="1"/>
    <n v="1.5"/>
    <n v="1.5"/>
    <d v="2022-07-20T00:00:00"/>
    <x v="159"/>
    <s v="Food"/>
    <x v="1"/>
    <b v="1"/>
    <n v="1.5"/>
    <n v="1"/>
    <s v="Nature's Garden Trail Mix "/>
    <s v=" Omega 3"/>
    <m/>
    <s v="Sunday"/>
    <s v=" July 17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395839222"/>
    <s v="Sunday, July 17, 2022"/>
    <s v="Cash"/>
    <n v="146"/>
    <n v="3"/>
    <n v="1"/>
    <n v="146"/>
    <n v="3"/>
    <n v="1"/>
    <n v="3"/>
    <n v="3"/>
    <d v="2022-07-20T00:00:00"/>
    <x v="5"/>
    <s v="Carbonated"/>
    <x v="0"/>
    <b v="1"/>
    <n v="3"/>
    <n v="2"/>
    <s v="Monster Energy Original"/>
    <m/>
    <m/>
    <s v="Sunday"/>
    <s v=" July 17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395840315"/>
    <s v="Sunday, July 17, 2022"/>
    <s v="Cash"/>
    <n v="130"/>
    <n v="2"/>
    <n v="1"/>
    <n v="130"/>
    <n v="2"/>
    <n v="1"/>
    <n v="2"/>
    <n v="2"/>
    <d v="2022-07-20T00:00:00"/>
    <x v="10"/>
    <s v="Food"/>
    <x v="1"/>
    <b v="1"/>
    <n v="2"/>
    <n v="1.3333333333333333"/>
    <s v="KitKat "/>
    <s v=" Crisp Wafers"/>
    <m/>
    <s v="Sunday"/>
    <s v=" July 17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97060573"/>
    <s v="Monday, July 18, 2022"/>
    <s v="Credit"/>
    <n v="132"/>
    <n v="1.5"/>
    <n v="1"/>
    <n v="132"/>
    <n v="1.5"/>
    <n v="1"/>
    <n v="1.5"/>
    <n v="1.5"/>
    <d v="2022-07-21T00:00:00"/>
    <x v="148"/>
    <s v="Food"/>
    <x v="1"/>
    <b v="1"/>
    <n v="1.5"/>
    <n v="1"/>
    <s v="Nature's Bakery Fig Bar "/>
    <s v=" Blueberry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397346984"/>
    <s v="Monday, July 18, 2022"/>
    <s v="Credit"/>
    <n v="132"/>
    <n v="1.5"/>
    <n v="1"/>
    <n v="132"/>
    <n v="1.5"/>
    <n v="1"/>
    <n v="1.5"/>
    <n v="1.5"/>
    <d v="2022-07-21T00:00:00"/>
    <x v="148"/>
    <s v="Food"/>
    <x v="1"/>
    <b v="1"/>
    <n v="1.5"/>
    <n v="1"/>
    <s v="Nature's Bakery Fig Bar "/>
    <s v=" Blueberry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397347705"/>
    <s v="Monday, July 18, 2022"/>
    <s v="Cash"/>
    <n v="146"/>
    <n v="3"/>
    <n v="1"/>
    <n v="146"/>
    <n v="3"/>
    <n v="1"/>
    <n v="3"/>
    <n v="3"/>
    <d v="2022-07-21T00:00:00"/>
    <x v="5"/>
    <s v="Carbonated"/>
    <x v="0"/>
    <b v="1"/>
    <n v="3"/>
    <n v="2"/>
    <s v="Monster Energy Original"/>
    <m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397066180"/>
    <s v="Monday, July 18, 2022"/>
    <s v="Cash"/>
    <n v="145"/>
    <n v="2.5"/>
    <n v="1"/>
    <n v="145"/>
    <n v="2.5"/>
    <n v="1"/>
    <n v="2.5"/>
    <n v="2.5"/>
    <d v="2022-07-21T00:00:00"/>
    <x v="157"/>
    <s v="Non Carbonated"/>
    <x v="2"/>
    <b v="1"/>
    <n v="2.5"/>
    <n v="1.6666666666666667"/>
    <s v="Snapple Tea "/>
    <s v=" Peach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398458009"/>
    <s v="Monday, July 18, 2022"/>
    <s v="Cash"/>
    <n v="134"/>
    <n v="2"/>
    <n v="1"/>
    <n v="134"/>
    <n v="2"/>
    <n v="1"/>
    <n v="2"/>
    <n v="2"/>
    <d v="2022-07-21T00:00:00"/>
    <x v="11"/>
    <s v="Food"/>
    <x v="1"/>
    <b v="1"/>
    <n v="2"/>
    <n v="1.3333333333333333"/>
    <s v="Wonderful Pistachios "/>
    <s v=" Variety"/>
    <m/>
    <s v="Monday"/>
    <s v=" July 1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01542089"/>
    <s v="Monday, July 18, 2022"/>
    <s v="Credit"/>
    <n v="138"/>
    <n v="2"/>
    <n v="1"/>
    <n v="138"/>
    <n v="2"/>
    <n v="1"/>
    <n v="2"/>
    <n v="2"/>
    <d v="2022-07-21T00:00:00"/>
    <x v="11"/>
    <s v="Food"/>
    <x v="1"/>
    <b v="1"/>
    <n v="2"/>
    <n v="1.3333333333333333"/>
    <s v="Wonderful Pistachios "/>
    <s v=" Variety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398512246"/>
    <s v="Monday, July 18, 2022"/>
    <s v="Cash"/>
    <n v="144"/>
    <n v="1.5"/>
    <n v="1"/>
    <n v="144"/>
    <n v="1.5"/>
    <n v="1"/>
    <n v="1.5"/>
    <n v="1.5"/>
    <d v="2022-07-21T00:00:00"/>
    <x v="29"/>
    <s v="Water"/>
    <x v="3"/>
    <b v="1"/>
    <n v="1.5"/>
    <n v="1"/>
    <s v="Poland Springs Water"/>
    <m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00588337"/>
    <s v="Monday, July 18, 2022"/>
    <s v="Credit"/>
    <n v="112"/>
    <n v="1.5"/>
    <n v="1"/>
    <n v="112"/>
    <n v="1.5"/>
    <n v="1"/>
    <n v="1.5"/>
    <n v="1.5"/>
    <d v="2022-07-21T00:00:00"/>
    <x v="141"/>
    <s v="Food"/>
    <x v="1"/>
    <b v="1"/>
    <n v="1.5"/>
    <n v="1"/>
    <s v="Pop Corners "/>
    <s v=" Sweet &amp; Salty Kettle"/>
    <m/>
    <s v="Monday"/>
    <s v=" July 18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400624912"/>
    <s v="Monday, July 18, 2022"/>
    <s v="Credit"/>
    <n v="141"/>
    <n v="1.5"/>
    <n v="1"/>
    <n v="141"/>
    <n v="1.5"/>
    <n v="1"/>
    <n v="1.5"/>
    <n v="1.5"/>
    <d v="2022-07-21T00:00:00"/>
    <x v="44"/>
    <s v="Carbonated"/>
    <x v="0"/>
    <b v="1"/>
    <n v="1.5"/>
    <n v="1"/>
    <s v="Coca Cola "/>
    <s v=" Zero Sugar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398312951"/>
    <s v="Monday, July 18, 2022"/>
    <s v="Cash"/>
    <n v="135"/>
    <n v="1.5"/>
    <n v="1"/>
    <n v="135"/>
    <n v="1.5"/>
    <n v="1"/>
    <n v="1.5"/>
    <n v="1.5"/>
    <d v="2022-07-21T00:00:00"/>
    <x v="125"/>
    <s v="Food"/>
    <x v="1"/>
    <b v="1"/>
    <n v="1.5"/>
    <n v="1"/>
    <s v="Nutri Grain Apple Cinnamon"/>
    <m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398417189"/>
    <s v="Monday, July 18, 2022"/>
    <s v="Cash"/>
    <n v="120"/>
    <n v="1.5"/>
    <n v="1"/>
    <n v="120"/>
    <n v="1.5"/>
    <n v="1"/>
    <n v="1.5"/>
    <n v="1.5"/>
    <d v="2022-07-21T00:00:00"/>
    <x v="94"/>
    <s v="Food"/>
    <x v="1"/>
    <b v="1"/>
    <n v="1.5"/>
    <n v="1"/>
    <s v="Doritos Cool Ranch"/>
    <m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04638506"/>
    <s v="Monday, July 18, 2022"/>
    <s v="Credit"/>
    <n v="121"/>
    <n v="1.5"/>
    <n v="1"/>
    <n v="121"/>
    <n v="1.5"/>
    <n v="1"/>
    <n v="1.5"/>
    <n v="1.5"/>
    <d v="2022-07-22T00:00:00"/>
    <x v="48"/>
    <s v="Food"/>
    <x v="1"/>
    <b v="1"/>
    <n v="1.5"/>
    <n v="1"/>
    <s v="CheezIt "/>
    <s v=" Original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398697505"/>
    <s v="Monday, July 18, 2022"/>
    <s v="Cash"/>
    <n v="147"/>
    <n v="2.5"/>
    <n v="1"/>
    <n v="147"/>
    <n v="2.5"/>
    <n v="1"/>
    <n v="2.5"/>
    <n v="2.5"/>
    <d v="2022-07-21T00:00:00"/>
    <x v="81"/>
    <s v="Non Carbonated"/>
    <x v="2"/>
    <b v="1"/>
    <n v="2.5"/>
    <n v="1.6666666666666667"/>
    <s v="Snapple Tea "/>
    <s v=" Raspberry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05307919"/>
    <s v="Monday, July 18, 2022"/>
    <s v="Credit"/>
    <n v="140"/>
    <n v="2"/>
    <n v="1"/>
    <n v="140"/>
    <n v="2"/>
    <n v="1"/>
    <n v="2"/>
    <n v="2"/>
    <d v="2022-07-22T00:00:00"/>
    <x v="93"/>
    <s v="Non Carbonated"/>
    <x v="2"/>
    <b v="1"/>
    <n v="2"/>
    <n v="1.3333333333333333"/>
    <s v="Iberia Coconut Water"/>
    <m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02229109"/>
    <s v="Monday, July 18, 2022"/>
    <s v="Credit"/>
    <n v="147"/>
    <n v="2.5"/>
    <n v="1"/>
    <n v="147"/>
    <n v="2.5"/>
    <n v="1"/>
    <n v="2.5"/>
    <n v="2.5"/>
    <d v="2022-07-21T00:00:00"/>
    <x v="81"/>
    <s v="Non Carbonated"/>
    <x v="2"/>
    <b v="1"/>
    <n v="2.5"/>
    <n v="1.6666666666666667"/>
    <s v="Snapple Tea "/>
    <s v=" Raspberry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399045251"/>
    <s v="Monday, July 18, 2022"/>
    <s v="Credit"/>
    <n v="148"/>
    <n v="3.5"/>
    <n v="1"/>
    <n v="148"/>
    <n v="3.5"/>
    <n v="1"/>
    <n v="3.5"/>
    <n v="3.5"/>
    <d v="2022-07-21T00:00:00"/>
    <x v="45"/>
    <s v="Carbonated"/>
    <x v="0"/>
    <b v="1"/>
    <n v="3.5"/>
    <n v="2.3333333333333335"/>
    <s v="Red Bull "/>
    <s v=" Original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05271487"/>
    <s v="Monday, July 18, 2022"/>
    <s v="Credit"/>
    <n v="148"/>
    <n v="3"/>
    <n v="1"/>
    <n v="148"/>
    <n v="3"/>
    <n v="1"/>
    <n v="3"/>
    <n v="3"/>
    <d v="2022-07-22T00:00:00"/>
    <x v="106"/>
    <s v="Carbonated"/>
    <x v="0"/>
    <b v="1"/>
    <n v="3"/>
    <n v="2"/>
    <s v="Starbucks Refresher "/>
    <s v=" Real Coconut Water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399003188"/>
    <s v="Monday, July 18, 2022"/>
    <s v="Cash"/>
    <n v="113"/>
    <n v="1.5"/>
    <n v="1"/>
    <n v="113"/>
    <n v="1.5"/>
    <n v="1"/>
    <n v="1.5"/>
    <n v="1.5"/>
    <d v="2022-07-21T00:00:00"/>
    <x v="123"/>
    <s v="Food"/>
    <x v="1"/>
    <b v="1"/>
    <n v="1.5"/>
    <n v="1"/>
    <s v="Pop Corners "/>
    <s v=" White Cheddar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399305148"/>
    <s v="Monday, July 18, 2022"/>
    <s v="Cash"/>
    <n v="162"/>
    <n v="3"/>
    <n v="1"/>
    <n v="162"/>
    <n v="3"/>
    <n v="1"/>
    <n v="3"/>
    <n v="3"/>
    <d v="2022-07-21T00:00:00"/>
    <x v="155"/>
    <s v="Food"/>
    <x v="1"/>
    <b v="1"/>
    <n v="3"/>
    <n v="2"/>
    <s v="Pringles "/>
    <s v=" Sour Cream &amp; Onion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399305410"/>
    <s v="Monday, July 18, 2022"/>
    <s v="Cash"/>
    <n v="124"/>
    <n v="1.5"/>
    <n v="1"/>
    <n v="124"/>
    <n v="1.5"/>
    <n v="1"/>
    <n v="1.5"/>
    <n v="1.5"/>
    <d v="2022-07-21T00:00:00"/>
    <x v="86"/>
    <s v="Food"/>
    <x v="1"/>
    <b v="1"/>
    <n v="1.5"/>
    <n v="1"/>
    <s v="CheezIt "/>
    <s v=" Cheddar Sour Cream and Onion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99935048"/>
    <s v="Monday, July 18, 2022"/>
    <s v="Credit"/>
    <n v="155"/>
    <n v="4"/>
    <n v="1"/>
    <n v="155"/>
    <n v="4"/>
    <n v="1"/>
    <n v="4"/>
    <n v="4"/>
    <d v="2022-07-21T00:00:00"/>
    <x v="143"/>
    <s v="Cell is Blank - Dis-regard"/>
    <x v="1"/>
    <b v="1"/>
    <n v="4"/>
    <n v="2.6666666666666665"/>
    <s v="Oreo Mini "/>
    <s v=" Go Paks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99931901"/>
    <s v="Monday, July 18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9933422"/>
    <s v="Monday, July 18, 2022"/>
    <s v="Cash"/>
    <n v="142"/>
    <n v="1.5"/>
    <n v="1"/>
    <n v="142"/>
    <n v="1.5"/>
    <n v="1"/>
    <n v="1.5"/>
    <n v="1.5"/>
    <d v="2022-07-21T00:00:00"/>
    <x v="156"/>
    <s v="Carbonated"/>
    <x v="0"/>
    <b v="1"/>
    <n v="1.5"/>
    <n v="1"/>
    <s v="Coca Cola "/>
    <s v=" Regular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399934862"/>
    <s v="Monday, July 18, 2022"/>
    <s v="Cash"/>
    <n v="142"/>
    <n v="1.5"/>
    <n v="1"/>
    <n v="142"/>
    <n v="1.5"/>
    <n v="1"/>
    <n v="1.5"/>
    <n v="1.5"/>
    <d v="2022-07-21T00:00:00"/>
    <x v="156"/>
    <s v="Carbonated"/>
    <x v="0"/>
    <b v="1"/>
    <n v="1.5"/>
    <n v="1"/>
    <s v="Coca Cola "/>
    <s v=" Regular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00286526"/>
    <s v="Monday, July 18, 2022"/>
    <s v="Credit"/>
    <n v="142"/>
    <n v="1.5"/>
    <n v="1"/>
    <n v="142"/>
    <n v="1.5"/>
    <n v="1"/>
    <n v="1.5"/>
    <n v="1.5"/>
    <d v="2022-07-21T00:00:00"/>
    <x v="44"/>
    <s v="Carbonated"/>
    <x v="0"/>
    <b v="1"/>
    <n v="1.5"/>
    <n v="1"/>
    <s v="Coca Cola "/>
    <s v=" Zero Sugar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399495240"/>
    <s v="Monday, July 18, 2022"/>
    <s v="Cash"/>
    <n v="143"/>
    <n v="2.5"/>
    <n v="1"/>
    <n v="143"/>
    <n v="2.5"/>
    <n v="1"/>
    <n v="2.5"/>
    <n v="2.5"/>
    <d v="2022-07-21T00:00:00"/>
    <x v="152"/>
    <s v="Non Carbonated"/>
    <x v="2"/>
    <b v="1"/>
    <n v="2.5"/>
    <n v="1.6666666666666667"/>
    <s v="Snapple Tea "/>
    <s v=" Lemon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399507276"/>
    <s v="Monday, July 18, 2022"/>
    <s v="Cash"/>
    <n v="154"/>
    <n v="4"/>
    <n v="1"/>
    <n v="154"/>
    <n v="4"/>
    <n v="1"/>
    <n v="4"/>
    <n v="4"/>
    <d v="2022-07-21T00:00:00"/>
    <x v="142"/>
    <s v="Cell is Blank - Dis-regard"/>
    <x v="1"/>
    <b v="1"/>
    <n v="4"/>
    <n v="2.6666666666666665"/>
    <s v="Mini Chips Ahoy "/>
    <s v=" Go Paks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399509457"/>
    <s v="Monday, July 18, 2022"/>
    <s v="Cash"/>
    <n v="152"/>
    <n v="4"/>
    <n v="1"/>
    <n v="152"/>
    <n v="4"/>
    <n v="1"/>
    <n v="4"/>
    <n v="4"/>
    <d v="2022-07-21T00:00:00"/>
    <x v="143"/>
    <s v="Cell is Blank - Dis-regard"/>
    <x v="1"/>
    <b v="1"/>
    <n v="4"/>
    <n v="2.6666666666666665"/>
    <s v="Oreo Mini "/>
    <s v=" Go Paks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00634928"/>
    <s v="Monday, July 18, 2022"/>
    <s v="Cash"/>
    <n v="144"/>
    <n v="3"/>
    <n v="1"/>
    <n v="144"/>
    <n v="3"/>
    <n v="1"/>
    <n v="3"/>
    <n v="3"/>
    <d v="2022-07-21T00:00:00"/>
    <x v="5"/>
    <s v="Carbonated"/>
    <x v="0"/>
    <b v="1"/>
    <n v="3"/>
    <n v="2"/>
    <s v="Monster Energy Original"/>
    <m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00662710"/>
    <s v="Monday, July 18, 2022"/>
    <s v="Cash"/>
    <n v="136"/>
    <n v="2"/>
    <n v="1"/>
    <n v="136"/>
    <n v="2"/>
    <n v="1"/>
    <n v="2"/>
    <n v="2"/>
    <d v="2022-07-21T00:00:00"/>
    <x v="110"/>
    <s v="Food"/>
    <x v="1"/>
    <b v="1"/>
    <n v="2"/>
    <n v="1.3333333333333333"/>
    <s v="Keto Bar "/>
    <s v=" Creamy Peanut Butter Chocolate"/>
    <m/>
    <s v="Monday"/>
    <s v=" July 18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400163973"/>
    <s v="Monday, July 18, 2022"/>
    <s v="Cash"/>
    <n v="152"/>
    <n v="4"/>
    <n v="1"/>
    <n v="152"/>
    <n v="4"/>
    <n v="1"/>
    <n v="4"/>
    <n v="4"/>
    <d v="2022-07-21T00:00:00"/>
    <x v="143"/>
    <s v="Cell is Blank - Dis-regard"/>
    <x v="1"/>
    <b v="1"/>
    <n v="4"/>
    <n v="2.6666666666666665"/>
    <s v="Oreo Mini "/>
    <s v=" Go Paks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399640659"/>
    <s v="Monday, July 18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0815234"/>
    <s v="Monday, July 18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0082003"/>
    <s v="Monday, July 18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Monday"/>
    <s v=" July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1245932"/>
    <s v="Monday, July 18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Monday"/>
    <s v=" July 18"/>
    <n v="2022"/>
    <n v="6527"/>
  </r>
  <r>
    <s v="Processed"/>
    <s v="VJ300205292"/>
    <s v="Brunswick Sq Mall"/>
    <s v="BSQ Mall x1364 - Zales"/>
    <n v="40.423690999999998"/>
    <n v="-74.380831999999998"/>
    <s v="Miss Vickie's Potato Chip - Smokehouse BBQ"/>
    <s v="Food"/>
    <n v="15400783365"/>
    <s v="Tuesday, July 19, 2022"/>
    <s v="Credit"/>
    <n v="125"/>
    <n v="1.25"/>
    <n v="2"/>
    <n v="125"/>
    <n v="1.25"/>
    <n v="2"/>
    <n v="2.5"/>
    <n v="2.5"/>
    <d v="2022-07-21T00:00:00"/>
    <x v="51"/>
    <s v="Food"/>
    <x v="1"/>
    <b v="1"/>
    <n v="1.25"/>
    <n v="0.83333333333333337"/>
    <s v="Miss Vickie's Potato Chip "/>
    <s v=" Smokehouse BBQ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02039665"/>
    <s v="Tuesday, July 19, 2022"/>
    <s v="Cash"/>
    <n v="112"/>
    <n v="1.5"/>
    <n v="1"/>
    <n v="112"/>
    <n v="1.5"/>
    <n v="1"/>
    <n v="1.5"/>
    <n v="1.5"/>
    <d v="2022-07-21T00:00:00"/>
    <x v="71"/>
    <s v="Food"/>
    <x v="1"/>
    <b v="1"/>
    <n v="1.5"/>
    <n v="1"/>
    <s v="Funyuns "/>
    <s v=" Flaming Hot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02039820"/>
    <s v="Tuesday, July 19, 2022"/>
    <s v="Cash"/>
    <n v="112"/>
    <n v="1.5"/>
    <n v="1"/>
    <n v="112"/>
    <n v="1.5"/>
    <n v="1"/>
    <n v="1.5"/>
    <n v="1.5"/>
    <d v="2022-07-21T00:00:00"/>
    <x v="71"/>
    <s v="Food"/>
    <x v="1"/>
    <b v="1"/>
    <n v="1.5"/>
    <n v="1"/>
    <s v="Funyuns "/>
    <s v=" Flaming Hot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02001899"/>
    <s v="Tuesday, July 19, 2022"/>
    <s v="Cash"/>
    <n v="146"/>
    <n v="3"/>
    <n v="1"/>
    <n v="146"/>
    <n v="3"/>
    <n v="1"/>
    <n v="3"/>
    <n v="3"/>
    <d v="2022-07-21T00:00:00"/>
    <x v="5"/>
    <s v="Carbonated"/>
    <x v="0"/>
    <b v="1"/>
    <n v="3"/>
    <n v="2"/>
    <s v="Monster Energy Original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0627123"/>
    <s v="Tuesday, July 19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1097899"/>
    <s v="Tuesday, July 19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2060801"/>
    <s v="Tuesday, July 19, 2022"/>
    <s v="Cash"/>
    <n v="140"/>
    <n v="1.5"/>
    <n v="1"/>
    <n v="140"/>
    <n v="1.5"/>
    <n v="1"/>
    <n v="1.5"/>
    <n v="1.5"/>
    <d v="2022-07-21T00:00:00"/>
    <x v="70"/>
    <s v="Carbonated"/>
    <x v="0"/>
    <b v="1"/>
    <n v="1.5"/>
    <n v="1"/>
    <s v="Sunkist Soda "/>
    <s v=" Orange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02156586"/>
    <s v="Tuesday, July 19, 2022"/>
    <s v="Cash"/>
    <n v="111"/>
    <n v="2"/>
    <n v="1"/>
    <n v="111"/>
    <n v="2"/>
    <n v="1"/>
    <n v="2"/>
    <n v="2"/>
    <d v="2022-07-21T00:00:00"/>
    <x v="42"/>
    <s v="Food"/>
    <x v="1"/>
    <b v="1"/>
    <n v="2"/>
    <n v="1.3333333333333333"/>
    <s v="Chesters Fries Flaming hot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02161734"/>
    <s v="Tuesday, July 19, 2022"/>
    <s v="Cash"/>
    <n v="113"/>
    <n v="1.5"/>
    <n v="1"/>
    <n v="113"/>
    <n v="1.5"/>
    <n v="1"/>
    <n v="1.5"/>
    <n v="1.5"/>
    <d v="2022-07-21T00:00:00"/>
    <x v="42"/>
    <s v="Food"/>
    <x v="1"/>
    <b v="1"/>
    <n v="1.5"/>
    <n v="1"/>
    <s v="Chesters Fries Flaming hot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06036467"/>
    <s v="Tuesday, July 19, 2022"/>
    <s v="Credit"/>
    <n v="147"/>
    <n v="2.5"/>
    <n v="1"/>
    <n v="147"/>
    <n v="2.5"/>
    <n v="1"/>
    <n v="2.5"/>
    <n v="2.5"/>
    <d v="2022-07-22T00:00:00"/>
    <x v="81"/>
    <s v="Non Carbonated"/>
    <x v="2"/>
    <b v="1"/>
    <n v="2.5"/>
    <n v="1.6666666666666667"/>
    <s v="Snapple Tea "/>
    <s v=" Raspberry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06000827"/>
    <s v="Tuesday, July 19, 2022"/>
    <s v="Credit"/>
    <n v="148"/>
    <n v="3.5"/>
    <n v="1"/>
    <n v="148"/>
    <n v="3.5"/>
    <n v="1"/>
    <n v="3.5"/>
    <n v="3.5"/>
    <d v="2022-07-22T00:00:00"/>
    <x v="45"/>
    <s v="Carbonated"/>
    <x v="0"/>
    <b v="1"/>
    <n v="3.5"/>
    <n v="2.3333333333333335"/>
    <s v="Red Bull "/>
    <s v=" Original"/>
    <m/>
    <s v="Tuesday"/>
    <s v=" July 19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406149647"/>
    <s v="Tuesday, July 19, 2022"/>
    <s v="Credit"/>
    <n v="114"/>
    <n v="1.5"/>
    <n v="1"/>
    <n v="114"/>
    <n v="1.5"/>
    <n v="1"/>
    <n v="1.5"/>
    <n v="1.5"/>
    <d v="2022-07-22T00:00:00"/>
    <x v="123"/>
    <s v="Food"/>
    <x v="1"/>
    <b v="1"/>
    <n v="1.5"/>
    <n v="1"/>
    <s v="Pop Corners "/>
    <s v=" White Cheddar"/>
    <m/>
    <s v="Tuesday"/>
    <s v=" July 1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02385289"/>
    <s v="Tuesday, July 19, 2022"/>
    <s v="Credit"/>
    <n v="132"/>
    <n v="2"/>
    <n v="1"/>
    <n v="132"/>
    <n v="2"/>
    <n v="1"/>
    <n v="2"/>
    <n v="2"/>
    <d v="2022-07-21T00:00:00"/>
    <x v="21"/>
    <s v="Food"/>
    <x v="1"/>
    <b v="1"/>
    <n v="2"/>
    <n v="1.3333333333333333"/>
    <s v="Robert Irvine's "/>
    <s v=" Fit Crunch "/>
    <s v="  Chocolate Pea"/>
    <s v="Tuesday"/>
    <s v=" July 1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06355867"/>
    <s v="Tuesday, July 19, 2022"/>
    <s v="Credit"/>
    <n v="112"/>
    <n v="1.5"/>
    <n v="1"/>
    <n v="112"/>
    <n v="1.5"/>
    <n v="1"/>
    <n v="1.5"/>
    <n v="6"/>
    <d v="2022-07-22T00:00:00"/>
    <x v="71"/>
    <s v="Food"/>
    <x v="1"/>
    <b v="1"/>
    <n v="1.5"/>
    <n v="1"/>
    <s v="Funyuns "/>
    <s v=" Flaming Hot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06355867"/>
    <s v="Tuesday, July 19, 2022"/>
    <s v="Credit"/>
    <n v="111"/>
    <n v="2"/>
    <n v="1"/>
    <n v="111"/>
    <n v="2"/>
    <n v="1"/>
    <n v="2"/>
    <n v="6"/>
    <d v="2022-07-22T00:00:00"/>
    <x v="42"/>
    <s v="Food"/>
    <x v="1"/>
    <b v="1"/>
    <n v="2"/>
    <n v="1.3333333333333333"/>
    <s v="Chesters Fries Flaming hot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06355867"/>
    <s v="Tuesday, July 19, 2022"/>
    <s v="Credit"/>
    <n v="145"/>
    <n v="2.5"/>
    <n v="1"/>
    <n v="145"/>
    <n v="2.5"/>
    <n v="1"/>
    <n v="2.5"/>
    <n v="6"/>
    <d v="2022-07-22T00:00:00"/>
    <x v="157"/>
    <s v="Non Carbonated"/>
    <x v="2"/>
    <b v="1"/>
    <n v="2.5"/>
    <n v="1.6666666666666667"/>
    <s v="Snapple Tea "/>
    <s v=" Peach"/>
    <m/>
    <s v="Tuesday"/>
    <s v=" July 19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406051304"/>
    <s v="Tuesday, July 19, 2022"/>
    <s v="Credit"/>
    <n v="140"/>
    <n v="1.5"/>
    <n v="2"/>
    <n v="140"/>
    <n v="1.5"/>
    <n v="2"/>
    <n v="3"/>
    <n v="3"/>
    <d v="2022-07-22T00:00:00"/>
    <x v="150"/>
    <s v="Cell is Blank - Dis-regard"/>
    <x v="0"/>
    <b v="1"/>
    <n v="1.5"/>
    <n v="1"/>
    <s v="Canada Dry "/>
    <s v=" Ginger Ale &amp; Lemond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03549597"/>
    <s v="Tuesday, July 19, 2022"/>
    <s v="Cash"/>
    <n v="121"/>
    <n v="1.5"/>
    <n v="1"/>
    <n v="121"/>
    <n v="1.5"/>
    <n v="1"/>
    <n v="1.5"/>
    <n v="1.5"/>
    <d v="2022-07-22T00:00:00"/>
    <x v="48"/>
    <s v="Food"/>
    <x v="1"/>
    <b v="1"/>
    <n v="1.5"/>
    <n v="1"/>
    <s v="CheezIt "/>
    <s v=" Original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02404153"/>
    <s v="Tuesday, July 19, 2022"/>
    <s v="Cash"/>
    <n v="142"/>
    <n v="1.5"/>
    <n v="1"/>
    <n v="142"/>
    <n v="1.5"/>
    <n v="1"/>
    <n v="1.5"/>
    <n v="1.5"/>
    <d v="2022-07-21T00:00:00"/>
    <x v="44"/>
    <s v="Carbonated"/>
    <x v="0"/>
    <b v="1"/>
    <n v="1.5"/>
    <n v="1"/>
    <s v="Coca Cola "/>
    <s v=" Zero Sugar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403830320"/>
    <s v="Tuesday, July 19, 2022"/>
    <s v="Cash"/>
    <n v="120"/>
    <n v="2.5"/>
    <n v="1"/>
    <n v="120"/>
    <n v="2.5"/>
    <n v="1"/>
    <n v="2.5"/>
    <n v="2.5"/>
    <d v="2022-07-22T00:00:00"/>
    <x v="135"/>
    <s v="Food"/>
    <x v="1"/>
    <b v="1"/>
    <n v="2.5"/>
    <n v="1.6666666666666667"/>
    <s v="Snyder's of Hanover Pretzel Pieces "/>
    <s v=" Honey Mu"/>
    <m/>
    <s v="Tuesday"/>
    <s v=" July 19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406296258"/>
    <s v="Tuesday, July 19, 2022"/>
    <s v="Credit"/>
    <n v="114"/>
    <n v="1.5"/>
    <n v="1"/>
    <n v="114"/>
    <n v="1.5"/>
    <n v="1"/>
    <n v="1.5"/>
    <n v="3"/>
    <d v="2022-07-22T00:00:00"/>
    <x v="117"/>
    <s v="Food"/>
    <x v="1"/>
    <b v="1"/>
    <n v="1.5"/>
    <n v="1"/>
    <s v="Pop Corners "/>
    <s v=" Sea Salt"/>
    <m/>
    <s v="Tuesday"/>
    <s v=" July 1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06296258"/>
    <s v="Tuesday, July 19, 2022"/>
    <s v="Credit"/>
    <n v="122"/>
    <n v="1.5"/>
    <n v="1"/>
    <n v="122"/>
    <n v="1.5"/>
    <n v="1"/>
    <n v="1.5"/>
    <n v="3"/>
    <d v="2022-07-22T00:00:00"/>
    <x v="48"/>
    <s v="Food"/>
    <x v="1"/>
    <b v="1"/>
    <n v="1.5"/>
    <n v="1"/>
    <s v="CheezIt "/>
    <s v=" Original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02434424"/>
    <s v="Tuesday, July 19, 2022"/>
    <s v="Cash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03147030"/>
    <s v="Tuesday, July 19, 2022"/>
    <s v="Cash"/>
    <n v="145"/>
    <n v="2.5"/>
    <n v="1"/>
    <n v="145"/>
    <n v="2.5"/>
    <n v="1"/>
    <n v="2.5"/>
    <n v="2.5"/>
    <d v="2022-07-22T00:00:00"/>
    <x v="157"/>
    <s v="Non Carbonated"/>
    <x v="2"/>
    <b v="1"/>
    <n v="2.5"/>
    <n v="1.6666666666666667"/>
    <s v="Snapple Tea "/>
    <s v=" Peach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03147484"/>
    <s v="Tuesday, July 19, 2022"/>
    <s v="Cash"/>
    <n v="137"/>
    <n v="2.5"/>
    <n v="1"/>
    <n v="137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03147724"/>
    <s v="Tuesday, July 19, 2022"/>
    <s v="Cash"/>
    <n v="143"/>
    <n v="2.75"/>
    <n v="1"/>
    <n v="143"/>
    <n v="2.75"/>
    <n v="1"/>
    <n v="2.75"/>
    <n v="2.75"/>
    <d v="2022-07-22T00:00:00"/>
    <x v="145"/>
    <s v="Non Carbonated"/>
    <x v="2"/>
    <b v="1"/>
    <n v="2.75"/>
    <n v="1.8333333333333333"/>
    <s v="BodyArmor  LYTE "/>
    <s v=" Blueberry Pomegranat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03798541"/>
    <s v="Tuesday, July 19, 2022"/>
    <s v="Cash"/>
    <n v="143"/>
    <n v="2.75"/>
    <n v="1"/>
    <n v="143"/>
    <n v="2.75"/>
    <n v="1"/>
    <n v="2.75"/>
    <n v="2.75"/>
    <d v="2022-07-22T00:00:00"/>
    <x v="145"/>
    <s v="Non Carbonated"/>
    <x v="2"/>
    <b v="1"/>
    <n v="2.75"/>
    <n v="1.8333333333333333"/>
    <s v="BodyArmor  LYTE "/>
    <s v=" Blueberry Pomegranat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04602777"/>
    <s v="Tuesday, July 19, 2022"/>
    <s v="Cash"/>
    <n v="136"/>
    <n v="2"/>
    <n v="1"/>
    <n v="136"/>
    <n v="2"/>
    <n v="1"/>
    <n v="2"/>
    <n v="2"/>
    <d v="2022-07-22T00:00:00"/>
    <x v="110"/>
    <s v="Food"/>
    <x v="1"/>
    <b v="1"/>
    <n v="2"/>
    <n v="1.3333333333333333"/>
    <s v="Keto Bar "/>
    <s v=" Creamy Peanut Butter Chocolat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03799973"/>
    <s v="Tuesday, July 19, 2022"/>
    <s v="Cash"/>
    <n v="145"/>
    <n v="2.5"/>
    <n v="1"/>
    <n v="145"/>
    <n v="2.5"/>
    <n v="1"/>
    <n v="2.5"/>
    <n v="2.5"/>
    <d v="2022-07-22T00:00:00"/>
    <x v="37"/>
    <s v="Non Carbonated"/>
    <x v="2"/>
    <b v="1"/>
    <n v="2.5"/>
    <n v="1.6666666666666667"/>
    <s v="Snapple Diet Tea "/>
    <s v=" Peach Tea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403162729"/>
    <s v="Tuesday, July 19, 2022"/>
    <s v="Cash"/>
    <n v="162"/>
    <n v="3"/>
    <n v="1"/>
    <n v="162"/>
    <n v="3"/>
    <n v="1"/>
    <n v="3"/>
    <n v="3"/>
    <d v="2022-07-22T00:00:00"/>
    <x v="155"/>
    <s v="Food"/>
    <x v="1"/>
    <b v="1"/>
    <n v="3"/>
    <n v="2"/>
    <s v="Pringles "/>
    <s v=" Sour Cream &amp; Onion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03118917"/>
    <s v="Tuesday, July 19, 2022"/>
    <s v="Cash"/>
    <n v="134"/>
    <n v="2"/>
    <n v="1"/>
    <n v="134"/>
    <n v="2"/>
    <n v="1"/>
    <n v="2"/>
    <n v="2"/>
    <d v="2022-07-22T00:00:00"/>
    <x v="11"/>
    <s v="Food"/>
    <x v="1"/>
    <b v="1"/>
    <n v="2"/>
    <n v="1.3333333333333333"/>
    <s v="Wonderful Pistachios "/>
    <s v=" Variety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03159825"/>
    <s v="Tuesday, July 19, 2022"/>
    <s v="Cash"/>
    <n v="145"/>
    <n v="2.5"/>
    <n v="1"/>
    <n v="145"/>
    <n v="2.5"/>
    <n v="1"/>
    <n v="2.5"/>
    <n v="2.5"/>
    <d v="2022-07-22T00:00:00"/>
    <x v="37"/>
    <s v="Non Carbonated"/>
    <x v="2"/>
    <b v="1"/>
    <n v="2.5"/>
    <n v="1.6666666666666667"/>
    <s v="Snapple Diet Tea "/>
    <s v=" Peach Tea"/>
    <m/>
    <s v="Tuesday"/>
    <s v=" July 19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402719867"/>
    <s v="Tuesday, July 19, 2022"/>
    <s v="Cash"/>
    <n v="114"/>
    <n v="1.5"/>
    <n v="1"/>
    <n v="114"/>
    <n v="1.5"/>
    <n v="1"/>
    <n v="1.5"/>
    <n v="1.5"/>
    <d v="2022-07-22T00:00:00"/>
    <x v="123"/>
    <s v="Food"/>
    <x v="1"/>
    <b v="1"/>
    <n v="1.5"/>
    <n v="1"/>
    <s v="Pop Corners "/>
    <s v=" White Cheddar"/>
    <m/>
    <s v="Tuesday"/>
    <s v=" July 19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402720247"/>
    <s v="Tuesday, July 19, 2022"/>
    <s v="Cash"/>
    <n v="143"/>
    <n v="2.5"/>
    <n v="1"/>
    <n v="143"/>
    <n v="2.5"/>
    <n v="1"/>
    <n v="2.5"/>
    <n v="2.5"/>
    <d v="2022-07-22T00:00:00"/>
    <x v="37"/>
    <s v="Non Carbonated"/>
    <x v="2"/>
    <b v="1"/>
    <n v="2.5"/>
    <n v="1.6666666666666667"/>
    <s v="Snapple Diet Tea "/>
    <s v=" Peach Tea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403168215"/>
    <s v="Tuesday, July 19, 2022"/>
    <s v="Cash"/>
    <n v="153"/>
    <n v="3"/>
    <n v="1"/>
    <n v="153"/>
    <n v="3"/>
    <n v="1"/>
    <n v="3"/>
    <n v="3"/>
    <d v="2022-07-22T00:00:00"/>
    <x v="154"/>
    <s v="Food"/>
    <x v="1"/>
    <b v="1"/>
    <n v="3"/>
    <n v="2"/>
    <s v="Pringles "/>
    <s v=" Cheddar Chees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03208914"/>
    <s v="Tuesday, July 19, 2022"/>
    <s v="Cash"/>
    <n v="113"/>
    <n v="1.5"/>
    <n v="1"/>
    <n v="113"/>
    <n v="1.5"/>
    <n v="1"/>
    <n v="1.5"/>
    <n v="1.5"/>
    <d v="2022-07-22T00:00:00"/>
    <x v="123"/>
    <s v="Food"/>
    <x v="1"/>
    <b v="1"/>
    <n v="1.5"/>
    <n v="1"/>
    <s v="Pop Corners "/>
    <s v=" White Cheddar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Hungry Buddha - Chocolate Chip"/>
    <s v="Food"/>
    <n v="15403129997"/>
    <s v="Tuesday, July 19, 2022"/>
    <s v="Cash"/>
    <n v="137"/>
    <n v="2"/>
    <n v="1"/>
    <n v="137"/>
    <n v="2"/>
    <n v="1"/>
    <n v="2"/>
    <n v="2"/>
    <d v="2022-07-22T00:00:00"/>
    <x v="103"/>
    <s v="Food"/>
    <x v="1"/>
    <b v="1"/>
    <n v="2"/>
    <n v="1.3333333333333333"/>
    <s v="Hungry Buddha "/>
    <s v=" Chocolate Chip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409873783"/>
    <s v="Tuesday, July 19, 2022"/>
    <s v="Credit"/>
    <n v="133"/>
    <n v="2.5"/>
    <n v="1"/>
    <n v="133"/>
    <n v="2.5"/>
    <n v="1"/>
    <n v="2.5"/>
    <n v="2.5"/>
    <d v="2022-07-22T00:00:00"/>
    <x v="6"/>
    <s v="Food"/>
    <x v="1"/>
    <b v="1"/>
    <n v="2.5"/>
    <n v="1.6666666666666667"/>
    <s v="Seapoint Farms Dry Roasted Edamame "/>
    <s v=" Wasabi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2833586"/>
    <s v="Tuesday, July 19, 2022"/>
    <s v="Cash"/>
    <n v="140"/>
    <n v="1.5"/>
    <n v="1"/>
    <n v="140"/>
    <n v="1.5"/>
    <n v="1"/>
    <n v="1.5"/>
    <n v="1.5"/>
    <d v="2022-07-22T00:00:00"/>
    <x v="70"/>
    <s v="Carbonated"/>
    <x v="0"/>
    <b v="1"/>
    <n v="1.5"/>
    <n v="1"/>
    <s v="Sunkist Soda "/>
    <s v=" Orange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03829215"/>
    <s v="Tuesday, July 19, 2022"/>
    <s v="Cash"/>
    <n v="111"/>
    <n v="2"/>
    <n v="1"/>
    <n v="111"/>
    <n v="2"/>
    <n v="1"/>
    <n v="2"/>
    <n v="2"/>
    <d v="2022-07-22T00:00:00"/>
    <x v="42"/>
    <s v="Food"/>
    <x v="1"/>
    <b v="1"/>
    <n v="2"/>
    <n v="1.3333333333333333"/>
    <s v="Chesters Fries Flaming hot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4297856"/>
    <s v="Tuesday, July 19, 2022"/>
    <s v="Cash"/>
    <n v="140"/>
    <n v="1.5"/>
    <n v="1"/>
    <n v="140"/>
    <n v="1.5"/>
    <n v="1"/>
    <n v="1.5"/>
    <n v="1.5"/>
    <d v="2022-07-22T00:00:00"/>
    <x v="70"/>
    <s v="Carbonated"/>
    <x v="0"/>
    <b v="1"/>
    <n v="1.5"/>
    <n v="1"/>
    <s v="Sunkist Soda "/>
    <s v=" Orang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403134962"/>
    <s v="Tuesday, July 19, 2022"/>
    <s v="Cash"/>
    <n v="132"/>
    <n v="2"/>
    <n v="1"/>
    <n v="132"/>
    <n v="2"/>
    <n v="1"/>
    <n v="2"/>
    <n v="2"/>
    <d v="2022-07-22T00:00:00"/>
    <x v="132"/>
    <s v="Food"/>
    <x v="1"/>
    <b v="1"/>
    <n v="2"/>
    <n v="1.3333333333333333"/>
    <s v="Keep Healthy "/>
    <s v=" Chocolate Fudg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03807723"/>
    <s v="Tuesday, July 19, 2022"/>
    <s v="Cash"/>
    <n v="136"/>
    <n v="2"/>
    <n v="1"/>
    <n v="136"/>
    <n v="2"/>
    <n v="1"/>
    <n v="2"/>
    <n v="2"/>
    <d v="2022-07-22T00:00:00"/>
    <x v="110"/>
    <s v="Food"/>
    <x v="1"/>
    <b v="1"/>
    <n v="2"/>
    <n v="1.3333333333333333"/>
    <s v="Keto Bar "/>
    <s v=" Creamy Peanut Butter Chocolat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03808974"/>
    <s v="Tuesday, July 19, 2022"/>
    <s v="Cash"/>
    <n v="144"/>
    <n v="1.5"/>
    <n v="1"/>
    <n v="144"/>
    <n v="1.5"/>
    <n v="1"/>
    <n v="1.5"/>
    <n v="1.5"/>
    <d v="2022-07-22T00:00:00"/>
    <x v="29"/>
    <s v="Water"/>
    <x v="3"/>
    <b v="1"/>
    <n v="1.5"/>
    <n v="1"/>
    <s v="Poland Springs Water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04609553"/>
    <s v="Tuesday, July 19, 2022"/>
    <s v="Cash"/>
    <n v="140"/>
    <n v="1.5"/>
    <n v="1"/>
    <n v="140"/>
    <n v="1.5"/>
    <n v="1"/>
    <n v="1.5"/>
    <n v="1.5"/>
    <d v="2022-07-22T00:00:00"/>
    <x v="70"/>
    <s v="Carbonated"/>
    <x v="0"/>
    <b v="1"/>
    <n v="1.5"/>
    <n v="1"/>
    <s v="Sunkist Soda "/>
    <s v=" Orang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404191678"/>
    <s v="Tuesday, July 19, 2022"/>
    <s v="Cash"/>
    <n v="150"/>
    <n v="4"/>
    <n v="1"/>
    <n v="150"/>
    <n v="4"/>
    <n v="1"/>
    <n v="4"/>
    <n v="4"/>
    <d v="2022-07-22T00:00:00"/>
    <x v="143"/>
    <s v="Cell is Blank - Dis-regard"/>
    <x v="1"/>
    <b v="1"/>
    <n v="4"/>
    <n v="2.6666666666666665"/>
    <s v="Oreo Mini "/>
    <s v=" Go Paks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04317110"/>
    <s v="Tuesday, July 19, 2022"/>
    <s v="Cash"/>
    <n v="143"/>
    <n v="2.5"/>
    <n v="1"/>
    <n v="143"/>
    <n v="2.5"/>
    <n v="1"/>
    <n v="2.5"/>
    <n v="2.5"/>
    <d v="2022-07-22T00:00:00"/>
    <x v="152"/>
    <s v="Non Carbonated"/>
    <x v="2"/>
    <b v="1"/>
    <n v="2.5"/>
    <n v="1.6666666666666667"/>
    <s v="Snapple Tea "/>
    <s v=" Lemon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05427461"/>
    <s v="Tuesday, July 19, 2022"/>
    <s v="Cash"/>
    <n v="136"/>
    <n v="2"/>
    <n v="1"/>
    <n v="136"/>
    <n v="2"/>
    <n v="1"/>
    <n v="2"/>
    <n v="2"/>
    <d v="2022-07-22T00:00:00"/>
    <x v="110"/>
    <s v="Food"/>
    <x v="1"/>
    <b v="1"/>
    <n v="2"/>
    <n v="1.3333333333333333"/>
    <s v="Keto Bar "/>
    <s v=" Creamy Peanut Butter Chocolat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04202866"/>
    <s v="Tuesday, July 19, 2022"/>
    <s v="Credit"/>
    <n v="144"/>
    <n v="1.5"/>
    <n v="1"/>
    <n v="144"/>
    <n v="1.5"/>
    <n v="1"/>
    <n v="1.5"/>
    <n v="1.5"/>
    <d v="2022-07-22T00:00:00"/>
    <x v="29"/>
    <s v="Water"/>
    <x v="3"/>
    <b v="1"/>
    <n v="1.5"/>
    <n v="1"/>
    <s v="Poland Springs Water"/>
    <m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04729625"/>
    <s v="Tuesday, July 19, 2022"/>
    <s v="Credit"/>
    <n v="112"/>
    <n v="1.5"/>
    <n v="1"/>
    <n v="112"/>
    <n v="1.5"/>
    <n v="1"/>
    <n v="1.5"/>
    <n v="1.5"/>
    <d v="2022-07-22T00:00:00"/>
    <x v="141"/>
    <s v="Food"/>
    <x v="1"/>
    <b v="1"/>
    <n v="1.5"/>
    <n v="1"/>
    <s v="Pop Corners "/>
    <s v=" Sweet &amp; Salty Kettle"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07156000"/>
    <s v="Tuesday, July 19, 2022"/>
    <s v="Credit"/>
    <n v="144"/>
    <n v="1.5"/>
    <n v="1"/>
    <n v="144"/>
    <n v="1.5"/>
    <n v="1"/>
    <n v="1.5"/>
    <n v="1.5"/>
    <d v="2022-07-22T00:00:00"/>
    <x v="29"/>
    <s v="Water"/>
    <x v="3"/>
    <b v="1"/>
    <n v="1.5"/>
    <n v="1"/>
    <s v="Poland Springs Water"/>
    <m/>
    <m/>
    <s v="Tuesday"/>
    <s v=" July 19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404757445"/>
    <s v="Tuesday, July 19, 2022"/>
    <s v="Cash"/>
    <n v="142"/>
    <n v="2"/>
    <n v="1"/>
    <n v="142"/>
    <n v="2"/>
    <n v="1"/>
    <n v="2"/>
    <n v="2"/>
    <d v="2022-07-22T00:00:00"/>
    <x v="93"/>
    <s v="Non Carbonated"/>
    <x v="2"/>
    <b v="1"/>
    <n v="2"/>
    <n v="1.3333333333333333"/>
    <s v="Iberia Coconut Water"/>
    <m/>
    <m/>
    <s v="Tuesday"/>
    <s v=" July 19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04924624"/>
    <s v="Tuesday, July 19, 2022"/>
    <s v="Cash"/>
    <n v="144"/>
    <n v="1.5"/>
    <n v="1"/>
    <n v="144"/>
    <n v="1.5"/>
    <n v="1"/>
    <n v="1.5"/>
    <n v="1.5"/>
    <d v="2022-07-22T00:00:00"/>
    <x v="29"/>
    <s v="Water"/>
    <x v="3"/>
    <b v="1"/>
    <n v="1.5"/>
    <n v="1"/>
    <s v="Poland Springs Water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04981984"/>
    <s v="Tuesday, July 19, 2022"/>
    <s v="Cash"/>
    <n v="147"/>
    <n v="2.5"/>
    <n v="1"/>
    <n v="147"/>
    <n v="2.5"/>
    <n v="1"/>
    <n v="2.5"/>
    <n v="2.5"/>
    <d v="2022-07-22T00:00:00"/>
    <x v="81"/>
    <s v="Non Carbonated"/>
    <x v="2"/>
    <b v="1"/>
    <n v="2.5"/>
    <n v="1.6666666666666667"/>
    <s v="Snapple Tea "/>
    <s v=" Raspberry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04983029"/>
    <s v="Tuesday, July 19, 2022"/>
    <s v="Cash"/>
    <n v="137"/>
    <n v="2.5"/>
    <n v="1"/>
    <n v="137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05027238"/>
    <s v="Tuesday, July 19, 2022"/>
    <s v="Cash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04968628"/>
    <s v="Tuesday, July 19, 2022"/>
    <s v="Cash"/>
    <n v="143"/>
    <n v="2.5"/>
    <n v="1"/>
    <n v="143"/>
    <n v="2.5"/>
    <n v="1"/>
    <n v="2.5"/>
    <n v="2.5"/>
    <d v="2022-07-22T00:00:00"/>
    <x v="152"/>
    <s v="Non Carbonated"/>
    <x v="2"/>
    <b v="1"/>
    <n v="2.5"/>
    <n v="1.6666666666666667"/>
    <s v="Snapple Tea "/>
    <s v=" Lemon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404558106"/>
    <s v="Tuesday, July 19, 2022"/>
    <s v="Cash"/>
    <n v="125"/>
    <n v="1.5"/>
    <n v="1"/>
    <n v="125"/>
    <n v="1.5"/>
    <n v="1"/>
    <n v="1.5"/>
    <n v="1.5"/>
    <d v="2022-07-22T00:00:00"/>
    <x v="83"/>
    <s v="Food"/>
    <x v="1"/>
    <b v="1"/>
    <n v="1.5"/>
    <n v="1"/>
    <s v="Fritos "/>
    <s v=" Original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Nutri Grain Apple Cinnamon"/>
    <s v="Food"/>
    <n v="15405749630"/>
    <s v="Tuesday, July 19, 2022"/>
    <s v="Cash"/>
    <n v="135"/>
    <n v="1.5"/>
    <n v="1"/>
    <n v="135"/>
    <n v="1.5"/>
    <n v="1"/>
    <n v="1.5"/>
    <n v="1.5"/>
    <d v="2022-07-22T00:00:00"/>
    <x v="125"/>
    <s v="Food"/>
    <x v="1"/>
    <b v="1"/>
    <n v="1.5"/>
    <n v="1"/>
    <s v="Nutri Grain Apple Cinnamon"/>
    <m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05873824"/>
    <s v="Tuesday, July 19, 2022"/>
    <s v="Cash"/>
    <n v="145"/>
    <n v="2.5"/>
    <n v="1"/>
    <n v="145"/>
    <n v="2.5"/>
    <n v="1"/>
    <n v="2.5"/>
    <n v="2.5"/>
    <d v="2022-07-22T00:00:00"/>
    <x v="157"/>
    <s v="Non Carbonated"/>
    <x v="2"/>
    <b v="1"/>
    <n v="2.5"/>
    <n v="1.6666666666666667"/>
    <s v="Snapple Tea "/>
    <s v=" Peach"/>
    <m/>
    <s v="Tuesday"/>
    <s v=" July 19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07158470"/>
    <s v="Wednesday, July 20, 2022"/>
    <s v="Credit"/>
    <n v="120"/>
    <n v="1.5"/>
    <n v="1"/>
    <n v="120"/>
    <n v="1.5"/>
    <n v="1"/>
    <n v="1.5"/>
    <n v="3"/>
    <d v="2022-07-22T00:00:00"/>
    <x v="94"/>
    <s v="Food"/>
    <x v="1"/>
    <b v="1"/>
    <n v="1.5"/>
    <n v="1"/>
    <s v="Doritos Cool Ranch"/>
    <m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407158470"/>
    <s v="Wednesday, July 20, 2022"/>
    <s v="Credit"/>
    <n v="139"/>
    <n v="1.5"/>
    <n v="1"/>
    <n v="139"/>
    <n v="1.5"/>
    <n v="1"/>
    <n v="1.5"/>
    <n v="3"/>
    <d v="2022-07-22T00:00:00"/>
    <x v="20"/>
    <s v="Food"/>
    <x v="1"/>
    <b v="1"/>
    <n v="1.5"/>
    <n v="1"/>
    <s v="Jack Links Beef Steak Original"/>
    <m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08693534"/>
    <s v="Wednesday, July 20, 2022"/>
    <s v="Credit"/>
    <n v="131"/>
    <n v="2"/>
    <n v="1"/>
    <n v="131"/>
    <n v="2"/>
    <n v="1"/>
    <n v="2"/>
    <n v="2"/>
    <d v="2022-07-22T00:00:00"/>
    <x v="11"/>
    <s v="Food"/>
    <x v="1"/>
    <b v="1"/>
    <n v="2"/>
    <n v="1.3333333333333333"/>
    <s v="Wonderful Pistachios "/>
    <s v=" Variety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07331036"/>
    <s v="Wednesday, July 20, 2022"/>
    <s v="Cash"/>
    <n v="146"/>
    <n v="3.5"/>
    <n v="1"/>
    <n v="146"/>
    <n v="3.5"/>
    <n v="1"/>
    <n v="3.5"/>
    <n v="3.5"/>
    <d v="2022-07-22T00:00:00"/>
    <x v="88"/>
    <s v="Non Carbonated"/>
    <x v="2"/>
    <b v="1"/>
    <n v="3.5"/>
    <n v="2.3333333333333335"/>
    <s v="Starbucks Doubleshot Energy "/>
    <s v=" Mocha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13367806"/>
    <s v="Wednesday, July 20, 2022"/>
    <s v="Credit"/>
    <n v="137"/>
    <n v="2.5"/>
    <n v="1"/>
    <n v="137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08302853"/>
    <s v="Wednesday, July 20, 2022"/>
    <s v="Cash"/>
    <n v="147"/>
    <n v="2.5"/>
    <n v="1"/>
    <n v="147"/>
    <n v="2.5"/>
    <n v="1"/>
    <n v="2.5"/>
    <n v="2.5"/>
    <d v="2022-07-22T00:00:00"/>
    <x v="81"/>
    <s v="Non Carbonated"/>
    <x v="2"/>
    <b v="1"/>
    <n v="2.5"/>
    <n v="1.6666666666666667"/>
    <s v="Snapple Tea "/>
    <s v=" Raspberry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09947830"/>
    <s v="Wednesday, July 20, 2022"/>
    <s v="Cash"/>
    <n v="122"/>
    <n v="1.5"/>
    <n v="1"/>
    <n v="122"/>
    <n v="1.5"/>
    <n v="1"/>
    <n v="1.5"/>
    <n v="1.5"/>
    <d v="2022-07-22T00:00:00"/>
    <x v="16"/>
    <s v="Food"/>
    <x v="1"/>
    <b v="1"/>
    <n v="1.5"/>
    <n v="1"/>
    <s v="Cheetos "/>
    <s v=" Fleming Hot Crunchy"/>
    <m/>
    <s v="Wednesday"/>
    <s v=" July 20"/>
    <n v="2022"/>
    <n v="6527"/>
  </r>
  <r>
    <s v="Processed"/>
    <s v="VJ300320611"/>
    <s v="Brunswick Sq Mall"/>
    <s v="BSQ Mall x1366 - ATT"/>
    <n v="40.423690999999998"/>
    <n v="-74.380831999999998"/>
    <s v="Autumns Granola Bar - Cinnamon Almond"/>
    <s v="Food"/>
    <n v="15407992404"/>
    <s v="Wednesday, July 20, 2022"/>
    <s v="Credit"/>
    <n v="136"/>
    <n v="2"/>
    <n v="1"/>
    <n v="136"/>
    <n v="2"/>
    <n v="1"/>
    <n v="2"/>
    <n v="2"/>
    <d v="2022-07-22T00:00:00"/>
    <x v="99"/>
    <s v="Food"/>
    <x v="1"/>
    <b v="1"/>
    <n v="2"/>
    <n v="1.3333333333333333"/>
    <s v="Autumns Granola Bar "/>
    <s v=" Cinnamon Almond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409506747"/>
    <s v="Wednesday, July 20, 2022"/>
    <s v="Credit"/>
    <n v="110"/>
    <n v="1.5"/>
    <n v="1"/>
    <n v="110"/>
    <n v="1.5"/>
    <n v="1"/>
    <n v="1.5"/>
    <n v="1.5"/>
    <d v="2022-07-22T00:00:00"/>
    <x v="35"/>
    <s v="Food"/>
    <x v="1"/>
    <b v="1"/>
    <n v="1.5"/>
    <n v="1"/>
    <s v="SunChips Multigrain "/>
    <s v=" Harvest Cheddar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08849899"/>
    <s v="Wednesday, July 20, 2022"/>
    <s v="Cash"/>
    <n v="138"/>
    <n v="2.5"/>
    <n v="1"/>
    <n v="138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08861832"/>
    <s v="Wednesday, July 20, 2022"/>
    <s v="Cash"/>
    <n v="137"/>
    <n v="2.5"/>
    <n v="1"/>
    <n v="137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08868275"/>
    <s v="Wednesday, July 20, 2022"/>
    <s v="Cash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Wednesday"/>
    <s v=" July 20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10459158"/>
    <s v="Wednesday, July 20, 2022"/>
    <s v="Cash"/>
    <n v="138"/>
    <n v="2"/>
    <n v="1"/>
    <n v="138"/>
    <n v="2"/>
    <n v="1"/>
    <n v="2"/>
    <n v="2"/>
    <d v="2022-07-22T00:00:00"/>
    <x v="11"/>
    <s v="Food"/>
    <x v="1"/>
    <b v="1"/>
    <n v="2"/>
    <n v="1.3333333333333333"/>
    <s v="Wonderful Pistachios "/>
    <s v=" Variety"/>
    <m/>
    <s v="Wednesday"/>
    <s v=" July 20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10464010"/>
    <s v="Wednesday, July 20, 2022"/>
    <s v="Cash"/>
    <n v="138"/>
    <n v="2"/>
    <n v="1"/>
    <n v="138"/>
    <n v="2"/>
    <n v="1"/>
    <n v="2"/>
    <n v="2"/>
    <d v="2022-07-22T00:00:00"/>
    <x v="11"/>
    <s v="Food"/>
    <x v="1"/>
    <b v="1"/>
    <n v="2"/>
    <n v="1.3333333333333333"/>
    <s v="Wonderful Pistachios "/>
    <s v=" Variety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09394680"/>
    <s v="Wednesday, July 20, 2022"/>
    <s v="Cash"/>
    <n v="136"/>
    <n v="2"/>
    <n v="1"/>
    <n v="136"/>
    <n v="2"/>
    <n v="1"/>
    <n v="2"/>
    <n v="2"/>
    <d v="2022-07-22T00:00:00"/>
    <x v="110"/>
    <s v="Food"/>
    <x v="1"/>
    <b v="1"/>
    <n v="2"/>
    <n v="1.3333333333333333"/>
    <s v="Keto Bar "/>
    <s v=" Creamy Peanut Butter Chocolate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09396492"/>
    <s v="Wednesday, July 20, 2022"/>
    <s v="Cash"/>
    <n v="136"/>
    <n v="2"/>
    <n v="1"/>
    <n v="136"/>
    <n v="2"/>
    <n v="1"/>
    <n v="2"/>
    <n v="2"/>
    <d v="2022-07-22T00:00:00"/>
    <x v="110"/>
    <s v="Food"/>
    <x v="1"/>
    <b v="1"/>
    <n v="2"/>
    <n v="1.3333333333333333"/>
    <s v="Keto Bar "/>
    <s v=" Creamy Peanut Butter Chocolate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07847199"/>
    <s v="Wednesday, July 20, 2022"/>
    <s v="Cash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10377046"/>
    <s v="Wednesday, July 20, 2022"/>
    <s v="Cash"/>
    <n v="144"/>
    <n v="3"/>
    <n v="1"/>
    <n v="144"/>
    <n v="3"/>
    <n v="1"/>
    <n v="3"/>
    <n v="3"/>
    <d v="2022-07-22T00:00:00"/>
    <x v="5"/>
    <s v="Carbonated"/>
    <x v="0"/>
    <b v="1"/>
    <n v="3"/>
    <n v="2"/>
    <s v="Monster Energy Original"/>
    <m/>
    <m/>
    <s v="Wednesday"/>
    <s v=" July 20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410468918"/>
    <s v="Wednesday, July 20, 2022"/>
    <s v="Cash"/>
    <n v="131"/>
    <n v="2"/>
    <n v="1"/>
    <n v="131"/>
    <n v="2"/>
    <n v="1"/>
    <n v="2"/>
    <n v="2"/>
    <d v="2022-07-22T00:00:00"/>
    <x v="80"/>
    <s v="Food"/>
    <x v="1"/>
    <b v="1"/>
    <n v="2"/>
    <n v="1.3333333333333333"/>
    <s v="RXBAR "/>
    <s v=" Protein Bar "/>
    <s v=" Peanut Butter"/>
    <s v="Wednesday"/>
    <s v=" July 20"/>
    <n v="2022"/>
    <n v="6527"/>
  </r>
  <r>
    <s v="Processed"/>
    <s v="VJ300320686"/>
    <s v="Earle Asphalt"/>
    <s v="Earle Asphalt x1371"/>
    <n v="35.2750871"/>
    <n v="-90.466769400000004"/>
    <s v="S. Pellegrino Essenza Mineral Water - Blood O"/>
    <s v="Carbonated"/>
    <n v="15408001824"/>
    <s v="Wednesday, July 20, 2022"/>
    <s v="Cash"/>
    <n v="144"/>
    <n v="2.5"/>
    <n v="1"/>
    <n v="144"/>
    <n v="2.5"/>
    <n v="1"/>
    <n v="2.5"/>
    <n v="2.5"/>
    <d v="2022-07-22T00:00:00"/>
    <x v="160"/>
    <s v="Carbonated"/>
    <x v="0"/>
    <b v="1"/>
    <n v="2.5"/>
    <n v="1.6666666666666667"/>
    <s v="S. Pellegrino Essenza Mineral Water "/>
    <s v=" Blood O"/>
    <m/>
    <s v="Wednesday"/>
    <s v=" July 20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411677714"/>
    <s v="Wednesday, July 20, 2022"/>
    <s v="Cash"/>
    <n v="111"/>
    <n v="1.5"/>
    <n v="1"/>
    <n v="111"/>
    <n v="1.5"/>
    <n v="1"/>
    <n v="1.5"/>
    <n v="1.5"/>
    <d v="2022-07-22T00:00:00"/>
    <x v="60"/>
    <s v="Food"/>
    <x v="1"/>
    <b v="1"/>
    <n v="1.5"/>
    <n v="1"/>
    <s v="SunChips Multigrain "/>
    <s v=" Original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07683274"/>
    <s v="Wednesday, July 20, 2022"/>
    <s v="Cash"/>
    <n v="142"/>
    <n v="1.5"/>
    <n v="1"/>
    <n v="142"/>
    <n v="1.5"/>
    <n v="1"/>
    <n v="1.5"/>
    <n v="1.5"/>
    <d v="2022-07-22T00:00:00"/>
    <x v="44"/>
    <s v="Carbonated"/>
    <x v="0"/>
    <b v="1"/>
    <n v="1.5"/>
    <n v="1"/>
    <s v="Coca Cola "/>
    <s v=" Zero Sugar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11764505"/>
    <s v="Wednesday, July 20, 2022"/>
    <s v="Cash"/>
    <n v="122"/>
    <n v="1.25"/>
    <n v="1"/>
    <n v="122"/>
    <n v="1.25"/>
    <n v="1"/>
    <n v="1.25"/>
    <n v="1.25"/>
    <d v="2022-07-22T00:00:00"/>
    <x v="139"/>
    <s v="Food"/>
    <x v="1"/>
    <b v="1"/>
    <n v="1.25"/>
    <n v="0.83333333333333337"/>
    <s v="Goldfish Baked "/>
    <s v=" Cheddar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07713629"/>
    <s v="Wednesday, July 20, 2022"/>
    <s v="Cash"/>
    <n v="144"/>
    <n v="1.5"/>
    <n v="1"/>
    <n v="144"/>
    <n v="1.5"/>
    <n v="1"/>
    <n v="1.5"/>
    <n v="1.5"/>
    <d v="2022-07-22T00:00:00"/>
    <x v="29"/>
    <s v="Water"/>
    <x v="3"/>
    <b v="1"/>
    <n v="1.5"/>
    <n v="1"/>
    <s v="Poland Springs Water"/>
    <m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07408971"/>
    <s v="Wednesday, July 20, 2022"/>
    <s v="Cash"/>
    <n v="143"/>
    <n v="2.75"/>
    <n v="1"/>
    <n v="143"/>
    <n v="2.75"/>
    <n v="1"/>
    <n v="2.75"/>
    <n v="2.75"/>
    <d v="2022-07-22T00:00:00"/>
    <x v="145"/>
    <s v="Non Carbonated"/>
    <x v="2"/>
    <b v="1"/>
    <n v="2.75"/>
    <n v="1.8333333333333333"/>
    <s v="BodyArmor  LYTE "/>
    <s v=" Blueberry Pomegranate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12827102"/>
    <s v="Wednesday, July 20, 2022"/>
    <s v="Cash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Wednesday"/>
    <s v=" July 20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411054331"/>
    <s v="Wednesday, July 20, 2022"/>
    <s v="Cash"/>
    <n v="123"/>
    <n v="1.5"/>
    <n v="1"/>
    <n v="123"/>
    <n v="1.5"/>
    <n v="1"/>
    <n v="1.5"/>
    <n v="1.5"/>
    <d v="2022-07-22T00:00:00"/>
    <x v="48"/>
    <s v="Food"/>
    <x v="1"/>
    <b v="1"/>
    <n v="1.5"/>
    <n v="1"/>
    <s v="CheezIt "/>
    <s v=" Original"/>
    <m/>
    <s v="Wednesday"/>
    <s v=" July 20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412347921"/>
    <s v="Wednesday, July 20, 2022"/>
    <s v="Credit"/>
    <n v="120"/>
    <n v="1.5"/>
    <n v="1"/>
    <n v="120"/>
    <n v="1.5"/>
    <n v="1"/>
    <n v="1.5"/>
    <n v="1.5"/>
    <d v="2022-07-22T00:00:00"/>
    <x v="139"/>
    <s v="Food"/>
    <x v="1"/>
    <b v="1"/>
    <n v="1.5"/>
    <n v="1"/>
    <s v="Goldfish Baked "/>
    <s v=" Cheddar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08438756"/>
    <s v="Wednesday, July 20, 2022"/>
    <s v="Credit"/>
    <n v="138"/>
    <n v="2"/>
    <n v="1"/>
    <n v="138"/>
    <n v="2"/>
    <n v="1"/>
    <n v="2"/>
    <n v="2"/>
    <d v="2022-07-22T00:00:00"/>
    <x v="10"/>
    <s v="Food"/>
    <x v="1"/>
    <b v="1"/>
    <n v="2"/>
    <n v="1.3333333333333333"/>
    <s v="KitKat "/>
    <s v=" Crisp Wafers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13197627"/>
    <s v="Wednesday, July 20, 2022"/>
    <s v="Cash"/>
    <n v="144"/>
    <n v="1.5"/>
    <n v="1"/>
    <n v="144"/>
    <n v="1.5"/>
    <n v="1"/>
    <n v="1.5"/>
    <n v="1.5"/>
    <d v="2022-07-22T00:00:00"/>
    <x v="29"/>
    <s v="Water"/>
    <x v="3"/>
    <b v="1"/>
    <n v="1.5"/>
    <n v="1"/>
    <s v="Poland Springs Water"/>
    <m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Popchips Potato - Sea Salt"/>
    <s v="Food"/>
    <n v="15409336829"/>
    <s v="Wednesday, July 20, 2022"/>
    <s v="Cash"/>
    <n v="111"/>
    <n v="1.5"/>
    <n v="1"/>
    <n v="111"/>
    <n v="1.5"/>
    <n v="1"/>
    <n v="1.5"/>
    <n v="1.5"/>
    <d v="2022-07-22T00:00:00"/>
    <x v="67"/>
    <s v="Food"/>
    <x v="1"/>
    <b v="1"/>
    <n v="1.5"/>
    <n v="1"/>
    <s v="Popchips Potato "/>
    <s v=" Sea Salt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09340721"/>
    <s v="Wednesday, July 20, 2022"/>
    <s v="Cash"/>
    <n v="142"/>
    <n v="1.5"/>
    <n v="1"/>
    <n v="142"/>
    <n v="1.5"/>
    <n v="1"/>
    <n v="1.5"/>
    <n v="1.5"/>
    <d v="2022-07-22T00:00:00"/>
    <x v="44"/>
    <s v="Carbonated"/>
    <x v="0"/>
    <b v="1"/>
    <n v="1.5"/>
    <n v="1"/>
    <s v="Coca Cola "/>
    <s v=" Zero Sugar"/>
    <m/>
    <s v="Wednesday"/>
    <s v=" July 20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409343716"/>
    <s v="Wednesday, July 20, 2022"/>
    <s v="Cash"/>
    <n v="123"/>
    <n v="1.5"/>
    <n v="1"/>
    <n v="123"/>
    <n v="1.5"/>
    <n v="1"/>
    <n v="1.5"/>
    <n v="1.5"/>
    <d v="2022-07-22T00:00:00"/>
    <x v="53"/>
    <s v="Food"/>
    <x v="1"/>
    <b v="1"/>
    <n v="1.5"/>
    <n v="1"/>
    <s v="CheezIt "/>
    <s v=" White Cheddar"/>
    <m/>
    <s v="Wednesday"/>
    <s v=" July 20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12624402"/>
    <s v="Thursday, July 21, 2022"/>
    <s v="Cash"/>
    <n v="120"/>
    <n v="1.5"/>
    <n v="1"/>
    <n v="120"/>
    <n v="1.5"/>
    <n v="1"/>
    <n v="1.5"/>
    <n v="1.5"/>
    <d v="2022-07-22T00:00:00"/>
    <x v="94"/>
    <s v="Food"/>
    <x v="1"/>
    <b v="1"/>
    <n v="1.5"/>
    <n v="1"/>
    <s v="Doritos Cool Ranch"/>
    <m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12866683"/>
    <s v="Thursday, July 21, 2022"/>
    <s v="Credit"/>
    <n v="132"/>
    <n v="1.5"/>
    <n v="1"/>
    <n v="132"/>
    <n v="1.5"/>
    <n v="1"/>
    <n v="1.5"/>
    <n v="1.5"/>
    <d v="2022-07-22T00:00:00"/>
    <x v="148"/>
    <s v="Food"/>
    <x v="1"/>
    <b v="1"/>
    <n v="1.5"/>
    <n v="1"/>
    <s v="Nature's Bakery Fig Bar "/>
    <s v=" Blueberr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15124415"/>
    <s v="Thursday, July 21, 2022"/>
    <s v="Credit"/>
    <n v="132"/>
    <n v="1.5"/>
    <n v="1"/>
    <n v="132"/>
    <n v="1.5"/>
    <n v="1"/>
    <n v="1.5"/>
    <n v="1.5"/>
    <d v="2022-07-23T00:00:00"/>
    <x v="148"/>
    <s v="Food"/>
    <x v="1"/>
    <b v="1"/>
    <n v="1.5"/>
    <n v="1"/>
    <s v="Nature's Bakery Fig Bar "/>
    <s v=" Blueberr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11011776"/>
    <s v="Thursday, July 21, 2022"/>
    <s v="Cash"/>
    <n v="137"/>
    <n v="2.5"/>
    <n v="1"/>
    <n v="137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11013482"/>
    <s v="Thursday, July 21, 2022"/>
    <s v="Cash"/>
    <n v="138"/>
    <n v="2.5"/>
    <n v="1"/>
    <n v="138"/>
    <n v="2.5"/>
    <n v="1"/>
    <n v="2.5"/>
    <n v="2.5"/>
    <d v="2022-07-22T00:00:00"/>
    <x v="10"/>
    <s v="Food"/>
    <x v="1"/>
    <b v="1"/>
    <n v="2.5"/>
    <n v="1.6666666666666667"/>
    <s v="KitKat "/>
    <s v=" Crisp Wafers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09886933"/>
    <s v="Thursday, July 21, 2022"/>
    <s v="Cash"/>
    <n v="124"/>
    <n v="1.5"/>
    <n v="1"/>
    <n v="124"/>
    <n v="1.5"/>
    <n v="1"/>
    <n v="1.5"/>
    <n v="1.5"/>
    <d v="2022-07-22T00:00:00"/>
    <x v="91"/>
    <s v="Food"/>
    <x v="1"/>
    <b v="1"/>
    <n v="1.5"/>
    <n v="1"/>
    <s v="Cheetos "/>
    <s v=" Crunchy"/>
    <m/>
    <s v="Thursday"/>
    <s v=" July 2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11263816"/>
    <s v="Thursday, July 21, 2022"/>
    <s v="Credit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413677852"/>
    <s v="Thursday, July 21, 2022"/>
    <s v="Credit"/>
    <n v="130"/>
    <n v="2"/>
    <n v="1"/>
    <n v="130"/>
    <n v="2"/>
    <n v="1"/>
    <n v="2"/>
    <n v="2"/>
    <d v="2022-07-22T00:00:00"/>
    <x v="21"/>
    <s v="Food"/>
    <x v="1"/>
    <b v="1"/>
    <n v="2"/>
    <n v="1.3333333333333333"/>
    <s v="Robert Irvine's "/>
    <s v=" Fit Crunch "/>
    <s v="  Chocolate Pea"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11701717"/>
    <s v="Thursday, July 21, 2022"/>
    <s v="Cash"/>
    <n v="131"/>
    <n v="2"/>
    <n v="1"/>
    <n v="131"/>
    <n v="2"/>
    <n v="1"/>
    <n v="2"/>
    <n v="2"/>
    <d v="2022-07-22T00:00:00"/>
    <x v="11"/>
    <s v="Food"/>
    <x v="1"/>
    <b v="1"/>
    <n v="2"/>
    <n v="1.3333333333333333"/>
    <s v="Wonderful Pistachios "/>
    <s v=" Variety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14051230"/>
    <s v="Thursday, July 21, 2022"/>
    <s v="Credit"/>
    <n v="146"/>
    <n v="3.5"/>
    <n v="1"/>
    <n v="146"/>
    <n v="3.5"/>
    <n v="1"/>
    <n v="3.5"/>
    <n v="5"/>
    <d v="2022-07-22T00:00:00"/>
    <x v="88"/>
    <s v="Non Carbonated"/>
    <x v="2"/>
    <b v="1"/>
    <n v="3.5"/>
    <n v="2.3333333333333335"/>
    <s v="Starbucks Doubleshot Energy "/>
    <s v=" Mocha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Poland Springs Water"/>
    <s v="Water"/>
    <n v="15414051230"/>
    <s v="Thursday, July 21, 2022"/>
    <s v="Credit"/>
    <n v="144"/>
    <n v="1.5"/>
    <n v="1"/>
    <n v="144"/>
    <n v="1.5"/>
    <n v="1"/>
    <n v="1.5"/>
    <n v="5"/>
    <d v="2022-07-22T00:00:00"/>
    <x v="29"/>
    <s v="Water"/>
    <x v="3"/>
    <b v="1"/>
    <n v="1.5"/>
    <n v="1"/>
    <s v="Poland Springs Water"/>
    <m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4053980"/>
    <s v="Thursday, July 21, 2022"/>
    <s v="Credit"/>
    <n v="142"/>
    <n v="1.5"/>
    <n v="1"/>
    <n v="142"/>
    <n v="1.5"/>
    <n v="1"/>
    <n v="1.5"/>
    <n v="1.5"/>
    <d v="2022-07-22T00:00:00"/>
    <x v="44"/>
    <s v="Carbonated"/>
    <x v="0"/>
    <b v="1"/>
    <n v="1.5"/>
    <n v="1"/>
    <s v="Coca Cola "/>
    <s v=" Zero Sug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14055564"/>
    <s v="Thursday, July 21, 2022"/>
    <s v="Credit"/>
    <n v="134"/>
    <n v="2"/>
    <n v="1"/>
    <n v="134"/>
    <n v="2"/>
    <n v="1"/>
    <n v="2"/>
    <n v="2"/>
    <d v="2022-07-22T00:00:00"/>
    <x v="11"/>
    <s v="Food"/>
    <x v="1"/>
    <b v="1"/>
    <n v="2"/>
    <n v="1.3333333333333333"/>
    <s v="Wonderful Pistachios "/>
    <s v=" Variety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7010605"/>
    <s v="Thursday, July 21, 2022"/>
    <s v="Cash"/>
    <n v="142"/>
    <n v="1.5"/>
    <n v="1"/>
    <n v="142"/>
    <n v="1.5"/>
    <n v="1"/>
    <n v="1.5"/>
    <n v="1.5"/>
    <d v="2022-07-23T00:00:00"/>
    <x v="44"/>
    <s v="Carbonated"/>
    <x v="0"/>
    <b v="1"/>
    <n v="1.5"/>
    <n v="1"/>
    <s v="Coca Cola "/>
    <s v=" Zero Sugar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14475064"/>
    <s v="Thursday, July 21, 2022"/>
    <s v="Cash"/>
    <n v="114"/>
    <n v="2"/>
    <n v="1"/>
    <n v="114"/>
    <n v="2"/>
    <n v="1"/>
    <n v="2"/>
    <n v="2"/>
    <d v="2022-07-23T00:00:00"/>
    <x v="16"/>
    <s v="Food"/>
    <x v="1"/>
    <b v="1"/>
    <n v="2"/>
    <n v="1.3333333333333333"/>
    <s v="Cheetos "/>
    <s v=" Fleming Hot Crunchy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414501436"/>
    <s v="Thursday, July 21, 2022"/>
    <s v="Cash"/>
    <n v="123"/>
    <n v="1.5"/>
    <n v="1"/>
    <n v="123"/>
    <n v="1.5"/>
    <n v="1"/>
    <n v="1.5"/>
    <n v="1.5"/>
    <d v="2022-07-23T00:00:00"/>
    <x v="53"/>
    <s v="Food"/>
    <x v="1"/>
    <b v="1"/>
    <n v="1.5"/>
    <n v="1"/>
    <s v="CheezIt "/>
    <s v=" White Chedd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12483500"/>
    <s v="Thursday, July 21, 2022"/>
    <s v="Cash"/>
    <n v="140"/>
    <n v="2"/>
    <n v="1"/>
    <n v="140"/>
    <n v="2"/>
    <n v="1"/>
    <n v="2"/>
    <n v="2"/>
    <d v="2022-07-22T00:00:00"/>
    <x v="93"/>
    <s v="Non Carbonated"/>
    <x v="2"/>
    <b v="1"/>
    <n v="2"/>
    <n v="1.3333333333333333"/>
    <s v="Iberia Coconut Water"/>
    <m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411726751"/>
    <s v="Thursday, July 21, 2022"/>
    <s v="Credit"/>
    <n v="110"/>
    <n v="1.5"/>
    <n v="1"/>
    <n v="110"/>
    <n v="1.5"/>
    <n v="1"/>
    <n v="1.5"/>
    <n v="1.5"/>
    <d v="2022-07-22T00:00:00"/>
    <x v="35"/>
    <s v="Food"/>
    <x v="1"/>
    <b v="1"/>
    <n v="1.5"/>
    <n v="1"/>
    <s v="SunChips Multigrain "/>
    <s v=" Harvest Chedd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4609602"/>
    <s v="Thursday, July 21, 2022"/>
    <s v="Cash"/>
    <n v="142"/>
    <n v="1.5"/>
    <n v="1"/>
    <n v="142"/>
    <n v="1.5"/>
    <n v="1"/>
    <n v="1.5"/>
    <n v="1.5"/>
    <d v="2022-07-23T00:00:00"/>
    <x v="44"/>
    <s v="Carbonated"/>
    <x v="0"/>
    <b v="1"/>
    <n v="1.5"/>
    <n v="1"/>
    <s v="Coca Cola "/>
    <s v=" Zero Sug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2722488"/>
    <s v="Thursday, July 21, 2022"/>
    <s v="Credit"/>
    <n v="142"/>
    <n v="1.5"/>
    <n v="1"/>
    <n v="142"/>
    <n v="1.5"/>
    <n v="1"/>
    <n v="1.5"/>
    <n v="1.5"/>
    <d v="2022-07-22T00:00:00"/>
    <x v="44"/>
    <s v="Carbonated"/>
    <x v="0"/>
    <b v="1"/>
    <n v="1.5"/>
    <n v="1"/>
    <s v="Coca Cola "/>
    <s v=" Zero Sugar"/>
    <m/>
    <s v="Thursday"/>
    <s v=" July 21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12958859"/>
    <s v="Thursday, July 21, 2022"/>
    <s v="Credit"/>
    <n v="146"/>
    <n v="3"/>
    <n v="1"/>
    <n v="146"/>
    <n v="3"/>
    <n v="1"/>
    <n v="3"/>
    <n v="3"/>
    <d v="2022-07-22T00:00:00"/>
    <x v="5"/>
    <s v="Carbonated"/>
    <x v="0"/>
    <b v="1"/>
    <n v="3"/>
    <n v="2"/>
    <s v="Monster Energy Original"/>
    <m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11937939"/>
    <s v="Thursday, July 21, 2022"/>
    <s v="Credit"/>
    <n v="138"/>
    <n v="2"/>
    <n v="1"/>
    <n v="138"/>
    <n v="2"/>
    <n v="1"/>
    <n v="2"/>
    <n v="2"/>
    <d v="2022-07-22T00:00:00"/>
    <x v="10"/>
    <s v="Food"/>
    <x v="1"/>
    <b v="1"/>
    <n v="2"/>
    <n v="1.3333333333333333"/>
    <s v="KitKat "/>
    <s v=" Crisp Wafers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2036816"/>
    <s v="Thursday, July 21, 2022"/>
    <s v="Cash"/>
    <n v="142"/>
    <n v="1.5"/>
    <n v="1"/>
    <n v="142"/>
    <n v="1.5"/>
    <n v="1"/>
    <n v="1.5"/>
    <n v="1.5"/>
    <d v="2022-07-22T00:00:00"/>
    <x v="44"/>
    <s v="Carbonated"/>
    <x v="0"/>
    <b v="1"/>
    <n v="1.5"/>
    <n v="1"/>
    <s v="Coca Cola "/>
    <s v=" Zero Sug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13600366"/>
    <s v="Thursday, July 21, 2022"/>
    <s v="Credit"/>
    <n v="143"/>
    <n v="2.75"/>
    <n v="1"/>
    <n v="143"/>
    <n v="2.75"/>
    <n v="1"/>
    <n v="2.75"/>
    <n v="2.75"/>
    <d v="2022-07-22T00:00:00"/>
    <x v="145"/>
    <s v="Non Carbonated"/>
    <x v="2"/>
    <b v="1"/>
    <n v="2.75"/>
    <n v="1.8333333333333333"/>
    <s v="BodyArmor  LYTE "/>
    <s v=" Blueberry Pomegranate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13409693"/>
    <s v="Thursday, July 21, 2022"/>
    <s v="Cash"/>
    <n v="114"/>
    <n v="2"/>
    <n v="1"/>
    <n v="114"/>
    <n v="2"/>
    <n v="1"/>
    <n v="2"/>
    <n v="2"/>
    <d v="2022-07-22T00:00:00"/>
    <x v="16"/>
    <s v="Food"/>
    <x v="1"/>
    <b v="1"/>
    <n v="2"/>
    <n v="1.3333333333333333"/>
    <s v="Cheetos "/>
    <s v=" Fleming Hot Crunch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13414182"/>
    <s v="Thursday, July 21, 2022"/>
    <s v="Cash"/>
    <n v="114"/>
    <n v="2"/>
    <n v="1"/>
    <n v="114"/>
    <n v="2"/>
    <n v="1"/>
    <n v="2"/>
    <n v="2"/>
    <d v="2022-07-22T00:00:00"/>
    <x v="16"/>
    <s v="Food"/>
    <x v="1"/>
    <b v="1"/>
    <n v="2"/>
    <n v="1.3333333333333333"/>
    <s v="Cheetos "/>
    <s v=" Fleming Hot Crunch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13417400"/>
    <s v="Thursday, July 21, 2022"/>
    <s v="Cash"/>
    <n v="111"/>
    <n v="2"/>
    <n v="1"/>
    <n v="111"/>
    <n v="2"/>
    <n v="1"/>
    <n v="2"/>
    <n v="2"/>
    <d v="2022-07-22T00:00:00"/>
    <x v="42"/>
    <s v="Food"/>
    <x v="1"/>
    <b v="1"/>
    <n v="2"/>
    <n v="1.3333333333333333"/>
    <s v="Chesters Fries Flaming hot"/>
    <m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13419281"/>
    <s v="Thursday, July 21, 2022"/>
    <s v="Cash"/>
    <n v="130"/>
    <n v="1.5"/>
    <n v="1"/>
    <n v="130"/>
    <n v="1.5"/>
    <n v="1"/>
    <n v="1.5"/>
    <n v="1.5"/>
    <d v="2022-07-22T00:00:00"/>
    <x v="149"/>
    <s v="Food"/>
    <x v="1"/>
    <b v="1"/>
    <n v="1.5"/>
    <n v="1"/>
    <s v="Nature's Bakery Fig Bar "/>
    <s v=" Raspberr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13422460"/>
    <s v="Thursday, July 21, 2022"/>
    <s v="Cash"/>
    <n v="132"/>
    <n v="1.5"/>
    <n v="1"/>
    <n v="132"/>
    <n v="1.5"/>
    <n v="1"/>
    <n v="1.5"/>
    <n v="1.5"/>
    <d v="2022-07-22T00:00:00"/>
    <x v="148"/>
    <s v="Food"/>
    <x v="1"/>
    <b v="1"/>
    <n v="1.5"/>
    <n v="1"/>
    <s v="Nature's Bakery Fig Bar "/>
    <s v=" Blueberry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13601138"/>
    <s v="Thursday, July 21, 2022"/>
    <s v="Cash"/>
    <n v="145"/>
    <n v="2.5"/>
    <n v="1"/>
    <n v="145"/>
    <n v="2.5"/>
    <n v="1"/>
    <n v="2.5"/>
    <n v="2.5"/>
    <d v="2022-07-22T00:00:00"/>
    <x v="37"/>
    <s v="Non Carbonated"/>
    <x v="2"/>
    <b v="1"/>
    <n v="2.5"/>
    <n v="1.6666666666666667"/>
    <s v="Snapple Diet Tea "/>
    <s v=" Peach Tea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Popchips Potato - Sea Salt"/>
    <s v="Food"/>
    <n v="15413602324"/>
    <s v="Thursday, July 21, 2022"/>
    <s v="Cash"/>
    <n v="111"/>
    <n v="1.5"/>
    <n v="1"/>
    <n v="111"/>
    <n v="1.5"/>
    <n v="1"/>
    <n v="1.5"/>
    <n v="1.5"/>
    <d v="2022-07-22T00:00:00"/>
    <x v="67"/>
    <s v="Food"/>
    <x v="1"/>
    <b v="1"/>
    <n v="1.5"/>
    <n v="1"/>
    <s v="Popchips Potato "/>
    <s v=" Sea Salt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13604162"/>
    <s v="Thursday, July 21, 2022"/>
    <s v="Cash"/>
    <n v="122"/>
    <n v="1.25"/>
    <n v="1"/>
    <n v="122"/>
    <n v="1.25"/>
    <n v="1"/>
    <n v="1.25"/>
    <n v="1.25"/>
    <d v="2022-07-22T00:00:00"/>
    <x v="139"/>
    <s v="Food"/>
    <x v="1"/>
    <b v="1"/>
    <n v="1.25"/>
    <n v="0.83333333333333337"/>
    <s v="Goldfish Baked "/>
    <s v=" Chedd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13607221"/>
    <s v="Thursday, July 21, 2022"/>
    <s v="Credit"/>
    <n v="147"/>
    <n v="2.75"/>
    <n v="1"/>
    <n v="147"/>
    <n v="2.75"/>
    <n v="1"/>
    <n v="2.75"/>
    <n v="2.75"/>
    <d v="2022-07-22T00:00:00"/>
    <x v="131"/>
    <s v="Water"/>
    <x v="3"/>
    <b v="1"/>
    <n v="2.75"/>
    <n v="1.8333333333333333"/>
    <s v="BodyArmor LYTE "/>
    <s v=" Strawberry Lemonade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14340762"/>
    <s v="Thursday, July 21, 2022"/>
    <s v="Cash"/>
    <n v="132"/>
    <n v="1.5"/>
    <n v="1"/>
    <n v="132"/>
    <n v="1.5"/>
    <n v="1"/>
    <n v="1.5"/>
    <n v="1.5"/>
    <d v="2022-07-22T00:00:00"/>
    <x v="148"/>
    <s v="Food"/>
    <x v="1"/>
    <b v="1"/>
    <n v="1.5"/>
    <n v="1"/>
    <s v="Nature's Bakery Fig Bar "/>
    <s v=" Blueberr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13309770"/>
    <s v="Thursday, July 21, 2022"/>
    <s v="Cash"/>
    <n v="132"/>
    <n v="1.5"/>
    <n v="1"/>
    <n v="132"/>
    <n v="1.5"/>
    <n v="1"/>
    <n v="1.5"/>
    <n v="1.5"/>
    <d v="2022-07-22T00:00:00"/>
    <x v="148"/>
    <s v="Food"/>
    <x v="1"/>
    <b v="1"/>
    <n v="1.5"/>
    <n v="1"/>
    <s v="Nature's Bakery Fig Bar "/>
    <s v=" Blueberry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15345740"/>
    <s v="Thursday, July 21, 2022"/>
    <s v="Cash"/>
    <n v="138"/>
    <n v="2"/>
    <n v="1"/>
    <n v="138"/>
    <n v="2"/>
    <n v="1"/>
    <n v="2"/>
    <n v="2"/>
    <d v="2022-07-23T00:00:00"/>
    <x v="10"/>
    <s v="Food"/>
    <x v="1"/>
    <b v="1"/>
    <n v="2"/>
    <n v="1.3333333333333333"/>
    <s v="KitKat "/>
    <s v=" Crisp Wafers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18143497"/>
    <s v="Thursday, July 21, 2022"/>
    <s v="Cash"/>
    <n v="113"/>
    <n v="1.5"/>
    <n v="1"/>
    <n v="113"/>
    <n v="1.5"/>
    <n v="1"/>
    <n v="1.5"/>
    <n v="1.5"/>
    <d v="2022-07-23T00:00:00"/>
    <x v="123"/>
    <s v="Food"/>
    <x v="1"/>
    <b v="1"/>
    <n v="1.5"/>
    <n v="1"/>
    <s v="Pop Corners "/>
    <s v=" White Chedd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18146625"/>
    <s v="Thursday, July 21, 2022"/>
    <s v="Cash"/>
    <n v="113"/>
    <n v="1.5"/>
    <n v="1"/>
    <n v="113"/>
    <n v="1.5"/>
    <n v="1"/>
    <n v="1.5"/>
    <n v="1.5"/>
    <d v="2022-07-23T00:00:00"/>
    <x v="123"/>
    <s v="Food"/>
    <x v="1"/>
    <b v="1"/>
    <n v="1.5"/>
    <n v="1"/>
    <s v="Pop Corners "/>
    <s v=" White Chedd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8150615"/>
    <s v="Thursday, July 21, 2022"/>
    <s v="Cash"/>
    <n v="142"/>
    <n v="1.5"/>
    <n v="1"/>
    <n v="142"/>
    <n v="1.5"/>
    <n v="1"/>
    <n v="1.5"/>
    <n v="1.5"/>
    <d v="2022-07-23T00:00:00"/>
    <x v="44"/>
    <s v="Carbonated"/>
    <x v="0"/>
    <b v="1"/>
    <n v="1.5"/>
    <n v="1"/>
    <s v="Coca Cola "/>
    <s v=" Zero Suga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15349561"/>
    <s v="Thursday, July 21, 2022"/>
    <s v="Cash"/>
    <n v="147"/>
    <n v="2.75"/>
    <n v="1"/>
    <n v="147"/>
    <n v="2.75"/>
    <n v="1"/>
    <n v="2.75"/>
    <n v="2.75"/>
    <d v="2022-07-23T00:00:00"/>
    <x v="131"/>
    <s v="Water"/>
    <x v="3"/>
    <b v="1"/>
    <n v="2.75"/>
    <n v="1.8333333333333333"/>
    <s v="BodyArmor LYTE "/>
    <s v=" Strawberry Lemonade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18153884"/>
    <s v="Thursday, July 21, 2022"/>
    <s v="Cash"/>
    <n v="145"/>
    <n v="2.5"/>
    <n v="1"/>
    <n v="145"/>
    <n v="2.5"/>
    <n v="1"/>
    <n v="2.5"/>
    <n v="2.5"/>
    <d v="2022-07-23T00:00:00"/>
    <x v="37"/>
    <s v="Non Carbonated"/>
    <x v="2"/>
    <b v="1"/>
    <n v="2.5"/>
    <n v="1.6666666666666667"/>
    <s v="Snapple Diet Tea "/>
    <s v=" Peach Tea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18157689"/>
    <s v="Thursday, July 21, 2022"/>
    <s v="Cash"/>
    <n v="121"/>
    <n v="1.5"/>
    <n v="1"/>
    <n v="121"/>
    <n v="1.5"/>
    <n v="1"/>
    <n v="1.5"/>
    <n v="1.5"/>
    <d v="2022-07-23T00:00:00"/>
    <x v="48"/>
    <s v="Food"/>
    <x v="1"/>
    <b v="1"/>
    <n v="1.5"/>
    <n v="1"/>
    <s v="CheezIt "/>
    <s v=" Original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18159413"/>
    <s v="Thursday, July 21, 2022"/>
    <s v="Cash"/>
    <n v="113"/>
    <n v="1.5"/>
    <n v="1"/>
    <n v="113"/>
    <n v="1.5"/>
    <n v="1"/>
    <n v="1.5"/>
    <n v="1.5"/>
    <d v="2022-07-23T00:00:00"/>
    <x v="123"/>
    <s v="Food"/>
    <x v="1"/>
    <b v="1"/>
    <n v="1.5"/>
    <n v="1"/>
    <s v="Pop Corners "/>
    <s v=" White Cheddar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13310304"/>
    <s v="Thursday, July 21, 2022"/>
    <s v="Cash"/>
    <n v="130"/>
    <n v="1.5"/>
    <n v="1"/>
    <n v="130"/>
    <n v="1.5"/>
    <n v="1"/>
    <n v="1.5"/>
    <n v="1.5"/>
    <d v="2022-07-22T00:00:00"/>
    <x v="149"/>
    <s v="Food"/>
    <x v="1"/>
    <b v="1"/>
    <n v="1.5"/>
    <n v="1"/>
    <s v="Nature's Bakery Fig Bar "/>
    <s v=" Raspberr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15993739"/>
    <s v="Thursday, July 21, 2022"/>
    <s v="Cash"/>
    <n v="130"/>
    <n v="1.5"/>
    <n v="1"/>
    <n v="130"/>
    <n v="1.5"/>
    <n v="1"/>
    <n v="1.5"/>
    <n v="1.5"/>
    <d v="2022-07-23T00:00:00"/>
    <x v="149"/>
    <s v="Food"/>
    <x v="1"/>
    <b v="1"/>
    <n v="1.5"/>
    <n v="1"/>
    <s v="Nature's Bakery Fig Bar "/>
    <s v=" Raspberry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15478574"/>
    <s v="Thursday, July 21, 2022"/>
    <s v="Credit"/>
    <n v="113"/>
    <n v="1.5"/>
    <n v="1"/>
    <n v="113"/>
    <n v="1.5"/>
    <n v="1"/>
    <n v="1.5"/>
    <n v="1.5"/>
    <d v="2022-07-23T00:00:00"/>
    <x v="123"/>
    <s v="Food"/>
    <x v="1"/>
    <b v="1"/>
    <n v="1.5"/>
    <n v="1"/>
    <s v="Pop Corners "/>
    <s v=" White Cheddar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13310751"/>
    <s v="Thursday, July 21, 2022"/>
    <s v="Cash"/>
    <n v="113"/>
    <n v="1.5"/>
    <n v="1"/>
    <n v="113"/>
    <n v="1.5"/>
    <n v="1"/>
    <n v="1.5"/>
    <n v="1.5"/>
    <d v="2022-07-22T00:00:00"/>
    <x v="42"/>
    <s v="Food"/>
    <x v="1"/>
    <b v="1"/>
    <n v="1.5"/>
    <n v="1"/>
    <s v="Chesters Fries Flaming hot"/>
    <m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sters Fries Flaming hot"/>
    <s v="Food"/>
    <n v="15418876451"/>
    <s v="Thursday, July 21, 2022"/>
    <s v="Cash"/>
    <n v="113"/>
    <n v="1.5"/>
    <n v="1"/>
    <n v="113"/>
    <n v="1.5"/>
    <n v="1"/>
    <n v="1.5"/>
    <n v="1.5"/>
    <d v="2022-07-23T00:00:00"/>
    <x v="42"/>
    <s v="Food"/>
    <x v="1"/>
    <b v="1"/>
    <n v="1.5"/>
    <n v="1"/>
    <s v="Chesters Fries Flaming hot"/>
    <m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16424250"/>
    <s v="Thursday, July 21, 2022"/>
    <s v="Cash"/>
    <n v="148"/>
    <n v="3"/>
    <n v="1"/>
    <n v="148"/>
    <n v="3"/>
    <n v="1"/>
    <n v="3"/>
    <n v="3"/>
    <d v="2022-07-23T00:00:00"/>
    <x v="106"/>
    <s v="Carbonated"/>
    <x v="0"/>
    <b v="1"/>
    <n v="3"/>
    <n v="2"/>
    <s v="Starbucks Refresher "/>
    <s v=" Real Coconut Water"/>
    <m/>
    <s v="Thursday"/>
    <s v=" July 21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14805540"/>
    <s v="Thursday, July 21, 2022"/>
    <s v="Cash"/>
    <n v="138"/>
    <n v="2"/>
    <n v="1"/>
    <n v="138"/>
    <n v="2"/>
    <n v="1"/>
    <n v="2"/>
    <n v="2"/>
    <d v="2022-07-23T00:00:00"/>
    <x v="10"/>
    <s v="Food"/>
    <x v="1"/>
    <b v="1"/>
    <n v="2"/>
    <n v="1.3333333333333333"/>
    <s v="KitKat "/>
    <s v=" Crisp Wafers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19969454"/>
    <s v="Thursday, July 21, 2022"/>
    <s v="Cash"/>
    <n v="124"/>
    <n v="1.5"/>
    <n v="1"/>
    <n v="124"/>
    <n v="1.5"/>
    <n v="1"/>
    <n v="1.5"/>
    <n v="1.5"/>
    <d v="2022-07-23T00:00:00"/>
    <x v="91"/>
    <s v="Food"/>
    <x v="1"/>
    <b v="1"/>
    <n v="1.5"/>
    <n v="1"/>
    <s v="Cheetos "/>
    <s v=" Crunchy"/>
    <m/>
    <s v="Thursday"/>
    <s v=" July 21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420721421"/>
    <s v="Friday, July 22, 2022"/>
    <s v="Cash"/>
    <n v="125"/>
    <n v="1.5"/>
    <n v="1"/>
    <n v="125"/>
    <n v="1.5"/>
    <n v="1"/>
    <n v="1.5"/>
    <n v="1.5"/>
    <d v="2022-07-23T00:00:00"/>
    <x v="83"/>
    <s v="Food"/>
    <x v="1"/>
    <b v="1"/>
    <n v="1.5"/>
    <n v="1"/>
    <s v="Fritos "/>
    <s v=" Original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20723140"/>
    <s v="Friday, July 22, 2022"/>
    <s v="Cash"/>
    <n v="124"/>
    <n v="1.5"/>
    <n v="1"/>
    <n v="124"/>
    <n v="1.5"/>
    <n v="1"/>
    <n v="1.5"/>
    <n v="1.5"/>
    <d v="2022-07-23T00:00:00"/>
    <x v="91"/>
    <s v="Food"/>
    <x v="1"/>
    <b v="1"/>
    <n v="1.5"/>
    <n v="1"/>
    <s v="Cheetos "/>
    <s v=" Crunchy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17020630"/>
    <s v="Friday, July 22, 2022"/>
    <s v="Cash"/>
    <n v="124"/>
    <n v="1.5"/>
    <n v="1"/>
    <n v="124"/>
    <n v="1.5"/>
    <n v="1"/>
    <n v="1.5"/>
    <n v="1.5"/>
    <d v="2022-07-23T00:00:00"/>
    <x v="91"/>
    <s v="Food"/>
    <x v="1"/>
    <b v="1"/>
    <n v="1.5"/>
    <n v="1"/>
    <s v="Cheetos "/>
    <s v=" Crunchy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15522535"/>
    <s v="Friday, July 22, 2022"/>
    <s v="Credit"/>
    <n v="146"/>
    <n v="3.5"/>
    <n v="1"/>
    <n v="146"/>
    <n v="3.5"/>
    <n v="1"/>
    <n v="3.5"/>
    <n v="3.5"/>
    <d v="2022-07-23T00:00:00"/>
    <x v="88"/>
    <s v="Non Carbonated"/>
    <x v="2"/>
    <b v="1"/>
    <n v="3.5"/>
    <n v="2.3333333333333335"/>
    <s v="Starbucks Doubleshot Energy "/>
    <s v=" Mocha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422155237"/>
    <s v="Friday, July 22, 2022"/>
    <s v="Credit"/>
    <n v="120"/>
    <n v="2.5"/>
    <n v="1"/>
    <n v="120"/>
    <n v="2.5"/>
    <n v="1"/>
    <n v="2.5"/>
    <n v="4"/>
    <d v="2022-07-23T00:00:00"/>
    <x v="135"/>
    <s v="Food"/>
    <x v="1"/>
    <b v="1"/>
    <n v="2.5"/>
    <n v="1.6666666666666667"/>
    <s v="Snyder's of Hanover Pretzel Pieces "/>
    <s v=" Honey Mu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2155237"/>
    <s v="Friday, July 22, 2022"/>
    <s v="Credit"/>
    <n v="142"/>
    <n v="1.5"/>
    <n v="1"/>
    <n v="142"/>
    <n v="1.5"/>
    <n v="1"/>
    <n v="1.5"/>
    <n v="4"/>
    <d v="2022-07-23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415527407"/>
    <s v="Friday, July 22, 2022"/>
    <s v="Cash"/>
    <n v="125"/>
    <n v="1.5"/>
    <n v="1"/>
    <n v="125"/>
    <n v="1.5"/>
    <n v="1"/>
    <n v="1.5"/>
    <n v="1.5"/>
    <d v="2022-07-23T00:00:00"/>
    <x v="83"/>
    <s v="Food"/>
    <x v="1"/>
    <b v="1"/>
    <n v="1.5"/>
    <n v="1"/>
    <s v="Fritos "/>
    <s v=" Original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17022825"/>
    <s v="Friday, July 22, 2022"/>
    <s v="Cash"/>
    <n v="122"/>
    <n v="1.5"/>
    <n v="1"/>
    <n v="122"/>
    <n v="1.5"/>
    <n v="1"/>
    <n v="1.5"/>
    <n v="1.5"/>
    <d v="2022-07-23T00:00:00"/>
    <x v="16"/>
    <s v="Food"/>
    <x v="1"/>
    <b v="1"/>
    <n v="1.5"/>
    <n v="1"/>
    <s v="Cheetos "/>
    <s v=" Fleming Hot Crunchy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17019211"/>
    <s v="Friday, July 22, 2022"/>
    <s v="Cash"/>
    <n v="112"/>
    <n v="1.5"/>
    <n v="1"/>
    <n v="112"/>
    <n v="1.5"/>
    <n v="1"/>
    <n v="1.5"/>
    <n v="1.5"/>
    <d v="2022-07-23T00:00:00"/>
    <x v="141"/>
    <s v="Food"/>
    <x v="1"/>
    <b v="1"/>
    <n v="1.5"/>
    <n v="1"/>
    <s v="Pop Corners "/>
    <s v=" Sweet &amp; Salty Kettle"/>
    <m/>
    <s v="Friday"/>
    <s v=" July 2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16883768"/>
    <s v="Friday, July 22, 2022"/>
    <s v="Credit"/>
    <n v="132"/>
    <n v="2"/>
    <n v="1"/>
    <n v="132"/>
    <n v="2"/>
    <n v="1"/>
    <n v="2"/>
    <n v="2"/>
    <d v="2022-07-23T00:00:00"/>
    <x v="21"/>
    <s v="Food"/>
    <x v="1"/>
    <b v="1"/>
    <n v="2"/>
    <n v="1.3333333333333333"/>
    <s v="Robert Irvine's "/>
    <s v=" Fit Crunch "/>
    <s v="  Chocolate Pea"/>
    <s v="Friday"/>
    <s v=" July 22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416953472"/>
    <s v="Friday, July 22, 2022"/>
    <s v="Cash"/>
    <n v="142"/>
    <n v="1.5"/>
    <n v="1"/>
    <n v="142"/>
    <n v="1.5"/>
    <n v="1"/>
    <n v="1.5"/>
    <n v="1.5"/>
    <d v="2022-07-23T00:00:00"/>
    <x v="92"/>
    <s v="Carbonated"/>
    <x v="0"/>
    <b v="1"/>
    <n v="1.5"/>
    <n v="1"/>
    <s v="Spindrift "/>
    <s v=" Sparkling Water "/>
    <s v=" Pineapple"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18850346"/>
    <s v="Friday, July 22, 2022"/>
    <s v="Credit"/>
    <n v="143"/>
    <n v="2.75"/>
    <n v="1"/>
    <n v="143"/>
    <n v="2.75"/>
    <n v="1"/>
    <n v="2.75"/>
    <n v="2.75"/>
    <d v="2022-07-23T00:00:00"/>
    <x v="145"/>
    <s v="Non Carbonated"/>
    <x v="2"/>
    <b v="1"/>
    <n v="2.75"/>
    <n v="1.8333333333333333"/>
    <s v="BodyArmor  LYTE "/>
    <s v=" Blueberry Pomegranate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18851452"/>
    <s v="Friday, July 22, 2022"/>
    <s v="Credit"/>
    <n v="131"/>
    <n v="2"/>
    <n v="1"/>
    <n v="131"/>
    <n v="2"/>
    <n v="1"/>
    <n v="2"/>
    <n v="2"/>
    <d v="2022-07-23T00:00:00"/>
    <x v="11"/>
    <s v="Food"/>
    <x v="1"/>
    <b v="1"/>
    <n v="2"/>
    <n v="1.3333333333333333"/>
    <s v="Wonderful Pistachios "/>
    <s v=" Variety"/>
    <m/>
    <s v="Friday"/>
    <s v=" July 22"/>
    <n v="2022"/>
    <n v="6527"/>
  </r>
  <r>
    <s v="Processed"/>
    <s v="VJ300320686"/>
    <s v="Earle Asphalt"/>
    <s v="Earle Asphalt x1371"/>
    <n v="35.2750871"/>
    <n v="-90.466769400000004"/>
    <s v="Newtons Fig Bar"/>
    <s v="Food"/>
    <n v="15418884343"/>
    <s v="Friday, July 22, 2022"/>
    <s v="Credit"/>
    <n v="130"/>
    <n v="1.5"/>
    <n v="1"/>
    <n v="130"/>
    <n v="1.5"/>
    <n v="1"/>
    <n v="1.5"/>
    <n v="3.5"/>
    <d v="2022-07-23T00:00:00"/>
    <x v="26"/>
    <s v="Food"/>
    <x v="1"/>
    <b v="1"/>
    <n v="1.5"/>
    <n v="1"/>
    <s v="Newtons Fig Bar"/>
    <m/>
    <m/>
    <s v="Friday"/>
    <s v=" July 2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18884343"/>
    <s v="Friday, July 22, 2022"/>
    <s v="Credit"/>
    <n v="132"/>
    <n v="2"/>
    <n v="1"/>
    <n v="132"/>
    <n v="2"/>
    <n v="1"/>
    <n v="2"/>
    <n v="3.5"/>
    <d v="2022-07-23T00:00:00"/>
    <x v="21"/>
    <s v="Food"/>
    <x v="1"/>
    <b v="1"/>
    <n v="2"/>
    <n v="1.3333333333333333"/>
    <s v="Robert Irvine's "/>
    <s v=" Fit Crunch "/>
    <s v="  Chocolate Pea"/>
    <s v="Friday"/>
    <s v=" July 22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419164615"/>
    <s v="Friday, July 22, 2022"/>
    <s v="Credit"/>
    <n v="147"/>
    <n v="2.5"/>
    <n v="1"/>
    <n v="147"/>
    <n v="2.5"/>
    <n v="1"/>
    <n v="2.5"/>
    <n v="2.5"/>
    <d v="2022-07-23T00:00:00"/>
    <x v="152"/>
    <s v="Non Carbonated"/>
    <x v="2"/>
    <b v="1"/>
    <n v="2.5"/>
    <n v="1.6666666666666667"/>
    <s v="Snapple Tea "/>
    <s v=" Lemon"/>
    <m/>
    <s v="Friday"/>
    <s v=" July 22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422656563"/>
    <s v="Friday, July 22, 2022"/>
    <s v="Credit"/>
    <n v="141"/>
    <n v="1.5"/>
    <n v="1"/>
    <n v="141"/>
    <n v="1.5"/>
    <n v="1"/>
    <n v="1.5"/>
    <n v="1.5"/>
    <d v="2022-07-23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16060994"/>
    <s v="Friday, July 22, 2022"/>
    <s v="Cash"/>
    <n v="130"/>
    <n v="1.5"/>
    <n v="1"/>
    <n v="130"/>
    <n v="1.5"/>
    <n v="1"/>
    <n v="1.5"/>
    <n v="1.5"/>
    <d v="2022-07-23T00:00:00"/>
    <x v="149"/>
    <s v="Food"/>
    <x v="1"/>
    <b v="1"/>
    <n v="1.5"/>
    <n v="1"/>
    <s v="Nature's Bakery Fig Bar "/>
    <s v=" Raspberry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16062013"/>
    <s v="Friday, July 22, 2022"/>
    <s v="Cash"/>
    <n v="137"/>
    <n v="2.5"/>
    <n v="1"/>
    <n v="137"/>
    <n v="2.5"/>
    <n v="1"/>
    <n v="2.5"/>
    <n v="2.5"/>
    <d v="2022-07-23T00:00:00"/>
    <x v="10"/>
    <s v="Food"/>
    <x v="1"/>
    <b v="1"/>
    <n v="2.5"/>
    <n v="1.6666666666666667"/>
    <s v="KitKat "/>
    <s v=" Crisp Wafers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16150086"/>
    <s v="Friday, July 22, 2022"/>
    <s v="Credit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17693344"/>
    <s v="Friday, July 22, 2022"/>
    <s v="Cash"/>
    <n v="137"/>
    <n v="2.5"/>
    <n v="1"/>
    <n v="137"/>
    <n v="2.5"/>
    <n v="1"/>
    <n v="2.5"/>
    <n v="2.5"/>
    <d v="2022-07-23T00:00:00"/>
    <x v="10"/>
    <s v="Food"/>
    <x v="1"/>
    <b v="1"/>
    <n v="2.5"/>
    <n v="1.6666666666666667"/>
    <s v="KitKat "/>
    <s v=" Crisp Wafers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19396897"/>
    <s v="Friday, July 22, 2022"/>
    <s v="Cash"/>
    <n v="137"/>
    <n v="2.5"/>
    <n v="1"/>
    <n v="137"/>
    <n v="2.5"/>
    <n v="1"/>
    <n v="2.5"/>
    <n v="2.5"/>
    <d v="2022-07-23T00:00:00"/>
    <x v="10"/>
    <s v="Food"/>
    <x v="1"/>
    <b v="1"/>
    <n v="2.5"/>
    <n v="1.6666666666666667"/>
    <s v="KitKat "/>
    <s v=" Crisp Wafers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416345422"/>
    <s v="Friday, July 22, 2022"/>
    <s v="Credit"/>
    <n v="133"/>
    <n v="2.5"/>
    <n v="1"/>
    <n v="133"/>
    <n v="2.5"/>
    <n v="1"/>
    <n v="2.5"/>
    <n v="5.5"/>
    <d v="2022-07-30T00:00:00"/>
    <x v="6"/>
    <s v="Food"/>
    <x v="1"/>
    <b v="1"/>
    <n v="2.5"/>
    <n v="1.6666666666666667"/>
    <s v="Seapoint Farms Dry Roasted Edamame "/>
    <s v=" Wasabi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6345422"/>
    <s v="Friday, July 22, 2022"/>
    <s v="Credit"/>
    <n v="142"/>
    <n v="1.5"/>
    <n v="2"/>
    <n v="142"/>
    <n v="1.5"/>
    <n v="2"/>
    <n v="3"/>
    <n v="5.5"/>
    <d v="2022-07-30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16388004"/>
    <s v="Friday, July 22, 2022"/>
    <s v="Credit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23337614"/>
    <s v="Friday, July 22, 2022"/>
    <s v="Cash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18092055"/>
    <s v="Friday, July 22, 2022"/>
    <s v="Cash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Friday"/>
    <s v=" July 22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419772107"/>
    <s v="Friday, July 22, 2022"/>
    <s v="Cash"/>
    <n v="140"/>
    <n v="1.5"/>
    <n v="1"/>
    <n v="140"/>
    <n v="1.5"/>
    <n v="1"/>
    <n v="1.5"/>
    <n v="1.5"/>
    <d v="2022-07-23T00:00:00"/>
    <x v="150"/>
    <s v="Cell is Blank - Dis-regard"/>
    <x v="0"/>
    <b v="1"/>
    <n v="1.5"/>
    <n v="1"/>
    <s v="Canada Dry "/>
    <s v=" Ginger Ale &amp; Lemonde"/>
    <m/>
    <s v="Friday"/>
    <s v=" July 2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416503617"/>
    <s v="Friday, July 22, 2022"/>
    <s v="Cash"/>
    <n v="143"/>
    <n v="2.5"/>
    <n v="1"/>
    <n v="143"/>
    <n v="2.5"/>
    <n v="1"/>
    <n v="2.5"/>
    <n v="2.5"/>
    <d v="2022-07-23T00:00:00"/>
    <x v="37"/>
    <s v="Non Carbonated"/>
    <x v="2"/>
    <b v="1"/>
    <n v="2.5"/>
    <n v="1.6666666666666667"/>
    <s v="Snapple Diet Tea "/>
    <s v=" Peach Tea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19959211"/>
    <s v="Friday, July 22, 2022"/>
    <s v="Credit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23548874"/>
    <s v="Friday, July 22, 2022"/>
    <s v="Cash"/>
    <n v="143"/>
    <n v="2.75"/>
    <n v="1"/>
    <n v="143"/>
    <n v="2.75"/>
    <n v="1"/>
    <n v="2.75"/>
    <n v="2.75"/>
    <d v="2022-07-30T00:00:00"/>
    <x v="145"/>
    <s v="Non Carbonated"/>
    <x v="2"/>
    <b v="1"/>
    <n v="2.75"/>
    <n v="1.8333333333333333"/>
    <s v="BodyArmor  LYTE "/>
    <s v=" Blueberry Pomegranate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20066197"/>
    <s v="Friday, July 22, 2022"/>
    <s v="Cash"/>
    <n v="136"/>
    <n v="2"/>
    <n v="1"/>
    <n v="136"/>
    <n v="2"/>
    <n v="1"/>
    <n v="2"/>
    <n v="2"/>
    <d v="2022-07-30T00:00:00"/>
    <x v="110"/>
    <s v="Food"/>
    <x v="1"/>
    <b v="1"/>
    <n v="2"/>
    <n v="1.3333333333333333"/>
    <s v="Keto Bar "/>
    <s v=" Creamy Peanut Butter Chocolate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23574208"/>
    <s v="Friday, July 22, 2022"/>
    <s v="Cash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20102626"/>
    <s v="Friday, July 22, 2022"/>
    <s v="Cash"/>
    <n v="145"/>
    <n v="2.5"/>
    <n v="1"/>
    <n v="145"/>
    <n v="2.5"/>
    <n v="1"/>
    <n v="2.5"/>
    <n v="2.5"/>
    <d v="2022-07-30T00:00:00"/>
    <x v="37"/>
    <s v="Non Carbonated"/>
    <x v="2"/>
    <b v="1"/>
    <n v="2.5"/>
    <n v="1.6666666666666667"/>
    <s v="Snapple Diet Tea "/>
    <s v=" Peach Tea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23582686"/>
    <s v="Friday, July 22, 2022"/>
    <s v="Cash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416702966"/>
    <s v="Friday, July 22, 2022"/>
    <s v="Credit"/>
    <n v="110"/>
    <n v="1.5"/>
    <n v="1"/>
    <n v="110"/>
    <n v="1.5"/>
    <n v="1"/>
    <n v="1.5"/>
    <n v="1.5"/>
    <d v="2022-07-30T00:00:00"/>
    <x v="35"/>
    <s v="Food"/>
    <x v="1"/>
    <b v="1"/>
    <n v="1.5"/>
    <n v="1"/>
    <s v="SunChips Multigrain "/>
    <s v=" Harvest Chedd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3893371"/>
    <s v="Friday, July 22, 2022"/>
    <s v="Credit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23894251"/>
    <s v="Friday, July 22, 2022"/>
    <s v="Credit"/>
    <n v="112"/>
    <n v="1.5"/>
    <n v="1"/>
    <n v="112"/>
    <n v="1.5"/>
    <n v="1"/>
    <n v="1.5"/>
    <n v="1.5"/>
    <d v="2022-07-30T00:00:00"/>
    <x v="141"/>
    <s v="Food"/>
    <x v="1"/>
    <b v="1"/>
    <n v="1.5"/>
    <n v="1"/>
    <s v="Pop Corners "/>
    <s v=" Sweet &amp; Salty Kettle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18651036"/>
    <s v="Friday, July 22, 2022"/>
    <s v="Credit"/>
    <n v="148"/>
    <n v="3"/>
    <n v="1"/>
    <n v="148"/>
    <n v="3"/>
    <n v="1"/>
    <n v="3"/>
    <n v="3"/>
    <d v="2022-07-30T00:00:00"/>
    <x v="106"/>
    <s v="Carbonated"/>
    <x v="0"/>
    <b v="1"/>
    <n v="3"/>
    <n v="2"/>
    <s v="Starbucks Refresher "/>
    <s v=" Real Coconut Wate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3894842"/>
    <s v="Friday, July 22, 2022"/>
    <s v="Credit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23895482"/>
    <s v="Friday, July 22, 2022"/>
    <s v="Cash"/>
    <n v="121"/>
    <n v="1.5"/>
    <n v="1"/>
    <n v="121"/>
    <n v="1.5"/>
    <n v="1"/>
    <n v="1.5"/>
    <n v="1.5"/>
    <d v="2022-07-30T00:00:00"/>
    <x v="48"/>
    <s v="Food"/>
    <x v="1"/>
    <b v="1"/>
    <n v="1.5"/>
    <n v="1"/>
    <s v="CheezIt "/>
    <s v=" Original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20744304"/>
    <s v="Friday, July 22, 2022"/>
    <s v="Cash"/>
    <n v="122"/>
    <n v="1.25"/>
    <n v="1"/>
    <n v="122"/>
    <n v="1.25"/>
    <n v="1"/>
    <n v="1.25"/>
    <n v="1.25"/>
    <d v="2022-07-30T00:00:00"/>
    <x v="139"/>
    <s v="Food"/>
    <x v="1"/>
    <b v="1"/>
    <n v="1.25"/>
    <n v="0.83333333333333337"/>
    <s v="Goldfish Baked "/>
    <s v=" Chedd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3896068"/>
    <s v="Friday, July 22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20745656"/>
    <s v="Friday, July 22, 2022"/>
    <s v="Cash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Friday"/>
    <s v=" July 2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416873684"/>
    <s v="Friday, July 22, 2022"/>
    <s v="Credit"/>
    <n v="143"/>
    <n v="2.5"/>
    <n v="1"/>
    <n v="143"/>
    <n v="2.5"/>
    <n v="1"/>
    <n v="2.5"/>
    <n v="2.5"/>
    <d v="2022-07-23T00:00:00"/>
    <x v="37"/>
    <s v="Non Carbonated"/>
    <x v="2"/>
    <b v="1"/>
    <n v="2.5"/>
    <n v="1.6666666666666667"/>
    <s v="Snapple Diet Tea "/>
    <s v=" Peach Tea"/>
    <m/>
    <s v="Friday"/>
    <s v=" July 22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23896374"/>
    <s v="Friday, July 22, 2022"/>
    <s v="Credit"/>
    <n v="147"/>
    <n v="2.75"/>
    <n v="1"/>
    <n v="147"/>
    <n v="2.75"/>
    <n v="1"/>
    <n v="2.75"/>
    <n v="2.75"/>
    <d v="2022-07-30T00:00:00"/>
    <x v="131"/>
    <s v="Water"/>
    <x v="3"/>
    <b v="1"/>
    <n v="2.75"/>
    <n v="1.8333333333333333"/>
    <s v="BodyArmor LYTE "/>
    <s v=" Strawberry Lemonade"/>
    <m/>
    <s v="Friday"/>
    <s v=" July 22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423967555"/>
    <s v="Friday, July 22, 2022"/>
    <s v="Cash"/>
    <n v="111"/>
    <n v="1.5"/>
    <n v="1"/>
    <n v="111"/>
    <n v="1.5"/>
    <n v="1"/>
    <n v="1.5"/>
    <n v="1.5"/>
    <d v="2022-07-23T00:00:00"/>
    <x v="60"/>
    <s v="Food"/>
    <x v="1"/>
    <b v="1"/>
    <n v="1.5"/>
    <n v="1"/>
    <s v="SunChips Multigrain "/>
    <s v=" Original"/>
    <m/>
    <s v="Friday"/>
    <s v=" July 2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417411876"/>
    <s v="Friday, July 22, 2022"/>
    <s v="Cash"/>
    <n v="143"/>
    <n v="2.5"/>
    <n v="1"/>
    <n v="143"/>
    <n v="2.5"/>
    <n v="1"/>
    <n v="2.5"/>
    <n v="2.5"/>
    <d v="2022-07-23T00:00:00"/>
    <x v="37"/>
    <s v="Non Carbonated"/>
    <x v="2"/>
    <b v="1"/>
    <n v="2.5"/>
    <n v="1.6666666666666667"/>
    <s v="Snapple Diet Tea "/>
    <s v=" Peach Tea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421064931"/>
    <s v="Friday, July 22, 2022"/>
    <s v="Cash"/>
    <n v="113"/>
    <n v="1.5"/>
    <n v="1"/>
    <n v="113"/>
    <n v="1.5"/>
    <n v="1"/>
    <n v="1.5"/>
    <n v="1.5"/>
    <d v="2022-07-23T00:00:00"/>
    <x v="77"/>
    <s v="Food"/>
    <x v="1"/>
    <b v="1"/>
    <n v="1.5"/>
    <n v="1"/>
    <s v="Doritos Famin Hot Nacho"/>
    <m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21087864"/>
    <s v="Friday, July 22, 2022"/>
    <s v="Cash"/>
    <n v="142"/>
    <n v="1.5"/>
    <n v="1"/>
    <n v="142"/>
    <n v="1.5"/>
    <n v="1"/>
    <n v="1.5"/>
    <n v="1.5"/>
    <d v="2022-07-23T00:00:00"/>
    <x v="156"/>
    <s v="Carbonated"/>
    <x v="0"/>
    <b v="1"/>
    <n v="1.5"/>
    <n v="1"/>
    <s v="Coca Cola "/>
    <s v=" Regular"/>
    <m/>
    <s v="Friday"/>
    <s v=" July 22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421360637"/>
    <s v="Friday, July 22, 2022"/>
    <s v="Cash"/>
    <n v="143"/>
    <n v="2"/>
    <n v="1"/>
    <n v="143"/>
    <n v="2"/>
    <n v="1"/>
    <n v="2"/>
    <n v="2"/>
    <d v="2022-07-23T00:00:00"/>
    <x v="29"/>
    <s v="Water"/>
    <x v="3"/>
    <b v="1"/>
    <n v="2"/>
    <n v="1.3333333333333333"/>
    <s v="Poland Springs Water"/>
    <m/>
    <m/>
    <s v="Friday"/>
    <s v=" July 22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419019148"/>
    <s v="Friday, July 22, 2022"/>
    <s v="Cash"/>
    <n v="140"/>
    <n v="1.5"/>
    <n v="1"/>
    <n v="140"/>
    <n v="1.5"/>
    <n v="1"/>
    <n v="1.5"/>
    <n v="1.5"/>
    <d v="2022-07-23T00:00:00"/>
    <x v="150"/>
    <s v="Cell is Blank - Dis-regard"/>
    <x v="0"/>
    <b v="1"/>
    <n v="1.5"/>
    <n v="1"/>
    <s v="Canada Dry "/>
    <s v=" Ginger Ale &amp; Lemonde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21444832"/>
    <s v="Friday, July 22, 2022"/>
    <s v="Cash"/>
    <n v="141"/>
    <n v="1.5"/>
    <n v="1"/>
    <n v="141"/>
    <n v="1.5"/>
    <n v="1"/>
    <n v="1.5"/>
    <n v="1.5"/>
    <d v="2022-07-23T00:00:00"/>
    <x v="156"/>
    <s v="Carbonated"/>
    <x v="0"/>
    <b v="1"/>
    <n v="1.5"/>
    <n v="1"/>
    <s v="Coca Cola "/>
    <s v=" Regular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21996499"/>
    <s v="Friday, July 22, 2022"/>
    <s v="Cash"/>
    <n v="141"/>
    <n v="1.5"/>
    <n v="1"/>
    <n v="141"/>
    <n v="1.5"/>
    <n v="1"/>
    <n v="1.5"/>
    <n v="1.5"/>
    <d v="2022-07-23T00:00:00"/>
    <x v="156"/>
    <s v="Carbonated"/>
    <x v="0"/>
    <b v="1"/>
    <n v="1.5"/>
    <n v="1"/>
    <s v="Coca Cola "/>
    <s v=" Regular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18477612"/>
    <s v="Friday, July 22, 2022"/>
    <s v="Cash"/>
    <n v="142"/>
    <n v="1.5"/>
    <n v="1"/>
    <n v="142"/>
    <n v="1.5"/>
    <n v="1"/>
    <n v="1.5"/>
    <n v="1.5"/>
    <d v="2022-07-23T00:00:00"/>
    <x v="156"/>
    <s v="Carbonated"/>
    <x v="0"/>
    <b v="1"/>
    <n v="1.5"/>
    <n v="1"/>
    <s v="Coca Cola "/>
    <s v=" Regular"/>
    <m/>
    <s v="Friday"/>
    <s v=" July 22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19406922"/>
    <s v="Saturday, July 23, 2022"/>
    <s v="Cash"/>
    <n v="112"/>
    <n v="2"/>
    <n v="1"/>
    <n v="112"/>
    <n v="2"/>
    <n v="1"/>
    <n v="2"/>
    <n v="2"/>
    <d v="2022-07-23T00:00:00"/>
    <x v="71"/>
    <s v="Food"/>
    <x v="1"/>
    <b v="1"/>
    <n v="2"/>
    <n v="1.3333333333333333"/>
    <s v="Funyuns "/>
    <s v=" Flaming Hot"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22090718"/>
    <s v="Saturday, July 23, 2022"/>
    <s v="Cash"/>
    <n v="112"/>
    <n v="2"/>
    <n v="1"/>
    <n v="112"/>
    <n v="2"/>
    <n v="1"/>
    <n v="2"/>
    <n v="2"/>
    <d v="2022-07-23T00:00:00"/>
    <x v="71"/>
    <s v="Food"/>
    <x v="1"/>
    <b v="1"/>
    <n v="2"/>
    <n v="1.3333333333333333"/>
    <s v="Funyuns "/>
    <s v=" Flaming Hot"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19408648"/>
    <s v="Saturday, July 23, 2022"/>
    <s v="Cash"/>
    <n v="112"/>
    <n v="2"/>
    <n v="1"/>
    <n v="112"/>
    <n v="2"/>
    <n v="1"/>
    <n v="2"/>
    <n v="2"/>
    <d v="2022-07-23T00:00:00"/>
    <x v="71"/>
    <s v="Food"/>
    <x v="1"/>
    <b v="1"/>
    <n v="2"/>
    <n v="1.3333333333333333"/>
    <s v="Funyuns "/>
    <s v=" Flaming Hot"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19054187"/>
    <s v="Saturday, July 23, 2022"/>
    <s v="Cash"/>
    <n v="144"/>
    <n v="3"/>
    <n v="1"/>
    <n v="144"/>
    <n v="3"/>
    <n v="1"/>
    <n v="3"/>
    <n v="3"/>
    <d v="2022-07-23T00:00:00"/>
    <x v="5"/>
    <s v="Carbonated"/>
    <x v="0"/>
    <b v="1"/>
    <n v="3"/>
    <n v="2"/>
    <s v="Monster Energy Original"/>
    <m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19074927"/>
    <s v="Saturday, July 23, 2022"/>
    <s v="Cash"/>
    <n v="141"/>
    <n v="1.5"/>
    <n v="1"/>
    <n v="141"/>
    <n v="1.5"/>
    <n v="1"/>
    <n v="1.5"/>
    <n v="1.5"/>
    <d v="2022-07-23T00:00:00"/>
    <x v="156"/>
    <s v="Carbonated"/>
    <x v="0"/>
    <b v="1"/>
    <n v="1.5"/>
    <n v="1"/>
    <s v="Coca Cola "/>
    <s v=" Regular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20904892"/>
    <s v="Saturday, July 23, 2022"/>
    <s v="Cash"/>
    <n v="140"/>
    <n v="2"/>
    <n v="1"/>
    <n v="140"/>
    <n v="2"/>
    <n v="1"/>
    <n v="2"/>
    <n v="2"/>
    <d v="2022-07-30T00:00:00"/>
    <x v="93"/>
    <s v="Non Carbonated"/>
    <x v="2"/>
    <b v="1"/>
    <n v="2"/>
    <n v="1.3333333333333333"/>
    <s v="Iberia Coconut Water"/>
    <m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20921873"/>
    <s v="Saturday, July 23, 2022"/>
    <s v="Credit"/>
    <n v="145"/>
    <n v="2.5"/>
    <n v="1"/>
    <n v="145"/>
    <n v="2.5"/>
    <n v="1"/>
    <n v="2.5"/>
    <n v="2.5"/>
    <d v="2022-07-30T00:00:00"/>
    <x v="37"/>
    <s v="Non Carbonated"/>
    <x v="2"/>
    <b v="1"/>
    <n v="2.5"/>
    <n v="1.6666666666666667"/>
    <s v="Snapple Diet Tea "/>
    <s v=" Peach Tea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1022268"/>
    <s v="Saturday, July 23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1263247"/>
    <s v="Saturday, July 23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21490692"/>
    <s v="Saturday, July 23, 2022"/>
    <s v="Credit"/>
    <n v="146"/>
    <n v="3.5"/>
    <n v="1"/>
    <n v="146"/>
    <n v="3.5"/>
    <n v="1"/>
    <n v="3.5"/>
    <n v="3.5"/>
    <d v="2022-07-30T00:00:00"/>
    <x v="88"/>
    <s v="Non Carbonated"/>
    <x v="2"/>
    <b v="1"/>
    <n v="3.5"/>
    <n v="2.3333333333333335"/>
    <s v="Starbucks Doubleshot Energy "/>
    <s v=" Mocha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21588450"/>
    <s v="Saturday, July 23, 2022"/>
    <s v="Credit"/>
    <n v="112"/>
    <n v="1.5"/>
    <n v="1"/>
    <n v="112"/>
    <n v="1.5"/>
    <n v="1"/>
    <n v="1.5"/>
    <n v="1.5"/>
    <d v="2022-07-30T00:00:00"/>
    <x v="141"/>
    <s v="Food"/>
    <x v="1"/>
    <b v="1"/>
    <n v="1.5"/>
    <n v="1"/>
    <s v="Pop Corners "/>
    <s v=" Sweet &amp; Salty Kettle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1825049"/>
    <s v="Saturday, July 23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1804374"/>
    <s v="Saturday, July 23, 2022"/>
    <s v="Credit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21898458"/>
    <s v="Saturday, July 23, 2022"/>
    <s v="Cash"/>
    <n v="144"/>
    <n v="3"/>
    <n v="1"/>
    <n v="144"/>
    <n v="3"/>
    <n v="1"/>
    <n v="3"/>
    <n v="3"/>
    <d v="2022-07-23T00:00:00"/>
    <x v="5"/>
    <s v="Carbonated"/>
    <x v="0"/>
    <b v="1"/>
    <n v="3"/>
    <n v="2"/>
    <s v="Monster Energy Original"/>
    <m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21908433"/>
    <s v="Saturday, July 23, 2022"/>
    <s v="Cash"/>
    <n v="144"/>
    <n v="3"/>
    <n v="1"/>
    <n v="144"/>
    <n v="3"/>
    <n v="1"/>
    <n v="3"/>
    <n v="3"/>
    <d v="2022-07-23T00:00:00"/>
    <x v="5"/>
    <s v="Carbonated"/>
    <x v="0"/>
    <b v="1"/>
    <n v="3"/>
    <n v="2"/>
    <s v="Monster Energy Original"/>
    <m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22519822"/>
    <s v="Saturday, July 23, 2022"/>
    <s v="Credit"/>
    <n v="146"/>
    <n v="3.5"/>
    <n v="1"/>
    <n v="146"/>
    <n v="3.5"/>
    <n v="1"/>
    <n v="3.5"/>
    <n v="3.5"/>
    <d v="2022-07-30T00:00:00"/>
    <x v="88"/>
    <s v="Non Carbonated"/>
    <x v="2"/>
    <b v="1"/>
    <n v="3.5"/>
    <n v="2.3333333333333335"/>
    <s v="Starbucks Doubleshot Energy "/>
    <s v=" Mocha"/>
    <m/>
    <s v="Saturday"/>
    <s v=" July 23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5422664876"/>
    <s v="Saturday, July 23, 2022"/>
    <s v="Credit"/>
    <n v="111"/>
    <n v="1.5"/>
    <n v="1"/>
    <n v="111"/>
    <n v="1.5"/>
    <n v="1"/>
    <n v="1.5"/>
    <n v="1.5"/>
    <d v="2022-07-23T00:00:00"/>
    <x v="67"/>
    <s v="Food"/>
    <x v="1"/>
    <b v="1"/>
    <n v="1.5"/>
    <n v="1"/>
    <s v="Popchips Potato "/>
    <s v=" Sea Salt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22579727"/>
    <s v="Saturday, July 23, 2022"/>
    <s v="Credit"/>
    <n v="134"/>
    <n v="2"/>
    <n v="1"/>
    <n v="134"/>
    <n v="2"/>
    <n v="1"/>
    <n v="2"/>
    <n v="2"/>
    <d v="2022-07-30T00:00:00"/>
    <x v="11"/>
    <s v="Food"/>
    <x v="1"/>
    <b v="1"/>
    <n v="2"/>
    <n v="1.3333333333333333"/>
    <s v="Wonderful Pistachios "/>
    <s v=" Variety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22923887"/>
    <s v="Saturday, July 23, 2022"/>
    <s v="Credit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22680738"/>
    <s v="Saturday, July 23, 2022"/>
    <s v="Credit"/>
    <n v="134"/>
    <n v="2"/>
    <n v="1"/>
    <n v="134"/>
    <n v="2"/>
    <n v="1"/>
    <n v="2"/>
    <n v="4.5"/>
    <d v="2022-07-30T00:00:00"/>
    <x v="11"/>
    <s v="Food"/>
    <x v="1"/>
    <b v="1"/>
    <n v="2"/>
    <n v="1.3333333333333333"/>
    <s v="Wonderful Pistachios "/>
    <s v=" Variety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22680738"/>
    <s v="Saturday, July 23, 2022"/>
    <s v="Credit"/>
    <n v="145"/>
    <n v="2.5"/>
    <n v="1"/>
    <n v="145"/>
    <n v="2.5"/>
    <n v="1"/>
    <n v="2.5"/>
    <n v="4.5"/>
    <d v="2022-07-30T00:00:00"/>
    <x v="37"/>
    <s v="Non Carbonated"/>
    <x v="2"/>
    <b v="1"/>
    <n v="2.5"/>
    <n v="1.6666666666666667"/>
    <s v="Snapple Diet Tea "/>
    <s v=" Peach Tea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422770203"/>
    <s v="Saturday, July 23, 2022"/>
    <s v="Credit"/>
    <n v="158"/>
    <n v="2.5"/>
    <n v="1"/>
    <n v="158"/>
    <n v="2.5"/>
    <n v="1"/>
    <n v="2.5"/>
    <n v="2.5"/>
    <d v="2022-07-30T00:00:00"/>
    <x v="134"/>
    <s v="Food"/>
    <x v="1"/>
    <b v="1"/>
    <n v="2.5"/>
    <n v="1.6666666666666667"/>
    <s v="Lenny &amp; Larrys "/>
    <s v=" Chocolate Chip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22973340"/>
    <s v="Saturday, July 23, 2022"/>
    <s v="Cash"/>
    <n v="147"/>
    <n v="2.75"/>
    <n v="1"/>
    <n v="147"/>
    <n v="2.75"/>
    <n v="1"/>
    <n v="2.75"/>
    <n v="2.75"/>
    <d v="2022-07-30T00:00:00"/>
    <x v="131"/>
    <s v="Water"/>
    <x v="3"/>
    <b v="1"/>
    <n v="2.75"/>
    <n v="1.8333333333333333"/>
    <s v="BodyArmor LYTE "/>
    <s v=" Strawberry Lemonade"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422989365"/>
    <s v="Saturday, July 23, 2022"/>
    <s v="Credit"/>
    <n v="145"/>
    <n v="2.75"/>
    <n v="1"/>
    <n v="145"/>
    <n v="2.75"/>
    <n v="1"/>
    <n v="2.75"/>
    <n v="2.75"/>
    <d v="2022-07-23T00:00:00"/>
    <x v="34"/>
    <s v="Water"/>
    <x v="3"/>
    <b v="1"/>
    <n v="2.75"/>
    <n v="1.8333333333333333"/>
    <s v="BodyArmor LYTE  "/>
    <s v=" Peach Mango"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23118498"/>
    <s v="Saturday, July 23, 2022"/>
    <s v="Cash"/>
    <n v="141"/>
    <n v="1.5"/>
    <n v="1"/>
    <n v="141"/>
    <n v="1.5"/>
    <n v="1"/>
    <n v="1.5"/>
    <n v="1.5"/>
    <d v="2022-07-23T00:00:00"/>
    <x v="156"/>
    <s v="Carbonated"/>
    <x v="0"/>
    <b v="1"/>
    <n v="1.5"/>
    <n v="1"/>
    <s v="Coca Cola "/>
    <s v=" Regular"/>
    <m/>
    <s v="Saturday"/>
    <s v=" July 2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23281189"/>
    <s v="Saturday, July 23, 2022"/>
    <s v="Cash"/>
    <n v="141"/>
    <n v="1.5"/>
    <n v="1"/>
    <n v="141"/>
    <n v="1.5"/>
    <n v="1"/>
    <n v="1.5"/>
    <n v="1.5"/>
    <d v="2022-07-23T00:00:00"/>
    <x v="156"/>
    <s v="Carbonated"/>
    <x v="0"/>
    <b v="1"/>
    <n v="1.5"/>
    <n v="1"/>
    <s v="Coca Cola "/>
    <s v=" Regular"/>
    <m/>
    <s v="Saturday"/>
    <s v=" July 23"/>
    <n v="2022"/>
    <n v="6527"/>
  </r>
  <r>
    <s v="Processed"/>
    <s v="VJ300320611"/>
    <s v="Brunswick Sq Mall"/>
    <s v="BSQ Mall x1366 - ATT"/>
    <n v="40.423690999999998"/>
    <n v="-74.380831999999998"/>
    <s v="Starbucks Doubleshot Energy - Coffee"/>
    <m/>
    <n v="15423270080"/>
    <s v="Saturday, July 23, 2022"/>
    <s v="Credit"/>
    <n v="146"/>
    <n v="3.5"/>
    <n v="1"/>
    <n v="146"/>
    <n v="3.5"/>
    <n v="1"/>
    <n v="3.5"/>
    <n v="3.5"/>
    <d v="2022-07-23T00:00:00"/>
    <x v="146"/>
    <s v="Cell is Blank - Dis-regard"/>
    <x v="2"/>
    <b v="1"/>
    <n v="3.5"/>
    <n v="2.3333333333333335"/>
    <s v="Starbucks Doubleshot Energy "/>
    <s v=" Coffee"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23374062"/>
    <s v="Saturday, July 23, 2022"/>
    <s v="Credit"/>
    <n v="146"/>
    <n v="3"/>
    <n v="1"/>
    <n v="146"/>
    <n v="3"/>
    <n v="1"/>
    <n v="3"/>
    <n v="7"/>
    <d v="2022-07-23T00:00:00"/>
    <x v="5"/>
    <s v="Carbonated"/>
    <x v="0"/>
    <b v="1"/>
    <n v="3"/>
    <n v="2"/>
    <s v="Monster Energy Original"/>
    <m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423374062"/>
    <s v="Saturday, July 23, 2022"/>
    <s v="Credit"/>
    <n v="130"/>
    <n v="2"/>
    <n v="1"/>
    <n v="130"/>
    <n v="2"/>
    <n v="1"/>
    <n v="2"/>
    <n v="7"/>
    <d v="2022-07-23T00:00:00"/>
    <x v="10"/>
    <s v="Food"/>
    <x v="1"/>
    <b v="1"/>
    <n v="2"/>
    <n v="1.3333333333333333"/>
    <s v="KitKat "/>
    <s v=" Crisp Wafers"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Wonderful Pistachios - Variety"/>
    <s v="Food"/>
    <n v="15423374062"/>
    <s v="Saturday, July 23, 2022"/>
    <s v="Credit"/>
    <n v="131"/>
    <n v="2"/>
    <n v="1"/>
    <n v="131"/>
    <n v="2"/>
    <n v="1"/>
    <n v="2"/>
    <n v="7"/>
    <d v="2022-07-23T00:00:00"/>
    <x v="11"/>
    <s v="Food"/>
    <x v="1"/>
    <b v="1"/>
    <n v="2"/>
    <n v="1.3333333333333333"/>
    <s v="Wonderful Pistachios "/>
    <s v=" Variety"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23485659"/>
    <s v="Saturday, July 23, 2022"/>
    <s v="Cash"/>
    <n v="146"/>
    <n v="3"/>
    <n v="1"/>
    <n v="146"/>
    <n v="3"/>
    <n v="1"/>
    <n v="3"/>
    <n v="3"/>
    <d v="2022-07-23T00:00:00"/>
    <x v="5"/>
    <s v="Carbonated"/>
    <x v="0"/>
    <b v="1"/>
    <n v="3"/>
    <n v="2"/>
    <s v="Monster Energy Original"/>
    <m/>
    <m/>
    <s v="Saturday"/>
    <s v=" July 23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423964298"/>
    <s v="Saturday, July 23, 2022"/>
    <s v="Cash"/>
    <n v="144"/>
    <n v="2.75"/>
    <n v="1"/>
    <n v="144"/>
    <n v="2.75"/>
    <n v="1"/>
    <n v="2.75"/>
    <n v="2.75"/>
    <d v="2022-07-23T00:00:00"/>
    <x v="81"/>
    <s v="Non Carbonated"/>
    <x v="2"/>
    <b v="1"/>
    <n v="2.75"/>
    <n v="1.8333333333333333"/>
    <s v="Snapple Tea "/>
    <s v=" Raspberry"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24279618"/>
    <s v="Saturday, July 23, 2022"/>
    <s v="Cash"/>
    <n v="144"/>
    <n v="1.5"/>
    <n v="1"/>
    <n v="144"/>
    <n v="1.5"/>
    <n v="1"/>
    <n v="1.5"/>
    <n v="1.5"/>
    <d v="2022-07-23T00:00:00"/>
    <x v="29"/>
    <s v="Water"/>
    <x v="3"/>
    <b v="1"/>
    <n v="1.5"/>
    <n v="1"/>
    <s v="Poland Springs Water"/>
    <m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24281377"/>
    <s v="Saturday, July 23, 2022"/>
    <s v="Cash"/>
    <n v="144"/>
    <n v="1.5"/>
    <n v="1"/>
    <n v="144"/>
    <n v="1.5"/>
    <n v="1"/>
    <n v="1.5"/>
    <n v="1.5"/>
    <d v="2022-07-23T00:00:00"/>
    <x v="29"/>
    <s v="Water"/>
    <x v="3"/>
    <b v="1"/>
    <n v="1.5"/>
    <n v="1"/>
    <s v="Poland Springs Water"/>
    <m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24285466"/>
    <s v="Saturday, July 23, 2022"/>
    <s v="Cash"/>
    <n v="144"/>
    <n v="1.5"/>
    <n v="1"/>
    <n v="144"/>
    <n v="1.5"/>
    <n v="1"/>
    <n v="1.5"/>
    <n v="1.5"/>
    <d v="2022-07-23T00:00:00"/>
    <x v="29"/>
    <s v="Water"/>
    <x v="3"/>
    <b v="1"/>
    <n v="1.5"/>
    <n v="1"/>
    <s v="Poland Springs Water"/>
    <m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24384753"/>
    <s v="Saturday, July 23, 2022"/>
    <s v="Cash"/>
    <n v="144"/>
    <n v="1.5"/>
    <n v="1"/>
    <n v="144"/>
    <n v="1.5"/>
    <n v="1"/>
    <n v="1.5"/>
    <n v="1.5"/>
    <d v="2022-07-23T00:00:00"/>
    <x v="29"/>
    <s v="Water"/>
    <x v="3"/>
    <b v="1"/>
    <n v="1.5"/>
    <n v="1"/>
    <s v="Poland Springs Water"/>
    <m/>
    <m/>
    <s v="Saturday"/>
    <s v=" July 23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424387939"/>
    <s v="Saturday, July 23, 2022"/>
    <s v="Cash"/>
    <n v="141"/>
    <n v="1.5"/>
    <n v="1"/>
    <n v="141"/>
    <n v="1.5"/>
    <n v="1"/>
    <n v="1.5"/>
    <n v="1.5"/>
    <d v="2022-07-23T00:00:00"/>
    <x v="150"/>
    <s v="Cell is Blank - Dis-regard"/>
    <x v="0"/>
    <b v="1"/>
    <n v="1.5"/>
    <n v="1"/>
    <s v="Canada Dry "/>
    <s v=" Ginger Ale &amp; Lemonde"/>
    <m/>
    <s v="Saturday"/>
    <s v=" July 23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5918053"/>
    <s v="Sunday, July 24, 2022"/>
    <s v="Credit"/>
    <n v="142"/>
    <n v="1.5"/>
    <n v="1"/>
    <n v="142"/>
    <n v="1.5"/>
    <n v="1"/>
    <n v="1.5"/>
    <n v="2.75"/>
    <d v="2022-07-30T00:00:00"/>
    <x v="44"/>
    <s v="Carbonated"/>
    <x v="0"/>
    <b v="1"/>
    <n v="1.5"/>
    <n v="1"/>
    <s v="Coca Cola "/>
    <s v=" Zero Sugar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25918053"/>
    <s v="Sunday, July 24, 2022"/>
    <s v="Credit"/>
    <n v="122"/>
    <n v="1.25"/>
    <n v="1"/>
    <n v="122"/>
    <n v="1.25"/>
    <n v="1"/>
    <n v="1.25"/>
    <n v="2.75"/>
    <d v="2022-07-30T00:00:00"/>
    <x v="139"/>
    <s v="Food"/>
    <x v="1"/>
    <b v="1"/>
    <n v="1.25"/>
    <n v="0.83333333333333337"/>
    <s v="Goldfish Baked "/>
    <s v=" Cheddar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25946421"/>
    <s v="Sunday, July 24, 2022"/>
    <s v="Credit"/>
    <n v="146"/>
    <n v="3.5"/>
    <n v="1"/>
    <n v="146"/>
    <n v="3.5"/>
    <n v="1"/>
    <n v="3.5"/>
    <n v="3.5"/>
    <d v="2022-07-30T00:00:00"/>
    <x v="88"/>
    <s v="Non Carbonated"/>
    <x v="2"/>
    <b v="1"/>
    <n v="3.5"/>
    <n v="2.3333333333333335"/>
    <s v="Starbucks Doubleshot Energy "/>
    <s v=" Mocha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425949395"/>
    <s v="Sunday, July 24, 2022"/>
    <s v="Credit"/>
    <n v="155"/>
    <n v="4"/>
    <n v="1"/>
    <n v="155"/>
    <n v="4"/>
    <n v="1"/>
    <n v="4"/>
    <n v="4"/>
    <d v="2022-07-30T00:00:00"/>
    <x v="143"/>
    <s v="Cell is Blank - Dis-regard"/>
    <x v="1"/>
    <b v="1"/>
    <n v="4"/>
    <n v="2.6666666666666665"/>
    <s v="Oreo Mini "/>
    <s v=" Go Paks"/>
    <m/>
    <s v="Sunday"/>
    <s v=" July 24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426071135"/>
    <s v="Sunday, July 24, 2022"/>
    <s v="Credit"/>
    <n v="145"/>
    <n v="2.5"/>
    <n v="1"/>
    <n v="145"/>
    <n v="2.5"/>
    <n v="1"/>
    <n v="2.5"/>
    <n v="2.5"/>
    <d v="2022-07-24T00:00:00"/>
    <x v="152"/>
    <s v="Non Carbonated"/>
    <x v="2"/>
    <b v="1"/>
    <n v="2.5"/>
    <n v="1.6666666666666667"/>
    <s v="Snapple Tea "/>
    <s v=" Lemon"/>
    <m/>
    <s v="Sunday"/>
    <s v=" July 24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426160749"/>
    <s v="Sunday, July 24, 2022"/>
    <s v="Cash"/>
    <n v="140"/>
    <n v="1.5"/>
    <n v="1"/>
    <n v="140"/>
    <n v="1.5"/>
    <n v="1"/>
    <n v="1.5"/>
    <n v="1.5"/>
    <d v="2022-07-24T00:00:00"/>
    <x v="150"/>
    <s v="Cell is Blank - Dis-regard"/>
    <x v="0"/>
    <b v="1"/>
    <n v="1.5"/>
    <n v="1"/>
    <s v="Canada Dry "/>
    <s v=" Ginger Ale &amp; Lemonde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26205908"/>
    <s v="Sunday, July 24, 2022"/>
    <s v="Cash"/>
    <n v="136"/>
    <n v="2"/>
    <n v="1"/>
    <n v="136"/>
    <n v="2"/>
    <n v="1"/>
    <n v="2"/>
    <n v="2"/>
    <d v="2022-07-30T00:00:00"/>
    <x v="110"/>
    <s v="Food"/>
    <x v="1"/>
    <b v="1"/>
    <n v="2"/>
    <n v="1.3333333333333333"/>
    <s v="Keto Bar "/>
    <s v=" Creamy Peanut Butter Chocolate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26216388"/>
    <s v="Sunday, July 24, 2022"/>
    <s v="Cash"/>
    <n v="121"/>
    <n v="1.5"/>
    <n v="1"/>
    <n v="121"/>
    <n v="1.5"/>
    <n v="1"/>
    <n v="1.5"/>
    <n v="1.5"/>
    <d v="2022-07-30T00:00:00"/>
    <x v="48"/>
    <s v="Food"/>
    <x v="1"/>
    <b v="1"/>
    <n v="1.5"/>
    <n v="1"/>
    <s v="CheezIt "/>
    <s v=" Original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26240627"/>
    <s v="Sunday, July 24, 2022"/>
    <s v="Credit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26246211"/>
    <s v="Sunday, July 24, 2022"/>
    <s v="Credit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Snapple Diet Tea - Peach Tea"/>
    <s v="Non Carbonated"/>
    <n v="15426291681"/>
    <s v="Sunday, July 24, 2022"/>
    <s v="Credit"/>
    <n v="145"/>
    <n v="2.5"/>
    <n v="1"/>
    <n v="145"/>
    <n v="2.5"/>
    <n v="1"/>
    <n v="2.5"/>
    <n v="2.5"/>
    <d v="2022-07-30T00:00:00"/>
    <x v="37"/>
    <s v="Non Carbonated"/>
    <x v="2"/>
    <b v="1"/>
    <n v="2.5"/>
    <n v="1.6666666666666667"/>
    <s v="Snapple Diet Tea "/>
    <s v=" Peach Tea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26367800"/>
    <s v="Sunday, July 24, 2022"/>
    <s v="Cash"/>
    <n v="122"/>
    <n v="1.25"/>
    <n v="1"/>
    <n v="122"/>
    <n v="1.25"/>
    <n v="1"/>
    <n v="1.25"/>
    <n v="1.25"/>
    <d v="2022-07-30T00:00:00"/>
    <x v="139"/>
    <s v="Food"/>
    <x v="1"/>
    <b v="1"/>
    <n v="1.25"/>
    <n v="0.83333333333333337"/>
    <s v="Goldfish Baked "/>
    <s v=" Cheddar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426375080"/>
    <s v="Sunday, July 24, 2022"/>
    <s v="Cash"/>
    <n v="120"/>
    <n v="2.5"/>
    <n v="1"/>
    <n v="120"/>
    <n v="2.5"/>
    <n v="1"/>
    <n v="2.5"/>
    <n v="2.5"/>
    <d v="2022-07-30T00:00:00"/>
    <x v="135"/>
    <s v="Food"/>
    <x v="1"/>
    <b v="1"/>
    <n v="2.5"/>
    <n v="1.6666666666666667"/>
    <s v="Snyder's of Hanover Pretzel Pieces "/>
    <s v=" Honey Mu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26410991"/>
    <s v="Sunday, July 24, 2022"/>
    <s v="Credit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Sunday"/>
    <s v=" July 24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426422563"/>
    <s v="Sunday, July 24, 2022"/>
    <s v="Credit"/>
    <n v="156"/>
    <n v="3"/>
    <n v="1"/>
    <n v="156"/>
    <n v="3"/>
    <n v="1"/>
    <n v="3"/>
    <n v="3"/>
    <d v="2022-07-30T00:00:00"/>
    <x v="144"/>
    <s v="Cell is Blank - Dis-regard"/>
    <x v="1"/>
    <b v="1"/>
    <n v="3"/>
    <n v="2"/>
    <s v="Teddy Grahams "/>
    <s v=" Go Paks"/>
    <m/>
    <s v="Sunday"/>
    <s v=" July 24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26823341"/>
    <s v="Sunday, July 24, 2022"/>
    <s v="Cash"/>
    <n v="144"/>
    <n v="1.5"/>
    <n v="1"/>
    <n v="144"/>
    <n v="1.5"/>
    <n v="1"/>
    <n v="1.5"/>
    <n v="1.5"/>
    <d v="2022-07-24T00:00:00"/>
    <x v="29"/>
    <s v="Water"/>
    <x v="3"/>
    <b v="1"/>
    <n v="1.5"/>
    <n v="1"/>
    <s v="Poland Springs Water"/>
    <m/>
    <m/>
    <s v="Sunday"/>
    <s v=" July 24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27877253"/>
    <s v="Monday, July 25, 2022"/>
    <s v="Credit"/>
    <n v="130"/>
    <n v="1.5"/>
    <n v="2"/>
    <n v="130"/>
    <n v="1.5"/>
    <n v="2"/>
    <n v="3"/>
    <n v="5.5"/>
    <d v="2022-07-25T00:00:00"/>
    <x v="149"/>
    <s v="Food"/>
    <x v="1"/>
    <b v="1"/>
    <n v="1.5"/>
    <n v="1"/>
    <s v="Nature's Bakery Fig Bar "/>
    <s v=" Raspberry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27877253"/>
    <s v="Monday, July 25, 2022"/>
    <s v="Credit"/>
    <n v="145"/>
    <n v="2.5"/>
    <n v="1"/>
    <n v="145"/>
    <n v="2.5"/>
    <n v="1"/>
    <n v="2.5"/>
    <n v="5.5"/>
    <d v="2022-07-25T00:00:00"/>
    <x v="152"/>
    <s v="Non Carbonated"/>
    <x v="2"/>
    <b v="1"/>
    <n v="2.5"/>
    <n v="1.6666666666666667"/>
    <s v="Snapple Tea "/>
    <s v=" Lemon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27878435"/>
    <s v="Monday, July 25, 2022"/>
    <s v="Credit"/>
    <n v="148"/>
    <n v="3.5"/>
    <n v="1"/>
    <n v="148"/>
    <n v="3.5"/>
    <n v="1"/>
    <n v="3.5"/>
    <n v="5"/>
    <d v="2022-07-25T00:00:00"/>
    <x v="45"/>
    <s v="Carbonated"/>
    <x v="0"/>
    <b v="1"/>
    <n v="3.5"/>
    <n v="2.3333333333333335"/>
    <s v="Red Bull "/>
    <s v=" Original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27878435"/>
    <s v="Monday, July 25, 2022"/>
    <s v="Credit"/>
    <n v="130"/>
    <n v="1.5"/>
    <n v="1"/>
    <n v="130"/>
    <n v="1.5"/>
    <n v="1"/>
    <n v="1.5"/>
    <n v="5"/>
    <d v="2022-07-25T00:00:00"/>
    <x v="149"/>
    <s v="Food"/>
    <x v="1"/>
    <b v="1"/>
    <n v="1.5"/>
    <n v="1"/>
    <s v="Nature's Bakery Fig Bar "/>
    <s v=" Raspberry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27969227"/>
    <s v="Monday, July 25, 2022"/>
    <s v="Cash"/>
    <n v="147"/>
    <n v="2.5"/>
    <n v="1"/>
    <n v="147"/>
    <n v="2.5"/>
    <n v="1"/>
    <n v="2.5"/>
    <n v="2.5"/>
    <d v="2022-07-25T00:00:00"/>
    <x v="157"/>
    <s v="Non Carbonated"/>
    <x v="2"/>
    <b v="1"/>
    <n v="2.5"/>
    <n v="1.6666666666666667"/>
    <s v="Snapple Tea "/>
    <s v=" Peach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27969812"/>
    <s v="Monday, July 25, 2022"/>
    <s v="Cash"/>
    <n v="138"/>
    <n v="2.5"/>
    <n v="1"/>
    <n v="138"/>
    <n v="2.5"/>
    <n v="1"/>
    <n v="2.5"/>
    <n v="2.5"/>
    <d v="2022-07-25T00:00:00"/>
    <x v="10"/>
    <s v="Food"/>
    <x v="1"/>
    <b v="1"/>
    <n v="2.5"/>
    <n v="1.6666666666666667"/>
    <s v="KitKat "/>
    <s v=" Crisp Wafers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28113412"/>
    <s v="Monday, July 25, 2022"/>
    <s v="Cash"/>
    <n v="147"/>
    <n v="2.5"/>
    <n v="1"/>
    <n v="147"/>
    <n v="2.5"/>
    <n v="1"/>
    <n v="2.5"/>
    <n v="2.5"/>
    <d v="2022-07-25T00:00:00"/>
    <x v="157"/>
    <s v="Non Carbonated"/>
    <x v="2"/>
    <b v="1"/>
    <n v="2.5"/>
    <n v="1.6666666666666667"/>
    <s v="Snapple Tea "/>
    <s v=" Peach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28114564"/>
    <s v="Monday, July 25, 2022"/>
    <s v="Cash"/>
    <n v="147"/>
    <n v="2.5"/>
    <n v="1"/>
    <n v="147"/>
    <n v="2.5"/>
    <n v="1"/>
    <n v="2.5"/>
    <n v="2.5"/>
    <d v="2022-07-25T00:00:00"/>
    <x v="157"/>
    <s v="Non Carbonated"/>
    <x v="2"/>
    <b v="1"/>
    <n v="2.5"/>
    <n v="1.6666666666666667"/>
    <s v="Snapple Tea "/>
    <s v=" Peach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428562218"/>
    <s v="Monday, July 25, 2022"/>
    <s v="Credit"/>
    <n v="130"/>
    <n v="2"/>
    <n v="1"/>
    <n v="130"/>
    <n v="2"/>
    <n v="1"/>
    <n v="2"/>
    <n v="2"/>
    <d v="2022-07-30T00:00:00"/>
    <x v="21"/>
    <s v="Food"/>
    <x v="1"/>
    <b v="1"/>
    <n v="2"/>
    <n v="1.3333333333333333"/>
    <s v="Robert Irvine's "/>
    <s v=" Fit Crunch "/>
    <s v="  Chocolate Pea"/>
    <s v="Monday"/>
    <s v=" July 25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428713613"/>
    <s v="Monday, July 25, 2022"/>
    <s v="Credit"/>
    <n v="133"/>
    <n v="2"/>
    <n v="1"/>
    <n v="133"/>
    <n v="2"/>
    <n v="1"/>
    <n v="2"/>
    <n v="2"/>
    <d v="2022-07-25T00:00:00"/>
    <x v="11"/>
    <s v="Food"/>
    <x v="1"/>
    <b v="1"/>
    <n v="2"/>
    <n v="1.3333333333333333"/>
    <s v="Wonderful Pistachios "/>
    <s v=" Variety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28830244"/>
    <s v="Monday, July 25, 2022"/>
    <s v="Credit"/>
    <n v="142"/>
    <n v="1.5"/>
    <n v="1"/>
    <n v="142"/>
    <n v="1.5"/>
    <n v="1"/>
    <n v="1.5"/>
    <n v="3"/>
    <d v="2022-07-30T00:00:00"/>
    <x v="44"/>
    <s v="Carbonated"/>
    <x v="0"/>
    <b v="1"/>
    <n v="1.5"/>
    <n v="1"/>
    <s v="Coca Cola "/>
    <s v=" Zero Sugar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428830244"/>
    <s v="Monday, July 25, 2022"/>
    <s v="Credit"/>
    <n v="123"/>
    <n v="1.5"/>
    <n v="1"/>
    <n v="123"/>
    <n v="1.5"/>
    <n v="1"/>
    <n v="1.5"/>
    <n v="3"/>
    <d v="2022-07-30T00:00:00"/>
    <x v="53"/>
    <s v="Food"/>
    <x v="1"/>
    <b v="1"/>
    <n v="1.5"/>
    <n v="1"/>
    <s v="CheezIt "/>
    <s v=" White Cheddar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429206817"/>
    <s v="Monday, July 25, 2022"/>
    <s v="Cash"/>
    <n v="130"/>
    <n v="2"/>
    <n v="1"/>
    <n v="130"/>
    <n v="2"/>
    <n v="1"/>
    <n v="2"/>
    <n v="2"/>
    <d v="2022-07-30T00:00:00"/>
    <x v="21"/>
    <s v="Food"/>
    <x v="1"/>
    <b v="1"/>
    <n v="2"/>
    <n v="1.3333333333333333"/>
    <s v="Robert Irvine's "/>
    <s v=" Fit Crunch "/>
    <s v="  Chocolate Pea"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429518591"/>
    <s v="Monday, July 25, 2022"/>
    <s v="Cash"/>
    <n v="130"/>
    <n v="2"/>
    <n v="1"/>
    <n v="130"/>
    <n v="2"/>
    <n v="1"/>
    <n v="2"/>
    <n v="2"/>
    <d v="2022-07-30T00:00:00"/>
    <x v="21"/>
    <s v="Food"/>
    <x v="1"/>
    <b v="1"/>
    <n v="2"/>
    <n v="1.3333333333333333"/>
    <s v="Robert Irvine's "/>
    <s v=" Fit Crunch "/>
    <s v="  Chocolate Pea"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430501346"/>
    <s v="Monday, July 25, 2022"/>
    <s v="Cash"/>
    <n v="165"/>
    <n v="3"/>
    <n v="1"/>
    <n v="165"/>
    <n v="3"/>
    <n v="1"/>
    <n v="3"/>
    <n v="3"/>
    <d v="2022-07-30T00:00:00"/>
    <x v="155"/>
    <s v="Food"/>
    <x v="1"/>
    <b v="1"/>
    <n v="3"/>
    <n v="2"/>
    <s v="Pringles "/>
    <s v=" Sour Cream &amp; Onion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30551287"/>
    <s v="Monday, July 25, 2022"/>
    <s v="Cash"/>
    <n v="144"/>
    <n v="3"/>
    <n v="1"/>
    <n v="144"/>
    <n v="3"/>
    <n v="1"/>
    <n v="3"/>
    <n v="3"/>
    <d v="2022-07-25T00:00:00"/>
    <x v="5"/>
    <s v="Carbonated"/>
    <x v="0"/>
    <b v="1"/>
    <n v="3"/>
    <n v="2"/>
    <s v="Monster Energy Original"/>
    <m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30665856"/>
    <s v="Monday, July 25, 2022"/>
    <s v="Cash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Monday"/>
    <s v=" July 2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30857010"/>
    <s v="Monday, July 25, 2022"/>
    <s v="Cash"/>
    <n v="144"/>
    <n v="1.5"/>
    <n v="1"/>
    <n v="144"/>
    <n v="1.5"/>
    <n v="1"/>
    <n v="1.5"/>
    <n v="1.5"/>
    <d v="2022-07-25T00:00:00"/>
    <x v="29"/>
    <s v="Water"/>
    <x v="3"/>
    <b v="1"/>
    <n v="1.5"/>
    <n v="1"/>
    <s v="Poland Springs Water"/>
    <m/>
    <m/>
    <s v="Monday"/>
    <s v=" July 2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30978032"/>
    <s v="Monday, July 25, 2022"/>
    <s v="Cash"/>
    <n v="144"/>
    <n v="1.5"/>
    <n v="1"/>
    <n v="144"/>
    <n v="1.5"/>
    <n v="1"/>
    <n v="1.5"/>
    <n v="1.5"/>
    <d v="2022-07-25T00:00:00"/>
    <x v="29"/>
    <s v="Water"/>
    <x v="3"/>
    <b v="1"/>
    <n v="1.5"/>
    <n v="1"/>
    <s v="Poland Springs Water"/>
    <m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31035130"/>
    <s v="Monday, July 25, 2022"/>
    <s v="Cash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Pop Corners - White Cheddar"/>
    <s v="Food"/>
    <n v="15431058002"/>
    <s v="Monday, July 25, 2022"/>
    <s v="Cash"/>
    <n v="113"/>
    <n v="1.5"/>
    <n v="1"/>
    <n v="113"/>
    <n v="1.5"/>
    <n v="1"/>
    <n v="1.5"/>
    <n v="1.5"/>
    <d v="2022-07-30T00:00:00"/>
    <x v="123"/>
    <s v="Food"/>
    <x v="1"/>
    <b v="1"/>
    <n v="1.5"/>
    <n v="1"/>
    <s v="Pop Corners "/>
    <s v=" White Cheddar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31193202"/>
    <s v="Monday, July 25, 2022"/>
    <s v="Cash"/>
    <n v="111"/>
    <n v="1.5"/>
    <n v="1"/>
    <n v="111"/>
    <n v="1.5"/>
    <n v="1"/>
    <n v="1.5"/>
    <n v="1.5"/>
    <d v="2022-07-25T00:00:00"/>
    <x v="95"/>
    <s v="Food"/>
    <x v="1"/>
    <b v="1"/>
    <n v="1.5"/>
    <n v="1"/>
    <s v="Lays "/>
    <s v=" Classic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31351432"/>
    <s v="Monday, July 25, 2022"/>
    <s v="Cash"/>
    <n v="132"/>
    <n v="1.5"/>
    <n v="1"/>
    <n v="132"/>
    <n v="1.5"/>
    <n v="1"/>
    <n v="1.5"/>
    <n v="1.5"/>
    <d v="2022-07-25T00:00:00"/>
    <x v="148"/>
    <s v="Food"/>
    <x v="1"/>
    <b v="1"/>
    <n v="1.5"/>
    <n v="1"/>
    <s v="Nature's Bakery Fig Bar "/>
    <s v=" Blueberry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431386736"/>
    <s v="Monday, July 25, 2022"/>
    <s v="Credit"/>
    <n v="130"/>
    <n v="2"/>
    <n v="1"/>
    <n v="130"/>
    <n v="2"/>
    <n v="1"/>
    <n v="2"/>
    <n v="2"/>
    <d v="2022-07-30T00:00:00"/>
    <x v="21"/>
    <s v="Food"/>
    <x v="1"/>
    <b v="1"/>
    <n v="2"/>
    <n v="1.3333333333333333"/>
    <s v="Robert Irvine's "/>
    <s v=" Fit Crunch "/>
    <s v="  Chocolate Pea"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31392023"/>
    <s v="Monday, July 25, 2022"/>
    <s v="Cash"/>
    <n v="122"/>
    <n v="1.25"/>
    <n v="1"/>
    <n v="122"/>
    <n v="1.25"/>
    <n v="1"/>
    <n v="1.25"/>
    <n v="1.25"/>
    <d v="2022-07-30T00:00:00"/>
    <x v="139"/>
    <s v="Food"/>
    <x v="1"/>
    <b v="1"/>
    <n v="1.25"/>
    <n v="0.83333333333333337"/>
    <s v="Goldfish Baked "/>
    <s v=" Cheddar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31493393"/>
    <s v="Monday, July 25, 2022"/>
    <s v="Cash"/>
    <n v="111"/>
    <n v="1.5"/>
    <n v="1"/>
    <n v="111"/>
    <n v="1.5"/>
    <n v="1"/>
    <n v="1.5"/>
    <n v="1.5"/>
    <d v="2022-07-25T00:00:00"/>
    <x v="95"/>
    <s v="Food"/>
    <x v="1"/>
    <b v="1"/>
    <n v="1.5"/>
    <n v="1"/>
    <s v="Lays "/>
    <s v=" Classic"/>
    <m/>
    <s v="Monday"/>
    <s v=" July 25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431593804"/>
    <s v="Monday, July 25, 2022"/>
    <s v="Credit"/>
    <n v="145"/>
    <n v="2.5"/>
    <n v="1"/>
    <n v="145"/>
    <n v="2.5"/>
    <n v="1"/>
    <n v="2.5"/>
    <n v="2.5"/>
    <d v="2022-07-25T00:00:00"/>
    <x v="152"/>
    <s v="Non Carbonated"/>
    <x v="2"/>
    <b v="1"/>
    <n v="2.5"/>
    <n v="1.6666666666666667"/>
    <s v="Snapple Tea "/>
    <s v=" Lemon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31652088"/>
    <s v="Monday, July 25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31690496"/>
    <s v="Monday, July 25, 2022"/>
    <s v="Cash"/>
    <n v="121"/>
    <n v="1.5"/>
    <n v="1"/>
    <n v="121"/>
    <n v="1.5"/>
    <n v="1"/>
    <n v="1.5"/>
    <n v="1.5"/>
    <d v="2022-07-30T00:00:00"/>
    <x v="48"/>
    <s v="Food"/>
    <x v="1"/>
    <b v="1"/>
    <n v="1.5"/>
    <n v="1"/>
    <s v="CheezIt "/>
    <s v=" Original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31694748"/>
    <s v="Monday, July 25, 2022"/>
    <s v="Cash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31696644"/>
    <s v="Monday, July 25, 2022"/>
    <s v="Cash"/>
    <n v="122"/>
    <n v="1.25"/>
    <n v="1"/>
    <n v="122"/>
    <n v="1.25"/>
    <n v="1"/>
    <n v="1.25"/>
    <n v="1.25"/>
    <d v="2022-07-30T00:00:00"/>
    <x v="139"/>
    <s v="Food"/>
    <x v="1"/>
    <b v="1"/>
    <n v="1.25"/>
    <n v="0.83333333333333337"/>
    <s v="Goldfish Baked "/>
    <s v=" Cheddar"/>
    <m/>
    <s v="Monday"/>
    <s v=" July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31819501"/>
    <s v="Monday, July 25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Monday"/>
    <s v=" July 25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431867758"/>
    <s v="Monday, July 25, 2022"/>
    <s v="Credit"/>
    <n v="142"/>
    <n v="2"/>
    <n v="1"/>
    <n v="142"/>
    <n v="2"/>
    <n v="1"/>
    <n v="2"/>
    <n v="2"/>
    <d v="2022-07-25T00:00:00"/>
    <x v="93"/>
    <s v="Non Carbonated"/>
    <x v="2"/>
    <b v="1"/>
    <n v="2"/>
    <n v="1.3333333333333333"/>
    <s v="Iberia Coconut Water"/>
    <m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31978273"/>
    <s v="Monday, July 25, 2022"/>
    <s v="Cash"/>
    <n v="140"/>
    <n v="1.5"/>
    <n v="1"/>
    <n v="140"/>
    <n v="1.5"/>
    <n v="1"/>
    <n v="1.5"/>
    <n v="1.5"/>
    <d v="2022-07-25T00:00:00"/>
    <x v="70"/>
    <s v="Carbonated"/>
    <x v="0"/>
    <b v="1"/>
    <n v="1.5"/>
    <n v="1"/>
    <s v="Sunkist Soda "/>
    <s v=" Orange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31978336"/>
    <s v="Monday, July 25, 2022"/>
    <s v="Cash"/>
    <n v="121"/>
    <n v="1.5"/>
    <n v="1"/>
    <n v="121"/>
    <n v="1.5"/>
    <n v="1"/>
    <n v="1.5"/>
    <n v="1.5"/>
    <d v="2022-07-25T00:00:00"/>
    <x v="90"/>
    <s v="Food"/>
    <x v="1"/>
    <b v="1"/>
    <n v="1.5"/>
    <n v="1"/>
    <s v="Doritos Nacho Cheese"/>
    <m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32350172"/>
    <s v="Monday, July 25, 2022"/>
    <s v="Cash"/>
    <n v="140"/>
    <n v="1.5"/>
    <n v="1"/>
    <n v="140"/>
    <n v="1.5"/>
    <n v="1"/>
    <n v="1.5"/>
    <n v="1.5"/>
    <d v="2022-07-25T00:00:00"/>
    <x v="70"/>
    <s v="Carbonated"/>
    <x v="0"/>
    <b v="1"/>
    <n v="1.5"/>
    <n v="1"/>
    <s v="Sunkist Soda "/>
    <s v=" Orange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32350111"/>
    <s v="Monday, July 25, 2022"/>
    <s v="Cash"/>
    <n v="111"/>
    <n v="1.5"/>
    <n v="1"/>
    <n v="111"/>
    <n v="1.5"/>
    <n v="1"/>
    <n v="1.5"/>
    <n v="1.5"/>
    <d v="2022-07-25T00:00:00"/>
    <x v="95"/>
    <s v="Food"/>
    <x v="1"/>
    <b v="1"/>
    <n v="1.5"/>
    <n v="1"/>
    <s v="Lays "/>
    <s v=" Classic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432350455"/>
    <s v="Monday, July 25, 2022"/>
    <s v="Cash"/>
    <n v="139"/>
    <n v="1.5"/>
    <n v="1"/>
    <n v="139"/>
    <n v="1.5"/>
    <n v="1"/>
    <n v="1.5"/>
    <n v="1.5"/>
    <d v="2022-07-25T00:00:00"/>
    <x v="20"/>
    <s v="Food"/>
    <x v="1"/>
    <b v="1"/>
    <n v="1.5"/>
    <n v="1"/>
    <s v="Jack Links Beef Steak Original"/>
    <m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2363066"/>
    <s v="Monday, July 25, 2022"/>
    <s v="Cash"/>
    <n v="141"/>
    <n v="1.5"/>
    <n v="1"/>
    <n v="141"/>
    <n v="1.5"/>
    <n v="1"/>
    <n v="1.5"/>
    <n v="1.5"/>
    <d v="2022-07-25T00:00:00"/>
    <x v="156"/>
    <s v="Carbonated"/>
    <x v="0"/>
    <b v="1"/>
    <n v="1.5"/>
    <n v="1"/>
    <s v="Coca Cola "/>
    <s v=" Regular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2452421"/>
    <s v="Monday, July 25, 2022"/>
    <s v="Cash"/>
    <n v="141"/>
    <n v="1.5"/>
    <n v="1"/>
    <n v="141"/>
    <n v="1.5"/>
    <n v="1"/>
    <n v="1.5"/>
    <n v="1.5"/>
    <d v="2022-07-25T00:00:00"/>
    <x v="156"/>
    <s v="Carbonated"/>
    <x v="0"/>
    <b v="1"/>
    <n v="1.5"/>
    <n v="1"/>
    <s v="Coca Cola "/>
    <s v=" Regular"/>
    <m/>
    <s v="Monday"/>
    <s v=" July 2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2752386"/>
    <s v="Tuesday, July 26, 2022"/>
    <s v="Cash"/>
    <n v="141"/>
    <n v="1.5"/>
    <n v="1"/>
    <n v="141"/>
    <n v="1.5"/>
    <n v="1"/>
    <n v="1.5"/>
    <n v="1.5"/>
    <d v="2022-07-25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32757196"/>
    <s v="Tuesday, July 26, 2022"/>
    <s v="Credit"/>
    <n v="121"/>
    <n v="1.5"/>
    <n v="1"/>
    <n v="121"/>
    <n v="1.5"/>
    <n v="1"/>
    <n v="1.5"/>
    <n v="4"/>
    <d v="2022-07-25T00:00:00"/>
    <x v="90"/>
    <s v="Food"/>
    <x v="1"/>
    <b v="1"/>
    <n v="1.5"/>
    <n v="1"/>
    <s v="Doritos Nacho Cheese"/>
    <m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32757196"/>
    <s v="Tuesday, July 26, 2022"/>
    <s v="Credit"/>
    <n v="143"/>
    <n v="2.5"/>
    <n v="1"/>
    <n v="143"/>
    <n v="2.5"/>
    <n v="1"/>
    <n v="2.5"/>
    <n v="4"/>
    <d v="2022-07-25T00:00:00"/>
    <x v="81"/>
    <s v="Non Carbonated"/>
    <x v="2"/>
    <b v="1"/>
    <n v="2.5"/>
    <n v="1.6666666666666667"/>
    <s v="Snapple Tea "/>
    <s v=" Raspberry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2893624"/>
    <s v="Tuesday, July 26, 2022"/>
    <s v="Cash"/>
    <n v="142"/>
    <n v="1.5"/>
    <n v="1"/>
    <n v="142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32894041"/>
    <s v="Tuesday, July 26, 2022"/>
    <s v="Cash"/>
    <n v="111"/>
    <n v="1.5"/>
    <n v="1"/>
    <n v="111"/>
    <n v="1.5"/>
    <n v="1"/>
    <n v="1.5"/>
    <n v="1.5"/>
    <d v="2022-07-26T00:00:00"/>
    <x v="95"/>
    <s v="Food"/>
    <x v="1"/>
    <b v="1"/>
    <n v="1.5"/>
    <n v="1"/>
    <s v="Lays "/>
    <s v=" Classic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33055380"/>
    <s v="Tuesday, July 26, 2022"/>
    <s v="Credit"/>
    <n v="130"/>
    <n v="1.5"/>
    <n v="2"/>
    <n v="130"/>
    <n v="1.5"/>
    <n v="2"/>
    <n v="3"/>
    <n v="5.5"/>
    <d v="2022-07-26T00:00:00"/>
    <x v="149"/>
    <s v="Food"/>
    <x v="1"/>
    <b v="1"/>
    <n v="1.5"/>
    <n v="1"/>
    <s v="Nature's Bakery Fig Bar "/>
    <s v=" Raspberry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33055380"/>
    <s v="Tuesday, July 26, 2022"/>
    <s v="Credit"/>
    <n v="147"/>
    <n v="2.5"/>
    <n v="1"/>
    <n v="147"/>
    <n v="2.5"/>
    <n v="1"/>
    <n v="2.5"/>
    <n v="5.5"/>
    <d v="2022-07-26T00:00:00"/>
    <x v="157"/>
    <s v="Non Carbonated"/>
    <x v="2"/>
    <b v="1"/>
    <n v="2.5"/>
    <n v="1.6666666666666667"/>
    <s v="Snapple Tea "/>
    <s v=" Peach"/>
    <m/>
    <s v="Tuesday"/>
    <s v=" July 26"/>
    <n v="2022"/>
    <n v="6527"/>
  </r>
  <r>
    <s v="Processed"/>
    <s v="VJ300320686"/>
    <s v="Earle Asphalt"/>
    <s v="Earle Asphalt x1371"/>
    <n v="35.2750871"/>
    <n v="-90.466769400000004"/>
    <s v="Oreo Mini"/>
    <s v="Food"/>
    <n v="15433141792"/>
    <s v="Tuesday, July 26, 2022"/>
    <s v="Credit"/>
    <n v="121"/>
    <n v="1.5"/>
    <n v="1"/>
    <n v="121"/>
    <n v="1.5"/>
    <n v="1"/>
    <n v="1.5"/>
    <n v="1.5"/>
    <d v="2022-07-26T00:00:00"/>
    <x v="18"/>
    <s v="Food"/>
    <x v="1"/>
    <b v="1"/>
    <n v="1.5"/>
    <n v="1"/>
    <s v="Oreo Mini"/>
    <m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33383681"/>
    <s v="Tuesday, July 26, 2022"/>
    <s v="Credit"/>
    <n v="148"/>
    <n v="3.5"/>
    <n v="1"/>
    <n v="148"/>
    <n v="3.5"/>
    <n v="1"/>
    <n v="3.5"/>
    <n v="3.5"/>
    <d v="2022-07-26T00:00:00"/>
    <x v="45"/>
    <s v="Carbonated"/>
    <x v="0"/>
    <b v="1"/>
    <n v="3.5"/>
    <n v="2.3333333333333335"/>
    <s v="Red Bull "/>
    <s v=" Original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33601193"/>
    <s v="Tuesday, July 26, 2022"/>
    <s v="Credit"/>
    <n v="142"/>
    <n v="1.5"/>
    <n v="1"/>
    <n v="142"/>
    <n v="1.5"/>
    <n v="1"/>
    <n v="1.5"/>
    <n v="4"/>
    <d v="2022-07-30T00:00:00"/>
    <x v="44"/>
    <s v="Carbonated"/>
    <x v="0"/>
    <b v="1"/>
    <n v="1.5"/>
    <n v="1"/>
    <s v="Coca Cola "/>
    <s v=" Zero Sugar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33601193"/>
    <s v="Tuesday, July 26, 2022"/>
    <s v="Credit"/>
    <n v="122"/>
    <n v="1.25"/>
    <n v="2"/>
    <n v="122"/>
    <n v="1.25"/>
    <n v="2"/>
    <n v="2.5"/>
    <n v="4"/>
    <d v="2022-07-30T00:00:00"/>
    <x v="139"/>
    <s v="Food"/>
    <x v="1"/>
    <b v="1"/>
    <n v="1.25"/>
    <n v="0.83333333333333337"/>
    <s v="Goldfish Baked "/>
    <s v=" Cheddar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434129850"/>
    <s v="Tuesday, July 26, 2022"/>
    <s v="Credit"/>
    <n v="158"/>
    <n v="2.5"/>
    <n v="1"/>
    <n v="158"/>
    <n v="2.5"/>
    <n v="1"/>
    <n v="2.5"/>
    <n v="2.5"/>
    <d v="2022-07-30T00:00:00"/>
    <x v="134"/>
    <s v="Food"/>
    <x v="1"/>
    <b v="1"/>
    <n v="2.5"/>
    <n v="1.6666666666666667"/>
    <s v="Lenny &amp; Larrys "/>
    <s v=" Chocolate Chip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CheezIt - Double Cheese"/>
    <s v="Food"/>
    <n v="15434599418"/>
    <s v="Tuesday, July 26, 2022"/>
    <s v="Credit"/>
    <n v="124"/>
    <n v="1.5"/>
    <n v="1"/>
    <n v="124"/>
    <n v="1.5"/>
    <n v="1"/>
    <n v="1.5"/>
    <n v="1.5"/>
    <d v="2022-07-26T00:00:00"/>
    <x v="68"/>
    <s v="Food"/>
    <x v="1"/>
    <b v="1"/>
    <n v="1.5"/>
    <n v="1"/>
    <s v="CheezIt "/>
    <s v=" Double Cheese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CheezIt - Double Cheese"/>
    <s v="Food"/>
    <n v="15434634981"/>
    <s v="Tuesday, July 26, 2022"/>
    <s v="Credit"/>
    <n v="124"/>
    <n v="1.5"/>
    <n v="1"/>
    <n v="124"/>
    <n v="1.5"/>
    <n v="1"/>
    <n v="1.5"/>
    <n v="1.5"/>
    <d v="2022-07-26T00:00:00"/>
    <x v="68"/>
    <s v="Food"/>
    <x v="1"/>
    <b v="1"/>
    <n v="1.5"/>
    <n v="1"/>
    <s v="CheezIt "/>
    <s v=" Double Cheese"/>
    <m/>
    <s v="Tuesday"/>
    <s v=" July 26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34832612"/>
    <s v="Tuesday, July 26, 2022"/>
    <s v="Cash"/>
    <n v="132"/>
    <n v="2"/>
    <n v="1"/>
    <n v="132"/>
    <n v="2"/>
    <n v="1"/>
    <n v="2"/>
    <n v="2"/>
    <d v="2022-07-26T00:00:00"/>
    <x v="21"/>
    <s v="Food"/>
    <x v="1"/>
    <b v="1"/>
    <n v="2"/>
    <n v="1.3333333333333333"/>
    <s v="Robert Irvine's "/>
    <s v=" Fit Crunch "/>
    <s v="  Chocolate Pea"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35161868"/>
    <s v="Tuesday, July 26, 2022"/>
    <s v="Credit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435282126"/>
    <s v="Tuesday, July 26, 2022"/>
    <s v="Cash"/>
    <n v="110"/>
    <n v="1.5"/>
    <n v="1"/>
    <n v="110"/>
    <n v="1.5"/>
    <n v="1"/>
    <n v="1.5"/>
    <n v="1.5"/>
    <d v="2022-07-26T00:00:00"/>
    <x v="27"/>
    <s v="Food"/>
    <x v="1"/>
    <b v="1"/>
    <n v="1.5"/>
    <n v="1"/>
    <s v="SunChips Multigrain "/>
    <s v=" Salsa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435296052"/>
    <s v="Tuesday, July 26, 2022"/>
    <s v="Cash"/>
    <n v="144"/>
    <n v="2.75"/>
    <n v="1"/>
    <n v="144"/>
    <n v="2.75"/>
    <n v="1"/>
    <n v="2.75"/>
    <n v="2.75"/>
    <d v="2022-07-26T00:00:00"/>
    <x v="81"/>
    <s v="Non Carbonated"/>
    <x v="2"/>
    <b v="1"/>
    <n v="2.75"/>
    <n v="1.8333333333333333"/>
    <s v="Snapple Tea "/>
    <s v=" Raspberry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435298635"/>
    <s v="Tuesday, July 26, 2022"/>
    <s v="Cash"/>
    <n v="110"/>
    <n v="1.5"/>
    <n v="1"/>
    <n v="110"/>
    <n v="1.5"/>
    <n v="1"/>
    <n v="1.5"/>
    <n v="1.5"/>
    <d v="2022-07-26T00:00:00"/>
    <x v="27"/>
    <s v="Food"/>
    <x v="1"/>
    <b v="1"/>
    <n v="1.5"/>
    <n v="1"/>
    <s v="SunChips Multigrain "/>
    <s v=" Salsa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35467196"/>
    <s v="Tuesday, July 26, 2022"/>
    <s v="Cash"/>
    <n v="146"/>
    <n v="3"/>
    <n v="1"/>
    <n v="146"/>
    <n v="3"/>
    <n v="1"/>
    <n v="3"/>
    <n v="3"/>
    <d v="2022-07-26T00:00:00"/>
    <x v="5"/>
    <s v="Carbonated"/>
    <x v="0"/>
    <b v="1"/>
    <n v="3"/>
    <n v="2"/>
    <s v="Monster Energy Original"/>
    <m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35482602"/>
    <s v="Tuesday, July 26, 2022"/>
    <s v="Cash"/>
    <n v="144"/>
    <n v="1.5"/>
    <n v="1"/>
    <n v="144"/>
    <n v="1.5"/>
    <n v="1"/>
    <n v="1.5"/>
    <n v="1.5"/>
    <d v="2022-07-26T00:00:00"/>
    <x v="29"/>
    <s v="Water"/>
    <x v="3"/>
    <b v="1"/>
    <n v="1.5"/>
    <n v="1"/>
    <s v="Poland Springs Water"/>
    <m/>
    <m/>
    <s v="Tuesday"/>
    <s v=" July 26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435530136"/>
    <s v="Tuesday, July 26, 2022"/>
    <s v="Cash"/>
    <n v="114"/>
    <n v="1.5"/>
    <n v="1"/>
    <n v="114"/>
    <n v="1.5"/>
    <n v="1"/>
    <n v="1.5"/>
    <n v="1.5"/>
    <d v="2022-07-26T00:00:00"/>
    <x v="117"/>
    <s v="Food"/>
    <x v="1"/>
    <b v="1"/>
    <n v="1.5"/>
    <n v="1"/>
    <s v="Pop Corners "/>
    <s v=" Sea Salt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435539403"/>
    <s v="Tuesday, July 26, 2022"/>
    <s v="Cash"/>
    <n v="143"/>
    <n v="2"/>
    <n v="1"/>
    <n v="143"/>
    <n v="2"/>
    <n v="1"/>
    <n v="2"/>
    <n v="2"/>
    <d v="2022-07-26T00:00:00"/>
    <x v="29"/>
    <s v="Water"/>
    <x v="3"/>
    <b v="1"/>
    <n v="2"/>
    <n v="1.3333333333333333"/>
    <s v="Poland Springs Water"/>
    <m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35681456"/>
    <s v="Tuesday, July 26, 2022"/>
    <s v="Cash"/>
    <n v="147"/>
    <n v="2.75"/>
    <n v="1"/>
    <n v="147"/>
    <n v="2.75"/>
    <n v="1"/>
    <n v="2.75"/>
    <n v="2.75"/>
    <d v="2022-07-30T00:00:00"/>
    <x v="131"/>
    <s v="Water"/>
    <x v="3"/>
    <b v="1"/>
    <n v="2.75"/>
    <n v="1.8333333333333333"/>
    <s v="BodyArmor LYTE "/>
    <s v=" Strawberry Lemonade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35704487"/>
    <s v="Tuesday, July 26, 2022"/>
    <s v="Credit"/>
    <n v="146"/>
    <n v="3.5"/>
    <n v="1"/>
    <n v="146"/>
    <n v="3.5"/>
    <n v="1"/>
    <n v="3.5"/>
    <n v="5.5"/>
    <d v="2022-07-30T00:00:00"/>
    <x v="88"/>
    <s v="Non Carbonated"/>
    <x v="2"/>
    <b v="1"/>
    <n v="3.5"/>
    <n v="2.3333333333333335"/>
    <s v="Starbucks Doubleshot Energy "/>
    <s v=" Mocha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35704487"/>
    <s v="Tuesday, July 26, 2022"/>
    <s v="Credit"/>
    <n v="131"/>
    <n v="2"/>
    <n v="1"/>
    <n v="131"/>
    <n v="2"/>
    <n v="1"/>
    <n v="2"/>
    <n v="5.5"/>
    <d v="2022-07-30T00:00:00"/>
    <x v="11"/>
    <s v="Food"/>
    <x v="1"/>
    <b v="1"/>
    <n v="2"/>
    <n v="1.3333333333333333"/>
    <s v="Wonderful Pistachios "/>
    <s v=" Variety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35709870"/>
    <s v="Tuesday, July 26, 2022"/>
    <s v="Cash"/>
    <n v="144"/>
    <n v="3"/>
    <n v="1"/>
    <n v="144"/>
    <n v="3"/>
    <n v="1"/>
    <n v="3"/>
    <n v="3"/>
    <d v="2022-07-26T00:00:00"/>
    <x v="5"/>
    <s v="Carbonated"/>
    <x v="0"/>
    <b v="1"/>
    <n v="3"/>
    <n v="2"/>
    <s v="Monster Energy Original"/>
    <m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35714028"/>
    <s v="Tuesday, July 26, 2022"/>
    <s v="Cash"/>
    <n v="148"/>
    <n v="3.5"/>
    <n v="1"/>
    <n v="148"/>
    <n v="3.5"/>
    <n v="1"/>
    <n v="3.5"/>
    <n v="3.5"/>
    <d v="2022-07-26T00:00:00"/>
    <x v="45"/>
    <s v="Carbonated"/>
    <x v="0"/>
    <b v="1"/>
    <n v="3.5"/>
    <n v="2.3333333333333335"/>
    <s v="Red Bull "/>
    <s v=" Original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35777530"/>
    <s v="Tuesday, July 26, 2022"/>
    <s v="Credit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36179473"/>
    <s v="Tuesday, July 26, 2022"/>
    <s v="Credit"/>
    <n v="112"/>
    <n v="1.5"/>
    <n v="1"/>
    <n v="112"/>
    <n v="1.5"/>
    <n v="1"/>
    <n v="1.5"/>
    <n v="1.5"/>
    <d v="2022-07-30T00:00:00"/>
    <x v="141"/>
    <s v="Food"/>
    <x v="1"/>
    <b v="1"/>
    <n v="1.5"/>
    <n v="1"/>
    <s v="Pop Corners "/>
    <s v=" Sweet &amp; Salty Kettle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6244388"/>
    <s v="Tuesday, July 26, 2022"/>
    <s v="Cash"/>
    <n v="141"/>
    <n v="1.5"/>
    <n v="1"/>
    <n v="141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Vitamin Water - XXX Acai BB Pomegranate"/>
    <s v="Water"/>
    <n v="15436396161"/>
    <s v="Tuesday, July 26, 2022"/>
    <s v="Credit"/>
    <n v="147"/>
    <n v="2.75"/>
    <n v="1"/>
    <n v="147"/>
    <n v="2.75"/>
    <n v="1"/>
    <n v="2.75"/>
    <n v="2.75"/>
    <d v="2022-07-26T00:00:00"/>
    <x v="15"/>
    <s v="Water"/>
    <x v="3"/>
    <b v="1"/>
    <n v="2.75"/>
    <n v="1.8333333333333333"/>
    <s v="Vitamin Water "/>
    <s v=" XXX Acai BB Pomegranate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36568548"/>
    <s v="Tuesday, July 26, 2022"/>
    <s v="Credit"/>
    <n v="121"/>
    <n v="1.5"/>
    <n v="1"/>
    <n v="121"/>
    <n v="1.5"/>
    <n v="1"/>
    <n v="1.5"/>
    <n v="1.5"/>
    <d v="2022-07-26T00:00:00"/>
    <x v="90"/>
    <s v="Food"/>
    <x v="1"/>
    <b v="1"/>
    <n v="1.5"/>
    <n v="1"/>
    <s v="Doritos Nacho Cheese"/>
    <m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36587433"/>
    <s v="Tuesday, July 26, 2022"/>
    <s v="Cash"/>
    <n v="121"/>
    <n v="1.5"/>
    <n v="1"/>
    <n v="121"/>
    <n v="1.5"/>
    <n v="1"/>
    <n v="1.5"/>
    <n v="1.5"/>
    <d v="2022-07-30T00:00:00"/>
    <x v="48"/>
    <s v="Food"/>
    <x v="1"/>
    <b v="1"/>
    <n v="1.5"/>
    <n v="1"/>
    <s v="CheezIt "/>
    <s v=" Original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436598191"/>
    <s v="Tuesday, July 26, 2022"/>
    <s v="Cash"/>
    <n v="124"/>
    <n v="1.5"/>
    <n v="1"/>
    <n v="124"/>
    <n v="1.5"/>
    <n v="1"/>
    <n v="1.5"/>
    <n v="1.5"/>
    <d v="2022-07-26T00:00:00"/>
    <x v="18"/>
    <s v="Food"/>
    <x v="1"/>
    <b v="1"/>
    <n v="1.5"/>
    <n v="1"/>
    <s v="Oreo Mini"/>
    <m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5436600153"/>
    <s v="Tuesday, July 26, 2022"/>
    <s v="Cash"/>
    <n v="111"/>
    <n v="1.5"/>
    <n v="1"/>
    <n v="111"/>
    <n v="1.5"/>
    <n v="1"/>
    <n v="1.5"/>
    <n v="1.5"/>
    <d v="2022-07-26T00:00:00"/>
    <x v="67"/>
    <s v="Food"/>
    <x v="1"/>
    <b v="1"/>
    <n v="1.5"/>
    <n v="1"/>
    <s v="Popchips Potato "/>
    <s v=" Sea Salt"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36664968"/>
    <s v="Tuesday, July 26, 2022"/>
    <s v="Cash"/>
    <n v="121"/>
    <n v="1.5"/>
    <n v="1"/>
    <n v="121"/>
    <n v="1.5"/>
    <n v="1"/>
    <n v="1.5"/>
    <n v="1.5"/>
    <d v="2022-07-30T00:00:00"/>
    <x v="48"/>
    <s v="Food"/>
    <x v="1"/>
    <b v="1"/>
    <n v="1.5"/>
    <n v="1"/>
    <s v="CheezIt "/>
    <s v=" Original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6892402"/>
    <s v="Tuesday, July 26, 2022"/>
    <s v="Cash"/>
    <n v="141"/>
    <n v="1.5"/>
    <n v="1"/>
    <n v="141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436893567"/>
    <s v="Tuesday, July 26, 2022"/>
    <s v="Cash"/>
    <n v="113"/>
    <n v="1.5"/>
    <n v="1"/>
    <n v="113"/>
    <n v="1.5"/>
    <n v="1"/>
    <n v="1.5"/>
    <n v="1.5"/>
    <d v="2022-07-26T00:00:00"/>
    <x v="77"/>
    <s v="Food"/>
    <x v="1"/>
    <b v="1"/>
    <n v="1.5"/>
    <n v="1"/>
    <s v="Doritos Famin Hot Nacho"/>
    <m/>
    <m/>
    <s v="Tuesday"/>
    <s v=" July 2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36911028"/>
    <s v="Tuesday, July 26, 2022"/>
    <s v="Credit"/>
    <n v="140"/>
    <n v="2"/>
    <n v="1"/>
    <n v="140"/>
    <n v="2"/>
    <n v="1"/>
    <n v="2"/>
    <n v="2"/>
    <d v="2022-07-30T00:00:00"/>
    <x v="93"/>
    <s v="Non Carbonated"/>
    <x v="2"/>
    <b v="1"/>
    <n v="2"/>
    <n v="1.3333333333333333"/>
    <s v="Iberia Coconut Water"/>
    <m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436959838"/>
    <s v="Tuesday, July 26, 2022"/>
    <s v="Cash"/>
    <n v="123"/>
    <n v="1.5"/>
    <n v="1"/>
    <n v="123"/>
    <n v="1.5"/>
    <n v="1"/>
    <n v="1.5"/>
    <n v="1.5"/>
    <d v="2022-07-26T00:00:00"/>
    <x v="48"/>
    <s v="Food"/>
    <x v="1"/>
    <b v="1"/>
    <n v="1.5"/>
    <n v="1"/>
    <s v="CheezIt "/>
    <s v=" Original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7110057"/>
    <s v="Tuesday, July 26, 2022"/>
    <s v="Cash"/>
    <n v="141"/>
    <n v="1.5"/>
    <n v="1"/>
    <n v="141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7110889"/>
    <s v="Tuesday, July 26, 2022"/>
    <s v="Cash"/>
    <n v="141"/>
    <n v="1.5"/>
    <n v="1"/>
    <n v="141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437140947"/>
    <s v="Tuesday, July 26, 2022"/>
    <s v="Cash"/>
    <n v="140"/>
    <n v="1.5"/>
    <n v="1"/>
    <n v="140"/>
    <n v="1.5"/>
    <n v="1"/>
    <n v="1.5"/>
    <n v="1.5"/>
    <d v="2022-07-26T00:00:00"/>
    <x v="44"/>
    <s v="Carbonated"/>
    <x v="0"/>
    <b v="1"/>
    <n v="1.5"/>
    <n v="1"/>
    <s v="Coca Cola "/>
    <s v=" Zero Sugar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437142487"/>
    <s v="Tuesday, July 26, 2022"/>
    <s v="Cash"/>
    <n v="145"/>
    <n v="2.75"/>
    <n v="1"/>
    <n v="145"/>
    <n v="2.75"/>
    <n v="1"/>
    <n v="2.75"/>
    <n v="2.75"/>
    <d v="2022-07-26T00:00:00"/>
    <x v="34"/>
    <s v="Water"/>
    <x v="3"/>
    <b v="1"/>
    <n v="2.75"/>
    <n v="1.8333333333333333"/>
    <s v="BodyArmor LYTE  "/>
    <s v=" Peach Mango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437147936"/>
    <s v="Tuesday, July 26, 2022"/>
    <s v="Cash"/>
    <n v="140"/>
    <n v="1.5"/>
    <n v="1"/>
    <n v="140"/>
    <n v="1.5"/>
    <n v="1"/>
    <n v="1.5"/>
    <n v="1.5"/>
    <d v="2022-07-26T00:00:00"/>
    <x v="44"/>
    <s v="Carbonated"/>
    <x v="0"/>
    <b v="1"/>
    <n v="1.5"/>
    <n v="1"/>
    <s v="Coca Cola "/>
    <s v=" Zero Sugar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437149877"/>
    <s v="Tuesday, July 26, 2022"/>
    <s v="Cash"/>
    <n v="140"/>
    <n v="1.5"/>
    <n v="1"/>
    <n v="140"/>
    <n v="1.5"/>
    <n v="1"/>
    <n v="1.5"/>
    <n v="1.5"/>
    <d v="2022-07-26T00:00:00"/>
    <x v="44"/>
    <s v="Carbonated"/>
    <x v="0"/>
    <b v="1"/>
    <n v="1.5"/>
    <n v="1"/>
    <s v="Coca Cola "/>
    <s v=" Zero Sugar"/>
    <m/>
    <s v="Tuesday"/>
    <s v=" July 26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437340105"/>
    <s v="Tuesday, July 26, 2022"/>
    <s v="Credit"/>
    <n v="140"/>
    <n v="1.5"/>
    <n v="2"/>
    <n v="140"/>
    <n v="1.5"/>
    <n v="2"/>
    <n v="3"/>
    <n v="3"/>
    <d v="2022-07-26T00:00:00"/>
    <x v="44"/>
    <s v="Carbonated"/>
    <x v="0"/>
    <b v="1"/>
    <n v="1.5"/>
    <n v="1"/>
    <s v="Coca Cola "/>
    <s v=" Zero Sugar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37464609"/>
    <s v="Tuesday, July 26, 2022"/>
    <s v="Cash"/>
    <n v="140"/>
    <n v="1.5"/>
    <n v="1"/>
    <n v="140"/>
    <n v="1.5"/>
    <n v="1"/>
    <n v="1.5"/>
    <n v="1.5"/>
    <d v="2022-07-26T00:00:00"/>
    <x v="70"/>
    <s v="Carbonated"/>
    <x v="0"/>
    <b v="1"/>
    <n v="1.5"/>
    <n v="1"/>
    <s v="Sunkist Soda "/>
    <s v=" Orange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37464736"/>
    <s v="Tuesday, July 26, 2022"/>
    <s v="Cash"/>
    <n v="111"/>
    <n v="1.5"/>
    <n v="1"/>
    <n v="111"/>
    <n v="1.5"/>
    <n v="1"/>
    <n v="1.5"/>
    <n v="1.5"/>
    <d v="2022-07-26T00:00:00"/>
    <x v="95"/>
    <s v="Food"/>
    <x v="1"/>
    <b v="1"/>
    <n v="1.5"/>
    <n v="1"/>
    <s v="Lays "/>
    <s v=" Classic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37481155"/>
    <s v="Tuesday, July 26, 2022"/>
    <s v="Cash"/>
    <n v="121"/>
    <n v="1.5"/>
    <n v="1"/>
    <n v="121"/>
    <n v="1.5"/>
    <n v="1"/>
    <n v="1.5"/>
    <n v="1.5"/>
    <d v="2022-07-26T00:00:00"/>
    <x v="90"/>
    <s v="Food"/>
    <x v="1"/>
    <b v="1"/>
    <n v="1.5"/>
    <n v="1"/>
    <s v="Doritos Nacho Cheese"/>
    <m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7501932"/>
    <s v="Tuesday, July 26, 2022"/>
    <s v="Cash"/>
    <n v="142"/>
    <n v="1.5"/>
    <n v="1"/>
    <n v="142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7519060"/>
    <s v="Tuesday, July 26, 2022"/>
    <s v="Cash"/>
    <n v="141"/>
    <n v="1.5"/>
    <n v="1"/>
    <n v="141"/>
    <n v="1.5"/>
    <n v="1"/>
    <n v="1.5"/>
    <n v="1.5"/>
    <d v="2022-07-26T00:00:00"/>
    <x v="156"/>
    <s v="Carbonated"/>
    <x v="0"/>
    <b v="1"/>
    <n v="1.5"/>
    <n v="1"/>
    <s v="Coca Cola "/>
    <s v=" Regular"/>
    <m/>
    <s v="Tuesday"/>
    <s v=" July 26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437565330"/>
    <s v="Tuesday, July 26, 2022"/>
    <s v="Cash"/>
    <n v="143"/>
    <n v="2"/>
    <n v="1"/>
    <n v="143"/>
    <n v="2"/>
    <n v="1"/>
    <n v="2"/>
    <n v="2"/>
    <d v="2022-07-26T00:00:00"/>
    <x v="29"/>
    <s v="Water"/>
    <x v="3"/>
    <b v="1"/>
    <n v="2"/>
    <n v="1.3333333333333333"/>
    <s v="Poland Springs Water"/>
    <m/>
    <m/>
    <s v="Tuesday"/>
    <s v=" July 26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37898806"/>
    <s v="Wednesday, July 27, 2022"/>
    <s v="Credit"/>
    <n v="141"/>
    <n v="1.5"/>
    <n v="1"/>
    <n v="141"/>
    <n v="1.5"/>
    <n v="1"/>
    <n v="1.5"/>
    <n v="3"/>
    <d v="2022-07-26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37898806"/>
    <s v="Wednesday, July 27, 2022"/>
    <s v="Credit"/>
    <n v="121"/>
    <n v="1.5"/>
    <n v="1"/>
    <n v="121"/>
    <n v="1.5"/>
    <n v="1"/>
    <n v="1.5"/>
    <n v="3"/>
    <d v="2022-07-26T00:00:00"/>
    <x v="90"/>
    <s v="Food"/>
    <x v="1"/>
    <b v="1"/>
    <n v="1.5"/>
    <n v="1"/>
    <s v="Doritos Nacho Cheese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38146085"/>
    <s v="Wednesday, July 27, 2022"/>
    <s v="Credit"/>
    <n v="148"/>
    <n v="3.5"/>
    <n v="1"/>
    <n v="148"/>
    <n v="3.5"/>
    <n v="1"/>
    <n v="3.5"/>
    <n v="3.5"/>
    <d v="2022-07-27T00:00:00"/>
    <x v="45"/>
    <s v="Carbonated"/>
    <x v="0"/>
    <b v="1"/>
    <n v="3.5"/>
    <n v="2.3333333333333335"/>
    <s v="Red Bull "/>
    <s v=" Original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38207317"/>
    <s v="Wednesday, July 27, 2022"/>
    <s v="Cash"/>
    <n v="146"/>
    <n v="3"/>
    <n v="1"/>
    <n v="146"/>
    <n v="3"/>
    <n v="1"/>
    <n v="3"/>
    <n v="3"/>
    <d v="2022-07-27T00:00:00"/>
    <x v="5"/>
    <s v="Carbonated"/>
    <x v="0"/>
    <b v="1"/>
    <n v="3"/>
    <n v="2"/>
    <s v="Monster Energy Original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38209344"/>
    <s v="Wednesday, July 27, 2022"/>
    <s v="Cash"/>
    <n v="130"/>
    <n v="1.5"/>
    <n v="1"/>
    <n v="130"/>
    <n v="1.5"/>
    <n v="1"/>
    <n v="1.5"/>
    <n v="1.5"/>
    <d v="2022-07-27T00:00:00"/>
    <x v="149"/>
    <s v="Food"/>
    <x v="1"/>
    <b v="1"/>
    <n v="1.5"/>
    <n v="1"/>
    <s v="Nature's Bakery Fig Bar "/>
    <s v=" Raspberry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38212001"/>
    <s v="Wednesday, July 27, 2022"/>
    <s v="Cash"/>
    <n v="130"/>
    <n v="1.5"/>
    <n v="1"/>
    <n v="130"/>
    <n v="1.5"/>
    <n v="1"/>
    <n v="1.5"/>
    <n v="1.5"/>
    <d v="2022-07-27T00:00:00"/>
    <x v="149"/>
    <s v="Food"/>
    <x v="1"/>
    <b v="1"/>
    <n v="1.5"/>
    <n v="1"/>
    <s v="Nature's Bakery Fig Bar "/>
    <s v=" Raspberry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38249114"/>
    <s v="Wednesday, July 27, 2022"/>
    <s v="Credit"/>
    <n v="147"/>
    <n v="2.5"/>
    <n v="1"/>
    <n v="147"/>
    <n v="2.5"/>
    <n v="1"/>
    <n v="2.5"/>
    <n v="5.5"/>
    <d v="2022-07-27T00:00:00"/>
    <x v="157"/>
    <s v="Non Carbonated"/>
    <x v="2"/>
    <b v="1"/>
    <n v="2.5"/>
    <n v="1.6666666666666667"/>
    <s v="Snapple Tea "/>
    <s v=" Peach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38249114"/>
    <s v="Wednesday, July 27, 2022"/>
    <s v="Credit"/>
    <n v="132"/>
    <n v="1.5"/>
    <n v="2"/>
    <n v="132"/>
    <n v="1.5"/>
    <n v="2"/>
    <n v="3"/>
    <n v="5.5"/>
    <d v="2022-07-27T00:00:00"/>
    <x v="148"/>
    <s v="Food"/>
    <x v="1"/>
    <b v="1"/>
    <n v="1.5"/>
    <n v="1"/>
    <s v="Nature's Bakery Fig Bar "/>
    <s v=" Blueberry"/>
    <m/>
    <s v="Wednesday"/>
    <s v=" July 27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439132467"/>
    <s v="Wednesday, July 27, 2022"/>
    <s v="Credit"/>
    <n v="143"/>
    <n v="2"/>
    <n v="1"/>
    <n v="143"/>
    <n v="2"/>
    <n v="1"/>
    <n v="2"/>
    <n v="2"/>
    <d v="2022-07-27T00:00:00"/>
    <x v="29"/>
    <s v="Water"/>
    <x v="3"/>
    <b v="1"/>
    <n v="2"/>
    <n v="1.3333333333333333"/>
    <s v="Poland Springs Water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39261142"/>
    <s v="Wednesday, July 27, 2022"/>
    <s v="Credit"/>
    <n v="145"/>
    <n v="2.5"/>
    <n v="1"/>
    <n v="145"/>
    <n v="2.5"/>
    <n v="1"/>
    <n v="2.5"/>
    <n v="2.5"/>
    <d v="2022-07-27T00:00:00"/>
    <x v="152"/>
    <s v="Non Carbonated"/>
    <x v="2"/>
    <b v="1"/>
    <n v="2.5"/>
    <n v="1.6666666666666667"/>
    <s v="Snapple Tea "/>
    <s v=" Lemon"/>
    <m/>
    <s v="Wednesday"/>
    <s v=" July 27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39796431"/>
    <s v="Wednesday, July 27, 2022"/>
    <s v="Credit"/>
    <n v="146"/>
    <n v="3"/>
    <n v="1"/>
    <n v="146"/>
    <n v="3"/>
    <n v="1"/>
    <n v="3"/>
    <n v="3"/>
    <d v="2022-07-27T00:00:00"/>
    <x v="5"/>
    <s v="Carbonated"/>
    <x v="0"/>
    <b v="1"/>
    <n v="3"/>
    <n v="2"/>
    <s v="Monster Energy Original"/>
    <m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440161242"/>
    <s v="Wednesday, July 27, 2022"/>
    <s v="Cash"/>
    <n v="142"/>
    <n v="1.5"/>
    <n v="1"/>
    <n v="142"/>
    <n v="1.5"/>
    <n v="1"/>
    <n v="1.5"/>
    <n v="1.5"/>
    <d v="2022-07-30T00:00:00"/>
    <x v="44"/>
    <s v="Carbonated"/>
    <x v="0"/>
    <b v="1"/>
    <n v="1.5"/>
    <n v="1"/>
    <s v="Coca Cola "/>
    <s v=" Zero Sugar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40182170"/>
    <s v="Wednesday, July 27, 2022"/>
    <s v="Cash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440472578"/>
    <s v="Wednesday, July 27, 2022"/>
    <s v="Credit"/>
    <n v="125"/>
    <n v="1.5"/>
    <n v="1"/>
    <n v="125"/>
    <n v="1.5"/>
    <n v="1"/>
    <n v="1.5"/>
    <n v="1.5"/>
    <d v="2022-07-30T00:00:00"/>
    <x v="3"/>
    <s v="Food"/>
    <x v="1"/>
    <b v="1"/>
    <n v="1.5"/>
    <n v="1"/>
    <s v="Miss Vickie's Potato Chip "/>
    <s v=" Sea Salt &amp; Vinega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40488600"/>
    <s v="Wednesday, July 27, 2022"/>
    <s v="Credit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40705364"/>
    <s v="Wednesday, July 27, 2022"/>
    <s v="Credit"/>
    <n v="140"/>
    <n v="2"/>
    <n v="1"/>
    <n v="140"/>
    <n v="2"/>
    <n v="1"/>
    <n v="2"/>
    <n v="2"/>
    <d v="2022-07-30T00:00:00"/>
    <x v="93"/>
    <s v="Non Carbonated"/>
    <x v="2"/>
    <b v="1"/>
    <n v="2"/>
    <n v="1.3333333333333333"/>
    <s v="Iberia Coconut Water"/>
    <m/>
    <m/>
    <s v="Wednesday"/>
    <s v=" July 2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40798438"/>
    <s v="Wednesday, July 27, 2022"/>
    <s v="Cash"/>
    <n v="138"/>
    <n v="2"/>
    <n v="1"/>
    <n v="138"/>
    <n v="2"/>
    <n v="1"/>
    <n v="2"/>
    <n v="2"/>
    <d v="2022-07-27T00:00:00"/>
    <x v="11"/>
    <s v="Food"/>
    <x v="1"/>
    <b v="1"/>
    <n v="2"/>
    <n v="1.3333333333333333"/>
    <s v="Wonderful Pistachios "/>
    <s v=" Variety"/>
    <m/>
    <s v="Wednesday"/>
    <s v=" July 27"/>
    <n v="2022"/>
    <n v="6527"/>
  </r>
  <r>
    <s v="Processed"/>
    <s v="VJ300320686"/>
    <s v="Earle Asphalt"/>
    <s v="Earle Asphalt x1371"/>
    <n v="35.2750871"/>
    <n v="-90.466769400000004"/>
    <s v="Newtons Fig Bar"/>
    <s v="Food"/>
    <n v="15440967438"/>
    <s v="Wednesday, July 27, 2022"/>
    <s v="Credit"/>
    <n v="130"/>
    <n v="1.5"/>
    <n v="1"/>
    <n v="130"/>
    <n v="1.5"/>
    <n v="1"/>
    <n v="1.5"/>
    <n v="1.5"/>
    <d v="2022-07-27T00:00:00"/>
    <x v="26"/>
    <s v="Food"/>
    <x v="1"/>
    <b v="1"/>
    <n v="1.5"/>
    <n v="1"/>
    <s v="Newtons Fig Bar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41230138"/>
    <s v="Wednesday, July 27, 2022"/>
    <s v="Credit"/>
    <n v="146"/>
    <n v="3"/>
    <n v="1"/>
    <n v="146"/>
    <n v="3"/>
    <n v="1"/>
    <n v="3"/>
    <n v="3"/>
    <d v="2022-07-27T00:00:00"/>
    <x v="5"/>
    <s v="Carbonated"/>
    <x v="0"/>
    <b v="1"/>
    <n v="3"/>
    <n v="2"/>
    <s v="Monster Energy Original"/>
    <m/>
    <m/>
    <s v="Wednesday"/>
    <s v=" July 27"/>
    <n v="2022"/>
    <n v="6527"/>
  </r>
  <r>
    <s v="Processed"/>
    <s v="VJ300320686"/>
    <s v="Earle Asphalt"/>
    <s v="Earle Asphalt x1371"/>
    <n v="35.2750871"/>
    <n v="-90.466769400000004"/>
    <s v="Pop Corners - White Cheddar"/>
    <s v="Food"/>
    <n v="15441241790"/>
    <s v="Wednesday, July 27, 2022"/>
    <s v="Credit"/>
    <n v="111"/>
    <n v="1.5"/>
    <n v="1"/>
    <n v="111"/>
    <n v="1.5"/>
    <n v="1"/>
    <n v="1.5"/>
    <n v="1.5"/>
    <d v="2022-07-27T00:00:00"/>
    <x v="123"/>
    <s v="Food"/>
    <x v="1"/>
    <b v="1"/>
    <n v="1.5"/>
    <n v="1"/>
    <s v="Pop Corners "/>
    <s v=" White Cheddar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41275868"/>
    <s v="Wednesday, July 27, 2022"/>
    <s v="Credit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41280924"/>
    <s v="Wednesday, July 27, 2022"/>
    <s v="Cash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41289991"/>
    <s v="Wednesday, July 27, 2022"/>
    <s v="Cash"/>
    <n v="140"/>
    <n v="2"/>
    <n v="1"/>
    <n v="140"/>
    <n v="2"/>
    <n v="1"/>
    <n v="2"/>
    <n v="2"/>
    <d v="2022-07-30T00:00:00"/>
    <x v="93"/>
    <s v="Non Carbonated"/>
    <x v="2"/>
    <b v="1"/>
    <n v="2"/>
    <n v="1.3333333333333333"/>
    <s v="Iberia Coconut Water"/>
    <m/>
    <m/>
    <s v="Wednesday"/>
    <s v=" July 27"/>
    <n v="2022"/>
    <n v="6527"/>
  </r>
  <r>
    <s v="Processed"/>
    <s v="VJ300320686"/>
    <s v="Earle Asphalt"/>
    <s v="Earle Asphalt x1371"/>
    <n v="35.2750871"/>
    <n v="-90.466769400000004"/>
    <s v="Oreo Mini"/>
    <s v="Food"/>
    <n v="15441331384"/>
    <s v="Wednesday, July 27, 2022"/>
    <s v="Credit"/>
    <n v="124"/>
    <n v="1.5"/>
    <n v="1"/>
    <n v="124"/>
    <n v="1.5"/>
    <n v="1"/>
    <n v="1.5"/>
    <n v="1.5"/>
    <d v="2022-07-27T00:00:00"/>
    <x v="18"/>
    <s v="Food"/>
    <x v="1"/>
    <b v="1"/>
    <n v="1.5"/>
    <n v="1"/>
    <s v="Oreo Mini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1347469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41353318"/>
    <s v="Wednesday, July 27, 2022"/>
    <s v="Cash"/>
    <n v="121"/>
    <n v="1.5"/>
    <n v="1"/>
    <n v="121"/>
    <n v="1.5"/>
    <n v="1"/>
    <n v="1.5"/>
    <n v="1.5"/>
    <d v="2022-07-27T00:00:00"/>
    <x v="90"/>
    <s v="Food"/>
    <x v="1"/>
    <b v="1"/>
    <n v="1.5"/>
    <n v="1"/>
    <s v="Doritos Nacho Cheese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1416510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441462755"/>
    <s v="Wednesday, July 27, 2022"/>
    <s v="Credit"/>
    <n v="151"/>
    <n v="4"/>
    <n v="1"/>
    <n v="151"/>
    <n v="4"/>
    <n v="1"/>
    <n v="4"/>
    <n v="4"/>
    <d v="2022-07-30T00:00:00"/>
    <x v="133"/>
    <s v="Food"/>
    <x v="1"/>
    <b v="1"/>
    <n v="4"/>
    <n v="2.6666666666666665"/>
    <s v="CheezIt "/>
    <s v=" Go Paks"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41596043"/>
    <s v="Wednesday, July 27, 2022"/>
    <s v="Credit"/>
    <n v="144"/>
    <n v="2"/>
    <n v="1"/>
    <n v="144"/>
    <n v="2"/>
    <n v="1"/>
    <n v="2"/>
    <n v="2"/>
    <d v="2022-07-30T00:00:00"/>
    <x v="24"/>
    <s v="Water"/>
    <x v="3"/>
    <b v="1"/>
    <n v="2"/>
    <n v="1.3333333333333333"/>
    <s v="S. Pellegrino Sparkling Mineral Water"/>
    <m/>
    <m/>
    <s v="Wednesday"/>
    <s v=" July 27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41824543"/>
    <s v="Wednesday, July 27, 2022"/>
    <s v="Cash"/>
    <n v="112"/>
    <n v="1.5"/>
    <n v="1"/>
    <n v="112"/>
    <n v="1.5"/>
    <n v="1"/>
    <n v="1.5"/>
    <n v="1.5"/>
    <d v="2022-07-30T00:00:00"/>
    <x v="141"/>
    <s v="Food"/>
    <x v="1"/>
    <b v="1"/>
    <n v="1.5"/>
    <n v="1"/>
    <s v="Pop Corners "/>
    <s v=" Sweet &amp; Salty Kettle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41840029"/>
    <s v="Wednesday, July 27, 2022"/>
    <s v="Cash"/>
    <n v="120"/>
    <n v="1.5"/>
    <n v="1"/>
    <n v="120"/>
    <n v="1.5"/>
    <n v="1"/>
    <n v="1.5"/>
    <n v="1.5"/>
    <d v="2022-07-27T00:00:00"/>
    <x v="94"/>
    <s v="Food"/>
    <x v="1"/>
    <b v="1"/>
    <n v="1.5"/>
    <n v="1"/>
    <s v="Doritos Cool Ranch"/>
    <m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1841132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442215398"/>
    <s v="Wednesday, July 27, 2022"/>
    <s v="Credit"/>
    <n v="145"/>
    <n v="2.5"/>
    <n v="1"/>
    <n v="145"/>
    <n v="2.5"/>
    <n v="1"/>
    <n v="2.5"/>
    <n v="2.5"/>
    <d v="2022-07-27T00:00:00"/>
    <x v="152"/>
    <s v="Non Carbonated"/>
    <x v="2"/>
    <b v="1"/>
    <n v="2.5"/>
    <n v="1.6666666666666667"/>
    <s v="Snapple Tea "/>
    <s v=" Lemon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42309968"/>
    <s v="Wednesday, July 27, 2022"/>
    <s v="Cash"/>
    <n v="124"/>
    <n v="1.5"/>
    <n v="1"/>
    <n v="124"/>
    <n v="1.5"/>
    <n v="1"/>
    <n v="1.5"/>
    <n v="1.5"/>
    <d v="2022-07-27T00:00:00"/>
    <x v="91"/>
    <s v="Food"/>
    <x v="1"/>
    <b v="1"/>
    <n v="1.5"/>
    <n v="1"/>
    <s v="Cheetos "/>
    <s v=" Crunchy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2521215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2615165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42622755"/>
    <s v="Wednesday, July 27, 2022"/>
    <s v="Cash"/>
    <n v="137"/>
    <n v="2.5"/>
    <n v="1"/>
    <n v="137"/>
    <n v="2.5"/>
    <n v="1"/>
    <n v="2.5"/>
    <n v="2.5"/>
    <d v="2022-07-27T00:00:00"/>
    <x v="10"/>
    <s v="Food"/>
    <x v="1"/>
    <b v="1"/>
    <n v="2.5"/>
    <n v="1.6666666666666667"/>
    <s v="KitKat "/>
    <s v=" Crisp Wafers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2623889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42627419"/>
    <s v="Wednesday, July 27, 2022"/>
    <s v="Cash"/>
    <n v="111"/>
    <n v="1.5"/>
    <n v="1"/>
    <n v="111"/>
    <n v="1.5"/>
    <n v="1"/>
    <n v="1.5"/>
    <n v="1.5"/>
    <d v="2022-07-27T00:00:00"/>
    <x v="95"/>
    <s v="Food"/>
    <x v="1"/>
    <b v="1"/>
    <n v="1.5"/>
    <n v="1"/>
    <s v="Lays "/>
    <s v=" Classic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42642024"/>
    <s v="Wednesday, July 27, 2022"/>
    <s v="Cash"/>
    <n v="111"/>
    <n v="1.5"/>
    <n v="1"/>
    <n v="111"/>
    <n v="1.5"/>
    <n v="1"/>
    <n v="1.5"/>
    <n v="1.5"/>
    <d v="2022-07-27T00:00:00"/>
    <x v="95"/>
    <s v="Food"/>
    <x v="1"/>
    <b v="1"/>
    <n v="1.5"/>
    <n v="1"/>
    <s v="Lays "/>
    <s v=" Classic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2743040"/>
    <s v="Wednesday, July 27, 2022"/>
    <s v="Cash"/>
    <n v="142"/>
    <n v="1.5"/>
    <n v="1"/>
    <n v="142"/>
    <n v="1.5"/>
    <n v="1"/>
    <n v="1.5"/>
    <n v="1.5"/>
    <d v="2022-07-27T00:00:00"/>
    <x v="156"/>
    <s v="Carbonated"/>
    <x v="0"/>
    <b v="1"/>
    <n v="1.5"/>
    <n v="1"/>
    <s v="Coca Cola "/>
    <s v=" Regular"/>
    <m/>
    <s v="Wednesday"/>
    <s v=" July 27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43081047"/>
    <s v="Thursday, July 28, 2022"/>
    <s v="Cash"/>
    <n v="144"/>
    <n v="3"/>
    <n v="1"/>
    <n v="144"/>
    <n v="3"/>
    <n v="1"/>
    <n v="3"/>
    <n v="3"/>
    <d v="2022-07-27T00:00:00"/>
    <x v="5"/>
    <s v="Carbonated"/>
    <x v="0"/>
    <b v="1"/>
    <n v="3"/>
    <n v="2"/>
    <s v="Monster Energy Original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43081871"/>
    <s v="Thursday, July 28, 2022"/>
    <s v="Cash"/>
    <n v="112"/>
    <n v="2"/>
    <n v="1"/>
    <n v="112"/>
    <n v="2"/>
    <n v="1"/>
    <n v="2"/>
    <n v="2"/>
    <d v="2022-07-27T00:00:00"/>
    <x v="71"/>
    <s v="Food"/>
    <x v="1"/>
    <b v="1"/>
    <n v="2"/>
    <n v="1.3333333333333333"/>
    <s v="Funyuns "/>
    <s v=" Flaming Hot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43096610"/>
    <s v="Thursday, July 28, 2022"/>
    <s v="Credit"/>
    <n v="140"/>
    <n v="1.5"/>
    <n v="1"/>
    <n v="140"/>
    <n v="1.5"/>
    <n v="1"/>
    <n v="1.5"/>
    <n v="3"/>
    <d v="2022-07-27T00:00:00"/>
    <x v="70"/>
    <s v="Carbonated"/>
    <x v="0"/>
    <b v="1"/>
    <n v="1.5"/>
    <n v="1"/>
    <s v="Sunkist Soda "/>
    <s v=" Orange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43096610"/>
    <s v="Thursday, July 28, 2022"/>
    <s v="Credit"/>
    <n v="121"/>
    <n v="1.5"/>
    <n v="1"/>
    <n v="121"/>
    <n v="1.5"/>
    <n v="1"/>
    <n v="1.5"/>
    <n v="3"/>
    <d v="2022-07-27T00:00:00"/>
    <x v="90"/>
    <s v="Food"/>
    <x v="1"/>
    <b v="1"/>
    <n v="1.5"/>
    <n v="1"/>
    <s v="Doritos Nacho Cheese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43447720"/>
    <s v="Thursday, July 28, 2022"/>
    <s v="Cash"/>
    <n v="144"/>
    <n v="3"/>
    <n v="1"/>
    <n v="144"/>
    <n v="3"/>
    <n v="1"/>
    <n v="3"/>
    <n v="3"/>
    <d v="2022-07-28T00:00:00"/>
    <x v="5"/>
    <s v="Carbonated"/>
    <x v="0"/>
    <b v="1"/>
    <n v="3"/>
    <n v="2"/>
    <s v="Monster Energy Original"/>
    <m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Oreo Mini"/>
    <s v="Food"/>
    <n v="15443798219"/>
    <s v="Thursday, July 28, 2022"/>
    <s v="Cash"/>
    <n v="124"/>
    <n v="1.5"/>
    <n v="1"/>
    <n v="124"/>
    <n v="1.5"/>
    <n v="1"/>
    <n v="1.5"/>
    <n v="1.5"/>
    <d v="2022-07-28T00:00:00"/>
    <x v="18"/>
    <s v="Food"/>
    <x v="1"/>
    <b v="1"/>
    <n v="1.5"/>
    <n v="1"/>
    <s v="Oreo Mini"/>
    <m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44534433"/>
    <s v="Thursday, July 28, 2022"/>
    <s v="Cash"/>
    <n v="138"/>
    <n v="2"/>
    <n v="1"/>
    <n v="138"/>
    <n v="2"/>
    <n v="1"/>
    <n v="2"/>
    <n v="2"/>
    <d v="2022-07-30T00:00:00"/>
    <x v="10"/>
    <s v="Food"/>
    <x v="1"/>
    <b v="1"/>
    <n v="2"/>
    <n v="1.3333333333333333"/>
    <s v="KitKat "/>
    <s v=" Crisp Wafers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44556004"/>
    <s v="Thursday, July 28, 2022"/>
    <s v="Credit"/>
    <n v="147"/>
    <n v="2.75"/>
    <n v="1"/>
    <n v="147"/>
    <n v="2.75"/>
    <n v="1"/>
    <n v="2.75"/>
    <n v="2.75"/>
    <d v="2022-07-30T00:00:00"/>
    <x v="131"/>
    <s v="Water"/>
    <x v="3"/>
    <b v="1"/>
    <n v="2.75"/>
    <n v="1.8333333333333333"/>
    <s v="BodyArmor LYTE "/>
    <s v=" Strawberry Lemonade"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Made in Nature - Mangoes Sweet &amp; Tangy"/>
    <s v="Food"/>
    <n v="15444785273"/>
    <s v="Thursday, July 28, 2022"/>
    <s v="Cash"/>
    <n v="135"/>
    <n v="2"/>
    <n v="1"/>
    <n v="135"/>
    <n v="2"/>
    <n v="1"/>
    <n v="2"/>
    <n v="2"/>
    <d v="2022-07-28T00:00:00"/>
    <x v="108"/>
    <s v="Food"/>
    <x v="1"/>
    <b v="1"/>
    <n v="2"/>
    <n v="1.3333333333333333"/>
    <s v="Made in Nature "/>
    <s v=" Mangoes Sweet &amp; Tangy"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44789702"/>
    <s v="Thursday, July 28, 2022"/>
    <s v="Cash"/>
    <n v="132"/>
    <n v="2"/>
    <n v="1"/>
    <n v="132"/>
    <n v="2"/>
    <n v="1"/>
    <n v="2"/>
    <n v="2"/>
    <d v="2022-07-28T00:00:00"/>
    <x v="21"/>
    <s v="Food"/>
    <x v="1"/>
    <b v="1"/>
    <n v="2"/>
    <n v="1.3333333333333333"/>
    <s v="Robert Irvine's "/>
    <s v=" Fit Crunch "/>
    <s v="  Chocolate Pea"/>
    <s v="Thursday"/>
    <s v=" July 2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445015680"/>
    <s v="Thursday, July 28, 2022"/>
    <s v="Credit"/>
    <n v="125"/>
    <n v="1.5"/>
    <n v="1"/>
    <n v="125"/>
    <n v="1.5"/>
    <n v="1"/>
    <n v="1.5"/>
    <n v="1.5"/>
    <d v="2022-07-28T00:00:00"/>
    <x v="83"/>
    <s v="Food"/>
    <x v="1"/>
    <b v="1"/>
    <n v="1.5"/>
    <n v="1"/>
    <s v="Fritos "/>
    <s v=" Original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Hungry Buddha - Chocolate Chip"/>
    <s v="Food"/>
    <n v="15445102126"/>
    <s v="Thursday, July 28, 2022"/>
    <s v="Cash"/>
    <n v="137"/>
    <n v="2"/>
    <n v="1"/>
    <n v="137"/>
    <n v="2"/>
    <n v="1"/>
    <n v="2"/>
    <n v="2"/>
    <d v="2022-07-30T00:00:00"/>
    <x v="103"/>
    <s v="Food"/>
    <x v="1"/>
    <b v="1"/>
    <n v="2"/>
    <n v="1.3333333333333333"/>
    <s v="Hungry Buddha "/>
    <s v=" Chocolate Chip"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Oreo Mini"/>
    <s v="Food"/>
    <n v="15445182600"/>
    <s v="Thursday, July 28, 2022"/>
    <s v="Credit"/>
    <n v="124"/>
    <n v="1.5"/>
    <n v="1"/>
    <n v="124"/>
    <n v="1.5"/>
    <n v="1"/>
    <n v="1.5"/>
    <n v="1.5"/>
    <d v="2022-07-28T00:00:00"/>
    <x v="18"/>
    <s v="Food"/>
    <x v="1"/>
    <b v="1"/>
    <n v="1.5"/>
    <n v="1"/>
    <s v="Oreo Mini"/>
    <m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445207702"/>
    <s v="Thursday, July 28, 2022"/>
    <s v="Cash"/>
    <n v="114"/>
    <n v="1.5"/>
    <n v="1"/>
    <n v="114"/>
    <n v="1.5"/>
    <n v="1"/>
    <n v="1.5"/>
    <n v="1.5"/>
    <d v="2022-07-28T00:00:00"/>
    <x v="117"/>
    <s v="Food"/>
    <x v="1"/>
    <b v="1"/>
    <n v="1.5"/>
    <n v="1"/>
    <s v="Pop Corners "/>
    <s v=" Sea Salt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ney Mu"/>
    <s v="Food"/>
    <n v="15445306155"/>
    <s v="Thursday, July 28, 2022"/>
    <s v="Credit"/>
    <n v="120"/>
    <n v="2.5"/>
    <n v="1"/>
    <n v="120"/>
    <n v="2.5"/>
    <n v="1"/>
    <n v="2.5"/>
    <n v="5.5"/>
    <d v="2022-07-30T00:00:00"/>
    <x v="135"/>
    <s v="Food"/>
    <x v="1"/>
    <b v="1"/>
    <n v="2.5"/>
    <n v="1.6666666666666667"/>
    <s v="Snyder's of Hanover Pretzel Pieces "/>
    <s v=" Honey Mu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45306155"/>
    <s v="Thursday, July 28, 2022"/>
    <s v="Credit"/>
    <n v="148"/>
    <n v="3"/>
    <n v="1"/>
    <n v="148"/>
    <n v="3"/>
    <n v="1"/>
    <n v="3"/>
    <n v="5.5"/>
    <d v="2022-07-30T00:00:00"/>
    <x v="106"/>
    <s v="Carbonated"/>
    <x v="0"/>
    <b v="1"/>
    <n v="3"/>
    <n v="2"/>
    <s v="Starbucks Refresher "/>
    <s v=" Real Coconut Water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45718917"/>
    <s v="Thursday, July 28, 2022"/>
    <s v="Cash"/>
    <n v="120"/>
    <n v="1.5"/>
    <n v="1"/>
    <n v="120"/>
    <n v="1.5"/>
    <n v="1"/>
    <n v="1.5"/>
    <n v="1.5"/>
    <d v="2022-07-28T00:00:00"/>
    <x v="94"/>
    <s v="Food"/>
    <x v="1"/>
    <b v="1"/>
    <n v="1.5"/>
    <n v="1"/>
    <s v="Doritos Cool Ranch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45771824"/>
    <s v="Thursday, July 28, 2022"/>
    <s v="Cash"/>
    <n v="120"/>
    <n v="1.5"/>
    <n v="1"/>
    <n v="120"/>
    <n v="1.5"/>
    <n v="1"/>
    <n v="1.5"/>
    <n v="1.5"/>
    <d v="2022-07-28T00:00:00"/>
    <x v="94"/>
    <s v="Food"/>
    <x v="1"/>
    <b v="1"/>
    <n v="1.5"/>
    <n v="1"/>
    <s v="Doritos Cool Ranch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46103069"/>
    <s v="Thursday, July 28, 2022"/>
    <s v="Cash"/>
    <n v="148"/>
    <n v="3.5"/>
    <n v="1"/>
    <n v="148"/>
    <n v="3.5"/>
    <n v="1"/>
    <n v="3.5"/>
    <n v="3.5"/>
    <d v="2022-07-28T00:00:00"/>
    <x v="45"/>
    <s v="Carbonated"/>
    <x v="0"/>
    <b v="1"/>
    <n v="3.5"/>
    <n v="2.3333333333333335"/>
    <s v="Red Bull "/>
    <s v=" Original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46107072"/>
    <s v="Thursday, July 28, 2022"/>
    <s v="Cash"/>
    <n v="148"/>
    <n v="3.5"/>
    <n v="1"/>
    <n v="148"/>
    <n v="3.5"/>
    <n v="1"/>
    <n v="3.5"/>
    <n v="3.5"/>
    <d v="2022-07-28T00:00:00"/>
    <x v="45"/>
    <s v="Carbonated"/>
    <x v="0"/>
    <b v="1"/>
    <n v="3.5"/>
    <n v="2.3333333333333335"/>
    <s v="Red Bull "/>
    <s v=" Original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446113485"/>
    <s v="Thursday, July 28, 2022"/>
    <s v="Credit"/>
    <n v="150"/>
    <n v="4"/>
    <n v="1"/>
    <n v="150"/>
    <n v="4"/>
    <n v="1"/>
    <n v="4"/>
    <n v="4"/>
    <d v="2022-07-30T00:00:00"/>
    <x v="143"/>
    <s v="Cell is Blank - Dis-regard"/>
    <x v="1"/>
    <b v="1"/>
    <n v="4"/>
    <n v="2.6666666666666665"/>
    <s v="Oreo Mini "/>
    <s v=" Go Paks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446114745"/>
    <s v="Thursday, July 28, 2022"/>
    <s v="Credit"/>
    <n v="123"/>
    <n v="1.5"/>
    <n v="1"/>
    <n v="123"/>
    <n v="1.5"/>
    <n v="1"/>
    <n v="1.5"/>
    <n v="1.5"/>
    <d v="2022-07-30T00:00:00"/>
    <x v="53"/>
    <s v="Food"/>
    <x v="1"/>
    <b v="1"/>
    <n v="1.5"/>
    <n v="1"/>
    <s v="CheezIt "/>
    <s v=" White Cheddar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46168584"/>
    <s v="Thursday, July 28, 2022"/>
    <s v="Credit"/>
    <n v="143"/>
    <n v="2.75"/>
    <n v="1"/>
    <n v="143"/>
    <n v="2.75"/>
    <n v="1"/>
    <n v="2.75"/>
    <n v="2.75"/>
    <d v="2022-07-30T00:00:00"/>
    <x v="145"/>
    <s v="Non Carbonated"/>
    <x v="2"/>
    <b v="1"/>
    <n v="2.75"/>
    <n v="1.8333333333333333"/>
    <s v="BodyArmor  LYTE "/>
    <s v=" Blueberry Pomegranate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46385780"/>
    <s v="Thursday, July 28, 2022"/>
    <s v="Credit"/>
    <n v="148"/>
    <n v="3"/>
    <n v="1"/>
    <n v="148"/>
    <n v="3"/>
    <n v="1"/>
    <n v="3"/>
    <n v="3"/>
    <d v="2022-07-30T00:00:00"/>
    <x v="106"/>
    <s v="Carbonated"/>
    <x v="0"/>
    <b v="1"/>
    <n v="3"/>
    <n v="2"/>
    <s v="Starbucks Refresher "/>
    <s v=" Real Coconut Water"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Oreo Mini"/>
    <s v="Food"/>
    <n v="15446457838"/>
    <s v="Thursday, July 28, 2022"/>
    <s v="Cash"/>
    <n v="121"/>
    <n v="1.5"/>
    <n v="1"/>
    <n v="121"/>
    <n v="1.5"/>
    <n v="1"/>
    <n v="1.5"/>
    <n v="1.5"/>
    <d v="2022-07-28T00:00:00"/>
    <x v="18"/>
    <s v="Food"/>
    <x v="1"/>
    <b v="1"/>
    <n v="1.5"/>
    <n v="1"/>
    <s v="Oreo Mini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446602429"/>
    <s v="Thursday, July 28, 2022"/>
    <s v="Cash"/>
    <n v="111"/>
    <n v="1.5"/>
    <n v="1"/>
    <n v="111"/>
    <n v="1.5"/>
    <n v="1"/>
    <n v="1.5"/>
    <n v="1.5"/>
    <d v="2022-07-28T00:00:00"/>
    <x v="95"/>
    <s v="Food"/>
    <x v="1"/>
    <b v="1"/>
    <n v="1.5"/>
    <n v="1"/>
    <s v="Lays "/>
    <s v=" Classic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46608700"/>
    <s v="Thursday, July 28, 2022"/>
    <s v="Cash"/>
    <n v="148"/>
    <n v="3.5"/>
    <n v="1"/>
    <n v="148"/>
    <n v="3.5"/>
    <n v="1"/>
    <n v="3.5"/>
    <n v="3.5"/>
    <d v="2022-07-28T00:00:00"/>
    <x v="45"/>
    <s v="Carbonated"/>
    <x v="0"/>
    <b v="1"/>
    <n v="3.5"/>
    <n v="2.3333333333333335"/>
    <s v="Red Bull "/>
    <s v=" Original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46816964"/>
    <s v="Thursday, July 28, 2022"/>
    <s v="Credit"/>
    <n v="144"/>
    <n v="3"/>
    <n v="1"/>
    <n v="144"/>
    <n v="3"/>
    <n v="1"/>
    <n v="3"/>
    <n v="3"/>
    <d v="2022-07-28T00:00:00"/>
    <x v="5"/>
    <s v="Carbonated"/>
    <x v="0"/>
    <b v="1"/>
    <n v="3"/>
    <n v="2"/>
    <s v="Monster Energy Original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46912233"/>
    <s v="Thursday, July 28, 2022"/>
    <s v="Cash"/>
    <n v="148"/>
    <n v="3.5"/>
    <n v="1"/>
    <n v="148"/>
    <n v="3.5"/>
    <n v="1"/>
    <n v="3.5"/>
    <n v="3.5"/>
    <d v="2022-07-28T00:00:00"/>
    <x v="45"/>
    <s v="Carbonated"/>
    <x v="0"/>
    <b v="1"/>
    <n v="3.5"/>
    <n v="2.3333333333333335"/>
    <s v="Red Bull "/>
    <s v=" Original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6914249"/>
    <s v="Thursday, July 28, 2022"/>
    <s v="Cash"/>
    <n v="142"/>
    <n v="1.5"/>
    <n v="1"/>
    <n v="142"/>
    <n v="1.5"/>
    <n v="1"/>
    <n v="1.5"/>
    <n v="1.5"/>
    <d v="2022-07-28T00:00:00"/>
    <x v="156"/>
    <s v="Carbonated"/>
    <x v="0"/>
    <b v="1"/>
    <n v="1.5"/>
    <n v="1"/>
    <s v="Coca Cola "/>
    <s v=" Regular"/>
    <m/>
    <s v="Thursday"/>
    <s v=" July 28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446973453"/>
    <s v="Thursday, July 28, 2022"/>
    <s v="Cash"/>
    <n v="123"/>
    <n v="1.5"/>
    <n v="1"/>
    <n v="123"/>
    <n v="1.5"/>
    <n v="1"/>
    <n v="1.5"/>
    <n v="1.5"/>
    <d v="2022-07-28T00:00:00"/>
    <x v="48"/>
    <s v="Food"/>
    <x v="1"/>
    <b v="1"/>
    <n v="1.5"/>
    <n v="1"/>
    <s v="CheezIt "/>
    <s v=" Original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47053319"/>
    <s v="Thursday, July 28, 2022"/>
    <s v="Cash"/>
    <n v="147"/>
    <n v="2.5"/>
    <n v="1"/>
    <n v="147"/>
    <n v="2.5"/>
    <n v="1"/>
    <n v="2.5"/>
    <n v="2.5"/>
    <d v="2022-07-28T00:00:00"/>
    <x v="157"/>
    <s v="Non Carbonated"/>
    <x v="2"/>
    <b v="1"/>
    <n v="2.5"/>
    <n v="1.6666666666666667"/>
    <s v="Snapple Tea "/>
    <s v=" Peach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47055153"/>
    <s v="Thursday, July 28, 2022"/>
    <s v="Cash"/>
    <n v="120"/>
    <n v="1.5"/>
    <n v="1"/>
    <n v="120"/>
    <n v="1.5"/>
    <n v="1"/>
    <n v="1.5"/>
    <n v="1.5"/>
    <d v="2022-07-28T00:00:00"/>
    <x v="94"/>
    <s v="Food"/>
    <x v="1"/>
    <b v="1"/>
    <n v="1.5"/>
    <n v="1"/>
    <s v="Doritos Cool Ranch"/>
    <m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47285671"/>
    <s v="Thursday, July 28, 2022"/>
    <s v="Cash"/>
    <n v="122"/>
    <n v="1.5"/>
    <n v="1"/>
    <n v="122"/>
    <n v="1.5"/>
    <n v="1"/>
    <n v="1.5"/>
    <n v="1.5"/>
    <d v="2022-07-28T00:00:00"/>
    <x v="16"/>
    <s v="Food"/>
    <x v="1"/>
    <b v="1"/>
    <n v="1.5"/>
    <n v="1"/>
    <s v="Cheetos "/>
    <s v=" Fleming Hot Crunchy"/>
    <m/>
    <s v="Thursday"/>
    <s v=" July 28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447266203"/>
    <s v="Thursday, July 28, 2022"/>
    <s v="Credit"/>
    <n v="154"/>
    <n v="4"/>
    <n v="1"/>
    <n v="154"/>
    <n v="4"/>
    <n v="1"/>
    <n v="4"/>
    <n v="4"/>
    <d v="2022-07-30T00:00:00"/>
    <x v="142"/>
    <s v="Cell is Blank - Dis-regard"/>
    <x v="1"/>
    <b v="1"/>
    <n v="4"/>
    <n v="2.6666666666666665"/>
    <s v="Mini Chips Ahoy "/>
    <s v=" Go Paks"/>
    <m/>
    <s v="Thursday"/>
    <s v=" July 28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447299074"/>
    <s v="Thursday, July 28, 2022"/>
    <s v="Credit"/>
    <n v="130"/>
    <n v="2"/>
    <n v="3"/>
    <n v="130"/>
    <n v="2"/>
    <n v="3"/>
    <n v="6"/>
    <n v="6"/>
    <d v="2022-07-28T00:00:00"/>
    <x v="10"/>
    <s v="Food"/>
    <x v="1"/>
    <b v="1"/>
    <n v="2"/>
    <n v="1.3333333333333333"/>
    <s v="KitKat "/>
    <s v=" Crisp Wafers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7553825"/>
    <s v="Thursday, July 28, 2022"/>
    <s v="Cash"/>
    <n v="142"/>
    <n v="1.5"/>
    <n v="1"/>
    <n v="142"/>
    <n v="1.5"/>
    <n v="1"/>
    <n v="1.5"/>
    <n v="1.5"/>
    <d v="2022-07-28T00:00:00"/>
    <x v="156"/>
    <s v="Carbonated"/>
    <x v="0"/>
    <b v="1"/>
    <n v="1.5"/>
    <n v="1"/>
    <s v="Coca Cola "/>
    <s v=" Regular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47553961"/>
    <s v="Thursday, July 28, 2022"/>
    <s v="Cash"/>
    <n v="142"/>
    <n v="1.5"/>
    <n v="1"/>
    <n v="142"/>
    <n v="1.5"/>
    <n v="1"/>
    <n v="1.5"/>
    <n v="1.5"/>
    <d v="2022-07-28T00:00:00"/>
    <x v="156"/>
    <s v="Carbonated"/>
    <x v="0"/>
    <b v="1"/>
    <n v="1.5"/>
    <n v="1"/>
    <s v="Coca Cola "/>
    <s v=" Regular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47813850"/>
    <s v="Thursday, July 28, 2022"/>
    <s v="Cash"/>
    <n v="140"/>
    <n v="1.5"/>
    <n v="1"/>
    <n v="140"/>
    <n v="1.5"/>
    <n v="1"/>
    <n v="1.5"/>
    <n v="1.5"/>
    <d v="2022-07-28T00:00:00"/>
    <x v="70"/>
    <s v="Carbonated"/>
    <x v="0"/>
    <b v="1"/>
    <n v="1.5"/>
    <n v="1"/>
    <s v="Sunkist Soda "/>
    <s v=" Orange"/>
    <m/>
    <s v="Thursday"/>
    <s v=" July 2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47930546"/>
    <s v="Thursday, July 28, 2022"/>
    <s v="Cash"/>
    <n v="137"/>
    <n v="2.5"/>
    <n v="1"/>
    <n v="137"/>
    <n v="2.5"/>
    <n v="1"/>
    <n v="2.5"/>
    <n v="2.5"/>
    <d v="2022-07-28T00:00:00"/>
    <x v="10"/>
    <s v="Food"/>
    <x v="1"/>
    <b v="1"/>
    <n v="2.5"/>
    <n v="1.6666666666666667"/>
    <s v="KitKat "/>
    <s v=" Crisp Wafers"/>
    <m/>
    <s v="Thursday"/>
    <s v=" July 28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448934181"/>
    <s v="Friday, July 29, 2022"/>
    <s v="Cash"/>
    <n v="113"/>
    <n v="1.5"/>
    <n v="1"/>
    <n v="113"/>
    <n v="1.5"/>
    <n v="1"/>
    <n v="1.5"/>
    <n v="1.5"/>
    <d v="2022-07-29T00:00:00"/>
    <x v="113"/>
    <s v="Food"/>
    <x v="1"/>
    <b v="1"/>
    <n v="1.5"/>
    <n v="1"/>
    <s v="Pop Corners "/>
    <s v=" Kettle Corn"/>
    <m/>
    <s v="Friday"/>
    <s v=" July 29"/>
    <n v="2022"/>
    <n v="6527"/>
  </r>
  <r>
    <s v="Processed"/>
    <s v="VJ300320686"/>
    <s v="Earle Asphalt"/>
    <s v="Earle Asphalt x1371"/>
    <n v="35.2750871"/>
    <n v="-90.466769400000004"/>
    <s v="Oreo Mini"/>
    <s v="Food"/>
    <n v="15448934556"/>
    <s v="Friday, July 29, 2022"/>
    <s v="Cash"/>
    <n v="121"/>
    <n v="1.5"/>
    <n v="1"/>
    <n v="121"/>
    <n v="1.5"/>
    <n v="1"/>
    <n v="1.5"/>
    <n v="1.5"/>
    <d v="2022-07-29T00:00:00"/>
    <x v="18"/>
    <s v="Food"/>
    <x v="1"/>
    <b v="1"/>
    <n v="1.5"/>
    <n v="1"/>
    <s v="Oreo Mini"/>
    <m/>
    <m/>
    <s v="Friday"/>
    <s v=" July 29"/>
    <n v="2022"/>
    <n v="6527"/>
  </r>
  <r>
    <s v="Processed"/>
    <s v="VJ300320686"/>
    <s v="Earle Asphalt"/>
    <s v="Earle Asphalt x1371"/>
    <n v="35.2750871"/>
    <n v="-90.466769400000004"/>
    <s v="Pop Corners - Sea Salt"/>
    <s v="Food"/>
    <n v="15449670055"/>
    <s v="Friday, July 29, 2022"/>
    <s v="Credit"/>
    <n v="114"/>
    <n v="1.5"/>
    <n v="1"/>
    <n v="114"/>
    <n v="1.5"/>
    <n v="1"/>
    <n v="1.5"/>
    <n v="1.5"/>
    <d v="2022-07-29T00:00:00"/>
    <x v="117"/>
    <s v="Food"/>
    <x v="1"/>
    <b v="1"/>
    <n v="1.5"/>
    <n v="1"/>
    <s v="Pop Corners "/>
    <s v=" Sea Salt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49784435"/>
    <s v="Friday, July 29, 2022"/>
    <s v="Cash"/>
    <n v="140"/>
    <n v="1.5"/>
    <n v="1"/>
    <n v="140"/>
    <n v="1.5"/>
    <n v="1"/>
    <n v="1.5"/>
    <n v="1.5"/>
    <d v="2022-07-29T00:00:00"/>
    <x v="70"/>
    <s v="Carbonated"/>
    <x v="0"/>
    <b v="1"/>
    <n v="1.5"/>
    <n v="1"/>
    <s v="Sunkist Soda "/>
    <s v=" Orange"/>
    <m/>
    <s v="Friday"/>
    <s v=" July 29"/>
    <n v="2022"/>
    <n v="6527"/>
  </r>
  <r>
    <s v="Processed"/>
    <s v="VJ300320686"/>
    <s v="Earle Asphalt"/>
    <s v="Earle Asphalt x1371"/>
    <n v="35.2750871"/>
    <n v="-90.466769400000004"/>
    <s v="Monster Energy  Zero Ultra"/>
    <s v="Carbonated"/>
    <n v="15450486327"/>
    <s v="Friday, July 29, 2022"/>
    <s v="Credit"/>
    <n v="146"/>
    <n v="3"/>
    <n v="1"/>
    <n v="146"/>
    <n v="3"/>
    <n v="1"/>
    <n v="3"/>
    <n v="3"/>
    <d v="2022-07-29T00:00:00"/>
    <x v="41"/>
    <s v="Carbonated"/>
    <x v="0"/>
    <b v="1"/>
    <n v="3"/>
    <n v="2"/>
    <s v="Monster Energy  Zero Ultra"/>
    <m/>
    <m/>
    <s v="Friday"/>
    <s v=" July 29"/>
    <n v="2022"/>
    <n v="6527"/>
  </r>
  <r>
    <s v="Processed"/>
    <s v="VJ300320686"/>
    <s v="Earle Asphalt"/>
    <s v="Earle Asphalt x1371"/>
    <n v="35.2750871"/>
    <n v="-90.466769400000004"/>
    <s v="Pop Corners - White Cheddar"/>
    <s v="Food"/>
    <n v="15450595471"/>
    <s v="Friday, July 29, 2022"/>
    <s v="Cash"/>
    <n v="111"/>
    <n v="1.5"/>
    <n v="1"/>
    <n v="111"/>
    <n v="1.5"/>
    <n v="1"/>
    <n v="1.5"/>
    <n v="1.5"/>
    <d v="2022-07-29T00:00:00"/>
    <x v="123"/>
    <s v="Food"/>
    <x v="1"/>
    <b v="1"/>
    <n v="1.5"/>
    <n v="1"/>
    <s v="Pop Corners "/>
    <s v=" White Cheddar"/>
    <m/>
    <s v="Friday"/>
    <s v=" July 2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50700892"/>
    <s v="Friday, July 29, 2022"/>
    <s v="Credit"/>
    <n v="132"/>
    <n v="2"/>
    <n v="1"/>
    <n v="132"/>
    <n v="2"/>
    <n v="1"/>
    <n v="2"/>
    <n v="2"/>
    <d v="2022-07-29T00:00:00"/>
    <x v="21"/>
    <s v="Food"/>
    <x v="1"/>
    <b v="1"/>
    <n v="2"/>
    <n v="1.3333333333333333"/>
    <s v="Robert Irvine's "/>
    <s v=" Fit Crunch "/>
    <s v="  Chocolate Pea"/>
    <s v="Friday"/>
    <s v=" July 29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450773158"/>
    <s v="Friday, July 29, 2022"/>
    <s v="Credit"/>
    <n v="141"/>
    <n v="2"/>
    <n v="1"/>
    <n v="141"/>
    <n v="2"/>
    <n v="1"/>
    <n v="2"/>
    <n v="2"/>
    <d v="2022-07-30T00:00:00"/>
    <x v="33"/>
    <s v="Non Carbonated"/>
    <x v="2"/>
    <b v="1"/>
    <n v="2"/>
    <n v="1.3333333333333333"/>
    <s v="V8 Vegetable Juice "/>
    <s v=" Original"/>
    <m/>
    <s v="Friday"/>
    <s v=" July 29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450790482"/>
    <s v="Friday, July 29, 2022"/>
    <s v="Credit"/>
    <n v="153"/>
    <n v="3"/>
    <n v="1"/>
    <n v="153"/>
    <n v="3"/>
    <n v="1"/>
    <n v="3"/>
    <n v="3"/>
    <d v="2022-07-30T00:00:00"/>
    <x v="154"/>
    <s v="Food"/>
    <x v="1"/>
    <b v="1"/>
    <n v="3"/>
    <n v="2"/>
    <s v="Pringles "/>
    <s v=" Cheddar Cheese"/>
    <m/>
    <s v="Friday"/>
    <s v=" July 29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451055260"/>
    <s v="Friday, July 29, 2022"/>
    <s v="Cash"/>
    <n v="143"/>
    <n v="2"/>
    <n v="1"/>
    <n v="143"/>
    <n v="2"/>
    <n v="1"/>
    <n v="2"/>
    <n v="2"/>
    <d v="2022-07-29T00:00:00"/>
    <x v="29"/>
    <s v="Water"/>
    <x v="3"/>
    <b v="1"/>
    <n v="2"/>
    <n v="1.3333333333333333"/>
    <s v="Poland Springs Water"/>
    <m/>
    <m/>
    <s v="Friday"/>
    <s v=" July 29"/>
    <n v="2022"/>
    <n v="6527"/>
  </r>
  <r>
    <s v="Processed"/>
    <s v="VJ300320686"/>
    <s v="Earle Asphalt"/>
    <s v="Earle Asphalt x1371"/>
    <n v="35.2750871"/>
    <n v="-90.466769400000004"/>
    <s v="RXBAR - Protein Bar - Peanut Butter"/>
    <s v="Food"/>
    <n v="15451066746"/>
    <s v="Friday, July 29, 2022"/>
    <s v="Cash"/>
    <n v="131"/>
    <n v="2"/>
    <n v="1"/>
    <n v="131"/>
    <n v="2"/>
    <n v="1"/>
    <n v="2"/>
    <n v="2"/>
    <d v="2022-07-29T00:00:00"/>
    <x v="80"/>
    <s v="Food"/>
    <x v="1"/>
    <b v="1"/>
    <n v="2"/>
    <n v="1.3333333333333333"/>
    <s v="RXBAR "/>
    <s v=" Protein Bar "/>
    <s v=" Peanut Butter"/>
    <s v="Friday"/>
    <s v=" July 29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451070358"/>
    <s v="Friday, July 29, 2022"/>
    <s v="Cash"/>
    <n v="144"/>
    <n v="2.75"/>
    <n v="1"/>
    <n v="144"/>
    <n v="2.75"/>
    <n v="1"/>
    <n v="2.75"/>
    <n v="2.75"/>
    <d v="2022-07-29T00:00:00"/>
    <x v="81"/>
    <s v="Non Carbonated"/>
    <x v="2"/>
    <b v="1"/>
    <n v="2.75"/>
    <n v="1.8333333333333333"/>
    <s v="Snapple Tea "/>
    <s v=" Raspberry"/>
    <m/>
    <s v="Friday"/>
    <s v=" July 29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51208529"/>
    <s v="Friday, July 29, 2022"/>
    <s v="Cash"/>
    <n v="112"/>
    <n v="1.5"/>
    <n v="1"/>
    <n v="112"/>
    <n v="1.5"/>
    <n v="1"/>
    <n v="1.5"/>
    <n v="1.5"/>
    <d v="2022-07-30T00:00:00"/>
    <x v="141"/>
    <s v="Food"/>
    <x v="1"/>
    <b v="1"/>
    <n v="1.5"/>
    <n v="1"/>
    <s v="Pop Corners "/>
    <s v=" Sweet &amp; Salty Kettle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51347634"/>
    <s v="Friday, July 29, 2022"/>
    <s v="Cash"/>
    <n v="140"/>
    <n v="1.5"/>
    <n v="1"/>
    <n v="140"/>
    <n v="1.5"/>
    <n v="1"/>
    <n v="1.5"/>
    <n v="1.5"/>
    <d v="2022-07-29T00:00:00"/>
    <x v="70"/>
    <s v="Carbonated"/>
    <x v="0"/>
    <b v="1"/>
    <n v="1.5"/>
    <n v="1"/>
    <s v="Sunkist Soda "/>
    <s v=" Orange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51347726"/>
    <s v="Friday, July 29, 2022"/>
    <s v="Cash"/>
    <n v="140"/>
    <n v="1.5"/>
    <n v="1"/>
    <n v="140"/>
    <n v="1.5"/>
    <n v="1"/>
    <n v="1.5"/>
    <n v="1.5"/>
    <d v="2022-07-29T00:00:00"/>
    <x v="70"/>
    <s v="Carbonated"/>
    <x v="0"/>
    <b v="1"/>
    <n v="1.5"/>
    <n v="1"/>
    <s v="Sunkist Soda "/>
    <s v=" Orange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451347869"/>
    <s v="Friday, July 29, 2022"/>
    <s v="Cash"/>
    <n v="113"/>
    <n v="1.5"/>
    <n v="1"/>
    <n v="113"/>
    <n v="1.5"/>
    <n v="1"/>
    <n v="1.5"/>
    <n v="1.5"/>
    <d v="2022-07-29T00:00:00"/>
    <x v="77"/>
    <s v="Food"/>
    <x v="1"/>
    <b v="1"/>
    <n v="1.5"/>
    <n v="1"/>
    <s v="Doritos Famin Hot Nacho"/>
    <m/>
    <m/>
    <s v="Friday"/>
    <s v=" July 29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51393883"/>
    <s v="Friday, July 29, 2022"/>
    <s v="Credit"/>
    <n v="138"/>
    <n v="2"/>
    <n v="1"/>
    <n v="138"/>
    <n v="2"/>
    <n v="1"/>
    <n v="2"/>
    <n v="2"/>
    <d v="2022-07-29T00:00:00"/>
    <x v="11"/>
    <s v="Food"/>
    <x v="1"/>
    <b v="1"/>
    <n v="2"/>
    <n v="1.3333333333333333"/>
    <s v="Wonderful Pistachios "/>
    <s v=" Variety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1394803"/>
    <s v="Friday, July 29, 2022"/>
    <s v="Cash"/>
    <n v="144"/>
    <n v="3"/>
    <n v="1"/>
    <n v="144"/>
    <n v="3"/>
    <n v="1"/>
    <n v="3"/>
    <n v="3"/>
    <d v="2022-07-29T00:00:00"/>
    <x v="5"/>
    <s v="Carbonated"/>
    <x v="0"/>
    <b v="1"/>
    <n v="3"/>
    <n v="2"/>
    <s v="Monster Energy Original"/>
    <m/>
    <m/>
    <s v="Friday"/>
    <s v=" July 2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451407903"/>
    <s v="Friday, July 29, 2022"/>
    <s v="Credit"/>
    <n v="140"/>
    <n v="1.5"/>
    <n v="2"/>
    <n v="140"/>
    <n v="1.5"/>
    <n v="2"/>
    <n v="3"/>
    <n v="3"/>
    <d v="2022-07-29T00:00:00"/>
    <x v="44"/>
    <s v="Carbonated"/>
    <x v="0"/>
    <b v="1"/>
    <n v="1.5"/>
    <n v="1"/>
    <s v="Coca Cola "/>
    <s v=" Zero Sugar"/>
    <m/>
    <s v="Friday"/>
    <s v=" July 29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451568110"/>
    <s v="Friday, July 29, 2022"/>
    <s v="Credit"/>
    <n v="125"/>
    <n v="1.25"/>
    <n v="1"/>
    <n v="125"/>
    <n v="1.25"/>
    <n v="1"/>
    <n v="1.25"/>
    <n v="1.25"/>
    <d v="2022-07-29T00:00:00"/>
    <x v="139"/>
    <s v="Food"/>
    <x v="1"/>
    <b v="1"/>
    <n v="1.25"/>
    <n v="0.83333333333333337"/>
    <s v="Goldfish Baked "/>
    <s v=" Cheddar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51796177"/>
    <s v="Friday, July 29, 2022"/>
    <s v="Cash"/>
    <n v="140"/>
    <n v="1.5"/>
    <n v="1"/>
    <n v="140"/>
    <n v="1.5"/>
    <n v="1"/>
    <n v="1.5"/>
    <n v="1.5"/>
    <d v="2022-07-29T00:00:00"/>
    <x v="70"/>
    <s v="Carbonated"/>
    <x v="0"/>
    <b v="1"/>
    <n v="1.5"/>
    <n v="1"/>
    <s v="Sunkist Soda "/>
    <s v=" Orange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1867766"/>
    <s v="Friday, July 29, 2022"/>
    <s v="Credit"/>
    <n v="144"/>
    <n v="3"/>
    <n v="1"/>
    <n v="144"/>
    <n v="3"/>
    <n v="1"/>
    <n v="3"/>
    <n v="3"/>
    <d v="2022-07-29T00:00:00"/>
    <x v="5"/>
    <s v="Carbonated"/>
    <x v="0"/>
    <b v="1"/>
    <n v="3"/>
    <n v="2"/>
    <s v="Monster Energy Original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51999590"/>
    <s v="Friday, July 29, 2022"/>
    <s v="Cash"/>
    <n v="140"/>
    <n v="1.5"/>
    <n v="1"/>
    <n v="140"/>
    <n v="1.5"/>
    <n v="1"/>
    <n v="1.5"/>
    <n v="1.5"/>
    <d v="2022-07-29T00:00:00"/>
    <x v="70"/>
    <s v="Carbonated"/>
    <x v="0"/>
    <b v="1"/>
    <n v="1.5"/>
    <n v="1"/>
    <s v="Sunkist Soda "/>
    <s v=" Orange"/>
    <m/>
    <s v="Friday"/>
    <s v=" July 29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452044684"/>
    <s v="Friday, July 29, 2022"/>
    <s v="Cash"/>
    <n v="122"/>
    <n v="1.5"/>
    <n v="1"/>
    <n v="122"/>
    <n v="1.5"/>
    <n v="1"/>
    <n v="1.5"/>
    <n v="1.5"/>
    <d v="2022-07-29T00:00:00"/>
    <x v="18"/>
    <s v="Food"/>
    <x v="1"/>
    <b v="1"/>
    <n v="1.5"/>
    <n v="1"/>
    <s v="Oreo Mini"/>
    <m/>
    <m/>
    <s v="Friday"/>
    <s v=" July 29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452052615"/>
    <s v="Friday, July 29, 2022"/>
    <s v="Cash"/>
    <n v="145"/>
    <n v="2.5"/>
    <n v="1"/>
    <n v="145"/>
    <n v="2.5"/>
    <n v="1"/>
    <n v="2.5"/>
    <n v="2.5"/>
    <d v="2022-07-29T00:00:00"/>
    <x v="152"/>
    <s v="Non Carbonated"/>
    <x v="2"/>
    <b v="1"/>
    <n v="2.5"/>
    <n v="1.6666666666666667"/>
    <s v="Snapple Tea "/>
    <s v=" Lemon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452085344"/>
    <s v="Friday, July 29, 2022"/>
    <s v="Cash"/>
    <n v="113"/>
    <n v="1.5"/>
    <n v="1"/>
    <n v="113"/>
    <n v="1.5"/>
    <n v="1"/>
    <n v="1.5"/>
    <n v="1.5"/>
    <d v="2022-07-29T00:00:00"/>
    <x v="77"/>
    <s v="Food"/>
    <x v="1"/>
    <b v="1"/>
    <n v="1.5"/>
    <n v="1"/>
    <s v="Doritos Famin Hot Nacho"/>
    <m/>
    <m/>
    <s v="Friday"/>
    <s v=" July 29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452180476"/>
    <s v="Friday, July 29, 2022"/>
    <s v="Credit"/>
    <n v="125"/>
    <n v="1.25"/>
    <n v="1"/>
    <n v="125"/>
    <n v="1.25"/>
    <n v="1"/>
    <n v="1.25"/>
    <n v="1.25"/>
    <d v="2022-07-29T00:00:00"/>
    <x v="18"/>
    <s v="Food"/>
    <x v="1"/>
    <b v="1"/>
    <n v="1.25"/>
    <n v="0.83333333333333337"/>
    <s v="Oreo Mini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52329168"/>
    <s v="Friday, July 29, 2022"/>
    <s v="Cash"/>
    <n v="143"/>
    <n v="2.5"/>
    <n v="1"/>
    <n v="143"/>
    <n v="2.5"/>
    <n v="1"/>
    <n v="2.5"/>
    <n v="2.5"/>
    <d v="2022-07-29T00:00:00"/>
    <x v="81"/>
    <s v="Non Carbonated"/>
    <x v="2"/>
    <b v="1"/>
    <n v="2.5"/>
    <n v="1.6666666666666667"/>
    <s v="Snapple Tea "/>
    <s v=" Raspberry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2401095"/>
    <s v="Friday, July 29, 2022"/>
    <s v="Cash"/>
    <n v="144"/>
    <n v="3"/>
    <n v="1"/>
    <n v="144"/>
    <n v="3"/>
    <n v="1"/>
    <n v="3"/>
    <n v="3"/>
    <d v="2022-07-29T00:00:00"/>
    <x v="5"/>
    <s v="Carbonated"/>
    <x v="0"/>
    <b v="1"/>
    <n v="3"/>
    <n v="2"/>
    <s v="Monster Energy Original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452424895"/>
    <s v="Friday, July 29, 2022"/>
    <s v="Cash"/>
    <n v="147"/>
    <n v="2.5"/>
    <n v="1"/>
    <n v="147"/>
    <n v="2.5"/>
    <n v="1"/>
    <n v="2.5"/>
    <n v="2.5"/>
    <d v="2022-07-29T00:00:00"/>
    <x v="157"/>
    <s v="Non Carbonated"/>
    <x v="2"/>
    <b v="1"/>
    <n v="2.5"/>
    <n v="1.6666666666666667"/>
    <s v="Snapple Tea "/>
    <s v=" Peach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52425993"/>
    <s v="Friday, July 29, 2022"/>
    <s v="Cash"/>
    <n v="120"/>
    <n v="1.5"/>
    <n v="1"/>
    <n v="120"/>
    <n v="1.5"/>
    <n v="1"/>
    <n v="1.5"/>
    <n v="1.5"/>
    <d v="2022-07-29T00:00:00"/>
    <x v="94"/>
    <s v="Food"/>
    <x v="1"/>
    <b v="1"/>
    <n v="1.5"/>
    <n v="1"/>
    <s v="Doritos Cool Ranch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2596839"/>
    <s v="Friday, July 29, 2022"/>
    <s v="Cash"/>
    <n v="146"/>
    <n v="3"/>
    <n v="1"/>
    <n v="146"/>
    <n v="3"/>
    <n v="1"/>
    <n v="3"/>
    <n v="3"/>
    <d v="2022-07-29T00:00:00"/>
    <x v="5"/>
    <s v="Carbonated"/>
    <x v="0"/>
    <b v="1"/>
    <n v="3"/>
    <n v="2"/>
    <s v="Monster Energy Original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Doritos Cool Ranch"/>
    <s v="Food"/>
    <n v="15452601748"/>
    <s v="Friday, July 29, 2022"/>
    <s v="Cash"/>
    <n v="120"/>
    <n v="1.5"/>
    <n v="1"/>
    <n v="120"/>
    <n v="1.5"/>
    <n v="1"/>
    <n v="1.5"/>
    <n v="1.5"/>
    <d v="2022-07-29T00:00:00"/>
    <x v="94"/>
    <s v="Food"/>
    <x v="1"/>
    <b v="1"/>
    <n v="1.5"/>
    <n v="1"/>
    <s v="Doritos Cool Ranch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2883147"/>
    <s v="Friday, July 29, 2022"/>
    <s v="Cash"/>
    <n v="146"/>
    <n v="3"/>
    <n v="1"/>
    <n v="146"/>
    <n v="3"/>
    <n v="1"/>
    <n v="3"/>
    <n v="3"/>
    <d v="2022-07-29T00:00:00"/>
    <x v="5"/>
    <s v="Carbonated"/>
    <x v="0"/>
    <b v="1"/>
    <n v="3"/>
    <n v="2"/>
    <s v="Monster Energy Original"/>
    <m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453053272"/>
    <s v="Friday, July 29, 2022"/>
    <s v="Cash"/>
    <n v="123"/>
    <n v="1.5"/>
    <n v="1"/>
    <n v="123"/>
    <n v="1.5"/>
    <n v="1"/>
    <n v="1.5"/>
    <n v="1.5"/>
    <d v="2022-07-29T00:00:00"/>
    <x v="46"/>
    <s v="Food"/>
    <x v="1"/>
    <b v="1"/>
    <n v="1.5"/>
    <n v="1"/>
    <s v="Ruffles Baked  "/>
    <s v=" Cheddar &amp; Sour Cream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53073119"/>
    <s v="Friday, July 29, 2022"/>
    <s v="Cash"/>
    <n v="145"/>
    <n v="2.5"/>
    <n v="1"/>
    <n v="145"/>
    <n v="2.5"/>
    <n v="1"/>
    <n v="2.5"/>
    <n v="2.5"/>
    <d v="2022-07-29T00:00:00"/>
    <x v="152"/>
    <s v="Non Carbonated"/>
    <x v="2"/>
    <b v="1"/>
    <n v="2.5"/>
    <n v="1.6666666666666667"/>
    <s v="Snapple Tea "/>
    <s v=" Lemon"/>
    <m/>
    <s v="Friday"/>
    <s v=" July 2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4621071"/>
    <s v="Saturday, July 30, 2022"/>
    <s v="Cash"/>
    <n v="146"/>
    <n v="3"/>
    <n v="1"/>
    <n v="146"/>
    <n v="3"/>
    <n v="1"/>
    <n v="3"/>
    <n v="3"/>
    <d v="2022-07-30T00:00:00"/>
    <x v="5"/>
    <s v="Carbonated"/>
    <x v="0"/>
    <b v="1"/>
    <n v="3"/>
    <n v="2"/>
    <s v="Monster Energy Original"/>
    <m/>
    <m/>
    <s v="Saturday"/>
    <s v=" July 3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54657224"/>
    <s v="Saturday, July 30, 2022"/>
    <s v="Cash"/>
    <n v="146"/>
    <n v="3"/>
    <n v="1"/>
    <n v="146"/>
    <n v="3"/>
    <n v="1"/>
    <n v="3"/>
    <n v="3"/>
    <d v="2022-07-30T00:00:00"/>
    <x v="5"/>
    <s v="Carbonated"/>
    <x v="0"/>
    <b v="1"/>
    <n v="3"/>
    <n v="2"/>
    <s v="Monster Energy Original"/>
    <m/>
    <m/>
    <s v="Saturday"/>
    <s v=" July 3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54922395"/>
    <s v="Saturday, July 30, 2022"/>
    <s v="Cash"/>
    <n v="131"/>
    <n v="2"/>
    <n v="1"/>
    <n v="131"/>
    <n v="2"/>
    <n v="1"/>
    <n v="2"/>
    <n v="2"/>
    <d v="2022-07-31T00:00:00"/>
    <x v="11"/>
    <s v="Food"/>
    <x v="1"/>
    <b v="1"/>
    <n v="2"/>
    <n v="1.3333333333333333"/>
    <s v="Wonderful Pistachios "/>
    <s v=" Variety"/>
    <m/>
    <s v="Saturday"/>
    <s v=" July 30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54936571"/>
    <s v="Saturday, July 30, 2022"/>
    <s v="Credit"/>
    <n v="144"/>
    <n v="2"/>
    <n v="1"/>
    <n v="144"/>
    <n v="2"/>
    <n v="1"/>
    <n v="2"/>
    <n v="2"/>
    <d v="2022-07-31T00:00:00"/>
    <x v="24"/>
    <s v="Water"/>
    <x v="3"/>
    <b v="1"/>
    <n v="2"/>
    <n v="1.3333333333333333"/>
    <s v="S. Pellegrino Sparkling Mineral Water"/>
    <m/>
    <m/>
    <s v="Saturday"/>
    <s v=" July 30"/>
    <n v="2022"/>
    <n v="6527"/>
  </r>
  <r>
    <s v="Processed"/>
    <s v="VJ300320611"/>
    <s v="Brunswick Sq Mall"/>
    <s v="BSQ Mall x1366 - ATT"/>
    <n v="40.423690999999998"/>
    <n v="-74.380831999999998"/>
    <s v="CheezIt - Original"/>
    <s v="Food"/>
    <n v="15454962495"/>
    <s v="Saturday, July 30, 2022"/>
    <s v="Cash"/>
    <n v="121"/>
    <n v="1.5"/>
    <n v="1"/>
    <n v="121"/>
    <n v="1.5"/>
    <n v="1"/>
    <n v="1.5"/>
    <n v="1.5"/>
    <d v="2022-07-30T00:00:00"/>
    <x v="48"/>
    <s v="Food"/>
    <x v="1"/>
    <b v="1"/>
    <n v="1.5"/>
    <n v="1"/>
    <s v="CheezIt "/>
    <s v=" Original"/>
    <m/>
    <s v="Saturday"/>
    <s v=" July 30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455075680"/>
    <s v="Saturday, July 30, 2022"/>
    <s v="Cash"/>
    <n v="145"/>
    <n v="2.75"/>
    <n v="1"/>
    <n v="145"/>
    <n v="2.75"/>
    <n v="1"/>
    <n v="2.75"/>
    <n v="2.75"/>
    <d v="2022-07-30T00:00:00"/>
    <x v="34"/>
    <s v="Water"/>
    <x v="3"/>
    <b v="1"/>
    <n v="2.75"/>
    <n v="1.8333333333333333"/>
    <s v="BodyArmor LYTE  "/>
    <s v=" Peach Mango"/>
    <m/>
    <s v="Saturday"/>
    <s v=" July 30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455080986"/>
    <s v="Saturday, July 30, 2022"/>
    <s v="Cash"/>
    <n v="142"/>
    <n v="2"/>
    <n v="1"/>
    <n v="142"/>
    <n v="2"/>
    <n v="1"/>
    <n v="2"/>
    <n v="2"/>
    <d v="2022-07-30T00:00:00"/>
    <x v="93"/>
    <s v="Non Carbonated"/>
    <x v="2"/>
    <b v="1"/>
    <n v="2"/>
    <n v="1.3333333333333333"/>
    <s v="Iberia Coconut Water"/>
    <m/>
    <m/>
    <s v="Saturday"/>
    <s v=" July 30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455932292"/>
    <s v="Saturday, July 30, 2022"/>
    <s v="Credit"/>
    <n v="144"/>
    <n v="2.75"/>
    <n v="1"/>
    <n v="144"/>
    <n v="2.75"/>
    <n v="1"/>
    <n v="2.75"/>
    <n v="2.75"/>
    <d v="2022-07-30T00:00:00"/>
    <x v="81"/>
    <s v="Non Carbonated"/>
    <x v="2"/>
    <b v="1"/>
    <n v="2.75"/>
    <n v="1.8333333333333333"/>
    <s v="Snapple Tea "/>
    <s v=" Raspberry"/>
    <m/>
    <s v="Saturday"/>
    <s v=" July 30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457464666"/>
    <s v="Sunday, July 31, 2022"/>
    <s v="Credit"/>
    <n v="140"/>
    <n v="1.5"/>
    <n v="1"/>
    <n v="140"/>
    <n v="1.5"/>
    <n v="1"/>
    <n v="1.5"/>
    <n v="1.5"/>
    <d v="2022-07-31T00:00:00"/>
    <x v="150"/>
    <s v="Cell is Blank - Dis-regard"/>
    <x v="0"/>
    <b v="1"/>
    <n v="1.5"/>
    <n v="1"/>
    <s v="Canada Dry "/>
    <s v=" Ginger Ale &amp; Lemonde"/>
    <m/>
    <s v="Sunday"/>
    <s v=" July 31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57572468"/>
    <s v="Sunday, July 31, 2022"/>
    <s v="Credit"/>
    <n v="147"/>
    <n v="2.75"/>
    <n v="1"/>
    <n v="147"/>
    <n v="2.75"/>
    <n v="1"/>
    <n v="2.75"/>
    <n v="5.75"/>
    <d v="2022-07-31T00:00:00"/>
    <x v="131"/>
    <s v="Water"/>
    <x v="3"/>
    <b v="1"/>
    <n v="2.75"/>
    <n v="1.8333333333333333"/>
    <s v="BodyArmor LYTE "/>
    <s v=" Strawberry Lemonade"/>
    <m/>
    <s v="Sunday"/>
    <s v=" July 31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457572468"/>
    <s v="Sunday, July 31, 2022"/>
    <s v="Credit"/>
    <n v="162"/>
    <n v="3"/>
    <n v="1"/>
    <n v="162"/>
    <n v="3"/>
    <n v="1"/>
    <n v="3"/>
    <n v="5.75"/>
    <d v="2022-07-31T00:00:00"/>
    <x v="155"/>
    <s v="Food"/>
    <x v="1"/>
    <b v="1"/>
    <n v="3"/>
    <n v="2"/>
    <s v="Pringles "/>
    <s v=" Sour Cream &amp; Onion"/>
    <m/>
    <s v="Sunday"/>
    <s v=" July 3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57784151"/>
    <s v="Sunday, July 31, 2022"/>
    <s v="Credit"/>
    <n v="131"/>
    <n v="2"/>
    <n v="1"/>
    <n v="131"/>
    <n v="2"/>
    <n v="1"/>
    <n v="2"/>
    <n v="3.5"/>
    <d v="2022-07-31T00:00:00"/>
    <x v="11"/>
    <s v="Food"/>
    <x v="1"/>
    <b v="1"/>
    <n v="2"/>
    <n v="1.3333333333333333"/>
    <s v="Wonderful Pistachios "/>
    <s v=" Variety"/>
    <m/>
    <s v="Sunday"/>
    <s v=" July 3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457784151"/>
    <s v="Sunday, July 31, 2022"/>
    <s v="Credit"/>
    <n v="125"/>
    <n v="1.5"/>
    <n v="1"/>
    <n v="125"/>
    <n v="1.5"/>
    <n v="1"/>
    <n v="1.5"/>
    <n v="3.5"/>
    <d v="2022-07-31T00:00:00"/>
    <x v="3"/>
    <s v="Food"/>
    <x v="1"/>
    <b v="1"/>
    <n v="1.5"/>
    <n v="1"/>
    <s v="Miss Vickie's Potato Chip "/>
    <s v=" Sea Salt &amp; Vinega"/>
    <m/>
    <s v="Sunday"/>
    <s v=" July 3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457786473"/>
    <s v="Sunday, July 31, 2022"/>
    <s v="Credit"/>
    <n v="125"/>
    <n v="1.5"/>
    <n v="1"/>
    <n v="125"/>
    <n v="1.5"/>
    <n v="1"/>
    <n v="1.5"/>
    <n v="1.5"/>
    <d v="2022-07-31T00:00:00"/>
    <x v="3"/>
    <s v="Food"/>
    <x v="1"/>
    <b v="1"/>
    <n v="1.5"/>
    <n v="1"/>
    <s v="Miss Vickie's Potato Chip "/>
    <s v=" Sea Salt &amp; Vinega"/>
    <m/>
    <s v="Sunday"/>
    <s v=" July 31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457811726"/>
    <s v="Sunday, July 31, 2022"/>
    <s v="Credit"/>
    <n v="144"/>
    <n v="2.75"/>
    <n v="1"/>
    <n v="144"/>
    <n v="2.75"/>
    <n v="1"/>
    <n v="2.75"/>
    <n v="2.75"/>
    <d v="2022-07-31T00:00:00"/>
    <x v="81"/>
    <s v="Non Carbonated"/>
    <x v="2"/>
    <b v="1"/>
    <n v="2.75"/>
    <n v="1.8333333333333333"/>
    <s v="Snapple Tea "/>
    <s v=" Raspberry"/>
    <m/>
    <s v="Sunday"/>
    <s v=" July 31"/>
    <n v="2022"/>
    <n v="6527"/>
  </r>
  <r>
    <s v="Processed"/>
    <s v="VJ300320611"/>
    <s v="Brunswick Sq Mall"/>
    <s v="BSQ Mall x1366 - ATT"/>
    <n v="40.423690999999998"/>
    <n v="-74.380831999999998"/>
    <s v="Popchips Potato - Sea Salt"/>
    <s v="Food"/>
    <n v="15458430741"/>
    <s v="Sunday, July 31, 2022"/>
    <s v="Credit"/>
    <n v="111"/>
    <n v="1.5"/>
    <n v="1"/>
    <n v="111"/>
    <n v="1.5"/>
    <n v="1"/>
    <n v="1.5"/>
    <n v="1.5"/>
    <d v="2022-07-31T00:00:00"/>
    <x v="67"/>
    <s v="Food"/>
    <x v="1"/>
    <b v="1"/>
    <n v="1.5"/>
    <n v="1"/>
    <s v="Popchips Potato "/>
    <s v=" Sea Salt"/>
    <m/>
    <s v="Sunday"/>
    <s v=" July 31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59706497"/>
    <s v="Monday, August 1, 2022"/>
    <s v="Credit"/>
    <n v="145"/>
    <n v="2.5"/>
    <n v="1"/>
    <n v="145"/>
    <n v="2.5"/>
    <n v="1"/>
    <n v="2.5"/>
    <n v="2.5"/>
    <d v="2022-08-01T00:00:00"/>
    <x v="152"/>
    <s v="Non Carbonated"/>
    <x v="2"/>
    <b v="1"/>
    <n v="2.5"/>
    <n v="1.6666666666666667"/>
    <s v="Snapple Tea "/>
    <s v=" Lemon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59757721"/>
    <s v="Monday, August 1, 2022"/>
    <s v="Cash"/>
    <n v="143"/>
    <n v="2.5"/>
    <n v="1"/>
    <n v="143"/>
    <n v="2.5"/>
    <n v="1"/>
    <n v="2.5"/>
    <n v="2.5"/>
    <d v="2022-08-01T00:00:00"/>
    <x v="81"/>
    <s v="Non Carbonated"/>
    <x v="2"/>
    <b v="1"/>
    <n v="2.5"/>
    <n v="1.6666666666666667"/>
    <s v="Snapple Tea "/>
    <s v=" Raspberry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59758989"/>
    <s v="Monday, August 1, 2022"/>
    <s v="Cash"/>
    <n v="138"/>
    <n v="2.5"/>
    <n v="1"/>
    <n v="138"/>
    <n v="2.5"/>
    <n v="1"/>
    <n v="2.5"/>
    <n v="2.5"/>
    <d v="2022-08-01T00:00:00"/>
    <x v="10"/>
    <s v="Food"/>
    <x v="1"/>
    <b v="1"/>
    <n v="2.5"/>
    <n v="1.6666666666666667"/>
    <s v="KitKat "/>
    <s v=" Crisp Wafers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60169761"/>
    <s v="Monday, August 1, 2022"/>
    <s v="Credit"/>
    <n v="148"/>
    <n v="3.5"/>
    <n v="1"/>
    <n v="148"/>
    <n v="3.5"/>
    <n v="1"/>
    <n v="3.5"/>
    <n v="3.5"/>
    <d v="2022-08-01T00:00:00"/>
    <x v="45"/>
    <s v="Carbonated"/>
    <x v="0"/>
    <b v="1"/>
    <n v="3.5"/>
    <n v="2.3333333333333335"/>
    <s v="Red Bull "/>
    <s v=" Original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60364346"/>
    <s v="Monday, August 1, 2022"/>
    <s v="Cash"/>
    <n v="148"/>
    <n v="3.5"/>
    <n v="1"/>
    <n v="148"/>
    <n v="3.5"/>
    <n v="1"/>
    <n v="3.5"/>
    <n v="3.5"/>
    <d v="2022-08-01T00:00:00"/>
    <x v="45"/>
    <s v="Carbonated"/>
    <x v="0"/>
    <b v="1"/>
    <n v="3.5"/>
    <n v="2.3333333333333335"/>
    <s v="Red Bull "/>
    <s v=" Original"/>
    <m/>
    <s v="Monday"/>
    <s v=" August 1"/>
    <n v="2022"/>
    <n v="6527"/>
  </r>
  <r>
    <s v="Processed"/>
    <s v="VJ300320686"/>
    <s v="Earle Asphalt"/>
    <s v="Earle Asphalt x1371"/>
    <n v="35.2750871"/>
    <n v="-90.466769400000004"/>
    <s v="Oreo Mini"/>
    <s v="Food"/>
    <n v="15460588842"/>
    <s v="Monday, August 1, 2022"/>
    <s v="Cash"/>
    <n v="121"/>
    <n v="1.5"/>
    <n v="1"/>
    <n v="121"/>
    <n v="1.5"/>
    <n v="1"/>
    <n v="1.5"/>
    <n v="1.5"/>
    <d v="2022-08-01T00:00:00"/>
    <x v="18"/>
    <s v="Food"/>
    <x v="1"/>
    <b v="1"/>
    <n v="1.5"/>
    <n v="1"/>
    <s v="Oreo Mini"/>
    <m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60757100"/>
    <s v="Monday, August 1, 2022"/>
    <s v="Credit"/>
    <n v="138"/>
    <n v="2"/>
    <n v="1"/>
    <n v="138"/>
    <n v="2"/>
    <n v="1"/>
    <n v="2"/>
    <n v="5.5"/>
    <d v="2022-08-01T00:00:00"/>
    <x v="10"/>
    <s v="Food"/>
    <x v="1"/>
    <b v="1"/>
    <n v="2"/>
    <n v="1.3333333333333333"/>
    <s v="KitKat "/>
    <s v=" Crisp Wafers"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460757100"/>
    <s v="Monday, August 1, 2022"/>
    <s v="Credit"/>
    <n v="130"/>
    <n v="2"/>
    <n v="1"/>
    <n v="130"/>
    <n v="2"/>
    <n v="1"/>
    <n v="2"/>
    <n v="5.5"/>
    <d v="2022-08-01T00:00:00"/>
    <x v="21"/>
    <s v="Food"/>
    <x v="1"/>
    <b v="1"/>
    <n v="2"/>
    <n v="1.3333333333333333"/>
    <s v="Robert Irvine's "/>
    <s v=" Fit Crunch "/>
    <s v="  Chocolate Pea"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&amp; Vinega"/>
    <s v="Food"/>
    <n v="15460757100"/>
    <s v="Monday, August 1, 2022"/>
    <s v="Credit"/>
    <n v="125"/>
    <n v="1.5"/>
    <n v="1"/>
    <n v="125"/>
    <n v="1.5"/>
    <n v="1"/>
    <n v="1.5"/>
    <n v="5.5"/>
    <d v="2022-08-01T00:00:00"/>
    <x v="3"/>
    <s v="Food"/>
    <x v="1"/>
    <b v="1"/>
    <n v="1.5"/>
    <n v="1"/>
    <s v="Miss Vickie's Potato Chip "/>
    <s v=" Sea Salt &amp; Vinega"/>
    <m/>
    <s v="Monday"/>
    <s v=" August 1"/>
    <n v="2022"/>
    <n v="6527"/>
  </r>
  <r>
    <s v="Processed"/>
    <s v="VJ300320686"/>
    <s v="Earle Asphalt"/>
    <s v="Earle Asphalt x1371"/>
    <n v="35.2750871"/>
    <n v="-90.466769400000004"/>
    <s v="Pop Corners - White Cheddar"/>
    <s v="Food"/>
    <n v="15460861239"/>
    <s v="Monday, August 1, 2022"/>
    <s v="Cash"/>
    <n v="111"/>
    <n v="1.5"/>
    <n v="1"/>
    <n v="111"/>
    <n v="1.5"/>
    <n v="1"/>
    <n v="1.5"/>
    <n v="1.5"/>
    <d v="2022-08-01T00:00:00"/>
    <x v="123"/>
    <s v="Food"/>
    <x v="1"/>
    <b v="1"/>
    <n v="1.5"/>
    <n v="1"/>
    <s v="Pop Corners "/>
    <s v=" White Cheddar"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Spindrift - Sparkling Water  Lime"/>
    <s v="Carbonated"/>
    <n v="15461083945"/>
    <s v="Monday, August 1, 2022"/>
    <s v="Credit"/>
    <n v="142"/>
    <n v="1.5"/>
    <n v="1"/>
    <n v="142"/>
    <n v="1.5"/>
    <n v="1"/>
    <n v="1.5"/>
    <n v="1.5"/>
    <d v="2022-08-01T00:00:00"/>
    <x v="12"/>
    <s v="Carbonated"/>
    <x v="0"/>
    <b v="1"/>
    <n v="1.5"/>
    <n v="1"/>
    <s v="Spindrift "/>
    <s v=" Sparkling Water  Lime"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61274804"/>
    <s v="Monday, August 1, 2022"/>
    <s v="Cash"/>
    <n v="144"/>
    <n v="2"/>
    <n v="1"/>
    <n v="144"/>
    <n v="2"/>
    <n v="1"/>
    <n v="2"/>
    <n v="2"/>
    <d v="2022-08-01T00:00:00"/>
    <x v="24"/>
    <s v="Water"/>
    <x v="3"/>
    <b v="1"/>
    <n v="2"/>
    <n v="1.3333333333333333"/>
    <s v="S. Pellegrino Sparkling Mineral Water"/>
    <m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Spindrift - Sparkling Water  Lime"/>
    <s v="Carbonated"/>
    <n v="15461697184"/>
    <s v="Monday, August 1, 2022"/>
    <s v="Credit"/>
    <n v="142"/>
    <n v="1.5"/>
    <n v="1"/>
    <n v="142"/>
    <n v="1.5"/>
    <n v="1"/>
    <n v="1.5"/>
    <n v="1.5"/>
    <d v="2022-08-01T00:00:00"/>
    <x v="12"/>
    <s v="Carbonated"/>
    <x v="0"/>
    <b v="1"/>
    <n v="1.5"/>
    <n v="1"/>
    <s v="Spindrift "/>
    <s v=" Sparkling Water  Lime"/>
    <m/>
    <s v="Monday"/>
    <s v=" August 1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461868382"/>
    <s v="Monday, August 1, 2022"/>
    <s v="Cash"/>
    <n v="113"/>
    <n v="1.5"/>
    <n v="1"/>
    <n v="113"/>
    <n v="1.5"/>
    <n v="1"/>
    <n v="1.5"/>
    <n v="1.5"/>
    <d v="2022-08-01T00:00:00"/>
    <x v="113"/>
    <s v="Food"/>
    <x v="1"/>
    <b v="1"/>
    <n v="1.5"/>
    <n v="1"/>
    <s v="Pop Corners "/>
    <s v=" Kettle Corn"/>
    <m/>
    <s v="Monday"/>
    <s v=" August 1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61902002"/>
    <s v="Monday, August 1, 2022"/>
    <s v="Credit"/>
    <n v="122"/>
    <n v="1.5"/>
    <n v="1"/>
    <n v="122"/>
    <n v="1.5"/>
    <n v="1"/>
    <n v="1.5"/>
    <n v="3"/>
    <d v="2022-08-01T00:00:00"/>
    <x v="48"/>
    <s v="Food"/>
    <x v="1"/>
    <b v="1"/>
    <n v="1.5"/>
    <n v="1"/>
    <s v="CheezIt "/>
    <s v=" Original"/>
    <m/>
    <s v="Monday"/>
    <s v=" August 1"/>
    <n v="2022"/>
    <n v="6527"/>
  </r>
  <r>
    <s v="Processed"/>
    <s v="VJ300320686"/>
    <s v="Earle Asphalt"/>
    <s v="Earle Asphalt x1371"/>
    <n v="35.2750871"/>
    <n v="-90.466769400000004"/>
    <s v="Oreo Mini"/>
    <s v="Food"/>
    <n v="15461902002"/>
    <s v="Monday, August 1, 2022"/>
    <s v="Credit"/>
    <n v="124"/>
    <n v="1.5"/>
    <n v="1"/>
    <n v="124"/>
    <n v="1.5"/>
    <n v="1"/>
    <n v="1.5"/>
    <n v="3"/>
    <d v="2022-08-01T00:00:00"/>
    <x v="18"/>
    <s v="Food"/>
    <x v="1"/>
    <b v="1"/>
    <n v="1.5"/>
    <n v="1"/>
    <s v="Oreo Mini"/>
    <m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61986830"/>
    <s v="Monday, August 1, 2022"/>
    <s v="Credit"/>
    <n v="145"/>
    <n v="2.5"/>
    <n v="1"/>
    <n v="145"/>
    <n v="2.5"/>
    <n v="1"/>
    <n v="2.5"/>
    <n v="2.5"/>
    <d v="2022-08-01T00:00:00"/>
    <x v="152"/>
    <s v="Non Carbonated"/>
    <x v="2"/>
    <b v="1"/>
    <n v="2.5"/>
    <n v="1.6666666666666667"/>
    <s v="Snapple Tea "/>
    <s v=" Lemon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62417634"/>
    <s v="Monday, August 1, 2022"/>
    <s v="Cash"/>
    <n v="143"/>
    <n v="2.5"/>
    <n v="1"/>
    <n v="143"/>
    <n v="2.5"/>
    <n v="1"/>
    <n v="2.5"/>
    <n v="2.5"/>
    <d v="2022-08-01T00:00:00"/>
    <x v="81"/>
    <s v="Non Carbonated"/>
    <x v="2"/>
    <b v="1"/>
    <n v="2.5"/>
    <n v="1.6666666666666667"/>
    <s v="Snapple Tea "/>
    <s v=" Raspberry"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62560375"/>
    <s v="Monday, August 1, 2022"/>
    <s v="Cash"/>
    <n v="148"/>
    <n v="3"/>
    <n v="1"/>
    <n v="148"/>
    <n v="3"/>
    <n v="1"/>
    <n v="3"/>
    <n v="3"/>
    <d v="2022-08-01T00:00:00"/>
    <x v="106"/>
    <s v="Carbonated"/>
    <x v="0"/>
    <b v="1"/>
    <n v="3"/>
    <n v="2"/>
    <s v="Starbucks Refresher "/>
    <s v=" Real Coconut Water"/>
    <m/>
    <s v="Monday"/>
    <s v=" August 1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462581923"/>
    <s v="Monday, August 1, 2022"/>
    <s v="Cash"/>
    <n v="145"/>
    <n v="2.75"/>
    <n v="1"/>
    <n v="145"/>
    <n v="2.75"/>
    <n v="1"/>
    <n v="2.75"/>
    <n v="2.75"/>
    <d v="2022-08-01T00:00:00"/>
    <x v="34"/>
    <s v="Water"/>
    <x v="3"/>
    <b v="1"/>
    <n v="2.75"/>
    <n v="1.8333333333333333"/>
    <s v="BodyArmor LYTE  "/>
    <s v=" Peach Mango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62963478"/>
    <s v="Monday, August 1, 2022"/>
    <s v="Cash"/>
    <n v="137"/>
    <n v="2.5"/>
    <n v="1"/>
    <n v="137"/>
    <n v="2.5"/>
    <n v="1"/>
    <n v="2.5"/>
    <n v="2.5"/>
    <d v="2022-08-01T00:00:00"/>
    <x v="10"/>
    <s v="Food"/>
    <x v="1"/>
    <b v="1"/>
    <n v="2.5"/>
    <n v="1.6666666666666667"/>
    <s v="KitKat "/>
    <s v=" Crisp Wafers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63032905"/>
    <s v="Monday, August 1, 2022"/>
    <s v="Cash"/>
    <n v="146"/>
    <n v="3"/>
    <n v="1"/>
    <n v="146"/>
    <n v="3"/>
    <n v="1"/>
    <n v="3"/>
    <n v="3"/>
    <d v="2022-08-01T00:00:00"/>
    <x v="5"/>
    <s v="Carbonated"/>
    <x v="0"/>
    <b v="1"/>
    <n v="3"/>
    <n v="2"/>
    <s v="Monster Energy Original"/>
    <m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463146081"/>
    <s v="Monday, August 1, 2022"/>
    <s v="Cash"/>
    <n v="143"/>
    <n v="2.5"/>
    <n v="1"/>
    <n v="143"/>
    <n v="2.5"/>
    <n v="1"/>
    <n v="2.5"/>
    <n v="2.5"/>
    <d v="2022-08-01T00:00:00"/>
    <x v="81"/>
    <s v="Non Carbonated"/>
    <x v="2"/>
    <b v="1"/>
    <n v="2.5"/>
    <n v="1.6666666666666667"/>
    <s v="Snapple Tea "/>
    <s v=" Raspberry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63233292"/>
    <s v="Monday, August 1, 2022"/>
    <s v="Cash"/>
    <n v="146"/>
    <n v="3"/>
    <n v="1"/>
    <n v="146"/>
    <n v="3"/>
    <n v="1"/>
    <n v="3"/>
    <n v="3"/>
    <d v="2022-08-01T00:00:00"/>
    <x v="5"/>
    <s v="Carbonated"/>
    <x v="0"/>
    <b v="1"/>
    <n v="3"/>
    <n v="2"/>
    <s v="Monster Energy Original"/>
    <m/>
    <m/>
    <s v="Monday"/>
    <s v=" August 1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63321981"/>
    <s v="Monday, August 1, 2022"/>
    <s v="Credit"/>
    <n v="148"/>
    <n v="3"/>
    <n v="1"/>
    <n v="148"/>
    <n v="3"/>
    <n v="1"/>
    <n v="3"/>
    <n v="3"/>
    <d v="2022-08-01T00:00:00"/>
    <x v="106"/>
    <s v="Carbonated"/>
    <x v="0"/>
    <b v="1"/>
    <n v="3"/>
    <n v="2"/>
    <s v="Starbucks Refresher "/>
    <s v=" Real Coconut Water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63563636"/>
    <s v="Monday, August 1, 2022"/>
    <s v="Cash"/>
    <n v="145"/>
    <n v="2.5"/>
    <n v="1"/>
    <n v="145"/>
    <n v="2.5"/>
    <n v="1"/>
    <n v="2.5"/>
    <n v="2.5"/>
    <d v="2022-08-01T00:00:00"/>
    <x v="152"/>
    <s v="Non Carbonated"/>
    <x v="2"/>
    <b v="1"/>
    <n v="2.5"/>
    <n v="1.6666666666666667"/>
    <s v="Snapple Tea "/>
    <s v=" Lemon"/>
    <m/>
    <s v="Monday"/>
    <s v=" August 1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464699645"/>
    <s v="Tuesday, August 2, 2022"/>
    <s v="Credit"/>
    <n v="145"/>
    <n v="2.5"/>
    <n v="1"/>
    <n v="145"/>
    <n v="2.5"/>
    <n v="1"/>
    <n v="2.5"/>
    <n v="2.5"/>
    <d v="2022-08-02T00:00:00"/>
    <x v="152"/>
    <s v="Non Carbonated"/>
    <x v="2"/>
    <b v="1"/>
    <n v="2.5"/>
    <n v="1.6666666666666667"/>
    <s v="Snapple Tea "/>
    <s v=" Lemon"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64817902"/>
    <s v="Tuesday, August 2, 2022"/>
    <s v="Cash"/>
    <n v="138"/>
    <n v="2.5"/>
    <n v="1"/>
    <n v="138"/>
    <n v="2.5"/>
    <n v="1"/>
    <n v="2.5"/>
    <n v="2.5"/>
    <d v="2022-08-02T00:00:00"/>
    <x v="10"/>
    <s v="Food"/>
    <x v="1"/>
    <b v="1"/>
    <n v="2.5"/>
    <n v="1.6666666666666667"/>
    <s v="KitKat "/>
    <s v=" Crisp Wafers"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64870909"/>
    <s v="Tuesday, August 2, 2022"/>
    <s v="Cash"/>
    <n v="146"/>
    <n v="3"/>
    <n v="1"/>
    <n v="146"/>
    <n v="3"/>
    <n v="1"/>
    <n v="3"/>
    <n v="3"/>
    <d v="2022-08-02T00:00:00"/>
    <x v="5"/>
    <s v="Carbonated"/>
    <x v="0"/>
    <b v="1"/>
    <n v="3"/>
    <n v="2"/>
    <s v="Monster Energy Original"/>
    <m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Ruffles Baked  - Cheddar &amp; Sour Cream"/>
    <s v="Food"/>
    <n v="15464969122"/>
    <s v="Tuesday, August 2, 2022"/>
    <s v="Credit"/>
    <n v="123"/>
    <n v="1.5"/>
    <n v="2"/>
    <n v="123"/>
    <n v="1.5"/>
    <n v="2"/>
    <n v="3"/>
    <n v="3"/>
    <d v="2022-08-02T00:00:00"/>
    <x v="46"/>
    <s v="Food"/>
    <x v="1"/>
    <b v="1"/>
    <n v="1.5"/>
    <n v="1"/>
    <s v="Ruffles Baked  "/>
    <s v=" Cheddar &amp; Sour Cream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Pop Corners - White Cheddar"/>
    <s v="Food"/>
    <n v="15465849068"/>
    <s v="Tuesday, August 2, 2022"/>
    <s v="Cash"/>
    <n v="111"/>
    <n v="1.5"/>
    <n v="1"/>
    <n v="111"/>
    <n v="1.5"/>
    <n v="1"/>
    <n v="1.5"/>
    <n v="1.5"/>
    <d v="2022-08-02T00:00:00"/>
    <x v="123"/>
    <s v="Food"/>
    <x v="1"/>
    <b v="1"/>
    <n v="1.5"/>
    <n v="1"/>
    <s v="Pop Corners "/>
    <s v=" White Cheddar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66084734"/>
    <s v="Tuesday, August 2, 2022"/>
    <s v="Cash"/>
    <n v="140"/>
    <n v="2"/>
    <n v="1"/>
    <n v="140"/>
    <n v="2"/>
    <n v="1"/>
    <n v="2"/>
    <n v="2"/>
    <d v="2022-08-02T00:00:00"/>
    <x v="93"/>
    <s v="Non Carbonated"/>
    <x v="2"/>
    <b v="1"/>
    <n v="2"/>
    <n v="1.3333333333333333"/>
    <s v="Iberia Coconut Water"/>
    <m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466087322"/>
    <s v="Tuesday, August 2, 2022"/>
    <s v="Cash"/>
    <n v="136"/>
    <n v="2"/>
    <n v="1"/>
    <n v="136"/>
    <n v="2"/>
    <n v="1"/>
    <n v="2"/>
    <n v="2"/>
    <d v="2022-08-02T00:00:00"/>
    <x v="110"/>
    <s v="Food"/>
    <x v="1"/>
    <b v="1"/>
    <n v="2"/>
    <n v="1.3333333333333333"/>
    <s v="Keto Bar "/>
    <s v=" Creamy Peanut Butter Chocolate"/>
    <m/>
    <s v="Tuesday"/>
    <s v=" August 2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466347549"/>
    <s v="Tuesday, August 2, 2022"/>
    <s v="Credit"/>
    <n v="110"/>
    <n v="1.5"/>
    <n v="1"/>
    <n v="110"/>
    <n v="1.5"/>
    <n v="1"/>
    <n v="1.5"/>
    <n v="1.5"/>
    <d v="2022-08-02T00:00:00"/>
    <x v="27"/>
    <s v="Food"/>
    <x v="1"/>
    <b v="1"/>
    <n v="1.5"/>
    <n v="1"/>
    <s v="SunChips Multigrain "/>
    <s v=" Salsa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66348230"/>
    <s v="Tuesday, August 2, 2022"/>
    <s v="Cash"/>
    <n v="122"/>
    <n v="1.5"/>
    <n v="1"/>
    <n v="122"/>
    <n v="1.5"/>
    <n v="1"/>
    <n v="1.5"/>
    <n v="1.5"/>
    <d v="2022-08-02T00:00:00"/>
    <x v="48"/>
    <s v="Food"/>
    <x v="1"/>
    <b v="1"/>
    <n v="1.5"/>
    <n v="1"/>
    <s v="CheezIt "/>
    <s v=" Original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466578072"/>
    <s v="Tuesday, August 2, 2022"/>
    <s v="Cash"/>
    <n v="113"/>
    <n v="1.5"/>
    <n v="1"/>
    <n v="113"/>
    <n v="1.5"/>
    <n v="1"/>
    <n v="1.5"/>
    <n v="1.5"/>
    <d v="2022-08-02T00:00:00"/>
    <x v="113"/>
    <s v="Food"/>
    <x v="1"/>
    <b v="1"/>
    <n v="1.5"/>
    <n v="1"/>
    <s v="Pop Corners "/>
    <s v=" Kettle Corn"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66599812"/>
    <s v="Tuesday, August 2, 2022"/>
    <s v="Cash"/>
    <n v="146"/>
    <n v="3"/>
    <n v="1"/>
    <n v="146"/>
    <n v="3"/>
    <n v="1"/>
    <n v="3"/>
    <n v="3"/>
    <d v="2022-08-02T00:00:00"/>
    <x v="5"/>
    <s v="Carbonated"/>
    <x v="0"/>
    <b v="1"/>
    <n v="3"/>
    <n v="2"/>
    <s v="Monster Energy Original"/>
    <m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66720915"/>
    <s v="Tuesday, August 2, 2022"/>
    <s v="Cash"/>
    <n v="138"/>
    <n v="2"/>
    <n v="1"/>
    <n v="138"/>
    <n v="2"/>
    <n v="1"/>
    <n v="2"/>
    <n v="2"/>
    <d v="2022-08-02T00:00:00"/>
    <x v="11"/>
    <s v="Food"/>
    <x v="1"/>
    <b v="1"/>
    <n v="2"/>
    <n v="1.3333333333333333"/>
    <s v="Wonderful Pistachios "/>
    <s v=" Variety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466810901"/>
    <s v="Tuesday, August 2, 2022"/>
    <s v="Credit"/>
    <n v="114"/>
    <n v="2.5"/>
    <n v="1"/>
    <n v="114"/>
    <n v="2.5"/>
    <n v="1"/>
    <n v="2.5"/>
    <n v="2.5"/>
    <d v="2022-08-02T00:00:00"/>
    <x v="147"/>
    <s v="Food"/>
    <x v="1"/>
    <b v="1"/>
    <n v="2.5"/>
    <n v="1.6666666666666667"/>
    <s v="Snyder's of Hanover Pretzel Pieces "/>
    <s v=" Cheddar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66803435"/>
    <s v="Tuesday, August 2, 2022"/>
    <s v="Cash"/>
    <n v="138"/>
    <n v="2"/>
    <n v="1"/>
    <n v="138"/>
    <n v="2"/>
    <n v="1"/>
    <n v="2"/>
    <n v="2"/>
    <d v="2022-08-02T00:00:00"/>
    <x v="11"/>
    <s v="Food"/>
    <x v="1"/>
    <b v="1"/>
    <n v="2"/>
    <n v="1.3333333333333333"/>
    <s v="Wonderful Pistachios "/>
    <s v=" Variety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66787866"/>
    <s v="Tuesday, August 2, 2022"/>
    <s v="Credit"/>
    <n v="148"/>
    <n v="3"/>
    <n v="1"/>
    <n v="148"/>
    <n v="3"/>
    <n v="1"/>
    <n v="3"/>
    <n v="3"/>
    <d v="2022-08-02T00:00:00"/>
    <x v="106"/>
    <s v="Carbonated"/>
    <x v="0"/>
    <b v="1"/>
    <n v="3"/>
    <n v="2"/>
    <s v="Starbucks Refresher "/>
    <s v=" Real Coconut Water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66951027"/>
    <s v="Tuesday, August 2, 2022"/>
    <s v="Cash"/>
    <n v="122"/>
    <n v="1.5"/>
    <n v="1"/>
    <n v="122"/>
    <n v="1.5"/>
    <n v="1"/>
    <n v="1.5"/>
    <n v="1.5"/>
    <d v="2022-08-02T00:00:00"/>
    <x v="48"/>
    <s v="Food"/>
    <x v="1"/>
    <b v="1"/>
    <n v="1.5"/>
    <n v="1"/>
    <s v="CheezIt "/>
    <s v=" Original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67098983"/>
    <s v="Tuesday, August 2, 2022"/>
    <s v="Cash"/>
    <n v="138"/>
    <n v="2"/>
    <n v="1"/>
    <n v="138"/>
    <n v="2"/>
    <n v="1"/>
    <n v="2"/>
    <n v="2"/>
    <d v="2022-08-02T00:00:00"/>
    <x v="10"/>
    <s v="Food"/>
    <x v="1"/>
    <b v="1"/>
    <n v="2"/>
    <n v="1.3333333333333333"/>
    <s v="KitKat "/>
    <s v=" Crisp Wafers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67250399"/>
    <s v="Tuesday, August 2, 2022"/>
    <s v="Credit"/>
    <n v="122"/>
    <n v="1.5"/>
    <n v="1"/>
    <n v="122"/>
    <n v="1.5"/>
    <n v="1"/>
    <n v="1.5"/>
    <n v="1.5"/>
    <d v="2022-08-02T00:00:00"/>
    <x v="48"/>
    <s v="Food"/>
    <x v="1"/>
    <b v="1"/>
    <n v="1.5"/>
    <n v="1"/>
    <s v="CheezIt "/>
    <s v=" Original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67332843"/>
    <s v="Tuesday, August 2, 2022"/>
    <s v="Cash"/>
    <n v="144"/>
    <n v="2"/>
    <n v="1"/>
    <n v="144"/>
    <n v="2"/>
    <n v="1"/>
    <n v="2"/>
    <n v="2"/>
    <d v="2022-08-02T00:00:00"/>
    <x v="24"/>
    <s v="Water"/>
    <x v="3"/>
    <b v="1"/>
    <n v="2"/>
    <n v="1.3333333333333333"/>
    <s v="S. Pellegrino Sparkling Mineral Water"/>
    <m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67336094"/>
    <s v="Tuesday, August 2, 2022"/>
    <s v="Cash"/>
    <n v="131"/>
    <n v="2"/>
    <n v="1"/>
    <n v="131"/>
    <n v="2"/>
    <n v="1"/>
    <n v="2"/>
    <n v="2"/>
    <d v="2022-08-02T00:00:00"/>
    <x v="11"/>
    <s v="Food"/>
    <x v="1"/>
    <b v="1"/>
    <n v="2"/>
    <n v="1.3333333333333333"/>
    <s v="Wonderful Pistachios "/>
    <s v=" Variety"/>
    <m/>
    <s v="Tuesday"/>
    <s v=" August 2"/>
    <n v="2022"/>
    <n v="6527"/>
  </r>
  <r>
    <s v="Processed"/>
    <s v="VJ300320686"/>
    <s v="Earle Asphalt"/>
    <s v="Earle Asphalt x1371"/>
    <n v="35.2750871"/>
    <n v="-90.466769400000004"/>
    <s v="Pop Corners - White Cheddar"/>
    <s v="Food"/>
    <n v="15467589440"/>
    <s v="Tuesday, August 2, 2022"/>
    <s v="Cash"/>
    <n v="111"/>
    <n v="1.5"/>
    <n v="1"/>
    <n v="111"/>
    <n v="1.5"/>
    <n v="1"/>
    <n v="1.5"/>
    <n v="1.5"/>
    <d v="2022-08-02T00:00:00"/>
    <x v="123"/>
    <s v="Food"/>
    <x v="1"/>
    <b v="1"/>
    <n v="1.5"/>
    <n v="1"/>
    <s v="Pop Corners "/>
    <s v=" White Cheddar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67609554"/>
    <s v="Tuesday, August 2, 2022"/>
    <s v="Credit"/>
    <n v="131"/>
    <n v="2"/>
    <n v="1"/>
    <n v="131"/>
    <n v="2"/>
    <n v="1"/>
    <n v="2"/>
    <n v="4"/>
    <d v="2022-08-02T00:00:00"/>
    <x v="11"/>
    <s v="Food"/>
    <x v="1"/>
    <b v="1"/>
    <n v="2"/>
    <n v="1.3333333333333333"/>
    <s v="Wonderful Pistachios "/>
    <s v=" Variety"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67609554"/>
    <s v="Tuesday, August 2, 2022"/>
    <s v="Credit"/>
    <n v="144"/>
    <n v="2"/>
    <n v="1"/>
    <n v="144"/>
    <n v="2"/>
    <n v="1"/>
    <n v="2"/>
    <n v="4"/>
    <d v="2022-08-02T00:00:00"/>
    <x v="24"/>
    <s v="Water"/>
    <x v="3"/>
    <b v="1"/>
    <n v="2"/>
    <n v="1.3333333333333333"/>
    <s v="S. Pellegrino Sparkling Mineral Water"/>
    <m/>
    <m/>
    <s v="Tuesday"/>
    <s v=" August 2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67662349"/>
    <s v="Tuesday, August 2, 2022"/>
    <s v="Credit"/>
    <n v="148"/>
    <n v="3"/>
    <n v="1"/>
    <n v="148"/>
    <n v="3"/>
    <n v="1"/>
    <n v="3"/>
    <n v="3"/>
    <d v="2022-08-02T00:00:00"/>
    <x v="106"/>
    <s v="Carbonated"/>
    <x v="0"/>
    <b v="1"/>
    <n v="3"/>
    <n v="2"/>
    <s v="Starbucks Refresher "/>
    <s v=" Real Coconut Water"/>
    <m/>
    <s v="Tuesday"/>
    <s v=" August 2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67794514"/>
    <s v="Tuesday, August 2, 2022"/>
    <s v="Cash"/>
    <n v="144"/>
    <n v="1.5"/>
    <n v="1"/>
    <n v="144"/>
    <n v="1.5"/>
    <n v="1"/>
    <n v="1.5"/>
    <n v="1.5"/>
    <d v="2022-08-02T00:00:00"/>
    <x v="29"/>
    <s v="Water"/>
    <x v="3"/>
    <b v="1"/>
    <n v="1.5"/>
    <n v="1"/>
    <s v="Poland Springs Water"/>
    <m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68190871"/>
    <s v="Tuesday, August 2, 2022"/>
    <s v="Cash"/>
    <n v="146"/>
    <n v="3"/>
    <n v="1"/>
    <n v="146"/>
    <n v="3"/>
    <n v="1"/>
    <n v="3"/>
    <n v="3"/>
    <d v="2022-08-02T00:00:00"/>
    <x v="5"/>
    <s v="Carbonated"/>
    <x v="0"/>
    <b v="1"/>
    <n v="3"/>
    <n v="2"/>
    <s v="Monster Energy Original"/>
    <m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469025818"/>
    <s v="Tuesday, August 2, 2022"/>
    <s v="Cash"/>
    <n v="113"/>
    <n v="1.5"/>
    <n v="1"/>
    <n v="113"/>
    <n v="1.5"/>
    <n v="1"/>
    <n v="1.5"/>
    <n v="1.5"/>
    <d v="2022-08-02T00:00:00"/>
    <x v="77"/>
    <s v="Food"/>
    <x v="1"/>
    <b v="1"/>
    <n v="1.5"/>
    <n v="1"/>
    <s v="Doritos Famin Hot Nacho"/>
    <m/>
    <m/>
    <s v="Tuesday"/>
    <s v=" August 2"/>
    <n v="2022"/>
    <n v="6527"/>
  </r>
  <r>
    <s v="Unlinked"/>
    <s v="VJ300320609"/>
    <s v="GuttenPlans"/>
    <s v="GuttenPlans x1367"/>
    <n v="40.435699999999997"/>
    <n v="-74.125200000000007"/>
    <m/>
    <m/>
    <n v="15469028445"/>
    <s v="Tuesday, August 2, 2022"/>
    <s v="Cash"/>
    <n v="133"/>
    <n v="1.5"/>
    <n v="1"/>
    <n v="133"/>
    <m/>
    <n v="1"/>
    <n v="1.5"/>
    <n v="1.5"/>
    <d v="2022-08-02T00:00:00"/>
    <x v="97"/>
    <s v="Cell is Blank - Dis-regard"/>
    <x v="4"/>
    <b v="0"/>
    <n v="1.5"/>
    <n v="1"/>
    <m/>
    <m/>
    <m/>
    <s v="Tuesday"/>
    <s v=" August 2"/>
    <n v="2022"/>
    <e v="#VALUE!"/>
  </r>
  <r>
    <s v="Processed"/>
    <s v="VJ300320609"/>
    <s v="GuttenPlans"/>
    <s v="GuttenPlans x1367"/>
    <n v="40.435699999999997"/>
    <n v="-74.125200000000007"/>
    <s v="Monster Energy Original"/>
    <s v="Carbonated"/>
    <n v="15469050274"/>
    <s v="Tuesday, August 2, 2022"/>
    <s v="Cash"/>
    <n v="146"/>
    <n v="3"/>
    <n v="1"/>
    <n v="146"/>
    <n v="3"/>
    <n v="1"/>
    <n v="3"/>
    <n v="3"/>
    <d v="2022-08-02T00:00:00"/>
    <x v="5"/>
    <s v="Carbonated"/>
    <x v="0"/>
    <b v="1"/>
    <n v="3"/>
    <n v="2"/>
    <s v="Monster Energy Original"/>
    <m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69051262"/>
    <s v="Tuesday, August 2, 2022"/>
    <s v="Cash"/>
    <n v="124"/>
    <n v="1.5"/>
    <n v="1"/>
    <n v="124"/>
    <n v="1.5"/>
    <n v="1"/>
    <n v="1.5"/>
    <n v="1.5"/>
    <d v="2022-08-02T00:00:00"/>
    <x v="91"/>
    <s v="Food"/>
    <x v="1"/>
    <b v="1"/>
    <n v="1.5"/>
    <n v="1"/>
    <s v="Cheetos "/>
    <s v=" Crunchy"/>
    <m/>
    <s v="Tuesday"/>
    <s v=" August 2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69959685"/>
    <s v="Wednesday, August 3, 2022"/>
    <s v="Cash"/>
    <n v="114"/>
    <n v="2"/>
    <n v="1"/>
    <n v="114"/>
    <n v="2"/>
    <n v="1"/>
    <n v="2"/>
    <n v="2"/>
    <d v="2022-08-02T00:00:00"/>
    <x v="16"/>
    <s v="Food"/>
    <x v="1"/>
    <b v="1"/>
    <n v="2"/>
    <n v="1.3333333333333333"/>
    <s v="Cheetos "/>
    <s v=" Fleming Hot Crunchy"/>
    <m/>
    <s v="Wednesday"/>
    <s v=" August 3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471321150"/>
    <s v="Wednesday, August 3, 2022"/>
    <s v="Credit"/>
    <n v="110"/>
    <n v="1.5"/>
    <n v="1"/>
    <n v="110"/>
    <n v="1.5"/>
    <n v="1"/>
    <n v="1.5"/>
    <n v="1.5"/>
    <d v="2022-08-03T00:00:00"/>
    <x v="27"/>
    <s v="Food"/>
    <x v="1"/>
    <b v="1"/>
    <n v="1.5"/>
    <n v="1"/>
    <s v="SunChips Multigrain "/>
    <s v=" Salsa"/>
    <m/>
    <s v="Wednesday"/>
    <s v=" August 3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471326355"/>
    <s v="Wednesday, August 3, 2022"/>
    <s v="Credit"/>
    <n v="133"/>
    <n v="2"/>
    <n v="1"/>
    <n v="133"/>
    <n v="2"/>
    <n v="1"/>
    <n v="2"/>
    <n v="2"/>
    <d v="2022-08-03T00:00:00"/>
    <x v="11"/>
    <s v="Food"/>
    <x v="1"/>
    <b v="1"/>
    <n v="2"/>
    <n v="1.3333333333333333"/>
    <s v="Wonderful Pistachios "/>
    <s v=" Variety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71884593"/>
    <s v="Wednesday, August 3, 2022"/>
    <s v="Credit"/>
    <n v="148"/>
    <n v="3"/>
    <n v="1"/>
    <n v="148"/>
    <n v="3"/>
    <n v="1"/>
    <n v="3"/>
    <n v="4.5"/>
    <d v="2022-08-03T00:00:00"/>
    <x v="106"/>
    <s v="Carbonated"/>
    <x v="0"/>
    <b v="1"/>
    <n v="3"/>
    <n v="2"/>
    <s v="Starbucks Refresher "/>
    <s v=" Real Coconut Water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Pop Corners - Sweet &amp; Salty Kettle"/>
    <s v="Food"/>
    <n v="15471884593"/>
    <s v="Wednesday, August 3, 2022"/>
    <s v="Credit"/>
    <n v="112"/>
    <n v="1.5"/>
    <n v="1"/>
    <n v="112"/>
    <n v="1.5"/>
    <n v="1"/>
    <n v="1.5"/>
    <n v="4.5"/>
    <d v="2022-08-03T00:00:00"/>
    <x v="141"/>
    <s v="Food"/>
    <x v="1"/>
    <b v="1"/>
    <n v="1.5"/>
    <n v="1"/>
    <s v="Pop Corners "/>
    <s v=" Sweet &amp; Salty Kettle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72404010"/>
    <s v="Wednesday, August 3, 2022"/>
    <s v="Credit"/>
    <n v="137"/>
    <n v="2.5"/>
    <n v="1"/>
    <n v="137"/>
    <n v="2.5"/>
    <n v="1"/>
    <n v="2.5"/>
    <n v="5"/>
    <d v="2022-08-03T00:00:00"/>
    <x v="10"/>
    <s v="Food"/>
    <x v="1"/>
    <b v="1"/>
    <n v="2.5"/>
    <n v="1.6666666666666667"/>
    <s v="KitKat "/>
    <s v=" Crisp Wafers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472404010"/>
    <s v="Wednesday, August 3, 2022"/>
    <s v="Credit"/>
    <n v="147"/>
    <n v="2.5"/>
    <n v="1"/>
    <n v="147"/>
    <n v="2.5"/>
    <n v="1"/>
    <n v="2.5"/>
    <n v="5"/>
    <d v="2022-08-03T00:00:00"/>
    <x v="161"/>
    <s v="Non Carbonated"/>
    <x v="2"/>
    <b v="1"/>
    <n v="2.5"/>
    <n v="1.6666666666666667"/>
    <s v="Snapple Lemonade "/>
    <s v=" black berry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472543864"/>
    <s v="Wednesday, August 3, 2022"/>
    <s v="Cash"/>
    <n v="143"/>
    <n v="2.5"/>
    <n v="1"/>
    <n v="143"/>
    <n v="2.5"/>
    <n v="1"/>
    <n v="2.5"/>
    <n v="2.5"/>
    <d v="2022-08-03T00:00:00"/>
    <x v="162"/>
    <s v="Non Carbonated"/>
    <x v="2"/>
    <b v="1"/>
    <n v="2.5"/>
    <n v="1.6666666666666667"/>
    <s v="Snapple Lemonade "/>
    <s v=" watermelon"/>
    <m/>
    <s v="Wednesday"/>
    <s v=" August 3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72584530"/>
    <s v="Wednesday, August 3, 2022"/>
    <s v="Credit"/>
    <n v="144"/>
    <n v="1.5"/>
    <n v="1"/>
    <n v="144"/>
    <n v="1.5"/>
    <n v="1"/>
    <n v="1.5"/>
    <n v="1.5"/>
    <d v="2022-08-03T00:00:00"/>
    <x v="29"/>
    <s v="Water"/>
    <x v="3"/>
    <b v="1"/>
    <n v="1.5"/>
    <n v="1"/>
    <s v="Poland Springs Water"/>
    <m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72613373"/>
    <s v="Wednesday, August 3, 2022"/>
    <s v="Cash"/>
    <n v="144"/>
    <n v="2"/>
    <n v="1"/>
    <n v="144"/>
    <n v="2"/>
    <n v="1"/>
    <n v="2"/>
    <n v="2"/>
    <d v="2022-08-03T00:00:00"/>
    <x v="24"/>
    <s v="Water"/>
    <x v="3"/>
    <b v="1"/>
    <n v="2"/>
    <n v="1.3333333333333333"/>
    <s v="S. Pellegrino Sparkling Mineral Water"/>
    <m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72615187"/>
    <s v="Wednesday, August 3, 2022"/>
    <s v="Cash"/>
    <n v="144"/>
    <n v="2"/>
    <n v="1"/>
    <n v="144"/>
    <n v="2"/>
    <n v="1"/>
    <n v="2"/>
    <n v="2"/>
    <d v="2022-08-03T00:00:00"/>
    <x v="24"/>
    <s v="Water"/>
    <x v="3"/>
    <b v="1"/>
    <n v="2"/>
    <n v="1.3333333333333333"/>
    <s v="S. Pellegrino Sparkling Mineral Water"/>
    <m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472647045"/>
    <s v="Wednesday, August 3, 2022"/>
    <s v="Credit"/>
    <n v="143"/>
    <n v="2.5"/>
    <n v="1"/>
    <n v="143"/>
    <n v="2.5"/>
    <n v="1"/>
    <n v="2.5"/>
    <n v="4"/>
    <d v="2022-08-03T00:00:00"/>
    <x v="162"/>
    <s v="Non Carbonated"/>
    <x v="2"/>
    <b v="1"/>
    <n v="2.5"/>
    <n v="1.6666666666666667"/>
    <s v="Snapple Lemonade "/>
    <s v=" watermelon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72647045"/>
    <s v="Wednesday, August 3, 2022"/>
    <s v="Credit"/>
    <n v="124"/>
    <n v="1.5"/>
    <n v="1"/>
    <n v="124"/>
    <n v="1.5"/>
    <n v="1"/>
    <n v="1.5"/>
    <n v="4"/>
    <d v="2022-08-03T00:00:00"/>
    <x v="91"/>
    <s v="Food"/>
    <x v="1"/>
    <b v="1"/>
    <n v="1.5"/>
    <n v="1"/>
    <s v="Cheetos "/>
    <s v=" Crunchy"/>
    <m/>
    <s v="Wednesday"/>
    <s v=" August 3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472739983"/>
    <s v="Wednesday, August 3, 2022"/>
    <s v="Credit"/>
    <n v="143"/>
    <n v="2.5"/>
    <n v="1"/>
    <n v="143"/>
    <n v="2.5"/>
    <n v="1"/>
    <n v="2.5"/>
    <n v="2.5"/>
    <d v="2022-08-03T00:00:00"/>
    <x v="37"/>
    <s v="Non Carbonated"/>
    <x v="2"/>
    <b v="1"/>
    <n v="2.5"/>
    <n v="1.6666666666666667"/>
    <s v="Snapple Diet Tea "/>
    <s v=" Peach Tea"/>
    <m/>
    <s v="Wednesday"/>
    <s v=" August 3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72890235"/>
    <s v="Wednesday, August 3, 2022"/>
    <s v="Cash"/>
    <n v="138"/>
    <n v="2"/>
    <n v="1"/>
    <n v="138"/>
    <n v="2"/>
    <n v="1"/>
    <n v="2"/>
    <n v="2"/>
    <d v="2022-08-03T00:00:00"/>
    <x v="11"/>
    <s v="Food"/>
    <x v="1"/>
    <b v="1"/>
    <n v="2"/>
    <n v="1.3333333333333333"/>
    <s v="Wonderful Pistachios "/>
    <s v=" Variety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472949878"/>
    <s v="Wednesday, August 3, 2022"/>
    <s v="Credit"/>
    <n v="110"/>
    <n v="1.5"/>
    <n v="1"/>
    <n v="110"/>
    <n v="1.5"/>
    <n v="1"/>
    <n v="1.5"/>
    <n v="1.5"/>
    <d v="2022-08-03T00:00:00"/>
    <x v="35"/>
    <s v="Food"/>
    <x v="1"/>
    <b v="1"/>
    <n v="1.5"/>
    <n v="1"/>
    <s v="SunChips Multigrain "/>
    <s v=" Harvest Cheddar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472964397"/>
    <s v="Wednesday, August 3, 2022"/>
    <s v="Credit"/>
    <n v="114"/>
    <n v="2.5"/>
    <n v="1"/>
    <n v="114"/>
    <n v="2.5"/>
    <n v="1"/>
    <n v="2.5"/>
    <n v="6"/>
    <d v="2022-08-03T00:00:00"/>
    <x v="147"/>
    <s v="Food"/>
    <x v="1"/>
    <b v="1"/>
    <n v="2.5"/>
    <n v="1.6666666666666667"/>
    <s v="Snyder's of Hanover Pretzel Pieces "/>
    <s v=" Cheddar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72964397"/>
    <s v="Wednesday, August 3, 2022"/>
    <s v="Credit"/>
    <n v="131"/>
    <n v="2"/>
    <n v="1"/>
    <n v="131"/>
    <n v="2"/>
    <n v="1"/>
    <n v="2"/>
    <n v="6"/>
    <d v="2022-08-03T00:00:00"/>
    <x v="11"/>
    <s v="Food"/>
    <x v="1"/>
    <b v="1"/>
    <n v="2"/>
    <n v="1.3333333333333333"/>
    <s v="Wonderful Pistachios "/>
    <s v=" Variety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72964397"/>
    <s v="Wednesday, August 3, 2022"/>
    <s v="Credit"/>
    <n v="121"/>
    <n v="1.5"/>
    <n v="1"/>
    <n v="121"/>
    <n v="1.5"/>
    <n v="1"/>
    <n v="1.5"/>
    <n v="6"/>
    <d v="2022-08-03T00:00:00"/>
    <x v="48"/>
    <s v="Food"/>
    <x v="1"/>
    <b v="1"/>
    <n v="1.5"/>
    <n v="1"/>
    <s v="CheezIt "/>
    <s v=" Original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72978179"/>
    <s v="Wednesday, August 3, 2022"/>
    <s v="Cash"/>
    <n v="146"/>
    <n v="3"/>
    <n v="1"/>
    <n v="146"/>
    <n v="3"/>
    <n v="1"/>
    <n v="3"/>
    <n v="3"/>
    <d v="2022-08-03T00:00:00"/>
    <x v="5"/>
    <s v="Carbonated"/>
    <x v="0"/>
    <b v="1"/>
    <n v="3"/>
    <n v="2"/>
    <s v="Monster Energy Original"/>
    <m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72992782"/>
    <s v="Wednesday, August 3, 2022"/>
    <s v="Cash"/>
    <n v="148"/>
    <n v="3.5"/>
    <n v="1"/>
    <n v="148"/>
    <n v="3.5"/>
    <n v="1"/>
    <n v="3.5"/>
    <n v="3.5"/>
    <d v="2022-08-03T00:00:00"/>
    <x v="45"/>
    <s v="Carbonated"/>
    <x v="0"/>
    <b v="1"/>
    <n v="3.5"/>
    <n v="2.3333333333333335"/>
    <s v="Red Bull "/>
    <s v=" Original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3114700"/>
    <s v="Wednesday, August 3, 2022"/>
    <s v="Cash"/>
    <n v="141"/>
    <n v="1.5"/>
    <n v="1"/>
    <n v="141"/>
    <n v="1.5"/>
    <n v="1"/>
    <n v="1.5"/>
    <n v="1.5"/>
    <d v="2022-08-03T00:00:00"/>
    <x v="156"/>
    <s v="Carbonated"/>
    <x v="0"/>
    <b v="1"/>
    <n v="1.5"/>
    <n v="1"/>
    <s v="Coca Cola "/>
    <s v=" Regular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3127274"/>
    <s v="Wednesday, August 3, 2022"/>
    <s v="Cash"/>
    <n v="141"/>
    <n v="1.5"/>
    <n v="1"/>
    <n v="141"/>
    <n v="1.5"/>
    <n v="1"/>
    <n v="1.5"/>
    <n v="1.5"/>
    <d v="2022-08-03T00:00:00"/>
    <x v="156"/>
    <s v="Carbonated"/>
    <x v="0"/>
    <b v="1"/>
    <n v="1.5"/>
    <n v="1"/>
    <s v="Coca Cola "/>
    <s v=" Regular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73127950"/>
    <s v="Wednesday, August 3, 2022"/>
    <s v="Cash"/>
    <n v="140"/>
    <n v="1.5"/>
    <n v="1"/>
    <n v="140"/>
    <n v="1.5"/>
    <n v="1"/>
    <n v="1.5"/>
    <n v="1.5"/>
    <d v="2022-08-03T00:00:00"/>
    <x v="70"/>
    <s v="Carbonated"/>
    <x v="0"/>
    <b v="1"/>
    <n v="1.5"/>
    <n v="1"/>
    <s v="Sunkist Soda "/>
    <s v=" Orange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73195789"/>
    <s v="Wednesday, August 3, 2022"/>
    <s v="Cash"/>
    <n v="146"/>
    <n v="3"/>
    <n v="1"/>
    <n v="146"/>
    <n v="3"/>
    <n v="1"/>
    <n v="3"/>
    <n v="3"/>
    <d v="2022-08-03T00:00:00"/>
    <x v="5"/>
    <s v="Carbonated"/>
    <x v="0"/>
    <b v="1"/>
    <n v="3"/>
    <n v="2"/>
    <s v="Monster Energy Original"/>
    <m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3215613"/>
    <s v="Wednesday, August 3, 2022"/>
    <s v="Cash"/>
    <n v="141"/>
    <n v="1.5"/>
    <n v="1"/>
    <n v="141"/>
    <n v="1.5"/>
    <n v="1"/>
    <n v="1.5"/>
    <n v="1.5"/>
    <d v="2022-08-03T00:00:00"/>
    <x v="156"/>
    <s v="Carbonated"/>
    <x v="0"/>
    <b v="1"/>
    <n v="1.5"/>
    <n v="1"/>
    <s v="Coca Cola "/>
    <s v=" Regular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3547693"/>
    <s v="Wednesday, August 3, 2022"/>
    <s v="Cash"/>
    <n v="141"/>
    <n v="1.5"/>
    <n v="1"/>
    <n v="141"/>
    <n v="1.5"/>
    <n v="1"/>
    <n v="1.5"/>
    <n v="1.5"/>
    <d v="2022-08-03T00:00:00"/>
    <x v="156"/>
    <s v="Carbonated"/>
    <x v="0"/>
    <b v="1"/>
    <n v="1.5"/>
    <n v="1"/>
    <s v="Coca Cola "/>
    <s v=" Regular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73550284"/>
    <s v="Wednesday, August 3, 2022"/>
    <s v="Cash"/>
    <n v="111"/>
    <n v="1.5"/>
    <n v="1"/>
    <n v="111"/>
    <n v="1.5"/>
    <n v="1"/>
    <n v="1.5"/>
    <n v="1.5"/>
    <d v="2022-08-03T00:00:00"/>
    <x v="90"/>
    <s v="Food"/>
    <x v="1"/>
    <b v="1"/>
    <n v="1.5"/>
    <n v="1"/>
    <s v="Doritos Nacho Cheese"/>
    <m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473754733"/>
    <s v="Wednesday, August 3, 2022"/>
    <s v="Cash"/>
    <n v="147"/>
    <n v="2.5"/>
    <n v="1"/>
    <n v="147"/>
    <n v="2.5"/>
    <n v="1"/>
    <n v="2.5"/>
    <n v="2.5"/>
    <d v="2022-08-03T00:00:00"/>
    <x v="161"/>
    <s v="Non Carbonated"/>
    <x v="2"/>
    <b v="1"/>
    <n v="2.5"/>
    <n v="1.6666666666666667"/>
    <s v="Snapple Lemonade "/>
    <s v=" black berry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73756672"/>
    <s v="Wednesday, August 3, 2022"/>
    <s v="Cash"/>
    <n v="112"/>
    <n v="1.5"/>
    <n v="1"/>
    <n v="112"/>
    <n v="1.5"/>
    <n v="1"/>
    <n v="1.5"/>
    <n v="1.5"/>
    <d v="2022-08-03T00:00:00"/>
    <x v="71"/>
    <s v="Food"/>
    <x v="1"/>
    <b v="1"/>
    <n v="1.5"/>
    <n v="1"/>
    <s v="Funyuns "/>
    <s v=" Flaming Hot"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73759986"/>
    <s v="Wednesday, August 3, 2022"/>
    <s v="Cash"/>
    <n v="111"/>
    <n v="1.5"/>
    <n v="1"/>
    <n v="111"/>
    <n v="1.5"/>
    <n v="1"/>
    <n v="1.5"/>
    <n v="1.5"/>
    <d v="2022-08-03T00:00:00"/>
    <x v="90"/>
    <s v="Food"/>
    <x v="1"/>
    <b v="1"/>
    <n v="1.5"/>
    <n v="1"/>
    <s v="Doritos Nacho Cheese"/>
    <m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73790860"/>
    <s v="Wednesday, August 3, 2022"/>
    <s v="Cash"/>
    <n v="112"/>
    <n v="1.5"/>
    <n v="1"/>
    <n v="112"/>
    <n v="1.5"/>
    <n v="1"/>
    <n v="1.5"/>
    <n v="1.5"/>
    <d v="2022-08-03T00:00:00"/>
    <x v="71"/>
    <s v="Food"/>
    <x v="1"/>
    <b v="1"/>
    <n v="1.5"/>
    <n v="1"/>
    <s v="Funyuns "/>
    <s v=" Flaming Hot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74182941"/>
    <s v="Wednesday, August 3, 2022"/>
    <s v="Cash"/>
    <n v="147"/>
    <n v="2.75"/>
    <n v="1"/>
    <n v="147"/>
    <n v="2.75"/>
    <n v="1"/>
    <n v="2.75"/>
    <n v="2.75"/>
    <d v="2022-08-03T00:00:00"/>
    <x v="131"/>
    <s v="Water"/>
    <x v="3"/>
    <b v="1"/>
    <n v="2.75"/>
    <n v="1.8333333333333333"/>
    <s v="BodyArmor LYTE "/>
    <s v=" Strawberry Lemonade"/>
    <m/>
    <s v="Wednesday"/>
    <s v=" August 3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474342476"/>
    <s v="Wednesday, August 3, 2022"/>
    <s v="Credit"/>
    <n v="165"/>
    <n v="3"/>
    <n v="1"/>
    <n v="165"/>
    <n v="3"/>
    <n v="1"/>
    <n v="3"/>
    <n v="3"/>
    <d v="2022-08-03T00:00:00"/>
    <x v="155"/>
    <s v="Food"/>
    <x v="1"/>
    <b v="1"/>
    <n v="3"/>
    <n v="2"/>
    <s v="Pringles "/>
    <s v=" Sour Cream &amp; Onion"/>
    <m/>
    <s v="Wednesday"/>
    <s v=" August 3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474430190"/>
    <s v="Wednesday, August 3, 2022"/>
    <s v="Cash"/>
    <n v="124"/>
    <n v="1.5"/>
    <n v="1"/>
    <n v="124"/>
    <n v="1.5"/>
    <n v="1"/>
    <n v="1.5"/>
    <n v="1.5"/>
    <d v="2022-08-03T00:00:00"/>
    <x v="18"/>
    <s v="Food"/>
    <x v="1"/>
    <b v="1"/>
    <n v="1.5"/>
    <n v="1"/>
    <s v="Oreo Mini"/>
    <m/>
    <m/>
    <s v="Wednesday"/>
    <s v=" August 3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474432761"/>
    <s v="Wednesday, August 3, 2022"/>
    <s v="Cash"/>
    <n v="124"/>
    <n v="1.5"/>
    <n v="1"/>
    <n v="124"/>
    <n v="1.5"/>
    <n v="1"/>
    <n v="1.5"/>
    <n v="1.5"/>
    <d v="2022-08-03T00:00:00"/>
    <x v="18"/>
    <s v="Food"/>
    <x v="1"/>
    <b v="1"/>
    <n v="1.5"/>
    <n v="1"/>
    <s v="Oreo Mini"/>
    <m/>
    <m/>
    <s v="Wednesday"/>
    <s v=" August 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75237686"/>
    <s v="Thursday, August 4, 2022"/>
    <s v="Cash"/>
    <n v="112"/>
    <n v="1.5"/>
    <n v="1"/>
    <n v="112"/>
    <n v="1.5"/>
    <n v="1"/>
    <n v="1.5"/>
    <n v="1.5"/>
    <d v="2022-08-03T00:00:00"/>
    <x v="71"/>
    <s v="Food"/>
    <x v="1"/>
    <b v="1"/>
    <n v="1.5"/>
    <n v="1"/>
    <s v="Funyuns "/>
    <s v=" Flaming Hot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75238747"/>
    <s v="Thursday, August 4, 2022"/>
    <s v="Cash"/>
    <n v="144"/>
    <n v="3"/>
    <n v="1"/>
    <n v="144"/>
    <n v="3"/>
    <n v="1"/>
    <n v="3"/>
    <n v="3"/>
    <d v="2022-08-03T00:00:00"/>
    <x v="5"/>
    <s v="Carbonated"/>
    <x v="0"/>
    <b v="1"/>
    <n v="3"/>
    <n v="2"/>
    <s v="Monster Energy Original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75256153"/>
    <s v="Thursday, August 4, 2022"/>
    <s v="Cash"/>
    <n v="111"/>
    <n v="1.5"/>
    <n v="1"/>
    <n v="111"/>
    <n v="1.5"/>
    <n v="1"/>
    <n v="1.5"/>
    <n v="1.5"/>
    <d v="2022-08-03T00:00:00"/>
    <x v="90"/>
    <s v="Food"/>
    <x v="1"/>
    <b v="1"/>
    <n v="1.5"/>
    <n v="1"/>
    <s v="Doritos Nacho Cheese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75257044"/>
    <s v="Thursday, August 4, 2022"/>
    <s v="Cash"/>
    <n v="140"/>
    <n v="1.5"/>
    <n v="1"/>
    <n v="140"/>
    <n v="1.5"/>
    <n v="1"/>
    <n v="1.5"/>
    <n v="1.5"/>
    <d v="2022-08-03T00:00:00"/>
    <x v="70"/>
    <s v="Carbonated"/>
    <x v="0"/>
    <b v="1"/>
    <n v="1.5"/>
    <n v="1"/>
    <s v="Sunkist Soda "/>
    <s v=" Orange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75584066"/>
    <s v="Thursday, August 4, 2022"/>
    <s v="Credit"/>
    <n v="130"/>
    <n v="1.5"/>
    <n v="2"/>
    <n v="130"/>
    <n v="1.5"/>
    <n v="2"/>
    <n v="3"/>
    <n v="3"/>
    <d v="2022-08-04T00:00:00"/>
    <x v="149"/>
    <s v="Food"/>
    <x v="1"/>
    <b v="1"/>
    <n v="1.5"/>
    <n v="1"/>
    <s v="Nature's Bakery Fig Bar "/>
    <s v=" Raspberry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75748999"/>
    <s v="Thursday, August 4, 2022"/>
    <s v="Credit"/>
    <n v="148"/>
    <n v="3.5"/>
    <n v="1"/>
    <n v="148"/>
    <n v="3.5"/>
    <n v="1"/>
    <n v="3.5"/>
    <n v="3.5"/>
    <d v="2022-08-04T00:00:00"/>
    <x v="45"/>
    <s v="Carbonated"/>
    <x v="0"/>
    <b v="1"/>
    <n v="3.5"/>
    <n v="2.3333333333333335"/>
    <s v="Red Bull "/>
    <s v=" Original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76098402"/>
    <s v="Thursday, August 4, 2022"/>
    <s v="Credit"/>
    <n v="148"/>
    <n v="3.5"/>
    <n v="1"/>
    <n v="148"/>
    <n v="3.5"/>
    <n v="1"/>
    <n v="3.5"/>
    <n v="3.5"/>
    <d v="2022-08-04T00:00:00"/>
    <x v="45"/>
    <s v="Carbonated"/>
    <x v="0"/>
    <b v="1"/>
    <n v="3.5"/>
    <n v="2.3333333333333335"/>
    <s v="Red Bull "/>
    <s v=" Original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76323501"/>
    <s v="Thursday, August 4, 2022"/>
    <s v="Cash"/>
    <n v="144"/>
    <n v="2"/>
    <n v="1"/>
    <n v="144"/>
    <n v="2"/>
    <n v="1"/>
    <n v="2"/>
    <n v="2"/>
    <d v="2022-08-04T00:00:00"/>
    <x v="24"/>
    <s v="Water"/>
    <x v="3"/>
    <b v="1"/>
    <n v="2"/>
    <n v="1.3333333333333333"/>
    <s v="S. Pellegrino Sparkling Mineral Water"/>
    <m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76558841"/>
    <s v="Thursday, August 4, 2022"/>
    <s v="Credit"/>
    <n v="148"/>
    <n v="3"/>
    <n v="1"/>
    <n v="148"/>
    <n v="3"/>
    <n v="1"/>
    <n v="3"/>
    <n v="3"/>
    <d v="2022-08-04T00:00:00"/>
    <x v="106"/>
    <s v="Carbonated"/>
    <x v="0"/>
    <b v="1"/>
    <n v="3"/>
    <n v="2"/>
    <s v="Starbucks Refresher "/>
    <s v=" Real Coconut Water"/>
    <m/>
    <s v="Thursday"/>
    <s v=" August 4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76845159"/>
    <s v="Thursday, August 4, 2022"/>
    <s v="Credit"/>
    <n v="122"/>
    <n v="1.5"/>
    <n v="1"/>
    <n v="122"/>
    <n v="1.5"/>
    <n v="1"/>
    <n v="1.5"/>
    <n v="3"/>
    <d v="2022-08-04T00:00:00"/>
    <x v="48"/>
    <s v="Food"/>
    <x v="1"/>
    <b v="1"/>
    <n v="1.5"/>
    <n v="1"/>
    <s v="CheezIt "/>
    <s v=" Original"/>
    <m/>
    <s v="Thursday"/>
    <s v=" August 4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476845159"/>
    <s v="Thursday, August 4, 2022"/>
    <s v="Credit"/>
    <n v="113"/>
    <n v="1.5"/>
    <n v="1"/>
    <n v="113"/>
    <n v="1.5"/>
    <n v="1"/>
    <n v="1.5"/>
    <n v="3"/>
    <d v="2022-08-04T00:00:00"/>
    <x v="113"/>
    <s v="Food"/>
    <x v="1"/>
    <b v="1"/>
    <n v="1.5"/>
    <n v="1"/>
    <s v="Pop Corners "/>
    <s v=" Kettle Corn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477002798"/>
    <s v="Thursday, August 4, 2022"/>
    <s v="Cash"/>
    <n v="165"/>
    <n v="3"/>
    <n v="1"/>
    <n v="165"/>
    <n v="3"/>
    <n v="1"/>
    <n v="3"/>
    <n v="3"/>
    <d v="2022-08-04T00:00:00"/>
    <x v="155"/>
    <s v="Food"/>
    <x v="1"/>
    <b v="1"/>
    <n v="3"/>
    <n v="2"/>
    <s v="Pringles "/>
    <s v=" Sour Cream &amp; Onion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77010935"/>
    <s v="Thursday, August 4, 2022"/>
    <s v="Cash"/>
    <n v="147"/>
    <n v="2.75"/>
    <n v="1"/>
    <n v="147"/>
    <n v="2.75"/>
    <n v="1"/>
    <n v="2.75"/>
    <n v="2.75"/>
    <d v="2022-08-04T00:00:00"/>
    <x v="131"/>
    <s v="Water"/>
    <x v="3"/>
    <b v="1"/>
    <n v="2.75"/>
    <n v="1.8333333333333333"/>
    <s v="BodyArmor LYTE "/>
    <s v=" Strawberry Lemonade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477094570"/>
    <s v="Thursday, August 4, 2022"/>
    <s v="Credit"/>
    <n v="157"/>
    <n v="3"/>
    <n v="1"/>
    <n v="157"/>
    <n v="3"/>
    <n v="1"/>
    <n v="3"/>
    <n v="3"/>
    <d v="2022-08-04T00:00:00"/>
    <x v="98"/>
    <s v="Food"/>
    <x v="1"/>
    <b v="1"/>
    <n v="3"/>
    <n v="2"/>
    <s v="Lenny &amp; Larrys "/>
    <s v=" SnickerDoodle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477369202"/>
    <s v="Thursday, August 4, 2022"/>
    <s v="Cash"/>
    <n v="125"/>
    <n v="1.5"/>
    <n v="1"/>
    <n v="125"/>
    <n v="1.5"/>
    <n v="1"/>
    <n v="1.5"/>
    <n v="1.5"/>
    <d v="2022-08-04T00:00:00"/>
    <x v="60"/>
    <s v="Food"/>
    <x v="1"/>
    <b v="1"/>
    <n v="1.5"/>
    <n v="1"/>
    <s v="SunChips Multigrain "/>
    <s v=" Original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477901246"/>
    <s v="Thursday, August 4, 2022"/>
    <s v="Credit"/>
    <n v="145"/>
    <n v="2.5"/>
    <n v="1"/>
    <n v="145"/>
    <n v="2.5"/>
    <n v="1"/>
    <n v="2.5"/>
    <n v="5"/>
    <d v="2022-08-04T00:00:00"/>
    <x v="163"/>
    <s v="Non Carbonated"/>
    <x v="2"/>
    <b v="1"/>
    <n v="2.5"/>
    <n v="1.6666666666666667"/>
    <s v="Snapple Lemonade "/>
    <s v=" pineapple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77901246"/>
    <s v="Thursday, August 4, 2022"/>
    <s v="Credit"/>
    <n v="138"/>
    <n v="2.5"/>
    <n v="1"/>
    <n v="138"/>
    <n v="2.5"/>
    <n v="1"/>
    <n v="2.5"/>
    <n v="5"/>
    <d v="2022-08-04T00:00:00"/>
    <x v="10"/>
    <s v="Food"/>
    <x v="1"/>
    <b v="1"/>
    <n v="2.5"/>
    <n v="1.6666666666666667"/>
    <s v="KitKat "/>
    <s v=" Crisp Wafers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78183811"/>
    <s v="Thursday, August 4, 2022"/>
    <s v="Credit"/>
    <n v="146"/>
    <n v="3.5"/>
    <n v="1"/>
    <n v="146"/>
    <n v="3.5"/>
    <n v="1"/>
    <n v="3.5"/>
    <n v="3.5"/>
    <d v="2022-08-04T00:00:00"/>
    <x v="88"/>
    <s v="Non Carbonated"/>
    <x v="2"/>
    <b v="1"/>
    <n v="3.5"/>
    <n v="2.3333333333333335"/>
    <s v="Starbucks Doubleshot Energy "/>
    <s v=" Mocha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78202467"/>
    <s v="Thursday, August 4, 2022"/>
    <s v="Cash"/>
    <n v="143"/>
    <n v="2.75"/>
    <n v="1"/>
    <n v="143"/>
    <n v="2.75"/>
    <n v="1"/>
    <n v="2.75"/>
    <n v="2.75"/>
    <d v="2022-08-04T00:00:00"/>
    <x v="145"/>
    <s v="Non Carbonated"/>
    <x v="2"/>
    <b v="1"/>
    <n v="2.75"/>
    <n v="1.8333333333333333"/>
    <s v="BodyArmor  LYTE "/>
    <s v=" Blueberry Pomegranate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78213904"/>
    <s v="Thursday, August 4, 2022"/>
    <s v="Credit"/>
    <n v="144"/>
    <n v="2"/>
    <n v="1"/>
    <n v="144"/>
    <n v="2"/>
    <n v="1"/>
    <n v="2"/>
    <n v="2"/>
    <d v="2022-08-04T00:00:00"/>
    <x v="24"/>
    <s v="Water"/>
    <x v="3"/>
    <b v="1"/>
    <n v="2"/>
    <n v="1.3333333333333333"/>
    <s v="S. Pellegrino Sparkling Mineral Water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78353059"/>
    <s v="Thursday, August 4, 2022"/>
    <s v="Cash"/>
    <n v="146"/>
    <n v="3"/>
    <n v="1"/>
    <n v="146"/>
    <n v="3"/>
    <n v="1"/>
    <n v="3"/>
    <n v="3"/>
    <d v="2022-08-04T00:00:00"/>
    <x v="5"/>
    <s v="Carbonated"/>
    <x v="0"/>
    <b v="1"/>
    <n v="3"/>
    <n v="2"/>
    <s v="Monster Energy Original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78315089"/>
    <s v="Thursday, August 4, 2022"/>
    <s v="Cash"/>
    <n v="146"/>
    <n v="3"/>
    <n v="1"/>
    <n v="146"/>
    <n v="3"/>
    <n v="1"/>
    <n v="3"/>
    <n v="3"/>
    <d v="2022-08-04T00:00:00"/>
    <x v="5"/>
    <s v="Carbonated"/>
    <x v="0"/>
    <b v="1"/>
    <n v="3"/>
    <n v="2"/>
    <s v="Monster Energy Original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8420914"/>
    <s v="Thursday, August 4, 2022"/>
    <s v="Cash"/>
    <n v="141"/>
    <n v="1.5"/>
    <n v="1"/>
    <n v="141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78422580"/>
    <s v="Thursday, August 4, 2022"/>
    <s v="Cash"/>
    <n v="138"/>
    <n v="2.5"/>
    <n v="1"/>
    <n v="138"/>
    <n v="2.5"/>
    <n v="1"/>
    <n v="2.5"/>
    <n v="2.5"/>
    <d v="2022-08-04T00:00:00"/>
    <x v="10"/>
    <s v="Food"/>
    <x v="1"/>
    <b v="1"/>
    <n v="2.5"/>
    <n v="1.6666666666666667"/>
    <s v="KitKat "/>
    <s v=" Crisp Wafers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8423682"/>
    <s v="Thursday, August 4, 2022"/>
    <s v="Cash"/>
    <n v="141"/>
    <n v="1.5"/>
    <n v="1"/>
    <n v="141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78436668"/>
    <s v="Thursday, August 4, 2022"/>
    <s v="Cash"/>
    <n v="144"/>
    <n v="3"/>
    <n v="1"/>
    <n v="144"/>
    <n v="3"/>
    <n v="1"/>
    <n v="3"/>
    <n v="3"/>
    <d v="2022-08-04T00:00:00"/>
    <x v="5"/>
    <s v="Carbonated"/>
    <x v="0"/>
    <b v="1"/>
    <n v="3"/>
    <n v="2"/>
    <s v="Monster Energy Original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8539706"/>
    <s v="Thursday, August 4, 2022"/>
    <s v="Cash"/>
    <n v="141"/>
    <n v="1.5"/>
    <n v="1"/>
    <n v="141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78568387"/>
    <s v="Thursday, August 4, 2022"/>
    <s v="Credit"/>
    <n v="144"/>
    <n v="2"/>
    <n v="1"/>
    <n v="144"/>
    <n v="2"/>
    <n v="1"/>
    <n v="2"/>
    <n v="2"/>
    <d v="2022-08-04T00:00:00"/>
    <x v="24"/>
    <s v="Water"/>
    <x v="3"/>
    <b v="1"/>
    <n v="2"/>
    <n v="1.3333333333333333"/>
    <s v="S. Pellegrino Sparkling Mineral Water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8970544"/>
    <s v="Thursday, August 4, 2022"/>
    <s v="Cash"/>
    <n v="142"/>
    <n v="1.5"/>
    <n v="1"/>
    <n v="142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79557923"/>
    <s v="Thursday, August 4, 2022"/>
    <s v="Cash"/>
    <n v="140"/>
    <n v="1.5"/>
    <n v="1"/>
    <n v="140"/>
    <n v="1.5"/>
    <n v="1"/>
    <n v="1.5"/>
    <n v="1.5"/>
    <d v="2022-08-04T00:00:00"/>
    <x v="70"/>
    <s v="Carbonated"/>
    <x v="0"/>
    <b v="1"/>
    <n v="1.5"/>
    <n v="1"/>
    <s v="Sunkist Soda "/>
    <s v=" Orange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9623525"/>
    <s v="Thursday, August 4, 2022"/>
    <s v="Cash"/>
    <n v="141"/>
    <n v="1.5"/>
    <n v="1"/>
    <n v="141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79624503"/>
    <s v="Thursday, August 4, 2022"/>
    <s v="Cash"/>
    <n v="142"/>
    <n v="1.5"/>
    <n v="1"/>
    <n v="142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0128263"/>
    <s v="Thursday, August 4, 2022"/>
    <s v="Cash"/>
    <n v="142"/>
    <n v="1.5"/>
    <n v="1"/>
    <n v="142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0137815"/>
    <s v="Thursday, August 4, 2022"/>
    <s v="Cash"/>
    <n v="141"/>
    <n v="1.5"/>
    <n v="1"/>
    <n v="141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0257802"/>
    <s v="Thursday, August 4, 2022"/>
    <s v="Cash"/>
    <n v="144"/>
    <n v="3"/>
    <n v="1"/>
    <n v="144"/>
    <n v="3"/>
    <n v="1"/>
    <n v="3"/>
    <n v="3"/>
    <d v="2022-08-04T00:00:00"/>
    <x v="5"/>
    <s v="Carbonated"/>
    <x v="0"/>
    <b v="1"/>
    <n v="3"/>
    <n v="2"/>
    <s v="Monster Energy Original"/>
    <m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80257968"/>
    <s v="Thursday, August 4, 2022"/>
    <s v="Cash"/>
    <n v="114"/>
    <n v="2"/>
    <n v="1"/>
    <n v="114"/>
    <n v="2"/>
    <n v="1"/>
    <n v="2"/>
    <n v="2"/>
    <d v="2022-08-04T00:00:00"/>
    <x v="16"/>
    <s v="Food"/>
    <x v="1"/>
    <b v="1"/>
    <n v="2"/>
    <n v="1.3333333333333333"/>
    <s v="Cheetos "/>
    <s v=" Fleming Hot Crunchy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0258087"/>
    <s v="Thursday, August 4, 2022"/>
    <s v="Cash"/>
    <n v="141"/>
    <n v="1.5"/>
    <n v="1"/>
    <n v="141"/>
    <n v="1.5"/>
    <n v="1"/>
    <n v="1.5"/>
    <n v="1.5"/>
    <d v="2022-08-04T00:00:00"/>
    <x v="156"/>
    <s v="Carbonated"/>
    <x v="0"/>
    <b v="1"/>
    <n v="1.5"/>
    <n v="1"/>
    <s v="Coca Cola "/>
    <s v=" Regular"/>
    <m/>
    <s v="Thursday"/>
    <s v=" August 4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0387886"/>
    <s v="Friday, August 5, 2022"/>
    <s v="Cash"/>
    <n v="142"/>
    <n v="1.5"/>
    <n v="1"/>
    <n v="142"/>
    <n v="1.5"/>
    <n v="1"/>
    <n v="1.5"/>
    <n v="1.5"/>
    <d v="2022-08-04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80604678"/>
    <s v="Friday, August 5, 2022"/>
    <s v="Cash"/>
    <n v="111"/>
    <n v="1.5"/>
    <n v="1"/>
    <n v="111"/>
    <n v="1.5"/>
    <n v="1"/>
    <n v="1.5"/>
    <n v="1.5"/>
    <d v="2022-08-04T00:00:00"/>
    <x v="90"/>
    <s v="Food"/>
    <x v="1"/>
    <b v="1"/>
    <n v="1.5"/>
    <n v="1"/>
    <s v="Doritos Nacho Cheese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80620822"/>
    <s v="Friday, August 5, 2022"/>
    <s v="Cash"/>
    <n v="111"/>
    <n v="1.5"/>
    <n v="1"/>
    <n v="111"/>
    <n v="1.5"/>
    <n v="1"/>
    <n v="1.5"/>
    <n v="1.5"/>
    <d v="2022-08-04T00:00:00"/>
    <x v="90"/>
    <s v="Food"/>
    <x v="1"/>
    <b v="1"/>
    <n v="1.5"/>
    <n v="1"/>
    <s v="Doritos Nacho Cheese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0786401"/>
    <s v="Friday, August 5, 2022"/>
    <s v="Cash"/>
    <n v="146"/>
    <n v="3"/>
    <n v="1"/>
    <n v="146"/>
    <n v="3"/>
    <n v="1"/>
    <n v="3"/>
    <n v="3"/>
    <d v="2022-08-05T00:00:00"/>
    <x v="5"/>
    <s v="Carbonated"/>
    <x v="0"/>
    <b v="1"/>
    <n v="3"/>
    <n v="2"/>
    <s v="Monster Energy Original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80858265"/>
    <s v="Friday, August 5, 2022"/>
    <s v="Cash"/>
    <n v="131"/>
    <n v="1.5"/>
    <n v="1"/>
    <n v="131"/>
    <n v="1.5"/>
    <n v="1"/>
    <n v="1.5"/>
    <n v="1.5"/>
    <d v="2022-08-05T00:00:00"/>
    <x v="148"/>
    <s v="Food"/>
    <x v="1"/>
    <b v="1"/>
    <n v="1.5"/>
    <n v="1"/>
    <s v="Nature's Bakery Fig Bar "/>
    <s v=" Blueberry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80860495"/>
    <s v="Friday, August 5, 2022"/>
    <s v="Credit"/>
    <n v="130"/>
    <n v="1.5"/>
    <n v="2"/>
    <n v="130"/>
    <n v="1.5"/>
    <n v="2"/>
    <n v="3"/>
    <n v="3"/>
    <d v="2022-08-05T00:00:00"/>
    <x v="149"/>
    <s v="Food"/>
    <x v="1"/>
    <b v="1"/>
    <n v="1.5"/>
    <n v="1"/>
    <s v="Nature's Bakery Fig Bar "/>
    <s v=" Raspberry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81181772"/>
    <s v="Friday, August 5, 2022"/>
    <s v="Credit"/>
    <n v="148"/>
    <n v="3.5"/>
    <n v="1"/>
    <n v="148"/>
    <n v="3.5"/>
    <n v="1"/>
    <n v="3.5"/>
    <n v="3.5"/>
    <d v="2022-08-05T00:00:00"/>
    <x v="45"/>
    <s v="Carbonated"/>
    <x v="0"/>
    <b v="1"/>
    <n v="3.5"/>
    <n v="2.3333333333333335"/>
    <s v="Red Bull "/>
    <s v=" Original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81566323"/>
    <s v="Friday, August 5, 2022"/>
    <s v="Cash"/>
    <n v="146"/>
    <n v="3.5"/>
    <n v="1"/>
    <n v="146"/>
    <n v="3.5"/>
    <n v="1"/>
    <n v="3.5"/>
    <n v="3.5"/>
    <d v="2022-08-05T00:00:00"/>
    <x v="88"/>
    <s v="Non Carbonated"/>
    <x v="2"/>
    <b v="1"/>
    <n v="3.5"/>
    <n v="2.3333333333333335"/>
    <s v="Starbucks Doubleshot Energy "/>
    <s v=" Mocha"/>
    <m/>
    <s v="Friday"/>
    <s v=" August 5"/>
    <n v="2022"/>
    <n v="6527"/>
  </r>
  <r>
    <s v="Processed"/>
    <s v="VJ300320686"/>
    <s v="Earle Asphalt"/>
    <s v="Earle Asphalt x1371"/>
    <n v="35.2750871"/>
    <n v="-90.466769400000004"/>
    <s v="Oreo Mini"/>
    <s v="Food"/>
    <n v="15481786818"/>
    <s v="Friday, August 5, 2022"/>
    <s v="Cash"/>
    <n v="121"/>
    <n v="1.5"/>
    <n v="1"/>
    <n v="121"/>
    <n v="1.5"/>
    <n v="1"/>
    <n v="1.5"/>
    <n v="1.5"/>
    <d v="2022-08-05T00:00:00"/>
    <x v="18"/>
    <s v="Food"/>
    <x v="1"/>
    <b v="1"/>
    <n v="1.5"/>
    <n v="1"/>
    <s v="Oreo Mini"/>
    <m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482103641"/>
    <s v="Friday, August 5, 2022"/>
    <s v="Cash"/>
    <n v="110"/>
    <n v="1.5"/>
    <n v="1"/>
    <n v="110"/>
    <n v="1.5"/>
    <n v="1"/>
    <n v="1.5"/>
    <n v="1.5"/>
    <d v="2022-08-05T00:00:00"/>
    <x v="35"/>
    <s v="Food"/>
    <x v="1"/>
    <b v="1"/>
    <n v="1.5"/>
    <n v="1"/>
    <s v="SunChips Multigrain "/>
    <s v=" Harvest Cheddar"/>
    <m/>
    <s v="Friday"/>
    <s v=" August 5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482326930"/>
    <s v="Friday, August 5, 2022"/>
    <s v="Credit"/>
    <n v="142"/>
    <n v="1.5"/>
    <n v="1"/>
    <n v="142"/>
    <n v="1.5"/>
    <n v="1"/>
    <n v="1.5"/>
    <n v="1.5"/>
    <d v="2022-08-05T00:00:00"/>
    <x v="92"/>
    <s v="Carbonated"/>
    <x v="0"/>
    <b v="1"/>
    <n v="1.5"/>
    <n v="1"/>
    <s v="Spindrift "/>
    <s v=" Sparkling Water "/>
    <s v=" Pineapple"/>
    <s v="Friday"/>
    <s v=" August 5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482456782"/>
    <s v="Friday, August 5, 2022"/>
    <s v="Cash"/>
    <n v="143"/>
    <n v="2.5"/>
    <n v="1"/>
    <n v="143"/>
    <n v="2.5"/>
    <n v="1"/>
    <n v="2.5"/>
    <n v="2.5"/>
    <d v="2022-08-05T00:00:00"/>
    <x v="162"/>
    <s v="Non Carbonated"/>
    <x v="2"/>
    <b v="1"/>
    <n v="2.5"/>
    <n v="1.6666666666666667"/>
    <s v="Snapple Lemonade "/>
    <s v=" watermelon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2519139"/>
    <s v="Friday, August 5, 2022"/>
    <s v="Credit"/>
    <n v="141"/>
    <n v="1.5"/>
    <n v="1"/>
    <n v="141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82529959"/>
    <s v="Friday, August 5, 2022"/>
    <s v="Credit"/>
    <n v="144"/>
    <n v="1.5"/>
    <n v="1"/>
    <n v="144"/>
    <n v="1.5"/>
    <n v="1"/>
    <n v="1.5"/>
    <n v="1.5"/>
    <d v="2022-08-05T00:00:00"/>
    <x v="29"/>
    <s v="Water"/>
    <x v="3"/>
    <b v="1"/>
    <n v="1.5"/>
    <n v="1"/>
    <s v="Poland Springs Water"/>
    <m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482564951"/>
    <s v="Friday, August 5, 2022"/>
    <s v="Credit"/>
    <n v="140"/>
    <n v="2"/>
    <n v="1"/>
    <n v="140"/>
    <n v="2"/>
    <n v="1"/>
    <n v="2"/>
    <n v="2"/>
    <d v="2022-08-05T00:00:00"/>
    <x v="93"/>
    <s v="Non Carbonated"/>
    <x v="2"/>
    <b v="1"/>
    <n v="2"/>
    <n v="1.3333333333333333"/>
    <s v="Iberia Coconut Water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82668395"/>
    <s v="Friday, August 5, 2022"/>
    <s v="Cash"/>
    <n v="138"/>
    <n v="2.5"/>
    <n v="1"/>
    <n v="138"/>
    <n v="2.5"/>
    <n v="1"/>
    <n v="2.5"/>
    <n v="2.5"/>
    <d v="2022-08-05T00:00:00"/>
    <x v="10"/>
    <s v="Food"/>
    <x v="1"/>
    <b v="1"/>
    <n v="2.5"/>
    <n v="1.6666666666666667"/>
    <s v="KitKat "/>
    <s v=" Crisp Wafers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2669511"/>
    <s v="Friday, August 5, 2022"/>
    <s v="Cash"/>
    <n v="141"/>
    <n v="1.5"/>
    <n v="1"/>
    <n v="141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482974550"/>
    <s v="Friday, August 5, 2022"/>
    <s v="Credit"/>
    <n v="145"/>
    <n v="2.5"/>
    <n v="1"/>
    <n v="145"/>
    <n v="2.5"/>
    <n v="1"/>
    <n v="2.5"/>
    <n v="5"/>
    <d v="2022-08-05T00:00:00"/>
    <x v="163"/>
    <s v="Non Carbonated"/>
    <x v="2"/>
    <b v="1"/>
    <n v="2.5"/>
    <n v="1.6666666666666667"/>
    <s v="Snapple Lemonade "/>
    <s v=" pineapple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82974550"/>
    <s v="Friday, August 5, 2022"/>
    <s v="Credit"/>
    <n v="138"/>
    <n v="2.5"/>
    <n v="1"/>
    <n v="138"/>
    <n v="2.5"/>
    <n v="1"/>
    <n v="2.5"/>
    <n v="5"/>
    <d v="2022-08-05T00:00:00"/>
    <x v="10"/>
    <s v="Food"/>
    <x v="1"/>
    <b v="1"/>
    <n v="2.5"/>
    <n v="1.6666666666666667"/>
    <s v="KitKat "/>
    <s v=" Crisp Wafers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483035655"/>
    <s v="Friday, August 5, 2022"/>
    <s v="Cash"/>
    <n v="123"/>
    <n v="1.5"/>
    <n v="1"/>
    <n v="123"/>
    <n v="1.5"/>
    <n v="1"/>
    <n v="1.5"/>
    <n v="1.5"/>
    <d v="2022-08-05T00:00:00"/>
    <x v="53"/>
    <s v="Food"/>
    <x v="1"/>
    <b v="1"/>
    <n v="1.5"/>
    <n v="1"/>
    <s v="CheezIt "/>
    <s v=" White Cheddar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483096576"/>
    <s v="Friday, August 5, 2022"/>
    <s v="Cash"/>
    <n v="124"/>
    <n v="1.5"/>
    <n v="1"/>
    <n v="124"/>
    <n v="1.5"/>
    <n v="1"/>
    <n v="1.5"/>
    <n v="1.5"/>
    <d v="2022-08-05T00:00:00"/>
    <x v="86"/>
    <s v="Food"/>
    <x v="1"/>
    <b v="1"/>
    <n v="1.5"/>
    <n v="1"/>
    <s v="CheezIt "/>
    <s v=" Cheddar Sour Cream and Onion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483235407"/>
    <s v="Friday, August 5, 2022"/>
    <s v="Cash"/>
    <n v="138"/>
    <n v="2"/>
    <n v="1"/>
    <n v="138"/>
    <n v="2"/>
    <n v="1"/>
    <n v="2"/>
    <n v="2"/>
    <d v="2022-08-05T00:00:00"/>
    <x v="10"/>
    <s v="Food"/>
    <x v="1"/>
    <b v="1"/>
    <n v="2"/>
    <n v="1.3333333333333333"/>
    <s v="KitKat "/>
    <s v=" Crisp Wafers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483530038"/>
    <s v="Friday, August 5, 2022"/>
    <s v="Cash"/>
    <n v="141"/>
    <n v="2"/>
    <n v="1"/>
    <n v="141"/>
    <n v="2"/>
    <n v="1"/>
    <n v="2"/>
    <n v="2"/>
    <d v="2022-08-05T00:00:00"/>
    <x v="33"/>
    <s v="Non Carbonated"/>
    <x v="2"/>
    <b v="1"/>
    <n v="2"/>
    <n v="1.3333333333333333"/>
    <s v="V8 Vegetable Juice "/>
    <s v=" Original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3567838"/>
    <s v="Friday, August 5, 2022"/>
    <s v="Cash"/>
    <n v="141"/>
    <n v="1.5"/>
    <n v="1"/>
    <n v="141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83571317"/>
    <s v="Friday, August 5, 2022"/>
    <s v="Cash"/>
    <n v="112"/>
    <n v="1.5"/>
    <n v="1"/>
    <n v="112"/>
    <n v="1.5"/>
    <n v="1"/>
    <n v="1.5"/>
    <n v="1.5"/>
    <d v="2022-08-05T00:00:00"/>
    <x v="71"/>
    <s v="Food"/>
    <x v="1"/>
    <b v="1"/>
    <n v="1.5"/>
    <n v="1"/>
    <s v="Funyuns "/>
    <s v=" Flaming Hot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483577308"/>
    <s v="Friday, August 5, 2022"/>
    <s v="Credit"/>
    <n v="144"/>
    <n v="2"/>
    <n v="1"/>
    <n v="144"/>
    <n v="2"/>
    <n v="1"/>
    <n v="2"/>
    <n v="2"/>
    <d v="2022-08-05T00:00:00"/>
    <x v="24"/>
    <s v="Water"/>
    <x v="3"/>
    <b v="1"/>
    <n v="2"/>
    <n v="1.3333333333333333"/>
    <s v="S. Pellegrino Sparkling Mineral Water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3578923"/>
    <s v="Friday, August 5, 2022"/>
    <s v="Cash"/>
    <n v="146"/>
    <n v="3"/>
    <n v="1"/>
    <n v="146"/>
    <n v="3"/>
    <n v="1"/>
    <n v="3"/>
    <n v="3"/>
    <d v="2022-08-05T00:00:00"/>
    <x v="5"/>
    <s v="Carbonated"/>
    <x v="0"/>
    <b v="1"/>
    <n v="3"/>
    <n v="2"/>
    <s v="Monster Energy Original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3732434"/>
    <s v="Friday, August 5, 2022"/>
    <s v="Cash"/>
    <n v="142"/>
    <n v="1.5"/>
    <n v="1"/>
    <n v="142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83748423"/>
    <s v="Friday, August 5, 2022"/>
    <s v="Cash"/>
    <n v="124"/>
    <n v="1.5"/>
    <n v="1"/>
    <n v="124"/>
    <n v="1.5"/>
    <n v="1"/>
    <n v="1.5"/>
    <n v="1.5"/>
    <d v="2022-08-05T00:00:00"/>
    <x v="91"/>
    <s v="Food"/>
    <x v="1"/>
    <b v="1"/>
    <n v="1.5"/>
    <n v="1"/>
    <s v="Cheetos "/>
    <s v=" Crunchy"/>
    <m/>
    <s v="Friday"/>
    <s v=" August 5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483822932"/>
    <s v="Friday, August 5, 2022"/>
    <s v="Credit"/>
    <n v="110"/>
    <n v="1.5"/>
    <n v="1"/>
    <n v="110"/>
    <n v="1.5"/>
    <n v="1"/>
    <n v="1.5"/>
    <n v="1.5"/>
    <d v="2022-08-05T00:00:00"/>
    <x v="27"/>
    <s v="Food"/>
    <x v="1"/>
    <b v="1"/>
    <n v="1.5"/>
    <n v="1"/>
    <s v="SunChips Multigrain "/>
    <s v=" Salsa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3835750"/>
    <s v="Friday, August 5, 2022"/>
    <s v="Cash"/>
    <n v="146"/>
    <n v="3"/>
    <n v="1"/>
    <n v="146"/>
    <n v="3"/>
    <n v="1"/>
    <n v="3"/>
    <n v="3"/>
    <d v="2022-08-05T00:00:00"/>
    <x v="5"/>
    <s v="Carbonated"/>
    <x v="0"/>
    <b v="1"/>
    <n v="3"/>
    <n v="2"/>
    <s v="Monster Energy Original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3838339"/>
    <s v="Friday, August 5, 2022"/>
    <s v="Cash"/>
    <n v="146"/>
    <n v="3"/>
    <n v="1"/>
    <n v="146"/>
    <n v="3"/>
    <n v="1"/>
    <n v="3"/>
    <n v="3"/>
    <d v="2022-08-05T00:00:00"/>
    <x v="5"/>
    <s v="Carbonated"/>
    <x v="0"/>
    <b v="1"/>
    <n v="3"/>
    <n v="2"/>
    <s v="Monster Energy Original"/>
    <m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84111746"/>
    <s v="Friday, August 5, 2022"/>
    <s v="Cash"/>
    <n v="121"/>
    <n v="1.5"/>
    <n v="1"/>
    <n v="121"/>
    <n v="1.5"/>
    <n v="1"/>
    <n v="1.5"/>
    <n v="1.5"/>
    <d v="2022-08-05T00:00:00"/>
    <x v="48"/>
    <s v="Food"/>
    <x v="1"/>
    <b v="1"/>
    <n v="1.5"/>
    <n v="1"/>
    <s v="CheezIt "/>
    <s v=" Original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84125563"/>
    <s v="Friday, August 5, 2022"/>
    <s v="Cash"/>
    <n v="140"/>
    <n v="1.5"/>
    <n v="1"/>
    <n v="140"/>
    <n v="1.5"/>
    <n v="1"/>
    <n v="1.5"/>
    <n v="1.5"/>
    <d v="2022-08-05T00:00:00"/>
    <x v="70"/>
    <s v="Carbonated"/>
    <x v="0"/>
    <b v="1"/>
    <n v="1.5"/>
    <n v="1"/>
    <s v="Sunkist Soda "/>
    <s v=" Orange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4126573"/>
    <s v="Friday, August 5, 2022"/>
    <s v="Cash"/>
    <n v="142"/>
    <n v="1.5"/>
    <n v="1"/>
    <n v="142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484203890"/>
    <s v="Friday, August 5, 2022"/>
    <s v="Credit"/>
    <n v="141"/>
    <n v="2"/>
    <n v="1"/>
    <n v="141"/>
    <n v="2"/>
    <n v="1"/>
    <n v="2"/>
    <n v="2"/>
    <d v="2022-08-05T00:00:00"/>
    <x v="156"/>
    <s v="Carbonated"/>
    <x v="0"/>
    <b v="1"/>
    <n v="2"/>
    <n v="1.3333333333333333"/>
    <s v="Coca Cola "/>
    <s v=" Regular"/>
    <m/>
    <s v="Friday"/>
    <s v=" August 5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484232153"/>
    <s v="Friday, August 5, 2022"/>
    <s v="Cash"/>
    <n v="124"/>
    <n v="1.5"/>
    <n v="1"/>
    <n v="124"/>
    <n v="1.5"/>
    <n v="1"/>
    <n v="1.5"/>
    <n v="1.5"/>
    <d v="2022-08-05T00:00:00"/>
    <x v="86"/>
    <s v="Food"/>
    <x v="1"/>
    <b v="1"/>
    <n v="1.5"/>
    <n v="1"/>
    <s v="CheezIt "/>
    <s v=" Cheddar Sour Cream and Onion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4237713"/>
    <s v="Friday, August 5, 2022"/>
    <s v="Cash"/>
    <n v="142"/>
    <n v="1.5"/>
    <n v="1"/>
    <n v="142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11"/>
    <s v="Brunswick Sq Mall"/>
    <s v="BSQ Mall x1366 - ATT"/>
    <n v="40.423690999999998"/>
    <n v="-74.380831999999998"/>
    <s v="SunChips Multigrain - Salsa"/>
    <s v="Food"/>
    <n v="15484260845"/>
    <s v="Friday, August 5, 2022"/>
    <s v="Cash"/>
    <n v="110"/>
    <n v="1.5"/>
    <n v="1"/>
    <n v="110"/>
    <n v="1.5"/>
    <n v="1"/>
    <n v="1.5"/>
    <n v="1.5"/>
    <d v="2022-08-05T00:00:00"/>
    <x v="27"/>
    <s v="Food"/>
    <x v="1"/>
    <b v="1"/>
    <n v="1.5"/>
    <n v="1"/>
    <s v="SunChips Multigrain "/>
    <s v=" Salsa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84383403"/>
    <s v="Friday, August 5, 2022"/>
    <s v="Cash"/>
    <n v="140"/>
    <n v="1.5"/>
    <n v="1"/>
    <n v="140"/>
    <n v="1.5"/>
    <n v="1"/>
    <n v="1.5"/>
    <n v="1.5"/>
    <d v="2022-08-05T00:00:00"/>
    <x v="70"/>
    <s v="Carbonated"/>
    <x v="0"/>
    <b v="1"/>
    <n v="1.5"/>
    <n v="1"/>
    <s v="Sunkist Soda "/>
    <s v=" Orange"/>
    <m/>
    <s v="Friday"/>
    <s v=" August 5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484871916"/>
    <s v="Friday, August 5, 2022"/>
    <s v="Cash"/>
    <n v="123"/>
    <n v="1.5"/>
    <n v="1"/>
    <n v="123"/>
    <n v="1.5"/>
    <n v="1"/>
    <n v="1.5"/>
    <n v="1.5"/>
    <d v="2022-08-05T00:00:00"/>
    <x v="48"/>
    <s v="Food"/>
    <x v="1"/>
    <b v="1"/>
    <n v="1.5"/>
    <n v="1"/>
    <s v="CheezIt "/>
    <s v=" Original"/>
    <m/>
    <s v="Friday"/>
    <s v=" August 5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484874566"/>
    <s v="Friday, August 5, 2022"/>
    <s v="Cash"/>
    <n v="123"/>
    <n v="1.5"/>
    <n v="1"/>
    <n v="123"/>
    <n v="1.5"/>
    <n v="1"/>
    <n v="1.5"/>
    <n v="1.5"/>
    <d v="2022-08-05T00:00:00"/>
    <x v="48"/>
    <s v="Food"/>
    <x v="1"/>
    <b v="1"/>
    <n v="1.5"/>
    <n v="1"/>
    <s v="CheezIt "/>
    <s v=" Original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4914491"/>
    <s v="Friday, August 5, 2022"/>
    <s v="Cash"/>
    <n v="146"/>
    <n v="3"/>
    <n v="1"/>
    <n v="146"/>
    <n v="3"/>
    <n v="1"/>
    <n v="3"/>
    <n v="3"/>
    <d v="2022-08-05T00:00:00"/>
    <x v="5"/>
    <s v="Carbonated"/>
    <x v="0"/>
    <b v="1"/>
    <n v="3"/>
    <n v="2"/>
    <s v="Monster Energy Original"/>
    <m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4931886"/>
    <s v="Friday, August 5, 2022"/>
    <s v="Cash"/>
    <n v="141"/>
    <n v="1.5"/>
    <n v="1"/>
    <n v="141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4932362"/>
    <s v="Friday, August 5, 2022"/>
    <s v="Cash"/>
    <n v="141"/>
    <n v="1.5"/>
    <n v="1"/>
    <n v="141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484933191"/>
    <s v="Friday, August 5, 2022"/>
    <s v="Cash"/>
    <n v="121"/>
    <n v="1.5"/>
    <n v="1"/>
    <n v="121"/>
    <n v="1.5"/>
    <n v="1"/>
    <n v="1.5"/>
    <n v="1.5"/>
    <d v="2022-08-05T00:00:00"/>
    <x v="27"/>
    <s v="Food"/>
    <x v="1"/>
    <b v="1"/>
    <n v="1.5"/>
    <n v="1"/>
    <s v="SunChips Multigrain "/>
    <s v=" Salsa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485263740"/>
    <s v="Friday, August 5, 2022"/>
    <s v="Cash"/>
    <n v="125"/>
    <n v="1.5"/>
    <n v="1"/>
    <n v="125"/>
    <n v="1.5"/>
    <n v="1"/>
    <n v="1.5"/>
    <n v="1.5"/>
    <d v="2022-08-05T00:00:00"/>
    <x v="83"/>
    <s v="Food"/>
    <x v="1"/>
    <b v="1"/>
    <n v="1.5"/>
    <n v="1"/>
    <s v="Fritos "/>
    <s v=" Original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85264452"/>
    <s v="Friday, August 5, 2022"/>
    <s v="Cash"/>
    <n v="142"/>
    <n v="1.5"/>
    <n v="1"/>
    <n v="142"/>
    <n v="1.5"/>
    <n v="1"/>
    <n v="1.5"/>
    <n v="1.5"/>
    <d v="2022-08-05T00:00:00"/>
    <x v="156"/>
    <s v="Carbonated"/>
    <x v="0"/>
    <b v="1"/>
    <n v="1.5"/>
    <n v="1"/>
    <s v="Coca Cola "/>
    <s v=" Regular"/>
    <m/>
    <s v="Friday"/>
    <s v=" August 5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485593573"/>
    <s v="Saturday, August 6, 2022"/>
    <s v="Cash"/>
    <n v="140"/>
    <n v="1.5"/>
    <n v="1"/>
    <n v="140"/>
    <n v="1.5"/>
    <n v="1"/>
    <n v="1.5"/>
    <n v="1.5"/>
    <d v="2022-08-05T00:00:00"/>
    <x v="70"/>
    <s v="Carbonated"/>
    <x v="0"/>
    <b v="1"/>
    <n v="1.5"/>
    <n v="1"/>
    <s v="Sunkist Soda "/>
    <s v=" Orange"/>
    <m/>
    <s v="Saturday"/>
    <s v=" August 6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486213299"/>
    <s v="Saturday, August 6, 2022"/>
    <s v="Credit"/>
    <n v="143"/>
    <n v="2.5"/>
    <n v="1"/>
    <n v="143"/>
    <n v="2.5"/>
    <n v="1"/>
    <n v="2.5"/>
    <n v="2.5"/>
    <d v="2022-08-06T00:00:00"/>
    <x v="162"/>
    <s v="Non Carbonated"/>
    <x v="2"/>
    <b v="1"/>
    <n v="2.5"/>
    <n v="1.6666666666666667"/>
    <s v="Snapple Lemonade "/>
    <s v=" watermelon"/>
    <m/>
    <s v="Saturday"/>
    <s v=" August 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86498784"/>
    <s v="Saturday, August 6, 2022"/>
    <s v="Credit"/>
    <n v="148"/>
    <n v="3"/>
    <n v="1"/>
    <n v="148"/>
    <n v="3"/>
    <n v="1"/>
    <n v="3"/>
    <n v="3"/>
    <d v="2022-08-06T00:00:00"/>
    <x v="106"/>
    <s v="Carbonated"/>
    <x v="0"/>
    <b v="1"/>
    <n v="3"/>
    <n v="2"/>
    <s v="Starbucks Refresher "/>
    <s v=" Real Coconut Water"/>
    <m/>
    <s v="Saturday"/>
    <s v=" August 6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486760871"/>
    <s v="Saturday, August 6, 2022"/>
    <s v="Credit"/>
    <n v="121"/>
    <n v="1.5"/>
    <n v="1"/>
    <n v="121"/>
    <n v="1.5"/>
    <n v="1"/>
    <n v="1.5"/>
    <n v="1.5"/>
    <d v="2022-08-06T00:00:00"/>
    <x v="48"/>
    <s v="Food"/>
    <x v="1"/>
    <b v="1"/>
    <n v="1.5"/>
    <n v="1"/>
    <s v="CheezIt "/>
    <s v=" Original"/>
    <m/>
    <s v="Saturday"/>
    <s v=" August 6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486934595"/>
    <s v="Saturday, August 6, 2022"/>
    <s v="Cash"/>
    <n v="145"/>
    <n v="2.5"/>
    <n v="1"/>
    <n v="145"/>
    <n v="2.5"/>
    <n v="1"/>
    <n v="2.5"/>
    <n v="2.5"/>
    <d v="2022-08-06T00:00:00"/>
    <x v="163"/>
    <s v="Non Carbonated"/>
    <x v="2"/>
    <b v="1"/>
    <n v="2.5"/>
    <n v="1.6666666666666667"/>
    <s v="Snapple Lemonade "/>
    <s v=" pineapple"/>
    <m/>
    <s v="Saturday"/>
    <s v=" August 6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486936787"/>
    <s v="Saturday, August 6, 2022"/>
    <s v="Cash"/>
    <n v="147"/>
    <n v="2.5"/>
    <n v="1"/>
    <n v="147"/>
    <n v="2.5"/>
    <n v="1"/>
    <n v="2.5"/>
    <n v="2.5"/>
    <d v="2022-08-06T00:00:00"/>
    <x v="161"/>
    <s v="Non Carbonated"/>
    <x v="2"/>
    <b v="1"/>
    <n v="2.5"/>
    <n v="1.6666666666666667"/>
    <s v="Snapple Lemonade "/>
    <s v=" black berry"/>
    <m/>
    <s v="Saturday"/>
    <s v=" August 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6951563"/>
    <s v="Saturday, August 6, 2022"/>
    <s v="Cash"/>
    <n v="144"/>
    <n v="3"/>
    <n v="1"/>
    <n v="144"/>
    <n v="3"/>
    <n v="1"/>
    <n v="3"/>
    <n v="3"/>
    <d v="2022-08-06T00:00:00"/>
    <x v="5"/>
    <s v="Carbonated"/>
    <x v="0"/>
    <b v="1"/>
    <n v="3"/>
    <n v="2"/>
    <s v="Monster Energy Original"/>
    <m/>
    <m/>
    <s v="Saturday"/>
    <s v=" August 6"/>
    <n v="2022"/>
    <n v="6527"/>
  </r>
  <r>
    <s v="Processed"/>
    <s v="VJ300320611"/>
    <s v="Brunswick Sq Mall"/>
    <s v="BSQ Mall x1366 - ATT"/>
    <n v="40.423690999999998"/>
    <n v="-74.380831999999998"/>
    <s v="SunChips Multigrain - Harvest Cheddar"/>
    <s v="Food"/>
    <n v="15487081699"/>
    <s v="Saturday, August 6, 2022"/>
    <s v="Credit"/>
    <n v="111"/>
    <n v="1.5"/>
    <n v="1"/>
    <n v="111"/>
    <n v="1.5"/>
    <n v="1"/>
    <n v="1.5"/>
    <n v="1.5"/>
    <d v="2022-08-06T00:00:00"/>
    <x v="35"/>
    <s v="Food"/>
    <x v="1"/>
    <b v="1"/>
    <n v="1.5"/>
    <n v="1"/>
    <s v="SunChips Multigrain "/>
    <s v=" Harvest Cheddar"/>
    <m/>
    <s v="Saturday"/>
    <s v=" August 6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487085251"/>
    <s v="Saturday, August 6, 2022"/>
    <s v="Credit"/>
    <n v="122"/>
    <n v="1.5"/>
    <n v="1"/>
    <n v="122"/>
    <n v="1.5"/>
    <n v="1"/>
    <n v="1.5"/>
    <n v="1.5"/>
    <d v="2022-08-06T00:00:00"/>
    <x v="18"/>
    <s v="Food"/>
    <x v="1"/>
    <b v="1"/>
    <n v="1.5"/>
    <n v="1"/>
    <s v="Oreo Mini"/>
    <m/>
    <m/>
    <s v="Saturday"/>
    <s v=" August 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87162668"/>
    <s v="Saturday, August 6, 2022"/>
    <s v="Cash"/>
    <n v="122"/>
    <n v="1.25"/>
    <n v="1"/>
    <n v="122"/>
    <n v="1.25"/>
    <n v="1"/>
    <n v="1.25"/>
    <n v="1.25"/>
    <d v="2022-08-06T00:00:00"/>
    <x v="139"/>
    <s v="Food"/>
    <x v="1"/>
    <b v="1"/>
    <n v="1.25"/>
    <n v="0.83333333333333337"/>
    <s v="Goldfish Baked "/>
    <s v=" Cheddar"/>
    <m/>
    <s v="Saturday"/>
    <s v=" August 6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487329225"/>
    <s v="Saturday, August 6, 2022"/>
    <s v="Credit"/>
    <n v="141"/>
    <n v="2"/>
    <n v="1"/>
    <n v="141"/>
    <n v="2"/>
    <n v="1"/>
    <n v="2"/>
    <n v="2"/>
    <d v="2022-08-06T00:00:00"/>
    <x v="156"/>
    <s v="Carbonated"/>
    <x v="0"/>
    <b v="1"/>
    <n v="2"/>
    <n v="1.3333333333333333"/>
    <s v="Coca Cola "/>
    <s v=" Regular"/>
    <m/>
    <s v="Saturday"/>
    <s v=" August 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487329229"/>
    <s v="Saturday, August 6, 2022"/>
    <s v="Cash"/>
    <n v="112"/>
    <n v="1.5"/>
    <n v="1"/>
    <n v="112"/>
    <n v="1.5"/>
    <n v="1"/>
    <n v="1.5"/>
    <n v="1.5"/>
    <d v="2022-08-06T00:00:00"/>
    <x v="117"/>
    <s v="Food"/>
    <x v="1"/>
    <b v="1"/>
    <n v="1.5"/>
    <n v="1"/>
    <s v="Pop Corners "/>
    <s v=" Sea Salt"/>
    <m/>
    <s v="Saturday"/>
    <s v=" August 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87653481"/>
    <s v="Saturday, August 6, 2022"/>
    <s v="Cash"/>
    <n v="146"/>
    <n v="3"/>
    <n v="1"/>
    <n v="146"/>
    <n v="3"/>
    <n v="1"/>
    <n v="3"/>
    <n v="3"/>
    <d v="2022-08-06T00:00:00"/>
    <x v="5"/>
    <s v="Carbonated"/>
    <x v="0"/>
    <b v="1"/>
    <n v="3"/>
    <n v="2"/>
    <s v="Monster Energy Original"/>
    <m/>
    <m/>
    <s v="Saturday"/>
    <s v=" August 6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487796031"/>
    <s v="Saturday, August 6, 2022"/>
    <s v="Cash"/>
    <n v="111"/>
    <n v="1.5"/>
    <n v="1"/>
    <n v="111"/>
    <n v="1.5"/>
    <n v="1"/>
    <n v="1.5"/>
    <n v="1.5"/>
    <d v="2022-08-06T00:00:00"/>
    <x v="60"/>
    <s v="Food"/>
    <x v="1"/>
    <b v="1"/>
    <n v="1.5"/>
    <n v="1"/>
    <s v="SunChips Multigrain "/>
    <s v=" Original"/>
    <m/>
    <s v="Saturday"/>
    <s v=" August 6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488392942"/>
    <s v="Saturday, August 6, 2022"/>
    <s v="Cash"/>
    <n v="142"/>
    <n v="1.5"/>
    <n v="1"/>
    <n v="142"/>
    <n v="1.5"/>
    <n v="1"/>
    <n v="1.5"/>
    <n v="1.5"/>
    <d v="2022-08-06T00:00:00"/>
    <x v="92"/>
    <s v="Carbonated"/>
    <x v="0"/>
    <b v="1"/>
    <n v="1.5"/>
    <n v="1"/>
    <s v="Spindrift "/>
    <s v=" Sparkling Water "/>
    <s v=" Pineapple"/>
    <s v="Saturday"/>
    <s v=" August 6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488412829"/>
    <s v="Saturday, August 6, 2022"/>
    <s v="Credit"/>
    <n v="133"/>
    <n v="2"/>
    <n v="2"/>
    <n v="133"/>
    <n v="2"/>
    <n v="2"/>
    <n v="4"/>
    <n v="4"/>
    <d v="2022-08-06T00:00:00"/>
    <x v="11"/>
    <s v="Food"/>
    <x v="1"/>
    <b v="1"/>
    <n v="2"/>
    <n v="1.3333333333333333"/>
    <s v="Wonderful Pistachios "/>
    <s v=" Variety"/>
    <m/>
    <s v="Saturday"/>
    <s v=" August 6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489714562"/>
    <s v="Sunday, August 7, 2022"/>
    <s v="Cash"/>
    <n v="145"/>
    <n v="2.75"/>
    <n v="1"/>
    <n v="145"/>
    <n v="2.75"/>
    <n v="1"/>
    <n v="2.75"/>
    <n v="2.75"/>
    <d v="2022-08-07T00:00:00"/>
    <x v="34"/>
    <s v="Water"/>
    <x v="3"/>
    <b v="1"/>
    <n v="2.75"/>
    <n v="1.8333333333333333"/>
    <s v="BodyArmor LYTE  "/>
    <s v=" Peach Mango"/>
    <m/>
    <s v="Sunday"/>
    <s v=" August 7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489753109"/>
    <s v="Sunday, August 7, 2022"/>
    <s v="Credit"/>
    <n v="146"/>
    <n v="3"/>
    <n v="1"/>
    <n v="146"/>
    <n v="3"/>
    <n v="1"/>
    <n v="3"/>
    <n v="3"/>
    <d v="2022-08-07T00:00:00"/>
    <x v="5"/>
    <s v="Carbonated"/>
    <x v="0"/>
    <b v="1"/>
    <n v="3"/>
    <n v="2"/>
    <s v="Monster Energy Original"/>
    <m/>
    <m/>
    <s v="Sunday"/>
    <s v=" August 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90330903"/>
    <s v="Sunday, August 7, 2022"/>
    <s v="Cash"/>
    <n v="144"/>
    <n v="1.5"/>
    <n v="1"/>
    <n v="144"/>
    <n v="1.5"/>
    <n v="1"/>
    <n v="1.5"/>
    <n v="1.5"/>
    <d v="2022-08-07T00:00:00"/>
    <x v="29"/>
    <s v="Water"/>
    <x v="3"/>
    <b v="1"/>
    <n v="1.5"/>
    <n v="1"/>
    <s v="Poland Springs Water"/>
    <m/>
    <m/>
    <s v="Sunday"/>
    <s v=" August 7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92101559"/>
    <s v="Monday, August 8, 2022"/>
    <s v="Credit"/>
    <n v="130"/>
    <n v="1.5"/>
    <n v="1"/>
    <n v="130"/>
    <n v="1.5"/>
    <n v="1"/>
    <n v="1.5"/>
    <n v="3"/>
    <d v="2022-08-08T00:00:00"/>
    <x v="149"/>
    <s v="Food"/>
    <x v="1"/>
    <b v="1"/>
    <n v="1.5"/>
    <n v="1"/>
    <s v="Nature's Bakery Fig Bar "/>
    <s v=" Raspberry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92101559"/>
    <s v="Monday, August 8, 2022"/>
    <s v="Credit"/>
    <n v="131"/>
    <n v="1.5"/>
    <n v="1"/>
    <n v="131"/>
    <n v="1.5"/>
    <n v="1"/>
    <n v="1.5"/>
    <n v="3"/>
    <d v="2022-08-08T00:00:00"/>
    <x v="148"/>
    <s v="Food"/>
    <x v="1"/>
    <b v="1"/>
    <n v="1.5"/>
    <n v="1"/>
    <s v="Nature's Bakery Fig Bar "/>
    <s v=" Blueberry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2120955"/>
    <s v="Monday, August 8, 2022"/>
    <s v="Cash"/>
    <n v="142"/>
    <n v="1.5"/>
    <n v="1"/>
    <n v="142"/>
    <n v="1.5"/>
    <n v="1"/>
    <n v="1.5"/>
    <n v="1.5"/>
    <d v="2022-08-08T00:00:00"/>
    <x v="156"/>
    <s v="Carbonated"/>
    <x v="0"/>
    <b v="1"/>
    <n v="1.5"/>
    <n v="1"/>
    <s v="Coca Cola "/>
    <s v=" Regular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492121211"/>
    <s v="Monday, August 8, 2022"/>
    <s v="Cash"/>
    <n v="123"/>
    <n v="1.5"/>
    <n v="1"/>
    <n v="123"/>
    <n v="1.5"/>
    <n v="1"/>
    <n v="1.5"/>
    <n v="1.5"/>
    <d v="2022-08-08T00:00:00"/>
    <x v="75"/>
    <s v="Food"/>
    <x v="1"/>
    <b v="1"/>
    <n v="1.5"/>
    <n v="1"/>
    <s v="Cheetos Flaming Hot Limon Crunchy"/>
    <m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2142545"/>
    <s v="Monday, August 8, 2022"/>
    <s v="Cash"/>
    <n v="142"/>
    <n v="1.5"/>
    <n v="1"/>
    <n v="142"/>
    <n v="1.5"/>
    <n v="1"/>
    <n v="1.5"/>
    <n v="1.5"/>
    <d v="2022-08-08T00:00:00"/>
    <x v="156"/>
    <s v="Carbonated"/>
    <x v="0"/>
    <b v="1"/>
    <n v="1.5"/>
    <n v="1"/>
    <s v="Coca Cola "/>
    <s v=" Regular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92142775"/>
    <s v="Monday, August 8, 2022"/>
    <s v="Cash"/>
    <n v="131"/>
    <n v="1.5"/>
    <n v="1"/>
    <n v="131"/>
    <n v="1.5"/>
    <n v="1"/>
    <n v="1.5"/>
    <n v="1.5"/>
    <d v="2022-08-08T00:00:00"/>
    <x v="148"/>
    <s v="Food"/>
    <x v="1"/>
    <b v="1"/>
    <n v="1.5"/>
    <n v="1"/>
    <s v="Nature's Bakery Fig Bar "/>
    <s v=" Blueberry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92659154"/>
    <s v="Monday, August 8, 2022"/>
    <s v="Credit"/>
    <n v="148"/>
    <n v="3.5"/>
    <n v="1"/>
    <n v="148"/>
    <n v="3.5"/>
    <n v="1"/>
    <n v="3.5"/>
    <n v="3.5"/>
    <d v="2022-08-08T00:00:00"/>
    <x v="45"/>
    <s v="Carbonated"/>
    <x v="0"/>
    <b v="1"/>
    <n v="3.5"/>
    <n v="2.3333333333333335"/>
    <s v="Red Bull "/>
    <s v=" Original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492833506"/>
    <s v="Monday, August 8, 2022"/>
    <s v="Cash"/>
    <n v="124"/>
    <n v="1.5"/>
    <n v="1"/>
    <n v="124"/>
    <n v="1.5"/>
    <n v="1"/>
    <n v="1.5"/>
    <n v="1.5"/>
    <d v="2022-08-08T00:00:00"/>
    <x v="68"/>
    <s v="Food"/>
    <x v="1"/>
    <b v="1"/>
    <n v="1.5"/>
    <n v="1"/>
    <s v="CheezIt "/>
    <s v=" Double Cheese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Oreo Mini"/>
    <s v="Food"/>
    <n v="15493106145"/>
    <s v="Monday, August 8, 2022"/>
    <s v="Credit"/>
    <n v="121"/>
    <n v="1.5"/>
    <n v="1"/>
    <n v="121"/>
    <n v="1.5"/>
    <n v="1"/>
    <n v="1.5"/>
    <n v="1.5"/>
    <d v="2022-08-08T00:00:00"/>
    <x v="18"/>
    <s v="Food"/>
    <x v="1"/>
    <b v="1"/>
    <n v="1.5"/>
    <n v="1"/>
    <s v="Oreo Mini"/>
    <m/>
    <m/>
    <s v="Monday"/>
    <s v=" August 8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493218329"/>
    <s v="Monday, August 8, 2022"/>
    <s v="Cash"/>
    <n v="113"/>
    <n v="1.5"/>
    <n v="1"/>
    <n v="113"/>
    <n v="1.5"/>
    <n v="1"/>
    <n v="1.5"/>
    <n v="1.5"/>
    <d v="2022-08-08T00:00:00"/>
    <x v="113"/>
    <s v="Food"/>
    <x v="1"/>
    <b v="1"/>
    <n v="1.5"/>
    <n v="1"/>
    <s v="Pop Corners "/>
    <s v=" Kettle Corn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493239247"/>
    <s v="Monday, August 8, 2022"/>
    <s v="Credit"/>
    <n v="138"/>
    <n v="2"/>
    <n v="1"/>
    <n v="138"/>
    <n v="2"/>
    <n v="1"/>
    <n v="2"/>
    <n v="2"/>
    <d v="2022-08-08T00:00:00"/>
    <x v="11"/>
    <s v="Food"/>
    <x v="1"/>
    <b v="1"/>
    <n v="2"/>
    <n v="1.3333333333333333"/>
    <s v="Wonderful Pistachios "/>
    <s v=" Variety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493293059"/>
    <s v="Monday, August 8, 2022"/>
    <s v="Cash"/>
    <n v="120"/>
    <n v="1.5"/>
    <n v="1"/>
    <n v="120"/>
    <n v="1.5"/>
    <n v="1"/>
    <n v="1.5"/>
    <n v="1.5"/>
    <d v="2022-08-08T00:00:00"/>
    <x v="86"/>
    <s v="Food"/>
    <x v="1"/>
    <b v="1"/>
    <n v="1.5"/>
    <n v="1"/>
    <s v="CheezIt "/>
    <s v=" Cheddar Sour Cream and Onion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493949573"/>
    <s v="Monday, August 8, 2022"/>
    <s v="Cash"/>
    <n v="132"/>
    <n v="2"/>
    <n v="1"/>
    <n v="132"/>
    <n v="2"/>
    <n v="1"/>
    <n v="2"/>
    <n v="2"/>
    <d v="2022-08-08T00:00:00"/>
    <x v="21"/>
    <s v="Food"/>
    <x v="1"/>
    <b v="1"/>
    <n v="2"/>
    <n v="1.3333333333333333"/>
    <s v="Robert Irvine's "/>
    <s v=" Fit Crunch "/>
    <s v="  Chocolate Pea"/>
    <s v="Monday"/>
    <s v=" August 8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493991009"/>
    <s v="Monday, August 8, 2022"/>
    <s v="Credit"/>
    <n v="141"/>
    <n v="1.5"/>
    <n v="1"/>
    <n v="141"/>
    <n v="1.5"/>
    <n v="1"/>
    <n v="1.5"/>
    <n v="1.5"/>
    <d v="2022-08-08T00:00:00"/>
    <x v="44"/>
    <s v="Carbonated"/>
    <x v="0"/>
    <b v="1"/>
    <n v="1.5"/>
    <n v="1"/>
    <s v="Coca Cola "/>
    <s v=" Zero Sugar"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494075403"/>
    <s v="Monday, August 8, 2022"/>
    <s v="Cash"/>
    <n v="164"/>
    <n v="4"/>
    <n v="1"/>
    <n v="164"/>
    <n v="4"/>
    <n v="1"/>
    <n v="4"/>
    <n v="4"/>
    <d v="2022-08-08T00:00:00"/>
    <x v="133"/>
    <s v="Food"/>
    <x v="1"/>
    <b v="1"/>
    <n v="4"/>
    <n v="2.6666666666666665"/>
    <s v="CheezIt "/>
    <s v=" Go Paks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494231957"/>
    <s v="Monday, August 8, 2022"/>
    <s v="Credit"/>
    <n v="145"/>
    <n v="2.5"/>
    <n v="1"/>
    <n v="145"/>
    <n v="2.5"/>
    <n v="1"/>
    <n v="2.5"/>
    <n v="4"/>
    <d v="2022-08-08T00:00:00"/>
    <x v="163"/>
    <s v="Non Carbonated"/>
    <x v="2"/>
    <b v="1"/>
    <n v="2.5"/>
    <n v="1.6666666666666667"/>
    <s v="Snapple Lemonade "/>
    <s v=" pineapple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494231957"/>
    <s v="Monday, August 8, 2022"/>
    <s v="Credit"/>
    <n v="125"/>
    <n v="1.5"/>
    <n v="1"/>
    <n v="125"/>
    <n v="1.5"/>
    <n v="1"/>
    <n v="1.5"/>
    <n v="4"/>
    <d v="2022-08-08T00:00:00"/>
    <x v="83"/>
    <s v="Food"/>
    <x v="1"/>
    <b v="1"/>
    <n v="1.5"/>
    <n v="1"/>
    <s v="Fritos "/>
    <s v=" Original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94277782"/>
    <s v="Monday, August 8, 2022"/>
    <s v="Credit"/>
    <n v="122"/>
    <n v="1.5"/>
    <n v="1"/>
    <n v="122"/>
    <n v="1.5"/>
    <n v="1"/>
    <n v="1.5"/>
    <n v="1.5"/>
    <d v="2022-08-08T00:00:00"/>
    <x v="48"/>
    <s v="Food"/>
    <x v="1"/>
    <b v="1"/>
    <n v="1.5"/>
    <n v="1"/>
    <s v="CheezIt "/>
    <s v=" Original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94812570"/>
    <s v="Monday, August 8, 2022"/>
    <s v="Cash"/>
    <n v="148"/>
    <n v="3.5"/>
    <n v="1"/>
    <n v="148"/>
    <n v="3.5"/>
    <n v="1"/>
    <n v="3.5"/>
    <n v="3.5"/>
    <d v="2022-08-08T00:00:00"/>
    <x v="45"/>
    <s v="Carbonated"/>
    <x v="0"/>
    <b v="1"/>
    <n v="3.5"/>
    <n v="2.3333333333333335"/>
    <s v="Red Bull "/>
    <s v=" Original"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494862110"/>
    <s v="Monday, August 8, 2022"/>
    <s v="Credit"/>
    <n v="148"/>
    <n v="3"/>
    <n v="1"/>
    <n v="148"/>
    <n v="3"/>
    <n v="1"/>
    <n v="3"/>
    <n v="3"/>
    <d v="2022-08-08T00:00:00"/>
    <x v="106"/>
    <s v="Carbonated"/>
    <x v="0"/>
    <b v="1"/>
    <n v="3"/>
    <n v="2"/>
    <s v="Starbucks Refresher "/>
    <s v=" Real Coconut Water"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494881334"/>
    <s v="Monday, August 8, 2022"/>
    <s v="Cash"/>
    <n v="112"/>
    <n v="1.5"/>
    <n v="1"/>
    <n v="112"/>
    <n v="1.5"/>
    <n v="1"/>
    <n v="1.5"/>
    <n v="1.5"/>
    <d v="2022-08-08T00:00:00"/>
    <x v="117"/>
    <s v="Food"/>
    <x v="1"/>
    <b v="1"/>
    <n v="1.5"/>
    <n v="1"/>
    <s v="Pop Corners "/>
    <s v=" Sea Salt"/>
    <m/>
    <s v="Monday"/>
    <s v=" August 8"/>
    <n v="2022"/>
    <n v="6527"/>
  </r>
  <r>
    <s v="Processed"/>
    <s v="VJ300320686"/>
    <s v="Earle Asphalt"/>
    <s v="Earle Asphalt x1371"/>
    <n v="35.2750871"/>
    <n v="-90.466769400000004"/>
    <s v="Oreo Mini"/>
    <s v="Food"/>
    <n v="15494945999"/>
    <s v="Monday, August 8, 2022"/>
    <s v="Cash"/>
    <n v="121"/>
    <n v="1.5"/>
    <n v="1"/>
    <n v="121"/>
    <n v="1.5"/>
    <n v="1"/>
    <n v="1.5"/>
    <n v="1.5"/>
    <d v="2022-08-08T00:00:00"/>
    <x v="18"/>
    <s v="Food"/>
    <x v="1"/>
    <b v="1"/>
    <n v="1.5"/>
    <n v="1"/>
    <s v="Oreo Mini"/>
    <m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95487409"/>
    <s v="Monday, August 8, 2022"/>
    <s v="Cash"/>
    <n v="146"/>
    <n v="3"/>
    <n v="1"/>
    <n v="146"/>
    <n v="3"/>
    <n v="1"/>
    <n v="3"/>
    <n v="3"/>
    <d v="2022-08-08T00:00:00"/>
    <x v="5"/>
    <s v="Carbonated"/>
    <x v="0"/>
    <b v="1"/>
    <n v="3"/>
    <n v="2"/>
    <s v="Monster Energy Original"/>
    <m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5498095"/>
    <s v="Monday, August 8, 2022"/>
    <s v="Cash"/>
    <n v="142"/>
    <n v="1.5"/>
    <n v="1"/>
    <n v="142"/>
    <n v="1.5"/>
    <n v="1"/>
    <n v="1.5"/>
    <n v="1.5"/>
    <d v="2022-08-08T00:00:00"/>
    <x v="156"/>
    <s v="Carbonated"/>
    <x v="0"/>
    <b v="1"/>
    <n v="1.5"/>
    <n v="1"/>
    <s v="Coca Cola "/>
    <s v=" Regular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95575440"/>
    <s v="Monday, August 8, 2022"/>
    <s v="Cash"/>
    <n v="114"/>
    <n v="2"/>
    <n v="1"/>
    <n v="114"/>
    <n v="2"/>
    <n v="1"/>
    <n v="2"/>
    <n v="2"/>
    <d v="2022-08-08T00:00:00"/>
    <x v="16"/>
    <s v="Food"/>
    <x v="1"/>
    <b v="1"/>
    <n v="2"/>
    <n v="1.3333333333333333"/>
    <s v="Cheetos "/>
    <s v=" Fleming Hot Crunchy"/>
    <m/>
    <s v="Monday"/>
    <s v=" August 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495598991"/>
    <s v="Monday, August 8, 2022"/>
    <s v="Credit"/>
    <n v="144"/>
    <n v="1.5"/>
    <n v="1"/>
    <n v="144"/>
    <n v="1.5"/>
    <n v="1"/>
    <n v="1.5"/>
    <n v="1.5"/>
    <d v="2022-08-08T00:00:00"/>
    <x v="29"/>
    <s v="Water"/>
    <x v="3"/>
    <b v="1"/>
    <n v="1.5"/>
    <n v="1"/>
    <s v="Poland Springs Water"/>
    <m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95629909"/>
    <s v="Monday, August 8, 2022"/>
    <s v="Cash"/>
    <n v="131"/>
    <n v="1.5"/>
    <n v="1"/>
    <n v="131"/>
    <n v="1.5"/>
    <n v="1"/>
    <n v="1.5"/>
    <n v="1.5"/>
    <d v="2022-08-08T00:00:00"/>
    <x v="148"/>
    <s v="Food"/>
    <x v="1"/>
    <b v="1"/>
    <n v="1.5"/>
    <n v="1"/>
    <s v="Nature's Bakery Fig Bar "/>
    <s v=" Blueberry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95678612"/>
    <s v="Monday, August 8, 2022"/>
    <s v="Cash"/>
    <n v="148"/>
    <n v="3.5"/>
    <n v="1"/>
    <n v="148"/>
    <n v="3.5"/>
    <n v="1"/>
    <n v="3.5"/>
    <n v="3.5"/>
    <d v="2022-08-08T00:00:00"/>
    <x v="45"/>
    <s v="Carbonated"/>
    <x v="0"/>
    <b v="1"/>
    <n v="3.5"/>
    <n v="2.3333333333333335"/>
    <s v="Red Bull "/>
    <s v=" Original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5679842"/>
    <s v="Monday, August 8, 2022"/>
    <s v="Cash"/>
    <n v="141"/>
    <n v="1.5"/>
    <n v="1"/>
    <n v="141"/>
    <n v="1.5"/>
    <n v="1"/>
    <n v="1.5"/>
    <n v="1.5"/>
    <d v="2022-08-08T00:00:00"/>
    <x v="156"/>
    <s v="Carbonated"/>
    <x v="0"/>
    <b v="1"/>
    <n v="1.5"/>
    <n v="1"/>
    <s v="Coca Cola "/>
    <s v=" Regular"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495994327"/>
    <s v="Monday, August 8, 2022"/>
    <s v="Cash"/>
    <n v="124"/>
    <n v="1.5"/>
    <n v="1"/>
    <n v="124"/>
    <n v="1.5"/>
    <n v="1"/>
    <n v="1.5"/>
    <n v="1.5"/>
    <d v="2022-08-08T00:00:00"/>
    <x v="86"/>
    <s v="Food"/>
    <x v="1"/>
    <b v="1"/>
    <n v="1.5"/>
    <n v="1"/>
    <s v="CheezIt "/>
    <s v=" Cheddar Sour Cream and Onion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96055078"/>
    <s v="Monday, August 8, 2022"/>
    <s v="Cash"/>
    <n v="146"/>
    <n v="3"/>
    <n v="1"/>
    <n v="146"/>
    <n v="3"/>
    <n v="1"/>
    <n v="3"/>
    <n v="3"/>
    <d v="2022-08-08T00:00:00"/>
    <x v="5"/>
    <s v="Carbonated"/>
    <x v="0"/>
    <b v="1"/>
    <n v="3"/>
    <n v="2"/>
    <s v="Monster Energy Original"/>
    <m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496064479"/>
    <s v="Monday, August 8, 2022"/>
    <s v="Cash"/>
    <n v="147"/>
    <n v="2.75"/>
    <n v="1"/>
    <n v="147"/>
    <n v="2.75"/>
    <n v="1"/>
    <n v="2.75"/>
    <n v="2.75"/>
    <d v="2022-08-08T00:00:00"/>
    <x v="131"/>
    <s v="Water"/>
    <x v="3"/>
    <b v="1"/>
    <n v="2.75"/>
    <n v="1.8333333333333333"/>
    <s v="BodyArmor LYTE "/>
    <s v=" Strawberry Lemonade"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496211097"/>
    <s v="Monday, August 8, 2022"/>
    <s v="Cash"/>
    <n v="145"/>
    <n v="2.75"/>
    <n v="1"/>
    <n v="145"/>
    <n v="2.75"/>
    <n v="1"/>
    <n v="2.75"/>
    <n v="2.75"/>
    <d v="2022-08-08T00:00:00"/>
    <x v="120"/>
    <s v="Non Carbonated"/>
    <x v="2"/>
    <b v="1"/>
    <n v="2.75"/>
    <n v="1.8333333333333333"/>
    <s v="Bai Antioxidant "/>
    <s v=" Tanzania Lemon Super Tea"/>
    <m/>
    <s v="Monday"/>
    <s v=" August 8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496224691"/>
    <s v="Monday, August 8, 2022"/>
    <s v="Cash"/>
    <n v="142"/>
    <n v="2"/>
    <n v="1"/>
    <n v="142"/>
    <n v="2"/>
    <n v="1"/>
    <n v="2"/>
    <n v="2"/>
    <d v="2022-08-08T00:00:00"/>
    <x v="93"/>
    <s v="Non Carbonated"/>
    <x v="2"/>
    <b v="1"/>
    <n v="2"/>
    <n v="1.3333333333333333"/>
    <s v="Iberia Coconut Water"/>
    <m/>
    <m/>
    <s v="Monday"/>
    <s v=" August 8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5496250319"/>
    <s v="Monday, August 8, 2022"/>
    <s v="Cash"/>
    <n v="113"/>
    <n v="1.5"/>
    <n v="1"/>
    <n v="113"/>
    <n v="1.5"/>
    <n v="1"/>
    <n v="1.5"/>
    <n v="1.5"/>
    <d v="2022-08-08T00:00:00"/>
    <x v="43"/>
    <s v="Food"/>
    <x v="1"/>
    <b v="1"/>
    <n v="1.5"/>
    <n v="1"/>
    <s v="Miss Vickie's Potato Chip "/>
    <s v=" Jalapeno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6487870"/>
    <s v="Monday, August 8, 2022"/>
    <s v="Cash"/>
    <n v="141"/>
    <n v="1.5"/>
    <n v="1"/>
    <n v="141"/>
    <n v="1.5"/>
    <n v="1"/>
    <n v="1.5"/>
    <n v="1.5"/>
    <d v="2022-08-08T00:00:00"/>
    <x v="156"/>
    <s v="Carbonated"/>
    <x v="0"/>
    <b v="1"/>
    <n v="1.5"/>
    <n v="1"/>
    <s v="Coca Cola "/>
    <s v=" Regular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6518117"/>
    <s v="Monday, August 8, 2022"/>
    <s v="Cash"/>
    <n v="142"/>
    <n v="1.5"/>
    <n v="1"/>
    <n v="142"/>
    <n v="1.5"/>
    <n v="1"/>
    <n v="1.5"/>
    <n v="1.5"/>
    <d v="2022-08-08T00:00:00"/>
    <x v="156"/>
    <s v="Carbonated"/>
    <x v="0"/>
    <b v="1"/>
    <n v="1.5"/>
    <n v="1"/>
    <s v="Coca Cola "/>
    <s v=" Regular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96626254"/>
    <s v="Monday, August 8, 2022"/>
    <s v="Cash"/>
    <n v="122"/>
    <n v="1.5"/>
    <n v="1"/>
    <n v="122"/>
    <n v="1.5"/>
    <n v="1"/>
    <n v="1.5"/>
    <n v="1.5"/>
    <d v="2022-08-08T00:00:00"/>
    <x v="16"/>
    <s v="Food"/>
    <x v="1"/>
    <b v="1"/>
    <n v="1.5"/>
    <n v="1"/>
    <s v="Cheetos "/>
    <s v=" Fleming Hot Crunchy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496628230"/>
    <s v="Monday, August 8, 2022"/>
    <s v="Cash"/>
    <n v="137"/>
    <n v="2.5"/>
    <n v="1"/>
    <n v="137"/>
    <n v="2.5"/>
    <n v="1"/>
    <n v="2.5"/>
    <n v="2.5"/>
    <d v="2022-08-08T00:00:00"/>
    <x v="10"/>
    <s v="Food"/>
    <x v="1"/>
    <b v="1"/>
    <n v="2.5"/>
    <n v="1.6666666666666667"/>
    <s v="KitKat "/>
    <s v=" Crisp Wafers"/>
    <m/>
    <s v="Monday"/>
    <s v=" August 8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497027533"/>
    <s v="Tuesday, August 9, 2022"/>
    <s v="Credit"/>
    <n v="111"/>
    <n v="1.5"/>
    <n v="1"/>
    <n v="111"/>
    <n v="1.5"/>
    <n v="1"/>
    <n v="1.5"/>
    <n v="5.5"/>
    <d v="2022-08-08T00:00:00"/>
    <x v="90"/>
    <s v="Food"/>
    <x v="1"/>
    <b v="1"/>
    <n v="1.5"/>
    <n v="1"/>
    <s v="Doritos Nacho Cheese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497027533"/>
    <s v="Tuesday, August 9, 2022"/>
    <s v="Credit"/>
    <n v="147"/>
    <n v="2.5"/>
    <n v="1"/>
    <n v="147"/>
    <n v="2.5"/>
    <n v="1"/>
    <n v="2.5"/>
    <n v="5.5"/>
    <d v="2022-08-08T00:00:00"/>
    <x v="161"/>
    <s v="Non Carbonated"/>
    <x v="2"/>
    <b v="1"/>
    <n v="2.5"/>
    <n v="1.6666666666666667"/>
    <s v="Snapple Lemonade "/>
    <s v=" black berry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497027533"/>
    <s v="Tuesday, August 9, 2022"/>
    <s v="Credit"/>
    <n v="112"/>
    <n v="1.5"/>
    <n v="1"/>
    <n v="112"/>
    <n v="1.5"/>
    <n v="1"/>
    <n v="1.5"/>
    <n v="5.5"/>
    <d v="2022-08-08T00:00:00"/>
    <x v="71"/>
    <s v="Food"/>
    <x v="1"/>
    <b v="1"/>
    <n v="1.5"/>
    <n v="1"/>
    <s v="Funyuns "/>
    <s v=" Flaming Hot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97284186"/>
    <s v="Tuesday, August 9, 2022"/>
    <s v="Credit"/>
    <n v="130"/>
    <n v="1.5"/>
    <n v="1"/>
    <n v="130"/>
    <n v="1.5"/>
    <n v="1"/>
    <n v="1.5"/>
    <n v="3"/>
    <d v="2022-08-09T00:00:00"/>
    <x v="149"/>
    <s v="Food"/>
    <x v="1"/>
    <b v="1"/>
    <n v="1.5"/>
    <n v="1"/>
    <s v="Nature's Bakery Fig Bar "/>
    <s v=" Raspberry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497284186"/>
    <s v="Tuesday, August 9, 2022"/>
    <s v="Credit"/>
    <n v="131"/>
    <n v="1.5"/>
    <n v="1"/>
    <n v="131"/>
    <n v="1.5"/>
    <n v="1"/>
    <n v="1.5"/>
    <n v="3"/>
    <d v="2022-08-09T00:00:00"/>
    <x v="148"/>
    <s v="Food"/>
    <x v="1"/>
    <b v="1"/>
    <n v="1.5"/>
    <n v="1"/>
    <s v="Nature's Bakery Fig Bar "/>
    <s v=" Blueberry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7322225"/>
    <s v="Tuesday, August 9, 2022"/>
    <s v="Cash"/>
    <n v="142"/>
    <n v="1.5"/>
    <n v="1"/>
    <n v="142"/>
    <n v="1.5"/>
    <n v="1"/>
    <n v="1.5"/>
    <n v="1.5"/>
    <d v="2022-08-09T00:00:00"/>
    <x v="156"/>
    <s v="Carbonated"/>
    <x v="0"/>
    <b v="1"/>
    <n v="1.5"/>
    <n v="1"/>
    <s v="Coca Cola "/>
    <s v=" Regular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97322626"/>
    <s v="Tuesday, August 9, 2022"/>
    <s v="Cash"/>
    <n v="124"/>
    <n v="1.5"/>
    <n v="1"/>
    <n v="124"/>
    <n v="1.5"/>
    <n v="1"/>
    <n v="1.5"/>
    <n v="1.5"/>
    <d v="2022-08-09T00:00:00"/>
    <x v="91"/>
    <s v="Food"/>
    <x v="1"/>
    <b v="1"/>
    <n v="1.5"/>
    <n v="1"/>
    <s v="Cheetos "/>
    <s v=" Crunchy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497344233"/>
    <s v="Tuesday, August 9, 2022"/>
    <s v="Credit"/>
    <n v="142"/>
    <n v="1.5"/>
    <n v="1"/>
    <n v="142"/>
    <n v="1.5"/>
    <n v="1"/>
    <n v="1.5"/>
    <n v="1.5"/>
    <d v="2022-08-09T00:00:00"/>
    <x v="156"/>
    <s v="Carbonated"/>
    <x v="0"/>
    <b v="1"/>
    <n v="1.5"/>
    <n v="1"/>
    <s v="Coca Cola "/>
    <s v=" Regular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Oreo Mini"/>
    <s v="Food"/>
    <n v="15497413068"/>
    <s v="Tuesday, August 9, 2022"/>
    <s v="Credit"/>
    <n v="121"/>
    <n v="1.5"/>
    <n v="1"/>
    <n v="121"/>
    <n v="1.5"/>
    <n v="1"/>
    <n v="1.5"/>
    <n v="1.5"/>
    <d v="2022-08-09T00:00:00"/>
    <x v="18"/>
    <s v="Food"/>
    <x v="1"/>
    <b v="1"/>
    <n v="1.5"/>
    <n v="1"/>
    <s v="Oreo Mini"/>
    <m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Oreo Mini"/>
    <s v="Food"/>
    <n v="15497415306"/>
    <s v="Tuesday, August 9, 2022"/>
    <s v="Credit"/>
    <n v="121"/>
    <n v="1.5"/>
    <n v="1"/>
    <n v="121"/>
    <n v="1.5"/>
    <n v="1"/>
    <n v="1.5"/>
    <n v="1.5"/>
    <d v="2022-08-09T00:00:00"/>
    <x v="18"/>
    <s v="Food"/>
    <x v="1"/>
    <b v="1"/>
    <n v="1.5"/>
    <n v="1"/>
    <s v="Oreo Mini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497781979"/>
    <s v="Tuesday, August 9, 2022"/>
    <s v="Credit"/>
    <n v="144"/>
    <n v="3"/>
    <n v="1"/>
    <n v="144"/>
    <n v="3"/>
    <n v="1"/>
    <n v="3"/>
    <n v="3"/>
    <d v="2022-08-09T00:00:00"/>
    <x v="5"/>
    <s v="Carbonated"/>
    <x v="0"/>
    <b v="1"/>
    <n v="3"/>
    <n v="2"/>
    <s v="Monster Energy Original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497821837"/>
    <s v="Tuesday, August 9, 2022"/>
    <s v="Credit"/>
    <n v="130"/>
    <n v="1.5"/>
    <n v="1"/>
    <n v="130"/>
    <n v="1.5"/>
    <n v="1"/>
    <n v="1.5"/>
    <n v="1.5"/>
    <d v="2022-08-09T00:00:00"/>
    <x v="149"/>
    <s v="Food"/>
    <x v="1"/>
    <b v="1"/>
    <n v="1.5"/>
    <n v="1"/>
    <s v="Nature's Bakery Fig Bar "/>
    <s v=" Raspberry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498008095"/>
    <s v="Tuesday, August 9, 2022"/>
    <s v="Cash"/>
    <n v="143"/>
    <n v="2.75"/>
    <n v="1"/>
    <n v="143"/>
    <n v="2.75"/>
    <n v="1"/>
    <n v="2.75"/>
    <n v="2.75"/>
    <d v="2022-08-09T00:00:00"/>
    <x v="145"/>
    <s v="Non Carbonated"/>
    <x v="2"/>
    <b v="1"/>
    <n v="2.75"/>
    <n v="1.8333333333333333"/>
    <s v="BodyArmor  LYTE "/>
    <s v=" Blueberry Pomegranate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5498025275"/>
    <s v="Tuesday, August 9, 2022"/>
    <s v="Cash"/>
    <n v="113"/>
    <n v="1.5"/>
    <n v="1"/>
    <n v="113"/>
    <n v="1.5"/>
    <n v="1"/>
    <n v="1.5"/>
    <n v="1.5"/>
    <d v="2022-08-09T00:00:00"/>
    <x v="43"/>
    <s v="Food"/>
    <x v="1"/>
    <b v="1"/>
    <n v="1.5"/>
    <n v="1"/>
    <s v="Miss Vickie's Potato Chip "/>
    <s v=" Jalapeno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98128908"/>
    <s v="Tuesday, August 9, 2022"/>
    <s v="Credit"/>
    <n v="146"/>
    <n v="3.5"/>
    <n v="1"/>
    <n v="146"/>
    <n v="3.5"/>
    <n v="1"/>
    <n v="3.5"/>
    <n v="3.5"/>
    <d v="2022-08-09T00:00:00"/>
    <x v="88"/>
    <s v="Non Carbonated"/>
    <x v="2"/>
    <b v="1"/>
    <n v="3.5"/>
    <n v="2.3333333333333335"/>
    <s v="Starbucks Doubleshot Energy "/>
    <s v=" Mocha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498340180"/>
    <s v="Tuesday, August 9, 2022"/>
    <s v="Cash"/>
    <n v="124"/>
    <n v="1.5"/>
    <n v="1"/>
    <n v="124"/>
    <n v="1.5"/>
    <n v="1"/>
    <n v="1.5"/>
    <n v="1.5"/>
    <d v="2022-08-09T00:00:00"/>
    <x v="68"/>
    <s v="Food"/>
    <x v="1"/>
    <b v="1"/>
    <n v="1.5"/>
    <n v="1"/>
    <s v="CheezIt "/>
    <s v=" Double Cheese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498341293"/>
    <s v="Tuesday, August 9, 2022"/>
    <s v="Cash"/>
    <n v="110"/>
    <n v="1.5"/>
    <n v="1"/>
    <n v="110"/>
    <n v="1.5"/>
    <n v="1"/>
    <n v="1.5"/>
    <n v="1.5"/>
    <d v="2022-08-09T00:00:00"/>
    <x v="27"/>
    <s v="Food"/>
    <x v="1"/>
    <b v="1"/>
    <n v="1.5"/>
    <n v="1"/>
    <s v="SunChips Multigrain "/>
    <s v=" Salsa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498390690"/>
    <s v="Tuesday, August 9, 2022"/>
    <s v="Cash"/>
    <n v="148"/>
    <n v="3.5"/>
    <n v="1"/>
    <n v="148"/>
    <n v="3.5"/>
    <n v="1"/>
    <n v="3.5"/>
    <n v="3.5"/>
    <d v="2022-08-09T00:00:00"/>
    <x v="45"/>
    <s v="Carbonated"/>
    <x v="0"/>
    <b v="1"/>
    <n v="3.5"/>
    <n v="2.3333333333333335"/>
    <s v="Red Bull "/>
    <s v=" Original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498392674"/>
    <s v="Tuesday, August 9, 2022"/>
    <s v="Cash"/>
    <n v="124"/>
    <n v="1.5"/>
    <n v="1"/>
    <n v="124"/>
    <n v="1.5"/>
    <n v="1"/>
    <n v="1.5"/>
    <n v="1.5"/>
    <d v="2022-08-09T00:00:00"/>
    <x v="91"/>
    <s v="Food"/>
    <x v="1"/>
    <b v="1"/>
    <n v="1.5"/>
    <n v="1"/>
    <s v="Cheetos "/>
    <s v=" Crunchy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499158247"/>
    <s v="Tuesday, August 9, 2022"/>
    <s v="Credit"/>
    <n v="113"/>
    <n v="1.5"/>
    <n v="1"/>
    <n v="113"/>
    <n v="1.5"/>
    <n v="1"/>
    <n v="1.5"/>
    <n v="3"/>
    <d v="2022-08-09T00:00:00"/>
    <x v="113"/>
    <s v="Food"/>
    <x v="1"/>
    <b v="1"/>
    <n v="1.5"/>
    <n v="1"/>
    <s v="Pop Corners "/>
    <s v=" Kettle Corn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499158247"/>
    <s v="Tuesday, August 9, 2022"/>
    <s v="Credit"/>
    <n v="122"/>
    <n v="1.5"/>
    <n v="1"/>
    <n v="122"/>
    <n v="1.5"/>
    <n v="1"/>
    <n v="1.5"/>
    <n v="3"/>
    <d v="2022-08-09T00:00:00"/>
    <x v="48"/>
    <s v="Food"/>
    <x v="1"/>
    <b v="1"/>
    <n v="1.5"/>
    <n v="1"/>
    <s v="CheezIt "/>
    <s v=" Original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499193959"/>
    <s v="Tuesday, August 9, 2022"/>
    <s v="Credit"/>
    <n v="122"/>
    <n v="1.5"/>
    <n v="1"/>
    <n v="122"/>
    <n v="1.5"/>
    <n v="1"/>
    <n v="1.5"/>
    <n v="1.5"/>
    <d v="2022-08-09T00:00:00"/>
    <x v="16"/>
    <s v="Food"/>
    <x v="1"/>
    <b v="1"/>
    <n v="1.5"/>
    <n v="1"/>
    <s v="Cheetos "/>
    <s v=" Fleming Hot Crunchy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499215677"/>
    <s v="Tuesday, August 9, 2022"/>
    <s v="Cash"/>
    <n v="163"/>
    <n v="5"/>
    <n v="1"/>
    <n v="163"/>
    <n v="5"/>
    <n v="1"/>
    <n v="5"/>
    <n v="5"/>
    <d v="2022-08-09T00:00:00"/>
    <x v="138"/>
    <s v="Food"/>
    <x v="1"/>
    <b v="1"/>
    <n v="5"/>
    <n v="3.3333333333333335"/>
    <s v="Ice Breakers Ice Cubes "/>
    <s v=" PepperMint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499229275"/>
    <s v="Tuesday, August 9, 2022"/>
    <s v="Cash"/>
    <n v="122"/>
    <n v="1.25"/>
    <n v="1"/>
    <n v="122"/>
    <n v="1.25"/>
    <n v="1"/>
    <n v="1.25"/>
    <n v="1.25"/>
    <d v="2022-08-09T00:00:00"/>
    <x v="139"/>
    <s v="Food"/>
    <x v="1"/>
    <b v="1"/>
    <n v="1.25"/>
    <n v="0.83333333333333337"/>
    <s v="Goldfish Baked "/>
    <s v=" Cheddar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5499413939"/>
    <s v="Tuesday, August 9, 2022"/>
    <s v="Cash"/>
    <n v="113"/>
    <n v="1.5"/>
    <n v="1"/>
    <n v="113"/>
    <n v="1.5"/>
    <n v="1"/>
    <n v="1.5"/>
    <n v="1.5"/>
    <d v="2022-08-09T00:00:00"/>
    <x v="43"/>
    <s v="Food"/>
    <x v="1"/>
    <b v="1"/>
    <n v="1.5"/>
    <n v="1"/>
    <s v="Miss Vickie's Potato Chip "/>
    <s v=" Jalapeno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499430863"/>
    <s v="Tuesday, August 9, 2022"/>
    <s v="Cash"/>
    <n v="141"/>
    <n v="2"/>
    <n v="1"/>
    <n v="141"/>
    <n v="2"/>
    <n v="1"/>
    <n v="2"/>
    <n v="2"/>
    <d v="2022-08-09T00:00:00"/>
    <x v="33"/>
    <s v="Non Carbonated"/>
    <x v="2"/>
    <b v="1"/>
    <n v="2"/>
    <n v="1.3333333333333333"/>
    <s v="V8 Vegetable Juice "/>
    <s v=" Original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V8 Vegetable Juice - Original"/>
    <s v="Non Carbonated"/>
    <n v="15499677445"/>
    <s v="Tuesday, August 9, 2022"/>
    <s v="Credit"/>
    <n v="142"/>
    <n v="1.5"/>
    <n v="1"/>
    <n v="142"/>
    <n v="1.5"/>
    <n v="1"/>
    <n v="1.5"/>
    <n v="1.5"/>
    <d v="2022-08-09T00:00:00"/>
    <x v="33"/>
    <s v="Non Carbonated"/>
    <x v="2"/>
    <b v="1"/>
    <n v="1.5"/>
    <n v="1"/>
    <s v="V8 Vegetable Juice "/>
    <s v=" Original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499719900"/>
    <s v="Tuesday, August 9, 2022"/>
    <s v="Credit"/>
    <n v="134"/>
    <n v="2"/>
    <n v="1"/>
    <n v="134"/>
    <n v="2"/>
    <n v="1"/>
    <n v="2"/>
    <n v="2"/>
    <d v="2022-08-09T00:00:00"/>
    <x v="11"/>
    <s v="Food"/>
    <x v="1"/>
    <b v="1"/>
    <n v="2"/>
    <n v="1.3333333333333333"/>
    <s v="Wonderful Pistachios "/>
    <s v=" Variety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99813074"/>
    <s v="Tuesday, August 9, 2022"/>
    <s v="Credit"/>
    <n v="146"/>
    <n v="3.5"/>
    <n v="1"/>
    <n v="146"/>
    <n v="3.5"/>
    <n v="1"/>
    <n v="3.5"/>
    <n v="3.5"/>
    <d v="2022-08-09T00:00:00"/>
    <x v="88"/>
    <s v="Non Carbonated"/>
    <x v="2"/>
    <b v="1"/>
    <n v="3.5"/>
    <n v="2.3333333333333335"/>
    <s v="Starbucks Doubleshot Energy "/>
    <s v=" Mocha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499918481"/>
    <s v="Tuesday, August 9, 2022"/>
    <s v="Credit"/>
    <n v="146"/>
    <n v="3.5"/>
    <n v="1"/>
    <n v="146"/>
    <n v="3.5"/>
    <n v="1"/>
    <n v="3.5"/>
    <n v="3.5"/>
    <d v="2022-08-09T00:00:00"/>
    <x v="88"/>
    <s v="Non Carbonated"/>
    <x v="2"/>
    <b v="1"/>
    <n v="3.5"/>
    <n v="2.3333333333333335"/>
    <s v="Starbucks Doubleshot Energy "/>
    <s v=" Mocha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Oreo Mini"/>
    <s v="Food"/>
    <n v="15499954071"/>
    <s v="Tuesday, August 9, 2022"/>
    <s v="Cash"/>
    <n v="121"/>
    <n v="1.5"/>
    <n v="1"/>
    <n v="121"/>
    <n v="1.5"/>
    <n v="1"/>
    <n v="1.5"/>
    <n v="1.5"/>
    <d v="2022-08-09T00:00:00"/>
    <x v="18"/>
    <s v="Food"/>
    <x v="1"/>
    <b v="1"/>
    <n v="1.5"/>
    <n v="1"/>
    <s v="Oreo Mini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00080208"/>
    <s v="Tuesday, August 9, 2022"/>
    <s v="Cash"/>
    <n v="148"/>
    <n v="3.5"/>
    <n v="1"/>
    <n v="148"/>
    <n v="3.5"/>
    <n v="1"/>
    <n v="3.5"/>
    <n v="3.5"/>
    <d v="2022-08-09T00:00:00"/>
    <x v="45"/>
    <s v="Carbonated"/>
    <x v="0"/>
    <b v="1"/>
    <n v="3.5"/>
    <n v="2.3333333333333335"/>
    <s v="Red Bull "/>
    <s v=" Original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00081201"/>
    <s v="Tuesday, August 9, 2022"/>
    <s v="Cash"/>
    <n v="148"/>
    <n v="3.5"/>
    <n v="1"/>
    <n v="148"/>
    <n v="3.5"/>
    <n v="1"/>
    <n v="3.5"/>
    <n v="3.5"/>
    <d v="2022-08-09T00:00:00"/>
    <x v="45"/>
    <s v="Carbonated"/>
    <x v="0"/>
    <b v="1"/>
    <n v="3.5"/>
    <n v="2.3333333333333335"/>
    <s v="Red Bull "/>
    <s v=" Original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Newtons Fig Bar"/>
    <s v="Food"/>
    <n v="15500084478"/>
    <s v="Tuesday, August 9, 2022"/>
    <s v="Credit"/>
    <n v="130"/>
    <n v="1.5"/>
    <n v="1"/>
    <n v="130"/>
    <n v="1.5"/>
    <n v="1"/>
    <n v="1.5"/>
    <n v="1.5"/>
    <d v="2022-08-09T00:00:00"/>
    <x v="26"/>
    <s v="Food"/>
    <x v="1"/>
    <b v="1"/>
    <n v="1.5"/>
    <n v="1"/>
    <s v="Newtons Fig Bar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00142826"/>
    <s v="Tuesday, August 9, 2022"/>
    <s v="Cash"/>
    <n v="144"/>
    <n v="3"/>
    <n v="1"/>
    <n v="144"/>
    <n v="3"/>
    <n v="1"/>
    <n v="3"/>
    <n v="3"/>
    <d v="2022-08-09T00:00:00"/>
    <x v="5"/>
    <s v="Carbonated"/>
    <x v="0"/>
    <b v="1"/>
    <n v="3"/>
    <n v="2"/>
    <s v="Monster Energy Original"/>
    <m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00197352"/>
    <s v="Tuesday, August 9, 2022"/>
    <s v="Cash"/>
    <n v="132"/>
    <n v="2"/>
    <n v="1"/>
    <n v="132"/>
    <n v="2"/>
    <n v="1"/>
    <n v="2"/>
    <n v="2"/>
    <d v="2022-08-09T00:00:00"/>
    <x v="21"/>
    <s v="Food"/>
    <x v="1"/>
    <b v="1"/>
    <n v="2"/>
    <n v="1.3333333333333333"/>
    <s v="Robert Irvine's "/>
    <s v=" Fit Crunch "/>
    <s v="  Chocolate Pea"/>
    <s v="Tuesday"/>
    <s v=" August 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00285264"/>
    <s v="Tuesday, August 9, 2022"/>
    <s v="Cash"/>
    <n v="142"/>
    <n v="1.5"/>
    <n v="1"/>
    <n v="142"/>
    <n v="1.5"/>
    <n v="1"/>
    <n v="1.5"/>
    <n v="1.5"/>
    <d v="2022-08-09T00:00:00"/>
    <x v="156"/>
    <s v="Carbonated"/>
    <x v="0"/>
    <b v="1"/>
    <n v="1.5"/>
    <n v="1"/>
    <s v="Coca Cola "/>
    <s v=" Regular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00297864"/>
    <s v="Tuesday, August 9, 2022"/>
    <s v="Cash"/>
    <n v="142"/>
    <n v="1.5"/>
    <n v="1"/>
    <n v="142"/>
    <n v="1.5"/>
    <n v="1"/>
    <n v="1.5"/>
    <n v="1.5"/>
    <d v="2022-08-09T00:00:00"/>
    <x v="156"/>
    <s v="Carbonated"/>
    <x v="0"/>
    <b v="1"/>
    <n v="1.5"/>
    <n v="1"/>
    <s v="Coca Cola "/>
    <s v=" Regular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00337595"/>
    <s v="Tuesday, August 9, 2022"/>
    <s v="Cash"/>
    <n v="142"/>
    <n v="1.5"/>
    <n v="1"/>
    <n v="142"/>
    <n v="1.5"/>
    <n v="1"/>
    <n v="1.5"/>
    <n v="1.5"/>
    <d v="2022-08-09T00:00:00"/>
    <x v="156"/>
    <s v="Carbonated"/>
    <x v="0"/>
    <b v="1"/>
    <n v="1.5"/>
    <n v="1"/>
    <s v="Coca Cola "/>
    <s v=" Regular"/>
    <m/>
    <s v="Tuesday"/>
    <s v=" August 9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00514040"/>
    <s v="Tuesday, August 9, 2022"/>
    <s v="Cash"/>
    <n v="132"/>
    <n v="2"/>
    <n v="1"/>
    <n v="132"/>
    <n v="2"/>
    <n v="1"/>
    <n v="2"/>
    <n v="2"/>
    <d v="2022-08-09T00:00:00"/>
    <x v="21"/>
    <s v="Food"/>
    <x v="1"/>
    <b v="1"/>
    <n v="2"/>
    <n v="1.3333333333333333"/>
    <s v="Robert Irvine's "/>
    <s v=" Fit Crunch "/>
    <s v="  Chocolate Pea"/>
    <s v="Tuesday"/>
    <s v=" August 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00700208"/>
    <s v="Tuesday, August 9, 2022"/>
    <s v="Cash"/>
    <n v="142"/>
    <n v="1.5"/>
    <n v="1"/>
    <n v="142"/>
    <n v="1.5"/>
    <n v="1"/>
    <n v="1.5"/>
    <n v="1.5"/>
    <d v="2022-08-09T00:00:00"/>
    <x v="156"/>
    <s v="Carbonated"/>
    <x v="0"/>
    <b v="1"/>
    <n v="1.5"/>
    <n v="1"/>
    <s v="Coca Cola "/>
    <s v=" Regular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00876206"/>
    <s v="Tuesday, August 9, 2022"/>
    <s v="Cash"/>
    <n v="113"/>
    <n v="1.5"/>
    <n v="1"/>
    <n v="113"/>
    <n v="1.5"/>
    <n v="1"/>
    <n v="1.5"/>
    <n v="1.5"/>
    <d v="2022-08-09T00:00:00"/>
    <x v="77"/>
    <s v="Food"/>
    <x v="1"/>
    <b v="1"/>
    <n v="1.5"/>
    <n v="1"/>
    <s v="Doritos Famin Hot Nacho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00941049"/>
    <s v="Tuesday, August 9, 2022"/>
    <s v="Cash"/>
    <n v="144"/>
    <n v="3"/>
    <n v="1"/>
    <n v="144"/>
    <n v="3"/>
    <n v="1"/>
    <n v="3"/>
    <n v="3"/>
    <d v="2022-08-09T00:00:00"/>
    <x v="5"/>
    <s v="Carbonated"/>
    <x v="0"/>
    <b v="1"/>
    <n v="3"/>
    <n v="2"/>
    <s v="Monster Energy Original"/>
    <m/>
    <m/>
    <s v="Tuesday"/>
    <s v=" August 9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500964346"/>
    <s v="Tuesday, August 9, 2022"/>
    <s v="Cash"/>
    <n v="124"/>
    <n v="1.5"/>
    <n v="1"/>
    <n v="124"/>
    <n v="1.5"/>
    <n v="1"/>
    <n v="1.5"/>
    <n v="1.5"/>
    <d v="2022-08-09T00:00:00"/>
    <x v="18"/>
    <s v="Food"/>
    <x v="1"/>
    <b v="1"/>
    <n v="1.5"/>
    <n v="1"/>
    <s v="Oreo Mini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01046863"/>
    <s v="Tuesday, August 9, 2022"/>
    <s v="Cash"/>
    <n v="120"/>
    <n v="1.5"/>
    <n v="1"/>
    <n v="120"/>
    <n v="1.5"/>
    <n v="1"/>
    <n v="1.5"/>
    <n v="1.5"/>
    <d v="2022-08-09T00:00:00"/>
    <x v="35"/>
    <s v="Food"/>
    <x v="1"/>
    <b v="1"/>
    <n v="1.5"/>
    <n v="1"/>
    <s v="SunChips Multigrain "/>
    <s v=" Harvest Cheddar"/>
    <m/>
    <s v="Tuesday"/>
    <s v=" August 9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01125516"/>
    <s v="Tuesday, August 9, 2022"/>
    <s v="Cash"/>
    <n v="147"/>
    <n v="2.75"/>
    <n v="1"/>
    <n v="147"/>
    <n v="2.75"/>
    <n v="1"/>
    <n v="2.75"/>
    <n v="2.75"/>
    <d v="2022-08-09T00:00:00"/>
    <x v="131"/>
    <s v="Water"/>
    <x v="3"/>
    <b v="1"/>
    <n v="2.75"/>
    <n v="1.8333333333333333"/>
    <s v="BodyArmor LYTE "/>
    <s v=" Strawberry Lemonade"/>
    <m/>
    <s v="Tuesday"/>
    <s v=" August 9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501174643"/>
    <s v="Tuesday, August 9, 2022"/>
    <s v="Cash"/>
    <n v="142"/>
    <n v="2"/>
    <n v="1"/>
    <n v="142"/>
    <n v="2"/>
    <n v="1"/>
    <n v="2"/>
    <n v="2"/>
    <d v="2022-08-09T00:00:00"/>
    <x v="93"/>
    <s v="Non Carbonated"/>
    <x v="2"/>
    <b v="1"/>
    <n v="2"/>
    <n v="1.3333333333333333"/>
    <s v="Iberia Coconut Water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Doritos Nacho Cheese"/>
    <s v="Food"/>
    <n v="15501453276"/>
    <s v="Tuesday, August 9, 2022"/>
    <s v="Credit"/>
    <n v="111"/>
    <n v="1.5"/>
    <n v="1"/>
    <n v="111"/>
    <n v="1.5"/>
    <n v="1"/>
    <n v="1.5"/>
    <n v="3"/>
    <d v="2022-08-09T00:00:00"/>
    <x v="90"/>
    <s v="Food"/>
    <x v="1"/>
    <b v="1"/>
    <n v="1.5"/>
    <n v="1"/>
    <s v="Doritos Nacho Cheese"/>
    <m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501453276"/>
    <s v="Tuesday, August 9, 2022"/>
    <s v="Credit"/>
    <n v="121"/>
    <n v="1.5"/>
    <n v="1"/>
    <n v="121"/>
    <n v="1.5"/>
    <n v="1"/>
    <n v="1.5"/>
    <n v="3"/>
    <d v="2022-08-09T00:00:00"/>
    <x v="27"/>
    <s v="Food"/>
    <x v="1"/>
    <b v="1"/>
    <n v="1.5"/>
    <n v="1"/>
    <s v="SunChips Multigrain "/>
    <s v=" Salsa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01569997"/>
    <s v="Tuesday, August 9, 2022"/>
    <s v="Cash"/>
    <n v="122"/>
    <n v="1.5"/>
    <n v="1"/>
    <n v="122"/>
    <n v="1.5"/>
    <n v="1"/>
    <n v="1.5"/>
    <n v="1.5"/>
    <d v="2022-08-09T00:00:00"/>
    <x v="16"/>
    <s v="Food"/>
    <x v="1"/>
    <b v="1"/>
    <n v="1.5"/>
    <n v="1"/>
    <s v="Cheetos "/>
    <s v=" Fleming Hot Crunchy"/>
    <m/>
    <s v="Tuesday"/>
    <s v=" August 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02326778"/>
    <s v="Wednesday, August 10, 2022"/>
    <s v="Cash"/>
    <n v="144"/>
    <n v="3"/>
    <n v="1"/>
    <n v="144"/>
    <n v="3"/>
    <n v="1"/>
    <n v="3"/>
    <n v="3"/>
    <d v="2022-08-09T00:00:00"/>
    <x v="5"/>
    <s v="Carbonated"/>
    <x v="0"/>
    <b v="1"/>
    <n v="3"/>
    <n v="2"/>
    <s v="Monster Energy Original"/>
    <m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502351900"/>
    <s v="Wednesday, August 10, 2022"/>
    <s v="Credit"/>
    <n v="147"/>
    <n v="2.5"/>
    <n v="1"/>
    <n v="147"/>
    <n v="2.5"/>
    <n v="1"/>
    <n v="2.5"/>
    <n v="5.5"/>
    <d v="2022-08-09T00:00:00"/>
    <x v="161"/>
    <s v="Non Carbonated"/>
    <x v="2"/>
    <b v="1"/>
    <n v="2.5"/>
    <n v="1.6666666666666667"/>
    <s v="Snapple Lemonade "/>
    <s v=" black 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02351900"/>
    <s v="Wednesday, August 10, 2022"/>
    <s v="Credit"/>
    <n v="112"/>
    <n v="1.5"/>
    <n v="1"/>
    <n v="112"/>
    <n v="1.5"/>
    <n v="1"/>
    <n v="1.5"/>
    <n v="5.5"/>
    <d v="2022-08-09T00:00:00"/>
    <x v="71"/>
    <s v="Food"/>
    <x v="1"/>
    <b v="1"/>
    <n v="1.5"/>
    <n v="1"/>
    <s v="Funyuns "/>
    <s v=" Flaming Hot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502351900"/>
    <s v="Wednesday, August 10, 2022"/>
    <s v="Credit"/>
    <n v="121"/>
    <n v="1.5"/>
    <n v="1"/>
    <n v="121"/>
    <n v="1.5"/>
    <n v="1"/>
    <n v="1.5"/>
    <n v="5.5"/>
    <d v="2022-08-09T00:00:00"/>
    <x v="27"/>
    <s v="Food"/>
    <x v="1"/>
    <b v="1"/>
    <n v="1.5"/>
    <n v="1"/>
    <s v="SunChips Multigrain "/>
    <s v=" Salsa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02600980"/>
    <s v="Wednesday, August 10, 2022"/>
    <s v="Credit"/>
    <n v="131"/>
    <n v="1.5"/>
    <n v="2"/>
    <n v="131"/>
    <n v="1.5"/>
    <n v="2"/>
    <n v="3"/>
    <n v="3"/>
    <d v="2022-08-10T00:00:00"/>
    <x v="148"/>
    <s v="Food"/>
    <x v="1"/>
    <b v="1"/>
    <n v="1.5"/>
    <n v="1"/>
    <s v="Nature's Bakery Fig Bar "/>
    <s v=" Blue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02604763"/>
    <s v="Wednesday, August 10, 2022"/>
    <s v="Cash"/>
    <n v="131"/>
    <n v="1.5"/>
    <n v="1"/>
    <n v="131"/>
    <n v="1.5"/>
    <n v="1"/>
    <n v="1.5"/>
    <n v="1.5"/>
    <d v="2022-08-10T00:00:00"/>
    <x v="148"/>
    <s v="Food"/>
    <x v="1"/>
    <b v="1"/>
    <n v="1.5"/>
    <n v="1"/>
    <s v="Nature's Bakery Fig Bar "/>
    <s v=" Blue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02605621"/>
    <s v="Wednesday, August 10, 2022"/>
    <s v="Cash"/>
    <n v="131"/>
    <n v="1.5"/>
    <n v="1"/>
    <n v="131"/>
    <n v="1.5"/>
    <n v="1"/>
    <n v="1.5"/>
    <n v="1.5"/>
    <d v="2022-08-10T00:00:00"/>
    <x v="148"/>
    <s v="Food"/>
    <x v="1"/>
    <b v="1"/>
    <n v="1.5"/>
    <n v="1"/>
    <s v="Nature's Bakery Fig Bar "/>
    <s v=" Blue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502698521"/>
    <s v="Wednesday, August 10, 2022"/>
    <s v="Credit"/>
    <n v="130"/>
    <n v="1.5"/>
    <n v="1"/>
    <n v="130"/>
    <n v="1.5"/>
    <n v="1"/>
    <n v="1.5"/>
    <n v="3"/>
    <d v="2022-08-10T00:00:00"/>
    <x v="149"/>
    <s v="Food"/>
    <x v="1"/>
    <b v="1"/>
    <n v="1.5"/>
    <n v="1"/>
    <s v="Nature's Bakery Fig Bar "/>
    <s v=" Rasp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02698521"/>
    <s v="Wednesday, August 10, 2022"/>
    <s v="Credit"/>
    <n v="131"/>
    <n v="1.5"/>
    <n v="1"/>
    <n v="131"/>
    <n v="1.5"/>
    <n v="1"/>
    <n v="1.5"/>
    <n v="3"/>
    <d v="2022-08-10T00:00:00"/>
    <x v="148"/>
    <s v="Food"/>
    <x v="1"/>
    <b v="1"/>
    <n v="1.5"/>
    <n v="1"/>
    <s v="Nature's Bakery Fig Bar "/>
    <s v=" Blueberry"/>
    <m/>
    <s v="Wednesday"/>
    <s v=" August 10"/>
    <n v="2022"/>
    <n v="6527"/>
  </r>
  <r>
    <s v="Processed"/>
    <s v="VJ300320686"/>
    <s v="Earle Asphalt"/>
    <s v="Earle Asphalt x1371"/>
    <n v="35.2750871"/>
    <n v="-90.466769400000004"/>
    <s v="Oreo Mini"/>
    <s v="Food"/>
    <n v="15502791515"/>
    <s v="Wednesday, August 10, 2022"/>
    <s v="Credit"/>
    <n v="121"/>
    <n v="1.5"/>
    <n v="2"/>
    <n v="121"/>
    <n v="1.5"/>
    <n v="2"/>
    <n v="3"/>
    <n v="3"/>
    <d v="2022-08-10T00:00:00"/>
    <x v="18"/>
    <s v="Food"/>
    <x v="1"/>
    <b v="1"/>
    <n v="1.5"/>
    <n v="1"/>
    <s v="Oreo Mini"/>
    <m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502822947"/>
    <s v="Wednesday, August 10, 2022"/>
    <s v="Credit"/>
    <n v="147"/>
    <n v="2.5"/>
    <n v="1"/>
    <n v="147"/>
    <n v="2.5"/>
    <n v="1"/>
    <n v="2.5"/>
    <n v="2.5"/>
    <d v="2022-08-10T00:00:00"/>
    <x v="161"/>
    <s v="Non Carbonated"/>
    <x v="2"/>
    <b v="1"/>
    <n v="2.5"/>
    <n v="1.6666666666666667"/>
    <s v="Snapple Lemonade "/>
    <s v=" black 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02958383"/>
    <s v="Wednesday, August 10, 2022"/>
    <s v="Credit"/>
    <n v="148"/>
    <n v="3.5"/>
    <n v="1"/>
    <n v="148"/>
    <n v="3.5"/>
    <n v="1"/>
    <n v="3.5"/>
    <n v="3.5"/>
    <d v="2022-08-10T00:00:00"/>
    <x v="45"/>
    <s v="Carbonated"/>
    <x v="0"/>
    <b v="1"/>
    <n v="3.5"/>
    <n v="2.3333333333333335"/>
    <s v="Red Bull "/>
    <s v=" Original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503395711"/>
    <s v="Wednesday, August 10, 2022"/>
    <s v="Credit"/>
    <n v="147"/>
    <n v="2.5"/>
    <n v="1"/>
    <n v="147"/>
    <n v="2.5"/>
    <n v="1"/>
    <n v="2.5"/>
    <n v="2.5"/>
    <d v="2022-08-10T00:00:00"/>
    <x v="161"/>
    <s v="Non Carbonated"/>
    <x v="2"/>
    <b v="1"/>
    <n v="2.5"/>
    <n v="1.6666666666666667"/>
    <s v="Snapple Lemonade "/>
    <s v=" black 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03399884"/>
    <s v="Wednesday, August 10, 2022"/>
    <s v="Credit"/>
    <n v="140"/>
    <n v="1.5"/>
    <n v="1"/>
    <n v="140"/>
    <n v="1.5"/>
    <n v="1"/>
    <n v="1.5"/>
    <n v="1.5"/>
    <d v="2022-08-10T00:00:00"/>
    <x v="70"/>
    <s v="Carbonated"/>
    <x v="0"/>
    <b v="1"/>
    <n v="1.5"/>
    <n v="1"/>
    <s v="Sunkist Soda "/>
    <s v=" Orange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04203888"/>
    <s v="Wednesday, August 10, 2022"/>
    <s v="Credit"/>
    <n v="146"/>
    <n v="3.5"/>
    <n v="1"/>
    <n v="146"/>
    <n v="3.5"/>
    <n v="1"/>
    <n v="3.5"/>
    <n v="3.5"/>
    <d v="2022-08-10T00:00:00"/>
    <x v="88"/>
    <s v="Non Carbonated"/>
    <x v="2"/>
    <b v="1"/>
    <n v="3.5"/>
    <n v="2.3333333333333335"/>
    <s v="Starbucks Doubleshot Energy "/>
    <s v=" Mocha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04192033"/>
    <s v="Wednesday, August 10, 2022"/>
    <s v="Credit"/>
    <n v="148"/>
    <n v="3.5"/>
    <n v="1"/>
    <n v="148"/>
    <n v="3.5"/>
    <n v="1"/>
    <n v="3.5"/>
    <n v="3.5"/>
    <d v="2022-08-10T00:00:00"/>
    <x v="45"/>
    <s v="Carbonated"/>
    <x v="0"/>
    <b v="1"/>
    <n v="3.5"/>
    <n v="2.3333333333333335"/>
    <s v="Red Bull "/>
    <s v=" Original"/>
    <m/>
    <s v="Wednesday"/>
    <s v=" August 10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504826076"/>
    <s v="Wednesday, August 10, 2022"/>
    <s v="Cash"/>
    <n v="140"/>
    <n v="1.5"/>
    <n v="1"/>
    <n v="140"/>
    <n v="1.5"/>
    <n v="1"/>
    <n v="1.5"/>
    <n v="1.5"/>
    <d v="2022-08-10T00:00:00"/>
    <x v="44"/>
    <s v="Carbonated"/>
    <x v="0"/>
    <b v="1"/>
    <n v="1.5"/>
    <n v="1"/>
    <s v="Coca Cola "/>
    <s v=" Zero Sugar"/>
    <m/>
    <s v="Wednesday"/>
    <s v=" August 10"/>
    <n v="2022"/>
    <n v="6527"/>
  </r>
  <r>
    <s v="Processed"/>
    <s v="VJ300320686"/>
    <s v="Earle Asphalt"/>
    <s v="Earle Asphalt x1371"/>
    <n v="35.2750871"/>
    <n v="-90.466769400000004"/>
    <s v="Hungry Buddha - Chocolate Chip"/>
    <s v="Food"/>
    <n v="15504975105"/>
    <s v="Wednesday, August 10, 2022"/>
    <s v="Cash"/>
    <n v="137"/>
    <n v="2"/>
    <n v="1"/>
    <n v="137"/>
    <n v="2"/>
    <n v="1"/>
    <n v="2"/>
    <n v="2"/>
    <d v="2022-08-10T00:00:00"/>
    <x v="103"/>
    <s v="Food"/>
    <x v="1"/>
    <b v="1"/>
    <n v="2"/>
    <n v="1.3333333333333333"/>
    <s v="Hungry Buddha "/>
    <s v=" Chocolate Chip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505005442"/>
    <s v="Wednesday, August 10, 2022"/>
    <s v="Credit"/>
    <n v="145"/>
    <n v="2.5"/>
    <n v="1"/>
    <n v="145"/>
    <n v="2.5"/>
    <n v="1"/>
    <n v="2.5"/>
    <n v="4"/>
    <d v="2022-08-10T00:00:00"/>
    <x v="163"/>
    <s v="Non Carbonated"/>
    <x v="2"/>
    <b v="1"/>
    <n v="2.5"/>
    <n v="1.6666666666666667"/>
    <s v="Snapple Lemonade "/>
    <s v=" pineapple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05005442"/>
    <s v="Wednesday, August 10, 2022"/>
    <s v="Credit"/>
    <n v="125"/>
    <n v="1.5"/>
    <n v="1"/>
    <n v="125"/>
    <n v="1.5"/>
    <n v="1"/>
    <n v="1.5"/>
    <n v="4"/>
    <d v="2022-08-10T00:00:00"/>
    <x v="83"/>
    <s v="Food"/>
    <x v="1"/>
    <b v="1"/>
    <n v="1.5"/>
    <n v="1"/>
    <s v="Fritos "/>
    <s v=" Original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05157673"/>
    <s v="Wednesday, August 10, 2022"/>
    <s v="Cash"/>
    <n v="145"/>
    <n v="2.75"/>
    <n v="1"/>
    <n v="145"/>
    <n v="2.75"/>
    <n v="1"/>
    <n v="2.75"/>
    <n v="2.75"/>
    <d v="2022-08-10T00:00:00"/>
    <x v="120"/>
    <s v="Non Carbonated"/>
    <x v="2"/>
    <b v="1"/>
    <n v="2.75"/>
    <n v="1.8333333333333333"/>
    <s v="Bai Antioxidant "/>
    <s v=" Tanzania Lemon Super Tea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05270375"/>
    <s v="Wednesday, August 10, 2022"/>
    <s v="Cash"/>
    <n v="122"/>
    <n v="1.25"/>
    <n v="1"/>
    <n v="122"/>
    <n v="1.25"/>
    <n v="1"/>
    <n v="1.25"/>
    <n v="1.25"/>
    <d v="2022-08-10T00:00:00"/>
    <x v="139"/>
    <s v="Food"/>
    <x v="1"/>
    <b v="1"/>
    <n v="1.25"/>
    <n v="0.83333333333333337"/>
    <s v="Goldfish Baked "/>
    <s v=" Cheddar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05275473"/>
    <s v="Wednesday, August 10, 2022"/>
    <s v="Cash"/>
    <n v="145"/>
    <n v="2.75"/>
    <n v="1"/>
    <n v="145"/>
    <n v="2.75"/>
    <n v="1"/>
    <n v="2.75"/>
    <n v="2.75"/>
    <d v="2022-08-10T00:00:00"/>
    <x v="120"/>
    <s v="Non Carbonated"/>
    <x v="2"/>
    <b v="1"/>
    <n v="2.75"/>
    <n v="1.8333333333333333"/>
    <s v="Bai Antioxidant "/>
    <s v=" Tanzania Lemon Super Tea"/>
    <m/>
    <s v="Wednesday"/>
    <s v=" August 10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505291756"/>
    <s v="Wednesday, August 10, 2022"/>
    <s v="Cash"/>
    <n v="123"/>
    <n v="1.5"/>
    <n v="1"/>
    <n v="123"/>
    <n v="1.5"/>
    <n v="1"/>
    <n v="1.5"/>
    <n v="1.5"/>
    <d v="2022-08-10T00:00:00"/>
    <x v="48"/>
    <s v="Food"/>
    <x v="1"/>
    <b v="1"/>
    <n v="1.5"/>
    <n v="1"/>
    <s v="CheezIt "/>
    <s v=" Original"/>
    <m/>
    <s v="Wednesday"/>
    <s v=" August 10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505333583"/>
    <s v="Wednesday, August 10, 2022"/>
    <s v="Cash"/>
    <n v="124"/>
    <n v="1.5"/>
    <n v="1"/>
    <n v="124"/>
    <n v="1.5"/>
    <n v="1"/>
    <n v="1.5"/>
    <n v="1.5"/>
    <d v="2022-08-10T00:00:00"/>
    <x v="68"/>
    <s v="Food"/>
    <x v="1"/>
    <b v="1"/>
    <n v="1.5"/>
    <n v="1"/>
    <s v="CheezIt "/>
    <s v=" Double Cheese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05411854"/>
    <s v="Wednesday, August 10, 2022"/>
    <s v="Cash"/>
    <n v="112"/>
    <n v="1.5"/>
    <n v="1"/>
    <n v="112"/>
    <n v="1.5"/>
    <n v="1"/>
    <n v="1.5"/>
    <n v="1.5"/>
    <d v="2022-08-10T00:00:00"/>
    <x v="71"/>
    <s v="Food"/>
    <x v="1"/>
    <b v="1"/>
    <n v="1.5"/>
    <n v="1"/>
    <s v="Funyuns "/>
    <s v=" Flaming Hot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05414593"/>
    <s v="Wednesday, August 10, 2022"/>
    <s v="Cash"/>
    <n v="144"/>
    <n v="3"/>
    <n v="1"/>
    <n v="144"/>
    <n v="3"/>
    <n v="1"/>
    <n v="3"/>
    <n v="3"/>
    <d v="2022-08-10T00:00:00"/>
    <x v="5"/>
    <s v="Carbonated"/>
    <x v="0"/>
    <b v="1"/>
    <n v="3"/>
    <n v="2"/>
    <s v="Monster Energy Original"/>
    <m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05423678"/>
    <s v="Wednesday, August 10, 2022"/>
    <s v="Cash"/>
    <n v="144"/>
    <n v="3"/>
    <n v="1"/>
    <n v="144"/>
    <n v="3"/>
    <n v="1"/>
    <n v="3"/>
    <n v="3"/>
    <d v="2022-08-10T00:00:00"/>
    <x v="5"/>
    <s v="Carbonated"/>
    <x v="0"/>
    <b v="1"/>
    <n v="3"/>
    <n v="2"/>
    <s v="Monster Energy Original"/>
    <m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05441218"/>
    <s v="Wednesday, August 10, 2022"/>
    <s v="Cash"/>
    <n v="140"/>
    <n v="1.5"/>
    <n v="1"/>
    <n v="140"/>
    <n v="1.5"/>
    <n v="1"/>
    <n v="1.5"/>
    <n v="1.5"/>
    <d v="2022-08-10T00:00:00"/>
    <x v="70"/>
    <s v="Carbonated"/>
    <x v="0"/>
    <b v="1"/>
    <n v="1.5"/>
    <n v="1"/>
    <s v="Sunkist Soda "/>
    <s v=" Orange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05449474"/>
    <s v="Wednesday, August 10, 2022"/>
    <s v="Cash"/>
    <n v="140"/>
    <n v="1.5"/>
    <n v="1"/>
    <n v="140"/>
    <n v="1.5"/>
    <n v="1"/>
    <n v="1.5"/>
    <n v="1.5"/>
    <d v="2022-08-10T00:00:00"/>
    <x v="70"/>
    <s v="Carbonated"/>
    <x v="0"/>
    <b v="1"/>
    <n v="1.5"/>
    <n v="1"/>
    <s v="Sunkist Soda "/>
    <s v=" Orange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505557450"/>
    <s v="Wednesday, August 10, 2022"/>
    <s v="Cash"/>
    <n v="165"/>
    <n v="3"/>
    <n v="1"/>
    <n v="165"/>
    <n v="3"/>
    <n v="1"/>
    <n v="3"/>
    <n v="3"/>
    <d v="2022-08-10T00:00:00"/>
    <x v="155"/>
    <s v="Food"/>
    <x v="1"/>
    <b v="1"/>
    <n v="3"/>
    <n v="2"/>
    <s v="Pringles "/>
    <s v=" Sour Cream &amp; Onion"/>
    <m/>
    <s v="Wednesday"/>
    <s v=" August 10"/>
    <n v="2022"/>
    <n v="6527"/>
  </r>
  <r>
    <s v="Processed"/>
    <s v="VJ300320686"/>
    <s v="Earle Asphalt"/>
    <s v="Earle Asphalt x1371"/>
    <n v="35.2750871"/>
    <n v="-90.466769400000004"/>
    <s v="Hungry Buddha - Chocolate Chip"/>
    <s v="Food"/>
    <n v="15505639950"/>
    <s v="Wednesday, August 10, 2022"/>
    <s v="Cash"/>
    <n v="137"/>
    <n v="2"/>
    <n v="1"/>
    <n v="137"/>
    <n v="2"/>
    <n v="1"/>
    <n v="2"/>
    <n v="2"/>
    <d v="2022-08-10T00:00:00"/>
    <x v="103"/>
    <s v="Food"/>
    <x v="1"/>
    <b v="1"/>
    <n v="2"/>
    <n v="1.3333333333333333"/>
    <s v="Hungry Buddha "/>
    <s v=" Chocolate Chip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505880311"/>
    <s v="Wednesday, August 10, 2022"/>
    <s v="Cash"/>
    <n v="138"/>
    <n v="2"/>
    <n v="1"/>
    <n v="138"/>
    <n v="2"/>
    <n v="1"/>
    <n v="2"/>
    <n v="2"/>
    <d v="2022-08-10T00:00:00"/>
    <x v="10"/>
    <s v="Food"/>
    <x v="1"/>
    <b v="1"/>
    <n v="2"/>
    <n v="1.3333333333333333"/>
    <s v="KitKat "/>
    <s v=" Crisp Wafers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05884817"/>
    <s v="Wednesday, August 10, 2022"/>
    <s v="Cash"/>
    <n v="147"/>
    <n v="2.75"/>
    <n v="1"/>
    <n v="147"/>
    <n v="2.75"/>
    <n v="1"/>
    <n v="2.75"/>
    <n v="2.75"/>
    <d v="2022-08-10T00:00:00"/>
    <x v="131"/>
    <s v="Water"/>
    <x v="3"/>
    <b v="1"/>
    <n v="2.75"/>
    <n v="1.8333333333333333"/>
    <s v="BodyArmor LYTE "/>
    <s v=" Strawberry Lemonade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05892467"/>
    <s v="Wednesday, August 10, 2022"/>
    <s v="Cash"/>
    <n v="111"/>
    <n v="1.5"/>
    <n v="1"/>
    <n v="111"/>
    <n v="1.5"/>
    <n v="1"/>
    <n v="1.5"/>
    <n v="1.5"/>
    <d v="2022-08-10T00:00:00"/>
    <x v="13"/>
    <s v="Food"/>
    <x v="1"/>
    <b v="1"/>
    <n v="1.5"/>
    <n v="1"/>
    <s v="Miss Vickie's Potato Chip "/>
    <s v=" Sea Salt Original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05922165"/>
    <s v="Wednesday, August 10, 2022"/>
    <s v="Cash"/>
    <n v="131"/>
    <n v="2"/>
    <n v="1"/>
    <n v="131"/>
    <n v="2"/>
    <n v="1"/>
    <n v="2"/>
    <n v="2"/>
    <d v="2022-08-10T00:00:00"/>
    <x v="11"/>
    <s v="Food"/>
    <x v="1"/>
    <b v="1"/>
    <n v="2"/>
    <n v="1.3333333333333333"/>
    <s v="Wonderful Pistachios "/>
    <s v=" Variet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05977276"/>
    <s v="Wednesday, August 10, 2022"/>
    <s v="Cash"/>
    <n v="144"/>
    <n v="3"/>
    <n v="1"/>
    <n v="144"/>
    <n v="3"/>
    <n v="1"/>
    <n v="3"/>
    <n v="3"/>
    <d v="2022-08-10T00:00:00"/>
    <x v="5"/>
    <s v="Carbonated"/>
    <x v="0"/>
    <b v="1"/>
    <n v="3"/>
    <n v="2"/>
    <s v="Monster Energy Original"/>
    <m/>
    <m/>
    <s v="Wednesday"/>
    <s v=" August 10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506160229"/>
    <s v="Wednesday, August 10, 2022"/>
    <s v="Credit"/>
    <n v="143"/>
    <n v="2.5"/>
    <n v="1"/>
    <n v="143"/>
    <n v="2.5"/>
    <n v="1"/>
    <n v="2.5"/>
    <n v="2.5"/>
    <d v="2022-08-10T00:00:00"/>
    <x v="37"/>
    <s v="Non Carbonated"/>
    <x v="2"/>
    <b v="1"/>
    <n v="2.5"/>
    <n v="1.6666666666666667"/>
    <s v="Snapple Diet Tea "/>
    <s v=" Peach Tea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506346296"/>
    <s v="Wednesday, August 10, 2022"/>
    <s v="Cash"/>
    <n v="124"/>
    <n v="1.5"/>
    <n v="1"/>
    <n v="124"/>
    <n v="1.5"/>
    <n v="1"/>
    <n v="1.5"/>
    <n v="1.5"/>
    <d v="2022-08-10T00:00:00"/>
    <x v="91"/>
    <s v="Food"/>
    <x v="1"/>
    <b v="1"/>
    <n v="1.5"/>
    <n v="1"/>
    <s v="Cheetos "/>
    <s v=" Crunch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06428781"/>
    <s v="Wednesday, August 10, 2022"/>
    <s v="Cash"/>
    <n v="120"/>
    <n v="1.5"/>
    <n v="1"/>
    <n v="120"/>
    <n v="1.5"/>
    <n v="1"/>
    <n v="1.5"/>
    <n v="1.5"/>
    <d v="2022-08-10T00:00:00"/>
    <x v="35"/>
    <s v="Food"/>
    <x v="1"/>
    <b v="1"/>
    <n v="1.5"/>
    <n v="1"/>
    <s v="SunChips Multigrain "/>
    <s v=" Harvest Cheddar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napple Lemonade - black berry"/>
    <s v="Non Carbonated"/>
    <n v="15506876043"/>
    <s v="Wednesday, August 10, 2022"/>
    <s v="Credit"/>
    <n v="147"/>
    <n v="2.5"/>
    <n v="1"/>
    <n v="147"/>
    <n v="2.5"/>
    <n v="1"/>
    <n v="2.5"/>
    <n v="4"/>
    <d v="2022-08-10T00:00:00"/>
    <x v="161"/>
    <s v="Non Carbonated"/>
    <x v="2"/>
    <b v="1"/>
    <n v="2.5"/>
    <n v="1.6666666666666667"/>
    <s v="Snapple Lemonade "/>
    <s v=" black berry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506876043"/>
    <s v="Wednesday, August 10, 2022"/>
    <s v="Credit"/>
    <n v="121"/>
    <n v="1.5"/>
    <n v="1"/>
    <n v="121"/>
    <n v="1.5"/>
    <n v="1"/>
    <n v="1.5"/>
    <n v="4"/>
    <d v="2022-08-10T00:00:00"/>
    <x v="27"/>
    <s v="Food"/>
    <x v="1"/>
    <b v="1"/>
    <n v="1.5"/>
    <n v="1"/>
    <s v="SunChips Multigrain "/>
    <s v=" Salsa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06878746"/>
    <s v="Wednesday, August 10, 2022"/>
    <s v="Credit"/>
    <n v="120"/>
    <n v="1.5"/>
    <n v="1"/>
    <n v="120"/>
    <n v="1.5"/>
    <n v="1"/>
    <n v="1.5"/>
    <n v="1.5"/>
    <d v="2022-08-10T00:00:00"/>
    <x v="35"/>
    <s v="Food"/>
    <x v="1"/>
    <b v="1"/>
    <n v="1.5"/>
    <n v="1"/>
    <s v="SunChips Multigrain "/>
    <s v=" Harvest Cheddar"/>
    <m/>
    <s v="Wednesday"/>
    <s v=" August 10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506880904"/>
    <s v="Wednesday, August 10, 2022"/>
    <s v="Cash"/>
    <n v="157"/>
    <n v="3"/>
    <n v="1"/>
    <n v="157"/>
    <n v="3"/>
    <n v="1"/>
    <n v="3"/>
    <n v="3"/>
    <d v="2022-08-10T00:00:00"/>
    <x v="98"/>
    <s v="Food"/>
    <x v="1"/>
    <b v="1"/>
    <n v="3"/>
    <n v="2"/>
    <s v="Lenny &amp; Larrys "/>
    <s v=" SnickerDoodle"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507145158"/>
    <s v="Wednesday, August 10, 2022"/>
    <s v="Cash"/>
    <n v="110"/>
    <n v="2"/>
    <n v="1"/>
    <n v="110"/>
    <n v="2"/>
    <n v="1"/>
    <n v="2"/>
    <n v="2"/>
    <d v="2022-08-10T00:00:00"/>
    <x v="72"/>
    <s v="Food"/>
    <x v="1"/>
    <b v="1"/>
    <n v="2"/>
    <n v="1.3333333333333333"/>
    <s v="Munchies Snack mix Flaming Hot"/>
    <m/>
    <m/>
    <s v="Wednesday"/>
    <s v=" August 10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507695318"/>
    <s v="Thursday, August 11, 2022"/>
    <s v="Cash"/>
    <n v="121"/>
    <n v="1.5"/>
    <n v="1"/>
    <n v="121"/>
    <n v="1.5"/>
    <n v="1"/>
    <n v="1.5"/>
    <n v="1.5"/>
    <d v="2022-08-10T00:00:00"/>
    <x v="27"/>
    <s v="Food"/>
    <x v="1"/>
    <b v="1"/>
    <n v="1.5"/>
    <n v="1"/>
    <s v="SunChips Multigrain "/>
    <s v=" Salsa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08900755"/>
    <s v="Thursday, August 11, 2022"/>
    <s v="Cash"/>
    <n v="140"/>
    <n v="2"/>
    <n v="1"/>
    <n v="140"/>
    <n v="2"/>
    <n v="1"/>
    <n v="2"/>
    <n v="2"/>
    <d v="2022-08-11T00:00:00"/>
    <x v="93"/>
    <s v="Non Carbonated"/>
    <x v="2"/>
    <b v="1"/>
    <n v="2"/>
    <n v="1.3333333333333333"/>
    <s v="Iberia Coconut Water"/>
    <m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509078795"/>
    <s v="Thursday, August 11, 2022"/>
    <s v="Cash"/>
    <n v="120"/>
    <n v="1.5"/>
    <n v="1"/>
    <n v="120"/>
    <n v="1.5"/>
    <n v="1"/>
    <n v="1.5"/>
    <n v="1.5"/>
    <d v="2022-08-11T00:00:00"/>
    <x v="86"/>
    <s v="Food"/>
    <x v="1"/>
    <b v="1"/>
    <n v="1.5"/>
    <n v="1"/>
    <s v="CheezIt "/>
    <s v=" Cheddar Sour Cream and Onion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09091504"/>
    <s v="Thursday, August 11, 2022"/>
    <s v="Cash"/>
    <n v="140"/>
    <n v="1.5"/>
    <n v="1"/>
    <n v="140"/>
    <n v="1.5"/>
    <n v="1"/>
    <n v="1.5"/>
    <n v="1.5"/>
    <d v="2022-08-11T00:00:00"/>
    <x v="70"/>
    <s v="Carbonated"/>
    <x v="0"/>
    <b v="1"/>
    <n v="1.5"/>
    <n v="1"/>
    <s v="Sunkist Soda "/>
    <s v=" Orange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09093545"/>
    <s v="Thursday, August 11, 2022"/>
    <s v="Cash"/>
    <n v="123"/>
    <n v="1.5"/>
    <n v="1"/>
    <n v="123"/>
    <n v="1.5"/>
    <n v="1"/>
    <n v="1.5"/>
    <n v="1.5"/>
    <d v="2022-08-11T00:00:00"/>
    <x v="75"/>
    <s v="Food"/>
    <x v="1"/>
    <b v="1"/>
    <n v="1.5"/>
    <n v="1"/>
    <s v="Cheetos Flaming Hot Limon Crunchy"/>
    <m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09101719"/>
    <s v="Thursday, August 11, 2022"/>
    <s v="Cash"/>
    <n v="140"/>
    <n v="1.5"/>
    <n v="1"/>
    <n v="140"/>
    <n v="1.5"/>
    <n v="1"/>
    <n v="1.5"/>
    <n v="1.5"/>
    <d v="2022-08-11T00:00:00"/>
    <x v="70"/>
    <s v="Carbonated"/>
    <x v="0"/>
    <b v="1"/>
    <n v="1.5"/>
    <n v="1"/>
    <s v="Sunkist Soda "/>
    <s v=" Orange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509649825"/>
    <s v="Thursday, August 11, 2022"/>
    <s v="Cash"/>
    <n v="143"/>
    <n v="2.75"/>
    <n v="1"/>
    <n v="143"/>
    <n v="2.75"/>
    <n v="1"/>
    <n v="2.75"/>
    <n v="2.75"/>
    <d v="2022-08-11T00:00:00"/>
    <x v="145"/>
    <s v="Non Carbonated"/>
    <x v="2"/>
    <b v="1"/>
    <n v="2.75"/>
    <n v="1.8333333333333333"/>
    <s v="BodyArmor  LYTE "/>
    <s v=" Blueberry Pomegranate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09827426"/>
    <s v="Thursday, August 11, 2022"/>
    <s v="Cash"/>
    <n v="112"/>
    <n v="1.5"/>
    <n v="1"/>
    <n v="112"/>
    <n v="1.5"/>
    <n v="1"/>
    <n v="1.5"/>
    <n v="1.5"/>
    <d v="2022-08-11T00:00:00"/>
    <x v="60"/>
    <s v="Food"/>
    <x v="1"/>
    <b v="1"/>
    <n v="1.5"/>
    <n v="1"/>
    <s v="SunChips Multigrain "/>
    <s v=" Original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09868889"/>
    <s v="Thursday, August 11, 2022"/>
    <s v="Cash"/>
    <n v="110"/>
    <n v="1.5"/>
    <n v="1"/>
    <n v="110"/>
    <n v="1.5"/>
    <n v="1"/>
    <n v="1.5"/>
    <n v="1.5"/>
    <d v="2022-08-11T00:00:00"/>
    <x v="35"/>
    <s v="Food"/>
    <x v="1"/>
    <b v="1"/>
    <n v="1.5"/>
    <n v="1"/>
    <s v="SunChips Multigrain "/>
    <s v=" Harvest Cheddar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10062480"/>
    <s v="Thursday, August 11, 2022"/>
    <s v="Cash"/>
    <n v="140"/>
    <n v="1.5"/>
    <n v="1"/>
    <n v="140"/>
    <n v="1.5"/>
    <n v="1"/>
    <n v="1.5"/>
    <n v="1.5"/>
    <d v="2022-08-11T00:00:00"/>
    <x v="70"/>
    <s v="Carbonated"/>
    <x v="0"/>
    <b v="1"/>
    <n v="1.5"/>
    <n v="1"/>
    <s v="Sunkist Soda "/>
    <s v=" Orange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10074517"/>
    <s v="Thursday, August 11, 2022"/>
    <s v="Cash"/>
    <n v="140"/>
    <n v="1.5"/>
    <n v="1"/>
    <n v="140"/>
    <n v="1.5"/>
    <n v="1"/>
    <n v="1.5"/>
    <n v="1.5"/>
    <d v="2022-08-11T00:00:00"/>
    <x v="70"/>
    <s v="Carbonated"/>
    <x v="0"/>
    <b v="1"/>
    <n v="1.5"/>
    <n v="1"/>
    <s v="Sunkist Soda "/>
    <s v=" Orange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10085357"/>
    <s v="Thursday, August 11, 2022"/>
    <s v="Cash"/>
    <n v="113"/>
    <n v="1.5"/>
    <n v="1"/>
    <n v="113"/>
    <n v="1.5"/>
    <n v="1"/>
    <n v="1.5"/>
    <n v="1.5"/>
    <d v="2022-08-11T00:00:00"/>
    <x v="77"/>
    <s v="Food"/>
    <x v="1"/>
    <b v="1"/>
    <n v="1.5"/>
    <n v="1"/>
    <s v="Doritos Famin Hot Nacho"/>
    <m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10097117"/>
    <s v="Thursday, August 11, 2022"/>
    <s v="Cash"/>
    <n v="123"/>
    <n v="1.5"/>
    <n v="1"/>
    <n v="123"/>
    <n v="1.5"/>
    <n v="1"/>
    <n v="1.5"/>
    <n v="1.5"/>
    <d v="2022-08-11T00:00:00"/>
    <x v="75"/>
    <s v="Food"/>
    <x v="1"/>
    <b v="1"/>
    <n v="1.5"/>
    <n v="1"/>
    <s v="Cheetos Flaming Hot Limon Crunchy"/>
    <m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10053732"/>
    <s v="Thursday, August 11, 2022"/>
    <s v="Cash"/>
    <n v="146"/>
    <n v="3.5"/>
    <n v="1"/>
    <n v="146"/>
    <n v="3.5"/>
    <n v="1"/>
    <n v="3.5"/>
    <n v="3.5"/>
    <d v="2022-08-11T00:00:00"/>
    <x v="88"/>
    <s v="Non Carbonated"/>
    <x v="2"/>
    <b v="1"/>
    <n v="3.5"/>
    <n v="2.3333333333333335"/>
    <s v="Starbucks Doubleshot Energy "/>
    <s v=" Mocha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10125447"/>
    <s v="Thursday, August 11, 2022"/>
    <s v="Credit"/>
    <n v="131"/>
    <n v="2"/>
    <n v="1"/>
    <n v="131"/>
    <n v="2"/>
    <n v="1"/>
    <n v="2"/>
    <n v="2"/>
    <d v="2022-08-11T00:00:00"/>
    <x v="11"/>
    <s v="Food"/>
    <x v="1"/>
    <b v="1"/>
    <n v="2"/>
    <n v="1.3333333333333333"/>
    <s v="Wonderful Pistachios "/>
    <s v=" Variety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10012257"/>
    <s v="Thursday, August 11, 2022"/>
    <s v="Cash"/>
    <n v="137"/>
    <n v="2.5"/>
    <n v="1"/>
    <n v="137"/>
    <n v="2.5"/>
    <n v="1"/>
    <n v="2.5"/>
    <n v="2.5"/>
    <d v="2022-08-11T00:00:00"/>
    <x v="10"/>
    <s v="Food"/>
    <x v="1"/>
    <b v="1"/>
    <n v="2.5"/>
    <n v="1.6666666666666667"/>
    <s v="KitKat "/>
    <s v=" Crisp Wafers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10201904"/>
    <s v="Thursday, August 11, 2022"/>
    <s v="Credit"/>
    <n v="125"/>
    <n v="1.5"/>
    <n v="1"/>
    <n v="125"/>
    <n v="1.5"/>
    <n v="1"/>
    <n v="1.5"/>
    <n v="4"/>
    <d v="2022-08-11T00:00:00"/>
    <x v="83"/>
    <s v="Food"/>
    <x v="1"/>
    <b v="1"/>
    <n v="1.5"/>
    <n v="1"/>
    <s v="Fritos "/>
    <s v=" Original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10201904"/>
    <s v="Thursday, August 11, 2022"/>
    <s v="Credit"/>
    <n v="137"/>
    <n v="2.5"/>
    <n v="1"/>
    <n v="137"/>
    <n v="2.5"/>
    <n v="1"/>
    <n v="2.5"/>
    <n v="4"/>
    <d v="2022-08-11T00:00:00"/>
    <x v="10"/>
    <s v="Food"/>
    <x v="1"/>
    <b v="1"/>
    <n v="2.5"/>
    <n v="1.6666666666666667"/>
    <s v="KitKat "/>
    <s v=" Crisp Wafers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Ice Breakers Ice Cubes - PepperMint"/>
    <s v="Food"/>
    <n v="15510196424"/>
    <s v="Thursday, August 11, 2022"/>
    <s v="Cash"/>
    <n v="163"/>
    <n v="5"/>
    <n v="1"/>
    <n v="163"/>
    <n v="5"/>
    <n v="1"/>
    <n v="5"/>
    <n v="5"/>
    <d v="2022-08-11T00:00:00"/>
    <x v="138"/>
    <s v="Food"/>
    <x v="1"/>
    <b v="1"/>
    <n v="5"/>
    <n v="3.3333333333333335"/>
    <s v="Ice Breakers Ice Cubes "/>
    <s v=" PepperMint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5510239034"/>
    <s v="Thursday, August 11, 2022"/>
    <s v="Cash"/>
    <n v="139"/>
    <n v="2"/>
    <n v="1"/>
    <n v="139"/>
    <n v="2"/>
    <n v="1"/>
    <n v="2"/>
    <n v="2"/>
    <d v="2022-08-11T00:00:00"/>
    <x v="78"/>
    <s v="Food"/>
    <x v="1"/>
    <b v="1"/>
    <n v="2"/>
    <n v="1.3333333333333333"/>
    <s v="Kinder "/>
    <s v=" Bueno "/>
    <s v=" Crispy Creamy Chocolate"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10499521"/>
    <s v="Thursday, August 11, 2022"/>
    <s v="Credit"/>
    <n v="145"/>
    <n v="2.75"/>
    <n v="1"/>
    <n v="145"/>
    <n v="2.75"/>
    <n v="1"/>
    <n v="2.75"/>
    <n v="2.75"/>
    <d v="2022-08-11T00:00:00"/>
    <x v="120"/>
    <s v="Non Carbonated"/>
    <x v="2"/>
    <b v="1"/>
    <n v="2.75"/>
    <n v="1.8333333333333333"/>
    <s v="Bai Antioxidant "/>
    <s v=" Tanzania Lemon Super Tea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510555260"/>
    <s v="Thursday, August 11, 2022"/>
    <s v="Cash"/>
    <n v="113"/>
    <n v="1.5"/>
    <n v="1"/>
    <n v="113"/>
    <n v="1.5"/>
    <n v="1"/>
    <n v="1.5"/>
    <n v="1.5"/>
    <d v="2022-08-11T00:00:00"/>
    <x v="113"/>
    <s v="Food"/>
    <x v="1"/>
    <b v="1"/>
    <n v="1.5"/>
    <n v="1"/>
    <s v="Pop Corners "/>
    <s v=" Kettle Corn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510602982"/>
    <s v="Thursday, August 11, 2022"/>
    <s v="Cash"/>
    <n v="110"/>
    <n v="1.5"/>
    <n v="1"/>
    <n v="110"/>
    <n v="1.5"/>
    <n v="1"/>
    <n v="1.5"/>
    <n v="1.5"/>
    <d v="2022-08-11T00:00:00"/>
    <x v="27"/>
    <s v="Food"/>
    <x v="1"/>
    <b v="1"/>
    <n v="1.5"/>
    <n v="1"/>
    <s v="SunChips Multigrain "/>
    <s v=" Salsa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510642800"/>
    <s v="Thursday, August 11, 2022"/>
    <s v="Cash"/>
    <n v="138"/>
    <n v="2"/>
    <n v="1"/>
    <n v="138"/>
    <n v="2"/>
    <n v="1"/>
    <n v="2"/>
    <n v="2"/>
    <d v="2022-08-11T00:00:00"/>
    <x v="10"/>
    <s v="Food"/>
    <x v="1"/>
    <b v="1"/>
    <n v="2"/>
    <n v="1.3333333333333333"/>
    <s v="KitKat "/>
    <s v=" Crisp Wafers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10687036"/>
    <s v="Thursday, August 11, 2022"/>
    <s v="Credit"/>
    <n v="146"/>
    <n v="3.5"/>
    <n v="1"/>
    <n v="146"/>
    <n v="3.5"/>
    <n v="1"/>
    <n v="3.5"/>
    <n v="3.5"/>
    <d v="2022-08-11T00:00:00"/>
    <x v="88"/>
    <s v="Non Carbonated"/>
    <x v="2"/>
    <b v="1"/>
    <n v="3.5"/>
    <n v="2.3333333333333335"/>
    <s v="Starbucks Doubleshot Energy "/>
    <s v=" Mocha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510755928"/>
    <s v="Thursday, August 11, 2022"/>
    <s v="Cash"/>
    <n v="110"/>
    <n v="1.5"/>
    <n v="1"/>
    <n v="110"/>
    <n v="1.5"/>
    <n v="1"/>
    <n v="1.5"/>
    <n v="1.5"/>
    <d v="2022-08-11T00:00:00"/>
    <x v="27"/>
    <s v="Food"/>
    <x v="1"/>
    <b v="1"/>
    <n v="1.5"/>
    <n v="1"/>
    <s v="SunChips Multigrain "/>
    <s v=" Salsa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510758095"/>
    <s v="Thursday, August 11, 2022"/>
    <s v="Cash"/>
    <n v="124"/>
    <n v="1.5"/>
    <n v="1"/>
    <n v="124"/>
    <n v="1.5"/>
    <n v="1"/>
    <n v="1.5"/>
    <n v="1.5"/>
    <d v="2022-08-11T00:00:00"/>
    <x v="68"/>
    <s v="Food"/>
    <x v="1"/>
    <b v="1"/>
    <n v="1.5"/>
    <n v="1"/>
    <s v="CheezIt "/>
    <s v=" Double Cheese"/>
    <m/>
    <s v="Thursday"/>
    <s v=" August 11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10758979"/>
    <s v="Thursday, August 11, 2022"/>
    <s v="Cash"/>
    <n v="136"/>
    <n v="1.75"/>
    <n v="1"/>
    <n v="136"/>
    <n v="1.75"/>
    <n v="1"/>
    <n v="1.75"/>
    <n v="1.75"/>
    <d v="2022-08-11T00:00:00"/>
    <x v="10"/>
    <s v="Food"/>
    <x v="1"/>
    <b v="1"/>
    <n v="1.75"/>
    <n v="1.1666666666666667"/>
    <s v="KitKat "/>
    <s v=" Crisp Wafers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510794887"/>
    <s v="Thursday, August 11, 2022"/>
    <s v="Cash"/>
    <n v="143"/>
    <n v="2.5"/>
    <n v="1"/>
    <n v="143"/>
    <n v="2.5"/>
    <n v="1"/>
    <n v="2.5"/>
    <n v="2.5"/>
    <d v="2022-08-11T00:00:00"/>
    <x v="162"/>
    <s v="Non Carbonated"/>
    <x v="2"/>
    <b v="1"/>
    <n v="2.5"/>
    <n v="1.6666666666666667"/>
    <s v="Snapple Lemonade "/>
    <s v=" watermelon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510798728"/>
    <s v="Thursday, August 11, 2022"/>
    <s v="Cash"/>
    <n v="124"/>
    <n v="1.5"/>
    <n v="1"/>
    <n v="124"/>
    <n v="1.5"/>
    <n v="1"/>
    <n v="1.5"/>
    <n v="1.5"/>
    <d v="2022-08-11T00:00:00"/>
    <x v="91"/>
    <s v="Food"/>
    <x v="1"/>
    <b v="1"/>
    <n v="1.5"/>
    <n v="1"/>
    <s v="Cheetos "/>
    <s v=" Crunchy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510920554"/>
    <s v="Thursday, August 11, 2022"/>
    <s v="Cash"/>
    <n v="143"/>
    <n v="2.5"/>
    <n v="1"/>
    <n v="143"/>
    <n v="2.5"/>
    <n v="1"/>
    <n v="2.5"/>
    <n v="2.5"/>
    <d v="2022-08-11T00:00:00"/>
    <x v="162"/>
    <s v="Non Carbonated"/>
    <x v="2"/>
    <b v="1"/>
    <n v="2.5"/>
    <n v="1.6666666666666667"/>
    <s v="Snapple Lemonade "/>
    <s v=" watermelon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11025552"/>
    <s v="Thursday, August 11, 2022"/>
    <s v="Cash"/>
    <n v="140"/>
    <n v="1.5"/>
    <n v="1"/>
    <n v="140"/>
    <n v="1.5"/>
    <n v="1"/>
    <n v="1.5"/>
    <n v="1.5"/>
    <d v="2022-08-11T00:00:00"/>
    <x v="70"/>
    <s v="Carbonated"/>
    <x v="0"/>
    <b v="1"/>
    <n v="1.5"/>
    <n v="1"/>
    <s v="Sunkist Soda "/>
    <s v=" Orange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11026853"/>
    <s v="Thursday, August 11, 2022"/>
    <s v="Cash"/>
    <n v="125"/>
    <n v="1.5"/>
    <n v="1"/>
    <n v="125"/>
    <n v="1.5"/>
    <n v="1"/>
    <n v="1.5"/>
    <n v="1.5"/>
    <d v="2022-08-11T00:00:00"/>
    <x v="83"/>
    <s v="Food"/>
    <x v="1"/>
    <b v="1"/>
    <n v="1.5"/>
    <n v="1"/>
    <s v="Fritos "/>
    <s v=" Original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V8 Vegetable Juice - Original"/>
    <s v="Non Carbonated"/>
    <n v="15511036497"/>
    <s v="Thursday, August 11, 2022"/>
    <s v="Cash"/>
    <n v="141"/>
    <n v="2"/>
    <n v="1"/>
    <n v="141"/>
    <n v="2"/>
    <n v="1"/>
    <n v="2"/>
    <n v="2"/>
    <d v="2022-08-11T00:00:00"/>
    <x v="33"/>
    <s v="Non Carbonated"/>
    <x v="2"/>
    <b v="1"/>
    <n v="2"/>
    <n v="1.3333333333333333"/>
    <s v="V8 Vegetable Juice "/>
    <s v=" Original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511044640"/>
    <s v="Thursday, August 11, 2022"/>
    <s v="Cash"/>
    <n v="143"/>
    <n v="2.5"/>
    <n v="1"/>
    <n v="143"/>
    <n v="2.5"/>
    <n v="1"/>
    <n v="2.5"/>
    <n v="2.5"/>
    <d v="2022-08-11T00:00:00"/>
    <x v="162"/>
    <s v="Non Carbonated"/>
    <x v="2"/>
    <b v="1"/>
    <n v="2.5"/>
    <n v="1.6666666666666667"/>
    <s v="Snapple Lemonade "/>
    <s v=" watermelon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511047447"/>
    <s v="Thursday, August 11, 2022"/>
    <s v="Cash"/>
    <n v="145"/>
    <n v="2.5"/>
    <n v="1"/>
    <n v="145"/>
    <n v="2.5"/>
    <n v="1"/>
    <n v="2.5"/>
    <n v="2.5"/>
    <d v="2022-08-11T00:00:00"/>
    <x v="163"/>
    <s v="Non Carbonated"/>
    <x v="2"/>
    <b v="1"/>
    <n v="2.5"/>
    <n v="1.6666666666666667"/>
    <s v="Snapple Lemonade "/>
    <s v=" pineapple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11057180"/>
    <s v="Thursday, August 11, 2022"/>
    <s v="Cash"/>
    <n v="121"/>
    <n v="1.5"/>
    <n v="1"/>
    <n v="121"/>
    <n v="1.5"/>
    <n v="1"/>
    <n v="1.5"/>
    <n v="1.5"/>
    <d v="2022-08-11T00:00:00"/>
    <x v="48"/>
    <s v="Food"/>
    <x v="1"/>
    <b v="1"/>
    <n v="1.5"/>
    <n v="1"/>
    <s v="CheezIt "/>
    <s v=" Original"/>
    <m/>
    <s v="Thursday"/>
    <s v=" August 11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11096258"/>
    <s v="Thursday, August 11, 2022"/>
    <s v="Credit"/>
    <n v="141"/>
    <n v="2"/>
    <n v="1"/>
    <n v="141"/>
    <n v="2"/>
    <n v="1"/>
    <n v="2"/>
    <n v="2"/>
    <d v="2022-08-11T00:00:00"/>
    <x v="156"/>
    <s v="Carbonated"/>
    <x v="0"/>
    <b v="1"/>
    <n v="2"/>
    <n v="1.3333333333333333"/>
    <s v="Coca Cola "/>
    <s v=" Regular"/>
    <m/>
    <s v="Thursday"/>
    <s v=" August 11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11095391"/>
    <s v="Thursday, August 11, 2022"/>
    <s v="Cash"/>
    <n v="145"/>
    <n v="2.75"/>
    <n v="1"/>
    <n v="145"/>
    <n v="2.75"/>
    <n v="1"/>
    <n v="2.75"/>
    <n v="2.75"/>
    <d v="2022-08-11T00:00:00"/>
    <x v="120"/>
    <s v="Non Carbonated"/>
    <x v="2"/>
    <b v="1"/>
    <n v="2.75"/>
    <n v="1.8333333333333333"/>
    <s v="Bai Antioxidant "/>
    <s v=" Tanzania Lemon Super Tea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11424299"/>
    <s v="Thursday, August 11, 2022"/>
    <s v="Cash"/>
    <n v="125"/>
    <n v="1.5"/>
    <n v="1"/>
    <n v="125"/>
    <n v="1.5"/>
    <n v="1"/>
    <n v="1.5"/>
    <n v="1.5"/>
    <d v="2022-08-11T00:00:00"/>
    <x v="83"/>
    <s v="Food"/>
    <x v="1"/>
    <b v="1"/>
    <n v="1.5"/>
    <n v="1"/>
    <s v="Fritos "/>
    <s v=" Original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511570549"/>
    <s v="Thursday, August 11, 2022"/>
    <s v="Cash"/>
    <n v="121"/>
    <n v="1.5"/>
    <n v="1"/>
    <n v="121"/>
    <n v="1.5"/>
    <n v="1"/>
    <n v="1.5"/>
    <n v="1.5"/>
    <d v="2022-08-11T00:00:00"/>
    <x v="27"/>
    <s v="Food"/>
    <x v="1"/>
    <b v="1"/>
    <n v="1.5"/>
    <n v="1"/>
    <s v="SunChips Multigrain "/>
    <s v=" Salsa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11578020"/>
    <s v="Thursday, August 11, 2022"/>
    <s v="Cash"/>
    <n v="123"/>
    <n v="1.5"/>
    <n v="1"/>
    <n v="123"/>
    <n v="1.5"/>
    <n v="1"/>
    <n v="1.5"/>
    <n v="1.5"/>
    <d v="2022-08-11T00:00:00"/>
    <x v="75"/>
    <s v="Food"/>
    <x v="1"/>
    <b v="1"/>
    <n v="1.5"/>
    <n v="1"/>
    <s v="Cheetos Flaming Hot Limon Crunchy"/>
    <m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napple Lemonade - watermelon"/>
    <s v="Non Carbonated"/>
    <n v="15511660430"/>
    <s v="Thursday, August 11, 2022"/>
    <s v="Cash"/>
    <n v="143"/>
    <n v="2.5"/>
    <n v="1"/>
    <n v="143"/>
    <n v="2.5"/>
    <n v="1"/>
    <n v="2.5"/>
    <n v="2.5"/>
    <d v="2022-08-11T00:00:00"/>
    <x v="162"/>
    <s v="Non Carbonated"/>
    <x v="2"/>
    <b v="1"/>
    <n v="2.5"/>
    <n v="1.6666666666666667"/>
    <s v="Snapple Lemonade "/>
    <s v=" watermelon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Chips Multigrain - Salsa"/>
    <s v="Food"/>
    <n v="15511684615"/>
    <s v="Thursday, August 11, 2022"/>
    <s v="Credit"/>
    <n v="121"/>
    <n v="1.5"/>
    <n v="1"/>
    <n v="121"/>
    <n v="1.5"/>
    <n v="1"/>
    <n v="1.5"/>
    <n v="1.5"/>
    <d v="2022-08-11T00:00:00"/>
    <x v="27"/>
    <s v="Food"/>
    <x v="1"/>
    <b v="1"/>
    <n v="1.5"/>
    <n v="1"/>
    <s v="SunChips Multigrain "/>
    <s v=" Salsa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12067326"/>
    <s v="Thursday, August 11, 2022"/>
    <s v="Cash"/>
    <n v="123"/>
    <n v="1.5"/>
    <n v="1"/>
    <n v="123"/>
    <n v="1.5"/>
    <n v="1"/>
    <n v="1.5"/>
    <n v="1.5"/>
    <d v="2022-08-11T00:00:00"/>
    <x v="75"/>
    <s v="Food"/>
    <x v="1"/>
    <b v="1"/>
    <n v="1.5"/>
    <n v="1"/>
    <s v="Cheetos Flaming Hot Limon Crunchy"/>
    <m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512163740"/>
    <s v="Thursday, August 11, 2022"/>
    <s v="Cash"/>
    <n v="145"/>
    <n v="2.5"/>
    <n v="1"/>
    <n v="145"/>
    <n v="2.5"/>
    <n v="1"/>
    <n v="2.5"/>
    <n v="2.5"/>
    <d v="2022-08-11T00:00:00"/>
    <x v="163"/>
    <s v="Non Carbonated"/>
    <x v="2"/>
    <b v="1"/>
    <n v="2.5"/>
    <n v="1.6666666666666667"/>
    <s v="Snapple Lemonade "/>
    <s v=" pineapple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12621808"/>
    <s v="Thursday, August 11, 2022"/>
    <s v="Cash"/>
    <n v="114"/>
    <n v="2"/>
    <n v="1"/>
    <n v="114"/>
    <n v="2"/>
    <n v="1"/>
    <n v="2"/>
    <n v="2"/>
    <d v="2022-08-11T00:00:00"/>
    <x v="16"/>
    <s v="Food"/>
    <x v="1"/>
    <b v="1"/>
    <n v="2"/>
    <n v="1.3333333333333333"/>
    <s v="Cheetos "/>
    <s v=" Fleming Hot Crunchy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12687206"/>
    <s v="Thursday, August 11, 2022"/>
    <s v="Cash"/>
    <n v="120"/>
    <n v="1.5"/>
    <n v="1"/>
    <n v="120"/>
    <n v="1.5"/>
    <n v="1"/>
    <n v="1.5"/>
    <n v="1.5"/>
    <d v="2022-08-11T00:00:00"/>
    <x v="35"/>
    <s v="Food"/>
    <x v="1"/>
    <b v="1"/>
    <n v="1.5"/>
    <n v="1"/>
    <s v="SunChips Multigrain "/>
    <s v=" Harvest Cheddar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12690063"/>
    <s v="Thursday, August 11, 2022"/>
    <s v="Cash"/>
    <n v="120"/>
    <n v="1.5"/>
    <n v="1"/>
    <n v="120"/>
    <n v="1.5"/>
    <n v="1"/>
    <n v="1.5"/>
    <n v="1.5"/>
    <d v="2022-08-11T00:00:00"/>
    <x v="35"/>
    <s v="Food"/>
    <x v="1"/>
    <b v="1"/>
    <n v="1.5"/>
    <n v="1"/>
    <s v="SunChips Multigrain "/>
    <s v=" Harvest Cheddar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12715961"/>
    <s v="Thursday, August 11, 2022"/>
    <s v="Cash"/>
    <n v="122"/>
    <n v="1.5"/>
    <n v="1"/>
    <n v="122"/>
    <n v="1.5"/>
    <n v="1"/>
    <n v="1.5"/>
    <n v="1.5"/>
    <d v="2022-08-11T00:00:00"/>
    <x v="16"/>
    <s v="Food"/>
    <x v="1"/>
    <b v="1"/>
    <n v="1.5"/>
    <n v="1"/>
    <s v="Cheetos "/>
    <s v=" Fleming Hot Crunchy"/>
    <m/>
    <s v="Thursday"/>
    <s v=" August 11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13129104"/>
    <s v="Friday, August 12, 2022"/>
    <s v="Credit"/>
    <n v="120"/>
    <n v="1.5"/>
    <n v="1"/>
    <n v="120"/>
    <n v="1.5"/>
    <n v="1"/>
    <n v="1.5"/>
    <n v="3"/>
    <d v="2022-08-11T00:00:00"/>
    <x v="35"/>
    <s v="Food"/>
    <x v="1"/>
    <b v="1"/>
    <n v="1.5"/>
    <n v="1"/>
    <s v="SunChips Multigrain "/>
    <s v=" Harvest Cheddar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13129104"/>
    <s v="Friday, August 12, 2022"/>
    <s v="Credit"/>
    <n v="123"/>
    <n v="1.5"/>
    <n v="1"/>
    <n v="123"/>
    <n v="1.5"/>
    <n v="1"/>
    <n v="1.5"/>
    <n v="3"/>
    <d v="2022-08-11T00:00:00"/>
    <x v="75"/>
    <s v="Food"/>
    <x v="1"/>
    <b v="1"/>
    <n v="1.5"/>
    <n v="1"/>
    <s v="Cheetos Flaming Hot Limon Crunchy"/>
    <m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513382344"/>
    <s v="Friday, August 12, 2022"/>
    <s v="Cash"/>
    <n v="130"/>
    <n v="1.5"/>
    <n v="1"/>
    <n v="130"/>
    <n v="1.5"/>
    <n v="1"/>
    <n v="1.5"/>
    <n v="1.5"/>
    <d v="2022-08-12T00:00:00"/>
    <x v="149"/>
    <s v="Food"/>
    <x v="1"/>
    <b v="1"/>
    <n v="1.5"/>
    <n v="1"/>
    <s v="Nature's Bakery Fig Bar "/>
    <s v=" Raspberry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13382270"/>
    <s v="Friday, August 12, 2022"/>
    <s v="Cash"/>
    <n v="131"/>
    <n v="1.5"/>
    <n v="1"/>
    <n v="131"/>
    <n v="1.5"/>
    <n v="1"/>
    <n v="1.5"/>
    <n v="1.5"/>
    <d v="2022-08-12T00:00:00"/>
    <x v="148"/>
    <s v="Food"/>
    <x v="1"/>
    <b v="1"/>
    <n v="1.5"/>
    <n v="1"/>
    <s v="Nature's Bakery Fig Bar "/>
    <s v=" Blueberry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13383838"/>
    <s v="Friday, August 12, 2022"/>
    <s v="Cash"/>
    <n v="131"/>
    <n v="1.5"/>
    <n v="1"/>
    <n v="131"/>
    <n v="1.5"/>
    <n v="1"/>
    <n v="1.5"/>
    <n v="1.5"/>
    <d v="2022-08-12T00:00:00"/>
    <x v="148"/>
    <s v="Food"/>
    <x v="1"/>
    <b v="1"/>
    <n v="1.5"/>
    <n v="1"/>
    <s v="Nature's Bakery Fig Bar "/>
    <s v=" Blueberry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513438574"/>
    <s v="Friday, August 12, 2022"/>
    <s v="Credit"/>
    <n v="130"/>
    <n v="1.5"/>
    <n v="1"/>
    <n v="130"/>
    <n v="1.5"/>
    <n v="1"/>
    <n v="1.5"/>
    <n v="3"/>
    <d v="2022-08-12T00:00:00"/>
    <x v="149"/>
    <s v="Food"/>
    <x v="1"/>
    <b v="1"/>
    <n v="1.5"/>
    <n v="1"/>
    <s v="Nature's Bakery Fig Bar "/>
    <s v=" Raspberry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13438574"/>
    <s v="Friday, August 12, 2022"/>
    <s v="Credit"/>
    <n v="131"/>
    <n v="1.5"/>
    <n v="1"/>
    <n v="131"/>
    <n v="1.5"/>
    <n v="1"/>
    <n v="1.5"/>
    <n v="3"/>
    <d v="2022-08-12T00:00:00"/>
    <x v="148"/>
    <s v="Food"/>
    <x v="1"/>
    <b v="1"/>
    <n v="1.5"/>
    <n v="1"/>
    <s v="Nature's Bakery Fig Bar "/>
    <s v=" Blueberry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514043586"/>
    <s v="Friday, August 12, 2022"/>
    <s v="Credit"/>
    <n v="120"/>
    <n v="1.5"/>
    <n v="1"/>
    <n v="120"/>
    <n v="1.5"/>
    <n v="1"/>
    <n v="1.5"/>
    <n v="1.5"/>
    <d v="2022-08-12T00:00:00"/>
    <x v="86"/>
    <s v="Food"/>
    <x v="1"/>
    <b v="1"/>
    <n v="1.5"/>
    <n v="1"/>
    <s v="CheezIt "/>
    <s v=" Cheddar Sour Cream and Onion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514066152"/>
    <s v="Friday, August 12, 2022"/>
    <s v="Cash"/>
    <n v="110"/>
    <n v="1.5"/>
    <n v="1"/>
    <n v="110"/>
    <n v="1.5"/>
    <n v="1"/>
    <n v="1.5"/>
    <n v="1.5"/>
    <d v="2022-08-12T00:00:00"/>
    <x v="27"/>
    <s v="Food"/>
    <x v="1"/>
    <b v="1"/>
    <n v="1.5"/>
    <n v="1"/>
    <s v="SunChips Multigrain "/>
    <s v=" Salsa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514067794"/>
    <s v="Friday, August 12, 2022"/>
    <s v="Cash"/>
    <n v="124"/>
    <n v="1.5"/>
    <n v="1"/>
    <n v="124"/>
    <n v="1.5"/>
    <n v="1"/>
    <n v="1.5"/>
    <n v="1.5"/>
    <d v="2022-08-12T00:00:00"/>
    <x v="68"/>
    <s v="Food"/>
    <x v="1"/>
    <b v="1"/>
    <n v="1.5"/>
    <n v="1"/>
    <s v="CheezIt "/>
    <s v=" Double Cheese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14068122"/>
    <s v="Friday, August 12, 2022"/>
    <s v="Cash"/>
    <n v="136"/>
    <n v="1.75"/>
    <n v="1"/>
    <n v="136"/>
    <n v="1.75"/>
    <n v="1"/>
    <n v="1.75"/>
    <n v="1.75"/>
    <d v="2022-08-12T00:00:00"/>
    <x v="10"/>
    <s v="Food"/>
    <x v="1"/>
    <b v="1"/>
    <n v="1.75"/>
    <n v="1.1666666666666667"/>
    <s v="KitKat "/>
    <s v=" Crisp Wafers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14836116"/>
    <s v="Friday, August 12, 2022"/>
    <s v="Credit"/>
    <n v="134"/>
    <n v="2"/>
    <n v="1"/>
    <n v="134"/>
    <n v="2"/>
    <n v="1"/>
    <n v="2"/>
    <n v="2"/>
    <d v="2022-08-12T00:00:00"/>
    <x v="11"/>
    <s v="Food"/>
    <x v="1"/>
    <b v="1"/>
    <n v="2"/>
    <n v="1.3333333333333333"/>
    <s v="Wonderful Pistachios "/>
    <s v=" Variety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14892999"/>
    <s v="Friday, August 12, 2022"/>
    <s v="Credit"/>
    <n v="132"/>
    <n v="2"/>
    <n v="1"/>
    <n v="132"/>
    <n v="2"/>
    <n v="1"/>
    <n v="2"/>
    <n v="2"/>
    <d v="2022-08-12T00:00:00"/>
    <x v="21"/>
    <s v="Food"/>
    <x v="1"/>
    <b v="1"/>
    <n v="2"/>
    <n v="1.3333333333333333"/>
    <s v="Robert Irvine's "/>
    <s v=" Fit Crunch "/>
    <s v="  Chocolate Pea"/>
    <s v="Friday"/>
    <s v=" August 12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14943016"/>
    <s v="Friday, August 12, 2022"/>
    <s v="Credit"/>
    <n v="112"/>
    <n v="1.5"/>
    <n v="1"/>
    <n v="112"/>
    <n v="1.5"/>
    <n v="1"/>
    <n v="1.5"/>
    <n v="1.5"/>
    <d v="2022-08-12T00:00:00"/>
    <x v="60"/>
    <s v="Food"/>
    <x v="1"/>
    <b v="1"/>
    <n v="1.5"/>
    <n v="1"/>
    <s v="SunChips Multigrain "/>
    <s v=" Original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514969989"/>
    <s v="Friday, August 12, 2022"/>
    <s v="Cash"/>
    <n v="125"/>
    <n v="1.25"/>
    <n v="1"/>
    <n v="125"/>
    <n v="1.25"/>
    <n v="1"/>
    <n v="1.25"/>
    <n v="1.25"/>
    <d v="2022-08-12T00:00:00"/>
    <x v="139"/>
    <s v="Food"/>
    <x v="1"/>
    <b v="1"/>
    <n v="1.25"/>
    <n v="0.83333333333333337"/>
    <s v="Goldfish Baked "/>
    <s v=" Cheddar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15055256"/>
    <s v="Friday, August 12, 2022"/>
    <s v="Cash"/>
    <n v="141"/>
    <n v="2"/>
    <n v="1"/>
    <n v="141"/>
    <n v="2"/>
    <n v="1"/>
    <n v="2"/>
    <n v="2"/>
    <d v="2022-08-12T00:00:00"/>
    <x v="44"/>
    <s v="Carbonated"/>
    <x v="0"/>
    <b v="1"/>
    <n v="2"/>
    <n v="1.3333333333333333"/>
    <s v="Coca Cola "/>
    <s v=" Zero Sugar"/>
    <m/>
    <s v="Friday"/>
    <s v=" August 12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515232820"/>
    <s v="Friday, August 12, 2022"/>
    <s v="Cash"/>
    <n v="110"/>
    <n v="1.5"/>
    <n v="1"/>
    <n v="110"/>
    <n v="1.5"/>
    <n v="1"/>
    <n v="1.5"/>
    <n v="1.5"/>
    <d v="2022-08-12T00:00:00"/>
    <x v="27"/>
    <s v="Food"/>
    <x v="1"/>
    <b v="1"/>
    <n v="1.5"/>
    <n v="1"/>
    <s v="SunChips Multigrain "/>
    <s v=" Salsa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515430609"/>
    <s v="Friday, August 12, 2022"/>
    <s v="Cash"/>
    <n v="155"/>
    <n v="4"/>
    <n v="1"/>
    <n v="155"/>
    <n v="4"/>
    <n v="1"/>
    <n v="4"/>
    <n v="4"/>
    <d v="2022-08-12T00:00:00"/>
    <x v="143"/>
    <s v="Cell is Blank - Dis-regard"/>
    <x v="1"/>
    <b v="1"/>
    <n v="4"/>
    <n v="2.6666666666666665"/>
    <s v="Oreo Mini "/>
    <s v=" Go Paks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15477616"/>
    <s v="Friday, August 12, 2022"/>
    <s v="Credit"/>
    <n v="141"/>
    <n v="2"/>
    <n v="1"/>
    <n v="141"/>
    <n v="2"/>
    <n v="1"/>
    <n v="2"/>
    <n v="2"/>
    <d v="2022-08-12T00:00:00"/>
    <x v="44"/>
    <s v="Carbonated"/>
    <x v="0"/>
    <b v="1"/>
    <n v="2"/>
    <n v="1.3333333333333333"/>
    <s v="Coca Cola "/>
    <s v=" Zero Sugar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515785138"/>
    <s v="Friday, August 12, 2022"/>
    <s v="Credit"/>
    <n v="138"/>
    <n v="2"/>
    <n v="1"/>
    <n v="138"/>
    <n v="2"/>
    <n v="1"/>
    <n v="2"/>
    <n v="2"/>
    <d v="2022-08-12T00:00:00"/>
    <x v="10"/>
    <s v="Food"/>
    <x v="1"/>
    <b v="1"/>
    <n v="2"/>
    <n v="1.3333333333333333"/>
    <s v="KitKat "/>
    <s v=" Crisp Wafers"/>
    <m/>
    <s v="Friday"/>
    <s v=" August 12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515903979"/>
    <s v="Friday, August 12, 2022"/>
    <s v="Credit"/>
    <n v="142"/>
    <n v="2"/>
    <n v="1"/>
    <n v="142"/>
    <n v="2"/>
    <n v="1"/>
    <n v="2"/>
    <n v="2"/>
    <d v="2022-08-12T00:00:00"/>
    <x v="93"/>
    <s v="Non Carbonated"/>
    <x v="2"/>
    <b v="1"/>
    <n v="2"/>
    <n v="1.3333333333333333"/>
    <s v="Iberia Coconut Water"/>
    <m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15931482"/>
    <s v="Friday, August 12, 2022"/>
    <s v="Credit"/>
    <n v="131"/>
    <n v="2"/>
    <n v="1"/>
    <n v="131"/>
    <n v="2"/>
    <n v="1"/>
    <n v="2"/>
    <n v="2"/>
    <d v="2022-08-12T00:00:00"/>
    <x v="11"/>
    <s v="Food"/>
    <x v="1"/>
    <b v="1"/>
    <n v="2"/>
    <n v="1.3333333333333333"/>
    <s v="Wonderful Pistachios "/>
    <s v=" Variety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15997520"/>
    <s v="Friday, August 12, 2022"/>
    <s v="Cash"/>
    <n v="141"/>
    <n v="2"/>
    <n v="1"/>
    <n v="141"/>
    <n v="2"/>
    <n v="1"/>
    <n v="2"/>
    <n v="2"/>
    <d v="2022-08-12T00:00:00"/>
    <x v="44"/>
    <s v="Carbonated"/>
    <x v="0"/>
    <b v="1"/>
    <n v="2"/>
    <n v="1.3333333333333333"/>
    <s v="Coca Cola "/>
    <s v=" Zero Sugar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516021814"/>
    <s v="Friday, August 12, 2022"/>
    <s v="Credit"/>
    <n v="125"/>
    <n v="1.5"/>
    <n v="1"/>
    <n v="125"/>
    <n v="1.5"/>
    <n v="1"/>
    <n v="1.5"/>
    <n v="4.5"/>
    <d v="2022-08-12T00:00:00"/>
    <x v="60"/>
    <s v="Food"/>
    <x v="1"/>
    <b v="1"/>
    <n v="1.5"/>
    <n v="1"/>
    <s v="SunChips Multigrain "/>
    <s v=" Original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516021814"/>
    <s v="Friday, August 12, 2022"/>
    <s v="Credit"/>
    <n v="162"/>
    <n v="3"/>
    <n v="1"/>
    <n v="162"/>
    <n v="3"/>
    <n v="1"/>
    <n v="3"/>
    <n v="4.5"/>
    <d v="2022-08-12T00:00:00"/>
    <x v="155"/>
    <s v="Food"/>
    <x v="1"/>
    <b v="1"/>
    <n v="3"/>
    <n v="2"/>
    <s v="Pringles "/>
    <s v=" Sour Cream &amp; Onion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516121106"/>
    <s v="Friday, August 12, 2022"/>
    <s v="Cash"/>
    <n v="143"/>
    <n v="2.75"/>
    <n v="1"/>
    <n v="143"/>
    <n v="2.75"/>
    <n v="1"/>
    <n v="2.75"/>
    <n v="2.75"/>
    <d v="2022-08-12T00:00:00"/>
    <x v="145"/>
    <s v="Non Carbonated"/>
    <x v="2"/>
    <b v="1"/>
    <n v="2.75"/>
    <n v="1.8333333333333333"/>
    <s v="BodyArmor  LYTE "/>
    <s v=" Blueberry Pomegranate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16124443"/>
    <s v="Friday, August 12, 2022"/>
    <s v="Cash"/>
    <n v="140"/>
    <n v="2"/>
    <n v="1"/>
    <n v="140"/>
    <n v="2"/>
    <n v="1"/>
    <n v="2"/>
    <n v="2"/>
    <d v="2022-08-12T00:00:00"/>
    <x v="93"/>
    <s v="Non Carbonated"/>
    <x v="2"/>
    <b v="1"/>
    <n v="2"/>
    <n v="1.3333333333333333"/>
    <s v="Iberia Coconut Water"/>
    <m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16135143"/>
    <s v="Friday, August 12, 2022"/>
    <s v="Cash"/>
    <n v="135"/>
    <n v="2"/>
    <n v="1"/>
    <n v="135"/>
    <n v="2"/>
    <n v="1"/>
    <n v="2"/>
    <n v="2"/>
    <d v="2022-08-12T00:00:00"/>
    <x v="80"/>
    <s v="Food"/>
    <x v="1"/>
    <b v="1"/>
    <n v="2"/>
    <n v="1.3333333333333333"/>
    <s v="RXBAR "/>
    <s v=" Protein Bar "/>
    <s v=" Peanut Butter"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516144800"/>
    <s v="Friday, August 12, 2022"/>
    <s v="Cash"/>
    <n v="143"/>
    <n v="2.75"/>
    <n v="1"/>
    <n v="143"/>
    <n v="2.75"/>
    <n v="1"/>
    <n v="2.75"/>
    <n v="2.75"/>
    <d v="2022-08-12T00:00:00"/>
    <x v="145"/>
    <s v="Non Carbonated"/>
    <x v="2"/>
    <b v="1"/>
    <n v="2.75"/>
    <n v="1.8333333333333333"/>
    <s v="BodyArmor  LYTE "/>
    <s v=" Blueberry Pomegranate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16400558"/>
    <s v="Friday, August 12, 2022"/>
    <s v="Cash"/>
    <n v="141"/>
    <n v="2"/>
    <n v="1"/>
    <n v="141"/>
    <n v="2"/>
    <n v="1"/>
    <n v="2"/>
    <n v="2"/>
    <d v="2022-08-12T00:00:00"/>
    <x v="44"/>
    <s v="Carbonated"/>
    <x v="0"/>
    <b v="1"/>
    <n v="2"/>
    <n v="1.3333333333333333"/>
    <s v="Coca Cola "/>
    <s v=" Zero Sugar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516557402"/>
    <s v="Friday, August 12, 2022"/>
    <s v="Credit"/>
    <n v="133"/>
    <n v="2.5"/>
    <n v="1"/>
    <n v="133"/>
    <n v="2.5"/>
    <n v="1"/>
    <n v="2.5"/>
    <n v="2.5"/>
    <d v="2022-08-12T00:00:00"/>
    <x v="6"/>
    <s v="Food"/>
    <x v="1"/>
    <b v="1"/>
    <n v="2.5"/>
    <n v="1.6666666666666667"/>
    <s v="Seapoint Farms Dry Roasted Edamame "/>
    <s v=" Wasabi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516564452"/>
    <s v="Friday, August 12, 2022"/>
    <s v="Credit"/>
    <n v="144"/>
    <n v="2"/>
    <n v="1"/>
    <n v="144"/>
    <n v="2"/>
    <n v="1"/>
    <n v="2"/>
    <n v="2"/>
    <d v="2022-08-12T00:00:00"/>
    <x v="24"/>
    <s v="Water"/>
    <x v="3"/>
    <b v="1"/>
    <n v="2"/>
    <n v="1.3333333333333333"/>
    <s v="S. Pellegrino Sparkling Mineral Water"/>
    <m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16726048"/>
    <s v="Friday, August 12, 2022"/>
    <s v="Credit"/>
    <n v="146"/>
    <n v="3.5"/>
    <n v="1"/>
    <n v="146"/>
    <n v="3.5"/>
    <n v="1"/>
    <n v="3.5"/>
    <n v="3.5"/>
    <d v="2022-08-12T00:00:00"/>
    <x v="88"/>
    <s v="Non Carbonated"/>
    <x v="2"/>
    <b v="1"/>
    <n v="3.5"/>
    <n v="2.3333333333333335"/>
    <s v="Starbucks Doubleshot Energy "/>
    <s v=" Mocha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16729654"/>
    <s v="Friday, August 12, 2022"/>
    <s v="Credit"/>
    <n v="110"/>
    <n v="1.5"/>
    <n v="1"/>
    <n v="110"/>
    <n v="1.5"/>
    <n v="1"/>
    <n v="1.5"/>
    <n v="1.5"/>
    <d v="2022-08-12T00:00:00"/>
    <x v="35"/>
    <s v="Food"/>
    <x v="1"/>
    <b v="1"/>
    <n v="1.5"/>
    <n v="1"/>
    <s v="SunChips Multigrain "/>
    <s v=" Harvest Cheddar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17090768"/>
    <s v="Friday, August 12, 2022"/>
    <s v="Cash"/>
    <n v="120"/>
    <n v="1.5"/>
    <n v="1"/>
    <n v="120"/>
    <n v="1.5"/>
    <n v="1"/>
    <n v="1.5"/>
    <n v="1.5"/>
    <d v="2022-08-12T00:00:00"/>
    <x v="35"/>
    <s v="Food"/>
    <x v="1"/>
    <b v="1"/>
    <n v="1.5"/>
    <n v="1"/>
    <s v="SunChips Multigrain "/>
    <s v=" Harvest Cheddar"/>
    <m/>
    <s v="Friday"/>
    <s v=" August 12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517225010"/>
    <s v="Friday, August 12, 2022"/>
    <s v="Credit"/>
    <n v="122"/>
    <n v="1.5"/>
    <n v="1"/>
    <n v="122"/>
    <n v="1.5"/>
    <n v="1"/>
    <n v="1.5"/>
    <n v="1.5"/>
    <d v="2022-08-12T00:00:00"/>
    <x v="18"/>
    <s v="Food"/>
    <x v="1"/>
    <b v="1"/>
    <n v="1.5"/>
    <n v="1"/>
    <s v="Oreo Mini"/>
    <m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17817922"/>
    <s v="Friday, August 12, 2022"/>
    <s v="Cash"/>
    <n v="137"/>
    <n v="2.5"/>
    <n v="1"/>
    <n v="137"/>
    <n v="2.5"/>
    <n v="1"/>
    <n v="2.5"/>
    <n v="2.5"/>
    <d v="2022-08-12T00:00:00"/>
    <x v="10"/>
    <s v="Food"/>
    <x v="1"/>
    <b v="1"/>
    <n v="2.5"/>
    <n v="1.6666666666666667"/>
    <s v="KitKat "/>
    <s v=" Crisp Wafers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Snapple Lemonade - pineapple"/>
    <s v="Non Carbonated"/>
    <n v="15517960668"/>
    <s v="Friday, August 12, 2022"/>
    <s v="Cash"/>
    <n v="145"/>
    <n v="2.5"/>
    <n v="1"/>
    <n v="145"/>
    <n v="2.5"/>
    <n v="1"/>
    <n v="2.5"/>
    <n v="2.5"/>
    <d v="2022-08-12T00:00:00"/>
    <x v="163"/>
    <s v="Non Carbonated"/>
    <x v="2"/>
    <b v="1"/>
    <n v="2.5"/>
    <n v="1.6666666666666667"/>
    <s v="Snapple Lemonade "/>
    <s v=" pineapple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17972641"/>
    <s v="Friday, August 12, 2022"/>
    <s v="Cash"/>
    <n v="137"/>
    <n v="2.5"/>
    <n v="1"/>
    <n v="137"/>
    <n v="2.5"/>
    <n v="1"/>
    <n v="2.5"/>
    <n v="2.5"/>
    <d v="2022-08-12T00:00:00"/>
    <x v="10"/>
    <s v="Food"/>
    <x v="1"/>
    <b v="1"/>
    <n v="2.5"/>
    <n v="1.6666666666666667"/>
    <s v="KitKat "/>
    <s v=" Crisp Wafers"/>
    <m/>
    <s v="Friday"/>
    <s v=" August 12"/>
    <n v="2022"/>
    <n v="6527"/>
  </r>
  <r>
    <s v="Processed"/>
    <s v="VJ300320609"/>
    <s v="GuttenPlans"/>
    <s v="GuttenPlans x1367"/>
    <n v="40.435699999999997"/>
    <n v="-74.125200000000007"/>
    <s v="Cheetos - Crunchy"/>
    <s v="Food"/>
    <n v="15517974559"/>
    <s v="Friday, August 12, 2022"/>
    <s v="Cash"/>
    <n v="124"/>
    <n v="1.5"/>
    <n v="1"/>
    <n v="124"/>
    <n v="1.5"/>
    <n v="1"/>
    <n v="1.5"/>
    <n v="1.5"/>
    <d v="2022-08-12T00:00:00"/>
    <x v="91"/>
    <s v="Food"/>
    <x v="1"/>
    <b v="1"/>
    <n v="1.5"/>
    <n v="1"/>
    <s v="Cheetos "/>
    <s v=" Crunchy"/>
    <m/>
    <s v="Friday"/>
    <s v=" August 12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519086723"/>
    <s v="Saturday, August 13, 2022"/>
    <s v="Credit"/>
    <n v="154"/>
    <n v="4"/>
    <n v="1"/>
    <n v="154"/>
    <n v="4"/>
    <n v="1"/>
    <n v="4"/>
    <n v="4"/>
    <d v="2022-08-13T00:00:00"/>
    <x v="142"/>
    <s v="Cell is Blank - Dis-regard"/>
    <x v="1"/>
    <b v="1"/>
    <n v="4"/>
    <n v="2.6666666666666665"/>
    <s v="Mini Chips Ahoy "/>
    <s v=" Go Paks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519251946"/>
    <s v="Saturday, August 13, 2022"/>
    <s v="Cash"/>
    <n v="136"/>
    <n v="2"/>
    <n v="1"/>
    <n v="136"/>
    <n v="2"/>
    <n v="1"/>
    <n v="2"/>
    <n v="2"/>
    <d v="2022-08-13T00:00:00"/>
    <x v="110"/>
    <s v="Food"/>
    <x v="1"/>
    <b v="1"/>
    <n v="2"/>
    <n v="1.3333333333333333"/>
    <s v="Keto Bar "/>
    <s v=" Creamy Peanut Butter Chocolate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519442091"/>
    <s v="Saturday, August 13, 2022"/>
    <s v="Cash"/>
    <n v="161"/>
    <n v="3"/>
    <n v="1"/>
    <n v="161"/>
    <n v="3"/>
    <n v="1"/>
    <n v="3"/>
    <n v="3"/>
    <d v="2022-08-13T00:00:00"/>
    <x v="154"/>
    <s v="Food"/>
    <x v="1"/>
    <b v="1"/>
    <n v="3"/>
    <n v="2"/>
    <s v="Pringles "/>
    <s v=" Cheddar Cheese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19446324"/>
    <s v="Saturday, August 13, 2022"/>
    <s v="Cash"/>
    <n v="148"/>
    <n v="3"/>
    <n v="1"/>
    <n v="148"/>
    <n v="3"/>
    <n v="1"/>
    <n v="3"/>
    <n v="3"/>
    <d v="2022-08-13T00:00:00"/>
    <x v="106"/>
    <s v="Carbonated"/>
    <x v="0"/>
    <b v="1"/>
    <n v="3"/>
    <n v="2"/>
    <s v="Starbucks Refresher "/>
    <s v=" Real Coconut Water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19476427"/>
    <s v="Saturday, August 13, 2022"/>
    <s v="Credit"/>
    <n v="148"/>
    <n v="3"/>
    <n v="1"/>
    <n v="148"/>
    <n v="3"/>
    <n v="1"/>
    <n v="3"/>
    <n v="3"/>
    <d v="2022-08-13T00:00:00"/>
    <x v="106"/>
    <s v="Carbonated"/>
    <x v="0"/>
    <b v="1"/>
    <n v="3"/>
    <n v="2"/>
    <s v="Starbucks Refresher "/>
    <s v=" Real Coconut Water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19496399"/>
    <s v="Saturday, August 13, 2022"/>
    <s v="Cash"/>
    <n v="131"/>
    <n v="2"/>
    <n v="1"/>
    <n v="131"/>
    <n v="2"/>
    <n v="1"/>
    <n v="2"/>
    <n v="2"/>
    <d v="2022-08-13T00:00:00"/>
    <x v="11"/>
    <s v="Food"/>
    <x v="1"/>
    <b v="1"/>
    <n v="2"/>
    <n v="1.3333333333333333"/>
    <s v="Wonderful Pistachios "/>
    <s v=" Variety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19574153"/>
    <s v="Saturday, August 13, 2022"/>
    <s v="Credit"/>
    <n v="146"/>
    <n v="3.5"/>
    <n v="1"/>
    <n v="146"/>
    <n v="3.5"/>
    <n v="1"/>
    <n v="3.5"/>
    <n v="3.5"/>
    <d v="2022-08-13T00:00:00"/>
    <x v="88"/>
    <s v="Non Carbonated"/>
    <x v="2"/>
    <b v="1"/>
    <n v="3.5"/>
    <n v="2.3333333333333335"/>
    <s v="Starbucks Doubleshot Energy "/>
    <s v=" Mocha"/>
    <m/>
    <s v="Saturday"/>
    <s v=" August 13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519775495"/>
    <s v="Saturday, August 13, 2022"/>
    <s v="Cash"/>
    <n v="139"/>
    <n v="1.5"/>
    <n v="1"/>
    <n v="139"/>
    <n v="1.5"/>
    <n v="1"/>
    <n v="1.5"/>
    <n v="1.5"/>
    <d v="2022-08-13T00:00:00"/>
    <x v="20"/>
    <s v="Food"/>
    <x v="1"/>
    <b v="1"/>
    <n v="1.5"/>
    <n v="1"/>
    <s v="Jack Links Beef Steak Original"/>
    <m/>
    <m/>
    <s v="Saturday"/>
    <s v=" August 13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19790065"/>
    <s v="Saturday, August 13, 2022"/>
    <s v="Cash"/>
    <n v="122"/>
    <n v="1.5"/>
    <n v="1"/>
    <n v="122"/>
    <n v="1.5"/>
    <n v="1"/>
    <n v="1.5"/>
    <n v="1.5"/>
    <d v="2022-08-13T00:00:00"/>
    <x v="16"/>
    <s v="Food"/>
    <x v="1"/>
    <b v="1"/>
    <n v="1.5"/>
    <n v="1"/>
    <s v="Cheetos "/>
    <s v=" Fleming Hot Crunchy"/>
    <m/>
    <s v="Saturday"/>
    <s v=" August 13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519974284"/>
    <s v="Saturday, August 13, 2022"/>
    <s v="Credit"/>
    <n v="133"/>
    <n v="2"/>
    <n v="1"/>
    <n v="133"/>
    <n v="2"/>
    <n v="1"/>
    <n v="2"/>
    <n v="2"/>
    <d v="2022-08-13T00:00:00"/>
    <x v="11"/>
    <s v="Food"/>
    <x v="1"/>
    <b v="1"/>
    <n v="2"/>
    <n v="1.3333333333333333"/>
    <s v="Wonderful Pistachios "/>
    <s v=" Variety"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20208306"/>
    <s v="Saturday, August 13, 2022"/>
    <s v="Cash"/>
    <n v="121"/>
    <n v="1.5"/>
    <n v="1"/>
    <n v="121"/>
    <n v="1.5"/>
    <n v="1"/>
    <n v="1.5"/>
    <n v="1.5"/>
    <d v="2022-08-13T00:00:00"/>
    <x v="48"/>
    <s v="Food"/>
    <x v="1"/>
    <b v="1"/>
    <n v="1.5"/>
    <n v="1"/>
    <s v="CheezIt "/>
    <s v=" Original"/>
    <m/>
    <s v="Saturday"/>
    <s v=" August 13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520219484"/>
    <s v="Saturday, August 13, 2022"/>
    <s v="Credit"/>
    <n v="147"/>
    <n v="3"/>
    <n v="1"/>
    <n v="147"/>
    <n v="3"/>
    <n v="1"/>
    <n v="3"/>
    <n v="3"/>
    <d v="2022-08-13T00:00:00"/>
    <x v="5"/>
    <s v="Carbonated"/>
    <x v="0"/>
    <b v="1"/>
    <n v="3"/>
    <n v="2"/>
    <s v="Monster Energy Original"/>
    <m/>
    <m/>
    <s v="Saturday"/>
    <s v=" August 13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520310587"/>
    <s v="Saturday, August 13, 2022"/>
    <s v="Credit"/>
    <n v="114"/>
    <n v="2.5"/>
    <n v="1"/>
    <n v="114"/>
    <n v="2.5"/>
    <n v="1"/>
    <n v="2.5"/>
    <n v="2.5"/>
    <d v="2022-08-13T00:00:00"/>
    <x v="147"/>
    <s v="Food"/>
    <x v="1"/>
    <b v="1"/>
    <n v="2.5"/>
    <n v="1.6666666666666667"/>
    <s v="Snyder's of Hanover Pretzel Pieces "/>
    <s v=" Cheddar"/>
    <m/>
    <s v="Saturday"/>
    <s v=" August 13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520278093"/>
    <s v="Saturday, August 13, 2022"/>
    <s v="Credit"/>
    <n v="130"/>
    <n v="2"/>
    <n v="1"/>
    <n v="130"/>
    <n v="2"/>
    <n v="1"/>
    <n v="2"/>
    <n v="2"/>
    <d v="2022-08-13T00:00:00"/>
    <x v="10"/>
    <s v="Food"/>
    <x v="1"/>
    <b v="1"/>
    <n v="2"/>
    <n v="1.3333333333333333"/>
    <s v="KitKat "/>
    <s v=" Crisp Wafers"/>
    <m/>
    <s v="Saturday"/>
    <s v=" August 13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522059590"/>
    <s v="Sunday, August 14, 2022"/>
    <s v="Cash"/>
    <n v="143"/>
    <n v="2.5"/>
    <n v="1"/>
    <n v="143"/>
    <n v="2.5"/>
    <n v="1"/>
    <n v="2.5"/>
    <n v="2.5"/>
    <d v="2022-08-14T00:00:00"/>
    <x v="37"/>
    <s v="Non Carbonated"/>
    <x v="2"/>
    <b v="1"/>
    <n v="2.5"/>
    <n v="1.6666666666666667"/>
    <s v="Snapple Diet Tea "/>
    <s v=" Peach Tea"/>
    <m/>
    <s v="Sunday"/>
    <s v=" August 14"/>
    <n v="2022"/>
    <n v="6527"/>
  </r>
  <r>
    <s v="Processed"/>
    <s v="VJ300205292"/>
    <s v="Brunswick Sq Mall"/>
    <s v="BSQ Mall x1364 - Zales"/>
    <n v="40.423690999999998"/>
    <n v="-74.380831999999998"/>
    <s v="Seapoint Farms Dry Roasted Edamame - Wasabi"/>
    <s v="Food"/>
    <n v="15522608837"/>
    <s v="Sunday, August 14, 2022"/>
    <s v="Cash"/>
    <n v="135"/>
    <n v="2.5"/>
    <n v="1"/>
    <n v="135"/>
    <n v="2.5"/>
    <n v="1"/>
    <n v="2.5"/>
    <n v="2.5"/>
    <d v="2022-08-14T00:00:00"/>
    <x v="6"/>
    <s v="Food"/>
    <x v="1"/>
    <b v="1"/>
    <n v="2.5"/>
    <n v="1.6666666666666667"/>
    <s v="Seapoint Farms Dry Roasted Edamame "/>
    <s v=" Wasabi"/>
    <m/>
    <s v="Sunday"/>
    <s v=" August 1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25144201"/>
    <s v="Monday, August 15, 2022"/>
    <s v="Credit"/>
    <n v="122"/>
    <n v="1.5"/>
    <n v="1"/>
    <n v="122"/>
    <n v="1.5"/>
    <n v="1"/>
    <n v="1.5"/>
    <n v="1.5"/>
    <d v="2022-08-15T00:00:00"/>
    <x v="16"/>
    <s v="Food"/>
    <x v="1"/>
    <b v="1"/>
    <n v="1.5"/>
    <n v="1"/>
    <s v="Cheetos "/>
    <s v=" Fleming Hot Crunchy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25620721"/>
    <s v="Monday, August 15, 2022"/>
    <s v="Credit"/>
    <n v="121"/>
    <n v="1.5"/>
    <n v="1"/>
    <n v="121"/>
    <n v="1.5"/>
    <n v="1"/>
    <n v="1.5"/>
    <n v="1.5"/>
    <d v="2022-08-15T00:00:00"/>
    <x v="48"/>
    <s v="Food"/>
    <x v="1"/>
    <b v="1"/>
    <n v="1.5"/>
    <n v="1"/>
    <s v="CheezIt "/>
    <s v=" Original"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525932846"/>
    <s v="Monday, August 15, 2022"/>
    <s v="Credit"/>
    <n v="120"/>
    <n v="1.5"/>
    <n v="1"/>
    <n v="120"/>
    <n v="1.5"/>
    <n v="1"/>
    <n v="1.5"/>
    <n v="1.5"/>
    <d v="2022-08-15T00:00:00"/>
    <x v="86"/>
    <s v="Food"/>
    <x v="1"/>
    <b v="1"/>
    <n v="1.5"/>
    <n v="1"/>
    <s v="CheezIt "/>
    <s v=" Cheddar Sour Cream and Onion"/>
    <m/>
    <s v="Monday"/>
    <s v=" August 15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526067251"/>
    <s v="Monday, August 15, 2022"/>
    <s v="Credit"/>
    <n v="141"/>
    <n v="1.5"/>
    <n v="2"/>
    <n v="141"/>
    <n v="1.5"/>
    <n v="2"/>
    <n v="3"/>
    <n v="3"/>
    <d v="2022-08-15T00:00:00"/>
    <x v="150"/>
    <s v="Cell is Blank - Dis-regard"/>
    <x v="0"/>
    <b v="1"/>
    <n v="1.5"/>
    <n v="1"/>
    <s v="Canada Dry "/>
    <s v=" Ginger Ale &amp; Lemonde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526233727"/>
    <s v="Monday, August 15, 2022"/>
    <s v="Cash"/>
    <n v="123"/>
    <n v="1.5"/>
    <n v="1"/>
    <n v="123"/>
    <n v="1.5"/>
    <n v="1"/>
    <n v="1.5"/>
    <n v="1.5"/>
    <d v="2022-08-15T00:00:00"/>
    <x v="53"/>
    <s v="Food"/>
    <x v="1"/>
    <b v="1"/>
    <n v="1.5"/>
    <n v="1"/>
    <s v="CheezIt "/>
    <s v=" White Cheddar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526329546"/>
    <s v="Monday, August 15, 2022"/>
    <s v="Cash"/>
    <n v="138"/>
    <n v="2"/>
    <n v="1"/>
    <n v="138"/>
    <n v="2"/>
    <n v="1"/>
    <n v="2"/>
    <n v="2"/>
    <d v="2022-08-15T00:00:00"/>
    <x v="10"/>
    <s v="Food"/>
    <x v="1"/>
    <b v="1"/>
    <n v="2"/>
    <n v="1.3333333333333333"/>
    <s v="KitKat "/>
    <s v=" Crisp Wafers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526368027"/>
    <s v="Monday, August 15, 2022"/>
    <s v="Cash"/>
    <n v="133"/>
    <n v="2.5"/>
    <n v="1"/>
    <n v="133"/>
    <n v="2.5"/>
    <n v="1"/>
    <n v="2.5"/>
    <n v="2.5"/>
    <d v="2022-08-15T00:00:00"/>
    <x v="6"/>
    <s v="Food"/>
    <x v="1"/>
    <b v="1"/>
    <n v="2.5"/>
    <n v="1.6666666666666667"/>
    <s v="Seapoint Farms Dry Roasted Edamame "/>
    <s v=" Wasabi"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26399847"/>
    <s v="Monday, August 15, 2022"/>
    <s v="Cash"/>
    <n v="136"/>
    <n v="1.75"/>
    <n v="1"/>
    <n v="136"/>
    <n v="1.75"/>
    <n v="1"/>
    <n v="1.75"/>
    <n v="1.75"/>
    <d v="2022-08-15T00:00:00"/>
    <x v="10"/>
    <s v="Food"/>
    <x v="1"/>
    <b v="1"/>
    <n v="1.75"/>
    <n v="1.1666666666666667"/>
    <s v="KitKat "/>
    <s v=" Crisp Wafers"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5526367723"/>
    <s v="Monday, August 15, 2022"/>
    <s v="Cash"/>
    <n v="139"/>
    <n v="2"/>
    <n v="1"/>
    <n v="139"/>
    <n v="2"/>
    <n v="1"/>
    <n v="2"/>
    <n v="2"/>
    <d v="2022-08-15T00:00:00"/>
    <x v="78"/>
    <s v="Food"/>
    <x v="1"/>
    <b v="1"/>
    <n v="2"/>
    <n v="1.3333333333333333"/>
    <s v="Kinder "/>
    <s v=" Bueno "/>
    <s v=" Crispy Creamy Chocolate"/>
    <s v="Monday"/>
    <s v=" August 15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526486276"/>
    <s v="Monday, August 15, 2022"/>
    <s v="Cash"/>
    <n v="130"/>
    <n v="1.5"/>
    <n v="1"/>
    <n v="130"/>
    <n v="1.5"/>
    <n v="1"/>
    <n v="1.5"/>
    <n v="1.5"/>
    <d v="2022-08-15T00:00:00"/>
    <x v="149"/>
    <s v="Food"/>
    <x v="1"/>
    <b v="1"/>
    <n v="1.5"/>
    <n v="1"/>
    <s v="Nature's Bakery Fig Bar "/>
    <s v=" Raspberry"/>
    <m/>
    <s v="Monday"/>
    <s v=" August 15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26492448"/>
    <s v="Monday, August 15, 2022"/>
    <s v="Cash"/>
    <n v="113"/>
    <n v="1.5"/>
    <n v="1"/>
    <n v="113"/>
    <n v="1.5"/>
    <n v="1"/>
    <n v="1.5"/>
    <n v="1.5"/>
    <d v="2022-08-15T00:00:00"/>
    <x v="77"/>
    <s v="Food"/>
    <x v="1"/>
    <b v="1"/>
    <n v="1.5"/>
    <n v="1"/>
    <s v="Doritos Famin Hot Nacho"/>
    <m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526622246"/>
    <s v="Monday, August 15, 2022"/>
    <s v="Cash"/>
    <n v="113"/>
    <n v="1.5"/>
    <n v="1"/>
    <n v="113"/>
    <n v="1.5"/>
    <n v="1"/>
    <n v="1.5"/>
    <n v="1.5"/>
    <d v="2022-08-15T00:00:00"/>
    <x v="113"/>
    <s v="Food"/>
    <x v="1"/>
    <b v="1"/>
    <n v="1.5"/>
    <n v="1"/>
    <s v="Pop Corners "/>
    <s v=" Kettle Corn"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26674270"/>
    <s v="Monday, August 15, 2022"/>
    <s v="Credit"/>
    <n v="132"/>
    <n v="2"/>
    <n v="1"/>
    <n v="132"/>
    <n v="2"/>
    <n v="1"/>
    <n v="2"/>
    <n v="2"/>
    <d v="2022-08-15T00:00:00"/>
    <x v="21"/>
    <s v="Food"/>
    <x v="1"/>
    <b v="1"/>
    <n v="2"/>
    <n v="1.3333333333333333"/>
    <s v="Robert Irvine's "/>
    <s v=" Fit Crunch "/>
    <s v="  Chocolate Pea"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26893019"/>
    <s v="Monday, August 15, 2022"/>
    <s v="Cash"/>
    <n v="141"/>
    <n v="2"/>
    <n v="1"/>
    <n v="141"/>
    <n v="2"/>
    <n v="1"/>
    <n v="2"/>
    <n v="2"/>
    <d v="2022-08-15T00:00:00"/>
    <x v="44"/>
    <s v="Carbonated"/>
    <x v="0"/>
    <b v="1"/>
    <n v="2"/>
    <n v="1.3333333333333333"/>
    <s v="Coca Cola "/>
    <s v=" Zero Sugar"/>
    <m/>
    <s v="Monday"/>
    <s v=" August 15"/>
    <n v="2022"/>
    <n v="6527"/>
  </r>
  <r>
    <s v="Processed"/>
    <s v="VJ300205292"/>
    <s v="Brunswick Sq Mall"/>
    <s v="BSQ Mall x1364 - Zales"/>
    <n v="40.423690999999998"/>
    <n v="-74.380831999999998"/>
    <s v="Kinder - Bueno - Crispy Creamy Chocolate"/>
    <s v="Food"/>
    <n v="15526908918"/>
    <s v="Monday, August 15, 2022"/>
    <s v="Credit"/>
    <n v="139"/>
    <n v="2"/>
    <n v="1"/>
    <n v="139"/>
    <n v="2"/>
    <n v="1"/>
    <n v="2"/>
    <n v="2"/>
    <d v="2022-08-15T00:00:00"/>
    <x v="78"/>
    <s v="Food"/>
    <x v="1"/>
    <b v="1"/>
    <n v="2"/>
    <n v="1.3333333333333333"/>
    <s v="Kinder "/>
    <s v=" Bueno "/>
    <s v=" Crispy Creamy Chocolate"/>
    <s v="Monday"/>
    <s v=" August 15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526941696"/>
    <s v="Monday, August 15, 2022"/>
    <s v="Cash"/>
    <n v="110"/>
    <n v="1.5"/>
    <n v="1"/>
    <n v="110"/>
    <n v="1.5"/>
    <n v="1"/>
    <n v="1.5"/>
    <n v="1.5"/>
    <d v="2022-08-15T00:00:00"/>
    <x v="27"/>
    <s v="Food"/>
    <x v="1"/>
    <b v="1"/>
    <n v="1.5"/>
    <n v="1"/>
    <s v="SunChips Multigrain "/>
    <s v=" Salsa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527272328"/>
    <s v="Monday, August 15, 2022"/>
    <s v="Cash"/>
    <n v="158"/>
    <n v="2.5"/>
    <n v="1"/>
    <n v="158"/>
    <n v="2.5"/>
    <n v="1"/>
    <n v="2.5"/>
    <n v="2.5"/>
    <d v="2022-08-15T00:00:00"/>
    <x v="134"/>
    <s v="Food"/>
    <x v="1"/>
    <b v="1"/>
    <n v="2.5"/>
    <n v="1.6666666666666667"/>
    <s v="Lenny &amp; Larrys "/>
    <s v=" Chocolate Chip"/>
    <m/>
    <s v="Monday"/>
    <s v=" August 15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527435159"/>
    <s v="Monday, August 15, 2022"/>
    <s v="Cash"/>
    <n v="110"/>
    <n v="2"/>
    <n v="1"/>
    <n v="110"/>
    <n v="2"/>
    <n v="1"/>
    <n v="2"/>
    <n v="2"/>
    <d v="2022-08-15T00:00:00"/>
    <x v="72"/>
    <s v="Food"/>
    <x v="1"/>
    <b v="1"/>
    <n v="2"/>
    <n v="1.3333333333333333"/>
    <s v="Munchies Snack mix Flaming Hot"/>
    <m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527461233"/>
    <s v="Monday, August 15, 2022"/>
    <s v="Cash"/>
    <n v="110"/>
    <n v="1.5"/>
    <n v="1"/>
    <n v="110"/>
    <n v="1.5"/>
    <n v="1"/>
    <n v="1.5"/>
    <n v="1.5"/>
    <d v="2022-08-15T00:00:00"/>
    <x v="27"/>
    <s v="Food"/>
    <x v="1"/>
    <b v="1"/>
    <n v="1.5"/>
    <n v="1"/>
    <s v="SunChips Multigrain "/>
    <s v=" Salsa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27680339"/>
    <s v="Monday, August 15, 2022"/>
    <s v="Cash"/>
    <n v="148"/>
    <n v="3"/>
    <n v="1"/>
    <n v="148"/>
    <n v="3"/>
    <n v="1"/>
    <n v="3"/>
    <n v="3"/>
    <d v="2022-08-15T00:00:00"/>
    <x v="106"/>
    <s v="Carbonated"/>
    <x v="0"/>
    <b v="1"/>
    <n v="3"/>
    <n v="2"/>
    <s v="Starbucks Refresher "/>
    <s v=" Real Coconut Water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27982626"/>
    <s v="Monday, August 15, 2022"/>
    <s v="Cash"/>
    <n v="145"/>
    <n v="2.75"/>
    <n v="1"/>
    <n v="145"/>
    <n v="2.75"/>
    <n v="1"/>
    <n v="2.75"/>
    <n v="2.75"/>
    <d v="2022-08-15T00:00:00"/>
    <x v="120"/>
    <s v="Non Carbonated"/>
    <x v="2"/>
    <b v="1"/>
    <n v="2.75"/>
    <n v="1.8333333333333333"/>
    <s v="Bai Antioxidant "/>
    <s v=" Tanzania Lemon Super Tea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527992816"/>
    <s v="Monday, August 15, 2022"/>
    <s v="Credit"/>
    <n v="132"/>
    <n v="2"/>
    <n v="1"/>
    <n v="132"/>
    <n v="2"/>
    <n v="1"/>
    <n v="2"/>
    <n v="2"/>
    <d v="2022-08-15T00:00:00"/>
    <x v="132"/>
    <s v="Food"/>
    <x v="1"/>
    <b v="1"/>
    <n v="2"/>
    <n v="1.3333333333333333"/>
    <s v="Keep Healthy "/>
    <s v=" Chocolate Fudge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28001089"/>
    <s v="Monday, August 15, 2022"/>
    <s v="Credit"/>
    <n v="146"/>
    <n v="3.5"/>
    <n v="1"/>
    <n v="146"/>
    <n v="3.5"/>
    <n v="1"/>
    <n v="3.5"/>
    <n v="3.5"/>
    <d v="2022-08-15T00:00:00"/>
    <x v="88"/>
    <s v="Non Carbonated"/>
    <x v="2"/>
    <b v="1"/>
    <n v="3.5"/>
    <n v="2.3333333333333335"/>
    <s v="Starbucks Doubleshot Energy "/>
    <s v=" Mocha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28012488"/>
    <s v="Monday, August 15, 2022"/>
    <s v="Cash"/>
    <n v="135"/>
    <n v="2"/>
    <n v="1"/>
    <n v="135"/>
    <n v="2"/>
    <n v="1"/>
    <n v="2"/>
    <n v="2"/>
    <d v="2022-08-15T00:00:00"/>
    <x v="80"/>
    <s v="Food"/>
    <x v="1"/>
    <b v="1"/>
    <n v="2"/>
    <n v="1.3333333333333333"/>
    <s v="RXBAR "/>
    <s v=" Protein Bar "/>
    <s v=" Peanut Butter"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28013345"/>
    <s v="Monday, August 15, 2022"/>
    <s v="Cash"/>
    <n v="135"/>
    <n v="2"/>
    <n v="1"/>
    <n v="135"/>
    <n v="2"/>
    <n v="1"/>
    <n v="2"/>
    <n v="2"/>
    <d v="2022-08-15T00:00:00"/>
    <x v="80"/>
    <s v="Food"/>
    <x v="1"/>
    <b v="1"/>
    <n v="2"/>
    <n v="1.3333333333333333"/>
    <s v="RXBAR "/>
    <s v=" Protein Bar "/>
    <s v=" Peanut Butter"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28110015"/>
    <s v="Monday, August 15, 2022"/>
    <s v="Cash"/>
    <n v="135"/>
    <n v="2"/>
    <n v="1"/>
    <n v="135"/>
    <n v="2"/>
    <n v="1"/>
    <n v="2"/>
    <n v="2"/>
    <d v="2022-08-15T00:00:00"/>
    <x v="80"/>
    <s v="Food"/>
    <x v="1"/>
    <b v="1"/>
    <n v="2"/>
    <n v="1.3333333333333333"/>
    <s v="RXBAR "/>
    <s v=" Protein Bar "/>
    <s v=" Peanut Butter"/>
    <s v="Monday"/>
    <s v=" August 15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28296269"/>
    <s v="Monday, August 15, 2022"/>
    <s v="Cash"/>
    <n v="137"/>
    <n v="2.5"/>
    <n v="1"/>
    <n v="137"/>
    <n v="2.5"/>
    <n v="1"/>
    <n v="2.5"/>
    <n v="2.5"/>
    <d v="2022-08-15T00:00:00"/>
    <x v="10"/>
    <s v="Food"/>
    <x v="1"/>
    <b v="1"/>
    <n v="2.5"/>
    <n v="1.6666666666666667"/>
    <s v="KitKat "/>
    <s v=" Crisp Wafers"/>
    <m/>
    <s v="Monday"/>
    <s v=" August 15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28301128"/>
    <s v="Monday, August 15, 2022"/>
    <s v="Cash"/>
    <n v="122"/>
    <n v="1.5"/>
    <n v="1"/>
    <n v="122"/>
    <n v="1.5"/>
    <n v="1"/>
    <n v="1.5"/>
    <n v="1.5"/>
    <d v="2022-08-15T00:00:00"/>
    <x v="16"/>
    <s v="Food"/>
    <x v="1"/>
    <b v="1"/>
    <n v="1.5"/>
    <n v="1"/>
    <s v="Cheetos "/>
    <s v=" Fleming Hot Crunchy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28360306"/>
    <s v="Monday, August 15, 2022"/>
    <s v="Credit"/>
    <n v="141"/>
    <n v="2"/>
    <n v="1"/>
    <n v="141"/>
    <n v="2"/>
    <n v="1"/>
    <n v="2"/>
    <n v="2"/>
    <d v="2022-08-15T00:00:00"/>
    <x v="44"/>
    <s v="Carbonated"/>
    <x v="0"/>
    <b v="1"/>
    <n v="2"/>
    <n v="1.3333333333333333"/>
    <s v="Coca Cola "/>
    <s v=" Zero Sugar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528407198"/>
    <s v="Monday, August 15, 2022"/>
    <s v="Credit"/>
    <n v="112"/>
    <n v="1.5"/>
    <n v="1"/>
    <n v="112"/>
    <n v="1.5"/>
    <n v="1"/>
    <n v="1.5"/>
    <n v="3.5"/>
    <d v="2022-08-15T00:00:00"/>
    <x v="117"/>
    <s v="Food"/>
    <x v="1"/>
    <b v="1"/>
    <n v="1.5"/>
    <n v="1"/>
    <s v="Pop Corners "/>
    <s v=" Sea Salt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28407198"/>
    <s v="Monday, August 15, 2022"/>
    <s v="Credit"/>
    <n v="141"/>
    <n v="2"/>
    <n v="1"/>
    <n v="141"/>
    <n v="2"/>
    <n v="1"/>
    <n v="2"/>
    <n v="3.5"/>
    <d v="2022-08-15T00:00:00"/>
    <x v="44"/>
    <s v="Carbonated"/>
    <x v="0"/>
    <b v="1"/>
    <n v="2"/>
    <n v="1.3333333333333333"/>
    <s v="Coca Cola "/>
    <s v=" Zero Sugar"/>
    <m/>
    <s v="Monday"/>
    <s v=" August 15"/>
    <n v="2022"/>
    <n v="6527"/>
  </r>
  <r>
    <s v="Processed"/>
    <s v="VJ300320692"/>
    <s v="EB Public Library"/>
    <s v="EB Public Library x1380"/>
    <n v="40.416893999999999"/>
    <n v="-74.420399000000003"/>
    <s v="KitKat - Crisp Wafers"/>
    <s v="Food"/>
    <n v="15528444939"/>
    <s v="Monday, August 15, 2022"/>
    <s v="Cash"/>
    <n v="138"/>
    <n v="2"/>
    <n v="1"/>
    <n v="138"/>
    <n v="2"/>
    <n v="1"/>
    <n v="2"/>
    <n v="2"/>
    <d v="2022-08-15T00:00:00"/>
    <x v="10"/>
    <s v="Food"/>
    <x v="1"/>
    <b v="1"/>
    <n v="2"/>
    <n v="1.3333333333333333"/>
    <s v="KitKat "/>
    <s v=" Crisp Wafers"/>
    <m/>
    <s v="Monday"/>
    <s v=" August 15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30766333"/>
    <s v="Tuesday, August 16, 2022"/>
    <s v="Cash"/>
    <n v="112"/>
    <n v="1.5"/>
    <n v="1"/>
    <n v="112"/>
    <n v="1.5"/>
    <n v="1"/>
    <n v="1.5"/>
    <n v="1.5"/>
    <d v="2022-08-16T00:00:00"/>
    <x v="60"/>
    <s v="Food"/>
    <x v="1"/>
    <b v="1"/>
    <n v="1.5"/>
    <n v="1"/>
    <s v="SunChips Multigrain "/>
    <s v=" Original"/>
    <m/>
    <s v="Tuesday"/>
    <s v=" August 16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31220106"/>
    <s v="Tuesday, August 16, 2022"/>
    <s v="Cash"/>
    <n v="112"/>
    <n v="1.5"/>
    <n v="1"/>
    <n v="112"/>
    <n v="1.5"/>
    <n v="1"/>
    <n v="1.5"/>
    <n v="1.5"/>
    <d v="2022-08-16T00:00:00"/>
    <x v="60"/>
    <s v="Food"/>
    <x v="1"/>
    <b v="1"/>
    <n v="1.5"/>
    <n v="1"/>
    <s v="SunChips Multigrain "/>
    <s v=" Original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531386071"/>
    <s v="Tuesday, August 16, 2022"/>
    <s v="Cash"/>
    <n v="144"/>
    <n v="2"/>
    <n v="1"/>
    <n v="144"/>
    <n v="2"/>
    <n v="1"/>
    <n v="2"/>
    <n v="2"/>
    <d v="2022-08-16T00:00:00"/>
    <x v="24"/>
    <s v="Water"/>
    <x v="3"/>
    <b v="1"/>
    <n v="2"/>
    <n v="1.3333333333333333"/>
    <s v="S. Pellegrino Sparkling Mineral Water"/>
    <m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31638719"/>
    <s v="Tuesday, August 16, 2022"/>
    <s v="Cash"/>
    <n v="135"/>
    <n v="2"/>
    <n v="1"/>
    <n v="135"/>
    <n v="2"/>
    <n v="1"/>
    <n v="2"/>
    <n v="2"/>
    <d v="2022-08-16T00:00:00"/>
    <x v="80"/>
    <s v="Food"/>
    <x v="1"/>
    <b v="1"/>
    <n v="2"/>
    <n v="1.3333333333333333"/>
    <s v="RXBAR "/>
    <s v=" Protein Bar "/>
    <s v=" Peanut Butter"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31932715"/>
    <s v="Tuesday, August 16, 2022"/>
    <s v="Credit"/>
    <n v="121"/>
    <n v="1.5"/>
    <n v="1"/>
    <n v="121"/>
    <n v="1.5"/>
    <n v="1"/>
    <n v="1.5"/>
    <n v="3.5"/>
    <d v="2022-08-16T00:00:00"/>
    <x v="48"/>
    <s v="Food"/>
    <x v="1"/>
    <b v="1"/>
    <n v="1.5"/>
    <n v="1"/>
    <s v="CheezIt "/>
    <s v=" Original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31932715"/>
    <s v="Tuesday, August 16, 2022"/>
    <s v="Credit"/>
    <n v="140"/>
    <n v="2"/>
    <n v="1"/>
    <n v="140"/>
    <n v="2"/>
    <n v="1"/>
    <n v="2"/>
    <n v="3.5"/>
    <d v="2022-08-16T00:00:00"/>
    <x v="93"/>
    <s v="Non Carbonated"/>
    <x v="2"/>
    <b v="1"/>
    <n v="2"/>
    <n v="1.3333333333333333"/>
    <s v="Iberia Coconut Water"/>
    <m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532159617"/>
    <s v="Tuesday, August 16, 2022"/>
    <s v="Cash"/>
    <n v="125"/>
    <n v="1.5"/>
    <n v="1"/>
    <n v="125"/>
    <n v="1.5"/>
    <n v="1"/>
    <n v="1.5"/>
    <n v="1.5"/>
    <d v="2022-08-16T00:00:00"/>
    <x v="60"/>
    <s v="Food"/>
    <x v="1"/>
    <b v="1"/>
    <n v="1.5"/>
    <n v="1"/>
    <s v="SunChips Multigrain "/>
    <s v=" Original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5532186207"/>
    <s v="Tuesday, August 16, 2022"/>
    <s v="Cash"/>
    <n v="113"/>
    <n v="1.5"/>
    <n v="1"/>
    <n v="113"/>
    <n v="1.5"/>
    <n v="1"/>
    <n v="1.5"/>
    <n v="1.5"/>
    <d v="2022-08-16T00:00:00"/>
    <x v="43"/>
    <s v="Food"/>
    <x v="1"/>
    <b v="1"/>
    <n v="1.5"/>
    <n v="1"/>
    <s v="Miss Vickie's Potato Chip "/>
    <s v=" Jalapeno"/>
    <m/>
    <s v="Tuesday"/>
    <s v=" August 16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532191391"/>
    <s v="Tuesday, August 16, 2022"/>
    <s v="Cash"/>
    <n v="111"/>
    <n v="1.5"/>
    <n v="1"/>
    <n v="111"/>
    <n v="1.5"/>
    <n v="1"/>
    <n v="1.5"/>
    <n v="1.5"/>
    <d v="2022-08-16T00:00:00"/>
    <x v="60"/>
    <s v="Food"/>
    <x v="1"/>
    <b v="1"/>
    <n v="1.5"/>
    <n v="1"/>
    <s v="SunChips Multigrain "/>
    <s v=" Original"/>
    <m/>
    <s v="Tuesday"/>
    <s v=" August 16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532280997"/>
    <s v="Tuesday, August 16, 2022"/>
    <s v="Credit"/>
    <n v="145"/>
    <n v="2.5"/>
    <n v="1"/>
    <n v="145"/>
    <n v="2.5"/>
    <n v="1"/>
    <n v="2.5"/>
    <n v="2.5"/>
    <d v="2022-08-16T00:00:00"/>
    <x v="152"/>
    <s v="Non Carbonated"/>
    <x v="2"/>
    <b v="1"/>
    <n v="2.5"/>
    <n v="1.6666666666666667"/>
    <s v="Snapple Tea "/>
    <s v=" Lemon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32424264"/>
    <s v="Tuesday, August 16, 2022"/>
    <s v="Credit"/>
    <n v="110"/>
    <n v="1.5"/>
    <n v="1"/>
    <n v="110"/>
    <n v="1.5"/>
    <n v="1"/>
    <n v="1.5"/>
    <n v="1.5"/>
    <d v="2022-08-16T00:00:00"/>
    <x v="35"/>
    <s v="Food"/>
    <x v="1"/>
    <b v="1"/>
    <n v="1.5"/>
    <n v="1"/>
    <s v="SunChips Multigrain "/>
    <s v=" Harvest Cheddar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eapoint Farms Dry Roasted Edamame - Wasabi"/>
    <s v="Food"/>
    <n v="15532434571"/>
    <s v="Tuesday, August 16, 2022"/>
    <s v="Credit"/>
    <n v="133"/>
    <n v="2.5"/>
    <n v="1"/>
    <n v="133"/>
    <n v="2.5"/>
    <n v="1"/>
    <n v="2.5"/>
    <n v="2.5"/>
    <d v="2022-08-16T00:00:00"/>
    <x v="6"/>
    <s v="Food"/>
    <x v="1"/>
    <b v="1"/>
    <n v="2.5"/>
    <n v="1.6666666666666667"/>
    <s v="Seapoint Farms Dry Roasted Edamame "/>
    <s v=" Wasabi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32439995"/>
    <s v="Tuesday, August 16, 2022"/>
    <s v="Credit"/>
    <n v="148"/>
    <n v="3"/>
    <n v="1"/>
    <n v="148"/>
    <n v="3"/>
    <n v="1"/>
    <n v="3"/>
    <n v="3"/>
    <d v="2022-08-16T00:00:00"/>
    <x v="106"/>
    <s v="Carbonated"/>
    <x v="0"/>
    <b v="1"/>
    <n v="3"/>
    <n v="2"/>
    <s v="Starbucks Refresher "/>
    <s v=" Real Coconut Water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32468260"/>
    <s v="Tuesday, August 16, 2022"/>
    <s v="Cash"/>
    <n v="110"/>
    <n v="1.5"/>
    <n v="1"/>
    <n v="110"/>
    <n v="1.5"/>
    <n v="1"/>
    <n v="1.5"/>
    <n v="1.5"/>
    <d v="2022-08-16T00:00:00"/>
    <x v="35"/>
    <s v="Food"/>
    <x v="1"/>
    <b v="1"/>
    <n v="1.5"/>
    <n v="1"/>
    <s v="SunChips Multigrain "/>
    <s v=" Harvest Cheddar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32670415"/>
    <s v="Tuesday, August 16, 2022"/>
    <s v="Cash"/>
    <n v="140"/>
    <n v="2"/>
    <n v="1"/>
    <n v="140"/>
    <n v="2"/>
    <n v="1"/>
    <n v="2"/>
    <n v="2"/>
    <d v="2022-08-16T00:00:00"/>
    <x v="93"/>
    <s v="Non Carbonated"/>
    <x v="2"/>
    <b v="1"/>
    <n v="2"/>
    <n v="1.3333333333333333"/>
    <s v="Iberia Coconut Water"/>
    <m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532734467"/>
    <s v="Tuesday, August 16, 2022"/>
    <s v="Credit"/>
    <n v="120"/>
    <n v="2.5"/>
    <n v="1"/>
    <n v="120"/>
    <n v="2.5"/>
    <n v="1"/>
    <n v="2.5"/>
    <n v="4"/>
    <d v="2022-08-16T00:00:00"/>
    <x v="137"/>
    <s v="Food"/>
    <x v="1"/>
    <b v="1"/>
    <n v="2.5"/>
    <n v="1.6666666666666667"/>
    <s v="Snyder's of Hanover Pretzel Pieces "/>
    <s v=" Hot Buff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532734467"/>
    <s v="Tuesday, August 16, 2022"/>
    <s v="Credit"/>
    <n v="124"/>
    <n v="1.5"/>
    <n v="1"/>
    <n v="124"/>
    <n v="1.5"/>
    <n v="1"/>
    <n v="1.5"/>
    <n v="4"/>
    <d v="2022-08-16T00:00:00"/>
    <x v="86"/>
    <s v="Food"/>
    <x v="1"/>
    <b v="1"/>
    <n v="1.5"/>
    <n v="1"/>
    <s v="CheezIt "/>
    <s v=" Cheddar Sour Cream and Onion"/>
    <m/>
    <s v="Tuesday"/>
    <s v=" August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32915581"/>
    <s v="Tuesday, August 16, 2022"/>
    <s v="Cash"/>
    <n v="138"/>
    <n v="2.5"/>
    <n v="1"/>
    <n v="138"/>
    <n v="2.5"/>
    <n v="1"/>
    <n v="2.5"/>
    <n v="2.5"/>
    <d v="2022-08-16T00:00:00"/>
    <x v="10"/>
    <s v="Food"/>
    <x v="1"/>
    <b v="1"/>
    <n v="2.5"/>
    <n v="1.6666666666666667"/>
    <s v="KitKat "/>
    <s v=" Crisp Wafers"/>
    <m/>
    <s v="Tuesday"/>
    <s v=" August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32916659"/>
    <s v="Tuesday, August 16, 2022"/>
    <s v="Cash"/>
    <n v="137"/>
    <n v="2.5"/>
    <n v="1"/>
    <n v="137"/>
    <n v="2.5"/>
    <n v="1"/>
    <n v="2.5"/>
    <n v="2.5"/>
    <d v="2022-08-16T00:00:00"/>
    <x v="10"/>
    <s v="Food"/>
    <x v="1"/>
    <b v="1"/>
    <n v="2.5"/>
    <n v="1.6666666666666667"/>
    <s v="KitKat "/>
    <s v=" Crisp Wafers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33150040"/>
    <s v="Tuesday, August 16, 2022"/>
    <s v="Cash"/>
    <n v="122"/>
    <n v="1.25"/>
    <n v="1"/>
    <n v="122"/>
    <n v="1.25"/>
    <n v="1"/>
    <n v="1.25"/>
    <n v="1.25"/>
    <d v="2022-08-16T00:00:00"/>
    <x v="139"/>
    <s v="Food"/>
    <x v="1"/>
    <b v="1"/>
    <n v="1.25"/>
    <n v="0.83333333333333337"/>
    <s v="Goldfish Baked "/>
    <s v=" Cheddar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533152167"/>
    <s v="Tuesday, August 16, 2022"/>
    <s v="Cash"/>
    <n v="112"/>
    <n v="1.5"/>
    <n v="1"/>
    <n v="112"/>
    <n v="1.5"/>
    <n v="1"/>
    <n v="1.5"/>
    <n v="1.5"/>
    <d v="2022-08-16T00:00:00"/>
    <x v="117"/>
    <s v="Food"/>
    <x v="1"/>
    <b v="1"/>
    <n v="1.5"/>
    <n v="1"/>
    <s v="Pop Corners "/>
    <s v=" Sea Salt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5533156109"/>
    <s v="Tuesday, August 16, 2022"/>
    <s v="Cash"/>
    <n v="113"/>
    <n v="1.5"/>
    <n v="1"/>
    <n v="113"/>
    <n v="1.5"/>
    <n v="1"/>
    <n v="1.5"/>
    <n v="1.5"/>
    <d v="2022-08-16T00:00:00"/>
    <x v="43"/>
    <s v="Food"/>
    <x v="1"/>
    <b v="1"/>
    <n v="1.5"/>
    <n v="1"/>
    <s v="Miss Vickie's Potato Chip "/>
    <s v=" Jalapeno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533250975"/>
    <s v="Tuesday, August 16, 2022"/>
    <s v="Cash"/>
    <n v="130"/>
    <n v="2"/>
    <n v="1"/>
    <n v="130"/>
    <n v="2"/>
    <n v="1"/>
    <n v="2"/>
    <n v="2"/>
    <d v="2022-08-16T00:00:00"/>
    <x v="21"/>
    <s v="Food"/>
    <x v="1"/>
    <b v="1"/>
    <n v="2"/>
    <n v="1.3333333333333333"/>
    <s v="Robert Irvine's "/>
    <s v=" Fit Crunch "/>
    <s v="  Chocolate Pea"/>
    <s v="Tuesday"/>
    <s v=" August 16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533272112"/>
    <s v="Tuesday, August 16, 2022"/>
    <s v="Cash"/>
    <n v="141"/>
    <n v="1.5"/>
    <n v="1"/>
    <n v="141"/>
    <n v="1.5"/>
    <n v="1"/>
    <n v="1.5"/>
    <n v="1.5"/>
    <d v="2022-08-16T00:00:00"/>
    <x v="150"/>
    <s v="Cell is Blank - Dis-regard"/>
    <x v="0"/>
    <b v="1"/>
    <n v="1.5"/>
    <n v="1"/>
    <s v="Canada Dry "/>
    <s v=" Ginger Ale &amp; Lemonde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33471617"/>
    <s v="Tuesday, August 16, 2022"/>
    <s v="Cash"/>
    <n v="122"/>
    <n v="1.25"/>
    <n v="1"/>
    <n v="122"/>
    <n v="1.25"/>
    <n v="1"/>
    <n v="1.25"/>
    <n v="1.25"/>
    <d v="2022-08-16T00:00:00"/>
    <x v="139"/>
    <s v="Food"/>
    <x v="1"/>
    <b v="1"/>
    <n v="1.25"/>
    <n v="0.83333333333333337"/>
    <s v="Goldfish Baked "/>
    <s v=" Cheddar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33485368"/>
    <s v="Tuesday, August 16, 2022"/>
    <s v="Credit"/>
    <n v="148"/>
    <n v="3"/>
    <n v="1"/>
    <n v="148"/>
    <n v="3"/>
    <n v="1"/>
    <n v="3"/>
    <n v="4.5"/>
    <d v="2022-08-16T00:00:00"/>
    <x v="106"/>
    <s v="Carbonated"/>
    <x v="0"/>
    <b v="1"/>
    <n v="3"/>
    <n v="2"/>
    <s v="Starbucks Refresher "/>
    <s v=" Real Coconut Water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33485368"/>
    <s v="Tuesday, August 16, 2022"/>
    <s v="Credit"/>
    <n v="121"/>
    <n v="1.5"/>
    <n v="1"/>
    <n v="121"/>
    <n v="1.5"/>
    <n v="1"/>
    <n v="1.5"/>
    <n v="4.5"/>
    <d v="2022-08-16T00:00:00"/>
    <x v="48"/>
    <s v="Food"/>
    <x v="1"/>
    <b v="1"/>
    <n v="1.5"/>
    <n v="1"/>
    <s v="CheezIt "/>
    <s v=" Original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Miss Vickie's Potato Chip - Jalapeno"/>
    <s v="Food"/>
    <n v="15533523923"/>
    <s v="Tuesday, August 16, 2022"/>
    <s v="Cash"/>
    <n v="113"/>
    <n v="1.5"/>
    <n v="1"/>
    <n v="113"/>
    <n v="1.5"/>
    <n v="1"/>
    <n v="1.5"/>
    <n v="1.5"/>
    <d v="2022-08-16T00:00:00"/>
    <x v="43"/>
    <s v="Food"/>
    <x v="1"/>
    <b v="1"/>
    <n v="1.5"/>
    <n v="1"/>
    <s v="Miss Vickie's Potato Chip "/>
    <s v=" Jalapeno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533547490"/>
    <s v="Tuesday, August 16, 2022"/>
    <s v="Cash"/>
    <n v="120"/>
    <n v="2.5"/>
    <n v="1"/>
    <n v="120"/>
    <n v="2.5"/>
    <n v="1"/>
    <n v="2.5"/>
    <n v="2.5"/>
    <d v="2022-08-16T00:00:00"/>
    <x v="137"/>
    <s v="Food"/>
    <x v="1"/>
    <b v="1"/>
    <n v="2.5"/>
    <n v="1.6666666666666667"/>
    <s v="Snyder's of Hanover Pretzel Pieces "/>
    <s v=" Hot Buff"/>
    <m/>
    <s v="Tuesday"/>
    <s v=" August 16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33555454"/>
    <s v="Tuesday, August 16, 2022"/>
    <s v="Cash"/>
    <n v="138"/>
    <n v="2.5"/>
    <n v="1"/>
    <n v="138"/>
    <n v="2.5"/>
    <n v="1"/>
    <n v="2.5"/>
    <n v="2.5"/>
    <d v="2022-08-16T00:00:00"/>
    <x v="10"/>
    <s v="Food"/>
    <x v="1"/>
    <b v="1"/>
    <n v="2.5"/>
    <n v="1.6666666666666667"/>
    <s v="KitKat "/>
    <s v=" Crisp Wafers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Teddy Grahams - Go Paks"/>
    <m/>
    <n v="15533609999"/>
    <s v="Tuesday, August 16, 2022"/>
    <s v="Cash"/>
    <n v="160"/>
    <n v="4"/>
    <n v="1"/>
    <n v="160"/>
    <n v="4"/>
    <n v="1"/>
    <n v="4"/>
    <n v="4"/>
    <d v="2022-08-16T00:00:00"/>
    <x v="144"/>
    <s v="Cell is Blank - Dis-regard"/>
    <x v="1"/>
    <b v="1"/>
    <n v="4"/>
    <n v="2.6666666666666665"/>
    <s v="Teddy Grahams "/>
    <s v=" Go Paks"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33615444"/>
    <s v="Tuesday, August 16, 2022"/>
    <s v="Cash"/>
    <n v="141"/>
    <n v="2"/>
    <n v="1"/>
    <n v="141"/>
    <n v="2"/>
    <n v="1"/>
    <n v="2"/>
    <n v="2"/>
    <d v="2022-08-16T00:00:00"/>
    <x v="44"/>
    <s v="Carbonated"/>
    <x v="0"/>
    <b v="1"/>
    <n v="2"/>
    <n v="1.3333333333333333"/>
    <s v="Coca Cola "/>
    <s v=" Zero Sugar"/>
    <m/>
    <s v="Tuesday"/>
    <s v=" August 16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33846344"/>
    <s v="Tuesday, August 16, 2022"/>
    <s v="Cash"/>
    <n v="144"/>
    <n v="1.5"/>
    <n v="1"/>
    <n v="144"/>
    <n v="1.5"/>
    <n v="1"/>
    <n v="1.5"/>
    <n v="1.5"/>
    <d v="2022-08-16T00:00:00"/>
    <x v="29"/>
    <s v="Water"/>
    <x v="3"/>
    <b v="1"/>
    <n v="1.5"/>
    <n v="1"/>
    <s v="Poland Springs Water"/>
    <m/>
    <m/>
    <s v="Tuesday"/>
    <s v=" August 16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533998779"/>
    <s v="Tuesday, August 16, 2022"/>
    <s v="Credit"/>
    <n v="162"/>
    <n v="3"/>
    <n v="1"/>
    <n v="162"/>
    <n v="3"/>
    <n v="1"/>
    <n v="3"/>
    <n v="3"/>
    <d v="2022-08-16T00:00:00"/>
    <x v="155"/>
    <s v="Food"/>
    <x v="1"/>
    <b v="1"/>
    <n v="3"/>
    <n v="2"/>
    <s v="Pringles "/>
    <s v=" Sour Cream &amp; Onion"/>
    <m/>
    <s v="Tuesday"/>
    <s v=" August 16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535040784"/>
    <s v="Wednesday, August 17, 2022"/>
    <s v="Cash"/>
    <n v="110"/>
    <n v="2"/>
    <n v="1"/>
    <n v="110"/>
    <n v="2"/>
    <n v="1"/>
    <n v="2"/>
    <n v="2"/>
    <d v="2022-08-16T00:00:00"/>
    <x v="72"/>
    <s v="Food"/>
    <x v="1"/>
    <b v="1"/>
    <n v="2"/>
    <n v="1.3333333333333333"/>
    <s v="Munchies Snack mix Flaming Hot"/>
    <m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35042037"/>
    <s v="Wednesday, August 17, 2022"/>
    <s v="Cash"/>
    <n v="123"/>
    <n v="1.5"/>
    <n v="1"/>
    <n v="123"/>
    <n v="1.5"/>
    <n v="1"/>
    <n v="1.5"/>
    <n v="1.5"/>
    <d v="2022-08-16T00:00:00"/>
    <x v="75"/>
    <s v="Food"/>
    <x v="1"/>
    <b v="1"/>
    <n v="1.5"/>
    <n v="1"/>
    <s v="Cheetos Flaming Hot Limon Crunchy"/>
    <m/>
    <m/>
    <s v="Wednesday"/>
    <s v=" August 17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35313187"/>
    <s v="Wednesday, August 17, 2022"/>
    <s v="Cash"/>
    <n v="112"/>
    <n v="1.5"/>
    <n v="1"/>
    <n v="112"/>
    <n v="1.5"/>
    <n v="1"/>
    <n v="1.5"/>
    <n v="1.5"/>
    <d v="2022-08-17T00:00:00"/>
    <x v="60"/>
    <s v="Food"/>
    <x v="1"/>
    <b v="1"/>
    <n v="1.5"/>
    <n v="1"/>
    <s v="SunChips Multigrain "/>
    <s v=" Original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535694566"/>
    <s v="Wednesday, August 17, 2022"/>
    <s v="Credit"/>
    <n v="144"/>
    <n v="2"/>
    <n v="1"/>
    <n v="144"/>
    <n v="2"/>
    <n v="1"/>
    <n v="2"/>
    <n v="6"/>
    <d v="2022-08-17T00:00:00"/>
    <x v="24"/>
    <s v="Water"/>
    <x v="3"/>
    <b v="1"/>
    <n v="2"/>
    <n v="1.3333333333333333"/>
    <s v="S. Pellegrino Sparkling Mineral Water"/>
    <m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35694566"/>
    <s v="Wednesday, August 17, 2022"/>
    <s v="Credit"/>
    <n v="134"/>
    <n v="2"/>
    <n v="2"/>
    <n v="134"/>
    <n v="2"/>
    <n v="2"/>
    <n v="4"/>
    <n v="6"/>
    <d v="2022-08-17T00:00:00"/>
    <x v="11"/>
    <s v="Food"/>
    <x v="1"/>
    <b v="1"/>
    <n v="2"/>
    <n v="1.3333333333333333"/>
    <s v="Wonderful Pistachios "/>
    <s v=" Variety"/>
    <m/>
    <s v="Wednesday"/>
    <s v=" August 17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535838147"/>
    <s v="Wednesday, August 17, 2022"/>
    <s v="Cash"/>
    <n v="111"/>
    <n v="1.5"/>
    <n v="1"/>
    <n v="111"/>
    <n v="1.5"/>
    <n v="1"/>
    <n v="1.5"/>
    <n v="1.5"/>
    <d v="2022-08-17T00:00:00"/>
    <x v="60"/>
    <s v="Food"/>
    <x v="1"/>
    <b v="1"/>
    <n v="1.5"/>
    <n v="1"/>
    <s v="SunChips Multigrain "/>
    <s v=" Original"/>
    <m/>
    <s v="Wednesday"/>
    <s v=" August 17"/>
    <n v="2022"/>
    <n v="6527"/>
  </r>
  <r>
    <s v="Processed"/>
    <s v="VJ300205292"/>
    <s v="Brunswick Sq Mall"/>
    <s v="BSQ Mall x1364 - Zales"/>
    <n v="40.423690999999998"/>
    <n v="-74.380831999999998"/>
    <s v="Canada Dry - Ginger Ale &amp; Lemonde"/>
    <m/>
    <n v="15537101056"/>
    <s v="Wednesday, August 17, 2022"/>
    <s v="Credit"/>
    <n v="141"/>
    <n v="1.5"/>
    <n v="1"/>
    <n v="141"/>
    <n v="1.5"/>
    <n v="1"/>
    <n v="1.5"/>
    <n v="1.5"/>
    <d v="2022-08-17T00:00:00"/>
    <x v="150"/>
    <s v="Cell is Blank - Dis-regard"/>
    <x v="0"/>
    <b v="1"/>
    <n v="1.5"/>
    <n v="1"/>
    <s v="Canada Dry "/>
    <s v=" Ginger Ale &amp; Lemonde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537218495"/>
    <s v="Wednesday, August 17, 2022"/>
    <s v="Cash"/>
    <n v="158"/>
    <n v="2.5"/>
    <n v="1"/>
    <n v="158"/>
    <n v="2.5"/>
    <n v="1"/>
    <n v="2.5"/>
    <n v="2.5"/>
    <d v="2022-08-17T00:00:00"/>
    <x v="134"/>
    <s v="Food"/>
    <x v="1"/>
    <b v="1"/>
    <n v="2.5"/>
    <n v="1.6666666666666667"/>
    <s v="Lenny &amp; Larrys "/>
    <s v=" Chocolate Chip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37228953"/>
    <s v="Wednesday, August 17, 2022"/>
    <s v="Cash"/>
    <n v="110"/>
    <n v="1.5"/>
    <n v="1"/>
    <n v="110"/>
    <n v="1.5"/>
    <n v="1"/>
    <n v="1.5"/>
    <n v="1.5"/>
    <d v="2022-08-17T00:00:00"/>
    <x v="35"/>
    <s v="Food"/>
    <x v="1"/>
    <b v="1"/>
    <n v="1.5"/>
    <n v="1"/>
    <s v="SunChips Multigrain "/>
    <s v=" Harvest Cheddar"/>
    <m/>
    <s v="Wednesday"/>
    <s v=" August 17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37234596"/>
    <s v="Wednesday, August 17, 2022"/>
    <s v="Cash"/>
    <n v="112"/>
    <n v="1.5"/>
    <n v="1"/>
    <n v="112"/>
    <n v="1.5"/>
    <n v="1"/>
    <n v="1.5"/>
    <n v="1.5"/>
    <d v="2022-08-17T00:00:00"/>
    <x v="60"/>
    <s v="Food"/>
    <x v="1"/>
    <b v="1"/>
    <n v="1.5"/>
    <n v="1"/>
    <s v="SunChips Multigrain "/>
    <s v=" Original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Pop Corners - Sea Salt"/>
    <s v="Food"/>
    <n v="15537422766"/>
    <s v="Wednesday, August 17, 2022"/>
    <s v="Cash"/>
    <n v="112"/>
    <n v="1.5"/>
    <n v="1"/>
    <n v="112"/>
    <n v="1.5"/>
    <n v="1"/>
    <n v="1.5"/>
    <n v="1.5"/>
    <d v="2022-08-17T00:00:00"/>
    <x v="117"/>
    <s v="Food"/>
    <x v="1"/>
    <b v="1"/>
    <n v="1.5"/>
    <n v="1"/>
    <s v="Pop Corners "/>
    <s v=" Sea Salt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37443737"/>
    <s v="Wednesday, August 17, 2022"/>
    <s v="Cash"/>
    <n v="121"/>
    <n v="1.5"/>
    <n v="1"/>
    <n v="121"/>
    <n v="1.5"/>
    <n v="1"/>
    <n v="1.5"/>
    <n v="1.5"/>
    <d v="2022-08-17T00:00:00"/>
    <x v="48"/>
    <s v="Food"/>
    <x v="1"/>
    <b v="1"/>
    <n v="1.5"/>
    <n v="1"/>
    <s v="CheezIt "/>
    <s v=" Original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37480162"/>
    <s v="Wednesday, August 17, 2022"/>
    <s v="Cash"/>
    <n v="122"/>
    <n v="1.25"/>
    <n v="1"/>
    <n v="122"/>
    <n v="1.25"/>
    <n v="1"/>
    <n v="1.25"/>
    <n v="1.25"/>
    <d v="2022-08-17T00:00:00"/>
    <x v="139"/>
    <s v="Food"/>
    <x v="1"/>
    <b v="1"/>
    <n v="1.25"/>
    <n v="0.83333333333333337"/>
    <s v="Goldfish Baked "/>
    <s v=" Cheddar"/>
    <m/>
    <s v="Wednesday"/>
    <s v=" August 1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537560527"/>
    <s v="Wednesday, August 17, 2022"/>
    <s v="Credit"/>
    <n v="138"/>
    <n v="2"/>
    <n v="1"/>
    <n v="138"/>
    <n v="2"/>
    <n v="1"/>
    <n v="2"/>
    <n v="3.5"/>
    <d v="2022-08-17T00:00:00"/>
    <x v="11"/>
    <s v="Food"/>
    <x v="1"/>
    <b v="1"/>
    <n v="2"/>
    <n v="1.3333333333333333"/>
    <s v="Wonderful Pistachios "/>
    <s v=" Variety"/>
    <m/>
    <s v="Wednesday"/>
    <s v=" August 17"/>
    <n v="2022"/>
    <n v="6527"/>
  </r>
  <r>
    <s v="Processed"/>
    <s v="VJ300320686"/>
    <s v="Earle Asphalt"/>
    <s v="Earle Asphalt x1371"/>
    <n v="35.2750871"/>
    <n v="-90.466769400000004"/>
    <s v="Pop Corners - Kettle Corn"/>
    <s v="Food"/>
    <n v="15537560527"/>
    <s v="Wednesday, August 17, 2022"/>
    <s v="Credit"/>
    <n v="113"/>
    <n v="1.5"/>
    <n v="1"/>
    <n v="113"/>
    <n v="1.5"/>
    <n v="1"/>
    <n v="1.5"/>
    <n v="3.5"/>
    <d v="2022-08-17T00:00:00"/>
    <x v="113"/>
    <s v="Food"/>
    <x v="1"/>
    <b v="1"/>
    <n v="1.5"/>
    <n v="1"/>
    <s v="Pop Corners "/>
    <s v=" Kettle Corn"/>
    <m/>
    <s v="Wednesday"/>
    <s v=" August 17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537632560"/>
    <s v="Wednesday, August 17, 2022"/>
    <s v="Credit"/>
    <n v="138"/>
    <n v="2"/>
    <n v="1"/>
    <n v="138"/>
    <n v="2"/>
    <n v="1"/>
    <n v="2"/>
    <n v="2"/>
    <d v="2022-08-17T00:00:00"/>
    <x v="11"/>
    <s v="Food"/>
    <x v="1"/>
    <b v="1"/>
    <n v="2"/>
    <n v="1.3333333333333333"/>
    <s v="Wonderful Pistachios "/>
    <s v=" Variety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37651953"/>
    <s v="Wednesday, August 17, 2022"/>
    <s v="Credit"/>
    <n v="122"/>
    <n v="1.25"/>
    <n v="1"/>
    <n v="122"/>
    <n v="1.25"/>
    <n v="1"/>
    <n v="1.25"/>
    <n v="3.75"/>
    <d v="2022-08-17T00:00:00"/>
    <x v="139"/>
    <s v="Food"/>
    <x v="1"/>
    <b v="1"/>
    <n v="1.25"/>
    <n v="0.83333333333333337"/>
    <s v="Goldfish Baked "/>
    <s v=" Cheddar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537651953"/>
    <s v="Wednesday, August 17, 2022"/>
    <s v="Credit"/>
    <n v="114"/>
    <n v="2.5"/>
    <n v="1"/>
    <n v="114"/>
    <n v="2.5"/>
    <n v="1"/>
    <n v="2.5"/>
    <n v="3.75"/>
    <d v="2022-08-17T00:00:00"/>
    <x v="147"/>
    <s v="Food"/>
    <x v="1"/>
    <b v="1"/>
    <n v="2.5"/>
    <n v="1.6666666666666667"/>
    <s v="Snyder's of Hanover Pretzel Pieces "/>
    <s v=" Cheddar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538360807"/>
    <s v="Wednesday, August 17, 2022"/>
    <s v="Credit"/>
    <n v="144"/>
    <n v="2"/>
    <n v="1"/>
    <n v="144"/>
    <n v="2"/>
    <n v="1"/>
    <n v="2"/>
    <n v="2"/>
    <d v="2022-08-17T00:00:00"/>
    <x v="24"/>
    <s v="Water"/>
    <x v="3"/>
    <b v="1"/>
    <n v="2"/>
    <n v="1.3333333333333333"/>
    <s v="S. Pellegrino Sparkling Mineral Water"/>
    <m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538374391"/>
    <s v="Wednesday, August 17, 2022"/>
    <s v="Cash"/>
    <n v="110"/>
    <n v="2"/>
    <n v="1"/>
    <n v="110"/>
    <n v="2"/>
    <n v="1"/>
    <n v="2"/>
    <n v="2"/>
    <d v="2022-08-17T00:00:00"/>
    <x v="72"/>
    <s v="Food"/>
    <x v="1"/>
    <b v="1"/>
    <n v="2"/>
    <n v="1.3333333333333333"/>
    <s v="Munchies Snack mix Flaming Hot"/>
    <m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538375566"/>
    <s v="Wednesday, August 17, 2022"/>
    <s v="Cash"/>
    <n v="130"/>
    <n v="1.5"/>
    <n v="1"/>
    <n v="130"/>
    <n v="1.5"/>
    <n v="1"/>
    <n v="1.5"/>
    <n v="1.5"/>
    <d v="2022-08-17T00:00:00"/>
    <x v="149"/>
    <s v="Food"/>
    <x v="1"/>
    <b v="1"/>
    <n v="1.5"/>
    <n v="1"/>
    <s v="Nature's Bakery Fig Bar "/>
    <s v=" Raspberry"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38376544"/>
    <s v="Wednesday, August 17, 2022"/>
    <s v="Cash"/>
    <n v="131"/>
    <n v="1.5"/>
    <n v="1"/>
    <n v="131"/>
    <n v="1.5"/>
    <n v="1"/>
    <n v="1.5"/>
    <n v="1.5"/>
    <d v="2022-08-17T00:00:00"/>
    <x v="148"/>
    <s v="Food"/>
    <x v="1"/>
    <b v="1"/>
    <n v="1.5"/>
    <n v="1"/>
    <s v="Nature's Bakery Fig Bar "/>
    <s v=" Blueberry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538414069"/>
    <s v="Wednesday, August 17, 2022"/>
    <s v="Cash"/>
    <n v="125"/>
    <n v="1.5"/>
    <n v="1"/>
    <n v="125"/>
    <n v="1.5"/>
    <n v="1"/>
    <n v="1.5"/>
    <n v="1.5"/>
    <d v="2022-08-17T00:00:00"/>
    <x v="60"/>
    <s v="Food"/>
    <x v="1"/>
    <b v="1"/>
    <n v="1.5"/>
    <n v="1"/>
    <s v="SunChips Multigrain "/>
    <s v=" Original"/>
    <m/>
    <s v="Wednesday"/>
    <s v=" August 17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538440465"/>
    <s v="Wednesday, August 17, 2022"/>
    <s v="Credit"/>
    <n v="122"/>
    <n v="1.5"/>
    <n v="1"/>
    <n v="122"/>
    <n v="1.5"/>
    <n v="1"/>
    <n v="1.5"/>
    <n v="5"/>
    <d v="2022-08-17T00:00:00"/>
    <x v="18"/>
    <s v="Food"/>
    <x v="1"/>
    <b v="1"/>
    <n v="1.5"/>
    <n v="1"/>
    <s v="Oreo Mini"/>
    <m/>
    <m/>
    <s v="Wednesday"/>
    <s v=" August 17"/>
    <n v="2022"/>
    <n v="6527"/>
  </r>
  <r>
    <s v="Processed"/>
    <s v="VJ300320611"/>
    <s v="Brunswick Sq Mall"/>
    <s v="BSQ Mall x1366 - ATT"/>
    <n v="40.423690999999998"/>
    <n v="-74.380831999999998"/>
    <s v="Starbucks Doubleshot Energy - Coffee"/>
    <m/>
    <n v="15538440465"/>
    <s v="Wednesday, August 17, 2022"/>
    <s v="Credit"/>
    <n v="146"/>
    <n v="3.5"/>
    <n v="1"/>
    <n v="146"/>
    <n v="3.5"/>
    <n v="1"/>
    <n v="3.5"/>
    <n v="5"/>
    <d v="2022-08-17T00:00:00"/>
    <x v="146"/>
    <s v="Cell is Blank - Dis-regard"/>
    <x v="2"/>
    <b v="1"/>
    <n v="3.5"/>
    <n v="2.3333333333333335"/>
    <s v="Starbucks Doubleshot Energy "/>
    <s v=" Coffee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38557713"/>
    <s v="Wednesday, August 17, 2022"/>
    <s v="Cash"/>
    <n v="111"/>
    <n v="1.5"/>
    <n v="1"/>
    <n v="111"/>
    <n v="1.5"/>
    <n v="1"/>
    <n v="1.5"/>
    <n v="1.5"/>
    <d v="2022-08-17T00:00:00"/>
    <x v="13"/>
    <s v="Food"/>
    <x v="1"/>
    <b v="1"/>
    <n v="1.5"/>
    <n v="1"/>
    <s v="Miss Vickie's Potato Chip "/>
    <s v=" Sea Salt Original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Lenny &amp; Larrys - Chocolate Chip"/>
    <s v="Food"/>
    <n v="15538561844"/>
    <s v="Wednesday, August 17, 2022"/>
    <s v="Cash"/>
    <n v="158"/>
    <n v="2.5"/>
    <n v="1"/>
    <n v="158"/>
    <n v="2.5"/>
    <n v="1"/>
    <n v="2.5"/>
    <n v="2.5"/>
    <d v="2022-08-17T00:00:00"/>
    <x v="134"/>
    <s v="Food"/>
    <x v="1"/>
    <b v="1"/>
    <n v="2.5"/>
    <n v="1.6666666666666667"/>
    <s v="Lenny &amp; Larrys "/>
    <s v=" Chocolate Chip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38570630"/>
    <s v="Wednesday, August 17, 2022"/>
    <s v="Cash"/>
    <n v="121"/>
    <n v="1.5"/>
    <n v="1"/>
    <n v="121"/>
    <n v="1.5"/>
    <n v="1"/>
    <n v="1.5"/>
    <n v="1.5"/>
    <d v="2022-08-17T00:00:00"/>
    <x v="48"/>
    <s v="Food"/>
    <x v="1"/>
    <b v="1"/>
    <n v="1.5"/>
    <n v="1"/>
    <s v="CheezIt "/>
    <s v=" Original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38589478"/>
    <s v="Wednesday, August 17, 2022"/>
    <s v="Cash"/>
    <n v="121"/>
    <n v="1.5"/>
    <n v="1"/>
    <n v="121"/>
    <n v="1.5"/>
    <n v="1"/>
    <n v="1.5"/>
    <n v="1.5"/>
    <d v="2022-08-17T00:00:00"/>
    <x v="48"/>
    <s v="Food"/>
    <x v="1"/>
    <b v="1"/>
    <n v="1.5"/>
    <n v="1"/>
    <s v="CheezIt "/>
    <s v=" Original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538893567"/>
    <s v="Wednesday, August 17, 2022"/>
    <s v="Credit"/>
    <n v="130"/>
    <n v="2"/>
    <n v="1"/>
    <n v="130"/>
    <n v="2"/>
    <n v="1"/>
    <n v="2"/>
    <n v="2"/>
    <d v="2022-08-17T00:00:00"/>
    <x v="21"/>
    <s v="Food"/>
    <x v="1"/>
    <b v="1"/>
    <n v="2"/>
    <n v="1.3333333333333333"/>
    <s v="Robert Irvine's "/>
    <s v=" Fit Crunch "/>
    <s v="  Chocolate Pea"/>
    <s v="Wednesday"/>
    <s v=" August 17"/>
    <n v="2022"/>
    <n v="6527"/>
  </r>
  <r>
    <s v="Processed"/>
    <s v="VJ300320611"/>
    <s v="Brunswick Sq Mall"/>
    <s v="BSQ Mall x1366 - ATT"/>
    <n v="40.423690999999998"/>
    <n v="-74.380831999999998"/>
    <s v="Seapoint Farms Dry Roasted Edamame - Wasabi"/>
    <s v="Food"/>
    <n v="15538974642"/>
    <s v="Wednesday, August 17, 2022"/>
    <s v="Cash"/>
    <n v="135"/>
    <n v="2"/>
    <n v="1"/>
    <n v="135"/>
    <n v="2"/>
    <n v="1"/>
    <n v="2"/>
    <n v="2"/>
    <d v="2022-08-17T00:00:00"/>
    <x v="6"/>
    <s v="Food"/>
    <x v="1"/>
    <b v="1"/>
    <n v="2"/>
    <n v="1.3333333333333333"/>
    <s v="Seapoint Farms Dry Roasted Edamame "/>
    <s v=" Wasabi"/>
    <m/>
    <s v="Wednesday"/>
    <s v=" August 17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539008837"/>
    <s v="Wednesday, August 17, 2022"/>
    <s v="Credit"/>
    <n v="146"/>
    <n v="3"/>
    <n v="1"/>
    <n v="146"/>
    <n v="3"/>
    <n v="1"/>
    <n v="3"/>
    <n v="3"/>
    <d v="2022-08-17T00:00:00"/>
    <x v="5"/>
    <s v="Carbonated"/>
    <x v="0"/>
    <b v="1"/>
    <n v="3"/>
    <n v="2"/>
    <s v="Monster Energy Original"/>
    <m/>
    <m/>
    <s v="Wednesday"/>
    <s v=" August 1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39011470"/>
    <s v="Wednesday, August 17, 2022"/>
    <s v="Cash"/>
    <n v="144"/>
    <n v="1.5"/>
    <n v="1"/>
    <n v="144"/>
    <n v="1.5"/>
    <n v="1"/>
    <n v="1.5"/>
    <n v="1.5"/>
    <d v="2022-08-17T00:00:00"/>
    <x v="29"/>
    <s v="Water"/>
    <x v="3"/>
    <b v="1"/>
    <n v="1.5"/>
    <n v="1"/>
    <s v="Poland Springs Water"/>
    <m/>
    <m/>
    <s v="Wednesday"/>
    <s v=" August 17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39014047"/>
    <s v="Wednesday, August 17, 2022"/>
    <s v="Cash"/>
    <n v="144"/>
    <n v="1.5"/>
    <n v="1"/>
    <n v="144"/>
    <n v="1.5"/>
    <n v="1"/>
    <n v="1.5"/>
    <n v="1.5"/>
    <d v="2022-08-17T00:00:00"/>
    <x v="29"/>
    <s v="Water"/>
    <x v="3"/>
    <b v="1"/>
    <n v="1.5"/>
    <n v="1"/>
    <s v="Poland Springs Water"/>
    <m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539046507"/>
    <s v="Wednesday, August 17, 2022"/>
    <s v="Cash"/>
    <n v="110"/>
    <n v="2"/>
    <n v="1"/>
    <n v="110"/>
    <n v="2"/>
    <n v="1"/>
    <n v="2"/>
    <n v="2"/>
    <d v="2022-08-17T00:00:00"/>
    <x v="72"/>
    <s v="Food"/>
    <x v="1"/>
    <b v="1"/>
    <n v="2"/>
    <n v="1.3333333333333333"/>
    <s v="Munchies Snack mix Flaming Hot"/>
    <m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39162791"/>
    <s v="Wednesday, August 17, 2022"/>
    <s v="Cash"/>
    <n v="138"/>
    <n v="2.5"/>
    <n v="1"/>
    <n v="138"/>
    <n v="2.5"/>
    <n v="1"/>
    <n v="2.5"/>
    <n v="2.5"/>
    <d v="2022-08-17T00:00:00"/>
    <x v="10"/>
    <s v="Food"/>
    <x v="1"/>
    <b v="1"/>
    <n v="2.5"/>
    <n v="1.6666666666666667"/>
    <s v="KitKat "/>
    <s v=" Crisp Wafers"/>
    <m/>
    <s v="Wednesday"/>
    <s v=" August 17"/>
    <n v="2022"/>
    <n v="6527"/>
  </r>
  <r>
    <s v="Processed"/>
    <s v="VJ300205292"/>
    <s v="Brunswick Sq Mall"/>
    <s v="BSQ Mall x1364 - Zales"/>
    <n v="40.423690999999998"/>
    <n v="-74.380831999999998"/>
    <s v="Zevia Zero Calorie Energy - Mango Ginger"/>
    <s v="Non Carbonated"/>
    <n v="15539202221"/>
    <s v="Wednesday, August 17, 2022"/>
    <s v="Credit"/>
    <n v="148"/>
    <n v="2.5"/>
    <n v="1"/>
    <n v="148"/>
    <n v="2.5"/>
    <n v="1"/>
    <n v="2.5"/>
    <n v="2.5"/>
    <d v="2022-08-17T00:00:00"/>
    <x v="32"/>
    <s v="Non Carbonated"/>
    <x v="2"/>
    <b v="1"/>
    <n v="2.5"/>
    <n v="1.6666666666666667"/>
    <s v="Zevia Zero Calorie Energy "/>
    <s v=" Mango Ginger"/>
    <m/>
    <s v="Wednesday"/>
    <s v=" August 17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539308248"/>
    <s v="Wednesday, August 17, 2022"/>
    <s v="Credit"/>
    <n v="155"/>
    <n v="4"/>
    <n v="1"/>
    <n v="155"/>
    <n v="4"/>
    <n v="1"/>
    <n v="4"/>
    <n v="4"/>
    <d v="2022-08-17T00:00:00"/>
    <x v="143"/>
    <s v="Cell is Blank - Dis-regard"/>
    <x v="1"/>
    <b v="1"/>
    <n v="4"/>
    <n v="2.6666666666666665"/>
    <s v="Oreo Mini "/>
    <s v=" Go Paks"/>
    <m/>
    <s v="Wednesday"/>
    <s v=" August 17"/>
    <n v="2022"/>
    <n v="6527"/>
  </r>
  <r>
    <s v="Processed"/>
    <s v="VJ300320609"/>
    <s v="GuttenPlans"/>
    <s v="GuttenPlans x1367"/>
    <n v="40.435699999999997"/>
    <n v="-74.125200000000007"/>
    <s v="Munchies Snack mix Flaming Hot"/>
    <s v="Food"/>
    <n v="15539496815"/>
    <s v="Wednesday, August 17, 2022"/>
    <s v="Cash"/>
    <n v="110"/>
    <n v="2"/>
    <n v="1"/>
    <n v="110"/>
    <n v="2"/>
    <n v="1"/>
    <n v="2"/>
    <n v="2"/>
    <d v="2022-08-17T00:00:00"/>
    <x v="72"/>
    <s v="Food"/>
    <x v="1"/>
    <b v="1"/>
    <n v="2"/>
    <n v="1.3333333333333333"/>
    <s v="Munchies Snack mix Flaming Hot"/>
    <m/>
    <m/>
    <s v="Wednesday"/>
    <s v=" August 17"/>
    <n v="2022"/>
    <n v="6527"/>
  </r>
  <r>
    <s v="Processed"/>
    <s v="VJ300320611"/>
    <s v="Brunswick Sq Mall"/>
    <s v="BSQ Mall x1366 - ATT"/>
    <n v="40.423690999999998"/>
    <n v="-74.380831999999998"/>
    <s v="Monster Energy Original"/>
    <s v="Carbonated"/>
    <n v="15541419123"/>
    <s v="Thursday, August 18, 2022"/>
    <s v="Credit"/>
    <n v="147"/>
    <n v="3"/>
    <n v="1"/>
    <n v="147"/>
    <n v="3"/>
    <n v="1"/>
    <n v="3"/>
    <n v="3"/>
    <d v="2022-08-18T00:00:00"/>
    <x v="5"/>
    <s v="Carbonated"/>
    <x v="0"/>
    <b v="1"/>
    <n v="3"/>
    <n v="2"/>
    <s v="Monster Energy Original"/>
    <m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541575910"/>
    <s v="Thursday, August 18, 2022"/>
    <s v="Credit"/>
    <n v="136"/>
    <n v="2"/>
    <n v="1"/>
    <n v="136"/>
    <n v="2"/>
    <n v="1"/>
    <n v="2"/>
    <n v="3.25"/>
    <d v="2022-08-18T00:00:00"/>
    <x v="110"/>
    <s v="Food"/>
    <x v="1"/>
    <b v="1"/>
    <n v="2"/>
    <n v="1.3333333333333333"/>
    <s v="Keto Bar "/>
    <s v=" Creamy Peanut Butter Chocolate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41575910"/>
    <s v="Thursday, August 18, 2022"/>
    <s v="Credit"/>
    <n v="122"/>
    <n v="1.25"/>
    <n v="1"/>
    <n v="122"/>
    <n v="1.25"/>
    <n v="1"/>
    <n v="1.25"/>
    <n v="3.25"/>
    <d v="2022-08-18T00:00:00"/>
    <x v="139"/>
    <s v="Food"/>
    <x v="1"/>
    <b v="1"/>
    <n v="1.25"/>
    <n v="0.83333333333333337"/>
    <s v="Goldfish Baked "/>
    <s v=" Cheddar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541580470"/>
    <s v="Thursday, August 18, 2022"/>
    <s v="Credit"/>
    <n v="164"/>
    <n v="4"/>
    <n v="1"/>
    <n v="164"/>
    <n v="4"/>
    <n v="1"/>
    <n v="4"/>
    <n v="4"/>
    <d v="2022-08-18T00:00:00"/>
    <x v="133"/>
    <s v="Food"/>
    <x v="1"/>
    <b v="1"/>
    <n v="4"/>
    <n v="2.6666666666666665"/>
    <s v="CheezIt "/>
    <s v=" Go Paks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Kinder - Bueno - Crispy Creamy Chocolate"/>
    <s v="Food"/>
    <n v="15541778180"/>
    <s v="Thursday, August 18, 2022"/>
    <s v="Credit"/>
    <n v="139"/>
    <n v="2"/>
    <n v="1"/>
    <n v="139"/>
    <n v="2"/>
    <n v="1"/>
    <n v="2"/>
    <n v="2"/>
    <d v="2022-08-18T00:00:00"/>
    <x v="78"/>
    <s v="Food"/>
    <x v="1"/>
    <b v="1"/>
    <n v="2"/>
    <n v="1.3333333333333333"/>
    <s v="Kinder "/>
    <s v=" Bueno "/>
    <s v=" Crispy Creamy Chocolate"/>
    <s v="Thursday"/>
    <s v=" August 18"/>
    <n v="2022"/>
    <n v="6527"/>
  </r>
  <r>
    <s v="Processed"/>
    <s v="VJ300320686"/>
    <s v="Earle Asphalt"/>
    <s v="Earle Asphalt x1371"/>
    <n v="35.2750871"/>
    <n v="-90.466769400000004"/>
    <s v="Takis - Hot Chilli Pepper &amp; Lime"/>
    <s v="Food"/>
    <n v="15542387002"/>
    <s v="Thursday, August 18, 2022"/>
    <s v="Credit"/>
    <n v="123"/>
    <n v="1.5"/>
    <n v="1"/>
    <n v="123"/>
    <n v="1.5"/>
    <n v="1"/>
    <n v="1.5"/>
    <n v="1.5"/>
    <d v="2022-08-18T00:00:00"/>
    <x v="1"/>
    <s v="Food"/>
    <x v="1"/>
    <b v="1"/>
    <n v="1.5"/>
    <n v="1"/>
    <s v="Takis "/>
    <s v=" Hot Chilli Pepper &amp; Lime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42498459"/>
    <s v="Thursday, August 18, 2022"/>
    <s v="Cash"/>
    <n v="114"/>
    <n v="1.5"/>
    <n v="1"/>
    <n v="114"/>
    <n v="1.5"/>
    <n v="1"/>
    <n v="1.5"/>
    <n v="1.5"/>
    <d v="2022-08-18T00:00:00"/>
    <x v="51"/>
    <s v="Food"/>
    <x v="1"/>
    <b v="1"/>
    <n v="1.5"/>
    <n v="1"/>
    <s v="Miss Vickie's Potato Chip "/>
    <s v=" Smokehouse BBQ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42550278"/>
    <s v="Thursday, August 18, 2022"/>
    <s v="Cash"/>
    <n v="136"/>
    <n v="1.75"/>
    <n v="1"/>
    <n v="136"/>
    <n v="1.75"/>
    <n v="1"/>
    <n v="1.75"/>
    <n v="1.75"/>
    <d v="2022-08-18T00:00:00"/>
    <x v="10"/>
    <s v="Food"/>
    <x v="1"/>
    <b v="1"/>
    <n v="1.75"/>
    <n v="1.1666666666666667"/>
    <s v="KitKat "/>
    <s v=" Crisp Wafers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542555134"/>
    <s v="Thursday, August 18, 2022"/>
    <s v="Cash"/>
    <n v="124"/>
    <n v="1.5"/>
    <n v="1"/>
    <n v="124"/>
    <n v="1.5"/>
    <n v="1"/>
    <n v="1.5"/>
    <n v="1.5"/>
    <d v="2022-08-18T00:00:00"/>
    <x v="68"/>
    <s v="Food"/>
    <x v="1"/>
    <b v="1"/>
    <n v="1.5"/>
    <n v="1"/>
    <s v="CheezIt "/>
    <s v=" Double Cheese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542600344"/>
    <s v="Thursday, August 18, 2022"/>
    <s v="Cash"/>
    <n v="151"/>
    <n v="4"/>
    <n v="1"/>
    <n v="151"/>
    <n v="4"/>
    <n v="1"/>
    <n v="4"/>
    <n v="4"/>
    <d v="2022-08-18T00:00:00"/>
    <x v="133"/>
    <s v="Food"/>
    <x v="1"/>
    <b v="1"/>
    <n v="4"/>
    <n v="2.6666666666666665"/>
    <s v="CheezIt "/>
    <s v=" Go Paks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542839465"/>
    <s v="Thursday, August 18, 2022"/>
    <s v="Cash"/>
    <n v="138"/>
    <n v="2"/>
    <n v="1"/>
    <n v="138"/>
    <n v="2"/>
    <n v="1"/>
    <n v="2"/>
    <n v="2"/>
    <d v="2022-08-18T00:00:00"/>
    <x v="11"/>
    <s v="Food"/>
    <x v="1"/>
    <b v="1"/>
    <n v="2"/>
    <n v="1.3333333333333333"/>
    <s v="Wonderful Pistachios "/>
    <s v=" Variety"/>
    <m/>
    <s v="Thursday"/>
    <s v=" August 18"/>
    <n v="2022"/>
    <n v="6527"/>
  </r>
  <r>
    <s v="Processed"/>
    <s v="VJ300320611"/>
    <s v="Brunswick Sq Mall"/>
    <s v="BSQ Mall x1366 - ATT"/>
    <n v="40.423690999999998"/>
    <n v="-74.380831999999998"/>
    <s v="Oreo Mini"/>
    <s v="Food"/>
    <n v="15542877681"/>
    <s v="Thursday, August 18, 2022"/>
    <s v="Cash"/>
    <n v="122"/>
    <n v="1.5"/>
    <n v="1"/>
    <n v="122"/>
    <n v="1.5"/>
    <n v="1"/>
    <n v="1.5"/>
    <n v="1.5"/>
    <d v="2022-08-18T00:00:00"/>
    <x v="18"/>
    <s v="Food"/>
    <x v="1"/>
    <b v="1"/>
    <n v="1.5"/>
    <n v="1"/>
    <s v="Oreo Mini"/>
    <m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542892171"/>
    <s v="Thursday, August 18, 2022"/>
    <s v="Cash"/>
    <n v="138"/>
    <n v="2"/>
    <n v="1"/>
    <n v="138"/>
    <n v="2"/>
    <n v="1"/>
    <n v="2"/>
    <n v="2"/>
    <d v="2022-08-18T00:00:00"/>
    <x v="11"/>
    <s v="Food"/>
    <x v="1"/>
    <b v="1"/>
    <n v="2"/>
    <n v="1.3333333333333333"/>
    <s v="Wonderful Pistachios "/>
    <s v=" Variety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43092106"/>
    <s v="Thursday, August 18, 2022"/>
    <s v="Cash"/>
    <n v="122"/>
    <n v="1.25"/>
    <n v="1"/>
    <n v="122"/>
    <n v="1.25"/>
    <n v="1"/>
    <n v="1.25"/>
    <n v="1.25"/>
    <d v="2022-08-18T00:00:00"/>
    <x v="139"/>
    <s v="Food"/>
    <x v="1"/>
    <b v="1"/>
    <n v="1.25"/>
    <n v="0.83333333333333337"/>
    <s v="Goldfish Baked "/>
    <s v=" Cheddar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43129577"/>
    <s v="Thursday, August 18, 2022"/>
    <s v="Credit"/>
    <n v="141"/>
    <n v="2"/>
    <n v="1"/>
    <n v="141"/>
    <n v="2"/>
    <n v="1"/>
    <n v="2"/>
    <n v="2"/>
    <d v="2022-08-18T00:00:00"/>
    <x v="44"/>
    <s v="Carbonated"/>
    <x v="0"/>
    <b v="1"/>
    <n v="2"/>
    <n v="1.3333333333333333"/>
    <s v="Coca Cola "/>
    <s v=" Zero Sug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3208987"/>
    <s v="Thursday, August 18, 2022"/>
    <s v="Cash"/>
    <n v="142"/>
    <n v="1.5"/>
    <n v="1"/>
    <n v="142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543227006"/>
    <s v="Thursday, August 18, 2022"/>
    <s v="Cash"/>
    <n v="122"/>
    <n v="1.5"/>
    <n v="1"/>
    <n v="122"/>
    <n v="1.5"/>
    <n v="1"/>
    <n v="1.5"/>
    <n v="1.5"/>
    <d v="2022-08-18T00:00:00"/>
    <x v="48"/>
    <s v="Food"/>
    <x v="1"/>
    <b v="1"/>
    <n v="1.5"/>
    <n v="1"/>
    <s v="CheezIt "/>
    <s v=" Original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43315394"/>
    <s v="Thursday, August 18, 2022"/>
    <s v="Credit"/>
    <n v="111"/>
    <n v="1.5"/>
    <n v="1"/>
    <n v="111"/>
    <n v="1.5"/>
    <n v="1"/>
    <n v="1.5"/>
    <n v="3.5"/>
    <d v="2022-08-18T00:00:00"/>
    <x v="13"/>
    <s v="Food"/>
    <x v="1"/>
    <b v="1"/>
    <n v="1.5"/>
    <n v="1"/>
    <s v="Miss Vickie's Potato Chip "/>
    <s v=" Sea Salt Original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43315394"/>
    <s v="Thursday, August 18, 2022"/>
    <s v="Credit"/>
    <n v="134"/>
    <n v="2"/>
    <n v="1"/>
    <n v="134"/>
    <n v="2"/>
    <n v="1"/>
    <n v="2"/>
    <n v="3.5"/>
    <d v="2022-08-18T00:00:00"/>
    <x v="11"/>
    <s v="Food"/>
    <x v="1"/>
    <b v="1"/>
    <n v="2"/>
    <n v="1.3333333333333333"/>
    <s v="Wonderful Pistachios "/>
    <s v=" Variety"/>
    <m/>
    <s v="Thursday"/>
    <s v=" August 18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43390816"/>
    <s v="Thursday, August 18, 2022"/>
    <s v="Credit"/>
    <n v="136"/>
    <n v="1.75"/>
    <n v="1"/>
    <n v="136"/>
    <n v="1.75"/>
    <n v="1"/>
    <n v="1.75"/>
    <n v="1.75"/>
    <d v="2022-08-18T00:00:00"/>
    <x v="10"/>
    <s v="Food"/>
    <x v="1"/>
    <b v="1"/>
    <n v="1.75"/>
    <n v="1.1666666666666667"/>
    <s v="KitKat "/>
    <s v=" Crisp Wafers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543543776"/>
    <s v="Thursday, August 18, 2022"/>
    <s v="Cash"/>
    <n v="124"/>
    <n v="1.5"/>
    <n v="1"/>
    <n v="124"/>
    <n v="1.5"/>
    <n v="1"/>
    <n v="1.5"/>
    <n v="1.5"/>
    <d v="2022-08-18T00:00:00"/>
    <x v="86"/>
    <s v="Food"/>
    <x v="1"/>
    <b v="1"/>
    <n v="1.5"/>
    <n v="1"/>
    <s v="CheezIt "/>
    <s v=" Cheddar Sour Cream and Onion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43635726"/>
    <s v="Thursday, August 18, 2022"/>
    <s v="Cash"/>
    <n v="144"/>
    <n v="3"/>
    <n v="1"/>
    <n v="144"/>
    <n v="3"/>
    <n v="1"/>
    <n v="3"/>
    <n v="3"/>
    <d v="2022-08-18T00:00:00"/>
    <x v="5"/>
    <s v="Carbonated"/>
    <x v="0"/>
    <b v="1"/>
    <n v="3"/>
    <n v="2"/>
    <s v="Monster Energy Original"/>
    <m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43642463"/>
    <s v="Thursday, August 18, 2022"/>
    <s v="Credit"/>
    <n v="146"/>
    <n v="3.5"/>
    <n v="1"/>
    <n v="146"/>
    <n v="3.5"/>
    <n v="1"/>
    <n v="3.5"/>
    <n v="5.5"/>
    <d v="2022-08-18T00:00:00"/>
    <x v="88"/>
    <s v="Non Carbonated"/>
    <x v="2"/>
    <b v="1"/>
    <n v="3.5"/>
    <n v="2.3333333333333335"/>
    <s v="Starbucks Doubleshot Energy "/>
    <s v=" Mocha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43642463"/>
    <s v="Thursday, August 18, 2022"/>
    <s v="Credit"/>
    <n v="134"/>
    <n v="2"/>
    <n v="1"/>
    <n v="134"/>
    <n v="2"/>
    <n v="1"/>
    <n v="2"/>
    <n v="5.5"/>
    <d v="2022-08-18T00:00:00"/>
    <x v="11"/>
    <s v="Food"/>
    <x v="1"/>
    <b v="1"/>
    <n v="2"/>
    <n v="1.3333333333333333"/>
    <s v="Wonderful Pistachios "/>
    <s v=" Variety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43656486"/>
    <s v="Thursday, August 18, 2022"/>
    <s v="Cash"/>
    <n v="140"/>
    <n v="1.5"/>
    <n v="1"/>
    <n v="140"/>
    <n v="1.5"/>
    <n v="1"/>
    <n v="1.5"/>
    <n v="1.5"/>
    <d v="2022-08-18T00:00:00"/>
    <x v="70"/>
    <s v="Carbonated"/>
    <x v="0"/>
    <b v="1"/>
    <n v="1.5"/>
    <n v="1"/>
    <s v="Sunkist Soda "/>
    <s v=" Orang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43660753"/>
    <s v="Thursday, August 18, 2022"/>
    <s v="Cash"/>
    <n v="148"/>
    <n v="3.5"/>
    <n v="1"/>
    <n v="148"/>
    <n v="3.5"/>
    <n v="1"/>
    <n v="3.5"/>
    <n v="3.5"/>
    <d v="2022-08-18T00:00:00"/>
    <x v="45"/>
    <s v="Carbonated"/>
    <x v="0"/>
    <b v="1"/>
    <n v="3.5"/>
    <n v="2.3333333333333335"/>
    <s v="Red Bull "/>
    <s v=" Original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43744503"/>
    <s v="Thursday, August 18, 2022"/>
    <s v="Cash"/>
    <n v="140"/>
    <n v="1.5"/>
    <n v="1"/>
    <n v="140"/>
    <n v="1.5"/>
    <n v="1"/>
    <n v="1.5"/>
    <n v="1.5"/>
    <d v="2022-08-18T00:00:00"/>
    <x v="70"/>
    <s v="Carbonated"/>
    <x v="0"/>
    <b v="1"/>
    <n v="1.5"/>
    <n v="1"/>
    <s v="Sunkist Soda "/>
    <s v=" Orang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43745847"/>
    <s v="Thursday, August 18, 2022"/>
    <s v="Cash"/>
    <n v="140"/>
    <n v="1.5"/>
    <n v="1"/>
    <n v="140"/>
    <n v="1.5"/>
    <n v="1"/>
    <n v="1.5"/>
    <n v="1.5"/>
    <d v="2022-08-18T00:00:00"/>
    <x v="70"/>
    <s v="Carbonated"/>
    <x v="0"/>
    <b v="1"/>
    <n v="1.5"/>
    <n v="1"/>
    <s v="Sunkist Soda "/>
    <s v=" Orang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43750895"/>
    <s v="Thursday, August 18, 2022"/>
    <s v="Cash"/>
    <n v="122"/>
    <n v="1.5"/>
    <n v="1"/>
    <n v="122"/>
    <n v="1.5"/>
    <n v="1"/>
    <n v="1.5"/>
    <n v="1.5"/>
    <d v="2022-08-18T00:00:00"/>
    <x v="16"/>
    <s v="Food"/>
    <x v="1"/>
    <b v="1"/>
    <n v="1.5"/>
    <n v="1"/>
    <s v="Cheetos "/>
    <s v=" Fleming Hot Crunchy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43751850"/>
    <s v="Thursday, August 18, 2022"/>
    <s v="Cash"/>
    <n v="123"/>
    <n v="1.5"/>
    <n v="1"/>
    <n v="123"/>
    <n v="1.5"/>
    <n v="1"/>
    <n v="1.5"/>
    <n v="1.5"/>
    <d v="2022-08-18T00:00:00"/>
    <x v="71"/>
    <s v="Food"/>
    <x v="1"/>
    <b v="1"/>
    <n v="1.5"/>
    <n v="1"/>
    <s v="Funyuns "/>
    <s v=" Flaming Hot"/>
    <m/>
    <s v="Thursday"/>
    <s v=" August 18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543793199"/>
    <s v="Thursday, August 18, 2022"/>
    <s v="Cash"/>
    <n v="111"/>
    <n v="1.5"/>
    <n v="1"/>
    <n v="111"/>
    <n v="1.5"/>
    <n v="1"/>
    <n v="1.5"/>
    <n v="1.5"/>
    <d v="2022-08-18T00:00:00"/>
    <x v="60"/>
    <s v="Food"/>
    <x v="1"/>
    <b v="1"/>
    <n v="1.5"/>
    <n v="1"/>
    <s v="SunChips Multigrain "/>
    <s v=" Original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3802876"/>
    <s v="Thursday, August 18, 2022"/>
    <s v="Cash"/>
    <n v="142"/>
    <n v="1.5"/>
    <n v="1"/>
    <n v="142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43837443"/>
    <s v="Thursday, August 18, 2022"/>
    <s v="Cash"/>
    <n v="141"/>
    <n v="2"/>
    <n v="1"/>
    <n v="141"/>
    <n v="2"/>
    <n v="1"/>
    <n v="2"/>
    <n v="2"/>
    <d v="2022-08-18T00:00:00"/>
    <x v="44"/>
    <s v="Carbonated"/>
    <x v="0"/>
    <b v="1"/>
    <n v="2"/>
    <n v="1.3333333333333333"/>
    <s v="Coca Cola "/>
    <s v=" Zero Sug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3928023"/>
    <s v="Thursday, August 18, 2022"/>
    <s v="Cash"/>
    <n v="141"/>
    <n v="1.5"/>
    <n v="1"/>
    <n v="141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43929367"/>
    <s v="Thursday, August 18, 2022"/>
    <s v="Cash"/>
    <n v="140"/>
    <n v="1.5"/>
    <n v="1"/>
    <n v="140"/>
    <n v="1.5"/>
    <n v="1"/>
    <n v="1.5"/>
    <n v="1.5"/>
    <d v="2022-08-18T00:00:00"/>
    <x v="70"/>
    <s v="Carbonated"/>
    <x v="0"/>
    <b v="1"/>
    <n v="1.5"/>
    <n v="1"/>
    <s v="Sunkist Soda "/>
    <s v=" Orang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44241709"/>
    <s v="Thursday, August 18, 2022"/>
    <s v="Cash"/>
    <n v="146"/>
    <n v="3"/>
    <n v="1"/>
    <n v="146"/>
    <n v="3"/>
    <n v="1"/>
    <n v="3"/>
    <n v="3"/>
    <d v="2022-08-18T00:00:00"/>
    <x v="5"/>
    <s v="Carbonated"/>
    <x v="0"/>
    <b v="1"/>
    <n v="3"/>
    <n v="2"/>
    <s v="Monster Energy Original"/>
    <m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4320402"/>
    <s v="Thursday, August 18, 2022"/>
    <s v="Cash"/>
    <n v="142"/>
    <n v="1.5"/>
    <n v="1"/>
    <n v="142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205292"/>
    <s v="Brunswick Sq Mall"/>
    <s v="BSQ Mall x1364 - Zales"/>
    <n v="40.423690999999998"/>
    <n v="-74.380831999999998"/>
    <s v="CheezIt - Original"/>
    <s v="Food"/>
    <n v="15544324766"/>
    <s v="Thursday, August 18, 2022"/>
    <s v="Cash"/>
    <n v="123"/>
    <n v="1.5"/>
    <n v="1"/>
    <n v="123"/>
    <n v="1.5"/>
    <n v="1"/>
    <n v="1.5"/>
    <n v="1.5"/>
    <d v="2022-08-18T00:00:00"/>
    <x v="48"/>
    <s v="Food"/>
    <x v="1"/>
    <b v="1"/>
    <n v="1.5"/>
    <n v="1"/>
    <s v="CheezIt "/>
    <s v=" Original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44530083"/>
    <s v="Thursday, August 18, 2022"/>
    <s v="Cash"/>
    <n v="112"/>
    <n v="1.5"/>
    <n v="1"/>
    <n v="112"/>
    <n v="1.5"/>
    <n v="1"/>
    <n v="1.5"/>
    <n v="1.5"/>
    <d v="2022-08-18T00:00:00"/>
    <x v="77"/>
    <s v="Food"/>
    <x v="1"/>
    <b v="1"/>
    <n v="1.5"/>
    <n v="1"/>
    <s v="Doritos Famin Hot Nacho"/>
    <m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44552440"/>
    <s v="Thursday, August 18, 2022"/>
    <s v="Cash"/>
    <n v="111"/>
    <n v="1.5"/>
    <n v="1"/>
    <n v="111"/>
    <n v="1.5"/>
    <n v="1"/>
    <n v="1.5"/>
    <n v="1.5"/>
    <d v="2022-08-18T00:00:00"/>
    <x v="35"/>
    <s v="Food"/>
    <x v="1"/>
    <b v="1"/>
    <n v="1.5"/>
    <n v="1"/>
    <s v="SunChips Multigrain "/>
    <s v=" Harvest Cheddar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44571302"/>
    <s v="Thursday, August 18, 2022"/>
    <s v="Cash"/>
    <n v="111"/>
    <n v="1.5"/>
    <n v="1"/>
    <n v="111"/>
    <n v="1.5"/>
    <n v="1"/>
    <n v="1.5"/>
    <n v="1.5"/>
    <d v="2022-08-18T00:00:00"/>
    <x v="13"/>
    <s v="Food"/>
    <x v="1"/>
    <b v="1"/>
    <n v="1.5"/>
    <n v="1"/>
    <s v="Miss Vickie's Potato Chip "/>
    <s v=" Sea Salt Original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44571580"/>
    <s v="Thursday, August 18, 2022"/>
    <s v="Cash"/>
    <n v="146"/>
    <n v="3"/>
    <n v="1"/>
    <n v="146"/>
    <n v="3"/>
    <n v="1"/>
    <n v="3"/>
    <n v="3"/>
    <d v="2022-08-18T00:00:00"/>
    <x v="5"/>
    <s v="Carbonated"/>
    <x v="0"/>
    <b v="1"/>
    <n v="3"/>
    <n v="2"/>
    <s v="Monster Energy Original"/>
    <m/>
    <m/>
    <s v="Thursday"/>
    <s v=" August 18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44889296"/>
    <s v="Thursday, August 18, 2022"/>
    <s v="Cash"/>
    <n v="144"/>
    <n v="1.5"/>
    <n v="1"/>
    <n v="144"/>
    <n v="1.5"/>
    <n v="1"/>
    <n v="1.5"/>
    <n v="1.5"/>
    <d v="2022-08-18T00:00:00"/>
    <x v="29"/>
    <s v="Water"/>
    <x v="3"/>
    <b v="1"/>
    <n v="1.5"/>
    <n v="1"/>
    <s v="Poland Springs Water"/>
    <m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45011376"/>
    <s v="Thursday, August 18, 2022"/>
    <s v="Credit"/>
    <n v="148"/>
    <n v="3"/>
    <n v="1"/>
    <n v="148"/>
    <n v="3"/>
    <n v="1"/>
    <n v="3"/>
    <n v="3"/>
    <d v="2022-08-18T00:00:00"/>
    <x v="106"/>
    <s v="Carbonated"/>
    <x v="0"/>
    <b v="1"/>
    <n v="3"/>
    <n v="2"/>
    <s v="Starbucks Refresher "/>
    <s v=" Real Coconut Wate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5111289"/>
    <s v="Thursday, August 18, 2022"/>
    <s v="Cash"/>
    <n v="141"/>
    <n v="1.5"/>
    <n v="1"/>
    <n v="141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5111465"/>
    <s v="Thursday, August 18, 2022"/>
    <s v="Cash"/>
    <n v="141"/>
    <n v="1.5"/>
    <n v="1"/>
    <n v="141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45112324"/>
    <s v="Thursday, August 18, 2022"/>
    <s v="Cash"/>
    <n v="112"/>
    <n v="1.5"/>
    <n v="1"/>
    <n v="112"/>
    <n v="1.5"/>
    <n v="1"/>
    <n v="1.5"/>
    <n v="1.5"/>
    <d v="2022-08-18T00:00:00"/>
    <x v="77"/>
    <s v="Food"/>
    <x v="1"/>
    <b v="1"/>
    <n v="1.5"/>
    <n v="1"/>
    <s v="Doritos Famin Hot Nacho"/>
    <m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45115194"/>
    <s v="Thursday, August 18, 2022"/>
    <s v="Credit"/>
    <n v="145"/>
    <n v="2.75"/>
    <n v="1"/>
    <n v="145"/>
    <n v="2.75"/>
    <n v="1"/>
    <n v="2.75"/>
    <n v="2.75"/>
    <d v="2022-08-18T00:00:00"/>
    <x v="120"/>
    <s v="Non Carbonated"/>
    <x v="2"/>
    <b v="1"/>
    <n v="2.75"/>
    <n v="1.8333333333333333"/>
    <s v="Bai Antioxidant "/>
    <s v=" Tanzania Lemon Super Tea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545153849"/>
    <s v="Thursday, August 18, 2022"/>
    <s v="Cash"/>
    <n v="157"/>
    <n v="3"/>
    <n v="1"/>
    <n v="157"/>
    <n v="3"/>
    <n v="1"/>
    <n v="3"/>
    <n v="3"/>
    <d v="2022-08-18T00:00:00"/>
    <x v="98"/>
    <s v="Food"/>
    <x v="1"/>
    <b v="1"/>
    <n v="3"/>
    <n v="2"/>
    <s v="Lenny &amp; Larrys "/>
    <s v=" SnickerDoodle"/>
    <m/>
    <s v="Thursday"/>
    <s v=" August 18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45155497"/>
    <s v="Thursday, August 18, 2022"/>
    <s v="Cash"/>
    <n v="110"/>
    <n v="1.5"/>
    <n v="1"/>
    <n v="110"/>
    <n v="1.5"/>
    <n v="1"/>
    <n v="1.5"/>
    <n v="1.5"/>
    <d v="2022-08-18T00:00:00"/>
    <x v="35"/>
    <s v="Food"/>
    <x v="1"/>
    <b v="1"/>
    <n v="1.5"/>
    <n v="1"/>
    <s v="SunChips Multigrain "/>
    <s v=" Harvest Chedd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5409919"/>
    <s v="Thursday, August 18, 2022"/>
    <s v="Cash"/>
    <n v="142"/>
    <n v="1.5"/>
    <n v="1"/>
    <n v="142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45430728"/>
    <s v="Thursday, August 18, 2022"/>
    <s v="Cash"/>
    <n v="114"/>
    <n v="1.5"/>
    <n v="1"/>
    <n v="114"/>
    <n v="1.5"/>
    <n v="1"/>
    <n v="1.5"/>
    <n v="1.5"/>
    <d v="2022-08-18T00:00:00"/>
    <x v="85"/>
    <s v="Food"/>
    <x v="1"/>
    <b v="1"/>
    <n v="1.5"/>
    <n v="1"/>
    <s v="Cheetos Baked "/>
    <s v=" Crunchy Chees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45432010"/>
    <s v="Thursday, August 18, 2022"/>
    <s v="Cash"/>
    <n v="114"/>
    <n v="1.5"/>
    <n v="1"/>
    <n v="114"/>
    <n v="1.5"/>
    <n v="1"/>
    <n v="1.5"/>
    <n v="1.5"/>
    <d v="2022-08-18T00:00:00"/>
    <x v="85"/>
    <s v="Food"/>
    <x v="1"/>
    <b v="1"/>
    <n v="1.5"/>
    <n v="1"/>
    <s v="Cheetos Baked "/>
    <s v=" Crunchy Chees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5433056"/>
    <s v="Thursday, August 18, 2022"/>
    <s v="Cash"/>
    <n v="141"/>
    <n v="1.5"/>
    <n v="1"/>
    <n v="141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45434619"/>
    <s v="Thursday, August 18, 2022"/>
    <s v="Cash"/>
    <n v="140"/>
    <n v="1.5"/>
    <n v="1"/>
    <n v="140"/>
    <n v="1.5"/>
    <n v="1"/>
    <n v="1.5"/>
    <n v="1.5"/>
    <d v="2022-08-18T00:00:00"/>
    <x v="70"/>
    <s v="Carbonated"/>
    <x v="0"/>
    <b v="1"/>
    <n v="1.5"/>
    <n v="1"/>
    <s v="Sunkist Soda "/>
    <s v=" Orang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5539027"/>
    <s v="Thursday, August 18, 2022"/>
    <s v="Cash"/>
    <n v="141"/>
    <n v="1.5"/>
    <n v="1"/>
    <n v="141"/>
    <n v="1.5"/>
    <n v="1"/>
    <n v="1.5"/>
    <n v="1.5"/>
    <d v="2022-08-18T00:00:00"/>
    <x v="156"/>
    <s v="Carbonated"/>
    <x v="0"/>
    <b v="1"/>
    <n v="1.5"/>
    <n v="1"/>
    <s v="Coca Cola "/>
    <s v=" Regular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45541701"/>
    <s v="Thursday, August 18, 2022"/>
    <s v="Cash"/>
    <n v="140"/>
    <n v="1.5"/>
    <n v="1"/>
    <n v="140"/>
    <n v="1.5"/>
    <n v="1"/>
    <n v="1.5"/>
    <n v="1.5"/>
    <d v="2022-08-18T00:00:00"/>
    <x v="70"/>
    <s v="Carbonated"/>
    <x v="0"/>
    <b v="1"/>
    <n v="1.5"/>
    <n v="1"/>
    <s v="Sunkist Soda "/>
    <s v=" Orange"/>
    <m/>
    <s v="Thursday"/>
    <s v=" August 18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46103785"/>
    <s v="Friday, August 19, 2022"/>
    <s v="Credit"/>
    <n v="148"/>
    <n v="3.5"/>
    <n v="1"/>
    <n v="148"/>
    <n v="3.5"/>
    <n v="1"/>
    <n v="3.5"/>
    <n v="3.5"/>
    <d v="2022-08-19T00:00:00"/>
    <x v="45"/>
    <s v="Carbonated"/>
    <x v="0"/>
    <b v="1"/>
    <n v="3.5"/>
    <n v="2.3333333333333335"/>
    <s v="Red Bull "/>
    <s v=" Original"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547030250"/>
    <s v="Friday, August 19, 2022"/>
    <s v="Cash"/>
    <n v="124"/>
    <n v="1.5"/>
    <n v="1"/>
    <n v="124"/>
    <n v="1.5"/>
    <n v="1"/>
    <n v="1.5"/>
    <n v="1.5"/>
    <d v="2022-08-19T00:00:00"/>
    <x v="68"/>
    <s v="Food"/>
    <x v="1"/>
    <b v="1"/>
    <n v="1.5"/>
    <n v="1"/>
    <s v="CheezIt "/>
    <s v=" Double Cheese"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47028509"/>
    <s v="Friday, August 19, 2022"/>
    <s v="Cash"/>
    <n v="114"/>
    <n v="1.5"/>
    <n v="1"/>
    <n v="114"/>
    <n v="1.5"/>
    <n v="1"/>
    <n v="1.5"/>
    <n v="1.5"/>
    <d v="2022-08-19T00:00:00"/>
    <x v="51"/>
    <s v="Food"/>
    <x v="1"/>
    <b v="1"/>
    <n v="1.5"/>
    <n v="1"/>
    <s v="Miss Vickie's Potato Chip "/>
    <s v=" Smokehouse BBQ"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47032968"/>
    <s v="Friday, August 19, 2022"/>
    <s v="Cash"/>
    <n v="136"/>
    <n v="1.75"/>
    <n v="1"/>
    <n v="136"/>
    <n v="1.75"/>
    <n v="1"/>
    <n v="1.75"/>
    <n v="1.75"/>
    <d v="2022-08-19T00:00:00"/>
    <x v="10"/>
    <s v="Food"/>
    <x v="1"/>
    <b v="1"/>
    <n v="1.75"/>
    <n v="1.1666666666666667"/>
    <s v="KitKat "/>
    <s v=" Crisp Wafers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47116385"/>
    <s v="Friday, August 19, 2022"/>
    <s v="Cash"/>
    <n v="148"/>
    <n v="3"/>
    <n v="1"/>
    <n v="148"/>
    <n v="3"/>
    <n v="1"/>
    <n v="3"/>
    <n v="3"/>
    <d v="2022-08-19T00:00:00"/>
    <x v="106"/>
    <s v="Carbonated"/>
    <x v="0"/>
    <b v="1"/>
    <n v="3"/>
    <n v="2"/>
    <s v="Starbucks Refresher "/>
    <s v=" Real Coconut Wate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47123739"/>
    <s v="Friday, August 19, 2022"/>
    <s v="Cash"/>
    <n v="110"/>
    <n v="1.5"/>
    <n v="1"/>
    <n v="110"/>
    <n v="1.5"/>
    <n v="1"/>
    <n v="1.5"/>
    <n v="1.5"/>
    <d v="2022-08-19T00:00:00"/>
    <x v="35"/>
    <s v="Food"/>
    <x v="1"/>
    <b v="1"/>
    <n v="1.5"/>
    <n v="1"/>
    <s v="SunChips Multigrain "/>
    <s v=" Harvest Cheddar"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547177298"/>
    <s v="Friday, August 19, 2022"/>
    <s v="Cash"/>
    <n v="122"/>
    <n v="1.5"/>
    <n v="1"/>
    <n v="122"/>
    <n v="1.5"/>
    <n v="1"/>
    <n v="1.5"/>
    <n v="1.5"/>
    <d v="2022-08-19T00:00:00"/>
    <x v="48"/>
    <s v="Food"/>
    <x v="1"/>
    <b v="1"/>
    <n v="1.5"/>
    <n v="1"/>
    <s v="CheezIt "/>
    <s v=" Original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47244316"/>
    <s v="Friday, August 19, 2022"/>
    <s v="Cash"/>
    <n v="148"/>
    <n v="3"/>
    <n v="1"/>
    <n v="148"/>
    <n v="3"/>
    <n v="1"/>
    <n v="3"/>
    <n v="3"/>
    <d v="2022-08-19T00:00:00"/>
    <x v="106"/>
    <s v="Carbonated"/>
    <x v="0"/>
    <b v="1"/>
    <n v="3"/>
    <n v="2"/>
    <s v="Starbucks Refresher "/>
    <s v=" Real Coconut Wate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47250124"/>
    <s v="Friday, August 19, 2022"/>
    <s v="Cash"/>
    <n v="110"/>
    <n v="1.5"/>
    <n v="1"/>
    <n v="110"/>
    <n v="1.5"/>
    <n v="1"/>
    <n v="1.5"/>
    <n v="1.5"/>
    <d v="2022-08-19T00:00:00"/>
    <x v="35"/>
    <s v="Food"/>
    <x v="1"/>
    <b v="1"/>
    <n v="1.5"/>
    <n v="1"/>
    <s v="SunChips Multigrain "/>
    <s v=" Harvest Cheddar"/>
    <m/>
    <s v="Friday"/>
    <s v=" August 19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47536310"/>
    <s v="Friday, August 19, 2022"/>
    <s v="Cash"/>
    <n v="143"/>
    <n v="2"/>
    <n v="1"/>
    <n v="143"/>
    <n v="2"/>
    <n v="1"/>
    <n v="2"/>
    <n v="2"/>
    <d v="2022-08-19T00:00:00"/>
    <x v="29"/>
    <s v="Water"/>
    <x v="3"/>
    <b v="1"/>
    <n v="2"/>
    <n v="1.3333333333333333"/>
    <s v="Poland Springs Water"/>
    <m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547723780"/>
    <s v="Friday, August 19, 2022"/>
    <s v="Credit"/>
    <n v="141"/>
    <n v="1.5"/>
    <n v="1"/>
    <n v="141"/>
    <n v="1.5"/>
    <n v="1"/>
    <n v="1.5"/>
    <n v="1.5"/>
    <d v="2022-08-19T00:00:00"/>
    <x v="44"/>
    <s v="Carbonated"/>
    <x v="0"/>
    <b v="1"/>
    <n v="1.5"/>
    <n v="1"/>
    <s v="Coca Cola "/>
    <s v=" Zero Sugar"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Zevia Organic Tea - Peach"/>
    <s v="Non Carbonated"/>
    <n v="15547821700"/>
    <s v="Friday, August 19, 2022"/>
    <s v="Cash"/>
    <n v="148"/>
    <n v="2.5"/>
    <n v="1"/>
    <n v="148"/>
    <n v="2.5"/>
    <n v="1"/>
    <n v="2.5"/>
    <n v="2.5"/>
    <d v="2022-08-19T00:00:00"/>
    <x v="164"/>
    <s v="Non Carbonated"/>
    <x v="2"/>
    <b v="1"/>
    <n v="2.5"/>
    <n v="1.6666666666666667"/>
    <s v="Zevia Organic Tea "/>
    <s v=" Peach"/>
    <m/>
    <s v="Friday"/>
    <s v=" August 19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48206617"/>
    <s v="Friday, August 19, 2022"/>
    <s v="Cash"/>
    <n v="141"/>
    <n v="2"/>
    <n v="1"/>
    <n v="141"/>
    <n v="2"/>
    <n v="1"/>
    <n v="2"/>
    <n v="2"/>
    <d v="2022-08-19T00:00:00"/>
    <x v="156"/>
    <s v="Carbonated"/>
    <x v="0"/>
    <b v="1"/>
    <n v="2"/>
    <n v="1.3333333333333333"/>
    <s v="Coca Cola "/>
    <s v=" Regula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548235844"/>
    <s v="Friday, August 19, 2022"/>
    <s v="Credit"/>
    <n v="143"/>
    <n v="2.75"/>
    <n v="1"/>
    <n v="143"/>
    <n v="2.75"/>
    <n v="1"/>
    <n v="2.75"/>
    <n v="2.75"/>
    <d v="2022-08-19T00:00:00"/>
    <x v="145"/>
    <s v="Non Carbonated"/>
    <x v="2"/>
    <b v="1"/>
    <n v="2.75"/>
    <n v="1.8333333333333333"/>
    <s v="BodyArmor  LYTE "/>
    <s v=" Blueberry Pomegranate"/>
    <m/>
    <s v="Friday"/>
    <s v=" August 19"/>
    <n v="2022"/>
    <n v="6527"/>
  </r>
  <r>
    <s v="Processed"/>
    <s v="VJ300320686"/>
    <s v="Earle Asphalt"/>
    <s v="Earle Asphalt x1371"/>
    <n v="35.2750871"/>
    <n v="-90.466769400000004"/>
    <s v="KitKat - Crisp Wafers"/>
    <s v="Food"/>
    <n v="15548248275"/>
    <s v="Friday, August 19, 2022"/>
    <s v="Cash"/>
    <n v="136"/>
    <n v="1.75"/>
    <n v="1"/>
    <n v="136"/>
    <n v="1.75"/>
    <n v="1"/>
    <n v="1.75"/>
    <n v="1.75"/>
    <d v="2022-08-19T00:00:00"/>
    <x v="10"/>
    <s v="Food"/>
    <x v="1"/>
    <b v="1"/>
    <n v="1.75"/>
    <n v="1.1666666666666667"/>
    <s v="KitKat "/>
    <s v=" Crisp Wafers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48474711"/>
    <s v="Friday, August 19, 2022"/>
    <s v="Credit"/>
    <n v="148"/>
    <n v="3.5"/>
    <n v="1"/>
    <n v="148"/>
    <n v="3.5"/>
    <n v="1"/>
    <n v="3.5"/>
    <n v="3.5"/>
    <d v="2022-08-19T00:00:00"/>
    <x v="45"/>
    <s v="Carbonated"/>
    <x v="0"/>
    <b v="1"/>
    <n v="3.5"/>
    <n v="2.3333333333333335"/>
    <s v="Red Bull "/>
    <s v=" Original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48483893"/>
    <s v="Friday, August 19, 2022"/>
    <s v="Credit"/>
    <n v="148"/>
    <n v="3.5"/>
    <n v="1"/>
    <n v="148"/>
    <n v="3.5"/>
    <n v="1"/>
    <n v="3.5"/>
    <n v="3.5"/>
    <d v="2022-08-19T00:00:00"/>
    <x v="45"/>
    <s v="Carbonated"/>
    <x v="0"/>
    <b v="1"/>
    <n v="3.5"/>
    <n v="2.3333333333333335"/>
    <s v="Red Bull "/>
    <s v=" Original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48795750"/>
    <s v="Friday, August 19, 2022"/>
    <s v="Credit"/>
    <n v="148"/>
    <n v="3"/>
    <n v="1"/>
    <n v="148"/>
    <n v="3"/>
    <n v="1"/>
    <n v="3"/>
    <n v="3"/>
    <d v="2022-08-19T00:00:00"/>
    <x v="106"/>
    <s v="Carbonated"/>
    <x v="0"/>
    <b v="1"/>
    <n v="3"/>
    <n v="2"/>
    <s v="Starbucks Refresher "/>
    <s v=" Real Coconut Wate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548835892"/>
    <s v="Friday, August 19, 2022"/>
    <s v="Credit"/>
    <n v="161"/>
    <n v="3"/>
    <n v="1"/>
    <n v="161"/>
    <n v="3"/>
    <n v="1"/>
    <n v="3"/>
    <n v="7"/>
    <d v="2022-08-19T00:00:00"/>
    <x v="154"/>
    <s v="Food"/>
    <x v="1"/>
    <b v="1"/>
    <n v="3"/>
    <n v="2"/>
    <s v="Pringles "/>
    <s v=" Cheddar Cheese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548835892"/>
    <s v="Friday, August 19, 2022"/>
    <s v="Credit"/>
    <n v="152"/>
    <n v="4"/>
    <n v="1"/>
    <n v="152"/>
    <n v="4"/>
    <n v="1"/>
    <n v="4"/>
    <n v="7"/>
    <d v="2022-08-19T00:00:00"/>
    <x v="143"/>
    <s v="Cell is Blank - Dis-regard"/>
    <x v="1"/>
    <b v="1"/>
    <n v="4"/>
    <n v="2.6666666666666665"/>
    <s v="Oreo Mini "/>
    <s v=" Go Paks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48954826"/>
    <s v="Friday, August 19, 2022"/>
    <s v="Cash"/>
    <n v="144"/>
    <n v="3"/>
    <n v="1"/>
    <n v="144"/>
    <n v="3"/>
    <n v="1"/>
    <n v="3"/>
    <n v="3"/>
    <d v="2022-08-19T00:00:00"/>
    <x v="5"/>
    <s v="Carbonated"/>
    <x v="0"/>
    <b v="1"/>
    <n v="3"/>
    <n v="2"/>
    <s v="Monster Energy Original"/>
    <m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48955280"/>
    <s v="Friday, August 19, 2022"/>
    <s v="Cash"/>
    <n v="146"/>
    <n v="3"/>
    <n v="1"/>
    <n v="146"/>
    <n v="3"/>
    <n v="1"/>
    <n v="3"/>
    <n v="3"/>
    <d v="2022-08-19T00:00:00"/>
    <x v="5"/>
    <s v="Carbonated"/>
    <x v="0"/>
    <b v="1"/>
    <n v="3"/>
    <n v="2"/>
    <s v="Monster Energy Original"/>
    <m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49101673"/>
    <s v="Friday, August 19, 2022"/>
    <s v="Cash"/>
    <n v="141"/>
    <n v="2"/>
    <n v="1"/>
    <n v="141"/>
    <n v="2"/>
    <n v="1"/>
    <n v="2"/>
    <n v="2"/>
    <d v="2022-08-19T00:00:00"/>
    <x v="44"/>
    <s v="Carbonated"/>
    <x v="0"/>
    <b v="1"/>
    <n v="2"/>
    <n v="1.3333333333333333"/>
    <s v="Coca Cola "/>
    <s v=" Zero Suga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49128007"/>
    <s v="Friday, August 19, 2022"/>
    <s v="Cash"/>
    <n v="148"/>
    <n v="3"/>
    <n v="1"/>
    <n v="148"/>
    <n v="3"/>
    <n v="1"/>
    <n v="3"/>
    <n v="3"/>
    <d v="2022-08-19T00:00:00"/>
    <x v="106"/>
    <s v="Carbonated"/>
    <x v="0"/>
    <b v="1"/>
    <n v="3"/>
    <n v="2"/>
    <s v="Starbucks Refresher "/>
    <s v=" Real Coconut Wate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549130865"/>
    <s v="Friday, August 19, 2022"/>
    <s v="Cash"/>
    <n v="136"/>
    <n v="2"/>
    <n v="1"/>
    <n v="136"/>
    <n v="2"/>
    <n v="1"/>
    <n v="2"/>
    <n v="2"/>
    <d v="2022-08-19T00:00:00"/>
    <x v="110"/>
    <s v="Food"/>
    <x v="1"/>
    <b v="1"/>
    <n v="2"/>
    <n v="1.3333333333333333"/>
    <s v="Keto Bar "/>
    <s v=" Creamy Peanut Butter Chocolate"/>
    <m/>
    <s v="Friday"/>
    <s v=" August 19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549267366"/>
    <s v="Friday, August 19, 2022"/>
    <s v="Cash"/>
    <n v="113"/>
    <n v="1.5"/>
    <n v="1"/>
    <n v="113"/>
    <n v="1.5"/>
    <n v="1"/>
    <n v="1.5"/>
    <n v="1.5"/>
    <d v="2022-08-19T00:00:00"/>
    <x v="118"/>
    <s v="Food"/>
    <x v="1"/>
    <b v="1"/>
    <n v="1.5"/>
    <n v="1"/>
    <s v="Pop Corners "/>
    <s v=" Spicy Queso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49519939"/>
    <s v="Friday, August 19, 2022"/>
    <s v="Cash"/>
    <n v="146"/>
    <n v="3"/>
    <n v="1"/>
    <n v="146"/>
    <n v="3"/>
    <n v="1"/>
    <n v="3"/>
    <n v="3"/>
    <d v="2022-08-19T00:00:00"/>
    <x v="5"/>
    <s v="Carbonated"/>
    <x v="0"/>
    <b v="1"/>
    <n v="3"/>
    <n v="2"/>
    <s v="Monster Energy Original"/>
    <m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9522546"/>
    <s v="Friday, August 19, 2022"/>
    <s v="Cash"/>
    <n v="141"/>
    <n v="1.5"/>
    <n v="1"/>
    <n v="141"/>
    <n v="1.5"/>
    <n v="1"/>
    <n v="1.5"/>
    <n v="1.5"/>
    <d v="2022-08-19T00:00:00"/>
    <x v="156"/>
    <s v="Carbonated"/>
    <x v="0"/>
    <b v="1"/>
    <n v="1.5"/>
    <n v="1"/>
    <s v="Coca Cola "/>
    <s v=" Regular"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49548737"/>
    <s v="Friday, August 19, 2022"/>
    <s v="Cash"/>
    <n v="111"/>
    <n v="1.5"/>
    <n v="1"/>
    <n v="111"/>
    <n v="1.5"/>
    <n v="1"/>
    <n v="1.5"/>
    <n v="1.5"/>
    <d v="2022-08-19T00:00:00"/>
    <x v="13"/>
    <s v="Food"/>
    <x v="1"/>
    <b v="1"/>
    <n v="1.5"/>
    <n v="1"/>
    <s v="Miss Vickie's Potato Chip "/>
    <s v=" Sea Salt Original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49571591"/>
    <s v="Friday, August 19, 2022"/>
    <s v="Cash"/>
    <n v="111"/>
    <n v="1.5"/>
    <n v="1"/>
    <n v="111"/>
    <n v="1.5"/>
    <n v="1"/>
    <n v="1.5"/>
    <n v="1.5"/>
    <d v="2022-08-19T00:00:00"/>
    <x v="35"/>
    <s v="Food"/>
    <x v="1"/>
    <b v="1"/>
    <n v="1.5"/>
    <n v="1"/>
    <s v="SunChips Multigrain "/>
    <s v=" Harvest Cheddar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49575676"/>
    <s v="Friday, August 19, 2022"/>
    <s v="Cash"/>
    <n v="123"/>
    <n v="1.5"/>
    <n v="1"/>
    <n v="123"/>
    <n v="1.5"/>
    <n v="1"/>
    <n v="1.5"/>
    <n v="1.5"/>
    <d v="2022-08-19T00:00:00"/>
    <x v="71"/>
    <s v="Food"/>
    <x v="1"/>
    <b v="1"/>
    <n v="1.5"/>
    <n v="1"/>
    <s v="Funyuns "/>
    <s v=" Flaming Hot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5549658559"/>
    <s v="Friday, August 19, 2022"/>
    <s v="Cash"/>
    <n v="113"/>
    <n v="1.5"/>
    <n v="1"/>
    <n v="113"/>
    <n v="1.5"/>
    <n v="1"/>
    <n v="1.5"/>
    <n v="1.5"/>
    <d v="2022-08-19T00:00:00"/>
    <x v="105"/>
    <s v="Cell is Blank - Dis-regard"/>
    <x v="1"/>
    <b v="1"/>
    <n v="1.5"/>
    <n v="1"/>
    <s v="Doritos Dinamita Chile Lemon"/>
    <m/>
    <m/>
    <s v="Friday"/>
    <s v=" August 19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49661809"/>
    <s v="Friday, August 19, 2022"/>
    <s v="Cash"/>
    <n v="141"/>
    <n v="2"/>
    <n v="1"/>
    <n v="141"/>
    <n v="2"/>
    <n v="1"/>
    <n v="2"/>
    <n v="2"/>
    <d v="2022-08-19T00:00:00"/>
    <x v="156"/>
    <s v="Carbonated"/>
    <x v="0"/>
    <b v="1"/>
    <n v="2"/>
    <n v="1.3333333333333333"/>
    <s v="Coca Cola "/>
    <s v=" Regular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49661486"/>
    <s v="Friday, August 19, 2022"/>
    <s v="Cash"/>
    <n v="112"/>
    <n v="1.5"/>
    <n v="1"/>
    <n v="112"/>
    <n v="1.5"/>
    <n v="1"/>
    <n v="1.5"/>
    <n v="1.5"/>
    <d v="2022-08-19T00:00:00"/>
    <x v="77"/>
    <s v="Food"/>
    <x v="1"/>
    <b v="1"/>
    <n v="1.5"/>
    <n v="1"/>
    <s v="Doritos Famin Hot Nacho"/>
    <m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9715223"/>
    <s v="Friday, August 19, 2022"/>
    <s v="Cash"/>
    <n v="142"/>
    <n v="1.5"/>
    <n v="1"/>
    <n v="142"/>
    <n v="1.5"/>
    <n v="1"/>
    <n v="1.5"/>
    <n v="1.5"/>
    <d v="2022-08-19T00:00:00"/>
    <x v="156"/>
    <s v="Carbonated"/>
    <x v="0"/>
    <b v="1"/>
    <n v="1.5"/>
    <n v="1"/>
    <s v="Coca Cola "/>
    <s v=" Regular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9756794"/>
    <s v="Friday, August 19, 2022"/>
    <s v="Cash"/>
    <n v="141"/>
    <n v="1.5"/>
    <n v="1"/>
    <n v="141"/>
    <n v="1.5"/>
    <n v="1"/>
    <n v="1.5"/>
    <n v="1.5"/>
    <d v="2022-08-19T00:00:00"/>
    <x v="156"/>
    <s v="Carbonated"/>
    <x v="0"/>
    <b v="1"/>
    <n v="1.5"/>
    <n v="1"/>
    <s v="Coca Cola "/>
    <s v=" Regular"/>
    <m/>
    <s v="Friday"/>
    <s v=" August 19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49847501"/>
    <s v="Friday, August 19, 2022"/>
    <s v="Credit"/>
    <n v="144"/>
    <n v="1.5"/>
    <n v="1"/>
    <n v="144"/>
    <n v="1.5"/>
    <n v="1"/>
    <n v="1.5"/>
    <n v="1.5"/>
    <d v="2022-08-19T00:00:00"/>
    <x v="29"/>
    <s v="Water"/>
    <x v="3"/>
    <b v="1"/>
    <n v="1.5"/>
    <n v="1"/>
    <s v="Poland Springs Water"/>
    <m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49854543"/>
    <s v="Friday, August 19, 2022"/>
    <s v="Credit"/>
    <n v="141"/>
    <n v="1.5"/>
    <n v="1"/>
    <n v="141"/>
    <n v="1.5"/>
    <n v="1"/>
    <n v="1.5"/>
    <n v="3"/>
    <d v="2022-08-19T00:00:00"/>
    <x v="156"/>
    <s v="Carbonated"/>
    <x v="0"/>
    <b v="1"/>
    <n v="1.5"/>
    <n v="1"/>
    <s v="Coca Cola "/>
    <s v=" Regular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549854543"/>
    <s v="Friday, August 19, 2022"/>
    <s v="Credit"/>
    <n v="110"/>
    <n v="1.5"/>
    <n v="1"/>
    <n v="110"/>
    <n v="1.5"/>
    <n v="1"/>
    <n v="1.5"/>
    <n v="3"/>
    <d v="2022-08-19T00:00:00"/>
    <x v="95"/>
    <s v="Food"/>
    <x v="1"/>
    <b v="1"/>
    <n v="1.5"/>
    <n v="1"/>
    <s v="Lays "/>
    <s v=" Classic"/>
    <m/>
    <s v="Friday"/>
    <s v=" August 19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549858309"/>
    <s v="Friday, August 19, 2022"/>
    <s v="Cash"/>
    <n v="111"/>
    <n v="1.5"/>
    <n v="1"/>
    <n v="111"/>
    <n v="1.5"/>
    <n v="1"/>
    <n v="1.5"/>
    <n v="1.5"/>
    <d v="2022-08-19T00:00:00"/>
    <x v="60"/>
    <s v="Food"/>
    <x v="1"/>
    <b v="1"/>
    <n v="1.5"/>
    <n v="1"/>
    <s v="SunChips Multigrain "/>
    <s v=" Original"/>
    <m/>
    <s v="Friday"/>
    <s v=" August 19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49859448"/>
    <s v="Friday, August 19, 2022"/>
    <s v="Cash"/>
    <n v="147"/>
    <n v="2.5"/>
    <n v="1"/>
    <n v="147"/>
    <n v="2.5"/>
    <n v="1"/>
    <n v="2.5"/>
    <n v="2.5"/>
    <d v="2022-08-19T00:00:00"/>
    <x v="152"/>
    <s v="Non Carbonated"/>
    <x v="2"/>
    <b v="1"/>
    <n v="2.5"/>
    <n v="1.6666666666666667"/>
    <s v="Snapple Tea "/>
    <s v=" Lemon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50276085"/>
    <s v="Friday, August 19, 2022"/>
    <s v="Credit"/>
    <n v="141"/>
    <n v="1.5"/>
    <n v="2"/>
    <n v="141"/>
    <n v="1.5"/>
    <n v="2"/>
    <n v="3"/>
    <n v="4.5"/>
    <d v="2022-08-19T00:00:00"/>
    <x v="156"/>
    <s v="Carbonated"/>
    <x v="0"/>
    <b v="1"/>
    <n v="1.5"/>
    <n v="1"/>
    <s v="Coca Cola "/>
    <s v=" Regular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5550276085"/>
    <s v="Friday, August 19, 2022"/>
    <s v="Credit"/>
    <n v="113"/>
    <n v="1.5"/>
    <n v="1"/>
    <n v="113"/>
    <n v="1.5"/>
    <n v="1"/>
    <n v="1.5"/>
    <n v="4.5"/>
    <d v="2022-08-19T00:00:00"/>
    <x v="105"/>
    <s v="Cell is Blank - Dis-regard"/>
    <x v="1"/>
    <b v="1"/>
    <n v="1.5"/>
    <n v="1"/>
    <s v="Doritos Dinamita Chile Lemon"/>
    <m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50646022"/>
    <s v="Friday, August 19, 2022"/>
    <s v="Cash"/>
    <n v="144"/>
    <n v="3"/>
    <n v="1"/>
    <n v="144"/>
    <n v="3"/>
    <n v="1"/>
    <n v="3"/>
    <n v="3"/>
    <d v="2022-08-19T00:00:00"/>
    <x v="5"/>
    <s v="Carbonated"/>
    <x v="0"/>
    <b v="1"/>
    <n v="3"/>
    <n v="2"/>
    <s v="Monster Energy Original"/>
    <m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50724117"/>
    <s v="Friday, August 19, 2022"/>
    <s v="Cash"/>
    <n v="140"/>
    <n v="1.5"/>
    <n v="1"/>
    <n v="140"/>
    <n v="1.5"/>
    <n v="1"/>
    <n v="1.5"/>
    <n v="1.5"/>
    <d v="2022-08-19T00:00:00"/>
    <x v="70"/>
    <s v="Carbonated"/>
    <x v="0"/>
    <b v="1"/>
    <n v="1.5"/>
    <n v="1"/>
    <s v="Sunkist Soda "/>
    <s v=" Orange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550761316"/>
    <s v="Friday, August 19, 2022"/>
    <s v="Cash"/>
    <n v="110"/>
    <n v="1.5"/>
    <n v="1"/>
    <n v="110"/>
    <n v="1.5"/>
    <n v="1"/>
    <n v="1.5"/>
    <n v="1.5"/>
    <d v="2022-08-19T00:00:00"/>
    <x v="95"/>
    <s v="Food"/>
    <x v="1"/>
    <b v="1"/>
    <n v="1.5"/>
    <n v="1"/>
    <s v="Lays "/>
    <s v=" Classic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50763347"/>
    <s v="Friday, August 19, 2022"/>
    <s v="Cash"/>
    <n v="147"/>
    <n v="2.5"/>
    <n v="1"/>
    <n v="147"/>
    <n v="2.5"/>
    <n v="1"/>
    <n v="2.5"/>
    <n v="2.5"/>
    <d v="2022-08-19T00:00:00"/>
    <x v="157"/>
    <s v="Non Carbonated"/>
    <x v="2"/>
    <b v="1"/>
    <n v="2.5"/>
    <n v="1.6666666666666667"/>
    <s v="Snapple Tea "/>
    <s v=" Peach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50820011"/>
    <s v="Friday, August 19, 2022"/>
    <s v="Cash"/>
    <n v="114"/>
    <n v="1.5"/>
    <n v="1"/>
    <n v="114"/>
    <n v="1.5"/>
    <n v="1"/>
    <n v="1.5"/>
    <n v="1.5"/>
    <d v="2022-08-19T00:00:00"/>
    <x v="85"/>
    <s v="Food"/>
    <x v="1"/>
    <b v="1"/>
    <n v="1.5"/>
    <n v="1"/>
    <s v="Cheetos Baked "/>
    <s v=" Crunchy Cheese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50820806"/>
    <s v="Friday, August 19, 2022"/>
    <s v="Cash"/>
    <n v="114"/>
    <n v="1.5"/>
    <n v="1"/>
    <n v="114"/>
    <n v="1.5"/>
    <n v="1"/>
    <n v="1.5"/>
    <n v="1.5"/>
    <d v="2022-08-19T00:00:00"/>
    <x v="85"/>
    <s v="Food"/>
    <x v="1"/>
    <b v="1"/>
    <n v="1.5"/>
    <n v="1"/>
    <s v="Cheetos Baked "/>
    <s v=" Crunchy Cheese"/>
    <m/>
    <s v="Friday"/>
    <s v=" August 19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50897538"/>
    <s v="Friday, August 19, 2022"/>
    <s v="Cash"/>
    <n v="144"/>
    <n v="3"/>
    <n v="1"/>
    <n v="144"/>
    <n v="3"/>
    <n v="1"/>
    <n v="3"/>
    <n v="3"/>
    <d v="2022-08-19T00:00:00"/>
    <x v="5"/>
    <s v="Carbonated"/>
    <x v="0"/>
    <b v="1"/>
    <n v="3"/>
    <n v="2"/>
    <s v="Monster Energy Original"/>
    <m/>
    <m/>
    <s v="Friday"/>
    <s v=" August 19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52188813"/>
    <s v="Saturday, August 20, 2022"/>
    <s v="Credit"/>
    <n v="135"/>
    <n v="2"/>
    <n v="1"/>
    <n v="135"/>
    <n v="2"/>
    <n v="1"/>
    <n v="2"/>
    <n v="2"/>
    <d v="2022-08-20T00:00:00"/>
    <x v="80"/>
    <s v="Food"/>
    <x v="1"/>
    <b v="1"/>
    <n v="2"/>
    <n v="1.3333333333333333"/>
    <s v="RXBAR "/>
    <s v=" Protein Bar "/>
    <s v=" Peanut Butter"/>
    <s v="Saturday"/>
    <s v=" August 2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52206494"/>
    <s v="Saturday, August 20, 2022"/>
    <s v="Credit"/>
    <n v="143"/>
    <n v="2"/>
    <n v="1"/>
    <n v="143"/>
    <n v="2"/>
    <n v="1"/>
    <n v="2"/>
    <n v="2"/>
    <d v="2022-08-20T00:00:00"/>
    <x v="29"/>
    <s v="Water"/>
    <x v="3"/>
    <b v="1"/>
    <n v="2"/>
    <n v="1.3333333333333333"/>
    <s v="Poland Springs Water"/>
    <m/>
    <m/>
    <s v="Saturday"/>
    <s v=" August 20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552245808"/>
    <s v="Saturday, August 20, 2022"/>
    <s v="Credit"/>
    <n v="157"/>
    <n v="3"/>
    <n v="1"/>
    <n v="157"/>
    <n v="3"/>
    <n v="1"/>
    <n v="3"/>
    <n v="3"/>
    <d v="2022-08-20T00:00:00"/>
    <x v="98"/>
    <s v="Food"/>
    <x v="1"/>
    <b v="1"/>
    <n v="3"/>
    <n v="2"/>
    <s v="Lenny &amp; Larrys "/>
    <s v=" SnickerDoodle"/>
    <m/>
    <s v="Saturday"/>
    <s v=" August 20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52252676"/>
    <s v="Saturday, August 20, 2022"/>
    <s v="Credit"/>
    <n v="140"/>
    <n v="2"/>
    <n v="1"/>
    <n v="140"/>
    <n v="2"/>
    <n v="1"/>
    <n v="2"/>
    <n v="2"/>
    <d v="2022-08-20T00:00:00"/>
    <x v="93"/>
    <s v="Non Carbonated"/>
    <x v="2"/>
    <b v="1"/>
    <n v="2"/>
    <n v="1.3333333333333333"/>
    <s v="Iberia Coconut Water"/>
    <m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52357799"/>
    <s v="Saturday, August 20, 2022"/>
    <s v="Cash"/>
    <n v="144"/>
    <n v="1.5"/>
    <n v="1"/>
    <n v="144"/>
    <n v="1.5"/>
    <n v="1"/>
    <n v="1.5"/>
    <n v="1.5"/>
    <d v="2022-08-20T00:00:00"/>
    <x v="29"/>
    <s v="Water"/>
    <x v="3"/>
    <b v="1"/>
    <n v="1.5"/>
    <n v="1"/>
    <s v="Poland Springs Water"/>
    <m/>
    <m/>
    <s v="Saturday"/>
    <s v=" August 20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52402064"/>
    <s v="Saturday, August 20, 2022"/>
    <s v="Cash"/>
    <n v="141"/>
    <n v="2"/>
    <n v="1"/>
    <n v="141"/>
    <n v="2"/>
    <n v="1"/>
    <n v="2"/>
    <n v="2"/>
    <d v="2022-08-20T00:00:00"/>
    <x v="156"/>
    <s v="Carbonated"/>
    <x v="0"/>
    <b v="1"/>
    <n v="2"/>
    <n v="1.3333333333333333"/>
    <s v="Coca Cola "/>
    <s v=" Regular"/>
    <m/>
    <s v="Saturday"/>
    <s v=" August 20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52408624"/>
    <s v="Saturday, August 20, 2022"/>
    <s v="Cash"/>
    <n v="141"/>
    <n v="2"/>
    <n v="1"/>
    <n v="141"/>
    <n v="2"/>
    <n v="1"/>
    <n v="2"/>
    <n v="2"/>
    <d v="2022-08-20T00:00:00"/>
    <x v="156"/>
    <s v="Carbonated"/>
    <x v="0"/>
    <b v="1"/>
    <n v="2"/>
    <n v="1.3333333333333333"/>
    <s v="Coca Cola "/>
    <s v=" Regular"/>
    <m/>
    <s v="Saturday"/>
    <s v=" August 20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552651721"/>
    <s v="Saturday, August 20, 2022"/>
    <s v="Cash"/>
    <n v="150"/>
    <n v="4"/>
    <n v="1"/>
    <n v="150"/>
    <n v="4"/>
    <n v="1"/>
    <n v="4"/>
    <n v="4"/>
    <d v="2022-08-20T00:00:00"/>
    <x v="143"/>
    <s v="Cell is Blank - Dis-regard"/>
    <x v="1"/>
    <b v="1"/>
    <n v="4"/>
    <n v="2.6666666666666665"/>
    <s v="Oreo Mini "/>
    <s v=" Go Paks"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52748473"/>
    <s v="Saturday, August 20, 2022"/>
    <s v="Cash"/>
    <n v="147"/>
    <n v="2.5"/>
    <n v="1"/>
    <n v="147"/>
    <n v="2.5"/>
    <n v="1"/>
    <n v="2.5"/>
    <n v="2.5"/>
    <d v="2022-08-20T00:00:00"/>
    <x v="152"/>
    <s v="Non Carbonated"/>
    <x v="2"/>
    <b v="1"/>
    <n v="2.5"/>
    <n v="1.6666666666666667"/>
    <s v="Snapple Tea "/>
    <s v=" Lemon"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552751599"/>
    <s v="Saturday, August 20, 2022"/>
    <s v="Cash"/>
    <n v="145"/>
    <n v="2.75"/>
    <n v="1"/>
    <n v="145"/>
    <n v="2.75"/>
    <n v="1"/>
    <n v="2.75"/>
    <n v="2.75"/>
    <d v="2022-08-20T00:00:00"/>
    <x v="34"/>
    <s v="Water"/>
    <x v="3"/>
    <b v="1"/>
    <n v="2.75"/>
    <n v="1.8333333333333333"/>
    <s v="BodyArmor LYTE  "/>
    <s v=" Peach Mango"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BodyArmor LYTE  - Peach Mango"/>
    <s v="Water"/>
    <n v="15552759563"/>
    <s v="Saturday, August 20, 2022"/>
    <s v="Cash"/>
    <n v="145"/>
    <n v="2.75"/>
    <n v="1"/>
    <n v="145"/>
    <n v="2.75"/>
    <n v="1"/>
    <n v="2.75"/>
    <n v="2.75"/>
    <d v="2022-08-20T00:00:00"/>
    <x v="34"/>
    <s v="Water"/>
    <x v="3"/>
    <b v="1"/>
    <n v="2.75"/>
    <n v="1.8333333333333333"/>
    <s v="BodyArmor LYTE  "/>
    <s v=" Peach Mango"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552810269"/>
    <s v="Saturday, August 20, 2022"/>
    <s v="Credit"/>
    <n v="146"/>
    <n v="3"/>
    <n v="1"/>
    <n v="146"/>
    <n v="3"/>
    <n v="1"/>
    <n v="3"/>
    <n v="3"/>
    <d v="2022-08-20T00:00:00"/>
    <x v="5"/>
    <s v="Carbonated"/>
    <x v="0"/>
    <b v="1"/>
    <n v="3"/>
    <n v="2"/>
    <s v="Monster Energy Original"/>
    <m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52907513"/>
    <s v="Saturday, August 20, 2022"/>
    <s v="Cash"/>
    <n v="144"/>
    <n v="1.5"/>
    <n v="1"/>
    <n v="144"/>
    <n v="1.5"/>
    <n v="1"/>
    <n v="1.5"/>
    <n v="1.5"/>
    <d v="2022-08-20T00:00:00"/>
    <x v="29"/>
    <s v="Water"/>
    <x v="3"/>
    <b v="1"/>
    <n v="1.5"/>
    <n v="1"/>
    <s v="Poland Springs Water"/>
    <m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Nature's Garden Trail Mix - Cranberry Healthy"/>
    <s v="Food"/>
    <n v="15552982813"/>
    <s v="Saturday, August 20, 2022"/>
    <s v="Cash"/>
    <n v="132"/>
    <n v="1.5"/>
    <n v="1"/>
    <n v="132"/>
    <n v="1.5"/>
    <n v="1"/>
    <n v="1.5"/>
    <n v="1.5"/>
    <d v="2022-08-20T00:00:00"/>
    <x v="130"/>
    <s v="Food"/>
    <x v="1"/>
    <b v="1"/>
    <n v="1.5"/>
    <n v="1"/>
    <s v="Nature's Garden Trail Mix "/>
    <s v=" Cranberry Healthy"/>
    <m/>
    <s v="Saturday"/>
    <s v=" August 20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553546357"/>
    <s v="Saturday, August 20, 2022"/>
    <s v="Cash"/>
    <n v="142"/>
    <n v="1.5"/>
    <n v="1"/>
    <n v="142"/>
    <n v="1.5"/>
    <n v="1"/>
    <n v="1.5"/>
    <n v="1.5"/>
    <d v="2022-08-20T00:00:00"/>
    <x v="92"/>
    <s v="Carbonated"/>
    <x v="0"/>
    <b v="1"/>
    <n v="1.5"/>
    <n v="1"/>
    <s v="Spindrift "/>
    <s v=" Sparkling Water "/>
    <s v=" Pineapple"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53840700"/>
    <s v="Saturday, August 20, 2022"/>
    <s v="Cash"/>
    <n v="144"/>
    <n v="1.5"/>
    <n v="1"/>
    <n v="144"/>
    <n v="1.5"/>
    <n v="1"/>
    <n v="1.5"/>
    <n v="1.5"/>
    <d v="2022-08-20T00:00:00"/>
    <x v="29"/>
    <s v="Water"/>
    <x v="3"/>
    <b v="1"/>
    <n v="1.5"/>
    <n v="1"/>
    <s v="Poland Springs Water"/>
    <m/>
    <m/>
    <s v="Saturday"/>
    <s v=" August 20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55829820"/>
    <s v="Sunday, August 21, 2022"/>
    <s v="Credit"/>
    <n v="147"/>
    <n v="2.5"/>
    <n v="1"/>
    <n v="147"/>
    <n v="2.5"/>
    <n v="1"/>
    <n v="2.5"/>
    <n v="2.5"/>
    <d v="2022-08-21T00:00:00"/>
    <x v="152"/>
    <s v="Non Carbonated"/>
    <x v="2"/>
    <b v="1"/>
    <n v="2.5"/>
    <n v="1.6666666666666667"/>
    <s v="Snapple Tea "/>
    <s v=" Lemon"/>
    <m/>
    <s v="Sunday"/>
    <s v=" August 21"/>
    <n v="2022"/>
    <n v="6527"/>
  </r>
  <r>
    <s v="Processed"/>
    <s v="VJ300205292"/>
    <s v="Brunswick Sq Mall"/>
    <s v="BSQ Mall x1364 - Zales"/>
    <n v="40.423690999999998"/>
    <n v="-74.380831999999998"/>
    <s v="Poland Springs Water"/>
    <s v="Water"/>
    <n v="15556164483"/>
    <s v="Sunday, August 21, 2022"/>
    <s v="Credit"/>
    <n v="144"/>
    <n v="1.5"/>
    <n v="1"/>
    <n v="144"/>
    <n v="1.5"/>
    <n v="1"/>
    <n v="1.5"/>
    <n v="1.5"/>
    <d v="2022-08-21T00:00:00"/>
    <x v="29"/>
    <s v="Water"/>
    <x v="3"/>
    <b v="1"/>
    <n v="1.5"/>
    <n v="1"/>
    <s v="Poland Springs Water"/>
    <m/>
    <m/>
    <s v="Sunday"/>
    <s v=" August 21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57514202"/>
    <s v="Monday, August 22, 2022"/>
    <s v="Cash"/>
    <n v="142"/>
    <n v="1.5"/>
    <n v="1"/>
    <n v="142"/>
    <n v="1.5"/>
    <n v="1"/>
    <n v="1.5"/>
    <n v="1.5"/>
    <d v="2022-08-22T00:00:00"/>
    <x v="156"/>
    <s v="Carbonated"/>
    <x v="0"/>
    <b v="1"/>
    <n v="1.5"/>
    <n v="1"/>
    <s v="Coca Cola "/>
    <s v=" Regular"/>
    <m/>
    <s v="Monday"/>
    <s v=" August 22"/>
    <n v="2022"/>
    <n v="6527"/>
  </r>
  <r>
    <s v="Processed"/>
    <s v="VJ300320686"/>
    <s v="Earle Asphalt"/>
    <s v="Earle Asphalt x1371"/>
    <n v="35.2750871"/>
    <n v="-90.466769400000004"/>
    <s v="CheezIt - Cheddar Sour Cream and Onion"/>
    <s v="Food"/>
    <n v="15558523965"/>
    <s v="Monday, August 22, 2022"/>
    <s v="Cash"/>
    <n v="120"/>
    <n v="1.5"/>
    <n v="1"/>
    <n v="120"/>
    <n v="1.5"/>
    <n v="1"/>
    <n v="1.5"/>
    <n v="1.5"/>
    <d v="2022-08-22T00:00:00"/>
    <x v="86"/>
    <s v="Food"/>
    <x v="1"/>
    <b v="1"/>
    <n v="1.5"/>
    <n v="1"/>
    <s v="CheezIt "/>
    <s v=" Cheddar Sour Cream and Onion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58581654"/>
    <s v="Monday, August 22, 2022"/>
    <s v="Cash"/>
    <n v="144"/>
    <n v="3"/>
    <n v="1"/>
    <n v="144"/>
    <n v="3"/>
    <n v="1"/>
    <n v="3"/>
    <n v="3"/>
    <d v="2022-08-22T00:00:00"/>
    <x v="5"/>
    <s v="Carbonated"/>
    <x v="0"/>
    <b v="1"/>
    <n v="3"/>
    <n v="2"/>
    <s v="Monster Energy Original"/>
    <m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59214128"/>
    <s v="Monday, August 22, 2022"/>
    <s v="Credit"/>
    <n v="140"/>
    <n v="2"/>
    <n v="1"/>
    <n v="140"/>
    <n v="2"/>
    <n v="1"/>
    <n v="2"/>
    <n v="6"/>
    <d v="2022-08-22T00:00:00"/>
    <x v="93"/>
    <s v="Non Carbonated"/>
    <x v="2"/>
    <b v="1"/>
    <n v="2"/>
    <n v="1.3333333333333333"/>
    <s v="Iberia Coconut Water"/>
    <m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59214128"/>
    <s v="Monday, August 22, 2022"/>
    <s v="Credit"/>
    <n v="139"/>
    <n v="2"/>
    <n v="1"/>
    <n v="139"/>
    <n v="2"/>
    <n v="1"/>
    <n v="2"/>
    <n v="6"/>
    <d v="2022-08-22T00:00:00"/>
    <x v="11"/>
    <s v="Food"/>
    <x v="1"/>
    <b v="1"/>
    <n v="2"/>
    <n v="1.3333333333333333"/>
    <s v="Wonderful Pistachios "/>
    <s v=" Variety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559214128"/>
    <s v="Monday, August 22, 2022"/>
    <s v="Credit"/>
    <n v="136"/>
    <n v="2"/>
    <n v="1"/>
    <n v="136"/>
    <n v="2"/>
    <n v="1"/>
    <n v="2"/>
    <n v="6"/>
    <d v="2022-08-22T00:00:00"/>
    <x v="110"/>
    <s v="Food"/>
    <x v="1"/>
    <b v="1"/>
    <n v="2"/>
    <n v="1.3333333333333333"/>
    <s v="Keto Bar "/>
    <s v=" Creamy Peanut Butter Chocolate"/>
    <m/>
    <s v="Monday"/>
    <s v=" August 22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59577995"/>
    <s v="Monday, August 22, 2022"/>
    <s v="Credit"/>
    <n v="141"/>
    <n v="2"/>
    <n v="1"/>
    <n v="141"/>
    <n v="2"/>
    <n v="1"/>
    <n v="2"/>
    <n v="2"/>
    <d v="2022-08-22T00:00:00"/>
    <x v="156"/>
    <s v="Carbonated"/>
    <x v="0"/>
    <b v="1"/>
    <n v="2"/>
    <n v="1.3333333333333333"/>
    <s v="Coca Cola "/>
    <s v=" Regular"/>
    <m/>
    <s v="Monday"/>
    <s v=" August 22"/>
    <n v="2022"/>
    <n v="6527"/>
  </r>
  <r>
    <s v="Processed"/>
    <s v="VJ300320611"/>
    <s v="Brunswick Sq Mall"/>
    <s v="BSQ Mall x1366 - ATT"/>
    <n v="40.423690999999998"/>
    <n v="-74.380831999999998"/>
    <s v="Snapple Tea - Raspberry"/>
    <s v="Non Carbonated"/>
    <n v="15559676933"/>
    <s v="Monday, August 22, 2022"/>
    <s v="Credit"/>
    <n v="144"/>
    <n v="2.75"/>
    <n v="1"/>
    <n v="144"/>
    <n v="2.75"/>
    <n v="1"/>
    <n v="2.75"/>
    <n v="2.75"/>
    <d v="2022-08-22T00:00:00"/>
    <x v="81"/>
    <s v="Non Carbonated"/>
    <x v="2"/>
    <b v="1"/>
    <n v="2.75"/>
    <n v="1.8333333333333333"/>
    <s v="Snapple Tea "/>
    <s v=" Raspberry"/>
    <m/>
    <s v="Monday"/>
    <s v=" August 2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59870666"/>
    <s v="Monday, August 22, 2022"/>
    <s v="Credit"/>
    <n v="132"/>
    <n v="2"/>
    <n v="1"/>
    <n v="132"/>
    <n v="2"/>
    <n v="1"/>
    <n v="2"/>
    <n v="2"/>
    <d v="2022-08-22T00:00:00"/>
    <x v="21"/>
    <s v="Food"/>
    <x v="1"/>
    <b v="1"/>
    <n v="2"/>
    <n v="1.3333333333333333"/>
    <s v="Robert Irvine's "/>
    <s v=" Fit Crunch "/>
    <s v="  Chocolate Pea"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559949857"/>
    <s v="Monday, August 22, 2022"/>
    <s v="Cash"/>
    <n v="125"/>
    <n v="1.5"/>
    <n v="1"/>
    <n v="125"/>
    <n v="1.5"/>
    <n v="1"/>
    <n v="1.5"/>
    <n v="1.5"/>
    <d v="2022-08-22T00:00:00"/>
    <x v="60"/>
    <s v="Food"/>
    <x v="1"/>
    <b v="1"/>
    <n v="1.5"/>
    <n v="1"/>
    <s v="SunChips Multigrain "/>
    <s v=" Original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60128225"/>
    <s v="Monday, August 22, 2022"/>
    <s v="Credit"/>
    <n v="111"/>
    <n v="1.5"/>
    <n v="1"/>
    <n v="111"/>
    <n v="1.5"/>
    <n v="1"/>
    <n v="1.5"/>
    <n v="1.5"/>
    <d v="2022-08-22T00:00:00"/>
    <x v="13"/>
    <s v="Food"/>
    <x v="1"/>
    <b v="1"/>
    <n v="1.5"/>
    <n v="1"/>
    <s v="Miss Vickie's Potato Chip "/>
    <s v=" Sea Salt Original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560138379"/>
    <s v="Monday, August 22, 2022"/>
    <s v="Credit"/>
    <n v="151"/>
    <n v="4"/>
    <n v="1"/>
    <n v="151"/>
    <n v="4"/>
    <n v="1"/>
    <n v="4"/>
    <n v="4"/>
    <d v="2022-08-22T00:00:00"/>
    <x v="133"/>
    <s v="Food"/>
    <x v="1"/>
    <b v="1"/>
    <n v="4"/>
    <n v="2.6666666666666665"/>
    <s v="CheezIt "/>
    <s v=" Go Paks"/>
    <m/>
    <s v="Monday"/>
    <s v=" August 22"/>
    <n v="2022"/>
    <n v="6527"/>
  </r>
  <r>
    <s v="Processed"/>
    <s v="VJ300205292"/>
    <s v="Brunswick Sq Mall"/>
    <s v="BSQ Mall x1364 - Zales"/>
    <n v="40.423690999999998"/>
    <n v="-74.380831999999998"/>
    <s v="Nature's Garden Trail Mix - Heart Healthy Mix"/>
    <s v="Food"/>
    <n v="15560207898"/>
    <s v="Monday, August 22, 2022"/>
    <s v="Cash"/>
    <n v="122"/>
    <n v="1.5"/>
    <n v="1"/>
    <n v="122"/>
    <n v="1.5"/>
    <n v="1"/>
    <n v="1.5"/>
    <n v="1.5"/>
    <d v="2022-08-22T00:00:00"/>
    <x v="165"/>
    <s v="Food"/>
    <x v="1"/>
    <b v="1"/>
    <n v="1.5"/>
    <n v="1"/>
    <s v="Nature's Garden Trail Mix "/>
    <s v=" Heart Healthy Mix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560229548"/>
    <s v="Monday, August 22, 2022"/>
    <s v="Credit"/>
    <n v="154"/>
    <n v="4"/>
    <n v="1"/>
    <n v="154"/>
    <n v="4"/>
    <n v="1"/>
    <n v="4"/>
    <n v="4"/>
    <d v="2022-08-22T00:00:00"/>
    <x v="142"/>
    <s v="Cell is Blank - Dis-regard"/>
    <x v="1"/>
    <b v="1"/>
    <n v="4"/>
    <n v="2.6666666666666665"/>
    <s v="Mini Chips Ahoy "/>
    <s v=" Go Paks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60269221"/>
    <s v="Monday, August 22, 2022"/>
    <s v="Cash"/>
    <n v="146"/>
    <n v="3"/>
    <n v="1"/>
    <n v="146"/>
    <n v="3"/>
    <n v="1"/>
    <n v="3"/>
    <n v="3"/>
    <d v="2022-08-22T00:00:00"/>
    <x v="5"/>
    <s v="Carbonated"/>
    <x v="0"/>
    <b v="1"/>
    <n v="3"/>
    <n v="2"/>
    <s v="Monster Energy Original"/>
    <m/>
    <m/>
    <s v="Monday"/>
    <s v=" August 2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60270854"/>
    <s v="Monday, August 22, 2022"/>
    <s v="Cash"/>
    <n v="132"/>
    <n v="2"/>
    <n v="1"/>
    <n v="132"/>
    <n v="2"/>
    <n v="1"/>
    <n v="2"/>
    <n v="2"/>
    <d v="2022-08-22T00:00:00"/>
    <x v="21"/>
    <s v="Food"/>
    <x v="1"/>
    <b v="1"/>
    <n v="2"/>
    <n v="1.3333333333333333"/>
    <s v="Robert Irvine's "/>
    <s v=" Fit Crunch "/>
    <s v="  Chocolate Pea"/>
    <s v="Monday"/>
    <s v=" August 22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60483611"/>
    <s v="Monday, August 22, 2022"/>
    <s v="Cash"/>
    <n v="132"/>
    <n v="2"/>
    <n v="1"/>
    <n v="132"/>
    <n v="2"/>
    <n v="1"/>
    <n v="2"/>
    <n v="2"/>
    <d v="2022-08-22T00:00:00"/>
    <x v="21"/>
    <s v="Food"/>
    <x v="1"/>
    <b v="1"/>
    <n v="2"/>
    <n v="1.3333333333333333"/>
    <s v="Robert Irvine's "/>
    <s v=" Fit Crunch "/>
    <s v="  Chocolate Pea"/>
    <s v="Monday"/>
    <s v=" August 22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60622112"/>
    <s v="Monday, August 22, 2022"/>
    <s v="Credit"/>
    <n v="114"/>
    <n v="1.5"/>
    <n v="1"/>
    <n v="114"/>
    <n v="1.5"/>
    <n v="1"/>
    <n v="1.5"/>
    <n v="1.5"/>
    <d v="2022-08-22T00:00:00"/>
    <x v="51"/>
    <s v="Food"/>
    <x v="1"/>
    <b v="1"/>
    <n v="1.5"/>
    <n v="1"/>
    <s v="Miss Vickie's Potato Chip "/>
    <s v=" Smokehouse BBQ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0878322"/>
    <s v="Monday, August 22, 2022"/>
    <s v="Cash"/>
    <n v="141"/>
    <n v="1.5"/>
    <n v="1"/>
    <n v="141"/>
    <n v="1.5"/>
    <n v="1"/>
    <n v="1.5"/>
    <n v="1.5"/>
    <d v="2022-08-22T00:00:00"/>
    <x v="156"/>
    <s v="Carbonated"/>
    <x v="0"/>
    <b v="1"/>
    <n v="1.5"/>
    <n v="1"/>
    <s v="Coca Cola "/>
    <s v=" Regular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60917668"/>
    <s v="Monday, August 22, 2022"/>
    <s v="Cash"/>
    <n v="148"/>
    <n v="3"/>
    <n v="1"/>
    <n v="148"/>
    <n v="3"/>
    <n v="1"/>
    <n v="3"/>
    <n v="3"/>
    <d v="2022-08-22T00:00:00"/>
    <x v="106"/>
    <s v="Carbonated"/>
    <x v="0"/>
    <b v="1"/>
    <n v="3"/>
    <n v="2"/>
    <s v="Starbucks Refresher "/>
    <s v=" Real Coconut Water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60963475"/>
    <s v="Monday, August 22, 2022"/>
    <s v="Cash"/>
    <n v="141"/>
    <n v="2"/>
    <n v="1"/>
    <n v="141"/>
    <n v="2"/>
    <n v="1"/>
    <n v="2"/>
    <n v="2"/>
    <d v="2022-08-22T00:00:00"/>
    <x v="44"/>
    <s v="Carbonated"/>
    <x v="0"/>
    <b v="1"/>
    <n v="2"/>
    <n v="1.3333333333333333"/>
    <s v="Coca Cola "/>
    <s v=" Zero Sugar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561088183"/>
    <s v="Monday, August 22, 2022"/>
    <s v="Cash"/>
    <n v="161"/>
    <n v="3"/>
    <n v="1"/>
    <n v="161"/>
    <n v="3"/>
    <n v="1"/>
    <n v="3"/>
    <n v="3"/>
    <d v="2022-08-22T00:00:00"/>
    <x v="154"/>
    <s v="Food"/>
    <x v="1"/>
    <b v="1"/>
    <n v="3"/>
    <n v="2"/>
    <s v="Pringles "/>
    <s v=" Cheddar Cheese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61095356"/>
    <s v="Monday, August 22, 2022"/>
    <s v="Cash"/>
    <n v="148"/>
    <n v="3"/>
    <n v="1"/>
    <n v="148"/>
    <n v="3"/>
    <n v="1"/>
    <n v="3"/>
    <n v="3"/>
    <d v="2022-08-22T00:00:00"/>
    <x v="106"/>
    <s v="Carbonated"/>
    <x v="0"/>
    <b v="1"/>
    <n v="3"/>
    <n v="2"/>
    <s v="Starbucks Refresher "/>
    <s v=" Real Coconut Water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61143773"/>
    <s v="Monday, August 22, 2022"/>
    <s v="Cash"/>
    <n v="111"/>
    <n v="1.5"/>
    <n v="1"/>
    <n v="111"/>
    <n v="1.5"/>
    <n v="1"/>
    <n v="1.5"/>
    <n v="1.5"/>
    <d v="2022-08-22T00:00:00"/>
    <x v="35"/>
    <s v="Food"/>
    <x v="1"/>
    <b v="1"/>
    <n v="1.5"/>
    <n v="1"/>
    <s v="SunChips Multigrain "/>
    <s v=" Harvest Cheddar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561145906"/>
    <s v="Monday, August 22, 2022"/>
    <s v="Cash"/>
    <n v="110"/>
    <n v="1.5"/>
    <n v="1"/>
    <n v="110"/>
    <n v="1.5"/>
    <n v="1"/>
    <n v="1.5"/>
    <n v="1.5"/>
    <d v="2022-08-22T00:00:00"/>
    <x v="95"/>
    <s v="Food"/>
    <x v="1"/>
    <b v="1"/>
    <n v="1.5"/>
    <n v="1"/>
    <s v="Lays "/>
    <s v=" Classic"/>
    <m/>
    <s v="Monday"/>
    <s v=" August 22"/>
    <n v="2022"/>
    <n v="6527"/>
  </r>
  <r>
    <s v="Processed"/>
    <s v="VJ300205292"/>
    <s v="Brunswick Sq Mall"/>
    <s v="BSQ Mall x1364 - Zales"/>
    <n v="40.423690999999998"/>
    <n v="-74.380831999999998"/>
    <s v="Keto Bar - Chocolate Dream"/>
    <s v="Food"/>
    <n v="15561182204"/>
    <s v="Monday, August 22, 2022"/>
    <s v="Cash"/>
    <n v="131"/>
    <n v="2"/>
    <n v="1"/>
    <n v="131"/>
    <n v="2"/>
    <n v="1"/>
    <n v="2"/>
    <n v="2"/>
    <d v="2022-08-22T00:00:00"/>
    <x v="166"/>
    <s v="Food"/>
    <x v="1"/>
    <b v="1"/>
    <n v="2"/>
    <n v="1.3333333333333333"/>
    <s v="Keto Bar "/>
    <s v=" Chocolate Dream"/>
    <m/>
    <s v="Monday"/>
    <s v=" August 22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5561249974"/>
    <s v="Monday, August 22, 2022"/>
    <s v="Cash"/>
    <n v="112"/>
    <n v="1.5"/>
    <n v="1"/>
    <n v="112"/>
    <n v="1.5"/>
    <n v="1"/>
    <n v="1.5"/>
    <n v="1.5"/>
    <d v="2022-08-22T00:00:00"/>
    <x v="67"/>
    <s v="Food"/>
    <x v="1"/>
    <b v="1"/>
    <n v="1.5"/>
    <n v="1"/>
    <s v="Popchips Potato "/>
    <s v=" Sea Salt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61282380"/>
    <s v="Monday, August 22, 2022"/>
    <s v="Cash"/>
    <n v="111"/>
    <n v="1.5"/>
    <n v="1"/>
    <n v="111"/>
    <n v="1.5"/>
    <n v="1"/>
    <n v="1.5"/>
    <n v="1.5"/>
    <d v="2022-08-22T00:00:00"/>
    <x v="35"/>
    <s v="Food"/>
    <x v="1"/>
    <b v="1"/>
    <n v="1.5"/>
    <n v="1"/>
    <s v="SunChips Multigrain "/>
    <s v=" Harvest Cheddar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1282109"/>
    <s v="Monday, August 22, 2022"/>
    <s v="Cash"/>
    <n v="141"/>
    <n v="1.5"/>
    <n v="1"/>
    <n v="141"/>
    <n v="1.5"/>
    <n v="1"/>
    <n v="1.5"/>
    <n v="1.5"/>
    <d v="2022-08-22T00:00:00"/>
    <x v="156"/>
    <s v="Carbonated"/>
    <x v="0"/>
    <b v="1"/>
    <n v="1.5"/>
    <n v="1"/>
    <s v="Coca Cola "/>
    <s v=" Regular"/>
    <m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61318031"/>
    <s v="Monday, August 22, 2022"/>
    <s v="Cash"/>
    <n v="145"/>
    <n v="2.75"/>
    <n v="1"/>
    <n v="145"/>
    <n v="2.75"/>
    <n v="1"/>
    <n v="2.75"/>
    <n v="2.75"/>
    <d v="2022-08-22T00:00:00"/>
    <x v="120"/>
    <s v="Non Carbonated"/>
    <x v="2"/>
    <b v="1"/>
    <n v="2.75"/>
    <n v="1.8333333333333333"/>
    <s v="Bai Antioxidant "/>
    <s v=" Tanzania Lemon Super Tea"/>
    <m/>
    <s v="Monday"/>
    <s v=" August 22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561453215"/>
    <s v="Monday, August 22, 2022"/>
    <s v="Cash"/>
    <n v="142"/>
    <n v="2"/>
    <n v="1"/>
    <n v="142"/>
    <n v="2"/>
    <n v="1"/>
    <n v="2"/>
    <n v="2"/>
    <d v="2022-08-22T00:00:00"/>
    <x v="93"/>
    <s v="Non Carbonated"/>
    <x v="2"/>
    <b v="1"/>
    <n v="2"/>
    <n v="1.3333333333333333"/>
    <s v="Iberia Coconut Water"/>
    <m/>
    <m/>
    <s v="Monday"/>
    <s v=" August 22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561456947"/>
    <s v="Monday, August 22, 2022"/>
    <s v="Cash"/>
    <n v="143"/>
    <n v="2.5"/>
    <n v="1"/>
    <n v="143"/>
    <n v="2.5"/>
    <n v="1"/>
    <n v="2.5"/>
    <n v="2.5"/>
    <d v="2022-08-22T00:00:00"/>
    <x v="37"/>
    <s v="Non Carbonated"/>
    <x v="2"/>
    <b v="1"/>
    <n v="2.5"/>
    <n v="1.6666666666666667"/>
    <s v="Snapple Diet Tea "/>
    <s v=" Peach Tea"/>
    <m/>
    <s v="Monday"/>
    <s v=" August 22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561461697"/>
    <s v="Monday, August 22, 2022"/>
    <s v="Credit"/>
    <n v="142"/>
    <n v="1.5"/>
    <n v="1"/>
    <n v="142"/>
    <n v="1.5"/>
    <n v="1"/>
    <n v="1.5"/>
    <n v="1.5"/>
    <d v="2022-08-22T00:00:00"/>
    <x v="92"/>
    <s v="Carbonated"/>
    <x v="0"/>
    <b v="1"/>
    <n v="1.5"/>
    <n v="1"/>
    <s v="Spindrift "/>
    <s v=" Sparkling Water "/>
    <s v=" Pineapple"/>
    <s v="Monday"/>
    <s v=" August 22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561555416"/>
    <s v="Monday, August 22, 2022"/>
    <s v="Credit"/>
    <n v="114"/>
    <n v="2.5"/>
    <n v="1"/>
    <n v="114"/>
    <n v="2.5"/>
    <n v="1"/>
    <n v="2.5"/>
    <n v="2.5"/>
    <d v="2022-08-22T00:00:00"/>
    <x v="147"/>
    <s v="Food"/>
    <x v="1"/>
    <b v="1"/>
    <n v="2.5"/>
    <n v="1.6666666666666667"/>
    <s v="Snyder's of Hanover Pretzel Pieces "/>
    <s v=" Cheddar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5561736579"/>
    <s v="Monday, August 22, 2022"/>
    <s v="Cash"/>
    <n v="113"/>
    <n v="1.5"/>
    <n v="1"/>
    <n v="113"/>
    <n v="1.5"/>
    <n v="1"/>
    <n v="1.5"/>
    <n v="1.5"/>
    <d v="2022-08-22T00:00:00"/>
    <x v="105"/>
    <s v="Cell is Blank - Dis-regard"/>
    <x v="1"/>
    <b v="1"/>
    <n v="1.5"/>
    <n v="1"/>
    <s v="Doritos Dinamita Chile Lemon"/>
    <m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61737123"/>
    <s v="Monday, August 22, 2022"/>
    <s v="Cash"/>
    <n v="140"/>
    <n v="1.5"/>
    <n v="1"/>
    <n v="140"/>
    <n v="1.5"/>
    <n v="1"/>
    <n v="1.5"/>
    <n v="1.5"/>
    <d v="2022-08-22T00:00:00"/>
    <x v="70"/>
    <s v="Carbonated"/>
    <x v="0"/>
    <b v="1"/>
    <n v="1.5"/>
    <n v="1"/>
    <s v="Sunkist Soda "/>
    <s v=" Orange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1757149"/>
    <s v="Monday, August 22, 2022"/>
    <s v="Cash"/>
    <n v="141"/>
    <n v="1.5"/>
    <n v="1"/>
    <n v="141"/>
    <n v="1.5"/>
    <n v="1"/>
    <n v="1.5"/>
    <n v="1.5"/>
    <d v="2022-08-22T00:00:00"/>
    <x v="156"/>
    <s v="Carbonated"/>
    <x v="0"/>
    <b v="1"/>
    <n v="1.5"/>
    <n v="1"/>
    <s v="Coca Cola "/>
    <s v=" Regular"/>
    <m/>
    <s v="Monday"/>
    <s v=" August 22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1793106"/>
    <s v="Monday, August 22, 2022"/>
    <s v="Cash"/>
    <n v="141"/>
    <n v="1.5"/>
    <n v="1"/>
    <n v="141"/>
    <n v="1.5"/>
    <n v="1"/>
    <n v="1.5"/>
    <n v="1.5"/>
    <d v="2022-08-22T00:00:00"/>
    <x v="156"/>
    <s v="Carbonated"/>
    <x v="0"/>
    <b v="1"/>
    <n v="1.5"/>
    <n v="1"/>
    <s v="Coca Cola "/>
    <s v=" Regular"/>
    <m/>
    <s v="Monday"/>
    <s v=" August 22"/>
    <n v="2022"/>
    <n v="6527"/>
  </r>
  <r>
    <s v="Processed"/>
    <s v="VJ300205292"/>
    <s v="Brunswick Sq Mall"/>
    <s v="BSQ Mall x1364 - Zales"/>
    <n v="40.423690999999998"/>
    <n v="-74.380831999999998"/>
    <s v="Keto Bar - Chocolate Dream"/>
    <s v="Food"/>
    <n v="15562432407"/>
    <s v="Tuesday, August 23, 2022"/>
    <s v="Credit"/>
    <n v="131"/>
    <n v="2"/>
    <n v="1"/>
    <n v="131"/>
    <n v="2"/>
    <n v="1"/>
    <n v="2"/>
    <n v="2"/>
    <d v="2022-08-22T00:00:00"/>
    <x v="166"/>
    <s v="Food"/>
    <x v="1"/>
    <b v="1"/>
    <n v="2"/>
    <n v="1.3333333333333333"/>
    <s v="Keto Bar "/>
    <s v=" Chocolate Dream"/>
    <m/>
    <s v="Tuesday"/>
    <s v=" August 23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562433358"/>
    <s v="Tuesday, August 23, 2022"/>
    <s v="Credit"/>
    <n v="145"/>
    <n v="2.5"/>
    <n v="1"/>
    <n v="145"/>
    <n v="2.5"/>
    <n v="1"/>
    <n v="2.5"/>
    <n v="2.5"/>
    <d v="2022-08-22T00:00:00"/>
    <x v="152"/>
    <s v="Non Carbonated"/>
    <x v="2"/>
    <b v="1"/>
    <n v="2.5"/>
    <n v="1.6666666666666667"/>
    <s v="Snapple Tea "/>
    <s v=" Lemon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63247261"/>
    <s v="Tuesday, August 23, 2022"/>
    <s v="Credit"/>
    <n v="148"/>
    <n v="3.5"/>
    <n v="1"/>
    <n v="148"/>
    <n v="3.5"/>
    <n v="1"/>
    <n v="3.5"/>
    <n v="3.5"/>
    <d v="2022-08-23T00:00:00"/>
    <x v="45"/>
    <s v="Carbonated"/>
    <x v="0"/>
    <b v="1"/>
    <n v="3.5"/>
    <n v="2.3333333333333335"/>
    <s v="Red Bull "/>
    <s v=" Original"/>
    <m/>
    <s v="Tuesday"/>
    <s v=" August 23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563400014"/>
    <s v="Tuesday, August 23, 2022"/>
    <s v="Credit"/>
    <n v="145"/>
    <n v="2.5"/>
    <n v="1"/>
    <n v="145"/>
    <n v="2.5"/>
    <n v="1"/>
    <n v="2.5"/>
    <n v="2.5"/>
    <d v="2022-08-23T00:00:00"/>
    <x v="152"/>
    <s v="Non Carbonated"/>
    <x v="2"/>
    <b v="1"/>
    <n v="2.5"/>
    <n v="1.6666666666666667"/>
    <s v="Snapple Tea "/>
    <s v=" Lemon"/>
    <m/>
    <s v="Tuesday"/>
    <s v=" August 23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5564497557"/>
    <s v="Tuesday, August 23, 2022"/>
    <s v="Credit"/>
    <n v="112"/>
    <n v="1.5"/>
    <n v="1"/>
    <n v="112"/>
    <n v="1.5"/>
    <n v="1"/>
    <n v="1.5"/>
    <n v="3.5"/>
    <d v="2022-08-23T00:00:00"/>
    <x v="67"/>
    <s v="Food"/>
    <x v="1"/>
    <b v="1"/>
    <n v="1.5"/>
    <n v="1"/>
    <s v="Popchips Potato "/>
    <s v=" Sea Salt"/>
    <m/>
    <s v="Tuesday"/>
    <s v=" August 23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564497557"/>
    <s v="Tuesday, August 23, 2022"/>
    <s v="Credit"/>
    <n v="142"/>
    <n v="2"/>
    <n v="1"/>
    <n v="142"/>
    <n v="2"/>
    <n v="1"/>
    <n v="2"/>
    <n v="3.5"/>
    <d v="2022-08-23T00:00:00"/>
    <x v="93"/>
    <s v="Non Carbonated"/>
    <x v="2"/>
    <b v="1"/>
    <n v="2"/>
    <n v="1.3333333333333333"/>
    <s v="Iberia Coconut Water"/>
    <m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64625030"/>
    <s v="Tuesday, August 23, 2022"/>
    <s v="Cash"/>
    <n v="144"/>
    <n v="3"/>
    <n v="1"/>
    <n v="144"/>
    <n v="3"/>
    <n v="1"/>
    <n v="3"/>
    <n v="3"/>
    <d v="2022-08-23T00:00:00"/>
    <x v="5"/>
    <s v="Carbonated"/>
    <x v="0"/>
    <b v="1"/>
    <n v="3"/>
    <n v="2"/>
    <s v="Monster Energy Original"/>
    <m/>
    <m/>
    <s v="Tuesday"/>
    <s v=" August 23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564667036"/>
    <s v="Tuesday, August 23, 2022"/>
    <s v="Cash"/>
    <n v="122"/>
    <n v="1.5"/>
    <n v="1"/>
    <n v="122"/>
    <n v="1.5"/>
    <n v="1"/>
    <n v="1.5"/>
    <n v="1.5"/>
    <d v="2022-08-23T00:00:00"/>
    <x v="48"/>
    <s v="Food"/>
    <x v="1"/>
    <b v="1"/>
    <n v="1.5"/>
    <n v="1"/>
    <s v="CheezIt "/>
    <s v=" Original"/>
    <m/>
    <s v="Tuesday"/>
    <s v=" August 23"/>
    <n v="2022"/>
    <n v="6527"/>
  </r>
  <r>
    <s v="Processed"/>
    <s v="VJ300320686"/>
    <s v="Earle Asphalt"/>
    <s v="Earle Asphalt x1371"/>
    <n v="35.2750871"/>
    <n v="-90.466769400000004"/>
    <s v="Newtons Fig Bar"/>
    <s v="Food"/>
    <n v="15564842545"/>
    <s v="Tuesday, August 23, 2022"/>
    <s v="Credit"/>
    <n v="130"/>
    <n v="1.5"/>
    <n v="1"/>
    <n v="130"/>
    <n v="1.5"/>
    <n v="1"/>
    <n v="1.5"/>
    <n v="3.5"/>
    <d v="2022-08-23T00:00:00"/>
    <x v="26"/>
    <s v="Food"/>
    <x v="1"/>
    <b v="1"/>
    <n v="1.5"/>
    <n v="1"/>
    <s v="Newtons Fig Bar"/>
    <m/>
    <m/>
    <s v="Tuesday"/>
    <s v=" August 23"/>
    <n v="2022"/>
    <n v="6527"/>
  </r>
  <r>
    <s v="Processed"/>
    <s v="VJ300320686"/>
    <s v="Earle Asphalt"/>
    <s v="Earle Asphalt x1371"/>
    <n v="35.2750871"/>
    <n v="-90.466769400000004"/>
    <s v="Keto Bar - Chocolate Dream"/>
    <s v="Food"/>
    <n v="15564842545"/>
    <s v="Tuesday, August 23, 2022"/>
    <s v="Credit"/>
    <n v="133"/>
    <n v="2"/>
    <n v="1"/>
    <n v="133"/>
    <n v="2"/>
    <n v="1"/>
    <n v="2"/>
    <n v="3.5"/>
    <d v="2022-08-23T00:00:00"/>
    <x v="166"/>
    <s v="Food"/>
    <x v="1"/>
    <b v="1"/>
    <n v="2"/>
    <n v="1.3333333333333333"/>
    <s v="Keto Bar "/>
    <s v=" Chocolate Dream"/>
    <m/>
    <s v="Tuesday"/>
    <s v=" August 23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64848290"/>
    <s v="Tuesday, August 23, 2022"/>
    <s v="Cash"/>
    <n v="145"/>
    <n v="2.75"/>
    <n v="1"/>
    <n v="145"/>
    <n v="2.75"/>
    <n v="1"/>
    <n v="2.75"/>
    <n v="2.75"/>
    <d v="2022-08-23T00:00:00"/>
    <x v="120"/>
    <s v="Non Carbonated"/>
    <x v="2"/>
    <b v="1"/>
    <n v="2.75"/>
    <n v="1.8333333333333333"/>
    <s v="Bai Antioxidant "/>
    <s v=" Tanzania Lemon Super Tea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64904238"/>
    <s v="Tuesday, August 23, 2022"/>
    <s v="Cash"/>
    <n v="137"/>
    <n v="2.5"/>
    <n v="1"/>
    <n v="137"/>
    <n v="2.5"/>
    <n v="1"/>
    <n v="2.5"/>
    <n v="2.5"/>
    <d v="2022-08-23T00:00:00"/>
    <x v="10"/>
    <s v="Food"/>
    <x v="1"/>
    <b v="1"/>
    <n v="2.5"/>
    <n v="1.6666666666666667"/>
    <s v="KitKat "/>
    <s v=" Crisp Wafers"/>
    <m/>
    <s v="Tuesday"/>
    <s v=" August 23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565000766"/>
    <s v="Tuesday, August 23, 2022"/>
    <s v="Cash"/>
    <n v="125"/>
    <n v="1.25"/>
    <n v="1"/>
    <n v="125"/>
    <n v="1.25"/>
    <n v="1"/>
    <n v="1.25"/>
    <n v="1.25"/>
    <d v="2022-08-23T00:00:00"/>
    <x v="18"/>
    <s v="Food"/>
    <x v="1"/>
    <b v="1"/>
    <n v="1.25"/>
    <n v="0.83333333333333337"/>
    <s v="Oreo Mini"/>
    <m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565151005"/>
    <s v="Tuesday, August 23, 2022"/>
    <s v="Cash"/>
    <n v="139"/>
    <n v="1.5"/>
    <n v="1"/>
    <n v="139"/>
    <n v="1.5"/>
    <n v="1"/>
    <n v="1.5"/>
    <n v="1.5"/>
    <d v="2022-08-23T00:00:00"/>
    <x v="20"/>
    <s v="Food"/>
    <x v="1"/>
    <b v="1"/>
    <n v="1.5"/>
    <n v="1"/>
    <s v="Jack Links Beef Steak Original"/>
    <m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65159815"/>
    <s v="Tuesday, August 23, 2022"/>
    <s v="Cash"/>
    <n v="137"/>
    <n v="2.5"/>
    <n v="1"/>
    <n v="137"/>
    <n v="2.5"/>
    <n v="1"/>
    <n v="2.5"/>
    <n v="2.5"/>
    <d v="2022-08-23T00:00:00"/>
    <x v="10"/>
    <s v="Food"/>
    <x v="1"/>
    <b v="1"/>
    <n v="2.5"/>
    <n v="1.6666666666666667"/>
    <s v="KitKat "/>
    <s v=" Crisp Wafers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Jack Links Beef Steak Original"/>
    <s v="Food"/>
    <n v="15565160991"/>
    <s v="Tuesday, August 23, 2022"/>
    <s v="Credit"/>
    <n v="139"/>
    <n v="1.5"/>
    <n v="1"/>
    <n v="139"/>
    <n v="1.5"/>
    <n v="1"/>
    <n v="1.5"/>
    <n v="1.5"/>
    <d v="2022-08-23T00:00:00"/>
    <x v="20"/>
    <s v="Food"/>
    <x v="1"/>
    <b v="1"/>
    <n v="1.5"/>
    <n v="1"/>
    <s v="Jack Links Beef Steak Original"/>
    <m/>
    <m/>
    <s v="Tuesday"/>
    <s v=" August 23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565453985"/>
    <s v="Tuesday, August 23, 2022"/>
    <s v="Credit"/>
    <n v="125"/>
    <n v="1.25"/>
    <n v="1"/>
    <n v="125"/>
    <n v="1.25"/>
    <n v="1"/>
    <n v="1.25"/>
    <n v="1.25"/>
    <d v="2022-08-23T00:00:00"/>
    <x v="139"/>
    <s v="Food"/>
    <x v="1"/>
    <b v="1"/>
    <n v="1.25"/>
    <n v="0.83333333333333337"/>
    <s v="Goldfish Baked "/>
    <s v=" Cheddar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65698952"/>
    <s v="Tuesday, August 23, 2022"/>
    <s v="Cash"/>
    <n v="146"/>
    <n v="3"/>
    <n v="1"/>
    <n v="146"/>
    <n v="3"/>
    <n v="1"/>
    <n v="3"/>
    <n v="3"/>
    <d v="2022-08-23T00:00:00"/>
    <x v="5"/>
    <s v="Carbonated"/>
    <x v="0"/>
    <b v="1"/>
    <n v="3"/>
    <n v="2"/>
    <s v="Monster Energy Original"/>
    <m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65794872"/>
    <s v="Tuesday, August 23, 2022"/>
    <s v="Cash"/>
    <n v="146"/>
    <n v="3"/>
    <n v="1"/>
    <n v="146"/>
    <n v="3"/>
    <n v="1"/>
    <n v="3"/>
    <n v="3"/>
    <d v="2022-08-23T00:00:00"/>
    <x v="5"/>
    <s v="Carbonated"/>
    <x v="0"/>
    <b v="1"/>
    <n v="3"/>
    <n v="2"/>
    <s v="Monster Energy Original"/>
    <m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5902011"/>
    <s v="Tuesday, August 23, 2022"/>
    <s v="Cash"/>
    <n v="141"/>
    <n v="1.5"/>
    <n v="1"/>
    <n v="141"/>
    <n v="1.5"/>
    <n v="1"/>
    <n v="1.5"/>
    <n v="1.5"/>
    <d v="2022-08-23T00:00:00"/>
    <x v="156"/>
    <s v="Carbonated"/>
    <x v="0"/>
    <b v="1"/>
    <n v="1.5"/>
    <n v="1"/>
    <s v="Coca Cola "/>
    <s v=" Regular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65901659"/>
    <s v="Tuesday, August 23, 2022"/>
    <s v="Cash"/>
    <n v="131"/>
    <n v="1.5"/>
    <n v="1"/>
    <n v="131"/>
    <n v="1.5"/>
    <n v="1"/>
    <n v="1.5"/>
    <n v="1.5"/>
    <d v="2022-08-23T00:00:00"/>
    <x v="148"/>
    <s v="Food"/>
    <x v="1"/>
    <b v="1"/>
    <n v="1.5"/>
    <n v="1"/>
    <s v="Nature's Bakery Fig Bar "/>
    <s v=" Blueberry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6471871"/>
    <s v="Tuesday, August 23, 2022"/>
    <s v="Cash"/>
    <n v="141"/>
    <n v="1.5"/>
    <n v="1"/>
    <n v="141"/>
    <n v="1.5"/>
    <n v="1"/>
    <n v="1.5"/>
    <n v="1.5"/>
    <d v="2022-08-23T00:00:00"/>
    <x v="156"/>
    <s v="Carbonated"/>
    <x v="0"/>
    <b v="1"/>
    <n v="1.5"/>
    <n v="1"/>
    <s v="Coca Cola "/>
    <s v=" Regular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66494927"/>
    <s v="Tuesday, August 23, 2022"/>
    <s v="Cash"/>
    <n v="146"/>
    <n v="3"/>
    <n v="1"/>
    <n v="146"/>
    <n v="3"/>
    <n v="1"/>
    <n v="3"/>
    <n v="3"/>
    <d v="2022-08-23T00:00:00"/>
    <x v="5"/>
    <s v="Carbonated"/>
    <x v="0"/>
    <b v="1"/>
    <n v="3"/>
    <n v="2"/>
    <s v="Monster Energy Original"/>
    <m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Coca Cola - Regular"/>
    <s v="Carbonated"/>
    <n v="15566553735"/>
    <s v="Tuesday, August 23, 2022"/>
    <s v="Cash"/>
    <n v="141"/>
    <n v="1.5"/>
    <n v="1"/>
    <n v="141"/>
    <n v="1.5"/>
    <n v="1"/>
    <n v="1.5"/>
    <n v="1.5"/>
    <d v="2022-08-23T00:00:00"/>
    <x v="156"/>
    <s v="Carbonated"/>
    <x v="0"/>
    <b v="1"/>
    <n v="1.5"/>
    <n v="1"/>
    <s v="Coca Cola "/>
    <s v=" Regular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66555577"/>
    <s v="Tuesday, August 23, 2022"/>
    <s v="Cash"/>
    <n v="140"/>
    <n v="1.5"/>
    <n v="1"/>
    <n v="140"/>
    <n v="1.5"/>
    <n v="1"/>
    <n v="1.5"/>
    <n v="1.5"/>
    <d v="2022-08-23T00:00:00"/>
    <x v="70"/>
    <s v="Carbonated"/>
    <x v="0"/>
    <b v="1"/>
    <n v="1.5"/>
    <n v="1"/>
    <s v="Sunkist Soda "/>
    <s v=" Orange"/>
    <m/>
    <s v="Tuesday"/>
    <s v=" August 23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567284762"/>
    <s v="Tuesday, August 23, 2022"/>
    <s v="Cash"/>
    <n v="145"/>
    <n v="2.5"/>
    <n v="1"/>
    <n v="145"/>
    <n v="2.5"/>
    <n v="1"/>
    <n v="2.5"/>
    <n v="2.5"/>
    <d v="2022-08-23T00:00:00"/>
    <x v="152"/>
    <s v="Non Carbonated"/>
    <x v="2"/>
    <b v="1"/>
    <n v="2.5"/>
    <n v="1.6666666666666667"/>
    <s v="Snapple Tea "/>
    <s v=" Lemon"/>
    <m/>
    <s v="Tuesday"/>
    <s v=" August 23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567549513"/>
    <s v="Tuesday, August 23, 2022"/>
    <s v="Credit"/>
    <n v="145"/>
    <n v="2.5"/>
    <n v="2"/>
    <n v="145"/>
    <n v="2.5"/>
    <n v="2"/>
    <n v="5"/>
    <n v="5"/>
    <d v="2022-08-23T00:00:00"/>
    <x v="152"/>
    <s v="Non Carbonated"/>
    <x v="2"/>
    <b v="1"/>
    <n v="2.5"/>
    <n v="1.6666666666666667"/>
    <s v="Snapple Tea "/>
    <s v=" Lemon"/>
    <m/>
    <s v="Tuesday"/>
    <s v=" August 23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68000822"/>
    <s v="Wednesday, August 24, 2022"/>
    <s v="Cash"/>
    <n v="123"/>
    <n v="1.5"/>
    <n v="1"/>
    <n v="123"/>
    <n v="1.5"/>
    <n v="1"/>
    <n v="1.5"/>
    <n v="1.5"/>
    <d v="2022-08-23T00:00:00"/>
    <x v="71"/>
    <s v="Food"/>
    <x v="1"/>
    <b v="1"/>
    <n v="1.5"/>
    <n v="1"/>
    <s v="Funyuns "/>
    <s v=" Flaming Hot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68001260"/>
    <s v="Wednesday, August 24, 2022"/>
    <s v="Cash"/>
    <n v="140"/>
    <n v="1.5"/>
    <n v="1"/>
    <n v="140"/>
    <n v="1.5"/>
    <n v="1"/>
    <n v="1.5"/>
    <n v="1.5"/>
    <d v="2022-08-23T00:00:00"/>
    <x v="70"/>
    <s v="Carbonated"/>
    <x v="0"/>
    <b v="1"/>
    <n v="1.5"/>
    <n v="1"/>
    <s v="Sunkist Soda "/>
    <s v=" Orang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Nature's Bakery Fig Bar - Raspberry"/>
    <s v="Food"/>
    <n v="15568345952"/>
    <s v="Wednesday, August 24, 2022"/>
    <s v="Credit"/>
    <n v="130"/>
    <n v="1.5"/>
    <n v="1"/>
    <n v="130"/>
    <n v="1.5"/>
    <n v="1"/>
    <n v="1.5"/>
    <n v="5.5"/>
    <d v="2022-08-24T00:00:00"/>
    <x v="149"/>
    <s v="Food"/>
    <x v="1"/>
    <b v="1"/>
    <n v="1.5"/>
    <n v="1"/>
    <s v="Nature's Bakery Fig Bar "/>
    <s v=" Raspberry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68345952"/>
    <s v="Wednesday, August 24, 2022"/>
    <s v="Credit"/>
    <n v="131"/>
    <n v="1.5"/>
    <n v="1"/>
    <n v="131"/>
    <n v="1.5"/>
    <n v="1"/>
    <n v="1.5"/>
    <n v="5.5"/>
    <d v="2022-08-24T00:00:00"/>
    <x v="148"/>
    <s v="Food"/>
    <x v="1"/>
    <b v="1"/>
    <n v="1.5"/>
    <n v="1"/>
    <s v="Nature's Bakery Fig Bar "/>
    <s v=" Blueberry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68345952"/>
    <s v="Wednesday, August 24, 2022"/>
    <s v="Credit"/>
    <n v="147"/>
    <n v="2.5"/>
    <n v="1"/>
    <n v="147"/>
    <n v="2.5"/>
    <n v="1"/>
    <n v="2.5"/>
    <n v="5.5"/>
    <d v="2022-08-24T00:00:00"/>
    <x v="157"/>
    <s v="Non Carbonated"/>
    <x v="2"/>
    <b v="1"/>
    <n v="2.5"/>
    <n v="1.6666666666666667"/>
    <s v="Snapple Tea "/>
    <s v=" Peach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68828257"/>
    <s v="Wednesday, August 24, 2022"/>
    <s v="Credit"/>
    <n v="140"/>
    <n v="1.5"/>
    <n v="1"/>
    <n v="140"/>
    <n v="1.5"/>
    <n v="1"/>
    <n v="1.5"/>
    <n v="1.5"/>
    <d v="2022-08-24T00:00:00"/>
    <x v="70"/>
    <s v="Carbonated"/>
    <x v="0"/>
    <b v="1"/>
    <n v="1.5"/>
    <n v="1"/>
    <s v="Sunkist Soda "/>
    <s v=" Orange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69114147"/>
    <s v="Wednesday, August 24, 2022"/>
    <s v="Credit"/>
    <n v="141"/>
    <n v="2"/>
    <n v="1"/>
    <n v="141"/>
    <n v="2"/>
    <n v="1"/>
    <n v="2"/>
    <n v="2"/>
    <d v="2022-08-24T00:00:00"/>
    <x v="44"/>
    <s v="Carbonated"/>
    <x v="0"/>
    <b v="1"/>
    <n v="2"/>
    <n v="1.3333333333333333"/>
    <s v="Coca Cola "/>
    <s v=" Zero Suga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69847410"/>
    <s v="Wednesday, August 24, 2022"/>
    <s v="Credit"/>
    <n v="141"/>
    <n v="2"/>
    <n v="1"/>
    <n v="141"/>
    <n v="2"/>
    <n v="1"/>
    <n v="2"/>
    <n v="5"/>
    <d v="2022-08-24T00:00:00"/>
    <x v="44"/>
    <s v="Carbonated"/>
    <x v="0"/>
    <b v="1"/>
    <n v="2"/>
    <n v="1.3333333333333333"/>
    <s v="Coca Cola "/>
    <s v=" Zero Suga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569847410"/>
    <s v="Wednesday, August 24, 2022"/>
    <s v="Credit"/>
    <n v="161"/>
    <n v="3"/>
    <n v="1"/>
    <n v="161"/>
    <n v="3"/>
    <n v="1"/>
    <n v="3"/>
    <n v="5"/>
    <d v="2022-08-24T00:00:00"/>
    <x v="154"/>
    <s v="Food"/>
    <x v="1"/>
    <b v="1"/>
    <n v="3"/>
    <n v="2"/>
    <s v="Pringles "/>
    <s v=" Cheddar Cheese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Iberia Coconut Water"/>
    <s v="Non Carbonated"/>
    <n v="15569869852"/>
    <s v="Wednesday, August 24, 2022"/>
    <s v="Cash"/>
    <n v="140"/>
    <n v="2"/>
    <n v="1"/>
    <n v="140"/>
    <n v="2"/>
    <n v="1"/>
    <n v="2"/>
    <n v="2"/>
    <d v="2022-08-24T00:00:00"/>
    <x v="93"/>
    <s v="Non Carbonated"/>
    <x v="2"/>
    <b v="1"/>
    <n v="2"/>
    <n v="1.3333333333333333"/>
    <s v="Iberia Coconut Water"/>
    <m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0040128"/>
    <s v="Wednesday, August 24, 2022"/>
    <s v="Cash"/>
    <n v="111"/>
    <n v="1.5"/>
    <n v="1"/>
    <n v="111"/>
    <n v="1.5"/>
    <n v="1"/>
    <n v="1.5"/>
    <n v="1.5"/>
    <d v="2022-08-24T00:00:00"/>
    <x v="13"/>
    <s v="Food"/>
    <x v="1"/>
    <b v="1"/>
    <n v="1.5"/>
    <n v="1"/>
    <s v="Miss Vickie's Potato Chip "/>
    <s v=" Sea Salt Original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570043955"/>
    <s v="Wednesday, August 24, 2022"/>
    <s v="Cash"/>
    <n v="113"/>
    <n v="1.5"/>
    <n v="1"/>
    <n v="113"/>
    <n v="1.5"/>
    <n v="1"/>
    <n v="1.5"/>
    <n v="1.5"/>
    <d v="2022-08-24T00:00:00"/>
    <x v="27"/>
    <s v="Food"/>
    <x v="1"/>
    <b v="1"/>
    <n v="1.5"/>
    <n v="1"/>
    <s v="SunChips Multigrain "/>
    <s v=" Salsa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5570181201"/>
    <s v="Wednesday, August 24, 2022"/>
    <s v="Credit"/>
    <n v="113"/>
    <n v="1.5"/>
    <n v="1"/>
    <n v="113"/>
    <n v="1.5"/>
    <n v="1"/>
    <n v="1.5"/>
    <n v="1.5"/>
    <d v="2022-08-24T00:00:00"/>
    <x v="105"/>
    <s v="Cell is Blank - Dis-regard"/>
    <x v="1"/>
    <b v="1"/>
    <n v="1.5"/>
    <n v="1"/>
    <s v="Doritos Dinamita Chile Lemon"/>
    <m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70209767"/>
    <s v="Wednesday, August 24, 2022"/>
    <s v="Credit"/>
    <n v="147"/>
    <n v="2.75"/>
    <n v="1"/>
    <n v="147"/>
    <n v="2.75"/>
    <n v="1"/>
    <n v="2.75"/>
    <n v="2.75"/>
    <d v="2022-08-24T00:00:00"/>
    <x v="131"/>
    <s v="Water"/>
    <x v="3"/>
    <b v="1"/>
    <n v="2.75"/>
    <n v="1.8333333333333333"/>
    <s v="BodyArmor LYTE "/>
    <s v=" Strawberry Lemonad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KitKat - Crisp Wafers"/>
    <s v="Food"/>
    <n v="15570367765"/>
    <s v="Wednesday, August 24, 2022"/>
    <s v="Cash"/>
    <n v="137"/>
    <n v="2.5"/>
    <n v="1"/>
    <n v="137"/>
    <n v="2.5"/>
    <n v="1"/>
    <n v="2.5"/>
    <n v="2.5"/>
    <d v="2022-08-24T00:00:00"/>
    <x v="10"/>
    <s v="Food"/>
    <x v="1"/>
    <b v="1"/>
    <n v="2.5"/>
    <n v="1.6666666666666667"/>
    <s v="KitKat "/>
    <s v=" Crisp Wafers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5570514347"/>
    <s v="Wednesday, August 24, 2022"/>
    <s v="Credit"/>
    <n v="134"/>
    <n v="1.5"/>
    <n v="1"/>
    <n v="134"/>
    <n v="1.5"/>
    <n v="1"/>
    <n v="1.5"/>
    <n v="1.5"/>
    <d v="2022-08-24T00:00:00"/>
    <x v="17"/>
    <s v="Food"/>
    <x v="1"/>
    <b v="1"/>
    <n v="1.5"/>
    <n v="1"/>
    <s v="Pure Organic Fruit Bar "/>
    <s v=" Strawberry Banana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5570519336"/>
    <s v="Wednesday, August 24, 2022"/>
    <s v="Credit"/>
    <n v="134"/>
    <n v="1.5"/>
    <n v="1"/>
    <n v="134"/>
    <n v="1.5"/>
    <n v="1"/>
    <n v="1.5"/>
    <n v="1.5"/>
    <d v="2022-08-24T00:00:00"/>
    <x v="17"/>
    <s v="Food"/>
    <x v="1"/>
    <b v="1"/>
    <n v="1.5"/>
    <n v="1"/>
    <s v="Pure Organic Fruit Bar "/>
    <s v=" Strawberry Banana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70525864"/>
    <s v="Wednesday, August 24, 2022"/>
    <s v="Credit"/>
    <n v="147"/>
    <n v="2.5"/>
    <n v="1"/>
    <n v="147"/>
    <n v="2.5"/>
    <n v="1"/>
    <n v="2.5"/>
    <n v="2.5"/>
    <d v="2022-08-24T00:00:00"/>
    <x v="157"/>
    <s v="Non Carbonated"/>
    <x v="2"/>
    <b v="1"/>
    <n v="2.5"/>
    <n v="1.6666666666666667"/>
    <s v="Snapple Tea "/>
    <s v=" Peach"/>
    <m/>
    <s v="Wednesday"/>
    <s v=" August 24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70778641"/>
    <s v="Wednesday, August 24, 2022"/>
    <s v="Cash"/>
    <n v="114"/>
    <n v="1.5"/>
    <n v="1"/>
    <n v="114"/>
    <n v="1.5"/>
    <n v="1"/>
    <n v="1.5"/>
    <n v="1.5"/>
    <d v="2022-08-24T00:00:00"/>
    <x v="51"/>
    <s v="Food"/>
    <x v="1"/>
    <b v="1"/>
    <n v="1.5"/>
    <n v="1"/>
    <s v="Miss Vickie's Potato Chip "/>
    <s v=" Smokehouse BBQ"/>
    <m/>
    <s v="Wednesday"/>
    <s v=" August 24"/>
    <n v="2022"/>
    <n v="6527"/>
  </r>
  <r>
    <s v="Processed"/>
    <s v="VJ300320686"/>
    <s v="Earle Asphalt"/>
    <s v="Earle Asphalt x1371"/>
    <n v="35.2750871"/>
    <n v="-90.466769400000004"/>
    <s v="BodyArmor LYTE  - Berry Punch"/>
    <s v="Water"/>
    <n v="15570941324"/>
    <s v="Wednesday, August 24, 2022"/>
    <s v="Cash"/>
    <n v="143"/>
    <n v="2.5"/>
    <n v="1"/>
    <n v="143"/>
    <n v="2.5"/>
    <n v="1"/>
    <n v="2.5"/>
    <n v="2.5"/>
    <d v="2022-08-24T00:00:00"/>
    <x v="50"/>
    <s v="Water"/>
    <x v="3"/>
    <b v="1"/>
    <n v="2.5"/>
    <n v="1.6666666666666667"/>
    <s v="BodyArmor LYTE  "/>
    <s v=" Berry Punch"/>
    <m/>
    <s v="Wednesday"/>
    <s v=" August 24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570981468"/>
    <s v="Wednesday, August 24, 2022"/>
    <s v="Credit"/>
    <n v="125"/>
    <n v="1.25"/>
    <n v="1"/>
    <n v="125"/>
    <n v="1.25"/>
    <n v="1"/>
    <n v="1.25"/>
    <n v="1.25"/>
    <d v="2022-08-24T00:00:00"/>
    <x v="139"/>
    <s v="Food"/>
    <x v="1"/>
    <b v="1"/>
    <n v="1.25"/>
    <n v="0.83333333333333337"/>
    <s v="Goldfish Baked "/>
    <s v=" Chedda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71042649"/>
    <s v="Wednesday, August 24, 2022"/>
    <s v="Credit"/>
    <n v="141"/>
    <n v="2"/>
    <n v="1"/>
    <n v="141"/>
    <n v="2"/>
    <n v="1"/>
    <n v="2"/>
    <n v="2"/>
    <d v="2022-08-24T00:00:00"/>
    <x v="44"/>
    <s v="Carbonated"/>
    <x v="0"/>
    <b v="1"/>
    <n v="2"/>
    <n v="1.3333333333333333"/>
    <s v="Coca Cola "/>
    <s v=" Zero Sugar"/>
    <m/>
    <s v="Wednesday"/>
    <s v=" August 24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571059698"/>
    <s v="Wednesday, August 24, 2022"/>
    <s v="Cash"/>
    <n v="112"/>
    <n v="1.5"/>
    <n v="1"/>
    <n v="112"/>
    <n v="1.5"/>
    <n v="1"/>
    <n v="1.5"/>
    <n v="1.5"/>
    <d v="2022-08-24T00:00:00"/>
    <x v="141"/>
    <s v="Food"/>
    <x v="1"/>
    <b v="1"/>
    <n v="1.5"/>
    <n v="1"/>
    <s v="Pop Corners "/>
    <s v=" Sweet &amp; Salty Kettle"/>
    <m/>
    <s v="Wednesday"/>
    <s v=" August 24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71156576"/>
    <s v="Wednesday, August 24, 2022"/>
    <s v="Credit"/>
    <n v="143"/>
    <n v="2"/>
    <n v="1"/>
    <n v="143"/>
    <n v="2"/>
    <n v="1"/>
    <n v="2"/>
    <n v="2"/>
    <d v="2022-08-24T00:00:00"/>
    <x v="29"/>
    <s v="Water"/>
    <x v="3"/>
    <b v="1"/>
    <n v="2"/>
    <n v="1.3333333333333333"/>
    <s v="Poland Springs Water"/>
    <m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Lindens - Chocolate Chippers"/>
    <s v="Food"/>
    <n v="15571236364"/>
    <s v="Wednesday, August 24, 2022"/>
    <s v="Cash"/>
    <n v="122"/>
    <n v="2"/>
    <n v="1"/>
    <n v="122"/>
    <n v="2"/>
    <n v="1"/>
    <n v="2"/>
    <n v="2"/>
    <d v="2022-08-24T00:00:00"/>
    <x v="167"/>
    <s v="Food"/>
    <x v="1"/>
    <b v="1"/>
    <n v="2"/>
    <n v="1.3333333333333333"/>
    <s v="Lindens "/>
    <s v=" Chocolate Chippers"/>
    <m/>
    <s v="Wednesday"/>
    <s v=" August 24"/>
    <n v="2022"/>
    <n v="6527"/>
  </r>
  <r>
    <s v="Processed"/>
    <s v="VJ300320686"/>
    <s v="Earle Asphalt"/>
    <s v="Earle Asphalt x1371"/>
    <n v="35.2750871"/>
    <n v="-90.466769400000004"/>
    <s v="S. Pellegrino Essenza Mineral Water - Blood O"/>
    <s v="Carbonated"/>
    <n v="15571274338"/>
    <s v="Wednesday, August 24, 2022"/>
    <s v="Credit"/>
    <n v="144"/>
    <n v="2.5"/>
    <n v="1"/>
    <n v="144"/>
    <n v="2.5"/>
    <n v="1"/>
    <n v="2.5"/>
    <n v="2.5"/>
    <d v="2022-08-24T00:00:00"/>
    <x v="160"/>
    <s v="Carbonated"/>
    <x v="0"/>
    <b v="1"/>
    <n v="2.5"/>
    <n v="1.6666666666666667"/>
    <s v="S. Pellegrino Essenza Mineral Water "/>
    <s v=" Blood O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71326508"/>
    <s v="Wednesday, August 24, 2022"/>
    <s v="Cash"/>
    <n v="140"/>
    <n v="1.5"/>
    <n v="1"/>
    <n v="140"/>
    <n v="1.5"/>
    <n v="1"/>
    <n v="1.5"/>
    <n v="1.5"/>
    <d v="2022-08-24T00:00:00"/>
    <x v="70"/>
    <s v="Carbonated"/>
    <x v="0"/>
    <b v="1"/>
    <n v="1.5"/>
    <n v="1"/>
    <s v="Sunkist Soda "/>
    <s v=" Orang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71328598"/>
    <s v="Wednesday, August 24, 2022"/>
    <s v="Cash"/>
    <n v="140"/>
    <n v="1.5"/>
    <n v="1"/>
    <n v="140"/>
    <n v="1.5"/>
    <n v="1"/>
    <n v="1.5"/>
    <n v="1.5"/>
    <d v="2022-08-24T00:00:00"/>
    <x v="70"/>
    <s v="Carbonated"/>
    <x v="0"/>
    <b v="1"/>
    <n v="1.5"/>
    <n v="1"/>
    <s v="Sunkist Soda "/>
    <s v=" Orang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71331375"/>
    <s v="Wednesday, August 24, 2022"/>
    <s v="Cash"/>
    <n v="140"/>
    <n v="1.5"/>
    <n v="1"/>
    <n v="140"/>
    <n v="1.5"/>
    <n v="1"/>
    <n v="1.5"/>
    <n v="1.5"/>
    <d v="2022-08-24T00:00:00"/>
    <x v="70"/>
    <s v="Carbonated"/>
    <x v="0"/>
    <b v="1"/>
    <n v="1.5"/>
    <n v="1"/>
    <s v="Sunkist Soda "/>
    <s v=" Orang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71337727"/>
    <s v="Wednesday, August 24, 2022"/>
    <s v="Cash"/>
    <n v="123"/>
    <n v="1.5"/>
    <n v="1"/>
    <n v="123"/>
    <n v="1.5"/>
    <n v="1"/>
    <n v="1.5"/>
    <n v="1.5"/>
    <d v="2022-08-24T00:00:00"/>
    <x v="71"/>
    <s v="Food"/>
    <x v="1"/>
    <b v="1"/>
    <n v="1.5"/>
    <n v="1"/>
    <s v="Funyuns "/>
    <s v=" Flaming Hot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571442281"/>
    <s v="Wednesday, August 24, 2022"/>
    <s v="Cash"/>
    <n v="123"/>
    <n v="1.5"/>
    <n v="1"/>
    <n v="123"/>
    <n v="1.5"/>
    <n v="1"/>
    <n v="1.5"/>
    <n v="1.5"/>
    <d v="2022-08-24T00:00:00"/>
    <x v="53"/>
    <s v="Food"/>
    <x v="1"/>
    <b v="1"/>
    <n v="1.5"/>
    <n v="1"/>
    <s v="CheezIt "/>
    <s v=" White Chedda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71444138"/>
    <s v="Wednesday, August 24, 2022"/>
    <s v="Cash"/>
    <n v="148"/>
    <n v="3"/>
    <n v="1"/>
    <n v="148"/>
    <n v="3"/>
    <n v="1"/>
    <n v="3"/>
    <n v="3"/>
    <d v="2022-08-24T00:00:00"/>
    <x v="106"/>
    <s v="Carbonated"/>
    <x v="0"/>
    <b v="1"/>
    <n v="3"/>
    <n v="2"/>
    <s v="Starbucks Refresher "/>
    <s v=" Real Coconut Wate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71582950"/>
    <s v="Wednesday, August 24, 2022"/>
    <s v="Credit"/>
    <n v="146"/>
    <n v="3.5"/>
    <n v="1"/>
    <n v="146"/>
    <n v="3.5"/>
    <n v="1"/>
    <n v="3.5"/>
    <n v="3.5"/>
    <d v="2022-08-24T00:00:00"/>
    <x v="88"/>
    <s v="Non Carbonated"/>
    <x v="2"/>
    <b v="1"/>
    <n v="3.5"/>
    <n v="2.3333333333333335"/>
    <s v="Starbucks Doubleshot Energy "/>
    <s v=" Mocha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Lindens - Chocolate Chippers"/>
    <s v="Food"/>
    <n v="15571762664"/>
    <s v="Wednesday, August 24, 2022"/>
    <s v="Cash"/>
    <n v="122"/>
    <n v="2"/>
    <n v="1"/>
    <n v="122"/>
    <n v="2"/>
    <n v="1"/>
    <n v="2"/>
    <n v="2"/>
    <d v="2022-08-24T00:00:00"/>
    <x v="167"/>
    <s v="Food"/>
    <x v="1"/>
    <b v="1"/>
    <n v="2"/>
    <n v="1.3333333333333333"/>
    <s v="Lindens "/>
    <s v=" Chocolate Chippers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572011453"/>
    <s v="Wednesday, August 24, 2022"/>
    <s v="Cash"/>
    <n v="123"/>
    <n v="1.5"/>
    <n v="1"/>
    <n v="123"/>
    <n v="1.5"/>
    <n v="1"/>
    <n v="1.5"/>
    <n v="1.5"/>
    <d v="2022-08-24T00:00:00"/>
    <x v="53"/>
    <s v="Food"/>
    <x v="1"/>
    <b v="1"/>
    <n v="1.5"/>
    <n v="1"/>
    <s v="CheezIt "/>
    <s v=" White Chedda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72017565"/>
    <s v="Wednesday, August 24, 2022"/>
    <s v="Cash"/>
    <n v="110"/>
    <n v="1.5"/>
    <n v="1"/>
    <n v="110"/>
    <n v="1.5"/>
    <n v="1"/>
    <n v="1.5"/>
    <n v="1.5"/>
    <d v="2022-08-24T00:00:00"/>
    <x v="35"/>
    <s v="Food"/>
    <x v="1"/>
    <b v="1"/>
    <n v="1.5"/>
    <n v="1"/>
    <s v="SunChips Multigrain "/>
    <s v=" Harvest Chedda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pindrift - Sparkling Water  Lime"/>
    <s v="Carbonated"/>
    <n v="15572023215"/>
    <s v="Wednesday, August 24, 2022"/>
    <s v="Cash"/>
    <n v="142"/>
    <n v="1.5"/>
    <n v="1"/>
    <n v="142"/>
    <n v="1.5"/>
    <n v="1"/>
    <n v="1.5"/>
    <n v="1.5"/>
    <d v="2022-08-24T00:00:00"/>
    <x v="12"/>
    <s v="Carbonated"/>
    <x v="0"/>
    <b v="1"/>
    <n v="1.5"/>
    <n v="1"/>
    <s v="Spindrift "/>
    <s v=" Sparkling Water  Lim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72031800"/>
    <s v="Wednesday, August 24, 2022"/>
    <s v="Cash"/>
    <n v="122"/>
    <n v="1.5"/>
    <n v="1"/>
    <n v="122"/>
    <n v="1.5"/>
    <n v="1"/>
    <n v="1.5"/>
    <n v="1.5"/>
    <d v="2022-08-24T00:00:00"/>
    <x v="16"/>
    <s v="Food"/>
    <x v="1"/>
    <b v="1"/>
    <n v="1.5"/>
    <n v="1"/>
    <s v="Cheetos "/>
    <s v=" Fleming Hot Crunchy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72033238"/>
    <s v="Wednesday, August 24, 2022"/>
    <s v="Cash"/>
    <n v="114"/>
    <n v="1.5"/>
    <n v="1"/>
    <n v="114"/>
    <n v="1.5"/>
    <n v="1"/>
    <n v="1.5"/>
    <n v="1.5"/>
    <d v="2022-08-24T00:00:00"/>
    <x v="85"/>
    <s v="Food"/>
    <x v="1"/>
    <b v="1"/>
    <n v="1.5"/>
    <n v="1"/>
    <s v="Cheetos Baked "/>
    <s v=" Crunchy Chees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572062637"/>
    <s v="Wednesday, August 24, 2022"/>
    <s v="Credit"/>
    <n v="143"/>
    <n v="2.5"/>
    <n v="1"/>
    <n v="143"/>
    <n v="2.5"/>
    <n v="1"/>
    <n v="2.5"/>
    <n v="4"/>
    <d v="2022-08-24T00:00:00"/>
    <x v="81"/>
    <s v="Non Carbonated"/>
    <x v="2"/>
    <b v="1"/>
    <n v="2.5"/>
    <n v="1.6666666666666667"/>
    <s v="Snapple Tea "/>
    <s v=" Raspberry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72062637"/>
    <s v="Wednesday, August 24, 2022"/>
    <s v="Credit"/>
    <n v="112"/>
    <n v="1.5"/>
    <n v="1"/>
    <n v="112"/>
    <n v="1.5"/>
    <n v="1"/>
    <n v="1.5"/>
    <n v="4"/>
    <d v="2022-08-24T00:00:00"/>
    <x v="77"/>
    <s v="Food"/>
    <x v="1"/>
    <b v="1"/>
    <n v="1.5"/>
    <n v="1"/>
    <s v="Doritos Famin Hot Nacho"/>
    <m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Sunkist Soda - Orange"/>
    <s v="Carbonated"/>
    <n v="15572127491"/>
    <s v="Wednesday, August 24, 2022"/>
    <s v="Cash"/>
    <n v="140"/>
    <n v="1.5"/>
    <n v="1"/>
    <n v="140"/>
    <n v="1.5"/>
    <n v="1"/>
    <n v="1.5"/>
    <n v="1.5"/>
    <d v="2022-08-24T00:00:00"/>
    <x v="70"/>
    <s v="Carbonated"/>
    <x v="0"/>
    <b v="1"/>
    <n v="1.5"/>
    <n v="1"/>
    <s v="Sunkist Soda "/>
    <s v=" Orange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72146165"/>
    <s v="Wednesday, August 24, 2022"/>
    <s v="Cash"/>
    <n v="148"/>
    <n v="3.5"/>
    <n v="1"/>
    <n v="148"/>
    <n v="3.5"/>
    <n v="1"/>
    <n v="3.5"/>
    <n v="3.5"/>
    <d v="2022-08-24T00:00:00"/>
    <x v="45"/>
    <s v="Carbonated"/>
    <x v="0"/>
    <b v="1"/>
    <n v="3.5"/>
    <n v="2.3333333333333335"/>
    <s v="Red Bull "/>
    <s v=" Original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572148592"/>
    <s v="Wednesday, August 24, 2022"/>
    <s v="Cash"/>
    <n v="110"/>
    <n v="1.5"/>
    <n v="1"/>
    <n v="110"/>
    <n v="1.5"/>
    <n v="1"/>
    <n v="1.5"/>
    <n v="1.5"/>
    <d v="2022-08-24T00:00:00"/>
    <x v="95"/>
    <s v="Food"/>
    <x v="1"/>
    <b v="1"/>
    <n v="1.5"/>
    <n v="1"/>
    <s v="Lays "/>
    <s v=" Classic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72251813"/>
    <s v="Wednesday, August 24, 2022"/>
    <s v="Cash"/>
    <n v="148"/>
    <n v="3"/>
    <n v="1"/>
    <n v="148"/>
    <n v="3"/>
    <n v="1"/>
    <n v="3"/>
    <n v="3"/>
    <d v="2022-08-24T00:00:00"/>
    <x v="106"/>
    <s v="Carbonated"/>
    <x v="0"/>
    <b v="1"/>
    <n v="3"/>
    <n v="2"/>
    <s v="Starbucks Refresher "/>
    <s v=" Real Coconut Water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572261004"/>
    <s v="Wednesday, August 24, 2022"/>
    <s v="Cash"/>
    <n v="132"/>
    <n v="2"/>
    <n v="1"/>
    <n v="132"/>
    <n v="2"/>
    <n v="1"/>
    <n v="2"/>
    <n v="2"/>
    <d v="2022-08-24T00:00:00"/>
    <x v="132"/>
    <s v="Food"/>
    <x v="1"/>
    <b v="1"/>
    <n v="2"/>
    <n v="1.3333333333333333"/>
    <s v="Keep Healthy "/>
    <s v=" Chocolate Fudge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2275293"/>
    <s v="Wednesday, August 24, 2022"/>
    <s v="Credit"/>
    <n v="111"/>
    <n v="1.5"/>
    <n v="1"/>
    <n v="111"/>
    <n v="1.5"/>
    <n v="1"/>
    <n v="1.5"/>
    <n v="1.5"/>
    <d v="2022-08-24T00:00:00"/>
    <x v="13"/>
    <s v="Food"/>
    <x v="1"/>
    <b v="1"/>
    <n v="1.5"/>
    <n v="1"/>
    <s v="Miss Vickie's Potato Chip "/>
    <s v=" Sea Salt Original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572426036"/>
    <s v="Wednesday, August 24, 2022"/>
    <s v="Credit"/>
    <n v="165"/>
    <n v="3"/>
    <n v="1"/>
    <n v="165"/>
    <n v="3"/>
    <n v="1"/>
    <n v="3"/>
    <n v="3"/>
    <d v="2022-08-24T00:00:00"/>
    <x v="155"/>
    <s v="Food"/>
    <x v="1"/>
    <b v="1"/>
    <n v="3"/>
    <n v="2"/>
    <s v="Pringles "/>
    <s v=" Sour Cream &amp; Onion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72517849"/>
    <s v="Wednesday, August 24, 2022"/>
    <s v="Credit"/>
    <n v="146"/>
    <n v="3.5"/>
    <n v="1"/>
    <n v="146"/>
    <n v="3.5"/>
    <n v="1"/>
    <n v="3.5"/>
    <n v="3.5"/>
    <d v="2022-08-24T00:00:00"/>
    <x v="88"/>
    <s v="Non Carbonated"/>
    <x v="2"/>
    <b v="1"/>
    <n v="3.5"/>
    <n v="2.3333333333333335"/>
    <s v="Starbucks Doubleshot Energy "/>
    <s v=" Mocha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72524744"/>
    <s v="Wednesday, August 24, 2022"/>
    <s v="Credit"/>
    <n v="146"/>
    <n v="3.5"/>
    <n v="1"/>
    <n v="146"/>
    <n v="3.5"/>
    <n v="1"/>
    <n v="3.5"/>
    <n v="3.5"/>
    <d v="2022-08-24T00:00:00"/>
    <x v="88"/>
    <s v="Non Carbonated"/>
    <x v="2"/>
    <b v="1"/>
    <n v="3.5"/>
    <n v="2.3333333333333335"/>
    <s v="Starbucks Doubleshot Energy "/>
    <s v=" Mocha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BodyArmor  LYTE - Blueberry Pomegranate"/>
    <s v="Non Carbonated"/>
    <n v="15572604035"/>
    <s v="Wednesday, August 24, 2022"/>
    <s v="Credit"/>
    <n v="143"/>
    <n v="2.75"/>
    <n v="1"/>
    <n v="143"/>
    <n v="2.75"/>
    <n v="1"/>
    <n v="2.75"/>
    <n v="2.75"/>
    <d v="2022-08-24T00:00:00"/>
    <x v="145"/>
    <s v="Non Carbonated"/>
    <x v="2"/>
    <b v="1"/>
    <n v="2.75"/>
    <n v="1.8333333333333333"/>
    <s v="BodyArmor  LYTE "/>
    <s v=" Blueberry Pomegranate"/>
    <m/>
    <s v="Wednesday"/>
    <s v=" August 24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72674499"/>
    <s v="Wednesday, August 24, 2022"/>
    <s v="Credit"/>
    <n v="141"/>
    <n v="2"/>
    <n v="1"/>
    <n v="141"/>
    <n v="2"/>
    <n v="1"/>
    <n v="2"/>
    <n v="2"/>
    <d v="2022-08-24T00:00:00"/>
    <x v="44"/>
    <s v="Carbonated"/>
    <x v="0"/>
    <b v="1"/>
    <n v="2"/>
    <n v="1.3333333333333333"/>
    <s v="Coca Cola "/>
    <s v=" Zero Sugar"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73106945"/>
    <s v="Wednesday, August 24, 2022"/>
    <s v="Credit"/>
    <n v="146"/>
    <n v="3"/>
    <n v="1"/>
    <n v="146"/>
    <n v="3"/>
    <n v="1"/>
    <n v="3"/>
    <n v="3"/>
    <d v="2022-08-24T00:00:00"/>
    <x v="5"/>
    <s v="Carbonated"/>
    <x v="0"/>
    <b v="1"/>
    <n v="3"/>
    <n v="2"/>
    <s v="Monster Energy Original"/>
    <m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Oreo Mini"/>
    <s v="Food"/>
    <n v="15573119583"/>
    <s v="Wednesday, August 24, 2022"/>
    <s v="Cash"/>
    <n v="124"/>
    <n v="1.5"/>
    <n v="1"/>
    <n v="124"/>
    <n v="1.5"/>
    <n v="1"/>
    <n v="1.5"/>
    <n v="1.5"/>
    <d v="2022-08-24T00:00:00"/>
    <x v="18"/>
    <s v="Food"/>
    <x v="1"/>
    <b v="1"/>
    <n v="1.5"/>
    <n v="1"/>
    <s v="Oreo Mini"/>
    <m/>
    <m/>
    <s v="Wednesday"/>
    <s v=" August 24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73483241"/>
    <s v="Thursday, August 25, 2022"/>
    <s v="Cash"/>
    <n v="144"/>
    <n v="3"/>
    <n v="1"/>
    <n v="144"/>
    <n v="3"/>
    <n v="1"/>
    <n v="3"/>
    <n v="3"/>
    <d v="2022-08-24T00:00:00"/>
    <x v="5"/>
    <s v="Carbonated"/>
    <x v="0"/>
    <b v="1"/>
    <n v="3"/>
    <n v="2"/>
    <s v="Monster Energy Original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73963468"/>
    <s v="Thursday, August 25, 2022"/>
    <s v="Credit"/>
    <n v="147"/>
    <n v="2.5"/>
    <n v="1"/>
    <n v="147"/>
    <n v="2.5"/>
    <n v="1"/>
    <n v="2.5"/>
    <n v="5"/>
    <d v="2022-08-25T00:00:00"/>
    <x v="157"/>
    <s v="Non Carbonated"/>
    <x v="2"/>
    <b v="1"/>
    <n v="2.5"/>
    <n v="1.6666666666666667"/>
    <s v="Snapple Tea "/>
    <s v=" Peach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Pure Organic Fruit Bar - Raspberry Lemonade"/>
    <s v="Food"/>
    <n v="15573963468"/>
    <s v="Thursday, August 25, 2022"/>
    <s v="Credit"/>
    <n v="136"/>
    <n v="2.5"/>
    <n v="1"/>
    <n v="136"/>
    <n v="2.5"/>
    <n v="1"/>
    <n v="2.5"/>
    <n v="5"/>
    <d v="2022-08-25T00:00:00"/>
    <x v="168"/>
    <s v="Food"/>
    <x v="1"/>
    <b v="1"/>
    <n v="2.5"/>
    <n v="1.6666666666666667"/>
    <s v="Pure Organic Fruit Bar "/>
    <s v=" Raspberry Lemonade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S. Pellegrino Sparkling Mineral Water"/>
    <s v="Water"/>
    <n v="15574387543"/>
    <s v="Thursday, August 25, 2022"/>
    <s v="Credit"/>
    <n v="144"/>
    <n v="2"/>
    <n v="1"/>
    <n v="144"/>
    <n v="2"/>
    <n v="1"/>
    <n v="2"/>
    <n v="2"/>
    <d v="2022-08-25T00:00:00"/>
    <x v="24"/>
    <s v="Water"/>
    <x v="3"/>
    <b v="1"/>
    <n v="2"/>
    <n v="1.3333333333333333"/>
    <s v="S. Pellegrino Sparkling Mineral Water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74493437"/>
    <s v="Thursday, August 25, 2022"/>
    <s v="Cash"/>
    <n v="148"/>
    <n v="3.5"/>
    <n v="1"/>
    <n v="148"/>
    <n v="3.5"/>
    <n v="1"/>
    <n v="3.5"/>
    <n v="3.5"/>
    <d v="2022-08-25T00:00:00"/>
    <x v="45"/>
    <s v="Carbonated"/>
    <x v="0"/>
    <b v="1"/>
    <n v="3.5"/>
    <n v="2.3333333333333335"/>
    <s v="Red Bull "/>
    <s v=" Original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74493089"/>
    <s v="Thursday, August 25, 2022"/>
    <s v="Cash"/>
    <n v="121"/>
    <n v="1.5"/>
    <n v="1"/>
    <n v="121"/>
    <n v="1.5"/>
    <n v="1"/>
    <n v="1.5"/>
    <n v="1.5"/>
    <d v="2022-08-25T00:00:00"/>
    <x v="75"/>
    <s v="Food"/>
    <x v="1"/>
    <b v="1"/>
    <n v="1.5"/>
    <n v="1"/>
    <s v="Cheetos Flaming Hot Limon Crunchy"/>
    <m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TruBar - Cookie Dough"/>
    <s v="Food"/>
    <n v="15574946348"/>
    <s v="Thursday, August 25, 2022"/>
    <s v="Credit"/>
    <n v="138"/>
    <n v="2.5"/>
    <n v="1"/>
    <n v="138"/>
    <n v="2.5"/>
    <n v="1"/>
    <n v="2.5"/>
    <n v="2.5"/>
    <d v="2022-08-25T00:00:00"/>
    <x v="169"/>
    <s v="Food"/>
    <x v="1"/>
    <b v="1"/>
    <n v="2.5"/>
    <n v="1.6666666666666667"/>
    <s v="TruBar "/>
    <s v=" Cookie Dough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574950963"/>
    <s v="Thursday, August 25, 2022"/>
    <s v="Credit"/>
    <n v="112"/>
    <n v="1.5"/>
    <n v="1"/>
    <n v="112"/>
    <n v="1.5"/>
    <n v="1"/>
    <n v="1.5"/>
    <n v="1.5"/>
    <d v="2022-08-25T00:00:00"/>
    <x v="60"/>
    <s v="Food"/>
    <x v="1"/>
    <b v="1"/>
    <n v="1.5"/>
    <n v="1"/>
    <s v="SunChips Multigrain "/>
    <s v=" Original"/>
    <m/>
    <s v="Thursday"/>
    <s v=" August 25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575110472"/>
    <s v="Thursday, August 25, 2022"/>
    <s v="Cash"/>
    <n v="125"/>
    <n v="1.25"/>
    <n v="1"/>
    <n v="125"/>
    <n v="1.25"/>
    <n v="1"/>
    <n v="1.25"/>
    <n v="1.25"/>
    <d v="2022-08-25T00:00:00"/>
    <x v="139"/>
    <s v="Food"/>
    <x v="1"/>
    <b v="1"/>
    <n v="1.25"/>
    <n v="0.83333333333333337"/>
    <s v="Goldfish Baked "/>
    <s v=" Cheddar"/>
    <m/>
    <s v="Thursday"/>
    <s v=" August 25"/>
    <n v="2022"/>
    <n v="6527"/>
  </r>
  <r>
    <s v="Processed"/>
    <s v="VJ300320686"/>
    <s v="Earle Asphalt"/>
    <s v="Earle Asphalt x1371"/>
    <n v="35.2750871"/>
    <n v="-90.466769400000004"/>
    <s v="Coca Cola - Zero Sugar"/>
    <s v="Carbonated"/>
    <n v="15575522938"/>
    <s v="Thursday, August 25, 2022"/>
    <s v="Credit"/>
    <n v="141"/>
    <n v="1.5"/>
    <n v="1"/>
    <n v="141"/>
    <n v="1.5"/>
    <n v="1"/>
    <n v="1.5"/>
    <n v="1.5"/>
    <d v="2022-08-25T00:00:00"/>
    <x v="44"/>
    <s v="Carbonated"/>
    <x v="0"/>
    <b v="1"/>
    <n v="1.5"/>
    <n v="1"/>
    <s v="Coca Cola "/>
    <s v=" Zero Sugar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75499941"/>
    <s v="Thursday, August 25, 2022"/>
    <s v="Credit"/>
    <n v="148"/>
    <n v="3.5"/>
    <n v="1"/>
    <n v="148"/>
    <n v="3.5"/>
    <n v="1"/>
    <n v="3.5"/>
    <n v="3.5"/>
    <d v="2022-08-25T00:00:00"/>
    <x v="45"/>
    <s v="Carbonated"/>
    <x v="0"/>
    <b v="1"/>
    <n v="3.5"/>
    <n v="2.3333333333333335"/>
    <s v="Red Bull "/>
    <s v=" Original"/>
    <m/>
    <s v="Thursday"/>
    <s v=" August 25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75639557"/>
    <s v="Thursday, August 25, 2022"/>
    <s v="Cash"/>
    <n v="114"/>
    <n v="1.5"/>
    <n v="1"/>
    <n v="114"/>
    <n v="1.5"/>
    <n v="1"/>
    <n v="1.5"/>
    <n v="1.5"/>
    <d v="2022-08-25T00:00:00"/>
    <x v="51"/>
    <s v="Food"/>
    <x v="1"/>
    <b v="1"/>
    <n v="1.5"/>
    <n v="1"/>
    <s v="Miss Vickie's Potato Chip "/>
    <s v=" Smokehouse BBQ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75700319"/>
    <s v="Thursday, August 25, 2022"/>
    <s v="Credit"/>
    <n v="141"/>
    <n v="2"/>
    <n v="1"/>
    <n v="141"/>
    <n v="2"/>
    <n v="1"/>
    <n v="2"/>
    <n v="2"/>
    <d v="2022-08-25T00:00:00"/>
    <x v="44"/>
    <s v="Carbonated"/>
    <x v="0"/>
    <b v="1"/>
    <n v="2"/>
    <n v="1.3333333333333333"/>
    <s v="Coca Cola "/>
    <s v=" Zero Sugar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76634671"/>
    <s v="Thursday, August 25, 2022"/>
    <s v="Credit"/>
    <n v="146"/>
    <n v="3.5"/>
    <n v="1"/>
    <n v="146"/>
    <n v="3.5"/>
    <n v="1"/>
    <n v="3.5"/>
    <n v="3.5"/>
    <d v="2022-08-25T00:00:00"/>
    <x v="88"/>
    <s v="Non Carbonated"/>
    <x v="2"/>
    <b v="1"/>
    <n v="3.5"/>
    <n v="2.3333333333333335"/>
    <s v="Starbucks Doubleshot Energy "/>
    <s v=" Mocha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Red Bull - Original"/>
    <s v="Carbonated"/>
    <n v="15576687090"/>
    <s v="Thursday, August 25, 2022"/>
    <s v="Cash"/>
    <n v="148"/>
    <n v="3.5"/>
    <n v="1"/>
    <n v="148"/>
    <n v="3.5"/>
    <n v="1"/>
    <n v="3.5"/>
    <n v="3.5"/>
    <d v="2022-08-25T00:00:00"/>
    <x v="45"/>
    <s v="Carbonated"/>
    <x v="0"/>
    <b v="1"/>
    <n v="3.5"/>
    <n v="2.3333333333333335"/>
    <s v="Red Bull "/>
    <s v=" Original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6730107"/>
    <s v="Thursday, August 25, 2022"/>
    <s v="Cash"/>
    <n v="111"/>
    <n v="1.5"/>
    <n v="1"/>
    <n v="111"/>
    <n v="1.5"/>
    <n v="1"/>
    <n v="1.5"/>
    <n v="1.5"/>
    <d v="2022-08-25T00:00:00"/>
    <x v="13"/>
    <s v="Food"/>
    <x v="1"/>
    <b v="1"/>
    <n v="1.5"/>
    <n v="1"/>
    <s v="Miss Vickie's Potato Chip "/>
    <s v=" Sea Salt Original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6731350"/>
    <s v="Thursday, August 25, 2022"/>
    <s v="Cash"/>
    <n v="111"/>
    <n v="1.5"/>
    <n v="1"/>
    <n v="111"/>
    <n v="1.5"/>
    <n v="1"/>
    <n v="1.5"/>
    <n v="1.5"/>
    <d v="2022-08-25T00:00:00"/>
    <x v="13"/>
    <s v="Food"/>
    <x v="1"/>
    <b v="1"/>
    <n v="1.5"/>
    <n v="1"/>
    <s v="Miss Vickie's Potato Chip "/>
    <s v=" Sea Salt Original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76754049"/>
    <s v="Thursday, August 25, 2022"/>
    <s v="Credit"/>
    <n v="141"/>
    <n v="2"/>
    <n v="1"/>
    <n v="141"/>
    <n v="2"/>
    <n v="1"/>
    <n v="2"/>
    <n v="2"/>
    <d v="2022-08-25T00:00:00"/>
    <x v="44"/>
    <s v="Carbonated"/>
    <x v="0"/>
    <b v="1"/>
    <n v="2"/>
    <n v="1.3333333333333333"/>
    <s v="Coca Cola "/>
    <s v=" Zero Sugar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76877747"/>
    <s v="Thursday, August 25, 2022"/>
    <s v="Cash"/>
    <n v="144"/>
    <n v="3"/>
    <n v="1"/>
    <n v="144"/>
    <n v="3"/>
    <n v="1"/>
    <n v="3"/>
    <n v="3"/>
    <d v="2022-08-25T00:00:00"/>
    <x v="5"/>
    <s v="Carbonated"/>
    <x v="0"/>
    <b v="1"/>
    <n v="3"/>
    <n v="2"/>
    <s v="Monster Energy Original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76879897"/>
    <s v="Thursday, August 25, 2022"/>
    <s v="Cash"/>
    <n v="112"/>
    <n v="1.5"/>
    <n v="1"/>
    <n v="112"/>
    <n v="1.5"/>
    <n v="1"/>
    <n v="1.5"/>
    <n v="1.5"/>
    <d v="2022-08-25T00:00:00"/>
    <x v="77"/>
    <s v="Food"/>
    <x v="1"/>
    <b v="1"/>
    <n v="1.5"/>
    <n v="1"/>
    <s v="Doritos Famin Hot Nacho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76904035"/>
    <s v="Thursday, August 25, 2022"/>
    <s v="Cash"/>
    <n v="144"/>
    <n v="3"/>
    <n v="1"/>
    <n v="144"/>
    <n v="3"/>
    <n v="1"/>
    <n v="3"/>
    <n v="3"/>
    <d v="2022-08-25T00:00:00"/>
    <x v="5"/>
    <s v="Carbonated"/>
    <x v="0"/>
    <b v="1"/>
    <n v="3"/>
    <n v="2"/>
    <s v="Monster Energy Original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576905169"/>
    <s v="Thursday, August 25, 2022"/>
    <s v="Cash"/>
    <n v="143"/>
    <n v="2.5"/>
    <n v="1"/>
    <n v="143"/>
    <n v="2.5"/>
    <n v="1"/>
    <n v="2.5"/>
    <n v="2.5"/>
    <d v="2022-08-25T00:00:00"/>
    <x v="81"/>
    <s v="Non Carbonated"/>
    <x v="2"/>
    <b v="1"/>
    <n v="2.5"/>
    <n v="1.6666666666666667"/>
    <s v="Snapple Tea "/>
    <s v=" Raspberry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7020745"/>
    <s v="Thursday, August 25, 2022"/>
    <s v="Credit"/>
    <n v="111"/>
    <n v="1.5"/>
    <n v="1"/>
    <n v="111"/>
    <n v="1.5"/>
    <n v="1"/>
    <n v="1.5"/>
    <n v="1.5"/>
    <d v="2022-08-25T00:00:00"/>
    <x v="13"/>
    <s v="Food"/>
    <x v="1"/>
    <b v="1"/>
    <n v="1.5"/>
    <n v="1"/>
    <s v="Miss Vickie's Potato Chip "/>
    <s v=" Sea Salt Original"/>
    <m/>
    <s v="Thursday"/>
    <s v=" August 25"/>
    <n v="2022"/>
    <n v="6527"/>
  </r>
  <r>
    <s v="Processed"/>
    <s v="VJ300320686"/>
    <s v="Earle Asphalt"/>
    <s v="Earle Asphalt x1371"/>
    <n v="35.2750871"/>
    <n v="-90.466769400000004"/>
    <s v="S. Pellegrino Essenza Mineral Water - Blood O"/>
    <s v="Carbonated"/>
    <n v="15577154346"/>
    <s v="Thursday, August 25, 2022"/>
    <s v="Cash"/>
    <n v="144"/>
    <n v="2.5"/>
    <n v="1"/>
    <n v="144"/>
    <n v="2.5"/>
    <n v="1"/>
    <n v="2.5"/>
    <n v="2.5"/>
    <d v="2022-08-25T00:00:00"/>
    <x v="160"/>
    <s v="Carbonated"/>
    <x v="0"/>
    <b v="1"/>
    <n v="2.5"/>
    <n v="1.6666666666666667"/>
    <s v="S. Pellegrino Essenza Mineral Water "/>
    <s v=" Blood O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Spindrift - Sparkling Water  Lime"/>
    <s v="Carbonated"/>
    <n v="15577241413"/>
    <s v="Thursday, August 25, 2022"/>
    <s v="Credit"/>
    <n v="142"/>
    <n v="1.5"/>
    <n v="1"/>
    <n v="142"/>
    <n v="1.5"/>
    <n v="1"/>
    <n v="1.5"/>
    <n v="1.5"/>
    <d v="2022-08-25T00:00:00"/>
    <x v="12"/>
    <s v="Carbonated"/>
    <x v="0"/>
    <b v="1"/>
    <n v="1.5"/>
    <n v="1"/>
    <s v="Spindrift "/>
    <s v=" Sparkling Water  Lime"/>
    <m/>
    <s v="Thursday"/>
    <s v=" August 25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577300227"/>
    <s v="Thursday, August 25, 2022"/>
    <s v="Cash"/>
    <n v="120"/>
    <n v="1.5"/>
    <n v="1"/>
    <n v="120"/>
    <n v="1.5"/>
    <n v="1"/>
    <n v="1.5"/>
    <n v="1.5"/>
    <d v="2022-08-25T00:00:00"/>
    <x v="139"/>
    <s v="Food"/>
    <x v="1"/>
    <b v="1"/>
    <n v="1.5"/>
    <n v="1"/>
    <s v="Goldfish Baked "/>
    <s v=" Cheddar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77374450"/>
    <s v="Thursday, August 25, 2022"/>
    <s v="Cash"/>
    <n v="148"/>
    <n v="3"/>
    <n v="1"/>
    <n v="148"/>
    <n v="3"/>
    <n v="1"/>
    <n v="3"/>
    <n v="3"/>
    <d v="2022-08-25T00:00:00"/>
    <x v="106"/>
    <s v="Carbonated"/>
    <x v="0"/>
    <b v="1"/>
    <n v="3"/>
    <n v="2"/>
    <s v="Starbucks Refresher "/>
    <s v=" Real Coconut Water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77698679"/>
    <s v="Thursday, August 25, 2022"/>
    <s v="Cash"/>
    <n v="125"/>
    <n v="1.5"/>
    <n v="1"/>
    <n v="125"/>
    <n v="1.5"/>
    <n v="1"/>
    <n v="1.5"/>
    <n v="1.5"/>
    <d v="2022-08-25T00:00:00"/>
    <x v="83"/>
    <s v="Food"/>
    <x v="1"/>
    <b v="1"/>
    <n v="1.5"/>
    <n v="1"/>
    <s v="Fritos "/>
    <s v=" Original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Oreo Mini"/>
    <s v="Food"/>
    <n v="15577701326"/>
    <s v="Thursday, August 25, 2022"/>
    <s v="Cash"/>
    <n v="124"/>
    <n v="1.5"/>
    <n v="1"/>
    <n v="124"/>
    <n v="1.5"/>
    <n v="1"/>
    <n v="1.5"/>
    <n v="1.5"/>
    <d v="2022-08-25T00:00:00"/>
    <x v="18"/>
    <s v="Food"/>
    <x v="1"/>
    <b v="1"/>
    <n v="1.5"/>
    <n v="1"/>
    <s v="Oreo Mini"/>
    <m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577774850"/>
    <s v="Thursday, August 25, 2022"/>
    <s v="Cash"/>
    <n v="113"/>
    <n v="1.5"/>
    <n v="1"/>
    <n v="113"/>
    <n v="1.5"/>
    <n v="1"/>
    <n v="1.5"/>
    <n v="1.5"/>
    <d v="2022-08-25T00:00:00"/>
    <x v="27"/>
    <s v="Food"/>
    <x v="1"/>
    <b v="1"/>
    <n v="1.5"/>
    <n v="1"/>
    <s v="SunChips Multigrain "/>
    <s v=" Salsa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77955140"/>
    <s v="Thursday, August 25, 2022"/>
    <s v="Credit"/>
    <n v="147"/>
    <n v="2.75"/>
    <n v="1"/>
    <n v="147"/>
    <n v="2.75"/>
    <n v="1"/>
    <n v="2.75"/>
    <n v="2.75"/>
    <d v="2022-08-25T00:00:00"/>
    <x v="131"/>
    <s v="Water"/>
    <x v="3"/>
    <b v="1"/>
    <n v="2.75"/>
    <n v="1.8333333333333333"/>
    <s v="BodyArmor LYTE "/>
    <s v=" Strawberry Lemonade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8000902"/>
    <s v="Thursday, August 25, 2022"/>
    <s v="Cash"/>
    <n v="111"/>
    <n v="1.5"/>
    <n v="1"/>
    <n v="111"/>
    <n v="1.5"/>
    <n v="1"/>
    <n v="1.5"/>
    <n v="1.5"/>
    <d v="2022-08-25T00:00:00"/>
    <x v="13"/>
    <s v="Food"/>
    <x v="1"/>
    <b v="1"/>
    <n v="1.5"/>
    <n v="1"/>
    <s v="Miss Vickie's Potato Chip "/>
    <s v=" Sea Salt Original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Miss Vickie's Potato Chip - Sea Salt Original"/>
    <s v="Food"/>
    <n v="15578001738"/>
    <s v="Thursday, August 25, 2022"/>
    <s v="Cash"/>
    <n v="111"/>
    <n v="1.5"/>
    <n v="1"/>
    <n v="111"/>
    <n v="1.5"/>
    <n v="1"/>
    <n v="1.5"/>
    <n v="1.5"/>
    <d v="2022-08-25T00:00:00"/>
    <x v="13"/>
    <s v="Food"/>
    <x v="1"/>
    <b v="1"/>
    <n v="1.5"/>
    <n v="1"/>
    <s v="Miss Vickie's Potato Chip "/>
    <s v=" Sea Salt Original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Lindens - Chocolate Chippers"/>
    <s v="Food"/>
    <n v="15578023266"/>
    <s v="Thursday, August 25, 2022"/>
    <s v="Cash"/>
    <n v="122"/>
    <n v="2"/>
    <n v="1"/>
    <n v="122"/>
    <n v="2"/>
    <n v="1"/>
    <n v="2"/>
    <n v="2"/>
    <d v="2022-08-25T00:00:00"/>
    <x v="167"/>
    <s v="Food"/>
    <x v="1"/>
    <b v="1"/>
    <n v="2"/>
    <n v="1.3333333333333333"/>
    <s v="Lindens "/>
    <s v=" Chocolate Chippers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578037859"/>
    <s v="Thursday, August 25, 2022"/>
    <s v="Cash"/>
    <n v="123"/>
    <n v="1.5"/>
    <n v="1"/>
    <n v="123"/>
    <n v="1.5"/>
    <n v="1"/>
    <n v="1.5"/>
    <n v="1.5"/>
    <d v="2022-08-25T00:00:00"/>
    <x v="53"/>
    <s v="Food"/>
    <x v="1"/>
    <b v="1"/>
    <n v="1.5"/>
    <n v="1"/>
    <s v="CheezIt "/>
    <s v=" White Cheddar"/>
    <m/>
    <s v="Thursday"/>
    <s v=" August 25"/>
    <n v="2022"/>
    <n v="6527"/>
  </r>
  <r>
    <s v="Processed"/>
    <s v="VJ300320692"/>
    <s v="EB Public Library"/>
    <s v="EB Public Library x1380"/>
    <n v="40.416893999999999"/>
    <n v="-74.420399000000003"/>
    <s v="CheezIt - Go Paks"/>
    <s v="Food"/>
    <n v="15578155675"/>
    <s v="Thursday, August 25, 2022"/>
    <s v="Cash"/>
    <n v="164"/>
    <n v="4"/>
    <n v="1"/>
    <n v="164"/>
    <n v="4"/>
    <n v="1"/>
    <n v="4"/>
    <n v="4"/>
    <d v="2022-08-25T00:00:00"/>
    <x v="133"/>
    <s v="Food"/>
    <x v="1"/>
    <b v="1"/>
    <n v="4"/>
    <n v="2.6666666666666665"/>
    <s v="CheezIt "/>
    <s v=" Go Paks"/>
    <m/>
    <s v="Thursday"/>
    <s v=" August 25"/>
    <n v="2022"/>
    <n v="6527"/>
  </r>
  <r>
    <s v="Processed"/>
    <s v="VJ300320611"/>
    <s v="Brunswick Sq Mall"/>
    <s v="BSQ Mall x1366 - ATT"/>
    <n v="40.423690999999998"/>
    <n v="-74.380831999999998"/>
    <s v="Snapple Tea - Lemon"/>
    <s v="Non Carbonated"/>
    <n v="15578330193"/>
    <s v="Thursday, August 25, 2022"/>
    <s v="Credit"/>
    <n v="145"/>
    <n v="2.5"/>
    <n v="1"/>
    <n v="145"/>
    <n v="2.5"/>
    <n v="1"/>
    <n v="2.5"/>
    <n v="2.5"/>
    <d v="2022-08-25T00:00:00"/>
    <x v="152"/>
    <s v="Non Carbonated"/>
    <x v="2"/>
    <b v="1"/>
    <n v="2.5"/>
    <n v="1.6666666666666667"/>
    <s v="Snapple Tea "/>
    <s v=" Lemon"/>
    <m/>
    <s v="Thursday"/>
    <s v=" August 25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78394871"/>
    <s v="Thursday, August 25, 2022"/>
    <s v="Credit"/>
    <n v="147"/>
    <n v="2.5"/>
    <n v="1"/>
    <n v="147"/>
    <n v="2.5"/>
    <n v="1"/>
    <n v="2.5"/>
    <n v="2.5"/>
    <d v="2022-08-25T00:00:00"/>
    <x v="152"/>
    <s v="Non Carbonated"/>
    <x v="2"/>
    <b v="1"/>
    <n v="2.5"/>
    <n v="1.6666666666666667"/>
    <s v="Snapple Tea "/>
    <s v=" Lemon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5578683269"/>
    <s v="Thursday, August 25, 2022"/>
    <s v="Cash"/>
    <n v="113"/>
    <n v="1.5"/>
    <n v="1"/>
    <n v="113"/>
    <n v="1.5"/>
    <n v="1"/>
    <n v="1.5"/>
    <n v="1.5"/>
    <d v="2022-08-25T00:00:00"/>
    <x v="105"/>
    <s v="Cell is Blank - Dis-regard"/>
    <x v="1"/>
    <b v="1"/>
    <n v="1.5"/>
    <n v="1"/>
    <s v="Doritos Dinamita Chile Lemon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Oreo Mini"/>
    <s v="Food"/>
    <n v="15578695994"/>
    <s v="Thursday, August 25, 2022"/>
    <s v="Cash"/>
    <n v="124"/>
    <n v="1.5"/>
    <n v="1"/>
    <n v="124"/>
    <n v="1.5"/>
    <n v="1"/>
    <n v="1.5"/>
    <n v="1.5"/>
    <d v="2022-08-25T00:00:00"/>
    <x v="18"/>
    <s v="Food"/>
    <x v="1"/>
    <b v="1"/>
    <n v="1.5"/>
    <n v="1"/>
    <s v="Oreo Mini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Oreo Mini"/>
    <s v="Food"/>
    <n v="15578697056"/>
    <s v="Thursday, August 25, 2022"/>
    <s v="Cash"/>
    <n v="124"/>
    <n v="1.5"/>
    <n v="1"/>
    <n v="124"/>
    <n v="1.5"/>
    <n v="1"/>
    <n v="1.5"/>
    <n v="1.5"/>
    <d v="2022-08-25T00:00:00"/>
    <x v="18"/>
    <s v="Food"/>
    <x v="1"/>
    <b v="1"/>
    <n v="1.5"/>
    <n v="1"/>
    <s v="Oreo Mini"/>
    <m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578711994"/>
    <s v="Thursday, August 25, 2022"/>
    <s v="Cash"/>
    <n v="143"/>
    <n v="2.5"/>
    <n v="1"/>
    <n v="143"/>
    <n v="2.5"/>
    <n v="1"/>
    <n v="2.5"/>
    <n v="2.5"/>
    <d v="2022-08-25T00:00:00"/>
    <x v="81"/>
    <s v="Non Carbonated"/>
    <x v="2"/>
    <b v="1"/>
    <n v="2.5"/>
    <n v="1.6666666666666667"/>
    <s v="Snapple Tea "/>
    <s v=" Raspberry"/>
    <m/>
    <s v="Thursday"/>
    <s v=" August 25"/>
    <n v="2022"/>
    <n v="6527"/>
  </r>
  <r>
    <s v="Processed"/>
    <s v="VJ300320609"/>
    <s v="GuttenPlans"/>
    <s v="GuttenPlans x1367"/>
    <n v="40.435699999999997"/>
    <n v="-74.125200000000007"/>
    <s v="Oreo Mini"/>
    <s v="Food"/>
    <n v="15579013771"/>
    <s v="Friday, August 26, 2022"/>
    <s v="Credit"/>
    <n v="124"/>
    <n v="1.5"/>
    <n v="1"/>
    <n v="124"/>
    <n v="1.5"/>
    <n v="1"/>
    <n v="1.5"/>
    <n v="3"/>
    <d v="2022-08-25T00:00:00"/>
    <x v="18"/>
    <s v="Food"/>
    <x v="1"/>
    <b v="1"/>
    <n v="1.5"/>
    <n v="1"/>
    <s v="Oreo Mini"/>
    <m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579013771"/>
    <s v="Friday, August 26, 2022"/>
    <s v="Credit"/>
    <n v="110"/>
    <n v="1.5"/>
    <n v="1"/>
    <n v="110"/>
    <n v="1.5"/>
    <n v="1"/>
    <n v="1.5"/>
    <n v="3"/>
    <d v="2022-08-25T00:00:00"/>
    <x v="95"/>
    <s v="Food"/>
    <x v="1"/>
    <b v="1"/>
    <n v="1.5"/>
    <n v="1"/>
    <s v="Lays "/>
    <s v=" Classic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79014574"/>
    <s v="Friday, August 26, 2022"/>
    <s v="Cash"/>
    <n v="111"/>
    <n v="1.5"/>
    <n v="1"/>
    <n v="111"/>
    <n v="1.5"/>
    <n v="1"/>
    <n v="1.5"/>
    <n v="1.5"/>
    <d v="2022-08-25T00:00:00"/>
    <x v="35"/>
    <s v="Food"/>
    <x v="1"/>
    <b v="1"/>
    <n v="1.5"/>
    <n v="1"/>
    <s v="SunChips Multigrain "/>
    <s v=" Harvest Cheddar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79553043"/>
    <s v="Friday, August 26, 2022"/>
    <s v="Credit"/>
    <n v="147"/>
    <n v="2.5"/>
    <n v="1"/>
    <n v="147"/>
    <n v="2.5"/>
    <n v="1"/>
    <n v="2.5"/>
    <n v="2.5"/>
    <d v="2022-08-26T00:00:00"/>
    <x v="157"/>
    <s v="Non Carbonated"/>
    <x v="2"/>
    <b v="1"/>
    <n v="2.5"/>
    <n v="1.6666666666666667"/>
    <s v="Snapple Tea "/>
    <s v=" Peach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79597204"/>
    <s v="Friday, August 26, 2022"/>
    <s v="Cash"/>
    <n v="144"/>
    <n v="3"/>
    <n v="1"/>
    <n v="144"/>
    <n v="3"/>
    <n v="1"/>
    <n v="3"/>
    <n v="3"/>
    <d v="2022-08-26T00:00:00"/>
    <x v="5"/>
    <s v="Carbonated"/>
    <x v="0"/>
    <b v="1"/>
    <n v="3"/>
    <n v="2"/>
    <s v="Monster Energy Original"/>
    <m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79597574"/>
    <s v="Friday, August 26, 2022"/>
    <s v="Cash"/>
    <n v="125"/>
    <n v="1.5"/>
    <n v="1"/>
    <n v="125"/>
    <n v="1.5"/>
    <n v="1"/>
    <n v="1.5"/>
    <n v="1.5"/>
    <d v="2022-08-26T00:00:00"/>
    <x v="83"/>
    <s v="Food"/>
    <x v="1"/>
    <b v="1"/>
    <n v="1.5"/>
    <n v="1"/>
    <s v="Fritos "/>
    <s v=" Original"/>
    <m/>
    <s v="Friday"/>
    <s v=" August 26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80880359"/>
    <s v="Friday, August 26, 2022"/>
    <s v="Cash"/>
    <n v="114"/>
    <n v="1.5"/>
    <n v="1"/>
    <n v="114"/>
    <n v="1.5"/>
    <n v="1"/>
    <n v="1.5"/>
    <n v="1.5"/>
    <d v="2022-08-26T00:00:00"/>
    <x v="51"/>
    <s v="Food"/>
    <x v="1"/>
    <b v="1"/>
    <n v="1.5"/>
    <n v="1"/>
    <s v="Miss Vickie's Potato Chip "/>
    <s v=" Smokehouse BBQ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Monster Energy Original"/>
    <s v="Carbonated"/>
    <n v="15581142907"/>
    <s v="Friday, August 26, 2022"/>
    <s v="Cash"/>
    <n v="144"/>
    <n v="3"/>
    <n v="1"/>
    <n v="144"/>
    <n v="3"/>
    <n v="1"/>
    <n v="3"/>
    <n v="3"/>
    <d v="2022-08-26T00:00:00"/>
    <x v="5"/>
    <s v="Carbonated"/>
    <x v="0"/>
    <b v="1"/>
    <n v="3"/>
    <n v="2"/>
    <s v="Monster Energy Original"/>
    <m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81144896"/>
    <s v="Friday, August 26, 2022"/>
    <s v="Cash"/>
    <n v="123"/>
    <n v="1.5"/>
    <n v="1"/>
    <n v="123"/>
    <n v="1.5"/>
    <n v="1"/>
    <n v="1.5"/>
    <n v="1.5"/>
    <d v="2022-08-26T00:00:00"/>
    <x v="71"/>
    <s v="Food"/>
    <x v="1"/>
    <b v="1"/>
    <n v="1.5"/>
    <n v="1"/>
    <s v="Funyuns "/>
    <s v=" Flaming Hot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Oreo Mini"/>
    <s v="Food"/>
    <n v="15581149074"/>
    <s v="Friday, August 26, 2022"/>
    <s v="Cash"/>
    <n v="124"/>
    <n v="1.5"/>
    <n v="1"/>
    <n v="124"/>
    <n v="1.5"/>
    <n v="1"/>
    <n v="1.5"/>
    <n v="1.5"/>
    <d v="2022-08-26T00:00:00"/>
    <x v="18"/>
    <s v="Food"/>
    <x v="1"/>
    <b v="1"/>
    <n v="1.5"/>
    <n v="1"/>
    <s v="Oreo Mini"/>
    <m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81162810"/>
    <s v="Friday, August 26, 2022"/>
    <s v="Cash"/>
    <n v="141"/>
    <n v="2"/>
    <n v="1"/>
    <n v="141"/>
    <n v="2"/>
    <n v="1"/>
    <n v="2"/>
    <n v="2"/>
    <d v="2022-08-26T00:00:00"/>
    <x v="44"/>
    <s v="Carbonated"/>
    <x v="0"/>
    <b v="1"/>
    <n v="2"/>
    <n v="1.3333333333333333"/>
    <s v="Coca Cola "/>
    <s v=" Zero Sugar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Doritos Dinamita Chile Lemon"/>
    <m/>
    <n v="15581299449"/>
    <s v="Friday, August 26, 2022"/>
    <s v="Cash"/>
    <n v="113"/>
    <n v="1.5"/>
    <n v="1"/>
    <n v="113"/>
    <n v="1.5"/>
    <n v="1"/>
    <n v="1.5"/>
    <n v="1.5"/>
    <d v="2022-08-26T00:00:00"/>
    <x v="105"/>
    <s v="Cell is Blank - Dis-regard"/>
    <x v="1"/>
    <b v="1"/>
    <n v="1.5"/>
    <n v="1"/>
    <s v="Doritos Dinamita Chile Lemon"/>
    <m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81529121"/>
    <s v="Friday, August 26, 2022"/>
    <s v="Credit"/>
    <n v="139"/>
    <n v="2"/>
    <n v="1"/>
    <n v="139"/>
    <n v="2"/>
    <n v="1"/>
    <n v="2"/>
    <n v="2"/>
    <d v="2022-08-26T00:00:00"/>
    <x v="11"/>
    <s v="Food"/>
    <x v="1"/>
    <b v="1"/>
    <n v="2"/>
    <n v="1.3333333333333333"/>
    <s v="Wonderful Pistachios "/>
    <s v=" Variety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81764558"/>
    <s v="Friday, August 26, 2022"/>
    <s v="Credit"/>
    <n v="147"/>
    <n v="2.5"/>
    <n v="1"/>
    <n v="147"/>
    <n v="2.5"/>
    <n v="1"/>
    <n v="2.5"/>
    <n v="2.5"/>
    <d v="2022-08-26T00:00:00"/>
    <x v="157"/>
    <s v="Non Carbonated"/>
    <x v="2"/>
    <b v="1"/>
    <n v="2.5"/>
    <n v="1.6666666666666667"/>
    <s v="Snapple Tea "/>
    <s v=" Peach"/>
    <m/>
    <s v="Friday"/>
    <s v=" August 26"/>
    <n v="2022"/>
    <n v="6527"/>
  </r>
  <r>
    <s v="Processed"/>
    <s v="VJ300320686"/>
    <s v="Earle Asphalt"/>
    <s v="Earle Asphalt x1371"/>
    <n v="35.2750871"/>
    <n v="-90.466769400000004"/>
    <s v="Miss Vickie's Potato Chip - Smokehouse BBQ"/>
    <s v="Food"/>
    <n v="15581948440"/>
    <s v="Friday, August 26, 2022"/>
    <s v="Cash"/>
    <n v="114"/>
    <n v="1.5"/>
    <n v="1"/>
    <n v="114"/>
    <n v="1.5"/>
    <n v="1"/>
    <n v="1.5"/>
    <n v="1.5"/>
    <d v="2022-08-26T00:00:00"/>
    <x v="51"/>
    <s v="Food"/>
    <x v="1"/>
    <b v="1"/>
    <n v="1.5"/>
    <n v="1"/>
    <s v="Miss Vickie's Potato Chip "/>
    <s v=" Smokehouse BBQ"/>
    <m/>
    <s v="Friday"/>
    <s v=" August 26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581982821"/>
    <s v="Friday, August 26, 2022"/>
    <s v="Credit"/>
    <n v="146"/>
    <n v="3"/>
    <n v="1"/>
    <n v="146"/>
    <n v="3"/>
    <n v="1"/>
    <n v="3"/>
    <n v="3"/>
    <d v="2022-08-26T00:00:00"/>
    <x v="5"/>
    <s v="Carbonated"/>
    <x v="0"/>
    <b v="1"/>
    <n v="3"/>
    <n v="2"/>
    <s v="Monster Energy Original"/>
    <m/>
    <m/>
    <s v="Friday"/>
    <s v=" August 26"/>
    <n v="2022"/>
    <n v="6527"/>
  </r>
  <r>
    <s v="Processed"/>
    <s v="VJ300205292"/>
    <s v="Brunswick Sq Mall"/>
    <s v="BSQ Mall x1364 - Zales"/>
    <n v="40.423690999999998"/>
    <n v="-74.380831999999998"/>
    <s v="Pop Corners - Spicy Queso"/>
    <s v="Food"/>
    <n v="15582030737"/>
    <s v="Friday, August 26, 2022"/>
    <s v="Cash"/>
    <n v="113"/>
    <n v="1.5"/>
    <n v="1"/>
    <n v="113"/>
    <n v="1.5"/>
    <n v="1"/>
    <n v="1.5"/>
    <n v="1.5"/>
    <d v="2022-08-26T00:00:00"/>
    <x v="118"/>
    <s v="Food"/>
    <x v="1"/>
    <b v="1"/>
    <n v="1.5"/>
    <n v="1"/>
    <s v="Pop Corners "/>
    <s v=" Spicy Queso"/>
    <m/>
    <s v="Friday"/>
    <s v=" August 26"/>
    <n v="2022"/>
    <n v="6527"/>
  </r>
  <r>
    <s v="Processed"/>
    <s v="VJ300205292"/>
    <s v="Brunswick Sq Mall"/>
    <s v="BSQ Mall x1364 - Zales"/>
    <n v="40.423690999999998"/>
    <n v="-74.380831999999998"/>
    <s v="Robert Irvine's - Fit Crunch -  Chocolate Pea"/>
    <s v="Food"/>
    <n v="15582037936"/>
    <s v="Friday, August 26, 2022"/>
    <s v="Cash"/>
    <n v="137"/>
    <n v="2"/>
    <n v="1"/>
    <n v="137"/>
    <n v="2"/>
    <n v="1"/>
    <n v="2"/>
    <n v="2"/>
    <d v="2022-08-26T00:00:00"/>
    <x v="21"/>
    <s v="Food"/>
    <x v="1"/>
    <b v="1"/>
    <n v="2"/>
    <n v="1.3333333333333333"/>
    <s v="Robert Irvine's "/>
    <s v=" Fit Crunch "/>
    <s v="  Chocolate Pea"/>
    <s v="Friday"/>
    <s v=" August 26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582042600"/>
    <s v="Friday, August 26, 2022"/>
    <s v="Cash"/>
    <n v="125"/>
    <n v="1.25"/>
    <n v="1"/>
    <n v="125"/>
    <n v="1.25"/>
    <n v="1"/>
    <n v="1.25"/>
    <n v="1.25"/>
    <d v="2022-08-26T00:00:00"/>
    <x v="18"/>
    <s v="Food"/>
    <x v="1"/>
    <b v="1"/>
    <n v="1.25"/>
    <n v="0.83333333333333337"/>
    <s v="Oreo Mini"/>
    <m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82327454"/>
    <s v="Friday, August 26, 2022"/>
    <s v="Credit"/>
    <n v="146"/>
    <n v="3.5"/>
    <n v="1"/>
    <n v="146"/>
    <n v="3.5"/>
    <n v="1"/>
    <n v="3.5"/>
    <n v="3.5"/>
    <d v="2022-08-26T00:00:00"/>
    <x v="88"/>
    <s v="Non Carbonated"/>
    <x v="2"/>
    <b v="1"/>
    <n v="3.5"/>
    <n v="2.3333333333333335"/>
    <s v="Starbucks Doubleshot Energy "/>
    <s v=" Mocha"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Bai Antioxidant - Tanzania Lemon Super Tea"/>
    <s v="Non Carbonated"/>
    <n v="15582450444"/>
    <s v="Friday, August 26, 2022"/>
    <s v="Cash"/>
    <n v="145"/>
    <n v="2.75"/>
    <n v="1"/>
    <n v="145"/>
    <n v="2.75"/>
    <n v="1"/>
    <n v="2.75"/>
    <n v="2.75"/>
    <d v="2022-08-26T00:00:00"/>
    <x v="120"/>
    <s v="Non Carbonated"/>
    <x v="2"/>
    <b v="1"/>
    <n v="2.75"/>
    <n v="1.8333333333333333"/>
    <s v="Bai Antioxidant "/>
    <s v=" Tanzania Lemon Super Tea"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Hot Buff"/>
    <s v="Food"/>
    <n v="15582465466"/>
    <s v="Friday, August 26, 2022"/>
    <s v="Cash"/>
    <n v="120"/>
    <n v="2.5"/>
    <n v="1"/>
    <n v="120"/>
    <n v="2.5"/>
    <n v="1"/>
    <n v="2.5"/>
    <n v="2.5"/>
    <d v="2022-08-26T00:00:00"/>
    <x v="137"/>
    <s v="Food"/>
    <x v="1"/>
    <b v="1"/>
    <n v="2.5"/>
    <n v="1.6666666666666667"/>
    <s v="Snyder's of Hanover Pretzel Pieces "/>
    <s v=" Hot Buff"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SunChips Multigrain - Original"/>
    <s v="Food"/>
    <n v="15582831728"/>
    <s v="Friday, August 26, 2022"/>
    <s v="Cash"/>
    <n v="112"/>
    <n v="1.5"/>
    <n v="1"/>
    <n v="112"/>
    <n v="1.5"/>
    <n v="1"/>
    <n v="1.5"/>
    <n v="1.5"/>
    <d v="2022-08-26T00:00:00"/>
    <x v="60"/>
    <s v="Food"/>
    <x v="1"/>
    <b v="1"/>
    <n v="1.5"/>
    <n v="1"/>
    <s v="SunChips Multigrain "/>
    <s v=" Original"/>
    <m/>
    <s v="Friday"/>
    <s v=" August 26"/>
    <n v="2022"/>
    <n v="6527"/>
  </r>
  <r>
    <s v="Processed"/>
    <s v="VJ300320692"/>
    <s v="EB Public Library"/>
    <s v="EB Public Library x1380"/>
    <n v="40.416893999999999"/>
    <n v="-74.420399000000003"/>
    <s v="Pringles - Cheddar Cheese"/>
    <s v="Food"/>
    <n v="15582834781"/>
    <s v="Friday, August 26, 2022"/>
    <s v="Cash"/>
    <n v="161"/>
    <n v="3"/>
    <n v="1"/>
    <n v="161"/>
    <n v="3"/>
    <n v="1"/>
    <n v="3"/>
    <n v="3"/>
    <d v="2022-08-26T00:00:00"/>
    <x v="154"/>
    <s v="Food"/>
    <x v="1"/>
    <b v="1"/>
    <n v="3"/>
    <n v="2"/>
    <s v="Pringles "/>
    <s v=" Cheddar Cheese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82887423"/>
    <s v="Friday, August 26, 2022"/>
    <s v="Cash"/>
    <n v="111"/>
    <n v="1.5"/>
    <n v="1"/>
    <n v="111"/>
    <n v="1.5"/>
    <n v="1"/>
    <n v="1.5"/>
    <n v="1.5"/>
    <d v="2022-08-26T00:00:00"/>
    <x v="35"/>
    <s v="Food"/>
    <x v="1"/>
    <b v="1"/>
    <n v="1.5"/>
    <n v="1"/>
    <s v="SunChips Multigrain "/>
    <s v=" Harvest Cheddar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82892801"/>
    <s v="Friday, August 26, 2022"/>
    <s v="Cash"/>
    <n v="122"/>
    <n v="1.5"/>
    <n v="1"/>
    <n v="122"/>
    <n v="1.5"/>
    <n v="1"/>
    <n v="1.5"/>
    <n v="1.5"/>
    <d v="2022-08-26T00:00:00"/>
    <x v="16"/>
    <s v="Food"/>
    <x v="1"/>
    <b v="1"/>
    <n v="1.5"/>
    <n v="1"/>
    <s v="Cheetos "/>
    <s v=" Fleming Hot Crunchy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unChips Multigrain - Harvest Cheddar"/>
    <s v="Food"/>
    <n v="15582895251"/>
    <s v="Friday, August 26, 2022"/>
    <s v="Cash"/>
    <n v="111"/>
    <n v="1.5"/>
    <n v="1"/>
    <n v="111"/>
    <n v="1.5"/>
    <n v="1"/>
    <n v="1.5"/>
    <n v="1.5"/>
    <d v="2022-08-26T00:00:00"/>
    <x v="35"/>
    <s v="Food"/>
    <x v="1"/>
    <b v="1"/>
    <n v="1.5"/>
    <n v="1"/>
    <s v="SunChips Multigrain "/>
    <s v=" Harvest Cheddar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82930228"/>
    <s v="Friday, August 26, 2022"/>
    <s v="Cash"/>
    <n v="122"/>
    <n v="1.5"/>
    <n v="1"/>
    <n v="122"/>
    <n v="1.5"/>
    <n v="1"/>
    <n v="1.5"/>
    <n v="1.5"/>
    <d v="2022-08-26T00:00:00"/>
    <x v="16"/>
    <s v="Food"/>
    <x v="1"/>
    <b v="1"/>
    <n v="1.5"/>
    <n v="1"/>
    <s v="Cheetos "/>
    <s v=" Fleming Hot Crunchy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82968429"/>
    <s v="Friday, August 26, 2022"/>
    <s v="Cash"/>
    <n v="123"/>
    <n v="1.5"/>
    <n v="1"/>
    <n v="123"/>
    <n v="1.5"/>
    <n v="1"/>
    <n v="1.5"/>
    <n v="1.5"/>
    <d v="2022-08-26T00:00:00"/>
    <x v="71"/>
    <s v="Food"/>
    <x v="1"/>
    <b v="1"/>
    <n v="1.5"/>
    <n v="1"/>
    <s v="Funyuns "/>
    <s v=" Flaming Hot"/>
    <m/>
    <s v="Friday"/>
    <s v=" August 26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583228432"/>
    <s v="Friday, August 26, 2022"/>
    <s v="Credit"/>
    <n v="140"/>
    <n v="1.5"/>
    <n v="1"/>
    <n v="140"/>
    <n v="1.5"/>
    <n v="1"/>
    <n v="1.5"/>
    <n v="1.5"/>
    <d v="2022-08-26T00:00:00"/>
    <x v="150"/>
    <s v="Cell is Blank - Dis-regard"/>
    <x v="0"/>
    <b v="1"/>
    <n v="1.5"/>
    <n v="1"/>
    <s v="Canada Dry "/>
    <s v=" Ginger Ale &amp; Lemonde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583872851"/>
    <s v="Friday, August 26, 2022"/>
    <s v="Cash"/>
    <n v="145"/>
    <n v="2.5"/>
    <n v="1"/>
    <n v="145"/>
    <n v="2.5"/>
    <n v="1"/>
    <n v="2.5"/>
    <n v="2.5"/>
    <d v="2022-08-26T00:00:00"/>
    <x v="152"/>
    <s v="Non Carbonated"/>
    <x v="2"/>
    <b v="1"/>
    <n v="2.5"/>
    <n v="1.6666666666666667"/>
    <s v="Snapple Tea "/>
    <s v=" Lemon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583935045"/>
    <s v="Friday, August 26, 2022"/>
    <s v="Cash"/>
    <n v="145"/>
    <n v="2.5"/>
    <n v="1"/>
    <n v="145"/>
    <n v="2.5"/>
    <n v="1"/>
    <n v="2.5"/>
    <n v="2.5"/>
    <d v="2022-08-26T00:00:00"/>
    <x v="152"/>
    <s v="Non Carbonated"/>
    <x v="2"/>
    <b v="1"/>
    <n v="2.5"/>
    <n v="1.6666666666666667"/>
    <s v="Snapple Tea "/>
    <s v=" Lemon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Nature's Bakery Fig Bar - Blueberry"/>
    <s v="Food"/>
    <n v="15583976594"/>
    <s v="Friday, August 26, 2022"/>
    <s v="Cash"/>
    <n v="131"/>
    <n v="1.5"/>
    <n v="1"/>
    <n v="131"/>
    <n v="1.5"/>
    <n v="1"/>
    <n v="1.5"/>
    <n v="1.5"/>
    <d v="2022-08-26T00:00:00"/>
    <x v="148"/>
    <s v="Food"/>
    <x v="1"/>
    <b v="1"/>
    <n v="1.5"/>
    <n v="1"/>
    <s v="Nature's Bakery Fig Bar "/>
    <s v=" Blueberry"/>
    <m/>
    <s v="Friday"/>
    <s v=" August 26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84292289"/>
    <s v="Saturday, August 27, 2022"/>
    <s v="Cash"/>
    <n v="125"/>
    <n v="1.5"/>
    <n v="1"/>
    <n v="125"/>
    <n v="1.5"/>
    <n v="1"/>
    <n v="1.5"/>
    <n v="1.5"/>
    <d v="2022-08-26T00:00:00"/>
    <x v="83"/>
    <s v="Food"/>
    <x v="1"/>
    <b v="1"/>
    <n v="1.5"/>
    <n v="1"/>
    <s v="Fritos "/>
    <s v=" Original"/>
    <m/>
    <s v="Saturday"/>
    <s v=" August 27"/>
    <n v="2022"/>
    <n v="6527"/>
  </r>
  <r>
    <s v="Processed"/>
    <s v="VJ300320609"/>
    <s v="GuttenPlans"/>
    <s v="GuttenPlans x1367"/>
    <n v="40.435699999999997"/>
    <n v="-74.125200000000007"/>
    <s v="SunChips Multigrain - Original"/>
    <s v="Food"/>
    <n v="15584292446"/>
    <s v="Saturday, August 27, 2022"/>
    <s v="Cash"/>
    <n v="120"/>
    <n v="1.5"/>
    <n v="1"/>
    <n v="120"/>
    <n v="1.5"/>
    <n v="1"/>
    <n v="1.5"/>
    <n v="1.5"/>
    <d v="2022-08-26T00:00:00"/>
    <x v="60"/>
    <s v="Food"/>
    <x v="1"/>
    <b v="1"/>
    <n v="1.5"/>
    <n v="1"/>
    <s v="SunChips Multigrain "/>
    <s v=" Original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Keto Bar - Creamy Peanut Butter Chocolate"/>
    <s v="Food"/>
    <n v="15585137282"/>
    <s v="Saturday, August 27, 2022"/>
    <s v="Cash"/>
    <n v="136"/>
    <n v="2"/>
    <n v="1"/>
    <n v="136"/>
    <n v="2"/>
    <n v="1"/>
    <n v="2"/>
    <n v="2"/>
    <d v="2022-08-27T00:00:00"/>
    <x v="110"/>
    <s v="Food"/>
    <x v="1"/>
    <b v="1"/>
    <n v="2"/>
    <n v="1.3333333333333333"/>
    <s v="Keto Bar "/>
    <s v=" Creamy Peanut Butter Chocolate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85138197"/>
    <s v="Saturday, August 27, 2022"/>
    <s v="Cash"/>
    <n v="125"/>
    <n v="1.5"/>
    <n v="1"/>
    <n v="125"/>
    <n v="1.5"/>
    <n v="1"/>
    <n v="1.5"/>
    <n v="1.5"/>
    <d v="2022-08-27T00:00:00"/>
    <x v="139"/>
    <s v="Food"/>
    <x v="1"/>
    <b v="1"/>
    <n v="1.5"/>
    <n v="1"/>
    <s v="Goldfish Baked "/>
    <s v=" Cheddar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Keep Healthy - Chocolate Fudge"/>
    <s v="Food"/>
    <n v="15585144098"/>
    <s v="Saturday, August 27, 2022"/>
    <s v="Cash"/>
    <n v="132"/>
    <n v="2"/>
    <n v="1"/>
    <n v="132"/>
    <n v="2"/>
    <n v="1"/>
    <n v="2"/>
    <n v="2"/>
    <d v="2022-08-27T00:00:00"/>
    <x v="132"/>
    <s v="Food"/>
    <x v="1"/>
    <b v="1"/>
    <n v="2"/>
    <n v="1.3333333333333333"/>
    <s v="Keep Healthy "/>
    <s v=" Chocolate Fudge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85213105"/>
    <s v="Saturday, August 27, 2022"/>
    <s v="Cash"/>
    <n v="141"/>
    <n v="2"/>
    <n v="1"/>
    <n v="141"/>
    <n v="2"/>
    <n v="1"/>
    <n v="2"/>
    <n v="2"/>
    <d v="2022-08-27T00:00:00"/>
    <x v="44"/>
    <s v="Carbonated"/>
    <x v="0"/>
    <b v="1"/>
    <n v="2"/>
    <n v="1.3333333333333333"/>
    <s v="Coca Cola "/>
    <s v=" Zero Sugar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TruBar - Cookie Dough"/>
    <s v="Food"/>
    <n v="15585493542"/>
    <s v="Saturday, August 27, 2022"/>
    <s v="Credit"/>
    <n v="138"/>
    <n v="2.5"/>
    <n v="1"/>
    <n v="138"/>
    <n v="2.5"/>
    <n v="1"/>
    <n v="2.5"/>
    <n v="2.5"/>
    <d v="2022-08-27T00:00:00"/>
    <x v="169"/>
    <s v="Food"/>
    <x v="1"/>
    <b v="1"/>
    <n v="2.5"/>
    <n v="1.6666666666666667"/>
    <s v="TruBar "/>
    <s v=" Cookie Dough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85731401"/>
    <s v="Saturday, August 27, 2022"/>
    <s v="Cash"/>
    <n v="141"/>
    <n v="2"/>
    <n v="1"/>
    <n v="141"/>
    <n v="2"/>
    <n v="1"/>
    <n v="2"/>
    <n v="2"/>
    <d v="2022-08-27T00:00:00"/>
    <x v="44"/>
    <s v="Carbonated"/>
    <x v="0"/>
    <b v="1"/>
    <n v="2"/>
    <n v="1.3333333333333333"/>
    <s v="Coca Cola "/>
    <s v=" Zero Sugar"/>
    <m/>
    <s v="Saturday"/>
    <s v=" August 27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85739346"/>
    <s v="Saturday, August 27, 2022"/>
    <s v="Cash"/>
    <n v="143"/>
    <n v="2"/>
    <n v="1"/>
    <n v="143"/>
    <n v="2"/>
    <n v="1"/>
    <n v="2"/>
    <n v="2"/>
    <d v="2022-08-27T00:00:00"/>
    <x v="29"/>
    <s v="Water"/>
    <x v="3"/>
    <b v="1"/>
    <n v="2"/>
    <n v="1.3333333333333333"/>
    <s v="Poland Springs Water"/>
    <m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85764146"/>
    <s v="Saturday, August 27, 2022"/>
    <s v="Credit"/>
    <n v="146"/>
    <n v="3.5"/>
    <n v="1"/>
    <n v="146"/>
    <n v="3.5"/>
    <n v="1"/>
    <n v="3.5"/>
    <n v="3.5"/>
    <d v="2022-08-27T00:00:00"/>
    <x v="88"/>
    <s v="Non Carbonated"/>
    <x v="2"/>
    <b v="1"/>
    <n v="3.5"/>
    <n v="2.3333333333333335"/>
    <s v="Starbucks Doubleshot Energy "/>
    <s v=" Mocha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Spindrift - Sparkling Water  Lime"/>
    <s v="Carbonated"/>
    <n v="15585911581"/>
    <s v="Saturday, August 27, 2022"/>
    <s v="Cash"/>
    <n v="142"/>
    <n v="1.5"/>
    <n v="1"/>
    <n v="142"/>
    <n v="1.5"/>
    <n v="1"/>
    <n v="1.5"/>
    <n v="1.5"/>
    <d v="2022-08-27T00:00:00"/>
    <x v="12"/>
    <s v="Carbonated"/>
    <x v="0"/>
    <b v="1"/>
    <n v="1.5"/>
    <n v="1"/>
    <s v="Spindrift "/>
    <s v=" Sparkling Water  Lime"/>
    <m/>
    <s v="Saturday"/>
    <s v=" August 27"/>
    <n v="2022"/>
    <n v="6527"/>
  </r>
  <r>
    <s v="Processed"/>
    <s v="VJ300205292"/>
    <s v="Brunswick Sq Mall"/>
    <s v="BSQ Mall x1364 - Zales"/>
    <n v="40.423690999999998"/>
    <n v="-74.380831999999998"/>
    <s v="Nature's Garden Trail Mix - Cranberry Healthy"/>
    <s v="Food"/>
    <n v="15586179695"/>
    <s v="Saturday, August 27, 2022"/>
    <s v="Cash"/>
    <n v="132"/>
    <n v="1.5"/>
    <n v="1"/>
    <n v="132"/>
    <n v="1.5"/>
    <n v="1"/>
    <n v="1.5"/>
    <n v="1.5"/>
    <d v="2022-08-27T00:00:00"/>
    <x v="130"/>
    <s v="Food"/>
    <x v="1"/>
    <b v="1"/>
    <n v="1.5"/>
    <n v="1"/>
    <s v="Nature's Garden Trail Mix "/>
    <s v=" Cranberry Healthy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86190142"/>
    <s v="Saturday, August 27, 2022"/>
    <s v="Credit"/>
    <n v="141"/>
    <n v="2"/>
    <n v="1"/>
    <n v="141"/>
    <n v="2"/>
    <n v="1"/>
    <n v="2"/>
    <n v="2"/>
    <d v="2022-08-27T00:00:00"/>
    <x v="44"/>
    <s v="Carbonated"/>
    <x v="0"/>
    <b v="1"/>
    <n v="2"/>
    <n v="1.3333333333333333"/>
    <s v="Coca Cola "/>
    <s v=" Zero Sugar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Mini Chips Ahoy - Go Paks"/>
    <m/>
    <n v="15586283593"/>
    <s v="Saturday, August 27, 2022"/>
    <s v="Cash"/>
    <n v="154"/>
    <n v="4"/>
    <n v="1"/>
    <n v="154"/>
    <n v="4"/>
    <n v="1"/>
    <n v="4"/>
    <n v="4"/>
    <d v="2022-08-27T00:00:00"/>
    <x v="142"/>
    <s v="Cell is Blank - Dis-regard"/>
    <x v="1"/>
    <b v="1"/>
    <n v="4"/>
    <n v="2.6666666666666665"/>
    <s v="Mini Chips Ahoy "/>
    <s v=" Go Paks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86286995"/>
    <s v="Saturday, August 27, 2022"/>
    <s v="Cash"/>
    <n v="125"/>
    <n v="1.5"/>
    <n v="1"/>
    <n v="125"/>
    <n v="1.5"/>
    <n v="1"/>
    <n v="1.5"/>
    <n v="1.5"/>
    <d v="2022-08-27T00:00:00"/>
    <x v="139"/>
    <s v="Food"/>
    <x v="1"/>
    <b v="1"/>
    <n v="1.5"/>
    <n v="1"/>
    <s v="Goldfish Baked "/>
    <s v=" Cheddar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586314095"/>
    <s v="Saturday, August 27, 2022"/>
    <s v="Credit"/>
    <n v="125"/>
    <n v="1.5"/>
    <n v="1"/>
    <n v="125"/>
    <n v="1.5"/>
    <n v="1"/>
    <n v="1.5"/>
    <n v="1.5"/>
    <d v="2022-08-27T00:00:00"/>
    <x v="139"/>
    <s v="Food"/>
    <x v="1"/>
    <b v="1"/>
    <n v="1.5"/>
    <n v="1"/>
    <s v="Goldfish Baked "/>
    <s v=" Cheddar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Lenny &amp; Larrys - SnickerDoodle"/>
    <s v="Food"/>
    <n v="15586432746"/>
    <s v="Saturday, August 27, 2022"/>
    <s v="Cash"/>
    <n v="157"/>
    <n v="3"/>
    <n v="1"/>
    <n v="157"/>
    <n v="3"/>
    <n v="1"/>
    <n v="3"/>
    <n v="3"/>
    <d v="2022-08-27T00:00:00"/>
    <x v="98"/>
    <s v="Food"/>
    <x v="1"/>
    <b v="1"/>
    <n v="3"/>
    <n v="2"/>
    <s v="Lenny &amp; Larrys "/>
    <s v=" SnickerDoodle"/>
    <m/>
    <s v="Saturday"/>
    <s v=" August 27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86827743"/>
    <s v="Saturday, August 27, 2022"/>
    <s v="Cash"/>
    <n v="110"/>
    <n v="1.5"/>
    <n v="1"/>
    <n v="110"/>
    <n v="1.5"/>
    <n v="1"/>
    <n v="1.5"/>
    <n v="1.5"/>
    <d v="2022-08-27T00:00:00"/>
    <x v="35"/>
    <s v="Food"/>
    <x v="1"/>
    <b v="1"/>
    <n v="1.5"/>
    <n v="1"/>
    <s v="SunChips Multigrain "/>
    <s v=" Harvest Cheddar"/>
    <m/>
    <s v="Saturday"/>
    <s v=" August 27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86849358"/>
    <s v="Saturday, August 27, 2022"/>
    <s v="Credit"/>
    <n v="143"/>
    <n v="2"/>
    <n v="1"/>
    <n v="143"/>
    <n v="2"/>
    <n v="1"/>
    <n v="2"/>
    <n v="2"/>
    <d v="2022-08-27T00:00:00"/>
    <x v="29"/>
    <s v="Water"/>
    <x v="3"/>
    <b v="1"/>
    <n v="2"/>
    <n v="1.3333333333333333"/>
    <s v="Poland Springs Water"/>
    <m/>
    <m/>
    <s v="Saturday"/>
    <s v=" August 27"/>
    <n v="2022"/>
    <n v="6527"/>
  </r>
  <r>
    <s v="Processed"/>
    <s v="VJ300205292"/>
    <s v="Brunswick Sq Mall"/>
    <s v="BSQ Mall x1364 - Zales"/>
    <n v="40.423690999999998"/>
    <n v="-74.380831999999998"/>
    <s v="Pop Corners - White Cheddar"/>
    <s v="Food"/>
    <n v="15586848996"/>
    <s v="Saturday, August 27, 2022"/>
    <s v="Cash"/>
    <n v="114"/>
    <n v="1.5"/>
    <n v="1"/>
    <n v="114"/>
    <n v="1.5"/>
    <n v="1"/>
    <n v="1.5"/>
    <n v="1.5"/>
    <d v="2022-08-27T00:00:00"/>
    <x v="123"/>
    <s v="Food"/>
    <x v="1"/>
    <b v="1"/>
    <n v="1.5"/>
    <n v="1"/>
    <s v="Pop Corners "/>
    <s v=" White Cheddar"/>
    <m/>
    <s v="Saturday"/>
    <s v=" August 27"/>
    <n v="2022"/>
    <n v="6527"/>
  </r>
  <r>
    <s v="Processed"/>
    <s v="VJ300205292"/>
    <s v="Brunswick Sq Mall"/>
    <s v="BSQ Mall x1364 - Zales"/>
    <n v="40.423690999999998"/>
    <n v="-74.380831999999998"/>
    <s v="Monster Energy Original"/>
    <s v="Carbonated"/>
    <n v="15588742032"/>
    <s v="Sunday, August 28, 2022"/>
    <s v="Credit"/>
    <n v="146"/>
    <n v="3"/>
    <n v="1"/>
    <n v="146"/>
    <n v="3"/>
    <n v="1"/>
    <n v="3"/>
    <n v="3"/>
    <d v="2022-08-28T00:00:00"/>
    <x v="5"/>
    <s v="Carbonated"/>
    <x v="0"/>
    <b v="1"/>
    <n v="3"/>
    <n v="2"/>
    <s v="Monster Energy Original"/>
    <m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Snapple Diet Tea - Peach Tea"/>
    <s v="Non Carbonated"/>
    <n v="15588793471"/>
    <s v="Sunday, August 28, 2022"/>
    <s v="Credit"/>
    <n v="143"/>
    <n v="2.5"/>
    <n v="1"/>
    <n v="143"/>
    <n v="2.5"/>
    <n v="1"/>
    <n v="2.5"/>
    <n v="2.5"/>
    <d v="2022-08-28T00:00:00"/>
    <x v="37"/>
    <s v="Non Carbonated"/>
    <x v="2"/>
    <b v="1"/>
    <n v="2.5"/>
    <n v="1.6666666666666667"/>
    <s v="Snapple Diet Tea "/>
    <s v=" Peach Tea"/>
    <m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Spindrift - Sparkling Water - Pineapple"/>
    <s v="Carbonated"/>
    <n v="15588898115"/>
    <s v="Sunday, August 28, 2022"/>
    <s v="Cash"/>
    <n v="142"/>
    <n v="1.5"/>
    <n v="1"/>
    <n v="142"/>
    <n v="1.5"/>
    <n v="1"/>
    <n v="1.5"/>
    <n v="1.5"/>
    <d v="2022-08-28T00:00:00"/>
    <x v="92"/>
    <s v="Carbonated"/>
    <x v="0"/>
    <b v="1"/>
    <n v="1.5"/>
    <n v="1"/>
    <s v="Spindrift "/>
    <s v=" Sparkling Water "/>
    <s v=" Pineapple"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88999297"/>
    <s v="Sunday, August 28, 2022"/>
    <s v="Cash"/>
    <n v="143"/>
    <n v="2"/>
    <n v="1"/>
    <n v="143"/>
    <n v="2"/>
    <n v="1"/>
    <n v="2"/>
    <n v="2"/>
    <d v="2022-08-28T00:00:00"/>
    <x v="29"/>
    <s v="Water"/>
    <x v="3"/>
    <b v="1"/>
    <n v="2"/>
    <n v="1.3333333333333333"/>
    <s v="Poland Springs Water"/>
    <m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Iberia Coconut Water"/>
    <s v="Non Carbonated"/>
    <n v="15588999501"/>
    <s v="Sunday, August 28, 2022"/>
    <s v="Cash"/>
    <n v="142"/>
    <n v="2"/>
    <n v="1"/>
    <n v="142"/>
    <n v="2"/>
    <n v="1"/>
    <n v="2"/>
    <n v="2"/>
    <d v="2022-08-28T00:00:00"/>
    <x v="93"/>
    <s v="Non Carbonated"/>
    <x v="2"/>
    <b v="1"/>
    <n v="2"/>
    <n v="1.3333333333333333"/>
    <s v="Iberia Coconut Water"/>
    <m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5589003697"/>
    <s v="Sunday, August 28, 2022"/>
    <s v="Cash"/>
    <n v="112"/>
    <n v="1.5"/>
    <n v="1"/>
    <n v="112"/>
    <n v="1.5"/>
    <n v="1"/>
    <n v="1.5"/>
    <n v="1.5"/>
    <d v="2022-08-28T00:00:00"/>
    <x v="67"/>
    <s v="Food"/>
    <x v="1"/>
    <b v="1"/>
    <n v="1.5"/>
    <n v="1"/>
    <s v="Popchips Potato "/>
    <s v=" Sea Salt"/>
    <m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89058938"/>
    <s v="Sunday, August 28, 2022"/>
    <s v="Credit"/>
    <n v="143"/>
    <n v="2"/>
    <n v="2"/>
    <n v="143"/>
    <n v="2"/>
    <n v="2"/>
    <n v="4"/>
    <n v="6"/>
    <d v="2022-08-28T00:00:00"/>
    <x v="29"/>
    <s v="Water"/>
    <x v="3"/>
    <b v="1"/>
    <n v="2"/>
    <n v="1.3333333333333333"/>
    <s v="Poland Springs Water"/>
    <m/>
    <m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RXBAR - Protein Bar - Chocolate Sea Salt"/>
    <s v="Food"/>
    <n v="15589058938"/>
    <s v="Sunday, August 28, 2022"/>
    <s v="Credit"/>
    <n v="132"/>
    <n v="2"/>
    <n v="1"/>
    <n v="132"/>
    <n v="2"/>
    <n v="1"/>
    <n v="2"/>
    <n v="6"/>
    <d v="2022-08-28T00:00:00"/>
    <x v="87"/>
    <s v="Food"/>
    <x v="1"/>
    <b v="1"/>
    <n v="2"/>
    <n v="1.3333333333333333"/>
    <s v="RXBAR "/>
    <s v=" Protein Bar "/>
    <s v=" Chocolate Sea Salt"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RXBAR - Protein Bar - Chocolate Sea Salt"/>
    <s v="Food"/>
    <n v="15589062876"/>
    <s v="Sunday, August 28, 2022"/>
    <s v="Credit"/>
    <n v="132"/>
    <n v="2"/>
    <n v="1"/>
    <n v="132"/>
    <n v="2"/>
    <n v="1"/>
    <n v="2"/>
    <n v="2"/>
    <d v="2022-08-28T00:00:00"/>
    <x v="87"/>
    <s v="Food"/>
    <x v="1"/>
    <b v="1"/>
    <n v="2"/>
    <n v="1.3333333333333333"/>
    <s v="RXBAR "/>
    <s v=" Protein Bar "/>
    <s v=" Chocolate Sea Salt"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Seapoint Farms Dry Roasted Edamame - Wasabi"/>
    <s v="Food"/>
    <n v="15589070209"/>
    <s v="Sunday, August 28, 2022"/>
    <s v="Credit"/>
    <n v="135"/>
    <n v="2"/>
    <n v="1"/>
    <n v="135"/>
    <n v="2"/>
    <n v="1"/>
    <n v="2"/>
    <n v="6"/>
    <d v="2022-08-28T00:00:00"/>
    <x v="6"/>
    <s v="Food"/>
    <x v="1"/>
    <b v="1"/>
    <n v="2"/>
    <n v="1.3333333333333333"/>
    <s v="Seapoint Farms Dry Roasted Edamame "/>
    <s v=" Wasabi"/>
    <m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Wonderful Pistachios - Variety"/>
    <s v="Food"/>
    <n v="15589070209"/>
    <s v="Sunday, August 28, 2022"/>
    <s v="Credit"/>
    <n v="133"/>
    <n v="2"/>
    <n v="1"/>
    <n v="133"/>
    <n v="2"/>
    <n v="1"/>
    <n v="2"/>
    <n v="6"/>
    <d v="2022-08-28T00:00:00"/>
    <x v="11"/>
    <s v="Food"/>
    <x v="1"/>
    <b v="1"/>
    <n v="2"/>
    <n v="1.3333333333333333"/>
    <s v="Wonderful Pistachios "/>
    <s v=" Variety"/>
    <m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Robert Irvine's - Fit Crunch -  Chocolate Pea"/>
    <s v="Food"/>
    <n v="15589070209"/>
    <s v="Sunday, August 28, 2022"/>
    <s v="Credit"/>
    <n v="138"/>
    <n v="2"/>
    <n v="1"/>
    <n v="138"/>
    <n v="2"/>
    <n v="1"/>
    <n v="2"/>
    <n v="6"/>
    <d v="2022-08-28T00:00:00"/>
    <x v="21"/>
    <s v="Food"/>
    <x v="1"/>
    <b v="1"/>
    <n v="2"/>
    <n v="1.3333333333333333"/>
    <s v="Robert Irvine's "/>
    <s v=" Fit Crunch "/>
    <s v="  Chocolate Pea"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89174068"/>
    <s v="Sunday, August 28, 2022"/>
    <s v="Cash"/>
    <n v="143"/>
    <n v="2"/>
    <n v="1"/>
    <n v="143"/>
    <n v="2"/>
    <n v="1"/>
    <n v="2"/>
    <n v="2"/>
    <d v="2022-08-28T00:00:00"/>
    <x v="29"/>
    <s v="Water"/>
    <x v="3"/>
    <b v="1"/>
    <n v="2"/>
    <n v="1.3333333333333333"/>
    <s v="Poland Springs Water"/>
    <m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RXBAR - Protein Bar - Chocolate Sea Salt"/>
    <s v="Food"/>
    <n v="15589376006"/>
    <s v="Sunday, August 28, 2022"/>
    <s v="Cash"/>
    <n v="133"/>
    <n v="2"/>
    <n v="1"/>
    <n v="133"/>
    <n v="2"/>
    <n v="1"/>
    <n v="2"/>
    <n v="2"/>
    <d v="2022-08-28T00:00:00"/>
    <x v="87"/>
    <s v="Food"/>
    <x v="1"/>
    <b v="1"/>
    <n v="2"/>
    <n v="1.3333333333333333"/>
    <s v="RXBAR "/>
    <s v=" Protein Bar "/>
    <s v=" Chocolate Sea Salt"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SunChips Multigrain - Original"/>
    <s v="Food"/>
    <n v="15589383504"/>
    <s v="Sunday, August 28, 2022"/>
    <s v="Cash"/>
    <n v="111"/>
    <n v="1.5"/>
    <n v="1"/>
    <n v="111"/>
    <n v="1.5"/>
    <n v="1"/>
    <n v="1.5"/>
    <n v="1.5"/>
    <d v="2022-08-28T00:00:00"/>
    <x v="60"/>
    <s v="Food"/>
    <x v="1"/>
    <b v="1"/>
    <n v="1.5"/>
    <n v="1"/>
    <s v="SunChips Multigrain "/>
    <s v=" Original"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Goldfish Baked - Cheddar"/>
    <s v="Food"/>
    <n v="15589485866"/>
    <s v="Sunday, August 28, 2022"/>
    <s v="Cash"/>
    <n v="120"/>
    <n v="1.5"/>
    <n v="1"/>
    <n v="120"/>
    <n v="1.5"/>
    <n v="1"/>
    <n v="1.5"/>
    <n v="1.5"/>
    <d v="2022-08-28T00:00:00"/>
    <x v="139"/>
    <s v="Food"/>
    <x v="1"/>
    <b v="1"/>
    <n v="1.5"/>
    <n v="1"/>
    <s v="Goldfish Baked "/>
    <s v=" Cheddar"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Kinder - Bueno - Crispy Creamy Chocolate"/>
    <s v="Food"/>
    <n v="15589604255"/>
    <s v="Sunday, August 28, 2022"/>
    <s v="Credit"/>
    <n v="139"/>
    <n v="2"/>
    <n v="1"/>
    <n v="139"/>
    <n v="2"/>
    <n v="1"/>
    <n v="2"/>
    <n v="2"/>
    <d v="2022-08-28T00:00:00"/>
    <x v="78"/>
    <s v="Food"/>
    <x v="1"/>
    <b v="1"/>
    <n v="2"/>
    <n v="1.3333333333333333"/>
    <s v="Kinder "/>
    <s v=" Bueno "/>
    <s v=" Crispy Creamy Chocolate"/>
    <s v="Sunday"/>
    <s v=" August 28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589604424"/>
    <s v="Sunday, August 28, 2022"/>
    <s v="Credit"/>
    <n v="140"/>
    <n v="1.5"/>
    <n v="1"/>
    <n v="140"/>
    <n v="1.5"/>
    <n v="1"/>
    <n v="1.5"/>
    <n v="1.5"/>
    <d v="2022-08-28T00:00:00"/>
    <x v="150"/>
    <s v="Cell is Blank - Dis-regard"/>
    <x v="0"/>
    <b v="1"/>
    <n v="1.5"/>
    <n v="1"/>
    <s v="Canada Dry "/>
    <s v=" Ginger Ale &amp; Lemonde"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90097543"/>
    <s v="Sunday, August 28, 2022"/>
    <s v="Credit"/>
    <n v="147"/>
    <n v="2.5"/>
    <n v="2"/>
    <n v="147"/>
    <n v="2.5"/>
    <n v="2"/>
    <n v="5"/>
    <n v="5"/>
    <d v="2022-08-28T00:00:00"/>
    <x v="152"/>
    <s v="Non Carbonated"/>
    <x v="2"/>
    <b v="1"/>
    <n v="2.5"/>
    <n v="1.6666666666666667"/>
    <s v="Snapple Tea "/>
    <s v=" Lemon"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5590106267"/>
    <s v="Sunday, August 28, 2022"/>
    <s v="Credit"/>
    <n v="112"/>
    <n v="1.5"/>
    <n v="1"/>
    <n v="112"/>
    <n v="1.5"/>
    <n v="1"/>
    <n v="1.5"/>
    <n v="3"/>
    <d v="2022-08-28T00:00:00"/>
    <x v="67"/>
    <s v="Food"/>
    <x v="1"/>
    <b v="1"/>
    <n v="1.5"/>
    <n v="1"/>
    <s v="Popchips Potato "/>
    <s v=" Sea Salt"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Oreo Mini"/>
    <s v="Food"/>
    <n v="15590106267"/>
    <s v="Sunday, August 28, 2022"/>
    <s v="Credit"/>
    <n v="124"/>
    <n v="1.5"/>
    <n v="1"/>
    <n v="124"/>
    <n v="1.5"/>
    <n v="1"/>
    <n v="1.5"/>
    <n v="3"/>
    <d v="2022-08-28T00:00:00"/>
    <x v="18"/>
    <s v="Food"/>
    <x v="1"/>
    <b v="1"/>
    <n v="1.5"/>
    <n v="1"/>
    <s v="Oreo Mini"/>
    <m/>
    <m/>
    <s v="Sunday"/>
    <s v=" August 28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590427861"/>
    <s v="Monday, August 29, 2022"/>
    <s v="Cash"/>
    <n v="130"/>
    <n v="2"/>
    <n v="1"/>
    <n v="130"/>
    <n v="2"/>
    <n v="1"/>
    <n v="2"/>
    <n v="2"/>
    <d v="2022-08-28T00:00:00"/>
    <x v="10"/>
    <s v="Food"/>
    <x v="1"/>
    <b v="1"/>
    <n v="2"/>
    <n v="1.3333333333333333"/>
    <s v="KitKat "/>
    <s v=" Crisp Wafers"/>
    <m/>
    <s v="Monday"/>
    <s v=" August 29"/>
    <n v="2022"/>
    <n v="6527"/>
  </r>
  <r>
    <s v="Processed"/>
    <s v="VJ300205292"/>
    <s v="Brunswick Sq Mall"/>
    <s v="BSQ Mall x1364 - Zales"/>
    <n v="40.423690999999998"/>
    <n v="-74.380831999999998"/>
    <s v="Popchips Potato - Sea Salt"/>
    <s v="Food"/>
    <n v="15590429098"/>
    <s v="Monday, August 29, 2022"/>
    <s v="Cash"/>
    <n v="112"/>
    <n v="1.5"/>
    <n v="1"/>
    <n v="112"/>
    <n v="1.5"/>
    <n v="1"/>
    <n v="1.5"/>
    <n v="1.5"/>
    <d v="2022-08-28T00:00:00"/>
    <x v="67"/>
    <s v="Food"/>
    <x v="1"/>
    <b v="1"/>
    <n v="1.5"/>
    <n v="1"/>
    <s v="Popchips Potato "/>
    <s v=" Sea Salt"/>
    <m/>
    <s v="Monday"/>
    <s v=" August 29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591579842"/>
    <s v="Monday, August 29, 2022"/>
    <s v="Credit"/>
    <n v="125"/>
    <n v="1.25"/>
    <n v="1"/>
    <n v="125"/>
    <n v="1.25"/>
    <n v="1"/>
    <n v="1.25"/>
    <n v="1.25"/>
    <d v="2022-08-29T00:00:00"/>
    <x v="139"/>
    <s v="Food"/>
    <x v="1"/>
    <b v="1"/>
    <n v="1.25"/>
    <n v="0.83333333333333337"/>
    <s v="Goldfish Baked "/>
    <s v=" Cheddar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91725998"/>
    <s v="Monday, August 29, 2022"/>
    <s v="Credit"/>
    <n v="121"/>
    <n v="1.5"/>
    <n v="1"/>
    <n v="121"/>
    <n v="1.5"/>
    <n v="1"/>
    <n v="1.5"/>
    <n v="4.5"/>
    <d v="2022-08-29T00:00:00"/>
    <x v="75"/>
    <s v="Food"/>
    <x v="1"/>
    <b v="1"/>
    <n v="1.5"/>
    <n v="1"/>
    <s v="Cheetos Flaming Hot Limon Crunchy"/>
    <m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5591725998"/>
    <s v="Monday, August 29, 2022"/>
    <s v="Credit"/>
    <n v="134"/>
    <n v="1.5"/>
    <n v="2"/>
    <n v="134"/>
    <n v="1.5"/>
    <n v="2"/>
    <n v="3"/>
    <n v="4.5"/>
    <d v="2022-08-29T00:00:00"/>
    <x v="17"/>
    <s v="Food"/>
    <x v="1"/>
    <b v="1"/>
    <n v="1.5"/>
    <n v="1"/>
    <s v="Pure Organic Fruit Bar "/>
    <s v=" Strawberry Banana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Snapple Tea - Peach"/>
    <s v="Non Carbonated"/>
    <n v="15591886900"/>
    <s v="Monday, August 29, 2022"/>
    <s v="Cash"/>
    <n v="147"/>
    <n v="2.5"/>
    <n v="1"/>
    <n v="147"/>
    <n v="2.5"/>
    <n v="1"/>
    <n v="2.5"/>
    <n v="2.5"/>
    <d v="2022-08-29T00:00:00"/>
    <x v="157"/>
    <s v="Non Carbonated"/>
    <x v="2"/>
    <b v="1"/>
    <n v="2.5"/>
    <n v="1.6666666666666667"/>
    <s v="Snapple Tea "/>
    <s v=" Peach"/>
    <m/>
    <s v="Monday"/>
    <s v=" August 2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592183433"/>
    <s v="Monday, August 29, 2022"/>
    <s v="Cash"/>
    <n v="122"/>
    <n v="1.5"/>
    <n v="1"/>
    <n v="122"/>
    <n v="1.5"/>
    <n v="1"/>
    <n v="1.5"/>
    <n v="1.5"/>
    <d v="2022-08-29T00:00:00"/>
    <x v="48"/>
    <s v="Food"/>
    <x v="1"/>
    <b v="1"/>
    <n v="1.5"/>
    <n v="1"/>
    <s v="CheezIt "/>
    <s v=" Original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CheezIt - Original"/>
    <s v="Food"/>
    <n v="15592432767"/>
    <s v="Monday, August 29, 2022"/>
    <s v="Cash"/>
    <n v="121"/>
    <n v="1.5"/>
    <n v="1"/>
    <n v="121"/>
    <n v="1.5"/>
    <n v="1"/>
    <n v="1.5"/>
    <n v="1.5"/>
    <d v="2022-08-29T00:00:00"/>
    <x v="48"/>
    <s v="Food"/>
    <x v="1"/>
    <b v="1"/>
    <n v="1.5"/>
    <n v="1"/>
    <s v="CheezIt "/>
    <s v=" Original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TruBar - Daydreaming about Donuts"/>
    <s v="Food"/>
    <n v="15592435823"/>
    <s v="Monday, August 29, 2022"/>
    <s v="Cash"/>
    <n v="134"/>
    <n v="2.5"/>
    <n v="1"/>
    <n v="134"/>
    <n v="2.5"/>
    <n v="1"/>
    <n v="2.5"/>
    <n v="2.5"/>
    <d v="2022-08-29T00:00:00"/>
    <x v="170"/>
    <s v="Food"/>
    <x v="1"/>
    <b v="1"/>
    <n v="2.5"/>
    <n v="1.6666666666666667"/>
    <s v="TruBar "/>
    <s v=" Daydreaming about Donuts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592439137"/>
    <s v="Monday, August 29, 2022"/>
    <s v="Cash"/>
    <n v="155"/>
    <n v="4"/>
    <n v="1"/>
    <n v="155"/>
    <n v="4"/>
    <n v="1"/>
    <n v="4"/>
    <n v="4"/>
    <d v="2022-08-29T00:00:00"/>
    <x v="143"/>
    <s v="Cell is Blank - Dis-regard"/>
    <x v="1"/>
    <b v="1"/>
    <n v="4"/>
    <n v="2.6666666666666665"/>
    <s v="Oreo Mini "/>
    <s v=" Go Paks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pindrift - Sparkling Water  Lime"/>
    <s v="Carbonated"/>
    <n v="15592583526"/>
    <s v="Monday, August 29, 2022"/>
    <s v="Cash"/>
    <n v="142"/>
    <n v="1.5"/>
    <n v="1"/>
    <n v="142"/>
    <n v="1.5"/>
    <n v="1"/>
    <n v="1.5"/>
    <n v="1.5"/>
    <d v="2022-08-29T00:00:00"/>
    <x v="12"/>
    <s v="Carbonated"/>
    <x v="0"/>
    <b v="1"/>
    <n v="1.5"/>
    <n v="1"/>
    <s v="Spindrift "/>
    <s v=" Sparkling Water  Lime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Snapple Tea - Raspberry"/>
    <s v="Non Carbonated"/>
    <n v="15592541218"/>
    <s v="Monday, August 29, 2022"/>
    <s v="Cash"/>
    <n v="143"/>
    <n v="2.5"/>
    <n v="1"/>
    <n v="143"/>
    <n v="2.5"/>
    <n v="1"/>
    <n v="2.5"/>
    <n v="2.5"/>
    <d v="2022-08-29T00:00:00"/>
    <x v="81"/>
    <s v="Non Carbonated"/>
    <x v="2"/>
    <b v="1"/>
    <n v="2.5"/>
    <n v="1.6666666666666667"/>
    <s v="Snapple Tea "/>
    <s v=" Raspberry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92580237"/>
    <s v="Monday, August 29, 2022"/>
    <s v="Cash"/>
    <n v="122"/>
    <n v="1.5"/>
    <n v="1"/>
    <n v="122"/>
    <n v="1.5"/>
    <n v="1"/>
    <n v="1.5"/>
    <n v="1.5"/>
    <d v="2022-08-29T00:00:00"/>
    <x v="16"/>
    <s v="Food"/>
    <x v="1"/>
    <b v="1"/>
    <n v="1.5"/>
    <n v="1"/>
    <s v="Cheetos "/>
    <s v=" Fleming Hot Crunchy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92829897"/>
    <s v="Monday, August 29, 2022"/>
    <s v="Cash"/>
    <n v="125"/>
    <n v="1.5"/>
    <n v="1"/>
    <n v="125"/>
    <n v="1.5"/>
    <n v="1"/>
    <n v="1.5"/>
    <n v="1.5"/>
    <d v="2022-08-29T00:00:00"/>
    <x v="83"/>
    <s v="Food"/>
    <x v="1"/>
    <b v="1"/>
    <n v="1.5"/>
    <n v="1"/>
    <s v="Fritos "/>
    <s v=" Original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92837180"/>
    <s v="Monday, August 29, 2022"/>
    <s v="Cash"/>
    <n v="125"/>
    <n v="1.5"/>
    <n v="1"/>
    <n v="125"/>
    <n v="1.5"/>
    <n v="1"/>
    <n v="1.5"/>
    <n v="1.5"/>
    <d v="2022-08-29T00:00:00"/>
    <x v="83"/>
    <s v="Food"/>
    <x v="1"/>
    <b v="1"/>
    <n v="1.5"/>
    <n v="1"/>
    <s v="Fritos "/>
    <s v=" Original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TruBar - Daydreaming about Donuts"/>
    <s v="Food"/>
    <n v="15592840915"/>
    <s v="Monday, August 29, 2022"/>
    <s v="Credit"/>
    <n v="134"/>
    <n v="2.5"/>
    <n v="1"/>
    <n v="134"/>
    <n v="2.5"/>
    <n v="1"/>
    <n v="2.5"/>
    <n v="2.5"/>
    <d v="2022-08-29T00:00:00"/>
    <x v="170"/>
    <s v="Food"/>
    <x v="1"/>
    <b v="1"/>
    <n v="2.5"/>
    <n v="1.6666666666666667"/>
    <s v="TruBar "/>
    <s v=" Daydreaming about Donuts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92799997"/>
    <s v="Monday, August 29, 2022"/>
    <s v="Credit"/>
    <n v="148"/>
    <n v="3"/>
    <n v="1"/>
    <n v="148"/>
    <n v="3"/>
    <n v="1"/>
    <n v="3"/>
    <n v="3"/>
    <d v="2022-08-29T00:00:00"/>
    <x v="106"/>
    <s v="Carbonated"/>
    <x v="0"/>
    <b v="1"/>
    <n v="3"/>
    <n v="2"/>
    <s v="Starbucks Refresher "/>
    <s v=" Real Coconut Water"/>
    <m/>
    <s v="Monday"/>
    <s v=" August 29"/>
    <n v="2022"/>
    <n v="6527"/>
  </r>
  <r>
    <s v="Processed"/>
    <s v="VJ300320686"/>
    <s v="Earle Asphalt"/>
    <s v="Earle Asphalt x1371"/>
    <n v="35.2750871"/>
    <n v="-90.466769400000004"/>
    <s v="CheezIt - Original"/>
    <s v="Food"/>
    <n v="15593117779"/>
    <s v="Monday, August 29, 2022"/>
    <s v="Cash"/>
    <n v="122"/>
    <n v="1.5"/>
    <n v="1"/>
    <n v="122"/>
    <n v="1.5"/>
    <n v="1"/>
    <n v="1.5"/>
    <n v="1.5"/>
    <d v="2022-08-29T00:00:00"/>
    <x v="48"/>
    <s v="Food"/>
    <x v="1"/>
    <b v="1"/>
    <n v="1.5"/>
    <n v="1"/>
    <s v="CheezIt "/>
    <s v=" Original"/>
    <m/>
    <s v="Monday"/>
    <s v=" August 29"/>
    <n v="2022"/>
    <n v="6527"/>
  </r>
  <r>
    <s v="Processed"/>
    <s v="VJ300320686"/>
    <s v="Earle Asphalt"/>
    <s v="Earle Asphalt x1371"/>
    <n v="35.2750871"/>
    <n v="-90.466769400000004"/>
    <s v="Goldfish Baked - Cheddar"/>
    <s v="Food"/>
    <n v="15593017531"/>
    <s v="Monday, August 29, 2022"/>
    <s v="Cash"/>
    <n v="125"/>
    <n v="1.25"/>
    <n v="1"/>
    <n v="125"/>
    <n v="1.25"/>
    <n v="1"/>
    <n v="1.25"/>
    <n v="1.25"/>
    <d v="2022-08-29T00:00:00"/>
    <x v="139"/>
    <s v="Food"/>
    <x v="1"/>
    <b v="1"/>
    <n v="1.25"/>
    <n v="0.83333333333333337"/>
    <s v="Goldfish Baked "/>
    <s v=" Chedd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93288550"/>
    <s v="Monday, August 29, 2022"/>
    <s v="Cash"/>
    <n v="146"/>
    <n v="3.5"/>
    <n v="1"/>
    <n v="146"/>
    <n v="3.5"/>
    <n v="1"/>
    <n v="3.5"/>
    <n v="3.5"/>
    <d v="2022-08-29T00:00:00"/>
    <x v="88"/>
    <s v="Non Carbonated"/>
    <x v="2"/>
    <b v="1"/>
    <n v="3.5"/>
    <n v="2.3333333333333335"/>
    <s v="Starbucks Doubleshot Energy "/>
    <s v=" Mocha"/>
    <m/>
    <s v="Monday"/>
    <s v=" August 29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93426166"/>
    <s v="Monday, August 29, 2022"/>
    <s v="Cash"/>
    <n v="141"/>
    <n v="2"/>
    <n v="1"/>
    <n v="141"/>
    <n v="2"/>
    <n v="1"/>
    <n v="2"/>
    <n v="2"/>
    <d v="2022-08-29T00:00:00"/>
    <x v="156"/>
    <s v="Carbonated"/>
    <x v="0"/>
    <b v="1"/>
    <n v="2"/>
    <n v="1.3333333333333333"/>
    <s v="Coca Cola "/>
    <s v=" Regul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TruBar - Cookie Dough"/>
    <s v="Food"/>
    <n v="15593776798"/>
    <s v="Monday, August 29, 2022"/>
    <s v="Credit"/>
    <n v="138"/>
    <n v="2.5"/>
    <n v="1"/>
    <n v="138"/>
    <n v="2.5"/>
    <n v="1"/>
    <n v="2.5"/>
    <n v="2.5"/>
    <d v="2022-08-29T00:00:00"/>
    <x v="169"/>
    <s v="Food"/>
    <x v="1"/>
    <b v="1"/>
    <n v="2.5"/>
    <n v="1.6666666666666667"/>
    <s v="TruBar "/>
    <s v=" Cookie Dough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93959782"/>
    <s v="Monday, August 29, 2022"/>
    <s v="Cash"/>
    <n v="110"/>
    <n v="1.5"/>
    <n v="1"/>
    <n v="110"/>
    <n v="1.5"/>
    <n v="1"/>
    <n v="1.5"/>
    <n v="1.5"/>
    <d v="2022-08-29T00:00:00"/>
    <x v="35"/>
    <s v="Food"/>
    <x v="1"/>
    <b v="1"/>
    <n v="1.5"/>
    <n v="1"/>
    <s v="SunChips Multigrain "/>
    <s v=" Harvest Chedd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93878487"/>
    <s v="Monday, August 29, 2022"/>
    <s v="Cash"/>
    <n v="148"/>
    <n v="3"/>
    <n v="1"/>
    <n v="148"/>
    <n v="3"/>
    <n v="1"/>
    <n v="3"/>
    <n v="3"/>
    <d v="2022-08-29T00:00:00"/>
    <x v="106"/>
    <s v="Carbonated"/>
    <x v="0"/>
    <b v="1"/>
    <n v="3"/>
    <n v="2"/>
    <s v="Starbucks Refresher "/>
    <s v=" Real Coconut Wate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TruBar - Cookie Dough"/>
    <s v="Food"/>
    <n v="15593975045"/>
    <s v="Monday, August 29, 2022"/>
    <s v="Cash"/>
    <n v="138"/>
    <n v="2.5"/>
    <n v="1"/>
    <n v="138"/>
    <n v="2.5"/>
    <n v="1"/>
    <n v="2.5"/>
    <n v="2.5"/>
    <d v="2022-08-29T00:00:00"/>
    <x v="169"/>
    <s v="Food"/>
    <x v="1"/>
    <b v="1"/>
    <n v="2.5"/>
    <n v="1.6666666666666667"/>
    <s v="TruBar "/>
    <s v=" Cookie Dough"/>
    <m/>
    <s v="Monday"/>
    <s v=" August 29"/>
    <n v="2022"/>
    <n v="6527"/>
  </r>
  <r>
    <s v="Processed"/>
    <s v="VJ300320611"/>
    <s v="Brunswick Sq Mall"/>
    <s v="BSQ Mall x1366 - ATT"/>
    <n v="40.423690999999998"/>
    <n v="-74.380831999999998"/>
    <s v="Coca Cola - Regular"/>
    <s v="Carbonated"/>
    <n v="15594146940"/>
    <s v="Monday, August 29, 2022"/>
    <s v="Cash"/>
    <n v="141"/>
    <n v="2"/>
    <n v="1"/>
    <n v="141"/>
    <n v="2"/>
    <n v="1"/>
    <n v="2"/>
    <n v="2"/>
    <d v="2022-08-29T00:00:00"/>
    <x v="156"/>
    <s v="Carbonated"/>
    <x v="0"/>
    <b v="1"/>
    <n v="2"/>
    <n v="1.3333333333333333"/>
    <s v="Coca Cola "/>
    <s v=" Regul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Hungry Buddha - Chocolate Chip"/>
    <s v="Food"/>
    <n v="15594011577"/>
    <s v="Monday, August 29, 2022"/>
    <s v="Cash"/>
    <n v="137"/>
    <n v="2"/>
    <n v="1"/>
    <n v="137"/>
    <n v="2"/>
    <n v="1"/>
    <n v="2"/>
    <n v="2"/>
    <d v="2022-08-29T00:00:00"/>
    <x v="103"/>
    <s v="Food"/>
    <x v="1"/>
    <b v="1"/>
    <n v="2"/>
    <n v="1.3333333333333333"/>
    <s v="Hungry Buddha "/>
    <s v=" Chocolate Chip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94169659"/>
    <s v="Monday, August 29, 2022"/>
    <s v="Cash"/>
    <n v="141"/>
    <n v="2"/>
    <n v="1"/>
    <n v="141"/>
    <n v="2"/>
    <n v="1"/>
    <n v="2"/>
    <n v="2"/>
    <d v="2022-08-29T00:00:00"/>
    <x v="44"/>
    <s v="Carbonated"/>
    <x v="0"/>
    <b v="1"/>
    <n v="2"/>
    <n v="1.3333333333333333"/>
    <s v="Coca Cola "/>
    <s v=" Zero Sug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594139112"/>
    <s v="Monday, August 29, 2022"/>
    <s v="Credit"/>
    <n v="113"/>
    <n v="1.5"/>
    <n v="1"/>
    <n v="113"/>
    <n v="1.5"/>
    <n v="1"/>
    <n v="1.5"/>
    <n v="1.5"/>
    <d v="2022-08-29T00:00:00"/>
    <x v="27"/>
    <s v="Food"/>
    <x v="1"/>
    <b v="1"/>
    <n v="1.5"/>
    <n v="1"/>
    <s v="SunChips Multigrain "/>
    <s v=" Salsa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94167799"/>
    <s v="Monday, August 29, 2022"/>
    <s v="Cash"/>
    <n v="148"/>
    <n v="3"/>
    <n v="1"/>
    <n v="148"/>
    <n v="3"/>
    <n v="1"/>
    <n v="3"/>
    <n v="3"/>
    <d v="2022-08-29T00:00:00"/>
    <x v="106"/>
    <s v="Carbonated"/>
    <x v="0"/>
    <b v="1"/>
    <n v="3"/>
    <n v="2"/>
    <s v="Starbucks Refresher "/>
    <s v=" Real Coconut Wate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unChips Multigrain - Harvest Cheddar"/>
    <s v="Food"/>
    <n v="15594268742"/>
    <s v="Monday, August 29, 2022"/>
    <s v="Cash"/>
    <n v="110"/>
    <n v="1.5"/>
    <n v="1"/>
    <n v="110"/>
    <n v="1.5"/>
    <n v="1"/>
    <n v="1.5"/>
    <n v="1.5"/>
    <d v="2022-08-29T00:00:00"/>
    <x v="35"/>
    <s v="Food"/>
    <x v="1"/>
    <b v="1"/>
    <n v="1.5"/>
    <n v="1"/>
    <s v="SunChips Multigrain "/>
    <s v=" Harvest Cheddar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94416816"/>
    <s v="Monday, August 29, 2022"/>
    <s v="Cash"/>
    <n v="121"/>
    <n v="1.5"/>
    <n v="1"/>
    <n v="121"/>
    <n v="1.5"/>
    <n v="1"/>
    <n v="1.5"/>
    <n v="1.5"/>
    <d v="2022-08-29T00:00:00"/>
    <x v="75"/>
    <s v="Food"/>
    <x v="1"/>
    <b v="1"/>
    <n v="1.5"/>
    <n v="1"/>
    <s v="Cheetos Flaming Hot Limon Crunchy"/>
    <m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94322848"/>
    <s v="Monday, August 29, 2022"/>
    <s v="Cash"/>
    <n v="114"/>
    <n v="1.5"/>
    <n v="1"/>
    <n v="114"/>
    <n v="1.5"/>
    <n v="1"/>
    <n v="1.5"/>
    <n v="1.5"/>
    <d v="2022-08-29T00:00:00"/>
    <x v="85"/>
    <s v="Food"/>
    <x v="1"/>
    <b v="1"/>
    <n v="1.5"/>
    <n v="1"/>
    <s v="Cheetos Baked "/>
    <s v=" Crunchy Cheese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594371163"/>
    <s v="Monday, August 29, 2022"/>
    <s v="Cash"/>
    <n v="122"/>
    <n v="1.5"/>
    <n v="1"/>
    <n v="122"/>
    <n v="1.5"/>
    <n v="1"/>
    <n v="1.5"/>
    <n v="1.5"/>
    <d v="2022-08-29T00:00:00"/>
    <x v="16"/>
    <s v="Food"/>
    <x v="1"/>
    <b v="1"/>
    <n v="1.5"/>
    <n v="1"/>
    <s v="Cheetos "/>
    <s v=" Fleming Hot Crunchy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94516229"/>
    <s v="Monday, August 29, 2022"/>
    <s v="Credit"/>
    <n v="141"/>
    <n v="2"/>
    <n v="1"/>
    <n v="141"/>
    <n v="2"/>
    <n v="1"/>
    <n v="2"/>
    <n v="2"/>
    <d v="2022-08-29T00:00:00"/>
    <x v="44"/>
    <s v="Carbonated"/>
    <x v="0"/>
    <b v="1"/>
    <n v="2"/>
    <n v="1.3333333333333333"/>
    <s v="Coca Cola "/>
    <s v=" Zero Sug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Pringles - Sour Cream &amp; Onion"/>
    <s v="Food"/>
    <n v="15594547626"/>
    <s v="Monday, August 29, 2022"/>
    <s v="Cash"/>
    <n v="165"/>
    <n v="3"/>
    <n v="1"/>
    <n v="165"/>
    <n v="3"/>
    <n v="1"/>
    <n v="3"/>
    <n v="3"/>
    <d v="2022-08-29T00:00:00"/>
    <x v="155"/>
    <s v="Food"/>
    <x v="1"/>
    <b v="1"/>
    <n v="3"/>
    <n v="2"/>
    <s v="Pringles "/>
    <s v=" Sour Cream &amp; Onion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94672244"/>
    <s v="Monday, August 29, 2022"/>
    <s v="Credit"/>
    <n v="147"/>
    <n v="2.75"/>
    <n v="1"/>
    <n v="147"/>
    <n v="2.75"/>
    <n v="1"/>
    <n v="2.75"/>
    <n v="2.75"/>
    <d v="2022-08-29T00:00:00"/>
    <x v="131"/>
    <s v="Water"/>
    <x v="3"/>
    <b v="1"/>
    <n v="2.75"/>
    <n v="1.8333333333333333"/>
    <s v="BodyArmor LYTE "/>
    <s v=" Strawberry Lemonade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94758470"/>
    <s v="Monday, August 29, 2022"/>
    <s v="Credit"/>
    <n v="147"/>
    <n v="2.75"/>
    <n v="1"/>
    <n v="147"/>
    <n v="2.75"/>
    <n v="1"/>
    <n v="2.75"/>
    <n v="2.75"/>
    <d v="2022-08-29T00:00:00"/>
    <x v="131"/>
    <s v="Water"/>
    <x v="3"/>
    <b v="1"/>
    <n v="2.75"/>
    <n v="1.8333333333333333"/>
    <s v="BodyArmor LYTE "/>
    <s v=" Strawberry Lemonade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nyder's of Hanover Pretzel Pieces - Cheddar"/>
    <s v="Food"/>
    <n v="15594834611"/>
    <s v="Monday, August 29, 2022"/>
    <s v="Credit"/>
    <n v="114"/>
    <n v="2.5"/>
    <n v="2"/>
    <n v="114"/>
    <n v="2.5"/>
    <n v="2"/>
    <n v="5"/>
    <n v="5"/>
    <d v="2022-08-29T00:00:00"/>
    <x v="147"/>
    <s v="Food"/>
    <x v="1"/>
    <b v="1"/>
    <n v="2.5"/>
    <n v="1.6666666666666667"/>
    <s v="Snyder's of Hanover Pretzel Pieces "/>
    <s v=" Chedda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Starbucks Refresher - Real Coconut Water"/>
    <s v="Carbonated"/>
    <n v="15594972290"/>
    <s v="Monday, August 29, 2022"/>
    <s v="Cash"/>
    <n v="148"/>
    <n v="3"/>
    <n v="1"/>
    <n v="148"/>
    <n v="3"/>
    <n v="1"/>
    <n v="3"/>
    <n v="3"/>
    <d v="2022-08-29T00:00:00"/>
    <x v="106"/>
    <s v="Carbonated"/>
    <x v="0"/>
    <b v="1"/>
    <n v="3"/>
    <n v="2"/>
    <s v="Starbucks Refresher "/>
    <s v=" Real Coconut Water"/>
    <m/>
    <s v="Monday"/>
    <s v=" August 29"/>
    <n v="2022"/>
    <n v="6527"/>
  </r>
  <r>
    <s v="Processed"/>
    <s v="VJ300320692"/>
    <s v="EB Public Library"/>
    <s v="EB Public Library x1380"/>
    <n v="40.416893999999999"/>
    <n v="-74.420399000000003"/>
    <s v="Lindens - Chocolate Chippers"/>
    <s v="Food"/>
    <n v="15594976498"/>
    <s v="Monday, August 29, 2022"/>
    <s v="Cash"/>
    <n v="122"/>
    <n v="2"/>
    <n v="1"/>
    <n v="122"/>
    <n v="2"/>
    <n v="1"/>
    <n v="2"/>
    <n v="2"/>
    <d v="2022-08-29T00:00:00"/>
    <x v="167"/>
    <s v="Food"/>
    <x v="1"/>
    <b v="1"/>
    <n v="2"/>
    <n v="1.3333333333333333"/>
    <s v="Lindens "/>
    <s v=" Chocolate Chippers"/>
    <m/>
    <s v="Monday"/>
    <s v=" August 29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95167352"/>
    <s v="Monday, August 29, 2022"/>
    <s v="Credit"/>
    <n v="147"/>
    <n v="2.5"/>
    <n v="1"/>
    <n v="147"/>
    <n v="2.5"/>
    <n v="1"/>
    <n v="2.5"/>
    <n v="6"/>
    <d v="2022-08-29T00:00:00"/>
    <x v="152"/>
    <s v="Non Carbonated"/>
    <x v="2"/>
    <b v="1"/>
    <n v="2.5"/>
    <n v="1.6666666666666667"/>
    <s v="Snapple Tea "/>
    <s v=" Lemon"/>
    <m/>
    <s v="Monday"/>
    <s v=" August 29"/>
    <n v="2022"/>
    <n v="6527"/>
  </r>
  <r>
    <s v="Processed"/>
    <s v="VJ300205292"/>
    <s v="Brunswick Sq Mall"/>
    <s v="BSQ Mall x1364 - Zales"/>
    <n v="40.423690999999998"/>
    <n v="-74.380831999999998"/>
    <s v="Coca Cola - Zero Sugar"/>
    <s v="Carbonated"/>
    <n v="15595167352"/>
    <s v="Monday, August 29, 2022"/>
    <s v="Credit"/>
    <n v="140"/>
    <n v="1.5"/>
    <n v="1"/>
    <n v="140"/>
    <n v="1.5"/>
    <n v="1"/>
    <n v="1.5"/>
    <n v="6"/>
    <d v="2022-08-29T00:00:00"/>
    <x v="44"/>
    <s v="Carbonated"/>
    <x v="0"/>
    <b v="1"/>
    <n v="1.5"/>
    <n v="1"/>
    <s v="Coca Cola "/>
    <s v=" Zero Sugar"/>
    <m/>
    <s v="Monday"/>
    <s v=" August 2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595167352"/>
    <s v="Monday, August 29, 2022"/>
    <s v="Credit"/>
    <n v="130"/>
    <n v="2"/>
    <n v="1"/>
    <n v="130"/>
    <n v="2"/>
    <n v="1"/>
    <n v="2"/>
    <n v="6"/>
    <d v="2022-08-29T00:00:00"/>
    <x v="10"/>
    <s v="Food"/>
    <x v="1"/>
    <b v="1"/>
    <n v="2"/>
    <n v="1.3333333333333333"/>
    <s v="KitKat "/>
    <s v=" Crisp Wafers"/>
    <m/>
    <s v="Monday"/>
    <s v=" August 2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595370548"/>
    <s v="Monday, August 29, 2022"/>
    <s v="Credit"/>
    <n v="130"/>
    <n v="2"/>
    <n v="1"/>
    <n v="130"/>
    <n v="2"/>
    <n v="1"/>
    <n v="2"/>
    <n v="2"/>
    <d v="2022-08-29T00:00:00"/>
    <x v="10"/>
    <s v="Food"/>
    <x v="1"/>
    <b v="1"/>
    <n v="2"/>
    <n v="1.3333333333333333"/>
    <s v="KitKat "/>
    <s v=" Crisp Wafers"/>
    <m/>
    <s v="Monday"/>
    <s v=" August 29"/>
    <n v="2022"/>
    <n v="6527"/>
  </r>
  <r>
    <s v="Processed"/>
    <s v="VJ300205292"/>
    <s v="Brunswick Sq Mall"/>
    <s v="BSQ Mall x1364 - Zales"/>
    <n v="40.423690999999998"/>
    <n v="-74.380831999999998"/>
    <s v="KitKat - Crisp Wafers"/>
    <s v="Food"/>
    <n v="15595531294"/>
    <s v="Monday, August 29, 2022"/>
    <s v="Credit"/>
    <n v="130"/>
    <n v="2"/>
    <n v="2"/>
    <n v="130"/>
    <n v="2"/>
    <n v="2"/>
    <n v="4"/>
    <n v="4"/>
    <d v="2022-08-29T00:00:00"/>
    <x v="10"/>
    <s v="Food"/>
    <x v="1"/>
    <b v="1"/>
    <n v="2"/>
    <n v="1.3333333333333333"/>
    <s v="KitKat "/>
    <s v=" Crisp Wafers"/>
    <m/>
    <s v="Monday"/>
    <s v=" August 29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96143766"/>
    <s v="Tuesday, August 30, 2022"/>
    <s v="Cash"/>
    <n v="121"/>
    <n v="1.5"/>
    <n v="1"/>
    <n v="121"/>
    <n v="1.5"/>
    <n v="1"/>
    <n v="1.5"/>
    <n v="1.5"/>
    <d v="2022-08-30T00:00:00"/>
    <x v="75"/>
    <s v="Food"/>
    <x v="1"/>
    <b v="1"/>
    <n v="1.5"/>
    <n v="1"/>
    <s v="Cheetos Flaming Hot Limon Crunchy"/>
    <m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Lays - Classic"/>
    <s v="Food"/>
    <n v="15596144893"/>
    <s v="Tuesday, August 30, 2022"/>
    <s v="Cash"/>
    <n v="110"/>
    <n v="1.5"/>
    <n v="1"/>
    <n v="110"/>
    <n v="1.5"/>
    <n v="1"/>
    <n v="1.5"/>
    <n v="1.5"/>
    <d v="2022-08-30T00:00:00"/>
    <x v="95"/>
    <s v="Food"/>
    <x v="1"/>
    <b v="1"/>
    <n v="1.5"/>
    <n v="1"/>
    <s v="Lays "/>
    <s v=" Classic"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Lindens - Chocolate Chippers"/>
    <s v="Food"/>
    <n v="15596158934"/>
    <s v="Tuesday, August 30, 2022"/>
    <s v="Credit"/>
    <n v="121"/>
    <n v="2.25"/>
    <n v="1"/>
    <n v="121"/>
    <n v="2.25"/>
    <n v="1"/>
    <n v="2.25"/>
    <n v="2.25"/>
    <d v="2022-08-30T00:00:00"/>
    <x v="167"/>
    <s v="Food"/>
    <x v="1"/>
    <b v="1"/>
    <n v="2.25"/>
    <n v="1.5"/>
    <s v="Lindens "/>
    <s v=" Chocolate Chippers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96571188"/>
    <s v="Tuesday, August 30, 2022"/>
    <s v="Cash"/>
    <n v="141"/>
    <n v="2"/>
    <n v="1"/>
    <n v="141"/>
    <n v="2"/>
    <n v="1"/>
    <n v="2"/>
    <n v="2"/>
    <d v="2022-08-30T00:00:00"/>
    <x v="44"/>
    <s v="Carbonated"/>
    <x v="0"/>
    <b v="1"/>
    <n v="2"/>
    <n v="1.3333333333333333"/>
    <s v="Coca Cola "/>
    <s v=" Zero Sugar"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CheezIt - Double Cheese"/>
    <s v="Food"/>
    <n v="15596999516"/>
    <s v="Tuesday, August 30, 2022"/>
    <s v="Cash"/>
    <n v="124"/>
    <n v="1.5"/>
    <n v="1"/>
    <n v="124"/>
    <n v="1.5"/>
    <n v="1"/>
    <n v="1.5"/>
    <n v="1.5"/>
    <d v="2022-08-30T00:00:00"/>
    <x v="68"/>
    <s v="Food"/>
    <x v="1"/>
    <b v="1"/>
    <n v="1.5"/>
    <n v="1"/>
    <s v="CheezIt "/>
    <s v=" Double Cheese"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SunChips Multigrain - Original"/>
    <s v="Food"/>
    <n v="15597002472"/>
    <s v="Tuesday, August 30, 2022"/>
    <s v="Cash"/>
    <n v="112"/>
    <n v="1.5"/>
    <n v="1"/>
    <n v="112"/>
    <n v="1.5"/>
    <n v="1"/>
    <n v="1.5"/>
    <n v="1.5"/>
    <d v="2022-08-30T00:00:00"/>
    <x v="60"/>
    <s v="Food"/>
    <x v="1"/>
    <b v="1"/>
    <n v="1.5"/>
    <n v="1"/>
    <s v="SunChips Multigrain "/>
    <s v=" Original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Coca Cola - Zero Sugar"/>
    <s v="Carbonated"/>
    <n v="15597092382"/>
    <s v="Tuesday, August 30, 2022"/>
    <s v="Cash"/>
    <n v="141"/>
    <n v="2"/>
    <n v="1"/>
    <n v="141"/>
    <n v="2"/>
    <n v="1"/>
    <n v="2"/>
    <n v="2"/>
    <d v="2022-08-30T00:00:00"/>
    <x v="44"/>
    <s v="Carbonated"/>
    <x v="0"/>
    <b v="1"/>
    <n v="2"/>
    <n v="1.3333333333333333"/>
    <s v="Coca Cola "/>
    <s v=" Zero Sugar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97105189"/>
    <s v="Tuesday, August 30, 2022"/>
    <s v="Credit"/>
    <n v="131"/>
    <n v="2"/>
    <n v="1"/>
    <n v="131"/>
    <n v="2"/>
    <n v="1"/>
    <n v="2"/>
    <n v="4.75"/>
    <d v="2022-08-30T00:00:00"/>
    <x v="11"/>
    <s v="Food"/>
    <x v="1"/>
    <b v="1"/>
    <n v="2"/>
    <n v="1.3333333333333333"/>
    <s v="Wonderful Pistachios "/>
    <s v=" Variety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97105189"/>
    <s v="Tuesday, August 30, 2022"/>
    <s v="Credit"/>
    <n v="147"/>
    <n v="2.75"/>
    <n v="1"/>
    <n v="147"/>
    <n v="2.75"/>
    <n v="1"/>
    <n v="2.75"/>
    <n v="4.75"/>
    <d v="2022-08-30T00:00:00"/>
    <x v="131"/>
    <s v="Water"/>
    <x v="3"/>
    <b v="1"/>
    <n v="2.75"/>
    <n v="1.8333333333333333"/>
    <s v="BodyArmor LYTE "/>
    <s v=" Strawberry Lemonade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97113737"/>
    <s v="Tuesday, August 30, 2022"/>
    <s v="Credit"/>
    <n v="131"/>
    <n v="2"/>
    <n v="1"/>
    <n v="131"/>
    <n v="2"/>
    <n v="1"/>
    <n v="2"/>
    <n v="2"/>
    <d v="2022-08-30T00:00:00"/>
    <x v="11"/>
    <s v="Food"/>
    <x v="1"/>
    <b v="1"/>
    <n v="2"/>
    <n v="1.3333333333333333"/>
    <s v="Wonderful Pistachios "/>
    <s v=" Variety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97188080"/>
    <s v="Tuesday, August 30, 2022"/>
    <s v="Cash"/>
    <n v="131"/>
    <n v="2"/>
    <n v="1"/>
    <n v="131"/>
    <n v="2"/>
    <n v="1"/>
    <n v="2"/>
    <n v="2"/>
    <d v="2022-08-30T00:00:00"/>
    <x v="11"/>
    <s v="Food"/>
    <x v="1"/>
    <b v="1"/>
    <n v="2"/>
    <n v="1.3333333333333333"/>
    <s v="Wonderful Pistachios "/>
    <s v=" Variety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597264601"/>
    <s v="Tuesday, August 30, 2022"/>
    <s v="Cash"/>
    <n v="131"/>
    <n v="2"/>
    <n v="1"/>
    <n v="131"/>
    <n v="2"/>
    <n v="1"/>
    <n v="2"/>
    <n v="2"/>
    <d v="2022-08-30T00:00:00"/>
    <x v="11"/>
    <s v="Food"/>
    <x v="1"/>
    <b v="1"/>
    <n v="2"/>
    <n v="1.3333333333333333"/>
    <s v="Wonderful Pistachios "/>
    <s v=" Variety"/>
    <m/>
    <s v="Tuesday"/>
    <s v=" August 30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597290849"/>
    <s v="Tuesday, August 30, 2022"/>
    <s v="Credit"/>
    <n v="147"/>
    <n v="2.5"/>
    <n v="1"/>
    <n v="147"/>
    <n v="2.5"/>
    <n v="1"/>
    <n v="2.5"/>
    <n v="2.5"/>
    <d v="2022-08-30T00:00:00"/>
    <x v="152"/>
    <s v="Non Carbonated"/>
    <x v="2"/>
    <b v="1"/>
    <n v="2.5"/>
    <n v="1.6666666666666667"/>
    <s v="Snapple Tea "/>
    <s v=" Lemon"/>
    <m/>
    <s v="Tuesday"/>
    <s v=" August 30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597776226"/>
    <s v="Tuesday, August 30, 2022"/>
    <s v="Cash"/>
    <n v="112"/>
    <n v="1.5"/>
    <n v="1"/>
    <n v="112"/>
    <n v="1.5"/>
    <n v="1"/>
    <n v="1.5"/>
    <n v="1.5"/>
    <d v="2022-08-30T00:00:00"/>
    <x v="141"/>
    <s v="Food"/>
    <x v="1"/>
    <b v="1"/>
    <n v="1.5"/>
    <n v="1"/>
    <s v="Pop Corners "/>
    <s v=" Sweet &amp; Salty Kettle"/>
    <m/>
    <s v="Tuesday"/>
    <s v=" August 30"/>
    <n v="2022"/>
    <n v="6527"/>
  </r>
  <r>
    <s v="Processed"/>
    <s v="VJ300320611"/>
    <s v="Brunswick Sq Mall"/>
    <s v="BSQ Mall x1366 - ATT"/>
    <n v="40.423690999999998"/>
    <n v="-74.380831999999998"/>
    <s v="Pop Corners - Sweet &amp; Salty Kettle"/>
    <s v="Food"/>
    <n v="15597784875"/>
    <s v="Tuesday, August 30, 2022"/>
    <s v="Cash"/>
    <n v="112"/>
    <n v="1.5"/>
    <n v="1"/>
    <n v="112"/>
    <n v="1.5"/>
    <n v="1"/>
    <n v="1.5"/>
    <n v="1.5"/>
    <d v="2022-08-30T00:00:00"/>
    <x v="141"/>
    <s v="Food"/>
    <x v="1"/>
    <b v="1"/>
    <n v="1.5"/>
    <n v="1"/>
    <s v="Pop Corners "/>
    <s v=" Sweet &amp; Salty Kettle"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598153628"/>
    <s v="Tuesday, August 30, 2022"/>
    <s v="Credit"/>
    <n v="113"/>
    <n v="1.5"/>
    <n v="1"/>
    <n v="113"/>
    <n v="1.5"/>
    <n v="1"/>
    <n v="1.5"/>
    <n v="1.5"/>
    <d v="2022-08-30T00:00:00"/>
    <x v="3"/>
    <s v="Food"/>
    <x v="1"/>
    <b v="1"/>
    <n v="1.5"/>
    <n v="1"/>
    <s v="Miss Vickie's Potato Chip "/>
    <s v=" Sea Salt &amp; Vinega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Funyuns - Flaming Hot"/>
    <s v="Food"/>
    <n v="15598163649"/>
    <s v="Tuesday, August 30, 2022"/>
    <s v="Cash"/>
    <n v="123"/>
    <n v="1.5"/>
    <n v="1"/>
    <n v="123"/>
    <n v="1.5"/>
    <n v="1"/>
    <n v="1.5"/>
    <n v="1.5"/>
    <d v="2022-08-30T00:00:00"/>
    <x v="71"/>
    <s v="Food"/>
    <x v="1"/>
    <b v="1"/>
    <n v="1.5"/>
    <n v="1"/>
    <s v="Funyuns "/>
    <s v=" Flaming Hot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Cheetos Baked - Crunchy Cheese"/>
    <s v="Food"/>
    <n v="15598168329"/>
    <s v="Tuesday, August 30, 2022"/>
    <s v="Cash"/>
    <n v="114"/>
    <n v="1.5"/>
    <n v="1"/>
    <n v="114"/>
    <n v="1.5"/>
    <n v="1"/>
    <n v="1.5"/>
    <n v="1.5"/>
    <d v="2022-08-30T00:00:00"/>
    <x v="85"/>
    <s v="Food"/>
    <x v="1"/>
    <b v="1"/>
    <n v="1.5"/>
    <n v="1"/>
    <s v="Cheetos Baked "/>
    <s v=" Crunchy Cheese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98170784"/>
    <s v="Tuesday, August 30, 2022"/>
    <s v="Cash"/>
    <n v="121"/>
    <n v="1.5"/>
    <n v="1"/>
    <n v="121"/>
    <n v="1.5"/>
    <n v="1"/>
    <n v="1.5"/>
    <n v="1.5"/>
    <d v="2022-08-30T00:00:00"/>
    <x v="75"/>
    <s v="Food"/>
    <x v="1"/>
    <b v="1"/>
    <n v="1.5"/>
    <n v="1"/>
    <s v="Cheetos Flaming Hot Limon Crunchy"/>
    <m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Cheetos Flaming Hot Limon Crunchy"/>
    <s v="Food"/>
    <n v="15598172539"/>
    <s v="Tuesday, August 30, 2022"/>
    <s v="Cash"/>
    <n v="121"/>
    <n v="1.5"/>
    <n v="1"/>
    <n v="121"/>
    <n v="1.5"/>
    <n v="1"/>
    <n v="1.5"/>
    <n v="1.5"/>
    <d v="2022-08-30T00:00:00"/>
    <x v="75"/>
    <s v="Food"/>
    <x v="1"/>
    <b v="1"/>
    <n v="1.5"/>
    <n v="1"/>
    <s v="Cheetos Flaming Hot Limon Crunchy"/>
    <m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98204519"/>
    <s v="Tuesday, August 30, 2022"/>
    <s v="Cash"/>
    <n v="112"/>
    <n v="1.5"/>
    <n v="1"/>
    <n v="112"/>
    <n v="1.5"/>
    <n v="1"/>
    <n v="1.5"/>
    <n v="1.5"/>
    <d v="2022-08-30T00:00:00"/>
    <x v="77"/>
    <s v="Food"/>
    <x v="1"/>
    <b v="1"/>
    <n v="1.5"/>
    <n v="1"/>
    <s v="Doritos Famin Hot Nacho"/>
    <m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598322601"/>
    <s v="Tuesday, August 30, 2022"/>
    <s v="Cash"/>
    <n v="113"/>
    <n v="1.5"/>
    <n v="1"/>
    <n v="113"/>
    <n v="1.5"/>
    <n v="1"/>
    <n v="1.5"/>
    <n v="1.5"/>
    <d v="2022-08-30T00:00:00"/>
    <x v="3"/>
    <s v="Food"/>
    <x v="1"/>
    <b v="1"/>
    <n v="1.5"/>
    <n v="1"/>
    <s v="Miss Vickie's Potato Chip "/>
    <s v=" Sea Salt &amp; Vinega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Pure Organic Fruit Bar - Raspberry Lemonade"/>
    <s v="Food"/>
    <n v="15598447027"/>
    <s v="Tuesday, August 30, 2022"/>
    <s v="Credit"/>
    <n v="136"/>
    <n v="2.5"/>
    <n v="1"/>
    <n v="136"/>
    <n v="2.5"/>
    <n v="1"/>
    <n v="2.5"/>
    <n v="4"/>
    <d v="2022-08-30T00:00:00"/>
    <x v="168"/>
    <s v="Food"/>
    <x v="1"/>
    <b v="1"/>
    <n v="2.5"/>
    <n v="1.6666666666666667"/>
    <s v="Pure Organic Fruit Bar "/>
    <s v=" Raspberry Lemonade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Pure Organic Fruit Bar - Strawberry Banana"/>
    <s v="Food"/>
    <n v="15598447027"/>
    <s v="Tuesday, August 30, 2022"/>
    <s v="Credit"/>
    <n v="134"/>
    <n v="1.5"/>
    <n v="1"/>
    <n v="134"/>
    <n v="1.5"/>
    <n v="1"/>
    <n v="1.5"/>
    <n v="4"/>
    <d v="2022-08-30T00:00:00"/>
    <x v="17"/>
    <s v="Food"/>
    <x v="1"/>
    <b v="1"/>
    <n v="1.5"/>
    <n v="1"/>
    <s v="Pure Organic Fruit Bar "/>
    <s v=" Strawberry Banana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598584893"/>
    <s v="Tuesday, August 30, 2022"/>
    <s v="Cash"/>
    <n v="125"/>
    <n v="1.5"/>
    <n v="1"/>
    <n v="125"/>
    <n v="1.5"/>
    <n v="1"/>
    <n v="1.5"/>
    <n v="1.5"/>
    <d v="2022-08-30T00:00:00"/>
    <x v="83"/>
    <s v="Food"/>
    <x v="1"/>
    <b v="1"/>
    <n v="1.5"/>
    <n v="1"/>
    <s v="Fritos "/>
    <s v=" Original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Doritos Famin Hot Nacho"/>
    <s v="Food"/>
    <n v="15598991940"/>
    <s v="Tuesday, August 30, 2022"/>
    <s v="Cash"/>
    <n v="112"/>
    <n v="1.5"/>
    <n v="1"/>
    <n v="112"/>
    <n v="1.5"/>
    <n v="1"/>
    <n v="1.5"/>
    <n v="1.5"/>
    <d v="2022-08-30T00:00:00"/>
    <x v="77"/>
    <s v="Food"/>
    <x v="1"/>
    <b v="1"/>
    <n v="1.5"/>
    <n v="1"/>
    <s v="Doritos Famin Hot Nacho"/>
    <m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599112061"/>
    <s v="Tuesday, August 30, 2022"/>
    <s v="Cash"/>
    <n v="132"/>
    <n v="2"/>
    <n v="1"/>
    <n v="132"/>
    <n v="2"/>
    <n v="1"/>
    <n v="2"/>
    <n v="2"/>
    <d v="2022-08-30T00:00:00"/>
    <x v="21"/>
    <s v="Food"/>
    <x v="1"/>
    <b v="1"/>
    <n v="2"/>
    <n v="1.3333333333333333"/>
    <s v="Robert Irvine's "/>
    <s v=" Fit Crunch "/>
    <s v="  Chocolate Pea"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Starbucks Doubleshot Energy - Mocha"/>
    <s v="Non Carbonated"/>
    <n v="15599134921"/>
    <s v="Tuesday, August 30, 2022"/>
    <s v="Credit"/>
    <n v="146"/>
    <n v="3.5"/>
    <n v="1"/>
    <n v="146"/>
    <n v="3.5"/>
    <n v="1"/>
    <n v="3.5"/>
    <n v="3.5"/>
    <d v="2022-08-30T00:00:00"/>
    <x v="88"/>
    <s v="Non Carbonated"/>
    <x v="2"/>
    <b v="1"/>
    <n v="3.5"/>
    <n v="2.3333333333333335"/>
    <s v="Starbucks Doubleshot Energy "/>
    <s v=" Mocha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CheezIt - Cheddar Sour Cream and Onion"/>
    <s v="Food"/>
    <n v="15599293832"/>
    <s v="Tuesday, August 30, 2022"/>
    <s v="Credit"/>
    <n v="124"/>
    <n v="1.5"/>
    <n v="1"/>
    <n v="124"/>
    <n v="1.5"/>
    <n v="1"/>
    <n v="1.5"/>
    <n v="1.5"/>
    <d v="2022-08-30T00:00:00"/>
    <x v="86"/>
    <s v="Food"/>
    <x v="1"/>
    <b v="1"/>
    <n v="1.5"/>
    <n v="1"/>
    <s v="CheezIt "/>
    <s v=" Cheddar Sour Cream and Onion"/>
    <m/>
    <s v="Tuesday"/>
    <s v=" August 30"/>
    <n v="2022"/>
    <n v="6527"/>
  </r>
  <r>
    <s v="Processed"/>
    <s v="VJ300320611"/>
    <s v="Brunswick Sq Mall"/>
    <s v="BSQ Mall x1366 - ATT"/>
    <n v="40.423690999999998"/>
    <n v="-74.380831999999998"/>
    <s v="Poland Springs Water"/>
    <s v="Water"/>
    <n v="15599326569"/>
    <s v="Tuesday, August 30, 2022"/>
    <s v="Credit"/>
    <n v="143"/>
    <n v="2"/>
    <n v="1"/>
    <n v="143"/>
    <n v="2"/>
    <n v="1"/>
    <n v="2"/>
    <n v="2"/>
    <d v="2022-08-30T00:00:00"/>
    <x v="29"/>
    <s v="Water"/>
    <x v="3"/>
    <b v="1"/>
    <n v="2"/>
    <n v="1.3333333333333333"/>
    <s v="Poland Springs Water"/>
    <m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RXBAR - Protein Bar - Peanut Butter"/>
    <s v="Food"/>
    <n v="15599401137"/>
    <s v="Tuesday, August 30, 2022"/>
    <s v="Cash"/>
    <n v="135"/>
    <n v="2"/>
    <n v="1"/>
    <n v="135"/>
    <n v="2"/>
    <n v="1"/>
    <n v="2"/>
    <n v="2"/>
    <d v="2022-08-30T00:00:00"/>
    <x v="80"/>
    <s v="Food"/>
    <x v="1"/>
    <b v="1"/>
    <n v="2"/>
    <n v="1.3333333333333333"/>
    <s v="RXBAR "/>
    <s v=" Protein Bar "/>
    <s v=" Peanut Butter"/>
    <s v="Tuesday"/>
    <s v=" August 30"/>
    <n v="2022"/>
    <n v="6527"/>
  </r>
  <r>
    <s v="Processed"/>
    <s v="VJ300320686"/>
    <s v="Earle Asphalt"/>
    <s v="Earle Asphalt x1371"/>
    <n v="35.2750871"/>
    <n v="-90.466769400000004"/>
    <s v="Miss Vickie's Potato Chip - Sea Salt &amp; Vinega"/>
    <s v="Food"/>
    <n v="15599405613"/>
    <s v="Tuesday, August 30, 2022"/>
    <s v="Credit"/>
    <n v="113"/>
    <n v="1.5"/>
    <n v="1"/>
    <n v="113"/>
    <n v="1.5"/>
    <n v="1"/>
    <n v="1.5"/>
    <n v="1.5"/>
    <d v="2022-08-30T00:00:00"/>
    <x v="3"/>
    <s v="Food"/>
    <x v="1"/>
    <b v="1"/>
    <n v="1.5"/>
    <n v="1"/>
    <s v="Miss Vickie's Potato Chip "/>
    <s v=" Sea Salt &amp; Vinega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SunChips Multigrain - Salsa"/>
    <s v="Food"/>
    <n v="15599407301"/>
    <s v="Tuesday, August 30, 2022"/>
    <s v="Cash"/>
    <n v="113"/>
    <n v="1.5"/>
    <n v="1"/>
    <n v="113"/>
    <n v="1.5"/>
    <n v="1"/>
    <n v="1.5"/>
    <n v="1.5"/>
    <d v="2022-08-30T00:00:00"/>
    <x v="27"/>
    <s v="Food"/>
    <x v="1"/>
    <b v="1"/>
    <n v="1.5"/>
    <n v="1"/>
    <s v="SunChips Multigrain "/>
    <s v=" Salsa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Robert Irvine's - Fit Crunch -  Chocolate Pea"/>
    <s v="Food"/>
    <n v="15599639029"/>
    <s v="Tuesday, August 30, 2022"/>
    <s v="Cash"/>
    <n v="130"/>
    <n v="2"/>
    <n v="1"/>
    <n v="130"/>
    <n v="2"/>
    <n v="1"/>
    <n v="2"/>
    <n v="2"/>
    <d v="2022-08-30T00:00:00"/>
    <x v="21"/>
    <s v="Food"/>
    <x v="1"/>
    <b v="1"/>
    <n v="2"/>
    <n v="1.3333333333333333"/>
    <s v="Robert Irvine's "/>
    <s v=" Fit Crunch "/>
    <s v="  Chocolate Pea"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CheezIt - White Cheddar"/>
    <s v="Food"/>
    <n v="15599706333"/>
    <s v="Tuesday, August 30, 2022"/>
    <s v="Cash"/>
    <n v="123"/>
    <n v="1.5"/>
    <n v="1"/>
    <n v="123"/>
    <n v="1.5"/>
    <n v="1"/>
    <n v="1.5"/>
    <n v="1.5"/>
    <d v="2022-08-30T00:00:00"/>
    <x v="53"/>
    <s v="Food"/>
    <x v="1"/>
    <b v="1"/>
    <n v="1.5"/>
    <n v="1"/>
    <s v="CheezIt "/>
    <s v=" White Cheddar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Oreo Mini - Go Paks"/>
    <m/>
    <n v="15599749782"/>
    <s v="Tuesday, August 30, 2022"/>
    <s v="Cash"/>
    <n v="155"/>
    <n v="4"/>
    <n v="1"/>
    <n v="155"/>
    <n v="4"/>
    <n v="1"/>
    <n v="4"/>
    <n v="4"/>
    <d v="2022-08-30T00:00:00"/>
    <x v="143"/>
    <s v="Cell is Blank - Dis-regard"/>
    <x v="1"/>
    <b v="1"/>
    <n v="4"/>
    <n v="2.6666666666666665"/>
    <s v="Oreo Mini "/>
    <s v=" Go Paks"/>
    <m/>
    <s v="Tuesday"/>
    <s v=" August 30"/>
    <n v="2022"/>
    <n v="6527"/>
  </r>
  <r>
    <s v="Processed"/>
    <s v="VJ300320692"/>
    <s v="EB Public Library"/>
    <s v="EB Public Library x1380"/>
    <n v="40.416893999999999"/>
    <n v="-74.420399000000003"/>
    <s v="BodyArmor LYTE - Strawberry Lemonade"/>
    <s v="Water"/>
    <n v="15599844284"/>
    <s v="Tuesday, August 30, 2022"/>
    <s v="Credit"/>
    <n v="147"/>
    <n v="2.75"/>
    <n v="1"/>
    <n v="147"/>
    <n v="2.75"/>
    <n v="1"/>
    <n v="2.75"/>
    <n v="2.75"/>
    <d v="2022-08-30T00:00:00"/>
    <x v="131"/>
    <s v="Water"/>
    <x v="3"/>
    <b v="1"/>
    <n v="2.75"/>
    <n v="1.8333333333333333"/>
    <s v="BodyArmor LYTE "/>
    <s v=" Strawberry Lemonade"/>
    <m/>
    <s v="Tuesday"/>
    <s v=" August 30"/>
    <n v="2022"/>
    <n v="6527"/>
  </r>
  <r>
    <s v="Processed"/>
    <s v="VJ300320611"/>
    <s v="Brunswick Sq Mall"/>
    <s v="BSQ Mall x1366 - ATT"/>
    <n v="40.423690999999998"/>
    <n v="-74.380831999999998"/>
    <s v="Canada Dry - Ginger Ale &amp; Lemonde"/>
    <m/>
    <n v="15600137940"/>
    <s v="Tuesday, August 30, 2022"/>
    <s v="Cash"/>
    <n v="140"/>
    <n v="1.5"/>
    <n v="1"/>
    <n v="140"/>
    <n v="1.5"/>
    <n v="1"/>
    <n v="1.5"/>
    <n v="1.5"/>
    <d v="2022-08-30T00:00:00"/>
    <x v="150"/>
    <s v="Cell is Blank - Dis-regard"/>
    <x v="0"/>
    <b v="1"/>
    <n v="1.5"/>
    <n v="1"/>
    <s v="Canada Dry "/>
    <s v=" Ginger Ale &amp; Lemonde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Cheetos - Fleming Hot Crunchy"/>
    <s v="Food"/>
    <n v="15600267402"/>
    <s v="Tuesday, August 30, 2022"/>
    <s v="Cash"/>
    <n v="122"/>
    <n v="1.5"/>
    <n v="1"/>
    <n v="122"/>
    <n v="1.5"/>
    <n v="1"/>
    <n v="1.5"/>
    <n v="1.5"/>
    <d v="2022-08-30T00:00:00"/>
    <x v="16"/>
    <s v="Food"/>
    <x v="1"/>
    <b v="1"/>
    <n v="1.5"/>
    <n v="1"/>
    <s v="Cheetos "/>
    <s v=" Fleming Hot Crunchy"/>
    <m/>
    <s v="Tuesday"/>
    <s v=" August 30"/>
    <n v="2022"/>
    <n v="6527"/>
  </r>
  <r>
    <s v="Processed"/>
    <s v="VJ300205292"/>
    <s v="Brunswick Sq Mall"/>
    <s v="BSQ Mall x1364 - Zales"/>
    <n v="40.423690999999998"/>
    <n v="-74.380831999999998"/>
    <s v="Snapple Tea - Lemon"/>
    <s v="Non Carbonated"/>
    <n v="15600487295"/>
    <s v="Tuesday, August 30, 2022"/>
    <s v="Credit"/>
    <n v="147"/>
    <n v="2.5"/>
    <n v="1"/>
    <n v="147"/>
    <n v="2.5"/>
    <n v="1"/>
    <n v="2.5"/>
    <n v="2.5"/>
    <d v="2022-08-30T00:00:00"/>
    <x v="152"/>
    <s v="Non Carbonated"/>
    <x v="2"/>
    <b v="1"/>
    <n v="2.5"/>
    <n v="1.6666666666666667"/>
    <s v="Snapple Tea "/>
    <s v=" Lemon"/>
    <m/>
    <s v="Tuesday"/>
    <s v=" August 30"/>
    <n v="2022"/>
    <n v="6527"/>
  </r>
  <r>
    <s v="Processed"/>
    <s v="VJ300320609"/>
    <s v="GuttenPlans"/>
    <s v="GuttenPlans x1367"/>
    <n v="40.435699999999997"/>
    <n v="-74.125200000000007"/>
    <s v="Fritos - Original"/>
    <s v="Food"/>
    <n v="15600761938"/>
    <s v="Tuesday, August 30, 2022"/>
    <s v="Cash"/>
    <n v="125"/>
    <n v="1.5"/>
    <n v="1"/>
    <n v="125"/>
    <n v="1.5"/>
    <n v="1"/>
    <n v="1.5"/>
    <n v="1.5"/>
    <d v="2022-08-30T00:00:00"/>
    <x v="83"/>
    <s v="Food"/>
    <x v="1"/>
    <b v="1"/>
    <n v="1.5"/>
    <n v="1"/>
    <s v="Fritos "/>
    <s v=" Original"/>
    <m/>
    <s v="Tuesday"/>
    <s v=" August 30"/>
    <n v="2022"/>
    <n v="6527"/>
  </r>
  <r>
    <s v="Processed"/>
    <s v="VJ300320686"/>
    <s v="Earle Asphalt"/>
    <s v="Earle Asphalt x1371"/>
    <n v="35.2750871"/>
    <n v="-90.466769400000004"/>
    <s v="Lindens - Chocolate Chippers"/>
    <s v="Food"/>
    <n v="15601642404"/>
    <s v="Wednesday, August 31, 2022"/>
    <s v="Credit"/>
    <n v="121"/>
    <n v="2.25"/>
    <n v="1"/>
    <n v="121"/>
    <n v="2.25"/>
    <n v="1"/>
    <n v="2.25"/>
    <n v="2.25"/>
    <d v="2022-08-31T00:00:00"/>
    <x v="167"/>
    <s v="Food"/>
    <x v="1"/>
    <b v="1"/>
    <n v="2.25"/>
    <n v="1.5"/>
    <s v="Lindens "/>
    <s v=" Chocolate Chippers"/>
    <m/>
    <s v="Wednesday"/>
    <s v=" August 31"/>
    <n v="2022"/>
    <n v="6527"/>
  </r>
  <r>
    <s v="Processed"/>
    <s v="VJ300320686"/>
    <s v="Earle Asphalt"/>
    <s v="Earle Asphalt x1371"/>
    <n v="35.2750871"/>
    <n v="-90.466769400000004"/>
    <s v="SunChips Multigrain - Salsa"/>
    <s v="Food"/>
    <n v="15602233765"/>
    <s v="Wednesday, August 31, 2022"/>
    <s v="Cash"/>
    <n v="110"/>
    <n v="1.5"/>
    <n v="1"/>
    <n v="110"/>
    <n v="1.5"/>
    <n v="1"/>
    <n v="1.5"/>
    <n v="1.5"/>
    <d v="2022-08-31T00:00:00"/>
    <x v="27"/>
    <s v="Food"/>
    <x v="1"/>
    <b v="1"/>
    <n v="1.5"/>
    <n v="1"/>
    <s v="SunChips Multigrain "/>
    <s v=" Salsa"/>
    <m/>
    <s v="Wednesday"/>
    <s v=" August 31"/>
    <n v="2022"/>
    <n v="6527"/>
  </r>
  <r>
    <s v="Processed"/>
    <s v="VJ300320686"/>
    <s v="Earle Asphalt"/>
    <s v="Earle Asphalt x1371"/>
    <n v="35.2750871"/>
    <n v="-90.466769400000004"/>
    <s v="Keto Bar - Creamy Peanut Butter Chocolate"/>
    <s v="Food"/>
    <n v="15602399908"/>
    <s v="Wednesday, August 31, 2022"/>
    <s v="Cash"/>
    <n v="131"/>
    <n v="2"/>
    <n v="1"/>
    <n v="131"/>
    <n v="2"/>
    <n v="1"/>
    <n v="2"/>
    <n v="2"/>
    <d v="2022-08-31T00:00:00"/>
    <x v="110"/>
    <s v="Food"/>
    <x v="1"/>
    <b v="1"/>
    <n v="2"/>
    <n v="1.3333333333333333"/>
    <s v="Keto Bar "/>
    <s v=" Creamy Peanut Butter Chocolate"/>
    <m/>
    <s v="Wednesday"/>
    <s v=" August 31"/>
    <n v="2022"/>
    <n v="6527"/>
  </r>
  <r>
    <s v="Processed"/>
    <s v="VJ300320686"/>
    <s v="Earle Asphalt"/>
    <s v="Earle Asphalt x1371"/>
    <n v="35.2750871"/>
    <n v="-90.466769400000004"/>
    <s v="Wonderful Pistachios - Variety"/>
    <s v="Food"/>
    <n v="15602645264"/>
    <s v="Wednesday, August 31, 2022"/>
    <s v="Cash"/>
    <n v="138"/>
    <n v="2"/>
    <n v="1"/>
    <n v="138"/>
    <n v="2"/>
    <n v="1"/>
    <n v="2"/>
    <n v="2"/>
    <d v="2022-08-31T00:00:00"/>
    <x v="11"/>
    <s v="Food"/>
    <x v="1"/>
    <b v="1"/>
    <n v="2"/>
    <n v="1.3333333333333333"/>
    <s v="Wonderful Pistachios "/>
    <s v=" Variety"/>
    <m/>
    <s v="Wednesday"/>
    <s v=" August 31"/>
    <n v="2022"/>
    <n v="6527"/>
  </r>
  <r>
    <s v="Processed"/>
    <s v="VJ300320686"/>
    <s v="Earle Asphalt"/>
    <s v="Earle Asphalt x1371"/>
    <n v="35.2750871"/>
    <n v="-90.466769400000004"/>
    <s v="Robert Irvine's - Fit Crunch -  Chocolate Pea"/>
    <s v="Food"/>
    <n v="15602818773"/>
    <s v="Wednesday, August 31, 2022"/>
    <s v="Cash"/>
    <n v="132"/>
    <n v="2"/>
    <n v="1"/>
    <n v="132"/>
    <n v="2"/>
    <n v="1"/>
    <n v="2"/>
    <n v="2"/>
    <d v="2022-08-31T00:00:00"/>
    <x v="21"/>
    <s v="Food"/>
    <x v="1"/>
    <b v="1"/>
    <n v="2"/>
    <n v="1.3333333333333333"/>
    <s v="Robert Irvine's "/>
    <s v=" Fit Crunch "/>
    <s v="  Chocolate Pea"/>
    <s v="Wednesday"/>
    <s v=" August 31"/>
    <n v="2022"/>
    <n v="6527"/>
  </r>
  <r>
    <s v="Processed"/>
    <s v="VJ300320692"/>
    <s v="EB Public Library"/>
    <s v="EB Public Library x1380"/>
    <n v="40.416893999999999"/>
    <n v="-74.420399000000003"/>
    <s v="Lindens - Chocolate Chippers"/>
    <s v="Food"/>
    <n v="15603201222"/>
    <s v="Wednesday, August 31, 2022"/>
    <s v="Credit"/>
    <n v="122"/>
    <n v="2"/>
    <n v="1"/>
    <n v="122"/>
    <n v="2"/>
    <n v="1"/>
    <n v="2"/>
    <n v="6"/>
    <d v="2022-08-31T00:00:00"/>
    <x v="167"/>
    <s v="Food"/>
    <x v="1"/>
    <b v="1"/>
    <n v="2"/>
    <n v="1.3333333333333333"/>
    <s v="Lindens "/>
    <s v=" Chocolate Chippers"/>
    <m/>
    <s v="Wednesday"/>
    <s v=" August 31"/>
    <n v="2022"/>
    <n v="6527"/>
  </r>
  <r>
    <s v="Processed"/>
    <s v="VJ300320692"/>
    <s v="EB Public Library"/>
    <s v="EB Public Library x1380"/>
    <n v="40.416893999999999"/>
    <n v="-74.420399000000003"/>
    <s v="Wonderful Pistachios - Variety"/>
    <s v="Food"/>
    <n v="15603201222"/>
    <s v="Wednesday, August 31, 2022"/>
    <s v="Credit"/>
    <n v="131"/>
    <n v="2"/>
    <n v="1"/>
    <n v="131"/>
    <n v="2"/>
    <n v="1"/>
    <n v="2"/>
    <n v="6"/>
    <d v="2022-08-31T00:00:00"/>
    <x v="11"/>
    <s v="Food"/>
    <x v="1"/>
    <b v="1"/>
    <n v="2"/>
    <n v="1.3333333333333333"/>
    <s v="Wonderful Pistachios "/>
    <s v=" Variety"/>
    <m/>
    <s v="Wednesday"/>
    <s v=" August 31"/>
    <n v="2022"/>
    <n v="6527"/>
  </r>
  <r>
    <s v="Processed"/>
    <s v="VJ300320692"/>
    <s v="EB Public Library"/>
    <s v="EB Public Library x1380"/>
    <n v="40.416893999999999"/>
    <n v="-74.420399000000003"/>
    <s v="Hungry Buddha - Chocolate Chip"/>
    <s v="Food"/>
    <n v="15603201222"/>
    <s v="Wednesday, August 31, 2022"/>
    <s v="Credit"/>
    <n v="137"/>
    <n v="2"/>
    <n v="1"/>
    <n v="137"/>
    <n v="2"/>
    <n v="1"/>
    <n v="2"/>
    <n v="6"/>
    <d v="2022-08-31T00:00:00"/>
    <x v="103"/>
    <s v="Food"/>
    <x v="1"/>
    <b v="1"/>
    <n v="2"/>
    <n v="1.3333333333333333"/>
    <s v="Hungry Buddha "/>
    <s v=" Chocolate Chip"/>
    <m/>
    <s v="Wednesday"/>
    <s v=" August 31"/>
    <n v="2022"/>
    <n v="6527"/>
  </r>
  <r>
    <s v="Processed"/>
    <s v="VJ300320609"/>
    <s v="GuttenPlans"/>
    <s v="GuttenPlans x1367"/>
    <n v="40.435699999999997"/>
    <n v="-74.125200000000007"/>
    <s v="Snapple Tea - Lemon"/>
    <s v="Non Carbonated"/>
    <n v="15603853105"/>
    <s v="Wednesday, August 31, 2022"/>
    <s v="Credit"/>
    <n v="145"/>
    <n v="2.5"/>
    <n v="1"/>
    <n v="145"/>
    <n v="2.5"/>
    <n v="1"/>
    <n v="2.5"/>
    <n v="2.5"/>
    <d v="2022-08-31T00:00:00"/>
    <x v="152"/>
    <s v="Non Carbonated"/>
    <x v="2"/>
    <b v="1"/>
    <n v="2.5"/>
    <n v="1.6666666666666667"/>
    <s v="Snapple Tea "/>
    <s v=" Lemon"/>
    <m/>
    <s v="Wednesday"/>
    <s v=" August 31"/>
    <n v="2022"/>
    <n v="6527"/>
  </r>
  <r>
    <s v="Processed"/>
    <s v="VJ300320692"/>
    <s v="EB Public Library"/>
    <s v="EB Public Library x1380"/>
    <n v="40.416893999999999"/>
    <n v="-74.420399000000003"/>
    <s v="Goldfish Baked - Cheddar"/>
    <s v="Food"/>
    <n v="15603921383"/>
    <s v="Wednesday, August 31, 2022"/>
    <s v="Cash"/>
    <n v="125"/>
    <n v="1.5"/>
    <n v="1"/>
    <n v="125"/>
    <n v="1.5"/>
    <n v="1"/>
    <n v="1.5"/>
    <n v="1.5"/>
    <d v="2022-08-31T00:00:00"/>
    <x v="139"/>
    <s v="Food"/>
    <x v="1"/>
    <b v="1"/>
    <n v="1.5"/>
    <n v="1"/>
    <s v="Goldfish Baked "/>
    <s v=" Cheddar"/>
    <m/>
    <s v="Wednesday"/>
    <s v=" August 31"/>
    <n v="2022"/>
    <n v="65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FDE70-9AC7-46FB-9BB6-581A94D811C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5" firstHeaderRow="1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/>
    <pivotField axis="axisRow" showAll="0" sortType="descending">
      <items count="172">
        <item x="99"/>
        <item x="2"/>
        <item x="101"/>
        <item x="114"/>
        <item x="40"/>
        <item x="120"/>
        <item x="56"/>
        <item x="122"/>
        <item x="136"/>
        <item x="58"/>
        <item x="112"/>
        <item x="79"/>
        <item x="116"/>
        <item x="109"/>
        <item x="145"/>
        <item x="50"/>
        <item x="34"/>
        <item x="131"/>
        <item x="89"/>
        <item x="57"/>
        <item x="28"/>
        <item x="129"/>
        <item x="124"/>
        <item x="151"/>
        <item x="150"/>
        <item x="97"/>
        <item x="91"/>
        <item x="16"/>
        <item x="85"/>
        <item x="23"/>
        <item x="128"/>
        <item x="75"/>
        <item x="127"/>
        <item x="86"/>
        <item x="68"/>
        <item x="133"/>
        <item x="48"/>
        <item x="53"/>
        <item x="42"/>
        <item x="30"/>
        <item x="156"/>
        <item x="44"/>
        <item x="94"/>
        <item x="105"/>
        <item x="77"/>
        <item x="90"/>
        <item x="140"/>
        <item x="83"/>
        <item x="71"/>
        <item x="96"/>
        <item x="139"/>
        <item x="36"/>
        <item x="22"/>
        <item x="102"/>
        <item x="103"/>
        <item x="107"/>
        <item x="93"/>
        <item x="138"/>
        <item x="20"/>
        <item x="14"/>
        <item x="132"/>
        <item x="166"/>
        <item x="110"/>
        <item x="64"/>
        <item x="38"/>
        <item x="82"/>
        <item x="78"/>
        <item x="10"/>
        <item x="39"/>
        <item x="95"/>
        <item x="69"/>
        <item x="55"/>
        <item x="134"/>
        <item x="98"/>
        <item x="167"/>
        <item x="108"/>
        <item x="25"/>
        <item x="142"/>
        <item x="43"/>
        <item x="4"/>
        <item x="3"/>
        <item x="13"/>
        <item x="51"/>
        <item x="41"/>
        <item x="5"/>
        <item x="72"/>
        <item x="148"/>
        <item x="149"/>
        <item x="130"/>
        <item x="165"/>
        <item x="159"/>
        <item x="65"/>
        <item x="54"/>
        <item x="26"/>
        <item x="73"/>
        <item x="84"/>
        <item x="125"/>
        <item x="19"/>
        <item x="76"/>
        <item x="18"/>
        <item x="143"/>
        <item x="74"/>
        <item x="29"/>
        <item x="113"/>
        <item x="117"/>
        <item x="118"/>
        <item x="141"/>
        <item x="123"/>
        <item x="61"/>
        <item x="67"/>
        <item x="153"/>
        <item x="154"/>
        <item x="155"/>
        <item x="168"/>
        <item x="17"/>
        <item x="63"/>
        <item x="119"/>
        <item x="121"/>
        <item x="115"/>
        <item x="126"/>
        <item x="0"/>
        <item x="45"/>
        <item x="104"/>
        <item x="47"/>
        <item x="21"/>
        <item x="46"/>
        <item x="87"/>
        <item x="80"/>
        <item x="160"/>
        <item x="24"/>
        <item x="6"/>
        <item x="8"/>
        <item x="111"/>
        <item x="7"/>
        <item x="37"/>
        <item x="31"/>
        <item x="161"/>
        <item x="163"/>
        <item x="162"/>
        <item x="152"/>
        <item x="157"/>
        <item x="81"/>
        <item x="62"/>
        <item x="147"/>
        <item x="135"/>
        <item x="137"/>
        <item x="12"/>
        <item x="92"/>
        <item x="59"/>
        <item x="146"/>
        <item x="88"/>
        <item x="106"/>
        <item x="9"/>
        <item x="100"/>
        <item x="35"/>
        <item x="60"/>
        <item x="27"/>
        <item x="70"/>
        <item x="1"/>
        <item x="49"/>
        <item x="144"/>
        <item x="169"/>
        <item x="170"/>
        <item x="33"/>
        <item x="52"/>
        <item x="66"/>
        <item x="15"/>
        <item x="11"/>
        <item x="164"/>
        <item x="32"/>
        <item x="1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7">
        <item x="0"/>
        <item x="4"/>
        <item x="1"/>
        <item x="2"/>
        <item m="1" x="5"/>
        <item x="3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172">
    <i>
      <x v="41"/>
    </i>
    <i>
      <x v="84"/>
    </i>
    <i>
      <x v="102"/>
    </i>
    <i>
      <x v="67"/>
    </i>
    <i>
      <x v="157"/>
    </i>
    <i>
      <x v="121"/>
    </i>
    <i>
      <x v="40"/>
    </i>
    <i>
      <x v="167"/>
    </i>
    <i>
      <x v="36"/>
    </i>
    <i>
      <x v="154"/>
    </i>
    <i>
      <x v="124"/>
    </i>
    <i>
      <x v="99"/>
    </i>
    <i>
      <x v="134"/>
    </i>
    <i>
      <x v="156"/>
    </i>
    <i>
      <x v="158"/>
    </i>
    <i>
      <x v="50"/>
    </i>
    <i>
      <x v="133"/>
    </i>
    <i>
      <x v="27"/>
    </i>
    <i>
      <x v="48"/>
    </i>
    <i>
      <x v="141"/>
    </i>
    <i>
      <x v="155"/>
    </i>
    <i>
      <x v="150"/>
    </i>
    <i>
      <x v="56"/>
    </i>
    <i>
      <x v="129"/>
    </i>
    <i>
      <x v="31"/>
    </i>
    <i>
      <x v="38"/>
    </i>
    <i>
      <x v="66"/>
    </i>
    <i>
      <x v="51"/>
    </i>
    <i>
      <x v="101"/>
    </i>
    <i>
      <x v="151"/>
    </i>
    <i>
      <x v="80"/>
    </i>
    <i>
      <x v="139"/>
    </i>
    <i>
      <x v="159"/>
    </i>
    <i>
      <x v="147"/>
    </i>
    <i>
      <x v="78"/>
    </i>
    <i>
      <x v="82"/>
    </i>
    <i>
      <x v="69"/>
    </i>
    <i>
      <x v="103"/>
    </i>
    <i>
      <x v="104"/>
    </i>
    <i>
      <x v="86"/>
    </i>
    <i>
      <x v="81"/>
    </i>
    <i>
      <x v="107"/>
    </i>
    <i>
      <x v="79"/>
    </i>
    <i>
      <x v="34"/>
    </i>
    <i>
      <x v="47"/>
    </i>
    <i>
      <x v="100"/>
    </i>
    <i>
      <x v="24"/>
    </i>
    <i>
      <x v="87"/>
    </i>
    <i>
      <x v="62"/>
    </i>
    <i>
      <x v="127"/>
    </i>
    <i>
      <x v="130"/>
    </i>
    <i>
      <x v="5"/>
    </i>
    <i>
      <x v="11"/>
    </i>
    <i>
      <x v="59"/>
    </i>
    <i>
      <x v="17"/>
    </i>
    <i>
      <x v="93"/>
    </i>
    <i>
      <x v="96"/>
    </i>
    <i>
      <x v="37"/>
    </i>
    <i>
      <x v="140"/>
    </i>
    <i>
      <x v="105"/>
    </i>
    <i>
      <x v="33"/>
    </i>
    <i>
      <x v="72"/>
    </i>
    <i>
      <x v="49"/>
    </i>
    <i>
      <x v="45"/>
    </i>
    <i>
      <x v="135"/>
    </i>
    <i>
      <x v="46"/>
    </i>
    <i>
      <x v="44"/>
    </i>
    <i>
      <x v="63"/>
    </i>
    <i>
      <x v="32"/>
    </i>
    <i>
      <x v="163"/>
    </i>
    <i>
      <x v="42"/>
    </i>
    <i>
      <x v="73"/>
    </i>
    <i>
      <x v="52"/>
    </i>
    <i>
      <x v="165"/>
    </i>
    <i>
      <x v="77"/>
    </i>
    <i>
      <x v="76"/>
    </i>
    <i>
      <x v="123"/>
    </i>
    <i>
      <x v="26"/>
    </i>
    <i>
      <x v="14"/>
    </i>
    <i>
      <x v="146"/>
    </i>
    <i>
      <x v="109"/>
    </i>
    <i>
      <x v="120"/>
    </i>
    <i>
      <x v="30"/>
    </i>
    <i>
      <x v="144"/>
    </i>
    <i>
      <x v="58"/>
    </i>
    <i>
      <x v="16"/>
    </i>
    <i>
      <x v="149"/>
    </i>
    <i>
      <x v="43"/>
    </i>
    <i>
      <x v="145"/>
    </i>
    <i>
      <x v="112"/>
    </i>
    <i>
      <x v="126"/>
    </i>
    <i>
      <x v="166"/>
    </i>
    <i>
      <x v="106"/>
    </i>
    <i>
      <x/>
    </i>
    <i>
      <x v="35"/>
    </i>
    <i>
      <x v="85"/>
    </i>
    <i>
      <x v="23"/>
    </i>
    <i>
      <x v="64"/>
    </i>
    <i>
      <x v="153"/>
    </i>
    <i>
      <x v="97"/>
    </i>
    <i>
      <x v="131"/>
    </i>
    <i>
      <x v="28"/>
    </i>
    <i>
      <x v="160"/>
    </i>
    <i>
      <x v="29"/>
    </i>
    <i>
      <x v="108"/>
    </i>
    <i>
      <x v="143"/>
    </i>
    <i>
      <x v="125"/>
    </i>
    <i>
      <x v="39"/>
    </i>
    <i>
      <x v="4"/>
    </i>
    <i>
      <x v="71"/>
    </i>
    <i>
      <x v="6"/>
    </i>
    <i>
      <x v="164"/>
    </i>
    <i>
      <x v="3"/>
    </i>
    <i>
      <x v="54"/>
    </i>
    <i>
      <x v="57"/>
    </i>
    <i>
      <x v="142"/>
    </i>
    <i>
      <x v="7"/>
    </i>
    <i>
      <x v="114"/>
    </i>
    <i>
      <x v="53"/>
    </i>
    <i>
      <x v="111"/>
    </i>
    <i>
      <x v="94"/>
    </i>
    <i>
      <x v="60"/>
    </i>
    <i>
      <x v="137"/>
    </i>
    <i>
      <x v="138"/>
    </i>
    <i>
      <x v="136"/>
    </i>
    <i>
      <x v="74"/>
    </i>
    <i>
      <x v="88"/>
    </i>
    <i>
      <x v="118"/>
    </i>
    <i>
      <x v="152"/>
    </i>
    <i>
      <x v="110"/>
    </i>
    <i>
      <x v="95"/>
    </i>
    <i>
      <x v="169"/>
    </i>
    <i>
      <x v="55"/>
    </i>
    <i>
      <x v="10"/>
    </i>
    <i>
      <x v="115"/>
    </i>
    <i>
      <x v="12"/>
    </i>
    <i>
      <x v="19"/>
    </i>
    <i>
      <x v="22"/>
    </i>
    <i>
      <x v="2"/>
    </i>
    <i>
      <x v="98"/>
    </i>
    <i>
      <x v="1"/>
    </i>
    <i>
      <x v="117"/>
    </i>
    <i>
      <x v="116"/>
    </i>
    <i>
      <x v="25"/>
    </i>
    <i>
      <x v="21"/>
    </i>
    <i>
      <x v="83"/>
    </i>
    <i>
      <x v="170"/>
    </i>
    <i>
      <x v="161"/>
    </i>
    <i>
      <x v="18"/>
    </i>
    <i>
      <x v="20"/>
    </i>
    <i>
      <x v="9"/>
    </i>
    <i>
      <x v="128"/>
    </i>
    <i>
      <x v="61"/>
    </i>
    <i>
      <x v="70"/>
    </i>
    <i>
      <x v="75"/>
    </i>
    <i>
      <x v="122"/>
    </i>
    <i>
      <x v="8"/>
    </i>
    <i>
      <x v="15"/>
    </i>
    <i>
      <x v="148"/>
    </i>
    <i>
      <x v="132"/>
    </i>
    <i>
      <x v="65"/>
    </i>
    <i>
      <x v="113"/>
    </i>
    <i>
      <x v="13"/>
    </i>
    <i>
      <x v="162"/>
    </i>
    <i>
      <x v="90"/>
    </i>
    <i>
      <x v="92"/>
    </i>
    <i>
      <x v="168"/>
    </i>
    <i>
      <x v="119"/>
    </i>
    <i>
      <x v="68"/>
    </i>
    <i>
      <x v="89"/>
    </i>
    <i>
      <x v="91"/>
    </i>
    <i t="grand">
      <x/>
    </i>
  </rowItems>
  <colItems count="1">
    <i/>
  </colItems>
  <pageFields count="1">
    <pageField fld="22" hier="-1"/>
  </pageFields>
  <dataFields count="1">
    <dataField name="Sum of MQty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4E53F1-20F4-47E4-BD84-C2987D689F7D}" name="Table1" displayName="Table1" ref="A1:AF6446" totalsRowShown="0" headerRowDxfId="4">
  <autoFilter ref="A1:AF6446" xr:uid="{BC4E53F1-20F4-47E4-BD84-C2987D689F7D}"/>
  <tableColumns count="32">
    <tableColumn id="1" xr3:uid="{A8A593CE-A8AF-45CE-94F9-BBD9F13A53DA}" name="Status"/>
    <tableColumn id="2" xr3:uid="{8B4DAB39-DE22-4194-A1F7-14A64AC7787F}" name="ID"/>
    <tableColumn id="3" xr3:uid="{D362C4E7-FD84-45D4-B523-B9C72D1B4114}" name="Location"/>
    <tableColumn id="4" xr3:uid="{5D6DA1C0-1605-4F46-90EF-022AFF7FD94B}" name="Machine"/>
    <tableColumn id="32" xr3:uid="{06BE9F5B-1ED3-47D0-B6E9-4AC68BE040C0}" name="Latitude" dataDxfId="3">
      <calculatedColumnFormula>_xlfn.XLOOKUP(Table1[[#This Row],[Location]],'Location analysis'!A:A,'Location analysis'!B:B)</calculatedColumnFormula>
    </tableColumn>
    <tableColumn id="31" xr3:uid="{4AC23F81-1AA0-4852-9C10-C66A72810041}" name="Longitude" dataDxfId="2">
      <calculatedColumnFormula>_xlfn.XLOOKUP(Table1[[#This Row],[Location]],'Location analysis'!A:A,'Location analysis'!C:C)</calculatedColumnFormula>
    </tableColumn>
    <tableColumn id="5" xr3:uid="{A71E44CB-2D62-4B32-BBFF-13DBDA0A0FE4}" name="Product"/>
    <tableColumn id="6" xr3:uid="{999E4214-BD5A-446E-A64C-29F75BDD9474}" name="Category"/>
    <tableColumn id="7" xr3:uid="{228D5E9E-9C9A-43B8-AF6D-9870D1D068EC}" name="Transaction"/>
    <tableColumn id="8" xr3:uid="{77736178-0918-4128-A3AA-86380571A832}" name="TransDate"/>
    <tableColumn id="9" xr3:uid="{12F2EA2C-76CF-4CF6-8AE3-2E18D4835C1B}" name="Type"/>
    <tableColumn id="10" xr3:uid="{C72A731F-38F1-4714-B068-40025C9A5564}" name="RCoil"/>
    <tableColumn id="11" xr3:uid="{8E0C126F-F436-464A-A155-6B0CDCDE0F59}" name="RPrice"/>
    <tableColumn id="12" xr3:uid="{E281681C-89E8-414B-8858-212EBB864611}" name="RQty"/>
    <tableColumn id="13" xr3:uid="{1127C2FE-287D-4672-848D-92F6BB575642}" name="MCoil"/>
    <tableColumn id="14" xr3:uid="{D19661BB-2384-4530-98D3-6C1C30B6447C}" name="MPrice"/>
    <tableColumn id="15" xr3:uid="{9DF47CF2-D99F-4B76-A173-5F8F0C91B466}" name="MQty"/>
    <tableColumn id="16" xr3:uid="{B64FAA14-26C9-4E17-9A2A-4E5C73E092CA}" name="LineTotal"/>
    <tableColumn id="17" xr3:uid="{3DF15664-67BB-4006-912F-365CE3E37F6A}" name="TransTotal"/>
    <tableColumn id="18" xr3:uid="{10DADF5B-28A7-4126-ABAE-1F250C405DF6}" name="Date" dataDxfId="1"/>
    <tableColumn id="19" xr3:uid="{4D95D6FF-2EC6-4DA0-A11B-D2916F8E2720}" name="Product Cleaned">
      <calculatedColumnFormula>IF(G2="","Cell is Blank - Dis-regard",G2)</calculatedColumnFormula>
    </tableColumn>
    <tableColumn id="20" xr3:uid="{A8D533E2-C0BF-47B0-B52E-2338E9CF212C}" name="Category Cleaned">
      <calculatedColumnFormula>IF(H2="","Cell is Blank - Dis-regard",H2)</calculatedColumnFormula>
    </tableColumn>
    <tableColumn id="21" xr3:uid="{BB2B660A-FB20-4E90-928C-3755F6F65134}" name="Category Final"/>
    <tableColumn id="22" xr3:uid="{53CDFACA-FB88-4F6A-AE8E-E426D662CEC9}" name="Validation of Rprice = Mprice">
      <calculatedColumnFormula>M2=P2</calculatedColumnFormula>
    </tableColumn>
    <tableColumn id="23" xr3:uid="{F75EABF8-58ED-4689-A09B-16FBF2AE69D3}" name="Mprice Cleaned">
      <calculatedColumnFormula>IF(X2="FALSE",M2,M2)</calculatedColumnFormula>
    </tableColumn>
    <tableColumn id="24" xr3:uid="{4FD29300-431A-4982-ABD2-B0722CB41087}" name="Cost of Product" dataDxfId="0">
      <calculatedColumnFormula>Y2/1.5</calculatedColumnFormula>
    </tableColumn>
    <tableColumn id="25" xr3:uid="{CABB7A14-6FEB-40DE-98AB-D74CB0535B67}" name="Vendor"/>
    <tableColumn id="26" xr3:uid="{DE292053-FBF1-460C-967E-2CC248082ECA}" name="Type2"/>
    <tableColumn id="27" xr3:uid="{BACA0088-A973-4D0C-AC3E-82348E9F1DAA}" name="Ignore"/>
    <tableColumn id="28" xr3:uid="{92202F9C-15E9-4499-9439-04359FF164FE}" name="Day"/>
    <tableColumn id="29" xr3:uid="{14D37637-8977-45C0-AB0A-7ABCF12E73A0}" name="Month"/>
    <tableColumn id="30" xr3:uid="{C7AB5BE7-64F1-4864-8851-CD46A2F39450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81C2E-F517-411E-85F1-B7D40E48AC23}" name="Table4" displayName="Table4" ref="A1:E708" totalsRowShown="0">
  <autoFilter ref="A1:E708" xr:uid="{EE081C2E-F517-411E-85F1-B7D40E48AC23}"/>
  <tableColumns count="5">
    <tableColumn id="1" xr3:uid="{9D9658D0-5555-48E5-9C1A-B111FD246020}" name="Product">
      <calculatedColumnFormula>'ABC Pivot Table'!A4</calculatedColumnFormula>
    </tableColumn>
    <tableColumn id="2" xr3:uid="{26AEE6AC-B33E-4E6C-8970-8B9E240BCE2A}" name="Sum of MQty">
      <calculatedColumnFormula>'ABC Pivot Table'!B4</calculatedColumnFormula>
    </tableColumn>
    <tableColumn id="3" xr3:uid="{9153115B-9FE0-49B4-ABF1-9AAC1CCAD3F6}" name="% of Total Inventory" dataCellStyle="Percent">
      <calculatedColumnFormula>'ABC Pivot Table'!C4</calculatedColumnFormula>
    </tableColumn>
    <tableColumn id="4" xr3:uid="{4081842E-8F3A-4E92-A551-6786EF098A8D}" name="% of Cum. Inventory" dataCellStyle="Percent">
      <calculatedColumnFormula>'ABC Pivot Table'!D4</calculatedColumnFormula>
    </tableColumn>
    <tableColumn id="5" xr3:uid="{7615DC49-09B9-4D8F-8AE6-E6A39EE3CF27}" name="ABC">
      <calculatedColumnFormula>'ABC Pivot Table'!E4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D04FE4-D554-4DA4-B751-D68AE089B869}" name="Table5" displayName="Table5" ref="A1:C5" totalsRowShown="0">
  <autoFilter ref="A1:C5" xr:uid="{89D04FE4-D554-4DA4-B751-D68AE089B869}"/>
  <tableColumns count="3">
    <tableColumn id="1" xr3:uid="{501B7903-39BC-4DF6-B1B3-4209478C7F04}" name="Location"/>
    <tableColumn id="2" xr3:uid="{D89636D8-23BD-4DF0-B907-20CA0E9E6186}" name="Latitude"/>
    <tableColumn id="3" xr3:uid="{3213ECCC-3AE2-4DE4-8344-B9337F711598}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F365C-7369-4A4D-9542-3256B8A6ACE4}">
  <dimension ref="A1:AF6446"/>
  <sheetViews>
    <sheetView workbookViewId="0">
      <selection activeCell="AG2" sqref="AG2:AG6446"/>
    </sheetView>
  </sheetViews>
  <sheetFormatPr defaultRowHeight="15" x14ac:dyDescent="0.25"/>
  <cols>
    <col min="1" max="1" width="9.7109375" bestFit="1" customWidth="1"/>
    <col min="3" max="3" width="10.140625" customWidth="1"/>
    <col min="4" max="4" width="20.5703125" bestFit="1" customWidth="1"/>
    <col min="5" max="6" width="20.5703125" customWidth="1"/>
    <col min="7" max="7" width="42.7109375" bestFit="1" customWidth="1"/>
    <col min="8" max="8" width="15.5703125" bestFit="1" customWidth="1"/>
    <col min="9" max="9" width="12.7109375" customWidth="1"/>
    <col min="10" max="10" width="11.28515625" customWidth="1"/>
    <col min="18" max="18" width="10.5703125" customWidth="1"/>
    <col min="19" max="19" width="11.7109375" customWidth="1"/>
    <col min="21" max="21" width="42.7109375" bestFit="1" customWidth="1"/>
    <col min="22" max="22" width="31.7109375" bestFit="1" customWidth="1"/>
    <col min="23" max="23" width="31.7109375" customWidth="1"/>
    <col min="24" max="24" width="28.42578125" bestFit="1" customWidth="1"/>
    <col min="25" max="25" width="16" customWidth="1"/>
    <col min="26" max="26" width="15.85546875" customWidth="1"/>
    <col min="27" max="27" width="42.7109375" bestFit="1" customWidth="1"/>
    <col min="28" max="28" width="30" bestFit="1" customWidth="1"/>
    <col min="29" max="29" width="23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910</v>
      </c>
      <c r="F1" t="s">
        <v>911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909</v>
      </c>
      <c r="AC1" s="6" t="s">
        <v>25</v>
      </c>
      <c r="AD1" s="6" t="s">
        <v>26</v>
      </c>
      <c r="AE1" s="6" t="s">
        <v>27</v>
      </c>
      <c r="AF1" s="6" t="s">
        <v>28</v>
      </c>
    </row>
    <row r="2" spans="1:32" x14ac:dyDescent="0.25">
      <c r="A2" t="s">
        <v>29</v>
      </c>
      <c r="B2" t="s">
        <v>30</v>
      </c>
      <c r="C2" t="s">
        <v>31</v>
      </c>
      <c r="D2" t="s">
        <v>32</v>
      </c>
      <c r="E2" s="3">
        <f>_xlfn.XLOOKUP(Table1[[#This Row],[Location]],'Location analysis'!A:A,'Location analysis'!B:B)</f>
        <v>40.423690999999998</v>
      </c>
      <c r="F2" s="3">
        <f>_xlfn.XLOOKUP(Table1[[#This Row],[Location]],'Location analysis'!A:A,'Location analysis'!C:C)</f>
        <v>-74.380831999999998</v>
      </c>
      <c r="G2" t="s">
        <v>33</v>
      </c>
      <c r="H2" t="s">
        <v>34</v>
      </c>
      <c r="I2">
        <v>14515778905</v>
      </c>
      <c r="J2" t="s">
        <v>35</v>
      </c>
      <c r="K2" t="s">
        <v>36</v>
      </c>
      <c r="L2">
        <v>148</v>
      </c>
      <c r="M2">
        <v>3.5</v>
      </c>
      <c r="N2">
        <v>1</v>
      </c>
      <c r="O2">
        <v>148</v>
      </c>
      <c r="P2">
        <v>3.5</v>
      </c>
      <c r="Q2">
        <v>1</v>
      </c>
      <c r="R2">
        <v>3.5</v>
      </c>
      <c r="S2">
        <v>3.5</v>
      </c>
      <c r="T2" s="1">
        <v>44562</v>
      </c>
      <c r="U2" t="str">
        <f t="shared" ref="U2:U65" si="0">IF(G2="","Cell is Blank - Dis-regard",G2)</f>
        <v>Red Bull - Energy Drink - Sugar Free</v>
      </c>
      <c r="V2" t="str">
        <f t="shared" ref="V2:V65" si="1">IF(H2="","Cell is Blank - Dis-regard",H2)</f>
        <v>Carbonated</v>
      </c>
      <c r="W2" t="s">
        <v>34</v>
      </c>
      <c r="X2" t="b">
        <f>M2=P2</f>
        <v>1</v>
      </c>
      <c r="Y2">
        <f t="shared" ref="Y2:Y65" si="2">IF(X2="FALSE",M2,M2)</f>
        <v>3.5</v>
      </c>
      <c r="Z2" s="2">
        <f>Y2/1.5</f>
        <v>2.3333333333333335</v>
      </c>
      <c r="AA2" t="s">
        <v>37</v>
      </c>
      <c r="AB2" t="s">
        <v>38</v>
      </c>
      <c r="AC2" t="s">
        <v>39</v>
      </c>
      <c r="AD2" t="s">
        <v>40</v>
      </c>
      <c r="AE2" t="s">
        <v>41</v>
      </c>
      <c r="AF2">
        <v>2022</v>
      </c>
    </row>
    <row r="3" spans="1:32" x14ac:dyDescent="0.25">
      <c r="A3" t="s">
        <v>29</v>
      </c>
      <c r="B3" t="s">
        <v>30</v>
      </c>
      <c r="C3" t="s">
        <v>31</v>
      </c>
      <c r="D3" t="s">
        <v>32</v>
      </c>
      <c r="E3">
        <f>_xlfn.XLOOKUP(Table1[[#This Row],[Location]],'Location analysis'!A:A,'Location analysis'!B:B)</f>
        <v>40.423690999999998</v>
      </c>
      <c r="F3">
        <f>_xlfn.XLOOKUP(Table1[[#This Row],[Location]],'Location analysis'!A:A,'Location analysis'!C:C)</f>
        <v>-74.380831999999998</v>
      </c>
      <c r="G3" t="s">
        <v>33</v>
      </c>
      <c r="H3" t="s">
        <v>34</v>
      </c>
      <c r="I3">
        <v>14516018629</v>
      </c>
      <c r="J3" t="s">
        <v>35</v>
      </c>
      <c r="K3" t="s">
        <v>36</v>
      </c>
      <c r="L3">
        <v>148</v>
      </c>
      <c r="M3">
        <v>3.5</v>
      </c>
      <c r="N3">
        <v>1</v>
      </c>
      <c r="O3">
        <v>148</v>
      </c>
      <c r="P3">
        <v>3.5</v>
      </c>
      <c r="Q3">
        <v>1</v>
      </c>
      <c r="R3">
        <v>3.5</v>
      </c>
      <c r="S3">
        <v>5</v>
      </c>
      <c r="T3" s="1">
        <v>44562</v>
      </c>
      <c r="U3" t="str">
        <f t="shared" si="0"/>
        <v>Red Bull - Energy Drink - Sugar Free</v>
      </c>
      <c r="V3" t="str">
        <f t="shared" si="1"/>
        <v>Carbonated</v>
      </c>
      <c r="W3" t="s">
        <v>34</v>
      </c>
      <c r="X3" t="b">
        <f t="shared" ref="X3:X66" si="3">M3=P3</f>
        <v>1</v>
      </c>
      <c r="Y3">
        <f t="shared" si="2"/>
        <v>3.5</v>
      </c>
      <c r="Z3" s="2">
        <f t="shared" ref="Z3:Z66" si="4">Y3/1.5</f>
        <v>2.3333333333333335</v>
      </c>
      <c r="AA3" t="s">
        <v>37</v>
      </c>
      <c r="AB3" t="s">
        <v>38</v>
      </c>
      <c r="AC3" t="s">
        <v>39</v>
      </c>
      <c r="AD3" t="s">
        <v>40</v>
      </c>
      <c r="AE3" t="s">
        <v>41</v>
      </c>
      <c r="AF3">
        <v>2022</v>
      </c>
    </row>
    <row r="4" spans="1:32" x14ac:dyDescent="0.25">
      <c r="A4" t="s">
        <v>29</v>
      </c>
      <c r="B4" t="s">
        <v>30</v>
      </c>
      <c r="C4" t="s">
        <v>31</v>
      </c>
      <c r="D4" t="s">
        <v>32</v>
      </c>
      <c r="E4">
        <f>_xlfn.XLOOKUP(Table1[[#This Row],[Location]],'Location analysis'!A:A,'Location analysis'!B:B)</f>
        <v>40.423690999999998</v>
      </c>
      <c r="F4">
        <f>_xlfn.XLOOKUP(Table1[[#This Row],[Location]],'Location analysis'!A:A,'Location analysis'!C:C)</f>
        <v>-74.380831999999998</v>
      </c>
      <c r="G4" t="s">
        <v>42</v>
      </c>
      <c r="H4" t="s">
        <v>43</v>
      </c>
      <c r="I4">
        <v>14516018629</v>
      </c>
      <c r="J4" t="s">
        <v>35</v>
      </c>
      <c r="K4" t="s">
        <v>36</v>
      </c>
      <c r="L4">
        <v>123</v>
      </c>
      <c r="M4">
        <v>1.5</v>
      </c>
      <c r="N4">
        <v>1</v>
      </c>
      <c r="O4">
        <v>123</v>
      </c>
      <c r="P4">
        <v>1.5</v>
      </c>
      <c r="Q4">
        <v>1</v>
      </c>
      <c r="R4">
        <v>1.5</v>
      </c>
      <c r="S4">
        <v>5</v>
      </c>
      <c r="T4" s="1">
        <v>44562</v>
      </c>
      <c r="U4" t="str">
        <f t="shared" si="0"/>
        <v>Takis - Hot Chilli Pepper &amp; Lime</v>
      </c>
      <c r="V4" t="str">
        <f t="shared" si="1"/>
        <v>Food</v>
      </c>
      <c r="W4" t="s">
        <v>43</v>
      </c>
      <c r="X4" t="b">
        <f t="shared" si="3"/>
        <v>1</v>
      </c>
      <c r="Y4">
        <f t="shared" si="2"/>
        <v>1.5</v>
      </c>
      <c r="Z4" s="2">
        <f t="shared" si="4"/>
        <v>1</v>
      </c>
      <c r="AA4" t="s">
        <v>44</v>
      </c>
      <c r="AB4" t="s">
        <v>45</v>
      </c>
      <c r="AD4" t="s">
        <v>40</v>
      </c>
      <c r="AE4" t="s">
        <v>41</v>
      </c>
      <c r="AF4">
        <v>2022</v>
      </c>
    </row>
    <row r="5" spans="1:32" x14ac:dyDescent="0.25">
      <c r="A5" t="s">
        <v>29</v>
      </c>
      <c r="B5" t="s">
        <v>30</v>
      </c>
      <c r="C5" t="s">
        <v>31</v>
      </c>
      <c r="D5" t="s">
        <v>32</v>
      </c>
      <c r="E5">
        <f>_xlfn.XLOOKUP(Table1[[#This Row],[Location]],'Location analysis'!A:A,'Location analysis'!B:B)</f>
        <v>40.423690999999998</v>
      </c>
      <c r="F5">
        <f>_xlfn.XLOOKUP(Table1[[#This Row],[Location]],'Location analysis'!A:A,'Location analysis'!C:C)</f>
        <v>-74.380831999999998</v>
      </c>
      <c r="G5" t="s">
        <v>42</v>
      </c>
      <c r="H5" t="s">
        <v>43</v>
      </c>
      <c r="I5">
        <v>14516020373</v>
      </c>
      <c r="J5" t="s">
        <v>35</v>
      </c>
      <c r="K5" t="s">
        <v>36</v>
      </c>
      <c r="L5">
        <v>123</v>
      </c>
      <c r="M5">
        <v>1.5</v>
      </c>
      <c r="N5">
        <v>1</v>
      </c>
      <c r="O5">
        <v>123</v>
      </c>
      <c r="P5">
        <v>1.5</v>
      </c>
      <c r="Q5">
        <v>1</v>
      </c>
      <c r="R5">
        <v>1.5</v>
      </c>
      <c r="S5">
        <v>1.5</v>
      </c>
      <c r="T5" s="1">
        <v>44562</v>
      </c>
      <c r="U5" t="str">
        <f t="shared" si="0"/>
        <v>Takis - Hot Chilli Pepper &amp; Lime</v>
      </c>
      <c r="V5" t="str">
        <f t="shared" si="1"/>
        <v>Food</v>
      </c>
      <c r="W5" t="s">
        <v>43</v>
      </c>
      <c r="X5" t="b">
        <f t="shared" si="3"/>
        <v>1</v>
      </c>
      <c r="Y5">
        <f t="shared" si="2"/>
        <v>1.5</v>
      </c>
      <c r="Z5" s="2">
        <f t="shared" si="4"/>
        <v>1</v>
      </c>
      <c r="AA5" t="s">
        <v>44</v>
      </c>
      <c r="AB5" t="s">
        <v>45</v>
      </c>
      <c r="AD5" t="s">
        <v>40</v>
      </c>
      <c r="AE5" t="s">
        <v>41</v>
      </c>
      <c r="AF5">
        <v>2022</v>
      </c>
    </row>
    <row r="6" spans="1:32" x14ac:dyDescent="0.25">
      <c r="A6" t="s">
        <v>29</v>
      </c>
      <c r="B6" t="s">
        <v>30</v>
      </c>
      <c r="C6" t="s">
        <v>31</v>
      </c>
      <c r="D6" t="s">
        <v>32</v>
      </c>
      <c r="E6">
        <f>_xlfn.XLOOKUP(Table1[[#This Row],[Location]],'Location analysis'!A:A,'Location analysis'!B:B)</f>
        <v>40.423690999999998</v>
      </c>
      <c r="F6">
        <f>_xlfn.XLOOKUP(Table1[[#This Row],[Location]],'Location analysis'!A:A,'Location analysis'!C:C)</f>
        <v>-74.380831999999998</v>
      </c>
      <c r="G6" t="s">
        <v>33</v>
      </c>
      <c r="H6" t="s">
        <v>34</v>
      </c>
      <c r="I6">
        <v>14516021756</v>
      </c>
      <c r="J6" t="s">
        <v>35</v>
      </c>
      <c r="K6" t="s">
        <v>36</v>
      </c>
      <c r="L6">
        <v>148</v>
      </c>
      <c r="M6">
        <v>3.5</v>
      </c>
      <c r="N6">
        <v>1</v>
      </c>
      <c r="O6">
        <v>148</v>
      </c>
      <c r="P6">
        <v>3.5</v>
      </c>
      <c r="Q6">
        <v>1</v>
      </c>
      <c r="R6">
        <v>3.5</v>
      </c>
      <c r="S6">
        <v>3.5</v>
      </c>
      <c r="T6" s="1">
        <v>44562</v>
      </c>
      <c r="U6" t="str">
        <f t="shared" si="0"/>
        <v>Red Bull - Energy Drink - Sugar Free</v>
      </c>
      <c r="V6" t="str">
        <f t="shared" si="1"/>
        <v>Carbonated</v>
      </c>
      <c r="W6" t="s">
        <v>34</v>
      </c>
      <c r="X6" t="b">
        <f t="shared" si="3"/>
        <v>1</v>
      </c>
      <c r="Y6">
        <f t="shared" si="2"/>
        <v>3.5</v>
      </c>
      <c r="Z6" s="2">
        <f t="shared" si="4"/>
        <v>2.3333333333333335</v>
      </c>
      <c r="AA6" t="s">
        <v>37</v>
      </c>
      <c r="AB6" t="s">
        <v>38</v>
      </c>
      <c r="AC6" t="s">
        <v>39</v>
      </c>
      <c r="AD6" t="s">
        <v>40</v>
      </c>
      <c r="AE6" t="s">
        <v>41</v>
      </c>
      <c r="AF6">
        <v>2022</v>
      </c>
    </row>
    <row r="7" spans="1:32" x14ac:dyDescent="0.25">
      <c r="A7" t="s">
        <v>29</v>
      </c>
      <c r="B7" t="s">
        <v>46</v>
      </c>
      <c r="C7" t="s">
        <v>31</v>
      </c>
      <c r="D7" t="s">
        <v>47</v>
      </c>
      <c r="E7">
        <f>_xlfn.XLOOKUP(Table1[[#This Row],[Location]],'Location analysis'!A:A,'Location analysis'!B:B)</f>
        <v>40.423690999999998</v>
      </c>
      <c r="F7">
        <f>_xlfn.XLOOKUP(Table1[[#This Row],[Location]],'Location analysis'!A:A,'Location analysis'!C:C)</f>
        <v>-74.380831999999998</v>
      </c>
      <c r="G7" t="s">
        <v>48</v>
      </c>
      <c r="H7" t="s">
        <v>49</v>
      </c>
      <c r="I7">
        <v>14517568743</v>
      </c>
      <c r="J7" t="s">
        <v>50</v>
      </c>
      <c r="K7" t="s">
        <v>51</v>
      </c>
      <c r="L7">
        <v>146</v>
      </c>
      <c r="M7">
        <v>2.5</v>
      </c>
      <c r="N7">
        <v>1</v>
      </c>
      <c r="O7">
        <v>146</v>
      </c>
      <c r="P7">
        <v>2.5</v>
      </c>
      <c r="Q7">
        <v>1</v>
      </c>
      <c r="R7">
        <v>2.5</v>
      </c>
      <c r="S7">
        <v>2.5</v>
      </c>
      <c r="T7" s="1">
        <v>44563</v>
      </c>
      <c r="U7" t="str">
        <f t="shared" si="0"/>
        <v>Bai Antioxidant - Brasilia BB</v>
      </c>
      <c r="V7" t="str">
        <f t="shared" si="1"/>
        <v>Non Carbonated</v>
      </c>
      <c r="W7" t="s">
        <v>49</v>
      </c>
      <c r="X7" t="b">
        <f t="shared" si="3"/>
        <v>1</v>
      </c>
      <c r="Y7">
        <f t="shared" si="2"/>
        <v>2.5</v>
      </c>
      <c r="Z7" s="2">
        <f t="shared" si="4"/>
        <v>1.6666666666666667</v>
      </c>
      <c r="AA7" t="s">
        <v>52</v>
      </c>
      <c r="AB7" t="s">
        <v>53</v>
      </c>
      <c r="AD7" t="s">
        <v>54</v>
      </c>
      <c r="AE7" t="s">
        <v>55</v>
      </c>
      <c r="AF7">
        <v>2022</v>
      </c>
    </row>
    <row r="8" spans="1:32" x14ac:dyDescent="0.25">
      <c r="A8" t="s">
        <v>29</v>
      </c>
      <c r="B8" t="s">
        <v>46</v>
      </c>
      <c r="C8" t="s">
        <v>31</v>
      </c>
      <c r="D8" t="s">
        <v>47</v>
      </c>
      <c r="E8">
        <f>_xlfn.XLOOKUP(Table1[[#This Row],[Location]],'Location analysis'!A:A,'Location analysis'!B:B)</f>
        <v>40.423690999999998</v>
      </c>
      <c r="F8">
        <f>_xlfn.XLOOKUP(Table1[[#This Row],[Location]],'Location analysis'!A:A,'Location analysis'!C:C)</f>
        <v>-74.380831999999998</v>
      </c>
      <c r="G8" t="s">
        <v>56</v>
      </c>
      <c r="H8" t="s">
        <v>43</v>
      </c>
      <c r="I8">
        <v>14518731524</v>
      </c>
      <c r="J8" t="s">
        <v>57</v>
      </c>
      <c r="K8" t="s">
        <v>51</v>
      </c>
      <c r="L8">
        <v>114</v>
      </c>
      <c r="M8">
        <v>1.5</v>
      </c>
      <c r="N8">
        <v>1</v>
      </c>
      <c r="O8">
        <v>114</v>
      </c>
      <c r="P8">
        <v>1.5</v>
      </c>
      <c r="Q8">
        <v>1</v>
      </c>
      <c r="R8">
        <v>1.5</v>
      </c>
      <c r="S8">
        <v>1.5</v>
      </c>
      <c r="T8" s="1">
        <v>44563</v>
      </c>
      <c r="U8" t="str">
        <f t="shared" si="0"/>
        <v>Miss Vickie's Potato Chip - Sea Salt &amp; Vinega</v>
      </c>
      <c r="V8" t="str">
        <f t="shared" si="1"/>
        <v>Food</v>
      </c>
      <c r="W8" t="s">
        <v>43</v>
      </c>
      <c r="X8" t="b">
        <f t="shared" si="3"/>
        <v>1</v>
      </c>
      <c r="Y8">
        <f t="shared" si="2"/>
        <v>1.5</v>
      </c>
      <c r="Z8" s="2">
        <f t="shared" si="4"/>
        <v>1</v>
      </c>
      <c r="AA8" t="s">
        <v>58</v>
      </c>
      <c r="AB8" t="s">
        <v>59</v>
      </c>
      <c r="AD8" t="s">
        <v>60</v>
      </c>
      <c r="AE8" t="s">
        <v>61</v>
      </c>
      <c r="AF8">
        <v>2022</v>
      </c>
    </row>
    <row r="9" spans="1:32" x14ac:dyDescent="0.25">
      <c r="A9" t="s">
        <v>29</v>
      </c>
      <c r="B9" t="s">
        <v>62</v>
      </c>
      <c r="C9" t="s">
        <v>63</v>
      </c>
      <c r="D9" t="s">
        <v>64</v>
      </c>
      <c r="E9">
        <f>_xlfn.XLOOKUP(Table1[[#This Row],[Location]],'Location analysis'!A:A,'Location analysis'!B:B)</f>
        <v>40.091900000000003</v>
      </c>
      <c r="F9">
        <f>_xlfn.XLOOKUP(Table1[[#This Row],[Location]],'Location analysis'!A:A,'Location analysis'!C:C)</f>
        <v>-74.358699999999999</v>
      </c>
      <c r="G9" t="s">
        <v>65</v>
      </c>
      <c r="H9" t="s">
        <v>43</v>
      </c>
      <c r="I9">
        <v>14519162059</v>
      </c>
      <c r="J9" t="s">
        <v>57</v>
      </c>
      <c r="K9" t="s">
        <v>36</v>
      </c>
      <c r="L9">
        <v>110</v>
      </c>
      <c r="M9">
        <v>1.5</v>
      </c>
      <c r="N9">
        <v>1</v>
      </c>
      <c r="O9">
        <v>110</v>
      </c>
      <c r="P9">
        <v>1.5</v>
      </c>
      <c r="Q9">
        <v>1</v>
      </c>
      <c r="R9">
        <v>1.5</v>
      </c>
      <c r="S9">
        <v>1.5</v>
      </c>
      <c r="T9" s="1">
        <v>44564</v>
      </c>
      <c r="U9" t="str">
        <f t="shared" si="0"/>
        <v>Miss Vickie's Potato Chip - Lime &amp; Cracked Pe</v>
      </c>
      <c r="V9" t="str">
        <f t="shared" si="1"/>
        <v>Food</v>
      </c>
      <c r="W9" t="s">
        <v>43</v>
      </c>
      <c r="X9" t="b">
        <f t="shared" si="3"/>
        <v>1</v>
      </c>
      <c r="Y9">
        <f t="shared" si="2"/>
        <v>1.5</v>
      </c>
      <c r="Z9" s="2">
        <f t="shared" si="4"/>
        <v>1</v>
      </c>
      <c r="AA9" t="s">
        <v>58</v>
      </c>
      <c r="AB9" t="s">
        <v>66</v>
      </c>
      <c r="AD9" t="s">
        <v>60</v>
      </c>
      <c r="AE9" t="s">
        <v>61</v>
      </c>
      <c r="AF9">
        <v>2022</v>
      </c>
    </row>
    <row r="10" spans="1:32" x14ac:dyDescent="0.25">
      <c r="A10" t="s">
        <v>29</v>
      </c>
      <c r="B10" t="s">
        <v>67</v>
      </c>
      <c r="C10" t="s">
        <v>68</v>
      </c>
      <c r="D10" t="s">
        <v>69</v>
      </c>
      <c r="E10">
        <f>_xlfn.XLOOKUP(Table1[[#This Row],[Location]],'Location analysis'!A:A,'Location analysis'!B:B)</f>
        <v>40.435699999999997</v>
      </c>
      <c r="F10">
        <f>_xlfn.XLOOKUP(Table1[[#This Row],[Location]],'Location analysis'!A:A,'Location analysis'!C:C)</f>
        <v>-74.125200000000007</v>
      </c>
      <c r="G10" t="s">
        <v>70</v>
      </c>
      <c r="H10" t="s">
        <v>34</v>
      </c>
      <c r="I10">
        <v>14519670154</v>
      </c>
      <c r="J10" t="s">
        <v>57</v>
      </c>
      <c r="K10" t="s">
        <v>36</v>
      </c>
      <c r="L10">
        <v>144</v>
      </c>
      <c r="M10">
        <v>3</v>
      </c>
      <c r="N10">
        <v>1</v>
      </c>
      <c r="O10">
        <v>144</v>
      </c>
      <c r="P10">
        <v>3</v>
      </c>
      <c r="Q10">
        <v>1</v>
      </c>
      <c r="R10">
        <v>3</v>
      </c>
      <c r="S10">
        <v>3</v>
      </c>
      <c r="T10" s="1">
        <v>44564</v>
      </c>
      <c r="U10" t="str">
        <f t="shared" si="0"/>
        <v>Monster Energy Original</v>
      </c>
      <c r="V10" t="str">
        <f t="shared" si="1"/>
        <v>Carbonated</v>
      </c>
      <c r="W10" t="s">
        <v>34</v>
      </c>
      <c r="X10" t="b">
        <f t="shared" si="3"/>
        <v>1</v>
      </c>
      <c r="Y10">
        <f t="shared" si="2"/>
        <v>3</v>
      </c>
      <c r="Z10" s="2">
        <f t="shared" si="4"/>
        <v>2</v>
      </c>
      <c r="AA10" t="s">
        <v>70</v>
      </c>
      <c r="AD10" t="s">
        <v>60</v>
      </c>
      <c r="AE10" t="s">
        <v>61</v>
      </c>
      <c r="AF10">
        <v>2022</v>
      </c>
    </row>
    <row r="11" spans="1:32" x14ac:dyDescent="0.25">
      <c r="A11" t="s">
        <v>29</v>
      </c>
      <c r="B11" t="s">
        <v>62</v>
      </c>
      <c r="C11" t="s">
        <v>63</v>
      </c>
      <c r="D11" t="s">
        <v>64</v>
      </c>
      <c r="E11">
        <f>_xlfn.XLOOKUP(Table1[[#This Row],[Location]],'Location analysis'!A:A,'Location analysis'!B:B)</f>
        <v>40.091900000000003</v>
      </c>
      <c r="F11">
        <f>_xlfn.XLOOKUP(Table1[[#This Row],[Location]],'Location analysis'!A:A,'Location analysis'!C:C)</f>
        <v>-74.358699999999999</v>
      </c>
      <c r="G11" t="s">
        <v>71</v>
      </c>
      <c r="H11" t="s">
        <v>43</v>
      </c>
      <c r="I11">
        <v>14520315330</v>
      </c>
      <c r="J11" t="s">
        <v>57</v>
      </c>
      <c r="K11" t="s">
        <v>36</v>
      </c>
      <c r="L11">
        <v>134</v>
      </c>
      <c r="M11">
        <v>2.5</v>
      </c>
      <c r="N11">
        <v>1</v>
      </c>
      <c r="O11">
        <v>134</v>
      </c>
      <c r="P11">
        <v>2.5</v>
      </c>
      <c r="Q11">
        <v>1</v>
      </c>
      <c r="R11">
        <v>2.5</v>
      </c>
      <c r="S11">
        <v>2.5</v>
      </c>
      <c r="T11" s="1">
        <v>44564</v>
      </c>
      <c r="U11" t="str">
        <f t="shared" si="0"/>
        <v>Seapoint Farms Dry Roasted Edamame - Wasabi</v>
      </c>
      <c r="V11" t="str">
        <f t="shared" si="1"/>
        <v>Food</v>
      </c>
      <c r="W11" t="s">
        <v>43</v>
      </c>
      <c r="X11" t="b">
        <f t="shared" si="3"/>
        <v>1</v>
      </c>
      <c r="Y11">
        <f t="shared" si="2"/>
        <v>2.5</v>
      </c>
      <c r="Z11" s="2">
        <f t="shared" si="4"/>
        <v>1.6666666666666667</v>
      </c>
      <c r="AA11" t="s">
        <v>72</v>
      </c>
      <c r="AB11" t="s">
        <v>73</v>
      </c>
      <c r="AD11" t="s">
        <v>60</v>
      </c>
      <c r="AE11" t="s">
        <v>61</v>
      </c>
      <c r="AF11">
        <v>2022</v>
      </c>
    </row>
    <row r="12" spans="1:32" x14ac:dyDescent="0.25">
      <c r="A12" t="s">
        <v>29</v>
      </c>
      <c r="B12" t="s">
        <v>67</v>
      </c>
      <c r="C12" t="s">
        <v>68</v>
      </c>
      <c r="D12" t="s">
        <v>69</v>
      </c>
      <c r="E12">
        <f>_xlfn.XLOOKUP(Table1[[#This Row],[Location]],'Location analysis'!A:A,'Location analysis'!B:B)</f>
        <v>40.435699999999997</v>
      </c>
      <c r="F12">
        <f>_xlfn.XLOOKUP(Table1[[#This Row],[Location]],'Location analysis'!A:A,'Location analysis'!C:C)</f>
        <v>-74.125200000000007</v>
      </c>
      <c r="G12" t="s">
        <v>74</v>
      </c>
      <c r="H12" t="s">
        <v>49</v>
      </c>
      <c r="I12">
        <v>14520522827</v>
      </c>
      <c r="J12" t="s">
        <v>57</v>
      </c>
      <c r="K12" t="s">
        <v>51</v>
      </c>
      <c r="L12">
        <v>143</v>
      </c>
      <c r="M12">
        <v>2.5</v>
      </c>
      <c r="N12">
        <v>1</v>
      </c>
      <c r="O12">
        <v>143</v>
      </c>
      <c r="P12">
        <v>2.5</v>
      </c>
      <c r="Q12">
        <v>1</v>
      </c>
      <c r="R12">
        <v>2.5</v>
      </c>
      <c r="S12">
        <v>2.5</v>
      </c>
      <c r="T12" s="1">
        <v>44564</v>
      </c>
      <c r="U12" t="str">
        <f t="shared" si="0"/>
        <v>Snapple Diet Tea - Lemon</v>
      </c>
      <c r="V12" t="str">
        <f t="shared" si="1"/>
        <v>Non Carbonated</v>
      </c>
      <c r="W12" t="s">
        <v>49</v>
      </c>
      <c r="X12" t="b">
        <f t="shared" si="3"/>
        <v>1</v>
      </c>
      <c r="Y12">
        <f t="shared" si="2"/>
        <v>2.5</v>
      </c>
      <c r="Z12" s="2">
        <f t="shared" si="4"/>
        <v>1.6666666666666667</v>
      </c>
      <c r="AA12" t="s">
        <v>75</v>
      </c>
      <c r="AB12" t="s">
        <v>76</v>
      </c>
      <c r="AD12" t="s">
        <v>60</v>
      </c>
      <c r="AE12" t="s">
        <v>61</v>
      </c>
      <c r="AF12">
        <v>2022</v>
      </c>
    </row>
    <row r="13" spans="1:32" x14ac:dyDescent="0.25">
      <c r="A13" t="s">
        <v>29</v>
      </c>
      <c r="B13" t="s">
        <v>67</v>
      </c>
      <c r="C13" t="s">
        <v>68</v>
      </c>
      <c r="D13" t="s">
        <v>69</v>
      </c>
      <c r="E13">
        <f>_xlfn.XLOOKUP(Table1[[#This Row],[Location]],'Location analysis'!A:A,'Location analysis'!B:B)</f>
        <v>40.435699999999997</v>
      </c>
      <c r="F13">
        <f>_xlfn.XLOOKUP(Table1[[#This Row],[Location]],'Location analysis'!A:A,'Location analysis'!C:C)</f>
        <v>-74.125200000000007</v>
      </c>
      <c r="G13" t="s">
        <v>77</v>
      </c>
      <c r="H13" t="s">
        <v>43</v>
      </c>
      <c r="I13">
        <v>14520523909</v>
      </c>
      <c r="J13" t="s">
        <v>57</v>
      </c>
      <c r="K13" t="s">
        <v>51</v>
      </c>
      <c r="L13">
        <v>111</v>
      </c>
      <c r="M13">
        <v>1.5</v>
      </c>
      <c r="N13">
        <v>1</v>
      </c>
      <c r="O13">
        <v>111</v>
      </c>
      <c r="P13">
        <v>1.5</v>
      </c>
      <c r="Q13">
        <v>1</v>
      </c>
      <c r="R13">
        <v>1.5</v>
      </c>
      <c r="S13">
        <v>1.5</v>
      </c>
      <c r="T13" s="1">
        <v>44564</v>
      </c>
      <c r="U13" t="str">
        <f t="shared" si="0"/>
        <v>Skinny Pop Popcorn</v>
      </c>
      <c r="V13" t="str">
        <f t="shared" si="1"/>
        <v>Food</v>
      </c>
      <c r="W13" t="s">
        <v>43</v>
      </c>
      <c r="X13" t="b">
        <f t="shared" si="3"/>
        <v>1</v>
      </c>
      <c r="Y13">
        <f t="shared" si="2"/>
        <v>1.5</v>
      </c>
      <c r="Z13" s="2">
        <f t="shared" si="4"/>
        <v>1</v>
      </c>
      <c r="AA13" t="s">
        <v>77</v>
      </c>
      <c r="AD13" t="s">
        <v>60</v>
      </c>
      <c r="AE13" t="s">
        <v>61</v>
      </c>
      <c r="AF13">
        <v>2022</v>
      </c>
    </row>
    <row r="14" spans="1:32" x14ac:dyDescent="0.25">
      <c r="A14" t="s">
        <v>29</v>
      </c>
      <c r="B14" t="s">
        <v>67</v>
      </c>
      <c r="C14" t="s">
        <v>68</v>
      </c>
      <c r="D14" t="s">
        <v>69</v>
      </c>
      <c r="E14">
        <f>_xlfn.XLOOKUP(Table1[[#This Row],[Location]],'Location analysis'!A:A,'Location analysis'!B:B)</f>
        <v>40.435699999999997</v>
      </c>
      <c r="F14">
        <f>_xlfn.XLOOKUP(Table1[[#This Row],[Location]],'Location analysis'!A:A,'Location analysis'!C:C)</f>
        <v>-74.125200000000007</v>
      </c>
      <c r="G14" t="s">
        <v>78</v>
      </c>
      <c r="H14" t="s">
        <v>43</v>
      </c>
      <c r="I14">
        <v>14520526471</v>
      </c>
      <c r="J14" t="s">
        <v>57</v>
      </c>
      <c r="K14" t="s">
        <v>51</v>
      </c>
      <c r="L14">
        <v>131</v>
      </c>
      <c r="M14">
        <v>1</v>
      </c>
      <c r="N14">
        <v>1</v>
      </c>
      <c r="O14">
        <v>131</v>
      </c>
      <c r="P14">
        <v>1</v>
      </c>
      <c r="Q14">
        <v>1</v>
      </c>
      <c r="R14">
        <v>1</v>
      </c>
      <c r="S14">
        <v>1</v>
      </c>
      <c r="T14" s="1">
        <v>44564</v>
      </c>
      <c r="U14" t="str">
        <f t="shared" si="0"/>
        <v>Stretch Island Fruit Leathers Snacks - Variet</v>
      </c>
      <c r="V14" t="str">
        <f t="shared" si="1"/>
        <v>Food</v>
      </c>
      <c r="W14" t="s">
        <v>43</v>
      </c>
      <c r="X14" t="b">
        <f t="shared" si="3"/>
        <v>1</v>
      </c>
      <c r="Y14">
        <f t="shared" si="2"/>
        <v>1</v>
      </c>
      <c r="Z14" s="2">
        <f t="shared" si="4"/>
        <v>0.66666666666666663</v>
      </c>
      <c r="AA14" t="s">
        <v>79</v>
      </c>
      <c r="AB14" t="s">
        <v>80</v>
      </c>
      <c r="AD14" t="s">
        <v>60</v>
      </c>
      <c r="AE14" t="s">
        <v>61</v>
      </c>
      <c r="AF14">
        <v>2022</v>
      </c>
    </row>
    <row r="15" spans="1:32" x14ac:dyDescent="0.25">
      <c r="A15" t="s">
        <v>29</v>
      </c>
      <c r="B15" t="s">
        <v>62</v>
      </c>
      <c r="C15" t="s">
        <v>63</v>
      </c>
      <c r="D15" t="s">
        <v>64</v>
      </c>
      <c r="E15">
        <f>_xlfn.XLOOKUP(Table1[[#This Row],[Location]],'Location analysis'!A:A,'Location analysis'!B:B)</f>
        <v>40.091900000000003</v>
      </c>
      <c r="F15">
        <f>_xlfn.XLOOKUP(Table1[[#This Row],[Location]],'Location analysis'!A:A,'Location analysis'!C:C)</f>
        <v>-74.358699999999999</v>
      </c>
      <c r="G15" t="s">
        <v>81</v>
      </c>
      <c r="H15" t="s">
        <v>43</v>
      </c>
      <c r="I15">
        <v>14520549978</v>
      </c>
      <c r="J15" t="s">
        <v>57</v>
      </c>
      <c r="K15" t="s">
        <v>36</v>
      </c>
      <c r="L15">
        <v>136</v>
      </c>
      <c r="M15">
        <v>1.75</v>
      </c>
      <c r="N15">
        <v>1</v>
      </c>
      <c r="O15">
        <v>136</v>
      </c>
      <c r="P15">
        <v>1.75</v>
      </c>
      <c r="Q15">
        <v>1</v>
      </c>
      <c r="R15">
        <v>1.75</v>
      </c>
      <c r="S15">
        <v>1.75</v>
      </c>
      <c r="T15" s="1">
        <v>44564</v>
      </c>
      <c r="U15" t="str">
        <f t="shared" si="0"/>
        <v>KitKat - Crisp Wafers</v>
      </c>
      <c r="V15" t="str">
        <f t="shared" si="1"/>
        <v>Food</v>
      </c>
      <c r="W15" t="s">
        <v>43</v>
      </c>
      <c r="X15" t="b">
        <f t="shared" si="3"/>
        <v>1</v>
      </c>
      <c r="Y15">
        <f t="shared" si="2"/>
        <v>1.75</v>
      </c>
      <c r="Z15" s="2">
        <f t="shared" si="4"/>
        <v>1.1666666666666667</v>
      </c>
      <c r="AA15" t="s">
        <v>82</v>
      </c>
      <c r="AB15" t="s">
        <v>83</v>
      </c>
      <c r="AD15" t="s">
        <v>60</v>
      </c>
      <c r="AE15" t="s">
        <v>61</v>
      </c>
      <c r="AF15">
        <v>2022</v>
      </c>
    </row>
    <row r="16" spans="1:32" x14ac:dyDescent="0.25">
      <c r="A16" t="s">
        <v>29</v>
      </c>
      <c r="B16" t="s">
        <v>67</v>
      </c>
      <c r="C16" t="s">
        <v>68</v>
      </c>
      <c r="D16" t="s">
        <v>69</v>
      </c>
      <c r="E16">
        <f>_xlfn.XLOOKUP(Table1[[#This Row],[Location]],'Location analysis'!A:A,'Location analysis'!B:B)</f>
        <v>40.435699999999997</v>
      </c>
      <c r="F16">
        <f>_xlfn.XLOOKUP(Table1[[#This Row],[Location]],'Location analysis'!A:A,'Location analysis'!C:C)</f>
        <v>-74.125200000000007</v>
      </c>
      <c r="G16" t="s">
        <v>77</v>
      </c>
      <c r="H16" t="s">
        <v>43</v>
      </c>
      <c r="I16">
        <v>14520565434</v>
      </c>
      <c r="J16" t="s">
        <v>57</v>
      </c>
      <c r="K16" t="s">
        <v>51</v>
      </c>
      <c r="L16">
        <v>111</v>
      </c>
      <c r="M16">
        <v>1.5</v>
      </c>
      <c r="N16">
        <v>1</v>
      </c>
      <c r="O16">
        <v>111</v>
      </c>
      <c r="P16">
        <v>1.5</v>
      </c>
      <c r="Q16">
        <v>1</v>
      </c>
      <c r="R16">
        <v>1.5</v>
      </c>
      <c r="S16">
        <v>1.5</v>
      </c>
      <c r="T16" s="1">
        <v>44564</v>
      </c>
      <c r="U16" t="str">
        <f t="shared" si="0"/>
        <v>Skinny Pop Popcorn</v>
      </c>
      <c r="V16" t="str">
        <f t="shared" si="1"/>
        <v>Food</v>
      </c>
      <c r="W16" t="s">
        <v>43</v>
      </c>
      <c r="X16" t="b">
        <f t="shared" si="3"/>
        <v>1</v>
      </c>
      <c r="Y16">
        <f t="shared" si="2"/>
        <v>1.5</v>
      </c>
      <c r="Z16" s="2">
        <f t="shared" si="4"/>
        <v>1</v>
      </c>
      <c r="AA16" t="s">
        <v>77</v>
      </c>
      <c r="AD16" t="s">
        <v>60</v>
      </c>
      <c r="AE16" t="s">
        <v>61</v>
      </c>
      <c r="AF16">
        <v>2022</v>
      </c>
    </row>
    <row r="17" spans="1:32" x14ac:dyDescent="0.25">
      <c r="A17" t="s">
        <v>29</v>
      </c>
      <c r="B17" t="s">
        <v>62</v>
      </c>
      <c r="C17" t="s">
        <v>63</v>
      </c>
      <c r="D17" t="s">
        <v>64</v>
      </c>
      <c r="E17">
        <f>_xlfn.XLOOKUP(Table1[[#This Row],[Location]],'Location analysis'!A:A,'Location analysis'!B:B)</f>
        <v>40.091900000000003</v>
      </c>
      <c r="F17">
        <f>_xlfn.XLOOKUP(Table1[[#This Row],[Location]],'Location analysis'!A:A,'Location analysis'!C:C)</f>
        <v>-74.358699999999999</v>
      </c>
      <c r="G17" t="s">
        <v>84</v>
      </c>
      <c r="H17" t="s">
        <v>43</v>
      </c>
      <c r="I17">
        <v>14520852487</v>
      </c>
      <c r="J17" t="s">
        <v>57</v>
      </c>
      <c r="K17" t="s">
        <v>51</v>
      </c>
      <c r="L17">
        <v>132</v>
      </c>
      <c r="M17">
        <v>2</v>
      </c>
      <c r="N17">
        <v>1</v>
      </c>
      <c r="O17">
        <v>132</v>
      </c>
      <c r="P17">
        <v>2</v>
      </c>
      <c r="Q17">
        <v>1</v>
      </c>
      <c r="R17">
        <v>2</v>
      </c>
      <c r="S17">
        <v>2</v>
      </c>
      <c r="T17" s="1">
        <v>44564</v>
      </c>
      <c r="U17" t="str">
        <f t="shared" si="0"/>
        <v>Wonderful Pistachios - Variety</v>
      </c>
      <c r="V17" t="str">
        <f t="shared" si="1"/>
        <v>Food</v>
      </c>
      <c r="W17" t="s">
        <v>43</v>
      </c>
      <c r="X17" t="b">
        <f t="shared" si="3"/>
        <v>1</v>
      </c>
      <c r="Y17">
        <f t="shared" si="2"/>
        <v>2</v>
      </c>
      <c r="Z17" s="2">
        <f t="shared" si="4"/>
        <v>1.3333333333333333</v>
      </c>
      <c r="AA17" t="s">
        <v>85</v>
      </c>
      <c r="AB17" t="s">
        <v>86</v>
      </c>
      <c r="AD17" t="s">
        <v>60</v>
      </c>
      <c r="AE17" t="s">
        <v>61</v>
      </c>
      <c r="AF17">
        <v>2022</v>
      </c>
    </row>
    <row r="18" spans="1:32" x14ac:dyDescent="0.25">
      <c r="A18" t="s">
        <v>29</v>
      </c>
      <c r="B18" t="s">
        <v>62</v>
      </c>
      <c r="C18" t="s">
        <v>63</v>
      </c>
      <c r="D18" t="s">
        <v>64</v>
      </c>
      <c r="E18">
        <f>_xlfn.XLOOKUP(Table1[[#This Row],[Location]],'Location analysis'!A:A,'Location analysis'!B:B)</f>
        <v>40.091900000000003</v>
      </c>
      <c r="F18">
        <f>_xlfn.XLOOKUP(Table1[[#This Row],[Location]],'Location analysis'!A:A,'Location analysis'!C:C)</f>
        <v>-74.358699999999999</v>
      </c>
      <c r="G18" t="s">
        <v>84</v>
      </c>
      <c r="H18" t="s">
        <v>43</v>
      </c>
      <c r="I18">
        <v>14521022594</v>
      </c>
      <c r="J18" t="s">
        <v>57</v>
      </c>
      <c r="K18" t="s">
        <v>51</v>
      </c>
      <c r="L18">
        <v>132</v>
      </c>
      <c r="M18">
        <v>2</v>
      </c>
      <c r="N18">
        <v>1</v>
      </c>
      <c r="O18">
        <v>132</v>
      </c>
      <c r="P18">
        <v>2</v>
      </c>
      <c r="Q18">
        <v>1</v>
      </c>
      <c r="R18">
        <v>2</v>
      </c>
      <c r="S18">
        <v>2</v>
      </c>
      <c r="T18" s="1">
        <v>44564</v>
      </c>
      <c r="U18" t="str">
        <f t="shared" si="0"/>
        <v>Wonderful Pistachios - Variety</v>
      </c>
      <c r="V18" t="str">
        <f t="shared" si="1"/>
        <v>Food</v>
      </c>
      <c r="W18" t="s">
        <v>43</v>
      </c>
      <c r="X18" t="b">
        <f t="shared" si="3"/>
        <v>1</v>
      </c>
      <c r="Y18">
        <f t="shared" si="2"/>
        <v>2</v>
      </c>
      <c r="Z18" s="2">
        <f t="shared" si="4"/>
        <v>1.3333333333333333</v>
      </c>
      <c r="AA18" t="s">
        <v>85</v>
      </c>
      <c r="AB18" t="s">
        <v>86</v>
      </c>
      <c r="AD18" t="s">
        <v>60</v>
      </c>
      <c r="AE18" t="s">
        <v>61</v>
      </c>
      <c r="AF18">
        <v>2022</v>
      </c>
    </row>
    <row r="19" spans="1:32" x14ac:dyDescent="0.25">
      <c r="A19" t="s">
        <v>29</v>
      </c>
      <c r="B19" t="s">
        <v>30</v>
      </c>
      <c r="C19" t="s">
        <v>31</v>
      </c>
      <c r="D19" t="s">
        <v>32</v>
      </c>
      <c r="E19">
        <f>_xlfn.XLOOKUP(Table1[[#This Row],[Location]],'Location analysis'!A:A,'Location analysis'!B:B)</f>
        <v>40.423690999999998</v>
      </c>
      <c r="F19">
        <f>_xlfn.XLOOKUP(Table1[[#This Row],[Location]],'Location analysis'!A:A,'Location analysis'!C:C)</f>
        <v>-74.380831999999998</v>
      </c>
      <c r="G19" t="s">
        <v>70</v>
      </c>
      <c r="H19" t="s">
        <v>34</v>
      </c>
      <c r="I19">
        <v>14521288291</v>
      </c>
      <c r="J19" t="s">
        <v>57</v>
      </c>
      <c r="K19" t="s">
        <v>36</v>
      </c>
      <c r="L19">
        <v>146</v>
      </c>
      <c r="M19">
        <v>3</v>
      </c>
      <c r="N19">
        <v>1</v>
      </c>
      <c r="O19">
        <v>146</v>
      </c>
      <c r="P19">
        <v>3</v>
      </c>
      <c r="Q19">
        <v>1</v>
      </c>
      <c r="R19">
        <v>3</v>
      </c>
      <c r="S19">
        <v>3</v>
      </c>
      <c r="T19" s="1">
        <v>44564</v>
      </c>
      <c r="U19" t="str">
        <f t="shared" si="0"/>
        <v>Monster Energy Original</v>
      </c>
      <c r="V19" t="str">
        <f t="shared" si="1"/>
        <v>Carbonated</v>
      </c>
      <c r="W19" t="s">
        <v>34</v>
      </c>
      <c r="X19" t="b">
        <f t="shared" si="3"/>
        <v>1</v>
      </c>
      <c r="Y19">
        <f t="shared" si="2"/>
        <v>3</v>
      </c>
      <c r="Z19" s="2">
        <f t="shared" si="4"/>
        <v>2</v>
      </c>
      <c r="AA19" t="s">
        <v>70</v>
      </c>
      <c r="AD19" t="s">
        <v>60</v>
      </c>
      <c r="AE19" t="s">
        <v>61</v>
      </c>
      <c r="AF19">
        <v>2022</v>
      </c>
    </row>
    <row r="20" spans="1:32" x14ac:dyDescent="0.25">
      <c r="A20" t="s">
        <v>29</v>
      </c>
      <c r="B20" t="s">
        <v>67</v>
      </c>
      <c r="C20" t="s">
        <v>68</v>
      </c>
      <c r="D20" t="s">
        <v>69</v>
      </c>
      <c r="E20">
        <f>_xlfn.XLOOKUP(Table1[[#This Row],[Location]],'Location analysis'!A:A,'Location analysis'!B:B)</f>
        <v>40.435699999999997</v>
      </c>
      <c r="F20">
        <f>_xlfn.XLOOKUP(Table1[[#This Row],[Location]],'Location analysis'!A:A,'Location analysis'!C:C)</f>
        <v>-74.125200000000007</v>
      </c>
      <c r="G20" t="s">
        <v>74</v>
      </c>
      <c r="H20" t="s">
        <v>49</v>
      </c>
      <c r="I20">
        <v>14521610477</v>
      </c>
      <c r="J20" t="s">
        <v>57</v>
      </c>
      <c r="K20" t="s">
        <v>51</v>
      </c>
      <c r="L20">
        <v>143</v>
      </c>
      <c r="M20">
        <v>2.5</v>
      </c>
      <c r="N20">
        <v>1</v>
      </c>
      <c r="O20">
        <v>143</v>
      </c>
      <c r="P20">
        <v>2.5</v>
      </c>
      <c r="Q20">
        <v>1</v>
      </c>
      <c r="R20">
        <v>2.5</v>
      </c>
      <c r="S20">
        <v>2.5</v>
      </c>
      <c r="T20" s="1">
        <v>44564</v>
      </c>
      <c r="U20" t="str">
        <f t="shared" si="0"/>
        <v>Snapple Diet Tea - Lemon</v>
      </c>
      <c r="V20" t="str">
        <f t="shared" si="1"/>
        <v>Non Carbonated</v>
      </c>
      <c r="W20" t="s">
        <v>49</v>
      </c>
      <c r="X20" t="b">
        <f t="shared" si="3"/>
        <v>1</v>
      </c>
      <c r="Y20">
        <f t="shared" si="2"/>
        <v>2.5</v>
      </c>
      <c r="Z20" s="2">
        <f t="shared" si="4"/>
        <v>1.6666666666666667</v>
      </c>
      <c r="AA20" t="s">
        <v>75</v>
      </c>
      <c r="AB20" t="s">
        <v>76</v>
      </c>
      <c r="AD20" t="s">
        <v>60</v>
      </c>
      <c r="AE20" t="s">
        <v>61</v>
      </c>
      <c r="AF20">
        <v>2022</v>
      </c>
    </row>
    <row r="21" spans="1:32" x14ac:dyDescent="0.25">
      <c r="A21" t="s">
        <v>29</v>
      </c>
      <c r="B21" t="s">
        <v>67</v>
      </c>
      <c r="C21" t="s">
        <v>68</v>
      </c>
      <c r="D21" t="s">
        <v>69</v>
      </c>
      <c r="E21">
        <f>_xlfn.XLOOKUP(Table1[[#This Row],[Location]],'Location analysis'!A:A,'Location analysis'!B:B)</f>
        <v>40.435699999999997</v>
      </c>
      <c r="F21">
        <f>_xlfn.XLOOKUP(Table1[[#This Row],[Location]],'Location analysis'!A:A,'Location analysis'!C:C)</f>
        <v>-74.125200000000007</v>
      </c>
      <c r="G21" t="s">
        <v>70</v>
      </c>
      <c r="H21" t="s">
        <v>34</v>
      </c>
      <c r="I21">
        <v>14522404967</v>
      </c>
      <c r="J21" t="s">
        <v>57</v>
      </c>
      <c r="K21" t="s">
        <v>51</v>
      </c>
      <c r="L21">
        <v>146</v>
      </c>
      <c r="M21">
        <v>3</v>
      </c>
      <c r="N21">
        <v>1</v>
      </c>
      <c r="O21">
        <v>146</v>
      </c>
      <c r="P21">
        <v>3</v>
      </c>
      <c r="Q21">
        <v>1</v>
      </c>
      <c r="R21">
        <v>3</v>
      </c>
      <c r="S21">
        <v>3</v>
      </c>
      <c r="T21" s="1">
        <v>44564</v>
      </c>
      <c r="U21" t="str">
        <f t="shared" si="0"/>
        <v>Monster Energy Original</v>
      </c>
      <c r="V21" t="str">
        <f t="shared" si="1"/>
        <v>Carbonated</v>
      </c>
      <c r="W21" t="s">
        <v>34</v>
      </c>
      <c r="X21" t="b">
        <f t="shared" si="3"/>
        <v>1</v>
      </c>
      <c r="Y21">
        <f t="shared" si="2"/>
        <v>3</v>
      </c>
      <c r="Z21" s="2">
        <f t="shared" si="4"/>
        <v>2</v>
      </c>
      <c r="AA21" t="s">
        <v>70</v>
      </c>
      <c r="AD21" t="s">
        <v>60</v>
      </c>
      <c r="AE21" t="s">
        <v>61</v>
      </c>
      <c r="AF21">
        <v>2022</v>
      </c>
    </row>
    <row r="22" spans="1:32" x14ac:dyDescent="0.25">
      <c r="A22" t="s">
        <v>29</v>
      </c>
      <c r="B22" t="s">
        <v>67</v>
      </c>
      <c r="C22" t="s">
        <v>68</v>
      </c>
      <c r="D22" t="s">
        <v>69</v>
      </c>
      <c r="E22">
        <f>_xlfn.XLOOKUP(Table1[[#This Row],[Location]],'Location analysis'!A:A,'Location analysis'!B:B)</f>
        <v>40.435699999999997</v>
      </c>
      <c r="F22">
        <f>_xlfn.XLOOKUP(Table1[[#This Row],[Location]],'Location analysis'!A:A,'Location analysis'!C:C)</f>
        <v>-74.125200000000007</v>
      </c>
      <c r="G22" t="s">
        <v>70</v>
      </c>
      <c r="H22" t="s">
        <v>34</v>
      </c>
      <c r="I22">
        <v>14522580949</v>
      </c>
      <c r="J22" t="s">
        <v>57</v>
      </c>
      <c r="K22" t="s">
        <v>51</v>
      </c>
      <c r="L22">
        <v>144</v>
      </c>
      <c r="M22">
        <v>3</v>
      </c>
      <c r="N22">
        <v>1</v>
      </c>
      <c r="O22">
        <v>144</v>
      </c>
      <c r="P22">
        <v>3</v>
      </c>
      <c r="Q22">
        <v>1</v>
      </c>
      <c r="R22">
        <v>3</v>
      </c>
      <c r="S22">
        <v>3</v>
      </c>
      <c r="T22" s="1">
        <v>44564</v>
      </c>
      <c r="U22" t="str">
        <f t="shared" si="0"/>
        <v>Monster Energy Original</v>
      </c>
      <c r="V22" t="str">
        <f t="shared" si="1"/>
        <v>Carbonated</v>
      </c>
      <c r="W22" t="s">
        <v>34</v>
      </c>
      <c r="X22" t="b">
        <f t="shared" si="3"/>
        <v>1</v>
      </c>
      <c r="Y22">
        <f t="shared" si="2"/>
        <v>3</v>
      </c>
      <c r="Z22" s="2">
        <f t="shared" si="4"/>
        <v>2</v>
      </c>
      <c r="AA22" t="s">
        <v>70</v>
      </c>
      <c r="AD22" t="s">
        <v>60</v>
      </c>
      <c r="AE22" t="s">
        <v>61</v>
      </c>
      <c r="AF22">
        <v>2022</v>
      </c>
    </row>
    <row r="23" spans="1:32" x14ac:dyDescent="0.25">
      <c r="A23" t="s">
        <v>29</v>
      </c>
      <c r="B23" t="s">
        <v>67</v>
      </c>
      <c r="C23" t="s">
        <v>68</v>
      </c>
      <c r="D23" t="s">
        <v>69</v>
      </c>
      <c r="E23">
        <f>_xlfn.XLOOKUP(Table1[[#This Row],[Location]],'Location analysis'!A:A,'Location analysis'!B:B)</f>
        <v>40.435699999999997</v>
      </c>
      <c r="F23">
        <f>_xlfn.XLOOKUP(Table1[[#This Row],[Location]],'Location analysis'!A:A,'Location analysis'!C:C)</f>
        <v>-74.125200000000007</v>
      </c>
      <c r="G23" t="s">
        <v>87</v>
      </c>
      <c r="H23" t="s">
        <v>34</v>
      </c>
      <c r="I23">
        <v>14522634264</v>
      </c>
      <c r="J23" t="s">
        <v>88</v>
      </c>
      <c r="K23" t="s">
        <v>51</v>
      </c>
      <c r="L23">
        <v>140</v>
      </c>
      <c r="M23">
        <v>1</v>
      </c>
      <c r="N23">
        <v>1</v>
      </c>
      <c r="O23">
        <v>140</v>
      </c>
      <c r="P23">
        <v>1</v>
      </c>
      <c r="Q23">
        <v>1</v>
      </c>
      <c r="R23">
        <v>1</v>
      </c>
      <c r="S23">
        <v>1</v>
      </c>
      <c r="T23" s="1">
        <v>44564</v>
      </c>
      <c r="U23" t="str">
        <f t="shared" si="0"/>
        <v>Spindrift - Sparkling Water  Lime</v>
      </c>
      <c r="V23" t="str">
        <f t="shared" si="1"/>
        <v>Carbonated</v>
      </c>
      <c r="W23" t="s">
        <v>34</v>
      </c>
      <c r="X23" t="b">
        <f t="shared" si="3"/>
        <v>1</v>
      </c>
      <c r="Y23">
        <f t="shared" si="2"/>
        <v>1</v>
      </c>
      <c r="Z23" s="2">
        <f t="shared" si="4"/>
        <v>0.66666666666666663</v>
      </c>
      <c r="AA23" t="s">
        <v>89</v>
      </c>
      <c r="AB23" t="s">
        <v>90</v>
      </c>
      <c r="AD23" t="s">
        <v>91</v>
      </c>
      <c r="AE23" t="s">
        <v>92</v>
      </c>
      <c r="AF23">
        <v>2022</v>
      </c>
    </row>
    <row r="24" spans="1:32" x14ac:dyDescent="0.25">
      <c r="A24" t="s">
        <v>29</v>
      </c>
      <c r="B24" t="s">
        <v>67</v>
      </c>
      <c r="C24" t="s">
        <v>68</v>
      </c>
      <c r="D24" t="s">
        <v>69</v>
      </c>
      <c r="E24">
        <f>_xlfn.XLOOKUP(Table1[[#This Row],[Location]],'Location analysis'!A:A,'Location analysis'!B:B)</f>
        <v>40.435699999999997</v>
      </c>
      <c r="F24">
        <f>_xlfn.XLOOKUP(Table1[[#This Row],[Location]],'Location analysis'!A:A,'Location analysis'!C:C)</f>
        <v>-74.125200000000007</v>
      </c>
      <c r="G24" t="s">
        <v>81</v>
      </c>
      <c r="H24" t="s">
        <v>43</v>
      </c>
      <c r="I24">
        <v>14522634805</v>
      </c>
      <c r="J24" t="s">
        <v>88</v>
      </c>
      <c r="K24" t="s">
        <v>51</v>
      </c>
      <c r="L24">
        <v>134</v>
      </c>
      <c r="M24">
        <v>2</v>
      </c>
      <c r="N24">
        <v>1</v>
      </c>
      <c r="O24">
        <v>134</v>
      </c>
      <c r="P24">
        <v>2</v>
      </c>
      <c r="Q24">
        <v>1</v>
      </c>
      <c r="R24">
        <v>2</v>
      </c>
      <c r="S24">
        <v>2</v>
      </c>
      <c r="T24" s="1">
        <v>44564</v>
      </c>
      <c r="U24" t="str">
        <f t="shared" si="0"/>
        <v>KitKat - Crisp Wafers</v>
      </c>
      <c r="V24" t="str">
        <f t="shared" si="1"/>
        <v>Food</v>
      </c>
      <c r="W24" t="s">
        <v>43</v>
      </c>
      <c r="X24" t="b">
        <f t="shared" si="3"/>
        <v>1</v>
      </c>
      <c r="Y24">
        <f t="shared" si="2"/>
        <v>2</v>
      </c>
      <c r="Z24" s="2">
        <f t="shared" si="4"/>
        <v>1.3333333333333333</v>
      </c>
      <c r="AA24" t="s">
        <v>82</v>
      </c>
      <c r="AB24" t="s">
        <v>83</v>
      </c>
      <c r="AD24" t="s">
        <v>91</v>
      </c>
      <c r="AE24" t="s">
        <v>92</v>
      </c>
      <c r="AF24">
        <v>2022</v>
      </c>
    </row>
    <row r="25" spans="1:32" x14ac:dyDescent="0.25">
      <c r="A25" t="s">
        <v>29</v>
      </c>
      <c r="B25" t="s">
        <v>30</v>
      </c>
      <c r="C25" t="s">
        <v>31</v>
      </c>
      <c r="D25" t="s">
        <v>32</v>
      </c>
      <c r="E25">
        <f>_xlfn.XLOOKUP(Table1[[#This Row],[Location]],'Location analysis'!A:A,'Location analysis'!B:B)</f>
        <v>40.423690999999998</v>
      </c>
      <c r="F25">
        <f>_xlfn.XLOOKUP(Table1[[#This Row],[Location]],'Location analysis'!A:A,'Location analysis'!C:C)</f>
        <v>-74.380831999999998</v>
      </c>
      <c r="G25" t="s">
        <v>93</v>
      </c>
      <c r="H25" t="s">
        <v>43</v>
      </c>
      <c r="I25">
        <v>14522946212</v>
      </c>
      <c r="J25" t="s">
        <v>88</v>
      </c>
      <c r="K25" t="s">
        <v>36</v>
      </c>
      <c r="L25">
        <v>114</v>
      </c>
      <c r="M25">
        <v>1.5</v>
      </c>
      <c r="N25">
        <v>1</v>
      </c>
      <c r="O25">
        <v>114</v>
      </c>
      <c r="P25">
        <v>1.5</v>
      </c>
      <c r="Q25">
        <v>1</v>
      </c>
      <c r="R25">
        <v>1.5</v>
      </c>
      <c r="S25">
        <v>1.5</v>
      </c>
      <c r="T25" s="1">
        <v>44565</v>
      </c>
      <c r="U25" t="str">
        <f t="shared" si="0"/>
        <v>Miss Vickie's Potato Chip - Sea Salt Original</v>
      </c>
      <c r="V25" t="str">
        <f t="shared" si="1"/>
        <v>Food</v>
      </c>
      <c r="W25" t="s">
        <v>43</v>
      </c>
      <c r="X25" t="b">
        <f t="shared" si="3"/>
        <v>1</v>
      </c>
      <c r="Y25">
        <f t="shared" si="2"/>
        <v>1.5</v>
      </c>
      <c r="Z25" s="2">
        <f t="shared" si="4"/>
        <v>1</v>
      </c>
      <c r="AA25" t="s">
        <v>58</v>
      </c>
      <c r="AB25" t="s">
        <v>94</v>
      </c>
      <c r="AD25" t="s">
        <v>91</v>
      </c>
      <c r="AE25" t="s">
        <v>92</v>
      </c>
      <c r="AF25">
        <v>2022</v>
      </c>
    </row>
    <row r="26" spans="1:32" x14ac:dyDescent="0.25">
      <c r="A26" t="s">
        <v>29</v>
      </c>
      <c r="B26" t="s">
        <v>46</v>
      </c>
      <c r="C26" t="s">
        <v>31</v>
      </c>
      <c r="D26" t="s">
        <v>47</v>
      </c>
      <c r="E26">
        <f>_xlfn.XLOOKUP(Table1[[#This Row],[Location]],'Location analysis'!A:A,'Location analysis'!B:B)</f>
        <v>40.423690999999998</v>
      </c>
      <c r="F26">
        <f>_xlfn.XLOOKUP(Table1[[#This Row],[Location]],'Location analysis'!A:A,'Location analysis'!C:C)</f>
        <v>-74.380831999999998</v>
      </c>
      <c r="G26" t="s">
        <v>81</v>
      </c>
      <c r="H26" t="s">
        <v>43</v>
      </c>
      <c r="I26">
        <v>14522947106</v>
      </c>
      <c r="J26" t="s">
        <v>88</v>
      </c>
      <c r="K26" t="s">
        <v>36</v>
      </c>
      <c r="L26">
        <v>130</v>
      </c>
      <c r="M26">
        <v>2</v>
      </c>
      <c r="N26">
        <v>2</v>
      </c>
      <c r="O26">
        <v>130</v>
      </c>
      <c r="P26">
        <v>2</v>
      </c>
      <c r="Q26">
        <v>2</v>
      </c>
      <c r="R26">
        <v>4</v>
      </c>
      <c r="S26">
        <v>4</v>
      </c>
      <c r="T26" s="1">
        <v>44565</v>
      </c>
      <c r="U26" t="str">
        <f t="shared" si="0"/>
        <v>KitKat - Crisp Wafers</v>
      </c>
      <c r="V26" t="str">
        <f t="shared" si="1"/>
        <v>Food</v>
      </c>
      <c r="W26" t="s">
        <v>43</v>
      </c>
      <c r="X26" t="b">
        <f t="shared" si="3"/>
        <v>1</v>
      </c>
      <c r="Y26">
        <f t="shared" si="2"/>
        <v>2</v>
      </c>
      <c r="Z26" s="2">
        <f t="shared" si="4"/>
        <v>1.3333333333333333</v>
      </c>
      <c r="AA26" t="s">
        <v>82</v>
      </c>
      <c r="AB26" t="s">
        <v>83</v>
      </c>
      <c r="AD26" t="s">
        <v>91</v>
      </c>
      <c r="AE26" t="s">
        <v>92</v>
      </c>
      <c r="AF26">
        <v>2022</v>
      </c>
    </row>
    <row r="27" spans="1:32" x14ac:dyDescent="0.25">
      <c r="A27" t="s">
        <v>29</v>
      </c>
      <c r="B27" t="s">
        <v>67</v>
      </c>
      <c r="C27" t="s">
        <v>68</v>
      </c>
      <c r="D27" t="s">
        <v>69</v>
      </c>
      <c r="E27">
        <f>_xlfn.XLOOKUP(Table1[[#This Row],[Location]],'Location analysis'!A:A,'Location analysis'!B:B)</f>
        <v>40.435699999999997</v>
      </c>
      <c r="F27">
        <f>_xlfn.XLOOKUP(Table1[[#This Row],[Location]],'Location analysis'!A:A,'Location analysis'!C:C)</f>
        <v>-74.125200000000007</v>
      </c>
      <c r="G27" t="s">
        <v>95</v>
      </c>
      <c r="H27" t="s">
        <v>43</v>
      </c>
      <c r="I27">
        <v>14524620560</v>
      </c>
      <c r="J27" t="s">
        <v>88</v>
      </c>
      <c r="K27" t="s">
        <v>51</v>
      </c>
      <c r="L27">
        <v>137</v>
      </c>
      <c r="M27">
        <v>2</v>
      </c>
      <c r="N27">
        <v>1</v>
      </c>
      <c r="O27">
        <v>137</v>
      </c>
      <c r="P27">
        <v>2</v>
      </c>
      <c r="Q27">
        <v>1</v>
      </c>
      <c r="R27">
        <v>2</v>
      </c>
      <c r="S27">
        <v>2</v>
      </c>
      <c r="T27" s="1">
        <v>44565</v>
      </c>
      <c r="U27" t="str">
        <f t="shared" si="0"/>
        <v>Jacks Links Bar Beef Strip</v>
      </c>
      <c r="V27" t="str">
        <f t="shared" si="1"/>
        <v>Food</v>
      </c>
      <c r="W27" t="s">
        <v>43</v>
      </c>
      <c r="X27" t="b">
        <f t="shared" si="3"/>
        <v>1</v>
      </c>
      <c r="Y27">
        <f t="shared" si="2"/>
        <v>2</v>
      </c>
      <c r="Z27" s="2">
        <f t="shared" si="4"/>
        <v>1.3333333333333333</v>
      </c>
      <c r="AA27" t="s">
        <v>95</v>
      </c>
      <c r="AD27" t="s">
        <v>91</v>
      </c>
      <c r="AE27" t="s">
        <v>92</v>
      </c>
      <c r="AF27">
        <v>2022</v>
      </c>
    </row>
    <row r="28" spans="1:32" x14ac:dyDescent="0.25">
      <c r="A28" t="s">
        <v>29</v>
      </c>
      <c r="B28" t="s">
        <v>62</v>
      </c>
      <c r="C28" t="s">
        <v>63</v>
      </c>
      <c r="D28" t="s">
        <v>64</v>
      </c>
      <c r="E28">
        <f>_xlfn.XLOOKUP(Table1[[#This Row],[Location]],'Location analysis'!A:A,'Location analysis'!B:B)</f>
        <v>40.091900000000003</v>
      </c>
      <c r="F28">
        <f>_xlfn.XLOOKUP(Table1[[#This Row],[Location]],'Location analysis'!A:A,'Location analysis'!C:C)</f>
        <v>-74.358699999999999</v>
      </c>
      <c r="G28" t="s">
        <v>84</v>
      </c>
      <c r="H28" t="s">
        <v>43</v>
      </c>
      <c r="I28">
        <v>14524674062</v>
      </c>
      <c r="J28" t="s">
        <v>88</v>
      </c>
      <c r="K28" t="s">
        <v>51</v>
      </c>
      <c r="L28">
        <v>132</v>
      </c>
      <c r="M28">
        <v>2</v>
      </c>
      <c r="N28">
        <v>1</v>
      </c>
      <c r="O28">
        <v>132</v>
      </c>
      <c r="P28">
        <v>2</v>
      </c>
      <c r="Q28">
        <v>1</v>
      </c>
      <c r="R28">
        <v>2</v>
      </c>
      <c r="S28">
        <v>2</v>
      </c>
      <c r="T28" s="1">
        <v>44565</v>
      </c>
      <c r="U28" t="str">
        <f t="shared" si="0"/>
        <v>Wonderful Pistachios - Variety</v>
      </c>
      <c r="V28" t="str">
        <f t="shared" si="1"/>
        <v>Food</v>
      </c>
      <c r="W28" t="s">
        <v>43</v>
      </c>
      <c r="X28" t="b">
        <f t="shared" si="3"/>
        <v>1</v>
      </c>
      <c r="Y28">
        <f t="shared" si="2"/>
        <v>2</v>
      </c>
      <c r="Z28" s="2">
        <f t="shared" si="4"/>
        <v>1.3333333333333333</v>
      </c>
      <c r="AA28" t="s">
        <v>85</v>
      </c>
      <c r="AB28" t="s">
        <v>86</v>
      </c>
      <c r="AD28" t="s">
        <v>91</v>
      </c>
      <c r="AE28" t="s">
        <v>92</v>
      </c>
      <c r="AF28">
        <v>2022</v>
      </c>
    </row>
    <row r="29" spans="1:32" x14ac:dyDescent="0.25">
      <c r="A29" t="s">
        <v>29</v>
      </c>
      <c r="B29" t="s">
        <v>46</v>
      </c>
      <c r="C29" t="s">
        <v>31</v>
      </c>
      <c r="D29" t="s">
        <v>47</v>
      </c>
      <c r="E29">
        <f>_xlfn.XLOOKUP(Table1[[#This Row],[Location]],'Location analysis'!A:A,'Location analysis'!B:B)</f>
        <v>40.423690999999998</v>
      </c>
      <c r="F29">
        <f>_xlfn.XLOOKUP(Table1[[#This Row],[Location]],'Location analysis'!A:A,'Location analysis'!C:C)</f>
        <v>-74.380831999999998</v>
      </c>
      <c r="G29" t="s">
        <v>96</v>
      </c>
      <c r="H29" t="s">
        <v>97</v>
      </c>
      <c r="I29">
        <v>14525272529</v>
      </c>
      <c r="J29" t="s">
        <v>88</v>
      </c>
      <c r="K29" t="s">
        <v>51</v>
      </c>
      <c r="L29">
        <v>147</v>
      </c>
      <c r="M29">
        <v>2.75</v>
      </c>
      <c r="N29">
        <v>1</v>
      </c>
      <c r="O29">
        <v>147</v>
      </c>
      <c r="P29">
        <v>2.75</v>
      </c>
      <c r="Q29">
        <v>1</v>
      </c>
      <c r="R29">
        <v>2.75</v>
      </c>
      <c r="S29">
        <v>2.75</v>
      </c>
      <c r="T29" s="1">
        <v>44565</v>
      </c>
      <c r="U29" t="str">
        <f t="shared" si="0"/>
        <v>Vitamin Water - XXX Acai BB Pomegranate</v>
      </c>
      <c r="V29" t="str">
        <f t="shared" si="1"/>
        <v>Water</v>
      </c>
      <c r="W29" t="s">
        <v>97</v>
      </c>
      <c r="X29" t="b">
        <f t="shared" si="3"/>
        <v>1</v>
      </c>
      <c r="Y29">
        <f t="shared" si="2"/>
        <v>2.75</v>
      </c>
      <c r="Z29" s="2">
        <f t="shared" si="4"/>
        <v>1.8333333333333333</v>
      </c>
      <c r="AA29" t="s">
        <v>98</v>
      </c>
      <c r="AB29" t="s">
        <v>99</v>
      </c>
      <c r="AD29" t="s">
        <v>91</v>
      </c>
      <c r="AE29" t="s">
        <v>92</v>
      </c>
      <c r="AF29">
        <v>2022</v>
      </c>
    </row>
    <row r="30" spans="1:32" x14ac:dyDescent="0.25">
      <c r="A30" t="s">
        <v>29</v>
      </c>
      <c r="B30" t="s">
        <v>67</v>
      </c>
      <c r="C30" t="s">
        <v>68</v>
      </c>
      <c r="D30" t="s">
        <v>69</v>
      </c>
      <c r="E30">
        <f>_xlfn.XLOOKUP(Table1[[#This Row],[Location]],'Location analysis'!A:A,'Location analysis'!B:B)</f>
        <v>40.435699999999997</v>
      </c>
      <c r="F30">
        <f>_xlfn.XLOOKUP(Table1[[#This Row],[Location]],'Location analysis'!A:A,'Location analysis'!C:C)</f>
        <v>-74.125200000000007</v>
      </c>
      <c r="G30" t="s">
        <v>100</v>
      </c>
      <c r="H30" t="s">
        <v>43</v>
      </c>
      <c r="I30">
        <v>14526266403</v>
      </c>
      <c r="J30" t="s">
        <v>88</v>
      </c>
      <c r="K30" t="s">
        <v>51</v>
      </c>
      <c r="L30">
        <v>122</v>
      </c>
      <c r="M30">
        <v>1.5</v>
      </c>
      <c r="N30">
        <v>1</v>
      </c>
      <c r="O30">
        <v>122</v>
      </c>
      <c r="P30">
        <v>1.5</v>
      </c>
      <c r="Q30">
        <v>1</v>
      </c>
      <c r="R30">
        <v>1.5</v>
      </c>
      <c r="S30">
        <v>1.5</v>
      </c>
      <c r="T30" s="1">
        <v>44565</v>
      </c>
      <c r="U30" t="str">
        <f t="shared" si="0"/>
        <v>Cheetos - Fleming Hot Crunchy</v>
      </c>
      <c r="V30" t="str">
        <f t="shared" si="1"/>
        <v>Food</v>
      </c>
      <c r="W30" t="s">
        <v>43</v>
      </c>
      <c r="X30" t="b">
        <f t="shared" si="3"/>
        <v>1</v>
      </c>
      <c r="Y30">
        <f t="shared" si="2"/>
        <v>1.5</v>
      </c>
      <c r="Z30" s="2">
        <f t="shared" si="4"/>
        <v>1</v>
      </c>
      <c r="AA30" t="s">
        <v>101</v>
      </c>
      <c r="AB30" t="s">
        <v>102</v>
      </c>
      <c r="AD30" t="s">
        <v>91</v>
      </c>
      <c r="AE30" t="s">
        <v>92</v>
      </c>
      <c r="AF30">
        <v>2022</v>
      </c>
    </row>
    <row r="31" spans="1:32" x14ac:dyDescent="0.25">
      <c r="A31" t="s">
        <v>29</v>
      </c>
      <c r="B31" t="s">
        <v>67</v>
      </c>
      <c r="C31" t="s">
        <v>68</v>
      </c>
      <c r="D31" t="s">
        <v>69</v>
      </c>
      <c r="E31">
        <f>_xlfn.XLOOKUP(Table1[[#This Row],[Location]],'Location analysis'!A:A,'Location analysis'!B:B)</f>
        <v>40.435699999999997</v>
      </c>
      <c r="F31">
        <f>_xlfn.XLOOKUP(Table1[[#This Row],[Location]],'Location analysis'!A:A,'Location analysis'!C:C)</f>
        <v>-74.125200000000007</v>
      </c>
      <c r="G31" t="s">
        <v>81</v>
      </c>
      <c r="H31" t="s">
        <v>43</v>
      </c>
      <c r="I31">
        <v>14526267747</v>
      </c>
      <c r="J31" t="s">
        <v>88</v>
      </c>
      <c r="K31" t="s">
        <v>51</v>
      </c>
      <c r="L31">
        <v>134</v>
      </c>
      <c r="M31">
        <v>2</v>
      </c>
      <c r="N31">
        <v>1</v>
      </c>
      <c r="O31">
        <v>134</v>
      </c>
      <c r="P31">
        <v>2</v>
      </c>
      <c r="Q31">
        <v>1</v>
      </c>
      <c r="R31">
        <v>2</v>
      </c>
      <c r="S31">
        <v>2</v>
      </c>
      <c r="T31" s="1">
        <v>44565</v>
      </c>
      <c r="U31" t="str">
        <f t="shared" si="0"/>
        <v>KitKat - Crisp Wafers</v>
      </c>
      <c r="V31" t="str">
        <f t="shared" si="1"/>
        <v>Food</v>
      </c>
      <c r="W31" t="s">
        <v>43</v>
      </c>
      <c r="X31" t="b">
        <f t="shared" si="3"/>
        <v>1</v>
      </c>
      <c r="Y31">
        <f t="shared" si="2"/>
        <v>2</v>
      </c>
      <c r="Z31" s="2">
        <f t="shared" si="4"/>
        <v>1.3333333333333333</v>
      </c>
      <c r="AA31" t="s">
        <v>82</v>
      </c>
      <c r="AB31" t="s">
        <v>83</v>
      </c>
      <c r="AD31" t="s">
        <v>91</v>
      </c>
      <c r="AE31" t="s">
        <v>92</v>
      </c>
      <c r="AF31">
        <v>2022</v>
      </c>
    </row>
    <row r="32" spans="1:32" x14ac:dyDescent="0.25">
      <c r="A32" t="s">
        <v>29</v>
      </c>
      <c r="B32" t="s">
        <v>67</v>
      </c>
      <c r="C32" t="s">
        <v>68</v>
      </c>
      <c r="D32" t="s">
        <v>69</v>
      </c>
      <c r="E32">
        <f>_xlfn.XLOOKUP(Table1[[#This Row],[Location]],'Location analysis'!A:A,'Location analysis'!B:B)</f>
        <v>40.435699999999997</v>
      </c>
      <c r="F32">
        <f>_xlfn.XLOOKUP(Table1[[#This Row],[Location]],'Location analysis'!A:A,'Location analysis'!C:C)</f>
        <v>-74.125200000000007</v>
      </c>
      <c r="G32" t="s">
        <v>100</v>
      </c>
      <c r="H32" t="s">
        <v>43</v>
      </c>
      <c r="I32">
        <v>14526269922</v>
      </c>
      <c r="J32" t="s">
        <v>88</v>
      </c>
      <c r="K32" t="s">
        <v>51</v>
      </c>
      <c r="L32">
        <v>122</v>
      </c>
      <c r="M32">
        <v>1.5</v>
      </c>
      <c r="N32">
        <v>1</v>
      </c>
      <c r="O32">
        <v>122</v>
      </c>
      <c r="P32">
        <v>1.5</v>
      </c>
      <c r="Q32">
        <v>1</v>
      </c>
      <c r="R32">
        <v>1.5</v>
      </c>
      <c r="S32">
        <v>1.5</v>
      </c>
      <c r="T32" s="1">
        <v>44565</v>
      </c>
      <c r="U32" t="str">
        <f t="shared" si="0"/>
        <v>Cheetos - Fleming Hot Crunchy</v>
      </c>
      <c r="V32" t="str">
        <f t="shared" si="1"/>
        <v>Food</v>
      </c>
      <c r="W32" t="s">
        <v>43</v>
      </c>
      <c r="X32" t="b">
        <f t="shared" si="3"/>
        <v>1</v>
      </c>
      <c r="Y32">
        <f t="shared" si="2"/>
        <v>1.5</v>
      </c>
      <c r="Z32" s="2">
        <f t="shared" si="4"/>
        <v>1</v>
      </c>
      <c r="AA32" t="s">
        <v>101</v>
      </c>
      <c r="AB32" t="s">
        <v>102</v>
      </c>
      <c r="AD32" t="s">
        <v>91</v>
      </c>
      <c r="AE32" t="s">
        <v>92</v>
      </c>
      <c r="AF32">
        <v>2022</v>
      </c>
    </row>
    <row r="33" spans="1:32" x14ac:dyDescent="0.25">
      <c r="A33" t="s">
        <v>29</v>
      </c>
      <c r="B33" t="s">
        <v>67</v>
      </c>
      <c r="C33" t="s">
        <v>68</v>
      </c>
      <c r="D33" t="s">
        <v>69</v>
      </c>
      <c r="E33">
        <f>_xlfn.XLOOKUP(Table1[[#This Row],[Location]],'Location analysis'!A:A,'Location analysis'!B:B)</f>
        <v>40.435699999999997</v>
      </c>
      <c r="F33">
        <f>_xlfn.XLOOKUP(Table1[[#This Row],[Location]],'Location analysis'!A:A,'Location analysis'!C:C)</f>
        <v>-74.125200000000007</v>
      </c>
      <c r="G33" t="s">
        <v>87</v>
      </c>
      <c r="H33" t="s">
        <v>34</v>
      </c>
      <c r="I33">
        <v>14526308615</v>
      </c>
      <c r="J33" t="s">
        <v>88</v>
      </c>
      <c r="K33" t="s">
        <v>51</v>
      </c>
      <c r="L33">
        <v>140</v>
      </c>
      <c r="M33">
        <v>1</v>
      </c>
      <c r="N33">
        <v>1</v>
      </c>
      <c r="O33">
        <v>140</v>
      </c>
      <c r="P33">
        <v>1</v>
      </c>
      <c r="Q33">
        <v>1</v>
      </c>
      <c r="R33">
        <v>1</v>
      </c>
      <c r="S33">
        <v>1</v>
      </c>
      <c r="T33" s="1">
        <v>44565</v>
      </c>
      <c r="U33" t="str">
        <f t="shared" si="0"/>
        <v>Spindrift - Sparkling Water  Lime</v>
      </c>
      <c r="V33" t="str">
        <f t="shared" si="1"/>
        <v>Carbonated</v>
      </c>
      <c r="W33" t="s">
        <v>34</v>
      </c>
      <c r="X33" t="b">
        <f t="shared" si="3"/>
        <v>1</v>
      </c>
      <c r="Y33">
        <f t="shared" si="2"/>
        <v>1</v>
      </c>
      <c r="Z33" s="2">
        <f t="shared" si="4"/>
        <v>0.66666666666666663</v>
      </c>
      <c r="AA33" t="s">
        <v>89</v>
      </c>
      <c r="AB33" t="s">
        <v>90</v>
      </c>
      <c r="AD33" t="s">
        <v>91</v>
      </c>
      <c r="AE33" t="s">
        <v>92</v>
      </c>
      <c r="AF33">
        <v>2022</v>
      </c>
    </row>
    <row r="34" spans="1:32" x14ac:dyDescent="0.25">
      <c r="A34" t="s">
        <v>29</v>
      </c>
      <c r="B34" t="s">
        <v>67</v>
      </c>
      <c r="C34" t="s">
        <v>68</v>
      </c>
      <c r="D34" t="s">
        <v>69</v>
      </c>
      <c r="E34">
        <f>_xlfn.XLOOKUP(Table1[[#This Row],[Location]],'Location analysis'!A:A,'Location analysis'!B:B)</f>
        <v>40.435699999999997</v>
      </c>
      <c r="F34">
        <f>_xlfn.XLOOKUP(Table1[[#This Row],[Location]],'Location analysis'!A:A,'Location analysis'!C:C)</f>
        <v>-74.125200000000007</v>
      </c>
      <c r="G34" t="s">
        <v>87</v>
      </c>
      <c r="H34" t="s">
        <v>34</v>
      </c>
      <c r="I34">
        <v>14526311069</v>
      </c>
      <c r="J34" t="s">
        <v>88</v>
      </c>
      <c r="K34" t="s">
        <v>51</v>
      </c>
      <c r="L34">
        <v>140</v>
      </c>
      <c r="M34">
        <v>1</v>
      </c>
      <c r="N34">
        <v>1</v>
      </c>
      <c r="O34">
        <v>140</v>
      </c>
      <c r="P34">
        <v>1</v>
      </c>
      <c r="Q34">
        <v>1</v>
      </c>
      <c r="R34">
        <v>1</v>
      </c>
      <c r="S34">
        <v>1</v>
      </c>
      <c r="T34" s="1">
        <v>44565</v>
      </c>
      <c r="U34" t="str">
        <f t="shared" si="0"/>
        <v>Spindrift - Sparkling Water  Lime</v>
      </c>
      <c r="V34" t="str">
        <f t="shared" si="1"/>
        <v>Carbonated</v>
      </c>
      <c r="W34" t="s">
        <v>34</v>
      </c>
      <c r="X34" t="b">
        <f t="shared" si="3"/>
        <v>1</v>
      </c>
      <c r="Y34">
        <f t="shared" si="2"/>
        <v>1</v>
      </c>
      <c r="Z34" s="2">
        <f t="shared" si="4"/>
        <v>0.66666666666666663</v>
      </c>
      <c r="AA34" t="s">
        <v>89</v>
      </c>
      <c r="AB34" t="s">
        <v>90</v>
      </c>
      <c r="AD34" t="s">
        <v>91</v>
      </c>
      <c r="AE34" t="s">
        <v>92</v>
      </c>
      <c r="AF34">
        <v>2022</v>
      </c>
    </row>
    <row r="35" spans="1:32" x14ac:dyDescent="0.25">
      <c r="A35" t="s">
        <v>29</v>
      </c>
      <c r="B35" t="s">
        <v>67</v>
      </c>
      <c r="C35" t="s">
        <v>68</v>
      </c>
      <c r="D35" t="s">
        <v>69</v>
      </c>
      <c r="E35">
        <f>_xlfn.XLOOKUP(Table1[[#This Row],[Location]],'Location analysis'!A:A,'Location analysis'!B:B)</f>
        <v>40.435699999999997</v>
      </c>
      <c r="F35">
        <f>_xlfn.XLOOKUP(Table1[[#This Row],[Location]],'Location analysis'!A:A,'Location analysis'!C:C)</f>
        <v>-74.125200000000007</v>
      </c>
      <c r="G35" t="s">
        <v>103</v>
      </c>
      <c r="H35" t="s">
        <v>43</v>
      </c>
      <c r="I35">
        <v>14526315544</v>
      </c>
      <c r="J35" t="s">
        <v>88</v>
      </c>
      <c r="K35" t="s">
        <v>51</v>
      </c>
      <c r="L35">
        <v>138</v>
      </c>
      <c r="M35">
        <v>1</v>
      </c>
      <c r="N35">
        <v>1</v>
      </c>
      <c r="O35">
        <v>138</v>
      </c>
      <c r="P35">
        <v>1</v>
      </c>
      <c r="Q35">
        <v>1</v>
      </c>
      <c r="R35">
        <v>1</v>
      </c>
      <c r="S35">
        <v>1</v>
      </c>
      <c r="T35" s="1">
        <v>44565</v>
      </c>
      <c r="U35" t="str">
        <f t="shared" si="0"/>
        <v>Pure Organic Fruit Bar - Strawberry Banana</v>
      </c>
      <c r="V35" t="str">
        <f t="shared" si="1"/>
        <v>Food</v>
      </c>
      <c r="W35" t="s">
        <v>43</v>
      </c>
      <c r="X35" t="b">
        <f t="shared" si="3"/>
        <v>1</v>
      </c>
      <c r="Y35">
        <f t="shared" si="2"/>
        <v>1</v>
      </c>
      <c r="Z35" s="2">
        <f t="shared" si="4"/>
        <v>0.66666666666666663</v>
      </c>
      <c r="AA35" t="s">
        <v>104</v>
      </c>
      <c r="AB35" t="s">
        <v>105</v>
      </c>
      <c r="AD35" t="s">
        <v>91</v>
      </c>
      <c r="AE35" t="s">
        <v>92</v>
      </c>
      <c r="AF35">
        <v>2022</v>
      </c>
    </row>
    <row r="36" spans="1:32" x14ac:dyDescent="0.25">
      <c r="A36" t="s">
        <v>29</v>
      </c>
      <c r="B36" t="s">
        <v>67</v>
      </c>
      <c r="C36" t="s">
        <v>68</v>
      </c>
      <c r="D36" t="s">
        <v>69</v>
      </c>
      <c r="E36">
        <f>_xlfn.XLOOKUP(Table1[[#This Row],[Location]],'Location analysis'!A:A,'Location analysis'!B:B)</f>
        <v>40.435699999999997</v>
      </c>
      <c r="F36">
        <f>_xlfn.XLOOKUP(Table1[[#This Row],[Location]],'Location analysis'!A:A,'Location analysis'!C:C)</f>
        <v>-74.125200000000007</v>
      </c>
      <c r="G36" t="s">
        <v>100</v>
      </c>
      <c r="H36" t="s">
        <v>43</v>
      </c>
      <c r="I36">
        <v>14526868345</v>
      </c>
      <c r="J36" t="s">
        <v>88</v>
      </c>
      <c r="K36" t="s">
        <v>51</v>
      </c>
      <c r="L36">
        <v>122</v>
      </c>
      <c r="M36">
        <v>1.5</v>
      </c>
      <c r="N36">
        <v>1</v>
      </c>
      <c r="O36">
        <v>122</v>
      </c>
      <c r="P36">
        <v>1.5</v>
      </c>
      <c r="Q36">
        <v>1</v>
      </c>
      <c r="R36">
        <v>1.5</v>
      </c>
      <c r="S36">
        <v>1.5</v>
      </c>
      <c r="T36" s="1">
        <v>44565</v>
      </c>
      <c r="U36" t="str">
        <f t="shared" si="0"/>
        <v>Cheetos - Fleming Hot Crunchy</v>
      </c>
      <c r="V36" t="str">
        <f t="shared" si="1"/>
        <v>Food</v>
      </c>
      <c r="W36" t="s">
        <v>43</v>
      </c>
      <c r="X36" t="b">
        <f t="shared" si="3"/>
        <v>1</v>
      </c>
      <c r="Y36">
        <f t="shared" si="2"/>
        <v>1.5</v>
      </c>
      <c r="Z36" s="2">
        <f t="shared" si="4"/>
        <v>1</v>
      </c>
      <c r="AA36" t="s">
        <v>101</v>
      </c>
      <c r="AB36" t="s">
        <v>102</v>
      </c>
      <c r="AD36" t="s">
        <v>91</v>
      </c>
      <c r="AE36" t="s">
        <v>92</v>
      </c>
      <c r="AF36">
        <v>2022</v>
      </c>
    </row>
    <row r="37" spans="1:32" x14ac:dyDescent="0.25">
      <c r="A37" t="s">
        <v>29</v>
      </c>
      <c r="B37" t="s">
        <v>67</v>
      </c>
      <c r="C37" t="s">
        <v>68</v>
      </c>
      <c r="D37" t="s">
        <v>69</v>
      </c>
      <c r="E37">
        <f>_xlfn.XLOOKUP(Table1[[#This Row],[Location]],'Location analysis'!A:A,'Location analysis'!B:B)</f>
        <v>40.435699999999997</v>
      </c>
      <c r="F37">
        <f>_xlfn.XLOOKUP(Table1[[#This Row],[Location]],'Location analysis'!A:A,'Location analysis'!C:C)</f>
        <v>-74.125200000000007</v>
      </c>
      <c r="G37" t="s">
        <v>106</v>
      </c>
      <c r="H37" t="s">
        <v>43</v>
      </c>
      <c r="I37">
        <v>14527060118</v>
      </c>
      <c r="J37" t="s">
        <v>88</v>
      </c>
      <c r="K37" t="s">
        <v>51</v>
      </c>
      <c r="L37">
        <v>123</v>
      </c>
      <c r="M37">
        <v>1.5</v>
      </c>
      <c r="N37">
        <v>1</v>
      </c>
      <c r="O37">
        <v>123</v>
      </c>
      <c r="P37">
        <v>1.5</v>
      </c>
      <c r="Q37">
        <v>1</v>
      </c>
      <c r="R37">
        <v>1.5</v>
      </c>
      <c r="S37">
        <v>1.5</v>
      </c>
      <c r="T37" s="1">
        <v>44565</v>
      </c>
      <c r="U37" t="str">
        <f t="shared" si="0"/>
        <v>Oreo Mini</v>
      </c>
      <c r="V37" t="str">
        <f t="shared" si="1"/>
        <v>Food</v>
      </c>
      <c r="W37" t="s">
        <v>43</v>
      </c>
      <c r="X37" t="b">
        <f t="shared" si="3"/>
        <v>1</v>
      </c>
      <c r="Y37">
        <f t="shared" si="2"/>
        <v>1.5</v>
      </c>
      <c r="Z37" s="2">
        <f t="shared" si="4"/>
        <v>1</v>
      </c>
      <c r="AA37" t="s">
        <v>106</v>
      </c>
      <c r="AD37" t="s">
        <v>91</v>
      </c>
      <c r="AE37" t="s">
        <v>92</v>
      </c>
      <c r="AF37">
        <v>2022</v>
      </c>
    </row>
    <row r="38" spans="1:32" x14ac:dyDescent="0.25">
      <c r="A38" t="s">
        <v>29</v>
      </c>
      <c r="B38" t="s">
        <v>67</v>
      </c>
      <c r="C38" t="s">
        <v>68</v>
      </c>
      <c r="D38" t="s">
        <v>69</v>
      </c>
      <c r="E38">
        <f>_xlfn.XLOOKUP(Table1[[#This Row],[Location]],'Location analysis'!A:A,'Location analysis'!B:B)</f>
        <v>40.435699999999997</v>
      </c>
      <c r="F38">
        <f>_xlfn.XLOOKUP(Table1[[#This Row],[Location]],'Location analysis'!A:A,'Location analysis'!C:C)</f>
        <v>-74.125200000000007</v>
      </c>
      <c r="G38" t="s">
        <v>107</v>
      </c>
      <c r="H38" t="s">
        <v>43</v>
      </c>
      <c r="I38">
        <v>14527060163</v>
      </c>
      <c r="J38" t="s">
        <v>88</v>
      </c>
      <c r="K38" t="s">
        <v>51</v>
      </c>
      <c r="L38">
        <v>124</v>
      </c>
      <c r="M38">
        <v>1.5</v>
      </c>
      <c r="N38">
        <v>1</v>
      </c>
      <c r="O38">
        <v>124</v>
      </c>
      <c r="P38">
        <v>1.5</v>
      </c>
      <c r="Q38">
        <v>1</v>
      </c>
      <c r="R38">
        <v>1.5</v>
      </c>
      <c r="S38">
        <v>1.5</v>
      </c>
      <c r="T38" s="1">
        <v>44565</v>
      </c>
      <c r="U38" t="str">
        <f t="shared" si="0"/>
        <v>Nutter Butter Bites</v>
      </c>
      <c r="V38" t="str">
        <f t="shared" si="1"/>
        <v>Food</v>
      </c>
      <c r="W38" t="s">
        <v>43</v>
      </c>
      <c r="X38" t="b">
        <f t="shared" si="3"/>
        <v>1</v>
      </c>
      <c r="Y38">
        <f t="shared" si="2"/>
        <v>1.5</v>
      </c>
      <c r="Z38" s="2">
        <f t="shared" si="4"/>
        <v>1</v>
      </c>
      <c r="AA38" t="s">
        <v>107</v>
      </c>
      <c r="AD38" t="s">
        <v>91</v>
      </c>
      <c r="AE38" t="s">
        <v>92</v>
      </c>
      <c r="AF38">
        <v>2022</v>
      </c>
    </row>
    <row r="39" spans="1:32" x14ac:dyDescent="0.25">
      <c r="A39" t="s">
        <v>29</v>
      </c>
      <c r="B39" t="s">
        <v>30</v>
      </c>
      <c r="C39" t="s">
        <v>31</v>
      </c>
      <c r="D39" t="s">
        <v>32</v>
      </c>
      <c r="E39">
        <f>_xlfn.XLOOKUP(Table1[[#This Row],[Location]],'Location analysis'!A:A,'Location analysis'!B:B)</f>
        <v>40.423690999999998</v>
      </c>
      <c r="F39">
        <f>_xlfn.XLOOKUP(Table1[[#This Row],[Location]],'Location analysis'!A:A,'Location analysis'!C:C)</f>
        <v>-74.380831999999998</v>
      </c>
      <c r="G39" t="s">
        <v>70</v>
      </c>
      <c r="H39" t="s">
        <v>34</v>
      </c>
      <c r="I39">
        <v>14527909078</v>
      </c>
      <c r="J39" t="s">
        <v>108</v>
      </c>
      <c r="K39" t="s">
        <v>36</v>
      </c>
      <c r="L39">
        <v>146</v>
      </c>
      <c r="M39">
        <v>3</v>
      </c>
      <c r="N39">
        <v>1</v>
      </c>
      <c r="O39">
        <v>146</v>
      </c>
      <c r="P39">
        <v>3</v>
      </c>
      <c r="Q39">
        <v>1</v>
      </c>
      <c r="R39">
        <v>3</v>
      </c>
      <c r="S39">
        <v>3</v>
      </c>
      <c r="T39" s="1">
        <v>44566</v>
      </c>
      <c r="U39" t="str">
        <f t="shared" si="0"/>
        <v>Monster Energy Original</v>
      </c>
      <c r="V39" t="str">
        <f t="shared" si="1"/>
        <v>Carbonated</v>
      </c>
      <c r="W39" t="s">
        <v>34</v>
      </c>
      <c r="X39" t="b">
        <f t="shared" si="3"/>
        <v>1</v>
      </c>
      <c r="Y39">
        <f t="shared" si="2"/>
        <v>3</v>
      </c>
      <c r="Z39" s="2">
        <f t="shared" si="4"/>
        <v>2</v>
      </c>
      <c r="AA39" t="s">
        <v>70</v>
      </c>
      <c r="AD39" t="s">
        <v>109</v>
      </c>
      <c r="AE39" t="s">
        <v>110</v>
      </c>
      <c r="AF39">
        <v>2022</v>
      </c>
    </row>
    <row r="40" spans="1:32" x14ac:dyDescent="0.25">
      <c r="A40" t="s">
        <v>29</v>
      </c>
      <c r="B40" t="s">
        <v>67</v>
      </c>
      <c r="C40" t="s">
        <v>68</v>
      </c>
      <c r="D40" t="s">
        <v>69</v>
      </c>
      <c r="E40">
        <f>_xlfn.XLOOKUP(Table1[[#This Row],[Location]],'Location analysis'!A:A,'Location analysis'!B:B)</f>
        <v>40.435699999999997</v>
      </c>
      <c r="F40">
        <f>_xlfn.XLOOKUP(Table1[[#This Row],[Location]],'Location analysis'!A:A,'Location analysis'!C:C)</f>
        <v>-74.125200000000007</v>
      </c>
      <c r="G40" t="s">
        <v>111</v>
      </c>
      <c r="H40" t="s">
        <v>43</v>
      </c>
      <c r="I40">
        <v>14528521163</v>
      </c>
      <c r="J40" t="s">
        <v>108</v>
      </c>
      <c r="K40" t="s">
        <v>36</v>
      </c>
      <c r="L40">
        <v>133</v>
      </c>
      <c r="M40">
        <v>2</v>
      </c>
      <c r="N40">
        <v>1</v>
      </c>
      <c r="O40">
        <v>133</v>
      </c>
      <c r="P40">
        <v>2</v>
      </c>
      <c r="Q40">
        <v>1</v>
      </c>
      <c r="R40">
        <v>2</v>
      </c>
      <c r="S40">
        <v>2</v>
      </c>
      <c r="T40" s="1">
        <v>44566</v>
      </c>
      <c r="U40" t="str">
        <f t="shared" si="0"/>
        <v>Jack Links Beef Steak Original</v>
      </c>
      <c r="V40" t="str">
        <f t="shared" si="1"/>
        <v>Food</v>
      </c>
      <c r="W40" t="s">
        <v>43</v>
      </c>
      <c r="X40" t="b">
        <f t="shared" si="3"/>
        <v>1</v>
      </c>
      <c r="Y40">
        <f t="shared" si="2"/>
        <v>2</v>
      </c>
      <c r="Z40" s="2">
        <f t="shared" si="4"/>
        <v>1.3333333333333333</v>
      </c>
      <c r="AA40" t="s">
        <v>111</v>
      </c>
      <c r="AD40" t="s">
        <v>109</v>
      </c>
      <c r="AE40" t="s">
        <v>110</v>
      </c>
      <c r="AF40">
        <v>2022</v>
      </c>
    </row>
    <row r="41" spans="1:32" x14ac:dyDescent="0.25">
      <c r="A41" t="s">
        <v>29</v>
      </c>
      <c r="B41" t="s">
        <v>62</v>
      </c>
      <c r="C41" t="s">
        <v>63</v>
      </c>
      <c r="D41" t="s">
        <v>64</v>
      </c>
      <c r="E41">
        <f>_xlfn.XLOOKUP(Table1[[#This Row],[Location]],'Location analysis'!A:A,'Location analysis'!B:B)</f>
        <v>40.091900000000003</v>
      </c>
      <c r="F41">
        <f>_xlfn.XLOOKUP(Table1[[#This Row],[Location]],'Location analysis'!A:A,'Location analysis'!C:C)</f>
        <v>-74.358699999999999</v>
      </c>
      <c r="G41" t="s">
        <v>112</v>
      </c>
      <c r="H41" t="s">
        <v>43</v>
      </c>
      <c r="I41">
        <v>14529356146</v>
      </c>
      <c r="J41" t="s">
        <v>108</v>
      </c>
      <c r="K41" t="s">
        <v>51</v>
      </c>
      <c r="L41">
        <v>133</v>
      </c>
      <c r="M41">
        <v>2</v>
      </c>
      <c r="N41">
        <v>1</v>
      </c>
      <c r="O41">
        <v>133</v>
      </c>
      <c r="P41">
        <v>2</v>
      </c>
      <c r="Q41">
        <v>1</v>
      </c>
      <c r="R41">
        <v>2</v>
      </c>
      <c r="S41">
        <v>2</v>
      </c>
      <c r="T41" s="1">
        <v>44566</v>
      </c>
      <c r="U41" t="str">
        <f t="shared" si="0"/>
        <v>Robert Irvine's - Fit Crunch -  Chocolate Pea</v>
      </c>
      <c r="V41" t="str">
        <f t="shared" si="1"/>
        <v>Food</v>
      </c>
      <c r="W41" t="s">
        <v>43</v>
      </c>
      <c r="X41" t="b">
        <f t="shared" si="3"/>
        <v>1</v>
      </c>
      <c r="Y41">
        <f t="shared" si="2"/>
        <v>2</v>
      </c>
      <c r="Z41" s="2">
        <f t="shared" si="4"/>
        <v>1.3333333333333333</v>
      </c>
      <c r="AA41" t="s">
        <v>113</v>
      </c>
      <c r="AB41" t="s">
        <v>114</v>
      </c>
      <c r="AC41" t="s">
        <v>115</v>
      </c>
      <c r="AD41" t="s">
        <v>109</v>
      </c>
      <c r="AE41" t="s">
        <v>110</v>
      </c>
      <c r="AF41">
        <v>2022</v>
      </c>
    </row>
    <row r="42" spans="1:32" x14ac:dyDescent="0.25">
      <c r="A42" t="s">
        <v>29</v>
      </c>
      <c r="B42" t="s">
        <v>62</v>
      </c>
      <c r="C42" t="s">
        <v>63</v>
      </c>
      <c r="D42" t="s">
        <v>64</v>
      </c>
      <c r="E42">
        <f>_xlfn.XLOOKUP(Table1[[#This Row],[Location]],'Location analysis'!A:A,'Location analysis'!B:B)</f>
        <v>40.091900000000003</v>
      </c>
      <c r="F42">
        <f>_xlfn.XLOOKUP(Table1[[#This Row],[Location]],'Location analysis'!A:A,'Location analysis'!C:C)</f>
        <v>-74.358699999999999</v>
      </c>
      <c r="G42" t="s">
        <v>84</v>
      </c>
      <c r="H42" t="s">
        <v>43</v>
      </c>
      <c r="I42">
        <v>14529986281</v>
      </c>
      <c r="J42" t="s">
        <v>108</v>
      </c>
      <c r="K42" t="s">
        <v>51</v>
      </c>
      <c r="L42">
        <v>132</v>
      </c>
      <c r="M42">
        <v>2</v>
      </c>
      <c r="N42">
        <v>1</v>
      </c>
      <c r="O42">
        <v>132</v>
      </c>
      <c r="P42">
        <v>2</v>
      </c>
      <c r="Q42">
        <v>1</v>
      </c>
      <c r="R42">
        <v>2</v>
      </c>
      <c r="S42">
        <v>2</v>
      </c>
      <c r="T42" s="1">
        <v>44566</v>
      </c>
      <c r="U42" t="str">
        <f t="shared" si="0"/>
        <v>Wonderful Pistachios - Variety</v>
      </c>
      <c r="V42" t="str">
        <f t="shared" si="1"/>
        <v>Food</v>
      </c>
      <c r="W42" t="s">
        <v>43</v>
      </c>
      <c r="X42" t="b">
        <f t="shared" si="3"/>
        <v>1</v>
      </c>
      <c r="Y42">
        <f t="shared" si="2"/>
        <v>2</v>
      </c>
      <c r="Z42" s="2">
        <f t="shared" si="4"/>
        <v>1.3333333333333333</v>
      </c>
      <c r="AA42" t="s">
        <v>85</v>
      </c>
      <c r="AB42" t="s">
        <v>86</v>
      </c>
      <c r="AD42" t="s">
        <v>109</v>
      </c>
      <c r="AE42" t="s">
        <v>110</v>
      </c>
      <c r="AF42">
        <v>2022</v>
      </c>
    </row>
    <row r="43" spans="1:32" x14ac:dyDescent="0.25">
      <c r="A43" t="s">
        <v>29</v>
      </c>
      <c r="B43" t="s">
        <v>67</v>
      </c>
      <c r="C43" t="s">
        <v>68</v>
      </c>
      <c r="D43" t="s">
        <v>69</v>
      </c>
      <c r="E43">
        <f>_xlfn.XLOOKUP(Table1[[#This Row],[Location]],'Location analysis'!A:A,'Location analysis'!B:B)</f>
        <v>40.435699999999997</v>
      </c>
      <c r="F43">
        <f>_xlfn.XLOOKUP(Table1[[#This Row],[Location]],'Location analysis'!A:A,'Location analysis'!C:C)</f>
        <v>-74.125200000000007</v>
      </c>
      <c r="G43" t="s">
        <v>77</v>
      </c>
      <c r="H43" t="s">
        <v>43</v>
      </c>
      <c r="I43">
        <v>14531183749</v>
      </c>
      <c r="J43" t="s">
        <v>108</v>
      </c>
      <c r="K43" t="s">
        <v>51</v>
      </c>
      <c r="L43">
        <v>111</v>
      </c>
      <c r="M43">
        <v>1.5</v>
      </c>
      <c r="N43">
        <v>1</v>
      </c>
      <c r="O43">
        <v>111</v>
      </c>
      <c r="P43">
        <v>1.5</v>
      </c>
      <c r="Q43">
        <v>1</v>
      </c>
      <c r="R43">
        <v>1.5</v>
      </c>
      <c r="S43">
        <v>1.5</v>
      </c>
      <c r="T43" s="1">
        <v>44566</v>
      </c>
      <c r="U43" t="str">
        <f t="shared" si="0"/>
        <v>Skinny Pop Popcorn</v>
      </c>
      <c r="V43" t="str">
        <f t="shared" si="1"/>
        <v>Food</v>
      </c>
      <c r="W43" t="s">
        <v>43</v>
      </c>
      <c r="X43" t="b">
        <f t="shared" si="3"/>
        <v>1</v>
      </c>
      <c r="Y43">
        <f t="shared" si="2"/>
        <v>1.5</v>
      </c>
      <c r="Z43" s="2">
        <f t="shared" si="4"/>
        <v>1</v>
      </c>
      <c r="AA43" t="s">
        <v>77</v>
      </c>
      <c r="AD43" t="s">
        <v>109</v>
      </c>
      <c r="AE43" t="s">
        <v>110</v>
      </c>
      <c r="AF43">
        <v>2022</v>
      </c>
    </row>
    <row r="44" spans="1:32" x14ac:dyDescent="0.25">
      <c r="A44" t="s">
        <v>29</v>
      </c>
      <c r="B44" t="s">
        <v>67</v>
      </c>
      <c r="C44" t="s">
        <v>68</v>
      </c>
      <c r="D44" t="s">
        <v>69</v>
      </c>
      <c r="E44">
        <f>_xlfn.XLOOKUP(Table1[[#This Row],[Location]],'Location analysis'!A:A,'Location analysis'!B:B)</f>
        <v>40.435699999999997</v>
      </c>
      <c r="F44">
        <f>_xlfn.XLOOKUP(Table1[[#This Row],[Location]],'Location analysis'!A:A,'Location analysis'!C:C)</f>
        <v>-74.125200000000007</v>
      </c>
      <c r="G44" t="s">
        <v>116</v>
      </c>
      <c r="H44" t="s">
        <v>43</v>
      </c>
      <c r="I44">
        <v>14531184665</v>
      </c>
      <c r="J44" t="s">
        <v>108</v>
      </c>
      <c r="K44" t="s">
        <v>51</v>
      </c>
      <c r="L44">
        <v>112</v>
      </c>
      <c r="M44">
        <v>1.5</v>
      </c>
      <c r="N44">
        <v>1</v>
      </c>
      <c r="O44">
        <v>112</v>
      </c>
      <c r="P44">
        <v>1.5</v>
      </c>
      <c r="Q44">
        <v>1</v>
      </c>
      <c r="R44">
        <v>1.5</v>
      </c>
      <c r="S44">
        <v>1.5</v>
      </c>
      <c r="T44" s="1">
        <v>44566</v>
      </c>
      <c r="U44" t="str">
        <f t="shared" si="0"/>
        <v>Good Health Veggie Stix - Zesty Ranch</v>
      </c>
      <c r="V44" t="str">
        <f t="shared" si="1"/>
        <v>Food</v>
      </c>
      <c r="W44" t="s">
        <v>43</v>
      </c>
      <c r="X44" t="b">
        <f t="shared" si="3"/>
        <v>1</v>
      </c>
      <c r="Y44">
        <f t="shared" si="2"/>
        <v>1.5</v>
      </c>
      <c r="Z44" s="2">
        <f t="shared" si="4"/>
        <v>1</v>
      </c>
      <c r="AA44" t="s">
        <v>117</v>
      </c>
      <c r="AB44" t="s">
        <v>118</v>
      </c>
      <c r="AD44" t="s">
        <v>109</v>
      </c>
      <c r="AE44" t="s">
        <v>110</v>
      </c>
      <c r="AF44">
        <v>2022</v>
      </c>
    </row>
    <row r="45" spans="1:32" x14ac:dyDescent="0.25">
      <c r="A45" t="s">
        <v>29</v>
      </c>
      <c r="B45" t="s">
        <v>67</v>
      </c>
      <c r="C45" t="s">
        <v>68</v>
      </c>
      <c r="D45" t="s">
        <v>69</v>
      </c>
      <c r="E45">
        <f>_xlfn.XLOOKUP(Table1[[#This Row],[Location]],'Location analysis'!A:A,'Location analysis'!B:B)</f>
        <v>40.435699999999997</v>
      </c>
      <c r="F45">
        <f>_xlfn.XLOOKUP(Table1[[#This Row],[Location]],'Location analysis'!A:A,'Location analysis'!C:C)</f>
        <v>-74.125200000000007</v>
      </c>
      <c r="G45" t="s">
        <v>103</v>
      </c>
      <c r="H45" t="s">
        <v>43</v>
      </c>
      <c r="I45">
        <v>14531187276</v>
      </c>
      <c r="J45" t="s">
        <v>108</v>
      </c>
      <c r="K45" t="s">
        <v>51</v>
      </c>
      <c r="L45">
        <v>138</v>
      </c>
      <c r="M45">
        <v>1</v>
      </c>
      <c r="N45">
        <v>1</v>
      </c>
      <c r="O45">
        <v>138</v>
      </c>
      <c r="P45">
        <v>1</v>
      </c>
      <c r="Q45">
        <v>1</v>
      </c>
      <c r="R45">
        <v>1</v>
      </c>
      <c r="S45">
        <v>1</v>
      </c>
      <c r="T45" s="1">
        <v>44566</v>
      </c>
      <c r="U45" t="str">
        <f t="shared" si="0"/>
        <v>Pure Organic Fruit Bar - Strawberry Banana</v>
      </c>
      <c r="V45" t="str">
        <f t="shared" si="1"/>
        <v>Food</v>
      </c>
      <c r="W45" t="s">
        <v>43</v>
      </c>
      <c r="X45" t="b">
        <f t="shared" si="3"/>
        <v>1</v>
      </c>
      <c r="Y45">
        <f t="shared" si="2"/>
        <v>1</v>
      </c>
      <c r="Z45" s="2">
        <f t="shared" si="4"/>
        <v>0.66666666666666663</v>
      </c>
      <c r="AA45" t="s">
        <v>104</v>
      </c>
      <c r="AB45" t="s">
        <v>105</v>
      </c>
      <c r="AD45" t="s">
        <v>109</v>
      </c>
      <c r="AE45" t="s">
        <v>110</v>
      </c>
      <c r="AF45">
        <v>2022</v>
      </c>
    </row>
    <row r="46" spans="1:32" x14ac:dyDescent="0.25">
      <c r="A46" t="s">
        <v>29</v>
      </c>
      <c r="B46" t="s">
        <v>67</v>
      </c>
      <c r="C46" t="s">
        <v>68</v>
      </c>
      <c r="D46" t="s">
        <v>69</v>
      </c>
      <c r="E46">
        <f>_xlfn.XLOOKUP(Table1[[#This Row],[Location]],'Location analysis'!A:A,'Location analysis'!B:B)</f>
        <v>40.435699999999997</v>
      </c>
      <c r="F46">
        <f>_xlfn.XLOOKUP(Table1[[#This Row],[Location]],'Location analysis'!A:A,'Location analysis'!C:C)</f>
        <v>-74.125200000000007</v>
      </c>
      <c r="G46" t="s">
        <v>107</v>
      </c>
      <c r="H46" t="s">
        <v>43</v>
      </c>
      <c r="I46">
        <v>14531630062</v>
      </c>
      <c r="J46" t="s">
        <v>108</v>
      </c>
      <c r="K46" t="s">
        <v>51</v>
      </c>
      <c r="L46">
        <v>124</v>
      </c>
      <c r="M46">
        <v>1.5</v>
      </c>
      <c r="N46">
        <v>1</v>
      </c>
      <c r="O46">
        <v>124</v>
      </c>
      <c r="P46">
        <v>1.5</v>
      </c>
      <c r="Q46">
        <v>1</v>
      </c>
      <c r="R46">
        <v>1.5</v>
      </c>
      <c r="S46">
        <v>1.5</v>
      </c>
      <c r="T46" s="1">
        <v>44566</v>
      </c>
      <c r="U46" t="str">
        <f t="shared" si="0"/>
        <v>Nutter Butter Bites</v>
      </c>
      <c r="V46" t="str">
        <f t="shared" si="1"/>
        <v>Food</v>
      </c>
      <c r="W46" t="s">
        <v>43</v>
      </c>
      <c r="X46" t="b">
        <f t="shared" si="3"/>
        <v>1</v>
      </c>
      <c r="Y46">
        <f t="shared" si="2"/>
        <v>1.5</v>
      </c>
      <c r="Z46" s="2">
        <f t="shared" si="4"/>
        <v>1</v>
      </c>
      <c r="AA46" t="s">
        <v>107</v>
      </c>
      <c r="AD46" t="s">
        <v>109</v>
      </c>
      <c r="AE46" t="s">
        <v>110</v>
      </c>
      <c r="AF46">
        <v>2022</v>
      </c>
    </row>
    <row r="47" spans="1:32" x14ac:dyDescent="0.25">
      <c r="A47" t="s">
        <v>29</v>
      </c>
      <c r="B47" t="s">
        <v>67</v>
      </c>
      <c r="C47" t="s">
        <v>68</v>
      </c>
      <c r="D47" t="s">
        <v>69</v>
      </c>
      <c r="E47">
        <f>_xlfn.XLOOKUP(Table1[[#This Row],[Location]],'Location analysis'!A:A,'Location analysis'!B:B)</f>
        <v>40.435699999999997</v>
      </c>
      <c r="F47">
        <f>_xlfn.XLOOKUP(Table1[[#This Row],[Location]],'Location analysis'!A:A,'Location analysis'!C:C)</f>
        <v>-74.125200000000007</v>
      </c>
      <c r="G47" t="s">
        <v>103</v>
      </c>
      <c r="H47" t="s">
        <v>43</v>
      </c>
      <c r="I47">
        <v>14531739810</v>
      </c>
      <c r="J47" t="s">
        <v>108</v>
      </c>
      <c r="K47" t="s">
        <v>51</v>
      </c>
      <c r="L47">
        <v>138</v>
      </c>
      <c r="M47">
        <v>1</v>
      </c>
      <c r="N47">
        <v>1</v>
      </c>
      <c r="O47">
        <v>138</v>
      </c>
      <c r="P47">
        <v>1</v>
      </c>
      <c r="Q47">
        <v>1</v>
      </c>
      <c r="R47">
        <v>1</v>
      </c>
      <c r="S47">
        <v>1</v>
      </c>
      <c r="T47" s="1">
        <v>44566</v>
      </c>
      <c r="U47" t="str">
        <f t="shared" si="0"/>
        <v>Pure Organic Fruit Bar - Strawberry Banana</v>
      </c>
      <c r="V47" t="str">
        <f t="shared" si="1"/>
        <v>Food</v>
      </c>
      <c r="W47" t="s">
        <v>43</v>
      </c>
      <c r="X47" t="b">
        <f t="shared" si="3"/>
        <v>1</v>
      </c>
      <c r="Y47">
        <f t="shared" si="2"/>
        <v>1</v>
      </c>
      <c r="Z47" s="2">
        <f t="shared" si="4"/>
        <v>0.66666666666666663</v>
      </c>
      <c r="AA47" t="s">
        <v>104</v>
      </c>
      <c r="AB47" t="s">
        <v>105</v>
      </c>
      <c r="AD47" t="s">
        <v>109</v>
      </c>
      <c r="AE47" t="s">
        <v>110</v>
      </c>
      <c r="AF47">
        <v>2022</v>
      </c>
    </row>
    <row r="48" spans="1:32" x14ac:dyDescent="0.25">
      <c r="A48" t="s">
        <v>29</v>
      </c>
      <c r="B48" t="s">
        <v>67</v>
      </c>
      <c r="C48" t="s">
        <v>68</v>
      </c>
      <c r="D48" t="s">
        <v>69</v>
      </c>
      <c r="E48">
        <f>_xlfn.XLOOKUP(Table1[[#This Row],[Location]],'Location analysis'!A:A,'Location analysis'!B:B)</f>
        <v>40.435699999999997</v>
      </c>
      <c r="F48">
        <f>_xlfn.XLOOKUP(Table1[[#This Row],[Location]],'Location analysis'!A:A,'Location analysis'!C:C)</f>
        <v>-74.125200000000007</v>
      </c>
      <c r="G48" t="s">
        <v>119</v>
      </c>
      <c r="H48" t="s">
        <v>43</v>
      </c>
      <c r="I48">
        <v>14532003173</v>
      </c>
      <c r="J48" t="s">
        <v>120</v>
      </c>
      <c r="K48" t="s">
        <v>51</v>
      </c>
      <c r="L48">
        <v>114</v>
      </c>
      <c r="M48">
        <v>1.5</v>
      </c>
      <c r="N48">
        <v>1</v>
      </c>
      <c r="O48">
        <v>114</v>
      </c>
      <c r="P48">
        <v>1.5</v>
      </c>
      <c r="Q48">
        <v>1</v>
      </c>
      <c r="R48">
        <v>1.5</v>
      </c>
      <c r="S48">
        <v>1.5</v>
      </c>
      <c r="T48" s="1">
        <v>44567</v>
      </c>
      <c r="U48" t="str">
        <f t="shared" si="0"/>
        <v>Cheetos Baked - Flaming Hot</v>
      </c>
      <c r="V48" t="str">
        <f t="shared" si="1"/>
        <v>Food</v>
      </c>
      <c r="W48" t="s">
        <v>43</v>
      </c>
      <c r="X48" t="b">
        <f t="shared" si="3"/>
        <v>1</v>
      </c>
      <c r="Y48">
        <f t="shared" si="2"/>
        <v>1.5</v>
      </c>
      <c r="Z48" s="2">
        <f t="shared" si="4"/>
        <v>1</v>
      </c>
      <c r="AA48" t="s">
        <v>121</v>
      </c>
      <c r="AB48" t="s">
        <v>122</v>
      </c>
      <c r="AD48" t="s">
        <v>123</v>
      </c>
      <c r="AE48" t="s">
        <v>124</v>
      </c>
      <c r="AF48">
        <v>2022</v>
      </c>
    </row>
    <row r="49" spans="1:32" x14ac:dyDescent="0.25">
      <c r="A49" t="s">
        <v>29</v>
      </c>
      <c r="B49" t="s">
        <v>62</v>
      </c>
      <c r="C49" t="s">
        <v>63</v>
      </c>
      <c r="D49" t="s">
        <v>64</v>
      </c>
      <c r="E49">
        <f>_xlfn.XLOOKUP(Table1[[#This Row],[Location]],'Location analysis'!A:A,'Location analysis'!B:B)</f>
        <v>40.091900000000003</v>
      </c>
      <c r="F49">
        <f>_xlfn.XLOOKUP(Table1[[#This Row],[Location]],'Location analysis'!A:A,'Location analysis'!C:C)</f>
        <v>-74.358699999999999</v>
      </c>
      <c r="G49" t="s">
        <v>74</v>
      </c>
      <c r="H49" t="s">
        <v>49</v>
      </c>
      <c r="I49">
        <v>14533110987</v>
      </c>
      <c r="J49" t="s">
        <v>120</v>
      </c>
      <c r="K49" t="s">
        <v>51</v>
      </c>
      <c r="L49">
        <v>145</v>
      </c>
      <c r="M49">
        <v>2.5</v>
      </c>
      <c r="N49">
        <v>1</v>
      </c>
      <c r="O49">
        <v>145</v>
      </c>
      <c r="P49">
        <v>2.5</v>
      </c>
      <c r="Q49">
        <v>1</v>
      </c>
      <c r="R49">
        <v>2.5</v>
      </c>
      <c r="S49">
        <v>2.5</v>
      </c>
      <c r="T49" s="1">
        <v>44567</v>
      </c>
      <c r="U49" t="str">
        <f t="shared" si="0"/>
        <v>Snapple Diet Tea - Lemon</v>
      </c>
      <c r="V49" t="str">
        <f t="shared" si="1"/>
        <v>Non Carbonated</v>
      </c>
      <c r="W49" t="s">
        <v>49</v>
      </c>
      <c r="X49" t="b">
        <f t="shared" si="3"/>
        <v>1</v>
      </c>
      <c r="Y49">
        <f t="shared" si="2"/>
        <v>2.5</v>
      </c>
      <c r="Z49" s="2">
        <f t="shared" si="4"/>
        <v>1.6666666666666667</v>
      </c>
      <c r="AA49" t="s">
        <v>75</v>
      </c>
      <c r="AB49" t="s">
        <v>76</v>
      </c>
      <c r="AD49" t="s">
        <v>123</v>
      </c>
      <c r="AE49" t="s">
        <v>124</v>
      </c>
      <c r="AF49">
        <v>2022</v>
      </c>
    </row>
    <row r="50" spans="1:32" x14ac:dyDescent="0.25">
      <c r="A50" t="s">
        <v>29</v>
      </c>
      <c r="B50" t="s">
        <v>30</v>
      </c>
      <c r="C50" t="s">
        <v>31</v>
      </c>
      <c r="D50" t="s">
        <v>32</v>
      </c>
      <c r="E50">
        <f>_xlfn.XLOOKUP(Table1[[#This Row],[Location]],'Location analysis'!A:A,'Location analysis'!B:B)</f>
        <v>40.423690999999998</v>
      </c>
      <c r="F50">
        <f>_xlfn.XLOOKUP(Table1[[#This Row],[Location]],'Location analysis'!A:A,'Location analysis'!C:C)</f>
        <v>-74.380831999999998</v>
      </c>
      <c r="G50" t="s">
        <v>125</v>
      </c>
      <c r="H50" t="s">
        <v>97</v>
      </c>
      <c r="I50">
        <v>14533291930</v>
      </c>
      <c r="J50" t="s">
        <v>120</v>
      </c>
      <c r="K50" t="s">
        <v>51</v>
      </c>
      <c r="L50">
        <v>143</v>
      </c>
      <c r="M50">
        <v>2</v>
      </c>
      <c r="N50">
        <v>1</v>
      </c>
      <c r="O50">
        <v>143</v>
      </c>
      <c r="P50">
        <v>2</v>
      </c>
      <c r="Q50">
        <v>1</v>
      </c>
      <c r="R50">
        <v>2</v>
      </c>
      <c r="S50">
        <v>2</v>
      </c>
      <c r="T50" s="1">
        <v>44567</v>
      </c>
      <c r="U50" t="str">
        <f t="shared" si="0"/>
        <v>S. Pellegrino Sparkling Mineral Water</v>
      </c>
      <c r="V50" t="str">
        <f t="shared" si="1"/>
        <v>Water</v>
      </c>
      <c r="W50" t="s">
        <v>97</v>
      </c>
      <c r="X50" t="b">
        <f t="shared" si="3"/>
        <v>1</v>
      </c>
      <c r="Y50">
        <f t="shared" si="2"/>
        <v>2</v>
      </c>
      <c r="Z50" s="2">
        <f t="shared" si="4"/>
        <v>1.3333333333333333</v>
      </c>
      <c r="AA50" t="s">
        <v>125</v>
      </c>
      <c r="AD50" t="s">
        <v>123</v>
      </c>
      <c r="AE50" t="s">
        <v>124</v>
      </c>
      <c r="AF50">
        <v>2022</v>
      </c>
    </row>
    <row r="51" spans="1:32" x14ac:dyDescent="0.25">
      <c r="A51" t="s">
        <v>29</v>
      </c>
      <c r="B51" t="s">
        <v>62</v>
      </c>
      <c r="C51" t="s">
        <v>63</v>
      </c>
      <c r="D51" t="s">
        <v>64</v>
      </c>
      <c r="E51">
        <f>_xlfn.XLOOKUP(Table1[[#This Row],[Location]],'Location analysis'!A:A,'Location analysis'!B:B)</f>
        <v>40.091900000000003</v>
      </c>
      <c r="F51">
        <f>_xlfn.XLOOKUP(Table1[[#This Row],[Location]],'Location analysis'!A:A,'Location analysis'!C:C)</f>
        <v>-74.358699999999999</v>
      </c>
      <c r="G51" t="s">
        <v>84</v>
      </c>
      <c r="H51" t="s">
        <v>43</v>
      </c>
      <c r="I51">
        <v>14533912503</v>
      </c>
      <c r="J51" t="s">
        <v>120</v>
      </c>
      <c r="K51" t="s">
        <v>51</v>
      </c>
      <c r="L51">
        <v>132</v>
      </c>
      <c r="M51">
        <v>2</v>
      </c>
      <c r="N51">
        <v>1</v>
      </c>
      <c r="O51">
        <v>132</v>
      </c>
      <c r="P51">
        <v>2</v>
      </c>
      <c r="Q51">
        <v>1</v>
      </c>
      <c r="R51">
        <v>2</v>
      </c>
      <c r="S51">
        <v>2</v>
      </c>
      <c r="T51" s="1">
        <v>44567</v>
      </c>
      <c r="U51" t="str">
        <f t="shared" si="0"/>
        <v>Wonderful Pistachios - Variety</v>
      </c>
      <c r="V51" t="str">
        <f t="shared" si="1"/>
        <v>Food</v>
      </c>
      <c r="W51" t="s">
        <v>43</v>
      </c>
      <c r="X51" t="b">
        <f t="shared" si="3"/>
        <v>1</v>
      </c>
      <c r="Y51">
        <f t="shared" si="2"/>
        <v>2</v>
      </c>
      <c r="Z51" s="2">
        <f t="shared" si="4"/>
        <v>1.3333333333333333</v>
      </c>
      <c r="AA51" t="s">
        <v>85</v>
      </c>
      <c r="AB51" t="s">
        <v>86</v>
      </c>
      <c r="AD51" t="s">
        <v>123</v>
      </c>
      <c r="AE51" t="s">
        <v>124</v>
      </c>
      <c r="AF51">
        <v>2022</v>
      </c>
    </row>
    <row r="52" spans="1:32" x14ac:dyDescent="0.25">
      <c r="A52" t="s">
        <v>29</v>
      </c>
      <c r="B52" t="s">
        <v>62</v>
      </c>
      <c r="C52" t="s">
        <v>63</v>
      </c>
      <c r="D52" t="s">
        <v>64</v>
      </c>
      <c r="E52">
        <f>_xlfn.XLOOKUP(Table1[[#This Row],[Location]],'Location analysis'!A:A,'Location analysis'!B:B)</f>
        <v>40.091900000000003</v>
      </c>
      <c r="F52">
        <f>_xlfn.XLOOKUP(Table1[[#This Row],[Location]],'Location analysis'!A:A,'Location analysis'!C:C)</f>
        <v>-74.358699999999999</v>
      </c>
      <c r="G52" t="s">
        <v>84</v>
      </c>
      <c r="H52" t="s">
        <v>43</v>
      </c>
      <c r="I52">
        <v>14534190801</v>
      </c>
      <c r="J52" t="s">
        <v>120</v>
      </c>
      <c r="K52" t="s">
        <v>51</v>
      </c>
      <c r="L52">
        <v>132</v>
      </c>
      <c r="M52">
        <v>2</v>
      </c>
      <c r="N52">
        <v>1</v>
      </c>
      <c r="O52">
        <v>132</v>
      </c>
      <c r="P52">
        <v>2</v>
      </c>
      <c r="Q52">
        <v>1</v>
      </c>
      <c r="R52">
        <v>2</v>
      </c>
      <c r="S52">
        <v>2</v>
      </c>
      <c r="T52" s="1">
        <v>44567</v>
      </c>
      <c r="U52" t="str">
        <f t="shared" si="0"/>
        <v>Wonderful Pistachios - Variety</v>
      </c>
      <c r="V52" t="str">
        <f t="shared" si="1"/>
        <v>Food</v>
      </c>
      <c r="W52" t="s">
        <v>43</v>
      </c>
      <c r="X52" t="b">
        <f t="shared" si="3"/>
        <v>1</v>
      </c>
      <c r="Y52">
        <f t="shared" si="2"/>
        <v>2</v>
      </c>
      <c r="Z52" s="2">
        <f t="shared" si="4"/>
        <v>1.3333333333333333</v>
      </c>
      <c r="AA52" t="s">
        <v>85</v>
      </c>
      <c r="AB52" t="s">
        <v>86</v>
      </c>
      <c r="AD52" t="s">
        <v>123</v>
      </c>
      <c r="AE52" t="s">
        <v>124</v>
      </c>
      <c r="AF52">
        <v>2022</v>
      </c>
    </row>
    <row r="53" spans="1:32" x14ac:dyDescent="0.25">
      <c r="A53" t="s">
        <v>29</v>
      </c>
      <c r="B53" t="s">
        <v>62</v>
      </c>
      <c r="C53" t="s">
        <v>63</v>
      </c>
      <c r="D53" t="s">
        <v>64</v>
      </c>
      <c r="E53">
        <f>_xlfn.XLOOKUP(Table1[[#This Row],[Location]],'Location analysis'!A:A,'Location analysis'!B:B)</f>
        <v>40.091900000000003</v>
      </c>
      <c r="F53">
        <f>_xlfn.XLOOKUP(Table1[[#This Row],[Location]],'Location analysis'!A:A,'Location analysis'!C:C)</f>
        <v>-74.358699999999999</v>
      </c>
      <c r="G53" t="s">
        <v>84</v>
      </c>
      <c r="H53" t="s">
        <v>43</v>
      </c>
      <c r="I53">
        <v>14534436227</v>
      </c>
      <c r="J53" t="s">
        <v>120</v>
      </c>
      <c r="K53" t="s">
        <v>51</v>
      </c>
      <c r="L53">
        <v>132</v>
      </c>
      <c r="M53">
        <v>2</v>
      </c>
      <c r="N53">
        <v>1</v>
      </c>
      <c r="O53">
        <v>132</v>
      </c>
      <c r="P53">
        <v>2</v>
      </c>
      <c r="Q53">
        <v>1</v>
      </c>
      <c r="R53">
        <v>2</v>
      </c>
      <c r="S53">
        <v>2</v>
      </c>
      <c r="T53" s="1">
        <v>44567</v>
      </c>
      <c r="U53" t="str">
        <f t="shared" si="0"/>
        <v>Wonderful Pistachios - Variety</v>
      </c>
      <c r="V53" t="str">
        <f t="shared" si="1"/>
        <v>Food</v>
      </c>
      <c r="W53" t="s">
        <v>43</v>
      </c>
      <c r="X53" t="b">
        <f t="shared" si="3"/>
        <v>1</v>
      </c>
      <c r="Y53">
        <f t="shared" si="2"/>
        <v>2</v>
      </c>
      <c r="Z53" s="2">
        <f t="shared" si="4"/>
        <v>1.3333333333333333</v>
      </c>
      <c r="AA53" t="s">
        <v>85</v>
      </c>
      <c r="AB53" t="s">
        <v>86</v>
      </c>
      <c r="AD53" t="s">
        <v>123</v>
      </c>
      <c r="AE53" t="s">
        <v>124</v>
      </c>
      <c r="AF53">
        <v>2022</v>
      </c>
    </row>
    <row r="54" spans="1:32" x14ac:dyDescent="0.25">
      <c r="A54" t="s">
        <v>29</v>
      </c>
      <c r="B54" t="s">
        <v>67</v>
      </c>
      <c r="C54" t="s">
        <v>68</v>
      </c>
      <c r="D54" t="s">
        <v>69</v>
      </c>
      <c r="E54">
        <f>_xlfn.XLOOKUP(Table1[[#This Row],[Location]],'Location analysis'!A:A,'Location analysis'!B:B)</f>
        <v>40.435699999999997</v>
      </c>
      <c r="F54">
        <f>_xlfn.XLOOKUP(Table1[[#This Row],[Location]],'Location analysis'!A:A,'Location analysis'!C:C)</f>
        <v>-74.125200000000007</v>
      </c>
      <c r="G54" t="s">
        <v>126</v>
      </c>
      <c r="H54" t="s">
        <v>43</v>
      </c>
      <c r="I54">
        <v>14534931183</v>
      </c>
      <c r="J54" t="s">
        <v>120</v>
      </c>
      <c r="K54" t="s">
        <v>51</v>
      </c>
      <c r="L54">
        <v>120</v>
      </c>
      <c r="M54">
        <v>1.5</v>
      </c>
      <c r="N54">
        <v>1</v>
      </c>
      <c r="O54">
        <v>120</v>
      </c>
      <c r="P54">
        <v>1.5</v>
      </c>
      <c r="Q54">
        <v>1</v>
      </c>
      <c r="R54">
        <v>1.5</v>
      </c>
      <c r="S54">
        <v>1.5</v>
      </c>
      <c r="T54" s="1">
        <v>44567</v>
      </c>
      <c r="U54" t="str">
        <f t="shared" si="0"/>
        <v>Mini Chips Ahoy</v>
      </c>
      <c r="V54" t="str">
        <f t="shared" si="1"/>
        <v>Food</v>
      </c>
      <c r="W54" t="s">
        <v>43</v>
      </c>
      <c r="X54" t="b">
        <f t="shared" si="3"/>
        <v>1</v>
      </c>
      <c r="Y54">
        <f t="shared" si="2"/>
        <v>1.5</v>
      </c>
      <c r="Z54" s="2">
        <f t="shared" si="4"/>
        <v>1</v>
      </c>
      <c r="AA54" t="s">
        <v>126</v>
      </c>
      <c r="AD54" t="s">
        <v>123</v>
      </c>
      <c r="AE54" t="s">
        <v>124</v>
      </c>
      <c r="AF54">
        <v>2022</v>
      </c>
    </row>
    <row r="55" spans="1:32" x14ac:dyDescent="0.25">
      <c r="A55" t="s">
        <v>29</v>
      </c>
      <c r="B55" t="s">
        <v>67</v>
      </c>
      <c r="C55" t="s">
        <v>68</v>
      </c>
      <c r="D55" t="s">
        <v>69</v>
      </c>
      <c r="E55">
        <f>_xlfn.XLOOKUP(Table1[[#This Row],[Location]],'Location analysis'!A:A,'Location analysis'!B:B)</f>
        <v>40.435699999999997</v>
      </c>
      <c r="F55">
        <f>_xlfn.XLOOKUP(Table1[[#This Row],[Location]],'Location analysis'!A:A,'Location analysis'!C:C)</f>
        <v>-74.125200000000007</v>
      </c>
      <c r="G55" t="s">
        <v>119</v>
      </c>
      <c r="H55" t="s">
        <v>43</v>
      </c>
      <c r="I55">
        <v>14534948803</v>
      </c>
      <c r="J55" t="s">
        <v>120</v>
      </c>
      <c r="K55" t="s">
        <v>51</v>
      </c>
      <c r="L55">
        <v>114</v>
      </c>
      <c r="M55">
        <v>1.5</v>
      </c>
      <c r="N55">
        <v>1</v>
      </c>
      <c r="O55">
        <v>114</v>
      </c>
      <c r="P55">
        <v>1.5</v>
      </c>
      <c r="Q55">
        <v>1</v>
      </c>
      <c r="R55">
        <v>1.5</v>
      </c>
      <c r="S55">
        <v>1.5</v>
      </c>
      <c r="T55" s="1">
        <v>44567</v>
      </c>
      <c r="U55" t="str">
        <f t="shared" si="0"/>
        <v>Cheetos Baked - Flaming Hot</v>
      </c>
      <c r="V55" t="str">
        <f t="shared" si="1"/>
        <v>Food</v>
      </c>
      <c r="W55" t="s">
        <v>43</v>
      </c>
      <c r="X55" t="b">
        <f t="shared" si="3"/>
        <v>1</v>
      </c>
      <c r="Y55">
        <f t="shared" si="2"/>
        <v>1.5</v>
      </c>
      <c r="Z55" s="2">
        <f t="shared" si="4"/>
        <v>1</v>
      </c>
      <c r="AA55" t="s">
        <v>121</v>
      </c>
      <c r="AB55" t="s">
        <v>122</v>
      </c>
      <c r="AD55" t="s">
        <v>123</v>
      </c>
      <c r="AE55" t="s">
        <v>124</v>
      </c>
      <c r="AF55">
        <v>2022</v>
      </c>
    </row>
    <row r="56" spans="1:32" x14ac:dyDescent="0.25">
      <c r="A56" t="s">
        <v>29</v>
      </c>
      <c r="B56" t="s">
        <v>67</v>
      </c>
      <c r="C56" t="s">
        <v>68</v>
      </c>
      <c r="D56" t="s">
        <v>69</v>
      </c>
      <c r="E56">
        <f>_xlfn.XLOOKUP(Table1[[#This Row],[Location]],'Location analysis'!A:A,'Location analysis'!B:B)</f>
        <v>40.435699999999997</v>
      </c>
      <c r="F56">
        <f>_xlfn.XLOOKUP(Table1[[#This Row],[Location]],'Location analysis'!A:A,'Location analysis'!C:C)</f>
        <v>-74.125200000000007</v>
      </c>
      <c r="G56" t="s">
        <v>127</v>
      </c>
      <c r="H56" t="s">
        <v>43</v>
      </c>
      <c r="I56">
        <v>14534949842</v>
      </c>
      <c r="J56" t="s">
        <v>120</v>
      </c>
      <c r="K56" t="s">
        <v>51</v>
      </c>
      <c r="L56">
        <v>136</v>
      </c>
      <c r="M56">
        <v>1.5</v>
      </c>
      <c r="N56">
        <v>1</v>
      </c>
      <c r="O56">
        <v>136</v>
      </c>
      <c r="P56">
        <v>1.5</v>
      </c>
      <c r="Q56">
        <v>1</v>
      </c>
      <c r="R56">
        <v>1.5</v>
      </c>
      <c r="S56">
        <v>1.5</v>
      </c>
      <c r="T56" s="1">
        <v>44567</v>
      </c>
      <c r="U56" t="str">
        <f t="shared" si="0"/>
        <v>Newtons Fig Bar</v>
      </c>
      <c r="V56" t="str">
        <f t="shared" si="1"/>
        <v>Food</v>
      </c>
      <c r="W56" t="s">
        <v>43</v>
      </c>
      <c r="X56" t="b">
        <f t="shared" si="3"/>
        <v>1</v>
      </c>
      <c r="Y56">
        <f t="shared" si="2"/>
        <v>1.5</v>
      </c>
      <c r="Z56" s="2">
        <f t="shared" si="4"/>
        <v>1</v>
      </c>
      <c r="AA56" t="s">
        <v>127</v>
      </c>
      <c r="AD56" t="s">
        <v>123</v>
      </c>
      <c r="AE56" t="s">
        <v>124</v>
      </c>
      <c r="AF56">
        <v>2022</v>
      </c>
    </row>
    <row r="57" spans="1:32" x14ac:dyDescent="0.25">
      <c r="A57" t="s">
        <v>29</v>
      </c>
      <c r="B57" t="s">
        <v>67</v>
      </c>
      <c r="C57" t="s">
        <v>68</v>
      </c>
      <c r="D57" t="s">
        <v>69</v>
      </c>
      <c r="E57">
        <f>_xlfn.XLOOKUP(Table1[[#This Row],[Location]],'Location analysis'!A:A,'Location analysis'!B:B)</f>
        <v>40.435699999999997</v>
      </c>
      <c r="F57">
        <f>_xlfn.XLOOKUP(Table1[[#This Row],[Location]],'Location analysis'!A:A,'Location analysis'!C:C)</f>
        <v>-74.125200000000007</v>
      </c>
      <c r="G57" t="s">
        <v>81</v>
      </c>
      <c r="H57" t="s">
        <v>43</v>
      </c>
      <c r="I57">
        <v>14535309081</v>
      </c>
      <c r="J57" t="s">
        <v>120</v>
      </c>
      <c r="K57" t="s">
        <v>51</v>
      </c>
      <c r="L57">
        <v>134</v>
      </c>
      <c r="M57">
        <v>2</v>
      </c>
      <c r="N57">
        <v>1</v>
      </c>
      <c r="O57">
        <v>134</v>
      </c>
      <c r="P57">
        <v>2</v>
      </c>
      <c r="Q57">
        <v>1</v>
      </c>
      <c r="R57">
        <v>2</v>
      </c>
      <c r="S57">
        <v>2</v>
      </c>
      <c r="T57" s="1">
        <v>44567</v>
      </c>
      <c r="U57" t="str">
        <f t="shared" si="0"/>
        <v>KitKat - Crisp Wafers</v>
      </c>
      <c r="V57" t="str">
        <f t="shared" si="1"/>
        <v>Food</v>
      </c>
      <c r="W57" t="s">
        <v>43</v>
      </c>
      <c r="X57" t="b">
        <f t="shared" si="3"/>
        <v>1</v>
      </c>
      <c r="Y57">
        <f t="shared" si="2"/>
        <v>2</v>
      </c>
      <c r="Z57" s="2">
        <f t="shared" si="4"/>
        <v>1.3333333333333333</v>
      </c>
      <c r="AA57" t="s">
        <v>82</v>
      </c>
      <c r="AB57" t="s">
        <v>83</v>
      </c>
      <c r="AD57" t="s">
        <v>123</v>
      </c>
      <c r="AE57" t="s">
        <v>124</v>
      </c>
      <c r="AF57">
        <v>2022</v>
      </c>
    </row>
    <row r="58" spans="1:32" x14ac:dyDescent="0.25">
      <c r="A58" t="s">
        <v>29</v>
      </c>
      <c r="B58" t="s">
        <v>46</v>
      </c>
      <c r="C58" t="s">
        <v>31</v>
      </c>
      <c r="D58" t="s">
        <v>47</v>
      </c>
      <c r="E58">
        <f>_xlfn.XLOOKUP(Table1[[#This Row],[Location]],'Location analysis'!A:A,'Location analysis'!B:B)</f>
        <v>40.423690999999998</v>
      </c>
      <c r="F58">
        <f>_xlfn.XLOOKUP(Table1[[#This Row],[Location]],'Location analysis'!A:A,'Location analysis'!C:C)</f>
        <v>-74.380831999999998</v>
      </c>
      <c r="G58" t="s">
        <v>128</v>
      </c>
      <c r="H58" t="s">
        <v>43</v>
      </c>
      <c r="I58">
        <v>14535945579</v>
      </c>
      <c r="J58" t="s">
        <v>120</v>
      </c>
      <c r="K58" t="s">
        <v>51</v>
      </c>
      <c r="L58">
        <v>122</v>
      </c>
      <c r="M58">
        <v>1.5</v>
      </c>
      <c r="N58">
        <v>1</v>
      </c>
      <c r="O58">
        <v>122</v>
      </c>
      <c r="P58">
        <v>1.5</v>
      </c>
      <c r="Q58">
        <v>1</v>
      </c>
      <c r="R58">
        <v>1.5</v>
      </c>
      <c r="S58">
        <v>1.5</v>
      </c>
      <c r="T58" s="1">
        <v>44567</v>
      </c>
      <c r="U58" t="str">
        <f t="shared" si="0"/>
        <v>SunChips Multigrain - Salsa</v>
      </c>
      <c r="V58" t="str">
        <f t="shared" si="1"/>
        <v>Food</v>
      </c>
      <c r="W58" t="s">
        <v>43</v>
      </c>
      <c r="X58" t="b">
        <f t="shared" si="3"/>
        <v>1</v>
      </c>
      <c r="Y58">
        <f t="shared" si="2"/>
        <v>1.5</v>
      </c>
      <c r="Z58" s="2">
        <f t="shared" si="4"/>
        <v>1</v>
      </c>
      <c r="AA58" t="s">
        <v>129</v>
      </c>
      <c r="AB58" t="s">
        <v>130</v>
      </c>
      <c r="AD58" t="s">
        <v>123</v>
      </c>
      <c r="AE58" t="s">
        <v>124</v>
      </c>
      <c r="AF58">
        <v>2022</v>
      </c>
    </row>
    <row r="59" spans="1:32" x14ac:dyDescent="0.25">
      <c r="A59" t="s">
        <v>29</v>
      </c>
      <c r="B59" t="s">
        <v>46</v>
      </c>
      <c r="C59" t="s">
        <v>31</v>
      </c>
      <c r="D59" t="s">
        <v>47</v>
      </c>
      <c r="E59">
        <f>_xlfn.XLOOKUP(Table1[[#This Row],[Location]],'Location analysis'!A:A,'Location analysis'!B:B)</f>
        <v>40.423690999999998</v>
      </c>
      <c r="F59">
        <f>_xlfn.XLOOKUP(Table1[[#This Row],[Location]],'Location analysis'!A:A,'Location analysis'!C:C)</f>
        <v>-74.380831999999998</v>
      </c>
      <c r="G59" t="s">
        <v>48</v>
      </c>
      <c r="H59" t="s">
        <v>49</v>
      </c>
      <c r="I59">
        <v>14535978454</v>
      </c>
      <c r="J59" t="s">
        <v>120</v>
      </c>
      <c r="K59" t="s">
        <v>51</v>
      </c>
      <c r="L59">
        <v>146</v>
      </c>
      <c r="M59">
        <v>2.5</v>
      </c>
      <c r="N59">
        <v>1</v>
      </c>
      <c r="O59">
        <v>146</v>
      </c>
      <c r="P59">
        <v>2.5</v>
      </c>
      <c r="Q59">
        <v>1</v>
      </c>
      <c r="R59">
        <v>2.5</v>
      </c>
      <c r="S59">
        <v>2.5</v>
      </c>
      <c r="T59" s="1">
        <v>44567</v>
      </c>
      <c r="U59" t="str">
        <f t="shared" si="0"/>
        <v>Bai Antioxidant - Brasilia BB</v>
      </c>
      <c r="V59" t="str">
        <f t="shared" si="1"/>
        <v>Non Carbonated</v>
      </c>
      <c r="W59" t="s">
        <v>49</v>
      </c>
      <c r="X59" t="b">
        <f t="shared" si="3"/>
        <v>1</v>
      </c>
      <c r="Y59">
        <f t="shared" si="2"/>
        <v>2.5</v>
      </c>
      <c r="Z59" s="2">
        <f t="shared" si="4"/>
        <v>1.6666666666666667</v>
      </c>
      <c r="AA59" t="s">
        <v>52</v>
      </c>
      <c r="AB59" t="s">
        <v>53</v>
      </c>
      <c r="AD59" t="s">
        <v>123</v>
      </c>
      <c r="AE59" t="s">
        <v>124</v>
      </c>
      <c r="AF59">
        <v>2022</v>
      </c>
    </row>
    <row r="60" spans="1:32" x14ac:dyDescent="0.25">
      <c r="A60" t="s">
        <v>29</v>
      </c>
      <c r="B60" t="s">
        <v>67</v>
      </c>
      <c r="C60" t="s">
        <v>68</v>
      </c>
      <c r="D60" t="s">
        <v>69</v>
      </c>
      <c r="E60">
        <f>_xlfn.XLOOKUP(Table1[[#This Row],[Location]],'Location analysis'!A:A,'Location analysis'!B:B)</f>
        <v>40.435699999999997</v>
      </c>
      <c r="F60">
        <f>_xlfn.XLOOKUP(Table1[[#This Row],[Location]],'Location analysis'!A:A,'Location analysis'!C:C)</f>
        <v>-74.125200000000007</v>
      </c>
      <c r="G60" t="s">
        <v>119</v>
      </c>
      <c r="H60" t="s">
        <v>43</v>
      </c>
      <c r="I60">
        <v>14536628655</v>
      </c>
      <c r="J60" t="s">
        <v>131</v>
      </c>
      <c r="K60" t="s">
        <v>51</v>
      </c>
      <c r="L60">
        <v>114</v>
      </c>
      <c r="M60">
        <v>1.5</v>
      </c>
      <c r="N60">
        <v>1</v>
      </c>
      <c r="O60">
        <v>114</v>
      </c>
      <c r="P60">
        <v>1.5</v>
      </c>
      <c r="Q60">
        <v>1</v>
      </c>
      <c r="R60">
        <v>1.5</v>
      </c>
      <c r="S60">
        <v>1.5</v>
      </c>
      <c r="T60" s="1">
        <v>44568</v>
      </c>
      <c r="U60" t="str">
        <f t="shared" si="0"/>
        <v>Cheetos Baked - Flaming Hot</v>
      </c>
      <c r="V60" t="str">
        <f t="shared" si="1"/>
        <v>Food</v>
      </c>
      <c r="W60" t="s">
        <v>43</v>
      </c>
      <c r="X60" t="b">
        <f t="shared" si="3"/>
        <v>1</v>
      </c>
      <c r="Y60">
        <f t="shared" si="2"/>
        <v>1.5</v>
      </c>
      <c r="Z60" s="2">
        <f t="shared" si="4"/>
        <v>1</v>
      </c>
      <c r="AA60" t="s">
        <v>121</v>
      </c>
      <c r="AB60" t="s">
        <v>122</v>
      </c>
      <c r="AD60" t="s">
        <v>132</v>
      </c>
      <c r="AE60" t="s">
        <v>133</v>
      </c>
      <c r="AF60">
        <v>2022</v>
      </c>
    </row>
    <row r="61" spans="1:32" x14ac:dyDescent="0.25">
      <c r="A61" t="s">
        <v>29</v>
      </c>
      <c r="B61" t="s">
        <v>62</v>
      </c>
      <c r="C61" t="s">
        <v>63</v>
      </c>
      <c r="D61" t="s">
        <v>64</v>
      </c>
      <c r="E61">
        <f>_xlfn.XLOOKUP(Table1[[#This Row],[Location]],'Location analysis'!A:A,'Location analysis'!B:B)</f>
        <v>40.091900000000003</v>
      </c>
      <c r="F61">
        <f>_xlfn.XLOOKUP(Table1[[#This Row],[Location]],'Location analysis'!A:A,'Location analysis'!C:C)</f>
        <v>-74.358699999999999</v>
      </c>
      <c r="G61" t="s">
        <v>74</v>
      </c>
      <c r="H61" t="s">
        <v>49</v>
      </c>
      <c r="I61">
        <v>14537349549</v>
      </c>
      <c r="J61" t="s">
        <v>131</v>
      </c>
      <c r="K61" t="s">
        <v>51</v>
      </c>
      <c r="L61">
        <v>145</v>
      </c>
      <c r="M61">
        <v>2.5</v>
      </c>
      <c r="N61">
        <v>1</v>
      </c>
      <c r="O61">
        <v>145</v>
      </c>
      <c r="P61">
        <v>2.5</v>
      </c>
      <c r="Q61">
        <v>1</v>
      </c>
      <c r="R61">
        <v>2.5</v>
      </c>
      <c r="S61">
        <v>2.5</v>
      </c>
      <c r="T61" s="1">
        <v>44568</v>
      </c>
      <c r="U61" t="str">
        <f t="shared" si="0"/>
        <v>Snapple Diet Tea - Lemon</v>
      </c>
      <c r="V61" t="str">
        <f t="shared" si="1"/>
        <v>Non Carbonated</v>
      </c>
      <c r="W61" t="s">
        <v>49</v>
      </c>
      <c r="X61" t="b">
        <f t="shared" si="3"/>
        <v>1</v>
      </c>
      <c r="Y61">
        <f t="shared" si="2"/>
        <v>2.5</v>
      </c>
      <c r="Z61" s="2">
        <f t="shared" si="4"/>
        <v>1.6666666666666667</v>
      </c>
      <c r="AA61" t="s">
        <v>75</v>
      </c>
      <c r="AB61" t="s">
        <v>76</v>
      </c>
      <c r="AD61" t="s">
        <v>132</v>
      </c>
      <c r="AE61" t="s">
        <v>133</v>
      </c>
      <c r="AF61">
        <v>2022</v>
      </c>
    </row>
    <row r="62" spans="1:32" x14ac:dyDescent="0.25">
      <c r="A62" t="s">
        <v>29</v>
      </c>
      <c r="B62" t="s">
        <v>46</v>
      </c>
      <c r="C62" t="s">
        <v>31</v>
      </c>
      <c r="D62" t="s">
        <v>47</v>
      </c>
      <c r="E62">
        <f>_xlfn.XLOOKUP(Table1[[#This Row],[Location]],'Location analysis'!A:A,'Location analysis'!B:B)</f>
        <v>40.423690999999998</v>
      </c>
      <c r="F62">
        <f>_xlfn.XLOOKUP(Table1[[#This Row],[Location]],'Location analysis'!A:A,'Location analysis'!C:C)</f>
        <v>-74.380831999999998</v>
      </c>
      <c r="G62" t="s">
        <v>134</v>
      </c>
      <c r="H62" t="s">
        <v>97</v>
      </c>
      <c r="I62">
        <v>14539507650</v>
      </c>
      <c r="J62" t="s">
        <v>131</v>
      </c>
      <c r="K62" t="s">
        <v>51</v>
      </c>
      <c r="L62">
        <v>142</v>
      </c>
      <c r="M62">
        <v>1.5</v>
      </c>
      <c r="N62">
        <v>1</v>
      </c>
      <c r="O62">
        <v>142</v>
      </c>
      <c r="P62">
        <v>1.5</v>
      </c>
      <c r="Q62">
        <v>1</v>
      </c>
      <c r="R62">
        <v>1.5</v>
      </c>
      <c r="S62">
        <v>1.5</v>
      </c>
      <c r="T62" s="1">
        <v>44568</v>
      </c>
      <c r="U62" t="str">
        <f t="shared" si="0"/>
        <v>Bubly - Grapefruit</v>
      </c>
      <c r="V62" t="str">
        <f t="shared" si="1"/>
        <v>Water</v>
      </c>
      <c r="W62" t="s">
        <v>97</v>
      </c>
      <c r="X62" t="b">
        <f t="shared" si="3"/>
        <v>1</v>
      </c>
      <c r="Y62">
        <f t="shared" si="2"/>
        <v>1.5</v>
      </c>
      <c r="Z62" s="2">
        <f t="shared" si="4"/>
        <v>1</v>
      </c>
      <c r="AA62" t="s">
        <v>135</v>
      </c>
      <c r="AB62" t="s">
        <v>136</v>
      </c>
      <c r="AD62" t="s">
        <v>132</v>
      </c>
      <c r="AE62" t="s">
        <v>133</v>
      </c>
      <c r="AF62">
        <v>2022</v>
      </c>
    </row>
    <row r="63" spans="1:32" x14ac:dyDescent="0.25">
      <c r="A63" t="s">
        <v>29</v>
      </c>
      <c r="B63" t="s">
        <v>46</v>
      </c>
      <c r="C63" t="s">
        <v>31</v>
      </c>
      <c r="D63" t="s">
        <v>47</v>
      </c>
      <c r="E63">
        <f>_xlfn.XLOOKUP(Table1[[#This Row],[Location]],'Location analysis'!A:A,'Location analysis'!B:B)</f>
        <v>40.423690999999998</v>
      </c>
      <c r="F63">
        <f>_xlfn.XLOOKUP(Table1[[#This Row],[Location]],'Location analysis'!A:A,'Location analysis'!C:C)</f>
        <v>-74.380831999999998</v>
      </c>
      <c r="G63" t="s">
        <v>137</v>
      </c>
      <c r="H63" t="s">
        <v>97</v>
      </c>
      <c r="I63">
        <v>14539513305</v>
      </c>
      <c r="J63" t="s">
        <v>131</v>
      </c>
      <c r="K63" t="s">
        <v>51</v>
      </c>
      <c r="L63">
        <v>144</v>
      </c>
      <c r="M63">
        <v>1.5</v>
      </c>
      <c r="N63">
        <v>1</v>
      </c>
      <c r="O63">
        <v>144</v>
      </c>
      <c r="P63">
        <v>1.5</v>
      </c>
      <c r="Q63">
        <v>1</v>
      </c>
      <c r="R63">
        <v>1.5</v>
      </c>
      <c r="S63">
        <v>1.5</v>
      </c>
      <c r="T63" s="1">
        <v>44568</v>
      </c>
      <c r="U63" t="str">
        <f t="shared" si="0"/>
        <v>Poland Springs Water</v>
      </c>
      <c r="V63" t="str">
        <f t="shared" si="1"/>
        <v>Water</v>
      </c>
      <c r="W63" t="s">
        <v>97</v>
      </c>
      <c r="X63" t="b">
        <f t="shared" si="3"/>
        <v>1</v>
      </c>
      <c r="Y63">
        <f t="shared" si="2"/>
        <v>1.5</v>
      </c>
      <c r="Z63" s="2">
        <f t="shared" si="4"/>
        <v>1</v>
      </c>
      <c r="AA63" t="s">
        <v>137</v>
      </c>
      <c r="AD63" t="s">
        <v>132</v>
      </c>
      <c r="AE63" t="s">
        <v>133</v>
      </c>
      <c r="AF63">
        <v>2022</v>
      </c>
    </row>
    <row r="64" spans="1:32" x14ac:dyDescent="0.25">
      <c r="A64" t="s">
        <v>29</v>
      </c>
      <c r="B64" t="s">
        <v>67</v>
      </c>
      <c r="C64" t="s">
        <v>68</v>
      </c>
      <c r="D64" t="s">
        <v>69</v>
      </c>
      <c r="E64">
        <f>_xlfn.XLOOKUP(Table1[[#This Row],[Location]],'Location analysis'!A:A,'Location analysis'!B:B)</f>
        <v>40.435699999999997</v>
      </c>
      <c r="F64">
        <f>_xlfn.XLOOKUP(Table1[[#This Row],[Location]],'Location analysis'!A:A,'Location analysis'!C:C)</f>
        <v>-74.125200000000007</v>
      </c>
      <c r="G64" t="s">
        <v>81</v>
      </c>
      <c r="H64" t="s">
        <v>43</v>
      </c>
      <c r="I64">
        <v>14539683541</v>
      </c>
      <c r="J64" t="s">
        <v>131</v>
      </c>
      <c r="K64" t="s">
        <v>51</v>
      </c>
      <c r="L64">
        <v>134</v>
      </c>
      <c r="M64">
        <v>2</v>
      </c>
      <c r="N64">
        <v>1</v>
      </c>
      <c r="O64">
        <v>134</v>
      </c>
      <c r="P64">
        <v>2</v>
      </c>
      <c r="Q64">
        <v>1</v>
      </c>
      <c r="R64">
        <v>2</v>
      </c>
      <c r="S64">
        <v>2</v>
      </c>
      <c r="T64" s="1">
        <v>44568</v>
      </c>
      <c r="U64" t="str">
        <f t="shared" si="0"/>
        <v>KitKat - Crisp Wafers</v>
      </c>
      <c r="V64" t="str">
        <f t="shared" si="1"/>
        <v>Food</v>
      </c>
      <c r="W64" t="s">
        <v>43</v>
      </c>
      <c r="X64" t="b">
        <f t="shared" si="3"/>
        <v>1</v>
      </c>
      <c r="Y64">
        <f t="shared" si="2"/>
        <v>2</v>
      </c>
      <c r="Z64" s="2">
        <f t="shared" si="4"/>
        <v>1.3333333333333333</v>
      </c>
      <c r="AA64" t="s">
        <v>82</v>
      </c>
      <c r="AB64" t="s">
        <v>83</v>
      </c>
      <c r="AD64" t="s">
        <v>132</v>
      </c>
      <c r="AE64" t="s">
        <v>133</v>
      </c>
      <c r="AF64">
        <v>2022</v>
      </c>
    </row>
    <row r="65" spans="1:32" x14ac:dyDescent="0.25">
      <c r="A65" t="s">
        <v>29</v>
      </c>
      <c r="B65" t="s">
        <v>67</v>
      </c>
      <c r="C65" t="s">
        <v>68</v>
      </c>
      <c r="D65" t="s">
        <v>69</v>
      </c>
      <c r="E65">
        <f>_xlfn.XLOOKUP(Table1[[#This Row],[Location]],'Location analysis'!A:A,'Location analysis'!B:B)</f>
        <v>40.435699999999997</v>
      </c>
      <c r="F65">
        <f>_xlfn.XLOOKUP(Table1[[#This Row],[Location]],'Location analysis'!A:A,'Location analysis'!C:C)</f>
        <v>-74.125200000000007</v>
      </c>
      <c r="G65" t="s">
        <v>106</v>
      </c>
      <c r="H65" t="s">
        <v>43</v>
      </c>
      <c r="I65">
        <v>14540735288</v>
      </c>
      <c r="J65" t="s">
        <v>131</v>
      </c>
      <c r="K65" t="s">
        <v>51</v>
      </c>
      <c r="L65">
        <v>123</v>
      </c>
      <c r="M65">
        <v>1.5</v>
      </c>
      <c r="N65">
        <v>1</v>
      </c>
      <c r="O65">
        <v>123</v>
      </c>
      <c r="P65">
        <v>1.5</v>
      </c>
      <c r="Q65">
        <v>1</v>
      </c>
      <c r="R65">
        <v>1.5</v>
      </c>
      <c r="S65">
        <v>1.5</v>
      </c>
      <c r="T65" s="1">
        <v>44568</v>
      </c>
      <c r="U65" t="str">
        <f t="shared" si="0"/>
        <v>Oreo Mini</v>
      </c>
      <c r="V65" t="str">
        <f t="shared" si="1"/>
        <v>Food</v>
      </c>
      <c r="W65" t="s">
        <v>43</v>
      </c>
      <c r="X65" t="b">
        <f t="shared" si="3"/>
        <v>1</v>
      </c>
      <c r="Y65">
        <f t="shared" si="2"/>
        <v>1.5</v>
      </c>
      <c r="Z65" s="2">
        <f t="shared" si="4"/>
        <v>1</v>
      </c>
      <c r="AA65" t="s">
        <v>106</v>
      </c>
      <c r="AD65" t="s">
        <v>132</v>
      </c>
      <c r="AE65" t="s">
        <v>133</v>
      </c>
      <c r="AF65">
        <v>2022</v>
      </c>
    </row>
    <row r="66" spans="1:32" x14ac:dyDescent="0.25">
      <c r="A66" t="s">
        <v>29</v>
      </c>
      <c r="B66" t="s">
        <v>67</v>
      </c>
      <c r="C66" t="s">
        <v>68</v>
      </c>
      <c r="D66" t="s">
        <v>69</v>
      </c>
      <c r="E66">
        <f>_xlfn.XLOOKUP(Table1[[#This Row],[Location]],'Location analysis'!A:A,'Location analysis'!B:B)</f>
        <v>40.435699999999997</v>
      </c>
      <c r="F66">
        <f>_xlfn.XLOOKUP(Table1[[#This Row],[Location]],'Location analysis'!A:A,'Location analysis'!C:C)</f>
        <v>-74.125200000000007</v>
      </c>
      <c r="G66" t="s">
        <v>106</v>
      </c>
      <c r="H66" t="s">
        <v>43</v>
      </c>
      <c r="I66">
        <v>14540737437</v>
      </c>
      <c r="J66" t="s">
        <v>131</v>
      </c>
      <c r="K66" t="s">
        <v>51</v>
      </c>
      <c r="L66">
        <v>123</v>
      </c>
      <c r="M66">
        <v>1.5</v>
      </c>
      <c r="N66">
        <v>1</v>
      </c>
      <c r="O66">
        <v>123</v>
      </c>
      <c r="P66">
        <v>1.5</v>
      </c>
      <c r="Q66">
        <v>1</v>
      </c>
      <c r="R66">
        <v>1.5</v>
      </c>
      <c r="S66">
        <v>1.5</v>
      </c>
      <c r="T66" s="1">
        <v>44568</v>
      </c>
      <c r="U66" t="str">
        <f t="shared" ref="U66:U129" si="5">IF(G66="","Cell is Blank - Dis-regard",G66)</f>
        <v>Oreo Mini</v>
      </c>
      <c r="V66" t="str">
        <f t="shared" ref="V66:V129" si="6">IF(H66="","Cell is Blank - Dis-regard",H66)</f>
        <v>Food</v>
      </c>
      <c r="W66" t="s">
        <v>43</v>
      </c>
      <c r="X66" t="b">
        <f t="shared" si="3"/>
        <v>1</v>
      </c>
      <c r="Y66">
        <f t="shared" ref="Y66:Y129" si="7">IF(X66="FALSE",M66,M66)</f>
        <v>1.5</v>
      </c>
      <c r="Z66" s="2">
        <f t="shared" si="4"/>
        <v>1</v>
      </c>
      <c r="AA66" t="s">
        <v>106</v>
      </c>
      <c r="AD66" t="s">
        <v>132</v>
      </c>
      <c r="AE66" t="s">
        <v>133</v>
      </c>
      <c r="AF66">
        <v>2022</v>
      </c>
    </row>
    <row r="67" spans="1:32" x14ac:dyDescent="0.25">
      <c r="A67" t="s">
        <v>29</v>
      </c>
      <c r="B67" t="s">
        <v>67</v>
      </c>
      <c r="C67" t="s">
        <v>68</v>
      </c>
      <c r="D67" t="s">
        <v>69</v>
      </c>
      <c r="E67">
        <f>_xlfn.XLOOKUP(Table1[[#This Row],[Location]],'Location analysis'!A:A,'Location analysis'!B:B)</f>
        <v>40.435699999999997</v>
      </c>
      <c r="F67">
        <f>_xlfn.XLOOKUP(Table1[[#This Row],[Location]],'Location analysis'!A:A,'Location analysis'!C:C)</f>
        <v>-74.125200000000007</v>
      </c>
      <c r="G67" t="s">
        <v>42</v>
      </c>
      <c r="H67" t="s">
        <v>43</v>
      </c>
      <c r="I67">
        <v>14541059295</v>
      </c>
      <c r="J67" t="s">
        <v>138</v>
      </c>
      <c r="K67" t="s">
        <v>51</v>
      </c>
      <c r="L67">
        <v>121</v>
      </c>
      <c r="M67">
        <v>1.5</v>
      </c>
      <c r="N67">
        <v>1</v>
      </c>
      <c r="O67">
        <v>121</v>
      </c>
      <c r="P67">
        <v>1.5</v>
      </c>
      <c r="Q67">
        <v>1</v>
      </c>
      <c r="R67">
        <v>1.5</v>
      </c>
      <c r="S67">
        <v>1.5</v>
      </c>
      <c r="T67" s="1">
        <v>44569</v>
      </c>
      <c r="U67" t="str">
        <f t="shared" si="5"/>
        <v>Takis - Hot Chilli Pepper &amp; Lime</v>
      </c>
      <c r="V67" t="str">
        <f t="shared" si="6"/>
        <v>Food</v>
      </c>
      <c r="W67" t="s">
        <v>43</v>
      </c>
      <c r="X67" t="b">
        <f t="shared" ref="X67:X130" si="8">M67=P67</f>
        <v>1</v>
      </c>
      <c r="Y67">
        <f t="shared" si="7"/>
        <v>1.5</v>
      </c>
      <c r="Z67" s="2">
        <f t="shared" ref="Z67:Z130" si="9">Y67/1.5</f>
        <v>1</v>
      </c>
      <c r="AA67" t="s">
        <v>44</v>
      </c>
      <c r="AB67" t="s">
        <v>45</v>
      </c>
      <c r="AD67" t="s">
        <v>40</v>
      </c>
      <c r="AE67" t="s">
        <v>139</v>
      </c>
      <c r="AF67">
        <v>2022</v>
      </c>
    </row>
    <row r="68" spans="1:32" x14ac:dyDescent="0.25">
      <c r="A68" t="s">
        <v>29</v>
      </c>
      <c r="B68" t="s">
        <v>67</v>
      </c>
      <c r="C68" t="s">
        <v>68</v>
      </c>
      <c r="D68" t="s">
        <v>69</v>
      </c>
      <c r="E68">
        <f>_xlfn.XLOOKUP(Table1[[#This Row],[Location]],'Location analysis'!A:A,'Location analysis'!B:B)</f>
        <v>40.435699999999997</v>
      </c>
      <c r="F68">
        <f>_xlfn.XLOOKUP(Table1[[#This Row],[Location]],'Location analysis'!A:A,'Location analysis'!C:C)</f>
        <v>-74.125200000000007</v>
      </c>
      <c r="G68" t="s">
        <v>42</v>
      </c>
      <c r="H68" t="s">
        <v>43</v>
      </c>
      <c r="I68">
        <v>14541060237</v>
      </c>
      <c r="J68" t="s">
        <v>138</v>
      </c>
      <c r="K68" t="s">
        <v>51</v>
      </c>
      <c r="L68">
        <v>121</v>
      </c>
      <c r="M68">
        <v>1.5</v>
      </c>
      <c r="N68">
        <v>1</v>
      </c>
      <c r="O68">
        <v>121</v>
      </c>
      <c r="P68">
        <v>1.5</v>
      </c>
      <c r="Q68">
        <v>1</v>
      </c>
      <c r="R68">
        <v>1.5</v>
      </c>
      <c r="S68">
        <v>1.5</v>
      </c>
      <c r="T68" s="1">
        <v>44569</v>
      </c>
      <c r="U68" t="str">
        <f t="shared" si="5"/>
        <v>Takis - Hot Chilli Pepper &amp; Lime</v>
      </c>
      <c r="V68" t="str">
        <f t="shared" si="6"/>
        <v>Food</v>
      </c>
      <c r="W68" t="s">
        <v>43</v>
      </c>
      <c r="X68" t="b">
        <f t="shared" si="8"/>
        <v>1</v>
      </c>
      <c r="Y68">
        <f t="shared" si="7"/>
        <v>1.5</v>
      </c>
      <c r="Z68" s="2">
        <f t="shared" si="9"/>
        <v>1</v>
      </c>
      <c r="AA68" t="s">
        <v>44</v>
      </c>
      <c r="AB68" t="s">
        <v>45</v>
      </c>
      <c r="AD68" t="s">
        <v>40</v>
      </c>
      <c r="AE68" t="s">
        <v>139</v>
      </c>
      <c r="AF68">
        <v>2022</v>
      </c>
    </row>
    <row r="69" spans="1:32" x14ac:dyDescent="0.25">
      <c r="A69" t="s">
        <v>29</v>
      </c>
      <c r="B69" t="s">
        <v>30</v>
      </c>
      <c r="C69" t="s">
        <v>31</v>
      </c>
      <c r="D69" t="s">
        <v>32</v>
      </c>
      <c r="E69">
        <f>_xlfn.XLOOKUP(Table1[[#This Row],[Location]],'Location analysis'!A:A,'Location analysis'!B:B)</f>
        <v>40.423690999999998</v>
      </c>
      <c r="F69">
        <f>_xlfn.XLOOKUP(Table1[[#This Row],[Location]],'Location analysis'!A:A,'Location analysis'!C:C)</f>
        <v>-74.380831999999998</v>
      </c>
      <c r="G69" t="s">
        <v>140</v>
      </c>
      <c r="H69" t="s">
        <v>43</v>
      </c>
      <c r="I69">
        <v>14541788105</v>
      </c>
      <c r="J69" t="s">
        <v>138</v>
      </c>
      <c r="K69" t="s">
        <v>36</v>
      </c>
      <c r="L69">
        <v>124</v>
      </c>
      <c r="M69">
        <v>1.25</v>
      </c>
      <c r="N69">
        <v>1</v>
      </c>
      <c r="O69">
        <v>124</v>
      </c>
      <c r="P69">
        <v>1.25</v>
      </c>
      <c r="Q69">
        <v>1</v>
      </c>
      <c r="R69">
        <v>1.25</v>
      </c>
      <c r="S69">
        <v>1.25</v>
      </c>
      <c r="T69" s="1">
        <v>44569</v>
      </c>
      <c r="U69" t="str">
        <f t="shared" si="5"/>
        <v>Chum Fruit Bites - Mango/Strawberry</v>
      </c>
      <c r="V69" t="str">
        <f t="shared" si="6"/>
        <v>Food</v>
      </c>
      <c r="W69" t="s">
        <v>43</v>
      </c>
      <c r="X69" t="b">
        <f t="shared" si="8"/>
        <v>1</v>
      </c>
      <c r="Y69">
        <f t="shared" si="7"/>
        <v>1.25</v>
      </c>
      <c r="Z69" s="2">
        <f t="shared" si="9"/>
        <v>0.83333333333333337</v>
      </c>
      <c r="AA69" t="s">
        <v>141</v>
      </c>
      <c r="AB69" t="s">
        <v>142</v>
      </c>
      <c r="AD69" t="s">
        <v>40</v>
      </c>
      <c r="AE69" t="s">
        <v>139</v>
      </c>
      <c r="AF69">
        <v>2022</v>
      </c>
    </row>
    <row r="70" spans="1:32" x14ac:dyDescent="0.25">
      <c r="A70" t="s">
        <v>29</v>
      </c>
      <c r="B70" t="s">
        <v>30</v>
      </c>
      <c r="C70" t="s">
        <v>31</v>
      </c>
      <c r="D70" t="s">
        <v>32</v>
      </c>
      <c r="E70">
        <f>_xlfn.XLOOKUP(Table1[[#This Row],[Location]],'Location analysis'!A:A,'Location analysis'!B:B)</f>
        <v>40.423690999999998</v>
      </c>
      <c r="F70">
        <f>_xlfn.XLOOKUP(Table1[[#This Row],[Location]],'Location analysis'!A:A,'Location analysis'!C:C)</f>
        <v>-74.380831999999998</v>
      </c>
      <c r="G70" t="s">
        <v>143</v>
      </c>
      <c r="H70" t="s">
        <v>49</v>
      </c>
      <c r="I70">
        <v>14542451941</v>
      </c>
      <c r="J70" t="s">
        <v>138</v>
      </c>
      <c r="K70" t="s">
        <v>51</v>
      </c>
      <c r="L70">
        <v>145</v>
      </c>
      <c r="M70">
        <v>2.5</v>
      </c>
      <c r="N70">
        <v>1</v>
      </c>
      <c r="O70">
        <v>145</v>
      </c>
      <c r="P70">
        <v>2.5</v>
      </c>
      <c r="Q70">
        <v>1</v>
      </c>
      <c r="R70">
        <v>2.5</v>
      </c>
      <c r="S70">
        <v>2.5</v>
      </c>
      <c r="T70" s="1">
        <v>44569</v>
      </c>
      <c r="U70" t="str">
        <f t="shared" si="5"/>
        <v>Snapple Diet Tea - Raspberry</v>
      </c>
      <c r="V70" t="str">
        <f t="shared" si="6"/>
        <v>Non Carbonated</v>
      </c>
      <c r="W70" t="s">
        <v>49</v>
      </c>
      <c r="X70" t="b">
        <f t="shared" si="8"/>
        <v>1</v>
      </c>
      <c r="Y70">
        <f t="shared" si="7"/>
        <v>2.5</v>
      </c>
      <c r="Z70" s="2">
        <f t="shared" si="9"/>
        <v>1.6666666666666667</v>
      </c>
      <c r="AA70" t="s">
        <v>75</v>
      </c>
      <c r="AB70" t="s">
        <v>144</v>
      </c>
      <c r="AD70" t="s">
        <v>40</v>
      </c>
      <c r="AE70" t="s">
        <v>139</v>
      </c>
      <c r="AF70">
        <v>2022</v>
      </c>
    </row>
    <row r="71" spans="1:32" x14ac:dyDescent="0.25">
      <c r="A71" t="s">
        <v>29</v>
      </c>
      <c r="B71" t="s">
        <v>46</v>
      </c>
      <c r="C71" t="s">
        <v>31</v>
      </c>
      <c r="D71" t="s">
        <v>47</v>
      </c>
      <c r="E71">
        <f>_xlfn.XLOOKUP(Table1[[#This Row],[Location]],'Location analysis'!A:A,'Location analysis'!B:B)</f>
        <v>40.423690999999998</v>
      </c>
      <c r="F71">
        <f>_xlfn.XLOOKUP(Table1[[#This Row],[Location]],'Location analysis'!A:A,'Location analysis'!C:C)</f>
        <v>-74.380831999999998</v>
      </c>
      <c r="G71" t="s">
        <v>145</v>
      </c>
      <c r="H71" t="s">
        <v>49</v>
      </c>
      <c r="I71">
        <v>14542482305</v>
      </c>
      <c r="J71" t="s">
        <v>138</v>
      </c>
      <c r="K71" t="s">
        <v>51</v>
      </c>
      <c r="L71">
        <v>148</v>
      </c>
      <c r="M71">
        <v>2.5</v>
      </c>
      <c r="N71">
        <v>1</v>
      </c>
      <c r="O71">
        <v>148</v>
      </c>
      <c r="P71">
        <v>2.5</v>
      </c>
      <c r="Q71">
        <v>1</v>
      </c>
      <c r="R71">
        <v>2.5</v>
      </c>
      <c r="S71">
        <v>2.5</v>
      </c>
      <c r="T71" s="1">
        <v>44569</v>
      </c>
      <c r="U71" t="str">
        <f t="shared" si="5"/>
        <v>Zevia Zero Calorie Energy - Mango Ginger</v>
      </c>
      <c r="V71" t="str">
        <f t="shared" si="6"/>
        <v>Non Carbonated</v>
      </c>
      <c r="W71" t="s">
        <v>49</v>
      </c>
      <c r="X71" t="b">
        <f t="shared" si="8"/>
        <v>1</v>
      </c>
      <c r="Y71">
        <f t="shared" si="7"/>
        <v>2.5</v>
      </c>
      <c r="Z71" s="2">
        <f t="shared" si="9"/>
        <v>1.6666666666666667</v>
      </c>
      <c r="AA71" t="s">
        <v>146</v>
      </c>
      <c r="AB71" t="s">
        <v>147</v>
      </c>
      <c r="AD71" t="s">
        <v>40</v>
      </c>
      <c r="AE71" t="s">
        <v>139</v>
      </c>
      <c r="AF71">
        <v>2022</v>
      </c>
    </row>
    <row r="72" spans="1:32" x14ac:dyDescent="0.25">
      <c r="A72" t="s">
        <v>29</v>
      </c>
      <c r="B72" t="s">
        <v>46</v>
      </c>
      <c r="C72" t="s">
        <v>31</v>
      </c>
      <c r="D72" t="s">
        <v>47</v>
      </c>
      <c r="E72">
        <f>_xlfn.XLOOKUP(Table1[[#This Row],[Location]],'Location analysis'!A:A,'Location analysis'!B:B)</f>
        <v>40.423690999999998</v>
      </c>
      <c r="F72">
        <f>_xlfn.XLOOKUP(Table1[[#This Row],[Location]],'Location analysis'!A:A,'Location analysis'!C:C)</f>
        <v>-74.380831999999998</v>
      </c>
      <c r="G72" t="s">
        <v>137</v>
      </c>
      <c r="H72" t="s">
        <v>97</v>
      </c>
      <c r="I72">
        <v>14542483837</v>
      </c>
      <c r="J72" t="s">
        <v>138</v>
      </c>
      <c r="K72" t="s">
        <v>51</v>
      </c>
      <c r="L72">
        <v>144</v>
      </c>
      <c r="M72">
        <v>1.5</v>
      </c>
      <c r="N72">
        <v>1</v>
      </c>
      <c r="O72">
        <v>144</v>
      </c>
      <c r="P72">
        <v>1.5</v>
      </c>
      <c r="Q72">
        <v>1</v>
      </c>
      <c r="R72">
        <v>1.5</v>
      </c>
      <c r="S72">
        <v>1.5</v>
      </c>
      <c r="T72" s="1">
        <v>44569</v>
      </c>
      <c r="U72" t="str">
        <f t="shared" si="5"/>
        <v>Poland Springs Water</v>
      </c>
      <c r="V72" t="str">
        <f t="shared" si="6"/>
        <v>Water</v>
      </c>
      <c r="W72" t="s">
        <v>97</v>
      </c>
      <c r="X72" t="b">
        <f t="shared" si="8"/>
        <v>1</v>
      </c>
      <c r="Y72">
        <f t="shared" si="7"/>
        <v>1.5</v>
      </c>
      <c r="Z72" s="2">
        <f t="shared" si="9"/>
        <v>1</v>
      </c>
      <c r="AA72" t="s">
        <v>137</v>
      </c>
      <c r="AD72" t="s">
        <v>40</v>
      </c>
      <c r="AE72" t="s">
        <v>139</v>
      </c>
      <c r="AF72">
        <v>2022</v>
      </c>
    </row>
    <row r="73" spans="1:32" x14ac:dyDescent="0.25">
      <c r="A73" t="s">
        <v>29</v>
      </c>
      <c r="B73" t="s">
        <v>62</v>
      </c>
      <c r="C73" t="s">
        <v>63</v>
      </c>
      <c r="D73" t="s">
        <v>64</v>
      </c>
      <c r="E73">
        <f>_xlfn.XLOOKUP(Table1[[#This Row],[Location]],'Location analysis'!A:A,'Location analysis'!B:B)</f>
        <v>40.091900000000003</v>
      </c>
      <c r="F73">
        <f>_xlfn.XLOOKUP(Table1[[#This Row],[Location]],'Location analysis'!A:A,'Location analysis'!C:C)</f>
        <v>-74.358699999999999</v>
      </c>
      <c r="G73" t="s">
        <v>148</v>
      </c>
      <c r="H73" t="s">
        <v>49</v>
      </c>
      <c r="I73">
        <v>14542819137</v>
      </c>
      <c r="J73" t="s">
        <v>138</v>
      </c>
      <c r="K73" t="s">
        <v>51</v>
      </c>
      <c r="L73">
        <v>142</v>
      </c>
      <c r="M73">
        <v>1.5</v>
      </c>
      <c r="N73">
        <v>1</v>
      </c>
      <c r="O73">
        <v>142</v>
      </c>
      <c r="P73">
        <v>1.5</v>
      </c>
      <c r="Q73">
        <v>1</v>
      </c>
      <c r="R73">
        <v>1.5</v>
      </c>
      <c r="S73">
        <v>1.5</v>
      </c>
      <c r="T73" s="1">
        <v>44569</v>
      </c>
      <c r="U73" t="str">
        <f t="shared" si="5"/>
        <v>V8 Vegetable Juice - Original</v>
      </c>
      <c r="V73" t="str">
        <f t="shared" si="6"/>
        <v>Non Carbonated</v>
      </c>
      <c r="W73" t="s">
        <v>49</v>
      </c>
      <c r="X73" t="b">
        <f t="shared" si="8"/>
        <v>1</v>
      </c>
      <c r="Y73">
        <f t="shared" si="7"/>
        <v>1.5</v>
      </c>
      <c r="Z73" s="2">
        <f t="shared" si="9"/>
        <v>1</v>
      </c>
      <c r="AA73" t="s">
        <v>149</v>
      </c>
      <c r="AB73" t="s">
        <v>150</v>
      </c>
      <c r="AD73" t="s">
        <v>40</v>
      </c>
      <c r="AE73" t="s">
        <v>139</v>
      </c>
      <c r="AF73">
        <v>2022</v>
      </c>
    </row>
    <row r="74" spans="1:32" x14ac:dyDescent="0.25">
      <c r="A74" t="s">
        <v>29</v>
      </c>
      <c r="B74" t="s">
        <v>62</v>
      </c>
      <c r="C74" t="s">
        <v>63</v>
      </c>
      <c r="D74" t="s">
        <v>64</v>
      </c>
      <c r="E74">
        <f>_xlfn.XLOOKUP(Table1[[#This Row],[Location]],'Location analysis'!A:A,'Location analysis'!B:B)</f>
        <v>40.091900000000003</v>
      </c>
      <c r="F74">
        <f>_xlfn.XLOOKUP(Table1[[#This Row],[Location]],'Location analysis'!A:A,'Location analysis'!C:C)</f>
        <v>-74.358699999999999</v>
      </c>
      <c r="G74" t="s">
        <v>151</v>
      </c>
      <c r="H74" t="s">
        <v>97</v>
      </c>
      <c r="I74">
        <v>14542825549</v>
      </c>
      <c r="J74" t="s">
        <v>138</v>
      </c>
      <c r="K74" t="s">
        <v>51</v>
      </c>
      <c r="L74">
        <v>148</v>
      </c>
      <c r="M74">
        <v>2</v>
      </c>
      <c r="N74">
        <v>1</v>
      </c>
      <c r="O74">
        <v>148</v>
      </c>
      <c r="P74">
        <v>2</v>
      </c>
      <c r="Q74">
        <v>1</v>
      </c>
      <c r="R74">
        <v>2</v>
      </c>
      <c r="S74">
        <v>2</v>
      </c>
      <c r="T74" s="1">
        <v>44569</v>
      </c>
      <c r="U74" t="str">
        <f t="shared" si="5"/>
        <v>BodyArmor LYTE  - Peach Mango</v>
      </c>
      <c r="V74" t="str">
        <f t="shared" si="6"/>
        <v>Water</v>
      </c>
      <c r="W74" t="s">
        <v>97</v>
      </c>
      <c r="X74" t="b">
        <f t="shared" si="8"/>
        <v>1</v>
      </c>
      <c r="Y74">
        <f t="shared" si="7"/>
        <v>2</v>
      </c>
      <c r="Z74" s="2">
        <f t="shared" si="9"/>
        <v>1.3333333333333333</v>
      </c>
      <c r="AA74" t="s">
        <v>152</v>
      </c>
      <c r="AB74" t="s">
        <v>153</v>
      </c>
      <c r="AD74" t="s">
        <v>40</v>
      </c>
      <c r="AE74" t="s">
        <v>139</v>
      </c>
      <c r="AF74">
        <v>2022</v>
      </c>
    </row>
    <row r="75" spans="1:32" x14ac:dyDescent="0.25">
      <c r="A75" t="s">
        <v>29</v>
      </c>
      <c r="B75" t="s">
        <v>30</v>
      </c>
      <c r="C75" t="s">
        <v>31</v>
      </c>
      <c r="D75" t="s">
        <v>32</v>
      </c>
      <c r="E75">
        <f>_xlfn.XLOOKUP(Table1[[#This Row],[Location]],'Location analysis'!A:A,'Location analysis'!B:B)</f>
        <v>40.423690999999998</v>
      </c>
      <c r="F75">
        <f>_xlfn.XLOOKUP(Table1[[#This Row],[Location]],'Location analysis'!A:A,'Location analysis'!C:C)</f>
        <v>-74.380831999999998</v>
      </c>
      <c r="G75" t="s">
        <v>154</v>
      </c>
      <c r="H75" t="s">
        <v>43</v>
      </c>
      <c r="I75">
        <v>14543096083</v>
      </c>
      <c r="J75" t="s">
        <v>138</v>
      </c>
      <c r="K75" t="s">
        <v>51</v>
      </c>
      <c r="L75">
        <v>125</v>
      </c>
      <c r="M75">
        <v>1.5</v>
      </c>
      <c r="N75">
        <v>1</v>
      </c>
      <c r="O75">
        <v>125</v>
      </c>
      <c r="P75">
        <v>1.5</v>
      </c>
      <c r="Q75">
        <v>1</v>
      </c>
      <c r="R75">
        <v>1.5</v>
      </c>
      <c r="S75">
        <v>1.5</v>
      </c>
      <c r="T75" s="1">
        <v>44569</v>
      </c>
      <c r="U75" t="str">
        <f t="shared" si="5"/>
        <v>SunChips Multigrain - Harvest Cheddar</v>
      </c>
      <c r="V75" t="str">
        <f t="shared" si="6"/>
        <v>Food</v>
      </c>
      <c r="W75" t="s">
        <v>43</v>
      </c>
      <c r="X75" t="b">
        <f t="shared" si="8"/>
        <v>1</v>
      </c>
      <c r="Y75">
        <f t="shared" si="7"/>
        <v>1.5</v>
      </c>
      <c r="Z75" s="2">
        <f t="shared" si="9"/>
        <v>1</v>
      </c>
      <c r="AA75" t="s">
        <v>129</v>
      </c>
      <c r="AB75" t="s">
        <v>155</v>
      </c>
      <c r="AD75" t="s">
        <v>40</v>
      </c>
      <c r="AE75" t="s">
        <v>139</v>
      </c>
      <c r="AF75">
        <v>2022</v>
      </c>
    </row>
    <row r="76" spans="1:32" x14ac:dyDescent="0.25">
      <c r="A76" t="s">
        <v>29</v>
      </c>
      <c r="B76" t="s">
        <v>30</v>
      </c>
      <c r="C76" t="s">
        <v>31</v>
      </c>
      <c r="D76" t="s">
        <v>32</v>
      </c>
      <c r="E76">
        <f>_xlfn.XLOOKUP(Table1[[#This Row],[Location]],'Location analysis'!A:A,'Location analysis'!B:B)</f>
        <v>40.423690999999998</v>
      </c>
      <c r="F76">
        <f>_xlfn.XLOOKUP(Table1[[#This Row],[Location]],'Location analysis'!A:A,'Location analysis'!C:C)</f>
        <v>-74.380831999999998</v>
      </c>
      <c r="G76" t="s">
        <v>154</v>
      </c>
      <c r="H76" t="s">
        <v>43</v>
      </c>
      <c r="I76">
        <v>14543096516</v>
      </c>
      <c r="J76" t="s">
        <v>138</v>
      </c>
      <c r="K76" t="s">
        <v>51</v>
      </c>
      <c r="L76">
        <v>125</v>
      </c>
      <c r="M76">
        <v>1.5</v>
      </c>
      <c r="N76">
        <v>1</v>
      </c>
      <c r="O76">
        <v>125</v>
      </c>
      <c r="P76">
        <v>1.5</v>
      </c>
      <c r="Q76">
        <v>1</v>
      </c>
      <c r="R76">
        <v>1.5</v>
      </c>
      <c r="S76">
        <v>1.5</v>
      </c>
      <c r="T76" s="1">
        <v>44569</v>
      </c>
      <c r="U76" t="str">
        <f t="shared" si="5"/>
        <v>SunChips Multigrain - Harvest Cheddar</v>
      </c>
      <c r="V76" t="str">
        <f t="shared" si="6"/>
        <v>Food</v>
      </c>
      <c r="W76" t="s">
        <v>43</v>
      </c>
      <c r="X76" t="b">
        <f t="shared" si="8"/>
        <v>1</v>
      </c>
      <c r="Y76">
        <f t="shared" si="7"/>
        <v>1.5</v>
      </c>
      <c r="Z76" s="2">
        <f t="shared" si="9"/>
        <v>1</v>
      </c>
      <c r="AA76" t="s">
        <v>129</v>
      </c>
      <c r="AB76" t="s">
        <v>155</v>
      </c>
      <c r="AD76" t="s">
        <v>40</v>
      </c>
      <c r="AE76" t="s">
        <v>139</v>
      </c>
      <c r="AF76">
        <v>2022</v>
      </c>
    </row>
    <row r="77" spans="1:32" x14ac:dyDescent="0.25">
      <c r="A77" t="s">
        <v>29</v>
      </c>
      <c r="B77" t="s">
        <v>30</v>
      </c>
      <c r="C77" t="s">
        <v>31</v>
      </c>
      <c r="D77" t="s">
        <v>32</v>
      </c>
      <c r="E77">
        <f>_xlfn.XLOOKUP(Table1[[#This Row],[Location]],'Location analysis'!A:A,'Location analysis'!B:B)</f>
        <v>40.423690999999998</v>
      </c>
      <c r="F77">
        <f>_xlfn.XLOOKUP(Table1[[#This Row],[Location]],'Location analysis'!A:A,'Location analysis'!C:C)</f>
        <v>-74.380831999999998</v>
      </c>
      <c r="G77" t="s">
        <v>156</v>
      </c>
      <c r="H77" t="s">
        <v>43</v>
      </c>
      <c r="I77">
        <v>14543336255</v>
      </c>
      <c r="J77" t="s">
        <v>138</v>
      </c>
      <c r="K77" t="s">
        <v>36</v>
      </c>
      <c r="L77">
        <v>110</v>
      </c>
      <c r="M77">
        <v>1.5</v>
      </c>
      <c r="N77">
        <v>1</v>
      </c>
      <c r="O77">
        <v>110</v>
      </c>
      <c r="P77">
        <v>1.5</v>
      </c>
      <c r="Q77">
        <v>1</v>
      </c>
      <c r="R77">
        <v>1.5</v>
      </c>
      <c r="S77">
        <v>1.5</v>
      </c>
      <c r="T77" s="1">
        <v>44569</v>
      </c>
      <c r="U77" t="str">
        <f t="shared" si="5"/>
        <v>Good Health Veggie Stix - Sea Salt</v>
      </c>
      <c r="V77" t="str">
        <f t="shared" si="6"/>
        <v>Food</v>
      </c>
      <c r="W77" t="s">
        <v>43</v>
      </c>
      <c r="X77" t="b">
        <f t="shared" si="8"/>
        <v>1</v>
      </c>
      <c r="Y77">
        <f t="shared" si="7"/>
        <v>1.5</v>
      </c>
      <c r="Z77" s="2">
        <f t="shared" si="9"/>
        <v>1</v>
      </c>
      <c r="AA77" t="s">
        <v>117</v>
      </c>
      <c r="AB77" t="s">
        <v>157</v>
      </c>
      <c r="AD77" t="s">
        <v>40</v>
      </c>
      <c r="AE77" t="s">
        <v>139</v>
      </c>
      <c r="AF77">
        <v>2022</v>
      </c>
    </row>
    <row r="78" spans="1:32" x14ac:dyDescent="0.25">
      <c r="A78" t="s">
        <v>29</v>
      </c>
      <c r="B78" t="s">
        <v>62</v>
      </c>
      <c r="C78" t="s">
        <v>63</v>
      </c>
      <c r="D78" t="s">
        <v>64</v>
      </c>
      <c r="E78">
        <f>_xlfn.XLOOKUP(Table1[[#This Row],[Location]],'Location analysis'!A:A,'Location analysis'!B:B)</f>
        <v>40.091900000000003</v>
      </c>
      <c r="F78">
        <f>_xlfn.XLOOKUP(Table1[[#This Row],[Location]],'Location analysis'!A:A,'Location analysis'!C:C)</f>
        <v>-74.358699999999999</v>
      </c>
      <c r="G78" t="s">
        <v>156</v>
      </c>
      <c r="H78" t="s">
        <v>43</v>
      </c>
      <c r="I78">
        <v>14544244171</v>
      </c>
      <c r="J78" t="s">
        <v>158</v>
      </c>
      <c r="K78" t="s">
        <v>51</v>
      </c>
      <c r="L78">
        <v>113</v>
      </c>
      <c r="M78">
        <v>1.5</v>
      </c>
      <c r="N78">
        <v>1</v>
      </c>
      <c r="O78">
        <v>113</v>
      </c>
      <c r="P78">
        <v>1.5</v>
      </c>
      <c r="Q78">
        <v>1</v>
      </c>
      <c r="R78">
        <v>1.5</v>
      </c>
      <c r="S78">
        <v>1.5</v>
      </c>
      <c r="T78" s="1">
        <v>44570</v>
      </c>
      <c r="U78" t="str">
        <f t="shared" si="5"/>
        <v>Good Health Veggie Stix - Sea Salt</v>
      </c>
      <c r="V78" t="str">
        <f t="shared" si="6"/>
        <v>Food</v>
      </c>
      <c r="W78" t="s">
        <v>43</v>
      </c>
      <c r="X78" t="b">
        <f t="shared" si="8"/>
        <v>1</v>
      </c>
      <c r="Y78">
        <f t="shared" si="7"/>
        <v>1.5</v>
      </c>
      <c r="Z78" s="2">
        <f t="shared" si="9"/>
        <v>1</v>
      </c>
      <c r="AA78" t="s">
        <v>117</v>
      </c>
      <c r="AB78" t="s">
        <v>157</v>
      </c>
      <c r="AD78" t="s">
        <v>54</v>
      </c>
      <c r="AE78" t="s">
        <v>159</v>
      </c>
      <c r="AF78">
        <v>2022</v>
      </c>
    </row>
    <row r="79" spans="1:32" x14ac:dyDescent="0.25">
      <c r="A79" t="s">
        <v>29</v>
      </c>
      <c r="B79" t="s">
        <v>46</v>
      </c>
      <c r="C79" t="s">
        <v>31</v>
      </c>
      <c r="D79" t="s">
        <v>47</v>
      </c>
      <c r="E79">
        <f>_xlfn.XLOOKUP(Table1[[#This Row],[Location]],'Location analysis'!A:A,'Location analysis'!B:B)</f>
        <v>40.423690999999998</v>
      </c>
      <c r="F79">
        <f>_xlfn.XLOOKUP(Table1[[#This Row],[Location]],'Location analysis'!A:A,'Location analysis'!C:C)</f>
        <v>-74.380831999999998</v>
      </c>
      <c r="G79" t="s">
        <v>160</v>
      </c>
      <c r="H79" t="s">
        <v>49</v>
      </c>
      <c r="I79">
        <v>14545364044</v>
      </c>
      <c r="J79" t="s">
        <v>158</v>
      </c>
      <c r="K79" t="s">
        <v>51</v>
      </c>
      <c r="L79">
        <v>143</v>
      </c>
      <c r="M79">
        <v>2.5</v>
      </c>
      <c r="N79">
        <v>1</v>
      </c>
      <c r="O79">
        <v>143</v>
      </c>
      <c r="P79">
        <v>2.5</v>
      </c>
      <c r="Q79">
        <v>1</v>
      </c>
      <c r="R79">
        <v>2.5</v>
      </c>
      <c r="S79">
        <v>2.5</v>
      </c>
      <c r="T79" s="1">
        <v>44570</v>
      </c>
      <c r="U79" t="str">
        <f t="shared" si="5"/>
        <v>Snapple Diet Tea - Peach Tea</v>
      </c>
      <c r="V79" t="str">
        <f t="shared" si="6"/>
        <v>Non Carbonated</v>
      </c>
      <c r="W79" t="s">
        <v>49</v>
      </c>
      <c r="X79" t="b">
        <f t="shared" si="8"/>
        <v>1</v>
      </c>
      <c r="Y79">
        <f t="shared" si="7"/>
        <v>2.5</v>
      </c>
      <c r="Z79" s="2">
        <f t="shared" si="9"/>
        <v>1.6666666666666667</v>
      </c>
      <c r="AA79" t="s">
        <v>75</v>
      </c>
      <c r="AB79" t="s">
        <v>161</v>
      </c>
      <c r="AD79" t="s">
        <v>54</v>
      </c>
      <c r="AE79" t="s">
        <v>159</v>
      </c>
      <c r="AF79">
        <v>2022</v>
      </c>
    </row>
    <row r="80" spans="1:32" x14ac:dyDescent="0.25">
      <c r="A80" t="s">
        <v>29</v>
      </c>
      <c r="B80" t="s">
        <v>62</v>
      </c>
      <c r="C80" t="s">
        <v>63</v>
      </c>
      <c r="D80" t="s">
        <v>64</v>
      </c>
      <c r="E80">
        <f>_xlfn.XLOOKUP(Table1[[#This Row],[Location]],'Location analysis'!A:A,'Location analysis'!B:B)</f>
        <v>40.091900000000003</v>
      </c>
      <c r="F80">
        <f>_xlfn.XLOOKUP(Table1[[#This Row],[Location]],'Location analysis'!A:A,'Location analysis'!C:C)</f>
        <v>-74.358699999999999</v>
      </c>
      <c r="G80" t="s">
        <v>154</v>
      </c>
      <c r="H80" t="s">
        <v>43</v>
      </c>
      <c r="I80">
        <v>14546537768</v>
      </c>
      <c r="J80" t="s">
        <v>162</v>
      </c>
      <c r="K80" t="s">
        <v>51</v>
      </c>
      <c r="L80">
        <v>111</v>
      </c>
      <c r="M80">
        <v>1.5</v>
      </c>
      <c r="N80">
        <v>1</v>
      </c>
      <c r="O80">
        <v>111</v>
      </c>
      <c r="P80">
        <v>1.5</v>
      </c>
      <c r="Q80">
        <v>1</v>
      </c>
      <c r="R80">
        <v>1.5</v>
      </c>
      <c r="S80">
        <v>1.5</v>
      </c>
      <c r="T80" s="1">
        <v>44571</v>
      </c>
      <c r="U80" t="str">
        <f t="shared" si="5"/>
        <v>SunChips Multigrain - Harvest Cheddar</v>
      </c>
      <c r="V80" t="str">
        <f t="shared" si="6"/>
        <v>Food</v>
      </c>
      <c r="W80" t="s">
        <v>43</v>
      </c>
      <c r="X80" t="b">
        <f t="shared" si="8"/>
        <v>1</v>
      </c>
      <c r="Y80">
        <f t="shared" si="7"/>
        <v>1.5</v>
      </c>
      <c r="Z80" s="2">
        <f t="shared" si="9"/>
        <v>1</v>
      </c>
      <c r="AA80" t="s">
        <v>129</v>
      </c>
      <c r="AB80" t="s">
        <v>155</v>
      </c>
      <c r="AD80" t="s">
        <v>60</v>
      </c>
      <c r="AE80" t="s">
        <v>163</v>
      </c>
      <c r="AF80">
        <v>2022</v>
      </c>
    </row>
    <row r="81" spans="1:32" x14ac:dyDescent="0.25">
      <c r="A81" t="s">
        <v>29</v>
      </c>
      <c r="B81" t="s">
        <v>62</v>
      </c>
      <c r="C81" t="s">
        <v>63</v>
      </c>
      <c r="D81" t="s">
        <v>64</v>
      </c>
      <c r="E81">
        <f>_xlfn.XLOOKUP(Table1[[#This Row],[Location]],'Location analysis'!A:A,'Location analysis'!B:B)</f>
        <v>40.091900000000003</v>
      </c>
      <c r="F81">
        <f>_xlfn.XLOOKUP(Table1[[#This Row],[Location]],'Location analysis'!A:A,'Location analysis'!C:C)</f>
        <v>-74.358699999999999</v>
      </c>
      <c r="G81" t="s">
        <v>154</v>
      </c>
      <c r="H81" t="s">
        <v>43</v>
      </c>
      <c r="I81">
        <v>14546538857</v>
      </c>
      <c r="J81" t="s">
        <v>162</v>
      </c>
      <c r="K81" t="s">
        <v>51</v>
      </c>
      <c r="L81">
        <v>111</v>
      </c>
      <c r="M81">
        <v>1.5</v>
      </c>
      <c r="N81">
        <v>1</v>
      </c>
      <c r="O81">
        <v>111</v>
      </c>
      <c r="P81">
        <v>1.5</v>
      </c>
      <c r="Q81">
        <v>1</v>
      </c>
      <c r="R81">
        <v>1.5</v>
      </c>
      <c r="S81">
        <v>1.5</v>
      </c>
      <c r="T81" s="1">
        <v>44571</v>
      </c>
      <c r="U81" t="str">
        <f t="shared" si="5"/>
        <v>SunChips Multigrain - Harvest Cheddar</v>
      </c>
      <c r="V81" t="str">
        <f t="shared" si="6"/>
        <v>Food</v>
      </c>
      <c r="W81" t="s">
        <v>43</v>
      </c>
      <c r="X81" t="b">
        <f t="shared" si="8"/>
        <v>1</v>
      </c>
      <c r="Y81">
        <f t="shared" si="7"/>
        <v>1.5</v>
      </c>
      <c r="Z81" s="2">
        <f t="shared" si="9"/>
        <v>1</v>
      </c>
      <c r="AA81" t="s">
        <v>129</v>
      </c>
      <c r="AB81" t="s">
        <v>155</v>
      </c>
      <c r="AD81" t="s">
        <v>60</v>
      </c>
      <c r="AE81" t="s">
        <v>163</v>
      </c>
      <c r="AF81">
        <v>2022</v>
      </c>
    </row>
    <row r="82" spans="1:32" x14ac:dyDescent="0.25">
      <c r="A82" t="s">
        <v>29</v>
      </c>
      <c r="B82" t="s">
        <v>62</v>
      </c>
      <c r="C82" t="s">
        <v>63</v>
      </c>
      <c r="D82" t="s">
        <v>64</v>
      </c>
      <c r="E82">
        <f>_xlfn.XLOOKUP(Table1[[#This Row],[Location]],'Location analysis'!A:A,'Location analysis'!B:B)</f>
        <v>40.091900000000003</v>
      </c>
      <c r="F82">
        <f>_xlfn.XLOOKUP(Table1[[#This Row],[Location]],'Location analysis'!A:A,'Location analysis'!C:C)</f>
        <v>-74.358699999999999</v>
      </c>
      <c r="G82" t="s">
        <v>112</v>
      </c>
      <c r="H82" t="s">
        <v>43</v>
      </c>
      <c r="I82">
        <v>14548352210</v>
      </c>
      <c r="J82" t="s">
        <v>162</v>
      </c>
      <c r="K82" t="s">
        <v>51</v>
      </c>
      <c r="L82">
        <v>133</v>
      </c>
      <c r="M82">
        <v>2</v>
      </c>
      <c r="N82">
        <v>1</v>
      </c>
      <c r="O82">
        <v>133</v>
      </c>
      <c r="P82">
        <v>2</v>
      </c>
      <c r="Q82">
        <v>1</v>
      </c>
      <c r="R82">
        <v>2</v>
      </c>
      <c r="S82">
        <v>2</v>
      </c>
      <c r="T82" s="1">
        <v>44571</v>
      </c>
      <c r="U82" t="str">
        <f t="shared" si="5"/>
        <v>Robert Irvine's - Fit Crunch -  Chocolate Pea</v>
      </c>
      <c r="V82" t="str">
        <f t="shared" si="6"/>
        <v>Food</v>
      </c>
      <c r="W82" t="s">
        <v>43</v>
      </c>
      <c r="X82" t="b">
        <f t="shared" si="8"/>
        <v>1</v>
      </c>
      <c r="Y82">
        <f t="shared" si="7"/>
        <v>2</v>
      </c>
      <c r="Z82" s="2">
        <f t="shared" si="9"/>
        <v>1.3333333333333333</v>
      </c>
      <c r="AA82" t="s">
        <v>113</v>
      </c>
      <c r="AB82" t="s">
        <v>114</v>
      </c>
      <c r="AC82" t="s">
        <v>115</v>
      </c>
      <c r="AD82" t="s">
        <v>60</v>
      </c>
      <c r="AE82" t="s">
        <v>163</v>
      </c>
      <c r="AF82">
        <v>2022</v>
      </c>
    </row>
    <row r="83" spans="1:32" x14ac:dyDescent="0.25">
      <c r="A83" t="s">
        <v>29</v>
      </c>
      <c r="B83" t="s">
        <v>62</v>
      </c>
      <c r="C83" t="s">
        <v>63</v>
      </c>
      <c r="D83" t="s">
        <v>64</v>
      </c>
      <c r="E83">
        <f>_xlfn.XLOOKUP(Table1[[#This Row],[Location]],'Location analysis'!A:A,'Location analysis'!B:B)</f>
        <v>40.091900000000003</v>
      </c>
      <c r="F83">
        <f>_xlfn.XLOOKUP(Table1[[#This Row],[Location]],'Location analysis'!A:A,'Location analysis'!C:C)</f>
        <v>-74.358699999999999</v>
      </c>
      <c r="G83" t="s">
        <v>164</v>
      </c>
      <c r="H83" t="s">
        <v>34</v>
      </c>
      <c r="I83">
        <v>14548805292</v>
      </c>
      <c r="J83" t="s">
        <v>162</v>
      </c>
      <c r="K83" t="s">
        <v>51</v>
      </c>
      <c r="L83">
        <v>138</v>
      </c>
      <c r="M83">
        <v>2</v>
      </c>
      <c r="N83">
        <v>1</v>
      </c>
      <c r="O83">
        <v>138</v>
      </c>
      <c r="P83">
        <v>2</v>
      </c>
      <c r="Q83">
        <v>1</v>
      </c>
      <c r="R83">
        <v>2</v>
      </c>
      <c r="S83">
        <v>2</v>
      </c>
      <c r="T83" s="1">
        <v>44571</v>
      </c>
      <c r="U83" t="str">
        <f t="shared" si="5"/>
        <v>Keto Krisp - Almond/Chocolate</v>
      </c>
      <c r="V83" t="str">
        <f t="shared" si="6"/>
        <v>Carbonated</v>
      </c>
      <c r="W83" t="s">
        <v>34</v>
      </c>
      <c r="X83" t="b">
        <f t="shared" si="8"/>
        <v>1</v>
      </c>
      <c r="Y83">
        <f t="shared" si="7"/>
        <v>2</v>
      </c>
      <c r="Z83" s="2">
        <f t="shared" si="9"/>
        <v>1.3333333333333333</v>
      </c>
      <c r="AA83" t="s">
        <v>165</v>
      </c>
      <c r="AB83" t="s">
        <v>166</v>
      </c>
      <c r="AD83" t="s">
        <v>60</v>
      </c>
      <c r="AE83" t="s">
        <v>163</v>
      </c>
      <c r="AF83">
        <v>2022</v>
      </c>
    </row>
    <row r="84" spans="1:32" x14ac:dyDescent="0.25">
      <c r="A84" t="s">
        <v>29</v>
      </c>
      <c r="B84" t="s">
        <v>30</v>
      </c>
      <c r="C84" t="s">
        <v>31</v>
      </c>
      <c r="D84" t="s">
        <v>32</v>
      </c>
      <c r="E84">
        <f>_xlfn.XLOOKUP(Table1[[#This Row],[Location]],'Location analysis'!A:A,'Location analysis'!B:B)</f>
        <v>40.423690999999998</v>
      </c>
      <c r="F84">
        <f>_xlfn.XLOOKUP(Table1[[#This Row],[Location]],'Location analysis'!A:A,'Location analysis'!C:C)</f>
        <v>-74.380831999999998</v>
      </c>
      <c r="G84" t="s">
        <v>156</v>
      </c>
      <c r="H84" t="s">
        <v>43</v>
      </c>
      <c r="I84">
        <v>14549326831</v>
      </c>
      <c r="J84" t="s">
        <v>162</v>
      </c>
      <c r="K84" t="s">
        <v>36</v>
      </c>
      <c r="L84">
        <v>110</v>
      </c>
      <c r="M84">
        <v>1.5</v>
      </c>
      <c r="N84">
        <v>1</v>
      </c>
      <c r="O84">
        <v>110</v>
      </c>
      <c r="P84">
        <v>1.5</v>
      </c>
      <c r="Q84">
        <v>1</v>
      </c>
      <c r="R84">
        <v>1.5</v>
      </c>
      <c r="S84">
        <v>1.5</v>
      </c>
      <c r="T84" s="1">
        <v>44571</v>
      </c>
      <c r="U84" t="str">
        <f t="shared" si="5"/>
        <v>Good Health Veggie Stix - Sea Salt</v>
      </c>
      <c r="V84" t="str">
        <f t="shared" si="6"/>
        <v>Food</v>
      </c>
      <c r="W84" t="s">
        <v>43</v>
      </c>
      <c r="X84" t="b">
        <f t="shared" si="8"/>
        <v>1</v>
      </c>
      <c r="Y84">
        <f t="shared" si="7"/>
        <v>1.5</v>
      </c>
      <c r="Z84" s="2">
        <f t="shared" si="9"/>
        <v>1</v>
      </c>
      <c r="AA84" t="s">
        <v>117</v>
      </c>
      <c r="AB84" t="s">
        <v>157</v>
      </c>
      <c r="AD84" t="s">
        <v>60</v>
      </c>
      <c r="AE84" t="s">
        <v>163</v>
      </c>
      <c r="AF84">
        <v>2022</v>
      </c>
    </row>
    <row r="85" spans="1:32" x14ac:dyDescent="0.25">
      <c r="A85" t="s">
        <v>29</v>
      </c>
      <c r="B85" t="s">
        <v>67</v>
      </c>
      <c r="C85" t="s">
        <v>68</v>
      </c>
      <c r="D85" t="s">
        <v>69</v>
      </c>
      <c r="E85">
        <f>_xlfn.XLOOKUP(Table1[[#This Row],[Location]],'Location analysis'!A:A,'Location analysis'!B:B)</f>
        <v>40.435699999999997</v>
      </c>
      <c r="F85">
        <f>_xlfn.XLOOKUP(Table1[[#This Row],[Location]],'Location analysis'!A:A,'Location analysis'!C:C)</f>
        <v>-74.125200000000007</v>
      </c>
      <c r="G85" t="s">
        <v>126</v>
      </c>
      <c r="H85" t="s">
        <v>43</v>
      </c>
      <c r="I85">
        <v>14550134896</v>
      </c>
      <c r="J85" t="s">
        <v>162</v>
      </c>
      <c r="K85" t="s">
        <v>51</v>
      </c>
      <c r="L85">
        <v>120</v>
      </c>
      <c r="M85">
        <v>1.5</v>
      </c>
      <c r="N85">
        <v>1</v>
      </c>
      <c r="O85">
        <v>120</v>
      </c>
      <c r="P85">
        <v>1.5</v>
      </c>
      <c r="Q85">
        <v>1</v>
      </c>
      <c r="R85">
        <v>1.5</v>
      </c>
      <c r="S85">
        <v>1.5</v>
      </c>
      <c r="T85" s="1">
        <v>44571</v>
      </c>
      <c r="U85" t="str">
        <f t="shared" si="5"/>
        <v>Mini Chips Ahoy</v>
      </c>
      <c r="V85" t="str">
        <f t="shared" si="6"/>
        <v>Food</v>
      </c>
      <c r="W85" t="s">
        <v>43</v>
      </c>
      <c r="X85" t="b">
        <f t="shared" si="8"/>
        <v>1</v>
      </c>
      <c r="Y85">
        <f t="shared" si="7"/>
        <v>1.5</v>
      </c>
      <c r="Z85" s="2">
        <f t="shared" si="9"/>
        <v>1</v>
      </c>
      <c r="AA85" t="s">
        <v>126</v>
      </c>
      <c r="AD85" t="s">
        <v>60</v>
      </c>
      <c r="AE85" t="s">
        <v>163</v>
      </c>
      <c r="AF85">
        <v>2022</v>
      </c>
    </row>
    <row r="86" spans="1:32" x14ac:dyDescent="0.25">
      <c r="A86" t="s">
        <v>29</v>
      </c>
      <c r="B86" t="s">
        <v>67</v>
      </c>
      <c r="C86" t="s">
        <v>68</v>
      </c>
      <c r="D86" t="s">
        <v>69</v>
      </c>
      <c r="E86">
        <f>_xlfn.XLOOKUP(Table1[[#This Row],[Location]],'Location analysis'!A:A,'Location analysis'!B:B)</f>
        <v>40.435699999999997</v>
      </c>
      <c r="F86">
        <f>_xlfn.XLOOKUP(Table1[[#This Row],[Location]],'Location analysis'!A:A,'Location analysis'!C:C)</f>
        <v>-74.125200000000007</v>
      </c>
      <c r="G86" t="s">
        <v>126</v>
      </c>
      <c r="H86" t="s">
        <v>43</v>
      </c>
      <c r="I86">
        <v>14550138968</v>
      </c>
      <c r="J86" t="s">
        <v>162</v>
      </c>
      <c r="K86" t="s">
        <v>51</v>
      </c>
      <c r="L86">
        <v>120</v>
      </c>
      <c r="M86">
        <v>1.5</v>
      </c>
      <c r="N86">
        <v>1</v>
      </c>
      <c r="O86">
        <v>120</v>
      </c>
      <c r="P86">
        <v>1.5</v>
      </c>
      <c r="Q86">
        <v>1</v>
      </c>
      <c r="R86">
        <v>1.5</v>
      </c>
      <c r="S86">
        <v>1.5</v>
      </c>
      <c r="T86" s="1">
        <v>44571</v>
      </c>
      <c r="U86" t="str">
        <f t="shared" si="5"/>
        <v>Mini Chips Ahoy</v>
      </c>
      <c r="V86" t="str">
        <f t="shared" si="6"/>
        <v>Food</v>
      </c>
      <c r="W86" t="s">
        <v>43</v>
      </c>
      <c r="X86" t="b">
        <f t="shared" si="8"/>
        <v>1</v>
      </c>
      <c r="Y86">
        <f t="shared" si="7"/>
        <v>1.5</v>
      </c>
      <c r="Z86" s="2">
        <f t="shared" si="9"/>
        <v>1</v>
      </c>
      <c r="AA86" t="s">
        <v>126</v>
      </c>
      <c r="AD86" t="s">
        <v>60</v>
      </c>
      <c r="AE86" t="s">
        <v>163</v>
      </c>
      <c r="AF86">
        <v>2022</v>
      </c>
    </row>
    <row r="87" spans="1:32" x14ac:dyDescent="0.25">
      <c r="A87" t="s">
        <v>29</v>
      </c>
      <c r="B87" t="s">
        <v>46</v>
      </c>
      <c r="C87" t="s">
        <v>31</v>
      </c>
      <c r="D87" t="s">
        <v>47</v>
      </c>
      <c r="E87">
        <f>_xlfn.XLOOKUP(Table1[[#This Row],[Location]],'Location analysis'!A:A,'Location analysis'!B:B)</f>
        <v>40.423690999999998</v>
      </c>
      <c r="F87">
        <f>_xlfn.XLOOKUP(Table1[[#This Row],[Location]],'Location analysis'!A:A,'Location analysis'!C:C)</f>
        <v>-74.380831999999998</v>
      </c>
      <c r="G87" t="s">
        <v>160</v>
      </c>
      <c r="H87" t="s">
        <v>49</v>
      </c>
      <c r="I87">
        <v>14550655562</v>
      </c>
      <c r="J87" t="s">
        <v>162</v>
      </c>
      <c r="K87" t="s">
        <v>36</v>
      </c>
      <c r="L87">
        <v>143</v>
      </c>
      <c r="M87">
        <v>2.5</v>
      </c>
      <c r="N87">
        <v>1</v>
      </c>
      <c r="O87">
        <v>143</v>
      </c>
      <c r="P87">
        <v>2.5</v>
      </c>
      <c r="Q87">
        <v>1</v>
      </c>
      <c r="R87">
        <v>2.5</v>
      </c>
      <c r="S87">
        <v>2.5</v>
      </c>
      <c r="T87" s="1">
        <v>44571</v>
      </c>
      <c r="U87" t="str">
        <f t="shared" si="5"/>
        <v>Snapple Diet Tea - Peach Tea</v>
      </c>
      <c r="V87" t="str">
        <f t="shared" si="6"/>
        <v>Non Carbonated</v>
      </c>
      <c r="W87" t="s">
        <v>49</v>
      </c>
      <c r="X87" t="b">
        <f t="shared" si="8"/>
        <v>1</v>
      </c>
      <c r="Y87">
        <f t="shared" si="7"/>
        <v>2.5</v>
      </c>
      <c r="Z87" s="2">
        <f t="shared" si="9"/>
        <v>1.6666666666666667</v>
      </c>
      <c r="AA87" t="s">
        <v>75</v>
      </c>
      <c r="AB87" t="s">
        <v>161</v>
      </c>
      <c r="AD87" t="s">
        <v>60</v>
      </c>
      <c r="AE87" t="s">
        <v>163</v>
      </c>
      <c r="AF87">
        <v>2022</v>
      </c>
    </row>
    <row r="88" spans="1:32" x14ac:dyDescent="0.25">
      <c r="A88" t="s">
        <v>29</v>
      </c>
      <c r="B88" t="s">
        <v>30</v>
      </c>
      <c r="C88" t="s">
        <v>31</v>
      </c>
      <c r="D88" t="s">
        <v>32</v>
      </c>
      <c r="E88">
        <f>_xlfn.XLOOKUP(Table1[[#This Row],[Location]],'Location analysis'!A:A,'Location analysis'!B:B)</f>
        <v>40.423690999999998</v>
      </c>
      <c r="F88">
        <f>_xlfn.XLOOKUP(Table1[[#This Row],[Location]],'Location analysis'!A:A,'Location analysis'!C:C)</f>
        <v>-74.380831999999998</v>
      </c>
      <c r="G88" t="s">
        <v>167</v>
      </c>
      <c r="H88" t="s">
        <v>43</v>
      </c>
      <c r="I88">
        <v>14550656367</v>
      </c>
      <c r="J88" t="s">
        <v>162</v>
      </c>
      <c r="K88" t="s">
        <v>36</v>
      </c>
      <c r="L88">
        <v>133</v>
      </c>
      <c r="M88">
        <v>2</v>
      </c>
      <c r="N88">
        <v>1</v>
      </c>
      <c r="O88">
        <v>133</v>
      </c>
      <c r="P88">
        <v>2</v>
      </c>
      <c r="Q88">
        <v>1</v>
      </c>
      <c r="R88">
        <v>2</v>
      </c>
      <c r="S88">
        <v>2</v>
      </c>
      <c r="T88" s="1">
        <v>44571</v>
      </c>
      <c r="U88" t="str">
        <f t="shared" si="5"/>
        <v>Larabar - Peanut Butter chocolate Chip</v>
      </c>
      <c r="V88" t="str">
        <f t="shared" si="6"/>
        <v>Food</v>
      </c>
      <c r="W88" t="s">
        <v>43</v>
      </c>
      <c r="X88" t="b">
        <f t="shared" si="8"/>
        <v>1</v>
      </c>
      <c r="Y88">
        <f t="shared" si="7"/>
        <v>2</v>
      </c>
      <c r="Z88" s="2">
        <f t="shared" si="9"/>
        <v>1.3333333333333333</v>
      </c>
      <c r="AA88" t="s">
        <v>168</v>
      </c>
      <c r="AB88" t="s">
        <v>169</v>
      </c>
      <c r="AD88" t="s">
        <v>60</v>
      </c>
      <c r="AE88" t="s">
        <v>163</v>
      </c>
      <c r="AF88">
        <v>2022</v>
      </c>
    </row>
    <row r="89" spans="1:32" x14ac:dyDescent="0.25">
      <c r="A89" t="s">
        <v>29</v>
      </c>
      <c r="B89" t="s">
        <v>67</v>
      </c>
      <c r="C89" t="s">
        <v>68</v>
      </c>
      <c r="D89" t="s">
        <v>69</v>
      </c>
      <c r="E89">
        <f>_xlfn.XLOOKUP(Table1[[#This Row],[Location]],'Location analysis'!A:A,'Location analysis'!B:B)</f>
        <v>40.435699999999997</v>
      </c>
      <c r="F89">
        <f>_xlfn.XLOOKUP(Table1[[#This Row],[Location]],'Location analysis'!A:A,'Location analysis'!C:C)</f>
        <v>-74.125200000000007</v>
      </c>
      <c r="G89" t="s">
        <v>42</v>
      </c>
      <c r="H89" t="s">
        <v>43</v>
      </c>
      <c r="I89">
        <v>14550871574</v>
      </c>
      <c r="J89" t="s">
        <v>170</v>
      </c>
      <c r="K89" t="s">
        <v>51</v>
      </c>
      <c r="L89">
        <v>121</v>
      </c>
      <c r="M89">
        <v>1.5</v>
      </c>
      <c r="N89">
        <v>1</v>
      </c>
      <c r="O89">
        <v>121</v>
      </c>
      <c r="P89">
        <v>1.5</v>
      </c>
      <c r="Q89">
        <v>1</v>
      </c>
      <c r="R89">
        <v>1.5</v>
      </c>
      <c r="S89">
        <v>1.5</v>
      </c>
      <c r="T89" s="1">
        <v>44572</v>
      </c>
      <c r="U89" t="str">
        <f t="shared" si="5"/>
        <v>Takis - Hot Chilli Pepper &amp; Lime</v>
      </c>
      <c r="V89" t="str">
        <f t="shared" si="6"/>
        <v>Food</v>
      </c>
      <c r="W89" t="s">
        <v>43</v>
      </c>
      <c r="X89" t="b">
        <f t="shared" si="8"/>
        <v>1</v>
      </c>
      <c r="Y89">
        <f t="shared" si="7"/>
        <v>1.5</v>
      </c>
      <c r="Z89" s="2">
        <f t="shared" si="9"/>
        <v>1</v>
      </c>
      <c r="AA89" t="s">
        <v>44</v>
      </c>
      <c r="AB89" t="s">
        <v>45</v>
      </c>
      <c r="AD89" t="s">
        <v>91</v>
      </c>
      <c r="AE89" t="s">
        <v>171</v>
      </c>
      <c r="AF89">
        <v>2022</v>
      </c>
    </row>
    <row r="90" spans="1:32" x14ac:dyDescent="0.25">
      <c r="A90" t="s">
        <v>29</v>
      </c>
      <c r="B90" t="s">
        <v>62</v>
      </c>
      <c r="C90" t="s">
        <v>63</v>
      </c>
      <c r="D90" t="s">
        <v>64</v>
      </c>
      <c r="E90">
        <f>_xlfn.XLOOKUP(Table1[[#This Row],[Location]],'Location analysis'!A:A,'Location analysis'!B:B)</f>
        <v>40.091900000000003</v>
      </c>
      <c r="F90">
        <f>_xlfn.XLOOKUP(Table1[[#This Row],[Location]],'Location analysis'!A:A,'Location analysis'!C:C)</f>
        <v>-74.358699999999999</v>
      </c>
      <c r="G90" t="s">
        <v>74</v>
      </c>
      <c r="H90" t="s">
        <v>49</v>
      </c>
      <c r="I90">
        <v>14551808042</v>
      </c>
      <c r="J90" t="s">
        <v>170</v>
      </c>
      <c r="K90" t="s">
        <v>51</v>
      </c>
      <c r="L90">
        <v>145</v>
      </c>
      <c r="M90">
        <v>2.5</v>
      </c>
      <c r="N90">
        <v>1</v>
      </c>
      <c r="O90">
        <v>145</v>
      </c>
      <c r="P90">
        <v>2.5</v>
      </c>
      <c r="Q90">
        <v>1</v>
      </c>
      <c r="R90">
        <v>2.5</v>
      </c>
      <c r="S90">
        <v>2.5</v>
      </c>
      <c r="T90" s="1">
        <v>44572</v>
      </c>
      <c r="U90" t="str">
        <f t="shared" si="5"/>
        <v>Snapple Diet Tea - Lemon</v>
      </c>
      <c r="V90" t="str">
        <f t="shared" si="6"/>
        <v>Non Carbonated</v>
      </c>
      <c r="W90" t="s">
        <v>49</v>
      </c>
      <c r="X90" t="b">
        <f t="shared" si="8"/>
        <v>1</v>
      </c>
      <c r="Y90">
        <f t="shared" si="7"/>
        <v>2.5</v>
      </c>
      <c r="Z90" s="2">
        <f t="shared" si="9"/>
        <v>1.6666666666666667</v>
      </c>
      <c r="AA90" t="s">
        <v>75</v>
      </c>
      <c r="AB90" t="s">
        <v>76</v>
      </c>
      <c r="AD90" t="s">
        <v>91</v>
      </c>
      <c r="AE90" t="s">
        <v>171</v>
      </c>
      <c r="AF90">
        <v>2022</v>
      </c>
    </row>
    <row r="91" spans="1:32" x14ac:dyDescent="0.25">
      <c r="A91" t="s">
        <v>29</v>
      </c>
      <c r="B91" t="s">
        <v>62</v>
      </c>
      <c r="C91" t="s">
        <v>63</v>
      </c>
      <c r="D91" t="s">
        <v>64</v>
      </c>
      <c r="E91">
        <f>_xlfn.XLOOKUP(Table1[[#This Row],[Location]],'Location analysis'!A:A,'Location analysis'!B:B)</f>
        <v>40.091900000000003</v>
      </c>
      <c r="F91">
        <f>_xlfn.XLOOKUP(Table1[[#This Row],[Location]],'Location analysis'!A:A,'Location analysis'!C:C)</f>
        <v>-74.358699999999999</v>
      </c>
      <c r="G91" t="s">
        <v>154</v>
      </c>
      <c r="H91" t="s">
        <v>43</v>
      </c>
      <c r="I91">
        <v>14552516890</v>
      </c>
      <c r="J91" t="s">
        <v>170</v>
      </c>
      <c r="K91" t="s">
        <v>51</v>
      </c>
      <c r="L91">
        <v>111</v>
      </c>
      <c r="M91">
        <v>1.5</v>
      </c>
      <c r="N91">
        <v>1</v>
      </c>
      <c r="O91">
        <v>111</v>
      </c>
      <c r="P91">
        <v>1.5</v>
      </c>
      <c r="Q91">
        <v>1</v>
      </c>
      <c r="R91">
        <v>1.5</v>
      </c>
      <c r="S91">
        <v>1.5</v>
      </c>
      <c r="T91" s="1">
        <v>44572</v>
      </c>
      <c r="U91" t="str">
        <f t="shared" si="5"/>
        <v>SunChips Multigrain - Harvest Cheddar</v>
      </c>
      <c r="V91" t="str">
        <f t="shared" si="6"/>
        <v>Food</v>
      </c>
      <c r="W91" t="s">
        <v>43</v>
      </c>
      <c r="X91" t="b">
        <f t="shared" si="8"/>
        <v>1</v>
      </c>
      <c r="Y91">
        <f t="shared" si="7"/>
        <v>1.5</v>
      </c>
      <c r="Z91" s="2">
        <f t="shared" si="9"/>
        <v>1</v>
      </c>
      <c r="AA91" t="s">
        <v>129</v>
      </c>
      <c r="AB91" t="s">
        <v>155</v>
      </c>
      <c r="AD91" t="s">
        <v>91</v>
      </c>
      <c r="AE91" t="s">
        <v>171</v>
      </c>
      <c r="AF91">
        <v>2022</v>
      </c>
    </row>
    <row r="92" spans="1:32" x14ac:dyDescent="0.25">
      <c r="A92" t="s">
        <v>29</v>
      </c>
      <c r="B92" t="s">
        <v>67</v>
      </c>
      <c r="C92" t="s">
        <v>68</v>
      </c>
      <c r="D92" t="s">
        <v>69</v>
      </c>
      <c r="E92">
        <f>_xlfn.XLOOKUP(Table1[[#This Row],[Location]],'Location analysis'!A:A,'Location analysis'!B:B)</f>
        <v>40.435699999999997</v>
      </c>
      <c r="F92">
        <f>_xlfn.XLOOKUP(Table1[[#This Row],[Location]],'Location analysis'!A:A,'Location analysis'!C:C)</f>
        <v>-74.125200000000007</v>
      </c>
      <c r="G92" t="s">
        <v>42</v>
      </c>
      <c r="H92" t="s">
        <v>43</v>
      </c>
      <c r="I92">
        <v>14552733245</v>
      </c>
      <c r="J92" t="s">
        <v>170</v>
      </c>
      <c r="K92" t="s">
        <v>36</v>
      </c>
      <c r="L92">
        <v>121</v>
      </c>
      <c r="M92">
        <v>1.5</v>
      </c>
      <c r="N92">
        <v>1</v>
      </c>
      <c r="O92">
        <v>121</v>
      </c>
      <c r="P92">
        <v>1.5</v>
      </c>
      <c r="Q92">
        <v>1</v>
      </c>
      <c r="R92">
        <v>1.5</v>
      </c>
      <c r="S92">
        <v>1.5</v>
      </c>
      <c r="T92" s="1">
        <v>44572</v>
      </c>
      <c r="U92" t="str">
        <f t="shared" si="5"/>
        <v>Takis - Hot Chilli Pepper &amp; Lime</v>
      </c>
      <c r="V92" t="str">
        <f t="shared" si="6"/>
        <v>Food</v>
      </c>
      <c r="W92" t="s">
        <v>43</v>
      </c>
      <c r="X92" t="b">
        <f t="shared" si="8"/>
        <v>1</v>
      </c>
      <c r="Y92">
        <f t="shared" si="7"/>
        <v>1.5</v>
      </c>
      <c r="Z92" s="2">
        <f t="shared" si="9"/>
        <v>1</v>
      </c>
      <c r="AA92" t="s">
        <v>44</v>
      </c>
      <c r="AB92" t="s">
        <v>45</v>
      </c>
      <c r="AD92" t="s">
        <v>91</v>
      </c>
      <c r="AE92" t="s">
        <v>171</v>
      </c>
      <c r="AF92">
        <v>2022</v>
      </c>
    </row>
    <row r="93" spans="1:32" x14ac:dyDescent="0.25">
      <c r="A93" t="s">
        <v>29</v>
      </c>
      <c r="B93" t="s">
        <v>30</v>
      </c>
      <c r="C93" t="s">
        <v>31</v>
      </c>
      <c r="D93" t="s">
        <v>32</v>
      </c>
      <c r="E93">
        <f>_xlfn.XLOOKUP(Table1[[#This Row],[Location]],'Location analysis'!A:A,'Location analysis'!B:B)</f>
        <v>40.423690999999998</v>
      </c>
      <c r="F93">
        <f>_xlfn.XLOOKUP(Table1[[#This Row],[Location]],'Location analysis'!A:A,'Location analysis'!C:C)</f>
        <v>-74.380831999999998</v>
      </c>
      <c r="G93" t="s">
        <v>125</v>
      </c>
      <c r="H93" t="s">
        <v>97</v>
      </c>
      <c r="I93">
        <v>14552862313</v>
      </c>
      <c r="J93" t="s">
        <v>170</v>
      </c>
      <c r="K93" t="s">
        <v>36</v>
      </c>
      <c r="L93">
        <v>143</v>
      </c>
      <c r="M93">
        <v>2</v>
      </c>
      <c r="N93">
        <v>1</v>
      </c>
      <c r="O93">
        <v>143</v>
      </c>
      <c r="P93">
        <v>2</v>
      </c>
      <c r="Q93">
        <v>1</v>
      </c>
      <c r="R93">
        <v>2</v>
      </c>
      <c r="S93">
        <v>2</v>
      </c>
      <c r="T93" s="1">
        <v>44572</v>
      </c>
      <c r="U93" t="str">
        <f t="shared" si="5"/>
        <v>S. Pellegrino Sparkling Mineral Water</v>
      </c>
      <c r="V93" t="str">
        <f t="shared" si="6"/>
        <v>Water</v>
      </c>
      <c r="W93" t="s">
        <v>97</v>
      </c>
      <c r="X93" t="b">
        <f t="shared" si="8"/>
        <v>1</v>
      </c>
      <c r="Y93">
        <f t="shared" si="7"/>
        <v>2</v>
      </c>
      <c r="Z93" s="2">
        <f t="shared" si="9"/>
        <v>1.3333333333333333</v>
      </c>
      <c r="AA93" t="s">
        <v>125</v>
      </c>
      <c r="AD93" t="s">
        <v>91</v>
      </c>
      <c r="AE93" t="s">
        <v>171</v>
      </c>
      <c r="AF93">
        <v>2022</v>
      </c>
    </row>
    <row r="94" spans="1:32" x14ac:dyDescent="0.25">
      <c r="A94" t="s">
        <v>29</v>
      </c>
      <c r="B94" t="s">
        <v>62</v>
      </c>
      <c r="C94" t="s">
        <v>63</v>
      </c>
      <c r="D94" t="s">
        <v>64</v>
      </c>
      <c r="E94">
        <f>_xlfn.XLOOKUP(Table1[[#This Row],[Location]],'Location analysis'!A:A,'Location analysis'!B:B)</f>
        <v>40.091900000000003</v>
      </c>
      <c r="F94">
        <f>_xlfn.XLOOKUP(Table1[[#This Row],[Location]],'Location analysis'!A:A,'Location analysis'!C:C)</f>
        <v>-74.358699999999999</v>
      </c>
      <c r="G94" t="s">
        <v>112</v>
      </c>
      <c r="H94" t="s">
        <v>43</v>
      </c>
      <c r="I94">
        <v>14552937252</v>
      </c>
      <c r="J94" t="s">
        <v>170</v>
      </c>
      <c r="K94" t="s">
        <v>51</v>
      </c>
      <c r="L94">
        <v>133</v>
      </c>
      <c r="M94">
        <v>2</v>
      </c>
      <c r="N94">
        <v>1</v>
      </c>
      <c r="O94">
        <v>133</v>
      </c>
      <c r="P94">
        <v>2</v>
      </c>
      <c r="Q94">
        <v>1</v>
      </c>
      <c r="R94">
        <v>2</v>
      </c>
      <c r="S94">
        <v>2</v>
      </c>
      <c r="T94" s="1">
        <v>44572</v>
      </c>
      <c r="U94" t="str">
        <f t="shared" si="5"/>
        <v>Robert Irvine's - Fit Crunch -  Chocolate Pea</v>
      </c>
      <c r="V94" t="str">
        <f t="shared" si="6"/>
        <v>Food</v>
      </c>
      <c r="W94" t="s">
        <v>43</v>
      </c>
      <c r="X94" t="b">
        <f t="shared" si="8"/>
        <v>1</v>
      </c>
      <c r="Y94">
        <f t="shared" si="7"/>
        <v>2</v>
      </c>
      <c r="Z94" s="2">
        <f t="shared" si="9"/>
        <v>1.3333333333333333</v>
      </c>
      <c r="AA94" t="s">
        <v>113</v>
      </c>
      <c r="AB94" t="s">
        <v>114</v>
      </c>
      <c r="AC94" t="s">
        <v>115</v>
      </c>
      <c r="AD94" t="s">
        <v>91</v>
      </c>
      <c r="AE94" t="s">
        <v>171</v>
      </c>
      <c r="AF94">
        <v>2022</v>
      </c>
    </row>
    <row r="95" spans="1:32" x14ac:dyDescent="0.25">
      <c r="A95" t="s">
        <v>29</v>
      </c>
      <c r="B95" t="s">
        <v>62</v>
      </c>
      <c r="C95" t="s">
        <v>63</v>
      </c>
      <c r="D95" t="s">
        <v>64</v>
      </c>
      <c r="E95">
        <f>_xlfn.XLOOKUP(Table1[[#This Row],[Location]],'Location analysis'!A:A,'Location analysis'!B:B)</f>
        <v>40.091900000000003</v>
      </c>
      <c r="F95">
        <f>_xlfn.XLOOKUP(Table1[[#This Row],[Location]],'Location analysis'!A:A,'Location analysis'!C:C)</f>
        <v>-74.358699999999999</v>
      </c>
      <c r="G95" t="s">
        <v>164</v>
      </c>
      <c r="H95" t="s">
        <v>34</v>
      </c>
      <c r="I95">
        <v>14552939523</v>
      </c>
      <c r="J95" t="s">
        <v>170</v>
      </c>
      <c r="K95" t="s">
        <v>51</v>
      </c>
      <c r="L95">
        <v>138</v>
      </c>
      <c r="M95">
        <v>2</v>
      </c>
      <c r="N95">
        <v>1</v>
      </c>
      <c r="O95">
        <v>138</v>
      </c>
      <c r="P95">
        <v>2</v>
      </c>
      <c r="Q95">
        <v>1</v>
      </c>
      <c r="R95">
        <v>2</v>
      </c>
      <c r="S95">
        <v>2</v>
      </c>
      <c r="T95" s="1">
        <v>44572</v>
      </c>
      <c r="U95" t="str">
        <f t="shared" si="5"/>
        <v>Keto Krisp - Almond/Chocolate</v>
      </c>
      <c r="V95" t="str">
        <f t="shared" si="6"/>
        <v>Carbonated</v>
      </c>
      <c r="W95" t="s">
        <v>34</v>
      </c>
      <c r="X95" t="b">
        <f t="shared" si="8"/>
        <v>1</v>
      </c>
      <c r="Y95">
        <f t="shared" si="7"/>
        <v>2</v>
      </c>
      <c r="Z95" s="2">
        <f t="shared" si="9"/>
        <v>1.3333333333333333</v>
      </c>
      <c r="AA95" t="s">
        <v>165</v>
      </c>
      <c r="AB95" t="s">
        <v>166</v>
      </c>
      <c r="AD95" t="s">
        <v>91</v>
      </c>
      <c r="AE95" t="s">
        <v>171</v>
      </c>
      <c r="AF95">
        <v>2022</v>
      </c>
    </row>
    <row r="96" spans="1:32" x14ac:dyDescent="0.25">
      <c r="A96" t="s">
        <v>29</v>
      </c>
      <c r="B96" t="s">
        <v>62</v>
      </c>
      <c r="C96" t="s">
        <v>63</v>
      </c>
      <c r="D96" t="s">
        <v>64</v>
      </c>
      <c r="E96">
        <f>_xlfn.XLOOKUP(Table1[[#This Row],[Location]],'Location analysis'!A:A,'Location analysis'!B:B)</f>
        <v>40.091900000000003</v>
      </c>
      <c r="F96">
        <f>_xlfn.XLOOKUP(Table1[[#This Row],[Location]],'Location analysis'!A:A,'Location analysis'!C:C)</f>
        <v>-74.358699999999999</v>
      </c>
      <c r="G96" t="s">
        <v>128</v>
      </c>
      <c r="H96" t="s">
        <v>43</v>
      </c>
      <c r="I96">
        <v>14553464403</v>
      </c>
      <c r="J96" t="s">
        <v>170</v>
      </c>
      <c r="K96" t="s">
        <v>51</v>
      </c>
      <c r="L96">
        <v>112</v>
      </c>
      <c r="M96">
        <v>1.5</v>
      </c>
      <c r="N96">
        <v>1</v>
      </c>
      <c r="O96">
        <v>112</v>
      </c>
      <c r="P96">
        <v>1.5</v>
      </c>
      <c r="Q96">
        <v>1</v>
      </c>
      <c r="R96">
        <v>1.5</v>
      </c>
      <c r="S96">
        <v>1.5</v>
      </c>
      <c r="T96" s="1">
        <v>44572</v>
      </c>
      <c r="U96" t="str">
        <f t="shared" si="5"/>
        <v>SunChips Multigrain - Salsa</v>
      </c>
      <c r="V96" t="str">
        <f t="shared" si="6"/>
        <v>Food</v>
      </c>
      <c r="W96" t="s">
        <v>43</v>
      </c>
      <c r="X96" t="b">
        <f t="shared" si="8"/>
        <v>1</v>
      </c>
      <c r="Y96">
        <f t="shared" si="7"/>
        <v>1.5</v>
      </c>
      <c r="Z96" s="2">
        <f t="shared" si="9"/>
        <v>1</v>
      </c>
      <c r="AA96" t="s">
        <v>129</v>
      </c>
      <c r="AB96" t="s">
        <v>130</v>
      </c>
      <c r="AD96" t="s">
        <v>91</v>
      </c>
      <c r="AE96" t="s">
        <v>171</v>
      </c>
      <c r="AF96">
        <v>2022</v>
      </c>
    </row>
    <row r="97" spans="1:32" x14ac:dyDescent="0.25">
      <c r="A97" t="s">
        <v>29</v>
      </c>
      <c r="B97" t="s">
        <v>67</v>
      </c>
      <c r="C97" t="s">
        <v>68</v>
      </c>
      <c r="D97" t="s">
        <v>69</v>
      </c>
      <c r="E97">
        <f>_xlfn.XLOOKUP(Table1[[#This Row],[Location]],'Location analysis'!A:A,'Location analysis'!B:B)</f>
        <v>40.435699999999997</v>
      </c>
      <c r="F97">
        <f>_xlfn.XLOOKUP(Table1[[#This Row],[Location]],'Location analysis'!A:A,'Location analysis'!C:C)</f>
        <v>-74.125200000000007</v>
      </c>
      <c r="G97" t="s">
        <v>126</v>
      </c>
      <c r="H97" t="s">
        <v>43</v>
      </c>
      <c r="I97">
        <v>14554766171</v>
      </c>
      <c r="J97" t="s">
        <v>170</v>
      </c>
      <c r="K97" t="s">
        <v>51</v>
      </c>
      <c r="L97">
        <v>120</v>
      </c>
      <c r="M97">
        <v>1.5</v>
      </c>
      <c r="N97">
        <v>1</v>
      </c>
      <c r="O97">
        <v>120</v>
      </c>
      <c r="P97">
        <v>1.5</v>
      </c>
      <c r="Q97">
        <v>1</v>
      </c>
      <c r="R97">
        <v>1.5</v>
      </c>
      <c r="S97">
        <v>1.5</v>
      </c>
      <c r="T97" s="1">
        <v>44572</v>
      </c>
      <c r="U97" t="str">
        <f t="shared" si="5"/>
        <v>Mini Chips Ahoy</v>
      </c>
      <c r="V97" t="str">
        <f t="shared" si="6"/>
        <v>Food</v>
      </c>
      <c r="W97" t="s">
        <v>43</v>
      </c>
      <c r="X97" t="b">
        <f t="shared" si="8"/>
        <v>1</v>
      </c>
      <c r="Y97">
        <f t="shared" si="7"/>
        <v>1.5</v>
      </c>
      <c r="Z97" s="2">
        <f t="shared" si="9"/>
        <v>1</v>
      </c>
      <c r="AA97" t="s">
        <v>126</v>
      </c>
      <c r="AD97" t="s">
        <v>91</v>
      </c>
      <c r="AE97" t="s">
        <v>171</v>
      </c>
      <c r="AF97">
        <v>2022</v>
      </c>
    </row>
    <row r="98" spans="1:32" x14ac:dyDescent="0.25">
      <c r="A98" t="s">
        <v>29</v>
      </c>
      <c r="B98" t="s">
        <v>67</v>
      </c>
      <c r="C98" t="s">
        <v>68</v>
      </c>
      <c r="D98" t="s">
        <v>69</v>
      </c>
      <c r="E98">
        <f>_xlfn.XLOOKUP(Table1[[#This Row],[Location]],'Location analysis'!A:A,'Location analysis'!B:B)</f>
        <v>40.435699999999997</v>
      </c>
      <c r="F98">
        <f>_xlfn.XLOOKUP(Table1[[#This Row],[Location]],'Location analysis'!A:A,'Location analysis'!C:C)</f>
        <v>-74.125200000000007</v>
      </c>
      <c r="G98" t="s">
        <v>42</v>
      </c>
      <c r="H98" t="s">
        <v>43</v>
      </c>
      <c r="I98">
        <v>14554772789</v>
      </c>
      <c r="J98" t="s">
        <v>170</v>
      </c>
      <c r="K98" t="s">
        <v>51</v>
      </c>
      <c r="L98">
        <v>121</v>
      </c>
      <c r="M98">
        <v>1.5</v>
      </c>
      <c r="N98">
        <v>1</v>
      </c>
      <c r="O98">
        <v>121</v>
      </c>
      <c r="P98">
        <v>1.5</v>
      </c>
      <c r="Q98">
        <v>1</v>
      </c>
      <c r="R98">
        <v>1.5</v>
      </c>
      <c r="S98">
        <v>1.5</v>
      </c>
      <c r="T98" s="1">
        <v>44572</v>
      </c>
      <c r="U98" t="str">
        <f t="shared" si="5"/>
        <v>Takis - Hot Chilli Pepper &amp; Lime</v>
      </c>
      <c r="V98" t="str">
        <f t="shared" si="6"/>
        <v>Food</v>
      </c>
      <c r="W98" t="s">
        <v>43</v>
      </c>
      <c r="X98" t="b">
        <f t="shared" si="8"/>
        <v>1</v>
      </c>
      <c r="Y98">
        <f t="shared" si="7"/>
        <v>1.5</v>
      </c>
      <c r="Z98" s="2">
        <f t="shared" si="9"/>
        <v>1</v>
      </c>
      <c r="AA98" t="s">
        <v>44</v>
      </c>
      <c r="AB98" t="s">
        <v>45</v>
      </c>
      <c r="AD98" t="s">
        <v>91</v>
      </c>
      <c r="AE98" t="s">
        <v>171</v>
      </c>
      <c r="AF98">
        <v>2022</v>
      </c>
    </row>
    <row r="99" spans="1:32" x14ac:dyDescent="0.25">
      <c r="A99" t="s">
        <v>29</v>
      </c>
      <c r="B99" t="s">
        <v>62</v>
      </c>
      <c r="C99" t="s">
        <v>63</v>
      </c>
      <c r="D99" t="s">
        <v>64</v>
      </c>
      <c r="E99">
        <f>_xlfn.XLOOKUP(Table1[[#This Row],[Location]],'Location analysis'!A:A,'Location analysis'!B:B)</f>
        <v>40.091900000000003</v>
      </c>
      <c r="F99">
        <f>_xlfn.XLOOKUP(Table1[[#This Row],[Location]],'Location analysis'!A:A,'Location analysis'!C:C)</f>
        <v>-74.358699999999999</v>
      </c>
      <c r="G99" t="s">
        <v>128</v>
      </c>
      <c r="H99" t="s">
        <v>43</v>
      </c>
      <c r="I99">
        <v>14556408318</v>
      </c>
      <c r="J99" t="s">
        <v>172</v>
      </c>
      <c r="K99" t="s">
        <v>36</v>
      </c>
      <c r="L99">
        <v>112</v>
      </c>
      <c r="M99">
        <v>1.5</v>
      </c>
      <c r="N99">
        <v>1</v>
      </c>
      <c r="O99">
        <v>112</v>
      </c>
      <c r="P99">
        <v>1.5</v>
      </c>
      <c r="Q99">
        <v>1</v>
      </c>
      <c r="R99">
        <v>1.5</v>
      </c>
      <c r="S99">
        <v>1.5</v>
      </c>
      <c r="T99" s="1">
        <v>44573</v>
      </c>
      <c r="U99" t="str">
        <f t="shared" si="5"/>
        <v>SunChips Multigrain - Salsa</v>
      </c>
      <c r="V99" t="str">
        <f t="shared" si="6"/>
        <v>Food</v>
      </c>
      <c r="W99" t="s">
        <v>43</v>
      </c>
      <c r="X99" t="b">
        <f t="shared" si="8"/>
        <v>1</v>
      </c>
      <c r="Y99">
        <f t="shared" si="7"/>
        <v>1.5</v>
      </c>
      <c r="Z99" s="2">
        <f t="shared" si="9"/>
        <v>1</v>
      </c>
      <c r="AA99" t="s">
        <v>129</v>
      </c>
      <c r="AB99" t="s">
        <v>130</v>
      </c>
      <c r="AD99" t="s">
        <v>109</v>
      </c>
      <c r="AE99" t="s">
        <v>173</v>
      </c>
      <c r="AF99">
        <v>2022</v>
      </c>
    </row>
    <row r="100" spans="1:32" x14ac:dyDescent="0.25">
      <c r="A100" t="s">
        <v>29</v>
      </c>
      <c r="B100" t="s">
        <v>62</v>
      </c>
      <c r="C100" t="s">
        <v>63</v>
      </c>
      <c r="D100" t="s">
        <v>64</v>
      </c>
      <c r="E100">
        <f>_xlfn.XLOOKUP(Table1[[#This Row],[Location]],'Location analysis'!A:A,'Location analysis'!B:B)</f>
        <v>40.091900000000003</v>
      </c>
      <c r="F100">
        <f>_xlfn.XLOOKUP(Table1[[#This Row],[Location]],'Location analysis'!A:A,'Location analysis'!C:C)</f>
        <v>-74.358699999999999</v>
      </c>
      <c r="G100" t="s">
        <v>65</v>
      </c>
      <c r="H100" t="s">
        <v>43</v>
      </c>
      <c r="I100">
        <v>14557931817</v>
      </c>
      <c r="J100" t="s">
        <v>172</v>
      </c>
      <c r="K100" t="s">
        <v>51</v>
      </c>
      <c r="L100">
        <v>110</v>
      </c>
      <c r="M100">
        <v>1.5</v>
      </c>
      <c r="N100">
        <v>1</v>
      </c>
      <c r="O100">
        <v>110</v>
      </c>
      <c r="P100">
        <v>1.5</v>
      </c>
      <c r="Q100">
        <v>1</v>
      </c>
      <c r="R100">
        <v>1.5</v>
      </c>
      <c r="S100">
        <v>1.5</v>
      </c>
      <c r="T100" s="1">
        <v>44573</v>
      </c>
      <c r="U100" t="str">
        <f t="shared" si="5"/>
        <v>Miss Vickie's Potato Chip - Lime &amp; Cracked Pe</v>
      </c>
      <c r="V100" t="str">
        <f t="shared" si="6"/>
        <v>Food</v>
      </c>
      <c r="W100" t="s">
        <v>43</v>
      </c>
      <c r="X100" t="b">
        <f t="shared" si="8"/>
        <v>1</v>
      </c>
      <c r="Y100">
        <f t="shared" si="7"/>
        <v>1.5</v>
      </c>
      <c r="Z100" s="2">
        <f t="shared" si="9"/>
        <v>1</v>
      </c>
      <c r="AA100" t="s">
        <v>58</v>
      </c>
      <c r="AB100" t="s">
        <v>66</v>
      </c>
      <c r="AD100" t="s">
        <v>109</v>
      </c>
      <c r="AE100" t="s">
        <v>173</v>
      </c>
      <c r="AF100">
        <v>2022</v>
      </c>
    </row>
    <row r="101" spans="1:32" x14ac:dyDescent="0.25">
      <c r="A101" t="s">
        <v>29</v>
      </c>
      <c r="B101" t="s">
        <v>30</v>
      </c>
      <c r="C101" t="s">
        <v>31</v>
      </c>
      <c r="D101" t="s">
        <v>32</v>
      </c>
      <c r="E101">
        <f>_xlfn.XLOOKUP(Table1[[#This Row],[Location]],'Location analysis'!A:A,'Location analysis'!B:B)</f>
        <v>40.423690999999998</v>
      </c>
      <c r="F101">
        <f>_xlfn.XLOOKUP(Table1[[#This Row],[Location]],'Location analysis'!A:A,'Location analysis'!C:C)</f>
        <v>-74.380831999999998</v>
      </c>
      <c r="G101" t="s">
        <v>174</v>
      </c>
      <c r="H101" t="s">
        <v>49</v>
      </c>
      <c r="I101">
        <v>14558327394</v>
      </c>
      <c r="J101" t="s">
        <v>172</v>
      </c>
      <c r="K101" t="s">
        <v>51</v>
      </c>
      <c r="L101">
        <v>144</v>
      </c>
      <c r="M101">
        <v>2.5</v>
      </c>
      <c r="N101">
        <v>1</v>
      </c>
      <c r="O101">
        <v>144</v>
      </c>
      <c r="P101">
        <v>2.5</v>
      </c>
      <c r="Q101">
        <v>1</v>
      </c>
      <c r="R101">
        <v>2.5</v>
      </c>
      <c r="S101">
        <v>2.5</v>
      </c>
      <c r="T101" s="1">
        <v>44573</v>
      </c>
      <c r="U101" t="str">
        <f t="shared" si="5"/>
        <v>Bai Antioxidant - Molokai Coconut</v>
      </c>
      <c r="V101" t="str">
        <f t="shared" si="6"/>
        <v>Non Carbonated</v>
      </c>
      <c r="W101" t="s">
        <v>49</v>
      </c>
      <c r="X101" t="b">
        <f t="shared" si="8"/>
        <v>1</v>
      </c>
      <c r="Y101">
        <f t="shared" si="7"/>
        <v>2.5</v>
      </c>
      <c r="Z101" s="2">
        <f t="shared" si="9"/>
        <v>1.6666666666666667</v>
      </c>
      <c r="AA101" t="s">
        <v>52</v>
      </c>
      <c r="AB101" t="s">
        <v>175</v>
      </c>
      <c r="AD101" t="s">
        <v>109</v>
      </c>
      <c r="AE101" t="s">
        <v>173</v>
      </c>
      <c r="AF101">
        <v>2022</v>
      </c>
    </row>
    <row r="102" spans="1:32" x14ac:dyDescent="0.25">
      <c r="A102" t="s">
        <v>29</v>
      </c>
      <c r="B102" t="s">
        <v>62</v>
      </c>
      <c r="C102" t="s">
        <v>63</v>
      </c>
      <c r="D102" t="s">
        <v>64</v>
      </c>
      <c r="E102">
        <f>_xlfn.XLOOKUP(Table1[[#This Row],[Location]],'Location analysis'!A:A,'Location analysis'!B:B)</f>
        <v>40.091900000000003</v>
      </c>
      <c r="F102">
        <f>_xlfn.XLOOKUP(Table1[[#This Row],[Location]],'Location analysis'!A:A,'Location analysis'!C:C)</f>
        <v>-74.358699999999999</v>
      </c>
      <c r="G102" t="s">
        <v>71</v>
      </c>
      <c r="H102" t="s">
        <v>43</v>
      </c>
      <c r="I102">
        <v>14558748149</v>
      </c>
      <c r="J102" t="s">
        <v>172</v>
      </c>
      <c r="K102" t="s">
        <v>51</v>
      </c>
      <c r="L102">
        <v>134</v>
      </c>
      <c r="M102">
        <v>2.5</v>
      </c>
      <c r="N102">
        <v>1</v>
      </c>
      <c r="O102">
        <v>134</v>
      </c>
      <c r="P102">
        <v>2.5</v>
      </c>
      <c r="Q102">
        <v>1</v>
      </c>
      <c r="R102">
        <v>2.5</v>
      </c>
      <c r="S102">
        <v>2.5</v>
      </c>
      <c r="T102" s="1">
        <v>44573</v>
      </c>
      <c r="U102" t="str">
        <f t="shared" si="5"/>
        <v>Seapoint Farms Dry Roasted Edamame - Wasabi</v>
      </c>
      <c r="V102" t="str">
        <f t="shared" si="6"/>
        <v>Food</v>
      </c>
      <c r="W102" t="s">
        <v>43</v>
      </c>
      <c r="X102" t="b">
        <f t="shared" si="8"/>
        <v>1</v>
      </c>
      <c r="Y102">
        <f t="shared" si="7"/>
        <v>2.5</v>
      </c>
      <c r="Z102" s="2">
        <f t="shared" si="9"/>
        <v>1.6666666666666667</v>
      </c>
      <c r="AA102" t="s">
        <v>72</v>
      </c>
      <c r="AB102" t="s">
        <v>73</v>
      </c>
      <c r="AD102" t="s">
        <v>109</v>
      </c>
      <c r="AE102" t="s">
        <v>173</v>
      </c>
      <c r="AF102">
        <v>2022</v>
      </c>
    </row>
    <row r="103" spans="1:32" x14ac:dyDescent="0.25">
      <c r="A103" t="s">
        <v>29</v>
      </c>
      <c r="B103" t="s">
        <v>30</v>
      </c>
      <c r="C103" t="s">
        <v>31</v>
      </c>
      <c r="D103" t="s">
        <v>32</v>
      </c>
      <c r="E103">
        <f>_xlfn.XLOOKUP(Table1[[#This Row],[Location]],'Location analysis'!A:A,'Location analysis'!B:B)</f>
        <v>40.423690999999998</v>
      </c>
      <c r="F103">
        <f>_xlfn.XLOOKUP(Table1[[#This Row],[Location]],'Location analysis'!A:A,'Location analysis'!C:C)</f>
        <v>-74.380831999999998</v>
      </c>
      <c r="G103" t="s">
        <v>143</v>
      </c>
      <c r="H103" t="s">
        <v>49</v>
      </c>
      <c r="I103">
        <v>14559129065</v>
      </c>
      <c r="J103" t="s">
        <v>172</v>
      </c>
      <c r="K103" t="s">
        <v>51</v>
      </c>
      <c r="L103">
        <v>145</v>
      </c>
      <c r="M103">
        <v>2.5</v>
      </c>
      <c r="N103">
        <v>1</v>
      </c>
      <c r="O103">
        <v>145</v>
      </c>
      <c r="P103">
        <v>2.5</v>
      </c>
      <c r="Q103">
        <v>1</v>
      </c>
      <c r="R103">
        <v>2.5</v>
      </c>
      <c r="S103">
        <v>2.5</v>
      </c>
      <c r="T103" s="1">
        <v>44573</v>
      </c>
      <c r="U103" t="str">
        <f t="shared" si="5"/>
        <v>Snapple Diet Tea - Raspberry</v>
      </c>
      <c r="V103" t="str">
        <f t="shared" si="6"/>
        <v>Non Carbonated</v>
      </c>
      <c r="W103" t="s">
        <v>49</v>
      </c>
      <c r="X103" t="b">
        <f t="shared" si="8"/>
        <v>1</v>
      </c>
      <c r="Y103">
        <f t="shared" si="7"/>
        <v>2.5</v>
      </c>
      <c r="Z103" s="2">
        <f t="shared" si="9"/>
        <v>1.6666666666666667</v>
      </c>
      <c r="AA103" t="s">
        <v>75</v>
      </c>
      <c r="AB103" t="s">
        <v>144</v>
      </c>
      <c r="AD103" t="s">
        <v>109</v>
      </c>
      <c r="AE103" t="s">
        <v>173</v>
      </c>
      <c r="AF103">
        <v>2022</v>
      </c>
    </row>
    <row r="104" spans="1:32" x14ac:dyDescent="0.25">
      <c r="A104" t="s">
        <v>29</v>
      </c>
      <c r="B104" t="s">
        <v>30</v>
      </c>
      <c r="C104" t="s">
        <v>31</v>
      </c>
      <c r="D104" t="s">
        <v>32</v>
      </c>
      <c r="E104">
        <f>_xlfn.XLOOKUP(Table1[[#This Row],[Location]],'Location analysis'!A:A,'Location analysis'!B:B)</f>
        <v>40.423690999999998</v>
      </c>
      <c r="F104">
        <f>_xlfn.XLOOKUP(Table1[[#This Row],[Location]],'Location analysis'!A:A,'Location analysis'!C:C)</f>
        <v>-74.380831999999998</v>
      </c>
      <c r="G104" t="s">
        <v>143</v>
      </c>
      <c r="H104" t="s">
        <v>49</v>
      </c>
      <c r="I104">
        <v>14559130790</v>
      </c>
      <c r="J104" t="s">
        <v>172</v>
      </c>
      <c r="K104" t="s">
        <v>51</v>
      </c>
      <c r="L104">
        <v>145</v>
      </c>
      <c r="M104">
        <v>2.5</v>
      </c>
      <c r="N104">
        <v>1</v>
      </c>
      <c r="O104">
        <v>145</v>
      </c>
      <c r="P104">
        <v>2.5</v>
      </c>
      <c r="Q104">
        <v>1</v>
      </c>
      <c r="R104">
        <v>2.5</v>
      </c>
      <c r="S104">
        <v>2.5</v>
      </c>
      <c r="T104" s="1">
        <v>44573</v>
      </c>
      <c r="U104" t="str">
        <f t="shared" si="5"/>
        <v>Snapple Diet Tea - Raspberry</v>
      </c>
      <c r="V104" t="str">
        <f t="shared" si="6"/>
        <v>Non Carbonated</v>
      </c>
      <c r="W104" t="s">
        <v>49</v>
      </c>
      <c r="X104" t="b">
        <f t="shared" si="8"/>
        <v>1</v>
      </c>
      <c r="Y104">
        <f t="shared" si="7"/>
        <v>2.5</v>
      </c>
      <c r="Z104" s="2">
        <f t="shared" si="9"/>
        <v>1.6666666666666667</v>
      </c>
      <c r="AA104" t="s">
        <v>75</v>
      </c>
      <c r="AB104" t="s">
        <v>144</v>
      </c>
      <c r="AD104" t="s">
        <v>109</v>
      </c>
      <c r="AE104" t="s">
        <v>173</v>
      </c>
      <c r="AF104">
        <v>2022</v>
      </c>
    </row>
    <row r="105" spans="1:32" x14ac:dyDescent="0.25">
      <c r="A105" t="s">
        <v>29</v>
      </c>
      <c r="B105" t="s">
        <v>46</v>
      </c>
      <c r="C105" t="s">
        <v>31</v>
      </c>
      <c r="D105" t="s">
        <v>47</v>
      </c>
      <c r="E105">
        <f>_xlfn.XLOOKUP(Table1[[#This Row],[Location]],'Location analysis'!A:A,'Location analysis'!B:B)</f>
        <v>40.423690999999998</v>
      </c>
      <c r="F105">
        <f>_xlfn.XLOOKUP(Table1[[#This Row],[Location]],'Location analysis'!A:A,'Location analysis'!C:C)</f>
        <v>-74.380831999999998</v>
      </c>
      <c r="G105" t="s">
        <v>137</v>
      </c>
      <c r="H105" t="s">
        <v>97</v>
      </c>
      <c r="I105">
        <v>14559155611</v>
      </c>
      <c r="J105" t="s">
        <v>172</v>
      </c>
      <c r="K105" t="s">
        <v>51</v>
      </c>
      <c r="L105">
        <v>144</v>
      </c>
      <c r="M105">
        <v>1.5</v>
      </c>
      <c r="N105">
        <v>1</v>
      </c>
      <c r="O105">
        <v>144</v>
      </c>
      <c r="P105">
        <v>1.5</v>
      </c>
      <c r="Q105">
        <v>1</v>
      </c>
      <c r="R105">
        <v>1.5</v>
      </c>
      <c r="S105">
        <v>1.5</v>
      </c>
      <c r="T105" s="1">
        <v>44573</v>
      </c>
      <c r="U105" t="str">
        <f t="shared" si="5"/>
        <v>Poland Springs Water</v>
      </c>
      <c r="V105" t="str">
        <f t="shared" si="6"/>
        <v>Water</v>
      </c>
      <c r="W105" t="s">
        <v>97</v>
      </c>
      <c r="X105" t="b">
        <f t="shared" si="8"/>
        <v>1</v>
      </c>
      <c r="Y105">
        <f t="shared" si="7"/>
        <v>1.5</v>
      </c>
      <c r="Z105" s="2">
        <f t="shared" si="9"/>
        <v>1</v>
      </c>
      <c r="AA105" t="s">
        <v>137</v>
      </c>
      <c r="AD105" t="s">
        <v>109</v>
      </c>
      <c r="AE105" t="s">
        <v>173</v>
      </c>
      <c r="AF105">
        <v>2022</v>
      </c>
    </row>
    <row r="106" spans="1:32" x14ac:dyDescent="0.25">
      <c r="A106" t="s">
        <v>29</v>
      </c>
      <c r="B106" t="s">
        <v>46</v>
      </c>
      <c r="C106" t="s">
        <v>31</v>
      </c>
      <c r="D106" t="s">
        <v>47</v>
      </c>
      <c r="E106">
        <f>_xlfn.XLOOKUP(Table1[[#This Row],[Location]],'Location analysis'!A:A,'Location analysis'!B:B)</f>
        <v>40.423690999999998</v>
      </c>
      <c r="F106">
        <f>_xlfn.XLOOKUP(Table1[[#This Row],[Location]],'Location analysis'!A:A,'Location analysis'!C:C)</f>
        <v>-74.380831999999998</v>
      </c>
      <c r="G106" t="s">
        <v>137</v>
      </c>
      <c r="H106" t="s">
        <v>97</v>
      </c>
      <c r="I106">
        <v>14559158935</v>
      </c>
      <c r="J106" t="s">
        <v>172</v>
      </c>
      <c r="K106" t="s">
        <v>51</v>
      </c>
      <c r="L106">
        <v>144</v>
      </c>
      <c r="M106">
        <v>1.5</v>
      </c>
      <c r="N106">
        <v>1</v>
      </c>
      <c r="O106">
        <v>144</v>
      </c>
      <c r="P106">
        <v>1.5</v>
      </c>
      <c r="Q106">
        <v>1</v>
      </c>
      <c r="R106">
        <v>1.5</v>
      </c>
      <c r="S106">
        <v>1.5</v>
      </c>
      <c r="T106" s="1">
        <v>44573</v>
      </c>
      <c r="U106" t="str">
        <f t="shared" si="5"/>
        <v>Poland Springs Water</v>
      </c>
      <c r="V106" t="str">
        <f t="shared" si="6"/>
        <v>Water</v>
      </c>
      <c r="W106" t="s">
        <v>97</v>
      </c>
      <c r="X106" t="b">
        <f t="shared" si="8"/>
        <v>1</v>
      </c>
      <c r="Y106">
        <f t="shared" si="7"/>
        <v>1.5</v>
      </c>
      <c r="Z106" s="2">
        <f t="shared" si="9"/>
        <v>1</v>
      </c>
      <c r="AA106" t="s">
        <v>137</v>
      </c>
      <c r="AD106" t="s">
        <v>109</v>
      </c>
      <c r="AE106" t="s">
        <v>173</v>
      </c>
      <c r="AF106">
        <v>2022</v>
      </c>
    </row>
    <row r="107" spans="1:32" x14ac:dyDescent="0.25">
      <c r="A107" t="s">
        <v>29</v>
      </c>
      <c r="B107" t="s">
        <v>67</v>
      </c>
      <c r="C107" t="s">
        <v>68</v>
      </c>
      <c r="D107" t="s">
        <v>69</v>
      </c>
      <c r="E107">
        <f>_xlfn.XLOOKUP(Table1[[#This Row],[Location]],'Location analysis'!A:A,'Location analysis'!B:B)</f>
        <v>40.435699999999997</v>
      </c>
      <c r="F107">
        <f>_xlfn.XLOOKUP(Table1[[#This Row],[Location]],'Location analysis'!A:A,'Location analysis'!C:C)</f>
        <v>-74.125200000000007</v>
      </c>
      <c r="G107" t="s">
        <v>140</v>
      </c>
      <c r="H107" t="s">
        <v>43</v>
      </c>
      <c r="I107">
        <v>14560200727</v>
      </c>
      <c r="J107" t="s">
        <v>172</v>
      </c>
      <c r="K107" t="s">
        <v>36</v>
      </c>
      <c r="L107">
        <v>132</v>
      </c>
      <c r="M107">
        <v>1.25</v>
      </c>
      <c r="N107">
        <v>1</v>
      </c>
      <c r="O107">
        <v>132</v>
      </c>
      <c r="P107">
        <v>1.25</v>
      </c>
      <c r="Q107">
        <v>1</v>
      </c>
      <c r="R107">
        <v>1.25</v>
      </c>
      <c r="S107">
        <v>1.25</v>
      </c>
      <c r="T107" s="1">
        <v>44573</v>
      </c>
      <c r="U107" t="str">
        <f t="shared" si="5"/>
        <v>Chum Fruit Bites - Mango/Strawberry</v>
      </c>
      <c r="V107" t="str">
        <f t="shared" si="6"/>
        <v>Food</v>
      </c>
      <c r="W107" t="s">
        <v>43</v>
      </c>
      <c r="X107" t="b">
        <f t="shared" si="8"/>
        <v>1</v>
      </c>
      <c r="Y107">
        <f t="shared" si="7"/>
        <v>1.25</v>
      </c>
      <c r="Z107" s="2">
        <f t="shared" si="9"/>
        <v>0.83333333333333337</v>
      </c>
      <c r="AA107" t="s">
        <v>141</v>
      </c>
      <c r="AB107" t="s">
        <v>142</v>
      </c>
      <c r="AD107" t="s">
        <v>109</v>
      </c>
      <c r="AE107" t="s">
        <v>173</v>
      </c>
      <c r="AF107">
        <v>2022</v>
      </c>
    </row>
    <row r="108" spans="1:32" x14ac:dyDescent="0.25">
      <c r="A108" t="s">
        <v>29</v>
      </c>
      <c r="B108" t="s">
        <v>62</v>
      </c>
      <c r="C108" t="s">
        <v>63</v>
      </c>
      <c r="D108" t="s">
        <v>64</v>
      </c>
      <c r="E108">
        <f>_xlfn.XLOOKUP(Table1[[#This Row],[Location]],'Location analysis'!A:A,'Location analysis'!B:B)</f>
        <v>40.091900000000003</v>
      </c>
      <c r="F108">
        <f>_xlfn.XLOOKUP(Table1[[#This Row],[Location]],'Location analysis'!A:A,'Location analysis'!C:C)</f>
        <v>-74.358699999999999</v>
      </c>
      <c r="G108" t="s">
        <v>176</v>
      </c>
      <c r="H108" t="s">
        <v>34</v>
      </c>
      <c r="I108">
        <v>14563310566</v>
      </c>
      <c r="J108" t="s">
        <v>177</v>
      </c>
      <c r="K108" t="s">
        <v>51</v>
      </c>
      <c r="L108">
        <v>146</v>
      </c>
      <c r="M108">
        <v>3</v>
      </c>
      <c r="N108">
        <v>1</v>
      </c>
      <c r="O108">
        <v>146</v>
      </c>
      <c r="P108">
        <v>3</v>
      </c>
      <c r="Q108">
        <v>1</v>
      </c>
      <c r="R108">
        <v>3</v>
      </c>
      <c r="S108">
        <v>3</v>
      </c>
      <c r="T108" s="1">
        <v>44574</v>
      </c>
      <c r="U108" t="str">
        <f t="shared" si="5"/>
        <v>Monster Energy  Zero Ultra</v>
      </c>
      <c r="V108" t="str">
        <f t="shared" si="6"/>
        <v>Carbonated</v>
      </c>
      <c r="W108" t="s">
        <v>34</v>
      </c>
      <c r="X108" t="b">
        <f t="shared" si="8"/>
        <v>1</v>
      </c>
      <c r="Y108">
        <f t="shared" si="7"/>
        <v>3</v>
      </c>
      <c r="Z108" s="2">
        <f t="shared" si="9"/>
        <v>2</v>
      </c>
      <c r="AA108" t="s">
        <v>176</v>
      </c>
      <c r="AD108" t="s">
        <v>123</v>
      </c>
      <c r="AE108" t="s">
        <v>178</v>
      </c>
      <c r="AF108">
        <v>2022</v>
      </c>
    </row>
    <row r="109" spans="1:32" x14ac:dyDescent="0.25">
      <c r="A109" t="s">
        <v>29</v>
      </c>
      <c r="B109" t="s">
        <v>62</v>
      </c>
      <c r="C109" t="s">
        <v>63</v>
      </c>
      <c r="D109" t="s">
        <v>64</v>
      </c>
      <c r="E109">
        <f>_xlfn.XLOOKUP(Table1[[#This Row],[Location]],'Location analysis'!A:A,'Location analysis'!B:B)</f>
        <v>40.091900000000003</v>
      </c>
      <c r="F109">
        <f>_xlfn.XLOOKUP(Table1[[#This Row],[Location]],'Location analysis'!A:A,'Location analysis'!C:C)</f>
        <v>-74.358699999999999</v>
      </c>
      <c r="G109" t="s">
        <v>42</v>
      </c>
      <c r="H109" t="s">
        <v>43</v>
      </c>
      <c r="I109">
        <v>14563329503</v>
      </c>
      <c r="J109" t="s">
        <v>177</v>
      </c>
      <c r="K109" t="s">
        <v>51</v>
      </c>
      <c r="L109">
        <v>123</v>
      </c>
      <c r="M109">
        <v>1.5</v>
      </c>
      <c r="N109">
        <v>1</v>
      </c>
      <c r="O109">
        <v>123</v>
      </c>
      <c r="P109">
        <v>1.5</v>
      </c>
      <c r="Q109">
        <v>1</v>
      </c>
      <c r="R109">
        <v>1.5</v>
      </c>
      <c r="S109">
        <v>1.5</v>
      </c>
      <c r="T109" s="1">
        <v>44574</v>
      </c>
      <c r="U109" t="str">
        <f t="shared" si="5"/>
        <v>Takis - Hot Chilli Pepper &amp; Lime</v>
      </c>
      <c r="V109" t="str">
        <f t="shared" si="6"/>
        <v>Food</v>
      </c>
      <c r="W109" t="s">
        <v>43</v>
      </c>
      <c r="X109" t="b">
        <f t="shared" si="8"/>
        <v>1</v>
      </c>
      <c r="Y109">
        <f t="shared" si="7"/>
        <v>1.5</v>
      </c>
      <c r="Z109" s="2">
        <f t="shared" si="9"/>
        <v>1</v>
      </c>
      <c r="AA109" t="s">
        <v>44</v>
      </c>
      <c r="AB109" t="s">
        <v>45</v>
      </c>
      <c r="AD109" t="s">
        <v>123</v>
      </c>
      <c r="AE109" t="s">
        <v>178</v>
      </c>
      <c r="AF109">
        <v>2022</v>
      </c>
    </row>
    <row r="110" spans="1:32" x14ac:dyDescent="0.25">
      <c r="A110" t="s">
        <v>29</v>
      </c>
      <c r="B110" t="s">
        <v>62</v>
      </c>
      <c r="C110" t="s">
        <v>63</v>
      </c>
      <c r="D110" t="s">
        <v>64</v>
      </c>
      <c r="E110">
        <f>_xlfn.XLOOKUP(Table1[[#This Row],[Location]],'Location analysis'!A:A,'Location analysis'!B:B)</f>
        <v>40.091900000000003</v>
      </c>
      <c r="F110">
        <f>_xlfn.XLOOKUP(Table1[[#This Row],[Location]],'Location analysis'!A:A,'Location analysis'!C:C)</f>
        <v>-74.358699999999999</v>
      </c>
      <c r="G110" t="s">
        <v>119</v>
      </c>
      <c r="H110" t="s">
        <v>43</v>
      </c>
      <c r="I110">
        <v>14563516111</v>
      </c>
      <c r="J110" t="s">
        <v>177</v>
      </c>
      <c r="K110" t="s">
        <v>51</v>
      </c>
      <c r="L110">
        <v>124</v>
      </c>
      <c r="M110">
        <v>1.5</v>
      </c>
      <c r="N110">
        <v>1</v>
      </c>
      <c r="O110">
        <v>124</v>
      </c>
      <c r="P110">
        <v>1.5</v>
      </c>
      <c r="Q110">
        <v>1</v>
      </c>
      <c r="R110">
        <v>1.5</v>
      </c>
      <c r="S110">
        <v>1.5</v>
      </c>
      <c r="T110" s="1">
        <v>44574</v>
      </c>
      <c r="U110" t="str">
        <f t="shared" si="5"/>
        <v>Cheetos Baked - Flaming Hot</v>
      </c>
      <c r="V110" t="str">
        <f t="shared" si="6"/>
        <v>Food</v>
      </c>
      <c r="W110" t="s">
        <v>43</v>
      </c>
      <c r="X110" t="b">
        <f t="shared" si="8"/>
        <v>1</v>
      </c>
      <c r="Y110">
        <f t="shared" si="7"/>
        <v>1.5</v>
      </c>
      <c r="Z110" s="2">
        <f t="shared" si="9"/>
        <v>1</v>
      </c>
      <c r="AA110" t="s">
        <v>121</v>
      </c>
      <c r="AB110" t="s">
        <v>122</v>
      </c>
      <c r="AD110" t="s">
        <v>123</v>
      </c>
      <c r="AE110" t="s">
        <v>178</v>
      </c>
      <c r="AF110">
        <v>2022</v>
      </c>
    </row>
    <row r="111" spans="1:32" x14ac:dyDescent="0.25">
      <c r="A111" t="s">
        <v>29</v>
      </c>
      <c r="B111" t="s">
        <v>46</v>
      </c>
      <c r="C111" t="s">
        <v>31</v>
      </c>
      <c r="D111" t="s">
        <v>47</v>
      </c>
      <c r="E111">
        <f>_xlfn.XLOOKUP(Table1[[#This Row],[Location]],'Location analysis'!A:A,'Location analysis'!B:B)</f>
        <v>40.423690999999998</v>
      </c>
      <c r="F111">
        <f>_xlfn.XLOOKUP(Table1[[#This Row],[Location]],'Location analysis'!A:A,'Location analysis'!C:C)</f>
        <v>-74.380831999999998</v>
      </c>
      <c r="G111" t="s">
        <v>137</v>
      </c>
      <c r="H111" t="s">
        <v>97</v>
      </c>
      <c r="I111">
        <v>14563576202</v>
      </c>
      <c r="J111" t="s">
        <v>177</v>
      </c>
      <c r="K111" t="s">
        <v>51</v>
      </c>
      <c r="L111">
        <v>144</v>
      </c>
      <c r="M111">
        <v>1.5</v>
      </c>
      <c r="N111">
        <v>1</v>
      </c>
      <c r="O111">
        <v>144</v>
      </c>
      <c r="P111">
        <v>1.5</v>
      </c>
      <c r="Q111">
        <v>1</v>
      </c>
      <c r="R111">
        <v>1.5</v>
      </c>
      <c r="S111">
        <v>1.5</v>
      </c>
      <c r="T111" s="1">
        <v>44574</v>
      </c>
      <c r="U111" t="str">
        <f t="shared" si="5"/>
        <v>Poland Springs Water</v>
      </c>
      <c r="V111" t="str">
        <f t="shared" si="6"/>
        <v>Water</v>
      </c>
      <c r="W111" t="s">
        <v>97</v>
      </c>
      <c r="X111" t="b">
        <f t="shared" si="8"/>
        <v>1</v>
      </c>
      <c r="Y111">
        <f t="shared" si="7"/>
        <v>1.5</v>
      </c>
      <c r="Z111" s="2">
        <f t="shared" si="9"/>
        <v>1</v>
      </c>
      <c r="AA111" t="s">
        <v>137</v>
      </c>
      <c r="AD111" t="s">
        <v>123</v>
      </c>
      <c r="AE111" t="s">
        <v>178</v>
      </c>
      <c r="AF111">
        <v>2022</v>
      </c>
    </row>
    <row r="112" spans="1:32" x14ac:dyDescent="0.25">
      <c r="A112" t="s">
        <v>29</v>
      </c>
      <c r="B112" t="s">
        <v>67</v>
      </c>
      <c r="C112" t="s">
        <v>68</v>
      </c>
      <c r="D112" t="s">
        <v>69</v>
      </c>
      <c r="E112">
        <f>_xlfn.XLOOKUP(Table1[[#This Row],[Location]],'Location analysis'!A:A,'Location analysis'!B:B)</f>
        <v>40.435699999999997</v>
      </c>
      <c r="F112">
        <f>_xlfn.XLOOKUP(Table1[[#This Row],[Location]],'Location analysis'!A:A,'Location analysis'!C:C)</f>
        <v>-74.125200000000007</v>
      </c>
      <c r="G112" t="s">
        <v>179</v>
      </c>
      <c r="H112" t="s">
        <v>43</v>
      </c>
      <c r="I112">
        <v>14564406933</v>
      </c>
      <c r="J112" t="s">
        <v>177</v>
      </c>
      <c r="K112" t="s">
        <v>51</v>
      </c>
      <c r="L112">
        <v>111</v>
      </c>
      <c r="M112">
        <v>1.5</v>
      </c>
      <c r="N112">
        <v>1</v>
      </c>
      <c r="O112">
        <v>111</v>
      </c>
      <c r="P112">
        <v>1.5</v>
      </c>
      <c r="Q112">
        <v>1</v>
      </c>
      <c r="R112">
        <v>1.5</v>
      </c>
      <c r="S112">
        <v>1.5</v>
      </c>
      <c r="T112" s="1">
        <v>44574</v>
      </c>
      <c r="U112" t="str">
        <f t="shared" si="5"/>
        <v>Chesters Fries Flaming hot</v>
      </c>
      <c r="V112" t="str">
        <f t="shared" si="6"/>
        <v>Food</v>
      </c>
      <c r="W112" t="s">
        <v>43</v>
      </c>
      <c r="X112" t="b">
        <f t="shared" si="8"/>
        <v>1</v>
      </c>
      <c r="Y112">
        <f t="shared" si="7"/>
        <v>1.5</v>
      </c>
      <c r="Z112" s="2">
        <f t="shared" si="9"/>
        <v>1</v>
      </c>
      <c r="AA112" t="s">
        <v>179</v>
      </c>
      <c r="AD112" t="s">
        <v>123</v>
      </c>
      <c r="AE112" t="s">
        <v>178</v>
      </c>
      <c r="AF112">
        <v>2022</v>
      </c>
    </row>
    <row r="113" spans="1:32" x14ac:dyDescent="0.25">
      <c r="A113" t="s">
        <v>29</v>
      </c>
      <c r="B113" t="s">
        <v>67</v>
      </c>
      <c r="C113" t="s">
        <v>68</v>
      </c>
      <c r="D113" t="s">
        <v>69</v>
      </c>
      <c r="E113">
        <f>_xlfn.XLOOKUP(Table1[[#This Row],[Location]],'Location analysis'!A:A,'Location analysis'!B:B)</f>
        <v>40.435699999999997</v>
      </c>
      <c r="F113">
        <f>_xlfn.XLOOKUP(Table1[[#This Row],[Location]],'Location analysis'!A:A,'Location analysis'!C:C)</f>
        <v>-74.125200000000007</v>
      </c>
      <c r="G113" t="s">
        <v>180</v>
      </c>
      <c r="H113" t="s">
        <v>43</v>
      </c>
      <c r="I113">
        <v>14564409465</v>
      </c>
      <c r="J113" t="s">
        <v>177</v>
      </c>
      <c r="K113" t="s">
        <v>51</v>
      </c>
      <c r="L113">
        <v>112</v>
      </c>
      <c r="M113">
        <v>1.5</v>
      </c>
      <c r="N113">
        <v>1</v>
      </c>
      <c r="O113">
        <v>112</v>
      </c>
      <c r="P113">
        <v>1.5</v>
      </c>
      <c r="Q113">
        <v>1</v>
      </c>
      <c r="R113">
        <v>1.5</v>
      </c>
      <c r="S113">
        <v>1.5</v>
      </c>
      <c r="T113" s="1">
        <v>44574</v>
      </c>
      <c r="U113" t="str">
        <f t="shared" si="5"/>
        <v>Miss Vickie's Potato Chip - Jalapeno</v>
      </c>
      <c r="V113" t="str">
        <f t="shared" si="6"/>
        <v>Food</v>
      </c>
      <c r="W113" t="s">
        <v>43</v>
      </c>
      <c r="X113" t="b">
        <f t="shared" si="8"/>
        <v>1</v>
      </c>
      <c r="Y113">
        <f t="shared" si="7"/>
        <v>1.5</v>
      </c>
      <c r="Z113" s="2">
        <f t="shared" si="9"/>
        <v>1</v>
      </c>
      <c r="AA113" t="s">
        <v>58</v>
      </c>
      <c r="AB113" t="s">
        <v>181</v>
      </c>
      <c r="AD113" t="s">
        <v>123</v>
      </c>
      <c r="AE113" t="s">
        <v>178</v>
      </c>
      <c r="AF113">
        <v>2022</v>
      </c>
    </row>
    <row r="114" spans="1:32" x14ac:dyDescent="0.25">
      <c r="A114" t="s">
        <v>29</v>
      </c>
      <c r="B114" t="s">
        <v>67</v>
      </c>
      <c r="C114" t="s">
        <v>68</v>
      </c>
      <c r="D114" t="s">
        <v>69</v>
      </c>
      <c r="E114">
        <f>_xlfn.XLOOKUP(Table1[[#This Row],[Location]],'Location analysis'!A:A,'Location analysis'!B:B)</f>
        <v>40.435699999999997</v>
      </c>
      <c r="F114">
        <f>_xlfn.XLOOKUP(Table1[[#This Row],[Location]],'Location analysis'!A:A,'Location analysis'!C:C)</f>
        <v>-74.125200000000007</v>
      </c>
      <c r="G114" t="s">
        <v>182</v>
      </c>
      <c r="H114" t="s">
        <v>34</v>
      </c>
      <c r="I114">
        <v>14564514322</v>
      </c>
      <c r="J114" t="s">
        <v>177</v>
      </c>
      <c r="K114" t="s">
        <v>51</v>
      </c>
      <c r="L114">
        <v>142</v>
      </c>
      <c r="M114">
        <v>1</v>
      </c>
      <c r="N114">
        <v>1</v>
      </c>
      <c r="O114">
        <v>142</v>
      </c>
      <c r="P114">
        <v>1</v>
      </c>
      <c r="Q114">
        <v>1</v>
      </c>
      <c r="R114">
        <v>1</v>
      </c>
      <c r="S114">
        <v>1</v>
      </c>
      <c r="T114" s="1">
        <v>44574</v>
      </c>
      <c r="U114" t="str">
        <f t="shared" si="5"/>
        <v>Coca Cola - Zero Sugar</v>
      </c>
      <c r="V114" t="str">
        <f t="shared" si="6"/>
        <v>Carbonated</v>
      </c>
      <c r="W114" t="s">
        <v>34</v>
      </c>
      <c r="X114" t="b">
        <f t="shared" si="8"/>
        <v>1</v>
      </c>
      <c r="Y114">
        <f t="shared" si="7"/>
        <v>1</v>
      </c>
      <c r="Z114" s="2">
        <f t="shared" si="9"/>
        <v>0.66666666666666663</v>
      </c>
      <c r="AA114" t="s">
        <v>183</v>
      </c>
      <c r="AB114" t="s">
        <v>184</v>
      </c>
      <c r="AD114" t="s">
        <v>123</v>
      </c>
      <c r="AE114" t="s">
        <v>178</v>
      </c>
      <c r="AF114">
        <v>2022</v>
      </c>
    </row>
    <row r="115" spans="1:32" x14ac:dyDescent="0.25">
      <c r="A115" t="s">
        <v>29</v>
      </c>
      <c r="B115" t="s">
        <v>67</v>
      </c>
      <c r="C115" t="s">
        <v>68</v>
      </c>
      <c r="D115" t="s">
        <v>69</v>
      </c>
      <c r="E115">
        <f>_xlfn.XLOOKUP(Table1[[#This Row],[Location]],'Location analysis'!A:A,'Location analysis'!B:B)</f>
        <v>40.435699999999997</v>
      </c>
      <c r="F115">
        <f>_xlfn.XLOOKUP(Table1[[#This Row],[Location]],'Location analysis'!A:A,'Location analysis'!C:C)</f>
        <v>-74.125200000000007</v>
      </c>
      <c r="G115" t="s">
        <v>185</v>
      </c>
      <c r="H115" t="s">
        <v>34</v>
      </c>
      <c r="I115">
        <v>14564519839</v>
      </c>
      <c r="J115" t="s">
        <v>177</v>
      </c>
      <c r="K115" t="s">
        <v>36</v>
      </c>
      <c r="L115">
        <v>148</v>
      </c>
      <c r="M115">
        <v>3</v>
      </c>
      <c r="N115">
        <v>1</v>
      </c>
      <c r="O115">
        <v>148</v>
      </c>
      <c r="P115">
        <v>3</v>
      </c>
      <c r="Q115">
        <v>1</v>
      </c>
      <c r="R115">
        <v>3</v>
      </c>
      <c r="S115">
        <v>3</v>
      </c>
      <c r="T115" s="1">
        <v>44574</v>
      </c>
      <c r="U115" t="str">
        <f t="shared" si="5"/>
        <v>Red Bull - Original</v>
      </c>
      <c r="V115" t="str">
        <f t="shared" si="6"/>
        <v>Carbonated</v>
      </c>
      <c r="W115" t="s">
        <v>34</v>
      </c>
      <c r="X115" t="b">
        <f t="shared" si="8"/>
        <v>1</v>
      </c>
      <c r="Y115">
        <f t="shared" si="7"/>
        <v>3</v>
      </c>
      <c r="Z115" s="2">
        <f t="shared" si="9"/>
        <v>2</v>
      </c>
      <c r="AA115" t="s">
        <v>37</v>
      </c>
      <c r="AB115" t="s">
        <v>150</v>
      </c>
      <c r="AD115" t="s">
        <v>123</v>
      </c>
      <c r="AE115" t="s">
        <v>178</v>
      </c>
      <c r="AF115">
        <v>2022</v>
      </c>
    </row>
    <row r="116" spans="1:32" x14ac:dyDescent="0.25">
      <c r="A116" t="s">
        <v>29</v>
      </c>
      <c r="B116" t="s">
        <v>46</v>
      </c>
      <c r="C116" t="s">
        <v>31</v>
      </c>
      <c r="D116" t="s">
        <v>47</v>
      </c>
      <c r="E116">
        <f>_xlfn.XLOOKUP(Table1[[#This Row],[Location]],'Location analysis'!A:A,'Location analysis'!B:B)</f>
        <v>40.423690999999998</v>
      </c>
      <c r="F116">
        <f>_xlfn.XLOOKUP(Table1[[#This Row],[Location]],'Location analysis'!A:A,'Location analysis'!C:C)</f>
        <v>-74.380831999999998</v>
      </c>
      <c r="G116" t="s">
        <v>186</v>
      </c>
      <c r="H116" t="s">
        <v>43</v>
      </c>
      <c r="I116">
        <v>14564653620</v>
      </c>
      <c r="J116" t="s">
        <v>177</v>
      </c>
      <c r="K116" t="s">
        <v>36</v>
      </c>
      <c r="L116">
        <v>123</v>
      </c>
      <c r="M116">
        <v>1.5</v>
      </c>
      <c r="N116">
        <v>1</v>
      </c>
      <c r="O116">
        <v>123</v>
      </c>
      <c r="P116">
        <v>1.5</v>
      </c>
      <c r="Q116">
        <v>1</v>
      </c>
      <c r="R116">
        <v>1.5</v>
      </c>
      <c r="S116">
        <v>1.5</v>
      </c>
      <c r="T116" s="1">
        <v>44574</v>
      </c>
      <c r="U116" t="str">
        <f t="shared" si="5"/>
        <v>Ruffles Baked  - Cheddar &amp; Sour Cream</v>
      </c>
      <c r="V116" t="str">
        <f t="shared" si="6"/>
        <v>Food</v>
      </c>
      <c r="W116" t="s">
        <v>43</v>
      </c>
      <c r="X116" t="b">
        <f t="shared" si="8"/>
        <v>1</v>
      </c>
      <c r="Y116">
        <f t="shared" si="7"/>
        <v>1.5</v>
      </c>
      <c r="Z116" s="2">
        <f t="shared" si="9"/>
        <v>1</v>
      </c>
      <c r="AA116" t="s">
        <v>187</v>
      </c>
      <c r="AB116" t="s">
        <v>188</v>
      </c>
      <c r="AD116" t="s">
        <v>123</v>
      </c>
      <c r="AE116" t="s">
        <v>178</v>
      </c>
      <c r="AF116">
        <v>2022</v>
      </c>
    </row>
    <row r="117" spans="1:32" x14ac:dyDescent="0.25">
      <c r="A117" t="s">
        <v>29</v>
      </c>
      <c r="B117" t="s">
        <v>67</v>
      </c>
      <c r="C117" t="s">
        <v>68</v>
      </c>
      <c r="D117" t="s">
        <v>69</v>
      </c>
      <c r="E117">
        <f>_xlfn.XLOOKUP(Table1[[#This Row],[Location]],'Location analysis'!A:A,'Location analysis'!B:B)</f>
        <v>40.435699999999997</v>
      </c>
      <c r="F117">
        <f>_xlfn.XLOOKUP(Table1[[#This Row],[Location]],'Location analysis'!A:A,'Location analysis'!C:C)</f>
        <v>-74.125200000000007</v>
      </c>
      <c r="G117" t="s">
        <v>179</v>
      </c>
      <c r="H117" t="s">
        <v>43</v>
      </c>
      <c r="I117">
        <v>14564773615</v>
      </c>
      <c r="J117" t="s">
        <v>177</v>
      </c>
      <c r="K117" t="s">
        <v>51</v>
      </c>
      <c r="L117">
        <v>111</v>
      </c>
      <c r="M117">
        <v>1.5</v>
      </c>
      <c r="N117">
        <v>1</v>
      </c>
      <c r="O117">
        <v>111</v>
      </c>
      <c r="P117">
        <v>1.5</v>
      </c>
      <c r="Q117">
        <v>1</v>
      </c>
      <c r="R117">
        <v>1.5</v>
      </c>
      <c r="S117">
        <v>1.5</v>
      </c>
      <c r="T117" s="1">
        <v>44574</v>
      </c>
      <c r="U117" t="str">
        <f t="shared" si="5"/>
        <v>Chesters Fries Flaming hot</v>
      </c>
      <c r="V117" t="str">
        <f t="shared" si="6"/>
        <v>Food</v>
      </c>
      <c r="W117" t="s">
        <v>43</v>
      </c>
      <c r="X117" t="b">
        <f t="shared" si="8"/>
        <v>1</v>
      </c>
      <c r="Y117">
        <f t="shared" si="7"/>
        <v>1.5</v>
      </c>
      <c r="Z117" s="2">
        <f t="shared" si="9"/>
        <v>1</v>
      </c>
      <c r="AA117" t="s">
        <v>179</v>
      </c>
      <c r="AD117" t="s">
        <v>123</v>
      </c>
      <c r="AE117" t="s">
        <v>178</v>
      </c>
      <c r="AF117">
        <v>2022</v>
      </c>
    </row>
    <row r="118" spans="1:32" x14ac:dyDescent="0.25">
      <c r="A118" t="s">
        <v>29</v>
      </c>
      <c r="B118" t="s">
        <v>67</v>
      </c>
      <c r="C118" t="s">
        <v>68</v>
      </c>
      <c r="D118" t="s">
        <v>69</v>
      </c>
      <c r="E118">
        <f>_xlfn.XLOOKUP(Table1[[#This Row],[Location]],'Location analysis'!A:A,'Location analysis'!B:B)</f>
        <v>40.435699999999997</v>
      </c>
      <c r="F118">
        <f>_xlfn.XLOOKUP(Table1[[#This Row],[Location]],'Location analysis'!A:A,'Location analysis'!C:C)</f>
        <v>-74.125200000000007</v>
      </c>
      <c r="G118" t="s">
        <v>119</v>
      </c>
      <c r="H118" t="s">
        <v>43</v>
      </c>
      <c r="I118">
        <v>14564774110</v>
      </c>
      <c r="J118" t="s">
        <v>177</v>
      </c>
      <c r="K118" t="s">
        <v>51</v>
      </c>
      <c r="L118">
        <v>121</v>
      </c>
      <c r="M118">
        <v>1.5</v>
      </c>
      <c r="N118">
        <v>1</v>
      </c>
      <c r="O118">
        <v>121</v>
      </c>
      <c r="P118">
        <v>1.5</v>
      </c>
      <c r="Q118">
        <v>1</v>
      </c>
      <c r="R118">
        <v>1.5</v>
      </c>
      <c r="S118">
        <v>1.5</v>
      </c>
      <c r="T118" s="1">
        <v>44574</v>
      </c>
      <c r="U118" t="str">
        <f t="shared" si="5"/>
        <v>Cheetos Baked - Flaming Hot</v>
      </c>
      <c r="V118" t="str">
        <f t="shared" si="6"/>
        <v>Food</v>
      </c>
      <c r="W118" t="s">
        <v>43</v>
      </c>
      <c r="X118" t="b">
        <f t="shared" si="8"/>
        <v>1</v>
      </c>
      <c r="Y118">
        <f t="shared" si="7"/>
        <v>1.5</v>
      </c>
      <c r="Z118" s="2">
        <f t="shared" si="9"/>
        <v>1</v>
      </c>
      <c r="AA118" t="s">
        <v>121</v>
      </c>
      <c r="AB118" t="s">
        <v>122</v>
      </c>
      <c r="AD118" t="s">
        <v>123</v>
      </c>
      <c r="AE118" t="s">
        <v>178</v>
      </c>
      <c r="AF118">
        <v>2022</v>
      </c>
    </row>
    <row r="119" spans="1:32" x14ac:dyDescent="0.25">
      <c r="A119" t="s">
        <v>29</v>
      </c>
      <c r="B119" t="s">
        <v>67</v>
      </c>
      <c r="C119" t="s">
        <v>68</v>
      </c>
      <c r="D119" t="s">
        <v>69</v>
      </c>
      <c r="E119">
        <f>_xlfn.XLOOKUP(Table1[[#This Row],[Location]],'Location analysis'!A:A,'Location analysis'!B:B)</f>
        <v>40.435699999999997</v>
      </c>
      <c r="F119">
        <f>_xlfn.XLOOKUP(Table1[[#This Row],[Location]],'Location analysis'!A:A,'Location analysis'!C:C)</f>
        <v>-74.125200000000007</v>
      </c>
      <c r="G119" t="s">
        <v>81</v>
      </c>
      <c r="H119" t="s">
        <v>43</v>
      </c>
      <c r="I119">
        <v>14564911978</v>
      </c>
      <c r="J119" t="s">
        <v>177</v>
      </c>
      <c r="K119" t="s">
        <v>36</v>
      </c>
      <c r="L119">
        <v>134</v>
      </c>
      <c r="M119">
        <v>2</v>
      </c>
      <c r="N119">
        <v>1</v>
      </c>
      <c r="O119">
        <v>134</v>
      </c>
      <c r="P119">
        <v>2</v>
      </c>
      <c r="Q119">
        <v>1</v>
      </c>
      <c r="R119">
        <v>2</v>
      </c>
      <c r="S119">
        <v>2</v>
      </c>
      <c r="T119" s="1">
        <v>44574</v>
      </c>
      <c r="U119" t="str">
        <f t="shared" si="5"/>
        <v>KitKat - Crisp Wafers</v>
      </c>
      <c r="V119" t="str">
        <f t="shared" si="6"/>
        <v>Food</v>
      </c>
      <c r="W119" t="s">
        <v>43</v>
      </c>
      <c r="X119" t="b">
        <f t="shared" si="8"/>
        <v>1</v>
      </c>
      <c r="Y119">
        <f t="shared" si="7"/>
        <v>2</v>
      </c>
      <c r="Z119" s="2">
        <f t="shared" si="9"/>
        <v>1.3333333333333333</v>
      </c>
      <c r="AA119" t="s">
        <v>82</v>
      </c>
      <c r="AB119" t="s">
        <v>83</v>
      </c>
      <c r="AD119" t="s">
        <v>123</v>
      </c>
      <c r="AE119" t="s">
        <v>178</v>
      </c>
      <c r="AF119">
        <v>2022</v>
      </c>
    </row>
    <row r="120" spans="1:32" x14ac:dyDescent="0.25">
      <c r="A120" t="s">
        <v>29</v>
      </c>
      <c r="B120" t="s">
        <v>67</v>
      </c>
      <c r="C120" t="s">
        <v>68</v>
      </c>
      <c r="D120" t="s">
        <v>69</v>
      </c>
      <c r="E120">
        <f>_xlfn.XLOOKUP(Table1[[#This Row],[Location]],'Location analysis'!A:A,'Location analysis'!B:B)</f>
        <v>40.435699999999997</v>
      </c>
      <c r="F120">
        <f>_xlfn.XLOOKUP(Table1[[#This Row],[Location]],'Location analysis'!A:A,'Location analysis'!C:C)</f>
        <v>-74.125200000000007</v>
      </c>
      <c r="G120" t="s">
        <v>179</v>
      </c>
      <c r="H120" t="s">
        <v>43</v>
      </c>
      <c r="I120">
        <v>14564961879</v>
      </c>
      <c r="J120" t="s">
        <v>177</v>
      </c>
      <c r="K120" t="s">
        <v>51</v>
      </c>
      <c r="L120">
        <v>111</v>
      </c>
      <c r="M120">
        <v>1.5</v>
      </c>
      <c r="N120">
        <v>1</v>
      </c>
      <c r="O120">
        <v>111</v>
      </c>
      <c r="P120">
        <v>1.5</v>
      </c>
      <c r="Q120">
        <v>1</v>
      </c>
      <c r="R120">
        <v>1.5</v>
      </c>
      <c r="S120">
        <v>1.5</v>
      </c>
      <c r="T120" s="1">
        <v>44574</v>
      </c>
      <c r="U120" t="str">
        <f t="shared" si="5"/>
        <v>Chesters Fries Flaming hot</v>
      </c>
      <c r="V120" t="str">
        <f t="shared" si="6"/>
        <v>Food</v>
      </c>
      <c r="W120" t="s">
        <v>43</v>
      </c>
      <c r="X120" t="b">
        <f t="shared" si="8"/>
        <v>1</v>
      </c>
      <c r="Y120">
        <f t="shared" si="7"/>
        <v>1.5</v>
      </c>
      <c r="Z120" s="2">
        <f t="shared" si="9"/>
        <v>1</v>
      </c>
      <c r="AA120" t="s">
        <v>179</v>
      </c>
      <c r="AD120" t="s">
        <v>123</v>
      </c>
      <c r="AE120" t="s">
        <v>178</v>
      </c>
      <c r="AF120">
        <v>2022</v>
      </c>
    </row>
    <row r="121" spans="1:32" x14ac:dyDescent="0.25">
      <c r="A121" t="s">
        <v>29</v>
      </c>
      <c r="B121" t="s">
        <v>67</v>
      </c>
      <c r="C121" t="s">
        <v>68</v>
      </c>
      <c r="D121" t="s">
        <v>69</v>
      </c>
      <c r="E121">
        <f>_xlfn.XLOOKUP(Table1[[#This Row],[Location]],'Location analysis'!A:A,'Location analysis'!B:B)</f>
        <v>40.435699999999997</v>
      </c>
      <c r="F121">
        <f>_xlfn.XLOOKUP(Table1[[#This Row],[Location]],'Location analysis'!A:A,'Location analysis'!C:C)</f>
        <v>-74.125200000000007</v>
      </c>
      <c r="G121" t="s">
        <v>126</v>
      </c>
      <c r="H121" t="s">
        <v>43</v>
      </c>
      <c r="I121">
        <v>14564963925</v>
      </c>
      <c r="J121" t="s">
        <v>177</v>
      </c>
      <c r="K121" t="s">
        <v>51</v>
      </c>
      <c r="L121">
        <v>120</v>
      </c>
      <c r="M121">
        <v>1.5</v>
      </c>
      <c r="N121">
        <v>1</v>
      </c>
      <c r="O121">
        <v>120</v>
      </c>
      <c r="P121">
        <v>1.5</v>
      </c>
      <c r="Q121">
        <v>1</v>
      </c>
      <c r="R121">
        <v>1.5</v>
      </c>
      <c r="S121">
        <v>1.5</v>
      </c>
      <c r="T121" s="1">
        <v>44574</v>
      </c>
      <c r="U121" t="str">
        <f t="shared" si="5"/>
        <v>Mini Chips Ahoy</v>
      </c>
      <c r="V121" t="str">
        <f t="shared" si="6"/>
        <v>Food</v>
      </c>
      <c r="W121" t="s">
        <v>43</v>
      </c>
      <c r="X121" t="b">
        <f t="shared" si="8"/>
        <v>1</v>
      </c>
      <c r="Y121">
        <f t="shared" si="7"/>
        <v>1.5</v>
      </c>
      <c r="Z121" s="2">
        <f t="shared" si="9"/>
        <v>1</v>
      </c>
      <c r="AA121" t="s">
        <v>126</v>
      </c>
      <c r="AD121" t="s">
        <v>123</v>
      </c>
      <c r="AE121" t="s">
        <v>178</v>
      </c>
      <c r="AF121">
        <v>2022</v>
      </c>
    </row>
    <row r="122" spans="1:32" x14ac:dyDescent="0.25">
      <c r="A122" t="s">
        <v>29</v>
      </c>
      <c r="B122" t="s">
        <v>67</v>
      </c>
      <c r="C122" t="s">
        <v>68</v>
      </c>
      <c r="D122" t="s">
        <v>69</v>
      </c>
      <c r="E122">
        <f>_xlfn.XLOOKUP(Table1[[#This Row],[Location]],'Location analysis'!A:A,'Location analysis'!B:B)</f>
        <v>40.435699999999997</v>
      </c>
      <c r="F122">
        <f>_xlfn.XLOOKUP(Table1[[#This Row],[Location]],'Location analysis'!A:A,'Location analysis'!C:C)</f>
        <v>-74.125200000000007</v>
      </c>
      <c r="G122" t="s">
        <v>182</v>
      </c>
      <c r="H122" t="s">
        <v>34</v>
      </c>
      <c r="I122">
        <v>14564967520</v>
      </c>
      <c r="J122" t="s">
        <v>177</v>
      </c>
      <c r="K122" t="s">
        <v>51</v>
      </c>
      <c r="L122">
        <v>141</v>
      </c>
      <c r="M122">
        <v>1</v>
      </c>
      <c r="N122">
        <v>1</v>
      </c>
      <c r="O122">
        <v>141</v>
      </c>
      <c r="P122">
        <v>1</v>
      </c>
      <c r="Q122">
        <v>1</v>
      </c>
      <c r="R122">
        <v>1</v>
      </c>
      <c r="S122">
        <v>1</v>
      </c>
      <c r="T122" s="1">
        <v>44574</v>
      </c>
      <c r="U122" t="str">
        <f t="shared" si="5"/>
        <v>Coca Cola - Zero Sugar</v>
      </c>
      <c r="V122" t="str">
        <f t="shared" si="6"/>
        <v>Carbonated</v>
      </c>
      <c r="W122" t="s">
        <v>34</v>
      </c>
      <c r="X122" t="b">
        <f t="shared" si="8"/>
        <v>1</v>
      </c>
      <c r="Y122">
        <f t="shared" si="7"/>
        <v>1</v>
      </c>
      <c r="Z122" s="2">
        <f t="shared" si="9"/>
        <v>0.66666666666666663</v>
      </c>
      <c r="AA122" t="s">
        <v>183</v>
      </c>
      <c r="AB122" t="s">
        <v>184</v>
      </c>
      <c r="AD122" t="s">
        <v>123</v>
      </c>
      <c r="AE122" t="s">
        <v>178</v>
      </c>
      <c r="AF122">
        <v>2022</v>
      </c>
    </row>
    <row r="123" spans="1:32" x14ac:dyDescent="0.25">
      <c r="A123" t="s">
        <v>29</v>
      </c>
      <c r="B123" t="s">
        <v>67</v>
      </c>
      <c r="C123" t="s">
        <v>68</v>
      </c>
      <c r="D123" t="s">
        <v>69</v>
      </c>
      <c r="E123">
        <f>_xlfn.XLOOKUP(Table1[[#This Row],[Location]],'Location analysis'!A:A,'Location analysis'!B:B)</f>
        <v>40.435699999999997</v>
      </c>
      <c r="F123">
        <f>_xlfn.XLOOKUP(Table1[[#This Row],[Location]],'Location analysis'!A:A,'Location analysis'!C:C)</f>
        <v>-74.125200000000007</v>
      </c>
      <c r="G123" t="s">
        <v>182</v>
      </c>
      <c r="H123" t="s">
        <v>34</v>
      </c>
      <c r="I123">
        <v>14565053127</v>
      </c>
      <c r="J123" t="s">
        <v>177</v>
      </c>
      <c r="K123" t="s">
        <v>51</v>
      </c>
      <c r="L123">
        <v>142</v>
      </c>
      <c r="M123">
        <v>1</v>
      </c>
      <c r="N123">
        <v>1</v>
      </c>
      <c r="O123">
        <v>142</v>
      </c>
      <c r="P123">
        <v>1</v>
      </c>
      <c r="Q123">
        <v>1</v>
      </c>
      <c r="R123">
        <v>1</v>
      </c>
      <c r="S123">
        <v>1</v>
      </c>
      <c r="T123" s="1">
        <v>44574</v>
      </c>
      <c r="U123" t="str">
        <f t="shared" si="5"/>
        <v>Coca Cola - Zero Sugar</v>
      </c>
      <c r="V123" t="str">
        <f t="shared" si="6"/>
        <v>Carbonated</v>
      </c>
      <c r="W123" t="s">
        <v>34</v>
      </c>
      <c r="X123" t="b">
        <f t="shared" si="8"/>
        <v>1</v>
      </c>
      <c r="Y123">
        <f t="shared" si="7"/>
        <v>1</v>
      </c>
      <c r="Z123" s="2">
        <f t="shared" si="9"/>
        <v>0.66666666666666663</v>
      </c>
      <c r="AA123" t="s">
        <v>183</v>
      </c>
      <c r="AB123" t="s">
        <v>184</v>
      </c>
      <c r="AD123" t="s">
        <v>123</v>
      </c>
      <c r="AE123" t="s">
        <v>178</v>
      </c>
      <c r="AF123">
        <v>2022</v>
      </c>
    </row>
    <row r="124" spans="1:32" x14ac:dyDescent="0.25">
      <c r="A124" t="s">
        <v>29</v>
      </c>
      <c r="B124" t="s">
        <v>67</v>
      </c>
      <c r="C124" t="s">
        <v>68</v>
      </c>
      <c r="D124" t="s">
        <v>69</v>
      </c>
      <c r="E124">
        <f>_xlfn.XLOOKUP(Table1[[#This Row],[Location]],'Location analysis'!A:A,'Location analysis'!B:B)</f>
        <v>40.435699999999997</v>
      </c>
      <c r="F124">
        <f>_xlfn.XLOOKUP(Table1[[#This Row],[Location]],'Location analysis'!A:A,'Location analysis'!C:C)</f>
        <v>-74.125200000000007</v>
      </c>
      <c r="G124" t="s">
        <v>180</v>
      </c>
      <c r="H124" t="s">
        <v>43</v>
      </c>
      <c r="I124">
        <v>14565327901</v>
      </c>
      <c r="J124" t="s">
        <v>189</v>
      </c>
      <c r="K124" t="s">
        <v>51</v>
      </c>
      <c r="L124">
        <v>112</v>
      </c>
      <c r="M124">
        <v>1.5</v>
      </c>
      <c r="N124">
        <v>1</v>
      </c>
      <c r="O124">
        <v>112</v>
      </c>
      <c r="P124">
        <v>1.5</v>
      </c>
      <c r="Q124">
        <v>1</v>
      </c>
      <c r="R124">
        <v>1.5</v>
      </c>
      <c r="S124">
        <v>1.5</v>
      </c>
      <c r="T124" s="1">
        <v>44575</v>
      </c>
      <c r="U124" t="str">
        <f t="shared" si="5"/>
        <v>Miss Vickie's Potato Chip - Jalapeno</v>
      </c>
      <c r="V124" t="str">
        <f t="shared" si="6"/>
        <v>Food</v>
      </c>
      <c r="W124" t="s">
        <v>43</v>
      </c>
      <c r="X124" t="b">
        <f t="shared" si="8"/>
        <v>1</v>
      </c>
      <c r="Y124">
        <f t="shared" si="7"/>
        <v>1.5</v>
      </c>
      <c r="Z124" s="2">
        <f t="shared" si="9"/>
        <v>1</v>
      </c>
      <c r="AA124" t="s">
        <v>58</v>
      </c>
      <c r="AB124" t="s">
        <v>181</v>
      </c>
      <c r="AD124" t="s">
        <v>132</v>
      </c>
      <c r="AE124" t="s">
        <v>190</v>
      </c>
      <c r="AF124">
        <v>2022</v>
      </c>
    </row>
    <row r="125" spans="1:32" x14ac:dyDescent="0.25">
      <c r="A125" t="s">
        <v>29</v>
      </c>
      <c r="B125" t="s">
        <v>67</v>
      </c>
      <c r="C125" t="s">
        <v>68</v>
      </c>
      <c r="D125" t="s">
        <v>69</v>
      </c>
      <c r="E125">
        <f>_xlfn.XLOOKUP(Table1[[#This Row],[Location]],'Location analysis'!A:A,'Location analysis'!B:B)</f>
        <v>40.435699999999997</v>
      </c>
      <c r="F125">
        <f>_xlfn.XLOOKUP(Table1[[#This Row],[Location]],'Location analysis'!A:A,'Location analysis'!C:C)</f>
        <v>-74.125200000000007</v>
      </c>
      <c r="G125" t="s">
        <v>182</v>
      </c>
      <c r="H125" t="s">
        <v>34</v>
      </c>
      <c r="I125">
        <v>14565335876</v>
      </c>
      <c r="J125" t="s">
        <v>189</v>
      </c>
      <c r="K125" t="s">
        <v>51</v>
      </c>
      <c r="L125">
        <v>141</v>
      </c>
      <c r="M125">
        <v>1</v>
      </c>
      <c r="N125">
        <v>1</v>
      </c>
      <c r="O125">
        <v>141</v>
      </c>
      <c r="P125">
        <v>1</v>
      </c>
      <c r="Q125">
        <v>1</v>
      </c>
      <c r="R125">
        <v>1</v>
      </c>
      <c r="S125">
        <v>1</v>
      </c>
      <c r="T125" s="1">
        <v>44575</v>
      </c>
      <c r="U125" t="str">
        <f t="shared" si="5"/>
        <v>Coca Cola - Zero Sugar</v>
      </c>
      <c r="V125" t="str">
        <f t="shared" si="6"/>
        <v>Carbonated</v>
      </c>
      <c r="W125" t="s">
        <v>34</v>
      </c>
      <c r="X125" t="b">
        <f t="shared" si="8"/>
        <v>1</v>
      </c>
      <c r="Y125">
        <f t="shared" si="7"/>
        <v>1</v>
      </c>
      <c r="Z125" s="2">
        <f t="shared" si="9"/>
        <v>0.66666666666666663</v>
      </c>
      <c r="AA125" t="s">
        <v>183</v>
      </c>
      <c r="AB125" t="s">
        <v>184</v>
      </c>
      <c r="AD125" t="s">
        <v>132</v>
      </c>
      <c r="AE125" t="s">
        <v>190</v>
      </c>
      <c r="AF125">
        <v>2022</v>
      </c>
    </row>
    <row r="126" spans="1:32" x14ac:dyDescent="0.25">
      <c r="A126" t="s">
        <v>29</v>
      </c>
      <c r="B126" t="s">
        <v>67</v>
      </c>
      <c r="C126" t="s">
        <v>68</v>
      </c>
      <c r="D126" t="s">
        <v>69</v>
      </c>
      <c r="E126">
        <f>_xlfn.XLOOKUP(Table1[[#This Row],[Location]],'Location analysis'!A:A,'Location analysis'!B:B)</f>
        <v>40.435699999999997</v>
      </c>
      <c r="F126">
        <f>_xlfn.XLOOKUP(Table1[[#This Row],[Location]],'Location analysis'!A:A,'Location analysis'!C:C)</f>
        <v>-74.125200000000007</v>
      </c>
      <c r="G126" t="s">
        <v>191</v>
      </c>
      <c r="H126" t="s">
        <v>43</v>
      </c>
      <c r="I126">
        <v>14565871342</v>
      </c>
      <c r="J126" t="s">
        <v>189</v>
      </c>
      <c r="K126" t="s">
        <v>36</v>
      </c>
      <c r="L126">
        <v>123</v>
      </c>
      <c r="M126">
        <v>1.5</v>
      </c>
      <c r="N126">
        <v>1</v>
      </c>
      <c r="O126">
        <v>123</v>
      </c>
      <c r="P126">
        <v>1.5</v>
      </c>
      <c r="Q126">
        <v>1</v>
      </c>
      <c r="R126">
        <v>1.5</v>
      </c>
      <c r="S126">
        <v>1.5</v>
      </c>
      <c r="T126" s="1">
        <v>44575</v>
      </c>
      <c r="U126" t="str">
        <f t="shared" si="5"/>
        <v>Ritz Bits Cheese</v>
      </c>
      <c r="V126" t="str">
        <f t="shared" si="6"/>
        <v>Food</v>
      </c>
      <c r="W126" t="s">
        <v>43</v>
      </c>
      <c r="X126" t="b">
        <f t="shared" si="8"/>
        <v>1</v>
      </c>
      <c r="Y126">
        <f t="shared" si="7"/>
        <v>1.5</v>
      </c>
      <c r="Z126" s="2">
        <f t="shared" si="9"/>
        <v>1</v>
      </c>
      <c r="AA126" t="s">
        <v>191</v>
      </c>
      <c r="AD126" t="s">
        <v>132</v>
      </c>
      <c r="AE126" t="s">
        <v>190</v>
      </c>
      <c r="AF126">
        <v>2022</v>
      </c>
    </row>
    <row r="127" spans="1:32" x14ac:dyDescent="0.25">
      <c r="A127" t="s">
        <v>29</v>
      </c>
      <c r="B127" t="s">
        <v>62</v>
      </c>
      <c r="C127" t="s">
        <v>63</v>
      </c>
      <c r="D127" t="s">
        <v>64</v>
      </c>
      <c r="E127">
        <f>_xlfn.XLOOKUP(Table1[[#This Row],[Location]],'Location analysis'!A:A,'Location analysis'!B:B)</f>
        <v>40.091900000000003</v>
      </c>
      <c r="F127">
        <f>_xlfn.XLOOKUP(Table1[[#This Row],[Location]],'Location analysis'!A:A,'Location analysis'!C:C)</f>
        <v>-74.358699999999999</v>
      </c>
      <c r="G127" t="s">
        <v>192</v>
      </c>
      <c r="H127" t="s">
        <v>43</v>
      </c>
      <c r="I127">
        <v>14566626651</v>
      </c>
      <c r="J127" t="s">
        <v>189</v>
      </c>
      <c r="K127" t="s">
        <v>51</v>
      </c>
      <c r="L127">
        <v>121</v>
      </c>
      <c r="M127">
        <v>1.25</v>
      </c>
      <c r="N127">
        <v>1</v>
      </c>
      <c r="O127">
        <v>121</v>
      </c>
      <c r="P127">
        <v>1.25</v>
      </c>
      <c r="Q127">
        <v>1</v>
      </c>
      <c r="R127">
        <v>1.25</v>
      </c>
      <c r="S127">
        <v>1.25</v>
      </c>
      <c r="T127" s="1">
        <v>44575</v>
      </c>
      <c r="U127" t="str">
        <f t="shared" si="5"/>
        <v>CheezIt - Original</v>
      </c>
      <c r="V127" t="str">
        <f t="shared" si="6"/>
        <v>Food</v>
      </c>
      <c r="W127" t="s">
        <v>43</v>
      </c>
      <c r="X127" t="b">
        <f t="shared" si="8"/>
        <v>1</v>
      </c>
      <c r="Y127">
        <f t="shared" si="7"/>
        <v>1.25</v>
      </c>
      <c r="Z127" s="2">
        <f t="shared" si="9"/>
        <v>0.83333333333333337</v>
      </c>
      <c r="AA127" t="s">
        <v>193</v>
      </c>
      <c r="AB127" t="s">
        <v>150</v>
      </c>
      <c r="AD127" t="s">
        <v>132</v>
      </c>
      <c r="AE127" t="s">
        <v>190</v>
      </c>
      <c r="AF127">
        <v>2022</v>
      </c>
    </row>
    <row r="128" spans="1:32" x14ac:dyDescent="0.25">
      <c r="A128" t="s">
        <v>29</v>
      </c>
      <c r="B128" t="s">
        <v>67</v>
      </c>
      <c r="C128" t="s">
        <v>68</v>
      </c>
      <c r="D128" t="s">
        <v>69</v>
      </c>
      <c r="E128">
        <f>_xlfn.XLOOKUP(Table1[[#This Row],[Location]],'Location analysis'!A:A,'Location analysis'!B:B)</f>
        <v>40.435699999999997</v>
      </c>
      <c r="F128">
        <f>_xlfn.XLOOKUP(Table1[[#This Row],[Location]],'Location analysis'!A:A,'Location analysis'!C:C)</f>
        <v>-74.125200000000007</v>
      </c>
      <c r="G128" t="s">
        <v>194</v>
      </c>
      <c r="H128" t="s">
        <v>43</v>
      </c>
      <c r="I128">
        <v>14566645406</v>
      </c>
      <c r="J128" t="s">
        <v>189</v>
      </c>
      <c r="K128" t="s">
        <v>51</v>
      </c>
      <c r="L128">
        <v>122</v>
      </c>
      <c r="M128">
        <v>1.25</v>
      </c>
      <c r="N128">
        <v>1</v>
      </c>
      <c r="O128">
        <v>122</v>
      </c>
      <c r="P128">
        <v>1.25</v>
      </c>
      <c r="Q128">
        <v>1</v>
      </c>
      <c r="R128">
        <v>1.25</v>
      </c>
      <c r="S128">
        <v>1.25</v>
      </c>
      <c r="T128" s="1">
        <v>44575</v>
      </c>
      <c r="U128" t="str">
        <f t="shared" si="5"/>
        <v>Takis FUGEO mini</v>
      </c>
      <c r="V128" t="str">
        <f t="shared" si="6"/>
        <v>Food</v>
      </c>
      <c r="W128" t="s">
        <v>43</v>
      </c>
      <c r="X128" t="b">
        <f t="shared" si="8"/>
        <v>1</v>
      </c>
      <c r="Y128">
        <f t="shared" si="7"/>
        <v>1.25</v>
      </c>
      <c r="Z128" s="2">
        <f t="shared" si="9"/>
        <v>0.83333333333333337</v>
      </c>
      <c r="AA128" t="s">
        <v>194</v>
      </c>
      <c r="AD128" t="s">
        <v>132</v>
      </c>
      <c r="AE128" t="s">
        <v>190</v>
      </c>
      <c r="AF128">
        <v>2022</v>
      </c>
    </row>
    <row r="129" spans="1:32" x14ac:dyDescent="0.25">
      <c r="A129" t="s">
        <v>29</v>
      </c>
      <c r="B129" t="s">
        <v>46</v>
      </c>
      <c r="C129" t="s">
        <v>31</v>
      </c>
      <c r="D129" t="s">
        <v>47</v>
      </c>
      <c r="E129">
        <f>_xlfn.XLOOKUP(Table1[[#This Row],[Location]],'Location analysis'!A:A,'Location analysis'!B:B)</f>
        <v>40.423690999999998</v>
      </c>
      <c r="F129">
        <f>_xlfn.XLOOKUP(Table1[[#This Row],[Location]],'Location analysis'!A:A,'Location analysis'!C:C)</f>
        <v>-74.380831999999998</v>
      </c>
      <c r="G129" t="s">
        <v>160</v>
      </c>
      <c r="H129" t="s">
        <v>49</v>
      </c>
      <c r="I129">
        <v>14566647281</v>
      </c>
      <c r="J129" t="s">
        <v>189</v>
      </c>
      <c r="K129" t="s">
        <v>51</v>
      </c>
      <c r="L129">
        <v>143</v>
      </c>
      <c r="M129">
        <v>2.5</v>
      </c>
      <c r="N129">
        <v>1</v>
      </c>
      <c r="O129">
        <v>143</v>
      </c>
      <c r="P129">
        <v>2.5</v>
      </c>
      <c r="Q129">
        <v>1</v>
      </c>
      <c r="R129">
        <v>2.5</v>
      </c>
      <c r="S129">
        <v>2.5</v>
      </c>
      <c r="T129" s="1">
        <v>44575</v>
      </c>
      <c r="U129" t="str">
        <f t="shared" si="5"/>
        <v>Snapple Diet Tea - Peach Tea</v>
      </c>
      <c r="V129" t="str">
        <f t="shared" si="6"/>
        <v>Non Carbonated</v>
      </c>
      <c r="W129" t="s">
        <v>49</v>
      </c>
      <c r="X129" t="b">
        <f t="shared" si="8"/>
        <v>1</v>
      </c>
      <c r="Y129">
        <f t="shared" si="7"/>
        <v>2.5</v>
      </c>
      <c r="Z129" s="2">
        <f t="shared" si="9"/>
        <v>1.6666666666666667</v>
      </c>
      <c r="AA129" t="s">
        <v>75</v>
      </c>
      <c r="AB129" t="s">
        <v>161</v>
      </c>
      <c r="AD129" t="s">
        <v>132</v>
      </c>
      <c r="AE129" t="s">
        <v>190</v>
      </c>
      <c r="AF129">
        <v>2022</v>
      </c>
    </row>
    <row r="130" spans="1:32" x14ac:dyDescent="0.25">
      <c r="A130" t="s">
        <v>29</v>
      </c>
      <c r="B130" t="s">
        <v>62</v>
      </c>
      <c r="C130" t="s">
        <v>63</v>
      </c>
      <c r="D130" t="s">
        <v>64</v>
      </c>
      <c r="E130">
        <f>_xlfn.XLOOKUP(Table1[[#This Row],[Location]],'Location analysis'!A:A,'Location analysis'!B:B)</f>
        <v>40.091900000000003</v>
      </c>
      <c r="F130">
        <f>_xlfn.XLOOKUP(Table1[[#This Row],[Location]],'Location analysis'!A:A,'Location analysis'!C:C)</f>
        <v>-74.358699999999999</v>
      </c>
      <c r="G130" t="s">
        <v>154</v>
      </c>
      <c r="H130" t="s">
        <v>43</v>
      </c>
      <c r="I130">
        <v>14566658956</v>
      </c>
      <c r="J130" t="s">
        <v>189</v>
      </c>
      <c r="K130" t="s">
        <v>51</v>
      </c>
      <c r="L130">
        <v>111</v>
      </c>
      <c r="M130">
        <v>1.5</v>
      </c>
      <c r="N130">
        <v>1</v>
      </c>
      <c r="O130">
        <v>111</v>
      </c>
      <c r="P130">
        <v>1.5</v>
      </c>
      <c r="Q130">
        <v>1</v>
      </c>
      <c r="R130">
        <v>1.5</v>
      </c>
      <c r="S130">
        <v>1.5</v>
      </c>
      <c r="T130" s="1">
        <v>44575</v>
      </c>
      <c r="U130" t="str">
        <f t="shared" ref="U130:U193" si="10">IF(G130="","Cell is Blank - Dis-regard",G130)</f>
        <v>SunChips Multigrain - Harvest Cheddar</v>
      </c>
      <c r="V130" t="str">
        <f t="shared" ref="V130:V193" si="11">IF(H130="","Cell is Blank - Dis-regard",H130)</f>
        <v>Food</v>
      </c>
      <c r="W130" t="s">
        <v>43</v>
      </c>
      <c r="X130" t="b">
        <f t="shared" si="8"/>
        <v>1</v>
      </c>
      <c r="Y130">
        <f t="shared" ref="Y130:Y193" si="12">IF(X130="FALSE",M130,M130)</f>
        <v>1.5</v>
      </c>
      <c r="Z130" s="2">
        <f t="shared" si="9"/>
        <v>1</v>
      </c>
      <c r="AA130" t="s">
        <v>129</v>
      </c>
      <c r="AB130" t="s">
        <v>155</v>
      </c>
      <c r="AD130" t="s">
        <v>132</v>
      </c>
      <c r="AE130" t="s">
        <v>190</v>
      </c>
      <c r="AF130">
        <v>2022</v>
      </c>
    </row>
    <row r="131" spans="1:32" x14ac:dyDescent="0.25">
      <c r="A131" t="s">
        <v>29</v>
      </c>
      <c r="B131" t="s">
        <v>62</v>
      </c>
      <c r="C131" t="s">
        <v>63</v>
      </c>
      <c r="D131" t="s">
        <v>64</v>
      </c>
      <c r="E131">
        <f>_xlfn.XLOOKUP(Table1[[#This Row],[Location]],'Location analysis'!A:A,'Location analysis'!B:B)</f>
        <v>40.091900000000003</v>
      </c>
      <c r="F131">
        <f>_xlfn.XLOOKUP(Table1[[#This Row],[Location]],'Location analysis'!A:A,'Location analysis'!C:C)</f>
        <v>-74.358699999999999</v>
      </c>
      <c r="G131" t="s">
        <v>192</v>
      </c>
      <c r="H131" t="s">
        <v>43</v>
      </c>
      <c r="I131">
        <v>14567065857</v>
      </c>
      <c r="J131" t="s">
        <v>189</v>
      </c>
      <c r="K131" t="s">
        <v>51</v>
      </c>
      <c r="L131">
        <v>121</v>
      </c>
      <c r="M131">
        <v>1.25</v>
      </c>
      <c r="N131">
        <v>1</v>
      </c>
      <c r="O131">
        <v>121</v>
      </c>
      <c r="P131">
        <v>1.25</v>
      </c>
      <c r="Q131">
        <v>1</v>
      </c>
      <c r="R131">
        <v>1.25</v>
      </c>
      <c r="S131">
        <v>1.25</v>
      </c>
      <c r="T131" s="1">
        <v>44575</v>
      </c>
      <c r="U131" t="str">
        <f t="shared" si="10"/>
        <v>CheezIt - Original</v>
      </c>
      <c r="V131" t="str">
        <f t="shared" si="11"/>
        <v>Food</v>
      </c>
      <c r="W131" t="s">
        <v>43</v>
      </c>
      <c r="X131" t="b">
        <f t="shared" ref="X131:X194" si="13">M131=P131</f>
        <v>1</v>
      </c>
      <c r="Y131">
        <f t="shared" si="12"/>
        <v>1.25</v>
      </c>
      <c r="Z131" s="2">
        <f t="shared" ref="Z131:Z194" si="14">Y131/1.5</f>
        <v>0.83333333333333337</v>
      </c>
      <c r="AA131" t="s">
        <v>193</v>
      </c>
      <c r="AB131" t="s">
        <v>150</v>
      </c>
      <c r="AD131" t="s">
        <v>132</v>
      </c>
      <c r="AE131" t="s">
        <v>190</v>
      </c>
      <c r="AF131">
        <v>2022</v>
      </c>
    </row>
    <row r="132" spans="1:32" x14ac:dyDescent="0.25">
      <c r="A132" t="s">
        <v>29</v>
      </c>
      <c r="B132" t="s">
        <v>46</v>
      </c>
      <c r="C132" t="s">
        <v>31</v>
      </c>
      <c r="D132" t="s">
        <v>47</v>
      </c>
      <c r="E132">
        <f>_xlfn.XLOOKUP(Table1[[#This Row],[Location]],'Location analysis'!A:A,'Location analysis'!B:B)</f>
        <v>40.423690999999998</v>
      </c>
      <c r="F132">
        <f>_xlfn.XLOOKUP(Table1[[#This Row],[Location]],'Location analysis'!A:A,'Location analysis'!C:C)</f>
        <v>-74.380831999999998</v>
      </c>
      <c r="G132" t="s">
        <v>128</v>
      </c>
      <c r="H132" t="s">
        <v>43</v>
      </c>
      <c r="I132">
        <v>14567581851</v>
      </c>
      <c r="J132" t="s">
        <v>189</v>
      </c>
      <c r="K132" t="s">
        <v>36</v>
      </c>
      <c r="L132">
        <v>122</v>
      </c>
      <c r="M132">
        <v>1.5</v>
      </c>
      <c r="N132">
        <v>1</v>
      </c>
      <c r="O132">
        <v>122</v>
      </c>
      <c r="P132">
        <v>1.5</v>
      </c>
      <c r="Q132">
        <v>1</v>
      </c>
      <c r="R132">
        <v>1.5</v>
      </c>
      <c r="S132">
        <v>1.5</v>
      </c>
      <c r="T132" s="1">
        <v>44575</v>
      </c>
      <c r="U132" t="str">
        <f t="shared" si="10"/>
        <v>SunChips Multigrain - Salsa</v>
      </c>
      <c r="V132" t="str">
        <f t="shared" si="11"/>
        <v>Food</v>
      </c>
      <c r="W132" t="s">
        <v>43</v>
      </c>
      <c r="X132" t="b">
        <f t="shared" si="13"/>
        <v>1</v>
      </c>
      <c r="Y132">
        <f t="shared" si="12"/>
        <v>1.5</v>
      </c>
      <c r="Z132" s="2">
        <f t="shared" si="14"/>
        <v>1</v>
      </c>
      <c r="AA132" t="s">
        <v>129</v>
      </c>
      <c r="AB132" t="s">
        <v>130</v>
      </c>
      <c r="AD132" t="s">
        <v>132</v>
      </c>
      <c r="AE132" t="s">
        <v>190</v>
      </c>
      <c r="AF132">
        <v>2022</v>
      </c>
    </row>
    <row r="133" spans="1:32" x14ac:dyDescent="0.25">
      <c r="A133" t="s">
        <v>29</v>
      </c>
      <c r="B133" t="s">
        <v>62</v>
      </c>
      <c r="C133" t="s">
        <v>63</v>
      </c>
      <c r="D133" t="s">
        <v>64</v>
      </c>
      <c r="E133">
        <f>_xlfn.XLOOKUP(Table1[[#This Row],[Location]],'Location analysis'!A:A,'Location analysis'!B:B)</f>
        <v>40.091900000000003</v>
      </c>
      <c r="F133">
        <f>_xlfn.XLOOKUP(Table1[[#This Row],[Location]],'Location analysis'!A:A,'Location analysis'!C:C)</f>
        <v>-74.358699999999999</v>
      </c>
      <c r="G133" t="s">
        <v>192</v>
      </c>
      <c r="H133" t="s">
        <v>43</v>
      </c>
      <c r="I133">
        <v>14567951976</v>
      </c>
      <c r="J133" t="s">
        <v>189</v>
      </c>
      <c r="K133" t="s">
        <v>51</v>
      </c>
      <c r="L133">
        <v>121</v>
      </c>
      <c r="M133">
        <v>1.25</v>
      </c>
      <c r="N133">
        <v>1</v>
      </c>
      <c r="O133">
        <v>121</v>
      </c>
      <c r="P133">
        <v>1.25</v>
      </c>
      <c r="Q133">
        <v>1</v>
      </c>
      <c r="R133">
        <v>1.25</v>
      </c>
      <c r="S133">
        <v>1.25</v>
      </c>
      <c r="T133" s="1">
        <v>44575</v>
      </c>
      <c r="U133" t="str">
        <f t="shared" si="10"/>
        <v>CheezIt - Original</v>
      </c>
      <c r="V133" t="str">
        <f t="shared" si="11"/>
        <v>Food</v>
      </c>
      <c r="W133" t="s">
        <v>43</v>
      </c>
      <c r="X133" t="b">
        <f t="shared" si="13"/>
        <v>1</v>
      </c>
      <c r="Y133">
        <f t="shared" si="12"/>
        <v>1.25</v>
      </c>
      <c r="Z133" s="2">
        <f t="shared" si="14"/>
        <v>0.83333333333333337</v>
      </c>
      <c r="AA133" t="s">
        <v>193</v>
      </c>
      <c r="AB133" t="s">
        <v>150</v>
      </c>
      <c r="AD133" t="s">
        <v>132</v>
      </c>
      <c r="AE133" t="s">
        <v>190</v>
      </c>
      <c r="AF133">
        <v>2022</v>
      </c>
    </row>
    <row r="134" spans="1:32" x14ac:dyDescent="0.25">
      <c r="A134" t="s">
        <v>29</v>
      </c>
      <c r="B134" t="s">
        <v>46</v>
      </c>
      <c r="C134" t="s">
        <v>31</v>
      </c>
      <c r="D134" t="s">
        <v>47</v>
      </c>
      <c r="E134">
        <f>_xlfn.XLOOKUP(Table1[[#This Row],[Location]],'Location analysis'!A:A,'Location analysis'!B:B)</f>
        <v>40.423690999999998</v>
      </c>
      <c r="F134">
        <f>_xlfn.XLOOKUP(Table1[[#This Row],[Location]],'Location analysis'!A:A,'Location analysis'!C:C)</f>
        <v>-74.380831999999998</v>
      </c>
      <c r="G134" t="s">
        <v>71</v>
      </c>
      <c r="H134" t="s">
        <v>43</v>
      </c>
      <c r="I134">
        <v>14568052947</v>
      </c>
      <c r="J134" t="s">
        <v>189</v>
      </c>
      <c r="K134" t="s">
        <v>51</v>
      </c>
      <c r="L134">
        <v>135</v>
      </c>
      <c r="M134">
        <v>2.5</v>
      </c>
      <c r="N134">
        <v>1</v>
      </c>
      <c r="O134">
        <v>135</v>
      </c>
      <c r="P134">
        <v>2.5</v>
      </c>
      <c r="Q134">
        <v>1</v>
      </c>
      <c r="R134">
        <v>2.5</v>
      </c>
      <c r="S134">
        <v>2.5</v>
      </c>
      <c r="T134" s="1">
        <v>44575</v>
      </c>
      <c r="U134" t="str">
        <f t="shared" si="10"/>
        <v>Seapoint Farms Dry Roasted Edamame - Wasabi</v>
      </c>
      <c r="V134" t="str">
        <f t="shared" si="11"/>
        <v>Food</v>
      </c>
      <c r="W134" t="s">
        <v>43</v>
      </c>
      <c r="X134" t="b">
        <f t="shared" si="13"/>
        <v>1</v>
      </c>
      <c r="Y134">
        <f t="shared" si="12"/>
        <v>2.5</v>
      </c>
      <c r="Z134" s="2">
        <f t="shared" si="14"/>
        <v>1.6666666666666667</v>
      </c>
      <c r="AA134" t="s">
        <v>72</v>
      </c>
      <c r="AB134" t="s">
        <v>73</v>
      </c>
      <c r="AD134" t="s">
        <v>132</v>
      </c>
      <c r="AE134" t="s">
        <v>190</v>
      </c>
      <c r="AF134">
        <v>2022</v>
      </c>
    </row>
    <row r="135" spans="1:32" x14ac:dyDescent="0.25">
      <c r="A135" t="s">
        <v>29</v>
      </c>
      <c r="B135" t="s">
        <v>30</v>
      </c>
      <c r="C135" t="s">
        <v>31</v>
      </c>
      <c r="D135" t="s">
        <v>32</v>
      </c>
      <c r="E135">
        <f>_xlfn.XLOOKUP(Table1[[#This Row],[Location]],'Location analysis'!A:A,'Location analysis'!B:B)</f>
        <v>40.423690999999998</v>
      </c>
      <c r="F135">
        <f>_xlfn.XLOOKUP(Table1[[#This Row],[Location]],'Location analysis'!A:A,'Location analysis'!C:C)</f>
        <v>-74.380831999999998</v>
      </c>
      <c r="G135" t="s">
        <v>70</v>
      </c>
      <c r="H135" t="s">
        <v>34</v>
      </c>
      <c r="I135">
        <v>14568186832</v>
      </c>
      <c r="J135" t="s">
        <v>189</v>
      </c>
      <c r="K135" t="s">
        <v>51</v>
      </c>
      <c r="L135">
        <v>146</v>
      </c>
      <c r="M135">
        <v>3</v>
      </c>
      <c r="N135">
        <v>1</v>
      </c>
      <c r="O135">
        <v>146</v>
      </c>
      <c r="P135">
        <v>3</v>
      </c>
      <c r="Q135">
        <v>1</v>
      </c>
      <c r="R135">
        <v>3</v>
      </c>
      <c r="S135">
        <v>3</v>
      </c>
      <c r="T135" s="1">
        <v>44575</v>
      </c>
      <c r="U135" t="str">
        <f t="shared" si="10"/>
        <v>Monster Energy Original</v>
      </c>
      <c r="V135" t="str">
        <f t="shared" si="11"/>
        <v>Carbonated</v>
      </c>
      <c r="W135" t="s">
        <v>34</v>
      </c>
      <c r="X135" t="b">
        <f t="shared" si="13"/>
        <v>1</v>
      </c>
      <c r="Y135">
        <f t="shared" si="12"/>
        <v>3</v>
      </c>
      <c r="Z135" s="2">
        <f t="shared" si="14"/>
        <v>2</v>
      </c>
      <c r="AA135" t="s">
        <v>70</v>
      </c>
      <c r="AD135" t="s">
        <v>132</v>
      </c>
      <c r="AE135" t="s">
        <v>190</v>
      </c>
      <c r="AF135">
        <v>2022</v>
      </c>
    </row>
    <row r="136" spans="1:32" x14ac:dyDescent="0.25">
      <c r="A136" t="s">
        <v>29</v>
      </c>
      <c r="B136" t="s">
        <v>62</v>
      </c>
      <c r="C136" t="s">
        <v>63</v>
      </c>
      <c r="D136" t="s">
        <v>64</v>
      </c>
      <c r="E136">
        <f>_xlfn.XLOOKUP(Table1[[#This Row],[Location]],'Location analysis'!A:A,'Location analysis'!B:B)</f>
        <v>40.091900000000003</v>
      </c>
      <c r="F136">
        <f>_xlfn.XLOOKUP(Table1[[#This Row],[Location]],'Location analysis'!A:A,'Location analysis'!C:C)</f>
        <v>-74.358699999999999</v>
      </c>
      <c r="G136" t="s">
        <v>195</v>
      </c>
      <c r="H136" t="s">
        <v>97</v>
      </c>
      <c r="I136">
        <v>14568399014</v>
      </c>
      <c r="J136" t="s">
        <v>189</v>
      </c>
      <c r="K136" t="s">
        <v>51</v>
      </c>
      <c r="L136">
        <v>143</v>
      </c>
      <c r="M136">
        <v>2.5</v>
      </c>
      <c r="N136">
        <v>1</v>
      </c>
      <c r="O136">
        <v>143</v>
      </c>
      <c r="P136">
        <v>2.5</v>
      </c>
      <c r="Q136">
        <v>1</v>
      </c>
      <c r="R136">
        <v>2.5</v>
      </c>
      <c r="S136">
        <v>2.5</v>
      </c>
      <c r="T136" s="1">
        <v>44575</v>
      </c>
      <c r="U136" t="str">
        <f t="shared" si="10"/>
        <v>BodyArmor LYTE  - Berry Punch</v>
      </c>
      <c r="V136" t="str">
        <f t="shared" si="11"/>
        <v>Water</v>
      </c>
      <c r="W136" t="s">
        <v>97</v>
      </c>
      <c r="X136" t="b">
        <f t="shared" si="13"/>
        <v>1</v>
      </c>
      <c r="Y136">
        <f t="shared" si="12"/>
        <v>2.5</v>
      </c>
      <c r="Z136" s="2">
        <f t="shared" si="14"/>
        <v>1.6666666666666667</v>
      </c>
      <c r="AA136" t="s">
        <v>152</v>
      </c>
      <c r="AB136" t="s">
        <v>196</v>
      </c>
      <c r="AD136" t="s">
        <v>132</v>
      </c>
      <c r="AE136" t="s">
        <v>190</v>
      </c>
      <c r="AF136">
        <v>2022</v>
      </c>
    </row>
    <row r="137" spans="1:32" x14ac:dyDescent="0.25">
      <c r="A137" t="s">
        <v>29</v>
      </c>
      <c r="B137" t="s">
        <v>62</v>
      </c>
      <c r="C137" t="s">
        <v>63</v>
      </c>
      <c r="D137" t="s">
        <v>64</v>
      </c>
      <c r="E137">
        <f>_xlfn.XLOOKUP(Table1[[#This Row],[Location]],'Location analysis'!A:A,'Location analysis'!B:B)</f>
        <v>40.091900000000003</v>
      </c>
      <c r="F137">
        <f>_xlfn.XLOOKUP(Table1[[#This Row],[Location]],'Location analysis'!A:A,'Location analysis'!C:C)</f>
        <v>-74.358699999999999</v>
      </c>
      <c r="G137" t="s">
        <v>176</v>
      </c>
      <c r="H137" t="s">
        <v>34</v>
      </c>
      <c r="I137">
        <v>14568402590</v>
      </c>
      <c r="J137" t="s">
        <v>189</v>
      </c>
      <c r="K137" t="s">
        <v>51</v>
      </c>
      <c r="L137">
        <v>146</v>
      </c>
      <c r="M137">
        <v>3</v>
      </c>
      <c r="N137">
        <v>1</v>
      </c>
      <c r="O137">
        <v>146</v>
      </c>
      <c r="P137">
        <v>3</v>
      </c>
      <c r="Q137">
        <v>1</v>
      </c>
      <c r="R137">
        <v>3</v>
      </c>
      <c r="S137">
        <v>3</v>
      </c>
      <c r="T137" s="1">
        <v>44575</v>
      </c>
      <c r="U137" t="str">
        <f t="shared" si="10"/>
        <v>Monster Energy  Zero Ultra</v>
      </c>
      <c r="V137" t="str">
        <f t="shared" si="11"/>
        <v>Carbonated</v>
      </c>
      <c r="W137" t="s">
        <v>34</v>
      </c>
      <c r="X137" t="b">
        <f t="shared" si="13"/>
        <v>1</v>
      </c>
      <c r="Y137">
        <f t="shared" si="12"/>
        <v>3</v>
      </c>
      <c r="Z137" s="2">
        <f t="shared" si="14"/>
        <v>2</v>
      </c>
      <c r="AA137" t="s">
        <v>176</v>
      </c>
      <c r="AD137" t="s">
        <v>132</v>
      </c>
      <c r="AE137" t="s">
        <v>190</v>
      </c>
      <c r="AF137">
        <v>2022</v>
      </c>
    </row>
    <row r="138" spans="1:32" x14ac:dyDescent="0.25">
      <c r="A138" t="s">
        <v>29</v>
      </c>
      <c r="B138" t="s">
        <v>67</v>
      </c>
      <c r="C138" t="s">
        <v>68</v>
      </c>
      <c r="D138" t="s">
        <v>69</v>
      </c>
      <c r="E138">
        <f>_xlfn.XLOOKUP(Table1[[#This Row],[Location]],'Location analysis'!A:A,'Location analysis'!B:B)</f>
        <v>40.435699999999997</v>
      </c>
      <c r="F138">
        <f>_xlfn.XLOOKUP(Table1[[#This Row],[Location]],'Location analysis'!A:A,'Location analysis'!C:C)</f>
        <v>-74.125200000000007</v>
      </c>
      <c r="G138" t="s">
        <v>185</v>
      </c>
      <c r="H138" t="s">
        <v>34</v>
      </c>
      <c r="I138">
        <v>14568484969</v>
      </c>
      <c r="J138" t="s">
        <v>189</v>
      </c>
      <c r="K138" t="s">
        <v>51</v>
      </c>
      <c r="L138">
        <v>148</v>
      </c>
      <c r="M138">
        <v>3</v>
      </c>
      <c r="N138">
        <v>1</v>
      </c>
      <c r="O138">
        <v>148</v>
      </c>
      <c r="P138">
        <v>3</v>
      </c>
      <c r="Q138">
        <v>1</v>
      </c>
      <c r="R138">
        <v>3</v>
      </c>
      <c r="S138">
        <v>3</v>
      </c>
      <c r="T138" s="1">
        <v>44575</v>
      </c>
      <c r="U138" t="str">
        <f t="shared" si="10"/>
        <v>Red Bull - Original</v>
      </c>
      <c r="V138" t="str">
        <f t="shared" si="11"/>
        <v>Carbonated</v>
      </c>
      <c r="W138" t="s">
        <v>34</v>
      </c>
      <c r="X138" t="b">
        <f t="shared" si="13"/>
        <v>1</v>
      </c>
      <c r="Y138">
        <f t="shared" si="12"/>
        <v>3</v>
      </c>
      <c r="Z138" s="2">
        <f t="shared" si="14"/>
        <v>2</v>
      </c>
      <c r="AA138" t="s">
        <v>37</v>
      </c>
      <c r="AB138" t="s">
        <v>150</v>
      </c>
      <c r="AD138" t="s">
        <v>132</v>
      </c>
      <c r="AE138" t="s">
        <v>190</v>
      </c>
      <c r="AF138">
        <v>2022</v>
      </c>
    </row>
    <row r="139" spans="1:32" x14ac:dyDescent="0.25">
      <c r="A139" t="s">
        <v>29</v>
      </c>
      <c r="B139" t="s">
        <v>67</v>
      </c>
      <c r="C139" t="s">
        <v>68</v>
      </c>
      <c r="D139" t="s">
        <v>69</v>
      </c>
      <c r="E139">
        <f>_xlfn.XLOOKUP(Table1[[#This Row],[Location]],'Location analysis'!A:A,'Location analysis'!B:B)</f>
        <v>40.435699999999997</v>
      </c>
      <c r="F139">
        <f>_xlfn.XLOOKUP(Table1[[#This Row],[Location]],'Location analysis'!A:A,'Location analysis'!C:C)</f>
        <v>-74.125200000000007</v>
      </c>
      <c r="G139" t="s">
        <v>70</v>
      </c>
      <c r="H139" t="s">
        <v>34</v>
      </c>
      <c r="I139">
        <v>14568515212</v>
      </c>
      <c r="J139" t="s">
        <v>189</v>
      </c>
      <c r="K139" t="s">
        <v>51</v>
      </c>
      <c r="L139">
        <v>144</v>
      </c>
      <c r="M139">
        <v>3</v>
      </c>
      <c r="N139">
        <v>1</v>
      </c>
      <c r="O139">
        <v>144</v>
      </c>
      <c r="P139">
        <v>3</v>
      </c>
      <c r="Q139">
        <v>1</v>
      </c>
      <c r="R139">
        <v>3</v>
      </c>
      <c r="S139">
        <v>3</v>
      </c>
      <c r="T139" s="1">
        <v>44575</v>
      </c>
      <c r="U139" t="str">
        <f t="shared" si="10"/>
        <v>Monster Energy Original</v>
      </c>
      <c r="V139" t="str">
        <f t="shared" si="11"/>
        <v>Carbonated</v>
      </c>
      <c r="W139" t="s">
        <v>34</v>
      </c>
      <c r="X139" t="b">
        <f t="shared" si="13"/>
        <v>1</v>
      </c>
      <c r="Y139">
        <f t="shared" si="12"/>
        <v>3</v>
      </c>
      <c r="Z139" s="2">
        <f t="shared" si="14"/>
        <v>2</v>
      </c>
      <c r="AA139" t="s">
        <v>70</v>
      </c>
      <c r="AD139" t="s">
        <v>132</v>
      </c>
      <c r="AE139" t="s">
        <v>190</v>
      </c>
      <c r="AF139">
        <v>2022</v>
      </c>
    </row>
    <row r="140" spans="1:32" x14ac:dyDescent="0.25">
      <c r="A140" t="s">
        <v>29</v>
      </c>
      <c r="B140" t="s">
        <v>67</v>
      </c>
      <c r="C140" t="s">
        <v>68</v>
      </c>
      <c r="D140" t="s">
        <v>69</v>
      </c>
      <c r="E140">
        <f>_xlfn.XLOOKUP(Table1[[#This Row],[Location]],'Location analysis'!A:A,'Location analysis'!B:B)</f>
        <v>40.435699999999997</v>
      </c>
      <c r="F140">
        <f>_xlfn.XLOOKUP(Table1[[#This Row],[Location]],'Location analysis'!A:A,'Location analysis'!C:C)</f>
        <v>-74.125200000000007</v>
      </c>
      <c r="G140" t="s">
        <v>70</v>
      </c>
      <c r="H140" t="s">
        <v>34</v>
      </c>
      <c r="I140">
        <v>14568567601</v>
      </c>
      <c r="J140" t="s">
        <v>189</v>
      </c>
      <c r="K140" t="s">
        <v>36</v>
      </c>
      <c r="L140">
        <v>146</v>
      </c>
      <c r="M140">
        <v>3</v>
      </c>
      <c r="N140">
        <v>1</v>
      </c>
      <c r="O140">
        <v>146</v>
      </c>
      <c r="P140">
        <v>3</v>
      </c>
      <c r="Q140">
        <v>1</v>
      </c>
      <c r="R140">
        <v>3</v>
      </c>
      <c r="S140">
        <v>3</v>
      </c>
      <c r="T140" s="1">
        <v>44575</v>
      </c>
      <c r="U140" t="str">
        <f t="shared" si="10"/>
        <v>Monster Energy Original</v>
      </c>
      <c r="V140" t="str">
        <f t="shared" si="11"/>
        <v>Carbonated</v>
      </c>
      <c r="W140" t="s">
        <v>34</v>
      </c>
      <c r="X140" t="b">
        <f t="shared" si="13"/>
        <v>1</v>
      </c>
      <c r="Y140">
        <f t="shared" si="12"/>
        <v>3</v>
      </c>
      <c r="Z140" s="2">
        <f t="shared" si="14"/>
        <v>2</v>
      </c>
      <c r="AA140" t="s">
        <v>70</v>
      </c>
      <c r="AD140" t="s">
        <v>132</v>
      </c>
      <c r="AE140" t="s">
        <v>190</v>
      </c>
      <c r="AF140">
        <v>2022</v>
      </c>
    </row>
    <row r="141" spans="1:32" x14ac:dyDescent="0.25">
      <c r="A141" t="s">
        <v>29</v>
      </c>
      <c r="B141" t="s">
        <v>30</v>
      </c>
      <c r="C141" t="s">
        <v>31</v>
      </c>
      <c r="D141" t="s">
        <v>32</v>
      </c>
      <c r="E141">
        <f>_xlfn.XLOOKUP(Table1[[#This Row],[Location]],'Location analysis'!A:A,'Location analysis'!B:B)</f>
        <v>40.423690999999998</v>
      </c>
      <c r="F141">
        <f>_xlfn.XLOOKUP(Table1[[#This Row],[Location]],'Location analysis'!A:A,'Location analysis'!C:C)</f>
        <v>-74.380831999999998</v>
      </c>
      <c r="G141" t="s">
        <v>148</v>
      </c>
      <c r="H141" t="s">
        <v>49</v>
      </c>
      <c r="I141">
        <v>14568615335</v>
      </c>
      <c r="J141" t="s">
        <v>189</v>
      </c>
      <c r="K141" t="s">
        <v>51</v>
      </c>
      <c r="L141">
        <v>141</v>
      </c>
      <c r="M141">
        <v>1.5</v>
      </c>
      <c r="N141">
        <v>1</v>
      </c>
      <c r="O141">
        <v>141</v>
      </c>
      <c r="P141">
        <v>1.5</v>
      </c>
      <c r="Q141">
        <v>1</v>
      </c>
      <c r="R141">
        <v>1.5</v>
      </c>
      <c r="S141">
        <v>1.5</v>
      </c>
      <c r="T141" s="1">
        <v>44575</v>
      </c>
      <c r="U141" t="str">
        <f t="shared" si="10"/>
        <v>V8 Vegetable Juice - Original</v>
      </c>
      <c r="V141" t="str">
        <f t="shared" si="11"/>
        <v>Non Carbonated</v>
      </c>
      <c r="W141" t="s">
        <v>49</v>
      </c>
      <c r="X141" t="b">
        <f t="shared" si="13"/>
        <v>1</v>
      </c>
      <c r="Y141">
        <f t="shared" si="12"/>
        <v>1.5</v>
      </c>
      <c r="Z141" s="2">
        <f t="shared" si="14"/>
        <v>1</v>
      </c>
      <c r="AA141" t="s">
        <v>149</v>
      </c>
      <c r="AB141" t="s">
        <v>150</v>
      </c>
      <c r="AD141" t="s">
        <v>132</v>
      </c>
      <c r="AE141" t="s">
        <v>190</v>
      </c>
      <c r="AF141">
        <v>2022</v>
      </c>
    </row>
    <row r="142" spans="1:32" x14ac:dyDescent="0.25">
      <c r="A142" t="s">
        <v>29</v>
      </c>
      <c r="B142" t="s">
        <v>67</v>
      </c>
      <c r="C142" t="s">
        <v>68</v>
      </c>
      <c r="D142" t="s">
        <v>69</v>
      </c>
      <c r="E142">
        <f>_xlfn.XLOOKUP(Table1[[#This Row],[Location]],'Location analysis'!A:A,'Location analysis'!B:B)</f>
        <v>40.435699999999997</v>
      </c>
      <c r="F142">
        <f>_xlfn.XLOOKUP(Table1[[#This Row],[Location]],'Location analysis'!A:A,'Location analysis'!C:C)</f>
        <v>-74.125200000000007</v>
      </c>
      <c r="G142" t="s">
        <v>182</v>
      </c>
      <c r="H142" t="s">
        <v>34</v>
      </c>
      <c r="I142">
        <v>14568646555</v>
      </c>
      <c r="J142" t="s">
        <v>189</v>
      </c>
      <c r="K142" t="s">
        <v>51</v>
      </c>
      <c r="L142">
        <v>141</v>
      </c>
      <c r="M142">
        <v>1</v>
      </c>
      <c r="N142">
        <v>1</v>
      </c>
      <c r="O142">
        <v>141</v>
      </c>
      <c r="P142">
        <v>1</v>
      </c>
      <c r="Q142">
        <v>1</v>
      </c>
      <c r="R142">
        <v>1</v>
      </c>
      <c r="S142">
        <v>1</v>
      </c>
      <c r="T142" s="1">
        <v>44575</v>
      </c>
      <c r="U142" t="str">
        <f t="shared" si="10"/>
        <v>Coca Cola - Zero Sugar</v>
      </c>
      <c r="V142" t="str">
        <f t="shared" si="11"/>
        <v>Carbonated</v>
      </c>
      <c r="W142" t="s">
        <v>34</v>
      </c>
      <c r="X142" t="b">
        <f t="shared" si="13"/>
        <v>1</v>
      </c>
      <c r="Y142">
        <f t="shared" si="12"/>
        <v>1</v>
      </c>
      <c r="Z142" s="2">
        <f t="shared" si="14"/>
        <v>0.66666666666666663</v>
      </c>
      <c r="AA142" t="s">
        <v>183</v>
      </c>
      <c r="AB142" t="s">
        <v>184</v>
      </c>
      <c r="AD142" t="s">
        <v>132</v>
      </c>
      <c r="AE142" t="s">
        <v>190</v>
      </c>
      <c r="AF142">
        <v>2022</v>
      </c>
    </row>
    <row r="143" spans="1:32" x14ac:dyDescent="0.25">
      <c r="A143" t="s">
        <v>29</v>
      </c>
      <c r="B143" t="s">
        <v>67</v>
      </c>
      <c r="C143" t="s">
        <v>68</v>
      </c>
      <c r="D143" t="s">
        <v>69</v>
      </c>
      <c r="E143">
        <f>_xlfn.XLOOKUP(Table1[[#This Row],[Location]],'Location analysis'!A:A,'Location analysis'!B:B)</f>
        <v>40.435699999999997</v>
      </c>
      <c r="F143">
        <f>_xlfn.XLOOKUP(Table1[[#This Row],[Location]],'Location analysis'!A:A,'Location analysis'!C:C)</f>
        <v>-74.125200000000007</v>
      </c>
      <c r="G143" t="s">
        <v>182</v>
      </c>
      <c r="H143" t="s">
        <v>34</v>
      </c>
      <c r="I143">
        <v>14568662299</v>
      </c>
      <c r="J143" t="s">
        <v>189</v>
      </c>
      <c r="K143" t="s">
        <v>51</v>
      </c>
      <c r="L143">
        <v>141</v>
      </c>
      <c r="M143">
        <v>1</v>
      </c>
      <c r="N143">
        <v>1</v>
      </c>
      <c r="O143">
        <v>141</v>
      </c>
      <c r="P143">
        <v>1</v>
      </c>
      <c r="Q143">
        <v>1</v>
      </c>
      <c r="R143">
        <v>1</v>
      </c>
      <c r="S143">
        <v>1</v>
      </c>
      <c r="T143" s="1">
        <v>44575</v>
      </c>
      <c r="U143" t="str">
        <f t="shared" si="10"/>
        <v>Coca Cola - Zero Sugar</v>
      </c>
      <c r="V143" t="str">
        <f t="shared" si="11"/>
        <v>Carbonated</v>
      </c>
      <c r="W143" t="s">
        <v>34</v>
      </c>
      <c r="X143" t="b">
        <f t="shared" si="13"/>
        <v>1</v>
      </c>
      <c r="Y143">
        <f t="shared" si="12"/>
        <v>1</v>
      </c>
      <c r="Z143" s="2">
        <f t="shared" si="14"/>
        <v>0.66666666666666663</v>
      </c>
      <c r="AA143" t="s">
        <v>183</v>
      </c>
      <c r="AB143" t="s">
        <v>184</v>
      </c>
      <c r="AD143" t="s">
        <v>132</v>
      </c>
      <c r="AE143" t="s">
        <v>190</v>
      </c>
      <c r="AF143">
        <v>2022</v>
      </c>
    </row>
    <row r="144" spans="1:32" x14ac:dyDescent="0.25">
      <c r="A144" t="s">
        <v>29</v>
      </c>
      <c r="B144" t="s">
        <v>62</v>
      </c>
      <c r="C144" t="s">
        <v>63</v>
      </c>
      <c r="D144" t="s">
        <v>64</v>
      </c>
      <c r="E144">
        <f>_xlfn.XLOOKUP(Table1[[#This Row],[Location]],'Location analysis'!A:A,'Location analysis'!B:B)</f>
        <v>40.091900000000003</v>
      </c>
      <c r="F144">
        <f>_xlfn.XLOOKUP(Table1[[#This Row],[Location]],'Location analysis'!A:A,'Location analysis'!C:C)</f>
        <v>-74.358699999999999</v>
      </c>
      <c r="G144" t="s">
        <v>148</v>
      </c>
      <c r="H144" t="s">
        <v>49</v>
      </c>
      <c r="I144">
        <v>14568794737</v>
      </c>
      <c r="J144" t="s">
        <v>189</v>
      </c>
      <c r="K144" t="s">
        <v>51</v>
      </c>
      <c r="L144">
        <v>142</v>
      </c>
      <c r="M144">
        <v>1.5</v>
      </c>
      <c r="N144">
        <v>1</v>
      </c>
      <c r="O144">
        <v>142</v>
      </c>
      <c r="P144">
        <v>1.5</v>
      </c>
      <c r="Q144">
        <v>1</v>
      </c>
      <c r="R144">
        <v>1.5</v>
      </c>
      <c r="S144">
        <v>1.5</v>
      </c>
      <c r="T144" s="1">
        <v>44575</v>
      </c>
      <c r="U144" t="str">
        <f t="shared" si="10"/>
        <v>V8 Vegetable Juice - Original</v>
      </c>
      <c r="V144" t="str">
        <f t="shared" si="11"/>
        <v>Non Carbonated</v>
      </c>
      <c r="W144" t="s">
        <v>49</v>
      </c>
      <c r="X144" t="b">
        <f t="shared" si="13"/>
        <v>1</v>
      </c>
      <c r="Y144">
        <f t="shared" si="12"/>
        <v>1.5</v>
      </c>
      <c r="Z144" s="2">
        <f t="shared" si="14"/>
        <v>1</v>
      </c>
      <c r="AA144" t="s">
        <v>149</v>
      </c>
      <c r="AB144" t="s">
        <v>150</v>
      </c>
      <c r="AD144" t="s">
        <v>132</v>
      </c>
      <c r="AE144" t="s">
        <v>190</v>
      </c>
      <c r="AF144">
        <v>2022</v>
      </c>
    </row>
    <row r="145" spans="1:32" x14ac:dyDescent="0.25">
      <c r="A145" t="s">
        <v>29</v>
      </c>
      <c r="B145" t="s">
        <v>67</v>
      </c>
      <c r="C145" t="s">
        <v>68</v>
      </c>
      <c r="D145" t="s">
        <v>69</v>
      </c>
      <c r="E145">
        <f>_xlfn.XLOOKUP(Table1[[#This Row],[Location]],'Location analysis'!A:A,'Location analysis'!B:B)</f>
        <v>40.435699999999997</v>
      </c>
      <c r="F145">
        <f>_xlfn.XLOOKUP(Table1[[#This Row],[Location]],'Location analysis'!A:A,'Location analysis'!C:C)</f>
        <v>-74.125200000000007</v>
      </c>
      <c r="G145" t="s">
        <v>182</v>
      </c>
      <c r="H145" t="s">
        <v>34</v>
      </c>
      <c r="I145">
        <v>14569115940</v>
      </c>
      <c r="J145" t="s">
        <v>189</v>
      </c>
      <c r="K145" t="s">
        <v>51</v>
      </c>
      <c r="L145">
        <v>142</v>
      </c>
      <c r="M145">
        <v>1</v>
      </c>
      <c r="N145">
        <v>1</v>
      </c>
      <c r="O145">
        <v>142</v>
      </c>
      <c r="P145">
        <v>1</v>
      </c>
      <c r="Q145">
        <v>1</v>
      </c>
      <c r="R145">
        <v>1</v>
      </c>
      <c r="S145">
        <v>1</v>
      </c>
      <c r="T145" s="1">
        <v>44575</v>
      </c>
      <c r="U145" t="str">
        <f t="shared" si="10"/>
        <v>Coca Cola - Zero Sugar</v>
      </c>
      <c r="V145" t="str">
        <f t="shared" si="11"/>
        <v>Carbonated</v>
      </c>
      <c r="W145" t="s">
        <v>34</v>
      </c>
      <c r="X145" t="b">
        <f t="shared" si="13"/>
        <v>1</v>
      </c>
      <c r="Y145">
        <f t="shared" si="12"/>
        <v>1</v>
      </c>
      <c r="Z145" s="2">
        <f t="shared" si="14"/>
        <v>0.66666666666666663</v>
      </c>
      <c r="AA145" t="s">
        <v>183</v>
      </c>
      <c r="AB145" t="s">
        <v>184</v>
      </c>
      <c r="AD145" t="s">
        <v>132</v>
      </c>
      <c r="AE145" t="s">
        <v>190</v>
      </c>
      <c r="AF145">
        <v>2022</v>
      </c>
    </row>
    <row r="146" spans="1:32" x14ac:dyDescent="0.25">
      <c r="A146" t="s">
        <v>29</v>
      </c>
      <c r="B146" t="s">
        <v>67</v>
      </c>
      <c r="C146" t="s">
        <v>68</v>
      </c>
      <c r="D146" t="s">
        <v>69</v>
      </c>
      <c r="E146">
        <f>_xlfn.XLOOKUP(Table1[[#This Row],[Location]],'Location analysis'!A:A,'Location analysis'!B:B)</f>
        <v>40.435699999999997</v>
      </c>
      <c r="F146">
        <f>_xlfn.XLOOKUP(Table1[[#This Row],[Location]],'Location analysis'!A:A,'Location analysis'!C:C)</f>
        <v>-74.125200000000007</v>
      </c>
      <c r="G146" t="s">
        <v>182</v>
      </c>
      <c r="H146" t="s">
        <v>34</v>
      </c>
      <c r="I146">
        <v>14569150082</v>
      </c>
      <c r="J146" t="s">
        <v>189</v>
      </c>
      <c r="K146" t="s">
        <v>51</v>
      </c>
      <c r="L146">
        <v>141</v>
      </c>
      <c r="M146">
        <v>1</v>
      </c>
      <c r="N146">
        <v>1</v>
      </c>
      <c r="O146">
        <v>141</v>
      </c>
      <c r="P146">
        <v>1</v>
      </c>
      <c r="Q146">
        <v>1</v>
      </c>
      <c r="R146">
        <v>1</v>
      </c>
      <c r="S146">
        <v>1</v>
      </c>
      <c r="T146" s="1">
        <v>44575</v>
      </c>
      <c r="U146" t="str">
        <f t="shared" si="10"/>
        <v>Coca Cola - Zero Sugar</v>
      </c>
      <c r="V146" t="str">
        <f t="shared" si="11"/>
        <v>Carbonated</v>
      </c>
      <c r="W146" t="s">
        <v>34</v>
      </c>
      <c r="X146" t="b">
        <f t="shared" si="13"/>
        <v>1</v>
      </c>
      <c r="Y146">
        <f t="shared" si="12"/>
        <v>1</v>
      </c>
      <c r="Z146" s="2">
        <f t="shared" si="14"/>
        <v>0.66666666666666663</v>
      </c>
      <c r="AA146" t="s">
        <v>183</v>
      </c>
      <c r="AB146" t="s">
        <v>184</v>
      </c>
      <c r="AD146" t="s">
        <v>132</v>
      </c>
      <c r="AE146" t="s">
        <v>190</v>
      </c>
      <c r="AF146">
        <v>2022</v>
      </c>
    </row>
    <row r="147" spans="1:32" x14ac:dyDescent="0.25">
      <c r="A147" t="s">
        <v>29</v>
      </c>
      <c r="B147" t="s">
        <v>67</v>
      </c>
      <c r="C147" t="s">
        <v>68</v>
      </c>
      <c r="D147" t="s">
        <v>69</v>
      </c>
      <c r="E147">
        <f>_xlfn.XLOOKUP(Table1[[#This Row],[Location]],'Location analysis'!A:A,'Location analysis'!B:B)</f>
        <v>40.435699999999997</v>
      </c>
      <c r="F147">
        <f>_xlfn.XLOOKUP(Table1[[#This Row],[Location]],'Location analysis'!A:A,'Location analysis'!C:C)</f>
        <v>-74.125200000000007</v>
      </c>
      <c r="G147" t="s">
        <v>182</v>
      </c>
      <c r="H147" t="s">
        <v>34</v>
      </c>
      <c r="I147">
        <v>14569150926</v>
      </c>
      <c r="J147" t="s">
        <v>189</v>
      </c>
      <c r="K147" t="s">
        <v>51</v>
      </c>
      <c r="L147">
        <v>141</v>
      </c>
      <c r="M147">
        <v>1</v>
      </c>
      <c r="N147">
        <v>1</v>
      </c>
      <c r="O147">
        <v>141</v>
      </c>
      <c r="P147">
        <v>1</v>
      </c>
      <c r="Q147">
        <v>1</v>
      </c>
      <c r="R147">
        <v>1</v>
      </c>
      <c r="S147">
        <v>1</v>
      </c>
      <c r="T147" s="1">
        <v>44575</v>
      </c>
      <c r="U147" t="str">
        <f t="shared" si="10"/>
        <v>Coca Cola - Zero Sugar</v>
      </c>
      <c r="V147" t="str">
        <f t="shared" si="11"/>
        <v>Carbonated</v>
      </c>
      <c r="W147" t="s">
        <v>34</v>
      </c>
      <c r="X147" t="b">
        <f t="shared" si="13"/>
        <v>1</v>
      </c>
      <c r="Y147">
        <f t="shared" si="12"/>
        <v>1</v>
      </c>
      <c r="Z147" s="2">
        <f t="shared" si="14"/>
        <v>0.66666666666666663</v>
      </c>
      <c r="AA147" t="s">
        <v>183</v>
      </c>
      <c r="AB147" t="s">
        <v>184</v>
      </c>
      <c r="AD147" t="s">
        <v>132</v>
      </c>
      <c r="AE147" t="s">
        <v>190</v>
      </c>
      <c r="AF147">
        <v>2022</v>
      </c>
    </row>
    <row r="148" spans="1:32" x14ac:dyDescent="0.25">
      <c r="A148" t="s">
        <v>29</v>
      </c>
      <c r="B148" t="s">
        <v>67</v>
      </c>
      <c r="C148" t="s">
        <v>68</v>
      </c>
      <c r="D148" t="s">
        <v>69</v>
      </c>
      <c r="E148">
        <f>_xlfn.XLOOKUP(Table1[[#This Row],[Location]],'Location analysis'!A:A,'Location analysis'!B:B)</f>
        <v>40.435699999999997</v>
      </c>
      <c r="F148">
        <f>_xlfn.XLOOKUP(Table1[[#This Row],[Location]],'Location analysis'!A:A,'Location analysis'!C:C)</f>
        <v>-74.125200000000007</v>
      </c>
      <c r="G148" t="s">
        <v>126</v>
      </c>
      <c r="H148" t="s">
        <v>43</v>
      </c>
      <c r="I148">
        <v>14569463108</v>
      </c>
      <c r="J148" t="s">
        <v>189</v>
      </c>
      <c r="K148" t="s">
        <v>51</v>
      </c>
      <c r="L148">
        <v>120</v>
      </c>
      <c r="M148">
        <v>1.5</v>
      </c>
      <c r="N148">
        <v>1</v>
      </c>
      <c r="O148">
        <v>120</v>
      </c>
      <c r="P148">
        <v>1.5</v>
      </c>
      <c r="Q148">
        <v>1</v>
      </c>
      <c r="R148">
        <v>1.5</v>
      </c>
      <c r="S148">
        <v>1.5</v>
      </c>
      <c r="T148" s="1">
        <v>44575</v>
      </c>
      <c r="U148" t="str">
        <f t="shared" si="10"/>
        <v>Mini Chips Ahoy</v>
      </c>
      <c r="V148" t="str">
        <f t="shared" si="11"/>
        <v>Food</v>
      </c>
      <c r="W148" t="s">
        <v>43</v>
      </c>
      <c r="X148" t="b">
        <f t="shared" si="13"/>
        <v>1</v>
      </c>
      <c r="Y148">
        <f t="shared" si="12"/>
        <v>1.5</v>
      </c>
      <c r="Z148" s="2">
        <f t="shared" si="14"/>
        <v>1</v>
      </c>
      <c r="AA148" t="s">
        <v>126</v>
      </c>
      <c r="AD148" t="s">
        <v>132</v>
      </c>
      <c r="AE148" t="s">
        <v>190</v>
      </c>
      <c r="AF148">
        <v>2022</v>
      </c>
    </row>
    <row r="149" spans="1:32" x14ac:dyDescent="0.25">
      <c r="A149" t="s">
        <v>29</v>
      </c>
      <c r="B149" t="s">
        <v>67</v>
      </c>
      <c r="C149" t="s">
        <v>68</v>
      </c>
      <c r="D149" t="s">
        <v>69</v>
      </c>
      <c r="E149">
        <f>_xlfn.XLOOKUP(Table1[[#This Row],[Location]],'Location analysis'!A:A,'Location analysis'!B:B)</f>
        <v>40.435699999999997</v>
      </c>
      <c r="F149">
        <f>_xlfn.XLOOKUP(Table1[[#This Row],[Location]],'Location analysis'!A:A,'Location analysis'!C:C)</f>
        <v>-74.125200000000007</v>
      </c>
      <c r="G149" t="s">
        <v>182</v>
      </c>
      <c r="H149" t="s">
        <v>34</v>
      </c>
      <c r="I149">
        <v>14569513981</v>
      </c>
      <c r="J149" t="s">
        <v>189</v>
      </c>
      <c r="K149" t="s">
        <v>51</v>
      </c>
      <c r="L149">
        <v>141</v>
      </c>
      <c r="M149">
        <v>1</v>
      </c>
      <c r="N149">
        <v>1</v>
      </c>
      <c r="O149">
        <v>141</v>
      </c>
      <c r="P149">
        <v>1</v>
      </c>
      <c r="Q149">
        <v>1</v>
      </c>
      <c r="R149">
        <v>1</v>
      </c>
      <c r="S149">
        <v>1</v>
      </c>
      <c r="T149" s="1">
        <v>44575</v>
      </c>
      <c r="U149" t="str">
        <f t="shared" si="10"/>
        <v>Coca Cola - Zero Sugar</v>
      </c>
      <c r="V149" t="str">
        <f t="shared" si="11"/>
        <v>Carbonated</v>
      </c>
      <c r="W149" t="s">
        <v>34</v>
      </c>
      <c r="X149" t="b">
        <f t="shared" si="13"/>
        <v>1</v>
      </c>
      <c r="Y149">
        <f t="shared" si="12"/>
        <v>1</v>
      </c>
      <c r="Z149" s="2">
        <f t="shared" si="14"/>
        <v>0.66666666666666663</v>
      </c>
      <c r="AA149" t="s">
        <v>183</v>
      </c>
      <c r="AB149" t="s">
        <v>184</v>
      </c>
      <c r="AD149" t="s">
        <v>132</v>
      </c>
      <c r="AE149" t="s">
        <v>190</v>
      </c>
      <c r="AF149">
        <v>2022</v>
      </c>
    </row>
    <row r="150" spans="1:32" x14ac:dyDescent="0.25">
      <c r="A150" t="s">
        <v>29</v>
      </c>
      <c r="B150" t="s">
        <v>67</v>
      </c>
      <c r="C150" t="s">
        <v>68</v>
      </c>
      <c r="D150" t="s">
        <v>69</v>
      </c>
      <c r="E150">
        <f>_xlfn.XLOOKUP(Table1[[#This Row],[Location]],'Location analysis'!A:A,'Location analysis'!B:B)</f>
        <v>40.435699999999997</v>
      </c>
      <c r="F150">
        <f>_xlfn.XLOOKUP(Table1[[#This Row],[Location]],'Location analysis'!A:A,'Location analysis'!C:C)</f>
        <v>-74.125200000000007</v>
      </c>
      <c r="G150" t="s">
        <v>70</v>
      </c>
      <c r="H150" t="s">
        <v>34</v>
      </c>
      <c r="I150">
        <v>14569526668</v>
      </c>
      <c r="J150" t="s">
        <v>189</v>
      </c>
      <c r="K150" t="s">
        <v>51</v>
      </c>
      <c r="L150">
        <v>146</v>
      </c>
      <c r="M150">
        <v>3</v>
      </c>
      <c r="N150">
        <v>1</v>
      </c>
      <c r="O150">
        <v>146</v>
      </c>
      <c r="P150">
        <v>3</v>
      </c>
      <c r="Q150">
        <v>1</v>
      </c>
      <c r="R150">
        <v>3</v>
      </c>
      <c r="S150">
        <v>3</v>
      </c>
      <c r="T150" s="1">
        <v>44575</v>
      </c>
      <c r="U150" t="str">
        <f t="shared" si="10"/>
        <v>Monster Energy Original</v>
      </c>
      <c r="V150" t="str">
        <f t="shared" si="11"/>
        <v>Carbonated</v>
      </c>
      <c r="W150" t="s">
        <v>34</v>
      </c>
      <c r="X150" t="b">
        <f t="shared" si="13"/>
        <v>1</v>
      </c>
      <c r="Y150">
        <f t="shared" si="12"/>
        <v>3</v>
      </c>
      <c r="Z150" s="2">
        <f t="shared" si="14"/>
        <v>2</v>
      </c>
      <c r="AA150" t="s">
        <v>70</v>
      </c>
      <c r="AD150" t="s">
        <v>132</v>
      </c>
      <c r="AE150" t="s">
        <v>190</v>
      </c>
      <c r="AF150">
        <v>2022</v>
      </c>
    </row>
    <row r="151" spans="1:32" x14ac:dyDescent="0.25">
      <c r="A151" t="s">
        <v>29</v>
      </c>
      <c r="B151" t="s">
        <v>67</v>
      </c>
      <c r="C151" t="s">
        <v>68</v>
      </c>
      <c r="D151" t="s">
        <v>69</v>
      </c>
      <c r="E151">
        <f>_xlfn.XLOOKUP(Table1[[#This Row],[Location]],'Location analysis'!A:A,'Location analysis'!B:B)</f>
        <v>40.435699999999997</v>
      </c>
      <c r="F151">
        <f>_xlfn.XLOOKUP(Table1[[#This Row],[Location]],'Location analysis'!A:A,'Location analysis'!C:C)</f>
        <v>-74.125200000000007</v>
      </c>
      <c r="G151" t="s">
        <v>156</v>
      </c>
      <c r="H151" t="s">
        <v>43</v>
      </c>
      <c r="I151">
        <v>14569561723</v>
      </c>
      <c r="J151" t="s">
        <v>189</v>
      </c>
      <c r="K151" t="s">
        <v>51</v>
      </c>
      <c r="L151">
        <v>114</v>
      </c>
      <c r="M151">
        <v>1.5</v>
      </c>
      <c r="N151">
        <v>1</v>
      </c>
      <c r="O151">
        <v>114</v>
      </c>
      <c r="P151">
        <v>1.5</v>
      </c>
      <c r="Q151">
        <v>1</v>
      </c>
      <c r="R151">
        <v>1.5</v>
      </c>
      <c r="S151">
        <v>1.5</v>
      </c>
      <c r="T151" s="1">
        <v>44575</v>
      </c>
      <c r="U151" t="str">
        <f t="shared" si="10"/>
        <v>Good Health Veggie Stix - Sea Salt</v>
      </c>
      <c r="V151" t="str">
        <f t="shared" si="11"/>
        <v>Food</v>
      </c>
      <c r="W151" t="s">
        <v>43</v>
      </c>
      <c r="X151" t="b">
        <f t="shared" si="13"/>
        <v>1</v>
      </c>
      <c r="Y151">
        <f t="shared" si="12"/>
        <v>1.5</v>
      </c>
      <c r="Z151" s="2">
        <f t="shared" si="14"/>
        <v>1</v>
      </c>
      <c r="AA151" t="s">
        <v>117</v>
      </c>
      <c r="AB151" t="s">
        <v>157</v>
      </c>
      <c r="AD151" t="s">
        <v>132</v>
      </c>
      <c r="AE151" t="s">
        <v>190</v>
      </c>
      <c r="AF151">
        <v>2022</v>
      </c>
    </row>
    <row r="152" spans="1:32" x14ac:dyDescent="0.25">
      <c r="A152" t="s">
        <v>29</v>
      </c>
      <c r="B152" t="s">
        <v>67</v>
      </c>
      <c r="C152" t="s">
        <v>68</v>
      </c>
      <c r="D152" t="s">
        <v>69</v>
      </c>
      <c r="E152">
        <f>_xlfn.XLOOKUP(Table1[[#This Row],[Location]],'Location analysis'!A:A,'Location analysis'!B:B)</f>
        <v>40.435699999999997</v>
      </c>
      <c r="F152">
        <f>_xlfn.XLOOKUP(Table1[[#This Row],[Location]],'Location analysis'!A:A,'Location analysis'!C:C)</f>
        <v>-74.125200000000007</v>
      </c>
      <c r="G152" t="s">
        <v>197</v>
      </c>
      <c r="H152" t="s">
        <v>43</v>
      </c>
      <c r="I152">
        <v>14569564302</v>
      </c>
      <c r="J152" t="s">
        <v>189</v>
      </c>
      <c r="K152" t="s">
        <v>51</v>
      </c>
      <c r="L152">
        <v>110</v>
      </c>
      <c r="M152">
        <v>1.5</v>
      </c>
      <c r="N152">
        <v>1</v>
      </c>
      <c r="O152">
        <v>110</v>
      </c>
      <c r="P152">
        <v>1.5</v>
      </c>
      <c r="Q152">
        <v>1</v>
      </c>
      <c r="R152">
        <v>1.5</v>
      </c>
      <c r="S152">
        <v>1.5</v>
      </c>
      <c r="T152" s="1">
        <v>44575</v>
      </c>
      <c r="U152" t="str">
        <f t="shared" si="10"/>
        <v>Miss Vickie's Potato Chip - Smokehouse BBQ</v>
      </c>
      <c r="V152" t="str">
        <f t="shared" si="11"/>
        <v>Food</v>
      </c>
      <c r="W152" t="s">
        <v>43</v>
      </c>
      <c r="X152" t="b">
        <f t="shared" si="13"/>
        <v>1</v>
      </c>
      <c r="Y152">
        <f t="shared" si="12"/>
        <v>1.5</v>
      </c>
      <c r="Z152" s="2">
        <f t="shared" si="14"/>
        <v>1</v>
      </c>
      <c r="AA152" t="s">
        <v>58</v>
      </c>
      <c r="AB152" t="s">
        <v>198</v>
      </c>
      <c r="AD152" t="s">
        <v>132</v>
      </c>
      <c r="AE152" t="s">
        <v>190</v>
      </c>
      <c r="AF152">
        <v>2022</v>
      </c>
    </row>
    <row r="153" spans="1:32" x14ac:dyDescent="0.25">
      <c r="A153" t="s">
        <v>29</v>
      </c>
      <c r="B153" t="s">
        <v>67</v>
      </c>
      <c r="C153" t="s">
        <v>68</v>
      </c>
      <c r="D153" t="s">
        <v>69</v>
      </c>
      <c r="E153">
        <f>_xlfn.XLOOKUP(Table1[[#This Row],[Location]],'Location analysis'!A:A,'Location analysis'!B:B)</f>
        <v>40.435699999999997</v>
      </c>
      <c r="F153">
        <f>_xlfn.XLOOKUP(Table1[[#This Row],[Location]],'Location analysis'!A:A,'Location analysis'!C:C)</f>
        <v>-74.125200000000007</v>
      </c>
      <c r="G153" t="s">
        <v>182</v>
      </c>
      <c r="H153" t="s">
        <v>34</v>
      </c>
      <c r="I153">
        <v>14569564760</v>
      </c>
      <c r="J153" t="s">
        <v>189</v>
      </c>
      <c r="K153" t="s">
        <v>51</v>
      </c>
      <c r="L153">
        <v>141</v>
      </c>
      <c r="M153">
        <v>1</v>
      </c>
      <c r="N153">
        <v>1</v>
      </c>
      <c r="O153">
        <v>141</v>
      </c>
      <c r="P153">
        <v>1</v>
      </c>
      <c r="Q153">
        <v>1</v>
      </c>
      <c r="R153">
        <v>1</v>
      </c>
      <c r="S153">
        <v>1</v>
      </c>
      <c r="T153" s="1">
        <v>44575</v>
      </c>
      <c r="U153" t="str">
        <f t="shared" si="10"/>
        <v>Coca Cola - Zero Sugar</v>
      </c>
      <c r="V153" t="str">
        <f t="shared" si="11"/>
        <v>Carbonated</v>
      </c>
      <c r="W153" t="s">
        <v>34</v>
      </c>
      <c r="X153" t="b">
        <f t="shared" si="13"/>
        <v>1</v>
      </c>
      <c r="Y153">
        <f t="shared" si="12"/>
        <v>1</v>
      </c>
      <c r="Z153" s="2">
        <f t="shared" si="14"/>
        <v>0.66666666666666663</v>
      </c>
      <c r="AA153" t="s">
        <v>183</v>
      </c>
      <c r="AB153" t="s">
        <v>184</v>
      </c>
      <c r="AD153" t="s">
        <v>132</v>
      </c>
      <c r="AE153" t="s">
        <v>190</v>
      </c>
      <c r="AF153">
        <v>2022</v>
      </c>
    </row>
    <row r="154" spans="1:32" x14ac:dyDescent="0.25">
      <c r="A154" t="s">
        <v>29</v>
      </c>
      <c r="B154" t="s">
        <v>67</v>
      </c>
      <c r="C154" t="s">
        <v>68</v>
      </c>
      <c r="D154" t="s">
        <v>69</v>
      </c>
      <c r="E154">
        <f>_xlfn.XLOOKUP(Table1[[#This Row],[Location]],'Location analysis'!A:A,'Location analysis'!B:B)</f>
        <v>40.435699999999997</v>
      </c>
      <c r="F154">
        <f>_xlfn.XLOOKUP(Table1[[#This Row],[Location]],'Location analysis'!A:A,'Location analysis'!C:C)</f>
        <v>-74.125200000000007</v>
      </c>
      <c r="G154" t="s">
        <v>182</v>
      </c>
      <c r="H154" t="s">
        <v>34</v>
      </c>
      <c r="I154">
        <v>14569596909</v>
      </c>
      <c r="J154" t="s">
        <v>189</v>
      </c>
      <c r="K154" t="s">
        <v>51</v>
      </c>
      <c r="L154">
        <v>141</v>
      </c>
      <c r="M154">
        <v>1</v>
      </c>
      <c r="N154">
        <v>1</v>
      </c>
      <c r="O154">
        <v>141</v>
      </c>
      <c r="P154">
        <v>1</v>
      </c>
      <c r="Q154">
        <v>1</v>
      </c>
      <c r="R154">
        <v>1</v>
      </c>
      <c r="S154">
        <v>1</v>
      </c>
      <c r="T154" s="1">
        <v>44575</v>
      </c>
      <c r="U154" t="str">
        <f t="shared" si="10"/>
        <v>Coca Cola - Zero Sugar</v>
      </c>
      <c r="V154" t="str">
        <f t="shared" si="11"/>
        <v>Carbonated</v>
      </c>
      <c r="W154" t="s">
        <v>34</v>
      </c>
      <c r="X154" t="b">
        <f t="shared" si="13"/>
        <v>1</v>
      </c>
      <c r="Y154">
        <f t="shared" si="12"/>
        <v>1</v>
      </c>
      <c r="Z154" s="2">
        <f t="shared" si="14"/>
        <v>0.66666666666666663</v>
      </c>
      <c r="AA154" t="s">
        <v>183</v>
      </c>
      <c r="AB154" t="s">
        <v>184</v>
      </c>
      <c r="AD154" t="s">
        <v>132</v>
      </c>
      <c r="AE154" t="s">
        <v>190</v>
      </c>
      <c r="AF154">
        <v>2022</v>
      </c>
    </row>
    <row r="155" spans="1:32" x14ac:dyDescent="0.25">
      <c r="A155" t="s">
        <v>29</v>
      </c>
      <c r="B155" t="s">
        <v>67</v>
      </c>
      <c r="C155" t="s">
        <v>68</v>
      </c>
      <c r="D155" t="s">
        <v>69</v>
      </c>
      <c r="E155">
        <f>_xlfn.XLOOKUP(Table1[[#This Row],[Location]],'Location analysis'!A:A,'Location analysis'!B:B)</f>
        <v>40.435699999999997</v>
      </c>
      <c r="F155">
        <f>_xlfn.XLOOKUP(Table1[[#This Row],[Location]],'Location analysis'!A:A,'Location analysis'!C:C)</f>
        <v>-74.125200000000007</v>
      </c>
      <c r="G155" t="s">
        <v>179</v>
      </c>
      <c r="H155" t="s">
        <v>43</v>
      </c>
      <c r="I155">
        <v>14569601233</v>
      </c>
      <c r="J155" t="s">
        <v>189</v>
      </c>
      <c r="K155" t="s">
        <v>51</v>
      </c>
      <c r="L155">
        <v>111</v>
      </c>
      <c r="M155">
        <v>1.5</v>
      </c>
      <c r="N155">
        <v>1</v>
      </c>
      <c r="O155">
        <v>111</v>
      </c>
      <c r="P155">
        <v>1.5</v>
      </c>
      <c r="Q155">
        <v>1</v>
      </c>
      <c r="R155">
        <v>1.5</v>
      </c>
      <c r="S155">
        <v>1.5</v>
      </c>
      <c r="T155" s="1">
        <v>44575</v>
      </c>
      <c r="U155" t="str">
        <f t="shared" si="10"/>
        <v>Chesters Fries Flaming hot</v>
      </c>
      <c r="V155" t="str">
        <f t="shared" si="11"/>
        <v>Food</v>
      </c>
      <c r="W155" t="s">
        <v>43</v>
      </c>
      <c r="X155" t="b">
        <f t="shared" si="13"/>
        <v>1</v>
      </c>
      <c r="Y155">
        <f t="shared" si="12"/>
        <v>1.5</v>
      </c>
      <c r="Z155" s="2">
        <f t="shared" si="14"/>
        <v>1</v>
      </c>
      <c r="AA155" t="s">
        <v>179</v>
      </c>
      <c r="AD155" t="s">
        <v>132</v>
      </c>
      <c r="AE155" t="s">
        <v>190</v>
      </c>
      <c r="AF155">
        <v>2022</v>
      </c>
    </row>
    <row r="156" spans="1:32" x14ac:dyDescent="0.25">
      <c r="A156" t="s">
        <v>29</v>
      </c>
      <c r="B156" t="s">
        <v>67</v>
      </c>
      <c r="C156" t="s">
        <v>68</v>
      </c>
      <c r="D156" t="s">
        <v>69</v>
      </c>
      <c r="E156">
        <f>_xlfn.XLOOKUP(Table1[[#This Row],[Location]],'Location analysis'!A:A,'Location analysis'!B:B)</f>
        <v>40.435699999999997</v>
      </c>
      <c r="F156">
        <f>_xlfn.XLOOKUP(Table1[[#This Row],[Location]],'Location analysis'!A:A,'Location analysis'!C:C)</f>
        <v>-74.125200000000007</v>
      </c>
      <c r="G156" t="s">
        <v>70</v>
      </c>
      <c r="H156" t="s">
        <v>34</v>
      </c>
      <c r="I156">
        <v>14569910141</v>
      </c>
      <c r="J156" t="s">
        <v>199</v>
      </c>
      <c r="K156" t="s">
        <v>51</v>
      </c>
      <c r="L156">
        <v>146</v>
      </c>
      <c r="M156">
        <v>3</v>
      </c>
      <c r="N156">
        <v>1</v>
      </c>
      <c r="O156">
        <v>146</v>
      </c>
      <c r="P156">
        <v>3</v>
      </c>
      <c r="Q156">
        <v>1</v>
      </c>
      <c r="R156">
        <v>3</v>
      </c>
      <c r="S156">
        <v>3</v>
      </c>
      <c r="T156" s="1">
        <v>44576</v>
      </c>
      <c r="U156" t="str">
        <f t="shared" si="10"/>
        <v>Monster Energy Original</v>
      </c>
      <c r="V156" t="str">
        <f t="shared" si="11"/>
        <v>Carbonated</v>
      </c>
      <c r="W156" t="s">
        <v>34</v>
      </c>
      <c r="X156" t="b">
        <f t="shared" si="13"/>
        <v>1</v>
      </c>
      <c r="Y156">
        <f t="shared" si="12"/>
        <v>3</v>
      </c>
      <c r="Z156" s="2">
        <f t="shared" si="14"/>
        <v>2</v>
      </c>
      <c r="AA156" t="s">
        <v>70</v>
      </c>
      <c r="AD156" t="s">
        <v>40</v>
      </c>
      <c r="AE156" t="s">
        <v>200</v>
      </c>
      <c r="AF156">
        <v>2022</v>
      </c>
    </row>
    <row r="157" spans="1:32" x14ac:dyDescent="0.25">
      <c r="A157" t="s">
        <v>29</v>
      </c>
      <c r="B157" t="s">
        <v>67</v>
      </c>
      <c r="C157" t="s">
        <v>68</v>
      </c>
      <c r="D157" t="s">
        <v>69</v>
      </c>
      <c r="E157">
        <f>_xlfn.XLOOKUP(Table1[[#This Row],[Location]],'Location analysis'!A:A,'Location analysis'!B:B)</f>
        <v>40.435699999999997</v>
      </c>
      <c r="F157">
        <f>_xlfn.XLOOKUP(Table1[[#This Row],[Location]],'Location analysis'!A:A,'Location analysis'!C:C)</f>
        <v>-74.125200000000007</v>
      </c>
      <c r="G157" t="s">
        <v>179</v>
      </c>
      <c r="H157" t="s">
        <v>43</v>
      </c>
      <c r="I157">
        <v>14569911139</v>
      </c>
      <c r="J157" t="s">
        <v>199</v>
      </c>
      <c r="K157" t="s">
        <v>51</v>
      </c>
      <c r="L157">
        <v>111</v>
      </c>
      <c r="M157">
        <v>1.5</v>
      </c>
      <c r="N157">
        <v>1</v>
      </c>
      <c r="O157">
        <v>111</v>
      </c>
      <c r="P157">
        <v>1.5</v>
      </c>
      <c r="Q157">
        <v>1</v>
      </c>
      <c r="R157">
        <v>1.5</v>
      </c>
      <c r="S157">
        <v>1.5</v>
      </c>
      <c r="T157" s="1">
        <v>44576</v>
      </c>
      <c r="U157" t="str">
        <f t="shared" si="10"/>
        <v>Chesters Fries Flaming hot</v>
      </c>
      <c r="V157" t="str">
        <f t="shared" si="11"/>
        <v>Food</v>
      </c>
      <c r="W157" t="s">
        <v>43</v>
      </c>
      <c r="X157" t="b">
        <f t="shared" si="13"/>
        <v>1</v>
      </c>
      <c r="Y157">
        <f t="shared" si="12"/>
        <v>1.5</v>
      </c>
      <c r="Z157" s="2">
        <f t="shared" si="14"/>
        <v>1</v>
      </c>
      <c r="AA157" t="s">
        <v>179</v>
      </c>
      <c r="AD157" t="s">
        <v>40</v>
      </c>
      <c r="AE157" t="s">
        <v>200</v>
      </c>
      <c r="AF157">
        <v>2022</v>
      </c>
    </row>
    <row r="158" spans="1:32" x14ac:dyDescent="0.25">
      <c r="A158" t="s">
        <v>29</v>
      </c>
      <c r="B158" t="s">
        <v>67</v>
      </c>
      <c r="C158" t="s">
        <v>68</v>
      </c>
      <c r="D158" t="s">
        <v>69</v>
      </c>
      <c r="E158">
        <f>_xlfn.XLOOKUP(Table1[[#This Row],[Location]],'Location analysis'!A:A,'Location analysis'!B:B)</f>
        <v>40.435699999999997</v>
      </c>
      <c r="F158">
        <f>_xlfn.XLOOKUP(Table1[[#This Row],[Location]],'Location analysis'!A:A,'Location analysis'!C:C)</f>
        <v>-74.125200000000007</v>
      </c>
      <c r="G158" t="s">
        <v>185</v>
      </c>
      <c r="H158" t="s">
        <v>34</v>
      </c>
      <c r="I158">
        <v>14570329106</v>
      </c>
      <c r="J158" t="s">
        <v>199</v>
      </c>
      <c r="K158" t="s">
        <v>36</v>
      </c>
      <c r="L158">
        <v>148</v>
      </c>
      <c r="M158">
        <v>3</v>
      </c>
      <c r="N158">
        <v>1</v>
      </c>
      <c r="O158">
        <v>148</v>
      </c>
      <c r="P158">
        <v>3</v>
      </c>
      <c r="Q158">
        <v>1</v>
      </c>
      <c r="R158">
        <v>3</v>
      </c>
      <c r="S158">
        <v>3</v>
      </c>
      <c r="T158" s="1">
        <v>44576</v>
      </c>
      <c r="U158" t="str">
        <f t="shared" si="10"/>
        <v>Red Bull - Original</v>
      </c>
      <c r="V158" t="str">
        <f t="shared" si="11"/>
        <v>Carbonated</v>
      </c>
      <c r="W158" t="s">
        <v>34</v>
      </c>
      <c r="X158" t="b">
        <f t="shared" si="13"/>
        <v>1</v>
      </c>
      <c r="Y158">
        <f t="shared" si="12"/>
        <v>3</v>
      </c>
      <c r="Z158" s="2">
        <f t="shared" si="14"/>
        <v>2</v>
      </c>
      <c r="AA158" t="s">
        <v>37</v>
      </c>
      <c r="AB158" t="s">
        <v>150</v>
      </c>
      <c r="AD158" t="s">
        <v>40</v>
      </c>
      <c r="AE158" t="s">
        <v>200</v>
      </c>
      <c r="AF158">
        <v>2022</v>
      </c>
    </row>
    <row r="159" spans="1:32" x14ac:dyDescent="0.25">
      <c r="A159" t="s">
        <v>29</v>
      </c>
      <c r="B159" t="s">
        <v>30</v>
      </c>
      <c r="C159" t="s">
        <v>31</v>
      </c>
      <c r="D159" t="s">
        <v>32</v>
      </c>
      <c r="E159">
        <f>_xlfn.XLOOKUP(Table1[[#This Row],[Location]],'Location analysis'!A:A,'Location analysis'!B:B)</f>
        <v>40.423690999999998</v>
      </c>
      <c r="F159">
        <f>_xlfn.XLOOKUP(Table1[[#This Row],[Location]],'Location analysis'!A:A,'Location analysis'!C:C)</f>
        <v>-74.380831999999998</v>
      </c>
      <c r="G159" t="s">
        <v>148</v>
      </c>
      <c r="H159" t="s">
        <v>49</v>
      </c>
      <c r="I159">
        <v>14570742020</v>
      </c>
      <c r="J159" t="s">
        <v>199</v>
      </c>
      <c r="K159" t="s">
        <v>51</v>
      </c>
      <c r="L159">
        <v>141</v>
      </c>
      <c r="M159">
        <v>1.5</v>
      </c>
      <c r="N159">
        <v>1</v>
      </c>
      <c r="O159">
        <v>141</v>
      </c>
      <c r="P159">
        <v>1.5</v>
      </c>
      <c r="Q159">
        <v>1</v>
      </c>
      <c r="R159">
        <v>1.5</v>
      </c>
      <c r="S159">
        <v>1.5</v>
      </c>
      <c r="T159" s="1">
        <v>44576</v>
      </c>
      <c r="U159" t="str">
        <f t="shared" si="10"/>
        <v>V8 Vegetable Juice - Original</v>
      </c>
      <c r="V159" t="str">
        <f t="shared" si="11"/>
        <v>Non Carbonated</v>
      </c>
      <c r="W159" t="s">
        <v>49</v>
      </c>
      <c r="X159" t="b">
        <f t="shared" si="13"/>
        <v>1</v>
      </c>
      <c r="Y159">
        <f t="shared" si="12"/>
        <v>1.5</v>
      </c>
      <c r="Z159" s="2">
        <f t="shared" si="14"/>
        <v>1</v>
      </c>
      <c r="AA159" t="s">
        <v>149</v>
      </c>
      <c r="AB159" t="s">
        <v>150</v>
      </c>
      <c r="AD159" t="s">
        <v>40</v>
      </c>
      <c r="AE159" t="s">
        <v>200</v>
      </c>
      <c r="AF159">
        <v>2022</v>
      </c>
    </row>
    <row r="160" spans="1:32" x14ac:dyDescent="0.25">
      <c r="A160" t="s">
        <v>29</v>
      </c>
      <c r="B160" t="s">
        <v>46</v>
      </c>
      <c r="C160" t="s">
        <v>31</v>
      </c>
      <c r="D160" t="s">
        <v>47</v>
      </c>
      <c r="E160">
        <f>_xlfn.XLOOKUP(Table1[[#This Row],[Location]],'Location analysis'!A:A,'Location analysis'!B:B)</f>
        <v>40.423690999999998</v>
      </c>
      <c r="F160">
        <f>_xlfn.XLOOKUP(Table1[[#This Row],[Location]],'Location analysis'!A:A,'Location analysis'!C:C)</f>
        <v>-74.380831999999998</v>
      </c>
      <c r="G160" t="s">
        <v>201</v>
      </c>
      <c r="H160" t="s">
        <v>97</v>
      </c>
      <c r="I160">
        <v>14571239689</v>
      </c>
      <c r="J160" t="s">
        <v>199</v>
      </c>
      <c r="K160" t="s">
        <v>36</v>
      </c>
      <c r="L160">
        <v>145</v>
      </c>
      <c r="M160">
        <v>2.75</v>
      </c>
      <c r="N160">
        <v>2</v>
      </c>
      <c r="O160">
        <v>145</v>
      </c>
      <c r="P160">
        <v>2.75</v>
      </c>
      <c r="Q160">
        <v>2</v>
      </c>
      <c r="R160">
        <v>5.5</v>
      </c>
      <c r="S160">
        <v>5.5</v>
      </c>
      <c r="T160" s="1">
        <v>44576</v>
      </c>
      <c r="U160" t="str">
        <f t="shared" si="10"/>
        <v>Vitamin Water - Ice Cool Blue Lavender</v>
      </c>
      <c r="V160" t="str">
        <f t="shared" si="11"/>
        <v>Water</v>
      </c>
      <c r="W160" t="s">
        <v>97</v>
      </c>
      <c r="X160" t="b">
        <f t="shared" si="13"/>
        <v>1</v>
      </c>
      <c r="Y160">
        <f t="shared" si="12"/>
        <v>2.75</v>
      </c>
      <c r="Z160" s="2">
        <f t="shared" si="14"/>
        <v>1.8333333333333333</v>
      </c>
      <c r="AA160" t="s">
        <v>98</v>
      </c>
      <c r="AB160" t="s">
        <v>202</v>
      </c>
      <c r="AD160" t="s">
        <v>40</v>
      </c>
      <c r="AE160" t="s">
        <v>200</v>
      </c>
      <c r="AF160">
        <v>2022</v>
      </c>
    </row>
    <row r="161" spans="1:32" x14ac:dyDescent="0.25">
      <c r="A161" t="s">
        <v>29</v>
      </c>
      <c r="B161" t="s">
        <v>67</v>
      </c>
      <c r="C161" t="s">
        <v>68</v>
      </c>
      <c r="D161" t="s">
        <v>69</v>
      </c>
      <c r="E161">
        <f>_xlfn.XLOOKUP(Table1[[#This Row],[Location]],'Location analysis'!A:A,'Location analysis'!B:B)</f>
        <v>40.435699999999997</v>
      </c>
      <c r="F161">
        <f>_xlfn.XLOOKUP(Table1[[#This Row],[Location]],'Location analysis'!A:A,'Location analysis'!C:C)</f>
        <v>-74.125200000000007</v>
      </c>
      <c r="G161" t="s">
        <v>185</v>
      </c>
      <c r="H161" t="s">
        <v>34</v>
      </c>
      <c r="I161">
        <v>14571524565</v>
      </c>
      <c r="J161" t="s">
        <v>199</v>
      </c>
      <c r="K161" t="s">
        <v>51</v>
      </c>
      <c r="L161">
        <v>148</v>
      </c>
      <c r="M161">
        <v>3</v>
      </c>
      <c r="N161">
        <v>1</v>
      </c>
      <c r="O161">
        <v>148</v>
      </c>
      <c r="P161">
        <v>3</v>
      </c>
      <c r="Q161">
        <v>1</v>
      </c>
      <c r="R161">
        <v>3</v>
      </c>
      <c r="S161">
        <v>3</v>
      </c>
      <c r="T161" s="1">
        <v>44576</v>
      </c>
      <c r="U161" t="str">
        <f t="shared" si="10"/>
        <v>Red Bull - Original</v>
      </c>
      <c r="V161" t="str">
        <f t="shared" si="11"/>
        <v>Carbonated</v>
      </c>
      <c r="W161" t="s">
        <v>34</v>
      </c>
      <c r="X161" t="b">
        <f t="shared" si="13"/>
        <v>1</v>
      </c>
      <c r="Y161">
        <f t="shared" si="12"/>
        <v>3</v>
      </c>
      <c r="Z161" s="2">
        <f t="shared" si="14"/>
        <v>2</v>
      </c>
      <c r="AA161" t="s">
        <v>37</v>
      </c>
      <c r="AB161" t="s">
        <v>150</v>
      </c>
      <c r="AD161" t="s">
        <v>40</v>
      </c>
      <c r="AE161" t="s">
        <v>200</v>
      </c>
      <c r="AF161">
        <v>2022</v>
      </c>
    </row>
    <row r="162" spans="1:32" x14ac:dyDescent="0.25">
      <c r="A162" t="s">
        <v>29</v>
      </c>
      <c r="B162" t="s">
        <v>30</v>
      </c>
      <c r="C162" t="s">
        <v>31</v>
      </c>
      <c r="D162" t="s">
        <v>32</v>
      </c>
      <c r="E162">
        <f>_xlfn.XLOOKUP(Table1[[#This Row],[Location]],'Location analysis'!A:A,'Location analysis'!B:B)</f>
        <v>40.423690999999998</v>
      </c>
      <c r="F162">
        <f>_xlfn.XLOOKUP(Table1[[#This Row],[Location]],'Location analysis'!A:A,'Location analysis'!C:C)</f>
        <v>-74.380831999999998</v>
      </c>
      <c r="G162" t="s">
        <v>70</v>
      </c>
      <c r="H162" t="s">
        <v>34</v>
      </c>
      <c r="I162">
        <v>14571607101</v>
      </c>
      <c r="J162" t="s">
        <v>199</v>
      </c>
      <c r="K162" t="s">
        <v>51</v>
      </c>
      <c r="L162">
        <v>146</v>
      </c>
      <c r="M162">
        <v>3</v>
      </c>
      <c r="N162">
        <v>1</v>
      </c>
      <c r="O162">
        <v>146</v>
      </c>
      <c r="P162">
        <v>3</v>
      </c>
      <c r="Q162">
        <v>1</v>
      </c>
      <c r="R162">
        <v>3</v>
      </c>
      <c r="S162">
        <v>3</v>
      </c>
      <c r="T162" s="1">
        <v>44576</v>
      </c>
      <c r="U162" t="str">
        <f t="shared" si="10"/>
        <v>Monster Energy Original</v>
      </c>
      <c r="V162" t="str">
        <f t="shared" si="11"/>
        <v>Carbonated</v>
      </c>
      <c r="W162" t="s">
        <v>34</v>
      </c>
      <c r="X162" t="b">
        <f t="shared" si="13"/>
        <v>1</v>
      </c>
      <c r="Y162">
        <f t="shared" si="12"/>
        <v>3</v>
      </c>
      <c r="Z162" s="2">
        <f t="shared" si="14"/>
        <v>2</v>
      </c>
      <c r="AA162" t="s">
        <v>70</v>
      </c>
      <c r="AD162" t="s">
        <v>40</v>
      </c>
      <c r="AE162" t="s">
        <v>200</v>
      </c>
      <c r="AF162">
        <v>2022</v>
      </c>
    </row>
    <row r="163" spans="1:32" x14ac:dyDescent="0.25">
      <c r="A163" t="s">
        <v>29</v>
      </c>
      <c r="B163" t="s">
        <v>30</v>
      </c>
      <c r="C163" t="s">
        <v>31</v>
      </c>
      <c r="D163" t="s">
        <v>32</v>
      </c>
      <c r="E163">
        <f>_xlfn.XLOOKUP(Table1[[#This Row],[Location]],'Location analysis'!A:A,'Location analysis'!B:B)</f>
        <v>40.423690999999998</v>
      </c>
      <c r="F163">
        <f>_xlfn.XLOOKUP(Table1[[#This Row],[Location]],'Location analysis'!A:A,'Location analysis'!C:C)</f>
        <v>-74.380831999999998</v>
      </c>
      <c r="G163" t="s">
        <v>70</v>
      </c>
      <c r="H163" t="s">
        <v>34</v>
      </c>
      <c r="I163">
        <v>14571627828</v>
      </c>
      <c r="J163" t="s">
        <v>199</v>
      </c>
      <c r="K163" t="s">
        <v>51</v>
      </c>
      <c r="L163">
        <v>146</v>
      </c>
      <c r="M163">
        <v>3</v>
      </c>
      <c r="N163">
        <v>1</v>
      </c>
      <c r="O163">
        <v>146</v>
      </c>
      <c r="P163">
        <v>3</v>
      </c>
      <c r="Q163">
        <v>1</v>
      </c>
      <c r="R163">
        <v>3</v>
      </c>
      <c r="S163">
        <v>3</v>
      </c>
      <c r="T163" s="1">
        <v>44576</v>
      </c>
      <c r="U163" t="str">
        <f t="shared" si="10"/>
        <v>Monster Energy Original</v>
      </c>
      <c r="V163" t="str">
        <f t="shared" si="11"/>
        <v>Carbonated</v>
      </c>
      <c r="W163" t="s">
        <v>34</v>
      </c>
      <c r="X163" t="b">
        <f t="shared" si="13"/>
        <v>1</v>
      </c>
      <c r="Y163">
        <f t="shared" si="12"/>
        <v>3</v>
      </c>
      <c r="Z163" s="2">
        <f t="shared" si="14"/>
        <v>2</v>
      </c>
      <c r="AA163" t="s">
        <v>70</v>
      </c>
      <c r="AD163" t="s">
        <v>40</v>
      </c>
      <c r="AE163" t="s">
        <v>200</v>
      </c>
      <c r="AF163">
        <v>2022</v>
      </c>
    </row>
    <row r="164" spans="1:32" x14ac:dyDescent="0.25">
      <c r="A164" t="s">
        <v>29</v>
      </c>
      <c r="B164" t="s">
        <v>67</v>
      </c>
      <c r="C164" t="s">
        <v>68</v>
      </c>
      <c r="D164" t="s">
        <v>69</v>
      </c>
      <c r="E164">
        <f>_xlfn.XLOOKUP(Table1[[#This Row],[Location]],'Location analysis'!A:A,'Location analysis'!B:B)</f>
        <v>40.435699999999997</v>
      </c>
      <c r="F164">
        <f>_xlfn.XLOOKUP(Table1[[#This Row],[Location]],'Location analysis'!A:A,'Location analysis'!C:C)</f>
        <v>-74.125200000000007</v>
      </c>
      <c r="G164" t="s">
        <v>182</v>
      </c>
      <c r="H164" t="s">
        <v>34</v>
      </c>
      <c r="I164">
        <v>14571821821</v>
      </c>
      <c r="J164" t="s">
        <v>199</v>
      </c>
      <c r="K164" t="s">
        <v>51</v>
      </c>
      <c r="L164">
        <v>141</v>
      </c>
      <c r="M164">
        <v>1</v>
      </c>
      <c r="N164">
        <v>1</v>
      </c>
      <c r="O164">
        <v>141</v>
      </c>
      <c r="P164">
        <v>1</v>
      </c>
      <c r="Q164">
        <v>1</v>
      </c>
      <c r="R164">
        <v>1</v>
      </c>
      <c r="S164">
        <v>1</v>
      </c>
      <c r="T164" s="1">
        <v>44576</v>
      </c>
      <c r="U164" t="str">
        <f t="shared" si="10"/>
        <v>Coca Cola - Zero Sugar</v>
      </c>
      <c r="V164" t="str">
        <f t="shared" si="11"/>
        <v>Carbonated</v>
      </c>
      <c r="W164" t="s">
        <v>34</v>
      </c>
      <c r="X164" t="b">
        <f t="shared" si="13"/>
        <v>1</v>
      </c>
      <c r="Y164">
        <f t="shared" si="12"/>
        <v>1</v>
      </c>
      <c r="Z164" s="2">
        <f t="shared" si="14"/>
        <v>0.66666666666666663</v>
      </c>
      <c r="AA164" t="s">
        <v>183</v>
      </c>
      <c r="AB164" t="s">
        <v>184</v>
      </c>
      <c r="AD164" t="s">
        <v>40</v>
      </c>
      <c r="AE164" t="s">
        <v>200</v>
      </c>
      <c r="AF164">
        <v>2022</v>
      </c>
    </row>
    <row r="165" spans="1:32" x14ac:dyDescent="0.25">
      <c r="A165" t="s">
        <v>29</v>
      </c>
      <c r="B165" t="s">
        <v>67</v>
      </c>
      <c r="C165" t="s">
        <v>68</v>
      </c>
      <c r="D165" t="s">
        <v>69</v>
      </c>
      <c r="E165">
        <f>_xlfn.XLOOKUP(Table1[[#This Row],[Location]],'Location analysis'!A:A,'Location analysis'!B:B)</f>
        <v>40.435699999999997</v>
      </c>
      <c r="F165">
        <f>_xlfn.XLOOKUP(Table1[[#This Row],[Location]],'Location analysis'!A:A,'Location analysis'!C:C)</f>
        <v>-74.125200000000007</v>
      </c>
      <c r="G165" t="s">
        <v>180</v>
      </c>
      <c r="H165" t="s">
        <v>43</v>
      </c>
      <c r="I165">
        <v>14571850001</v>
      </c>
      <c r="J165" t="s">
        <v>199</v>
      </c>
      <c r="K165" t="s">
        <v>51</v>
      </c>
      <c r="L165">
        <v>112</v>
      </c>
      <c r="M165">
        <v>1.5</v>
      </c>
      <c r="N165">
        <v>1</v>
      </c>
      <c r="O165">
        <v>112</v>
      </c>
      <c r="P165">
        <v>1.5</v>
      </c>
      <c r="Q165">
        <v>1</v>
      </c>
      <c r="R165">
        <v>1.5</v>
      </c>
      <c r="S165">
        <v>1.5</v>
      </c>
      <c r="T165" s="1">
        <v>44576</v>
      </c>
      <c r="U165" t="str">
        <f t="shared" si="10"/>
        <v>Miss Vickie's Potato Chip - Jalapeno</v>
      </c>
      <c r="V165" t="str">
        <f t="shared" si="11"/>
        <v>Food</v>
      </c>
      <c r="W165" t="s">
        <v>43</v>
      </c>
      <c r="X165" t="b">
        <f t="shared" si="13"/>
        <v>1</v>
      </c>
      <c r="Y165">
        <f t="shared" si="12"/>
        <v>1.5</v>
      </c>
      <c r="Z165" s="2">
        <f t="shared" si="14"/>
        <v>1</v>
      </c>
      <c r="AA165" t="s">
        <v>58</v>
      </c>
      <c r="AB165" t="s">
        <v>181</v>
      </c>
      <c r="AD165" t="s">
        <v>40</v>
      </c>
      <c r="AE165" t="s">
        <v>200</v>
      </c>
      <c r="AF165">
        <v>2022</v>
      </c>
    </row>
    <row r="166" spans="1:32" x14ac:dyDescent="0.25">
      <c r="A166" t="s">
        <v>29</v>
      </c>
      <c r="B166" t="s">
        <v>67</v>
      </c>
      <c r="C166" t="s">
        <v>68</v>
      </c>
      <c r="D166" t="s">
        <v>69</v>
      </c>
      <c r="E166">
        <f>_xlfn.XLOOKUP(Table1[[#This Row],[Location]],'Location analysis'!A:A,'Location analysis'!B:B)</f>
        <v>40.435699999999997</v>
      </c>
      <c r="F166">
        <f>_xlfn.XLOOKUP(Table1[[#This Row],[Location]],'Location analysis'!A:A,'Location analysis'!C:C)</f>
        <v>-74.125200000000007</v>
      </c>
      <c r="G166" t="s">
        <v>180</v>
      </c>
      <c r="H166" t="s">
        <v>43</v>
      </c>
      <c r="I166">
        <v>14571861014</v>
      </c>
      <c r="J166" t="s">
        <v>199</v>
      </c>
      <c r="K166" t="s">
        <v>51</v>
      </c>
      <c r="L166">
        <v>112</v>
      </c>
      <c r="M166">
        <v>1.5</v>
      </c>
      <c r="N166">
        <v>1</v>
      </c>
      <c r="O166">
        <v>112</v>
      </c>
      <c r="P166">
        <v>1.5</v>
      </c>
      <c r="Q166">
        <v>1</v>
      </c>
      <c r="R166">
        <v>1.5</v>
      </c>
      <c r="S166">
        <v>1.5</v>
      </c>
      <c r="T166" s="1">
        <v>44576</v>
      </c>
      <c r="U166" t="str">
        <f t="shared" si="10"/>
        <v>Miss Vickie's Potato Chip - Jalapeno</v>
      </c>
      <c r="V166" t="str">
        <f t="shared" si="11"/>
        <v>Food</v>
      </c>
      <c r="W166" t="s">
        <v>43</v>
      </c>
      <c r="X166" t="b">
        <f t="shared" si="13"/>
        <v>1</v>
      </c>
      <c r="Y166">
        <f t="shared" si="12"/>
        <v>1.5</v>
      </c>
      <c r="Z166" s="2">
        <f t="shared" si="14"/>
        <v>1</v>
      </c>
      <c r="AA166" t="s">
        <v>58</v>
      </c>
      <c r="AB166" t="s">
        <v>181</v>
      </c>
      <c r="AD166" t="s">
        <v>40</v>
      </c>
      <c r="AE166" t="s">
        <v>200</v>
      </c>
      <c r="AF166">
        <v>2022</v>
      </c>
    </row>
    <row r="167" spans="1:32" x14ac:dyDescent="0.25">
      <c r="A167" t="s">
        <v>29</v>
      </c>
      <c r="B167" t="s">
        <v>67</v>
      </c>
      <c r="C167" t="s">
        <v>68</v>
      </c>
      <c r="D167" t="s">
        <v>69</v>
      </c>
      <c r="E167">
        <f>_xlfn.XLOOKUP(Table1[[#This Row],[Location]],'Location analysis'!A:A,'Location analysis'!B:B)</f>
        <v>40.435699999999997</v>
      </c>
      <c r="F167">
        <f>_xlfn.XLOOKUP(Table1[[#This Row],[Location]],'Location analysis'!A:A,'Location analysis'!C:C)</f>
        <v>-74.125200000000007</v>
      </c>
      <c r="G167" t="s">
        <v>182</v>
      </c>
      <c r="H167" t="s">
        <v>34</v>
      </c>
      <c r="I167">
        <v>14571910161</v>
      </c>
      <c r="J167" t="s">
        <v>199</v>
      </c>
      <c r="K167" t="s">
        <v>51</v>
      </c>
      <c r="L167">
        <v>142</v>
      </c>
      <c r="M167">
        <v>1</v>
      </c>
      <c r="N167">
        <v>1</v>
      </c>
      <c r="O167">
        <v>142</v>
      </c>
      <c r="P167">
        <v>1</v>
      </c>
      <c r="Q167">
        <v>1</v>
      </c>
      <c r="R167">
        <v>1</v>
      </c>
      <c r="S167">
        <v>1</v>
      </c>
      <c r="T167" s="1">
        <v>44576</v>
      </c>
      <c r="U167" t="str">
        <f t="shared" si="10"/>
        <v>Coca Cola - Zero Sugar</v>
      </c>
      <c r="V167" t="str">
        <f t="shared" si="11"/>
        <v>Carbonated</v>
      </c>
      <c r="W167" t="s">
        <v>34</v>
      </c>
      <c r="X167" t="b">
        <f t="shared" si="13"/>
        <v>1</v>
      </c>
      <c r="Y167">
        <f t="shared" si="12"/>
        <v>1</v>
      </c>
      <c r="Z167" s="2">
        <f t="shared" si="14"/>
        <v>0.66666666666666663</v>
      </c>
      <c r="AA167" t="s">
        <v>183</v>
      </c>
      <c r="AB167" t="s">
        <v>184</v>
      </c>
      <c r="AD167" t="s">
        <v>40</v>
      </c>
      <c r="AE167" t="s">
        <v>200</v>
      </c>
      <c r="AF167">
        <v>2022</v>
      </c>
    </row>
    <row r="168" spans="1:32" x14ac:dyDescent="0.25">
      <c r="A168" t="s">
        <v>29</v>
      </c>
      <c r="B168" t="s">
        <v>67</v>
      </c>
      <c r="C168" t="s">
        <v>68</v>
      </c>
      <c r="D168" t="s">
        <v>69</v>
      </c>
      <c r="E168">
        <f>_xlfn.XLOOKUP(Table1[[#This Row],[Location]],'Location analysis'!A:A,'Location analysis'!B:B)</f>
        <v>40.435699999999997</v>
      </c>
      <c r="F168">
        <f>_xlfn.XLOOKUP(Table1[[#This Row],[Location]],'Location analysis'!A:A,'Location analysis'!C:C)</f>
        <v>-74.125200000000007</v>
      </c>
      <c r="G168" t="s">
        <v>180</v>
      </c>
      <c r="H168" t="s">
        <v>43</v>
      </c>
      <c r="I168">
        <v>14571911346</v>
      </c>
      <c r="J168" t="s">
        <v>199</v>
      </c>
      <c r="K168" t="s">
        <v>51</v>
      </c>
      <c r="L168">
        <v>112</v>
      </c>
      <c r="M168">
        <v>1.5</v>
      </c>
      <c r="N168">
        <v>1</v>
      </c>
      <c r="O168">
        <v>112</v>
      </c>
      <c r="P168">
        <v>1.5</v>
      </c>
      <c r="Q168">
        <v>1</v>
      </c>
      <c r="R168">
        <v>1.5</v>
      </c>
      <c r="S168">
        <v>1.5</v>
      </c>
      <c r="T168" s="1">
        <v>44576</v>
      </c>
      <c r="U168" t="str">
        <f t="shared" si="10"/>
        <v>Miss Vickie's Potato Chip - Jalapeno</v>
      </c>
      <c r="V168" t="str">
        <f t="shared" si="11"/>
        <v>Food</v>
      </c>
      <c r="W168" t="s">
        <v>43</v>
      </c>
      <c r="X168" t="b">
        <f t="shared" si="13"/>
        <v>1</v>
      </c>
      <c r="Y168">
        <f t="shared" si="12"/>
        <v>1.5</v>
      </c>
      <c r="Z168" s="2">
        <f t="shared" si="14"/>
        <v>1</v>
      </c>
      <c r="AA168" t="s">
        <v>58</v>
      </c>
      <c r="AB168" t="s">
        <v>181</v>
      </c>
      <c r="AD168" t="s">
        <v>40</v>
      </c>
      <c r="AE168" t="s">
        <v>200</v>
      </c>
      <c r="AF168">
        <v>2022</v>
      </c>
    </row>
    <row r="169" spans="1:32" x14ac:dyDescent="0.25">
      <c r="A169" t="s">
        <v>29</v>
      </c>
      <c r="B169" t="s">
        <v>67</v>
      </c>
      <c r="C169" t="s">
        <v>68</v>
      </c>
      <c r="D169" t="s">
        <v>69</v>
      </c>
      <c r="E169">
        <f>_xlfn.XLOOKUP(Table1[[#This Row],[Location]],'Location analysis'!A:A,'Location analysis'!B:B)</f>
        <v>40.435699999999997</v>
      </c>
      <c r="F169">
        <f>_xlfn.XLOOKUP(Table1[[#This Row],[Location]],'Location analysis'!A:A,'Location analysis'!C:C)</f>
        <v>-74.125200000000007</v>
      </c>
      <c r="G169" t="s">
        <v>70</v>
      </c>
      <c r="H169" t="s">
        <v>34</v>
      </c>
      <c r="I169">
        <v>14571958626</v>
      </c>
      <c r="J169" t="s">
        <v>199</v>
      </c>
      <c r="K169" t="s">
        <v>51</v>
      </c>
      <c r="L169">
        <v>146</v>
      </c>
      <c r="M169">
        <v>3</v>
      </c>
      <c r="N169">
        <v>1</v>
      </c>
      <c r="O169">
        <v>146</v>
      </c>
      <c r="P169">
        <v>3</v>
      </c>
      <c r="Q169">
        <v>1</v>
      </c>
      <c r="R169">
        <v>3</v>
      </c>
      <c r="S169">
        <v>3</v>
      </c>
      <c r="T169" s="1">
        <v>44576</v>
      </c>
      <c r="U169" t="str">
        <f t="shared" si="10"/>
        <v>Monster Energy Original</v>
      </c>
      <c r="V169" t="str">
        <f t="shared" si="11"/>
        <v>Carbonated</v>
      </c>
      <c r="W169" t="s">
        <v>34</v>
      </c>
      <c r="X169" t="b">
        <f t="shared" si="13"/>
        <v>1</v>
      </c>
      <c r="Y169">
        <f t="shared" si="12"/>
        <v>3</v>
      </c>
      <c r="Z169" s="2">
        <f t="shared" si="14"/>
        <v>2</v>
      </c>
      <c r="AA169" t="s">
        <v>70</v>
      </c>
      <c r="AD169" t="s">
        <v>40</v>
      </c>
      <c r="AE169" t="s">
        <v>200</v>
      </c>
      <c r="AF169">
        <v>2022</v>
      </c>
    </row>
    <row r="170" spans="1:32" x14ac:dyDescent="0.25">
      <c r="A170" t="s">
        <v>29</v>
      </c>
      <c r="B170" t="s">
        <v>30</v>
      </c>
      <c r="C170" t="s">
        <v>31</v>
      </c>
      <c r="D170" t="s">
        <v>32</v>
      </c>
      <c r="E170">
        <f>_xlfn.XLOOKUP(Table1[[#This Row],[Location]],'Location analysis'!A:A,'Location analysis'!B:B)</f>
        <v>40.423690999999998</v>
      </c>
      <c r="F170">
        <f>_xlfn.XLOOKUP(Table1[[#This Row],[Location]],'Location analysis'!A:A,'Location analysis'!C:C)</f>
        <v>-74.380831999999998</v>
      </c>
      <c r="G170" t="s">
        <v>203</v>
      </c>
      <c r="H170" t="s">
        <v>43</v>
      </c>
      <c r="I170">
        <v>14572175555</v>
      </c>
      <c r="J170" t="s">
        <v>199</v>
      </c>
      <c r="K170" t="s">
        <v>51</v>
      </c>
      <c r="L170">
        <v>121</v>
      </c>
      <c r="M170">
        <v>1.25</v>
      </c>
      <c r="N170">
        <v>1</v>
      </c>
      <c r="O170">
        <v>121</v>
      </c>
      <c r="P170">
        <v>1.25</v>
      </c>
      <c r="Q170">
        <v>1</v>
      </c>
      <c r="R170">
        <v>1.25</v>
      </c>
      <c r="S170">
        <v>1.25</v>
      </c>
      <c r="T170" s="1">
        <v>44576</v>
      </c>
      <c r="U170" t="str">
        <f t="shared" si="10"/>
        <v>CheezIt - White Cheddar</v>
      </c>
      <c r="V170" t="str">
        <f t="shared" si="11"/>
        <v>Food</v>
      </c>
      <c r="W170" t="s">
        <v>43</v>
      </c>
      <c r="X170" t="b">
        <f t="shared" si="13"/>
        <v>1</v>
      </c>
      <c r="Y170">
        <f t="shared" si="12"/>
        <v>1.25</v>
      </c>
      <c r="Z170" s="2">
        <f t="shared" si="14"/>
        <v>0.83333333333333337</v>
      </c>
      <c r="AA170" t="s">
        <v>193</v>
      </c>
      <c r="AB170" t="s">
        <v>204</v>
      </c>
      <c r="AD170" t="s">
        <v>40</v>
      </c>
      <c r="AE170" t="s">
        <v>200</v>
      </c>
      <c r="AF170">
        <v>2022</v>
      </c>
    </row>
    <row r="171" spans="1:32" x14ac:dyDescent="0.25">
      <c r="A171" t="s">
        <v>29</v>
      </c>
      <c r="B171" t="s">
        <v>67</v>
      </c>
      <c r="C171" t="s">
        <v>68</v>
      </c>
      <c r="D171" t="s">
        <v>69</v>
      </c>
      <c r="E171">
        <f>_xlfn.XLOOKUP(Table1[[#This Row],[Location]],'Location analysis'!A:A,'Location analysis'!B:B)</f>
        <v>40.435699999999997</v>
      </c>
      <c r="F171">
        <f>_xlfn.XLOOKUP(Table1[[#This Row],[Location]],'Location analysis'!A:A,'Location analysis'!C:C)</f>
        <v>-74.125200000000007</v>
      </c>
      <c r="G171" t="s">
        <v>182</v>
      </c>
      <c r="H171" t="s">
        <v>34</v>
      </c>
      <c r="I171">
        <v>14572223955</v>
      </c>
      <c r="J171" t="s">
        <v>199</v>
      </c>
      <c r="K171" t="s">
        <v>51</v>
      </c>
      <c r="L171">
        <v>142</v>
      </c>
      <c r="M171">
        <v>1</v>
      </c>
      <c r="N171">
        <v>1</v>
      </c>
      <c r="O171">
        <v>142</v>
      </c>
      <c r="P171">
        <v>1</v>
      </c>
      <c r="Q171">
        <v>1</v>
      </c>
      <c r="R171">
        <v>1</v>
      </c>
      <c r="S171">
        <v>1</v>
      </c>
      <c r="T171" s="1">
        <v>44576</v>
      </c>
      <c r="U171" t="str">
        <f t="shared" si="10"/>
        <v>Coca Cola - Zero Sugar</v>
      </c>
      <c r="V171" t="str">
        <f t="shared" si="11"/>
        <v>Carbonated</v>
      </c>
      <c r="W171" t="s">
        <v>34</v>
      </c>
      <c r="X171" t="b">
        <f t="shared" si="13"/>
        <v>1</v>
      </c>
      <c r="Y171">
        <f t="shared" si="12"/>
        <v>1</v>
      </c>
      <c r="Z171" s="2">
        <f t="shared" si="14"/>
        <v>0.66666666666666663</v>
      </c>
      <c r="AA171" t="s">
        <v>183</v>
      </c>
      <c r="AB171" t="s">
        <v>184</v>
      </c>
      <c r="AD171" t="s">
        <v>40</v>
      </c>
      <c r="AE171" t="s">
        <v>200</v>
      </c>
      <c r="AF171">
        <v>2022</v>
      </c>
    </row>
    <row r="172" spans="1:32" x14ac:dyDescent="0.25">
      <c r="A172" t="s">
        <v>29</v>
      </c>
      <c r="B172" t="s">
        <v>67</v>
      </c>
      <c r="C172" t="s">
        <v>68</v>
      </c>
      <c r="D172" t="s">
        <v>69</v>
      </c>
      <c r="E172">
        <f>_xlfn.XLOOKUP(Table1[[#This Row],[Location]],'Location analysis'!A:A,'Location analysis'!B:B)</f>
        <v>40.435699999999997</v>
      </c>
      <c r="F172">
        <f>_xlfn.XLOOKUP(Table1[[#This Row],[Location]],'Location analysis'!A:A,'Location analysis'!C:C)</f>
        <v>-74.125200000000007</v>
      </c>
      <c r="G172" t="s">
        <v>70</v>
      </c>
      <c r="H172" t="s">
        <v>34</v>
      </c>
      <c r="I172">
        <v>14572516391</v>
      </c>
      <c r="J172" t="s">
        <v>199</v>
      </c>
      <c r="K172" t="s">
        <v>51</v>
      </c>
      <c r="L172">
        <v>144</v>
      </c>
      <c r="M172">
        <v>3</v>
      </c>
      <c r="N172">
        <v>1</v>
      </c>
      <c r="O172">
        <v>144</v>
      </c>
      <c r="P172">
        <v>3</v>
      </c>
      <c r="Q172">
        <v>1</v>
      </c>
      <c r="R172">
        <v>3</v>
      </c>
      <c r="S172">
        <v>3</v>
      </c>
      <c r="T172" s="1">
        <v>44576</v>
      </c>
      <c r="U172" t="str">
        <f t="shared" si="10"/>
        <v>Monster Energy Original</v>
      </c>
      <c r="V172" t="str">
        <f t="shared" si="11"/>
        <v>Carbonated</v>
      </c>
      <c r="W172" t="s">
        <v>34</v>
      </c>
      <c r="X172" t="b">
        <f t="shared" si="13"/>
        <v>1</v>
      </c>
      <c r="Y172">
        <f t="shared" si="12"/>
        <v>3</v>
      </c>
      <c r="Z172" s="2">
        <f t="shared" si="14"/>
        <v>2</v>
      </c>
      <c r="AA172" t="s">
        <v>70</v>
      </c>
      <c r="AD172" t="s">
        <v>40</v>
      </c>
      <c r="AE172" t="s">
        <v>200</v>
      </c>
      <c r="AF172">
        <v>2022</v>
      </c>
    </row>
    <row r="173" spans="1:32" x14ac:dyDescent="0.25">
      <c r="A173" t="s">
        <v>29</v>
      </c>
      <c r="B173" t="s">
        <v>67</v>
      </c>
      <c r="C173" t="s">
        <v>68</v>
      </c>
      <c r="D173" t="s">
        <v>69</v>
      </c>
      <c r="E173">
        <f>_xlfn.XLOOKUP(Table1[[#This Row],[Location]],'Location analysis'!A:A,'Location analysis'!B:B)</f>
        <v>40.435699999999997</v>
      </c>
      <c r="F173">
        <f>_xlfn.XLOOKUP(Table1[[#This Row],[Location]],'Location analysis'!A:A,'Location analysis'!C:C)</f>
        <v>-74.125200000000007</v>
      </c>
      <c r="G173" t="s">
        <v>160</v>
      </c>
      <c r="H173" t="s">
        <v>49</v>
      </c>
      <c r="I173">
        <v>14572518122</v>
      </c>
      <c r="J173" t="s">
        <v>199</v>
      </c>
      <c r="K173" t="s">
        <v>36</v>
      </c>
      <c r="L173">
        <v>145</v>
      </c>
      <c r="M173">
        <v>2.5</v>
      </c>
      <c r="N173">
        <v>1</v>
      </c>
      <c r="O173">
        <v>145</v>
      </c>
      <c r="P173">
        <v>2.5</v>
      </c>
      <c r="Q173">
        <v>1</v>
      </c>
      <c r="R173">
        <v>2.5</v>
      </c>
      <c r="S173">
        <v>2.5</v>
      </c>
      <c r="T173" s="1">
        <v>44576</v>
      </c>
      <c r="U173" t="str">
        <f t="shared" si="10"/>
        <v>Snapple Diet Tea - Peach Tea</v>
      </c>
      <c r="V173" t="str">
        <f t="shared" si="11"/>
        <v>Non Carbonated</v>
      </c>
      <c r="W173" t="s">
        <v>49</v>
      </c>
      <c r="X173" t="b">
        <f t="shared" si="13"/>
        <v>1</v>
      </c>
      <c r="Y173">
        <f t="shared" si="12"/>
        <v>2.5</v>
      </c>
      <c r="Z173" s="2">
        <f t="shared" si="14"/>
        <v>1.6666666666666667</v>
      </c>
      <c r="AA173" t="s">
        <v>75</v>
      </c>
      <c r="AB173" t="s">
        <v>161</v>
      </c>
      <c r="AD173" t="s">
        <v>40</v>
      </c>
      <c r="AE173" t="s">
        <v>200</v>
      </c>
      <c r="AF173">
        <v>2022</v>
      </c>
    </row>
    <row r="174" spans="1:32" x14ac:dyDescent="0.25">
      <c r="A174" t="s">
        <v>29</v>
      </c>
      <c r="B174" t="s">
        <v>67</v>
      </c>
      <c r="C174" t="s">
        <v>68</v>
      </c>
      <c r="D174" t="s">
        <v>69</v>
      </c>
      <c r="E174">
        <f>_xlfn.XLOOKUP(Table1[[#This Row],[Location]],'Location analysis'!A:A,'Location analysis'!B:B)</f>
        <v>40.435699999999997</v>
      </c>
      <c r="F174">
        <f>_xlfn.XLOOKUP(Table1[[#This Row],[Location]],'Location analysis'!A:A,'Location analysis'!C:C)</f>
        <v>-74.125200000000007</v>
      </c>
      <c r="G174" t="s">
        <v>182</v>
      </c>
      <c r="H174" t="s">
        <v>34</v>
      </c>
      <c r="I174">
        <v>14572574777</v>
      </c>
      <c r="J174" t="s">
        <v>199</v>
      </c>
      <c r="K174" t="s">
        <v>51</v>
      </c>
      <c r="L174">
        <v>141</v>
      </c>
      <c r="M174">
        <v>1</v>
      </c>
      <c r="N174">
        <v>1</v>
      </c>
      <c r="O174">
        <v>141</v>
      </c>
      <c r="P174">
        <v>1</v>
      </c>
      <c r="Q174">
        <v>1</v>
      </c>
      <c r="R174">
        <v>1</v>
      </c>
      <c r="S174">
        <v>1</v>
      </c>
      <c r="T174" s="1">
        <v>44576</v>
      </c>
      <c r="U174" t="str">
        <f t="shared" si="10"/>
        <v>Coca Cola - Zero Sugar</v>
      </c>
      <c r="V174" t="str">
        <f t="shared" si="11"/>
        <v>Carbonated</v>
      </c>
      <c r="W174" t="s">
        <v>34</v>
      </c>
      <c r="X174" t="b">
        <f t="shared" si="13"/>
        <v>1</v>
      </c>
      <c r="Y174">
        <f t="shared" si="12"/>
        <v>1</v>
      </c>
      <c r="Z174" s="2">
        <f t="shared" si="14"/>
        <v>0.66666666666666663</v>
      </c>
      <c r="AA174" t="s">
        <v>183</v>
      </c>
      <c r="AB174" t="s">
        <v>184</v>
      </c>
      <c r="AD174" t="s">
        <v>40</v>
      </c>
      <c r="AE174" t="s">
        <v>200</v>
      </c>
      <c r="AF174">
        <v>2022</v>
      </c>
    </row>
    <row r="175" spans="1:32" x14ac:dyDescent="0.25">
      <c r="A175" t="s">
        <v>29</v>
      </c>
      <c r="B175" t="s">
        <v>67</v>
      </c>
      <c r="C175" t="s">
        <v>68</v>
      </c>
      <c r="D175" t="s">
        <v>69</v>
      </c>
      <c r="E175">
        <f>_xlfn.XLOOKUP(Table1[[#This Row],[Location]],'Location analysis'!A:A,'Location analysis'!B:B)</f>
        <v>40.435699999999997</v>
      </c>
      <c r="F175">
        <f>_xlfn.XLOOKUP(Table1[[#This Row],[Location]],'Location analysis'!A:A,'Location analysis'!C:C)</f>
        <v>-74.125200000000007</v>
      </c>
      <c r="G175" t="s">
        <v>111</v>
      </c>
      <c r="H175" t="s">
        <v>43</v>
      </c>
      <c r="I175">
        <v>14572575325</v>
      </c>
      <c r="J175" t="s">
        <v>199</v>
      </c>
      <c r="K175" t="s">
        <v>51</v>
      </c>
      <c r="L175">
        <v>133</v>
      </c>
      <c r="M175">
        <v>2</v>
      </c>
      <c r="N175">
        <v>1</v>
      </c>
      <c r="O175">
        <v>133</v>
      </c>
      <c r="P175">
        <v>2</v>
      </c>
      <c r="Q175">
        <v>1</v>
      </c>
      <c r="R175">
        <v>2</v>
      </c>
      <c r="S175">
        <v>2</v>
      </c>
      <c r="T175" s="1">
        <v>44576</v>
      </c>
      <c r="U175" t="str">
        <f t="shared" si="10"/>
        <v>Jack Links Beef Steak Original</v>
      </c>
      <c r="V175" t="str">
        <f t="shared" si="11"/>
        <v>Food</v>
      </c>
      <c r="W175" t="s">
        <v>43</v>
      </c>
      <c r="X175" t="b">
        <f t="shared" si="13"/>
        <v>1</v>
      </c>
      <c r="Y175">
        <f t="shared" si="12"/>
        <v>2</v>
      </c>
      <c r="Z175" s="2">
        <f t="shared" si="14"/>
        <v>1.3333333333333333</v>
      </c>
      <c r="AA175" t="s">
        <v>111</v>
      </c>
      <c r="AD175" t="s">
        <v>40</v>
      </c>
      <c r="AE175" t="s">
        <v>200</v>
      </c>
      <c r="AF175">
        <v>2022</v>
      </c>
    </row>
    <row r="176" spans="1:32" x14ac:dyDescent="0.25">
      <c r="A176" t="s">
        <v>29</v>
      </c>
      <c r="B176" t="s">
        <v>67</v>
      </c>
      <c r="C176" t="s">
        <v>68</v>
      </c>
      <c r="D176" t="s">
        <v>69</v>
      </c>
      <c r="E176">
        <f>_xlfn.XLOOKUP(Table1[[#This Row],[Location]],'Location analysis'!A:A,'Location analysis'!B:B)</f>
        <v>40.435699999999997</v>
      </c>
      <c r="F176">
        <f>_xlfn.XLOOKUP(Table1[[#This Row],[Location]],'Location analysis'!A:A,'Location analysis'!C:C)</f>
        <v>-74.125200000000007</v>
      </c>
      <c r="G176" t="s">
        <v>119</v>
      </c>
      <c r="H176" t="s">
        <v>43</v>
      </c>
      <c r="I176">
        <v>14572575797</v>
      </c>
      <c r="J176" t="s">
        <v>199</v>
      </c>
      <c r="K176" t="s">
        <v>51</v>
      </c>
      <c r="L176">
        <v>121</v>
      </c>
      <c r="M176">
        <v>1.5</v>
      </c>
      <c r="N176">
        <v>1</v>
      </c>
      <c r="O176">
        <v>121</v>
      </c>
      <c r="P176">
        <v>1.5</v>
      </c>
      <c r="Q176">
        <v>1</v>
      </c>
      <c r="R176">
        <v>1.5</v>
      </c>
      <c r="S176">
        <v>1.5</v>
      </c>
      <c r="T176" s="1">
        <v>44576</v>
      </c>
      <c r="U176" t="str">
        <f t="shared" si="10"/>
        <v>Cheetos Baked - Flaming Hot</v>
      </c>
      <c r="V176" t="str">
        <f t="shared" si="11"/>
        <v>Food</v>
      </c>
      <c r="W176" t="s">
        <v>43</v>
      </c>
      <c r="X176" t="b">
        <f t="shared" si="13"/>
        <v>1</v>
      </c>
      <c r="Y176">
        <f t="shared" si="12"/>
        <v>1.5</v>
      </c>
      <c r="Z176" s="2">
        <f t="shared" si="14"/>
        <v>1</v>
      </c>
      <c r="AA176" t="s">
        <v>121</v>
      </c>
      <c r="AB176" t="s">
        <v>122</v>
      </c>
      <c r="AD176" t="s">
        <v>40</v>
      </c>
      <c r="AE176" t="s">
        <v>200</v>
      </c>
      <c r="AF176">
        <v>2022</v>
      </c>
    </row>
    <row r="177" spans="1:32" x14ac:dyDescent="0.25">
      <c r="A177" t="s">
        <v>29</v>
      </c>
      <c r="B177" t="s">
        <v>46</v>
      </c>
      <c r="C177" t="s">
        <v>31</v>
      </c>
      <c r="D177" t="s">
        <v>47</v>
      </c>
      <c r="E177">
        <f>_xlfn.XLOOKUP(Table1[[#This Row],[Location]],'Location analysis'!A:A,'Location analysis'!B:B)</f>
        <v>40.423690999999998</v>
      </c>
      <c r="F177">
        <f>_xlfn.XLOOKUP(Table1[[#This Row],[Location]],'Location analysis'!A:A,'Location analysis'!C:C)</f>
        <v>-74.380831999999998</v>
      </c>
      <c r="G177" t="s">
        <v>205</v>
      </c>
      <c r="H177" t="s">
        <v>43</v>
      </c>
      <c r="I177">
        <v>14573858783</v>
      </c>
      <c r="J177" t="s">
        <v>206</v>
      </c>
      <c r="K177" t="s">
        <v>36</v>
      </c>
      <c r="L177">
        <v>136</v>
      </c>
      <c r="M177">
        <v>1.25</v>
      </c>
      <c r="N177">
        <v>1</v>
      </c>
      <c r="O177">
        <v>136</v>
      </c>
      <c r="P177">
        <v>1.25</v>
      </c>
      <c r="Q177">
        <v>1</v>
      </c>
      <c r="R177">
        <v>1.25</v>
      </c>
      <c r="S177">
        <v>1.25</v>
      </c>
      <c r="T177" s="1">
        <v>44577</v>
      </c>
      <c r="U177" t="str">
        <f t="shared" si="10"/>
        <v>Nature's Valley Crunchy Granola Bar - Oats &amp;</v>
      </c>
      <c r="V177" t="str">
        <f t="shared" si="11"/>
        <v>Food</v>
      </c>
      <c r="W177" t="s">
        <v>43</v>
      </c>
      <c r="X177" t="b">
        <f t="shared" si="13"/>
        <v>1</v>
      </c>
      <c r="Y177">
        <f t="shared" si="12"/>
        <v>1.25</v>
      </c>
      <c r="Z177" s="2">
        <f t="shared" si="14"/>
        <v>0.83333333333333337</v>
      </c>
      <c r="AA177" t="s">
        <v>207</v>
      </c>
      <c r="AB177" t="s">
        <v>208</v>
      </c>
      <c r="AD177" t="s">
        <v>54</v>
      </c>
      <c r="AE177" t="s">
        <v>209</v>
      </c>
      <c r="AF177">
        <v>2022</v>
      </c>
    </row>
    <row r="178" spans="1:32" x14ac:dyDescent="0.25">
      <c r="A178" t="s">
        <v>29</v>
      </c>
      <c r="B178" t="s">
        <v>30</v>
      </c>
      <c r="C178" t="s">
        <v>31</v>
      </c>
      <c r="D178" t="s">
        <v>32</v>
      </c>
      <c r="E178">
        <f>_xlfn.XLOOKUP(Table1[[#This Row],[Location]],'Location analysis'!A:A,'Location analysis'!B:B)</f>
        <v>40.423690999999998</v>
      </c>
      <c r="F178">
        <f>_xlfn.XLOOKUP(Table1[[#This Row],[Location]],'Location analysis'!A:A,'Location analysis'!C:C)</f>
        <v>-74.380831999999998</v>
      </c>
      <c r="G178" t="s">
        <v>210</v>
      </c>
      <c r="H178" t="s">
        <v>43</v>
      </c>
      <c r="I178">
        <v>14574010792</v>
      </c>
      <c r="J178" t="s">
        <v>206</v>
      </c>
      <c r="K178" t="s">
        <v>51</v>
      </c>
      <c r="L178">
        <v>112</v>
      </c>
      <c r="M178">
        <v>1.5</v>
      </c>
      <c r="N178">
        <v>1</v>
      </c>
      <c r="O178">
        <v>112</v>
      </c>
      <c r="P178">
        <v>1.5</v>
      </c>
      <c r="Q178">
        <v>1</v>
      </c>
      <c r="R178">
        <v>1.5</v>
      </c>
      <c r="S178">
        <v>1.5</v>
      </c>
      <c r="T178" s="1">
        <v>44577</v>
      </c>
      <c r="U178" t="str">
        <f t="shared" si="10"/>
        <v>Lays Baked - Original</v>
      </c>
      <c r="V178" t="str">
        <f t="shared" si="11"/>
        <v>Food</v>
      </c>
      <c r="W178" t="s">
        <v>43</v>
      </c>
      <c r="X178" t="b">
        <f t="shared" si="13"/>
        <v>1</v>
      </c>
      <c r="Y178">
        <f t="shared" si="12"/>
        <v>1.5</v>
      </c>
      <c r="Z178" s="2">
        <f t="shared" si="14"/>
        <v>1</v>
      </c>
      <c r="AA178" t="s">
        <v>211</v>
      </c>
      <c r="AB178" t="s">
        <v>150</v>
      </c>
      <c r="AD178" t="s">
        <v>54</v>
      </c>
      <c r="AE178" t="s">
        <v>209</v>
      </c>
      <c r="AF178">
        <v>2022</v>
      </c>
    </row>
    <row r="179" spans="1:32" x14ac:dyDescent="0.25">
      <c r="A179" t="s">
        <v>29</v>
      </c>
      <c r="B179" t="s">
        <v>30</v>
      </c>
      <c r="C179" t="s">
        <v>31</v>
      </c>
      <c r="D179" t="s">
        <v>32</v>
      </c>
      <c r="E179">
        <f>_xlfn.XLOOKUP(Table1[[#This Row],[Location]],'Location analysis'!A:A,'Location analysis'!B:B)</f>
        <v>40.423690999999998</v>
      </c>
      <c r="F179">
        <f>_xlfn.XLOOKUP(Table1[[#This Row],[Location]],'Location analysis'!A:A,'Location analysis'!C:C)</f>
        <v>-74.380831999999998</v>
      </c>
      <c r="G179" t="s">
        <v>70</v>
      </c>
      <c r="H179" t="s">
        <v>34</v>
      </c>
      <c r="I179">
        <v>14574141888</v>
      </c>
      <c r="J179" t="s">
        <v>206</v>
      </c>
      <c r="K179" t="s">
        <v>51</v>
      </c>
      <c r="L179">
        <v>146</v>
      </c>
      <c r="M179">
        <v>3</v>
      </c>
      <c r="N179">
        <v>1</v>
      </c>
      <c r="O179">
        <v>146</v>
      </c>
      <c r="P179">
        <v>3</v>
      </c>
      <c r="Q179">
        <v>1</v>
      </c>
      <c r="R179">
        <v>3</v>
      </c>
      <c r="S179">
        <v>3</v>
      </c>
      <c r="T179" s="1">
        <v>44577</v>
      </c>
      <c r="U179" t="str">
        <f t="shared" si="10"/>
        <v>Monster Energy Original</v>
      </c>
      <c r="V179" t="str">
        <f t="shared" si="11"/>
        <v>Carbonated</v>
      </c>
      <c r="W179" t="s">
        <v>34</v>
      </c>
      <c r="X179" t="b">
        <f t="shared" si="13"/>
        <v>1</v>
      </c>
      <c r="Y179">
        <f t="shared" si="12"/>
        <v>3</v>
      </c>
      <c r="Z179" s="2">
        <f t="shared" si="14"/>
        <v>2</v>
      </c>
      <c r="AA179" t="s">
        <v>70</v>
      </c>
      <c r="AD179" t="s">
        <v>54</v>
      </c>
      <c r="AE179" t="s">
        <v>209</v>
      </c>
      <c r="AF179">
        <v>2022</v>
      </c>
    </row>
    <row r="180" spans="1:32" x14ac:dyDescent="0.25">
      <c r="A180" t="s">
        <v>29</v>
      </c>
      <c r="B180" t="s">
        <v>30</v>
      </c>
      <c r="C180" t="s">
        <v>31</v>
      </c>
      <c r="D180" t="s">
        <v>32</v>
      </c>
      <c r="E180">
        <f>_xlfn.XLOOKUP(Table1[[#This Row],[Location]],'Location analysis'!A:A,'Location analysis'!B:B)</f>
        <v>40.423690999999998</v>
      </c>
      <c r="F180">
        <f>_xlfn.XLOOKUP(Table1[[#This Row],[Location]],'Location analysis'!A:A,'Location analysis'!C:C)</f>
        <v>-74.380831999999998</v>
      </c>
      <c r="G180" t="s">
        <v>70</v>
      </c>
      <c r="H180" t="s">
        <v>34</v>
      </c>
      <c r="I180">
        <v>14574145196</v>
      </c>
      <c r="J180" t="s">
        <v>206</v>
      </c>
      <c r="K180" t="s">
        <v>51</v>
      </c>
      <c r="L180">
        <v>146</v>
      </c>
      <c r="M180">
        <v>3</v>
      </c>
      <c r="N180">
        <v>1</v>
      </c>
      <c r="O180">
        <v>146</v>
      </c>
      <c r="P180">
        <v>3</v>
      </c>
      <c r="Q180">
        <v>1</v>
      </c>
      <c r="R180">
        <v>3</v>
      </c>
      <c r="S180">
        <v>3</v>
      </c>
      <c r="T180" s="1">
        <v>44577</v>
      </c>
      <c r="U180" t="str">
        <f t="shared" si="10"/>
        <v>Monster Energy Original</v>
      </c>
      <c r="V180" t="str">
        <f t="shared" si="11"/>
        <v>Carbonated</v>
      </c>
      <c r="W180" t="s">
        <v>34</v>
      </c>
      <c r="X180" t="b">
        <f t="shared" si="13"/>
        <v>1</v>
      </c>
      <c r="Y180">
        <f t="shared" si="12"/>
        <v>3</v>
      </c>
      <c r="Z180" s="2">
        <f t="shared" si="14"/>
        <v>2</v>
      </c>
      <c r="AA180" t="s">
        <v>70</v>
      </c>
      <c r="AD180" t="s">
        <v>54</v>
      </c>
      <c r="AE180" t="s">
        <v>209</v>
      </c>
      <c r="AF180">
        <v>2022</v>
      </c>
    </row>
    <row r="181" spans="1:32" x14ac:dyDescent="0.25">
      <c r="A181" t="s">
        <v>29</v>
      </c>
      <c r="B181" t="s">
        <v>46</v>
      </c>
      <c r="C181" t="s">
        <v>31</v>
      </c>
      <c r="D181" t="s">
        <v>47</v>
      </c>
      <c r="E181">
        <f>_xlfn.XLOOKUP(Table1[[#This Row],[Location]],'Location analysis'!A:A,'Location analysis'!B:B)</f>
        <v>40.423690999999998</v>
      </c>
      <c r="F181">
        <f>_xlfn.XLOOKUP(Table1[[#This Row],[Location]],'Location analysis'!A:A,'Location analysis'!C:C)</f>
        <v>-74.380831999999998</v>
      </c>
      <c r="G181" t="s">
        <v>212</v>
      </c>
      <c r="H181" t="s">
        <v>49</v>
      </c>
      <c r="I181">
        <v>14574836578</v>
      </c>
      <c r="J181" t="s">
        <v>213</v>
      </c>
      <c r="K181" t="s">
        <v>36</v>
      </c>
      <c r="L181">
        <v>146</v>
      </c>
      <c r="M181">
        <v>2.5</v>
      </c>
      <c r="N181">
        <v>1</v>
      </c>
      <c r="O181">
        <v>146</v>
      </c>
      <c r="P181">
        <v>2.5</v>
      </c>
      <c r="Q181">
        <v>1</v>
      </c>
      <c r="R181">
        <v>2.5</v>
      </c>
      <c r="S181">
        <v>2.5</v>
      </c>
      <c r="T181" s="1">
        <v>44577</v>
      </c>
      <c r="U181" t="str">
        <f t="shared" si="10"/>
        <v>Bai Antioxidant - Zambia Bingcherry</v>
      </c>
      <c r="V181" t="str">
        <f t="shared" si="11"/>
        <v>Non Carbonated</v>
      </c>
      <c r="W181" t="s">
        <v>49</v>
      </c>
      <c r="X181" t="b">
        <f t="shared" si="13"/>
        <v>1</v>
      </c>
      <c r="Y181">
        <f t="shared" si="12"/>
        <v>2.5</v>
      </c>
      <c r="Z181" s="2">
        <f t="shared" si="14"/>
        <v>1.6666666666666667</v>
      </c>
      <c r="AA181" t="s">
        <v>52</v>
      </c>
      <c r="AB181" t="s">
        <v>214</v>
      </c>
      <c r="AD181" t="s">
        <v>60</v>
      </c>
      <c r="AE181" t="s">
        <v>215</v>
      </c>
      <c r="AF181">
        <v>2022</v>
      </c>
    </row>
    <row r="182" spans="1:32" x14ac:dyDescent="0.25">
      <c r="A182" t="s">
        <v>29</v>
      </c>
      <c r="B182" t="s">
        <v>62</v>
      </c>
      <c r="C182" t="s">
        <v>63</v>
      </c>
      <c r="D182" t="s">
        <v>64</v>
      </c>
      <c r="E182">
        <f>_xlfn.XLOOKUP(Table1[[#This Row],[Location]],'Location analysis'!A:A,'Location analysis'!B:B)</f>
        <v>40.091900000000003</v>
      </c>
      <c r="F182">
        <f>_xlfn.XLOOKUP(Table1[[#This Row],[Location]],'Location analysis'!A:A,'Location analysis'!C:C)</f>
        <v>-74.358699999999999</v>
      </c>
      <c r="G182" t="s">
        <v>112</v>
      </c>
      <c r="H182" t="s">
        <v>43</v>
      </c>
      <c r="I182">
        <v>14576136011</v>
      </c>
      <c r="J182" t="s">
        <v>213</v>
      </c>
      <c r="K182" t="s">
        <v>51</v>
      </c>
      <c r="L182">
        <v>133</v>
      </c>
      <c r="M182">
        <v>2</v>
      </c>
      <c r="N182">
        <v>1</v>
      </c>
      <c r="O182">
        <v>133</v>
      </c>
      <c r="P182">
        <v>2</v>
      </c>
      <c r="Q182">
        <v>1</v>
      </c>
      <c r="R182">
        <v>2</v>
      </c>
      <c r="S182">
        <v>2</v>
      </c>
      <c r="T182" s="1">
        <v>44578</v>
      </c>
      <c r="U182" t="str">
        <f t="shared" si="10"/>
        <v>Robert Irvine's - Fit Crunch -  Chocolate Pea</v>
      </c>
      <c r="V182" t="str">
        <f t="shared" si="11"/>
        <v>Food</v>
      </c>
      <c r="W182" t="s">
        <v>43</v>
      </c>
      <c r="X182" t="b">
        <f t="shared" si="13"/>
        <v>1</v>
      </c>
      <c r="Y182">
        <f t="shared" si="12"/>
        <v>2</v>
      </c>
      <c r="Z182" s="2">
        <f t="shared" si="14"/>
        <v>1.3333333333333333</v>
      </c>
      <c r="AA182" t="s">
        <v>113</v>
      </c>
      <c r="AB182" t="s">
        <v>114</v>
      </c>
      <c r="AC182" t="s">
        <v>115</v>
      </c>
      <c r="AD182" t="s">
        <v>60</v>
      </c>
      <c r="AE182" t="s">
        <v>215</v>
      </c>
      <c r="AF182">
        <v>2022</v>
      </c>
    </row>
    <row r="183" spans="1:32" x14ac:dyDescent="0.25">
      <c r="A183" t="s">
        <v>29</v>
      </c>
      <c r="B183" t="s">
        <v>62</v>
      </c>
      <c r="C183" t="s">
        <v>63</v>
      </c>
      <c r="D183" t="s">
        <v>64</v>
      </c>
      <c r="E183">
        <f>_xlfn.XLOOKUP(Table1[[#This Row],[Location]],'Location analysis'!A:A,'Location analysis'!B:B)</f>
        <v>40.091900000000003</v>
      </c>
      <c r="F183">
        <f>_xlfn.XLOOKUP(Table1[[#This Row],[Location]],'Location analysis'!A:A,'Location analysis'!C:C)</f>
        <v>-74.358699999999999</v>
      </c>
      <c r="G183" t="s">
        <v>71</v>
      </c>
      <c r="H183" t="s">
        <v>43</v>
      </c>
      <c r="I183">
        <v>14576137173</v>
      </c>
      <c r="J183" t="s">
        <v>213</v>
      </c>
      <c r="K183" t="s">
        <v>51</v>
      </c>
      <c r="L183">
        <v>134</v>
      </c>
      <c r="M183">
        <v>2.5</v>
      </c>
      <c r="N183">
        <v>1</v>
      </c>
      <c r="O183">
        <v>134</v>
      </c>
      <c r="P183">
        <v>2.5</v>
      </c>
      <c r="Q183">
        <v>1</v>
      </c>
      <c r="R183">
        <v>2.5</v>
      </c>
      <c r="S183">
        <v>2.5</v>
      </c>
      <c r="T183" s="1">
        <v>44578</v>
      </c>
      <c r="U183" t="str">
        <f t="shared" si="10"/>
        <v>Seapoint Farms Dry Roasted Edamame - Wasabi</v>
      </c>
      <c r="V183" t="str">
        <f t="shared" si="11"/>
        <v>Food</v>
      </c>
      <c r="W183" t="s">
        <v>43</v>
      </c>
      <c r="X183" t="b">
        <f t="shared" si="13"/>
        <v>1</v>
      </c>
      <c r="Y183">
        <f t="shared" si="12"/>
        <v>2.5</v>
      </c>
      <c r="Z183" s="2">
        <f t="shared" si="14"/>
        <v>1.6666666666666667</v>
      </c>
      <c r="AA183" t="s">
        <v>72</v>
      </c>
      <c r="AB183" t="s">
        <v>73</v>
      </c>
      <c r="AD183" t="s">
        <v>60</v>
      </c>
      <c r="AE183" t="s">
        <v>215</v>
      </c>
      <c r="AF183">
        <v>2022</v>
      </c>
    </row>
    <row r="184" spans="1:32" x14ac:dyDescent="0.25">
      <c r="A184" t="s">
        <v>29</v>
      </c>
      <c r="B184" t="s">
        <v>62</v>
      </c>
      <c r="C184" t="s">
        <v>63</v>
      </c>
      <c r="D184" t="s">
        <v>64</v>
      </c>
      <c r="E184">
        <f>_xlfn.XLOOKUP(Table1[[#This Row],[Location]],'Location analysis'!A:A,'Location analysis'!B:B)</f>
        <v>40.091900000000003</v>
      </c>
      <c r="F184">
        <f>_xlfn.XLOOKUP(Table1[[#This Row],[Location]],'Location analysis'!A:A,'Location analysis'!C:C)</f>
        <v>-74.358699999999999</v>
      </c>
      <c r="G184" t="s">
        <v>74</v>
      </c>
      <c r="H184" t="s">
        <v>49</v>
      </c>
      <c r="I184">
        <v>14576353351</v>
      </c>
      <c r="J184" t="s">
        <v>213</v>
      </c>
      <c r="K184" t="s">
        <v>51</v>
      </c>
      <c r="L184">
        <v>145</v>
      </c>
      <c r="M184">
        <v>2.5</v>
      </c>
      <c r="N184">
        <v>1</v>
      </c>
      <c r="O184">
        <v>145</v>
      </c>
      <c r="P184">
        <v>2.5</v>
      </c>
      <c r="Q184">
        <v>1</v>
      </c>
      <c r="R184">
        <v>2.5</v>
      </c>
      <c r="S184">
        <v>2.5</v>
      </c>
      <c r="T184" s="1">
        <v>44578</v>
      </c>
      <c r="U184" t="str">
        <f t="shared" si="10"/>
        <v>Snapple Diet Tea - Lemon</v>
      </c>
      <c r="V184" t="str">
        <f t="shared" si="11"/>
        <v>Non Carbonated</v>
      </c>
      <c r="W184" t="s">
        <v>49</v>
      </c>
      <c r="X184" t="b">
        <f t="shared" si="13"/>
        <v>1</v>
      </c>
      <c r="Y184">
        <f t="shared" si="12"/>
        <v>2.5</v>
      </c>
      <c r="Z184" s="2">
        <f t="shared" si="14"/>
        <v>1.6666666666666667</v>
      </c>
      <c r="AA184" t="s">
        <v>75</v>
      </c>
      <c r="AB184" t="s">
        <v>76</v>
      </c>
      <c r="AD184" t="s">
        <v>60</v>
      </c>
      <c r="AE184" t="s">
        <v>215</v>
      </c>
      <c r="AF184">
        <v>2022</v>
      </c>
    </row>
    <row r="185" spans="1:32" x14ac:dyDescent="0.25">
      <c r="A185" t="s">
        <v>29</v>
      </c>
      <c r="B185" t="s">
        <v>67</v>
      </c>
      <c r="C185" t="s">
        <v>68</v>
      </c>
      <c r="D185" t="s">
        <v>69</v>
      </c>
      <c r="E185">
        <f>_xlfn.XLOOKUP(Table1[[#This Row],[Location]],'Location analysis'!A:A,'Location analysis'!B:B)</f>
        <v>40.435699999999997</v>
      </c>
      <c r="F185">
        <f>_xlfn.XLOOKUP(Table1[[#This Row],[Location]],'Location analysis'!A:A,'Location analysis'!C:C)</f>
        <v>-74.125200000000007</v>
      </c>
      <c r="G185" t="s">
        <v>185</v>
      </c>
      <c r="H185" t="s">
        <v>34</v>
      </c>
      <c r="I185">
        <v>14576926827</v>
      </c>
      <c r="J185" t="s">
        <v>213</v>
      </c>
      <c r="K185" t="s">
        <v>36</v>
      </c>
      <c r="L185">
        <v>148</v>
      </c>
      <c r="M185">
        <v>3</v>
      </c>
      <c r="N185">
        <v>1</v>
      </c>
      <c r="O185">
        <v>148</v>
      </c>
      <c r="P185">
        <v>3</v>
      </c>
      <c r="Q185">
        <v>1</v>
      </c>
      <c r="R185">
        <v>3</v>
      </c>
      <c r="S185">
        <v>3</v>
      </c>
      <c r="T185" s="1">
        <v>44578</v>
      </c>
      <c r="U185" t="str">
        <f t="shared" si="10"/>
        <v>Red Bull - Original</v>
      </c>
      <c r="V185" t="str">
        <f t="shared" si="11"/>
        <v>Carbonated</v>
      </c>
      <c r="W185" t="s">
        <v>34</v>
      </c>
      <c r="X185" t="b">
        <f t="shared" si="13"/>
        <v>1</v>
      </c>
      <c r="Y185">
        <f t="shared" si="12"/>
        <v>3</v>
      </c>
      <c r="Z185" s="2">
        <f t="shared" si="14"/>
        <v>2</v>
      </c>
      <c r="AA185" t="s">
        <v>37</v>
      </c>
      <c r="AB185" t="s">
        <v>150</v>
      </c>
      <c r="AD185" t="s">
        <v>60</v>
      </c>
      <c r="AE185" t="s">
        <v>215</v>
      </c>
      <c r="AF185">
        <v>2022</v>
      </c>
    </row>
    <row r="186" spans="1:32" x14ac:dyDescent="0.25">
      <c r="A186" t="s">
        <v>29</v>
      </c>
      <c r="B186" t="s">
        <v>30</v>
      </c>
      <c r="C186" t="s">
        <v>31</v>
      </c>
      <c r="D186" t="s">
        <v>32</v>
      </c>
      <c r="E186">
        <f>_xlfn.XLOOKUP(Table1[[#This Row],[Location]],'Location analysis'!A:A,'Location analysis'!B:B)</f>
        <v>40.423690999999998</v>
      </c>
      <c r="F186">
        <f>_xlfn.XLOOKUP(Table1[[#This Row],[Location]],'Location analysis'!A:A,'Location analysis'!C:C)</f>
        <v>-74.380831999999998</v>
      </c>
      <c r="G186" t="s">
        <v>70</v>
      </c>
      <c r="H186" t="s">
        <v>34</v>
      </c>
      <c r="I186">
        <v>14577107071</v>
      </c>
      <c r="J186" t="s">
        <v>213</v>
      </c>
      <c r="K186" t="s">
        <v>36</v>
      </c>
      <c r="L186">
        <v>146</v>
      </c>
      <c r="M186">
        <v>3</v>
      </c>
      <c r="N186">
        <v>1</v>
      </c>
      <c r="O186">
        <v>146</v>
      </c>
      <c r="P186">
        <v>3</v>
      </c>
      <c r="Q186">
        <v>1</v>
      </c>
      <c r="R186">
        <v>3</v>
      </c>
      <c r="S186">
        <v>3</v>
      </c>
      <c r="T186" s="1">
        <v>44578</v>
      </c>
      <c r="U186" t="str">
        <f t="shared" si="10"/>
        <v>Monster Energy Original</v>
      </c>
      <c r="V186" t="str">
        <f t="shared" si="11"/>
        <v>Carbonated</v>
      </c>
      <c r="W186" t="s">
        <v>34</v>
      </c>
      <c r="X186" t="b">
        <f t="shared" si="13"/>
        <v>1</v>
      </c>
      <c r="Y186">
        <f t="shared" si="12"/>
        <v>3</v>
      </c>
      <c r="Z186" s="2">
        <f t="shared" si="14"/>
        <v>2</v>
      </c>
      <c r="AA186" t="s">
        <v>70</v>
      </c>
      <c r="AD186" t="s">
        <v>60</v>
      </c>
      <c r="AE186" t="s">
        <v>215</v>
      </c>
      <c r="AF186">
        <v>2022</v>
      </c>
    </row>
    <row r="187" spans="1:32" x14ac:dyDescent="0.25">
      <c r="A187" t="s">
        <v>29</v>
      </c>
      <c r="B187" t="s">
        <v>46</v>
      </c>
      <c r="C187" t="s">
        <v>31</v>
      </c>
      <c r="D187" t="s">
        <v>47</v>
      </c>
      <c r="E187">
        <f>_xlfn.XLOOKUP(Table1[[#This Row],[Location]],'Location analysis'!A:A,'Location analysis'!B:B)</f>
        <v>40.423690999999998</v>
      </c>
      <c r="F187">
        <f>_xlfn.XLOOKUP(Table1[[#This Row],[Location]],'Location analysis'!A:A,'Location analysis'!C:C)</f>
        <v>-74.380831999999998</v>
      </c>
      <c r="G187" t="s">
        <v>137</v>
      </c>
      <c r="H187" t="s">
        <v>97</v>
      </c>
      <c r="I187">
        <v>14577283376</v>
      </c>
      <c r="J187" t="s">
        <v>213</v>
      </c>
      <c r="K187" t="s">
        <v>51</v>
      </c>
      <c r="L187">
        <v>144</v>
      </c>
      <c r="M187">
        <v>1.5</v>
      </c>
      <c r="N187">
        <v>1</v>
      </c>
      <c r="O187">
        <v>144</v>
      </c>
      <c r="P187">
        <v>1.5</v>
      </c>
      <c r="Q187">
        <v>1</v>
      </c>
      <c r="R187">
        <v>1.5</v>
      </c>
      <c r="S187">
        <v>1.5</v>
      </c>
      <c r="T187" s="1">
        <v>44578</v>
      </c>
      <c r="U187" t="str">
        <f t="shared" si="10"/>
        <v>Poland Springs Water</v>
      </c>
      <c r="V187" t="str">
        <f t="shared" si="11"/>
        <v>Water</v>
      </c>
      <c r="W187" t="s">
        <v>97</v>
      </c>
      <c r="X187" t="b">
        <f t="shared" si="13"/>
        <v>1</v>
      </c>
      <c r="Y187">
        <f t="shared" si="12"/>
        <v>1.5</v>
      </c>
      <c r="Z187" s="2">
        <f t="shared" si="14"/>
        <v>1</v>
      </c>
      <c r="AA187" t="s">
        <v>137</v>
      </c>
      <c r="AD187" t="s">
        <v>60</v>
      </c>
      <c r="AE187" t="s">
        <v>215</v>
      </c>
      <c r="AF187">
        <v>2022</v>
      </c>
    </row>
    <row r="188" spans="1:32" x14ac:dyDescent="0.25">
      <c r="A188" t="s">
        <v>29</v>
      </c>
      <c r="B188" t="s">
        <v>67</v>
      </c>
      <c r="C188" t="s">
        <v>68</v>
      </c>
      <c r="D188" t="s">
        <v>69</v>
      </c>
      <c r="E188">
        <f>_xlfn.XLOOKUP(Table1[[#This Row],[Location]],'Location analysis'!A:A,'Location analysis'!B:B)</f>
        <v>40.435699999999997</v>
      </c>
      <c r="F188">
        <f>_xlfn.XLOOKUP(Table1[[#This Row],[Location]],'Location analysis'!A:A,'Location analysis'!C:C)</f>
        <v>-74.125200000000007</v>
      </c>
      <c r="G188" t="s">
        <v>182</v>
      </c>
      <c r="H188" t="s">
        <v>34</v>
      </c>
      <c r="I188">
        <v>14577468669</v>
      </c>
      <c r="J188" t="s">
        <v>213</v>
      </c>
      <c r="K188" t="s">
        <v>51</v>
      </c>
      <c r="L188">
        <v>142</v>
      </c>
      <c r="M188">
        <v>1</v>
      </c>
      <c r="N188">
        <v>1</v>
      </c>
      <c r="O188">
        <v>142</v>
      </c>
      <c r="P188">
        <v>1</v>
      </c>
      <c r="Q188">
        <v>1</v>
      </c>
      <c r="R188">
        <v>1</v>
      </c>
      <c r="S188">
        <v>1</v>
      </c>
      <c r="T188" s="1">
        <v>44578</v>
      </c>
      <c r="U188" t="str">
        <f t="shared" si="10"/>
        <v>Coca Cola - Zero Sugar</v>
      </c>
      <c r="V188" t="str">
        <f t="shared" si="11"/>
        <v>Carbonated</v>
      </c>
      <c r="W188" t="s">
        <v>34</v>
      </c>
      <c r="X188" t="b">
        <f t="shared" si="13"/>
        <v>1</v>
      </c>
      <c r="Y188">
        <f t="shared" si="12"/>
        <v>1</v>
      </c>
      <c r="Z188" s="2">
        <f t="shared" si="14"/>
        <v>0.66666666666666663</v>
      </c>
      <c r="AA188" t="s">
        <v>183</v>
      </c>
      <c r="AB188" t="s">
        <v>184</v>
      </c>
      <c r="AD188" t="s">
        <v>60</v>
      </c>
      <c r="AE188" t="s">
        <v>215</v>
      </c>
      <c r="AF188">
        <v>2022</v>
      </c>
    </row>
    <row r="189" spans="1:32" x14ac:dyDescent="0.25">
      <c r="A189" t="s">
        <v>29</v>
      </c>
      <c r="B189" t="s">
        <v>67</v>
      </c>
      <c r="C189" t="s">
        <v>68</v>
      </c>
      <c r="D189" t="s">
        <v>69</v>
      </c>
      <c r="E189">
        <f>_xlfn.XLOOKUP(Table1[[#This Row],[Location]],'Location analysis'!A:A,'Location analysis'!B:B)</f>
        <v>40.435699999999997</v>
      </c>
      <c r="F189">
        <f>_xlfn.XLOOKUP(Table1[[#This Row],[Location]],'Location analysis'!A:A,'Location analysis'!C:C)</f>
        <v>-74.125200000000007</v>
      </c>
      <c r="G189" t="s">
        <v>81</v>
      </c>
      <c r="H189" t="s">
        <v>43</v>
      </c>
      <c r="I189">
        <v>14577507788</v>
      </c>
      <c r="J189" t="s">
        <v>213</v>
      </c>
      <c r="K189" t="s">
        <v>36</v>
      </c>
      <c r="L189">
        <v>134</v>
      </c>
      <c r="M189">
        <v>2</v>
      </c>
      <c r="N189">
        <v>1</v>
      </c>
      <c r="O189">
        <v>134</v>
      </c>
      <c r="P189">
        <v>2</v>
      </c>
      <c r="Q189">
        <v>1</v>
      </c>
      <c r="R189">
        <v>2</v>
      </c>
      <c r="S189">
        <v>2</v>
      </c>
      <c r="T189" s="1">
        <v>44578</v>
      </c>
      <c r="U189" t="str">
        <f t="shared" si="10"/>
        <v>KitKat - Crisp Wafers</v>
      </c>
      <c r="V189" t="str">
        <f t="shared" si="11"/>
        <v>Food</v>
      </c>
      <c r="W189" t="s">
        <v>43</v>
      </c>
      <c r="X189" t="b">
        <f t="shared" si="13"/>
        <v>1</v>
      </c>
      <c r="Y189">
        <f t="shared" si="12"/>
        <v>2</v>
      </c>
      <c r="Z189" s="2">
        <f t="shared" si="14"/>
        <v>1.3333333333333333</v>
      </c>
      <c r="AA189" t="s">
        <v>82</v>
      </c>
      <c r="AB189" t="s">
        <v>83</v>
      </c>
      <c r="AD189" t="s">
        <v>60</v>
      </c>
      <c r="AE189" t="s">
        <v>215</v>
      </c>
      <c r="AF189">
        <v>2022</v>
      </c>
    </row>
    <row r="190" spans="1:32" x14ac:dyDescent="0.25">
      <c r="A190" t="s">
        <v>29</v>
      </c>
      <c r="B190" t="s">
        <v>30</v>
      </c>
      <c r="C190" t="s">
        <v>31</v>
      </c>
      <c r="D190" t="s">
        <v>32</v>
      </c>
      <c r="E190">
        <f>_xlfn.XLOOKUP(Table1[[#This Row],[Location]],'Location analysis'!A:A,'Location analysis'!B:B)</f>
        <v>40.423690999999998</v>
      </c>
      <c r="F190">
        <f>_xlfn.XLOOKUP(Table1[[#This Row],[Location]],'Location analysis'!A:A,'Location analysis'!C:C)</f>
        <v>-74.380831999999998</v>
      </c>
      <c r="G190" t="s">
        <v>143</v>
      </c>
      <c r="H190" t="s">
        <v>49</v>
      </c>
      <c r="I190">
        <v>14577677689</v>
      </c>
      <c r="J190" t="s">
        <v>213</v>
      </c>
      <c r="K190" t="s">
        <v>36</v>
      </c>
      <c r="L190">
        <v>145</v>
      </c>
      <c r="M190">
        <v>2.5</v>
      </c>
      <c r="N190">
        <v>1</v>
      </c>
      <c r="O190">
        <v>145</v>
      </c>
      <c r="P190">
        <v>2.5</v>
      </c>
      <c r="Q190">
        <v>1</v>
      </c>
      <c r="R190">
        <v>2.5</v>
      </c>
      <c r="S190">
        <v>2.5</v>
      </c>
      <c r="T190" s="1">
        <v>44578</v>
      </c>
      <c r="U190" t="str">
        <f t="shared" si="10"/>
        <v>Snapple Diet Tea - Raspberry</v>
      </c>
      <c r="V190" t="str">
        <f t="shared" si="11"/>
        <v>Non Carbonated</v>
      </c>
      <c r="W190" t="s">
        <v>49</v>
      </c>
      <c r="X190" t="b">
        <f t="shared" si="13"/>
        <v>1</v>
      </c>
      <c r="Y190">
        <f t="shared" si="12"/>
        <v>2.5</v>
      </c>
      <c r="Z190" s="2">
        <f t="shared" si="14"/>
        <v>1.6666666666666667</v>
      </c>
      <c r="AA190" t="s">
        <v>75</v>
      </c>
      <c r="AB190" t="s">
        <v>144</v>
      </c>
      <c r="AD190" t="s">
        <v>60</v>
      </c>
      <c r="AE190" t="s">
        <v>215</v>
      </c>
      <c r="AF190">
        <v>2022</v>
      </c>
    </row>
    <row r="191" spans="1:32" x14ac:dyDescent="0.25">
      <c r="A191" t="s">
        <v>29</v>
      </c>
      <c r="B191" t="s">
        <v>46</v>
      </c>
      <c r="C191" t="s">
        <v>31</v>
      </c>
      <c r="D191" t="s">
        <v>47</v>
      </c>
      <c r="E191">
        <f>_xlfn.XLOOKUP(Table1[[#This Row],[Location]],'Location analysis'!A:A,'Location analysis'!B:B)</f>
        <v>40.423690999999998</v>
      </c>
      <c r="F191">
        <f>_xlfn.XLOOKUP(Table1[[#This Row],[Location]],'Location analysis'!A:A,'Location analysis'!C:C)</f>
        <v>-74.380831999999998</v>
      </c>
      <c r="G191" t="s">
        <v>194</v>
      </c>
      <c r="H191" t="s">
        <v>43</v>
      </c>
      <c r="I191">
        <v>14577707447</v>
      </c>
      <c r="J191" t="s">
        <v>213</v>
      </c>
      <c r="K191" t="s">
        <v>51</v>
      </c>
      <c r="L191">
        <v>121</v>
      </c>
      <c r="M191">
        <v>1.5</v>
      </c>
      <c r="N191">
        <v>1</v>
      </c>
      <c r="O191">
        <v>121</v>
      </c>
      <c r="P191">
        <v>1.5</v>
      </c>
      <c r="Q191">
        <v>1</v>
      </c>
      <c r="R191">
        <v>1.5</v>
      </c>
      <c r="S191">
        <v>1.5</v>
      </c>
      <c r="T191" s="1">
        <v>44578</v>
      </c>
      <c r="U191" t="str">
        <f t="shared" si="10"/>
        <v>Takis FUGEO mini</v>
      </c>
      <c r="V191" t="str">
        <f t="shared" si="11"/>
        <v>Food</v>
      </c>
      <c r="W191" t="s">
        <v>43</v>
      </c>
      <c r="X191" t="b">
        <f t="shared" si="13"/>
        <v>1</v>
      </c>
      <c r="Y191">
        <f t="shared" si="12"/>
        <v>1.5</v>
      </c>
      <c r="Z191" s="2">
        <f t="shared" si="14"/>
        <v>1</v>
      </c>
      <c r="AA191" t="s">
        <v>194</v>
      </c>
      <c r="AD191" t="s">
        <v>60</v>
      </c>
      <c r="AE191" t="s">
        <v>215</v>
      </c>
      <c r="AF191">
        <v>2022</v>
      </c>
    </row>
    <row r="192" spans="1:32" x14ac:dyDescent="0.25">
      <c r="A192" t="s">
        <v>29</v>
      </c>
      <c r="B192" t="s">
        <v>67</v>
      </c>
      <c r="C192" t="s">
        <v>68</v>
      </c>
      <c r="D192" t="s">
        <v>69</v>
      </c>
      <c r="E192">
        <f>_xlfn.XLOOKUP(Table1[[#This Row],[Location]],'Location analysis'!A:A,'Location analysis'!B:B)</f>
        <v>40.435699999999997</v>
      </c>
      <c r="F192">
        <f>_xlfn.XLOOKUP(Table1[[#This Row],[Location]],'Location analysis'!A:A,'Location analysis'!C:C)</f>
        <v>-74.125200000000007</v>
      </c>
      <c r="G192" t="s">
        <v>194</v>
      </c>
      <c r="H192" t="s">
        <v>43</v>
      </c>
      <c r="I192">
        <v>14577819879</v>
      </c>
      <c r="J192" t="s">
        <v>213</v>
      </c>
      <c r="K192" t="s">
        <v>51</v>
      </c>
      <c r="L192">
        <v>122</v>
      </c>
      <c r="M192">
        <v>1.25</v>
      </c>
      <c r="N192">
        <v>1</v>
      </c>
      <c r="O192">
        <v>122</v>
      </c>
      <c r="P192">
        <v>1.25</v>
      </c>
      <c r="Q192">
        <v>1</v>
      </c>
      <c r="R192">
        <v>1.25</v>
      </c>
      <c r="S192">
        <v>1.25</v>
      </c>
      <c r="T192" s="1">
        <v>44578</v>
      </c>
      <c r="U192" t="str">
        <f t="shared" si="10"/>
        <v>Takis FUGEO mini</v>
      </c>
      <c r="V192" t="str">
        <f t="shared" si="11"/>
        <v>Food</v>
      </c>
      <c r="W192" t="s">
        <v>43</v>
      </c>
      <c r="X192" t="b">
        <f t="shared" si="13"/>
        <v>1</v>
      </c>
      <c r="Y192">
        <f t="shared" si="12"/>
        <v>1.25</v>
      </c>
      <c r="Z192" s="2">
        <f t="shared" si="14"/>
        <v>0.83333333333333337</v>
      </c>
      <c r="AA192" t="s">
        <v>194</v>
      </c>
      <c r="AD192" t="s">
        <v>60</v>
      </c>
      <c r="AE192" t="s">
        <v>215</v>
      </c>
      <c r="AF192">
        <v>2022</v>
      </c>
    </row>
    <row r="193" spans="1:32" x14ac:dyDescent="0.25">
      <c r="A193" t="s">
        <v>29</v>
      </c>
      <c r="B193" t="s">
        <v>67</v>
      </c>
      <c r="C193" t="s">
        <v>68</v>
      </c>
      <c r="D193" t="s">
        <v>69</v>
      </c>
      <c r="E193">
        <f>_xlfn.XLOOKUP(Table1[[#This Row],[Location]],'Location analysis'!A:A,'Location analysis'!B:B)</f>
        <v>40.435699999999997</v>
      </c>
      <c r="F193">
        <f>_xlfn.XLOOKUP(Table1[[#This Row],[Location]],'Location analysis'!A:A,'Location analysis'!C:C)</f>
        <v>-74.125200000000007</v>
      </c>
      <c r="G193" t="s">
        <v>182</v>
      </c>
      <c r="H193" t="s">
        <v>34</v>
      </c>
      <c r="I193">
        <v>14577842305</v>
      </c>
      <c r="J193" t="s">
        <v>213</v>
      </c>
      <c r="K193" t="s">
        <v>51</v>
      </c>
      <c r="L193">
        <v>142</v>
      </c>
      <c r="M193">
        <v>1</v>
      </c>
      <c r="N193">
        <v>1</v>
      </c>
      <c r="O193">
        <v>142</v>
      </c>
      <c r="P193">
        <v>1</v>
      </c>
      <c r="Q193">
        <v>1</v>
      </c>
      <c r="R193">
        <v>1</v>
      </c>
      <c r="S193">
        <v>1</v>
      </c>
      <c r="T193" s="1">
        <v>44578</v>
      </c>
      <c r="U193" t="str">
        <f t="shared" si="10"/>
        <v>Coca Cola - Zero Sugar</v>
      </c>
      <c r="V193" t="str">
        <f t="shared" si="11"/>
        <v>Carbonated</v>
      </c>
      <c r="W193" t="s">
        <v>34</v>
      </c>
      <c r="X193" t="b">
        <f t="shared" si="13"/>
        <v>1</v>
      </c>
      <c r="Y193">
        <f t="shared" si="12"/>
        <v>1</v>
      </c>
      <c r="Z193" s="2">
        <f t="shared" si="14"/>
        <v>0.66666666666666663</v>
      </c>
      <c r="AA193" t="s">
        <v>183</v>
      </c>
      <c r="AB193" t="s">
        <v>184</v>
      </c>
      <c r="AD193" t="s">
        <v>60</v>
      </c>
      <c r="AE193" t="s">
        <v>215</v>
      </c>
      <c r="AF193">
        <v>2022</v>
      </c>
    </row>
    <row r="194" spans="1:32" x14ac:dyDescent="0.25">
      <c r="A194" t="s">
        <v>29</v>
      </c>
      <c r="B194" t="s">
        <v>30</v>
      </c>
      <c r="C194" t="s">
        <v>31</v>
      </c>
      <c r="D194" t="s">
        <v>32</v>
      </c>
      <c r="E194">
        <f>_xlfn.XLOOKUP(Table1[[#This Row],[Location]],'Location analysis'!A:A,'Location analysis'!B:B)</f>
        <v>40.423690999999998</v>
      </c>
      <c r="F194">
        <f>_xlfn.XLOOKUP(Table1[[#This Row],[Location]],'Location analysis'!A:A,'Location analysis'!C:C)</f>
        <v>-74.380831999999998</v>
      </c>
      <c r="G194" t="s">
        <v>216</v>
      </c>
      <c r="H194" t="s">
        <v>34</v>
      </c>
      <c r="I194">
        <v>14577893993</v>
      </c>
      <c r="J194" t="s">
        <v>213</v>
      </c>
      <c r="K194" t="s">
        <v>51</v>
      </c>
      <c r="L194">
        <v>140</v>
      </c>
      <c r="M194">
        <v>1.5</v>
      </c>
      <c r="N194">
        <v>1</v>
      </c>
      <c r="O194">
        <v>140</v>
      </c>
      <c r="P194">
        <v>1.5</v>
      </c>
      <c r="Q194">
        <v>1</v>
      </c>
      <c r="R194">
        <v>1.5</v>
      </c>
      <c r="S194">
        <v>1.5</v>
      </c>
      <c r="T194" s="1">
        <v>44578</v>
      </c>
      <c r="U194" t="str">
        <f t="shared" ref="U194:U257" si="15">IF(G194="","Cell is Blank - Dis-regard",G194)</f>
        <v>Bubly - Cherry</v>
      </c>
      <c r="V194" t="str">
        <f t="shared" ref="V194:V257" si="16">IF(H194="","Cell is Blank - Dis-regard",H194)</f>
        <v>Carbonated</v>
      </c>
      <c r="W194" t="s">
        <v>34</v>
      </c>
      <c r="X194" t="b">
        <f t="shared" si="13"/>
        <v>1</v>
      </c>
      <c r="Y194">
        <f t="shared" ref="Y194:Y257" si="17">IF(X194="FALSE",M194,M194)</f>
        <v>1.5</v>
      </c>
      <c r="Z194" s="2">
        <f t="shared" si="14"/>
        <v>1</v>
      </c>
      <c r="AA194" t="s">
        <v>135</v>
      </c>
      <c r="AB194" t="s">
        <v>217</v>
      </c>
      <c r="AD194" t="s">
        <v>60</v>
      </c>
      <c r="AE194" t="s">
        <v>215</v>
      </c>
      <c r="AF194">
        <v>2022</v>
      </c>
    </row>
    <row r="195" spans="1:32" x14ac:dyDescent="0.25">
      <c r="A195" t="s">
        <v>29</v>
      </c>
      <c r="B195" t="s">
        <v>67</v>
      </c>
      <c r="C195" t="s">
        <v>68</v>
      </c>
      <c r="D195" t="s">
        <v>69</v>
      </c>
      <c r="E195">
        <f>_xlfn.XLOOKUP(Table1[[#This Row],[Location]],'Location analysis'!A:A,'Location analysis'!B:B)</f>
        <v>40.435699999999997</v>
      </c>
      <c r="F195">
        <f>_xlfn.XLOOKUP(Table1[[#This Row],[Location]],'Location analysis'!A:A,'Location analysis'!C:C)</f>
        <v>-74.125200000000007</v>
      </c>
      <c r="G195" t="s">
        <v>182</v>
      </c>
      <c r="H195" t="s">
        <v>34</v>
      </c>
      <c r="I195">
        <v>14578169559</v>
      </c>
      <c r="J195" t="s">
        <v>213</v>
      </c>
      <c r="K195" t="s">
        <v>51</v>
      </c>
      <c r="L195">
        <v>141</v>
      </c>
      <c r="M195">
        <v>1</v>
      </c>
      <c r="N195">
        <v>1</v>
      </c>
      <c r="O195">
        <v>141</v>
      </c>
      <c r="P195">
        <v>1</v>
      </c>
      <c r="Q195">
        <v>1</v>
      </c>
      <c r="R195">
        <v>1</v>
      </c>
      <c r="S195">
        <v>1</v>
      </c>
      <c r="T195" s="1">
        <v>44578</v>
      </c>
      <c r="U195" t="str">
        <f t="shared" si="15"/>
        <v>Coca Cola - Zero Sugar</v>
      </c>
      <c r="V195" t="str">
        <f t="shared" si="16"/>
        <v>Carbonated</v>
      </c>
      <c r="W195" t="s">
        <v>34</v>
      </c>
      <c r="X195" t="b">
        <f t="shared" ref="X195:X258" si="18">M195=P195</f>
        <v>1</v>
      </c>
      <c r="Y195">
        <f t="shared" si="17"/>
        <v>1</v>
      </c>
      <c r="Z195" s="2">
        <f t="shared" ref="Z195:Z258" si="19">Y195/1.5</f>
        <v>0.66666666666666663</v>
      </c>
      <c r="AA195" t="s">
        <v>183</v>
      </c>
      <c r="AB195" t="s">
        <v>184</v>
      </c>
      <c r="AD195" t="s">
        <v>60</v>
      </c>
      <c r="AE195" t="s">
        <v>215</v>
      </c>
      <c r="AF195">
        <v>2022</v>
      </c>
    </row>
    <row r="196" spans="1:32" x14ac:dyDescent="0.25">
      <c r="A196" t="s">
        <v>29</v>
      </c>
      <c r="B196" t="s">
        <v>67</v>
      </c>
      <c r="C196" t="s">
        <v>68</v>
      </c>
      <c r="D196" t="s">
        <v>69</v>
      </c>
      <c r="E196">
        <f>_xlfn.XLOOKUP(Table1[[#This Row],[Location]],'Location analysis'!A:A,'Location analysis'!B:B)</f>
        <v>40.435699999999997</v>
      </c>
      <c r="F196">
        <f>_xlfn.XLOOKUP(Table1[[#This Row],[Location]],'Location analysis'!A:A,'Location analysis'!C:C)</f>
        <v>-74.125200000000007</v>
      </c>
      <c r="G196" t="s">
        <v>70</v>
      </c>
      <c r="H196" t="s">
        <v>34</v>
      </c>
      <c r="I196">
        <v>14578215674</v>
      </c>
      <c r="J196" t="s">
        <v>213</v>
      </c>
      <c r="K196" t="s">
        <v>51</v>
      </c>
      <c r="L196">
        <v>144</v>
      </c>
      <c r="M196">
        <v>3</v>
      </c>
      <c r="N196">
        <v>1</v>
      </c>
      <c r="O196">
        <v>144</v>
      </c>
      <c r="P196">
        <v>3</v>
      </c>
      <c r="Q196">
        <v>1</v>
      </c>
      <c r="R196">
        <v>3</v>
      </c>
      <c r="S196">
        <v>3</v>
      </c>
      <c r="T196" s="1">
        <v>44578</v>
      </c>
      <c r="U196" t="str">
        <f t="shared" si="15"/>
        <v>Monster Energy Original</v>
      </c>
      <c r="V196" t="str">
        <f t="shared" si="16"/>
        <v>Carbonated</v>
      </c>
      <c r="W196" t="s">
        <v>34</v>
      </c>
      <c r="X196" t="b">
        <f t="shared" si="18"/>
        <v>1</v>
      </c>
      <c r="Y196">
        <f t="shared" si="17"/>
        <v>3</v>
      </c>
      <c r="Z196" s="2">
        <f t="shared" si="19"/>
        <v>2</v>
      </c>
      <c r="AA196" t="s">
        <v>70</v>
      </c>
      <c r="AD196" t="s">
        <v>60</v>
      </c>
      <c r="AE196" t="s">
        <v>215</v>
      </c>
      <c r="AF196">
        <v>2022</v>
      </c>
    </row>
    <row r="197" spans="1:32" x14ac:dyDescent="0.25">
      <c r="A197" t="s">
        <v>29</v>
      </c>
      <c r="B197" t="s">
        <v>46</v>
      </c>
      <c r="C197" t="s">
        <v>31</v>
      </c>
      <c r="D197" t="s">
        <v>47</v>
      </c>
      <c r="E197">
        <f>_xlfn.XLOOKUP(Table1[[#This Row],[Location]],'Location analysis'!A:A,'Location analysis'!B:B)</f>
        <v>40.423690999999998</v>
      </c>
      <c r="F197">
        <f>_xlfn.XLOOKUP(Table1[[#This Row],[Location]],'Location analysis'!A:A,'Location analysis'!C:C)</f>
        <v>-74.380831999999998</v>
      </c>
      <c r="G197" t="s">
        <v>93</v>
      </c>
      <c r="H197" t="s">
        <v>43</v>
      </c>
      <c r="I197">
        <v>14578233630</v>
      </c>
      <c r="J197" t="s">
        <v>213</v>
      </c>
      <c r="K197" t="s">
        <v>36</v>
      </c>
      <c r="L197">
        <v>114</v>
      </c>
      <c r="M197">
        <v>1.5</v>
      </c>
      <c r="N197">
        <v>2</v>
      </c>
      <c r="O197">
        <v>114</v>
      </c>
      <c r="P197">
        <v>1.5</v>
      </c>
      <c r="Q197">
        <v>2</v>
      </c>
      <c r="R197">
        <v>3</v>
      </c>
      <c r="S197">
        <v>5.5</v>
      </c>
      <c r="T197" s="1">
        <v>44578</v>
      </c>
      <c r="U197" t="str">
        <f t="shared" si="15"/>
        <v>Miss Vickie's Potato Chip - Sea Salt Original</v>
      </c>
      <c r="V197" t="str">
        <f t="shared" si="16"/>
        <v>Food</v>
      </c>
      <c r="W197" t="s">
        <v>43</v>
      </c>
      <c r="X197" t="b">
        <f t="shared" si="18"/>
        <v>1</v>
      </c>
      <c r="Y197">
        <f t="shared" si="17"/>
        <v>1.5</v>
      </c>
      <c r="Z197" s="2">
        <f t="shared" si="19"/>
        <v>1</v>
      </c>
      <c r="AA197" t="s">
        <v>58</v>
      </c>
      <c r="AB197" t="s">
        <v>94</v>
      </c>
      <c r="AD197" t="s">
        <v>60</v>
      </c>
      <c r="AE197" t="s">
        <v>215</v>
      </c>
      <c r="AF197">
        <v>2022</v>
      </c>
    </row>
    <row r="198" spans="1:32" x14ac:dyDescent="0.25">
      <c r="A198" t="s">
        <v>29</v>
      </c>
      <c r="B198" t="s">
        <v>46</v>
      </c>
      <c r="C198" t="s">
        <v>31</v>
      </c>
      <c r="D198" t="s">
        <v>47</v>
      </c>
      <c r="E198">
        <f>_xlfn.XLOOKUP(Table1[[#This Row],[Location]],'Location analysis'!A:A,'Location analysis'!B:B)</f>
        <v>40.423690999999998</v>
      </c>
      <c r="F198">
        <f>_xlfn.XLOOKUP(Table1[[#This Row],[Location]],'Location analysis'!A:A,'Location analysis'!C:C)</f>
        <v>-74.380831999999998</v>
      </c>
      <c r="G198" t="s">
        <v>212</v>
      </c>
      <c r="H198" t="s">
        <v>49</v>
      </c>
      <c r="I198">
        <v>14578233630</v>
      </c>
      <c r="J198" t="s">
        <v>213</v>
      </c>
      <c r="K198" t="s">
        <v>36</v>
      </c>
      <c r="L198">
        <v>146</v>
      </c>
      <c r="M198">
        <v>2.5</v>
      </c>
      <c r="N198">
        <v>1</v>
      </c>
      <c r="O198">
        <v>146</v>
      </c>
      <c r="P198">
        <v>2.5</v>
      </c>
      <c r="Q198">
        <v>1</v>
      </c>
      <c r="R198">
        <v>2.5</v>
      </c>
      <c r="S198">
        <v>5.5</v>
      </c>
      <c r="T198" s="1">
        <v>44578</v>
      </c>
      <c r="U198" t="str">
        <f t="shared" si="15"/>
        <v>Bai Antioxidant - Zambia Bingcherry</v>
      </c>
      <c r="V198" t="str">
        <f t="shared" si="16"/>
        <v>Non Carbonated</v>
      </c>
      <c r="W198" t="s">
        <v>49</v>
      </c>
      <c r="X198" t="b">
        <f t="shared" si="18"/>
        <v>1</v>
      </c>
      <c r="Y198">
        <f t="shared" si="17"/>
        <v>2.5</v>
      </c>
      <c r="Z198" s="2">
        <f t="shared" si="19"/>
        <v>1.6666666666666667</v>
      </c>
      <c r="AA198" t="s">
        <v>52</v>
      </c>
      <c r="AB198" t="s">
        <v>214</v>
      </c>
      <c r="AD198" t="s">
        <v>60</v>
      </c>
      <c r="AE198" t="s">
        <v>215</v>
      </c>
      <c r="AF198">
        <v>2022</v>
      </c>
    </row>
    <row r="199" spans="1:32" x14ac:dyDescent="0.25">
      <c r="A199" t="s">
        <v>29</v>
      </c>
      <c r="B199" t="s">
        <v>67</v>
      </c>
      <c r="C199" t="s">
        <v>68</v>
      </c>
      <c r="D199" t="s">
        <v>69</v>
      </c>
      <c r="E199">
        <f>_xlfn.XLOOKUP(Table1[[#This Row],[Location]],'Location analysis'!A:A,'Location analysis'!B:B)</f>
        <v>40.435699999999997</v>
      </c>
      <c r="F199">
        <f>_xlfn.XLOOKUP(Table1[[#This Row],[Location]],'Location analysis'!A:A,'Location analysis'!C:C)</f>
        <v>-74.125200000000007</v>
      </c>
      <c r="G199" t="s">
        <v>182</v>
      </c>
      <c r="H199" t="s">
        <v>34</v>
      </c>
      <c r="I199">
        <v>14578241959</v>
      </c>
      <c r="J199" t="s">
        <v>213</v>
      </c>
      <c r="K199" t="s">
        <v>51</v>
      </c>
      <c r="L199">
        <v>142</v>
      </c>
      <c r="M199">
        <v>1</v>
      </c>
      <c r="N199">
        <v>1</v>
      </c>
      <c r="O199">
        <v>142</v>
      </c>
      <c r="P199">
        <v>1</v>
      </c>
      <c r="Q199">
        <v>1</v>
      </c>
      <c r="R199">
        <v>1</v>
      </c>
      <c r="S199">
        <v>1</v>
      </c>
      <c r="T199" s="1">
        <v>44578</v>
      </c>
      <c r="U199" t="str">
        <f t="shared" si="15"/>
        <v>Coca Cola - Zero Sugar</v>
      </c>
      <c r="V199" t="str">
        <f t="shared" si="16"/>
        <v>Carbonated</v>
      </c>
      <c r="W199" t="s">
        <v>34</v>
      </c>
      <c r="X199" t="b">
        <f t="shared" si="18"/>
        <v>1</v>
      </c>
      <c r="Y199">
        <f t="shared" si="17"/>
        <v>1</v>
      </c>
      <c r="Z199" s="2">
        <f t="shared" si="19"/>
        <v>0.66666666666666663</v>
      </c>
      <c r="AA199" t="s">
        <v>183</v>
      </c>
      <c r="AB199" t="s">
        <v>184</v>
      </c>
      <c r="AD199" t="s">
        <v>60</v>
      </c>
      <c r="AE199" t="s">
        <v>215</v>
      </c>
      <c r="AF199">
        <v>2022</v>
      </c>
    </row>
    <row r="200" spans="1:32" x14ac:dyDescent="0.25">
      <c r="A200" t="s">
        <v>29</v>
      </c>
      <c r="B200" t="s">
        <v>67</v>
      </c>
      <c r="C200" t="s">
        <v>68</v>
      </c>
      <c r="D200" t="s">
        <v>69</v>
      </c>
      <c r="E200">
        <f>_xlfn.XLOOKUP(Table1[[#This Row],[Location]],'Location analysis'!A:A,'Location analysis'!B:B)</f>
        <v>40.435699999999997</v>
      </c>
      <c r="F200">
        <f>_xlfn.XLOOKUP(Table1[[#This Row],[Location]],'Location analysis'!A:A,'Location analysis'!C:C)</f>
        <v>-74.125200000000007</v>
      </c>
      <c r="G200" t="s">
        <v>182</v>
      </c>
      <c r="H200" t="s">
        <v>34</v>
      </c>
      <c r="I200">
        <v>14578314947</v>
      </c>
      <c r="J200" t="s">
        <v>213</v>
      </c>
      <c r="K200" t="s">
        <v>51</v>
      </c>
      <c r="L200">
        <v>142</v>
      </c>
      <c r="M200">
        <v>1</v>
      </c>
      <c r="N200">
        <v>1</v>
      </c>
      <c r="O200">
        <v>142</v>
      </c>
      <c r="P200">
        <v>1</v>
      </c>
      <c r="Q200">
        <v>1</v>
      </c>
      <c r="R200">
        <v>1</v>
      </c>
      <c r="S200">
        <v>1</v>
      </c>
      <c r="T200" s="1">
        <v>44578</v>
      </c>
      <c r="U200" t="str">
        <f t="shared" si="15"/>
        <v>Coca Cola - Zero Sugar</v>
      </c>
      <c r="V200" t="str">
        <f t="shared" si="16"/>
        <v>Carbonated</v>
      </c>
      <c r="W200" t="s">
        <v>34</v>
      </c>
      <c r="X200" t="b">
        <f t="shared" si="18"/>
        <v>1</v>
      </c>
      <c r="Y200">
        <f t="shared" si="17"/>
        <v>1</v>
      </c>
      <c r="Z200" s="2">
        <f t="shared" si="19"/>
        <v>0.66666666666666663</v>
      </c>
      <c r="AA200" t="s">
        <v>183</v>
      </c>
      <c r="AB200" t="s">
        <v>184</v>
      </c>
      <c r="AD200" t="s">
        <v>60</v>
      </c>
      <c r="AE200" t="s">
        <v>215</v>
      </c>
      <c r="AF200">
        <v>2022</v>
      </c>
    </row>
    <row r="201" spans="1:32" x14ac:dyDescent="0.25">
      <c r="A201" t="s">
        <v>29</v>
      </c>
      <c r="B201" t="s">
        <v>67</v>
      </c>
      <c r="C201" t="s">
        <v>68</v>
      </c>
      <c r="D201" t="s">
        <v>69</v>
      </c>
      <c r="E201">
        <f>_xlfn.XLOOKUP(Table1[[#This Row],[Location]],'Location analysis'!A:A,'Location analysis'!B:B)</f>
        <v>40.435699999999997</v>
      </c>
      <c r="F201">
        <f>_xlfn.XLOOKUP(Table1[[#This Row],[Location]],'Location analysis'!A:A,'Location analysis'!C:C)</f>
        <v>-74.125200000000007</v>
      </c>
      <c r="G201" t="s">
        <v>182</v>
      </c>
      <c r="H201" t="s">
        <v>34</v>
      </c>
      <c r="I201">
        <v>14578440642</v>
      </c>
      <c r="J201" t="s">
        <v>218</v>
      </c>
      <c r="K201" t="s">
        <v>51</v>
      </c>
      <c r="L201">
        <v>142</v>
      </c>
      <c r="M201">
        <v>1</v>
      </c>
      <c r="N201">
        <v>1</v>
      </c>
      <c r="O201">
        <v>142</v>
      </c>
      <c r="P201">
        <v>1</v>
      </c>
      <c r="Q201">
        <v>1</v>
      </c>
      <c r="R201">
        <v>1</v>
      </c>
      <c r="S201">
        <v>1</v>
      </c>
      <c r="T201" s="1">
        <v>44578</v>
      </c>
      <c r="U201" t="str">
        <f t="shared" si="15"/>
        <v>Coca Cola - Zero Sugar</v>
      </c>
      <c r="V201" t="str">
        <f t="shared" si="16"/>
        <v>Carbonated</v>
      </c>
      <c r="W201" t="s">
        <v>34</v>
      </c>
      <c r="X201" t="b">
        <f t="shared" si="18"/>
        <v>1</v>
      </c>
      <c r="Y201">
        <f t="shared" si="17"/>
        <v>1</v>
      </c>
      <c r="Z201" s="2">
        <f t="shared" si="19"/>
        <v>0.66666666666666663</v>
      </c>
      <c r="AA201" t="s">
        <v>183</v>
      </c>
      <c r="AB201" t="s">
        <v>184</v>
      </c>
      <c r="AD201" t="s">
        <v>91</v>
      </c>
      <c r="AE201" t="s">
        <v>219</v>
      </c>
      <c r="AF201">
        <v>2022</v>
      </c>
    </row>
    <row r="202" spans="1:32" x14ac:dyDescent="0.25">
      <c r="A202" t="s">
        <v>29</v>
      </c>
      <c r="B202" t="s">
        <v>67</v>
      </c>
      <c r="C202" t="s">
        <v>68</v>
      </c>
      <c r="D202" t="s">
        <v>69</v>
      </c>
      <c r="E202">
        <f>_xlfn.XLOOKUP(Table1[[#This Row],[Location]],'Location analysis'!A:A,'Location analysis'!B:B)</f>
        <v>40.435699999999997</v>
      </c>
      <c r="F202">
        <f>_xlfn.XLOOKUP(Table1[[#This Row],[Location]],'Location analysis'!A:A,'Location analysis'!C:C)</f>
        <v>-74.125200000000007</v>
      </c>
      <c r="G202" t="s">
        <v>70</v>
      </c>
      <c r="H202" t="s">
        <v>34</v>
      </c>
      <c r="I202">
        <v>14578530583</v>
      </c>
      <c r="J202" t="s">
        <v>218</v>
      </c>
      <c r="K202" t="s">
        <v>51</v>
      </c>
      <c r="L202">
        <v>146</v>
      </c>
      <c r="M202">
        <v>3</v>
      </c>
      <c r="N202">
        <v>1</v>
      </c>
      <c r="O202">
        <v>146</v>
      </c>
      <c r="P202">
        <v>3</v>
      </c>
      <c r="Q202">
        <v>1</v>
      </c>
      <c r="R202">
        <v>3</v>
      </c>
      <c r="S202">
        <v>3</v>
      </c>
      <c r="T202" s="1">
        <v>44579</v>
      </c>
      <c r="U202" t="str">
        <f t="shared" si="15"/>
        <v>Monster Energy Original</v>
      </c>
      <c r="V202" t="str">
        <f t="shared" si="16"/>
        <v>Carbonated</v>
      </c>
      <c r="W202" t="s">
        <v>34</v>
      </c>
      <c r="X202" t="b">
        <f t="shared" si="18"/>
        <v>1</v>
      </c>
      <c r="Y202">
        <f t="shared" si="17"/>
        <v>3</v>
      </c>
      <c r="Z202" s="2">
        <f t="shared" si="19"/>
        <v>2</v>
      </c>
      <c r="AA202" t="s">
        <v>70</v>
      </c>
      <c r="AD202" t="s">
        <v>91</v>
      </c>
      <c r="AE202" t="s">
        <v>219</v>
      </c>
      <c r="AF202">
        <v>2022</v>
      </c>
    </row>
    <row r="203" spans="1:32" x14ac:dyDescent="0.25">
      <c r="A203" t="s">
        <v>29</v>
      </c>
      <c r="B203" t="s">
        <v>67</v>
      </c>
      <c r="C203" t="s">
        <v>68</v>
      </c>
      <c r="D203" t="s">
        <v>69</v>
      </c>
      <c r="E203">
        <f>_xlfn.XLOOKUP(Table1[[#This Row],[Location]],'Location analysis'!A:A,'Location analysis'!B:B)</f>
        <v>40.435699999999997</v>
      </c>
      <c r="F203">
        <f>_xlfn.XLOOKUP(Table1[[#This Row],[Location]],'Location analysis'!A:A,'Location analysis'!C:C)</f>
        <v>-74.125200000000007</v>
      </c>
      <c r="G203" t="s">
        <v>179</v>
      </c>
      <c r="H203" t="s">
        <v>43</v>
      </c>
      <c r="I203">
        <v>14578530455</v>
      </c>
      <c r="J203" t="s">
        <v>218</v>
      </c>
      <c r="K203" t="s">
        <v>51</v>
      </c>
      <c r="L203">
        <v>111</v>
      </c>
      <c r="M203">
        <v>1.5</v>
      </c>
      <c r="N203">
        <v>1</v>
      </c>
      <c r="O203">
        <v>111</v>
      </c>
      <c r="P203">
        <v>1.5</v>
      </c>
      <c r="Q203">
        <v>1</v>
      </c>
      <c r="R203">
        <v>1.5</v>
      </c>
      <c r="S203">
        <v>1.5</v>
      </c>
      <c r="T203" s="1">
        <v>44579</v>
      </c>
      <c r="U203" t="str">
        <f t="shared" si="15"/>
        <v>Chesters Fries Flaming hot</v>
      </c>
      <c r="V203" t="str">
        <f t="shared" si="16"/>
        <v>Food</v>
      </c>
      <c r="W203" t="s">
        <v>43</v>
      </c>
      <c r="X203" t="b">
        <f t="shared" si="18"/>
        <v>1</v>
      </c>
      <c r="Y203">
        <f t="shared" si="17"/>
        <v>1.5</v>
      </c>
      <c r="Z203" s="2">
        <f t="shared" si="19"/>
        <v>1</v>
      </c>
      <c r="AA203" t="s">
        <v>179</v>
      </c>
      <c r="AD203" t="s">
        <v>91</v>
      </c>
      <c r="AE203" t="s">
        <v>219</v>
      </c>
      <c r="AF203">
        <v>2022</v>
      </c>
    </row>
    <row r="204" spans="1:32" x14ac:dyDescent="0.25">
      <c r="A204" t="s">
        <v>29</v>
      </c>
      <c r="B204" t="s">
        <v>62</v>
      </c>
      <c r="C204" t="s">
        <v>63</v>
      </c>
      <c r="D204" t="s">
        <v>64</v>
      </c>
      <c r="E204">
        <f>_xlfn.XLOOKUP(Table1[[#This Row],[Location]],'Location analysis'!A:A,'Location analysis'!B:B)</f>
        <v>40.091900000000003</v>
      </c>
      <c r="F204">
        <f>_xlfn.XLOOKUP(Table1[[#This Row],[Location]],'Location analysis'!A:A,'Location analysis'!C:C)</f>
        <v>-74.358699999999999</v>
      </c>
      <c r="G204" t="s">
        <v>220</v>
      </c>
      <c r="H204" t="s">
        <v>43</v>
      </c>
      <c r="I204">
        <v>14578876166</v>
      </c>
      <c r="J204" t="s">
        <v>218</v>
      </c>
      <c r="K204" t="s">
        <v>51</v>
      </c>
      <c r="L204">
        <v>131</v>
      </c>
      <c r="M204">
        <v>1.5</v>
      </c>
      <c r="N204">
        <v>1</v>
      </c>
      <c r="O204">
        <v>131</v>
      </c>
      <c r="P204">
        <v>1.5</v>
      </c>
      <c r="Q204">
        <v>1</v>
      </c>
      <c r="R204">
        <v>1.5</v>
      </c>
      <c r="S204">
        <v>1.5</v>
      </c>
      <c r="T204" s="1">
        <v>44579</v>
      </c>
      <c r="U204" t="str">
        <f t="shared" si="15"/>
        <v>Belvita Breakfast Cookies - Blueberry</v>
      </c>
      <c r="V204" t="str">
        <f t="shared" si="16"/>
        <v>Food</v>
      </c>
      <c r="W204" t="s">
        <v>43</v>
      </c>
      <c r="X204" t="b">
        <f t="shared" si="18"/>
        <v>1</v>
      </c>
      <c r="Y204">
        <f t="shared" si="17"/>
        <v>1.5</v>
      </c>
      <c r="Z204" s="2">
        <f t="shared" si="19"/>
        <v>1</v>
      </c>
      <c r="AA204" t="s">
        <v>221</v>
      </c>
      <c r="AB204" t="s">
        <v>222</v>
      </c>
      <c r="AD204" t="s">
        <v>91</v>
      </c>
      <c r="AE204" t="s">
        <v>219</v>
      </c>
      <c r="AF204">
        <v>2022</v>
      </c>
    </row>
    <row r="205" spans="1:32" x14ac:dyDescent="0.25">
      <c r="A205" t="s">
        <v>29</v>
      </c>
      <c r="B205" t="s">
        <v>67</v>
      </c>
      <c r="C205" t="s">
        <v>68</v>
      </c>
      <c r="D205" t="s">
        <v>69</v>
      </c>
      <c r="E205">
        <f>_xlfn.XLOOKUP(Table1[[#This Row],[Location]],'Location analysis'!A:A,'Location analysis'!B:B)</f>
        <v>40.435699999999997</v>
      </c>
      <c r="F205">
        <f>_xlfn.XLOOKUP(Table1[[#This Row],[Location]],'Location analysis'!A:A,'Location analysis'!C:C)</f>
        <v>-74.125200000000007</v>
      </c>
      <c r="G205" t="s">
        <v>119</v>
      </c>
      <c r="H205" t="s">
        <v>43</v>
      </c>
      <c r="I205">
        <v>14580724140</v>
      </c>
      <c r="J205" t="s">
        <v>218</v>
      </c>
      <c r="K205" t="s">
        <v>36</v>
      </c>
      <c r="L205">
        <v>121</v>
      </c>
      <c r="M205">
        <v>1.5</v>
      </c>
      <c r="N205">
        <v>1</v>
      </c>
      <c r="O205">
        <v>121</v>
      </c>
      <c r="P205">
        <v>1.5</v>
      </c>
      <c r="Q205">
        <v>1</v>
      </c>
      <c r="R205">
        <v>1.5</v>
      </c>
      <c r="S205">
        <v>2.75</v>
      </c>
      <c r="T205" s="1">
        <v>44579</v>
      </c>
      <c r="U205" t="str">
        <f t="shared" si="15"/>
        <v>Cheetos Baked - Flaming Hot</v>
      </c>
      <c r="V205" t="str">
        <f t="shared" si="16"/>
        <v>Food</v>
      </c>
      <c r="W205" t="s">
        <v>43</v>
      </c>
      <c r="X205" t="b">
        <f t="shared" si="18"/>
        <v>1</v>
      </c>
      <c r="Y205">
        <f t="shared" si="17"/>
        <v>1.5</v>
      </c>
      <c r="Z205" s="2">
        <f t="shared" si="19"/>
        <v>1</v>
      </c>
      <c r="AA205" t="s">
        <v>121</v>
      </c>
      <c r="AB205" t="s">
        <v>122</v>
      </c>
      <c r="AD205" t="s">
        <v>91</v>
      </c>
      <c r="AE205" t="s">
        <v>219</v>
      </c>
      <c r="AF205">
        <v>2022</v>
      </c>
    </row>
    <row r="206" spans="1:32" x14ac:dyDescent="0.25">
      <c r="A206" t="s">
        <v>29</v>
      </c>
      <c r="B206" t="s">
        <v>67</v>
      </c>
      <c r="C206" t="s">
        <v>68</v>
      </c>
      <c r="D206" t="s">
        <v>69</v>
      </c>
      <c r="E206">
        <f>_xlfn.XLOOKUP(Table1[[#This Row],[Location]],'Location analysis'!A:A,'Location analysis'!B:B)</f>
        <v>40.435699999999997</v>
      </c>
      <c r="F206">
        <f>_xlfn.XLOOKUP(Table1[[#This Row],[Location]],'Location analysis'!A:A,'Location analysis'!C:C)</f>
        <v>-74.125200000000007</v>
      </c>
      <c r="G206" t="s">
        <v>140</v>
      </c>
      <c r="H206" t="s">
        <v>43</v>
      </c>
      <c r="I206">
        <v>14580724140</v>
      </c>
      <c r="J206" t="s">
        <v>218</v>
      </c>
      <c r="K206" t="s">
        <v>36</v>
      </c>
      <c r="L206">
        <v>132</v>
      </c>
      <c r="M206">
        <v>1.25</v>
      </c>
      <c r="N206">
        <v>1</v>
      </c>
      <c r="O206">
        <v>132</v>
      </c>
      <c r="P206">
        <v>1.25</v>
      </c>
      <c r="Q206">
        <v>1</v>
      </c>
      <c r="R206">
        <v>1.25</v>
      </c>
      <c r="S206">
        <v>2.75</v>
      </c>
      <c r="T206" s="1">
        <v>44579</v>
      </c>
      <c r="U206" t="str">
        <f t="shared" si="15"/>
        <v>Chum Fruit Bites - Mango/Strawberry</v>
      </c>
      <c r="V206" t="str">
        <f t="shared" si="16"/>
        <v>Food</v>
      </c>
      <c r="W206" t="s">
        <v>43</v>
      </c>
      <c r="X206" t="b">
        <f t="shared" si="18"/>
        <v>1</v>
      </c>
      <c r="Y206">
        <f t="shared" si="17"/>
        <v>1.25</v>
      </c>
      <c r="Z206" s="2">
        <f t="shared" si="19"/>
        <v>0.83333333333333337</v>
      </c>
      <c r="AA206" t="s">
        <v>141</v>
      </c>
      <c r="AB206" t="s">
        <v>142</v>
      </c>
      <c r="AD206" t="s">
        <v>91</v>
      </c>
      <c r="AE206" t="s">
        <v>219</v>
      </c>
      <c r="AF206">
        <v>2022</v>
      </c>
    </row>
    <row r="207" spans="1:32" x14ac:dyDescent="0.25">
      <c r="A207" t="s">
        <v>29</v>
      </c>
      <c r="B207" t="s">
        <v>30</v>
      </c>
      <c r="C207" t="s">
        <v>31</v>
      </c>
      <c r="D207" t="s">
        <v>32</v>
      </c>
      <c r="E207">
        <f>_xlfn.XLOOKUP(Table1[[#This Row],[Location]],'Location analysis'!A:A,'Location analysis'!B:B)</f>
        <v>40.423690999999998</v>
      </c>
      <c r="F207">
        <f>_xlfn.XLOOKUP(Table1[[#This Row],[Location]],'Location analysis'!A:A,'Location analysis'!C:C)</f>
        <v>-74.380831999999998</v>
      </c>
      <c r="G207" t="s">
        <v>216</v>
      </c>
      <c r="H207" t="s">
        <v>34</v>
      </c>
      <c r="I207">
        <v>14580849667</v>
      </c>
      <c r="J207" t="s">
        <v>218</v>
      </c>
      <c r="K207" t="s">
        <v>36</v>
      </c>
      <c r="L207">
        <v>140</v>
      </c>
      <c r="M207">
        <v>1.5</v>
      </c>
      <c r="N207">
        <v>1</v>
      </c>
      <c r="O207">
        <v>140</v>
      </c>
      <c r="P207">
        <v>1.5</v>
      </c>
      <c r="Q207">
        <v>1</v>
      </c>
      <c r="R207">
        <v>1.5</v>
      </c>
      <c r="S207">
        <v>1.5</v>
      </c>
      <c r="T207" s="1">
        <v>44579</v>
      </c>
      <c r="U207" t="str">
        <f t="shared" si="15"/>
        <v>Bubly - Cherry</v>
      </c>
      <c r="V207" t="str">
        <f t="shared" si="16"/>
        <v>Carbonated</v>
      </c>
      <c r="W207" t="s">
        <v>34</v>
      </c>
      <c r="X207" t="b">
        <f t="shared" si="18"/>
        <v>1</v>
      </c>
      <c r="Y207">
        <f t="shared" si="17"/>
        <v>1.5</v>
      </c>
      <c r="Z207" s="2">
        <f t="shared" si="19"/>
        <v>1</v>
      </c>
      <c r="AA207" t="s">
        <v>135</v>
      </c>
      <c r="AB207" t="s">
        <v>217</v>
      </c>
      <c r="AD207" t="s">
        <v>91</v>
      </c>
      <c r="AE207" t="s">
        <v>219</v>
      </c>
      <c r="AF207">
        <v>2022</v>
      </c>
    </row>
    <row r="208" spans="1:32" x14ac:dyDescent="0.25">
      <c r="A208" t="s">
        <v>29</v>
      </c>
      <c r="B208" t="s">
        <v>46</v>
      </c>
      <c r="C208" t="s">
        <v>31</v>
      </c>
      <c r="D208" t="s">
        <v>47</v>
      </c>
      <c r="E208">
        <f>_xlfn.XLOOKUP(Table1[[#This Row],[Location]],'Location analysis'!A:A,'Location analysis'!B:B)</f>
        <v>40.423690999999998</v>
      </c>
      <c r="F208">
        <f>_xlfn.XLOOKUP(Table1[[#This Row],[Location]],'Location analysis'!A:A,'Location analysis'!C:C)</f>
        <v>-74.380831999999998</v>
      </c>
      <c r="G208" t="s">
        <v>223</v>
      </c>
      <c r="H208" t="s">
        <v>49</v>
      </c>
      <c r="I208">
        <v>14580852051</v>
      </c>
      <c r="J208" t="s">
        <v>218</v>
      </c>
      <c r="K208" t="s">
        <v>36</v>
      </c>
      <c r="L208">
        <v>140</v>
      </c>
      <c r="M208">
        <v>1.5</v>
      </c>
      <c r="N208">
        <v>1</v>
      </c>
      <c r="O208">
        <v>140</v>
      </c>
      <c r="P208">
        <v>1.5</v>
      </c>
      <c r="Q208">
        <v>1</v>
      </c>
      <c r="R208">
        <v>1.5</v>
      </c>
      <c r="S208">
        <v>1.5</v>
      </c>
      <c r="T208" s="1">
        <v>44579</v>
      </c>
      <c r="U208" t="str">
        <f t="shared" si="15"/>
        <v>Spindrift - Sparkling Water Raspberry Lime</v>
      </c>
      <c r="V208" t="str">
        <f t="shared" si="16"/>
        <v>Non Carbonated</v>
      </c>
      <c r="W208" t="s">
        <v>49</v>
      </c>
      <c r="X208" t="b">
        <f t="shared" si="18"/>
        <v>1</v>
      </c>
      <c r="Y208">
        <f t="shared" si="17"/>
        <v>1.5</v>
      </c>
      <c r="Z208" s="2">
        <f t="shared" si="19"/>
        <v>1</v>
      </c>
      <c r="AA208" t="s">
        <v>89</v>
      </c>
      <c r="AB208" t="s">
        <v>224</v>
      </c>
      <c r="AD208" t="s">
        <v>91</v>
      </c>
      <c r="AE208" t="s">
        <v>219</v>
      </c>
      <c r="AF208">
        <v>2022</v>
      </c>
    </row>
    <row r="209" spans="1:32" x14ac:dyDescent="0.25">
      <c r="A209" t="s">
        <v>29</v>
      </c>
      <c r="B209" t="s">
        <v>67</v>
      </c>
      <c r="C209" t="s">
        <v>68</v>
      </c>
      <c r="D209" t="s">
        <v>69</v>
      </c>
      <c r="E209">
        <f>_xlfn.XLOOKUP(Table1[[#This Row],[Location]],'Location analysis'!A:A,'Location analysis'!B:B)</f>
        <v>40.435699999999997</v>
      </c>
      <c r="F209">
        <f>_xlfn.XLOOKUP(Table1[[#This Row],[Location]],'Location analysis'!A:A,'Location analysis'!C:C)</f>
        <v>-74.125200000000007</v>
      </c>
      <c r="G209" t="s">
        <v>185</v>
      </c>
      <c r="H209" t="s">
        <v>34</v>
      </c>
      <c r="I209">
        <v>14581412215</v>
      </c>
      <c r="J209" t="s">
        <v>218</v>
      </c>
      <c r="K209" t="s">
        <v>51</v>
      </c>
      <c r="L209">
        <v>148</v>
      </c>
      <c r="M209">
        <v>3</v>
      </c>
      <c r="N209">
        <v>1</v>
      </c>
      <c r="O209">
        <v>148</v>
      </c>
      <c r="P209">
        <v>3</v>
      </c>
      <c r="Q209">
        <v>1</v>
      </c>
      <c r="R209">
        <v>3</v>
      </c>
      <c r="S209">
        <v>3</v>
      </c>
      <c r="T209" s="1">
        <v>44579</v>
      </c>
      <c r="U209" t="str">
        <f t="shared" si="15"/>
        <v>Red Bull - Original</v>
      </c>
      <c r="V209" t="str">
        <f t="shared" si="16"/>
        <v>Carbonated</v>
      </c>
      <c r="W209" t="s">
        <v>34</v>
      </c>
      <c r="X209" t="b">
        <f t="shared" si="18"/>
        <v>1</v>
      </c>
      <c r="Y209">
        <f t="shared" si="17"/>
        <v>3</v>
      </c>
      <c r="Z209" s="2">
        <f t="shared" si="19"/>
        <v>2</v>
      </c>
      <c r="AA209" t="s">
        <v>37</v>
      </c>
      <c r="AB209" t="s">
        <v>150</v>
      </c>
      <c r="AD209" t="s">
        <v>91</v>
      </c>
      <c r="AE209" t="s">
        <v>219</v>
      </c>
      <c r="AF209">
        <v>2022</v>
      </c>
    </row>
    <row r="210" spans="1:32" x14ac:dyDescent="0.25">
      <c r="A210" t="s">
        <v>29</v>
      </c>
      <c r="B210" t="s">
        <v>62</v>
      </c>
      <c r="C210" t="s">
        <v>63</v>
      </c>
      <c r="D210" t="s">
        <v>64</v>
      </c>
      <c r="E210">
        <f>_xlfn.XLOOKUP(Table1[[#This Row],[Location]],'Location analysis'!A:A,'Location analysis'!B:B)</f>
        <v>40.091900000000003</v>
      </c>
      <c r="F210">
        <f>_xlfn.XLOOKUP(Table1[[#This Row],[Location]],'Location analysis'!A:A,'Location analysis'!C:C)</f>
        <v>-74.358699999999999</v>
      </c>
      <c r="G210" t="s">
        <v>154</v>
      </c>
      <c r="H210" t="s">
        <v>43</v>
      </c>
      <c r="I210">
        <v>14581536048</v>
      </c>
      <c r="J210" t="s">
        <v>218</v>
      </c>
      <c r="K210" t="s">
        <v>51</v>
      </c>
      <c r="L210">
        <v>111</v>
      </c>
      <c r="M210">
        <v>1.5</v>
      </c>
      <c r="N210">
        <v>1</v>
      </c>
      <c r="O210">
        <v>111</v>
      </c>
      <c r="P210">
        <v>1.5</v>
      </c>
      <c r="Q210">
        <v>1</v>
      </c>
      <c r="R210">
        <v>1.5</v>
      </c>
      <c r="S210">
        <v>1.5</v>
      </c>
      <c r="T210" s="1">
        <v>44579</v>
      </c>
      <c r="U210" t="str">
        <f t="shared" si="15"/>
        <v>SunChips Multigrain - Harvest Cheddar</v>
      </c>
      <c r="V210" t="str">
        <f t="shared" si="16"/>
        <v>Food</v>
      </c>
      <c r="W210" t="s">
        <v>43</v>
      </c>
      <c r="X210" t="b">
        <f t="shared" si="18"/>
        <v>1</v>
      </c>
      <c r="Y210">
        <f t="shared" si="17"/>
        <v>1.5</v>
      </c>
      <c r="Z210" s="2">
        <f t="shared" si="19"/>
        <v>1</v>
      </c>
      <c r="AA210" t="s">
        <v>129</v>
      </c>
      <c r="AB210" t="s">
        <v>155</v>
      </c>
      <c r="AD210" t="s">
        <v>91</v>
      </c>
      <c r="AE210" t="s">
        <v>219</v>
      </c>
      <c r="AF210">
        <v>2022</v>
      </c>
    </row>
    <row r="211" spans="1:32" x14ac:dyDescent="0.25">
      <c r="A211" t="s">
        <v>29</v>
      </c>
      <c r="B211" t="s">
        <v>46</v>
      </c>
      <c r="C211" t="s">
        <v>31</v>
      </c>
      <c r="D211" t="s">
        <v>47</v>
      </c>
      <c r="E211">
        <f>_xlfn.XLOOKUP(Table1[[#This Row],[Location]],'Location analysis'!A:A,'Location analysis'!B:B)</f>
        <v>40.423690999999998</v>
      </c>
      <c r="F211">
        <f>_xlfn.XLOOKUP(Table1[[#This Row],[Location]],'Location analysis'!A:A,'Location analysis'!C:C)</f>
        <v>-74.380831999999998</v>
      </c>
      <c r="G211" t="s">
        <v>225</v>
      </c>
      <c r="H211" t="s">
        <v>43</v>
      </c>
      <c r="I211">
        <v>14581606543</v>
      </c>
      <c r="J211" t="s">
        <v>218</v>
      </c>
      <c r="K211" t="s">
        <v>51</v>
      </c>
      <c r="L211">
        <v>112</v>
      </c>
      <c r="M211">
        <v>1.5</v>
      </c>
      <c r="N211">
        <v>1</v>
      </c>
      <c r="O211">
        <v>112</v>
      </c>
      <c r="P211">
        <v>1.5</v>
      </c>
      <c r="Q211">
        <v>1</v>
      </c>
      <c r="R211">
        <v>1.5</v>
      </c>
      <c r="S211">
        <v>1.5</v>
      </c>
      <c r="T211" s="1">
        <v>44579</v>
      </c>
      <c r="U211" t="str">
        <f t="shared" si="15"/>
        <v>SunChips Multigrain - Original</v>
      </c>
      <c r="V211" t="str">
        <f t="shared" si="16"/>
        <v>Food</v>
      </c>
      <c r="W211" t="s">
        <v>43</v>
      </c>
      <c r="X211" t="b">
        <f t="shared" si="18"/>
        <v>1</v>
      </c>
      <c r="Y211">
        <f t="shared" si="17"/>
        <v>1.5</v>
      </c>
      <c r="Z211" s="2">
        <f t="shared" si="19"/>
        <v>1</v>
      </c>
      <c r="AA211" t="s">
        <v>129</v>
      </c>
      <c r="AB211" t="s">
        <v>150</v>
      </c>
      <c r="AD211" t="s">
        <v>91</v>
      </c>
      <c r="AE211" t="s">
        <v>219</v>
      </c>
      <c r="AF211">
        <v>2022</v>
      </c>
    </row>
    <row r="212" spans="1:32" x14ac:dyDescent="0.25">
      <c r="A212" t="s">
        <v>29</v>
      </c>
      <c r="B212" t="s">
        <v>67</v>
      </c>
      <c r="C212" t="s">
        <v>68</v>
      </c>
      <c r="D212" t="s">
        <v>69</v>
      </c>
      <c r="E212">
        <f>_xlfn.XLOOKUP(Table1[[#This Row],[Location]],'Location analysis'!A:A,'Location analysis'!B:B)</f>
        <v>40.435699999999997</v>
      </c>
      <c r="F212">
        <f>_xlfn.XLOOKUP(Table1[[#This Row],[Location]],'Location analysis'!A:A,'Location analysis'!C:C)</f>
        <v>-74.125200000000007</v>
      </c>
      <c r="G212" t="s">
        <v>182</v>
      </c>
      <c r="H212" t="s">
        <v>34</v>
      </c>
      <c r="I212">
        <v>14581784319</v>
      </c>
      <c r="J212" t="s">
        <v>218</v>
      </c>
      <c r="K212" t="s">
        <v>51</v>
      </c>
      <c r="L212">
        <v>142</v>
      </c>
      <c r="M212">
        <v>1</v>
      </c>
      <c r="N212">
        <v>1</v>
      </c>
      <c r="O212">
        <v>142</v>
      </c>
      <c r="P212">
        <v>1</v>
      </c>
      <c r="Q212">
        <v>1</v>
      </c>
      <c r="R212">
        <v>1</v>
      </c>
      <c r="S212">
        <v>1</v>
      </c>
      <c r="T212" s="1">
        <v>44579</v>
      </c>
      <c r="U212" t="str">
        <f t="shared" si="15"/>
        <v>Coca Cola - Zero Sugar</v>
      </c>
      <c r="V212" t="str">
        <f t="shared" si="16"/>
        <v>Carbonated</v>
      </c>
      <c r="W212" t="s">
        <v>34</v>
      </c>
      <c r="X212" t="b">
        <f t="shared" si="18"/>
        <v>1</v>
      </c>
      <c r="Y212">
        <f t="shared" si="17"/>
        <v>1</v>
      </c>
      <c r="Z212" s="2">
        <f t="shared" si="19"/>
        <v>0.66666666666666663</v>
      </c>
      <c r="AA212" t="s">
        <v>183</v>
      </c>
      <c r="AB212" t="s">
        <v>184</v>
      </c>
      <c r="AD212" t="s">
        <v>91</v>
      </c>
      <c r="AE212" t="s">
        <v>219</v>
      </c>
      <c r="AF212">
        <v>2022</v>
      </c>
    </row>
    <row r="213" spans="1:32" x14ac:dyDescent="0.25">
      <c r="A213" t="s">
        <v>29</v>
      </c>
      <c r="B213" t="s">
        <v>46</v>
      </c>
      <c r="C213" t="s">
        <v>31</v>
      </c>
      <c r="D213" t="s">
        <v>47</v>
      </c>
      <c r="E213">
        <f>_xlfn.XLOOKUP(Table1[[#This Row],[Location]],'Location analysis'!A:A,'Location analysis'!B:B)</f>
        <v>40.423690999999998</v>
      </c>
      <c r="F213">
        <f>_xlfn.XLOOKUP(Table1[[#This Row],[Location]],'Location analysis'!A:A,'Location analysis'!C:C)</f>
        <v>-74.380831999999998</v>
      </c>
      <c r="G213" t="s">
        <v>128</v>
      </c>
      <c r="H213" t="s">
        <v>43</v>
      </c>
      <c r="I213">
        <v>14581912869</v>
      </c>
      <c r="J213" t="s">
        <v>218</v>
      </c>
      <c r="K213" t="s">
        <v>36</v>
      </c>
      <c r="L213">
        <v>122</v>
      </c>
      <c r="M213">
        <v>1.5</v>
      </c>
      <c r="N213">
        <v>1</v>
      </c>
      <c r="O213">
        <v>122</v>
      </c>
      <c r="P213">
        <v>1.5</v>
      </c>
      <c r="Q213">
        <v>1</v>
      </c>
      <c r="R213">
        <v>1.5</v>
      </c>
      <c r="S213">
        <v>1.5</v>
      </c>
      <c r="T213" s="1">
        <v>44579</v>
      </c>
      <c r="U213" t="str">
        <f t="shared" si="15"/>
        <v>SunChips Multigrain - Salsa</v>
      </c>
      <c r="V213" t="str">
        <f t="shared" si="16"/>
        <v>Food</v>
      </c>
      <c r="W213" t="s">
        <v>43</v>
      </c>
      <c r="X213" t="b">
        <f t="shared" si="18"/>
        <v>1</v>
      </c>
      <c r="Y213">
        <f t="shared" si="17"/>
        <v>1.5</v>
      </c>
      <c r="Z213" s="2">
        <f t="shared" si="19"/>
        <v>1</v>
      </c>
      <c r="AA213" t="s">
        <v>129</v>
      </c>
      <c r="AB213" t="s">
        <v>130</v>
      </c>
      <c r="AD213" t="s">
        <v>91</v>
      </c>
      <c r="AE213" t="s">
        <v>219</v>
      </c>
      <c r="AF213">
        <v>2022</v>
      </c>
    </row>
    <row r="214" spans="1:32" x14ac:dyDescent="0.25">
      <c r="A214" t="s">
        <v>29</v>
      </c>
      <c r="B214" t="s">
        <v>67</v>
      </c>
      <c r="C214" t="s">
        <v>68</v>
      </c>
      <c r="D214" t="s">
        <v>69</v>
      </c>
      <c r="E214">
        <f>_xlfn.XLOOKUP(Table1[[#This Row],[Location]],'Location analysis'!A:A,'Location analysis'!B:B)</f>
        <v>40.435699999999997</v>
      </c>
      <c r="F214">
        <f>_xlfn.XLOOKUP(Table1[[#This Row],[Location]],'Location analysis'!A:A,'Location analysis'!C:C)</f>
        <v>-74.125200000000007</v>
      </c>
      <c r="G214" t="s">
        <v>180</v>
      </c>
      <c r="H214" t="s">
        <v>43</v>
      </c>
      <c r="I214">
        <v>14582301490</v>
      </c>
      <c r="J214" t="s">
        <v>218</v>
      </c>
      <c r="K214" t="s">
        <v>51</v>
      </c>
      <c r="L214">
        <v>112</v>
      </c>
      <c r="M214">
        <v>1.5</v>
      </c>
      <c r="N214">
        <v>1</v>
      </c>
      <c r="O214">
        <v>112</v>
      </c>
      <c r="P214">
        <v>1.5</v>
      </c>
      <c r="Q214">
        <v>1</v>
      </c>
      <c r="R214">
        <v>1.5</v>
      </c>
      <c r="S214">
        <v>1.5</v>
      </c>
      <c r="T214" s="1">
        <v>44579</v>
      </c>
      <c r="U214" t="str">
        <f t="shared" si="15"/>
        <v>Miss Vickie's Potato Chip - Jalapeno</v>
      </c>
      <c r="V214" t="str">
        <f t="shared" si="16"/>
        <v>Food</v>
      </c>
      <c r="W214" t="s">
        <v>43</v>
      </c>
      <c r="X214" t="b">
        <f t="shared" si="18"/>
        <v>1</v>
      </c>
      <c r="Y214">
        <f t="shared" si="17"/>
        <v>1.5</v>
      </c>
      <c r="Z214" s="2">
        <f t="shared" si="19"/>
        <v>1</v>
      </c>
      <c r="AA214" t="s">
        <v>58</v>
      </c>
      <c r="AB214" t="s">
        <v>181</v>
      </c>
      <c r="AD214" t="s">
        <v>91</v>
      </c>
      <c r="AE214" t="s">
        <v>219</v>
      </c>
      <c r="AF214">
        <v>2022</v>
      </c>
    </row>
    <row r="215" spans="1:32" x14ac:dyDescent="0.25">
      <c r="A215" t="s">
        <v>29</v>
      </c>
      <c r="B215" t="s">
        <v>67</v>
      </c>
      <c r="C215" t="s">
        <v>68</v>
      </c>
      <c r="D215" t="s">
        <v>69</v>
      </c>
      <c r="E215">
        <f>_xlfn.XLOOKUP(Table1[[#This Row],[Location]],'Location analysis'!A:A,'Location analysis'!B:B)</f>
        <v>40.435699999999997</v>
      </c>
      <c r="F215">
        <f>_xlfn.XLOOKUP(Table1[[#This Row],[Location]],'Location analysis'!A:A,'Location analysis'!C:C)</f>
        <v>-74.125200000000007</v>
      </c>
      <c r="G215" t="s">
        <v>156</v>
      </c>
      <c r="H215" t="s">
        <v>43</v>
      </c>
      <c r="I215">
        <v>14582379968</v>
      </c>
      <c r="J215" t="s">
        <v>218</v>
      </c>
      <c r="K215" t="s">
        <v>51</v>
      </c>
      <c r="L215">
        <v>114</v>
      </c>
      <c r="M215">
        <v>1.5</v>
      </c>
      <c r="N215">
        <v>1</v>
      </c>
      <c r="O215">
        <v>114</v>
      </c>
      <c r="P215">
        <v>1.5</v>
      </c>
      <c r="Q215">
        <v>1</v>
      </c>
      <c r="R215">
        <v>1.5</v>
      </c>
      <c r="S215">
        <v>1.5</v>
      </c>
      <c r="T215" s="1">
        <v>44579</v>
      </c>
      <c r="U215" t="str">
        <f t="shared" si="15"/>
        <v>Good Health Veggie Stix - Sea Salt</v>
      </c>
      <c r="V215" t="str">
        <f t="shared" si="16"/>
        <v>Food</v>
      </c>
      <c r="W215" t="s">
        <v>43</v>
      </c>
      <c r="X215" t="b">
        <f t="shared" si="18"/>
        <v>1</v>
      </c>
      <c r="Y215">
        <f t="shared" si="17"/>
        <v>1.5</v>
      </c>
      <c r="Z215" s="2">
        <f t="shared" si="19"/>
        <v>1</v>
      </c>
      <c r="AA215" t="s">
        <v>117</v>
      </c>
      <c r="AB215" t="s">
        <v>157</v>
      </c>
      <c r="AD215" t="s">
        <v>91</v>
      </c>
      <c r="AE215" t="s">
        <v>219</v>
      </c>
      <c r="AF215">
        <v>2022</v>
      </c>
    </row>
    <row r="216" spans="1:32" x14ac:dyDescent="0.25">
      <c r="A216" t="s">
        <v>29</v>
      </c>
      <c r="B216" t="s">
        <v>67</v>
      </c>
      <c r="C216" t="s">
        <v>68</v>
      </c>
      <c r="D216" t="s">
        <v>69</v>
      </c>
      <c r="E216">
        <f>_xlfn.XLOOKUP(Table1[[#This Row],[Location]],'Location analysis'!A:A,'Location analysis'!B:B)</f>
        <v>40.435699999999997</v>
      </c>
      <c r="F216">
        <f>_xlfn.XLOOKUP(Table1[[#This Row],[Location]],'Location analysis'!A:A,'Location analysis'!C:C)</f>
        <v>-74.125200000000007</v>
      </c>
      <c r="G216" t="s">
        <v>194</v>
      </c>
      <c r="H216" t="s">
        <v>43</v>
      </c>
      <c r="I216">
        <v>14582385566</v>
      </c>
      <c r="J216" t="s">
        <v>218</v>
      </c>
      <c r="K216" t="s">
        <v>51</v>
      </c>
      <c r="L216">
        <v>122</v>
      </c>
      <c r="M216">
        <v>1.25</v>
      </c>
      <c r="N216">
        <v>1</v>
      </c>
      <c r="O216">
        <v>122</v>
      </c>
      <c r="P216">
        <v>1.25</v>
      </c>
      <c r="Q216">
        <v>1</v>
      </c>
      <c r="R216">
        <v>1.25</v>
      </c>
      <c r="S216">
        <v>1.25</v>
      </c>
      <c r="T216" s="1">
        <v>44579</v>
      </c>
      <c r="U216" t="str">
        <f t="shared" si="15"/>
        <v>Takis FUGEO mini</v>
      </c>
      <c r="V216" t="str">
        <f t="shared" si="16"/>
        <v>Food</v>
      </c>
      <c r="W216" t="s">
        <v>43</v>
      </c>
      <c r="X216" t="b">
        <f t="shared" si="18"/>
        <v>1</v>
      </c>
      <c r="Y216">
        <f t="shared" si="17"/>
        <v>1.25</v>
      </c>
      <c r="Z216" s="2">
        <f t="shared" si="19"/>
        <v>0.83333333333333337</v>
      </c>
      <c r="AA216" t="s">
        <v>194</v>
      </c>
      <c r="AD216" t="s">
        <v>91</v>
      </c>
      <c r="AE216" t="s">
        <v>219</v>
      </c>
      <c r="AF216">
        <v>2022</v>
      </c>
    </row>
    <row r="217" spans="1:32" x14ac:dyDescent="0.25">
      <c r="A217" t="s">
        <v>29</v>
      </c>
      <c r="B217" t="s">
        <v>67</v>
      </c>
      <c r="C217" t="s">
        <v>68</v>
      </c>
      <c r="D217" t="s">
        <v>69</v>
      </c>
      <c r="E217">
        <f>_xlfn.XLOOKUP(Table1[[#This Row],[Location]],'Location analysis'!A:A,'Location analysis'!B:B)</f>
        <v>40.435699999999997</v>
      </c>
      <c r="F217">
        <f>_xlfn.XLOOKUP(Table1[[#This Row],[Location]],'Location analysis'!A:A,'Location analysis'!C:C)</f>
        <v>-74.125200000000007</v>
      </c>
      <c r="G217" t="s">
        <v>182</v>
      </c>
      <c r="H217" t="s">
        <v>34</v>
      </c>
      <c r="I217">
        <v>14582388980</v>
      </c>
      <c r="J217" t="s">
        <v>218</v>
      </c>
      <c r="K217" t="s">
        <v>51</v>
      </c>
      <c r="L217">
        <v>142</v>
      </c>
      <c r="M217">
        <v>1</v>
      </c>
      <c r="N217">
        <v>1</v>
      </c>
      <c r="O217">
        <v>142</v>
      </c>
      <c r="P217">
        <v>1</v>
      </c>
      <c r="Q217">
        <v>1</v>
      </c>
      <c r="R217">
        <v>1</v>
      </c>
      <c r="S217">
        <v>1</v>
      </c>
      <c r="T217" s="1">
        <v>44579</v>
      </c>
      <c r="U217" t="str">
        <f t="shared" si="15"/>
        <v>Coca Cola - Zero Sugar</v>
      </c>
      <c r="V217" t="str">
        <f t="shared" si="16"/>
        <v>Carbonated</v>
      </c>
      <c r="W217" t="s">
        <v>34</v>
      </c>
      <c r="X217" t="b">
        <f t="shared" si="18"/>
        <v>1</v>
      </c>
      <c r="Y217">
        <f t="shared" si="17"/>
        <v>1</v>
      </c>
      <c r="Z217" s="2">
        <f t="shared" si="19"/>
        <v>0.66666666666666663</v>
      </c>
      <c r="AA217" t="s">
        <v>183</v>
      </c>
      <c r="AB217" t="s">
        <v>184</v>
      </c>
      <c r="AD217" t="s">
        <v>91</v>
      </c>
      <c r="AE217" t="s">
        <v>219</v>
      </c>
      <c r="AF217">
        <v>2022</v>
      </c>
    </row>
    <row r="218" spans="1:32" x14ac:dyDescent="0.25">
      <c r="A218" t="s">
        <v>29</v>
      </c>
      <c r="B218" t="s">
        <v>67</v>
      </c>
      <c r="C218" t="s">
        <v>68</v>
      </c>
      <c r="D218" t="s">
        <v>69</v>
      </c>
      <c r="E218">
        <f>_xlfn.XLOOKUP(Table1[[#This Row],[Location]],'Location analysis'!A:A,'Location analysis'!B:B)</f>
        <v>40.435699999999997</v>
      </c>
      <c r="F218">
        <f>_xlfn.XLOOKUP(Table1[[#This Row],[Location]],'Location analysis'!A:A,'Location analysis'!C:C)</f>
        <v>-74.125200000000007</v>
      </c>
      <c r="G218" t="s">
        <v>182</v>
      </c>
      <c r="H218" t="s">
        <v>34</v>
      </c>
      <c r="I218">
        <v>14582402134</v>
      </c>
      <c r="J218" t="s">
        <v>218</v>
      </c>
      <c r="K218" t="s">
        <v>51</v>
      </c>
      <c r="L218">
        <v>142</v>
      </c>
      <c r="M218">
        <v>1</v>
      </c>
      <c r="N218">
        <v>1</v>
      </c>
      <c r="O218">
        <v>142</v>
      </c>
      <c r="P218">
        <v>1</v>
      </c>
      <c r="Q218">
        <v>1</v>
      </c>
      <c r="R218">
        <v>1</v>
      </c>
      <c r="S218">
        <v>1</v>
      </c>
      <c r="T218" s="1">
        <v>44579</v>
      </c>
      <c r="U218" t="str">
        <f t="shared" si="15"/>
        <v>Coca Cola - Zero Sugar</v>
      </c>
      <c r="V218" t="str">
        <f t="shared" si="16"/>
        <v>Carbonated</v>
      </c>
      <c r="W218" t="s">
        <v>34</v>
      </c>
      <c r="X218" t="b">
        <f t="shared" si="18"/>
        <v>1</v>
      </c>
      <c r="Y218">
        <f t="shared" si="17"/>
        <v>1</v>
      </c>
      <c r="Z218" s="2">
        <f t="shared" si="19"/>
        <v>0.66666666666666663</v>
      </c>
      <c r="AA218" t="s">
        <v>183</v>
      </c>
      <c r="AB218" t="s">
        <v>184</v>
      </c>
      <c r="AD218" t="s">
        <v>91</v>
      </c>
      <c r="AE218" t="s">
        <v>219</v>
      </c>
      <c r="AF218">
        <v>2022</v>
      </c>
    </row>
    <row r="219" spans="1:32" x14ac:dyDescent="0.25">
      <c r="A219" t="s">
        <v>29</v>
      </c>
      <c r="B219" t="s">
        <v>67</v>
      </c>
      <c r="C219" t="s">
        <v>68</v>
      </c>
      <c r="D219" t="s">
        <v>69</v>
      </c>
      <c r="E219">
        <f>_xlfn.XLOOKUP(Table1[[#This Row],[Location]],'Location analysis'!A:A,'Location analysis'!B:B)</f>
        <v>40.435699999999997</v>
      </c>
      <c r="F219">
        <f>_xlfn.XLOOKUP(Table1[[#This Row],[Location]],'Location analysis'!A:A,'Location analysis'!C:C)</f>
        <v>-74.125200000000007</v>
      </c>
      <c r="G219" t="s">
        <v>70</v>
      </c>
      <c r="H219" t="s">
        <v>34</v>
      </c>
      <c r="I219">
        <v>14582776630</v>
      </c>
      <c r="J219" t="s">
        <v>218</v>
      </c>
      <c r="K219" t="s">
        <v>51</v>
      </c>
      <c r="L219">
        <v>144</v>
      </c>
      <c r="M219">
        <v>3</v>
      </c>
      <c r="N219">
        <v>1</v>
      </c>
      <c r="O219">
        <v>144</v>
      </c>
      <c r="P219">
        <v>3</v>
      </c>
      <c r="Q219">
        <v>1</v>
      </c>
      <c r="R219">
        <v>3</v>
      </c>
      <c r="S219">
        <v>3</v>
      </c>
      <c r="T219" s="1">
        <v>44579</v>
      </c>
      <c r="U219" t="str">
        <f t="shared" si="15"/>
        <v>Monster Energy Original</v>
      </c>
      <c r="V219" t="str">
        <f t="shared" si="16"/>
        <v>Carbonated</v>
      </c>
      <c r="W219" t="s">
        <v>34</v>
      </c>
      <c r="X219" t="b">
        <f t="shared" si="18"/>
        <v>1</v>
      </c>
      <c r="Y219">
        <f t="shared" si="17"/>
        <v>3</v>
      </c>
      <c r="Z219" s="2">
        <f t="shared" si="19"/>
        <v>2</v>
      </c>
      <c r="AA219" t="s">
        <v>70</v>
      </c>
      <c r="AD219" t="s">
        <v>91</v>
      </c>
      <c r="AE219" t="s">
        <v>219</v>
      </c>
      <c r="AF219">
        <v>2022</v>
      </c>
    </row>
    <row r="220" spans="1:32" x14ac:dyDescent="0.25">
      <c r="A220" t="s">
        <v>29</v>
      </c>
      <c r="B220" t="s">
        <v>67</v>
      </c>
      <c r="C220" t="s">
        <v>68</v>
      </c>
      <c r="D220" t="s">
        <v>69</v>
      </c>
      <c r="E220">
        <f>_xlfn.XLOOKUP(Table1[[#This Row],[Location]],'Location analysis'!A:A,'Location analysis'!B:B)</f>
        <v>40.435699999999997</v>
      </c>
      <c r="F220">
        <f>_xlfn.XLOOKUP(Table1[[#This Row],[Location]],'Location analysis'!A:A,'Location analysis'!C:C)</f>
        <v>-74.125200000000007</v>
      </c>
      <c r="G220" t="s">
        <v>119</v>
      </c>
      <c r="H220" t="s">
        <v>43</v>
      </c>
      <c r="I220">
        <v>14582811554</v>
      </c>
      <c r="J220" t="s">
        <v>218</v>
      </c>
      <c r="K220" t="s">
        <v>36</v>
      </c>
      <c r="L220">
        <v>121</v>
      </c>
      <c r="M220">
        <v>1.5</v>
      </c>
      <c r="N220">
        <v>1</v>
      </c>
      <c r="O220">
        <v>121</v>
      </c>
      <c r="P220">
        <v>1.5</v>
      </c>
      <c r="Q220">
        <v>1</v>
      </c>
      <c r="R220">
        <v>1.5</v>
      </c>
      <c r="S220">
        <v>1.5</v>
      </c>
      <c r="T220" s="1">
        <v>44579</v>
      </c>
      <c r="U220" t="str">
        <f t="shared" si="15"/>
        <v>Cheetos Baked - Flaming Hot</v>
      </c>
      <c r="V220" t="str">
        <f t="shared" si="16"/>
        <v>Food</v>
      </c>
      <c r="W220" t="s">
        <v>43</v>
      </c>
      <c r="X220" t="b">
        <f t="shared" si="18"/>
        <v>1</v>
      </c>
      <c r="Y220">
        <f t="shared" si="17"/>
        <v>1.5</v>
      </c>
      <c r="Z220" s="2">
        <f t="shared" si="19"/>
        <v>1</v>
      </c>
      <c r="AA220" t="s">
        <v>121</v>
      </c>
      <c r="AB220" t="s">
        <v>122</v>
      </c>
      <c r="AD220" t="s">
        <v>91</v>
      </c>
      <c r="AE220" t="s">
        <v>219</v>
      </c>
      <c r="AF220">
        <v>2022</v>
      </c>
    </row>
    <row r="221" spans="1:32" x14ac:dyDescent="0.25">
      <c r="A221" t="s">
        <v>29</v>
      </c>
      <c r="B221" t="s">
        <v>67</v>
      </c>
      <c r="C221" t="s">
        <v>68</v>
      </c>
      <c r="D221" t="s">
        <v>69</v>
      </c>
      <c r="E221">
        <f>_xlfn.XLOOKUP(Table1[[#This Row],[Location]],'Location analysis'!A:A,'Location analysis'!B:B)</f>
        <v>40.435699999999997</v>
      </c>
      <c r="F221">
        <f>_xlfn.XLOOKUP(Table1[[#This Row],[Location]],'Location analysis'!A:A,'Location analysis'!C:C)</f>
        <v>-74.125200000000007</v>
      </c>
      <c r="G221" t="s">
        <v>182</v>
      </c>
      <c r="H221" t="s">
        <v>34</v>
      </c>
      <c r="I221">
        <v>14582900546</v>
      </c>
      <c r="J221" t="s">
        <v>218</v>
      </c>
      <c r="K221" t="s">
        <v>51</v>
      </c>
      <c r="L221">
        <v>142</v>
      </c>
      <c r="M221">
        <v>1</v>
      </c>
      <c r="N221">
        <v>1</v>
      </c>
      <c r="O221">
        <v>142</v>
      </c>
      <c r="P221">
        <v>1</v>
      </c>
      <c r="Q221">
        <v>1</v>
      </c>
      <c r="R221">
        <v>1</v>
      </c>
      <c r="S221">
        <v>1</v>
      </c>
      <c r="T221" s="1">
        <v>44579</v>
      </c>
      <c r="U221" t="str">
        <f t="shared" si="15"/>
        <v>Coca Cola - Zero Sugar</v>
      </c>
      <c r="V221" t="str">
        <f t="shared" si="16"/>
        <v>Carbonated</v>
      </c>
      <c r="W221" t="s">
        <v>34</v>
      </c>
      <c r="X221" t="b">
        <f t="shared" si="18"/>
        <v>1</v>
      </c>
      <c r="Y221">
        <f t="shared" si="17"/>
        <v>1</v>
      </c>
      <c r="Z221" s="2">
        <f t="shared" si="19"/>
        <v>0.66666666666666663</v>
      </c>
      <c r="AA221" t="s">
        <v>183</v>
      </c>
      <c r="AB221" t="s">
        <v>184</v>
      </c>
      <c r="AD221" t="s">
        <v>91</v>
      </c>
      <c r="AE221" t="s">
        <v>219</v>
      </c>
      <c r="AF221">
        <v>2022</v>
      </c>
    </row>
    <row r="222" spans="1:32" x14ac:dyDescent="0.25">
      <c r="A222" t="s">
        <v>29</v>
      </c>
      <c r="B222" t="s">
        <v>67</v>
      </c>
      <c r="C222" t="s">
        <v>68</v>
      </c>
      <c r="D222" t="s">
        <v>69</v>
      </c>
      <c r="E222">
        <f>_xlfn.XLOOKUP(Table1[[#This Row],[Location]],'Location analysis'!A:A,'Location analysis'!B:B)</f>
        <v>40.435699999999997</v>
      </c>
      <c r="F222">
        <f>_xlfn.XLOOKUP(Table1[[#This Row],[Location]],'Location analysis'!A:A,'Location analysis'!C:C)</f>
        <v>-74.125200000000007</v>
      </c>
      <c r="G222" t="s">
        <v>160</v>
      </c>
      <c r="H222" t="s">
        <v>49</v>
      </c>
      <c r="I222">
        <v>14582908861</v>
      </c>
      <c r="J222" t="s">
        <v>218</v>
      </c>
      <c r="K222" t="s">
        <v>51</v>
      </c>
      <c r="L222">
        <v>145</v>
      </c>
      <c r="M222">
        <v>2.5</v>
      </c>
      <c r="N222">
        <v>1</v>
      </c>
      <c r="O222">
        <v>145</v>
      </c>
      <c r="P222">
        <v>2.5</v>
      </c>
      <c r="Q222">
        <v>1</v>
      </c>
      <c r="R222">
        <v>2.5</v>
      </c>
      <c r="S222">
        <v>2.5</v>
      </c>
      <c r="T222" s="1">
        <v>44579</v>
      </c>
      <c r="U222" t="str">
        <f t="shared" si="15"/>
        <v>Snapple Diet Tea - Peach Tea</v>
      </c>
      <c r="V222" t="str">
        <f t="shared" si="16"/>
        <v>Non Carbonated</v>
      </c>
      <c r="W222" t="s">
        <v>49</v>
      </c>
      <c r="X222" t="b">
        <f t="shared" si="18"/>
        <v>1</v>
      </c>
      <c r="Y222">
        <f t="shared" si="17"/>
        <v>2.5</v>
      </c>
      <c r="Z222" s="2">
        <f t="shared" si="19"/>
        <v>1.6666666666666667</v>
      </c>
      <c r="AA222" t="s">
        <v>75</v>
      </c>
      <c r="AB222" t="s">
        <v>161</v>
      </c>
      <c r="AD222" t="s">
        <v>91</v>
      </c>
      <c r="AE222" t="s">
        <v>219</v>
      </c>
      <c r="AF222">
        <v>2022</v>
      </c>
    </row>
    <row r="223" spans="1:32" x14ac:dyDescent="0.25">
      <c r="A223" t="s">
        <v>29</v>
      </c>
      <c r="B223" t="s">
        <v>67</v>
      </c>
      <c r="C223" t="s">
        <v>68</v>
      </c>
      <c r="D223" t="s">
        <v>69</v>
      </c>
      <c r="E223">
        <f>_xlfn.XLOOKUP(Table1[[#This Row],[Location]],'Location analysis'!A:A,'Location analysis'!B:B)</f>
        <v>40.435699999999997</v>
      </c>
      <c r="F223">
        <f>_xlfn.XLOOKUP(Table1[[#This Row],[Location]],'Location analysis'!A:A,'Location analysis'!C:C)</f>
        <v>-74.125200000000007</v>
      </c>
      <c r="G223" t="s">
        <v>65</v>
      </c>
      <c r="H223" t="s">
        <v>43</v>
      </c>
      <c r="I223">
        <v>14582909167</v>
      </c>
      <c r="J223" t="s">
        <v>218</v>
      </c>
      <c r="K223" t="s">
        <v>51</v>
      </c>
      <c r="L223">
        <v>113</v>
      </c>
      <c r="M223">
        <v>1.5</v>
      </c>
      <c r="N223">
        <v>1</v>
      </c>
      <c r="O223">
        <v>113</v>
      </c>
      <c r="P223">
        <v>1.5</v>
      </c>
      <c r="Q223">
        <v>1</v>
      </c>
      <c r="R223">
        <v>1.5</v>
      </c>
      <c r="S223">
        <v>1.5</v>
      </c>
      <c r="T223" s="1">
        <v>44579</v>
      </c>
      <c r="U223" t="str">
        <f t="shared" si="15"/>
        <v>Miss Vickie's Potato Chip - Lime &amp; Cracked Pe</v>
      </c>
      <c r="V223" t="str">
        <f t="shared" si="16"/>
        <v>Food</v>
      </c>
      <c r="W223" t="s">
        <v>43</v>
      </c>
      <c r="X223" t="b">
        <f t="shared" si="18"/>
        <v>1</v>
      </c>
      <c r="Y223">
        <f t="shared" si="17"/>
        <v>1.5</v>
      </c>
      <c r="Z223" s="2">
        <f t="shared" si="19"/>
        <v>1</v>
      </c>
      <c r="AA223" t="s">
        <v>58</v>
      </c>
      <c r="AB223" t="s">
        <v>66</v>
      </c>
      <c r="AD223" t="s">
        <v>91</v>
      </c>
      <c r="AE223" t="s">
        <v>219</v>
      </c>
      <c r="AF223">
        <v>2022</v>
      </c>
    </row>
    <row r="224" spans="1:32" x14ac:dyDescent="0.25">
      <c r="A224" t="s">
        <v>29</v>
      </c>
      <c r="B224" t="s">
        <v>67</v>
      </c>
      <c r="C224" t="s">
        <v>68</v>
      </c>
      <c r="D224" t="s">
        <v>69</v>
      </c>
      <c r="E224">
        <f>_xlfn.XLOOKUP(Table1[[#This Row],[Location]],'Location analysis'!A:A,'Location analysis'!B:B)</f>
        <v>40.435699999999997</v>
      </c>
      <c r="F224">
        <f>_xlfn.XLOOKUP(Table1[[#This Row],[Location]],'Location analysis'!A:A,'Location analysis'!C:C)</f>
        <v>-74.125200000000007</v>
      </c>
      <c r="G224" t="s">
        <v>95</v>
      </c>
      <c r="H224" t="s">
        <v>43</v>
      </c>
      <c r="I224">
        <v>14582910785</v>
      </c>
      <c r="J224" t="s">
        <v>218</v>
      </c>
      <c r="K224" t="s">
        <v>51</v>
      </c>
      <c r="L224">
        <v>137</v>
      </c>
      <c r="M224">
        <v>2</v>
      </c>
      <c r="N224">
        <v>1</v>
      </c>
      <c r="O224">
        <v>137</v>
      </c>
      <c r="P224">
        <v>2</v>
      </c>
      <c r="Q224">
        <v>1</v>
      </c>
      <c r="R224">
        <v>2</v>
      </c>
      <c r="S224">
        <v>2</v>
      </c>
      <c r="T224" s="1">
        <v>44579</v>
      </c>
      <c r="U224" t="str">
        <f t="shared" si="15"/>
        <v>Jacks Links Bar Beef Strip</v>
      </c>
      <c r="V224" t="str">
        <f t="shared" si="16"/>
        <v>Food</v>
      </c>
      <c r="W224" t="s">
        <v>43</v>
      </c>
      <c r="X224" t="b">
        <f t="shared" si="18"/>
        <v>1</v>
      </c>
      <c r="Y224">
        <f t="shared" si="17"/>
        <v>2</v>
      </c>
      <c r="Z224" s="2">
        <f t="shared" si="19"/>
        <v>1.3333333333333333</v>
      </c>
      <c r="AA224" t="s">
        <v>95</v>
      </c>
      <c r="AD224" t="s">
        <v>91</v>
      </c>
      <c r="AE224" t="s">
        <v>219</v>
      </c>
      <c r="AF224">
        <v>2022</v>
      </c>
    </row>
    <row r="225" spans="1:32" x14ac:dyDescent="0.25">
      <c r="A225" t="s">
        <v>29</v>
      </c>
      <c r="B225" t="s">
        <v>67</v>
      </c>
      <c r="C225" t="s">
        <v>68</v>
      </c>
      <c r="D225" t="s">
        <v>69</v>
      </c>
      <c r="E225">
        <f>_xlfn.XLOOKUP(Table1[[#This Row],[Location]],'Location analysis'!A:A,'Location analysis'!B:B)</f>
        <v>40.435699999999997</v>
      </c>
      <c r="F225">
        <f>_xlfn.XLOOKUP(Table1[[#This Row],[Location]],'Location analysis'!A:A,'Location analysis'!C:C)</f>
        <v>-74.125200000000007</v>
      </c>
      <c r="G225" t="s">
        <v>160</v>
      </c>
      <c r="H225" t="s">
        <v>49</v>
      </c>
      <c r="I225">
        <v>14582925849</v>
      </c>
      <c r="J225" t="s">
        <v>218</v>
      </c>
      <c r="K225" t="s">
        <v>51</v>
      </c>
      <c r="L225">
        <v>145</v>
      </c>
      <c r="M225">
        <v>2.5</v>
      </c>
      <c r="N225">
        <v>1</v>
      </c>
      <c r="O225">
        <v>145</v>
      </c>
      <c r="P225">
        <v>2.5</v>
      </c>
      <c r="Q225">
        <v>1</v>
      </c>
      <c r="R225">
        <v>2.5</v>
      </c>
      <c r="S225">
        <v>2.5</v>
      </c>
      <c r="T225" s="1">
        <v>44579</v>
      </c>
      <c r="U225" t="str">
        <f t="shared" si="15"/>
        <v>Snapple Diet Tea - Peach Tea</v>
      </c>
      <c r="V225" t="str">
        <f t="shared" si="16"/>
        <v>Non Carbonated</v>
      </c>
      <c r="W225" t="s">
        <v>49</v>
      </c>
      <c r="X225" t="b">
        <f t="shared" si="18"/>
        <v>1</v>
      </c>
      <c r="Y225">
        <f t="shared" si="17"/>
        <v>2.5</v>
      </c>
      <c r="Z225" s="2">
        <f t="shared" si="19"/>
        <v>1.6666666666666667</v>
      </c>
      <c r="AA225" t="s">
        <v>75</v>
      </c>
      <c r="AB225" t="s">
        <v>161</v>
      </c>
      <c r="AD225" t="s">
        <v>91</v>
      </c>
      <c r="AE225" t="s">
        <v>219</v>
      </c>
      <c r="AF225">
        <v>2022</v>
      </c>
    </row>
    <row r="226" spans="1:32" x14ac:dyDescent="0.25">
      <c r="A226" t="s">
        <v>29</v>
      </c>
      <c r="B226" t="s">
        <v>67</v>
      </c>
      <c r="C226" t="s">
        <v>68</v>
      </c>
      <c r="D226" t="s">
        <v>69</v>
      </c>
      <c r="E226">
        <f>_xlfn.XLOOKUP(Table1[[#This Row],[Location]],'Location analysis'!A:A,'Location analysis'!B:B)</f>
        <v>40.435699999999997</v>
      </c>
      <c r="F226">
        <f>_xlfn.XLOOKUP(Table1[[#This Row],[Location]],'Location analysis'!A:A,'Location analysis'!C:C)</f>
        <v>-74.125200000000007</v>
      </c>
      <c r="G226" t="s">
        <v>126</v>
      </c>
      <c r="H226" t="s">
        <v>43</v>
      </c>
      <c r="I226">
        <v>14582926609</v>
      </c>
      <c r="J226" t="s">
        <v>218</v>
      </c>
      <c r="K226" t="s">
        <v>51</v>
      </c>
      <c r="L226">
        <v>120</v>
      </c>
      <c r="M226">
        <v>1.5</v>
      </c>
      <c r="N226">
        <v>1</v>
      </c>
      <c r="O226">
        <v>120</v>
      </c>
      <c r="P226">
        <v>1.5</v>
      </c>
      <c r="Q226">
        <v>1</v>
      </c>
      <c r="R226">
        <v>1.5</v>
      </c>
      <c r="S226">
        <v>1.5</v>
      </c>
      <c r="T226" s="1">
        <v>44579</v>
      </c>
      <c r="U226" t="str">
        <f t="shared" si="15"/>
        <v>Mini Chips Ahoy</v>
      </c>
      <c r="V226" t="str">
        <f t="shared" si="16"/>
        <v>Food</v>
      </c>
      <c r="W226" t="s">
        <v>43</v>
      </c>
      <c r="X226" t="b">
        <f t="shared" si="18"/>
        <v>1</v>
      </c>
      <c r="Y226">
        <f t="shared" si="17"/>
        <v>1.5</v>
      </c>
      <c r="Z226" s="2">
        <f t="shared" si="19"/>
        <v>1</v>
      </c>
      <c r="AA226" t="s">
        <v>126</v>
      </c>
      <c r="AD226" t="s">
        <v>91</v>
      </c>
      <c r="AE226" t="s">
        <v>219</v>
      </c>
      <c r="AF226">
        <v>2022</v>
      </c>
    </row>
    <row r="227" spans="1:32" x14ac:dyDescent="0.25">
      <c r="A227" t="s">
        <v>29</v>
      </c>
      <c r="B227" t="s">
        <v>67</v>
      </c>
      <c r="C227" t="s">
        <v>68</v>
      </c>
      <c r="D227" t="s">
        <v>69</v>
      </c>
      <c r="E227">
        <f>_xlfn.XLOOKUP(Table1[[#This Row],[Location]],'Location analysis'!A:A,'Location analysis'!B:B)</f>
        <v>40.435699999999997</v>
      </c>
      <c r="F227">
        <f>_xlfn.XLOOKUP(Table1[[#This Row],[Location]],'Location analysis'!A:A,'Location analysis'!C:C)</f>
        <v>-74.125200000000007</v>
      </c>
      <c r="G227" t="s">
        <v>191</v>
      </c>
      <c r="H227" t="s">
        <v>43</v>
      </c>
      <c r="I227">
        <v>14582927508</v>
      </c>
      <c r="J227" t="s">
        <v>218</v>
      </c>
      <c r="K227" t="s">
        <v>51</v>
      </c>
      <c r="L227">
        <v>123</v>
      </c>
      <c r="M227">
        <v>1.5</v>
      </c>
      <c r="N227">
        <v>1</v>
      </c>
      <c r="O227">
        <v>123</v>
      </c>
      <c r="P227">
        <v>1.5</v>
      </c>
      <c r="Q227">
        <v>1</v>
      </c>
      <c r="R227">
        <v>1.5</v>
      </c>
      <c r="S227">
        <v>1.5</v>
      </c>
      <c r="T227" s="1">
        <v>44579</v>
      </c>
      <c r="U227" t="str">
        <f t="shared" si="15"/>
        <v>Ritz Bits Cheese</v>
      </c>
      <c r="V227" t="str">
        <f t="shared" si="16"/>
        <v>Food</v>
      </c>
      <c r="W227" t="s">
        <v>43</v>
      </c>
      <c r="X227" t="b">
        <f t="shared" si="18"/>
        <v>1</v>
      </c>
      <c r="Y227">
        <f t="shared" si="17"/>
        <v>1.5</v>
      </c>
      <c r="Z227" s="2">
        <f t="shared" si="19"/>
        <v>1</v>
      </c>
      <c r="AA227" t="s">
        <v>191</v>
      </c>
      <c r="AD227" t="s">
        <v>91</v>
      </c>
      <c r="AE227" t="s">
        <v>219</v>
      </c>
      <c r="AF227">
        <v>2022</v>
      </c>
    </row>
    <row r="228" spans="1:32" x14ac:dyDescent="0.25">
      <c r="A228" t="s">
        <v>29</v>
      </c>
      <c r="B228" t="s">
        <v>67</v>
      </c>
      <c r="C228" t="s">
        <v>68</v>
      </c>
      <c r="D228" t="s">
        <v>69</v>
      </c>
      <c r="E228">
        <f>_xlfn.XLOOKUP(Table1[[#This Row],[Location]],'Location analysis'!A:A,'Location analysis'!B:B)</f>
        <v>40.435699999999997</v>
      </c>
      <c r="F228">
        <f>_xlfn.XLOOKUP(Table1[[#This Row],[Location]],'Location analysis'!A:A,'Location analysis'!C:C)</f>
        <v>-74.125200000000007</v>
      </c>
      <c r="G228" t="s">
        <v>156</v>
      </c>
      <c r="H228" t="s">
        <v>43</v>
      </c>
      <c r="I228">
        <v>14582928287</v>
      </c>
      <c r="J228" t="s">
        <v>218</v>
      </c>
      <c r="K228" t="s">
        <v>51</v>
      </c>
      <c r="L228">
        <v>114</v>
      </c>
      <c r="M228">
        <v>1.5</v>
      </c>
      <c r="N228">
        <v>1</v>
      </c>
      <c r="O228">
        <v>114</v>
      </c>
      <c r="P228">
        <v>1.5</v>
      </c>
      <c r="Q228">
        <v>1</v>
      </c>
      <c r="R228">
        <v>1.5</v>
      </c>
      <c r="S228">
        <v>1.5</v>
      </c>
      <c r="T228" s="1">
        <v>44579</v>
      </c>
      <c r="U228" t="str">
        <f t="shared" si="15"/>
        <v>Good Health Veggie Stix - Sea Salt</v>
      </c>
      <c r="V228" t="str">
        <f t="shared" si="16"/>
        <v>Food</v>
      </c>
      <c r="W228" t="s">
        <v>43</v>
      </c>
      <c r="X228" t="b">
        <f t="shared" si="18"/>
        <v>1</v>
      </c>
      <c r="Y228">
        <f t="shared" si="17"/>
        <v>1.5</v>
      </c>
      <c r="Z228" s="2">
        <f t="shared" si="19"/>
        <v>1</v>
      </c>
      <c r="AA228" t="s">
        <v>117</v>
      </c>
      <c r="AB228" t="s">
        <v>157</v>
      </c>
      <c r="AD228" t="s">
        <v>91</v>
      </c>
      <c r="AE228" t="s">
        <v>219</v>
      </c>
      <c r="AF228">
        <v>2022</v>
      </c>
    </row>
    <row r="229" spans="1:32" x14ac:dyDescent="0.25">
      <c r="A229" t="s">
        <v>29</v>
      </c>
      <c r="B229" t="s">
        <v>67</v>
      </c>
      <c r="C229" t="s">
        <v>68</v>
      </c>
      <c r="D229" t="s">
        <v>69</v>
      </c>
      <c r="E229">
        <f>_xlfn.XLOOKUP(Table1[[#This Row],[Location]],'Location analysis'!A:A,'Location analysis'!B:B)</f>
        <v>40.435699999999997</v>
      </c>
      <c r="F229">
        <f>_xlfn.XLOOKUP(Table1[[#This Row],[Location]],'Location analysis'!A:A,'Location analysis'!C:C)</f>
        <v>-74.125200000000007</v>
      </c>
      <c r="G229" t="s">
        <v>70</v>
      </c>
      <c r="H229" t="s">
        <v>34</v>
      </c>
      <c r="I229">
        <v>14582972769</v>
      </c>
      <c r="J229" t="s">
        <v>218</v>
      </c>
      <c r="K229" t="s">
        <v>51</v>
      </c>
      <c r="L229">
        <v>144</v>
      </c>
      <c r="M229">
        <v>3</v>
      </c>
      <c r="N229">
        <v>1</v>
      </c>
      <c r="O229">
        <v>144</v>
      </c>
      <c r="P229">
        <v>3</v>
      </c>
      <c r="Q229">
        <v>1</v>
      </c>
      <c r="R229">
        <v>3</v>
      </c>
      <c r="S229">
        <v>3</v>
      </c>
      <c r="T229" s="1">
        <v>44579</v>
      </c>
      <c r="U229" t="str">
        <f t="shared" si="15"/>
        <v>Monster Energy Original</v>
      </c>
      <c r="V229" t="str">
        <f t="shared" si="16"/>
        <v>Carbonated</v>
      </c>
      <c r="W229" t="s">
        <v>34</v>
      </c>
      <c r="X229" t="b">
        <f t="shared" si="18"/>
        <v>1</v>
      </c>
      <c r="Y229">
        <f t="shared" si="17"/>
        <v>3</v>
      </c>
      <c r="Z229" s="2">
        <f t="shared" si="19"/>
        <v>2</v>
      </c>
      <c r="AA229" t="s">
        <v>70</v>
      </c>
      <c r="AD229" t="s">
        <v>91</v>
      </c>
      <c r="AE229" t="s">
        <v>219</v>
      </c>
      <c r="AF229">
        <v>2022</v>
      </c>
    </row>
    <row r="230" spans="1:32" x14ac:dyDescent="0.25">
      <c r="A230" t="s">
        <v>29</v>
      </c>
      <c r="B230" t="s">
        <v>67</v>
      </c>
      <c r="C230" t="s">
        <v>68</v>
      </c>
      <c r="D230" t="s">
        <v>69</v>
      </c>
      <c r="E230">
        <f>_xlfn.XLOOKUP(Table1[[#This Row],[Location]],'Location analysis'!A:A,'Location analysis'!B:B)</f>
        <v>40.435699999999997</v>
      </c>
      <c r="F230">
        <f>_xlfn.XLOOKUP(Table1[[#This Row],[Location]],'Location analysis'!A:A,'Location analysis'!C:C)</f>
        <v>-74.125200000000007</v>
      </c>
      <c r="G230" t="s">
        <v>74</v>
      </c>
      <c r="H230" t="s">
        <v>49</v>
      </c>
      <c r="I230">
        <v>14583230397</v>
      </c>
      <c r="J230" t="s">
        <v>226</v>
      </c>
      <c r="K230" t="s">
        <v>51</v>
      </c>
      <c r="L230">
        <v>143</v>
      </c>
      <c r="M230">
        <v>2.5</v>
      </c>
      <c r="N230">
        <v>1</v>
      </c>
      <c r="O230">
        <v>143</v>
      </c>
      <c r="P230">
        <v>2.5</v>
      </c>
      <c r="Q230">
        <v>1</v>
      </c>
      <c r="R230">
        <v>2.5</v>
      </c>
      <c r="S230">
        <v>2.5</v>
      </c>
      <c r="T230" s="1">
        <v>44580</v>
      </c>
      <c r="U230" t="str">
        <f t="shared" si="15"/>
        <v>Snapple Diet Tea - Lemon</v>
      </c>
      <c r="V230" t="str">
        <f t="shared" si="16"/>
        <v>Non Carbonated</v>
      </c>
      <c r="W230" t="s">
        <v>49</v>
      </c>
      <c r="X230" t="b">
        <f t="shared" si="18"/>
        <v>1</v>
      </c>
      <c r="Y230">
        <f t="shared" si="17"/>
        <v>2.5</v>
      </c>
      <c r="Z230" s="2">
        <f t="shared" si="19"/>
        <v>1.6666666666666667</v>
      </c>
      <c r="AA230" t="s">
        <v>75</v>
      </c>
      <c r="AB230" t="s">
        <v>76</v>
      </c>
      <c r="AD230" t="s">
        <v>109</v>
      </c>
      <c r="AE230" t="s">
        <v>227</v>
      </c>
      <c r="AF230">
        <v>2022</v>
      </c>
    </row>
    <row r="231" spans="1:32" x14ac:dyDescent="0.25">
      <c r="A231" t="s">
        <v>29</v>
      </c>
      <c r="B231" t="s">
        <v>67</v>
      </c>
      <c r="C231" t="s">
        <v>68</v>
      </c>
      <c r="D231" t="s">
        <v>69</v>
      </c>
      <c r="E231">
        <f>_xlfn.XLOOKUP(Table1[[#This Row],[Location]],'Location analysis'!A:A,'Location analysis'!B:B)</f>
        <v>40.435699999999997</v>
      </c>
      <c r="F231">
        <f>_xlfn.XLOOKUP(Table1[[#This Row],[Location]],'Location analysis'!A:A,'Location analysis'!C:C)</f>
        <v>-74.125200000000007</v>
      </c>
      <c r="G231" t="s">
        <v>191</v>
      </c>
      <c r="H231" t="s">
        <v>43</v>
      </c>
      <c r="I231">
        <v>14583231698</v>
      </c>
      <c r="J231" t="s">
        <v>226</v>
      </c>
      <c r="K231" t="s">
        <v>51</v>
      </c>
      <c r="L231">
        <v>123</v>
      </c>
      <c r="M231">
        <v>1.5</v>
      </c>
      <c r="N231">
        <v>1</v>
      </c>
      <c r="O231">
        <v>123</v>
      </c>
      <c r="P231">
        <v>1.5</v>
      </c>
      <c r="Q231">
        <v>1</v>
      </c>
      <c r="R231">
        <v>1.5</v>
      </c>
      <c r="S231">
        <v>1.5</v>
      </c>
      <c r="T231" s="1">
        <v>44580</v>
      </c>
      <c r="U231" t="str">
        <f t="shared" si="15"/>
        <v>Ritz Bits Cheese</v>
      </c>
      <c r="V231" t="str">
        <f t="shared" si="16"/>
        <v>Food</v>
      </c>
      <c r="W231" t="s">
        <v>43</v>
      </c>
      <c r="X231" t="b">
        <f t="shared" si="18"/>
        <v>1</v>
      </c>
      <c r="Y231">
        <f t="shared" si="17"/>
        <v>1.5</v>
      </c>
      <c r="Z231" s="2">
        <f t="shared" si="19"/>
        <v>1</v>
      </c>
      <c r="AA231" t="s">
        <v>191</v>
      </c>
      <c r="AD231" t="s">
        <v>109</v>
      </c>
      <c r="AE231" t="s">
        <v>227</v>
      </c>
      <c r="AF231">
        <v>2022</v>
      </c>
    </row>
    <row r="232" spans="1:32" x14ac:dyDescent="0.25">
      <c r="A232" t="s">
        <v>29</v>
      </c>
      <c r="B232" t="s">
        <v>62</v>
      </c>
      <c r="C232" t="s">
        <v>63</v>
      </c>
      <c r="D232" t="s">
        <v>64</v>
      </c>
      <c r="E232">
        <f>_xlfn.XLOOKUP(Table1[[#This Row],[Location]],'Location analysis'!A:A,'Location analysis'!B:B)</f>
        <v>40.091900000000003</v>
      </c>
      <c r="F232">
        <f>_xlfn.XLOOKUP(Table1[[#This Row],[Location]],'Location analysis'!A:A,'Location analysis'!C:C)</f>
        <v>-74.358699999999999</v>
      </c>
      <c r="G232" t="s">
        <v>228</v>
      </c>
      <c r="H232" t="s">
        <v>43</v>
      </c>
      <c r="I232">
        <v>14584191491</v>
      </c>
      <c r="J232" t="s">
        <v>226</v>
      </c>
      <c r="K232" t="s">
        <v>51</v>
      </c>
      <c r="L232">
        <v>114</v>
      </c>
      <c r="M232">
        <v>1.5</v>
      </c>
      <c r="N232">
        <v>1</v>
      </c>
      <c r="O232">
        <v>114</v>
      </c>
      <c r="P232">
        <v>1.5</v>
      </c>
      <c r="Q232">
        <v>1</v>
      </c>
      <c r="R232">
        <v>1.5</v>
      </c>
      <c r="S232">
        <v>1.5</v>
      </c>
      <c r="T232" s="1">
        <v>44580</v>
      </c>
      <c r="U232" t="str">
        <f t="shared" si="15"/>
        <v>Popchips Potato - Barbeque</v>
      </c>
      <c r="V232" t="str">
        <f t="shared" si="16"/>
        <v>Food</v>
      </c>
      <c r="W232" t="s">
        <v>43</v>
      </c>
      <c r="X232" t="b">
        <f t="shared" si="18"/>
        <v>1</v>
      </c>
      <c r="Y232">
        <f t="shared" si="17"/>
        <v>1.5</v>
      </c>
      <c r="Z232" s="2">
        <f t="shared" si="19"/>
        <v>1</v>
      </c>
      <c r="AA232" t="s">
        <v>229</v>
      </c>
      <c r="AB232" t="s">
        <v>230</v>
      </c>
      <c r="AD232" t="s">
        <v>109</v>
      </c>
      <c r="AE232" t="s">
        <v>227</v>
      </c>
      <c r="AF232">
        <v>2022</v>
      </c>
    </row>
    <row r="233" spans="1:32" x14ac:dyDescent="0.25">
      <c r="A233" t="s">
        <v>29</v>
      </c>
      <c r="B233" t="s">
        <v>46</v>
      </c>
      <c r="C233" t="s">
        <v>31</v>
      </c>
      <c r="D233" t="s">
        <v>47</v>
      </c>
      <c r="E233">
        <f>_xlfn.XLOOKUP(Table1[[#This Row],[Location]],'Location analysis'!A:A,'Location analysis'!B:B)</f>
        <v>40.423690999999998</v>
      </c>
      <c r="F233">
        <f>_xlfn.XLOOKUP(Table1[[#This Row],[Location]],'Location analysis'!A:A,'Location analysis'!C:C)</f>
        <v>-74.380831999999998</v>
      </c>
      <c r="G233" t="s">
        <v>128</v>
      </c>
      <c r="H233" t="s">
        <v>43</v>
      </c>
      <c r="I233">
        <v>14584532585</v>
      </c>
      <c r="J233" t="s">
        <v>226</v>
      </c>
      <c r="K233" t="s">
        <v>36</v>
      </c>
      <c r="L233">
        <v>122</v>
      </c>
      <c r="M233">
        <v>1.5</v>
      </c>
      <c r="N233">
        <v>1</v>
      </c>
      <c r="O233">
        <v>122</v>
      </c>
      <c r="P233">
        <v>1.5</v>
      </c>
      <c r="Q233">
        <v>1</v>
      </c>
      <c r="R233">
        <v>1.5</v>
      </c>
      <c r="S233">
        <v>3</v>
      </c>
      <c r="T233" s="1">
        <v>44580</v>
      </c>
      <c r="U233" t="str">
        <f t="shared" si="15"/>
        <v>SunChips Multigrain - Salsa</v>
      </c>
      <c r="V233" t="str">
        <f t="shared" si="16"/>
        <v>Food</v>
      </c>
      <c r="W233" t="s">
        <v>43</v>
      </c>
      <c r="X233" t="b">
        <f t="shared" si="18"/>
        <v>1</v>
      </c>
      <c r="Y233">
        <f t="shared" si="17"/>
        <v>1.5</v>
      </c>
      <c r="Z233" s="2">
        <f t="shared" si="19"/>
        <v>1</v>
      </c>
      <c r="AA233" t="s">
        <v>129</v>
      </c>
      <c r="AB233" t="s">
        <v>130</v>
      </c>
      <c r="AD233" t="s">
        <v>109</v>
      </c>
      <c r="AE233" t="s">
        <v>227</v>
      </c>
      <c r="AF233">
        <v>2022</v>
      </c>
    </row>
    <row r="234" spans="1:32" x14ac:dyDescent="0.25">
      <c r="A234" t="s">
        <v>29</v>
      </c>
      <c r="B234" t="s">
        <v>46</v>
      </c>
      <c r="C234" t="s">
        <v>31</v>
      </c>
      <c r="D234" t="s">
        <v>47</v>
      </c>
      <c r="E234">
        <f>_xlfn.XLOOKUP(Table1[[#This Row],[Location]],'Location analysis'!A:A,'Location analysis'!B:B)</f>
        <v>40.423690999999998</v>
      </c>
      <c r="F234">
        <f>_xlfn.XLOOKUP(Table1[[#This Row],[Location]],'Location analysis'!A:A,'Location analysis'!C:C)</f>
        <v>-74.380831999999998</v>
      </c>
      <c r="G234" t="s">
        <v>225</v>
      </c>
      <c r="H234" t="s">
        <v>43</v>
      </c>
      <c r="I234">
        <v>14584532585</v>
      </c>
      <c r="J234" t="s">
        <v>226</v>
      </c>
      <c r="K234" t="s">
        <v>36</v>
      </c>
      <c r="L234">
        <v>112</v>
      </c>
      <c r="M234">
        <v>1.5</v>
      </c>
      <c r="N234">
        <v>1</v>
      </c>
      <c r="O234">
        <v>112</v>
      </c>
      <c r="P234">
        <v>1.5</v>
      </c>
      <c r="Q234">
        <v>1</v>
      </c>
      <c r="R234">
        <v>1.5</v>
      </c>
      <c r="S234">
        <v>3</v>
      </c>
      <c r="T234" s="1">
        <v>44580</v>
      </c>
      <c r="U234" t="str">
        <f t="shared" si="15"/>
        <v>SunChips Multigrain - Original</v>
      </c>
      <c r="V234" t="str">
        <f t="shared" si="16"/>
        <v>Food</v>
      </c>
      <c r="W234" t="s">
        <v>43</v>
      </c>
      <c r="X234" t="b">
        <f t="shared" si="18"/>
        <v>1</v>
      </c>
      <c r="Y234">
        <f t="shared" si="17"/>
        <v>1.5</v>
      </c>
      <c r="Z234" s="2">
        <f t="shared" si="19"/>
        <v>1</v>
      </c>
      <c r="AA234" t="s">
        <v>129</v>
      </c>
      <c r="AB234" t="s">
        <v>150</v>
      </c>
      <c r="AD234" t="s">
        <v>109</v>
      </c>
      <c r="AE234" t="s">
        <v>227</v>
      </c>
      <c r="AF234">
        <v>2022</v>
      </c>
    </row>
    <row r="235" spans="1:32" x14ac:dyDescent="0.25">
      <c r="A235" t="s">
        <v>29</v>
      </c>
      <c r="B235" t="s">
        <v>62</v>
      </c>
      <c r="C235" t="s">
        <v>63</v>
      </c>
      <c r="D235" t="s">
        <v>64</v>
      </c>
      <c r="E235">
        <f>_xlfn.XLOOKUP(Table1[[#This Row],[Location]],'Location analysis'!A:A,'Location analysis'!B:B)</f>
        <v>40.091900000000003</v>
      </c>
      <c r="F235">
        <f>_xlfn.XLOOKUP(Table1[[#This Row],[Location]],'Location analysis'!A:A,'Location analysis'!C:C)</f>
        <v>-74.358699999999999</v>
      </c>
      <c r="G235" t="s">
        <v>112</v>
      </c>
      <c r="H235" t="s">
        <v>43</v>
      </c>
      <c r="I235">
        <v>14585189419</v>
      </c>
      <c r="J235" t="s">
        <v>226</v>
      </c>
      <c r="K235" t="s">
        <v>51</v>
      </c>
      <c r="L235">
        <v>133</v>
      </c>
      <c r="M235">
        <v>2</v>
      </c>
      <c r="N235">
        <v>1</v>
      </c>
      <c r="O235">
        <v>133</v>
      </c>
      <c r="P235">
        <v>2</v>
      </c>
      <c r="Q235">
        <v>1</v>
      </c>
      <c r="R235">
        <v>2</v>
      </c>
      <c r="S235">
        <v>2</v>
      </c>
      <c r="T235" s="1">
        <v>44580</v>
      </c>
      <c r="U235" t="str">
        <f t="shared" si="15"/>
        <v>Robert Irvine's - Fit Crunch -  Chocolate Pea</v>
      </c>
      <c r="V235" t="str">
        <f t="shared" si="16"/>
        <v>Food</v>
      </c>
      <c r="W235" t="s">
        <v>43</v>
      </c>
      <c r="X235" t="b">
        <f t="shared" si="18"/>
        <v>1</v>
      </c>
      <c r="Y235">
        <f t="shared" si="17"/>
        <v>2</v>
      </c>
      <c r="Z235" s="2">
        <f t="shared" si="19"/>
        <v>1.3333333333333333</v>
      </c>
      <c r="AA235" t="s">
        <v>113</v>
      </c>
      <c r="AB235" t="s">
        <v>114</v>
      </c>
      <c r="AC235" t="s">
        <v>115</v>
      </c>
      <c r="AD235" t="s">
        <v>109</v>
      </c>
      <c r="AE235" t="s">
        <v>227</v>
      </c>
      <c r="AF235">
        <v>2022</v>
      </c>
    </row>
    <row r="236" spans="1:32" x14ac:dyDescent="0.25">
      <c r="A236" t="s">
        <v>29</v>
      </c>
      <c r="B236" t="s">
        <v>62</v>
      </c>
      <c r="C236" t="s">
        <v>63</v>
      </c>
      <c r="D236" t="s">
        <v>64</v>
      </c>
      <c r="E236">
        <f>_xlfn.XLOOKUP(Table1[[#This Row],[Location]],'Location analysis'!A:A,'Location analysis'!B:B)</f>
        <v>40.091900000000003</v>
      </c>
      <c r="F236">
        <f>_xlfn.XLOOKUP(Table1[[#This Row],[Location]],'Location analysis'!A:A,'Location analysis'!C:C)</f>
        <v>-74.358699999999999</v>
      </c>
      <c r="G236" t="s">
        <v>164</v>
      </c>
      <c r="H236" t="s">
        <v>34</v>
      </c>
      <c r="I236">
        <v>14585189909</v>
      </c>
      <c r="J236" t="s">
        <v>226</v>
      </c>
      <c r="K236" t="s">
        <v>51</v>
      </c>
      <c r="L236">
        <v>138</v>
      </c>
      <c r="M236">
        <v>2</v>
      </c>
      <c r="N236">
        <v>1</v>
      </c>
      <c r="O236">
        <v>138</v>
      </c>
      <c r="P236">
        <v>2</v>
      </c>
      <c r="Q236">
        <v>1</v>
      </c>
      <c r="R236">
        <v>2</v>
      </c>
      <c r="S236">
        <v>2</v>
      </c>
      <c r="T236" s="1">
        <v>44580</v>
      </c>
      <c r="U236" t="str">
        <f t="shared" si="15"/>
        <v>Keto Krisp - Almond/Chocolate</v>
      </c>
      <c r="V236" t="str">
        <f t="shared" si="16"/>
        <v>Carbonated</v>
      </c>
      <c r="W236" t="s">
        <v>34</v>
      </c>
      <c r="X236" t="b">
        <f t="shared" si="18"/>
        <v>1</v>
      </c>
      <c r="Y236">
        <f t="shared" si="17"/>
        <v>2</v>
      </c>
      <c r="Z236" s="2">
        <f t="shared" si="19"/>
        <v>1.3333333333333333</v>
      </c>
      <c r="AA236" t="s">
        <v>165</v>
      </c>
      <c r="AB236" t="s">
        <v>166</v>
      </c>
      <c r="AD236" t="s">
        <v>109</v>
      </c>
      <c r="AE236" t="s">
        <v>227</v>
      </c>
      <c r="AF236">
        <v>2022</v>
      </c>
    </row>
    <row r="237" spans="1:32" x14ac:dyDescent="0.25">
      <c r="A237" t="s">
        <v>29</v>
      </c>
      <c r="B237" t="s">
        <v>62</v>
      </c>
      <c r="C237" t="s">
        <v>63</v>
      </c>
      <c r="D237" t="s">
        <v>64</v>
      </c>
      <c r="E237">
        <f>_xlfn.XLOOKUP(Table1[[#This Row],[Location]],'Location analysis'!A:A,'Location analysis'!B:B)</f>
        <v>40.091900000000003</v>
      </c>
      <c r="F237">
        <f>_xlfn.XLOOKUP(Table1[[#This Row],[Location]],'Location analysis'!A:A,'Location analysis'!C:C)</f>
        <v>-74.358699999999999</v>
      </c>
      <c r="G237" t="s">
        <v>112</v>
      </c>
      <c r="H237" t="s">
        <v>43</v>
      </c>
      <c r="I237">
        <v>14585244666</v>
      </c>
      <c r="J237" t="s">
        <v>226</v>
      </c>
      <c r="K237" t="s">
        <v>36</v>
      </c>
      <c r="L237">
        <v>133</v>
      </c>
      <c r="M237">
        <v>2</v>
      </c>
      <c r="N237">
        <v>1</v>
      </c>
      <c r="O237">
        <v>133</v>
      </c>
      <c r="P237">
        <v>2</v>
      </c>
      <c r="Q237">
        <v>1</v>
      </c>
      <c r="R237">
        <v>2</v>
      </c>
      <c r="S237">
        <v>2</v>
      </c>
      <c r="T237" s="1">
        <v>44580</v>
      </c>
      <c r="U237" t="str">
        <f t="shared" si="15"/>
        <v>Robert Irvine's - Fit Crunch -  Chocolate Pea</v>
      </c>
      <c r="V237" t="str">
        <f t="shared" si="16"/>
        <v>Food</v>
      </c>
      <c r="W237" t="s">
        <v>43</v>
      </c>
      <c r="X237" t="b">
        <f t="shared" si="18"/>
        <v>1</v>
      </c>
      <c r="Y237">
        <f t="shared" si="17"/>
        <v>2</v>
      </c>
      <c r="Z237" s="2">
        <f t="shared" si="19"/>
        <v>1.3333333333333333</v>
      </c>
      <c r="AA237" t="s">
        <v>113</v>
      </c>
      <c r="AB237" t="s">
        <v>114</v>
      </c>
      <c r="AC237" t="s">
        <v>115</v>
      </c>
      <c r="AD237" t="s">
        <v>109</v>
      </c>
      <c r="AE237" t="s">
        <v>227</v>
      </c>
      <c r="AF237">
        <v>2022</v>
      </c>
    </row>
    <row r="238" spans="1:32" x14ac:dyDescent="0.25">
      <c r="A238" t="s">
        <v>29</v>
      </c>
      <c r="B238" t="s">
        <v>67</v>
      </c>
      <c r="C238" t="s">
        <v>68</v>
      </c>
      <c r="D238" t="s">
        <v>69</v>
      </c>
      <c r="E238">
        <f>_xlfn.XLOOKUP(Table1[[#This Row],[Location]],'Location analysis'!A:A,'Location analysis'!B:B)</f>
        <v>40.435699999999997</v>
      </c>
      <c r="F238">
        <f>_xlfn.XLOOKUP(Table1[[#This Row],[Location]],'Location analysis'!A:A,'Location analysis'!C:C)</f>
        <v>-74.125200000000007</v>
      </c>
      <c r="G238" t="s">
        <v>74</v>
      </c>
      <c r="H238" t="s">
        <v>49</v>
      </c>
      <c r="I238">
        <v>14585462323</v>
      </c>
      <c r="J238" t="s">
        <v>226</v>
      </c>
      <c r="K238" t="s">
        <v>36</v>
      </c>
      <c r="L238">
        <v>143</v>
      </c>
      <c r="M238">
        <v>2.5</v>
      </c>
      <c r="N238">
        <v>1</v>
      </c>
      <c r="O238">
        <v>143</v>
      </c>
      <c r="P238">
        <v>2.5</v>
      </c>
      <c r="Q238">
        <v>1</v>
      </c>
      <c r="R238">
        <v>2.5</v>
      </c>
      <c r="S238">
        <v>4.5</v>
      </c>
      <c r="T238" s="1">
        <v>44580</v>
      </c>
      <c r="U238" t="str">
        <f t="shared" si="15"/>
        <v>Snapple Diet Tea - Lemon</v>
      </c>
      <c r="V238" t="str">
        <f t="shared" si="16"/>
        <v>Non Carbonated</v>
      </c>
      <c r="W238" t="s">
        <v>49</v>
      </c>
      <c r="X238" t="b">
        <f t="shared" si="18"/>
        <v>1</v>
      </c>
      <c r="Y238">
        <f t="shared" si="17"/>
        <v>2.5</v>
      </c>
      <c r="Z238" s="2">
        <f t="shared" si="19"/>
        <v>1.6666666666666667</v>
      </c>
      <c r="AA238" t="s">
        <v>75</v>
      </c>
      <c r="AB238" t="s">
        <v>76</v>
      </c>
      <c r="AD238" t="s">
        <v>109</v>
      </c>
      <c r="AE238" t="s">
        <v>227</v>
      </c>
      <c r="AF238">
        <v>2022</v>
      </c>
    </row>
    <row r="239" spans="1:32" x14ac:dyDescent="0.25">
      <c r="A239" t="s">
        <v>29</v>
      </c>
      <c r="B239" t="s">
        <v>67</v>
      </c>
      <c r="C239" t="s">
        <v>68</v>
      </c>
      <c r="D239" t="s">
        <v>69</v>
      </c>
      <c r="E239">
        <f>_xlfn.XLOOKUP(Table1[[#This Row],[Location]],'Location analysis'!A:A,'Location analysis'!B:B)</f>
        <v>40.435699999999997</v>
      </c>
      <c r="F239">
        <f>_xlfn.XLOOKUP(Table1[[#This Row],[Location]],'Location analysis'!A:A,'Location analysis'!C:C)</f>
        <v>-74.125200000000007</v>
      </c>
      <c r="G239" t="s">
        <v>81</v>
      </c>
      <c r="H239" t="s">
        <v>43</v>
      </c>
      <c r="I239">
        <v>14585462323</v>
      </c>
      <c r="J239" t="s">
        <v>226</v>
      </c>
      <c r="K239" t="s">
        <v>36</v>
      </c>
      <c r="L239">
        <v>134</v>
      </c>
      <c r="M239">
        <v>2</v>
      </c>
      <c r="N239">
        <v>1</v>
      </c>
      <c r="O239">
        <v>134</v>
      </c>
      <c r="P239">
        <v>2</v>
      </c>
      <c r="Q239">
        <v>1</v>
      </c>
      <c r="R239">
        <v>2</v>
      </c>
      <c r="S239">
        <v>4.5</v>
      </c>
      <c r="T239" s="1">
        <v>44580</v>
      </c>
      <c r="U239" t="str">
        <f t="shared" si="15"/>
        <v>KitKat - Crisp Wafers</v>
      </c>
      <c r="V239" t="str">
        <f t="shared" si="16"/>
        <v>Food</v>
      </c>
      <c r="W239" t="s">
        <v>43</v>
      </c>
      <c r="X239" t="b">
        <f t="shared" si="18"/>
        <v>1</v>
      </c>
      <c r="Y239">
        <f t="shared" si="17"/>
        <v>2</v>
      </c>
      <c r="Z239" s="2">
        <f t="shared" si="19"/>
        <v>1.3333333333333333</v>
      </c>
      <c r="AA239" t="s">
        <v>82</v>
      </c>
      <c r="AB239" t="s">
        <v>83</v>
      </c>
      <c r="AD239" t="s">
        <v>109</v>
      </c>
      <c r="AE239" t="s">
        <v>227</v>
      </c>
      <c r="AF239">
        <v>2022</v>
      </c>
    </row>
    <row r="240" spans="1:32" x14ac:dyDescent="0.25">
      <c r="A240" t="s">
        <v>29</v>
      </c>
      <c r="B240" t="s">
        <v>62</v>
      </c>
      <c r="C240" t="s">
        <v>63</v>
      </c>
      <c r="D240" t="s">
        <v>64</v>
      </c>
      <c r="E240">
        <f>_xlfn.XLOOKUP(Table1[[#This Row],[Location]],'Location analysis'!A:A,'Location analysis'!B:B)</f>
        <v>40.091900000000003</v>
      </c>
      <c r="F240">
        <f>_xlfn.XLOOKUP(Table1[[#This Row],[Location]],'Location analysis'!A:A,'Location analysis'!C:C)</f>
        <v>-74.358699999999999</v>
      </c>
      <c r="G240" t="s">
        <v>128</v>
      </c>
      <c r="H240" t="s">
        <v>43</v>
      </c>
      <c r="I240">
        <v>14585759160</v>
      </c>
      <c r="J240" t="s">
        <v>226</v>
      </c>
      <c r="K240" t="s">
        <v>51</v>
      </c>
      <c r="L240">
        <v>112</v>
      </c>
      <c r="M240">
        <v>1.5</v>
      </c>
      <c r="N240">
        <v>1</v>
      </c>
      <c r="O240">
        <v>112</v>
      </c>
      <c r="P240">
        <v>1.5</v>
      </c>
      <c r="Q240">
        <v>1</v>
      </c>
      <c r="R240">
        <v>1.5</v>
      </c>
      <c r="S240">
        <v>1.5</v>
      </c>
      <c r="T240" s="1">
        <v>44580</v>
      </c>
      <c r="U240" t="str">
        <f t="shared" si="15"/>
        <v>SunChips Multigrain - Salsa</v>
      </c>
      <c r="V240" t="str">
        <f t="shared" si="16"/>
        <v>Food</v>
      </c>
      <c r="W240" t="s">
        <v>43</v>
      </c>
      <c r="X240" t="b">
        <f t="shared" si="18"/>
        <v>1</v>
      </c>
      <c r="Y240">
        <f t="shared" si="17"/>
        <v>1.5</v>
      </c>
      <c r="Z240" s="2">
        <f t="shared" si="19"/>
        <v>1</v>
      </c>
      <c r="AA240" t="s">
        <v>129</v>
      </c>
      <c r="AB240" t="s">
        <v>130</v>
      </c>
      <c r="AD240" t="s">
        <v>109</v>
      </c>
      <c r="AE240" t="s">
        <v>227</v>
      </c>
      <c r="AF240">
        <v>2022</v>
      </c>
    </row>
    <row r="241" spans="1:32" x14ac:dyDescent="0.25">
      <c r="A241" t="s">
        <v>29</v>
      </c>
      <c r="B241" t="s">
        <v>62</v>
      </c>
      <c r="C241" t="s">
        <v>63</v>
      </c>
      <c r="D241" t="s">
        <v>64</v>
      </c>
      <c r="E241">
        <f>_xlfn.XLOOKUP(Table1[[#This Row],[Location]],'Location analysis'!A:A,'Location analysis'!B:B)</f>
        <v>40.091900000000003</v>
      </c>
      <c r="F241">
        <f>_xlfn.XLOOKUP(Table1[[#This Row],[Location]],'Location analysis'!A:A,'Location analysis'!C:C)</f>
        <v>-74.358699999999999</v>
      </c>
      <c r="G241" t="s">
        <v>231</v>
      </c>
      <c r="H241" t="s">
        <v>43</v>
      </c>
      <c r="I241">
        <v>14585860534</v>
      </c>
      <c r="J241" t="s">
        <v>226</v>
      </c>
      <c r="K241" t="s">
        <v>51</v>
      </c>
      <c r="L241">
        <v>122</v>
      </c>
      <c r="M241">
        <v>1.5</v>
      </c>
      <c r="N241">
        <v>1</v>
      </c>
      <c r="O241">
        <v>122</v>
      </c>
      <c r="P241">
        <v>1.5</v>
      </c>
      <c r="Q241">
        <v>1</v>
      </c>
      <c r="R241">
        <v>1.5</v>
      </c>
      <c r="S241">
        <v>1.5</v>
      </c>
      <c r="T241" s="1">
        <v>44580</v>
      </c>
      <c r="U241" t="str">
        <f t="shared" si="15"/>
        <v>Snyder's of Hanover Pretzel - Cheddar Cheese</v>
      </c>
      <c r="V241" t="str">
        <f t="shared" si="16"/>
        <v>Food</v>
      </c>
      <c r="W241" t="s">
        <v>43</v>
      </c>
      <c r="X241" t="b">
        <f t="shared" si="18"/>
        <v>1</v>
      </c>
      <c r="Y241">
        <f t="shared" si="17"/>
        <v>1.5</v>
      </c>
      <c r="Z241" s="2">
        <f t="shared" si="19"/>
        <v>1</v>
      </c>
      <c r="AA241" t="s">
        <v>232</v>
      </c>
      <c r="AB241" t="s">
        <v>233</v>
      </c>
      <c r="AD241" t="s">
        <v>109</v>
      </c>
      <c r="AE241" t="s">
        <v>227</v>
      </c>
      <c r="AF241">
        <v>2022</v>
      </c>
    </row>
    <row r="242" spans="1:32" x14ac:dyDescent="0.25">
      <c r="A242" t="s">
        <v>29</v>
      </c>
      <c r="B242" t="s">
        <v>67</v>
      </c>
      <c r="C242" t="s">
        <v>68</v>
      </c>
      <c r="D242" t="s">
        <v>69</v>
      </c>
      <c r="E242">
        <f>_xlfn.XLOOKUP(Table1[[#This Row],[Location]],'Location analysis'!A:A,'Location analysis'!B:B)</f>
        <v>40.435699999999997</v>
      </c>
      <c r="F242">
        <f>_xlfn.XLOOKUP(Table1[[#This Row],[Location]],'Location analysis'!A:A,'Location analysis'!C:C)</f>
        <v>-74.125200000000007</v>
      </c>
      <c r="G242" t="s">
        <v>185</v>
      </c>
      <c r="H242" t="s">
        <v>34</v>
      </c>
      <c r="I242">
        <v>14586259632</v>
      </c>
      <c r="J242" t="s">
        <v>226</v>
      </c>
      <c r="K242" t="s">
        <v>51</v>
      </c>
      <c r="L242">
        <v>148</v>
      </c>
      <c r="M242">
        <v>3</v>
      </c>
      <c r="N242">
        <v>1</v>
      </c>
      <c r="O242">
        <v>148</v>
      </c>
      <c r="P242">
        <v>3</v>
      </c>
      <c r="Q242">
        <v>1</v>
      </c>
      <c r="R242">
        <v>3</v>
      </c>
      <c r="S242">
        <v>3</v>
      </c>
      <c r="T242" s="1">
        <v>44580</v>
      </c>
      <c r="U242" t="str">
        <f t="shared" si="15"/>
        <v>Red Bull - Original</v>
      </c>
      <c r="V242" t="str">
        <f t="shared" si="16"/>
        <v>Carbonated</v>
      </c>
      <c r="W242" t="s">
        <v>34</v>
      </c>
      <c r="X242" t="b">
        <f t="shared" si="18"/>
        <v>1</v>
      </c>
      <c r="Y242">
        <f t="shared" si="17"/>
        <v>3</v>
      </c>
      <c r="Z242" s="2">
        <f t="shared" si="19"/>
        <v>2</v>
      </c>
      <c r="AA242" t="s">
        <v>37</v>
      </c>
      <c r="AB242" t="s">
        <v>150</v>
      </c>
      <c r="AD242" t="s">
        <v>109</v>
      </c>
      <c r="AE242" t="s">
        <v>227</v>
      </c>
      <c r="AF242">
        <v>2022</v>
      </c>
    </row>
    <row r="243" spans="1:32" x14ac:dyDescent="0.25">
      <c r="A243" t="s">
        <v>29</v>
      </c>
      <c r="B243" t="s">
        <v>67</v>
      </c>
      <c r="C243" t="s">
        <v>68</v>
      </c>
      <c r="D243" t="s">
        <v>69</v>
      </c>
      <c r="E243">
        <f>_xlfn.XLOOKUP(Table1[[#This Row],[Location]],'Location analysis'!A:A,'Location analysis'!B:B)</f>
        <v>40.435699999999997</v>
      </c>
      <c r="F243">
        <f>_xlfn.XLOOKUP(Table1[[#This Row],[Location]],'Location analysis'!A:A,'Location analysis'!C:C)</f>
        <v>-74.125200000000007</v>
      </c>
      <c r="G243" t="s">
        <v>185</v>
      </c>
      <c r="H243" t="s">
        <v>34</v>
      </c>
      <c r="I243">
        <v>14586263593</v>
      </c>
      <c r="J243" t="s">
        <v>226</v>
      </c>
      <c r="K243" t="s">
        <v>51</v>
      </c>
      <c r="L243">
        <v>148</v>
      </c>
      <c r="M243">
        <v>3</v>
      </c>
      <c r="N243">
        <v>1</v>
      </c>
      <c r="O243">
        <v>148</v>
      </c>
      <c r="P243">
        <v>3</v>
      </c>
      <c r="Q243">
        <v>1</v>
      </c>
      <c r="R243">
        <v>3</v>
      </c>
      <c r="S243">
        <v>3</v>
      </c>
      <c r="T243" s="1">
        <v>44580</v>
      </c>
      <c r="U243" t="str">
        <f t="shared" si="15"/>
        <v>Red Bull - Original</v>
      </c>
      <c r="V243" t="str">
        <f t="shared" si="16"/>
        <v>Carbonated</v>
      </c>
      <c r="W243" t="s">
        <v>34</v>
      </c>
      <c r="X243" t="b">
        <f t="shared" si="18"/>
        <v>1</v>
      </c>
      <c r="Y243">
        <f t="shared" si="17"/>
        <v>3</v>
      </c>
      <c r="Z243" s="2">
        <f t="shared" si="19"/>
        <v>2</v>
      </c>
      <c r="AA243" t="s">
        <v>37</v>
      </c>
      <c r="AB243" t="s">
        <v>150</v>
      </c>
      <c r="AD243" t="s">
        <v>109</v>
      </c>
      <c r="AE243" t="s">
        <v>227</v>
      </c>
      <c r="AF243">
        <v>2022</v>
      </c>
    </row>
    <row r="244" spans="1:32" x14ac:dyDescent="0.25">
      <c r="A244" t="s">
        <v>29</v>
      </c>
      <c r="B244" t="s">
        <v>67</v>
      </c>
      <c r="C244" t="s">
        <v>68</v>
      </c>
      <c r="D244" t="s">
        <v>69</v>
      </c>
      <c r="E244">
        <f>_xlfn.XLOOKUP(Table1[[#This Row],[Location]],'Location analysis'!A:A,'Location analysis'!B:B)</f>
        <v>40.435699999999997</v>
      </c>
      <c r="F244">
        <f>_xlfn.XLOOKUP(Table1[[#This Row],[Location]],'Location analysis'!A:A,'Location analysis'!C:C)</f>
        <v>-74.125200000000007</v>
      </c>
      <c r="G244" t="s">
        <v>126</v>
      </c>
      <c r="H244" t="s">
        <v>43</v>
      </c>
      <c r="I244">
        <v>14586269063</v>
      </c>
      <c r="J244" t="s">
        <v>226</v>
      </c>
      <c r="K244" t="s">
        <v>51</v>
      </c>
      <c r="L244">
        <v>120</v>
      </c>
      <c r="M244">
        <v>1.5</v>
      </c>
      <c r="N244">
        <v>1</v>
      </c>
      <c r="O244">
        <v>120</v>
      </c>
      <c r="P244">
        <v>1.5</v>
      </c>
      <c r="Q244">
        <v>1</v>
      </c>
      <c r="R244">
        <v>1.5</v>
      </c>
      <c r="S244">
        <v>1.5</v>
      </c>
      <c r="T244" s="1">
        <v>44580</v>
      </c>
      <c r="U244" t="str">
        <f t="shared" si="15"/>
        <v>Mini Chips Ahoy</v>
      </c>
      <c r="V244" t="str">
        <f t="shared" si="16"/>
        <v>Food</v>
      </c>
      <c r="W244" t="s">
        <v>43</v>
      </c>
      <c r="X244" t="b">
        <f t="shared" si="18"/>
        <v>1</v>
      </c>
      <c r="Y244">
        <f t="shared" si="17"/>
        <v>1.5</v>
      </c>
      <c r="Z244" s="2">
        <f t="shared" si="19"/>
        <v>1</v>
      </c>
      <c r="AA244" t="s">
        <v>126</v>
      </c>
      <c r="AD244" t="s">
        <v>109</v>
      </c>
      <c r="AE244" t="s">
        <v>227</v>
      </c>
      <c r="AF244">
        <v>2022</v>
      </c>
    </row>
    <row r="245" spans="1:32" x14ac:dyDescent="0.25">
      <c r="A245" t="s">
        <v>29</v>
      </c>
      <c r="B245" t="s">
        <v>67</v>
      </c>
      <c r="C245" t="s">
        <v>68</v>
      </c>
      <c r="D245" t="s">
        <v>69</v>
      </c>
      <c r="E245">
        <f>_xlfn.XLOOKUP(Table1[[#This Row],[Location]],'Location analysis'!A:A,'Location analysis'!B:B)</f>
        <v>40.435699999999997</v>
      </c>
      <c r="F245">
        <f>_xlfn.XLOOKUP(Table1[[#This Row],[Location]],'Location analysis'!A:A,'Location analysis'!C:C)</f>
        <v>-74.125200000000007</v>
      </c>
      <c r="G245" t="s">
        <v>156</v>
      </c>
      <c r="H245" t="s">
        <v>43</v>
      </c>
      <c r="I245">
        <v>14586276662</v>
      </c>
      <c r="J245" t="s">
        <v>226</v>
      </c>
      <c r="K245" t="s">
        <v>51</v>
      </c>
      <c r="L245">
        <v>114</v>
      </c>
      <c r="M245">
        <v>1.5</v>
      </c>
      <c r="N245">
        <v>1</v>
      </c>
      <c r="O245">
        <v>114</v>
      </c>
      <c r="P245">
        <v>1.5</v>
      </c>
      <c r="Q245">
        <v>1</v>
      </c>
      <c r="R245">
        <v>1.5</v>
      </c>
      <c r="S245">
        <v>1.5</v>
      </c>
      <c r="T245" s="1">
        <v>44580</v>
      </c>
      <c r="U245" t="str">
        <f t="shared" si="15"/>
        <v>Good Health Veggie Stix - Sea Salt</v>
      </c>
      <c r="V245" t="str">
        <f t="shared" si="16"/>
        <v>Food</v>
      </c>
      <c r="W245" t="s">
        <v>43</v>
      </c>
      <c r="X245" t="b">
        <f t="shared" si="18"/>
        <v>1</v>
      </c>
      <c r="Y245">
        <f t="shared" si="17"/>
        <v>1.5</v>
      </c>
      <c r="Z245" s="2">
        <f t="shared" si="19"/>
        <v>1</v>
      </c>
      <c r="AA245" t="s">
        <v>117</v>
      </c>
      <c r="AB245" t="s">
        <v>157</v>
      </c>
      <c r="AD245" t="s">
        <v>109</v>
      </c>
      <c r="AE245" t="s">
        <v>227</v>
      </c>
      <c r="AF245">
        <v>2022</v>
      </c>
    </row>
    <row r="246" spans="1:32" x14ac:dyDescent="0.25">
      <c r="A246" t="s">
        <v>29</v>
      </c>
      <c r="B246" t="s">
        <v>67</v>
      </c>
      <c r="C246" t="s">
        <v>68</v>
      </c>
      <c r="D246" t="s">
        <v>69</v>
      </c>
      <c r="E246">
        <f>_xlfn.XLOOKUP(Table1[[#This Row],[Location]],'Location analysis'!A:A,'Location analysis'!B:B)</f>
        <v>40.435699999999997</v>
      </c>
      <c r="F246">
        <f>_xlfn.XLOOKUP(Table1[[#This Row],[Location]],'Location analysis'!A:A,'Location analysis'!C:C)</f>
        <v>-74.125200000000007</v>
      </c>
      <c r="G246" t="s">
        <v>70</v>
      </c>
      <c r="H246" t="s">
        <v>34</v>
      </c>
      <c r="I246">
        <v>14586751849</v>
      </c>
      <c r="J246" t="s">
        <v>226</v>
      </c>
      <c r="K246" t="s">
        <v>51</v>
      </c>
      <c r="L246">
        <v>144</v>
      </c>
      <c r="M246">
        <v>3</v>
      </c>
      <c r="N246">
        <v>1</v>
      </c>
      <c r="O246">
        <v>144</v>
      </c>
      <c r="P246">
        <v>3</v>
      </c>
      <c r="Q246">
        <v>1</v>
      </c>
      <c r="R246">
        <v>3</v>
      </c>
      <c r="S246">
        <v>3</v>
      </c>
      <c r="T246" s="1">
        <v>44580</v>
      </c>
      <c r="U246" t="str">
        <f t="shared" si="15"/>
        <v>Monster Energy Original</v>
      </c>
      <c r="V246" t="str">
        <f t="shared" si="16"/>
        <v>Carbonated</v>
      </c>
      <c r="W246" t="s">
        <v>34</v>
      </c>
      <c r="X246" t="b">
        <f t="shared" si="18"/>
        <v>1</v>
      </c>
      <c r="Y246">
        <f t="shared" si="17"/>
        <v>3</v>
      </c>
      <c r="Z246" s="2">
        <f t="shared" si="19"/>
        <v>2</v>
      </c>
      <c r="AA246" t="s">
        <v>70</v>
      </c>
      <c r="AD246" t="s">
        <v>109</v>
      </c>
      <c r="AE246" t="s">
        <v>227</v>
      </c>
      <c r="AF246">
        <v>2022</v>
      </c>
    </row>
    <row r="247" spans="1:32" x14ac:dyDescent="0.25">
      <c r="A247" t="s">
        <v>29</v>
      </c>
      <c r="B247" t="s">
        <v>67</v>
      </c>
      <c r="C247" t="s">
        <v>68</v>
      </c>
      <c r="D247" t="s">
        <v>69</v>
      </c>
      <c r="E247">
        <f>_xlfn.XLOOKUP(Table1[[#This Row],[Location]],'Location analysis'!A:A,'Location analysis'!B:B)</f>
        <v>40.435699999999997</v>
      </c>
      <c r="F247">
        <f>_xlfn.XLOOKUP(Table1[[#This Row],[Location]],'Location analysis'!A:A,'Location analysis'!C:C)</f>
        <v>-74.125200000000007</v>
      </c>
      <c r="G247" t="s">
        <v>156</v>
      </c>
      <c r="H247" t="s">
        <v>43</v>
      </c>
      <c r="I247">
        <v>14586752910</v>
      </c>
      <c r="J247" t="s">
        <v>226</v>
      </c>
      <c r="K247" t="s">
        <v>51</v>
      </c>
      <c r="L247">
        <v>114</v>
      </c>
      <c r="M247">
        <v>1.5</v>
      </c>
      <c r="N247">
        <v>1</v>
      </c>
      <c r="O247">
        <v>114</v>
      </c>
      <c r="P247">
        <v>1.5</v>
      </c>
      <c r="Q247">
        <v>1</v>
      </c>
      <c r="R247">
        <v>1.5</v>
      </c>
      <c r="S247">
        <v>1.5</v>
      </c>
      <c r="T247" s="1">
        <v>44580</v>
      </c>
      <c r="U247" t="str">
        <f t="shared" si="15"/>
        <v>Good Health Veggie Stix - Sea Salt</v>
      </c>
      <c r="V247" t="str">
        <f t="shared" si="16"/>
        <v>Food</v>
      </c>
      <c r="W247" t="s">
        <v>43</v>
      </c>
      <c r="X247" t="b">
        <f t="shared" si="18"/>
        <v>1</v>
      </c>
      <c r="Y247">
        <f t="shared" si="17"/>
        <v>1.5</v>
      </c>
      <c r="Z247" s="2">
        <f t="shared" si="19"/>
        <v>1</v>
      </c>
      <c r="AA247" t="s">
        <v>117</v>
      </c>
      <c r="AB247" t="s">
        <v>157</v>
      </c>
      <c r="AD247" t="s">
        <v>109</v>
      </c>
      <c r="AE247" t="s">
        <v>227</v>
      </c>
      <c r="AF247">
        <v>2022</v>
      </c>
    </row>
    <row r="248" spans="1:32" x14ac:dyDescent="0.25">
      <c r="A248" t="s">
        <v>29</v>
      </c>
      <c r="B248" t="s">
        <v>67</v>
      </c>
      <c r="C248" t="s">
        <v>68</v>
      </c>
      <c r="D248" t="s">
        <v>69</v>
      </c>
      <c r="E248">
        <f>_xlfn.XLOOKUP(Table1[[#This Row],[Location]],'Location analysis'!A:A,'Location analysis'!B:B)</f>
        <v>40.435699999999997</v>
      </c>
      <c r="F248">
        <f>_xlfn.XLOOKUP(Table1[[#This Row],[Location]],'Location analysis'!A:A,'Location analysis'!C:C)</f>
        <v>-74.125200000000007</v>
      </c>
      <c r="G248" t="s">
        <v>156</v>
      </c>
      <c r="H248" t="s">
        <v>43</v>
      </c>
      <c r="I248">
        <v>14586762557</v>
      </c>
      <c r="J248" t="s">
        <v>226</v>
      </c>
      <c r="K248" t="s">
        <v>51</v>
      </c>
      <c r="L248">
        <v>114</v>
      </c>
      <c r="M248">
        <v>1.5</v>
      </c>
      <c r="N248">
        <v>1</v>
      </c>
      <c r="O248">
        <v>114</v>
      </c>
      <c r="P248">
        <v>1.5</v>
      </c>
      <c r="Q248">
        <v>1</v>
      </c>
      <c r="R248">
        <v>1.5</v>
      </c>
      <c r="S248">
        <v>1.5</v>
      </c>
      <c r="T248" s="1">
        <v>44580</v>
      </c>
      <c r="U248" t="str">
        <f t="shared" si="15"/>
        <v>Good Health Veggie Stix - Sea Salt</v>
      </c>
      <c r="V248" t="str">
        <f t="shared" si="16"/>
        <v>Food</v>
      </c>
      <c r="W248" t="s">
        <v>43</v>
      </c>
      <c r="X248" t="b">
        <f t="shared" si="18"/>
        <v>1</v>
      </c>
      <c r="Y248">
        <f t="shared" si="17"/>
        <v>1.5</v>
      </c>
      <c r="Z248" s="2">
        <f t="shared" si="19"/>
        <v>1</v>
      </c>
      <c r="AA248" t="s">
        <v>117</v>
      </c>
      <c r="AB248" t="s">
        <v>157</v>
      </c>
      <c r="AD248" t="s">
        <v>109</v>
      </c>
      <c r="AE248" t="s">
        <v>227</v>
      </c>
      <c r="AF248">
        <v>2022</v>
      </c>
    </row>
    <row r="249" spans="1:32" x14ac:dyDescent="0.25">
      <c r="A249" t="s">
        <v>29</v>
      </c>
      <c r="B249" t="s">
        <v>67</v>
      </c>
      <c r="C249" t="s">
        <v>68</v>
      </c>
      <c r="D249" t="s">
        <v>69</v>
      </c>
      <c r="E249">
        <f>_xlfn.XLOOKUP(Table1[[#This Row],[Location]],'Location analysis'!A:A,'Location analysis'!B:B)</f>
        <v>40.435699999999997</v>
      </c>
      <c r="F249">
        <f>_xlfn.XLOOKUP(Table1[[#This Row],[Location]],'Location analysis'!A:A,'Location analysis'!C:C)</f>
        <v>-74.125200000000007</v>
      </c>
      <c r="G249" t="s">
        <v>74</v>
      </c>
      <c r="H249" t="s">
        <v>49</v>
      </c>
      <c r="I249">
        <v>14586856790</v>
      </c>
      <c r="J249" t="s">
        <v>226</v>
      </c>
      <c r="K249" t="s">
        <v>51</v>
      </c>
      <c r="L249">
        <v>143</v>
      </c>
      <c r="M249">
        <v>2.5</v>
      </c>
      <c r="N249">
        <v>1</v>
      </c>
      <c r="O249">
        <v>143</v>
      </c>
      <c r="P249">
        <v>2.5</v>
      </c>
      <c r="Q249">
        <v>1</v>
      </c>
      <c r="R249">
        <v>2.5</v>
      </c>
      <c r="S249">
        <v>2.5</v>
      </c>
      <c r="T249" s="1">
        <v>44580</v>
      </c>
      <c r="U249" t="str">
        <f t="shared" si="15"/>
        <v>Snapple Diet Tea - Lemon</v>
      </c>
      <c r="V249" t="str">
        <f t="shared" si="16"/>
        <v>Non Carbonated</v>
      </c>
      <c r="W249" t="s">
        <v>49</v>
      </c>
      <c r="X249" t="b">
        <f t="shared" si="18"/>
        <v>1</v>
      </c>
      <c r="Y249">
        <f t="shared" si="17"/>
        <v>2.5</v>
      </c>
      <c r="Z249" s="2">
        <f t="shared" si="19"/>
        <v>1.6666666666666667</v>
      </c>
      <c r="AA249" t="s">
        <v>75</v>
      </c>
      <c r="AB249" t="s">
        <v>76</v>
      </c>
      <c r="AD249" t="s">
        <v>109</v>
      </c>
      <c r="AE249" t="s">
        <v>227</v>
      </c>
      <c r="AF249">
        <v>2022</v>
      </c>
    </row>
    <row r="250" spans="1:32" x14ac:dyDescent="0.25">
      <c r="A250" t="s">
        <v>29</v>
      </c>
      <c r="B250" t="s">
        <v>67</v>
      </c>
      <c r="C250" t="s">
        <v>68</v>
      </c>
      <c r="D250" t="s">
        <v>69</v>
      </c>
      <c r="E250">
        <f>_xlfn.XLOOKUP(Table1[[#This Row],[Location]],'Location analysis'!A:A,'Location analysis'!B:B)</f>
        <v>40.435699999999997</v>
      </c>
      <c r="F250">
        <f>_xlfn.XLOOKUP(Table1[[#This Row],[Location]],'Location analysis'!A:A,'Location analysis'!C:C)</f>
        <v>-74.125200000000007</v>
      </c>
      <c r="G250" t="s">
        <v>191</v>
      </c>
      <c r="H250" t="s">
        <v>43</v>
      </c>
      <c r="I250">
        <v>14586862293</v>
      </c>
      <c r="J250" t="s">
        <v>226</v>
      </c>
      <c r="K250" t="s">
        <v>51</v>
      </c>
      <c r="L250">
        <v>123</v>
      </c>
      <c r="M250">
        <v>1.5</v>
      </c>
      <c r="N250">
        <v>1</v>
      </c>
      <c r="O250">
        <v>123</v>
      </c>
      <c r="P250">
        <v>1.5</v>
      </c>
      <c r="Q250">
        <v>1</v>
      </c>
      <c r="R250">
        <v>1.5</v>
      </c>
      <c r="S250">
        <v>1.5</v>
      </c>
      <c r="T250" s="1">
        <v>44580</v>
      </c>
      <c r="U250" t="str">
        <f t="shared" si="15"/>
        <v>Ritz Bits Cheese</v>
      </c>
      <c r="V250" t="str">
        <f t="shared" si="16"/>
        <v>Food</v>
      </c>
      <c r="W250" t="s">
        <v>43</v>
      </c>
      <c r="X250" t="b">
        <f t="shared" si="18"/>
        <v>1</v>
      </c>
      <c r="Y250">
        <f t="shared" si="17"/>
        <v>1.5</v>
      </c>
      <c r="Z250" s="2">
        <f t="shared" si="19"/>
        <v>1</v>
      </c>
      <c r="AA250" t="s">
        <v>191</v>
      </c>
      <c r="AD250" t="s">
        <v>109</v>
      </c>
      <c r="AE250" t="s">
        <v>227</v>
      </c>
      <c r="AF250">
        <v>2022</v>
      </c>
    </row>
    <row r="251" spans="1:32" x14ac:dyDescent="0.25">
      <c r="A251" t="s">
        <v>29</v>
      </c>
      <c r="B251" t="s">
        <v>30</v>
      </c>
      <c r="C251" t="s">
        <v>31</v>
      </c>
      <c r="D251" t="s">
        <v>32</v>
      </c>
      <c r="E251">
        <f>_xlfn.XLOOKUP(Table1[[#This Row],[Location]],'Location analysis'!A:A,'Location analysis'!B:B)</f>
        <v>40.423690999999998</v>
      </c>
      <c r="F251">
        <f>_xlfn.XLOOKUP(Table1[[#This Row],[Location]],'Location analysis'!A:A,'Location analysis'!C:C)</f>
        <v>-74.380831999999998</v>
      </c>
      <c r="G251" t="s">
        <v>70</v>
      </c>
      <c r="H251" t="s">
        <v>34</v>
      </c>
      <c r="I251">
        <v>14587004565</v>
      </c>
      <c r="J251" t="s">
        <v>226</v>
      </c>
      <c r="K251" t="s">
        <v>36</v>
      </c>
      <c r="L251">
        <v>146</v>
      </c>
      <c r="M251">
        <v>3</v>
      </c>
      <c r="N251">
        <v>1</v>
      </c>
      <c r="O251">
        <v>146</v>
      </c>
      <c r="P251">
        <v>3</v>
      </c>
      <c r="Q251">
        <v>1</v>
      </c>
      <c r="R251">
        <v>3</v>
      </c>
      <c r="S251">
        <v>3</v>
      </c>
      <c r="T251" s="1">
        <v>44580</v>
      </c>
      <c r="U251" t="str">
        <f t="shared" si="15"/>
        <v>Monster Energy Original</v>
      </c>
      <c r="V251" t="str">
        <f t="shared" si="16"/>
        <v>Carbonated</v>
      </c>
      <c r="W251" t="s">
        <v>34</v>
      </c>
      <c r="X251" t="b">
        <f t="shared" si="18"/>
        <v>1</v>
      </c>
      <c r="Y251">
        <f t="shared" si="17"/>
        <v>3</v>
      </c>
      <c r="Z251" s="2">
        <f t="shared" si="19"/>
        <v>2</v>
      </c>
      <c r="AA251" t="s">
        <v>70</v>
      </c>
      <c r="AD251" t="s">
        <v>109</v>
      </c>
      <c r="AE251" t="s">
        <v>227</v>
      </c>
      <c r="AF251">
        <v>2022</v>
      </c>
    </row>
    <row r="252" spans="1:32" x14ac:dyDescent="0.25">
      <c r="A252" t="s">
        <v>29</v>
      </c>
      <c r="B252" t="s">
        <v>67</v>
      </c>
      <c r="C252" t="s">
        <v>68</v>
      </c>
      <c r="D252" t="s">
        <v>69</v>
      </c>
      <c r="E252">
        <f>_xlfn.XLOOKUP(Table1[[#This Row],[Location]],'Location analysis'!A:A,'Location analysis'!B:B)</f>
        <v>40.435699999999997</v>
      </c>
      <c r="F252">
        <f>_xlfn.XLOOKUP(Table1[[#This Row],[Location]],'Location analysis'!A:A,'Location analysis'!C:C)</f>
        <v>-74.125200000000007</v>
      </c>
      <c r="G252" t="s">
        <v>160</v>
      </c>
      <c r="H252" t="s">
        <v>49</v>
      </c>
      <c r="I252">
        <v>14587142298</v>
      </c>
      <c r="J252" t="s">
        <v>226</v>
      </c>
      <c r="K252" t="s">
        <v>51</v>
      </c>
      <c r="L252">
        <v>145</v>
      </c>
      <c r="M252">
        <v>2.5</v>
      </c>
      <c r="N252">
        <v>1</v>
      </c>
      <c r="O252">
        <v>145</v>
      </c>
      <c r="P252">
        <v>2.5</v>
      </c>
      <c r="Q252">
        <v>1</v>
      </c>
      <c r="R252">
        <v>2.5</v>
      </c>
      <c r="S252">
        <v>2.5</v>
      </c>
      <c r="T252" s="1">
        <v>44580</v>
      </c>
      <c r="U252" t="str">
        <f t="shared" si="15"/>
        <v>Snapple Diet Tea - Peach Tea</v>
      </c>
      <c r="V252" t="str">
        <f t="shared" si="16"/>
        <v>Non Carbonated</v>
      </c>
      <c r="W252" t="s">
        <v>49</v>
      </c>
      <c r="X252" t="b">
        <f t="shared" si="18"/>
        <v>1</v>
      </c>
      <c r="Y252">
        <f t="shared" si="17"/>
        <v>2.5</v>
      </c>
      <c r="Z252" s="2">
        <f t="shared" si="19"/>
        <v>1.6666666666666667</v>
      </c>
      <c r="AA252" t="s">
        <v>75</v>
      </c>
      <c r="AB252" t="s">
        <v>161</v>
      </c>
      <c r="AD252" t="s">
        <v>109</v>
      </c>
      <c r="AE252" t="s">
        <v>227</v>
      </c>
      <c r="AF252">
        <v>2022</v>
      </c>
    </row>
    <row r="253" spans="1:32" x14ac:dyDescent="0.25">
      <c r="A253" t="s">
        <v>29</v>
      </c>
      <c r="B253" t="s">
        <v>67</v>
      </c>
      <c r="C253" t="s">
        <v>68</v>
      </c>
      <c r="D253" t="s">
        <v>69</v>
      </c>
      <c r="E253">
        <f>_xlfn.XLOOKUP(Table1[[#This Row],[Location]],'Location analysis'!A:A,'Location analysis'!B:B)</f>
        <v>40.435699999999997</v>
      </c>
      <c r="F253">
        <f>_xlfn.XLOOKUP(Table1[[#This Row],[Location]],'Location analysis'!A:A,'Location analysis'!C:C)</f>
        <v>-74.125200000000007</v>
      </c>
      <c r="G253" t="s">
        <v>74</v>
      </c>
      <c r="H253" t="s">
        <v>49</v>
      </c>
      <c r="I253">
        <v>14587207212</v>
      </c>
      <c r="J253" t="s">
        <v>226</v>
      </c>
      <c r="K253" t="s">
        <v>51</v>
      </c>
      <c r="L253">
        <v>143</v>
      </c>
      <c r="M253">
        <v>2.5</v>
      </c>
      <c r="N253">
        <v>1</v>
      </c>
      <c r="O253">
        <v>143</v>
      </c>
      <c r="P253">
        <v>2.5</v>
      </c>
      <c r="Q253">
        <v>1</v>
      </c>
      <c r="R253">
        <v>2.5</v>
      </c>
      <c r="S253">
        <v>2.5</v>
      </c>
      <c r="T253" s="1">
        <v>44580</v>
      </c>
      <c r="U253" t="str">
        <f t="shared" si="15"/>
        <v>Snapple Diet Tea - Lemon</v>
      </c>
      <c r="V253" t="str">
        <f t="shared" si="16"/>
        <v>Non Carbonated</v>
      </c>
      <c r="W253" t="s">
        <v>49</v>
      </c>
      <c r="X253" t="b">
        <f t="shared" si="18"/>
        <v>1</v>
      </c>
      <c r="Y253">
        <f t="shared" si="17"/>
        <v>2.5</v>
      </c>
      <c r="Z253" s="2">
        <f t="shared" si="19"/>
        <v>1.6666666666666667</v>
      </c>
      <c r="AA253" t="s">
        <v>75</v>
      </c>
      <c r="AB253" t="s">
        <v>76</v>
      </c>
      <c r="AD253" t="s">
        <v>109</v>
      </c>
      <c r="AE253" t="s">
        <v>227</v>
      </c>
      <c r="AF253">
        <v>2022</v>
      </c>
    </row>
    <row r="254" spans="1:32" x14ac:dyDescent="0.25">
      <c r="A254" t="s">
        <v>29</v>
      </c>
      <c r="B254" t="s">
        <v>67</v>
      </c>
      <c r="C254" t="s">
        <v>68</v>
      </c>
      <c r="D254" t="s">
        <v>69</v>
      </c>
      <c r="E254">
        <f>_xlfn.XLOOKUP(Table1[[#This Row],[Location]],'Location analysis'!A:A,'Location analysis'!B:B)</f>
        <v>40.435699999999997</v>
      </c>
      <c r="F254">
        <f>_xlfn.XLOOKUP(Table1[[#This Row],[Location]],'Location analysis'!A:A,'Location analysis'!C:C)</f>
        <v>-74.125200000000007</v>
      </c>
      <c r="G254" t="s">
        <v>185</v>
      </c>
      <c r="H254" t="s">
        <v>34</v>
      </c>
      <c r="I254">
        <v>14587233543</v>
      </c>
      <c r="J254" t="s">
        <v>226</v>
      </c>
      <c r="K254" t="s">
        <v>51</v>
      </c>
      <c r="L254">
        <v>148</v>
      </c>
      <c r="M254">
        <v>3</v>
      </c>
      <c r="N254">
        <v>1</v>
      </c>
      <c r="O254">
        <v>148</v>
      </c>
      <c r="P254">
        <v>3</v>
      </c>
      <c r="Q254">
        <v>1</v>
      </c>
      <c r="R254">
        <v>3</v>
      </c>
      <c r="S254">
        <v>3</v>
      </c>
      <c r="T254" s="1">
        <v>44580</v>
      </c>
      <c r="U254" t="str">
        <f t="shared" si="15"/>
        <v>Red Bull - Original</v>
      </c>
      <c r="V254" t="str">
        <f t="shared" si="16"/>
        <v>Carbonated</v>
      </c>
      <c r="W254" t="s">
        <v>34</v>
      </c>
      <c r="X254" t="b">
        <f t="shared" si="18"/>
        <v>1</v>
      </c>
      <c r="Y254">
        <f t="shared" si="17"/>
        <v>3</v>
      </c>
      <c r="Z254" s="2">
        <f t="shared" si="19"/>
        <v>2</v>
      </c>
      <c r="AA254" t="s">
        <v>37</v>
      </c>
      <c r="AB254" t="s">
        <v>150</v>
      </c>
      <c r="AD254" t="s">
        <v>109</v>
      </c>
      <c r="AE254" t="s">
        <v>227</v>
      </c>
      <c r="AF254">
        <v>2022</v>
      </c>
    </row>
    <row r="255" spans="1:32" x14ac:dyDescent="0.25">
      <c r="A255" t="s">
        <v>29</v>
      </c>
      <c r="B255" t="s">
        <v>67</v>
      </c>
      <c r="C255" t="s">
        <v>68</v>
      </c>
      <c r="D255" t="s">
        <v>69</v>
      </c>
      <c r="E255">
        <f>_xlfn.XLOOKUP(Table1[[#This Row],[Location]],'Location analysis'!A:A,'Location analysis'!B:B)</f>
        <v>40.435699999999997</v>
      </c>
      <c r="F255">
        <f>_xlfn.XLOOKUP(Table1[[#This Row],[Location]],'Location analysis'!A:A,'Location analysis'!C:C)</f>
        <v>-74.125200000000007</v>
      </c>
      <c r="G255" t="s">
        <v>160</v>
      </c>
      <c r="H255" t="s">
        <v>49</v>
      </c>
      <c r="I255">
        <v>14587250057</v>
      </c>
      <c r="J255" t="s">
        <v>226</v>
      </c>
      <c r="K255" t="s">
        <v>51</v>
      </c>
      <c r="L255">
        <v>145</v>
      </c>
      <c r="M255">
        <v>2.5</v>
      </c>
      <c r="N255">
        <v>1</v>
      </c>
      <c r="O255">
        <v>145</v>
      </c>
      <c r="P255">
        <v>2.5</v>
      </c>
      <c r="Q255">
        <v>1</v>
      </c>
      <c r="R255">
        <v>2.5</v>
      </c>
      <c r="S255">
        <v>2.5</v>
      </c>
      <c r="T255" s="1">
        <v>44580</v>
      </c>
      <c r="U255" t="str">
        <f t="shared" si="15"/>
        <v>Snapple Diet Tea - Peach Tea</v>
      </c>
      <c r="V255" t="str">
        <f t="shared" si="16"/>
        <v>Non Carbonated</v>
      </c>
      <c r="W255" t="s">
        <v>49</v>
      </c>
      <c r="X255" t="b">
        <f t="shared" si="18"/>
        <v>1</v>
      </c>
      <c r="Y255">
        <f t="shared" si="17"/>
        <v>2.5</v>
      </c>
      <c r="Z255" s="2">
        <f t="shared" si="19"/>
        <v>1.6666666666666667</v>
      </c>
      <c r="AA255" t="s">
        <v>75</v>
      </c>
      <c r="AB255" t="s">
        <v>161</v>
      </c>
      <c r="AD255" t="s">
        <v>109</v>
      </c>
      <c r="AE255" t="s">
        <v>227</v>
      </c>
      <c r="AF255">
        <v>2022</v>
      </c>
    </row>
    <row r="256" spans="1:32" x14ac:dyDescent="0.25">
      <c r="A256" t="s">
        <v>29</v>
      </c>
      <c r="B256" t="s">
        <v>30</v>
      </c>
      <c r="C256" t="s">
        <v>31</v>
      </c>
      <c r="D256" t="s">
        <v>32</v>
      </c>
      <c r="E256">
        <f>_xlfn.XLOOKUP(Table1[[#This Row],[Location]],'Location analysis'!A:A,'Location analysis'!B:B)</f>
        <v>40.423690999999998</v>
      </c>
      <c r="F256">
        <f>_xlfn.XLOOKUP(Table1[[#This Row],[Location]],'Location analysis'!A:A,'Location analysis'!C:C)</f>
        <v>-74.380831999999998</v>
      </c>
      <c r="G256" t="s">
        <v>42</v>
      </c>
      <c r="H256" t="s">
        <v>43</v>
      </c>
      <c r="I256">
        <v>14587309185</v>
      </c>
      <c r="J256" t="s">
        <v>226</v>
      </c>
      <c r="K256" t="s">
        <v>51</v>
      </c>
      <c r="L256">
        <v>123</v>
      </c>
      <c r="M256">
        <v>1.5</v>
      </c>
      <c r="N256">
        <v>1</v>
      </c>
      <c r="O256">
        <v>123</v>
      </c>
      <c r="P256">
        <v>1.5</v>
      </c>
      <c r="Q256">
        <v>1</v>
      </c>
      <c r="R256">
        <v>1.5</v>
      </c>
      <c r="S256">
        <v>1.5</v>
      </c>
      <c r="T256" s="1">
        <v>44580</v>
      </c>
      <c r="U256" t="str">
        <f t="shared" si="15"/>
        <v>Takis - Hot Chilli Pepper &amp; Lime</v>
      </c>
      <c r="V256" t="str">
        <f t="shared" si="16"/>
        <v>Food</v>
      </c>
      <c r="W256" t="s">
        <v>43</v>
      </c>
      <c r="X256" t="b">
        <f t="shared" si="18"/>
        <v>1</v>
      </c>
      <c r="Y256">
        <f t="shared" si="17"/>
        <v>1.5</v>
      </c>
      <c r="Z256" s="2">
        <f t="shared" si="19"/>
        <v>1</v>
      </c>
      <c r="AA256" t="s">
        <v>44</v>
      </c>
      <c r="AB256" t="s">
        <v>45</v>
      </c>
      <c r="AD256" t="s">
        <v>109</v>
      </c>
      <c r="AE256" t="s">
        <v>227</v>
      </c>
      <c r="AF256">
        <v>2022</v>
      </c>
    </row>
    <row r="257" spans="1:32" x14ac:dyDescent="0.25">
      <c r="A257" t="s">
        <v>29</v>
      </c>
      <c r="B257" t="s">
        <v>67</v>
      </c>
      <c r="C257" t="s">
        <v>68</v>
      </c>
      <c r="D257" t="s">
        <v>69</v>
      </c>
      <c r="E257">
        <f>_xlfn.XLOOKUP(Table1[[#This Row],[Location]],'Location analysis'!A:A,'Location analysis'!B:B)</f>
        <v>40.435699999999997</v>
      </c>
      <c r="F257">
        <f>_xlfn.XLOOKUP(Table1[[#This Row],[Location]],'Location analysis'!A:A,'Location analysis'!C:C)</f>
        <v>-74.125200000000007</v>
      </c>
      <c r="G257" t="s">
        <v>185</v>
      </c>
      <c r="H257" t="s">
        <v>34</v>
      </c>
      <c r="I257">
        <v>14587534401</v>
      </c>
      <c r="J257" t="s">
        <v>226</v>
      </c>
      <c r="K257" t="s">
        <v>51</v>
      </c>
      <c r="L257">
        <v>148</v>
      </c>
      <c r="M257">
        <v>3</v>
      </c>
      <c r="N257">
        <v>1</v>
      </c>
      <c r="O257">
        <v>148</v>
      </c>
      <c r="P257">
        <v>3</v>
      </c>
      <c r="Q257">
        <v>1</v>
      </c>
      <c r="R257">
        <v>3</v>
      </c>
      <c r="S257">
        <v>3</v>
      </c>
      <c r="T257" s="1">
        <v>44580</v>
      </c>
      <c r="U257" t="str">
        <f t="shared" si="15"/>
        <v>Red Bull - Original</v>
      </c>
      <c r="V257" t="str">
        <f t="shared" si="16"/>
        <v>Carbonated</v>
      </c>
      <c r="W257" t="s">
        <v>34</v>
      </c>
      <c r="X257" t="b">
        <f t="shared" si="18"/>
        <v>1</v>
      </c>
      <c r="Y257">
        <f t="shared" si="17"/>
        <v>3</v>
      </c>
      <c r="Z257" s="2">
        <f t="shared" si="19"/>
        <v>2</v>
      </c>
      <c r="AA257" t="s">
        <v>37</v>
      </c>
      <c r="AB257" t="s">
        <v>150</v>
      </c>
      <c r="AD257" t="s">
        <v>109</v>
      </c>
      <c r="AE257" t="s">
        <v>227</v>
      </c>
      <c r="AF257">
        <v>2022</v>
      </c>
    </row>
    <row r="258" spans="1:32" x14ac:dyDescent="0.25">
      <c r="A258" t="s">
        <v>29</v>
      </c>
      <c r="B258" t="s">
        <v>67</v>
      </c>
      <c r="C258" t="s">
        <v>68</v>
      </c>
      <c r="D258" t="s">
        <v>69</v>
      </c>
      <c r="E258">
        <f>_xlfn.XLOOKUP(Table1[[#This Row],[Location]],'Location analysis'!A:A,'Location analysis'!B:B)</f>
        <v>40.435699999999997</v>
      </c>
      <c r="F258">
        <f>_xlfn.XLOOKUP(Table1[[#This Row],[Location]],'Location analysis'!A:A,'Location analysis'!C:C)</f>
        <v>-74.125200000000007</v>
      </c>
      <c r="G258" t="s">
        <v>185</v>
      </c>
      <c r="H258" t="s">
        <v>34</v>
      </c>
      <c r="I258">
        <v>14587589501</v>
      </c>
      <c r="J258" t="s">
        <v>226</v>
      </c>
      <c r="K258" t="s">
        <v>51</v>
      </c>
      <c r="L258">
        <v>148</v>
      </c>
      <c r="M258">
        <v>3</v>
      </c>
      <c r="N258">
        <v>1</v>
      </c>
      <c r="O258">
        <v>148</v>
      </c>
      <c r="P258">
        <v>3</v>
      </c>
      <c r="Q258">
        <v>1</v>
      </c>
      <c r="R258">
        <v>3</v>
      </c>
      <c r="S258">
        <v>3</v>
      </c>
      <c r="T258" s="1">
        <v>44580</v>
      </c>
      <c r="U258" t="str">
        <f t="shared" ref="U258:U321" si="20">IF(G258="","Cell is Blank - Dis-regard",G258)</f>
        <v>Red Bull - Original</v>
      </c>
      <c r="V258" t="str">
        <f t="shared" ref="V258:V321" si="21">IF(H258="","Cell is Blank - Dis-regard",H258)</f>
        <v>Carbonated</v>
      </c>
      <c r="W258" t="s">
        <v>34</v>
      </c>
      <c r="X258" t="b">
        <f t="shared" si="18"/>
        <v>1</v>
      </c>
      <c r="Y258">
        <f t="shared" ref="Y258:Y321" si="22">IF(X258="FALSE",M258,M258)</f>
        <v>3</v>
      </c>
      <c r="Z258" s="2">
        <f t="shared" si="19"/>
        <v>2</v>
      </c>
      <c r="AA258" t="s">
        <v>37</v>
      </c>
      <c r="AB258" t="s">
        <v>150</v>
      </c>
      <c r="AD258" t="s">
        <v>109</v>
      </c>
      <c r="AE258" t="s">
        <v>227</v>
      </c>
      <c r="AF258">
        <v>2022</v>
      </c>
    </row>
    <row r="259" spans="1:32" x14ac:dyDescent="0.25">
      <c r="A259" t="s">
        <v>29</v>
      </c>
      <c r="B259" t="s">
        <v>67</v>
      </c>
      <c r="C259" t="s">
        <v>68</v>
      </c>
      <c r="D259" t="s">
        <v>69</v>
      </c>
      <c r="E259">
        <f>_xlfn.XLOOKUP(Table1[[#This Row],[Location]],'Location analysis'!A:A,'Location analysis'!B:B)</f>
        <v>40.435699999999997</v>
      </c>
      <c r="F259">
        <f>_xlfn.XLOOKUP(Table1[[#This Row],[Location]],'Location analysis'!A:A,'Location analysis'!C:C)</f>
        <v>-74.125200000000007</v>
      </c>
      <c r="G259" t="s">
        <v>160</v>
      </c>
      <c r="H259" t="s">
        <v>49</v>
      </c>
      <c r="I259">
        <v>14587643596</v>
      </c>
      <c r="J259" t="s">
        <v>226</v>
      </c>
      <c r="K259" t="s">
        <v>51</v>
      </c>
      <c r="L259">
        <v>145</v>
      </c>
      <c r="M259">
        <v>2.5</v>
      </c>
      <c r="N259">
        <v>1</v>
      </c>
      <c r="O259">
        <v>145</v>
      </c>
      <c r="P259">
        <v>2.5</v>
      </c>
      <c r="Q259">
        <v>1</v>
      </c>
      <c r="R259">
        <v>2.5</v>
      </c>
      <c r="S259">
        <v>2.5</v>
      </c>
      <c r="T259" s="1">
        <v>44580</v>
      </c>
      <c r="U259" t="str">
        <f t="shared" si="20"/>
        <v>Snapple Diet Tea - Peach Tea</v>
      </c>
      <c r="V259" t="str">
        <f t="shared" si="21"/>
        <v>Non Carbonated</v>
      </c>
      <c r="W259" t="s">
        <v>49</v>
      </c>
      <c r="X259" t="b">
        <f t="shared" ref="X259:X322" si="23">M259=P259</f>
        <v>1</v>
      </c>
      <c r="Y259">
        <f t="shared" si="22"/>
        <v>2.5</v>
      </c>
      <c r="Z259" s="2">
        <f t="shared" ref="Z259:Z322" si="24">Y259/1.5</f>
        <v>1.6666666666666667</v>
      </c>
      <c r="AA259" t="s">
        <v>75</v>
      </c>
      <c r="AB259" t="s">
        <v>161</v>
      </c>
      <c r="AD259" t="s">
        <v>109</v>
      </c>
      <c r="AE259" t="s">
        <v>227</v>
      </c>
      <c r="AF259">
        <v>2022</v>
      </c>
    </row>
    <row r="260" spans="1:32" x14ac:dyDescent="0.25">
      <c r="A260" t="s">
        <v>29</v>
      </c>
      <c r="B260" t="s">
        <v>67</v>
      </c>
      <c r="C260" t="s">
        <v>68</v>
      </c>
      <c r="D260" t="s">
        <v>69</v>
      </c>
      <c r="E260">
        <f>_xlfn.XLOOKUP(Table1[[#This Row],[Location]],'Location analysis'!A:A,'Location analysis'!B:B)</f>
        <v>40.435699999999997</v>
      </c>
      <c r="F260">
        <f>_xlfn.XLOOKUP(Table1[[#This Row],[Location]],'Location analysis'!A:A,'Location analysis'!C:C)</f>
        <v>-74.125200000000007</v>
      </c>
      <c r="G260" t="s">
        <v>126</v>
      </c>
      <c r="H260" t="s">
        <v>43</v>
      </c>
      <c r="I260">
        <v>14587643829</v>
      </c>
      <c r="J260" t="s">
        <v>226</v>
      </c>
      <c r="K260" t="s">
        <v>51</v>
      </c>
      <c r="L260">
        <v>120</v>
      </c>
      <c r="M260">
        <v>1.5</v>
      </c>
      <c r="N260">
        <v>1</v>
      </c>
      <c r="O260">
        <v>120</v>
      </c>
      <c r="P260">
        <v>1.5</v>
      </c>
      <c r="Q260">
        <v>1</v>
      </c>
      <c r="R260">
        <v>1.5</v>
      </c>
      <c r="S260">
        <v>1.5</v>
      </c>
      <c r="T260" s="1">
        <v>44580</v>
      </c>
      <c r="U260" t="str">
        <f t="shared" si="20"/>
        <v>Mini Chips Ahoy</v>
      </c>
      <c r="V260" t="str">
        <f t="shared" si="21"/>
        <v>Food</v>
      </c>
      <c r="W260" t="s">
        <v>43</v>
      </c>
      <c r="X260" t="b">
        <f t="shared" si="23"/>
        <v>1</v>
      </c>
      <c r="Y260">
        <f t="shared" si="22"/>
        <v>1.5</v>
      </c>
      <c r="Z260" s="2">
        <f t="shared" si="24"/>
        <v>1</v>
      </c>
      <c r="AA260" t="s">
        <v>126</v>
      </c>
      <c r="AD260" t="s">
        <v>109</v>
      </c>
      <c r="AE260" t="s">
        <v>227</v>
      </c>
      <c r="AF260">
        <v>2022</v>
      </c>
    </row>
    <row r="261" spans="1:32" x14ac:dyDescent="0.25">
      <c r="A261" t="s">
        <v>29</v>
      </c>
      <c r="B261" t="s">
        <v>67</v>
      </c>
      <c r="C261" t="s">
        <v>68</v>
      </c>
      <c r="D261" t="s">
        <v>69</v>
      </c>
      <c r="E261">
        <f>_xlfn.XLOOKUP(Table1[[#This Row],[Location]],'Location analysis'!A:A,'Location analysis'!B:B)</f>
        <v>40.435699999999997</v>
      </c>
      <c r="F261">
        <f>_xlfn.XLOOKUP(Table1[[#This Row],[Location]],'Location analysis'!A:A,'Location analysis'!C:C)</f>
        <v>-74.125200000000007</v>
      </c>
      <c r="G261" t="s">
        <v>160</v>
      </c>
      <c r="H261" t="s">
        <v>49</v>
      </c>
      <c r="I261">
        <v>14587674823</v>
      </c>
      <c r="J261" t="s">
        <v>226</v>
      </c>
      <c r="K261" t="s">
        <v>51</v>
      </c>
      <c r="L261">
        <v>145</v>
      </c>
      <c r="M261">
        <v>2.5</v>
      </c>
      <c r="N261">
        <v>1</v>
      </c>
      <c r="O261">
        <v>145</v>
      </c>
      <c r="P261">
        <v>2.5</v>
      </c>
      <c r="Q261">
        <v>1</v>
      </c>
      <c r="R261">
        <v>2.5</v>
      </c>
      <c r="S261">
        <v>2.5</v>
      </c>
      <c r="T261" s="1">
        <v>44580</v>
      </c>
      <c r="U261" t="str">
        <f t="shared" si="20"/>
        <v>Snapple Diet Tea - Peach Tea</v>
      </c>
      <c r="V261" t="str">
        <f t="shared" si="21"/>
        <v>Non Carbonated</v>
      </c>
      <c r="W261" t="s">
        <v>49</v>
      </c>
      <c r="X261" t="b">
        <f t="shared" si="23"/>
        <v>1</v>
      </c>
      <c r="Y261">
        <f t="shared" si="22"/>
        <v>2.5</v>
      </c>
      <c r="Z261" s="2">
        <f t="shared" si="24"/>
        <v>1.6666666666666667</v>
      </c>
      <c r="AA261" t="s">
        <v>75</v>
      </c>
      <c r="AB261" t="s">
        <v>161</v>
      </c>
      <c r="AD261" t="s">
        <v>109</v>
      </c>
      <c r="AE261" t="s">
        <v>227</v>
      </c>
      <c r="AF261">
        <v>2022</v>
      </c>
    </row>
    <row r="262" spans="1:32" x14ac:dyDescent="0.25">
      <c r="A262" t="s">
        <v>29</v>
      </c>
      <c r="B262" t="s">
        <v>67</v>
      </c>
      <c r="C262" t="s">
        <v>68</v>
      </c>
      <c r="D262" t="s">
        <v>69</v>
      </c>
      <c r="E262">
        <f>_xlfn.XLOOKUP(Table1[[#This Row],[Location]],'Location analysis'!A:A,'Location analysis'!B:B)</f>
        <v>40.435699999999997</v>
      </c>
      <c r="F262">
        <f>_xlfn.XLOOKUP(Table1[[#This Row],[Location]],'Location analysis'!A:A,'Location analysis'!C:C)</f>
        <v>-74.125200000000007</v>
      </c>
      <c r="G262" t="s">
        <v>95</v>
      </c>
      <c r="H262" t="s">
        <v>43</v>
      </c>
      <c r="I262">
        <v>14587710216</v>
      </c>
      <c r="J262" t="s">
        <v>226</v>
      </c>
      <c r="K262" t="s">
        <v>51</v>
      </c>
      <c r="L262">
        <v>137</v>
      </c>
      <c r="M262">
        <v>2</v>
      </c>
      <c r="N262">
        <v>1</v>
      </c>
      <c r="O262">
        <v>137</v>
      </c>
      <c r="P262">
        <v>2</v>
      </c>
      <c r="Q262">
        <v>1</v>
      </c>
      <c r="R262">
        <v>2</v>
      </c>
      <c r="S262">
        <v>2</v>
      </c>
      <c r="T262" s="1">
        <v>44580</v>
      </c>
      <c r="U262" t="str">
        <f t="shared" si="20"/>
        <v>Jacks Links Bar Beef Strip</v>
      </c>
      <c r="V262" t="str">
        <f t="shared" si="21"/>
        <v>Food</v>
      </c>
      <c r="W262" t="s">
        <v>43</v>
      </c>
      <c r="X262" t="b">
        <f t="shared" si="23"/>
        <v>1</v>
      </c>
      <c r="Y262">
        <f t="shared" si="22"/>
        <v>2</v>
      </c>
      <c r="Z262" s="2">
        <f t="shared" si="24"/>
        <v>1.3333333333333333</v>
      </c>
      <c r="AA262" t="s">
        <v>95</v>
      </c>
      <c r="AD262" t="s">
        <v>109</v>
      </c>
      <c r="AE262" t="s">
        <v>227</v>
      </c>
      <c r="AF262">
        <v>2022</v>
      </c>
    </row>
    <row r="263" spans="1:32" x14ac:dyDescent="0.25">
      <c r="A263" t="s">
        <v>29</v>
      </c>
      <c r="B263" t="s">
        <v>67</v>
      </c>
      <c r="C263" t="s">
        <v>68</v>
      </c>
      <c r="D263" t="s">
        <v>69</v>
      </c>
      <c r="E263">
        <f>_xlfn.XLOOKUP(Table1[[#This Row],[Location]],'Location analysis'!A:A,'Location analysis'!B:B)</f>
        <v>40.435699999999997</v>
      </c>
      <c r="F263">
        <f>_xlfn.XLOOKUP(Table1[[#This Row],[Location]],'Location analysis'!A:A,'Location analysis'!C:C)</f>
        <v>-74.125200000000007</v>
      </c>
      <c r="G263" t="s">
        <v>111</v>
      </c>
      <c r="H263" t="s">
        <v>43</v>
      </c>
      <c r="I263">
        <v>14587717604</v>
      </c>
      <c r="J263" t="s">
        <v>226</v>
      </c>
      <c r="K263" t="s">
        <v>51</v>
      </c>
      <c r="L263">
        <v>133</v>
      </c>
      <c r="M263">
        <v>2</v>
      </c>
      <c r="N263">
        <v>1</v>
      </c>
      <c r="O263">
        <v>133</v>
      </c>
      <c r="P263">
        <v>2</v>
      </c>
      <c r="Q263">
        <v>1</v>
      </c>
      <c r="R263">
        <v>2</v>
      </c>
      <c r="S263">
        <v>2</v>
      </c>
      <c r="T263" s="1">
        <v>44580</v>
      </c>
      <c r="U263" t="str">
        <f t="shared" si="20"/>
        <v>Jack Links Beef Steak Original</v>
      </c>
      <c r="V263" t="str">
        <f t="shared" si="21"/>
        <v>Food</v>
      </c>
      <c r="W263" t="s">
        <v>43</v>
      </c>
      <c r="X263" t="b">
        <f t="shared" si="23"/>
        <v>1</v>
      </c>
      <c r="Y263">
        <f t="shared" si="22"/>
        <v>2</v>
      </c>
      <c r="Z263" s="2">
        <f t="shared" si="24"/>
        <v>1.3333333333333333</v>
      </c>
      <c r="AA263" t="s">
        <v>111</v>
      </c>
      <c r="AD263" t="s">
        <v>109</v>
      </c>
      <c r="AE263" t="s">
        <v>227</v>
      </c>
      <c r="AF263">
        <v>2022</v>
      </c>
    </row>
    <row r="264" spans="1:32" x14ac:dyDescent="0.25">
      <c r="A264" t="s">
        <v>29</v>
      </c>
      <c r="B264" t="s">
        <v>67</v>
      </c>
      <c r="C264" t="s">
        <v>68</v>
      </c>
      <c r="D264" t="s">
        <v>69</v>
      </c>
      <c r="E264">
        <f>_xlfn.XLOOKUP(Table1[[#This Row],[Location]],'Location analysis'!A:A,'Location analysis'!B:B)</f>
        <v>40.435699999999997</v>
      </c>
      <c r="F264">
        <f>_xlfn.XLOOKUP(Table1[[#This Row],[Location]],'Location analysis'!A:A,'Location analysis'!C:C)</f>
        <v>-74.125200000000007</v>
      </c>
      <c r="G264" t="s">
        <v>234</v>
      </c>
      <c r="H264" t="s">
        <v>43</v>
      </c>
      <c r="I264">
        <v>14587717616</v>
      </c>
      <c r="J264" t="s">
        <v>226</v>
      </c>
      <c r="K264" t="s">
        <v>51</v>
      </c>
      <c r="L264">
        <v>139</v>
      </c>
      <c r="M264">
        <v>1</v>
      </c>
      <c r="N264">
        <v>1</v>
      </c>
      <c r="O264">
        <v>139</v>
      </c>
      <c r="P264">
        <v>1</v>
      </c>
      <c r="Q264">
        <v>1</v>
      </c>
      <c r="R264">
        <v>1</v>
      </c>
      <c r="S264">
        <v>1</v>
      </c>
      <c r="T264" s="1">
        <v>44580</v>
      </c>
      <c r="U264" t="str">
        <f t="shared" si="20"/>
        <v>Pure Organic Pineapple Passionfruit</v>
      </c>
      <c r="V264" t="str">
        <f t="shared" si="21"/>
        <v>Food</v>
      </c>
      <c r="W264" t="s">
        <v>43</v>
      </c>
      <c r="X264" t="b">
        <f t="shared" si="23"/>
        <v>1</v>
      </c>
      <c r="Y264">
        <f t="shared" si="22"/>
        <v>1</v>
      </c>
      <c r="Z264" s="2">
        <f t="shared" si="24"/>
        <v>0.66666666666666663</v>
      </c>
      <c r="AA264" t="s">
        <v>234</v>
      </c>
      <c r="AD264" t="s">
        <v>109</v>
      </c>
      <c r="AE264" t="s">
        <v>227</v>
      </c>
      <c r="AF264">
        <v>2022</v>
      </c>
    </row>
    <row r="265" spans="1:32" x14ac:dyDescent="0.25">
      <c r="A265" t="s">
        <v>29</v>
      </c>
      <c r="B265" t="s">
        <v>67</v>
      </c>
      <c r="C265" t="s">
        <v>68</v>
      </c>
      <c r="D265" t="s">
        <v>69</v>
      </c>
      <c r="E265">
        <f>_xlfn.XLOOKUP(Table1[[#This Row],[Location]],'Location analysis'!A:A,'Location analysis'!B:B)</f>
        <v>40.435699999999997</v>
      </c>
      <c r="F265">
        <f>_xlfn.XLOOKUP(Table1[[#This Row],[Location]],'Location analysis'!A:A,'Location analysis'!C:C)</f>
        <v>-74.125200000000007</v>
      </c>
      <c r="G265" t="s">
        <v>197</v>
      </c>
      <c r="H265" t="s">
        <v>43</v>
      </c>
      <c r="I265">
        <v>14587782093</v>
      </c>
      <c r="J265" t="s">
        <v>226</v>
      </c>
      <c r="K265" t="s">
        <v>51</v>
      </c>
      <c r="L265">
        <v>110</v>
      </c>
      <c r="M265">
        <v>1.5</v>
      </c>
      <c r="N265">
        <v>1</v>
      </c>
      <c r="O265">
        <v>110</v>
      </c>
      <c r="P265">
        <v>1.5</v>
      </c>
      <c r="Q265">
        <v>1</v>
      </c>
      <c r="R265">
        <v>1.5</v>
      </c>
      <c r="S265">
        <v>1.5</v>
      </c>
      <c r="T265" s="1">
        <v>44580</v>
      </c>
      <c r="U265" t="str">
        <f t="shared" si="20"/>
        <v>Miss Vickie's Potato Chip - Smokehouse BBQ</v>
      </c>
      <c r="V265" t="str">
        <f t="shared" si="21"/>
        <v>Food</v>
      </c>
      <c r="W265" t="s">
        <v>43</v>
      </c>
      <c r="X265" t="b">
        <f t="shared" si="23"/>
        <v>1</v>
      </c>
      <c r="Y265">
        <f t="shared" si="22"/>
        <v>1.5</v>
      </c>
      <c r="Z265" s="2">
        <f t="shared" si="24"/>
        <v>1</v>
      </c>
      <c r="AA265" t="s">
        <v>58</v>
      </c>
      <c r="AB265" t="s">
        <v>198</v>
      </c>
      <c r="AD265" t="s">
        <v>109</v>
      </c>
      <c r="AE265" t="s">
        <v>227</v>
      </c>
      <c r="AF265">
        <v>2022</v>
      </c>
    </row>
    <row r="266" spans="1:32" x14ac:dyDescent="0.25">
      <c r="A266" t="s">
        <v>29</v>
      </c>
      <c r="B266" t="s">
        <v>67</v>
      </c>
      <c r="C266" t="s">
        <v>68</v>
      </c>
      <c r="D266" t="s">
        <v>69</v>
      </c>
      <c r="E266">
        <f>_xlfn.XLOOKUP(Table1[[#This Row],[Location]],'Location analysis'!A:A,'Location analysis'!B:B)</f>
        <v>40.435699999999997</v>
      </c>
      <c r="F266">
        <f>_xlfn.XLOOKUP(Table1[[#This Row],[Location]],'Location analysis'!A:A,'Location analysis'!C:C)</f>
        <v>-74.125200000000007</v>
      </c>
      <c r="G266" t="s">
        <v>127</v>
      </c>
      <c r="H266" t="s">
        <v>43</v>
      </c>
      <c r="I266">
        <v>14587783183</v>
      </c>
      <c r="J266" t="s">
        <v>226</v>
      </c>
      <c r="K266" t="s">
        <v>51</v>
      </c>
      <c r="L266">
        <v>136</v>
      </c>
      <c r="M266">
        <v>1.5</v>
      </c>
      <c r="N266">
        <v>1</v>
      </c>
      <c r="O266">
        <v>136</v>
      </c>
      <c r="P266">
        <v>1.5</v>
      </c>
      <c r="Q266">
        <v>1</v>
      </c>
      <c r="R266">
        <v>1.5</v>
      </c>
      <c r="S266">
        <v>1.5</v>
      </c>
      <c r="T266" s="1">
        <v>44580</v>
      </c>
      <c r="U266" t="str">
        <f t="shared" si="20"/>
        <v>Newtons Fig Bar</v>
      </c>
      <c r="V266" t="str">
        <f t="shared" si="21"/>
        <v>Food</v>
      </c>
      <c r="W266" t="s">
        <v>43</v>
      </c>
      <c r="X266" t="b">
        <f t="shared" si="23"/>
        <v>1</v>
      </c>
      <c r="Y266">
        <f t="shared" si="22"/>
        <v>1.5</v>
      </c>
      <c r="Z266" s="2">
        <f t="shared" si="24"/>
        <v>1</v>
      </c>
      <c r="AA266" t="s">
        <v>127</v>
      </c>
      <c r="AD266" t="s">
        <v>109</v>
      </c>
      <c r="AE266" t="s">
        <v>227</v>
      </c>
      <c r="AF266">
        <v>2022</v>
      </c>
    </row>
    <row r="267" spans="1:32" x14ac:dyDescent="0.25">
      <c r="A267" t="s">
        <v>29</v>
      </c>
      <c r="B267" t="s">
        <v>67</v>
      </c>
      <c r="C267" t="s">
        <v>68</v>
      </c>
      <c r="D267" t="s">
        <v>69</v>
      </c>
      <c r="E267">
        <f>_xlfn.XLOOKUP(Table1[[#This Row],[Location]],'Location analysis'!A:A,'Location analysis'!B:B)</f>
        <v>40.435699999999997</v>
      </c>
      <c r="F267">
        <f>_xlfn.XLOOKUP(Table1[[#This Row],[Location]],'Location analysis'!A:A,'Location analysis'!C:C)</f>
        <v>-74.125200000000007</v>
      </c>
      <c r="G267" t="s">
        <v>197</v>
      </c>
      <c r="H267" t="s">
        <v>43</v>
      </c>
      <c r="I267">
        <v>14588046195</v>
      </c>
      <c r="J267" t="s">
        <v>235</v>
      </c>
      <c r="K267" t="s">
        <v>51</v>
      </c>
      <c r="L267">
        <v>110</v>
      </c>
      <c r="M267">
        <v>1.5</v>
      </c>
      <c r="N267">
        <v>1</v>
      </c>
      <c r="O267">
        <v>110</v>
      </c>
      <c r="P267">
        <v>1.5</v>
      </c>
      <c r="Q267">
        <v>1</v>
      </c>
      <c r="R267">
        <v>1.5</v>
      </c>
      <c r="S267">
        <v>1.5</v>
      </c>
      <c r="T267" s="1">
        <v>44581</v>
      </c>
      <c r="U267" t="str">
        <f t="shared" si="20"/>
        <v>Miss Vickie's Potato Chip - Smokehouse BBQ</v>
      </c>
      <c r="V267" t="str">
        <f t="shared" si="21"/>
        <v>Food</v>
      </c>
      <c r="W267" t="s">
        <v>43</v>
      </c>
      <c r="X267" t="b">
        <f t="shared" si="23"/>
        <v>1</v>
      </c>
      <c r="Y267">
        <f t="shared" si="22"/>
        <v>1.5</v>
      </c>
      <c r="Z267" s="2">
        <f t="shared" si="24"/>
        <v>1</v>
      </c>
      <c r="AA267" t="s">
        <v>58</v>
      </c>
      <c r="AB267" t="s">
        <v>198</v>
      </c>
      <c r="AD267" t="s">
        <v>123</v>
      </c>
      <c r="AE267" t="s">
        <v>236</v>
      </c>
      <c r="AF267">
        <v>2022</v>
      </c>
    </row>
    <row r="268" spans="1:32" x14ac:dyDescent="0.25">
      <c r="A268" t="s">
        <v>29</v>
      </c>
      <c r="B268" t="s">
        <v>67</v>
      </c>
      <c r="C268" t="s">
        <v>68</v>
      </c>
      <c r="D268" t="s">
        <v>69</v>
      </c>
      <c r="E268">
        <f>_xlfn.XLOOKUP(Table1[[#This Row],[Location]],'Location analysis'!A:A,'Location analysis'!B:B)</f>
        <v>40.435699999999997</v>
      </c>
      <c r="F268">
        <f>_xlfn.XLOOKUP(Table1[[#This Row],[Location]],'Location analysis'!A:A,'Location analysis'!C:C)</f>
        <v>-74.125200000000007</v>
      </c>
      <c r="G268" t="s">
        <v>197</v>
      </c>
      <c r="H268" t="s">
        <v>43</v>
      </c>
      <c r="I268">
        <v>14588046144</v>
      </c>
      <c r="J268" t="s">
        <v>235</v>
      </c>
      <c r="K268" t="s">
        <v>51</v>
      </c>
      <c r="L268">
        <v>110</v>
      </c>
      <c r="M268">
        <v>1.5</v>
      </c>
      <c r="N268">
        <v>1</v>
      </c>
      <c r="O268">
        <v>110</v>
      </c>
      <c r="P268">
        <v>1.5</v>
      </c>
      <c r="Q268">
        <v>1</v>
      </c>
      <c r="R268">
        <v>1.5</v>
      </c>
      <c r="S268">
        <v>1.5</v>
      </c>
      <c r="T268" s="1">
        <v>44581</v>
      </c>
      <c r="U268" t="str">
        <f t="shared" si="20"/>
        <v>Miss Vickie's Potato Chip - Smokehouse BBQ</v>
      </c>
      <c r="V268" t="str">
        <f t="shared" si="21"/>
        <v>Food</v>
      </c>
      <c r="W268" t="s">
        <v>43</v>
      </c>
      <c r="X268" t="b">
        <f t="shared" si="23"/>
        <v>1</v>
      </c>
      <c r="Y268">
        <f t="shared" si="22"/>
        <v>1.5</v>
      </c>
      <c r="Z268" s="2">
        <f t="shared" si="24"/>
        <v>1</v>
      </c>
      <c r="AA268" t="s">
        <v>58</v>
      </c>
      <c r="AB268" t="s">
        <v>198</v>
      </c>
      <c r="AD268" t="s">
        <v>123</v>
      </c>
      <c r="AE268" t="s">
        <v>236</v>
      </c>
      <c r="AF268">
        <v>2022</v>
      </c>
    </row>
    <row r="269" spans="1:32" x14ac:dyDescent="0.25">
      <c r="A269" t="s">
        <v>29</v>
      </c>
      <c r="B269" t="s">
        <v>62</v>
      </c>
      <c r="C269" t="s">
        <v>63</v>
      </c>
      <c r="D269" t="s">
        <v>64</v>
      </c>
      <c r="E269">
        <f>_xlfn.XLOOKUP(Table1[[#This Row],[Location]],'Location analysis'!A:A,'Location analysis'!B:B)</f>
        <v>40.091900000000003</v>
      </c>
      <c r="F269">
        <f>_xlfn.XLOOKUP(Table1[[#This Row],[Location]],'Location analysis'!A:A,'Location analysis'!C:C)</f>
        <v>-74.358699999999999</v>
      </c>
      <c r="G269" t="s">
        <v>65</v>
      </c>
      <c r="H269" t="s">
        <v>43</v>
      </c>
      <c r="I269">
        <v>14588889753</v>
      </c>
      <c r="J269" t="s">
        <v>235</v>
      </c>
      <c r="K269" t="s">
        <v>36</v>
      </c>
      <c r="L269">
        <v>110</v>
      </c>
      <c r="M269">
        <v>1.5</v>
      </c>
      <c r="N269">
        <v>1</v>
      </c>
      <c r="O269">
        <v>110</v>
      </c>
      <c r="P269">
        <v>1.5</v>
      </c>
      <c r="Q269">
        <v>1</v>
      </c>
      <c r="R269">
        <v>1.5</v>
      </c>
      <c r="S269">
        <v>1.5</v>
      </c>
      <c r="T269" s="1">
        <v>44581</v>
      </c>
      <c r="U269" t="str">
        <f t="shared" si="20"/>
        <v>Miss Vickie's Potato Chip - Lime &amp; Cracked Pe</v>
      </c>
      <c r="V269" t="str">
        <f t="shared" si="21"/>
        <v>Food</v>
      </c>
      <c r="W269" t="s">
        <v>43</v>
      </c>
      <c r="X269" t="b">
        <f t="shared" si="23"/>
        <v>1</v>
      </c>
      <c r="Y269">
        <f t="shared" si="22"/>
        <v>1.5</v>
      </c>
      <c r="Z269" s="2">
        <f t="shared" si="24"/>
        <v>1</v>
      </c>
      <c r="AA269" t="s">
        <v>58</v>
      </c>
      <c r="AB269" t="s">
        <v>66</v>
      </c>
      <c r="AD269" t="s">
        <v>123</v>
      </c>
      <c r="AE269" t="s">
        <v>236</v>
      </c>
      <c r="AF269">
        <v>2022</v>
      </c>
    </row>
    <row r="270" spans="1:32" x14ac:dyDescent="0.25">
      <c r="A270" t="s">
        <v>29</v>
      </c>
      <c r="B270" t="s">
        <v>62</v>
      </c>
      <c r="C270" t="s">
        <v>63</v>
      </c>
      <c r="D270" t="s">
        <v>64</v>
      </c>
      <c r="E270">
        <f>_xlfn.XLOOKUP(Table1[[#This Row],[Location]],'Location analysis'!A:A,'Location analysis'!B:B)</f>
        <v>40.091900000000003</v>
      </c>
      <c r="F270">
        <f>_xlfn.XLOOKUP(Table1[[#This Row],[Location]],'Location analysis'!A:A,'Location analysis'!C:C)</f>
        <v>-74.358699999999999</v>
      </c>
      <c r="G270" t="s">
        <v>237</v>
      </c>
      <c r="H270" t="s">
        <v>34</v>
      </c>
      <c r="I270">
        <v>14588982179</v>
      </c>
      <c r="J270" t="s">
        <v>235</v>
      </c>
      <c r="K270" t="s">
        <v>51</v>
      </c>
      <c r="L270">
        <v>135</v>
      </c>
      <c r="M270">
        <v>2</v>
      </c>
      <c r="N270">
        <v>1</v>
      </c>
      <c r="O270">
        <v>135</v>
      </c>
      <c r="P270">
        <v>2</v>
      </c>
      <c r="Q270">
        <v>1</v>
      </c>
      <c r="R270">
        <v>2</v>
      </c>
      <c r="S270">
        <v>2</v>
      </c>
      <c r="T270" s="1">
        <v>44581</v>
      </c>
      <c r="U270" t="str">
        <f t="shared" si="20"/>
        <v>Keto Krisp - Almond Butter</v>
      </c>
      <c r="V270" t="str">
        <f t="shared" si="21"/>
        <v>Carbonated</v>
      </c>
      <c r="W270" t="s">
        <v>34</v>
      </c>
      <c r="X270" t="b">
        <f t="shared" si="23"/>
        <v>1</v>
      </c>
      <c r="Y270">
        <f t="shared" si="22"/>
        <v>2</v>
      </c>
      <c r="Z270" s="2">
        <f t="shared" si="24"/>
        <v>1.3333333333333333</v>
      </c>
      <c r="AA270" t="s">
        <v>165</v>
      </c>
      <c r="AB270" t="s">
        <v>238</v>
      </c>
      <c r="AD270" t="s">
        <v>123</v>
      </c>
      <c r="AE270" t="s">
        <v>236</v>
      </c>
      <c r="AF270">
        <v>2022</v>
      </c>
    </row>
    <row r="271" spans="1:32" x14ac:dyDescent="0.25">
      <c r="A271" t="s">
        <v>29</v>
      </c>
      <c r="B271" t="s">
        <v>62</v>
      </c>
      <c r="C271" t="s">
        <v>63</v>
      </c>
      <c r="D271" t="s">
        <v>64</v>
      </c>
      <c r="E271">
        <f>_xlfn.XLOOKUP(Table1[[#This Row],[Location]],'Location analysis'!A:A,'Location analysis'!B:B)</f>
        <v>40.091900000000003</v>
      </c>
      <c r="F271">
        <f>_xlfn.XLOOKUP(Table1[[#This Row],[Location]],'Location analysis'!A:A,'Location analysis'!C:C)</f>
        <v>-74.358699999999999</v>
      </c>
      <c r="G271" t="s">
        <v>231</v>
      </c>
      <c r="H271" t="s">
        <v>43</v>
      </c>
      <c r="I271">
        <v>14588982964</v>
      </c>
      <c r="J271" t="s">
        <v>235</v>
      </c>
      <c r="K271" t="s">
        <v>51</v>
      </c>
      <c r="L271">
        <v>122</v>
      </c>
      <c r="M271">
        <v>1.5</v>
      </c>
      <c r="N271">
        <v>1</v>
      </c>
      <c r="O271">
        <v>122</v>
      </c>
      <c r="P271">
        <v>1.5</v>
      </c>
      <c r="Q271">
        <v>1</v>
      </c>
      <c r="R271">
        <v>1.5</v>
      </c>
      <c r="S271">
        <v>1.5</v>
      </c>
      <c r="T271" s="1">
        <v>44581</v>
      </c>
      <c r="U271" t="str">
        <f t="shared" si="20"/>
        <v>Snyder's of Hanover Pretzel - Cheddar Cheese</v>
      </c>
      <c r="V271" t="str">
        <f t="shared" si="21"/>
        <v>Food</v>
      </c>
      <c r="W271" t="s">
        <v>43</v>
      </c>
      <c r="X271" t="b">
        <f t="shared" si="23"/>
        <v>1</v>
      </c>
      <c r="Y271">
        <f t="shared" si="22"/>
        <v>1.5</v>
      </c>
      <c r="Z271" s="2">
        <f t="shared" si="24"/>
        <v>1</v>
      </c>
      <c r="AA271" t="s">
        <v>232</v>
      </c>
      <c r="AB271" t="s">
        <v>233</v>
      </c>
      <c r="AD271" t="s">
        <v>123</v>
      </c>
      <c r="AE271" t="s">
        <v>236</v>
      </c>
      <c r="AF271">
        <v>2022</v>
      </c>
    </row>
    <row r="272" spans="1:32" x14ac:dyDescent="0.25">
      <c r="A272" t="s">
        <v>29</v>
      </c>
      <c r="B272" t="s">
        <v>62</v>
      </c>
      <c r="C272" t="s">
        <v>63</v>
      </c>
      <c r="D272" t="s">
        <v>64</v>
      </c>
      <c r="E272">
        <f>_xlfn.XLOOKUP(Table1[[#This Row],[Location]],'Location analysis'!A:A,'Location analysis'!B:B)</f>
        <v>40.091900000000003</v>
      </c>
      <c r="F272">
        <f>_xlfn.XLOOKUP(Table1[[#This Row],[Location]],'Location analysis'!A:A,'Location analysis'!C:C)</f>
        <v>-74.358699999999999</v>
      </c>
      <c r="G272" t="s">
        <v>154</v>
      </c>
      <c r="H272" t="s">
        <v>43</v>
      </c>
      <c r="I272">
        <v>14588987870</v>
      </c>
      <c r="J272" t="s">
        <v>235</v>
      </c>
      <c r="K272" t="s">
        <v>51</v>
      </c>
      <c r="L272">
        <v>111</v>
      </c>
      <c r="M272">
        <v>1.5</v>
      </c>
      <c r="N272">
        <v>1</v>
      </c>
      <c r="O272">
        <v>111</v>
      </c>
      <c r="P272">
        <v>1.5</v>
      </c>
      <c r="Q272">
        <v>1</v>
      </c>
      <c r="R272">
        <v>1.5</v>
      </c>
      <c r="S272">
        <v>1.5</v>
      </c>
      <c r="T272" s="1">
        <v>44581</v>
      </c>
      <c r="U272" t="str">
        <f t="shared" si="20"/>
        <v>SunChips Multigrain - Harvest Cheddar</v>
      </c>
      <c r="V272" t="str">
        <f t="shared" si="21"/>
        <v>Food</v>
      </c>
      <c r="W272" t="s">
        <v>43</v>
      </c>
      <c r="X272" t="b">
        <f t="shared" si="23"/>
        <v>1</v>
      </c>
      <c r="Y272">
        <f t="shared" si="22"/>
        <v>1.5</v>
      </c>
      <c r="Z272" s="2">
        <f t="shared" si="24"/>
        <v>1</v>
      </c>
      <c r="AA272" t="s">
        <v>129</v>
      </c>
      <c r="AB272" t="s">
        <v>155</v>
      </c>
      <c r="AD272" t="s">
        <v>123</v>
      </c>
      <c r="AE272" t="s">
        <v>236</v>
      </c>
      <c r="AF272">
        <v>2022</v>
      </c>
    </row>
    <row r="273" spans="1:32" x14ac:dyDescent="0.25">
      <c r="A273" t="s">
        <v>29</v>
      </c>
      <c r="B273" t="s">
        <v>62</v>
      </c>
      <c r="C273" t="s">
        <v>63</v>
      </c>
      <c r="D273" t="s">
        <v>64</v>
      </c>
      <c r="E273">
        <f>_xlfn.XLOOKUP(Table1[[#This Row],[Location]],'Location analysis'!A:A,'Location analysis'!B:B)</f>
        <v>40.091900000000003</v>
      </c>
      <c r="F273">
        <f>_xlfn.XLOOKUP(Table1[[#This Row],[Location]],'Location analysis'!A:A,'Location analysis'!C:C)</f>
        <v>-74.358699999999999</v>
      </c>
      <c r="G273" t="s">
        <v>128</v>
      </c>
      <c r="H273" t="s">
        <v>43</v>
      </c>
      <c r="I273">
        <v>14588988506</v>
      </c>
      <c r="J273" t="s">
        <v>235</v>
      </c>
      <c r="K273" t="s">
        <v>51</v>
      </c>
      <c r="L273">
        <v>112</v>
      </c>
      <c r="M273">
        <v>1.5</v>
      </c>
      <c r="N273">
        <v>1</v>
      </c>
      <c r="O273">
        <v>112</v>
      </c>
      <c r="P273">
        <v>1.5</v>
      </c>
      <c r="Q273">
        <v>1</v>
      </c>
      <c r="R273">
        <v>1.5</v>
      </c>
      <c r="S273">
        <v>1.5</v>
      </c>
      <c r="T273" s="1">
        <v>44581</v>
      </c>
      <c r="U273" t="str">
        <f t="shared" si="20"/>
        <v>SunChips Multigrain - Salsa</v>
      </c>
      <c r="V273" t="str">
        <f t="shared" si="21"/>
        <v>Food</v>
      </c>
      <c r="W273" t="s">
        <v>43</v>
      </c>
      <c r="X273" t="b">
        <f t="shared" si="23"/>
        <v>1</v>
      </c>
      <c r="Y273">
        <f t="shared" si="22"/>
        <v>1.5</v>
      </c>
      <c r="Z273" s="2">
        <f t="shared" si="24"/>
        <v>1</v>
      </c>
      <c r="AA273" t="s">
        <v>129</v>
      </c>
      <c r="AB273" t="s">
        <v>130</v>
      </c>
      <c r="AD273" t="s">
        <v>123</v>
      </c>
      <c r="AE273" t="s">
        <v>236</v>
      </c>
      <c r="AF273">
        <v>2022</v>
      </c>
    </row>
    <row r="274" spans="1:32" x14ac:dyDescent="0.25">
      <c r="A274" t="s">
        <v>29</v>
      </c>
      <c r="B274" t="s">
        <v>62</v>
      </c>
      <c r="C274" t="s">
        <v>63</v>
      </c>
      <c r="D274" t="s">
        <v>64</v>
      </c>
      <c r="E274">
        <f>_xlfn.XLOOKUP(Table1[[#This Row],[Location]],'Location analysis'!A:A,'Location analysis'!B:B)</f>
        <v>40.091900000000003</v>
      </c>
      <c r="F274">
        <f>_xlfn.XLOOKUP(Table1[[#This Row],[Location]],'Location analysis'!A:A,'Location analysis'!C:C)</f>
        <v>-74.358699999999999</v>
      </c>
      <c r="G274" t="s">
        <v>164</v>
      </c>
      <c r="H274" t="s">
        <v>34</v>
      </c>
      <c r="I274">
        <v>14589187442</v>
      </c>
      <c r="J274" t="s">
        <v>235</v>
      </c>
      <c r="K274" t="s">
        <v>51</v>
      </c>
      <c r="L274">
        <v>138</v>
      </c>
      <c r="M274">
        <v>2</v>
      </c>
      <c r="N274">
        <v>1</v>
      </c>
      <c r="O274">
        <v>138</v>
      </c>
      <c r="P274">
        <v>2</v>
      </c>
      <c r="Q274">
        <v>1</v>
      </c>
      <c r="R274">
        <v>2</v>
      </c>
      <c r="S274">
        <v>2</v>
      </c>
      <c r="T274" s="1">
        <v>44581</v>
      </c>
      <c r="U274" t="str">
        <f t="shared" si="20"/>
        <v>Keto Krisp - Almond/Chocolate</v>
      </c>
      <c r="V274" t="str">
        <f t="shared" si="21"/>
        <v>Carbonated</v>
      </c>
      <c r="W274" t="s">
        <v>34</v>
      </c>
      <c r="X274" t="b">
        <f t="shared" si="23"/>
        <v>1</v>
      </c>
      <c r="Y274">
        <f t="shared" si="22"/>
        <v>2</v>
      </c>
      <c r="Z274" s="2">
        <f t="shared" si="24"/>
        <v>1.3333333333333333</v>
      </c>
      <c r="AA274" t="s">
        <v>165</v>
      </c>
      <c r="AB274" t="s">
        <v>166</v>
      </c>
      <c r="AD274" t="s">
        <v>123</v>
      </c>
      <c r="AE274" t="s">
        <v>236</v>
      </c>
      <c r="AF274">
        <v>2022</v>
      </c>
    </row>
    <row r="275" spans="1:32" x14ac:dyDescent="0.25">
      <c r="A275" t="s">
        <v>29</v>
      </c>
      <c r="B275" t="s">
        <v>62</v>
      </c>
      <c r="C275" t="s">
        <v>63</v>
      </c>
      <c r="D275" t="s">
        <v>64</v>
      </c>
      <c r="E275">
        <f>_xlfn.XLOOKUP(Table1[[#This Row],[Location]],'Location analysis'!A:A,'Location analysis'!B:B)</f>
        <v>40.091900000000003</v>
      </c>
      <c r="F275">
        <f>_xlfn.XLOOKUP(Table1[[#This Row],[Location]],'Location analysis'!A:A,'Location analysis'!C:C)</f>
        <v>-74.358699999999999</v>
      </c>
      <c r="G275" t="s">
        <v>237</v>
      </c>
      <c r="H275" t="s">
        <v>34</v>
      </c>
      <c r="I275">
        <v>14589190083</v>
      </c>
      <c r="J275" t="s">
        <v>235</v>
      </c>
      <c r="K275" t="s">
        <v>51</v>
      </c>
      <c r="L275">
        <v>135</v>
      </c>
      <c r="M275">
        <v>2</v>
      </c>
      <c r="N275">
        <v>1</v>
      </c>
      <c r="O275">
        <v>135</v>
      </c>
      <c r="P275">
        <v>2</v>
      </c>
      <c r="Q275">
        <v>1</v>
      </c>
      <c r="R275">
        <v>2</v>
      </c>
      <c r="S275">
        <v>2</v>
      </c>
      <c r="T275" s="1">
        <v>44581</v>
      </c>
      <c r="U275" t="str">
        <f t="shared" si="20"/>
        <v>Keto Krisp - Almond Butter</v>
      </c>
      <c r="V275" t="str">
        <f t="shared" si="21"/>
        <v>Carbonated</v>
      </c>
      <c r="W275" t="s">
        <v>34</v>
      </c>
      <c r="X275" t="b">
        <f t="shared" si="23"/>
        <v>1</v>
      </c>
      <c r="Y275">
        <f t="shared" si="22"/>
        <v>2</v>
      </c>
      <c r="Z275" s="2">
        <f t="shared" si="24"/>
        <v>1.3333333333333333</v>
      </c>
      <c r="AA275" t="s">
        <v>165</v>
      </c>
      <c r="AB275" t="s">
        <v>238</v>
      </c>
      <c r="AD275" t="s">
        <v>123</v>
      </c>
      <c r="AE275" t="s">
        <v>236</v>
      </c>
      <c r="AF275">
        <v>2022</v>
      </c>
    </row>
    <row r="276" spans="1:32" x14ac:dyDescent="0.25">
      <c r="A276" t="s">
        <v>29</v>
      </c>
      <c r="B276" t="s">
        <v>67</v>
      </c>
      <c r="C276" t="s">
        <v>68</v>
      </c>
      <c r="D276" t="s">
        <v>69</v>
      </c>
      <c r="E276">
        <f>_xlfn.XLOOKUP(Table1[[#This Row],[Location]],'Location analysis'!A:A,'Location analysis'!B:B)</f>
        <v>40.435699999999997</v>
      </c>
      <c r="F276">
        <f>_xlfn.XLOOKUP(Table1[[#This Row],[Location]],'Location analysis'!A:A,'Location analysis'!C:C)</f>
        <v>-74.125200000000007</v>
      </c>
      <c r="G276" t="s">
        <v>197</v>
      </c>
      <c r="H276" t="s">
        <v>43</v>
      </c>
      <c r="I276">
        <v>14589325689</v>
      </c>
      <c r="J276" t="s">
        <v>235</v>
      </c>
      <c r="K276" t="s">
        <v>51</v>
      </c>
      <c r="L276">
        <v>110</v>
      </c>
      <c r="M276">
        <v>1.5</v>
      </c>
      <c r="N276">
        <v>1</v>
      </c>
      <c r="O276">
        <v>110</v>
      </c>
      <c r="P276">
        <v>1.5</v>
      </c>
      <c r="Q276">
        <v>1</v>
      </c>
      <c r="R276">
        <v>1.5</v>
      </c>
      <c r="S276">
        <v>1.5</v>
      </c>
      <c r="T276" s="1">
        <v>44581</v>
      </c>
      <c r="U276" t="str">
        <f t="shared" si="20"/>
        <v>Miss Vickie's Potato Chip - Smokehouse BBQ</v>
      </c>
      <c r="V276" t="str">
        <f t="shared" si="21"/>
        <v>Food</v>
      </c>
      <c r="W276" t="s">
        <v>43</v>
      </c>
      <c r="X276" t="b">
        <f t="shared" si="23"/>
        <v>1</v>
      </c>
      <c r="Y276">
        <f t="shared" si="22"/>
        <v>1.5</v>
      </c>
      <c r="Z276" s="2">
        <f t="shared" si="24"/>
        <v>1</v>
      </c>
      <c r="AA276" t="s">
        <v>58</v>
      </c>
      <c r="AB276" t="s">
        <v>198</v>
      </c>
      <c r="AD276" t="s">
        <v>123</v>
      </c>
      <c r="AE276" t="s">
        <v>236</v>
      </c>
      <c r="AF276">
        <v>2022</v>
      </c>
    </row>
    <row r="277" spans="1:32" x14ac:dyDescent="0.25">
      <c r="A277" t="s">
        <v>29</v>
      </c>
      <c r="B277" t="s">
        <v>67</v>
      </c>
      <c r="C277" t="s">
        <v>68</v>
      </c>
      <c r="D277" t="s">
        <v>69</v>
      </c>
      <c r="E277">
        <f>_xlfn.XLOOKUP(Table1[[#This Row],[Location]],'Location analysis'!A:A,'Location analysis'!B:B)</f>
        <v>40.435699999999997</v>
      </c>
      <c r="F277">
        <f>_xlfn.XLOOKUP(Table1[[#This Row],[Location]],'Location analysis'!A:A,'Location analysis'!C:C)</f>
        <v>-74.125200000000007</v>
      </c>
      <c r="G277" t="s">
        <v>81</v>
      </c>
      <c r="H277" t="s">
        <v>43</v>
      </c>
      <c r="I277">
        <v>14590096194</v>
      </c>
      <c r="J277" t="s">
        <v>235</v>
      </c>
      <c r="K277" t="s">
        <v>51</v>
      </c>
      <c r="L277">
        <v>134</v>
      </c>
      <c r="M277">
        <v>2</v>
      </c>
      <c r="N277">
        <v>1</v>
      </c>
      <c r="O277">
        <v>134</v>
      </c>
      <c r="P277">
        <v>2</v>
      </c>
      <c r="Q277">
        <v>1</v>
      </c>
      <c r="R277">
        <v>2</v>
      </c>
      <c r="S277">
        <v>2</v>
      </c>
      <c r="T277" s="1">
        <v>44581</v>
      </c>
      <c r="U277" t="str">
        <f t="shared" si="20"/>
        <v>KitKat - Crisp Wafers</v>
      </c>
      <c r="V277" t="str">
        <f t="shared" si="21"/>
        <v>Food</v>
      </c>
      <c r="W277" t="s">
        <v>43</v>
      </c>
      <c r="X277" t="b">
        <f t="shared" si="23"/>
        <v>1</v>
      </c>
      <c r="Y277">
        <f t="shared" si="22"/>
        <v>2</v>
      </c>
      <c r="Z277" s="2">
        <f t="shared" si="24"/>
        <v>1.3333333333333333</v>
      </c>
      <c r="AA277" t="s">
        <v>82</v>
      </c>
      <c r="AB277" t="s">
        <v>83</v>
      </c>
      <c r="AD277" t="s">
        <v>123</v>
      </c>
      <c r="AE277" t="s">
        <v>236</v>
      </c>
      <c r="AF277">
        <v>2022</v>
      </c>
    </row>
    <row r="278" spans="1:32" x14ac:dyDescent="0.25">
      <c r="A278" t="s">
        <v>29</v>
      </c>
      <c r="B278" t="s">
        <v>67</v>
      </c>
      <c r="C278" t="s">
        <v>68</v>
      </c>
      <c r="D278" t="s">
        <v>69</v>
      </c>
      <c r="E278">
        <f>_xlfn.XLOOKUP(Table1[[#This Row],[Location]],'Location analysis'!A:A,'Location analysis'!B:B)</f>
        <v>40.435699999999997</v>
      </c>
      <c r="F278">
        <f>_xlfn.XLOOKUP(Table1[[#This Row],[Location]],'Location analysis'!A:A,'Location analysis'!C:C)</f>
        <v>-74.125200000000007</v>
      </c>
      <c r="G278" t="s">
        <v>65</v>
      </c>
      <c r="H278" t="s">
        <v>43</v>
      </c>
      <c r="I278">
        <v>14590501816</v>
      </c>
      <c r="J278" t="s">
        <v>235</v>
      </c>
      <c r="K278" t="s">
        <v>36</v>
      </c>
      <c r="L278">
        <v>113</v>
      </c>
      <c r="M278">
        <v>1.5</v>
      </c>
      <c r="N278">
        <v>1</v>
      </c>
      <c r="O278">
        <v>113</v>
      </c>
      <c r="P278">
        <v>1.5</v>
      </c>
      <c r="Q278">
        <v>1</v>
      </c>
      <c r="R278">
        <v>1.5</v>
      </c>
      <c r="S278">
        <v>1.5</v>
      </c>
      <c r="T278" s="1">
        <v>44581</v>
      </c>
      <c r="U278" t="str">
        <f t="shared" si="20"/>
        <v>Miss Vickie's Potato Chip - Lime &amp; Cracked Pe</v>
      </c>
      <c r="V278" t="str">
        <f t="shared" si="21"/>
        <v>Food</v>
      </c>
      <c r="W278" t="s">
        <v>43</v>
      </c>
      <c r="X278" t="b">
        <f t="shared" si="23"/>
        <v>1</v>
      </c>
      <c r="Y278">
        <f t="shared" si="22"/>
        <v>1.5</v>
      </c>
      <c r="Z278" s="2">
        <f t="shared" si="24"/>
        <v>1</v>
      </c>
      <c r="AA278" t="s">
        <v>58</v>
      </c>
      <c r="AB278" t="s">
        <v>66</v>
      </c>
      <c r="AD278" t="s">
        <v>123</v>
      </c>
      <c r="AE278" t="s">
        <v>236</v>
      </c>
      <c r="AF278">
        <v>2022</v>
      </c>
    </row>
    <row r="279" spans="1:32" x14ac:dyDescent="0.25">
      <c r="A279" t="s">
        <v>29</v>
      </c>
      <c r="B279" t="s">
        <v>46</v>
      </c>
      <c r="C279" t="s">
        <v>31</v>
      </c>
      <c r="D279" t="s">
        <v>47</v>
      </c>
      <c r="E279">
        <f>_xlfn.XLOOKUP(Table1[[#This Row],[Location]],'Location analysis'!A:A,'Location analysis'!B:B)</f>
        <v>40.423690999999998</v>
      </c>
      <c r="F279">
        <f>_xlfn.XLOOKUP(Table1[[#This Row],[Location]],'Location analysis'!A:A,'Location analysis'!C:C)</f>
        <v>-74.380831999999998</v>
      </c>
      <c r="G279" t="s">
        <v>93</v>
      </c>
      <c r="H279" t="s">
        <v>43</v>
      </c>
      <c r="I279">
        <v>14590550136</v>
      </c>
      <c r="J279" t="s">
        <v>235</v>
      </c>
      <c r="K279" t="s">
        <v>51</v>
      </c>
      <c r="L279">
        <v>114</v>
      </c>
      <c r="M279">
        <v>1.5</v>
      </c>
      <c r="N279">
        <v>1</v>
      </c>
      <c r="O279">
        <v>114</v>
      </c>
      <c r="P279">
        <v>1.5</v>
      </c>
      <c r="Q279">
        <v>1</v>
      </c>
      <c r="R279">
        <v>1.5</v>
      </c>
      <c r="S279">
        <v>1.5</v>
      </c>
      <c r="T279" s="1">
        <v>44581</v>
      </c>
      <c r="U279" t="str">
        <f t="shared" si="20"/>
        <v>Miss Vickie's Potato Chip - Sea Salt Original</v>
      </c>
      <c r="V279" t="str">
        <f t="shared" si="21"/>
        <v>Food</v>
      </c>
      <c r="W279" t="s">
        <v>43</v>
      </c>
      <c r="X279" t="b">
        <f t="shared" si="23"/>
        <v>1</v>
      </c>
      <c r="Y279">
        <f t="shared" si="22"/>
        <v>1.5</v>
      </c>
      <c r="Z279" s="2">
        <f t="shared" si="24"/>
        <v>1</v>
      </c>
      <c r="AA279" t="s">
        <v>58</v>
      </c>
      <c r="AB279" t="s">
        <v>94</v>
      </c>
      <c r="AD279" t="s">
        <v>123</v>
      </c>
      <c r="AE279" t="s">
        <v>236</v>
      </c>
      <c r="AF279">
        <v>2022</v>
      </c>
    </row>
    <row r="280" spans="1:32" x14ac:dyDescent="0.25">
      <c r="A280" t="s">
        <v>29</v>
      </c>
      <c r="B280" t="s">
        <v>46</v>
      </c>
      <c r="C280" t="s">
        <v>31</v>
      </c>
      <c r="D280" t="s">
        <v>47</v>
      </c>
      <c r="E280">
        <f>_xlfn.XLOOKUP(Table1[[#This Row],[Location]],'Location analysis'!A:A,'Location analysis'!B:B)</f>
        <v>40.423690999999998</v>
      </c>
      <c r="F280">
        <f>_xlfn.XLOOKUP(Table1[[#This Row],[Location]],'Location analysis'!A:A,'Location analysis'!C:C)</f>
        <v>-74.380831999999998</v>
      </c>
      <c r="G280" t="s">
        <v>186</v>
      </c>
      <c r="H280" t="s">
        <v>43</v>
      </c>
      <c r="I280">
        <v>14590553892</v>
      </c>
      <c r="J280" t="s">
        <v>235</v>
      </c>
      <c r="K280" t="s">
        <v>51</v>
      </c>
      <c r="L280">
        <v>123</v>
      </c>
      <c r="M280">
        <v>1.5</v>
      </c>
      <c r="N280">
        <v>1</v>
      </c>
      <c r="O280">
        <v>123</v>
      </c>
      <c r="P280">
        <v>1.5</v>
      </c>
      <c r="Q280">
        <v>1</v>
      </c>
      <c r="R280">
        <v>1.5</v>
      </c>
      <c r="S280">
        <v>1.5</v>
      </c>
      <c r="T280" s="1">
        <v>44581</v>
      </c>
      <c r="U280" t="str">
        <f t="shared" si="20"/>
        <v>Ruffles Baked  - Cheddar &amp; Sour Cream</v>
      </c>
      <c r="V280" t="str">
        <f t="shared" si="21"/>
        <v>Food</v>
      </c>
      <c r="W280" t="s">
        <v>43</v>
      </c>
      <c r="X280" t="b">
        <f t="shared" si="23"/>
        <v>1</v>
      </c>
      <c r="Y280">
        <f t="shared" si="22"/>
        <v>1.5</v>
      </c>
      <c r="Z280" s="2">
        <f t="shared" si="24"/>
        <v>1</v>
      </c>
      <c r="AA280" t="s">
        <v>187</v>
      </c>
      <c r="AB280" t="s">
        <v>188</v>
      </c>
      <c r="AD280" t="s">
        <v>123</v>
      </c>
      <c r="AE280" t="s">
        <v>236</v>
      </c>
      <c r="AF280">
        <v>2022</v>
      </c>
    </row>
    <row r="281" spans="1:32" x14ac:dyDescent="0.25">
      <c r="A281" t="s">
        <v>29</v>
      </c>
      <c r="B281" t="s">
        <v>62</v>
      </c>
      <c r="C281" t="s">
        <v>63</v>
      </c>
      <c r="D281" t="s">
        <v>64</v>
      </c>
      <c r="E281">
        <f>_xlfn.XLOOKUP(Table1[[#This Row],[Location]],'Location analysis'!A:A,'Location analysis'!B:B)</f>
        <v>40.091900000000003</v>
      </c>
      <c r="F281">
        <f>_xlfn.XLOOKUP(Table1[[#This Row],[Location]],'Location analysis'!A:A,'Location analysis'!C:C)</f>
        <v>-74.358699999999999</v>
      </c>
      <c r="G281" t="s">
        <v>128</v>
      </c>
      <c r="H281" t="s">
        <v>43</v>
      </c>
      <c r="I281">
        <v>14590575459</v>
      </c>
      <c r="J281" t="s">
        <v>235</v>
      </c>
      <c r="K281" t="s">
        <v>51</v>
      </c>
      <c r="L281">
        <v>112</v>
      </c>
      <c r="M281">
        <v>1.5</v>
      </c>
      <c r="N281">
        <v>1</v>
      </c>
      <c r="O281">
        <v>112</v>
      </c>
      <c r="P281">
        <v>1.5</v>
      </c>
      <c r="Q281">
        <v>1</v>
      </c>
      <c r="R281">
        <v>1.5</v>
      </c>
      <c r="S281">
        <v>1.5</v>
      </c>
      <c r="T281" s="1">
        <v>44581</v>
      </c>
      <c r="U281" t="str">
        <f t="shared" si="20"/>
        <v>SunChips Multigrain - Salsa</v>
      </c>
      <c r="V281" t="str">
        <f t="shared" si="21"/>
        <v>Food</v>
      </c>
      <c r="W281" t="s">
        <v>43</v>
      </c>
      <c r="X281" t="b">
        <f t="shared" si="23"/>
        <v>1</v>
      </c>
      <c r="Y281">
        <f t="shared" si="22"/>
        <v>1.5</v>
      </c>
      <c r="Z281" s="2">
        <f t="shared" si="24"/>
        <v>1</v>
      </c>
      <c r="AA281" t="s">
        <v>129</v>
      </c>
      <c r="AB281" t="s">
        <v>130</v>
      </c>
      <c r="AD281" t="s">
        <v>123</v>
      </c>
      <c r="AE281" t="s">
        <v>236</v>
      </c>
      <c r="AF281">
        <v>2022</v>
      </c>
    </row>
    <row r="282" spans="1:32" x14ac:dyDescent="0.25">
      <c r="A282" t="s">
        <v>29</v>
      </c>
      <c r="B282" t="s">
        <v>30</v>
      </c>
      <c r="C282" t="s">
        <v>31</v>
      </c>
      <c r="D282" t="s">
        <v>32</v>
      </c>
      <c r="E282">
        <f>_xlfn.XLOOKUP(Table1[[#This Row],[Location]],'Location analysis'!A:A,'Location analysis'!B:B)</f>
        <v>40.423690999999998</v>
      </c>
      <c r="F282">
        <f>_xlfn.XLOOKUP(Table1[[#This Row],[Location]],'Location analysis'!A:A,'Location analysis'!C:C)</f>
        <v>-74.380831999999998</v>
      </c>
      <c r="G282" t="s">
        <v>239</v>
      </c>
      <c r="H282" t="s">
        <v>43</v>
      </c>
      <c r="I282">
        <v>14591296546</v>
      </c>
      <c r="J282" t="s">
        <v>235</v>
      </c>
      <c r="K282" t="s">
        <v>51</v>
      </c>
      <c r="L282">
        <v>131</v>
      </c>
      <c r="M282">
        <v>1.25</v>
      </c>
      <c r="N282">
        <v>1</v>
      </c>
      <c r="O282">
        <v>131</v>
      </c>
      <c r="P282">
        <v>1.25</v>
      </c>
      <c r="Q282">
        <v>1</v>
      </c>
      <c r="R282">
        <v>1.25</v>
      </c>
      <c r="S282">
        <v>1.25</v>
      </c>
      <c r="T282" s="1">
        <v>44581</v>
      </c>
      <c r="U282" t="str">
        <f t="shared" si="20"/>
        <v>Nature's Valley Chewy Granola Bar - Fruit &amp; N</v>
      </c>
      <c r="V282" t="str">
        <f t="shared" si="21"/>
        <v>Food</v>
      </c>
      <c r="W282" t="s">
        <v>43</v>
      </c>
      <c r="X282" t="b">
        <f t="shared" si="23"/>
        <v>1</v>
      </c>
      <c r="Y282">
        <f t="shared" si="22"/>
        <v>1.25</v>
      </c>
      <c r="Z282" s="2">
        <f t="shared" si="24"/>
        <v>0.83333333333333337</v>
      </c>
      <c r="AA282" t="s">
        <v>240</v>
      </c>
      <c r="AB282" t="s">
        <v>241</v>
      </c>
      <c r="AD282" t="s">
        <v>123</v>
      </c>
      <c r="AE282" t="s">
        <v>236</v>
      </c>
      <c r="AF282">
        <v>2022</v>
      </c>
    </row>
    <row r="283" spans="1:32" x14ac:dyDescent="0.25">
      <c r="A283" t="s">
        <v>29</v>
      </c>
      <c r="B283" t="s">
        <v>46</v>
      </c>
      <c r="C283" t="s">
        <v>31</v>
      </c>
      <c r="D283" t="s">
        <v>47</v>
      </c>
      <c r="E283">
        <f>_xlfn.XLOOKUP(Table1[[#This Row],[Location]],'Location analysis'!A:A,'Location analysis'!B:B)</f>
        <v>40.423690999999998</v>
      </c>
      <c r="F283">
        <f>_xlfn.XLOOKUP(Table1[[#This Row],[Location]],'Location analysis'!A:A,'Location analysis'!C:C)</f>
        <v>-74.380831999999998</v>
      </c>
      <c r="G283" t="s">
        <v>137</v>
      </c>
      <c r="H283" t="s">
        <v>97</v>
      </c>
      <c r="I283">
        <v>14591543714</v>
      </c>
      <c r="J283" t="s">
        <v>235</v>
      </c>
      <c r="K283" t="s">
        <v>51</v>
      </c>
      <c r="L283">
        <v>144</v>
      </c>
      <c r="M283">
        <v>1.5</v>
      </c>
      <c r="N283">
        <v>1</v>
      </c>
      <c r="O283">
        <v>144</v>
      </c>
      <c r="P283">
        <v>1.5</v>
      </c>
      <c r="Q283">
        <v>1</v>
      </c>
      <c r="R283">
        <v>1.5</v>
      </c>
      <c r="S283">
        <v>1.5</v>
      </c>
      <c r="T283" s="1">
        <v>44581</v>
      </c>
      <c r="U283" t="str">
        <f t="shared" si="20"/>
        <v>Poland Springs Water</v>
      </c>
      <c r="V283" t="str">
        <f t="shared" si="21"/>
        <v>Water</v>
      </c>
      <c r="W283" t="s">
        <v>97</v>
      </c>
      <c r="X283" t="b">
        <f t="shared" si="23"/>
        <v>1</v>
      </c>
      <c r="Y283">
        <f t="shared" si="22"/>
        <v>1.5</v>
      </c>
      <c r="Z283" s="2">
        <f t="shared" si="24"/>
        <v>1</v>
      </c>
      <c r="AA283" t="s">
        <v>137</v>
      </c>
      <c r="AD283" t="s">
        <v>123</v>
      </c>
      <c r="AE283" t="s">
        <v>236</v>
      </c>
      <c r="AF283">
        <v>2022</v>
      </c>
    </row>
    <row r="284" spans="1:32" x14ac:dyDescent="0.25">
      <c r="A284" t="s">
        <v>29</v>
      </c>
      <c r="B284" t="s">
        <v>67</v>
      </c>
      <c r="C284" t="s">
        <v>68</v>
      </c>
      <c r="D284" t="s">
        <v>69</v>
      </c>
      <c r="E284">
        <f>_xlfn.XLOOKUP(Table1[[#This Row],[Location]],'Location analysis'!A:A,'Location analysis'!B:B)</f>
        <v>40.435699999999997</v>
      </c>
      <c r="F284">
        <f>_xlfn.XLOOKUP(Table1[[#This Row],[Location]],'Location analysis'!A:A,'Location analysis'!C:C)</f>
        <v>-74.125200000000007</v>
      </c>
      <c r="G284" t="s">
        <v>185</v>
      </c>
      <c r="H284" t="s">
        <v>34</v>
      </c>
      <c r="I284">
        <v>14591587003</v>
      </c>
      <c r="J284" t="s">
        <v>235</v>
      </c>
      <c r="K284" t="s">
        <v>51</v>
      </c>
      <c r="L284">
        <v>148</v>
      </c>
      <c r="M284">
        <v>3</v>
      </c>
      <c r="N284">
        <v>1</v>
      </c>
      <c r="O284">
        <v>148</v>
      </c>
      <c r="P284">
        <v>3</v>
      </c>
      <c r="Q284">
        <v>1</v>
      </c>
      <c r="R284">
        <v>3</v>
      </c>
      <c r="S284">
        <v>3</v>
      </c>
      <c r="T284" s="1">
        <v>44581</v>
      </c>
      <c r="U284" t="str">
        <f t="shared" si="20"/>
        <v>Red Bull - Original</v>
      </c>
      <c r="V284" t="str">
        <f t="shared" si="21"/>
        <v>Carbonated</v>
      </c>
      <c r="W284" t="s">
        <v>34</v>
      </c>
      <c r="X284" t="b">
        <f t="shared" si="23"/>
        <v>1</v>
      </c>
      <c r="Y284">
        <f t="shared" si="22"/>
        <v>3</v>
      </c>
      <c r="Z284" s="2">
        <f t="shared" si="24"/>
        <v>2</v>
      </c>
      <c r="AA284" t="s">
        <v>37</v>
      </c>
      <c r="AB284" t="s">
        <v>150</v>
      </c>
      <c r="AD284" t="s">
        <v>123</v>
      </c>
      <c r="AE284" t="s">
        <v>236</v>
      </c>
      <c r="AF284">
        <v>2022</v>
      </c>
    </row>
    <row r="285" spans="1:32" x14ac:dyDescent="0.25">
      <c r="A285" t="s">
        <v>29</v>
      </c>
      <c r="B285" t="s">
        <v>67</v>
      </c>
      <c r="C285" t="s">
        <v>68</v>
      </c>
      <c r="D285" t="s">
        <v>69</v>
      </c>
      <c r="E285">
        <f>_xlfn.XLOOKUP(Table1[[#This Row],[Location]],'Location analysis'!A:A,'Location analysis'!B:B)</f>
        <v>40.435699999999997</v>
      </c>
      <c r="F285">
        <f>_xlfn.XLOOKUP(Table1[[#This Row],[Location]],'Location analysis'!A:A,'Location analysis'!C:C)</f>
        <v>-74.125200000000007</v>
      </c>
      <c r="G285" t="s">
        <v>103</v>
      </c>
      <c r="H285" t="s">
        <v>43</v>
      </c>
      <c r="I285">
        <v>14591588155</v>
      </c>
      <c r="J285" t="s">
        <v>235</v>
      </c>
      <c r="K285" t="s">
        <v>51</v>
      </c>
      <c r="L285">
        <v>138</v>
      </c>
      <c r="M285">
        <v>1</v>
      </c>
      <c r="N285">
        <v>1</v>
      </c>
      <c r="O285">
        <v>138</v>
      </c>
      <c r="P285">
        <v>1</v>
      </c>
      <c r="Q285">
        <v>1</v>
      </c>
      <c r="R285">
        <v>1</v>
      </c>
      <c r="S285">
        <v>1</v>
      </c>
      <c r="T285" s="1">
        <v>44581</v>
      </c>
      <c r="U285" t="str">
        <f t="shared" si="20"/>
        <v>Pure Organic Fruit Bar - Strawberry Banana</v>
      </c>
      <c r="V285" t="str">
        <f t="shared" si="21"/>
        <v>Food</v>
      </c>
      <c r="W285" t="s">
        <v>43</v>
      </c>
      <c r="X285" t="b">
        <f t="shared" si="23"/>
        <v>1</v>
      </c>
      <c r="Y285">
        <f t="shared" si="22"/>
        <v>1</v>
      </c>
      <c r="Z285" s="2">
        <f t="shared" si="24"/>
        <v>0.66666666666666663</v>
      </c>
      <c r="AA285" t="s">
        <v>104</v>
      </c>
      <c r="AB285" t="s">
        <v>105</v>
      </c>
      <c r="AD285" t="s">
        <v>123</v>
      </c>
      <c r="AE285" t="s">
        <v>236</v>
      </c>
      <c r="AF285">
        <v>2022</v>
      </c>
    </row>
    <row r="286" spans="1:32" x14ac:dyDescent="0.25">
      <c r="A286" t="s">
        <v>29</v>
      </c>
      <c r="B286" t="s">
        <v>67</v>
      </c>
      <c r="C286" t="s">
        <v>68</v>
      </c>
      <c r="D286" t="s">
        <v>69</v>
      </c>
      <c r="E286">
        <f>_xlfn.XLOOKUP(Table1[[#This Row],[Location]],'Location analysis'!A:A,'Location analysis'!B:B)</f>
        <v>40.435699999999997</v>
      </c>
      <c r="F286">
        <f>_xlfn.XLOOKUP(Table1[[#This Row],[Location]],'Location analysis'!A:A,'Location analysis'!C:C)</f>
        <v>-74.125200000000007</v>
      </c>
      <c r="G286" t="s">
        <v>234</v>
      </c>
      <c r="H286" t="s">
        <v>43</v>
      </c>
      <c r="I286">
        <v>14591588493</v>
      </c>
      <c r="J286" t="s">
        <v>235</v>
      </c>
      <c r="K286" t="s">
        <v>51</v>
      </c>
      <c r="L286">
        <v>139</v>
      </c>
      <c r="M286">
        <v>1</v>
      </c>
      <c r="N286">
        <v>1</v>
      </c>
      <c r="O286">
        <v>139</v>
      </c>
      <c r="P286">
        <v>1</v>
      </c>
      <c r="Q286">
        <v>1</v>
      </c>
      <c r="R286">
        <v>1</v>
      </c>
      <c r="S286">
        <v>1</v>
      </c>
      <c r="T286" s="1">
        <v>44581</v>
      </c>
      <c r="U286" t="str">
        <f t="shared" si="20"/>
        <v>Pure Organic Pineapple Passionfruit</v>
      </c>
      <c r="V286" t="str">
        <f t="shared" si="21"/>
        <v>Food</v>
      </c>
      <c r="W286" t="s">
        <v>43</v>
      </c>
      <c r="X286" t="b">
        <f t="shared" si="23"/>
        <v>1</v>
      </c>
      <c r="Y286">
        <f t="shared" si="22"/>
        <v>1</v>
      </c>
      <c r="Z286" s="2">
        <f t="shared" si="24"/>
        <v>0.66666666666666663</v>
      </c>
      <c r="AA286" t="s">
        <v>234</v>
      </c>
      <c r="AD286" t="s">
        <v>123</v>
      </c>
      <c r="AE286" t="s">
        <v>236</v>
      </c>
      <c r="AF286">
        <v>2022</v>
      </c>
    </row>
    <row r="287" spans="1:32" x14ac:dyDescent="0.25">
      <c r="A287" t="s">
        <v>29</v>
      </c>
      <c r="B287" t="s">
        <v>46</v>
      </c>
      <c r="C287" t="s">
        <v>31</v>
      </c>
      <c r="D287" t="s">
        <v>47</v>
      </c>
      <c r="E287">
        <f>_xlfn.XLOOKUP(Table1[[#This Row],[Location]],'Location analysis'!A:A,'Location analysis'!B:B)</f>
        <v>40.423690999999998</v>
      </c>
      <c r="F287">
        <f>_xlfn.XLOOKUP(Table1[[#This Row],[Location]],'Location analysis'!A:A,'Location analysis'!C:C)</f>
        <v>-74.380831999999998</v>
      </c>
      <c r="G287" t="s">
        <v>81</v>
      </c>
      <c r="H287" t="s">
        <v>43</v>
      </c>
      <c r="I287">
        <v>14591782178</v>
      </c>
      <c r="J287" t="s">
        <v>235</v>
      </c>
      <c r="K287" t="s">
        <v>51</v>
      </c>
      <c r="L287">
        <v>130</v>
      </c>
      <c r="M287">
        <v>2</v>
      </c>
      <c r="N287">
        <v>1</v>
      </c>
      <c r="O287">
        <v>130</v>
      </c>
      <c r="P287">
        <v>2</v>
      </c>
      <c r="Q287">
        <v>1</v>
      </c>
      <c r="R287">
        <v>2</v>
      </c>
      <c r="S287">
        <v>2</v>
      </c>
      <c r="T287" s="1">
        <v>44581</v>
      </c>
      <c r="U287" t="str">
        <f t="shared" si="20"/>
        <v>KitKat - Crisp Wafers</v>
      </c>
      <c r="V287" t="str">
        <f t="shared" si="21"/>
        <v>Food</v>
      </c>
      <c r="W287" t="s">
        <v>43</v>
      </c>
      <c r="X287" t="b">
        <f t="shared" si="23"/>
        <v>1</v>
      </c>
      <c r="Y287">
        <f t="shared" si="22"/>
        <v>2</v>
      </c>
      <c r="Z287" s="2">
        <f t="shared" si="24"/>
        <v>1.3333333333333333</v>
      </c>
      <c r="AA287" t="s">
        <v>82</v>
      </c>
      <c r="AB287" t="s">
        <v>83</v>
      </c>
      <c r="AD287" t="s">
        <v>123</v>
      </c>
      <c r="AE287" t="s">
        <v>236</v>
      </c>
      <c r="AF287">
        <v>2022</v>
      </c>
    </row>
    <row r="288" spans="1:32" x14ac:dyDescent="0.25">
      <c r="A288" t="s">
        <v>29</v>
      </c>
      <c r="B288" t="s">
        <v>46</v>
      </c>
      <c r="C288" t="s">
        <v>31</v>
      </c>
      <c r="D288" t="s">
        <v>47</v>
      </c>
      <c r="E288">
        <f>_xlfn.XLOOKUP(Table1[[#This Row],[Location]],'Location analysis'!A:A,'Location analysis'!B:B)</f>
        <v>40.423690999999998</v>
      </c>
      <c r="F288">
        <f>_xlfn.XLOOKUP(Table1[[#This Row],[Location]],'Location analysis'!A:A,'Location analysis'!C:C)</f>
        <v>-74.380831999999998</v>
      </c>
      <c r="G288" t="s">
        <v>242</v>
      </c>
      <c r="H288" t="s">
        <v>97</v>
      </c>
      <c r="I288">
        <v>14591786452</v>
      </c>
      <c r="J288" t="s">
        <v>235</v>
      </c>
      <c r="K288" t="s">
        <v>51</v>
      </c>
      <c r="L288">
        <v>147</v>
      </c>
      <c r="M288">
        <v>2.75</v>
      </c>
      <c r="N288">
        <v>1</v>
      </c>
      <c r="O288">
        <v>147</v>
      </c>
      <c r="P288">
        <v>2.75</v>
      </c>
      <c r="Q288">
        <v>1</v>
      </c>
      <c r="R288">
        <v>2.75</v>
      </c>
      <c r="S288">
        <v>2.75</v>
      </c>
      <c r="T288" s="1">
        <v>44581</v>
      </c>
      <c r="U288" t="str">
        <f t="shared" si="20"/>
        <v>Vitamin Water - Squeezed Lemonade</v>
      </c>
      <c r="V288" t="str">
        <f t="shared" si="21"/>
        <v>Water</v>
      </c>
      <c r="W288" t="s">
        <v>97</v>
      </c>
      <c r="X288" t="b">
        <f t="shared" si="23"/>
        <v>1</v>
      </c>
      <c r="Y288">
        <f t="shared" si="22"/>
        <v>2.75</v>
      </c>
      <c r="Z288" s="2">
        <f t="shared" si="24"/>
        <v>1.8333333333333333</v>
      </c>
      <c r="AA288" t="s">
        <v>98</v>
      </c>
      <c r="AB288" t="s">
        <v>243</v>
      </c>
      <c r="AD288" t="s">
        <v>123</v>
      </c>
      <c r="AE288" t="s">
        <v>236</v>
      </c>
      <c r="AF288">
        <v>2022</v>
      </c>
    </row>
    <row r="289" spans="1:32" x14ac:dyDescent="0.25">
      <c r="A289" t="s">
        <v>29</v>
      </c>
      <c r="B289" t="s">
        <v>67</v>
      </c>
      <c r="C289" t="s">
        <v>68</v>
      </c>
      <c r="D289" t="s">
        <v>69</v>
      </c>
      <c r="E289">
        <f>_xlfn.XLOOKUP(Table1[[#This Row],[Location]],'Location analysis'!A:A,'Location analysis'!B:B)</f>
        <v>40.435699999999997</v>
      </c>
      <c r="F289">
        <f>_xlfn.XLOOKUP(Table1[[#This Row],[Location]],'Location analysis'!A:A,'Location analysis'!C:C)</f>
        <v>-74.125200000000007</v>
      </c>
      <c r="G289" t="s">
        <v>81</v>
      </c>
      <c r="H289" t="s">
        <v>43</v>
      </c>
      <c r="I289">
        <v>14592545618</v>
      </c>
      <c r="J289" t="s">
        <v>235</v>
      </c>
      <c r="K289" t="s">
        <v>36</v>
      </c>
      <c r="L289">
        <v>134</v>
      </c>
      <c r="M289">
        <v>2</v>
      </c>
      <c r="N289">
        <v>1</v>
      </c>
      <c r="O289">
        <v>134</v>
      </c>
      <c r="P289">
        <v>2</v>
      </c>
      <c r="Q289">
        <v>1</v>
      </c>
      <c r="R289">
        <v>2</v>
      </c>
      <c r="S289">
        <v>2</v>
      </c>
      <c r="T289" s="1">
        <v>44581</v>
      </c>
      <c r="U289" t="str">
        <f t="shared" si="20"/>
        <v>KitKat - Crisp Wafers</v>
      </c>
      <c r="V289" t="str">
        <f t="shared" si="21"/>
        <v>Food</v>
      </c>
      <c r="W289" t="s">
        <v>43</v>
      </c>
      <c r="X289" t="b">
        <f t="shared" si="23"/>
        <v>1</v>
      </c>
      <c r="Y289">
        <f t="shared" si="22"/>
        <v>2</v>
      </c>
      <c r="Z289" s="2">
        <f t="shared" si="24"/>
        <v>1.3333333333333333</v>
      </c>
      <c r="AA289" t="s">
        <v>82</v>
      </c>
      <c r="AB289" t="s">
        <v>83</v>
      </c>
      <c r="AD289" t="s">
        <v>123</v>
      </c>
      <c r="AE289" t="s">
        <v>236</v>
      </c>
      <c r="AF289">
        <v>2022</v>
      </c>
    </row>
    <row r="290" spans="1:32" x14ac:dyDescent="0.25">
      <c r="A290" t="s">
        <v>29</v>
      </c>
      <c r="B290" t="s">
        <v>67</v>
      </c>
      <c r="C290" t="s">
        <v>68</v>
      </c>
      <c r="D290" t="s">
        <v>69</v>
      </c>
      <c r="E290">
        <f>_xlfn.XLOOKUP(Table1[[#This Row],[Location]],'Location analysis'!A:A,'Location analysis'!B:B)</f>
        <v>40.435699999999997</v>
      </c>
      <c r="F290">
        <f>_xlfn.XLOOKUP(Table1[[#This Row],[Location]],'Location analysis'!A:A,'Location analysis'!C:C)</f>
        <v>-74.125200000000007</v>
      </c>
      <c r="G290" t="s">
        <v>185</v>
      </c>
      <c r="H290" t="s">
        <v>34</v>
      </c>
      <c r="I290">
        <v>14592568747</v>
      </c>
      <c r="J290" t="s">
        <v>235</v>
      </c>
      <c r="K290" t="s">
        <v>51</v>
      </c>
      <c r="L290">
        <v>148</v>
      </c>
      <c r="M290">
        <v>3</v>
      </c>
      <c r="N290">
        <v>1</v>
      </c>
      <c r="O290">
        <v>148</v>
      </c>
      <c r="P290">
        <v>3</v>
      </c>
      <c r="Q290">
        <v>1</v>
      </c>
      <c r="R290">
        <v>3</v>
      </c>
      <c r="S290">
        <v>3</v>
      </c>
      <c r="T290" s="1">
        <v>44581</v>
      </c>
      <c r="U290" t="str">
        <f t="shared" si="20"/>
        <v>Red Bull - Original</v>
      </c>
      <c r="V290" t="str">
        <f t="shared" si="21"/>
        <v>Carbonated</v>
      </c>
      <c r="W290" t="s">
        <v>34</v>
      </c>
      <c r="X290" t="b">
        <f t="shared" si="23"/>
        <v>1</v>
      </c>
      <c r="Y290">
        <f t="shared" si="22"/>
        <v>3</v>
      </c>
      <c r="Z290" s="2">
        <f t="shared" si="24"/>
        <v>2</v>
      </c>
      <c r="AA290" t="s">
        <v>37</v>
      </c>
      <c r="AB290" t="s">
        <v>150</v>
      </c>
      <c r="AD290" t="s">
        <v>123</v>
      </c>
      <c r="AE290" t="s">
        <v>236</v>
      </c>
      <c r="AF290">
        <v>2022</v>
      </c>
    </row>
    <row r="291" spans="1:32" x14ac:dyDescent="0.25">
      <c r="A291" t="s">
        <v>29</v>
      </c>
      <c r="B291" t="s">
        <v>67</v>
      </c>
      <c r="C291" t="s">
        <v>68</v>
      </c>
      <c r="D291" t="s">
        <v>69</v>
      </c>
      <c r="E291">
        <f>_xlfn.XLOOKUP(Table1[[#This Row],[Location]],'Location analysis'!A:A,'Location analysis'!B:B)</f>
        <v>40.435699999999997</v>
      </c>
      <c r="F291">
        <f>_xlfn.XLOOKUP(Table1[[#This Row],[Location]],'Location analysis'!A:A,'Location analysis'!C:C)</f>
        <v>-74.125200000000007</v>
      </c>
      <c r="G291" t="s">
        <v>65</v>
      </c>
      <c r="H291" t="s">
        <v>43</v>
      </c>
      <c r="I291">
        <v>14592573581</v>
      </c>
      <c r="J291" t="s">
        <v>235</v>
      </c>
      <c r="K291" t="s">
        <v>51</v>
      </c>
      <c r="L291">
        <v>113</v>
      </c>
      <c r="M291">
        <v>1.5</v>
      </c>
      <c r="N291">
        <v>1</v>
      </c>
      <c r="O291">
        <v>113</v>
      </c>
      <c r="P291">
        <v>1.5</v>
      </c>
      <c r="Q291">
        <v>1</v>
      </c>
      <c r="R291">
        <v>1.5</v>
      </c>
      <c r="S291">
        <v>1.5</v>
      </c>
      <c r="T291" s="1">
        <v>44581</v>
      </c>
      <c r="U291" t="str">
        <f t="shared" si="20"/>
        <v>Miss Vickie's Potato Chip - Lime &amp; Cracked Pe</v>
      </c>
      <c r="V291" t="str">
        <f t="shared" si="21"/>
        <v>Food</v>
      </c>
      <c r="W291" t="s">
        <v>43</v>
      </c>
      <c r="X291" t="b">
        <f t="shared" si="23"/>
        <v>1</v>
      </c>
      <c r="Y291">
        <f t="shared" si="22"/>
        <v>1.5</v>
      </c>
      <c r="Z291" s="2">
        <f t="shared" si="24"/>
        <v>1</v>
      </c>
      <c r="AA291" t="s">
        <v>58</v>
      </c>
      <c r="AB291" t="s">
        <v>66</v>
      </c>
      <c r="AD291" t="s">
        <v>123</v>
      </c>
      <c r="AE291" t="s">
        <v>236</v>
      </c>
      <c r="AF291">
        <v>2022</v>
      </c>
    </row>
    <row r="292" spans="1:32" x14ac:dyDescent="0.25">
      <c r="A292" t="s">
        <v>29</v>
      </c>
      <c r="B292" t="s">
        <v>67</v>
      </c>
      <c r="C292" t="s">
        <v>68</v>
      </c>
      <c r="D292" t="s">
        <v>69</v>
      </c>
      <c r="E292">
        <f>_xlfn.XLOOKUP(Table1[[#This Row],[Location]],'Location analysis'!A:A,'Location analysis'!B:B)</f>
        <v>40.435699999999997</v>
      </c>
      <c r="F292">
        <f>_xlfn.XLOOKUP(Table1[[#This Row],[Location]],'Location analysis'!A:A,'Location analysis'!C:C)</f>
        <v>-74.125200000000007</v>
      </c>
      <c r="G292" t="s">
        <v>191</v>
      </c>
      <c r="H292" t="s">
        <v>43</v>
      </c>
      <c r="I292">
        <v>14592574944</v>
      </c>
      <c r="J292" t="s">
        <v>235</v>
      </c>
      <c r="K292" t="s">
        <v>51</v>
      </c>
      <c r="L292">
        <v>123</v>
      </c>
      <c r="M292">
        <v>1.5</v>
      </c>
      <c r="N292">
        <v>1</v>
      </c>
      <c r="O292">
        <v>123</v>
      </c>
      <c r="P292">
        <v>1.5</v>
      </c>
      <c r="Q292">
        <v>1</v>
      </c>
      <c r="R292">
        <v>1.5</v>
      </c>
      <c r="S292">
        <v>1.5</v>
      </c>
      <c r="T292" s="1">
        <v>44581</v>
      </c>
      <c r="U292" t="str">
        <f t="shared" si="20"/>
        <v>Ritz Bits Cheese</v>
      </c>
      <c r="V292" t="str">
        <f t="shared" si="21"/>
        <v>Food</v>
      </c>
      <c r="W292" t="s">
        <v>43</v>
      </c>
      <c r="X292" t="b">
        <f t="shared" si="23"/>
        <v>1</v>
      </c>
      <c r="Y292">
        <f t="shared" si="22"/>
        <v>1.5</v>
      </c>
      <c r="Z292" s="2">
        <f t="shared" si="24"/>
        <v>1</v>
      </c>
      <c r="AA292" t="s">
        <v>191</v>
      </c>
      <c r="AD292" t="s">
        <v>123</v>
      </c>
      <c r="AE292" t="s">
        <v>236</v>
      </c>
      <c r="AF292">
        <v>2022</v>
      </c>
    </row>
    <row r="293" spans="1:32" x14ac:dyDescent="0.25">
      <c r="A293" t="s">
        <v>29</v>
      </c>
      <c r="B293" t="s">
        <v>67</v>
      </c>
      <c r="C293" t="s">
        <v>68</v>
      </c>
      <c r="D293" t="s">
        <v>69</v>
      </c>
      <c r="E293">
        <f>_xlfn.XLOOKUP(Table1[[#This Row],[Location]],'Location analysis'!A:A,'Location analysis'!B:B)</f>
        <v>40.435699999999997</v>
      </c>
      <c r="F293">
        <f>_xlfn.XLOOKUP(Table1[[#This Row],[Location]],'Location analysis'!A:A,'Location analysis'!C:C)</f>
        <v>-74.125200000000007</v>
      </c>
      <c r="G293" t="s">
        <v>191</v>
      </c>
      <c r="H293" t="s">
        <v>43</v>
      </c>
      <c r="I293">
        <v>14592625636</v>
      </c>
      <c r="J293" t="s">
        <v>235</v>
      </c>
      <c r="K293" t="s">
        <v>51</v>
      </c>
      <c r="L293">
        <v>123</v>
      </c>
      <c r="M293">
        <v>1.5</v>
      </c>
      <c r="N293">
        <v>1</v>
      </c>
      <c r="O293">
        <v>123</v>
      </c>
      <c r="P293">
        <v>1.5</v>
      </c>
      <c r="Q293">
        <v>1</v>
      </c>
      <c r="R293">
        <v>1.5</v>
      </c>
      <c r="S293">
        <v>1.5</v>
      </c>
      <c r="T293" s="1">
        <v>44581</v>
      </c>
      <c r="U293" t="str">
        <f t="shared" si="20"/>
        <v>Ritz Bits Cheese</v>
      </c>
      <c r="V293" t="str">
        <f t="shared" si="21"/>
        <v>Food</v>
      </c>
      <c r="W293" t="s">
        <v>43</v>
      </c>
      <c r="X293" t="b">
        <f t="shared" si="23"/>
        <v>1</v>
      </c>
      <c r="Y293">
        <f t="shared" si="22"/>
        <v>1.5</v>
      </c>
      <c r="Z293" s="2">
        <f t="shared" si="24"/>
        <v>1</v>
      </c>
      <c r="AA293" t="s">
        <v>191</v>
      </c>
      <c r="AD293" t="s">
        <v>123</v>
      </c>
      <c r="AE293" t="s">
        <v>236</v>
      </c>
      <c r="AF293">
        <v>2022</v>
      </c>
    </row>
    <row r="294" spans="1:32" x14ac:dyDescent="0.25">
      <c r="A294" t="s">
        <v>29</v>
      </c>
      <c r="B294" t="s">
        <v>62</v>
      </c>
      <c r="C294" t="s">
        <v>63</v>
      </c>
      <c r="D294" t="s">
        <v>64</v>
      </c>
      <c r="E294">
        <f>_xlfn.XLOOKUP(Table1[[#This Row],[Location]],'Location analysis'!A:A,'Location analysis'!B:B)</f>
        <v>40.091900000000003</v>
      </c>
      <c r="F294">
        <f>_xlfn.XLOOKUP(Table1[[#This Row],[Location]],'Location analysis'!A:A,'Location analysis'!C:C)</f>
        <v>-74.358699999999999</v>
      </c>
      <c r="G294" t="s">
        <v>154</v>
      </c>
      <c r="H294" t="s">
        <v>43</v>
      </c>
      <c r="I294">
        <v>14593791479</v>
      </c>
      <c r="J294" t="s">
        <v>244</v>
      </c>
      <c r="K294" t="s">
        <v>51</v>
      </c>
      <c r="L294">
        <v>111</v>
      </c>
      <c r="M294">
        <v>1.5</v>
      </c>
      <c r="N294">
        <v>1</v>
      </c>
      <c r="O294">
        <v>111</v>
      </c>
      <c r="P294">
        <v>1.5</v>
      </c>
      <c r="Q294">
        <v>1</v>
      </c>
      <c r="R294">
        <v>1.5</v>
      </c>
      <c r="S294">
        <v>1.5</v>
      </c>
      <c r="T294" s="1">
        <v>44582</v>
      </c>
      <c r="U294" t="str">
        <f t="shared" si="20"/>
        <v>SunChips Multigrain - Harvest Cheddar</v>
      </c>
      <c r="V294" t="str">
        <f t="shared" si="21"/>
        <v>Food</v>
      </c>
      <c r="W294" t="s">
        <v>43</v>
      </c>
      <c r="X294" t="b">
        <f t="shared" si="23"/>
        <v>1</v>
      </c>
      <c r="Y294">
        <f t="shared" si="22"/>
        <v>1.5</v>
      </c>
      <c r="Z294" s="2">
        <f t="shared" si="24"/>
        <v>1</v>
      </c>
      <c r="AA294" t="s">
        <v>129</v>
      </c>
      <c r="AB294" t="s">
        <v>155</v>
      </c>
      <c r="AD294" t="s">
        <v>132</v>
      </c>
      <c r="AE294" t="s">
        <v>245</v>
      </c>
      <c r="AF294">
        <v>2022</v>
      </c>
    </row>
    <row r="295" spans="1:32" x14ac:dyDescent="0.25">
      <c r="A295" t="s">
        <v>29</v>
      </c>
      <c r="B295" t="s">
        <v>62</v>
      </c>
      <c r="C295" t="s">
        <v>63</v>
      </c>
      <c r="D295" t="s">
        <v>64</v>
      </c>
      <c r="E295">
        <f>_xlfn.XLOOKUP(Table1[[#This Row],[Location]],'Location analysis'!A:A,'Location analysis'!B:B)</f>
        <v>40.091900000000003</v>
      </c>
      <c r="F295">
        <f>_xlfn.XLOOKUP(Table1[[#This Row],[Location]],'Location analysis'!A:A,'Location analysis'!C:C)</f>
        <v>-74.358699999999999</v>
      </c>
      <c r="G295" t="s">
        <v>128</v>
      </c>
      <c r="H295" t="s">
        <v>43</v>
      </c>
      <c r="I295">
        <v>14593792359</v>
      </c>
      <c r="J295" t="s">
        <v>244</v>
      </c>
      <c r="K295" t="s">
        <v>51</v>
      </c>
      <c r="L295">
        <v>112</v>
      </c>
      <c r="M295">
        <v>1.5</v>
      </c>
      <c r="N295">
        <v>1</v>
      </c>
      <c r="O295">
        <v>112</v>
      </c>
      <c r="P295">
        <v>1.5</v>
      </c>
      <c r="Q295">
        <v>1</v>
      </c>
      <c r="R295">
        <v>1.5</v>
      </c>
      <c r="S295">
        <v>1.5</v>
      </c>
      <c r="T295" s="1">
        <v>44582</v>
      </c>
      <c r="U295" t="str">
        <f t="shared" si="20"/>
        <v>SunChips Multigrain - Salsa</v>
      </c>
      <c r="V295" t="str">
        <f t="shared" si="21"/>
        <v>Food</v>
      </c>
      <c r="W295" t="s">
        <v>43</v>
      </c>
      <c r="X295" t="b">
        <f t="shared" si="23"/>
        <v>1</v>
      </c>
      <c r="Y295">
        <f t="shared" si="22"/>
        <v>1.5</v>
      </c>
      <c r="Z295" s="2">
        <f t="shared" si="24"/>
        <v>1</v>
      </c>
      <c r="AA295" t="s">
        <v>129</v>
      </c>
      <c r="AB295" t="s">
        <v>130</v>
      </c>
      <c r="AD295" t="s">
        <v>132</v>
      </c>
      <c r="AE295" t="s">
        <v>245</v>
      </c>
      <c r="AF295">
        <v>2022</v>
      </c>
    </row>
    <row r="296" spans="1:32" x14ac:dyDescent="0.25">
      <c r="A296" t="s">
        <v>29</v>
      </c>
      <c r="B296" t="s">
        <v>62</v>
      </c>
      <c r="C296" t="s">
        <v>63</v>
      </c>
      <c r="D296" t="s">
        <v>64</v>
      </c>
      <c r="E296">
        <f>_xlfn.XLOOKUP(Table1[[#This Row],[Location]],'Location analysis'!A:A,'Location analysis'!B:B)</f>
        <v>40.091900000000003</v>
      </c>
      <c r="F296">
        <f>_xlfn.XLOOKUP(Table1[[#This Row],[Location]],'Location analysis'!A:A,'Location analysis'!C:C)</f>
        <v>-74.358699999999999</v>
      </c>
      <c r="G296" t="s">
        <v>74</v>
      </c>
      <c r="H296" t="s">
        <v>49</v>
      </c>
      <c r="I296">
        <v>14594365375</v>
      </c>
      <c r="J296" t="s">
        <v>244</v>
      </c>
      <c r="K296" t="s">
        <v>51</v>
      </c>
      <c r="L296">
        <v>145</v>
      </c>
      <c r="M296">
        <v>2.5</v>
      </c>
      <c r="N296">
        <v>1</v>
      </c>
      <c r="O296">
        <v>145</v>
      </c>
      <c r="P296">
        <v>2.5</v>
      </c>
      <c r="Q296">
        <v>1</v>
      </c>
      <c r="R296">
        <v>2.5</v>
      </c>
      <c r="S296">
        <v>2.5</v>
      </c>
      <c r="T296" s="1">
        <v>44582</v>
      </c>
      <c r="U296" t="str">
        <f t="shared" si="20"/>
        <v>Snapple Diet Tea - Lemon</v>
      </c>
      <c r="V296" t="str">
        <f t="shared" si="21"/>
        <v>Non Carbonated</v>
      </c>
      <c r="W296" t="s">
        <v>49</v>
      </c>
      <c r="X296" t="b">
        <f t="shared" si="23"/>
        <v>1</v>
      </c>
      <c r="Y296">
        <f t="shared" si="22"/>
        <v>2.5</v>
      </c>
      <c r="Z296" s="2">
        <f t="shared" si="24"/>
        <v>1.6666666666666667</v>
      </c>
      <c r="AA296" t="s">
        <v>75</v>
      </c>
      <c r="AB296" t="s">
        <v>76</v>
      </c>
      <c r="AD296" t="s">
        <v>132</v>
      </c>
      <c r="AE296" t="s">
        <v>245</v>
      </c>
      <c r="AF296">
        <v>2022</v>
      </c>
    </row>
    <row r="297" spans="1:32" x14ac:dyDescent="0.25">
      <c r="A297" t="s">
        <v>29</v>
      </c>
      <c r="B297" t="s">
        <v>62</v>
      </c>
      <c r="C297" t="s">
        <v>63</v>
      </c>
      <c r="D297" t="s">
        <v>64</v>
      </c>
      <c r="E297">
        <f>_xlfn.XLOOKUP(Table1[[#This Row],[Location]],'Location analysis'!A:A,'Location analysis'!B:B)</f>
        <v>40.091900000000003</v>
      </c>
      <c r="F297">
        <f>_xlfn.XLOOKUP(Table1[[#This Row],[Location]],'Location analysis'!A:A,'Location analysis'!C:C)</f>
        <v>-74.358699999999999</v>
      </c>
      <c r="G297" t="s">
        <v>65</v>
      </c>
      <c r="H297" t="s">
        <v>43</v>
      </c>
      <c r="I297">
        <v>14594704276</v>
      </c>
      <c r="J297" t="s">
        <v>244</v>
      </c>
      <c r="K297" t="s">
        <v>36</v>
      </c>
      <c r="L297">
        <v>110</v>
      </c>
      <c r="M297">
        <v>1.5</v>
      </c>
      <c r="N297">
        <v>1</v>
      </c>
      <c r="O297">
        <v>110</v>
      </c>
      <c r="P297">
        <v>1.5</v>
      </c>
      <c r="Q297">
        <v>1</v>
      </c>
      <c r="R297">
        <v>1.5</v>
      </c>
      <c r="S297">
        <v>1.5</v>
      </c>
      <c r="T297" s="1">
        <v>44582</v>
      </c>
      <c r="U297" t="str">
        <f t="shared" si="20"/>
        <v>Miss Vickie's Potato Chip - Lime &amp; Cracked Pe</v>
      </c>
      <c r="V297" t="str">
        <f t="shared" si="21"/>
        <v>Food</v>
      </c>
      <c r="W297" t="s">
        <v>43</v>
      </c>
      <c r="X297" t="b">
        <f t="shared" si="23"/>
        <v>1</v>
      </c>
      <c r="Y297">
        <f t="shared" si="22"/>
        <v>1.5</v>
      </c>
      <c r="Z297" s="2">
        <f t="shared" si="24"/>
        <v>1</v>
      </c>
      <c r="AA297" t="s">
        <v>58</v>
      </c>
      <c r="AB297" t="s">
        <v>66</v>
      </c>
      <c r="AD297" t="s">
        <v>132</v>
      </c>
      <c r="AE297" t="s">
        <v>245</v>
      </c>
      <c r="AF297">
        <v>2022</v>
      </c>
    </row>
    <row r="298" spans="1:32" x14ac:dyDescent="0.25">
      <c r="A298" t="s">
        <v>29</v>
      </c>
      <c r="B298" t="s">
        <v>46</v>
      </c>
      <c r="C298" t="s">
        <v>31</v>
      </c>
      <c r="D298" t="s">
        <v>47</v>
      </c>
      <c r="E298">
        <f>_xlfn.XLOOKUP(Table1[[#This Row],[Location]],'Location analysis'!A:A,'Location analysis'!B:B)</f>
        <v>40.423690999999998</v>
      </c>
      <c r="F298">
        <f>_xlfn.XLOOKUP(Table1[[#This Row],[Location]],'Location analysis'!A:A,'Location analysis'!C:C)</f>
        <v>-74.380831999999998</v>
      </c>
      <c r="G298" t="s">
        <v>154</v>
      </c>
      <c r="H298" t="s">
        <v>43</v>
      </c>
      <c r="I298">
        <v>14594771126</v>
      </c>
      <c r="J298" t="s">
        <v>244</v>
      </c>
      <c r="K298" t="s">
        <v>51</v>
      </c>
      <c r="L298">
        <v>111</v>
      </c>
      <c r="M298">
        <v>1.5</v>
      </c>
      <c r="N298">
        <v>1</v>
      </c>
      <c r="O298">
        <v>111</v>
      </c>
      <c r="P298">
        <v>1.5</v>
      </c>
      <c r="Q298">
        <v>1</v>
      </c>
      <c r="R298">
        <v>1.5</v>
      </c>
      <c r="S298">
        <v>1.5</v>
      </c>
      <c r="T298" s="1">
        <v>44582</v>
      </c>
      <c r="U298" t="str">
        <f t="shared" si="20"/>
        <v>SunChips Multigrain - Harvest Cheddar</v>
      </c>
      <c r="V298" t="str">
        <f t="shared" si="21"/>
        <v>Food</v>
      </c>
      <c r="W298" t="s">
        <v>43</v>
      </c>
      <c r="X298" t="b">
        <f t="shared" si="23"/>
        <v>1</v>
      </c>
      <c r="Y298">
        <f t="shared" si="22"/>
        <v>1.5</v>
      </c>
      <c r="Z298" s="2">
        <f t="shared" si="24"/>
        <v>1</v>
      </c>
      <c r="AA298" t="s">
        <v>129</v>
      </c>
      <c r="AB298" t="s">
        <v>155</v>
      </c>
      <c r="AD298" t="s">
        <v>132</v>
      </c>
      <c r="AE298" t="s">
        <v>245</v>
      </c>
      <c r="AF298">
        <v>2022</v>
      </c>
    </row>
    <row r="299" spans="1:32" x14ac:dyDescent="0.25">
      <c r="A299" t="s">
        <v>29</v>
      </c>
      <c r="B299" t="s">
        <v>62</v>
      </c>
      <c r="C299" t="s">
        <v>63</v>
      </c>
      <c r="D299" t="s">
        <v>64</v>
      </c>
      <c r="E299">
        <f>_xlfn.XLOOKUP(Table1[[#This Row],[Location]],'Location analysis'!A:A,'Location analysis'!B:B)</f>
        <v>40.091900000000003</v>
      </c>
      <c r="F299">
        <f>_xlfn.XLOOKUP(Table1[[#This Row],[Location]],'Location analysis'!A:A,'Location analysis'!C:C)</f>
        <v>-74.358699999999999</v>
      </c>
      <c r="G299" t="s">
        <v>119</v>
      </c>
      <c r="H299" t="s">
        <v>43</v>
      </c>
      <c r="I299">
        <v>14594811235</v>
      </c>
      <c r="J299" t="s">
        <v>244</v>
      </c>
      <c r="K299" t="s">
        <v>51</v>
      </c>
      <c r="L299">
        <v>124</v>
      </c>
      <c r="M299">
        <v>1.5</v>
      </c>
      <c r="N299">
        <v>1</v>
      </c>
      <c r="O299">
        <v>124</v>
      </c>
      <c r="P299">
        <v>1.5</v>
      </c>
      <c r="Q299">
        <v>1</v>
      </c>
      <c r="R299">
        <v>1.5</v>
      </c>
      <c r="S299">
        <v>1.5</v>
      </c>
      <c r="T299" s="1">
        <v>44582</v>
      </c>
      <c r="U299" t="str">
        <f t="shared" si="20"/>
        <v>Cheetos Baked - Flaming Hot</v>
      </c>
      <c r="V299" t="str">
        <f t="shared" si="21"/>
        <v>Food</v>
      </c>
      <c r="W299" t="s">
        <v>43</v>
      </c>
      <c r="X299" t="b">
        <f t="shared" si="23"/>
        <v>1</v>
      </c>
      <c r="Y299">
        <f t="shared" si="22"/>
        <v>1.5</v>
      </c>
      <c r="Z299" s="2">
        <f t="shared" si="24"/>
        <v>1</v>
      </c>
      <c r="AA299" t="s">
        <v>121</v>
      </c>
      <c r="AB299" t="s">
        <v>122</v>
      </c>
      <c r="AD299" t="s">
        <v>132</v>
      </c>
      <c r="AE299" t="s">
        <v>245</v>
      </c>
      <c r="AF299">
        <v>2022</v>
      </c>
    </row>
    <row r="300" spans="1:32" x14ac:dyDescent="0.25">
      <c r="A300" t="s">
        <v>29</v>
      </c>
      <c r="B300" t="s">
        <v>62</v>
      </c>
      <c r="C300" t="s">
        <v>63</v>
      </c>
      <c r="D300" t="s">
        <v>64</v>
      </c>
      <c r="E300">
        <f>_xlfn.XLOOKUP(Table1[[#This Row],[Location]],'Location analysis'!A:A,'Location analysis'!B:B)</f>
        <v>40.091900000000003</v>
      </c>
      <c r="F300">
        <f>_xlfn.XLOOKUP(Table1[[#This Row],[Location]],'Location analysis'!A:A,'Location analysis'!C:C)</f>
        <v>-74.358699999999999</v>
      </c>
      <c r="G300" t="s">
        <v>164</v>
      </c>
      <c r="H300" t="s">
        <v>34</v>
      </c>
      <c r="I300">
        <v>14594953024</v>
      </c>
      <c r="J300" t="s">
        <v>244</v>
      </c>
      <c r="K300" t="s">
        <v>36</v>
      </c>
      <c r="L300">
        <v>138</v>
      </c>
      <c r="M300">
        <v>2</v>
      </c>
      <c r="N300">
        <v>1</v>
      </c>
      <c r="O300">
        <v>138</v>
      </c>
      <c r="P300">
        <v>2</v>
      </c>
      <c r="Q300">
        <v>1</v>
      </c>
      <c r="R300">
        <v>2</v>
      </c>
      <c r="S300">
        <v>2</v>
      </c>
      <c r="T300" s="1">
        <v>44582</v>
      </c>
      <c r="U300" t="str">
        <f t="shared" si="20"/>
        <v>Keto Krisp - Almond/Chocolate</v>
      </c>
      <c r="V300" t="str">
        <f t="shared" si="21"/>
        <v>Carbonated</v>
      </c>
      <c r="W300" t="s">
        <v>34</v>
      </c>
      <c r="X300" t="b">
        <f t="shared" si="23"/>
        <v>1</v>
      </c>
      <c r="Y300">
        <f t="shared" si="22"/>
        <v>2</v>
      </c>
      <c r="Z300" s="2">
        <f t="shared" si="24"/>
        <v>1.3333333333333333</v>
      </c>
      <c r="AA300" t="s">
        <v>165</v>
      </c>
      <c r="AB300" t="s">
        <v>166</v>
      </c>
      <c r="AD300" t="s">
        <v>132</v>
      </c>
      <c r="AE300" t="s">
        <v>245</v>
      </c>
      <c r="AF300">
        <v>2022</v>
      </c>
    </row>
    <row r="301" spans="1:32" x14ac:dyDescent="0.25">
      <c r="A301" t="s">
        <v>29</v>
      </c>
      <c r="B301" t="s">
        <v>62</v>
      </c>
      <c r="C301" t="s">
        <v>63</v>
      </c>
      <c r="D301" t="s">
        <v>64</v>
      </c>
      <c r="E301">
        <f>_xlfn.XLOOKUP(Table1[[#This Row],[Location]],'Location analysis'!A:A,'Location analysis'!B:B)</f>
        <v>40.091900000000003</v>
      </c>
      <c r="F301">
        <f>_xlfn.XLOOKUP(Table1[[#This Row],[Location]],'Location analysis'!A:A,'Location analysis'!C:C)</f>
        <v>-74.358699999999999</v>
      </c>
      <c r="G301" t="s">
        <v>148</v>
      </c>
      <c r="H301" t="s">
        <v>49</v>
      </c>
      <c r="I301">
        <v>14595362613</v>
      </c>
      <c r="J301" t="s">
        <v>244</v>
      </c>
      <c r="K301" t="s">
        <v>36</v>
      </c>
      <c r="L301">
        <v>142</v>
      </c>
      <c r="M301">
        <v>1.5</v>
      </c>
      <c r="N301">
        <v>1</v>
      </c>
      <c r="O301">
        <v>142</v>
      </c>
      <c r="P301">
        <v>1.5</v>
      </c>
      <c r="Q301">
        <v>1</v>
      </c>
      <c r="R301">
        <v>1.5</v>
      </c>
      <c r="S301">
        <v>1.5</v>
      </c>
      <c r="T301" s="1">
        <v>44582</v>
      </c>
      <c r="U301" t="str">
        <f t="shared" si="20"/>
        <v>V8 Vegetable Juice - Original</v>
      </c>
      <c r="V301" t="str">
        <f t="shared" si="21"/>
        <v>Non Carbonated</v>
      </c>
      <c r="W301" t="s">
        <v>49</v>
      </c>
      <c r="X301" t="b">
        <f t="shared" si="23"/>
        <v>1</v>
      </c>
      <c r="Y301">
        <f t="shared" si="22"/>
        <v>1.5</v>
      </c>
      <c r="Z301" s="2">
        <f t="shared" si="24"/>
        <v>1</v>
      </c>
      <c r="AA301" t="s">
        <v>149</v>
      </c>
      <c r="AB301" t="s">
        <v>150</v>
      </c>
      <c r="AD301" t="s">
        <v>132</v>
      </c>
      <c r="AE301" t="s">
        <v>245</v>
      </c>
      <c r="AF301">
        <v>2022</v>
      </c>
    </row>
    <row r="302" spans="1:32" x14ac:dyDescent="0.25">
      <c r="A302" t="s">
        <v>29</v>
      </c>
      <c r="B302" t="s">
        <v>67</v>
      </c>
      <c r="C302" t="s">
        <v>68</v>
      </c>
      <c r="D302" t="s">
        <v>69</v>
      </c>
      <c r="E302">
        <f>_xlfn.XLOOKUP(Table1[[#This Row],[Location]],'Location analysis'!A:A,'Location analysis'!B:B)</f>
        <v>40.435699999999997</v>
      </c>
      <c r="F302">
        <f>_xlfn.XLOOKUP(Table1[[#This Row],[Location]],'Location analysis'!A:A,'Location analysis'!C:C)</f>
        <v>-74.125200000000007</v>
      </c>
      <c r="G302" t="s">
        <v>191</v>
      </c>
      <c r="H302" t="s">
        <v>43</v>
      </c>
      <c r="I302">
        <v>14595565918</v>
      </c>
      <c r="J302" t="s">
        <v>244</v>
      </c>
      <c r="K302" t="s">
        <v>36</v>
      </c>
      <c r="L302">
        <v>123</v>
      </c>
      <c r="M302">
        <v>1.5</v>
      </c>
      <c r="N302">
        <v>1</v>
      </c>
      <c r="O302">
        <v>123</v>
      </c>
      <c r="P302">
        <v>1.5</v>
      </c>
      <c r="Q302">
        <v>1</v>
      </c>
      <c r="R302">
        <v>1.5</v>
      </c>
      <c r="S302">
        <v>3.5</v>
      </c>
      <c r="T302" s="1">
        <v>44582</v>
      </c>
      <c r="U302" t="str">
        <f t="shared" si="20"/>
        <v>Ritz Bits Cheese</v>
      </c>
      <c r="V302" t="str">
        <f t="shared" si="21"/>
        <v>Food</v>
      </c>
      <c r="W302" t="s">
        <v>43</v>
      </c>
      <c r="X302" t="b">
        <f t="shared" si="23"/>
        <v>1</v>
      </c>
      <c r="Y302">
        <f t="shared" si="22"/>
        <v>1.5</v>
      </c>
      <c r="Z302" s="2">
        <f t="shared" si="24"/>
        <v>1</v>
      </c>
      <c r="AA302" t="s">
        <v>191</v>
      </c>
      <c r="AD302" t="s">
        <v>132</v>
      </c>
      <c r="AE302" t="s">
        <v>245</v>
      </c>
      <c r="AF302">
        <v>2022</v>
      </c>
    </row>
    <row r="303" spans="1:32" x14ac:dyDescent="0.25">
      <c r="A303" t="s">
        <v>29</v>
      </c>
      <c r="B303" t="s">
        <v>67</v>
      </c>
      <c r="C303" t="s">
        <v>68</v>
      </c>
      <c r="D303" t="s">
        <v>69</v>
      </c>
      <c r="E303">
        <f>_xlfn.XLOOKUP(Table1[[#This Row],[Location]],'Location analysis'!A:A,'Location analysis'!B:B)</f>
        <v>40.435699999999997</v>
      </c>
      <c r="F303">
        <f>_xlfn.XLOOKUP(Table1[[#This Row],[Location]],'Location analysis'!A:A,'Location analysis'!C:C)</f>
        <v>-74.125200000000007</v>
      </c>
      <c r="G303" t="s">
        <v>81</v>
      </c>
      <c r="H303" t="s">
        <v>43</v>
      </c>
      <c r="I303">
        <v>14595565918</v>
      </c>
      <c r="J303" t="s">
        <v>244</v>
      </c>
      <c r="K303" t="s">
        <v>36</v>
      </c>
      <c r="L303">
        <v>134</v>
      </c>
      <c r="M303">
        <v>2</v>
      </c>
      <c r="N303">
        <v>1</v>
      </c>
      <c r="O303">
        <v>134</v>
      </c>
      <c r="P303">
        <v>2</v>
      </c>
      <c r="Q303">
        <v>1</v>
      </c>
      <c r="R303">
        <v>2</v>
      </c>
      <c r="S303">
        <v>3.5</v>
      </c>
      <c r="T303" s="1">
        <v>44582</v>
      </c>
      <c r="U303" t="str">
        <f t="shared" si="20"/>
        <v>KitKat - Crisp Wafers</v>
      </c>
      <c r="V303" t="str">
        <f t="shared" si="21"/>
        <v>Food</v>
      </c>
      <c r="W303" t="s">
        <v>43</v>
      </c>
      <c r="X303" t="b">
        <f t="shared" si="23"/>
        <v>1</v>
      </c>
      <c r="Y303">
        <f t="shared" si="22"/>
        <v>2</v>
      </c>
      <c r="Z303" s="2">
        <f t="shared" si="24"/>
        <v>1.3333333333333333</v>
      </c>
      <c r="AA303" t="s">
        <v>82</v>
      </c>
      <c r="AB303" t="s">
        <v>83</v>
      </c>
      <c r="AD303" t="s">
        <v>132</v>
      </c>
      <c r="AE303" t="s">
        <v>245</v>
      </c>
      <c r="AF303">
        <v>2022</v>
      </c>
    </row>
    <row r="304" spans="1:32" x14ac:dyDescent="0.25">
      <c r="A304" t="s">
        <v>29</v>
      </c>
      <c r="B304" t="s">
        <v>62</v>
      </c>
      <c r="C304" t="s">
        <v>63</v>
      </c>
      <c r="D304" t="s">
        <v>64</v>
      </c>
      <c r="E304">
        <f>_xlfn.XLOOKUP(Table1[[#This Row],[Location]],'Location analysis'!A:A,'Location analysis'!B:B)</f>
        <v>40.091900000000003</v>
      </c>
      <c r="F304">
        <f>_xlfn.XLOOKUP(Table1[[#This Row],[Location]],'Location analysis'!A:A,'Location analysis'!C:C)</f>
        <v>-74.358699999999999</v>
      </c>
      <c r="G304" t="s">
        <v>112</v>
      </c>
      <c r="H304" t="s">
        <v>43</v>
      </c>
      <c r="I304">
        <v>14595758820</v>
      </c>
      <c r="J304" t="s">
        <v>244</v>
      </c>
      <c r="K304" t="s">
        <v>51</v>
      </c>
      <c r="L304">
        <v>133</v>
      </c>
      <c r="M304">
        <v>2</v>
      </c>
      <c r="N304">
        <v>1</v>
      </c>
      <c r="O304">
        <v>133</v>
      </c>
      <c r="P304">
        <v>2</v>
      </c>
      <c r="Q304">
        <v>1</v>
      </c>
      <c r="R304">
        <v>2</v>
      </c>
      <c r="S304">
        <v>2</v>
      </c>
      <c r="T304" s="1">
        <v>44582</v>
      </c>
      <c r="U304" t="str">
        <f t="shared" si="20"/>
        <v>Robert Irvine's - Fit Crunch -  Chocolate Pea</v>
      </c>
      <c r="V304" t="str">
        <f t="shared" si="21"/>
        <v>Food</v>
      </c>
      <c r="W304" t="s">
        <v>43</v>
      </c>
      <c r="X304" t="b">
        <f t="shared" si="23"/>
        <v>1</v>
      </c>
      <c r="Y304">
        <f t="shared" si="22"/>
        <v>2</v>
      </c>
      <c r="Z304" s="2">
        <f t="shared" si="24"/>
        <v>1.3333333333333333</v>
      </c>
      <c r="AA304" t="s">
        <v>113</v>
      </c>
      <c r="AB304" t="s">
        <v>114</v>
      </c>
      <c r="AC304" t="s">
        <v>115</v>
      </c>
      <c r="AD304" t="s">
        <v>132</v>
      </c>
      <c r="AE304" t="s">
        <v>245</v>
      </c>
      <c r="AF304">
        <v>2022</v>
      </c>
    </row>
    <row r="305" spans="1:32" x14ac:dyDescent="0.25">
      <c r="A305" t="s">
        <v>29</v>
      </c>
      <c r="B305" t="s">
        <v>62</v>
      </c>
      <c r="C305" t="s">
        <v>63</v>
      </c>
      <c r="D305" t="s">
        <v>64</v>
      </c>
      <c r="E305">
        <f>_xlfn.XLOOKUP(Table1[[#This Row],[Location]],'Location analysis'!A:A,'Location analysis'!B:B)</f>
        <v>40.091900000000003</v>
      </c>
      <c r="F305">
        <f>_xlfn.XLOOKUP(Table1[[#This Row],[Location]],'Location analysis'!A:A,'Location analysis'!C:C)</f>
        <v>-74.358699999999999</v>
      </c>
      <c r="G305" t="s">
        <v>164</v>
      </c>
      <c r="H305" t="s">
        <v>34</v>
      </c>
      <c r="I305">
        <v>14595904567</v>
      </c>
      <c r="J305" t="s">
        <v>244</v>
      </c>
      <c r="K305" t="s">
        <v>36</v>
      </c>
      <c r="L305">
        <v>138</v>
      </c>
      <c r="M305">
        <v>2</v>
      </c>
      <c r="N305">
        <v>1</v>
      </c>
      <c r="O305">
        <v>138</v>
      </c>
      <c r="P305">
        <v>2</v>
      </c>
      <c r="Q305">
        <v>1</v>
      </c>
      <c r="R305">
        <v>2</v>
      </c>
      <c r="S305">
        <v>2</v>
      </c>
      <c r="T305" s="1">
        <v>44582</v>
      </c>
      <c r="U305" t="str">
        <f t="shared" si="20"/>
        <v>Keto Krisp - Almond/Chocolate</v>
      </c>
      <c r="V305" t="str">
        <f t="shared" si="21"/>
        <v>Carbonated</v>
      </c>
      <c r="W305" t="s">
        <v>34</v>
      </c>
      <c r="X305" t="b">
        <f t="shared" si="23"/>
        <v>1</v>
      </c>
      <c r="Y305">
        <f t="shared" si="22"/>
        <v>2</v>
      </c>
      <c r="Z305" s="2">
        <f t="shared" si="24"/>
        <v>1.3333333333333333</v>
      </c>
      <c r="AA305" t="s">
        <v>165</v>
      </c>
      <c r="AB305" t="s">
        <v>166</v>
      </c>
      <c r="AD305" t="s">
        <v>132</v>
      </c>
      <c r="AE305" t="s">
        <v>245</v>
      </c>
      <c r="AF305">
        <v>2022</v>
      </c>
    </row>
    <row r="306" spans="1:32" x14ac:dyDescent="0.25">
      <c r="A306" t="s">
        <v>29</v>
      </c>
      <c r="B306" t="s">
        <v>46</v>
      </c>
      <c r="C306" t="s">
        <v>31</v>
      </c>
      <c r="D306" t="s">
        <v>47</v>
      </c>
      <c r="E306">
        <f>_xlfn.XLOOKUP(Table1[[#This Row],[Location]],'Location analysis'!A:A,'Location analysis'!B:B)</f>
        <v>40.423690999999998</v>
      </c>
      <c r="F306">
        <f>_xlfn.XLOOKUP(Table1[[#This Row],[Location]],'Location analysis'!A:A,'Location analysis'!C:C)</f>
        <v>-74.380831999999998</v>
      </c>
      <c r="G306" t="s">
        <v>93</v>
      </c>
      <c r="H306" t="s">
        <v>43</v>
      </c>
      <c r="I306">
        <v>14595986535</v>
      </c>
      <c r="J306" t="s">
        <v>244</v>
      </c>
      <c r="K306" t="s">
        <v>36</v>
      </c>
      <c r="L306">
        <v>114</v>
      </c>
      <c r="M306">
        <v>1.5</v>
      </c>
      <c r="N306">
        <v>1</v>
      </c>
      <c r="O306">
        <v>114</v>
      </c>
      <c r="P306">
        <v>1.5</v>
      </c>
      <c r="Q306">
        <v>1</v>
      </c>
      <c r="R306">
        <v>1.5</v>
      </c>
      <c r="S306">
        <v>1.5</v>
      </c>
      <c r="T306" s="1">
        <v>44582</v>
      </c>
      <c r="U306" t="str">
        <f t="shared" si="20"/>
        <v>Miss Vickie's Potato Chip - Sea Salt Original</v>
      </c>
      <c r="V306" t="str">
        <f t="shared" si="21"/>
        <v>Food</v>
      </c>
      <c r="W306" t="s">
        <v>43</v>
      </c>
      <c r="X306" t="b">
        <f t="shared" si="23"/>
        <v>1</v>
      </c>
      <c r="Y306">
        <f t="shared" si="22"/>
        <v>1.5</v>
      </c>
      <c r="Z306" s="2">
        <f t="shared" si="24"/>
        <v>1</v>
      </c>
      <c r="AA306" t="s">
        <v>58</v>
      </c>
      <c r="AB306" t="s">
        <v>94</v>
      </c>
      <c r="AD306" t="s">
        <v>132</v>
      </c>
      <c r="AE306" t="s">
        <v>245</v>
      </c>
      <c r="AF306">
        <v>2022</v>
      </c>
    </row>
    <row r="307" spans="1:32" x14ac:dyDescent="0.25">
      <c r="A307" t="s">
        <v>29</v>
      </c>
      <c r="B307" t="s">
        <v>30</v>
      </c>
      <c r="C307" t="s">
        <v>31</v>
      </c>
      <c r="D307" t="s">
        <v>32</v>
      </c>
      <c r="E307">
        <f>_xlfn.XLOOKUP(Table1[[#This Row],[Location]],'Location analysis'!A:A,'Location analysis'!B:B)</f>
        <v>40.423690999999998</v>
      </c>
      <c r="F307">
        <f>_xlfn.XLOOKUP(Table1[[#This Row],[Location]],'Location analysis'!A:A,'Location analysis'!C:C)</f>
        <v>-74.380831999999998</v>
      </c>
      <c r="G307" t="s">
        <v>237</v>
      </c>
      <c r="H307" t="s">
        <v>34</v>
      </c>
      <c r="I307">
        <v>14596771746</v>
      </c>
      <c r="J307" t="s">
        <v>244</v>
      </c>
      <c r="K307" t="s">
        <v>51</v>
      </c>
      <c r="L307">
        <v>135</v>
      </c>
      <c r="M307">
        <v>1.25</v>
      </c>
      <c r="N307">
        <v>1</v>
      </c>
      <c r="O307">
        <v>135</v>
      </c>
      <c r="P307">
        <v>1.25</v>
      </c>
      <c r="Q307">
        <v>1</v>
      </c>
      <c r="R307">
        <v>1.25</v>
      </c>
      <c r="S307">
        <v>1.25</v>
      </c>
      <c r="T307" s="1">
        <v>44582</v>
      </c>
      <c r="U307" t="str">
        <f t="shared" si="20"/>
        <v>Keto Krisp - Almond Butter</v>
      </c>
      <c r="V307" t="str">
        <f t="shared" si="21"/>
        <v>Carbonated</v>
      </c>
      <c r="W307" t="s">
        <v>34</v>
      </c>
      <c r="X307" t="b">
        <f t="shared" si="23"/>
        <v>1</v>
      </c>
      <c r="Y307">
        <f t="shared" si="22"/>
        <v>1.25</v>
      </c>
      <c r="Z307" s="2">
        <f t="shared" si="24"/>
        <v>0.83333333333333337</v>
      </c>
      <c r="AA307" t="s">
        <v>165</v>
      </c>
      <c r="AB307" t="s">
        <v>238</v>
      </c>
      <c r="AD307" t="s">
        <v>132</v>
      </c>
      <c r="AE307" t="s">
        <v>245</v>
      </c>
      <c r="AF307">
        <v>2022</v>
      </c>
    </row>
    <row r="308" spans="1:32" x14ac:dyDescent="0.25">
      <c r="A308" t="s">
        <v>29</v>
      </c>
      <c r="B308" t="s">
        <v>67</v>
      </c>
      <c r="C308" t="s">
        <v>68</v>
      </c>
      <c r="D308" t="s">
        <v>69</v>
      </c>
      <c r="E308">
        <f>_xlfn.XLOOKUP(Table1[[#This Row],[Location]],'Location analysis'!A:A,'Location analysis'!B:B)</f>
        <v>40.435699999999997</v>
      </c>
      <c r="F308">
        <f>_xlfn.XLOOKUP(Table1[[#This Row],[Location]],'Location analysis'!A:A,'Location analysis'!C:C)</f>
        <v>-74.125200000000007</v>
      </c>
      <c r="G308" t="s">
        <v>81</v>
      </c>
      <c r="H308" t="s">
        <v>43</v>
      </c>
      <c r="I308">
        <v>14596827219</v>
      </c>
      <c r="J308" t="s">
        <v>244</v>
      </c>
      <c r="K308" t="s">
        <v>51</v>
      </c>
      <c r="L308">
        <v>134</v>
      </c>
      <c r="M308">
        <v>2</v>
      </c>
      <c r="N308">
        <v>1</v>
      </c>
      <c r="O308">
        <v>134</v>
      </c>
      <c r="P308">
        <v>2</v>
      </c>
      <c r="Q308">
        <v>1</v>
      </c>
      <c r="R308">
        <v>2</v>
      </c>
      <c r="S308">
        <v>2</v>
      </c>
      <c r="T308" s="1">
        <v>44582</v>
      </c>
      <c r="U308" t="str">
        <f t="shared" si="20"/>
        <v>KitKat - Crisp Wafers</v>
      </c>
      <c r="V308" t="str">
        <f t="shared" si="21"/>
        <v>Food</v>
      </c>
      <c r="W308" t="s">
        <v>43</v>
      </c>
      <c r="X308" t="b">
        <f t="shared" si="23"/>
        <v>1</v>
      </c>
      <c r="Y308">
        <f t="shared" si="22"/>
        <v>2</v>
      </c>
      <c r="Z308" s="2">
        <f t="shared" si="24"/>
        <v>1.3333333333333333</v>
      </c>
      <c r="AA308" t="s">
        <v>82</v>
      </c>
      <c r="AB308" t="s">
        <v>83</v>
      </c>
      <c r="AD308" t="s">
        <v>132</v>
      </c>
      <c r="AE308" t="s">
        <v>245</v>
      </c>
      <c r="AF308">
        <v>2022</v>
      </c>
    </row>
    <row r="309" spans="1:32" x14ac:dyDescent="0.25">
      <c r="A309" t="s">
        <v>29</v>
      </c>
      <c r="B309" t="s">
        <v>67</v>
      </c>
      <c r="C309" t="s">
        <v>68</v>
      </c>
      <c r="D309" t="s">
        <v>69</v>
      </c>
      <c r="E309">
        <f>_xlfn.XLOOKUP(Table1[[#This Row],[Location]],'Location analysis'!A:A,'Location analysis'!B:B)</f>
        <v>40.435699999999997</v>
      </c>
      <c r="F309">
        <f>_xlfn.XLOOKUP(Table1[[#This Row],[Location]],'Location analysis'!A:A,'Location analysis'!C:C)</f>
        <v>-74.125200000000007</v>
      </c>
      <c r="G309" t="s">
        <v>81</v>
      </c>
      <c r="H309" t="s">
        <v>43</v>
      </c>
      <c r="I309">
        <v>14596827763</v>
      </c>
      <c r="J309" t="s">
        <v>244</v>
      </c>
      <c r="K309" t="s">
        <v>51</v>
      </c>
      <c r="L309">
        <v>134</v>
      </c>
      <c r="M309">
        <v>2</v>
      </c>
      <c r="N309">
        <v>1</v>
      </c>
      <c r="O309">
        <v>134</v>
      </c>
      <c r="P309">
        <v>2</v>
      </c>
      <c r="Q309">
        <v>1</v>
      </c>
      <c r="R309">
        <v>2</v>
      </c>
      <c r="S309">
        <v>2</v>
      </c>
      <c r="T309" s="1">
        <v>44582</v>
      </c>
      <c r="U309" t="str">
        <f t="shared" si="20"/>
        <v>KitKat - Crisp Wafers</v>
      </c>
      <c r="V309" t="str">
        <f t="shared" si="21"/>
        <v>Food</v>
      </c>
      <c r="W309" t="s">
        <v>43</v>
      </c>
      <c r="X309" t="b">
        <f t="shared" si="23"/>
        <v>1</v>
      </c>
      <c r="Y309">
        <f t="shared" si="22"/>
        <v>2</v>
      </c>
      <c r="Z309" s="2">
        <f t="shared" si="24"/>
        <v>1.3333333333333333</v>
      </c>
      <c r="AA309" t="s">
        <v>82</v>
      </c>
      <c r="AB309" t="s">
        <v>83</v>
      </c>
      <c r="AD309" t="s">
        <v>132</v>
      </c>
      <c r="AE309" t="s">
        <v>245</v>
      </c>
      <c r="AF309">
        <v>2022</v>
      </c>
    </row>
    <row r="310" spans="1:32" x14ac:dyDescent="0.25">
      <c r="A310" t="s">
        <v>29</v>
      </c>
      <c r="B310" t="s">
        <v>67</v>
      </c>
      <c r="C310" t="s">
        <v>68</v>
      </c>
      <c r="D310" t="s">
        <v>69</v>
      </c>
      <c r="E310">
        <f>_xlfn.XLOOKUP(Table1[[#This Row],[Location]],'Location analysis'!A:A,'Location analysis'!B:B)</f>
        <v>40.435699999999997</v>
      </c>
      <c r="F310">
        <f>_xlfn.XLOOKUP(Table1[[#This Row],[Location]],'Location analysis'!A:A,'Location analysis'!C:C)</f>
        <v>-74.125200000000007</v>
      </c>
      <c r="G310" t="s">
        <v>103</v>
      </c>
      <c r="H310" t="s">
        <v>43</v>
      </c>
      <c r="I310">
        <v>14596828328</v>
      </c>
      <c r="J310" t="s">
        <v>244</v>
      </c>
      <c r="K310" t="s">
        <v>51</v>
      </c>
      <c r="L310">
        <v>138</v>
      </c>
      <c r="M310">
        <v>1</v>
      </c>
      <c r="N310">
        <v>1</v>
      </c>
      <c r="O310">
        <v>138</v>
      </c>
      <c r="P310">
        <v>1</v>
      </c>
      <c r="Q310">
        <v>1</v>
      </c>
      <c r="R310">
        <v>1</v>
      </c>
      <c r="S310">
        <v>1</v>
      </c>
      <c r="T310" s="1">
        <v>44582</v>
      </c>
      <c r="U310" t="str">
        <f t="shared" si="20"/>
        <v>Pure Organic Fruit Bar - Strawberry Banana</v>
      </c>
      <c r="V310" t="str">
        <f t="shared" si="21"/>
        <v>Food</v>
      </c>
      <c r="W310" t="s">
        <v>43</v>
      </c>
      <c r="X310" t="b">
        <f t="shared" si="23"/>
        <v>1</v>
      </c>
      <c r="Y310">
        <f t="shared" si="22"/>
        <v>1</v>
      </c>
      <c r="Z310" s="2">
        <f t="shared" si="24"/>
        <v>0.66666666666666663</v>
      </c>
      <c r="AA310" t="s">
        <v>104</v>
      </c>
      <c r="AB310" t="s">
        <v>105</v>
      </c>
      <c r="AD310" t="s">
        <v>132</v>
      </c>
      <c r="AE310" t="s">
        <v>245</v>
      </c>
      <c r="AF310">
        <v>2022</v>
      </c>
    </row>
    <row r="311" spans="1:32" x14ac:dyDescent="0.25">
      <c r="A311" t="s">
        <v>29</v>
      </c>
      <c r="B311" t="s">
        <v>46</v>
      </c>
      <c r="C311" t="s">
        <v>31</v>
      </c>
      <c r="D311" t="s">
        <v>47</v>
      </c>
      <c r="E311">
        <f>_xlfn.XLOOKUP(Table1[[#This Row],[Location]],'Location analysis'!A:A,'Location analysis'!B:B)</f>
        <v>40.423690999999998</v>
      </c>
      <c r="F311">
        <f>_xlfn.XLOOKUP(Table1[[#This Row],[Location]],'Location analysis'!A:A,'Location analysis'!C:C)</f>
        <v>-74.380831999999998</v>
      </c>
      <c r="G311" t="s">
        <v>137</v>
      </c>
      <c r="H311" t="s">
        <v>97</v>
      </c>
      <c r="I311">
        <v>14596849625</v>
      </c>
      <c r="J311" t="s">
        <v>244</v>
      </c>
      <c r="K311" t="s">
        <v>36</v>
      </c>
      <c r="L311">
        <v>144</v>
      </c>
      <c r="M311">
        <v>1.5</v>
      </c>
      <c r="N311">
        <v>1</v>
      </c>
      <c r="O311">
        <v>144</v>
      </c>
      <c r="P311">
        <v>1.5</v>
      </c>
      <c r="Q311">
        <v>1</v>
      </c>
      <c r="R311">
        <v>1.5</v>
      </c>
      <c r="S311">
        <v>1.5</v>
      </c>
      <c r="T311" s="1">
        <v>44582</v>
      </c>
      <c r="U311" t="str">
        <f t="shared" si="20"/>
        <v>Poland Springs Water</v>
      </c>
      <c r="V311" t="str">
        <f t="shared" si="21"/>
        <v>Water</v>
      </c>
      <c r="W311" t="s">
        <v>97</v>
      </c>
      <c r="X311" t="b">
        <f t="shared" si="23"/>
        <v>1</v>
      </c>
      <c r="Y311">
        <f t="shared" si="22"/>
        <v>1.5</v>
      </c>
      <c r="Z311" s="2">
        <f t="shared" si="24"/>
        <v>1</v>
      </c>
      <c r="AA311" t="s">
        <v>137</v>
      </c>
      <c r="AD311" t="s">
        <v>132</v>
      </c>
      <c r="AE311" t="s">
        <v>245</v>
      </c>
      <c r="AF311">
        <v>2022</v>
      </c>
    </row>
    <row r="312" spans="1:32" x14ac:dyDescent="0.25">
      <c r="A312" t="s">
        <v>29</v>
      </c>
      <c r="B312" t="s">
        <v>46</v>
      </c>
      <c r="C312" t="s">
        <v>31</v>
      </c>
      <c r="D312" t="s">
        <v>47</v>
      </c>
      <c r="E312">
        <f>_xlfn.XLOOKUP(Table1[[#This Row],[Location]],'Location analysis'!A:A,'Location analysis'!B:B)</f>
        <v>40.423690999999998</v>
      </c>
      <c r="F312">
        <f>_xlfn.XLOOKUP(Table1[[#This Row],[Location]],'Location analysis'!A:A,'Location analysis'!C:C)</f>
        <v>-74.380831999999998</v>
      </c>
      <c r="G312" t="s">
        <v>81</v>
      </c>
      <c r="H312" t="s">
        <v>43</v>
      </c>
      <c r="I312">
        <v>14596857937</v>
      </c>
      <c r="J312" t="s">
        <v>244</v>
      </c>
      <c r="K312" t="s">
        <v>36</v>
      </c>
      <c r="L312">
        <v>130</v>
      </c>
      <c r="M312">
        <v>2</v>
      </c>
      <c r="N312">
        <v>1</v>
      </c>
      <c r="O312">
        <v>130</v>
      </c>
      <c r="P312">
        <v>2</v>
      </c>
      <c r="Q312">
        <v>1</v>
      </c>
      <c r="R312">
        <v>2</v>
      </c>
      <c r="S312">
        <v>2</v>
      </c>
      <c r="T312" s="1">
        <v>44582</v>
      </c>
      <c r="U312" t="str">
        <f t="shared" si="20"/>
        <v>KitKat - Crisp Wafers</v>
      </c>
      <c r="V312" t="str">
        <f t="shared" si="21"/>
        <v>Food</v>
      </c>
      <c r="W312" t="s">
        <v>43</v>
      </c>
      <c r="X312" t="b">
        <f t="shared" si="23"/>
        <v>1</v>
      </c>
      <c r="Y312">
        <f t="shared" si="22"/>
        <v>2</v>
      </c>
      <c r="Z312" s="2">
        <f t="shared" si="24"/>
        <v>1.3333333333333333</v>
      </c>
      <c r="AA312" t="s">
        <v>82</v>
      </c>
      <c r="AB312" t="s">
        <v>83</v>
      </c>
      <c r="AD312" t="s">
        <v>132</v>
      </c>
      <c r="AE312" t="s">
        <v>245</v>
      </c>
      <c r="AF312">
        <v>2022</v>
      </c>
    </row>
    <row r="313" spans="1:32" x14ac:dyDescent="0.25">
      <c r="A313" t="s">
        <v>29</v>
      </c>
      <c r="B313" t="s">
        <v>67</v>
      </c>
      <c r="C313" t="s">
        <v>68</v>
      </c>
      <c r="D313" t="s">
        <v>69</v>
      </c>
      <c r="E313">
        <f>_xlfn.XLOOKUP(Table1[[#This Row],[Location]],'Location analysis'!A:A,'Location analysis'!B:B)</f>
        <v>40.435699999999997</v>
      </c>
      <c r="F313">
        <f>_xlfn.XLOOKUP(Table1[[#This Row],[Location]],'Location analysis'!A:A,'Location analysis'!C:C)</f>
        <v>-74.125200000000007</v>
      </c>
      <c r="G313" t="s">
        <v>81</v>
      </c>
      <c r="H313" t="s">
        <v>43</v>
      </c>
      <c r="I313">
        <v>14597121035</v>
      </c>
      <c r="J313" t="s">
        <v>244</v>
      </c>
      <c r="K313" t="s">
        <v>51</v>
      </c>
      <c r="L313">
        <v>134</v>
      </c>
      <c r="M313">
        <v>2</v>
      </c>
      <c r="N313">
        <v>1</v>
      </c>
      <c r="O313">
        <v>134</v>
      </c>
      <c r="P313">
        <v>2</v>
      </c>
      <c r="Q313">
        <v>1</v>
      </c>
      <c r="R313">
        <v>2</v>
      </c>
      <c r="S313">
        <v>2</v>
      </c>
      <c r="T313" s="1">
        <v>44582</v>
      </c>
      <c r="U313" t="str">
        <f t="shared" si="20"/>
        <v>KitKat - Crisp Wafers</v>
      </c>
      <c r="V313" t="str">
        <f t="shared" si="21"/>
        <v>Food</v>
      </c>
      <c r="W313" t="s">
        <v>43</v>
      </c>
      <c r="X313" t="b">
        <f t="shared" si="23"/>
        <v>1</v>
      </c>
      <c r="Y313">
        <f t="shared" si="22"/>
        <v>2</v>
      </c>
      <c r="Z313" s="2">
        <f t="shared" si="24"/>
        <v>1.3333333333333333</v>
      </c>
      <c r="AA313" t="s">
        <v>82</v>
      </c>
      <c r="AB313" t="s">
        <v>83</v>
      </c>
      <c r="AD313" t="s">
        <v>132</v>
      </c>
      <c r="AE313" t="s">
        <v>245</v>
      </c>
      <c r="AF313">
        <v>2022</v>
      </c>
    </row>
    <row r="314" spans="1:32" x14ac:dyDescent="0.25">
      <c r="A314" t="s">
        <v>29</v>
      </c>
      <c r="B314" t="s">
        <v>67</v>
      </c>
      <c r="C314" t="s">
        <v>68</v>
      </c>
      <c r="D314" t="s">
        <v>69</v>
      </c>
      <c r="E314">
        <f>_xlfn.XLOOKUP(Table1[[#This Row],[Location]],'Location analysis'!A:A,'Location analysis'!B:B)</f>
        <v>40.435699999999997</v>
      </c>
      <c r="F314">
        <f>_xlfn.XLOOKUP(Table1[[#This Row],[Location]],'Location analysis'!A:A,'Location analysis'!C:C)</f>
        <v>-74.125200000000007</v>
      </c>
      <c r="G314" t="s">
        <v>65</v>
      </c>
      <c r="H314" t="s">
        <v>43</v>
      </c>
      <c r="I314">
        <v>14597290309</v>
      </c>
      <c r="J314" t="s">
        <v>244</v>
      </c>
      <c r="K314" t="s">
        <v>51</v>
      </c>
      <c r="L314">
        <v>113</v>
      </c>
      <c r="M314">
        <v>1.5</v>
      </c>
      <c r="N314">
        <v>1</v>
      </c>
      <c r="O314">
        <v>113</v>
      </c>
      <c r="P314">
        <v>1.5</v>
      </c>
      <c r="Q314">
        <v>1</v>
      </c>
      <c r="R314">
        <v>1.5</v>
      </c>
      <c r="S314">
        <v>1.5</v>
      </c>
      <c r="T314" s="1">
        <v>44582</v>
      </c>
      <c r="U314" t="str">
        <f t="shared" si="20"/>
        <v>Miss Vickie's Potato Chip - Lime &amp; Cracked Pe</v>
      </c>
      <c r="V314" t="str">
        <f t="shared" si="21"/>
        <v>Food</v>
      </c>
      <c r="W314" t="s">
        <v>43</v>
      </c>
      <c r="X314" t="b">
        <f t="shared" si="23"/>
        <v>1</v>
      </c>
      <c r="Y314">
        <f t="shared" si="22"/>
        <v>1.5</v>
      </c>
      <c r="Z314" s="2">
        <f t="shared" si="24"/>
        <v>1</v>
      </c>
      <c r="AA314" t="s">
        <v>58</v>
      </c>
      <c r="AB314" t="s">
        <v>66</v>
      </c>
      <c r="AD314" t="s">
        <v>132</v>
      </c>
      <c r="AE314" t="s">
        <v>245</v>
      </c>
      <c r="AF314">
        <v>2022</v>
      </c>
    </row>
    <row r="315" spans="1:32" x14ac:dyDescent="0.25">
      <c r="A315" t="s">
        <v>29</v>
      </c>
      <c r="B315" t="s">
        <v>30</v>
      </c>
      <c r="C315" t="s">
        <v>31</v>
      </c>
      <c r="D315" t="s">
        <v>32</v>
      </c>
      <c r="E315">
        <f>_xlfn.XLOOKUP(Table1[[#This Row],[Location]],'Location analysis'!A:A,'Location analysis'!B:B)</f>
        <v>40.423690999999998</v>
      </c>
      <c r="F315">
        <f>_xlfn.XLOOKUP(Table1[[#This Row],[Location]],'Location analysis'!A:A,'Location analysis'!C:C)</f>
        <v>-74.380831999999998</v>
      </c>
      <c r="G315" t="s">
        <v>174</v>
      </c>
      <c r="H315" t="s">
        <v>49</v>
      </c>
      <c r="I315">
        <v>14598356415</v>
      </c>
      <c r="J315" t="s">
        <v>246</v>
      </c>
      <c r="K315" t="s">
        <v>51</v>
      </c>
      <c r="L315">
        <v>144</v>
      </c>
      <c r="M315">
        <v>2.5</v>
      </c>
      <c r="N315">
        <v>1</v>
      </c>
      <c r="O315">
        <v>144</v>
      </c>
      <c r="P315">
        <v>2.5</v>
      </c>
      <c r="Q315">
        <v>1</v>
      </c>
      <c r="R315">
        <v>2.5</v>
      </c>
      <c r="S315">
        <v>2.5</v>
      </c>
      <c r="T315" s="1">
        <v>44583</v>
      </c>
      <c r="U315" t="str">
        <f t="shared" si="20"/>
        <v>Bai Antioxidant - Molokai Coconut</v>
      </c>
      <c r="V315" t="str">
        <f t="shared" si="21"/>
        <v>Non Carbonated</v>
      </c>
      <c r="W315" t="s">
        <v>49</v>
      </c>
      <c r="X315" t="b">
        <f t="shared" si="23"/>
        <v>1</v>
      </c>
      <c r="Y315">
        <f t="shared" si="22"/>
        <v>2.5</v>
      </c>
      <c r="Z315" s="2">
        <f t="shared" si="24"/>
        <v>1.6666666666666667</v>
      </c>
      <c r="AA315" t="s">
        <v>52</v>
      </c>
      <c r="AB315" t="s">
        <v>175</v>
      </c>
      <c r="AD315" t="s">
        <v>40</v>
      </c>
      <c r="AE315" t="s">
        <v>247</v>
      </c>
      <c r="AF315">
        <v>2022</v>
      </c>
    </row>
    <row r="316" spans="1:32" x14ac:dyDescent="0.25">
      <c r="A316" t="s">
        <v>29</v>
      </c>
      <c r="B316" t="s">
        <v>30</v>
      </c>
      <c r="C316" t="s">
        <v>31</v>
      </c>
      <c r="D316" t="s">
        <v>32</v>
      </c>
      <c r="E316">
        <f>_xlfn.XLOOKUP(Table1[[#This Row],[Location]],'Location analysis'!A:A,'Location analysis'!B:B)</f>
        <v>40.423690999999998</v>
      </c>
      <c r="F316">
        <f>_xlfn.XLOOKUP(Table1[[#This Row],[Location]],'Location analysis'!A:A,'Location analysis'!C:C)</f>
        <v>-74.380831999999998</v>
      </c>
      <c r="G316" t="s">
        <v>156</v>
      </c>
      <c r="H316" t="s">
        <v>43</v>
      </c>
      <c r="I316">
        <v>14598703559</v>
      </c>
      <c r="J316" t="s">
        <v>246</v>
      </c>
      <c r="K316" t="s">
        <v>51</v>
      </c>
      <c r="L316">
        <v>110</v>
      </c>
      <c r="M316">
        <v>1.5</v>
      </c>
      <c r="N316">
        <v>1</v>
      </c>
      <c r="O316">
        <v>110</v>
      </c>
      <c r="P316">
        <v>1.5</v>
      </c>
      <c r="Q316">
        <v>1</v>
      </c>
      <c r="R316">
        <v>1.5</v>
      </c>
      <c r="S316">
        <v>1.5</v>
      </c>
      <c r="T316" s="1">
        <v>44583</v>
      </c>
      <c r="U316" t="str">
        <f t="shared" si="20"/>
        <v>Good Health Veggie Stix - Sea Salt</v>
      </c>
      <c r="V316" t="str">
        <f t="shared" si="21"/>
        <v>Food</v>
      </c>
      <c r="W316" t="s">
        <v>43</v>
      </c>
      <c r="X316" t="b">
        <f t="shared" si="23"/>
        <v>1</v>
      </c>
      <c r="Y316">
        <f t="shared" si="22"/>
        <v>1.5</v>
      </c>
      <c r="Z316" s="2">
        <f t="shared" si="24"/>
        <v>1</v>
      </c>
      <c r="AA316" t="s">
        <v>117</v>
      </c>
      <c r="AB316" t="s">
        <v>157</v>
      </c>
      <c r="AD316" t="s">
        <v>40</v>
      </c>
      <c r="AE316" t="s">
        <v>247</v>
      </c>
      <c r="AF316">
        <v>2022</v>
      </c>
    </row>
    <row r="317" spans="1:32" x14ac:dyDescent="0.25">
      <c r="A317" t="s">
        <v>29</v>
      </c>
      <c r="B317" t="s">
        <v>46</v>
      </c>
      <c r="C317" t="s">
        <v>31</v>
      </c>
      <c r="D317" t="s">
        <v>47</v>
      </c>
      <c r="E317">
        <f>_xlfn.XLOOKUP(Table1[[#This Row],[Location]],'Location analysis'!A:A,'Location analysis'!B:B)</f>
        <v>40.423690999999998</v>
      </c>
      <c r="F317">
        <f>_xlfn.XLOOKUP(Table1[[#This Row],[Location]],'Location analysis'!A:A,'Location analysis'!C:C)</f>
        <v>-74.380831999999998</v>
      </c>
      <c r="G317" t="s">
        <v>225</v>
      </c>
      <c r="H317" t="s">
        <v>43</v>
      </c>
      <c r="I317">
        <v>14599121433</v>
      </c>
      <c r="J317" t="s">
        <v>246</v>
      </c>
      <c r="K317" t="s">
        <v>51</v>
      </c>
      <c r="L317">
        <v>112</v>
      </c>
      <c r="M317">
        <v>1.5</v>
      </c>
      <c r="N317">
        <v>1</v>
      </c>
      <c r="O317">
        <v>112</v>
      </c>
      <c r="P317">
        <v>1.5</v>
      </c>
      <c r="Q317">
        <v>1</v>
      </c>
      <c r="R317">
        <v>1.5</v>
      </c>
      <c r="S317">
        <v>1.5</v>
      </c>
      <c r="T317" s="1">
        <v>44583</v>
      </c>
      <c r="U317" t="str">
        <f t="shared" si="20"/>
        <v>SunChips Multigrain - Original</v>
      </c>
      <c r="V317" t="str">
        <f t="shared" si="21"/>
        <v>Food</v>
      </c>
      <c r="W317" t="s">
        <v>43</v>
      </c>
      <c r="X317" t="b">
        <f t="shared" si="23"/>
        <v>1</v>
      </c>
      <c r="Y317">
        <f t="shared" si="22"/>
        <v>1.5</v>
      </c>
      <c r="Z317" s="2">
        <f t="shared" si="24"/>
        <v>1</v>
      </c>
      <c r="AA317" t="s">
        <v>129</v>
      </c>
      <c r="AB317" t="s">
        <v>150</v>
      </c>
      <c r="AD317" t="s">
        <v>40</v>
      </c>
      <c r="AE317" t="s">
        <v>247</v>
      </c>
      <c r="AF317">
        <v>2022</v>
      </c>
    </row>
    <row r="318" spans="1:32" x14ac:dyDescent="0.25">
      <c r="A318" t="s">
        <v>29</v>
      </c>
      <c r="B318" t="s">
        <v>46</v>
      </c>
      <c r="C318" t="s">
        <v>31</v>
      </c>
      <c r="D318" t="s">
        <v>47</v>
      </c>
      <c r="E318">
        <f>_xlfn.XLOOKUP(Table1[[#This Row],[Location]],'Location analysis'!A:A,'Location analysis'!B:B)</f>
        <v>40.423690999999998</v>
      </c>
      <c r="F318">
        <f>_xlfn.XLOOKUP(Table1[[#This Row],[Location]],'Location analysis'!A:A,'Location analysis'!C:C)</f>
        <v>-74.380831999999998</v>
      </c>
      <c r="G318" t="s">
        <v>225</v>
      </c>
      <c r="H318" t="s">
        <v>43</v>
      </c>
      <c r="I318">
        <v>14599122919</v>
      </c>
      <c r="J318" t="s">
        <v>246</v>
      </c>
      <c r="K318" t="s">
        <v>51</v>
      </c>
      <c r="L318">
        <v>112</v>
      </c>
      <c r="M318">
        <v>1.5</v>
      </c>
      <c r="N318">
        <v>1</v>
      </c>
      <c r="O318">
        <v>112</v>
      </c>
      <c r="P318">
        <v>1.5</v>
      </c>
      <c r="Q318">
        <v>1</v>
      </c>
      <c r="R318">
        <v>1.5</v>
      </c>
      <c r="S318">
        <v>1.5</v>
      </c>
      <c r="T318" s="1">
        <v>44583</v>
      </c>
      <c r="U318" t="str">
        <f t="shared" si="20"/>
        <v>SunChips Multigrain - Original</v>
      </c>
      <c r="V318" t="str">
        <f t="shared" si="21"/>
        <v>Food</v>
      </c>
      <c r="W318" t="s">
        <v>43</v>
      </c>
      <c r="X318" t="b">
        <f t="shared" si="23"/>
        <v>1</v>
      </c>
      <c r="Y318">
        <f t="shared" si="22"/>
        <v>1.5</v>
      </c>
      <c r="Z318" s="2">
        <f t="shared" si="24"/>
        <v>1</v>
      </c>
      <c r="AA318" t="s">
        <v>129</v>
      </c>
      <c r="AB318" t="s">
        <v>150</v>
      </c>
      <c r="AD318" t="s">
        <v>40</v>
      </c>
      <c r="AE318" t="s">
        <v>247</v>
      </c>
      <c r="AF318">
        <v>2022</v>
      </c>
    </row>
    <row r="319" spans="1:32" x14ac:dyDescent="0.25">
      <c r="A319" t="s">
        <v>29</v>
      </c>
      <c r="B319" t="s">
        <v>30</v>
      </c>
      <c r="C319" t="s">
        <v>31</v>
      </c>
      <c r="D319" t="s">
        <v>32</v>
      </c>
      <c r="E319">
        <f>_xlfn.XLOOKUP(Table1[[#This Row],[Location]],'Location analysis'!A:A,'Location analysis'!B:B)</f>
        <v>40.423690999999998</v>
      </c>
      <c r="F319">
        <f>_xlfn.XLOOKUP(Table1[[#This Row],[Location]],'Location analysis'!A:A,'Location analysis'!C:C)</f>
        <v>-74.380831999999998</v>
      </c>
      <c r="G319" t="s">
        <v>248</v>
      </c>
      <c r="H319" t="s">
        <v>43</v>
      </c>
      <c r="I319">
        <v>14599130789</v>
      </c>
      <c r="J319" t="s">
        <v>246</v>
      </c>
      <c r="K319" t="s">
        <v>51</v>
      </c>
      <c r="L319">
        <v>111</v>
      </c>
      <c r="M319">
        <v>1.5</v>
      </c>
      <c r="N319">
        <v>1</v>
      </c>
      <c r="O319">
        <v>111</v>
      </c>
      <c r="P319">
        <v>1.5</v>
      </c>
      <c r="Q319">
        <v>1</v>
      </c>
      <c r="R319">
        <v>1.5</v>
      </c>
      <c r="S319">
        <v>1.5</v>
      </c>
      <c r="T319" s="1">
        <v>44583</v>
      </c>
      <c r="U319" t="str">
        <f t="shared" si="20"/>
        <v>Popchips Potato - Sea Salt</v>
      </c>
      <c r="V319" t="str">
        <f t="shared" si="21"/>
        <v>Food</v>
      </c>
      <c r="W319" t="s">
        <v>43</v>
      </c>
      <c r="X319" t="b">
        <f t="shared" si="23"/>
        <v>1</v>
      </c>
      <c r="Y319">
        <f t="shared" si="22"/>
        <v>1.5</v>
      </c>
      <c r="Z319" s="2">
        <f t="shared" si="24"/>
        <v>1</v>
      </c>
      <c r="AA319" t="s">
        <v>229</v>
      </c>
      <c r="AB319" t="s">
        <v>157</v>
      </c>
      <c r="AD319" t="s">
        <v>40</v>
      </c>
      <c r="AE319" t="s">
        <v>247</v>
      </c>
      <c r="AF319">
        <v>2022</v>
      </c>
    </row>
    <row r="320" spans="1:32" x14ac:dyDescent="0.25">
      <c r="A320" t="s">
        <v>29</v>
      </c>
      <c r="B320" t="s">
        <v>46</v>
      </c>
      <c r="C320" t="s">
        <v>31</v>
      </c>
      <c r="D320" t="s">
        <v>47</v>
      </c>
      <c r="E320">
        <f>_xlfn.XLOOKUP(Table1[[#This Row],[Location]],'Location analysis'!A:A,'Location analysis'!B:B)</f>
        <v>40.423690999999998</v>
      </c>
      <c r="F320">
        <f>_xlfn.XLOOKUP(Table1[[#This Row],[Location]],'Location analysis'!A:A,'Location analysis'!C:C)</f>
        <v>-74.380831999999998</v>
      </c>
      <c r="G320" t="s">
        <v>128</v>
      </c>
      <c r="H320" t="s">
        <v>43</v>
      </c>
      <c r="I320">
        <v>14599154502</v>
      </c>
      <c r="J320" t="s">
        <v>246</v>
      </c>
      <c r="K320" t="s">
        <v>51</v>
      </c>
      <c r="L320">
        <v>122</v>
      </c>
      <c r="M320">
        <v>1.5</v>
      </c>
      <c r="N320">
        <v>1</v>
      </c>
      <c r="O320">
        <v>122</v>
      </c>
      <c r="P320">
        <v>1.5</v>
      </c>
      <c r="Q320">
        <v>1</v>
      </c>
      <c r="R320">
        <v>1.5</v>
      </c>
      <c r="S320">
        <v>1.5</v>
      </c>
      <c r="T320" s="1">
        <v>44583</v>
      </c>
      <c r="U320" t="str">
        <f t="shared" si="20"/>
        <v>SunChips Multigrain - Salsa</v>
      </c>
      <c r="V320" t="str">
        <f t="shared" si="21"/>
        <v>Food</v>
      </c>
      <c r="W320" t="s">
        <v>43</v>
      </c>
      <c r="X320" t="b">
        <f t="shared" si="23"/>
        <v>1</v>
      </c>
      <c r="Y320">
        <f t="shared" si="22"/>
        <v>1.5</v>
      </c>
      <c r="Z320" s="2">
        <f t="shared" si="24"/>
        <v>1</v>
      </c>
      <c r="AA320" t="s">
        <v>129</v>
      </c>
      <c r="AB320" t="s">
        <v>130</v>
      </c>
      <c r="AD320" t="s">
        <v>40</v>
      </c>
      <c r="AE320" t="s">
        <v>247</v>
      </c>
      <c r="AF320">
        <v>2022</v>
      </c>
    </row>
    <row r="321" spans="1:32" x14ac:dyDescent="0.25">
      <c r="A321" t="s">
        <v>29</v>
      </c>
      <c r="B321" t="s">
        <v>30</v>
      </c>
      <c r="C321" t="s">
        <v>31</v>
      </c>
      <c r="D321" t="s">
        <v>32</v>
      </c>
      <c r="E321">
        <f>_xlfn.XLOOKUP(Table1[[#This Row],[Location]],'Location analysis'!A:A,'Location analysis'!B:B)</f>
        <v>40.423690999999998</v>
      </c>
      <c r="F321">
        <f>_xlfn.XLOOKUP(Table1[[#This Row],[Location]],'Location analysis'!A:A,'Location analysis'!C:C)</f>
        <v>-74.380831999999998</v>
      </c>
      <c r="G321" t="s">
        <v>137</v>
      </c>
      <c r="H321" t="s">
        <v>97</v>
      </c>
      <c r="I321">
        <v>14599221781</v>
      </c>
      <c r="J321" t="s">
        <v>246</v>
      </c>
      <c r="K321" t="s">
        <v>36</v>
      </c>
      <c r="L321">
        <v>142</v>
      </c>
      <c r="M321">
        <v>1.5</v>
      </c>
      <c r="N321">
        <v>1</v>
      </c>
      <c r="O321">
        <v>142</v>
      </c>
      <c r="P321">
        <v>1.5</v>
      </c>
      <c r="Q321">
        <v>1</v>
      </c>
      <c r="R321">
        <v>1.5</v>
      </c>
      <c r="S321">
        <v>1.5</v>
      </c>
      <c r="T321" s="1">
        <v>44583</v>
      </c>
      <c r="U321" t="str">
        <f t="shared" si="20"/>
        <v>Poland Springs Water</v>
      </c>
      <c r="V321" t="str">
        <f t="shared" si="21"/>
        <v>Water</v>
      </c>
      <c r="W321" t="s">
        <v>97</v>
      </c>
      <c r="X321" t="b">
        <f t="shared" si="23"/>
        <v>1</v>
      </c>
      <c r="Y321">
        <f t="shared" si="22"/>
        <v>1.5</v>
      </c>
      <c r="Z321" s="2">
        <f t="shared" si="24"/>
        <v>1</v>
      </c>
      <c r="AA321" t="s">
        <v>137</v>
      </c>
      <c r="AD321" t="s">
        <v>40</v>
      </c>
      <c r="AE321" t="s">
        <v>247</v>
      </c>
      <c r="AF321">
        <v>2022</v>
      </c>
    </row>
    <row r="322" spans="1:32" x14ac:dyDescent="0.25">
      <c r="A322" t="s">
        <v>29</v>
      </c>
      <c r="B322" t="s">
        <v>46</v>
      </c>
      <c r="C322" t="s">
        <v>31</v>
      </c>
      <c r="D322" t="s">
        <v>47</v>
      </c>
      <c r="E322">
        <f>_xlfn.XLOOKUP(Table1[[#This Row],[Location]],'Location analysis'!A:A,'Location analysis'!B:B)</f>
        <v>40.423690999999998</v>
      </c>
      <c r="F322">
        <f>_xlfn.XLOOKUP(Table1[[#This Row],[Location]],'Location analysis'!A:A,'Location analysis'!C:C)</f>
        <v>-74.380831999999998</v>
      </c>
      <c r="G322" t="s">
        <v>137</v>
      </c>
      <c r="H322" t="s">
        <v>97</v>
      </c>
      <c r="I322">
        <v>14599251335</v>
      </c>
      <c r="J322" t="s">
        <v>246</v>
      </c>
      <c r="K322" t="s">
        <v>51</v>
      </c>
      <c r="L322">
        <v>144</v>
      </c>
      <c r="M322">
        <v>1.5</v>
      </c>
      <c r="N322">
        <v>1</v>
      </c>
      <c r="O322">
        <v>144</v>
      </c>
      <c r="P322">
        <v>1.5</v>
      </c>
      <c r="Q322">
        <v>1</v>
      </c>
      <c r="R322">
        <v>1.5</v>
      </c>
      <c r="S322">
        <v>1.5</v>
      </c>
      <c r="T322" s="1">
        <v>44583</v>
      </c>
      <c r="U322" t="str">
        <f t="shared" ref="U322:U385" si="25">IF(G322="","Cell is Blank - Dis-regard",G322)</f>
        <v>Poland Springs Water</v>
      </c>
      <c r="V322" t="str">
        <f t="shared" ref="V322:V385" si="26">IF(H322="","Cell is Blank - Dis-regard",H322)</f>
        <v>Water</v>
      </c>
      <c r="W322" t="s">
        <v>97</v>
      </c>
      <c r="X322" t="b">
        <f t="shared" si="23"/>
        <v>1</v>
      </c>
      <c r="Y322">
        <f t="shared" ref="Y322:Y385" si="27">IF(X322="FALSE",M322,M322)</f>
        <v>1.5</v>
      </c>
      <c r="Z322" s="2">
        <f t="shared" si="24"/>
        <v>1</v>
      </c>
      <c r="AA322" t="s">
        <v>137</v>
      </c>
      <c r="AD322" t="s">
        <v>40</v>
      </c>
      <c r="AE322" t="s">
        <v>247</v>
      </c>
      <c r="AF322">
        <v>2022</v>
      </c>
    </row>
    <row r="323" spans="1:32" x14ac:dyDescent="0.25">
      <c r="A323" t="s">
        <v>29</v>
      </c>
      <c r="B323" t="s">
        <v>46</v>
      </c>
      <c r="C323" t="s">
        <v>31</v>
      </c>
      <c r="D323" t="s">
        <v>47</v>
      </c>
      <c r="E323">
        <f>_xlfn.XLOOKUP(Table1[[#This Row],[Location]],'Location analysis'!A:A,'Location analysis'!B:B)</f>
        <v>40.423690999999998</v>
      </c>
      <c r="F323">
        <f>_xlfn.XLOOKUP(Table1[[#This Row],[Location]],'Location analysis'!A:A,'Location analysis'!C:C)</f>
        <v>-74.380831999999998</v>
      </c>
      <c r="G323" t="s">
        <v>137</v>
      </c>
      <c r="H323" t="s">
        <v>97</v>
      </c>
      <c r="I323">
        <v>14599501020</v>
      </c>
      <c r="J323" t="s">
        <v>246</v>
      </c>
      <c r="K323" t="s">
        <v>36</v>
      </c>
      <c r="L323">
        <v>144</v>
      </c>
      <c r="M323">
        <v>1.5</v>
      </c>
      <c r="N323">
        <v>1</v>
      </c>
      <c r="O323">
        <v>144</v>
      </c>
      <c r="P323">
        <v>1.5</v>
      </c>
      <c r="Q323">
        <v>1</v>
      </c>
      <c r="R323">
        <v>1.5</v>
      </c>
      <c r="S323">
        <v>1.5</v>
      </c>
      <c r="T323" s="1">
        <v>44583</v>
      </c>
      <c r="U323" t="str">
        <f t="shared" si="25"/>
        <v>Poland Springs Water</v>
      </c>
      <c r="V323" t="str">
        <f t="shared" si="26"/>
        <v>Water</v>
      </c>
      <c r="W323" t="s">
        <v>97</v>
      </c>
      <c r="X323" t="b">
        <f t="shared" ref="X323:X386" si="28">M323=P323</f>
        <v>1</v>
      </c>
      <c r="Y323">
        <f t="shared" si="27"/>
        <v>1.5</v>
      </c>
      <c r="Z323" s="2">
        <f t="shared" ref="Z323:Z386" si="29">Y323/1.5</f>
        <v>1</v>
      </c>
      <c r="AA323" t="s">
        <v>137</v>
      </c>
      <c r="AD323" t="s">
        <v>40</v>
      </c>
      <c r="AE323" t="s">
        <v>247</v>
      </c>
      <c r="AF323">
        <v>2022</v>
      </c>
    </row>
    <row r="324" spans="1:32" x14ac:dyDescent="0.25">
      <c r="A324" t="s">
        <v>29</v>
      </c>
      <c r="B324" t="s">
        <v>30</v>
      </c>
      <c r="C324" t="s">
        <v>31</v>
      </c>
      <c r="D324" t="s">
        <v>32</v>
      </c>
      <c r="E324">
        <f>_xlfn.XLOOKUP(Table1[[#This Row],[Location]],'Location analysis'!A:A,'Location analysis'!B:B)</f>
        <v>40.423690999999998</v>
      </c>
      <c r="F324">
        <f>_xlfn.XLOOKUP(Table1[[#This Row],[Location]],'Location analysis'!A:A,'Location analysis'!C:C)</f>
        <v>-74.380831999999998</v>
      </c>
      <c r="G324" t="s">
        <v>70</v>
      </c>
      <c r="H324" t="s">
        <v>34</v>
      </c>
      <c r="I324">
        <v>14599566852</v>
      </c>
      <c r="J324" t="s">
        <v>246</v>
      </c>
      <c r="K324" t="s">
        <v>36</v>
      </c>
      <c r="L324">
        <v>146</v>
      </c>
      <c r="M324">
        <v>3</v>
      </c>
      <c r="N324">
        <v>1</v>
      </c>
      <c r="O324">
        <v>146</v>
      </c>
      <c r="P324">
        <v>3</v>
      </c>
      <c r="Q324">
        <v>1</v>
      </c>
      <c r="R324">
        <v>3</v>
      </c>
      <c r="S324">
        <v>3</v>
      </c>
      <c r="T324" s="1">
        <v>44583</v>
      </c>
      <c r="U324" t="str">
        <f t="shared" si="25"/>
        <v>Monster Energy Original</v>
      </c>
      <c r="V324" t="str">
        <f t="shared" si="26"/>
        <v>Carbonated</v>
      </c>
      <c r="W324" t="s">
        <v>34</v>
      </c>
      <c r="X324" t="b">
        <f t="shared" si="28"/>
        <v>1</v>
      </c>
      <c r="Y324">
        <f t="shared" si="27"/>
        <v>3</v>
      </c>
      <c r="Z324" s="2">
        <f t="shared" si="29"/>
        <v>2</v>
      </c>
      <c r="AA324" t="s">
        <v>70</v>
      </c>
      <c r="AD324" t="s">
        <v>40</v>
      </c>
      <c r="AE324" t="s">
        <v>247</v>
      </c>
      <c r="AF324">
        <v>2022</v>
      </c>
    </row>
    <row r="325" spans="1:32" x14ac:dyDescent="0.25">
      <c r="A325" t="s">
        <v>29</v>
      </c>
      <c r="B325" t="s">
        <v>30</v>
      </c>
      <c r="C325" t="s">
        <v>31</v>
      </c>
      <c r="D325" t="s">
        <v>32</v>
      </c>
      <c r="E325">
        <f>_xlfn.XLOOKUP(Table1[[#This Row],[Location]],'Location analysis'!A:A,'Location analysis'!B:B)</f>
        <v>40.423690999999998</v>
      </c>
      <c r="F325">
        <f>_xlfn.XLOOKUP(Table1[[#This Row],[Location]],'Location analysis'!A:A,'Location analysis'!C:C)</f>
        <v>-74.380831999999998</v>
      </c>
      <c r="G325" t="s">
        <v>143</v>
      </c>
      <c r="H325" t="s">
        <v>49</v>
      </c>
      <c r="I325">
        <v>14600003719</v>
      </c>
      <c r="J325" t="s">
        <v>246</v>
      </c>
      <c r="K325" t="s">
        <v>36</v>
      </c>
      <c r="L325">
        <v>145</v>
      </c>
      <c r="M325">
        <v>2.5</v>
      </c>
      <c r="N325">
        <v>1</v>
      </c>
      <c r="O325">
        <v>145</v>
      </c>
      <c r="P325">
        <v>2.5</v>
      </c>
      <c r="Q325">
        <v>1</v>
      </c>
      <c r="R325">
        <v>2.5</v>
      </c>
      <c r="S325">
        <v>2.5</v>
      </c>
      <c r="T325" s="1">
        <v>44583</v>
      </c>
      <c r="U325" t="str">
        <f t="shared" si="25"/>
        <v>Snapple Diet Tea - Raspberry</v>
      </c>
      <c r="V325" t="str">
        <f t="shared" si="26"/>
        <v>Non Carbonated</v>
      </c>
      <c r="W325" t="s">
        <v>49</v>
      </c>
      <c r="X325" t="b">
        <f t="shared" si="28"/>
        <v>1</v>
      </c>
      <c r="Y325">
        <f t="shared" si="27"/>
        <v>2.5</v>
      </c>
      <c r="Z325" s="2">
        <f t="shared" si="29"/>
        <v>1.6666666666666667</v>
      </c>
      <c r="AA325" t="s">
        <v>75</v>
      </c>
      <c r="AB325" t="s">
        <v>144</v>
      </c>
      <c r="AD325" t="s">
        <v>40</v>
      </c>
      <c r="AE325" t="s">
        <v>247</v>
      </c>
      <c r="AF325">
        <v>2022</v>
      </c>
    </row>
    <row r="326" spans="1:32" x14ac:dyDescent="0.25">
      <c r="A326" t="s">
        <v>29</v>
      </c>
      <c r="B326" t="s">
        <v>30</v>
      </c>
      <c r="C326" t="s">
        <v>31</v>
      </c>
      <c r="D326" t="s">
        <v>32</v>
      </c>
      <c r="E326">
        <f>_xlfn.XLOOKUP(Table1[[#This Row],[Location]],'Location analysis'!A:A,'Location analysis'!B:B)</f>
        <v>40.423690999999998</v>
      </c>
      <c r="F326">
        <f>_xlfn.XLOOKUP(Table1[[#This Row],[Location]],'Location analysis'!A:A,'Location analysis'!C:C)</f>
        <v>-74.380831999999998</v>
      </c>
      <c r="G326" t="s">
        <v>242</v>
      </c>
      <c r="H326" t="s">
        <v>97</v>
      </c>
      <c r="I326">
        <v>14600005496</v>
      </c>
      <c r="J326" t="s">
        <v>246</v>
      </c>
      <c r="K326" t="s">
        <v>36</v>
      </c>
      <c r="L326">
        <v>147</v>
      </c>
      <c r="M326">
        <v>2.75</v>
      </c>
      <c r="N326">
        <v>1</v>
      </c>
      <c r="O326">
        <v>147</v>
      </c>
      <c r="P326">
        <v>2.75</v>
      </c>
      <c r="Q326">
        <v>1</v>
      </c>
      <c r="R326">
        <v>2.75</v>
      </c>
      <c r="S326">
        <v>2.75</v>
      </c>
      <c r="T326" s="1">
        <v>44583</v>
      </c>
      <c r="U326" t="str">
        <f t="shared" si="25"/>
        <v>Vitamin Water - Squeezed Lemonade</v>
      </c>
      <c r="V326" t="str">
        <f t="shared" si="26"/>
        <v>Water</v>
      </c>
      <c r="W326" t="s">
        <v>97</v>
      </c>
      <c r="X326" t="b">
        <f t="shared" si="28"/>
        <v>1</v>
      </c>
      <c r="Y326">
        <f t="shared" si="27"/>
        <v>2.75</v>
      </c>
      <c r="Z326" s="2">
        <f t="shared" si="29"/>
        <v>1.8333333333333333</v>
      </c>
      <c r="AA326" t="s">
        <v>98</v>
      </c>
      <c r="AB326" t="s">
        <v>243</v>
      </c>
      <c r="AD326" t="s">
        <v>40</v>
      </c>
      <c r="AE326" t="s">
        <v>247</v>
      </c>
      <c r="AF326">
        <v>2022</v>
      </c>
    </row>
    <row r="327" spans="1:32" x14ac:dyDescent="0.25">
      <c r="A327" t="s">
        <v>29</v>
      </c>
      <c r="B327" t="s">
        <v>30</v>
      </c>
      <c r="C327" t="s">
        <v>31</v>
      </c>
      <c r="D327" t="s">
        <v>32</v>
      </c>
      <c r="E327">
        <f>_xlfn.XLOOKUP(Table1[[#This Row],[Location]],'Location analysis'!A:A,'Location analysis'!B:B)</f>
        <v>40.423690999999998</v>
      </c>
      <c r="F327">
        <f>_xlfn.XLOOKUP(Table1[[#This Row],[Location]],'Location analysis'!A:A,'Location analysis'!C:C)</f>
        <v>-74.380831999999998</v>
      </c>
      <c r="G327" t="s">
        <v>128</v>
      </c>
      <c r="H327" t="s">
        <v>43</v>
      </c>
      <c r="I327">
        <v>14601146327</v>
      </c>
      <c r="J327" t="s">
        <v>249</v>
      </c>
      <c r="K327" t="s">
        <v>51</v>
      </c>
      <c r="L327">
        <v>124</v>
      </c>
      <c r="M327">
        <v>1.5</v>
      </c>
      <c r="N327">
        <v>1</v>
      </c>
      <c r="O327">
        <v>124</v>
      </c>
      <c r="P327">
        <v>1.5</v>
      </c>
      <c r="Q327">
        <v>1</v>
      </c>
      <c r="R327">
        <v>1.5</v>
      </c>
      <c r="S327">
        <v>1.5</v>
      </c>
      <c r="T327" s="1">
        <v>44584</v>
      </c>
      <c r="U327" t="str">
        <f t="shared" si="25"/>
        <v>SunChips Multigrain - Salsa</v>
      </c>
      <c r="V327" t="str">
        <f t="shared" si="26"/>
        <v>Food</v>
      </c>
      <c r="W327" t="s">
        <v>43</v>
      </c>
      <c r="X327" t="b">
        <f t="shared" si="28"/>
        <v>1</v>
      </c>
      <c r="Y327">
        <f t="shared" si="27"/>
        <v>1.5</v>
      </c>
      <c r="Z327" s="2">
        <f t="shared" si="29"/>
        <v>1</v>
      </c>
      <c r="AA327" t="s">
        <v>129</v>
      </c>
      <c r="AB327" t="s">
        <v>130</v>
      </c>
      <c r="AD327" t="s">
        <v>54</v>
      </c>
      <c r="AE327" t="s">
        <v>250</v>
      </c>
      <c r="AF327">
        <v>2022</v>
      </c>
    </row>
    <row r="328" spans="1:32" x14ac:dyDescent="0.25">
      <c r="A328" t="s">
        <v>29</v>
      </c>
      <c r="B328" t="s">
        <v>30</v>
      </c>
      <c r="C328" t="s">
        <v>31</v>
      </c>
      <c r="D328" t="s">
        <v>32</v>
      </c>
      <c r="E328">
        <f>_xlfn.XLOOKUP(Table1[[#This Row],[Location]],'Location analysis'!A:A,'Location analysis'!B:B)</f>
        <v>40.423690999999998</v>
      </c>
      <c r="F328">
        <f>_xlfn.XLOOKUP(Table1[[#This Row],[Location]],'Location analysis'!A:A,'Location analysis'!C:C)</f>
        <v>-74.380831999999998</v>
      </c>
      <c r="G328" t="s">
        <v>251</v>
      </c>
      <c r="H328" t="s">
        <v>43</v>
      </c>
      <c r="I328">
        <v>14601146900</v>
      </c>
      <c r="J328" t="s">
        <v>249</v>
      </c>
      <c r="K328" t="s">
        <v>51</v>
      </c>
      <c r="L328">
        <v>122</v>
      </c>
      <c r="M328">
        <v>1.25</v>
      </c>
      <c r="N328">
        <v>1</v>
      </c>
      <c r="O328">
        <v>122</v>
      </c>
      <c r="P328">
        <v>1.25</v>
      </c>
      <c r="Q328">
        <v>1</v>
      </c>
      <c r="R328">
        <v>1.25</v>
      </c>
      <c r="S328">
        <v>1.25</v>
      </c>
      <c r="T328" s="1">
        <v>44584</v>
      </c>
      <c r="U328" t="str">
        <f t="shared" si="25"/>
        <v>CheezIt - Double Cheese</v>
      </c>
      <c r="V328" t="str">
        <f t="shared" si="26"/>
        <v>Food</v>
      </c>
      <c r="W328" t="s">
        <v>43</v>
      </c>
      <c r="X328" t="b">
        <f t="shared" si="28"/>
        <v>1</v>
      </c>
      <c r="Y328">
        <f t="shared" si="27"/>
        <v>1.25</v>
      </c>
      <c r="Z328" s="2">
        <f t="shared" si="29"/>
        <v>0.83333333333333337</v>
      </c>
      <c r="AA328" t="s">
        <v>193</v>
      </c>
      <c r="AB328" t="s">
        <v>252</v>
      </c>
      <c r="AD328" t="s">
        <v>54</v>
      </c>
      <c r="AE328" t="s">
        <v>250</v>
      </c>
      <c r="AF328">
        <v>2022</v>
      </c>
    </row>
    <row r="329" spans="1:32" x14ac:dyDescent="0.25">
      <c r="A329" t="s">
        <v>29</v>
      </c>
      <c r="B329" t="s">
        <v>30</v>
      </c>
      <c r="C329" t="s">
        <v>31</v>
      </c>
      <c r="D329" t="s">
        <v>32</v>
      </c>
      <c r="E329">
        <f>_xlfn.XLOOKUP(Table1[[#This Row],[Location]],'Location analysis'!A:A,'Location analysis'!B:B)</f>
        <v>40.423690999999998</v>
      </c>
      <c r="F329">
        <f>_xlfn.XLOOKUP(Table1[[#This Row],[Location]],'Location analysis'!A:A,'Location analysis'!C:C)</f>
        <v>-74.380831999999998</v>
      </c>
      <c r="G329" t="s">
        <v>70</v>
      </c>
      <c r="H329" t="s">
        <v>34</v>
      </c>
      <c r="I329">
        <v>14601580730</v>
      </c>
      <c r="J329" t="s">
        <v>249</v>
      </c>
      <c r="K329" t="s">
        <v>51</v>
      </c>
      <c r="L329">
        <v>146</v>
      </c>
      <c r="M329">
        <v>3</v>
      </c>
      <c r="N329">
        <v>1</v>
      </c>
      <c r="O329">
        <v>146</v>
      </c>
      <c r="P329">
        <v>3</v>
      </c>
      <c r="Q329">
        <v>1</v>
      </c>
      <c r="R329">
        <v>3</v>
      </c>
      <c r="S329">
        <v>3</v>
      </c>
      <c r="T329" s="1">
        <v>44584</v>
      </c>
      <c r="U329" t="str">
        <f t="shared" si="25"/>
        <v>Monster Energy Original</v>
      </c>
      <c r="V329" t="str">
        <f t="shared" si="26"/>
        <v>Carbonated</v>
      </c>
      <c r="W329" t="s">
        <v>34</v>
      </c>
      <c r="X329" t="b">
        <f t="shared" si="28"/>
        <v>1</v>
      </c>
      <c r="Y329">
        <f t="shared" si="27"/>
        <v>3</v>
      </c>
      <c r="Z329" s="2">
        <f t="shared" si="29"/>
        <v>2</v>
      </c>
      <c r="AA329" t="s">
        <v>70</v>
      </c>
      <c r="AD329" t="s">
        <v>54</v>
      </c>
      <c r="AE329" t="s">
        <v>250</v>
      </c>
      <c r="AF329">
        <v>2022</v>
      </c>
    </row>
    <row r="330" spans="1:32" x14ac:dyDescent="0.25">
      <c r="A330" t="s">
        <v>29</v>
      </c>
      <c r="B330" t="s">
        <v>46</v>
      </c>
      <c r="C330" t="s">
        <v>31</v>
      </c>
      <c r="D330" t="s">
        <v>47</v>
      </c>
      <c r="E330">
        <f>_xlfn.XLOOKUP(Table1[[#This Row],[Location]],'Location analysis'!A:A,'Location analysis'!B:B)</f>
        <v>40.423690999999998</v>
      </c>
      <c r="F330">
        <f>_xlfn.XLOOKUP(Table1[[#This Row],[Location]],'Location analysis'!A:A,'Location analysis'!C:C)</f>
        <v>-74.380831999999998</v>
      </c>
      <c r="G330" t="s">
        <v>137</v>
      </c>
      <c r="H330" t="s">
        <v>97</v>
      </c>
      <c r="I330">
        <v>14602093407</v>
      </c>
      <c r="J330" t="s">
        <v>249</v>
      </c>
      <c r="K330" t="s">
        <v>36</v>
      </c>
      <c r="L330">
        <v>144</v>
      </c>
      <c r="M330">
        <v>1.5</v>
      </c>
      <c r="N330">
        <v>1</v>
      </c>
      <c r="O330">
        <v>144</v>
      </c>
      <c r="P330">
        <v>1.5</v>
      </c>
      <c r="Q330">
        <v>1</v>
      </c>
      <c r="R330">
        <v>1.5</v>
      </c>
      <c r="S330">
        <v>1.5</v>
      </c>
      <c r="T330" s="1">
        <v>44584</v>
      </c>
      <c r="U330" t="str">
        <f t="shared" si="25"/>
        <v>Poland Springs Water</v>
      </c>
      <c r="V330" t="str">
        <f t="shared" si="26"/>
        <v>Water</v>
      </c>
      <c r="W330" t="s">
        <v>97</v>
      </c>
      <c r="X330" t="b">
        <f t="shared" si="28"/>
        <v>1</v>
      </c>
      <c r="Y330">
        <f t="shared" si="27"/>
        <v>1.5</v>
      </c>
      <c r="Z330" s="2">
        <f t="shared" si="29"/>
        <v>1</v>
      </c>
      <c r="AA330" t="s">
        <v>137</v>
      </c>
      <c r="AD330" t="s">
        <v>54</v>
      </c>
      <c r="AE330" t="s">
        <v>250</v>
      </c>
      <c r="AF330">
        <v>2022</v>
      </c>
    </row>
    <row r="331" spans="1:32" x14ac:dyDescent="0.25">
      <c r="A331" t="s">
        <v>29</v>
      </c>
      <c r="B331" t="s">
        <v>46</v>
      </c>
      <c r="C331" t="s">
        <v>31</v>
      </c>
      <c r="D331" t="s">
        <v>47</v>
      </c>
      <c r="E331">
        <f>_xlfn.XLOOKUP(Table1[[#This Row],[Location]],'Location analysis'!A:A,'Location analysis'!B:B)</f>
        <v>40.423690999999998</v>
      </c>
      <c r="F331">
        <f>_xlfn.XLOOKUP(Table1[[#This Row],[Location]],'Location analysis'!A:A,'Location analysis'!C:C)</f>
        <v>-74.380831999999998</v>
      </c>
      <c r="G331" t="s">
        <v>212</v>
      </c>
      <c r="H331" t="s">
        <v>49</v>
      </c>
      <c r="I331">
        <v>14602775098</v>
      </c>
      <c r="J331" t="s">
        <v>253</v>
      </c>
      <c r="K331" t="s">
        <v>51</v>
      </c>
      <c r="L331">
        <v>146</v>
      </c>
      <c r="M331">
        <v>2.5</v>
      </c>
      <c r="N331">
        <v>1</v>
      </c>
      <c r="O331">
        <v>146</v>
      </c>
      <c r="P331">
        <v>2.5</v>
      </c>
      <c r="Q331">
        <v>1</v>
      </c>
      <c r="R331">
        <v>2.5</v>
      </c>
      <c r="S331">
        <v>2.5</v>
      </c>
      <c r="T331" s="1">
        <v>44584</v>
      </c>
      <c r="U331" t="str">
        <f t="shared" si="25"/>
        <v>Bai Antioxidant - Zambia Bingcherry</v>
      </c>
      <c r="V331" t="str">
        <f t="shared" si="26"/>
        <v>Non Carbonated</v>
      </c>
      <c r="W331" t="s">
        <v>49</v>
      </c>
      <c r="X331" t="b">
        <f t="shared" si="28"/>
        <v>1</v>
      </c>
      <c r="Y331">
        <f t="shared" si="27"/>
        <v>2.5</v>
      </c>
      <c r="Z331" s="2">
        <f t="shared" si="29"/>
        <v>1.6666666666666667</v>
      </c>
      <c r="AA331" t="s">
        <v>52</v>
      </c>
      <c r="AB331" t="s">
        <v>214</v>
      </c>
      <c r="AD331" t="s">
        <v>60</v>
      </c>
      <c r="AE331" t="s">
        <v>254</v>
      </c>
      <c r="AF331">
        <v>2022</v>
      </c>
    </row>
    <row r="332" spans="1:32" x14ac:dyDescent="0.25">
      <c r="A332" t="s">
        <v>29</v>
      </c>
      <c r="B332" t="s">
        <v>62</v>
      </c>
      <c r="C332" t="s">
        <v>63</v>
      </c>
      <c r="D332" t="s">
        <v>64</v>
      </c>
      <c r="E332">
        <f>_xlfn.XLOOKUP(Table1[[#This Row],[Location]],'Location analysis'!A:A,'Location analysis'!B:B)</f>
        <v>40.091900000000003</v>
      </c>
      <c r="F332">
        <f>_xlfn.XLOOKUP(Table1[[#This Row],[Location]],'Location analysis'!A:A,'Location analysis'!C:C)</f>
        <v>-74.358699999999999</v>
      </c>
      <c r="G332" t="s">
        <v>201</v>
      </c>
      <c r="H332" t="s">
        <v>97</v>
      </c>
      <c r="I332">
        <v>14603212737</v>
      </c>
      <c r="J332" t="s">
        <v>253</v>
      </c>
      <c r="K332" t="s">
        <v>51</v>
      </c>
      <c r="L332">
        <v>144</v>
      </c>
      <c r="M332">
        <v>2.5</v>
      </c>
      <c r="N332">
        <v>1</v>
      </c>
      <c r="O332">
        <v>144</v>
      </c>
      <c r="P332">
        <v>2.5</v>
      </c>
      <c r="Q332">
        <v>1</v>
      </c>
      <c r="R332">
        <v>2.5</v>
      </c>
      <c r="S332">
        <v>2.5</v>
      </c>
      <c r="T332" s="1">
        <v>44585</v>
      </c>
      <c r="U332" t="str">
        <f t="shared" si="25"/>
        <v>Vitamin Water - Ice Cool Blue Lavender</v>
      </c>
      <c r="V332" t="str">
        <f t="shared" si="26"/>
        <v>Water</v>
      </c>
      <c r="W332" t="s">
        <v>97</v>
      </c>
      <c r="X332" t="b">
        <f t="shared" si="28"/>
        <v>1</v>
      </c>
      <c r="Y332">
        <f t="shared" si="27"/>
        <v>2.5</v>
      </c>
      <c r="Z332" s="2">
        <f t="shared" si="29"/>
        <v>1.6666666666666667</v>
      </c>
      <c r="AA332" t="s">
        <v>98</v>
      </c>
      <c r="AB332" t="s">
        <v>202</v>
      </c>
      <c r="AD332" t="s">
        <v>60</v>
      </c>
      <c r="AE332" t="s">
        <v>254</v>
      </c>
      <c r="AF332">
        <v>2022</v>
      </c>
    </row>
    <row r="333" spans="1:32" x14ac:dyDescent="0.25">
      <c r="A333" t="s">
        <v>29</v>
      </c>
      <c r="B333" t="s">
        <v>62</v>
      </c>
      <c r="C333" t="s">
        <v>63</v>
      </c>
      <c r="D333" t="s">
        <v>64</v>
      </c>
      <c r="E333">
        <f>_xlfn.XLOOKUP(Table1[[#This Row],[Location]],'Location analysis'!A:A,'Location analysis'!B:B)</f>
        <v>40.091900000000003</v>
      </c>
      <c r="F333">
        <f>_xlfn.XLOOKUP(Table1[[#This Row],[Location]],'Location analysis'!A:A,'Location analysis'!C:C)</f>
        <v>-74.358699999999999</v>
      </c>
      <c r="G333" t="s">
        <v>151</v>
      </c>
      <c r="H333" t="s">
        <v>97</v>
      </c>
      <c r="I333">
        <v>14603213163</v>
      </c>
      <c r="J333" t="s">
        <v>253</v>
      </c>
      <c r="K333" t="s">
        <v>51</v>
      </c>
      <c r="L333">
        <v>148</v>
      </c>
      <c r="M333">
        <v>2</v>
      </c>
      <c r="N333">
        <v>1</v>
      </c>
      <c r="O333">
        <v>148</v>
      </c>
      <c r="P333">
        <v>2</v>
      </c>
      <c r="Q333">
        <v>1</v>
      </c>
      <c r="R333">
        <v>2</v>
      </c>
      <c r="S333">
        <v>2</v>
      </c>
      <c r="T333" s="1">
        <v>44585</v>
      </c>
      <c r="U333" t="str">
        <f t="shared" si="25"/>
        <v>BodyArmor LYTE  - Peach Mango</v>
      </c>
      <c r="V333" t="str">
        <f t="shared" si="26"/>
        <v>Water</v>
      </c>
      <c r="W333" t="s">
        <v>97</v>
      </c>
      <c r="X333" t="b">
        <f t="shared" si="28"/>
        <v>1</v>
      </c>
      <c r="Y333">
        <f t="shared" si="27"/>
        <v>2</v>
      </c>
      <c r="Z333" s="2">
        <f t="shared" si="29"/>
        <v>1.3333333333333333</v>
      </c>
      <c r="AA333" t="s">
        <v>152</v>
      </c>
      <c r="AB333" t="s">
        <v>153</v>
      </c>
      <c r="AD333" t="s">
        <v>60</v>
      </c>
      <c r="AE333" t="s">
        <v>254</v>
      </c>
      <c r="AF333">
        <v>2022</v>
      </c>
    </row>
    <row r="334" spans="1:32" x14ac:dyDescent="0.25">
      <c r="A334" t="s">
        <v>29</v>
      </c>
      <c r="B334" t="s">
        <v>62</v>
      </c>
      <c r="C334" t="s">
        <v>63</v>
      </c>
      <c r="D334" t="s">
        <v>64</v>
      </c>
      <c r="E334">
        <f>_xlfn.XLOOKUP(Table1[[#This Row],[Location]],'Location analysis'!A:A,'Location analysis'!B:B)</f>
        <v>40.091900000000003</v>
      </c>
      <c r="F334">
        <f>_xlfn.XLOOKUP(Table1[[#This Row],[Location]],'Location analysis'!A:A,'Location analysis'!C:C)</f>
        <v>-74.358699999999999</v>
      </c>
      <c r="G334" t="s">
        <v>164</v>
      </c>
      <c r="H334" t="s">
        <v>34</v>
      </c>
      <c r="I334">
        <v>14604381908</v>
      </c>
      <c r="J334" t="s">
        <v>253</v>
      </c>
      <c r="K334" t="s">
        <v>51</v>
      </c>
      <c r="L334">
        <v>138</v>
      </c>
      <c r="M334">
        <v>2</v>
      </c>
      <c r="N334">
        <v>1</v>
      </c>
      <c r="O334">
        <v>138</v>
      </c>
      <c r="P334">
        <v>2</v>
      </c>
      <c r="Q334">
        <v>1</v>
      </c>
      <c r="R334">
        <v>2</v>
      </c>
      <c r="S334">
        <v>2</v>
      </c>
      <c r="T334" s="1">
        <v>44585</v>
      </c>
      <c r="U334" t="str">
        <f t="shared" si="25"/>
        <v>Keto Krisp - Almond/Chocolate</v>
      </c>
      <c r="V334" t="str">
        <f t="shared" si="26"/>
        <v>Carbonated</v>
      </c>
      <c r="W334" t="s">
        <v>34</v>
      </c>
      <c r="X334" t="b">
        <f t="shared" si="28"/>
        <v>1</v>
      </c>
      <c r="Y334">
        <f t="shared" si="27"/>
        <v>2</v>
      </c>
      <c r="Z334" s="2">
        <f t="shared" si="29"/>
        <v>1.3333333333333333</v>
      </c>
      <c r="AA334" t="s">
        <v>165</v>
      </c>
      <c r="AB334" t="s">
        <v>166</v>
      </c>
      <c r="AD334" t="s">
        <v>60</v>
      </c>
      <c r="AE334" t="s">
        <v>254</v>
      </c>
      <c r="AF334">
        <v>2022</v>
      </c>
    </row>
    <row r="335" spans="1:32" x14ac:dyDescent="0.25">
      <c r="A335" t="s">
        <v>29</v>
      </c>
      <c r="B335" t="s">
        <v>62</v>
      </c>
      <c r="C335" t="s">
        <v>63</v>
      </c>
      <c r="D335" t="s">
        <v>64</v>
      </c>
      <c r="E335">
        <f>_xlfn.XLOOKUP(Table1[[#This Row],[Location]],'Location analysis'!A:A,'Location analysis'!B:B)</f>
        <v>40.091900000000003</v>
      </c>
      <c r="F335">
        <f>_xlfn.XLOOKUP(Table1[[#This Row],[Location]],'Location analysis'!A:A,'Location analysis'!C:C)</f>
        <v>-74.358699999999999</v>
      </c>
      <c r="G335" t="s">
        <v>112</v>
      </c>
      <c r="H335" t="s">
        <v>43</v>
      </c>
      <c r="I335">
        <v>14604383193</v>
      </c>
      <c r="J335" t="s">
        <v>253</v>
      </c>
      <c r="K335" t="s">
        <v>51</v>
      </c>
      <c r="L335">
        <v>133</v>
      </c>
      <c r="M335">
        <v>2</v>
      </c>
      <c r="N335">
        <v>1</v>
      </c>
      <c r="O335">
        <v>133</v>
      </c>
      <c r="P335">
        <v>2</v>
      </c>
      <c r="Q335">
        <v>1</v>
      </c>
      <c r="R335">
        <v>2</v>
      </c>
      <c r="S335">
        <v>2</v>
      </c>
      <c r="T335" s="1">
        <v>44585</v>
      </c>
      <c r="U335" t="str">
        <f t="shared" si="25"/>
        <v>Robert Irvine's - Fit Crunch -  Chocolate Pea</v>
      </c>
      <c r="V335" t="str">
        <f t="shared" si="26"/>
        <v>Food</v>
      </c>
      <c r="W335" t="s">
        <v>43</v>
      </c>
      <c r="X335" t="b">
        <f t="shared" si="28"/>
        <v>1</v>
      </c>
      <c r="Y335">
        <f t="shared" si="27"/>
        <v>2</v>
      </c>
      <c r="Z335" s="2">
        <f t="shared" si="29"/>
        <v>1.3333333333333333</v>
      </c>
      <c r="AA335" t="s">
        <v>113</v>
      </c>
      <c r="AB335" t="s">
        <v>114</v>
      </c>
      <c r="AC335" t="s">
        <v>115</v>
      </c>
      <c r="AD335" t="s">
        <v>60</v>
      </c>
      <c r="AE335" t="s">
        <v>254</v>
      </c>
      <c r="AF335">
        <v>2022</v>
      </c>
    </row>
    <row r="336" spans="1:32" x14ac:dyDescent="0.25">
      <c r="A336" t="s">
        <v>29</v>
      </c>
      <c r="B336" t="s">
        <v>30</v>
      </c>
      <c r="C336" t="s">
        <v>31</v>
      </c>
      <c r="D336" t="s">
        <v>32</v>
      </c>
      <c r="E336">
        <f>_xlfn.XLOOKUP(Table1[[#This Row],[Location]],'Location analysis'!A:A,'Location analysis'!B:B)</f>
        <v>40.423690999999998</v>
      </c>
      <c r="F336">
        <f>_xlfn.XLOOKUP(Table1[[#This Row],[Location]],'Location analysis'!A:A,'Location analysis'!C:C)</f>
        <v>-74.380831999999998</v>
      </c>
      <c r="G336" t="s">
        <v>112</v>
      </c>
      <c r="H336" t="s">
        <v>43</v>
      </c>
      <c r="I336">
        <v>14604555974</v>
      </c>
      <c r="J336" t="s">
        <v>253</v>
      </c>
      <c r="K336" t="s">
        <v>36</v>
      </c>
      <c r="L336">
        <v>138</v>
      </c>
      <c r="M336">
        <v>2</v>
      </c>
      <c r="N336">
        <v>1</v>
      </c>
      <c r="O336">
        <v>138</v>
      </c>
      <c r="P336">
        <v>2</v>
      </c>
      <c r="Q336">
        <v>1</v>
      </c>
      <c r="R336">
        <v>2</v>
      </c>
      <c r="S336">
        <v>2</v>
      </c>
      <c r="T336" s="1">
        <v>44585</v>
      </c>
      <c r="U336" t="str">
        <f t="shared" si="25"/>
        <v>Robert Irvine's - Fit Crunch -  Chocolate Pea</v>
      </c>
      <c r="V336" t="str">
        <f t="shared" si="26"/>
        <v>Food</v>
      </c>
      <c r="W336" t="s">
        <v>43</v>
      </c>
      <c r="X336" t="b">
        <f t="shared" si="28"/>
        <v>1</v>
      </c>
      <c r="Y336">
        <f t="shared" si="27"/>
        <v>2</v>
      </c>
      <c r="Z336" s="2">
        <f t="shared" si="29"/>
        <v>1.3333333333333333</v>
      </c>
      <c r="AA336" t="s">
        <v>113</v>
      </c>
      <c r="AB336" t="s">
        <v>114</v>
      </c>
      <c r="AC336" t="s">
        <v>115</v>
      </c>
      <c r="AD336" t="s">
        <v>60</v>
      </c>
      <c r="AE336" t="s">
        <v>254</v>
      </c>
      <c r="AF336">
        <v>2022</v>
      </c>
    </row>
    <row r="337" spans="1:32" x14ac:dyDescent="0.25">
      <c r="A337" t="s">
        <v>29</v>
      </c>
      <c r="B337" t="s">
        <v>62</v>
      </c>
      <c r="C337" t="s">
        <v>63</v>
      </c>
      <c r="D337" t="s">
        <v>64</v>
      </c>
      <c r="E337">
        <f>_xlfn.XLOOKUP(Table1[[#This Row],[Location]],'Location analysis'!A:A,'Location analysis'!B:B)</f>
        <v>40.091900000000003</v>
      </c>
      <c r="F337">
        <f>_xlfn.XLOOKUP(Table1[[#This Row],[Location]],'Location analysis'!A:A,'Location analysis'!C:C)</f>
        <v>-74.358699999999999</v>
      </c>
      <c r="G337" t="s">
        <v>156</v>
      </c>
      <c r="H337" t="s">
        <v>43</v>
      </c>
      <c r="I337">
        <v>14604558066</v>
      </c>
      <c r="J337" t="s">
        <v>253</v>
      </c>
      <c r="K337" t="s">
        <v>51</v>
      </c>
      <c r="L337">
        <v>113</v>
      </c>
      <c r="M337">
        <v>1.5</v>
      </c>
      <c r="N337">
        <v>1</v>
      </c>
      <c r="O337">
        <v>113</v>
      </c>
      <c r="P337">
        <v>1.5</v>
      </c>
      <c r="Q337">
        <v>1</v>
      </c>
      <c r="R337">
        <v>1.5</v>
      </c>
      <c r="S337">
        <v>1.5</v>
      </c>
      <c r="T337" s="1">
        <v>44585</v>
      </c>
      <c r="U337" t="str">
        <f t="shared" si="25"/>
        <v>Good Health Veggie Stix - Sea Salt</v>
      </c>
      <c r="V337" t="str">
        <f t="shared" si="26"/>
        <v>Food</v>
      </c>
      <c r="W337" t="s">
        <v>43</v>
      </c>
      <c r="X337" t="b">
        <f t="shared" si="28"/>
        <v>1</v>
      </c>
      <c r="Y337">
        <f t="shared" si="27"/>
        <v>1.5</v>
      </c>
      <c r="Z337" s="2">
        <f t="shared" si="29"/>
        <v>1</v>
      </c>
      <c r="AA337" t="s">
        <v>117</v>
      </c>
      <c r="AB337" t="s">
        <v>157</v>
      </c>
      <c r="AD337" t="s">
        <v>60</v>
      </c>
      <c r="AE337" t="s">
        <v>254</v>
      </c>
      <c r="AF337">
        <v>2022</v>
      </c>
    </row>
    <row r="338" spans="1:32" x14ac:dyDescent="0.25">
      <c r="A338" t="s">
        <v>29</v>
      </c>
      <c r="B338" t="s">
        <v>67</v>
      </c>
      <c r="C338" t="s">
        <v>68</v>
      </c>
      <c r="D338" t="s">
        <v>69</v>
      </c>
      <c r="E338">
        <f>_xlfn.XLOOKUP(Table1[[#This Row],[Location]],'Location analysis'!A:A,'Location analysis'!B:B)</f>
        <v>40.435699999999997</v>
      </c>
      <c r="F338">
        <f>_xlfn.XLOOKUP(Table1[[#This Row],[Location]],'Location analysis'!A:A,'Location analysis'!C:C)</f>
        <v>-74.125200000000007</v>
      </c>
      <c r="G338" t="s">
        <v>81</v>
      </c>
      <c r="H338" t="s">
        <v>43</v>
      </c>
      <c r="I338">
        <v>14604646245</v>
      </c>
      <c r="J338" t="s">
        <v>253</v>
      </c>
      <c r="K338" t="s">
        <v>51</v>
      </c>
      <c r="L338">
        <v>134</v>
      </c>
      <c r="M338">
        <v>2</v>
      </c>
      <c r="N338">
        <v>1</v>
      </c>
      <c r="O338">
        <v>134</v>
      </c>
      <c r="P338">
        <v>2</v>
      </c>
      <c r="Q338">
        <v>1</v>
      </c>
      <c r="R338">
        <v>2</v>
      </c>
      <c r="S338">
        <v>2</v>
      </c>
      <c r="T338" s="1">
        <v>44585</v>
      </c>
      <c r="U338" t="str">
        <f t="shared" si="25"/>
        <v>KitKat - Crisp Wafers</v>
      </c>
      <c r="V338" t="str">
        <f t="shared" si="26"/>
        <v>Food</v>
      </c>
      <c r="W338" t="s">
        <v>43</v>
      </c>
      <c r="X338" t="b">
        <f t="shared" si="28"/>
        <v>1</v>
      </c>
      <c r="Y338">
        <f t="shared" si="27"/>
        <v>2</v>
      </c>
      <c r="Z338" s="2">
        <f t="shared" si="29"/>
        <v>1.3333333333333333</v>
      </c>
      <c r="AA338" t="s">
        <v>82</v>
      </c>
      <c r="AB338" t="s">
        <v>83</v>
      </c>
      <c r="AD338" t="s">
        <v>60</v>
      </c>
      <c r="AE338" t="s">
        <v>254</v>
      </c>
      <c r="AF338">
        <v>2022</v>
      </c>
    </row>
    <row r="339" spans="1:32" x14ac:dyDescent="0.25">
      <c r="A339" t="s">
        <v>29</v>
      </c>
      <c r="B339" t="s">
        <v>62</v>
      </c>
      <c r="C339" t="s">
        <v>63</v>
      </c>
      <c r="D339" t="s">
        <v>64</v>
      </c>
      <c r="E339">
        <f>_xlfn.XLOOKUP(Table1[[#This Row],[Location]],'Location analysis'!A:A,'Location analysis'!B:B)</f>
        <v>40.091900000000003</v>
      </c>
      <c r="F339">
        <f>_xlfn.XLOOKUP(Table1[[#This Row],[Location]],'Location analysis'!A:A,'Location analysis'!C:C)</f>
        <v>-74.358699999999999</v>
      </c>
      <c r="G339" t="s">
        <v>220</v>
      </c>
      <c r="H339" t="s">
        <v>43</v>
      </c>
      <c r="I339">
        <v>14604843785</v>
      </c>
      <c r="J339" t="s">
        <v>253</v>
      </c>
      <c r="K339" t="s">
        <v>51</v>
      </c>
      <c r="L339">
        <v>131</v>
      </c>
      <c r="M339">
        <v>1.5</v>
      </c>
      <c r="N339">
        <v>1</v>
      </c>
      <c r="O339">
        <v>131</v>
      </c>
      <c r="P339">
        <v>1.5</v>
      </c>
      <c r="Q339">
        <v>1</v>
      </c>
      <c r="R339">
        <v>1.5</v>
      </c>
      <c r="S339">
        <v>1.5</v>
      </c>
      <c r="T339" s="1">
        <v>44585</v>
      </c>
      <c r="U339" t="str">
        <f t="shared" si="25"/>
        <v>Belvita Breakfast Cookies - Blueberry</v>
      </c>
      <c r="V339" t="str">
        <f t="shared" si="26"/>
        <v>Food</v>
      </c>
      <c r="W339" t="s">
        <v>43</v>
      </c>
      <c r="X339" t="b">
        <f t="shared" si="28"/>
        <v>1</v>
      </c>
      <c r="Y339">
        <f t="shared" si="27"/>
        <v>1.5</v>
      </c>
      <c r="Z339" s="2">
        <f t="shared" si="29"/>
        <v>1</v>
      </c>
      <c r="AA339" t="s">
        <v>221</v>
      </c>
      <c r="AB339" t="s">
        <v>222</v>
      </c>
      <c r="AD339" t="s">
        <v>60</v>
      </c>
      <c r="AE339" t="s">
        <v>254</v>
      </c>
      <c r="AF339">
        <v>2022</v>
      </c>
    </row>
    <row r="340" spans="1:32" x14ac:dyDescent="0.25">
      <c r="A340" t="s">
        <v>29</v>
      </c>
      <c r="B340" t="s">
        <v>62</v>
      </c>
      <c r="C340" t="s">
        <v>63</v>
      </c>
      <c r="D340" t="s">
        <v>64</v>
      </c>
      <c r="E340">
        <f>_xlfn.XLOOKUP(Table1[[#This Row],[Location]],'Location analysis'!A:A,'Location analysis'!B:B)</f>
        <v>40.091900000000003</v>
      </c>
      <c r="F340">
        <f>_xlfn.XLOOKUP(Table1[[#This Row],[Location]],'Location analysis'!A:A,'Location analysis'!C:C)</f>
        <v>-74.358699999999999</v>
      </c>
      <c r="G340" t="s">
        <v>180</v>
      </c>
      <c r="H340" t="s">
        <v>43</v>
      </c>
      <c r="I340">
        <v>14605429025</v>
      </c>
      <c r="J340" t="s">
        <v>253</v>
      </c>
      <c r="K340" t="s">
        <v>51</v>
      </c>
      <c r="L340">
        <v>111</v>
      </c>
      <c r="M340">
        <v>1.5</v>
      </c>
      <c r="N340">
        <v>1</v>
      </c>
      <c r="O340">
        <v>111</v>
      </c>
      <c r="P340">
        <v>1.5</v>
      </c>
      <c r="Q340">
        <v>1</v>
      </c>
      <c r="R340">
        <v>1.5</v>
      </c>
      <c r="S340">
        <v>1.5</v>
      </c>
      <c r="T340" s="1">
        <v>44585</v>
      </c>
      <c r="U340" t="str">
        <f t="shared" si="25"/>
        <v>Miss Vickie's Potato Chip - Jalapeno</v>
      </c>
      <c r="V340" t="str">
        <f t="shared" si="26"/>
        <v>Food</v>
      </c>
      <c r="W340" t="s">
        <v>43</v>
      </c>
      <c r="X340" t="b">
        <f t="shared" si="28"/>
        <v>1</v>
      </c>
      <c r="Y340">
        <f t="shared" si="27"/>
        <v>1.5</v>
      </c>
      <c r="Z340" s="2">
        <f t="shared" si="29"/>
        <v>1</v>
      </c>
      <c r="AA340" t="s">
        <v>58</v>
      </c>
      <c r="AB340" t="s">
        <v>181</v>
      </c>
      <c r="AD340" t="s">
        <v>60</v>
      </c>
      <c r="AE340" t="s">
        <v>254</v>
      </c>
      <c r="AF340">
        <v>2022</v>
      </c>
    </row>
    <row r="341" spans="1:32" x14ac:dyDescent="0.25">
      <c r="A341" t="s">
        <v>29</v>
      </c>
      <c r="B341" t="s">
        <v>62</v>
      </c>
      <c r="C341" t="s">
        <v>63</v>
      </c>
      <c r="D341" t="s">
        <v>64</v>
      </c>
      <c r="E341">
        <f>_xlfn.XLOOKUP(Table1[[#This Row],[Location]],'Location analysis'!A:A,'Location analysis'!B:B)</f>
        <v>40.091900000000003</v>
      </c>
      <c r="F341">
        <f>_xlfn.XLOOKUP(Table1[[#This Row],[Location]],'Location analysis'!A:A,'Location analysis'!C:C)</f>
        <v>-74.358699999999999</v>
      </c>
      <c r="G341" t="s">
        <v>164</v>
      </c>
      <c r="H341" t="s">
        <v>34</v>
      </c>
      <c r="I341">
        <v>14605826631</v>
      </c>
      <c r="J341" t="s">
        <v>253</v>
      </c>
      <c r="K341" t="s">
        <v>51</v>
      </c>
      <c r="L341">
        <v>138</v>
      </c>
      <c r="M341">
        <v>2</v>
      </c>
      <c r="N341">
        <v>1</v>
      </c>
      <c r="O341">
        <v>138</v>
      </c>
      <c r="P341">
        <v>2</v>
      </c>
      <c r="Q341">
        <v>1</v>
      </c>
      <c r="R341">
        <v>2</v>
      </c>
      <c r="S341">
        <v>2</v>
      </c>
      <c r="T341" s="1">
        <v>44585</v>
      </c>
      <c r="U341" t="str">
        <f t="shared" si="25"/>
        <v>Keto Krisp - Almond/Chocolate</v>
      </c>
      <c r="V341" t="str">
        <f t="shared" si="26"/>
        <v>Carbonated</v>
      </c>
      <c r="W341" t="s">
        <v>34</v>
      </c>
      <c r="X341" t="b">
        <f t="shared" si="28"/>
        <v>1</v>
      </c>
      <c r="Y341">
        <f t="shared" si="27"/>
        <v>2</v>
      </c>
      <c r="Z341" s="2">
        <f t="shared" si="29"/>
        <v>1.3333333333333333</v>
      </c>
      <c r="AA341" t="s">
        <v>165</v>
      </c>
      <c r="AB341" t="s">
        <v>166</v>
      </c>
      <c r="AD341" t="s">
        <v>60</v>
      </c>
      <c r="AE341" t="s">
        <v>254</v>
      </c>
      <c r="AF341">
        <v>2022</v>
      </c>
    </row>
    <row r="342" spans="1:32" x14ac:dyDescent="0.25">
      <c r="A342" t="s">
        <v>29</v>
      </c>
      <c r="B342" t="s">
        <v>67</v>
      </c>
      <c r="C342" t="s">
        <v>68</v>
      </c>
      <c r="D342" t="s">
        <v>69</v>
      </c>
      <c r="E342">
        <f>_xlfn.XLOOKUP(Table1[[#This Row],[Location]],'Location analysis'!A:A,'Location analysis'!B:B)</f>
        <v>40.435699999999997</v>
      </c>
      <c r="F342">
        <f>_xlfn.XLOOKUP(Table1[[#This Row],[Location]],'Location analysis'!A:A,'Location analysis'!C:C)</f>
        <v>-74.125200000000007</v>
      </c>
      <c r="G342" t="s">
        <v>234</v>
      </c>
      <c r="H342" t="s">
        <v>43</v>
      </c>
      <c r="I342">
        <v>14605916131</v>
      </c>
      <c r="J342" t="s">
        <v>253</v>
      </c>
      <c r="K342" t="s">
        <v>51</v>
      </c>
      <c r="L342">
        <v>139</v>
      </c>
      <c r="M342">
        <v>1</v>
      </c>
      <c r="N342">
        <v>1</v>
      </c>
      <c r="O342">
        <v>139</v>
      </c>
      <c r="P342">
        <v>1</v>
      </c>
      <c r="Q342">
        <v>1</v>
      </c>
      <c r="R342">
        <v>1</v>
      </c>
      <c r="S342">
        <v>1</v>
      </c>
      <c r="T342" s="1">
        <v>44585</v>
      </c>
      <c r="U342" t="str">
        <f t="shared" si="25"/>
        <v>Pure Organic Pineapple Passionfruit</v>
      </c>
      <c r="V342" t="str">
        <f t="shared" si="26"/>
        <v>Food</v>
      </c>
      <c r="W342" t="s">
        <v>43</v>
      </c>
      <c r="X342" t="b">
        <f t="shared" si="28"/>
        <v>1</v>
      </c>
      <c r="Y342">
        <f t="shared" si="27"/>
        <v>1</v>
      </c>
      <c r="Z342" s="2">
        <f t="shared" si="29"/>
        <v>0.66666666666666663</v>
      </c>
      <c r="AA342" t="s">
        <v>234</v>
      </c>
      <c r="AD342" t="s">
        <v>60</v>
      </c>
      <c r="AE342" t="s">
        <v>254</v>
      </c>
      <c r="AF342">
        <v>2022</v>
      </c>
    </row>
    <row r="343" spans="1:32" x14ac:dyDescent="0.25">
      <c r="A343" t="s">
        <v>29</v>
      </c>
      <c r="B343" t="s">
        <v>30</v>
      </c>
      <c r="C343" t="s">
        <v>31</v>
      </c>
      <c r="D343" t="s">
        <v>32</v>
      </c>
      <c r="E343">
        <f>_xlfn.XLOOKUP(Table1[[#This Row],[Location]],'Location analysis'!A:A,'Location analysis'!B:B)</f>
        <v>40.423690999999998</v>
      </c>
      <c r="F343">
        <f>_xlfn.XLOOKUP(Table1[[#This Row],[Location]],'Location analysis'!A:A,'Location analysis'!C:C)</f>
        <v>-74.380831999999998</v>
      </c>
      <c r="G343" t="s">
        <v>137</v>
      </c>
      <c r="H343" t="s">
        <v>97</v>
      </c>
      <c r="I343">
        <v>14606042702</v>
      </c>
      <c r="J343" t="s">
        <v>253</v>
      </c>
      <c r="K343" t="s">
        <v>36</v>
      </c>
      <c r="L343">
        <v>142</v>
      </c>
      <c r="M343">
        <v>1.5</v>
      </c>
      <c r="N343">
        <v>2</v>
      </c>
      <c r="O343">
        <v>142</v>
      </c>
      <c r="P343">
        <v>1.5</v>
      </c>
      <c r="Q343">
        <v>2</v>
      </c>
      <c r="R343">
        <v>3</v>
      </c>
      <c r="S343">
        <v>3</v>
      </c>
      <c r="T343" s="1">
        <v>44585</v>
      </c>
      <c r="U343" t="str">
        <f t="shared" si="25"/>
        <v>Poland Springs Water</v>
      </c>
      <c r="V343" t="str">
        <f t="shared" si="26"/>
        <v>Water</v>
      </c>
      <c r="W343" t="s">
        <v>97</v>
      </c>
      <c r="X343" t="b">
        <f t="shared" si="28"/>
        <v>1</v>
      </c>
      <c r="Y343">
        <f t="shared" si="27"/>
        <v>1.5</v>
      </c>
      <c r="Z343" s="2">
        <f t="shared" si="29"/>
        <v>1</v>
      </c>
      <c r="AA343" t="s">
        <v>137</v>
      </c>
      <c r="AD343" t="s">
        <v>60</v>
      </c>
      <c r="AE343" t="s">
        <v>254</v>
      </c>
      <c r="AF343">
        <v>2022</v>
      </c>
    </row>
    <row r="344" spans="1:32" x14ac:dyDescent="0.25">
      <c r="A344" t="s">
        <v>29</v>
      </c>
      <c r="B344" t="s">
        <v>30</v>
      </c>
      <c r="C344" t="s">
        <v>31</v>
      </c>
      <c r="D344" t="s">
        <v>32</v>
      </c>
      <c r="E344">
        <f>_xlfn.XLOOKUP(Table1[[#This Row],[Location]],'Location analysis'!A:A,'Location analysis'!B:B)</f>
        <v>40.423690999999998</v>
      </c>
      <c r="F344">
        <f>_xlfn.XLOOKUP(Table1[[#This Row],[Location]],'Location analysis'!A:A,'Location analysis'!C:C)</f>
        <v>-74.380831999999998</v>
      </c>
      <c r="G344" t="s">
        <v>237</v>
      </c>
      <c r="H344" t="s">
        <v>34</v>
      </c>
      <c r="I344">
        <v>14606049325</v>
      </c>
      <c r="J344" t="s">
        <v>253</v>
      </c>
      <c r="K344" t="s">
        <v>36</v>
      </c>
      <c r="L344">
        <v>135</v>
      </c>
      <c r="M344">
        <v>1.25</v>
      </c>
      <c r="N344">
        <v>2</v>
      </c>
      <c r="O344">
        <v>135</v>
      </c>
      <c r="P344">
        <v>1.25</v>
      </c>
      <c r="Q344">
        <v>2</v>
      </c>
      <c r="R344">
        <v>2.5</v>
      </c>
      <c r="S344">
        <v>2.5</v>
      </c>
      <c r="T344" s="1">
        <v>44585</v>
      </c>
      <c r="U344" t="str">
        <f t="shared" si="25"/>
        <v>Keto Krisp - Almond Butter</v>
      </c>
      <c r="V344" t="str">
        <f t="shared" si="26"/>
        <v>Carbonated</v>
      </c>
      <c r="W344" t="s">
        <v>34</v>
      </c>
      <c r="X344" t="b">
        <f t="shared" si="28"/>
        <v>1</v>
      </c>
      <c r="Y344">
        <f t="shared" si="27"/>
        <v>1.25</v>
      </c>
      <c r="Z344" s="2">
        <f t="shared" si="29"/>
        <v>0.83333333333333337</v>
      </c>
      <c r="AA344" t="s">
        <v>165</v>
      </c>
      <c r="AB344" t="s">
        <v>238</v>
      </c>
      <c r="AD344" t="s">
        <v>60</v>
      </c>
      <c r="AE344" t="s">
        <v>254</v>
      </c>
      <c r="AF344">
        <v>2022</v>
      </c>
    </row>
    <row r="345" spans="1:32" x14ac:dyDescent="0.25">
      <c r="A345" t="s">
        <v>29</v>
      </c>
      <c r="B345" t="s">
        <v>46</v>
      </c>
      <c r="C345" t="s">
        <v>31</v>
      </c>
      <c r="D345" t="s">
        <v>47</v>
      </c>
      <c r="E345">
        <f>_xlfn.XLOOKUP(Table1[[#This Row],[Location]],'Location analysis'!A:A,'Location analysis'!B:B)</f>
        <v>40.423690999999998</v>
      </c>
      <c r="F345">
        <f>_xlfn.XLOOKUP(Table1[[#This Row],[Location]],'Location analysis'!A:A,'Location analysis'!C:C)</f>
        <v>-74.380831999999998</v>
      </c>
      <c r="G345" t="s">
        <v>212</v>
      </c>
      <c r="H345" t="s">
        <v>49</v>
      </c>
      <c r="I345">
        <v>14607510795</v>
      </c>
      <c r="J345" t="s">
        <v>255</v>
      </c>
      <c r="K345" t="s">
        <v>36</v>
      </c>
      <c r="L345">
        <v>146</v>
      </c>
      <c r="M345">
        <v>2.5</v>
      </c>
      <c r="N345">
        <v>1</v>
      </c>
      <c r="O345">
        <v>146</v>
      </c>
      <c r="P345">
        <v>2.5</v>
      </c>
      <c r="Q345">
        <v>1</v>
      </c>
      <c r="R345">
        <v>2.5</v>
      </c>
      <c r="S345">
        <v>2.5</v>
      </c>
      <c r="T345" s="1">
        <v>44585</v>
      </c>
      <c r="U345" t="str">
        <f t="shared" si="25"/>
        <v>Bai Antioxidant - Zambia Bingcherry</v>
      </c>
      <c r="V345" t="str">
        <f t="shared" si="26"/>
        <v>Non Carbonated</v>
      </c>
      <c r="W345" t="s">
        <v>49</v>
      </c>
      <c r="X345" t="b">
        <f t="shared" si="28"/>
        <v>1</v>
      </c>
      <c r="Y345">
        <f t="shared" si="27"/>
        <v>2.5</v>
      </c>
      <c r="Z345" s="2">
        <f t="shared" si="29"/>
        <v>1.6666666666666667</v>
      </c>
      <c r="AA345" t="s">
        <v>52</v>
      </c>
      <c r="AB345" t="s">
        <v>214</v>
      </c>
      <c r="AD345" t="s">
        <v>91</v>
      </c>
      <c r="AE345" t="s">
        <v>256</v>
      </c>
      <c r="AF345">
        <v>2022</v>
      </c>
    </row>
    <row r="346" spans="1:32" x14ac:dyDescent="0.25">
      <c r="A346" t="s">
        <v>29</v>
      </c>
      <c r="B346" t="s">
        <v>62</v>
      </c>
      <c r="C346" t="s">
        <v>63</v>
      </c>
      <c r="D346" t="s">
        <v>64</v>
      </c>
      <c r="E346">
        <f>_xlfn.XLOOKUP(Table1[[#This Row],[Location]],'Location analysis'!A:A,'Location analysis'!B:B)</f>
        <v>40.091900000000003</v>
      </c>
      <c r="F346">
        <f>_xlfn.XLOOKUP(Table1[[#This Row],[Location]],'Location analysis'!A:A,'Location analysis'!C:C)</f>
        <v>-74.358699999999999</v>
      </c>
      <c r="G346" t="s">
        <v>65</v>
      </c>
      <c r="H346" t="s">
        <v>43</v>
      </c>
      <c r="I346">
        <v>14608116568</v>
      </c>
      <c r="J346" t="s">
        <v>255</v>
      </c>
      <c r="K346" t="s">
        <v>36</v>
      </c>
      <c r="L346">
        <v>110</v>
      </c>
      <c r="M346">
        <v>1.5</v>
      </c>
      <c r="N346">
        <v>1</v>
      </c>
      <c r="O346">
        <v>110</v>
      </c>
      <c r="P346">
        <v>1.5</v>
      </c>
      <c r="Q346">
        <v>1</v>
      </c>
      <c r="R346">
        <v>1.5</v>
      </c>
      <c r="S346">
        <v>1.5</v>
      </c>
      <c r="T346" s="1">
        <v>44586</v>
      </c>
      <c r="U346" t="str">
        <f t="shared" si="25"/>
        <v>Miss Vickie's Potato Chip - Lime &amp; Cracked Pe</v>
      </c>
      <c r="V346" t="str">
        <f t="shared" si="26"/>
        <v>Food</v>
      </c>
      <c r="W346" t="s">
        <v>43</v>
      </c>
      <c r="X346" t="b">
        <f t="shared" si="28"/>
        <v>1</v>
      </c>
      <c r="Y346">
        <f t="shared" si="27"/>
        <v>1.5</v>
      </c>
      <c r="Z346" s="2">
        <f t="shared" si="29"/>
        <v>1</v>
      </c>
      <c r="AA346" t="s">
        <v>58</v>
      </c>
      <c r="AB346" t="s">
        <v>66</v>
      </c>
      <c r="AD346" t="s">
        <v>91</v>
      </c>
      <c r="AE346" t="s">
        <v>256</v>
      </c>
      <c r="AF346">
        <v>2022</v>
      </c>
    </row>
    <row r="347" spans="1:32" x14ac:dyDescent="0.25">
      <c r="A347" t="s">
        <v>29</v>
      </c>
      <c r="B347" t="s">
        <v>62</v>
      </c>
      <c r="C347" t="s">
        <v>63</v>
      </c>
      <c r="D347" t="s">
        <v>64</v>
      </c>
      <c r="E347">
        <f>_xlfn.XLOOKUP(Table1[[#This Row],[Location]],'Location analysis'!A:A,'Location analysis'!B:B)</f>
        <v>40.091900000000003</v>
      </c>
      <c r="F347">
        <f>_xlfn.XLOOKUP(Table1[[#This Row],[Location]],'Location analysis'!A:A,'Location analysis'!C:C)</f>
        <v>-74.358699999999999</v>
      </c>
      <c r="G347" t="s">
        <v>180</v>
      </c>
      <c r="H347" t="s">
        <v>43</v>
      </c>
      <c r="I347">
        <v>14608774865</v>
      </c>
      <c r="J347" t="s">
        <v>255</v>
      </c>
      <c r="K347" t="s">
        <v>36</v>
      </c>
      <c r="L347">
        <v>111</v>
      </c>
      <c r="M347">
        <v>1.5</v>
      </c>
      <c r="N347">
        <v>1</v>
      </c>
      <c r="O347">
        <v>111</v>
      </c>
      <c r="P347">
        <v>1.5</v>
      </c>
      <c r="Q347">
        <v>1</v>
      </c>
      <c r="R347">
        <v>1.5</v>
      </c>
      <c r="S347">
        <v>1.5</v>
      </c>
      <c r="T347" s="1">
        <v>44586</v>
      </c>
      <c r="U347" t="str">
        <f t="shared" si="25"/>
        <v>Miss Vickie's Potato Chip - Jalapeno</v>
      </c>
      <c r="V347" t="str">
        <f t="shared" si="26"/>
        <v>Food</v>
      </c>
      <c r="W347" t="s">
        <v>43</v>
      </c>
      <c r="X347" t="b">
        <f t="shared" si="28"/>
        <v>1</v>
      </c>
      <c r="Y347">
        <f t="shared" si="27"/>
        <v>1.5</v>
      </c>
      <c r="Z347" s="2">
        <f t="shared" si="29"/>
        <v>1</v>
      </c>
      <c r="AA347" t="s">
        <v>58</v>
      </c>
      <c r="AB347" t="s">
        <v>181</v>
      </c>
      <c r="AD347" t="s">
        <v>91</v>
      </c>
      <c r="AE347" t="s">
        <v>256</v>
      </c>
      <c r="AF347">
        <v>2022</v>
      </c>
    </row>
    <row r="348" spans="1:32" x14ac:dyDescent="0.25">
      <c r="A348" t="s">
        <v>29</v>
      </c>
      <c r="B348" t="s">
        <v>62</v>
      </c>
      <c r="C348" t="s">
        <v>63</v>
      </c>
      <c r="D348" t="s">
        <v>64</v>
      </c>
      <c r="E348">
        <f>_xlfn.XLOOKUP(Table1[[#This Row],[Location]],'Location analysis'!A:A,'Location analysis'!B:B)</f>
        <v>40.091900000000003</v>
      </c>
      <c r="F348">
        <f>_xlfn.XLOOKUP(Table1[[#This Row],[Location]],'Location analysis'!A:A,'Location analysis'!C:C)</f>
        <v>-74.358699999999999</v>
      </c>
      <c r="G348" t="s">
        <v>237</v>
      </c>
      <c r="H348" t="s">
        <v>34</v>
      </c>
      <c r="I348">
        <v>14609469905</v>
      </c>
      <c r="J348" t="s">
        <v>255</v>
      </c>
      <c r="K348" t="s">
        <v>51</v>
      </c>
      <c r="L348">
        <v>135</v>
      </c>
      <c r="M348">
        <v>2</v>
      </c>
      <c r="N348">
        <v>1</v>
      </c>
      <c r="O348">
        <v>135</v>
      </c>
      <c r="P348">
        <v>2</v>
      </c>
      <c r="Q348">
        <v>1</v>
      </c>
      <c r="R348">
        <v>2</v>
      </c>
      <c r="S348">
        <v>2</v>
      </c>
      <c r="T348" s="1">
        <v>44586</v>
      </c>
      <c r="U348" t="str">
        <f t="shared" si="25"/>
        <v>Keto Krisp - Almond Butter</v>
      </c>
      <c r="V348" t="str">
        <f t="shared" si="26"/>
        <v>Carbonated</v>
      </c>
      <c r="W348" t="s">
        <v>34</v>
      </c>
      <c r="X348" t="b">
        <f t="shared" si="28"/>
        <v>1</v>
      </c>
      <c r="Y348">
        <f t="shared" si="27"/>
        <v>2</v>
      </c>
      <c r="Z348" s="2">
        <f t="shared" si="29"/>
        <v>1.3333333333333333</v>
      </c>
      <c r="AA348" t="s">
        <v>165</v>
      </c>
      <c r="AB348" t="s">
        <v>238</v>
      </c>
      <c r="AD348" t="s">
        <v>91</v>
      </c>
      <c r="AE348" t="s">
        <v>256</v>
      </c>
      <c r="AF348">
        <v>2022</v>
      </c>
    </row>
    <row r="349" spans="1:32" x14ac:dyDescent="0.25">
      <c r="A349" t="s">
        <v>29</v>
      </c>
      <c r="B349" t="s">
        <v>62</v>
      </c>
      <c r="C349" t="s">
        <v>63</v>
      </c>
      <c r="D349" t="s">
        <v>64</v>
      </c>
      <c r="E349">
        <f>_xlfn.XLOOKUP(Table1[[#This Row],[Location]],'Location analysis'!A:A,'Location analysis'!B:B)</f>
        <v>40.091900000000003</v>
      </c>
      <c r="F349">
        <f>_xlfn.XLOOKUP(Table1[[#This Row],[Location]],'Location analysis'!A:A,'Location analysis'!C:C)</f>
        <v>-74.358699999999999</v>
      </c>
      <c r="G349" t="s">
        <v>112</v>
      </c>
      <c r="H349" t="s">
        <v>43</v>
      </c>
      <c r="I349">
        <v>14609470587</v>
      </c>
      <c r="J349" t="s">
        <v>255</v>
      </c>
      <c r="K349" t="s">
        <v>51</v>
      </c>
      <c r="L349">
        <v>133</v>
      </c>
      <c r="M349">
        <v>2</v>
      </c>
      <c r="N349">
        <v>1</v>
      </c>
      <c r="O349">
        <v>133</v>
      </c>
      <c r="P349">
        <v>2</v>
      </c>
      <c r="Q349">
        <v>1</v>
      </c>
      <c r="R349">
        <v>2</v>
      </c>
      <c r="S349">
        <v>2</v>
      </c>
      <c r="T349" s="1">
        <v>44586</v>
      </c>
      <c r="U349" t="str">
        <f t="shared" si="25"/>
        <v>Robert Irvine's - Fit Crunch -  Chocolate Pea</v>
      </c>
      <c r="V349" t="str">
        <f t="shared" si="26"/>
        <v>Food</v>
      </c>
      <c r="W349" t="s">
        <v>43</v>
      </c>
      <c r="X349" t="b">
        <f t="shared" si="28"/>
        <v>1</v>
      </c>
      <c r="Y349">
        <f t="shared" si="27"/>
        <v>2</v>
      </c>
      <c r="Z349" s="2">
        <f t="shared" si="29"/>
        <v>1.3333333333333333</v>
      </c>
      <c r="AA349" t="s">
        <v>113</v>
      </c>
      <c r="AB349" t="s">
        <v>114</v>
      </c>
      <c r="AC349" t="s">
        <v>115</v>
      </c>
      <c r="AD349" t="s">
        <v>91</v>
      </c>
      <c r="AE349" t="s">
        <v>256</v>
      </c>
      <c r="AF349">
        <v>2022</v>
      </c>
    </row>
    <row r="350" spans="1:32" x14ac:dyDescent="0.25">
      <c r="A350" t="s">
        <v>29</v>
      </c>
      <c r="B350" t="s">
        <v>30</v>
      </c>
      <c r="C350" t="s">
        <v>31</v>
      </c>
      <c r="D350" t="s">
        <v>32</v>
      </c>
      <c r="E350">
        <f>_xlfn.XLOOKUP(Table1[[#This Row],[Location]],'Location analysis'!A:A,'Location analysis'!B:B)</f>
        <v>40.423690999999998</v>
      </c>
      <c r="F350">
        <f>_xlfn.XLOOKUP(Table1[[#This Row],[Location]],'Location analysis'!A:A,'Location analysis'!C:C)</f>
        <v>-74.380831999999998</v>
      </c>
      <c r="G350" t="s">
        <v>137</v>
      </c>
      <c r="H350" t="s">
        <v>97</v>
      </c>
      <c r="I350">
        <v>14610954837</v>
      </c>
      <c r="J350" t="s">
        <v>255</v>
      </c>
      <c r="K350" t="s">
        <v>36</v>
      </c>
      <c r="L350">
        <v>142</v>
      </c>
      <c r="M350">
        <v>1.5</v>
      </c>
      <c r="N350">
        <v>1</v>
      </c>
      <c r="O350">
        <v>142</v>
      </c>
      <c r="P350">
        <v>1.5</v>
      </c>
      <c r="Q350">
        <v>1</v>
      </c>
      <c r="R350">
        <v>1.5</v>
      </c>
      <c r="S350">
        <v>1.5</v>
      </c>
      <c r="T350" s="1">
        <v>44586</v>
      </c>
      <c r="U350" t="str">
        <f t="shared" si="25"/>
        <v>Poland Springs Water</v>
      </c>
      <c r="V350" t="str">
        <f t="shared" si="26"/>
        <v>Water</v>
      </c>
      <c r="W350" t="s">
        <v>97</v>
      </c>
      <c r="X350" t="b">
        <f t="shared" si="28"/>
        <v>1</v>
      </c>
      <c r="Y350">
        <f t="shared" si="27"/>
        <v>1.5</v>
      </c>
      <c r="Z350" s="2">
        <f t="shared" si="29"/>
        <v>1</v>
      </c>
      <c r="AA350" t="s">
        <v>137</v>
      </c>
      <c r="AD350" t="s">
        <v>91</v>
      </c>
      <c r="AE350" t="s">
        <v>256</v>
      </c>
      <c r="AF350">
        <v>2022</v>
      </c>
    </row>
    <row r="351" spans="1:32" x14ac:dyDescent="0.25">
      <c r="A351" t="s">
        <v>29</v>
      </c>
      <c r="B351" t="s">
        <v>46</v>
      </c>
      <c r="C351" t="s">
        <v>31</v>
      </c>
      <c r="D351" t="s">
        <v>47</v>
      </c>
      <c r="E351">
        <f>_xlfn.XLOOKUP(Table1[[#This Row],[Location]],'Location analysis'!A:A,'Location analysis'!B:B)</f>
        <v>40.423690999999998</v>
      </c>
      <c r="F351">
        <f>_xlfn.XLOOKUP(Table1[[#This Row],[Location]],'Location analysis'!A:A,'Location analysis'!C:C)</f>
        <v>-74.380831999999998</v>
      </c>
      <c r="G351" t="s">
        <v>257</v>
      </c>
      <c r="H351" t="s">
        <v>43</v>
      </c>
      <c r="I351">
        <v>14611027474</v>
      </c>
      <c r="J351" t="s">
        <v>255</v>
      </c>
      <c r="K351" t="s">
        <v>36</v>
      </c>
      <c r="L351">
        <v>125</v>
      </c>
      <c r="M351">
        <v>1.5</v>
      </c>
      <c r="N351">
        <v>1</v>
      </c>
      <c r="O351">
        <v>125</v>
      </c>
      <c r="P351">
        <v>1.5</v>
      </c>
      <c r="Q351">
        <v>1</v>
      </c>
      <c r="R351">
        <v>1.5</v>
      </c>
      <c r="S351">
        <v>1.5</v>
      </c>
      <c r="T351" s="1">
        <v>44586</v>
      </c>
      <c r="U351" t="str">
        <f t="shared" si="25"/>
        <v>Lays Baked - Barbecue</v>
      </c>
      <c r="V351" t="str">
        <f t="shared" si="26"/>
        <v>Food</v>
      </c>
      <c r="W351" t="s">
        <v>43</v>
      </c>
      <c r="X351" t="b">
        <f t="shared" si="28"/>
        <v>1</v>
      </c>
      <c r="Y351">
        <f t="shared" si="27"/>
        <v>1.5</v>
      </c>
      <c r="Z351" s="2">
        <f t="shared" si="29"/>
        <v>1</v>
      </c>
      <c r="AA351" t="s">
        <v>211</v>
      </c>
      <c r="AB351" t="s">
        <v>258</v>
      </c>
      <c r="AD351" t="s">
        <v>91</v>
      </c>
      <c r="AE351" t="s">
        <v>256</v>
      </c>
      <c r="AF351">
        <v>2022</v>
      </c>
    </row>
    <row r="352" spans="1:32" x14ac:dyDescent="0.25">
      <c r="A352" t="s">
        <v>29</v>
      </c>
      <c r="B352" t="s">
        <v>67</v>
      </c>
      <c r="C352" t="s">
        <v>68</v>
      </c>
      <c r="D352" t="s">
        <v>69</v>
      </c>
      <c r="E352">
        <f>_xlfn.XLOOKUP(Table1[[#This Row],[Location]],'Location analysis'!A:A,'Location analysis'!B:B)</f>
        <v>40.435699999999997</v>
      </c>
      <c r="F352">
        <f>_xlfn.XLOOKUP(Table1[[#This Row],[Location]],'Location analysis'!A:A,'Location analysis'!C:C)</f>
        <v>-74.125200000000007</v>
      </c>
      <c r="G352" t="s">
        <v>259</v>
      </c>
      <c r="H352" t="s">
        <v>34</v>
      </c>
      <c r="I352">
        <v>14611871699</v>
      </c>
      <c r="J352" t="s">
        <v>255</v>
      </c>
      <c r="K352" t="s">
        <v>51</v>
      </c>
      <c r="L352">
        <v>140</v>
      </c>
      <c r="M352">
        <v>1</v>
      </c>
      <c r="N352">
        <v>1</v>
      </c>
      <c r="O352">
        <v>140</v>
      </c>
      <c r="P352">
        <v>1</v>
      </c>
      <c r="Q352">
        <v>1</v>
      </c>
      <c r="R352">
        <v>1</v>
      </c>
      <c r="S352">
        <v>1</v>
      </c>
      <c r="T352" s="1">
        <v>44586</v>
      </c>
      <c r="U352" t="str">
        <f t="shared" si="25"/>
        <v>Sunkist Soda - Orange</v>
      </c>
      <c r="V352" t="str">
        <f t="shared" si="26"/>
        <v>Carbonated</v>
      </c>
      <c r="W352" t="s">
        <v>34</v>
      </c>
      <c r="X352" t="b">
        <f t="shared" si="28"/>
        <v>1</v>
      </c>
      <c r="Y352">
        <f t="shared" si="27"/>
        <v>1</v>
      </c>
      <c r="Z352" s="2">
        <f t="shared" si="29"/>
        <v>0.66666666666666663</v>
      </c>
      <c r="AA352" t="s">
        <v>260</v>
      </c>
      <c r="AB352" t="s">
        <v>261</v>
      </c>
      <c r="AD352" t="s">
        <v>91</v>
      </c>
      <c r="AE352" t="s">
        <v>256</v>
      </c>
      <c r="AF352">
        <v>2022</v>
      </c>
    </row>
    <row r="353" spans="1:32" x14ac:dyDescent="0.25">
      <c r="A353" t="s">
        <v>29</v>
      </c>
      <c r="B353" t="s">
        <v>67</v>
      </c>
      <c r="C353" t="s">
        <v>68</v>
      </c>
      <c r="D353" t="s">
        <v>69</v>
      </c>
      <c r="E353">
        <f>_xlfn.XLOOKUP(Table1[[#This Row],[Location]],'Location analysis'!A:A,'Location analysis'!B:B)</f>
        <v>40.435699999999997</v>
      </c>
      <c r="F353">
        <f>_xlfn.XLOOKUP(Table1[[#This Row],[Location]],'Location analysis'!A:A,'Location analysis'!C:C)</f>
        <v>-74.125200000000007</v>
      </c>
      <c r="G353" t="s">
        <v>185</v>
      </c>
      <c r="H353" t="s">
        <v>34</v>
      </c>
      <c r="I353">
        <v>14611872332</v>
      </c>
      <c r="J353" t="s">
        <v>255</v>
      </c>
      <c r="K353" t="s">
        <v>51</v>
      </c>
      <c r="L353">
        <v>148</v>
      </c>
      <c r="M353">
        <v>3</v>
      </c>
      <c r="N353">
        <v>1</v>
      </c>
      <c r="O353">
        <v>148</v>
      </c>
      <c r="P353">
        <v>3</v>
      </c>
      <c r="Q353">
        <v>1</v>
      </c>
      <c r="R353">
        <v>3</v>
      </c>
      <c r="S353">
        <v>3</v>
      </c>
      <c r="T353" s="1">
        <v>44586</v>
      </c>
      <c r="U353" t="str">
        <f t="shared" si="25"/>
        <v>Red Bull - Original</v>
      </c>
      <c r="V353" t="str">
        <f t="shared" si="26"/>
        <v>Carbonated</v>
      </c>
      <c r="W353" t="s">
        <v>34</v>
      </c>
      <c r="X353" t="b">
        <f t="shared" si="28"/>
        <v>1</v>
      </c>
      <c r="Y353">
        <f t="shared" si="27"/>
        <v>3</v>
      </c>
      <c r="Z353" s="2">
        <f t="shared" si="29"/>
        <v>2</v>
      </c>
      <c r="AA353" t="s">
        <v>37</v>
      </c>
      <c r="AB353" t="s">
        <v>150</v>
      </c>
      <c r="AD353" t="s">
        <v>91</v>
      </c>
      <c r="AE353" t="s">
        <v>256</v>
      </c>
      <c r="AF353">
        <v>2022</v>
      </c>
    </row>
    <row r="354" spans="1:32" x14ac:dyDescent="0.25">
      <c r="A354" t="s">
        <v>29</v>
      </c>
      <c r="B354" t="s">
        <v>67</v>
      </c>
      <c r="C354" t="s">
        <v>68</v>
      </c>
      <c r="D354" t="s">
        <v>69</v>
      </c>
      <c r="E354">
        <f>_xlfn.XLOOKUP(Table1[[#This Row],[Location]],'Location analysis'!A:A,'Location analysis'!B:B)</f>
        <v>40.435699999999997</v>
      </c>
      <c r="F354">
        <f>_xlfn.XLOOKUP(Table1[[#This Row],[Location]],'Location analysis'!A:A,'Location analysis'!C:C)</f>
        <v>-74.125200000000007</v>
      </c>
      <c r="G354" t="s">
        <v>182</v>
      </c>
      <c r="H354" t="s">
        <v>34</v>
      </c>
      <c r="I354">
        <v>14611872363</v>
      </c>
      <c r="J354" t="s">
        <v>255</v>
      </c>
      <c r="K354" t="s">
        <v>51</v>
      </c>
      <c r="L354">
        <v>141</v>
      </c>
      <c r="M354">
        <v>1</v>
      </c>
      <c r="N354">
        <v>1</v>
      </c>
      <c r="O354">
        <v>141</v>
      </c>
      <c r="P354">
        <v>1</v>
      </c>
      <c r="Q354">
        <v>1</v>
      </c>
      <c r="R354">
        <v>1</v>
      </c>
      <c r="S354">
        <v>1</v>
      </c>
      <c r="T354" s="1">
        <v>44586</v>
      </c>
      <c r="U354" t="str">
        <f t="shared" si="25"/>
        <v>Coca Cola - Zero Sugar</v>
      </c>
      <c r="V354" t="str">
        <f t="shared" si="26"/>
        <v>Carbonated</v>
      </c>
      <c r="W354" t="s">
        <v>34</v>
      </c>
      <c r="X354" t="b">
        <f t="shared" si="28"/>
        <v>1</v>
      </c>
      <c r="Y354">
        <f t="shared" si="27"/>
        <v>1</v>
      </c>
      <c r="Z354" s="2">
        <f t="shared" si="29"/>
        <v>0.66666666666666663</v>
      </c>
      <c r="AA354" t="s">
        <v>183</v>
      </c>
      <c r="AB354" t="s">
        <v>184</v>
      </c>
      <c r="AD354" t="s">
        <v>91</v>
      </c>
      <c r="AE354" t="s">
        <v>256</v>
      </c>
      <c r="AF354">
        <v>2022</v>
      </c>
    </row>
    <row r="355" spans="1:32" x14ac:dyDescent="0.25">
      <c r="A355" t="s">
        <v>29</v>
      </c>
      <c r="B355" t="s">
        <v>67</v>
      </c>
      <c r="C355" t="s">
        <v>68</v>
      </c>
      <c r="D355" t="s">
        <v>69</v>
      </c>
      <c r="E355">
        <f>_xlfn.XLOOKUP(Table1[[#This Row],[Location]],'Location analysis'!A:A,'Location analysis'!B:B)</f>
        <v>40.435699999999997</v>
      </c>
      <c r="F355">
        <f>_xlfn.XLOOKUP(Table1[[#This Row],[Location]],'Location analysis'!A:A,'Location analysis'!C:C)</f>
        <v>-74.125200000000007</v>
      </c>
      <c r="G355" t="s">
        <v>259</v>
      </c>
      <c r="H355" t="s">
        <v>34</v>
      </c>
      <c r="I355">
        <v>14611872784</v>
      </c>
      <c r="J355" t="s">
        <v>255</v>
      </c>
      <c r="K355" t="s">
        <v>51</v>
      </c>
      <c r="L355">
        <v>140</v>
      </c>
      <c r="M355">
        <v>1</v>
      </c>
      <c r="N355">
        <v>1</v>
      </c>
      <c r="O355">
        <v>140</v>
      </c>
      <c r="P355">
        <v>1</v>
      </c>
      <c r="Q355">
        <v>1</v>
      </c>
      <c r="R355">
        <v>1</v>
      </c>
      <c r="S355">
        <v>1</v>
      </c>
      <c r="T355" s="1">
        <v>44586</v>
      </c>
      <c r="U355" t="str">
        <f t="shared" si="25"/>
        <v>Sunkist Soda - Orange</v>
      </c>
      <c r="V355" t="str">
        <f t="shared" si="26"/>
        <v>Carbonated</v>
      </c>
      <c r="W355" t="s">
        <v>34</v>
      </c>
      <c r="X355" t="b">
        <f t="shared" si="28"/>
        <v>1</v>
      </c>
      <c r="Y355">
        <f t="shared" si="27"/>
        <v>1</v>
      </c>
      <c r="Z355" s="2">
        <f t="shared" si="29"/>
        <v>0.66666666666666663</v>
      </c>
      <c r="AA355" t="s">
        <v>260</v>
      </c>
      <c r="AB355" t="s">
        <v>261</v>
      </c>
      <c r="AD355" t="s">
        <v>91</v>
      </c>
      <c r="AE355" t="s">
        <v>256</v>
      </c>
      <c r="AF355">
        <v>2022</v>
      </c>
    </row>
    <row r="356" spans="1:32" x14ac:dyDescent="0.25">
      <c r="A356" t="s">
        <v>29</v>
      </c>
      <c r="B356" t="s">
        <v>67</v>
      </c>
      <c r="C356" t="s">
        <v>68</v>
      </c>
      <c r="D356" t="s">
        <v>69</v>
      </c>
      <c r="E356">
        <f>_xlfn.XLOOKUP(Table1[[#This Row],[Location]],'Location analysis'!A:A,'Location analysis'!B:B)</f>
        <v>40.435699999999997</v>
      </c>
      <c r="F356">
        <f>_xlfn.XLOOKUP(Table1[[#This Row],[Location]],'Location analysis'!A:A,'Location analysis'!C:C)</f>
        <v>-74.125200000000007</v>
      </c>
      <c r="G356" t="s">
        <v>182</v>
      </c>
      <c r="H356" t="s">
        <v>34</v>
      </c>
      <c r="I356">
        <v>14611874425</v>
      </c>
      <c r="J356" t="s">
        <v>255</v>
      </c>
      <c r="K356" t="s">
        <v>51</v>
      </c>
      <c r="L356">
        <v>142</v>
      </c>
      <c r="M356">
        <v>1</v>
      </c>
      <c r="N356">
        <v>1</v>
      </c>
      <c r="O356">
        <v>142</v>
      </c>
      <c r="P356">
        <v>1</v>
      </c>
      <c r="Q356">
        <v>1</v>
      </c>
      <c r="R356">
        <v>1</v>
      </c>
      <c r="S356">
        <v>1</v>
      </c>
      <c r="T356" s="1">
        <v>44586</v>
      </c>
      <c r="U356" t="str">
        <f t="shared" si="25"/>
        <v>Coca Cola - Zero Sugar</v>
      </c>
      <c r="V356" t="str">
        <f t="shared" si="26"/>
        <v>Carbonated</v>
      </c>
      <c r="W356" t="s">
        <v>34</v>
      </c>
      <c r="X356" t="b">
        <f t="shared" si="28"/>
        <v>1</v>
      </c>
      <c r="Y356">
        <f t="shared" si="27"/>
        <v>1</v>
      </c>
      <c r="Z356" s="2">
        <f t="shared" si="29"/>
        <v>0.66666666666666663</v>
      </c>
      <c r="AA356" t="s">
        <v>183</v>
      </c>
      <c r="AB356" t="s">
        <v>184</v>
      </c>
      <c r="AD356" t="s">
        <v>91</v>
      </c>
      <c r="AE356" t="s">
        <v>256</v>
      </c>
      <c r="AF356">
        <v>2022</v>
      </c>
    </row>
    <row r="357" spans="1:32" x14ac:dyDescent="0.25">
      <c r="A357" t="s">
        <v>29</v>
      </c>
      <c r="B357" t="s">
        <v>67</v>
      </c>
      <c r="C357" t="s">
        <v>68</v>
      </c>
      <c r="D357" t="s">
        <v>69</v>
      </c>
      <c r="E357">
        <f>_xlfn.XLOOKUP(Table1[[#This Row],[Location]],'Location analysis'!A:A,'Location analysis'!B:B)</f>
        <v>40.435699999999997</v>
      </c>
      <c r="F357">
        <f>_xlfn.XLOOKUP(Table1[[#This Row],[Location]],'Location analysis'!A:A,'Location analysis'!C:C)</f>
        <v>-74.125200000000007</v>
      </c>
      <c r="G357" t="s">
        <v>182</v>
      </c>
      <c r="H357" t="s">
        <v>34</v>
      </c>
      <c r="I357">
        <v>14612287488</v>
      </c>
      <c r="J357" t="s">
        <v>255</v>
      </c>
      <c r="K357" t="s">
        <v>51</v>
      </c>
      <c r="L357">
        <v>142</v>
      </c>
      <c r="M357">
        <v>1</v>
      </c>
      <c r="N357">
        <v>1</v>
      </c>
      <c r="O357">
        <v>142</v>
      </c>
      <c r="P357">
        <v>1</v>
      </c>
      <c r="Q357">
        <v>1</v>
      </c>
      <c r="R357">
        <v>1</v>
      </c>
      <c r="S357">
        <v>1</v>
      </c>
      <c r="T357" s="1">
        <v>44586</v>
      </c>
      <c r="U357" t="str">
        <f t="shared" si="25"/>
        <v>Coca Cola - Zero Sugar</v>
      </c>
      <c r="V357" t="str">
        <f t="shared" si="26"/>
        <v>Carbonated</v>
      </c>
      <c r="W357" t="s">
        <v>34</v>
      </c>
      <c r="X357" t="b">
        <f t="shared" si="28"/>
        <v>1</v>
      </c>
      <c r="Y357">
        <f t="shared" si="27"/>
        <v>1</v>
      </c>
      <c r="Z357" s="2">
        <f t="shared" si="29"/>
        <v>0.66666666666666663</v>
      </c>
      <c r="AA357" t="s">
        <v>183</v>
      </c>
      <c r="AB357" t="s">
        <v>184</v>
      </c>
      <c r="AD357" t="s">
        <v>91</v>
      </c>
      <c r="AE357" t="s">
        <v>256</v>
      </c>
      <c r="AF357">
        <v>2022</v>
      </c>
    </row>
    <row r="358" spans="1:32" x14ac:dyDescent="0.25">
      <c r="A358" t="s">
        <v>29</v>
      </c>
      <c r="B358" t="s">
        <v>67</v>
      </c>
      <c r="C358" t="s">
        <v>68</v>
      </c>
      <c r="D358" t="s">
        <v>69</v>
      </c>
      <c r="E358">
        <f>_xlfn.XLOOKUP(Table1[[#This Row],[Location]],'Location analysis'!A:A,'Location analysis'!B:B)</f>
        <v>40.435699999999997</v>
      </c>
      <c r="F358">
        <f>_xlfn.XLOOKUP(Table1[[#This Row],[Location]],'Location analysis'!A:A,'Location analysis'!C:C)</f>
        <v>-74.125200000000007</v>
      </c>
      <c r="G358" t="s">
        <v>259</v>
      </c>
      <c r="H358" t="s">
        <v>34</v>
      </c>
      <c r="I358">
        <v>14612352806</v>
      </c>
      <c r="J358" t="s">
        <v>255</v>
      </c>
      <c r="K358" t="s">
        <v>51</v>
      </c>
      <c r="L358">
        <v>140</v>
      </c>
      <c r="M358">
        <v>1</v>
      </c>
      <c r="N358">
        <v>1</v>
      </c>
      <c r="O358">
        <v>140</v>
      </c>
      <c r="P358">
        <v>1</v>
      </c>
      <c r="Q358">
        <v>1</v>
      </c>
      <c r="R358">
        <v>1</v>
      </c>
      <c r="S358">
        <v>1</v>
      </c>
      <c r="T358" s="1">
        <v>44586</v>
      </c>
      <c r="U358" t="str">
        <f t="shared" si="25"/>
        <v>Sunkist Soda - Orange</v>
      </c>
      <c r="V358" t="str">
        <f t="shared" si="26"/>
        <v>Carbonated</v>
      </c>
      <c r="W358" t="s">
        <v>34</v>
      </c>
      <c r="X358" t="b">
        <f t="shared" si="28"/>
        <v>1</v>
      </c>
      <c r="Y358">
        <f t="shared" si="27"/>
        <v>1</v>
      </c>
      <c r="Z358" s="2">
        <f t="shared" si="29"/>
        <v>0.66666666666666663</v>
      </c>
      <c r="AA358" t="s">
        <v>260</v>
      </c>
      <c r="AB358" t="s">
        <v>261</v>
      </c>
      <c r="AD358" t="s">
        <v>91</v>
      </c>
      <c r="AE358" t="s">
        <v>256</v>
      </c>
      <c r="AF358">
        <v>2022</v>
      </c>
    </row>
    <row r="359" spans="1:32" x14ac:dyDescent="0.25">
      <c r="A359" t="s">
        <v>29</v>
      </c>
      <c r="B359" t="s">
        <v>67</v>
      </c>
      <c r="C359" t="s">
        <v>68</v>
      </c>
      <c r="D359" t="s">
        <v>69</v>
      </c>
      <c r="E359">
        <f>_xlfn.XLOOKUP(Table1[[#This Row],[Location]],'Location analysis'!A:A,'Location analysis'!B:B)</f>
        <v>40.435699999999997</v>
      </c>
      <c r="F359">
        <f>_xlfn.XLOOKUP(Table1[[#This Row],[Location]],'Location analysis'!A:A,'Location analysis'!C:C)</f>
        <v>-74.125200000000007</v>
      </c>
      <c r="G359" t="s">
        <v>100</v>
      </c>
      <c r="H359" t="s">
        <v>43</v>
      </c>
      <c r="I359">
        <v>14612401252</v>
      </c>
      <c r="J359" t="s">
        <v>255</v>
      </c>
      <c r="K359" t="s">
        <v>36</v>
      </c>
      <c r="L359">
        <v>110</v>
      </c>
      <c r="M359">
        <v>1.5</v>
      </c>
      <c r="N359">
        <v>1</v>
      </c>
      <c r="O359">
        <v>110</v>
      </c>
      <c r="P359">
        <v>1.5</v>
      </c>
      <c r="Q359">
        <v>1</v>
      </c>
      <c r="R359">
        <v>1.5</v>
      </c>
      <c r="S359">
        <v>1.5</v>
      </c>
      <c r="T359" s="1">
        <v>44586</v>
      </c>
      <c r="U359" t="str">
        <f t="shared" si="25"/>
        <v>Cheetos - Fleming Hot Crunchy</v>
      </c>
      <c r="V359" t="str">
        <f t="shared" si="26"/>
        <v>Food</v>
      </c>
      <c r="W359" t="s">
        <v>43</v>
      </c>
      <c r="X359" t="b">
        <f t="shared" si="28"/>
        <v>1</v>
      </c>
      <c r="Y359">
        <f t="shared" si="27"/>
        <v>1.5</v>
      </c>
      <c r="Z359" s="2">
        <f t="shared" si="29"/>
        <v>1</v>
      </c>
      <c r="AA359" t="s">
        <v>101</v>
      </c>
      <c r="AB359" t="s">
        <v>102</v>
      </c>
      <c r="AD359" t="s">
        <v>91</v>
      </c>
      <c r="AE359" t="s">
        <v>256</v>
      </c>
      <c r="AF359">
        <v>2022</v>
      </c>
    </row>
    <row r="360" spans="1:32" x14ac:dyDescent="0.25">
      <c r="A360" t="s">
        <v>29</v>
      </c>
      <c r="B360" t="s">
        <v>67</v>
      </c>
      <c r="C360" t="s">
        <v>68</v>
      </c>
      <c r="D360" t="s">
        <v>69</v>
      </c>
      <c r="E360">
        <f>_xlfn.XLOOKUP(Table1[[#This Row],[Location]],'Location analysis'!A:A,'Location analysis'!B:B)</f>
        <v>40.435699999999997</v>
      </c>
      <c r="F360">
        <f>_xlfn.XLOOKUP(Table1[[#This Row],[Location]],'Location analysis'!A:A,'Location analysis'!C:C)</f>
        <v>-74.125200000000007</v>
      </c>
      <c r="G360" t="s">
        <v>70</v>
      </c>
      <c r="H360" t="s">
        <v>34</v>
      </c>
      <c r="I360">
        <v>14612410127</v>
      </c>
      <c r="J360" t="s">
        <v>255</v>
      </c>
      <c r="K360" t="s">
        <v>36</v>
      </c>
      <c r="L360">
        <v>144</v>
      </c>
      <c r="M360">
        <v>3</v>
      </c>
      <c r="N360">
        <v>1</v>
      </c>
      <c r="O360">
        <v>144</v>
      </c>
      <c r="P360">
        <v>3</v>
      </c>
      <c r="Q360">
        <v>1</v>
      </c>
      <c r="R360">
        <v>3</v>
      </c>
      <c r="S360">
        <v>3</v>
      </c>
      <c r="T360" s="1">
        <v>44586</v>
      </c>
      <c r="U360" t="str">
        <f t="shared" si="25"/>
        <v>Monster Energy Original</v>
      </c>
      <c r="V360" t="str">
        <f t="shared" si="26"/>
        <v>Carbonated</v>
      </c>
      <c r="W360" t="s">
        <v>34</v>
      </c>
      <c r="X360" t="b">
        <f t="shared" si="28"/>
        <v>1</v>
      </c>
      <c r="Y360">
        <f t="shared" si="27"/>
        <v>3</v>
      </c>
      <c r="Z360" s="2">
        <f t="shared" si="29"/>
        <v>2</v>
      </c>
      <c r="AA360" t="s">
        <v>70</v>
      </c>
      <c r="AD360" t="s">
        <v>91</v>
      </c>
      <c r="AE360" t="s">
        <v>256</v>
      </c>
      <c r="AF360">
        <v>2022</v>
      </c>
    </row>
    <row r="361" spans="1:32" x14ac:dyDescent="0.25">
      <c r="A361" t="s">
        <v>29</v>
      </c>
      <c r="B361" t="s">
        <v>67</v>
      </c>
      <c r="C361" t="s">
        <v>68</v>
      </c>
      <c r="D361" t="s">
        <v>69</v>
      </c>
      <c r="E361">
        <f>_xlfn.XLOOKUP(Table1[[#This Row],[Location]],'Location analysis'!A:A,'Location analysis'!B:B)</f>
        <v>40.435699999999997</v>
      </c>
      <c r="F361">
        <f>_xlfn.XLOOKUP(Table1[[#This Row],[Location]],'Location analysis'!A:A,'Location analysis'!C:C)</f>
        <v>-74.125200000000007</v>
      </c>
      <c r="G361" t="s">
        <v>100</v>
      </c>
      <c r="H361" t="s">
        <v>43</v>
      </c>
      <c r="I361">
        <v>14612695225</v>
      </c>
      <c r="J361" t="s">
        <v>262</v>
      </c>
      <c r="K361" t="s">
        <v>51</v>
      </c>
      <c r="L361">
        <v>110</v>
      </c>
      <c r="M361">
        <v>1.5</v>
      </c>
      <c r="N361">
        <v>1</v>
      </c>
      <c r="O361">
        <v>110</v>
      </c>
      <c r="P361">
        <v>1.5</v>
      </c>
      <c r="Q361">
        <v>1</v>
      </c>
      <c r="R361">
        <v>1.5</v>
      </c>
      <c r="S361">
        <v>1.5</v>
      </c>
      <c r="T361" s="1">
        <v>44587</v>
      </c>
      <c r="U361" t="str">
        <f t="shared" si="25"/>
        <v>Cheetos - Fleming Hot Crunchy</v>
      </c>
      <c r="V361" t="str">
        <f t="shared" si="26"/>
        <v>Food</v>
      </c>
      <c r="W361" t="s">
        <v>43</v>
      </c>
      <c r="X361" t="b">
        <f t="shared" si="28"/>
        <v>1</v>
      </c>
      <c r="Y361">
        <f t="shared" si="27"/>
        <v>1.5</v>
      </c>
      <c r="Z361" s="2">
        <f t="shared" si="29"/>
        <v>1</v>
      </c>
      <c r="AA361" t="s">
        <v>101</v>
      </c>
      <c r="AB361" t="s">
        <v>102</v>
      </c>
      <c r="AD361" t="s">
        <v>109</v>
      </c>
      <c r="AE361" t="s">
        <v>263</v>
      </c>
      <c r="AF361">
        <v>2022</v>
      </c>
    </row>
    <row r="362" spans="1:32" x14ac:dyDescent="0.25">
      <c r="A362" t="s">
        <v>29</v>
      </c>
      <c r="B362" t="s">
        <v>67</v>
      </c>
      <c r="C362" t="s">
        <v>68</v>
      </c>
      <c r="D362" t="s">
        <v>69</v>
      </c>
      <c r="E362">
        <f>_xlfn.XLOOKUP(Table1[[#This Row],[Location]],'Location analysis'!A:A,'Location analysis'!B:B)</f>
        <v>40.435699999999997</v>
      </c>
      <c r="F362">
        <f>_xlfn.XLOOKUP(Table1[[#This Row],[Location]],'Location analysis'!A:A,'Location analysis'!C:C)</f>
        <v>-74.125200000000007</v>
      </c>
      <c r="G362" t="s">
        <v>70</v>
      </c>
      <c r="H362" t="s">
        <v>34</v>
      </c>
      <c r="I362">
        <v>14612695965</v>
      </c>
      <c r="J362" t="s">
        <v>262</v>
      </c>
      <c r="K362" t="s">
        <v>51</v>
      </c>
      <c r="L362">
        <v>144</v>
      </c>
      <c r="M362">
        <v>3</v>
      </c>
      <c r="N362">
        <v>1</v>
      </c>
      <c r="O362">
        <v>144</v>
      </c>
      <c r="P362">
        <v>3</v>
      </c>
      <c r="Q362">
        <v>1</v>
      </c>
      <c r="R362">
        <v>3</v>
      </c>
      <c r="S362">
        <v>3</v>
      </c>
      <c r="T362" s="1">
        <v>44587</v>
      </c>
      <c r="U362" t="str">
        <f t="shared" si="25"/>
        <v>Monster Energy Original</v>
      </c>
      <c r="V362" t="str">
        <f t="shared" si="26"/>
        <v>Carbonated</v>
      </c>
      <c r="W362" t="s">
        <v>34</v>
      </c>
      <c r="X362" t="b">
        <f t="shared" si="28"/>
        <v>1</v>
      </c>
      <c r="Y362">
        <f t="shared" si="27"/>
        <v>3</v>
      </c>
      <c r="Z362" s="2">
        <f t="shared" si="29"/>
        <v>2</v>
      </c>
      <c r="AA362" t="s">
        <v>70</v>
      </c>
      <c r="AD362" t="s">
        <v>109</v>
      </c>
      <c r="AE362" t="s">
        <v>263</v>
      </c>
      <c r="AF362">
        <v>2022</v>
      </c>
    </row>
    <row r="363" spans="1:32" x14ac:dyDescent="0.25">
      <c r="A363" t="s">
        <v>29</v>
      </c>
      <c r="B363" t="s">
        <v>67</v>
      </c>
      <c r="C363" t="s">
        <v>68</v>
      </c>
      <c r="D363" t="s">
        <v>69</v>
      </c>
      <c r="E363">
        <f>_xlfn.XLOOKUP(Table1[[#This Row],[Location]],'Location analysis'!A:A,'Location analysis'!B:B)</f>
        <v>40.435699999999997</v>
      </c>
      <c r="F363">
        <f>_xlfn.XLOOKUP(Table1[[#This Row],[Location]],'Location analysis'!A:A,'Location analysis'!C:C)</f>
        <v>-74.125200000000007</v>
      </c>
      <c r="G363" t="s">
        <v>264</v>
      </c>
      <c r="H363" t="s">
        <v>43</v>
      </c>
      <c r="I363">
        <v>14612707425</v>
      </c>
      <c r="J363" t="s">
        <v>262</v>
      </c>
      <c r="K363" t="s">
        <v>51</v>
      </c>
      <c r="L363">
        <v>114</v>
      </c>
      <c r="M363">
        <v>1.5</v>
      </c>
      <c r="N363">
        <v>1</v>
      </c>
      <c r="O363">
        <v>114</v>
      </c>
      <c r="P363">
        <v>1.5</v>
      </c>
      <c r="Q363">
        <v>1</v>
      </c>
      <c r="R363">
        <v>1.5</v>
      </c>
      <c r="S363">
        <v>1.5</v>
      </c>
      <c r="T363" s="1">
        <v>44587</v>
      </c>
      <c r="U363" t="str">
        <f t="shared" si="25"/>
        <v>Funyuns - Flaming Hot</v>
      </c>
      <c r="V363" t="str">
        <f t="shared" si="26"/>
        <v>Food</v>
      </c>
      <c r="W363" t="s">
        <v>43</v>
      </c>
      <c r="X363" t="b">
        <f t="shared" si="28"/>
        <v>1</v>
      </c>
      <c r="Y363">
        <f t="shared" si="27"/>
        <v>1.5</v>
      </c>
      <c r="Z363" s="2">
        <f t="shared" si="29"/>
        <v>1</v>
      </c>
      <c r="AA363" t="s">
        <v>265</v>
      </c>
      <c r="AB363" t="s">
        <v>122</v>
      </c>
      <c r="AD363" t="s">
        <v>109</v>
      </c>
      <c r="AE363" t="s">
        <v>263</v>
      </c>
      <c r="AF363">
        <v>2022</v>
      </c>
    </row>
    <row r="364" spans="1:32" x14ac:dyDescent="0.25">
      <c r="A364" t="s">
        <v>29</v>
      </c>
      <c r="B364" t="s">
        <v>67</v>
      </c>
      <c r="C364" t="s">
        <v>68</v>
      </c>
      <c r="D364" t="s">
        <v>69</v>
      </c>
      <c r="E364">
        <f>_xlfn.XLOOKUP(Table1[[#This Row],[Location]],'Location analysis'!A:A,'Location analysis'!B:B)</f>
        <v>40.435699999999997</v>
      </c>
      <c r="F364">
        <f>_xlfn.XLOOKUP(Table1[[#This Row],[Location]],'Location analysis'!A:A,'Location analysis'!C:C)</f>
        <v>-74.125200000000007</v>
      </c>
      <c r="G364" t="s">
        <v>77</v>
      </c>
      <c r="H364" t="s">
        <v>43</v>
      </c>
      <c r="I364">
        <v>14612716423</v>
      </c>
      <c r="J364" t="s">
        <v>262</v>
      </c>
      <c r="K364" t="s">
        <v>51</v>
      </c>
      <c r="L364">
        <v>111</v>
      </c>
      <c r="M364">
        <v>1.5</v>
      </c>
      <c r="N364">
        <v>1</v>
      </c>
      <c r="O364">
        <v>111</v>
      </c>
      <c r="P364">
        <v>1.5</v>
      </c>
      <c r="Q364">
        <v>1</v>
      </c>
      <c r="R364">
        <v>1.5</v>
      </c>
      <c r="S364">
        <v>1.5</v>
      </c>
      <c r="T364" s="1">
        <v>44587</v>
      </c>
      <c r="U364" t="str">
        <f t="shared" si="25"/>
        <v>Skinny Pop Popcorn</v>
      </c>
      <c r="V364" t="str">
        <f t="shared" si="26"/>
        <v>Food</v>
      </c>
      <c r="W364" t="s">
        <v>43</v>
      </c>
      <c r="X364" t="b">
        <f t="shared" si="28"/>
        <v>1</v>
      </c>
      <c r="Y364">
        <f t="shared" si="27"/>
        <v>1.5</v>
      </c>
      <c r="Z364" s="2">
        <f t="shared" si="29"/>
        <v>1</v>
      </c>
      <c r="AA364" t="s">
        <v>77</v>
      </c>
      <c r="AD364" t="s">
        <v>109</v>
      </c>
      <c r="AE364" t="s">
        <v>263</v>
      </c>
      <c r="AF364">
        <v>2022</v>
      </c>
    </row>
    <row r="365" spans="1:32" x14ac:dyDescent="0.25">
      <c r="A365" t="s">
        <v>29</v>
      </c>
      <c r="B365" t="s">
        <v>67</v>
      </c>
      <c r="C365" t="s">
        <v>68</v>
      </c>
      <c r="D365" t="s">
        <v>69</v>
      </c>
      <c r="E365">
        <f>_xlfn.XLOOKUP(Table1[[#This Row],[Location]],'Location analysis'!A:A,'Location analysis'!B:B)</f>
        <v>40.435699999999997</v>
      </c>
      <c r="F365">
        <f>_xlfn.XLOOKUP(Table1[[#This Row],[Location]],'Location analysis'!A:A,'Location analysis'!C:C)</f>
        <v>-74.125200000000007</v>
      </c>
      <c r="G365" t="s">
        <v>191</v>
      </c>
      <c r="H365" t="s">
        <v>43</v>
      </c>
      <c r="I365">
        <v>14612716873</v>
      </c>
      <c r="J365" t="s">
        <v>262</v>
      </c>
      <c r="K365" t="s">
        <v>51</v>
      </c>
      <c r="L365">
        <v>122</v>
      </c>
      <c r="M365">
        <v>1.25</v>
      </c>
      <c r="N365">
        <v>1</v>
      </c>
      <c r="O365">
        <v>122</v>
      </c>
      <c r="P365">
        <v>1.25</v>
      </c>
      <c r="Q365">
        <v>1</v>
      </c>
      <c r="R365">
        <v>1.25</v>
      </c>
      <c r="S365">
        <v>1.25</v>
      </c>
      <c r="T365" s="1">
        <v>44587</v>
      </c>
      <c r="U365" t="str">
        <f t="shared" si="25"/>
        <v>Ritz Bits Cheese</v>
      </c>
      <c r="V365" t="str">
        <f t="shared" si="26"/>
        <v>Food</v>
      </c>
      <c r="W365" t="s">
        <v>43</v>
      </c>
      <c r="X365" t="b">
        <f t="shared" si="28"/>
        <v>1</v>
      </c>
      <c r="Y365">
        <f t="shared" si="27"/>
        <v>1.25</v>
      </c>
      <c r="Z365" s="2">
        <f t="shared" si="29"/>
        <v>0.83333333333333337</v>
      </c>
      <c r="AA365" t="s">
        <v>191</v>
      </c>
      <c r="AD365" t="s">
        <v>109</v>
      </c>
      <c r="AE365" t="s">
        <v>263</v>
      </c>
      <c r="AF365">
        <v>2022</v>
      </c>
    </row>
    <row r="366" spans="1:32" x14ac:dyDescent="0.25">
      <c r="A366" t="s">
        <v>29</v>
      </c>
      <c r="B366" t="s">
        <v>67</v>
      </c>
      <c r="C366" t="s">
        <v>68</v>
      </c>
      <c r="D366" t="s">
        <v>69</v>
      </c>
      <c r="E366">
        <f>_xlfn.XLOOKUP(Table1[[#This Row],[Location]],'Location analysis'!A:A,'Location analysis'!B:B)</f>
        <v>40.435699999999997</v>
      </c>
      <c r="F366">
        <f>_xlfn.XLOOKUP(Table1[[#This Row],[Location]],'Location analysis'!A:A,'Location analysis'!C:C)</f>
        <v>-74.125200000000007</v>
      </c>
      <c r="G366" t="s">
        <v>182</v>
      </c>
      <c r="H366" t="s">
        <v>34</v>
      </c>
      <c r="I366">
        <v>14612717592</v>
      </c>
      <c r="J366" t="s">
        <v>262</v>
      </c>
      <c r="K366" t="s">
        <v>51</v>
      </c>
      <c r="L366">
        <v>141</v>
      </c>
      <c r="M366">
        <v>1</v>
      </c>
      <c r="N366">
        <v>1</v>
      </c>
      <c r="O366">
        <v>141</v>
      </c>
      <c r="P366">
        <v>1</v>
      </c>
      <c r="Q366">
        <v>1</v>
      </c>
      <c r="R366">
        <v>1</v>
      </c>
      <c r="S366">
        <v>1</v>
      </c>
      <c r="T366" s="1">
        <v>44587</v>
      </c>
      <c r="U366" t="str">
        <f t="shared" si="25"/>
        <v>Coca Cola - Zero Sugar</v>
      </c>
      <c r="V366" t="str">
        <f t="shared" si="26"/>
        <v>Carbonated</v>
      </c>
      <c r="W366" t="s">
        <v>34</v>
      </c>
      <c r="X366" t="b">
        <f t="shared" si="28"/>
        <v>1</v>
      </c>
      <c r="Y366">
        <f t="shared" si="27"/>
        <v>1</v>
      </c>
      <c r="Z366" s="2">
        <f t="shared" si="29"/>
        <v>0.66666666666666663</v>
      </c>
      <c r="AA366" t="s">
        <v>183</v>
      </c>
      <c r="AB366" t="s">
        <v>184</v>
      </c>
      <c r="AD366" t="s">
        <v>109</v>
      </c>
      <c r="AE366" t="s">
        <v>263</v>
      </c>
      <c r="AF366">
        <v>2022</v>
      </c>
    </row>
    <row r="367" spans="1:32" x14ac:dyDescent="0.25">
      <c r="A367" t="s">
        <v>29</v>
      </c>
      <c r="B367" t="s">
        <v>30</v>
      </c>
      <c r="C367" t="s">
        <v>31</v>
      </c>
      <c r="D367" t="s">
        <v>32</v>
      </c>
      <c r="E367">
        <f>_xlfn.XLOOKUP(Table1[[#This Row],[Location]],'Location analysis'!A:A,'Location analysis'!B:B)</f>
        <v>40.423690999999998</v>
      </c>
      <c r="F367">
        <f>_xlfn.XLOOKUP(Table1[[#This Row],[Location]],'Location analysis'!A:A,'Location analysis'!C:C)</f>
        <v>-74.380831999999998</v>
      </c>
      <c r="G367" t="s">
        <v>148</v>
      </c>
      <c r="H367" t="s">
        <v>49</v>
      </c>
      <c r="I367">
        <v>14613663952</v>
      </c>
      <c r="J367" t="s">
        <v>262</v>
      </c>
      <c r="K367" t="s">
        <v>51</v>
      </c>
      <c r="L367">
        <v>141</v>
      </c>
      <c r="M367">
        <v>1.5</v>
      </c>
      <c r="N367">
        <v>1</v>
      </c>
      <c r="O367">
        <v>141</v>
      </c>
      <c r="P367">
        <v>1.5</v>
      </c>
      <c r="Q367">
        <v>1</v>
      </c>
      <c r="R367">
        <v>1.5</v>
      </c>
      <c r="S367">
        <v>1.5</v>
      </c>
      <c r="T367" s="1">
        <v>44587</v>
      </c>
      <c r="U367" t="str">
        <f t="shared" si="25"/>
        <v>V8 Vegetable Juice - Original</v>
      </c>
      <c r="V367" t="str">
        <f t="shared" si="26"/>
        <v>Non Carbonated</v>
      </c>
      <c r="W367" t="s">
        <v>49</v>
      </c>
      <c r="X367" t="b">
        <f t="shared" si="28"/>
        <v>1</v>
      </c>
      <c r="Y367">
        <f t="shared" si="27"/>
        <v>1.5</v>
      </c>
      <c r="Z367" s="2">
        <f t="shared" si="29"/>
        <v>1</v>
      </c>
      <c r="AA367" t="s">
        <v>149</v>
      </c>
      <c r="AB367" t="s">
        <v>150</v>
      </c>
      <c r="AD367" t="s">
        <v>109</v>
      </c>
      <c r="AE367" t="s">
        <v>263</v>
      </c>
      <c r="AF367">
        <v>2022</v>
      </c>
    </row>
    <row r="368" spans="1:32" x14ac:dyDescent="0.25">
      <c r="A368" t="s">
        <v>29</v>
      </c>
      <c r="B368" t="s">
        <v>62</v>
      </c>
      <c r="C368" t="s">
        <v>63</v>
      </c>
      <c r="D368" t="s">
        <v>64</v>
      </c>
      <c r="E368">
        <f>_xlfn.XLOOKUP(Table1[[#This Row],[Location]],'Location analysis'!A:A,'Location analysis'!B:B)</f>
        <v>40.091900000000003</v>
      </c>
      <c r="F368">
        <f>_xlfn.XLOOKUP(Table1[[#This Row],[Location]],'Location analysis'!A:A,'Location analysis'!C:C)</f>
        <v>-74.358699999999999</v>
      </c>
      <c r="G368" t="s">
        <v>180</v>
      </c>
      <c r="H368" t="s">
        <v>43</v>
      </c>
      <c r="I368">
        <v>14613667497</v>
      </c>
      <c r="J368" t="s">
        <v>262</v>
      </c>
      <c r="K368" t="s">
        <v>51</v>
      </c>
      <c r="L368">
        <v>111</v>
      </c>
      <c r="M368">
        <v>1.5</v>
      </c>
      <c r="N368">
        <v>1</v>
      </c>
      <c r="O368">
        <v>111</v>
      </c>
      <c r="P368">
        <v>1.5</v>
      </c>
      <c r="Q368">
        <v>1</v>
      </c>
      <c r="R368">
        <v>1.5</v>
      </c>
      <c r="S368">
        <v>1.5</v>
      </c>
      <c r="T368" s="1">
        <v>44587</v>
      </c>
      <c r="U368" t="str">
        <f t="shared" si="25"/>
        <v>Miss Vickie's Potato Chip - Jalapeno</v>
      </c>
      <c r="V368" t="str">
        <f t="shared" si="26"/>
        <v>Food</v>
      </c>
      <c r="W368" t="s">
        <v>43</v>
      </c>
      <c r="X368" t="b">
        <f t="shared" si="28"/>
        <v>1</v>
      </c>
      <c r="Y368">
        <f t="shared" si="27"/>
        <v>1.5</v>
      </c>
      <c r="Z368" s="2">
        <f t="shared" si="29"/>
        <v>1</v>
      </c>
      <c r="AA368" t="s">
        <v>58</v>
      </c>
      <c r="AB368" t="s">
        <v>181</v>
      </c>
      <c r="AD368" t="s">
        <v>109</v>
      </c>
      <c r="AE368" t="s">
        <v>263</v>
      </c>
      <c r="AF368">
        <v>2022</v>
      </c>
    </row>
    <row r="369" spans="1:32" x14ac:dyDescent="0.25">
      <c r="A369" t="s">
        <v>29</v>
      </c>
      <c r="B369" t="s">
        <v>62</v>
      </c>
      <c r="C369" t="s">
        <v>63</v>
      </c>
      <c r="D369" t="s">
        <v>64</v>
      </c>
      <c r="E369">
        <f>_xlfn.XLOOKUP(Table1[[#This Row],[Location]],'Location analysis'!A:A,'Location analysis'!B:B)</f>
        <v>40.091900000000003</v>
      </c>
      <c r="F369">
        <f>_xlfn.XLOOKUP(Table1[[#This Row],[Location]],'Location analysis'!A:A,'Location analysis'!C:C)</f>
        <v>-74.358699999999999</v>
      </c>
      <c r="G369" t="s">
        <v>197</v>
      </c>
      <c r="H369" t="s">
        <v>43</v>
      </c>
      <c r="I369">
        <v>14613667940</v>
      </c>
      <c r="J369" t="s">
        <v>262</v>
      </c>
      <c r="K369" t="s">
        <v>51</v>
      </c>
      <c r="L369">
        <v>114</v>
      </c>
      <c r="M369">
        <v>1.5</v>
      </c>
      <c r="N369">
        <v>1</v>
      </c>
      <c r="O369">
        <v>114</v>
      </c>
      <c r="P369">
        <v>1.5</v>
      </c>
      <c r="Q369">
        <v>1</v>
      </c>
      <c r="R369">
        <v>1.5</v>
      </c>
      <c r="S369">
        <v>1.5</v>
      </c>
      <c r="T369" s="1">
        <v>44587</v>
      </c>
      <c r="U369" t="str">
        <f t="shared" si="25"/>
        <v>Miss Vickie's Potato Chip - Smokehouse BBQ</v>
      </c>
      <c r="V369" t="str">
        <f t="shared" si="26"/>
        <v>Food</v>
      </c>
      <c r="W369" t="s">
        <v>43</v>
      </c>
      <c r="X369" t="b">
        <f t="shared" si="28"/>
        <v>1</v>
      </c>
      <c r="Y369">
        <f t="shared" si="27"/>
        <v>1.5</v>
      </c>
      <c r="Z369" s="2">
        <f t="shared" si="29"/>
        <v>1</v>
      </c>
      <c r="AA369" t="s">
        <v>58</v>
      </c>
      <c r="AB369" t="s">
        <v>198</v>
      </c>
      <c r="AD369" t="s">
        <v>109</v>
      </c>
      <c r="AE369" t="s">
        <v>263</v>
      </c>
      <c r="AF369">
        <v>2022</v>
      </c>
    </row>
    <row r="370" spans="1:32" x14ac:dyDescent="0.25">
      <c r="A370" t="s">
        <v>29</v>
      </c>
      <c r="B370" t="s">
        <v>62</v>
      </c>
      <c r="C370" t="s">
        <v>63</v>
      </c>
      <c r="D370" t="s">
        <v>64</v>
      </c>
      <c r="E370">
        <f>_xlfn.XLOOKUP(Table1[[#This Row],[Location]],'Location analysis'!A:A,'Location analysis'!B:B)</f>
        <v>40.091900000000003</v>
      </c>
      <c r="F370">
        <f>_xlfn.XLOOKUP(Table1[[#This Row],[Location]],'Location analysis'!A:A,'Location analysis'!C:C)</f>
        <v>-74.358699999999999</v>
      </c>
      <c r="G370" t="s">
        <v>180</v>
      </c>
      <c r="H370" t="s">
        <v>43</v>
      </c>
      <c r="I370">
        <v>14613819280</v>
      </c>
      <c r="J370" t="s">
        <v>262</v>
      </c>
      <c r="K370" t="s">
        <v>51</v>
      </c>
      <c r="L370">
        <v>111</v>
      </c>
      <c r="M370">
        <v>1.5</v>
      </c>
      <c r="N370">
        <v>1</v>
      </c>
      <c r="O370">
        <v>111</v>
      </c>
      <c r="P370">
        <v>1.5</v>
      </c>
      <c r="Q370">
        <v>1</v>
      </c>
      <c r="R370">
        <v>1.5</v>
      </c>
      <c r="S370">
        <v>1.5</v>
      </c>
      <c r="T370" s="1">
        <v>44587</v>
      </c>
      <c r="U370" t="str">
        <f t="shared" si="25"/>
        <v>Miss Vickie's Potato Chip - Jalapeno</v>
      </c>
      <c r="V370" t="str">
        <f t="shared" si="26"/>
        <v>Food</v>
      </c>
      <c r="W370" t="s">
        <v>43</v>
      </c>
      <c r="X370" t="b">
        <f t="shared" si="28"/>
        <v>1</v>
      </c>
      <c r="Y370">
        <f t="shared" si="27"/>
        <v>1.5</v>
      </c>
      <c r="Z370" s="2">
        <f t="shared" si="29"/>
        <v>1</v>
      </c>
      <c r="AA370" t="s">
        <v>58</v>
      </c>
      <c r="AB370" t="s">
        <v>181</v>
      </c>
      <c r="AD370" t="s">
        <v>109</v>
      </c>
      <c r="AE370" t="s">
        <v>263</v>
      </c>
      <c r="AF370">
        <v>2022</v>
      </c>
    </row>
    <row r="371" spans="1:32" x14ac:dyDescent="0.25">
      <c r="A371" t="s">
        <v>29</v>
      </c>
      <c r="B371" t="s">
        <v>67</v>
      </c>
      <c r="C371" t="s">
        <v>68</v>
      </c>
      <c r="D371" t="s">
        <v>69</v>
      </c>
      <c r="E371">
        <f>_xlfn.XLOOKUP(Table1[[#This Row],[Location]],'Location analysis'!A:A,'Location analysis'!B:B)</f>
        <v>40.435699999999997</v>
      </c>
      <c r="F371">
        <f>_xlfn.XLOOKUP(Table1[[#This Row],[Location]],'Location analysis'!A:A,'Location analysis'!C:C)</f>
        <v>-74.125200000000007</v>
      </c>
      <c r="G371" t="s">
        <v>259</v>
      </c>
      <c r="H371" t="s">
        <v>34</v>
      </c>
      <c r="I371">
        <v>14615098629</v>
      </c>
      <c r="J371" t="s">
        <v>262</v>
      </c>
      <c r="K371" t="s">
        <v>36</v>
      </c>
      <c r="L371">
        <v>140</v>
      </c>
      <c r="M371">
        <v>1</v>
      </c>
      <c r="N371">
        <v>1</v>
      </c>
      <c r="O371">
        <v>140</v>
      </c>
      <c r="P371">
        <v>1</v>
      </c>
      <c r="Q371">
        <v>1</v>
      </c>
      <c r="R371">
        <v>1</v>
      </c>
      <c r="S371">
        <v>1</v>
      </c>
      <c r="T371" s="1">
        <v>44587</v>
      </c>
      <c r="U371" t="str">
        <f t="shared" si="25"/>
        <v>Sunkist Soda - Orange</v>
      </c>
      <c r="V371" t="str">
        <f t="shared" si="26"/>
        <v>Carbonated</v>
      </c>
      <c r="W371" t="s">
        <v>34</v>
      </c>
      <c r="X371" t="b">
        <f t="shared" si="28"/>
        <v>1</v>
      </c>
      <c r="Y371">
        <f t="shared" si="27"/>
        <v>1</v>
      </c>
      <c r="Z371" s="2">
        <f t="shared" si="29"/>
        <v>0.66666666666666663</v>
      </c>
      <c r="AA371" t="s">
        <v>260</v>
      </c>
      <c r="AB371" t="s">
        <v>261</v>
      </c>
      <c r="AD371" t="s">
        <v>109</v>
      </c>
      <c r="AE371" t="s">
        <v>263</v>
      </c>
      <c r="AF371">
        <v>2022</v>
      </c>
    </row>
    <row r="372" spans="1:32" x14ac:dyDescent="0.25">
      <c r="A372" t="s">
        <v>29</v>
      </c>
      <c r="B372" t="s">
        <v>67</v>
      </c>
      <c r="C372" t="s">
        <v>68</v>
      </c>
      <c r="D372" t="s">
        <v>69</v>
      </c>
      <c r="E372">
        <f>_xlfn.XLOOKUP(Table1[[#This Row],[Location]],'Location analysis'!A:A,'Location analysis'!B:B)</f>
        <v>40.435699999999997</v>
      </c>
      <c r="F372">
        <f>_xlfn.XLOOKUP(Table1[[#This Row],[Location]],'Location analysis'!A:A,'Location analysis'!C:C)</f>
        <v>-74.125200000000007</v>
      </c>
      <c r="G372" t="s">
        <v>191</v>
      </c>
      <c r="H372" t="s">
        <v>43</v>
      </c>
      <c r="I372">
        <v>14615579803</v>
      </c>
      <c r="J372" t="s">
        <v>262</v>
      </c>
      <c r="K372" t="s">
        <v>36</v>
      </c>
      <c r="L372">
        <v>122</v>
      </c>
      <c r="M372">
        <v>1.25</v>
      </c>
      <c r="N372">
        <v>1</v>
      </c>
      <c r="O372">
        <v>122</v>
      </c>
      <c r="P372">
        <v>1.25</v>
      </c>
      <c r="Q372">
        <v>1</v>
      </c>
      <c r="R372">
        <v>1.25</v>
      </c>
      <c r="S372">
        <v>1.25</v>
      </c>
      <c r="T372" s="1">
        <v>44587</v>
      </c>
      <c r="U372" t="str">
        <f t="shared" si="25"/>
        <v>Ritz Bits Cheese</v>
      </c>
      <c r="V372" t="str">
        <f t="shared" si="26"/>
        <v>Food</v>
      </c>
      <c r="W372" t="s">
        <v>43</v>
      </c>
      <c r="X372" t="b">
        <f t="shared" si="28"/>
        <v>1</v>
      </c>
      <c r="Y372">
        <f t="shared" si="27"/>
        <v>1.25</v>
      </c>
      <c r="Z372" s="2">
        <f t="shared" si="29"/>
        <v>0.83333333333333337</v>
      </c>
      <c r="AA372" t="s">
        <v>191</v>
      </c>
      <c r="AD372" t="s">
        <v>109</v>
      </c>
      <c r="AE372" t="s">
        <v>263</v>
      </c>
      <c r="AF372">
        <v>2022</v>
      </c>
    </row>
    <row r="373" spans="1:32" x14ac:dyDescent="0.25">
      <c r="A373" t="s">
        <v>29</v>
      </c>
      <c r="B373" t="s">
        <v>67</v>
      </c>
      <c r="C373" t="s">
        <v>68</v>
      </c>
      <c r="D373" t="s">
        <v>69</v>
      </c>
      <c r="E373">
        <f>_xlfn.XLOOKUP(Table1[[#This Row],[Location]],'Location analysis'!A:A,'Location analysis'!B:B)</f>
        <v>40.435699999999997</v>
      </c>
      <c r="F373">
        <f>_xlfn.XLOOKUP(Table1[[#This Row],[Location]],'Location analysis'!A:A,'Location analysis'!C:C)</f>
        <v>-74.125200000000007</v>
      </c>
      <c r="G373" t="s">
        <v>185</v>
      </c>
      <c r="H373" t="s">
        <v>34</v>
      </c>
      <c r="I373">
        <v>14615891169</v>
      </c>
      <c r="J373" t="s">
        <v>262</v>
      </c>
      <c r="K373" t="s">
        <v>36</v>
      </c>
      <c r="L373">
        <v>148</v>
      </c>
      <c r="M373">
        <v>3</v>
      </c>
      <c r="N373">
        <v>1</v>
      </c>
      <c r="O373">
        <v>148</v>
      </c>
      <c r="P373">
        <v>3</v>
      </c>
      <c r="Q373">
        <v>1</v>
      </c>
      <c r="R373">
        <v>3</v>
      </c>
      <c r="S373">
        <v>3</v>
      </c>
      <c r="T373" s="1">
        <v>44587</v>
      </c>
      <c r="U373" t="str">
        <f t="shared" si="25"/>
        <v>Red Bull - Original</v>
      </c>
      <c r="V373" t="str">
        <f t="shared" si="26"/>
        <v>Carbonated</v>
      </c>
      <c r="W373" t="s">
        <v>34</v>
      </c>
      <c r="X373" t="b">
        <f t="shared" si="28"/>
        <v>1</v>
      </c>
      <c r="Y373">
        <f t="shared" si="27"/>
        <v>3</v>
      </c>
      <c r="Z373" s="2">
        <f t="shared" si="29"/>
        <v>2</v>
      </c>
      <c r="AA373" t="s">
        <v>37</v>
      </c>
      <c r="AB373" t="s">
        <v>150</v>
      </c>
      <c r="AD373" t="s">
        <v>109</v>
      </c>
      <c r="AE373" t="s">
        <v>263</v>
      </c>
      <c r="AF373">
        <v>2022</v>
      </c>
    </row>
    <row r="374" spans="1:32" x14ac:dyDescent="0.25">
      <c r="A374" t="s">
        <v>29</v>
      </c>
      <c r="B374" t="s">
        <v>67</v>
      </c>
      <c r="C374" t="s">
        <v>68</v>
      </c>
      <c r="D374" t="s">
        <v>69</v>
      </c>
      <c r="E374">
        <f>_xlfn.XLOOKUP(Table1[[#This Row],[Location]],'Location analysis'!A:A,'Location analysis'!B:B)</f>
        <v>40.435699999999997</v>
      </c>
      <c r="F374">
        <f>_xlfn.XLOOKUP(Table1[[#This Row],[Location]],'Location analysis'!A:A,'Location analysis'!C:C)</f>
        <v>-74.125200000000007</v>
      </c>
      <c r="G374" t="s">
        <v>185</v>
      </c>
      <c r="H374" t="s">
        <v>34</v>
      </c>
      <c r="I374">
        <v>14616108147</v>
      </c>
      <c r="J374" t="s">
        <v>262</v>
      </c>
      <c r="K374" t="s">
        <v>51</v>
      </c>
      <c r="L374">
        <v>148</v>
      </c>
      <c r="M374">
        <v>3</v>
      </c>
      <c r="N374">
        <v>1</v>
      </c>
      <c r="O374">
        <v>148</v>
      </c>
      <c r="P374">
        <v>3</v>
      </c>
      <c r="Q374">
        <v>1</v>
      </c>
      <c r="R374">
        <v>3</v>
      </c>
      <c r="S374">
        <v>3</v>
      </c>
      <c r="T374" s="1">
        <v>44587</v>
      </c>
      <c r="U374" t="str">
        <f t="shared" si="25"/>
        <v>Red Bull - Original</v>
      </c>
      <c r="V374" t="str">
        <f t="shared" si="26"/>
        <v>Carbonated</v>
      </c>
      <c r="W374" t="s">
        <v>34</v>
      </c>
      <c r="X374" t="b">
        <f t="shared" si="28"/>
        <v>1</v>
      </c>
      <c r="Y374">
        <f t="shared" si="27"/>
        <v>3</v>
      </c>
      <c r="Z374" s="2">
        <f t="shared" si="29"/>
        <v>2</v>
      </c>
      <c r="AA374" t="s">
        <v>37</v>
      </c>
      <c r="AB374" t="s">
        <v>150</v>
      </c>
      <c r="AD374" t="s">
        <v>109</v>
      </c>
      <c r="AE374" t="s">
        <v>263</v>
      </c>
      <c r="AF374">
        <v>2022</v>
      </c>
    </row>
    <row r="375" spans="1:32" x14ac:dyDescent="0.25">
      <c r="A375" t="s">
        <v>29</v>
      </c>
      <c r="B375" t="s">
        <v>67</v>
      </c>
      <c r="C375" t="s">
        <v>68</v>
      </c>
      <c r="D375" t="s">
        <v>69</v>
      </c>
      <c r="E375">
        <f>_xlfn.XLOOKUP(Table1[[#This Row],[Location]],'Location analysis'!A:A,'Location analysis'!B:B)</f>
        <v>40.435699999999997</v>
      </c>
      <c r="F375">
        <f>_xlfn.XLOOKUP(Table1[[#This Row],[Location]],'Location analysis'!A:A,'Location analysis'!C:C)</f>
        <v>-74.125200000000007</v>
      </c>
      <c r="G375" t="s">
        <v>259</v>
      </c>
      <c r="H375" t="s">
        <v>34</v>
      </c>
      <c r="I375">
        <v>14616308179</v>
      </c>
      <c r="J375" t="s">
        <v>262</v>
      </c>
      <c r="K375" t="s">
        <v>51</v>
      </c>
      <c r="L375">
        <v>140</v>
      </c>
      <c r="M375">
        <v>1</v>
      </c>
      <c r="N375">
        <v>1</v>
      </c>
      <c r="O375">
        <v>140</v>
      </c>
      <c r="P375">
        <v>1</v>
      </c>
      <c r="Q375">
        <v>1</v>
      </c>
      <c r="R375">
        <v>1</v>
      </c>
      <c r="S375">
        <v>1</v>
      </c>
      <c r="T375" s="1">
        <v>44587</v>
      </c>
      <c r="U375" t="str">
        <f t="shared" si="25"/>
        <v>Sunkist Soda - Orange</v>
      </c>
      <c r="V375" t="str">
        <f t="shared" si="26"/>
        <v>Carbonated</v>
      </c>
      <c r="W375" t="s">
        <v>34</v>
      </c>
      <c r="X375" t="b">
        <f t="shared" si="28"/>
        <v>1</v>
      </c>
      <c r="Y375">
        <f t="shared" si="27"/>
        <v>1</v>
      </c>
      <c r="Z375" s="2">
        <f t="shared" si="29"/>
        <v>0.66666666666666663</v>
      </c>
      <c r="AA375" t="s">
        <v>260</v>
      </c>
      <c r="AB375" t="s">
        <v>261</v>
      </c>
      <c r="AD375" t="s">
        <v>109</v>
      </c>
      <c r="AE375" t="s">
        <v>263</v>
      </c>
      <c r="AF375">
        <v>2022</v>
      </c>
    </row>
    <row r="376" spans="1:32" x14ac:dyDescent="0.25">
      <c r="A376" t="s">
        <v>29</v>
      </c>
      <c r="B376" t="s">
        <v>67</v>
      </c>
      <c r="C376" t="s">
        <v>68</v>
      </c>
      <c r="D376" t="s">
        <v>69</v>
      </c>
      <c r="E376">
        <f>_xlfn.XLOOKUP(Table1[[#This Row],[Location]],'Location analysis'!A:A,'Location analysis'!B:B)</f>
        <v>40.435699999999997</v>
      </c>
      <c r="F376">
        <f>_xlfn.XLOOKUP(Table1[[#This Row],[Location]],'Location analysis'!A:A,'Location analysis'!C:C)</f>
        <v>-74.125200000000007</v>
      </c>
      <c r="G376" t="s">
        <v>182</v>
      </c>
      <c r="H376" t="s">
        <v>34</v>
      </c>
      <c r="I376">
        <v>14616314005</v>
      </c>
      <c r="J376" t="s">
        <v>262</v>
      </c>
      <c r="K376" t="s">
        <v>51</v>
      </c>
      <c r="L376">
        <v>142</v>
      </c>
      <c r="M376">
        <v>1</v>
      </c>
      <c r="N376">
        <v>1</v>
      </c>
      <c r="O376">
        <v>142</v>
      </c>
      <c r="P376">
        <v>1</v>
      </c>
      <c r="Q376">
        <v>1</v>
      </c>
      <c r="R376">
        <v>1</v>
      </c>
      <c r="S376">
        <v>1</v>
      </c>
      <c r="T376" s="1">
        <v>44587</v>
      </c>
      <c r="U376" t="str">
        <f t="shared" si="25"/>
        <v>Coca Cola - Zero Sugar</v>
      </c>
      <c r="V376" t="str">
        <f t="shared" si="26"/>
        <v>Carbonated</v>
      </c>
      <c r="W376" t="s">
        <v>34</v>
      </c>
      <c r="X376" t="b">
        <f t="shared" si="28"/>
        <v>1</v>
      </c>
      <c r="Y376">
        <f t="shared" si="27"/>
        <v>1</v>
      </c>
      <c r="Z376" s="2">
        <f t="shared" si="29"/>
        <v>0.66666666666666663</v>
      </c>
      <c r="AA376" t="s">
        <v>183</v>
      </c>
      <c r="AB376" t="s">
        <v>184</v>
      </c>
      <c r="AD376" t="s">
        <v>109</v>
      </c>
      <c r="AE376" t="s">
        <v>263</v>
      </c>
      <c r="AF376">
        <v>2022</v>
      </c>
    </row>
    <row r="377" spans="1:32" x14ac:dyDescent="0.25">
      <c r="A377" t="s">
        <v>29</v>
      </c>
      <c r="B377" t="s">
        <v>67</v>
      </c>
      <c r="C377" t="s">
        <v>68</v>
      </c>
      <c r="D377" t="s">
        <v>69</v>
      </c>
      <c r="E377">
        <f>_xlfn.XLOOKUP(Table1[[#This Row],[Location]],'Location analysis'!A:A,'Location analysis'!B:B)</f>
        <v>40.435699999999997</v>
      </c>
      <c r="F377">
        <f>_xlfn.XLOOKUP(Table1[[#This Row],[Location]],'Location analysis'!A:A,'Location analysis'!C:C)</f>
        <v>-74.125200000000007</v>
      </c>
      <c r="G377" t="s">
        <v>70</v>
      </c>
      <c r="H377" t="s">
        <v>34</v>
      </c>
      <c r="I377">
        <v>14616807296</v>
      </c>
      <c r="J377" t="s">
        <v>262</v>
      </c>
      <c r="K377" t="s">
        <v>51</v>
      </c>
      <c r="L377">
        <v>144</v>
      </c>
      <c r="M377">
        <v>3</v>
      </c>
      <c r="N377">
        <v>1</v>
      </c>
      <c r="O377">
        <v>144</v>
      </c>
      <c r="P377">
        <v>3</v>
      </c>
      <c r="Q377">
        <v>1</v>
      </c>
      <c r="R377">
        <v>3</v>
      </c>
      <c r="S377">
        <v>3</v>
      </c>
      <c r="T377" s="1">
        <v>44587</v>
      </c>
      <c r="U377" t="str">
        <f t="shared" si="25"/>
        <v>Monster Energy Original</v>
      </c>
      <c r="V377" t="str">
        <f t="shared" si="26"/>
        <v>Carbonated</v>
      </c>
      <c r="W377" t="s">
        <v>34</v>
      </c>
      <c r="X377" t="b">
        <f t="shared" si="28"/>
        <v>1</v>
      </c>
      <c r="Y377">
        <f t="shared" si="27"/>
        <v>3</v>
      </c>
      <c r="Z377" s="2">
        <f t="shared" si="29"/>
        <v>2</v>
      </c>
      <c r="AA377" t="s">
        <v>70</v>
      </c>
      <c r="AD377" t="s">
        <v>109</v>
      </c>
      <c r="AE377" t="s">
        <v>263</v>
      </c>
      <c r="AF377">
        <v>2022</v>
      </c>
    </row>
    <row r="378" spans="1:32" x14ac:dyDescent="0.25">
      <c r="A378" t="s">
        <v>29</v>
      </c>
      <c r="B378" t="s">
        <v>67</v>
      </c>
      <c r="C378" t="s">
        <v>68</v>
      </c>
      <c r="D378" t="s">
        <v>69</v>
      </c>
      <c r="E378">
        <f>_xlfn.XLOOKUP(Table1[[#This Row],[Location]],'Location analysis'!A:A,'Location analysis'!B:B)</f>
        <v>40.435699999999997</v>
      </c>
      <c r="F378">
        <f>_xlfn.XLOOKUP(Table1[[#This Row],[Location]],'Location analysis'!A:A,'Location analysis'!C:C)</f>
        <v>-74.125200000000007</v>
      </c>
      <c r="G378" t="s">
        <v>179</v>
      </c>
      <c r="H378" t="s">
        <v>43</v>
      </c>
      <c r="I378">
        <v>14616808493</v>
      </c>
      <c r="J378" t="s">
        <v>262</v>
      </c>
      <c r="K378" t="s">
        <v>51</v>
      </c>
      <c r="L378">
        <v>113</v>
      </c>
      <c r="M378">
        <v>1.5</v>
      </c>
      <c r="N378">
        <v>1</v>
      </c>
      <c r="O378">
        <v>113</v>
      </c>
      <c r="P378">
        <v>1.5</v>
      </c>
      <c r="Q378">
        <v>1</v>
      </c>
      <c r="R378">
        <v>1.5</v>
      </c>
      <c r="S378">
        <v>1.5</v>
      </c>
      <c r="T378" s="1">
        <v>44587</v>
      </c>
      <c r="U378" t="str">
        <f t="shared" si="25"/>
        <v>Chesters Fries Flaming hot</v>
      </c>
      <c r="V378" t="str">
        <f t="shared" si="26"/>
        <v>Food</v>
      </c>
      <c r="W378" t="s">
        <v>43</v>
      </c>
      <c r="X378" t="b">
        <f t="shared" si="28"/>
        <v>1</v>
      </c>
      <c r="Y378">
        <f t="shared" si="27"/>
        <v>1.5</v>
      </c>
      <c r="Z378" s="2">
        <f t="shared" si="29"/>
        <v>1</v>
      </c>
      <c r="AA378" t="s">
        <v>179</v>
      </c>
      <c r="AD378" t="s">
        <v>109</v>
      </c>
      <c r="AE378" t="s">
        <v>263</v>
      </c>
      <c r="AF378">
        <v>2022</v>
      </c>
    </row>
    <row r="379" spans="1:32" x14ac:dyDescent="0.25">
      <c r="A379" t="s">
        <v>29</v>
      </c>
      <c r="B379" t="s">
        <v>67</v>
      </c>
      <c r="C379" t="s">
        <v>68</v>
      </c>
      <c r="D379" t="s">
        <v>69</v>
      </c>
      <c r="E379">
        <f>_xlfn.XLOOKUP(Table1[[#This Row],[Location]],'Location analysis'!A:A,'Location analysis'!B:B)</f>
        <v>40.435699999999997</v>
      </c>
      <c r="F379">
        <f>_xlfn.XLOOKUP(Table1[[#This Row],[Location]],'Location analysis'!A:A,'Location analysis'!C:C)</f>
        <v>-74.125200000000007</v>
      </c>
      <c r="G379" t="s">
        <v>179</v>
      </c>
      <c r="H379" t="s">
        <v>43</v>
      </c>
      <c r="I379">
        <v>14616810676</v>
      </c>
      <c r="J379" t="s">
        <v>262</v>
      </c>
      <c r="K379" t="s">
        <v>51</v>
      </c>
      <c r="L379">
        <v>113</v>
      </c>
      <c r="M379">
        <v>1.5</v>
      </c>
      <c r="N379">
        <v>1</v>
      </c>
      <c r="O379">
        <v>113</v>
      </c>
      <c r="P379">
        <v>1.5</v>
      </c>
      <c r="Q379">
        <v>1</v>
      </c>
      <c r="R379">
        <v>1.5</v>
      </c>
      <c r="S379">
        <v>1.5</v>
      </c>
      <c r="T379" s="1">
        <v>44587</v>
      </c>
      <c r="U379" t="str">
        <f t="shared" si="25"/>
        <v>Chesters Fries Flaming hot</v>
      </c>
      <c r="V379" t="str">
        <f t="shared" si="26"/>
        <v>Food</v>
      </c>
      <c r="W379" t="s">
        <v>43</v>
      </c>
      <c r="X379" t="b">
        <f t="shared" si="28"/>
        <v>1</v>
      </c>
      <c r="Y379">
        <f t="shared" si="27"/>
        <v>1.5</v>
      </c>
      <c r="Z379" s="2">
        <f t="shared" si="29"/>
        <v>1</v>
      </c>
      <c r="AA379" t="s">
        <v>179</v>
      </c>
      <c r="AD379" t="s">
        <v>109</v>
      </c>
      <c r="AE379" t="s">
        <v>263</v>
      </c>
      <c r="AF379">
        <v>2022</v>
      </c>
    </row>
    <row r="380" spans="1:32" x14ac:dyDescent="0.25">
      <c r="A380" t="s">
        <v>29</v>
      </c>
      <c r="B380" t="s">
        <v>67</v>
      </c>
      <c r="C380" t="s">
        <v>68</v>
      </c>
      <c r="D380" t="s">
        <v>69</v>
      </c>
      <c r="E380">
        <f>_xlfn.XLOOKUP(Table1[[#This Row],[Location]],'Location analysis'!A:A,'Location analysis'!B:B)</f>
        <v>40.435699999999997</v>
      </c>
      <c r="F380">
        <f>_xlfn.XLOOKUP(Table1[[#This Row],[Location]],'Location analysis'!A:A,'Location analysis'!C:C)</f>
        <v>-74.125200000000007</v>
      </c>
      <c r="G380" t="s">
        <v>182</v>
      </c>
      <c r="H380" t="s">
        <v>34</v>
      </c>
      <c r="I380">
        <v>14616922590</v>
      </c>
      <c r="J380" t="s">
        <v>262</v>
      </c>
      <c r="K380" t="s">
        <v>51</v>
      </c>
      <c r="L380">
        <v>142</v>
      </c>
      <c r="M380">
        <v>1</v>
      </c>
      <c r="N380">
        <v>1</v>
      </c>
      <c r="O380">
        <v>142</v>
      </c>
      <c r="P380">
        <v>1</v>
      </c>
      <c r="Q380">
        <v>1</v>
      </c>
      <c r="R380">
        <v>1</v>
      </c>
      <c r="S380">
        <v>1</v>
      </c>
      <c r="T380" s="1">
        <v>44587</v>
      </c>
      <c r="U380" t="str">
        <f t="shared" si="25"/>
        <v>Coca Cola - Zero Sugar</v>
      </c>
      <c r="V380" t="str">
        <f t="shared" si="26"/>
        <v>Carbonated</v>
      </c>
      <c r="W380" t="s">
        <v>34</v>
      </c>
      <c r="X380" t="b">
        <f t="shared" si="28"/>
        <v>1</v>
      </c>
      <c r="Y380">
        <f t="shared" si="27"/>
        <v>1</v>
      </c>
      <c r="Z380" s="2">
        <f t="shared" si="29"/>
        <v>0.66666666666666663</v>
      </c>
      <c r="AA380" t="s">
        <v>183</v>
      </c>
      <c r="AB380" t="s">
        <v>184</v>
      </c>
      <c r="AD380" t="s">
        <v>109</v>
      </c>
      <c r="AE380" t="s">
        <v>263</v>
      </c>
      <c r="AF380">
        <v>2022</v>
      </c>
    </row>
    <row r="381" spans="1:32" x14ac:dyDescent="0.25">
      <c r="A381" t="s">
        <v>29</v>
      </c>
      <c r="B381" t="s">
        <v>67</v>
      </c>
      <c r="C381" t="s">
        <v>68</v>
      </c>
      <c r="D381" t="s">
        <v>69</v>
      </c>
      <c r="E381">
        <f>_xlfn.XLOOKUP(Table1[[#This Row],[Location]],'Location analysis'!A:A,'Location analysis'!B:B)</f>
        <v>40.435699999999997</v>
      </c>
      <c r="F381">
        <f>_xlfn.XLOOKUP(Table1[[#This Row],[Location]],'Location analysis'!A:A,'Location analysis'!C:C)</f>
        <v>-74.125200000000007</v>
      </c>
      <c r="G381" t="s">
        <v>182</v>
      </c>
      <c r="H381" t="s">
        <v>34</v>
      </c>
      <c r="I381">
        <v>14616924203</v>
      </c>
      <c r="J381" t="s">
        <v>262</v>
      </c>
      <c r="K381" t="s">
        <v>51</v>
      </c>
      <c r="L381">
        <v>142</v>
      </c>
      <c r="M381">
        <v>1</v>
      </c>
      <c r="N381">
        <v>1</v>
      </c>
      <c r="O381">
        <v>142</v>
      </c>
      <c r="P381">
        <v>1</v>
      </c>
      <c r="Q381">
        <v>1</v>
      </c>
      <c r="R381">
        <v>1</v>
      </c>
      <c r="S381">
        <v>1</v>
      </c>
      <c r="T381" s="1">
        <v>44587</v>
      </c>
      <c r="U381" t="str">
        <f t="shared" si="25"/>
        <v>Coca Cola - Zero Sugar</v>
      </c>
      <c r="V381" t="str">
        <f t="shared" si="26"/>
        <v>Carbonated</v>
      </c>
      <c r="W381" t="s">
        <v>34</v>
      </c>
      <c r="X381" t="b">
        <f t="shared" si="28"/>
        <v>1</v>
      </c>
      <c r="Y381">
        <f t="shared" si="27"/>
        <v>1</v>
      </c>
      <c r="Z381" s="2">
        <f t="shared" si="29"/>
        <v>0.66666666666666663</v>
      </c>
      <c r="AA381" t="s">
        <v>183</v>
      </c>
      <c r="AB381" t="s">
        <v>184</v>
      </c>
      <c r="AD381" t="s">
        <v>109</v>
      </c>
      <c r="AE381" t="s">
        <v>263</v>
      </c>
      <c r="AF381">
        <v>2022</v>
      </c>
    </row>
    <row r="382" spans="1:32" x14ac:dyDescent="0.25">
      <c r="A382" t="s">
        <v>29</v>
      </c>
      <c r="B382" t="s">
        <v>67</v>
      </c>
      <c r="C382" t="s">
        <v>68</v>
      </c>
      <c r="D382" t="s">
        <v>69</v>
      </c>
      <c r="E382">
        <f>_xlfn.XLOOKUP(Table1[[#This Row],[Location]],'Location analysis'!A:A,'Location analysis'!B:B)</f>
        <v>40.435699999999997</v>
      </c>
      <c r="F382">
        <f>_xlfn.XLOOKUP(Table1[[#This Row],[Location]],'Location analysis'!A:A,'Location analysis'!C:C)</f>
        <v>-74.125200000000007</v>
      </c>
      <c r="G382" t="s">
        <v>182</v>
      </c>
      <c r="H382" t="s">
        <v>34</v>
      </c>
      <c r="I382">
        <v>14617029900</v>
      </c>
      <c r="J382" t="s">
        <v>262</v>
      </c>
      <c r="K382" t="s">
        <v>51</v>
      </c>
      <c r="L382">
        <v>141</v>
      </c>
      <c r="M382">
        <v>1</v>
      </c>
      <c r="N382">
        <v>1</v>
      </c>
      <c r="O382">
        <v>141</v>
      </c>
      <c r="P382">
        <v>1</v>
      </c>
      <c r="Q382">
        <v>1</v>
      </c>
      <c r="R382">
        <v>1</v>
      </c>
      <c r="S382">
        <v>1</v>
      </c>
      <c r="T382" s="1">
        <v>44587</v>
      </c>
      <c r="U382" t="str">
        <f t="shared" si="25"/>
        <v>Coca Cola - Zero Sugar</v>
      </c>
      <c r="V382" t="str">
        <f t="shared" si="26"/>
        <v>Carbonated</v>
      </c>
      <c r="W382" t="s">
        <v>34</v>
      </c>
      <c r="X382" t="b">
        <f t="shared" si="28"/>
        <v>1</v>
      </c>
      <c r="Y382">
        <f t="shared" si="27"/>
        <v>1</v>
      </c>
      <c r="Z382" s="2">
        <f t="shared" si="29"/>
        <v>0.66666666666666663</v>
      </c>
      <c r="AA382" t="s">
        <v>183</v>
      </c>
      <c r="AB382" t="s">
        <v>184</v>
      </c>
      <c r="AD382" t="s">
        <v>109</v>
      </c>
      <c r="AE382" t="s">
        <v>263</v>
      </c>
      <c r="AF382">
        <v>2022</v>
      </c>
    </row>
    <row r="383" spans="1:32" x14ac:dyDescent="0.25">
      <c r="A383" t="s">
        <v>29</v>
      </c>
      <c r="B383" t="s">
        <v>67</v>
      </c>
      <c r="C383" t="s">
        <v>68</v>
      </c>
      <c r="D383" t="s">
        <v>69</v>
      </c>
      <c r="E383">
        <f>_xlfn.XLOOKUP(Table1[[#This Row],[Location]],'Location analysis'!A:A,'Location analysis'!B:B)</f>
        <v>40.435699999999997</v>
      </c>
      <c r="F383">
        <f>_xlfn.XLOOKUP(Table1[[#This Row],[Location]],'Location analysis'!A:A,'Location analysis'!C:C)</f>
        <v>-74.125200000000007</v>
      </c>
      <c r="G383" t="s">
        <v>259</v>
      </c>
      <c r="H383" t="s">
        <v>34</v>
      </c>
      <c r="I383">
        <v>14617297316</v>
      </c>
      <c r="J383" t="s">
        <v>262</v>
      </c>
      <c r="K383" t="s">
        <v>51</v>
      </c>
      <c r="L383">
        <v>140</v>
      </c>
      <c r="M383">
        <v>1</v>
      </c>
      <c r="N383">
        <v>1</v>
      </c>
      <c r="O383">
        <v>140</v>
      </c>
      <c r="P383">
        <v>1</v>
      </c>
      <c r="Q383">
        <v>1</v>
      </c>
      <c r="R383">
        <v>1</v>
      </c>
      <c r="S383">
        <v>1</v>
      </c>
      <c r="T383" s="1">
        <v>44587</v>
      </c>
      <c r="U383" t="str">
        <f t="shared" si="25"/>
        <v>Sunkist Soda - Orange</v>
      </c>
      <c r="V383" t="str">
        <f t="shared" si="26"/>
        <v>Carbonated</v>
      </c>
      <c r="W383" t="s">
        <v>34</v>
      </c>
      <c r="X383" t="b">
        <f t="shared" si="28"/>
        <v>1</v>
      </c>
      <c r="Y383">
        <f t="shared" si="27"/>
        <v>1</v>
      </c>
      <c r="Z383" s="2">
        <f t="shared" si="29"/>
        <v>0.66666666666666663</v>
      </c>
      <c r="AA383" t="s">
        <v>260</v>
      </c>
      <c r="AB383" t="s">
        <v>261</v>
      </c>
      <c r="AD383" t="s">
        <v>109</v>
      </c>
      <c r="AE383" t="s">
        <v>263</v>
      </c>
      <c r="AF383">
        <v>2022</v>
      </c>
    </row>
    <row r="384" spans="1:32" x14ac:dyDescent="0.25">
      <c r="A384" t="s">
        <v>29</v>
      </c>
      <c r="B384" t="s">
        <v>67</v>
      </c>
      <c r="C384" t="s">
        <v>68</v>
      </c>
      <c r="D384" t="s">
        <v>69</v>
      </c>
      <c r="E384">
        <f>_xlfn.XLOOKUP(Table1[[#This Row],[Location]],'Location analysis'!A:A,'Location analysis'!B:B)</f>
        <v>40.435699999999997</v>
      </c>
      <c r="F384">
        <f>_xlfn.XLOOKUP(Table1[[#This Row],[Location]],'Location analysis'!A:A,'Location analysis'!C:C)</f>
        <v>-74.125200000000007</v>
      </c>
      <c r="G384" t="s">
        <v>70</v>
      </c>
      <c r="H384" t="s">
        <v>34</v>
      </c>
      <c r="I384">
        <v>14617296479</v>
      </c>
      <c r="J384" t="s">
        <v>262</v>
      </c>
      <c r="K384" t="s">
        <v>51</v>
      </c>
      <c r="L384">
        <v>144</v>
      </c>
      <c r="M384">
        <v>3</v>
      </c>
      <c r="N384">
        <v>1</v>
      </c>
      <c r="O384">
        <v>144</v>
      </c>
      <c r="P384">
        <v>3</v>
      </c>
      <c r="Q384">
        <v>1</v>
      </c>
      <c r="R384">
        <v>3</v>
      </c>
      <c r="S384">
        <v>3</v>
      </c>
      <c r="T384" s="1">
        <v>44587</v>
      </c>
      <c r="U384" t="str">
        <f t="shared" si="25"/>
        <v>Monster Energy Original</v>
      </c>
      <c r="V384" t="str">
        <f t="shared" si="26"/>
        <v>Carbonated</v>
      </c>
      <c r="W384" t="s">
        <v>34</v>
      </c>
      <c r="X384" t="b">
        <f t="shared" si="28"/>
        <v>1</v>
      </c>
      <c r="Y384">
        <f t="shared" si="27"/>
        <v>3</v>
      </c>
      <c r="Z384" s="2">
        <f t="shared" si="29"/>
        <v>2</v>
      </c>
      <c r="AA384" t="s">
        <v>70</v>
      </c>
      <c r="AD384" t="s">
        <v>109</v>
      </c>
      <c r="AE384" t="s">
        <v>263</v>
      </c>
      <c r="AF384">
        <v>2022</v>
      </c>
    </row>
    <row r="385" spans="1:32" x14ac:dyDescent="0.25">
      <c r="A385" t="s">
        <v>29</v>
      </c>
      <c r="B385" t="s">
        <v>67</v>
      </c>
      <c r="C385" t="s">
        <v>68</v>
      </c>
      <c r="D385" t="s">
        <v>69</v>
      </c>
      <c r="E385">
        <f>_xlfn.XLOOKUP(Table1[[#This Row],[Location]],'Location analysis'!A:A,'Location analysis'!B:B)</f>
        <v>40.435699999999997</v>
      </c>
      <c r="F385">
        <f>_xlfn.XLOOKUP(Table1[[#This Row],[Location]],'Location analysis'!A:A,'Location analysis'!C:C)</f>
        <v>-74.125200000000007</v>
      </c>
      <c r="G385" t="s">
        <v>182</v>
      </c>
      <c r="H385" t="s">
        <v>34</v>
      </c>
      <c r="I385">
        <v>14617354163</v>
      </c>
      <c r="J385" t="s">
        <v>262</v>
      </c>
      <c r="K385" t="s">
        <v>51</v>
      </c>
      <c r="L385">
        <v>141</v>
      </c>
      <c r="M385">
        <v>1</v>
      </c>
      <c r="N385">
        <v>1</v>
      </c>
      <c r="O385">
        <v>141</v>
      </c>
      <c r="P385">
        <v>1</v>
      </c>
      <c r="Q385">
        <v>1</v>
      </c>
      <c r="R385">
        <v>1</v>
      </c>
      <c r="S385">
        <v>1</v>
      </c>
      <c r="T385" s="1">
        <v>44587</v>
      </c>
      <c r="U385" t="str">
        <f t="shared" si="25"/>
        <v>Coca Cola - Zero Sugar</v>
      </c>
      <c r="V385" t="str">
        <f t="shared" si="26"/>
        <v>Carbonated</v>
      </c>
      <c r="W385" t="s">
        <v>34</v>
      </c>
      <c r="X385" t="b">
        <f t="shared" si="28"/>
        <v>1</v>
      </c>
      <c r="Y385">
        <f t="shared" si="27"/>
        <v>1</v>
      </c>
      <c r="Z385" s="2">
        <f t="shared" si="29"/>
        <v>0.66666666666666663</v>
      </c>
      <c r="AA385" t="s">
        <v>183</v>
      </c>
      <c r="AB385" t="s">
        <v>184</v>
      </c>
      <c r="AD385" t="s">
        <v>109</v>
      </c>
      <c r="AE385" t="s">
        <v>263</v>
      </c>
      <c r="AF385">
        <v>2022</v>
      </c>
    </row>
    <row r="386" spans="1:32" x14ac:dyDescent="0.25">
      <c r="A386" t="s">
        <v>29</v>
      </c>
      <c r="B386" t="s">
        <v>67</v>
      </c>
      <c r="C386" t="s">
        <v>68</v>
      </c>
      <c r="D386" t="s">
        <v>69</v>
      </c>
      <c r="E386">
        <f>_xlfn.XLOOKUP(Table1[[#This Row],[Location]],'Location analysis'!A:A,'Location analysis'!B:B)</f>
        <v>40.435699999999997</v>
      </c>
      <c r="F386">
        <f>_xlfn.XLOOKUP(Table1[[#This Row],[Location]],'Location analysis'!A:A,'Location analysis'!C:C)</f>
        <v>-74.125200000000007</v>
      </c>
      <c r="G386" t="s">
        <v>259</v>
      </c>
      <c r="H386" t="s">
        <v>34</v>
      </c>
      <c r="I386">
        <v>14617356278</v>
      </c>
      <c r="J386" t="s">
        <v>262</v>
      </c>
      <c r="K386" t="s">
        <v>51</v>
      </c>
      <c r="L386">
        <v>140</v>
      </c>
      <c r="M386">
        <v>1</v>
      </c>
      <c r="N386">
        <v>1</v>
      </c>
      <c r="O386">
        <v>140</v>
      </c>
      <c r="P386">
        <v>1</v>
      </c>
      <c r="Q386">
        <v>1</v>
      </c>
      <c r="R386">
        <v>1</v>
      </c>
      <c r="S386">
        <v>1</v>
      </c>
      <c r="T386" s="1">
        <v>44587</v>
      </c>
      <c r="U386" t="str">
        <f t="shared" ref="U386:U449" si="30">IF(G386="","Cell is Blank - Dis-regard",G386)</f>
        <v>Sunkist Soda - Orange</v>
      </c>
      <c r="V386" t="str">
        <f t="shared" ref="V386:V449" si="31">IF(H386="","Cell is Blank - Dis-regard",H386)</f>
        <v>Carbonated</v>
      </c>
      <c r="W386" t="s">
        <v>34</v>
      </c>
      <c r="X386" t="b">
        <f t="shared" si="28"/>
        <v>1</v>
      </c>
      <c r="Y386">
        <f t="shared" ref="Y386:Y449" si="32">IF(X386="FALSE",M386,M386)</f>
        <v>1</v>
      </c>
      <c r="Z386" s="2">
        <f t="shared" si="29"/>
        <v>0.66666666666666663</v>
      </c>
      <c r="AA386" t="s">
        <v>260</v>
      </c>
      <c r="AB386" t="s">
        <v>261</v>
      </c>
      <c r="AD386" t="s">
        <v>109</v>
      </c>
      <c r="AE386" t="s">
        <v>263</v>
      </c>
      <c r="AF386">
        <v>2022</v>
      </c>
    </row>
    <row r="387" spans="1:32" x14ac:dyDescent="0.25">
      <c r="A387" t="s">
        <v>29</v>
      </c>
      <c r="B387" t="s">
        <v>67</v>
      </c>
      <c r="C387" t="s">
        <v>68</v>
      </c>
      <c r="D387" t="s">
        <v>69</v>
      </c>
      <c r="E387">
        <f>_xlfn.XLOOKUP(Table1[[#This Row],[Location]],'Location analysis'!A:A,'Location analysis'!B:B)</f>
        <v>40.435699999999997</v>
      </c>
      <c r="F387">
        <f>_xlfn.XLOOKUP(Table1[[#This Row],[Location]],'Location analysis'!A:A,'Location analysis'!C:C)</f>
        <v>-74.125200000000007</v>
      </c>
      <c r="G387" t="s">
        <v>70</v>
      </c>
      <c r="H387" t="s">
        <v>34</v>
      </c>
      <c r="I387">
        <v>14617446974</v>
      </c>
      <c r="J387" t="s">
        <v>262</v>
      </c>
      <c r="K387" t="s">
        <v>51</v>
      </c>
      <c r="L387">
        <v>144</v>
      </c>
      <c r="M387">
        <v>3</v>
      </c>
      <c r="N387">
        <v>1</v>
      </c>
      <c r="O387">
        <v>144</v>
      </c>
      <c r="P387">
        <v>3</v>
      </c>
      <c r="Q387">
        <v>1</v>
      </c>
      <c r="R387">
        <v>3</v>
      </c>
      <c r="S387">
        <v>3</v>
      </c>
      <c r="T387" s="1">
        <v>44587</v>
      </c>
      <c r="U387" t="str">
        <f t="shared" si="30"/>
        <v>Monster Energy Original</v>
      </c>
      <c r="V387" t="str">
        <f t="shared" si="31"/>
        <v>Carbonated</v>
      </c>
      <c r="W387" t="s">
        <v>34</v>
      </c>
      <c r="X387" t="b">
        <f t="shared" ref="X387:X450" si="33">M387=P387</f>
        <v>1</v>
      </c>
      <c r="Y387">
        <f t="shared" si="32"/>
        <v>3</v>
      </c>
      <c r="Z387" s="2">
        <f t="shared" ref="Z387:Z450" si="34">Y387/1.5</f>
        <v>2</v>
      </c>
      <c r="AA387" t="s">
        <v>70</v>
      </c>
      <c r="AD387" t="s">
        <v>109</v>
      </c>
      <c r="AE387" t="s">
        <v>263</v>
      </c>
      <c r="AF387">
        <v>2022</v>
      </c>
    </row>
    <row r="388" spans="1:32" x14ac:dyDescent="0.25">
      <c r="A388" t="s">
        <v>29</v>
      </c>
      <c r="B388" t="s">
        <v>67</v>
      </c>
      <c r="C388" t="s">
        <v>68</v>
      </c>
      <c r="D388" t="s">
        <v>69</v>
      </c>
      <c r="E388">
        <f>_xlfn.XLOOKUP(Table1[[#This Row],[Location]],'Location analysis'!A:A,'Location analysis'!B:B)</f>
        <v>40.435699999999997</v>
      </c>
      <c r="F388">
        <f>_xlfn.XLOOKUP(Table1[[#This Row],[Location]],'Location analysis'!A:A,'Location analysis'!C:C)</f>
        <v>-74.125200000000007</v>
      </c>
      <c r="G388" t="s">
        <v>100</v>
      </c>
      <c r="H388" t="s">
        <v>43</v>
      </c>
      <c r="I388">
        <v>14617448362</v>
      </c>
      <c r="J388" t="s">
        <v>262</v>
      </c>
      <c r="K388" t="s">
        <v>51</v>
      </c>
      <c r="L388">
        <v>110</v>
      </c>
      <c r="M388">
        <v>1.5</v>
      </c>
      <c r="N388">
        <v>1</v>
      </c>
      <c r="O388">
        <v>110</v>
      </c>
      <c r="P388">
        <v>1.5</v>
      </c>
      <c r="Q388">
        <v>1</v>
      </c>
      <c r="R388">
        <v>1.5</v>
      </c>
      <c r="S388">
        <v>1.5</v>
      </c>
      <c r="T388" s="1">
        <v>44587</v>
      </c>
      <c r="U388" t="str">
        <f t="shared" si="30"/>
        <v>Cheetos - Fleming Hot Crunchy</v>
      </c>
      <c r="V388" t="str">
        <f t="shared" si="31"/>
        <v>Food</v>
      </c>
      <c r="W388" t="s">
        <v>43</v>
      </c>
      <c r="X388" t="b">
        <f t="shared" si="33"/>
        <v>1</v>
      </c>
      <c r="Y388">
        <f t="shared" si="32"/>
        <v>1.5</v>
      </c>
      <c r="Z388" s="2">
        <f t="shared" si="34"/>
        <v>1</v>
      </c>
      <c r="AA388" t="s">
        <v>101</v>
      </c>
      <c r="AB388" t="s">
        <v>102</v>
      </c>
      <c r="AD388" t="s">
        <v>109</v>
      </c>
      <c r="AE388" t="s">
        <v>263</v>
      </c>
      <c r="AF388">
        <v>2022</v>
      </c>
    </row>
    <row r="389" spans="1:32" x14ac:dyDescent="0.25">
      <c r="A389" t="s">
        <v>29</v>
      </c>
      <c r="B389" t="s">
        <v>67</v>
      </c>
      <c r="C389" t="s">
        <v>68</v>
      </c>
      <c r="D389" t="s">
        <v>69</v>
      </c>
      <c r="E389">
        <f>_xlfn.XLOOKUP(Table1[[#This Row],[Location]],'Location analysis'!A:A,'Location analysis'!B:B)</f>
        <v>40.435699999999997</v>
      </c>
      <c r="F389">
        <f>_xlfn.XLOOKUP(Table1[[#This Row],[Location]],'Location analysis'!A:A,'Location analysis'!C:C)</f>
        <v>-74.125200000000007</v>
      </c>
      <c r="G389" t="s">
        <v>182</v>
      </c>
      <c r="H389" t="s">
        <v>34</v>
      </c>
      <c r="I389">
        <v>14617470327</v>
      </c>
      <c r="J389" t="s">
        <v>262</v>
      </c>
      <c r="K389" t="s">
        <v>51</v>
      </c>
      <c r="L389">
        <v>142</v>
      </c>
      <c r="M389">
        <v>1</v>
      </c>
      <c r="N389">
        <v>1</v>
      </c>
      <c r="O389">
        <v>142</v>
      </c>
      <c r="P389">
        <v>1</v>
      </c>
      <c r="Q389">
        <v>1</v>
      </c>
      <c r="R389">
        <v>1</v>
      </c>
      <c r="S389">
        <v>1</v>
      </c>
      <c r="T389" s="1">
        <v>44587</v>
      </c>
      <c r="U389" t="str">
        <f t="shared" si="30"/>
        <v>Coca Cola - Zero Sugar</v>
      </c>
      <c r="V389" t="str">
        <f t="shared" si="31"/>
        <v>Carbonated</v>
      </c>
      <c r="W389" t="s">
        <v>34</v>
      </c>
      <c r="X389" t="b">
        <f t="shared" si="33"/>
        <v>1</v>
      </c>
      <c r="Y389">
        <f t="shared" si="32"/>
        <v>1</v>
      </c>
      <c r="Z389" s="2">
        <f t="shared" si="34"/>
        <v>0.66666666666666663</v>
      </c>
      <c r="AA389" t="s">
        <v>183</v>
      </c>
      <c r="AB389" t="s">
        <v>184</v>
      </c>
      <c r="AD389" t="s">
        <v>109</v>
      </c>
      <c r="AE389" t="s">
        <v>263</v>
      </c>
      <c r="AF389">
        <v>2022</v>
      </c>
    </row>
    <row r="390" spans="1:32" x14ac:dyDescent="0.25">
      <c r="A390" t="s">
        <v>29</v>
      </c>
      <c r="B390" t="s">
        <v>67</v>
      </c>
      <c r="C390" t="s">
        <v>68</v>
      </c>
      <c r="D390" t="s">
        <v>69</v>
      </c>
      <c r="E390">
        <f>_xlfn.XLOOKUP(Table1[[#This Row],[Location]],'Location analysis'!A:A,'Location analysis'!B:B)</f>
        <v>40.435699999999997</v>
      </c>
      <c r="F390">
        <f>_xlfn.XLOOKUP(Table1[[#This Row],[Location]],'Location analysis'!A:A,'Location analysis'!C:C)</f>
        <v>-74.125200000000007</v>
      </c>
      <c r="G390" t="s">
        <v>264</v>
      </c>
      <c r="H390" t="s">
        <v>43</v>
      </c>
      <c r="I390">
        <v>14617535442</v>
      </c>
      <c r="J390" t="s">
        <v>266</v>
      </c>
      <c r="K390" t="s">
        <v>51</v>
      </c>
      <c r="L390">
        <v>114</v>
      </c>
      <c r="M390">
        <v>1.5</v>
      </c>
      <c r="N390">
        <v>1</v>
      </c>
      <c r="O390">
        <v>114</v>
      </c>
      <c r="P390">
        <v>1.5</v>
      </c>
      <c r="Q390">
        <v>1</v>
      </c>
      <c r="R390">
        <v>1.5</v>
      </c>
      <c r="S390">
        <v>1.5</v>
      </c>
      <c r="T390" s="1">
        <v>44587</v>
      </c>
      <c r="U390" t="str">
        <f t="shared" si="30"/>
        <v>Funyuns - Flaming Hot</v>
      </c>
      <c r="V390" t="str">
        <f t="shared" si="31"/>
        <v>Food</v>
      </c>
      <c r="W390" t="s">
        <v>43</v>
      </c>
      <c r="X390" t="b">
        <f t="shared" si="33"/>
        <v>1</v>
      </c>
      <c r="Y390">
        <f t="shared" si="32"/>
        <v>1.5</v>
      </c>
      <c r="Z390" s="2">
        <f t="shared" si="34"/>
        <v>1</v>
      </c>
      <c r="AA390" t="s">
        <v>265</v>
      </c>
      <c r="AB390" t="s">
        <v>122</v>
      </c>
      <c r="AD390" t="s">
        <v>123</v>
      </c>
      <c r="AE390" t="s">
        <v>267</v>
      </c>
      <c r="AF390">
        <v>2022</v>
      </c>
    </row>
    <row r="391" spans="1:32" x14ac:dyDescent="0.25">
      <c r="A391" t="s">
        <v>29</v>
      </c>
      <c r="B391" t="s">
        <v>67</v>
      </c>
      <c r="C391" t="s">
        <v>68</v>
      </c>
      <c r="D391" t="s">
        <v>69</v>
      </c>
      <c r="E391">
        <f>_xlfn.XLOOKUP(Table1[[#This Row],[Location]],'Location analysis'!A:A,'Location analysis'!B:B)</f>
        <v>40.435699999999997</v>
      </c>
      <c r="F391">
        <f>_xlfn.XLOOKUP(Table1[[#This Row],[Location]],'Location analysis'!A:A,'Location analysis'!C:C)</f>
        <v>-74.125200000000007</v>
      </c>
      <c r="G391" t="s">
        <v>268</v>
      </c>
      <c r="H391" t="s">
        <v>43</v>
      </c>
      <c r="I391">
        <v>14619063183</v>
      </c>
      <c r="J391" t="s">
        <v>266</v>
      </c>
      <c r="K391" t="s">
        <v>36</v>
      </c>
      <c r="L391">
        <v>123</v>
      </c>
      <c r="M391">
        <v>1.5</v>
      </c>
      <c r="N391">
        <v>1</v>
      </c>
      <c r="O391">
        <v>123</v>
      </c>
      <c r="P391">
        <v>1.5</v>
      </c>
      <c r="Q391">
        <v>1</v>
      </c>
      <c r="R391">
        <v>1.5</v>
      </c>
      <c r="S391">
        <v>4.5</v>
      </c>
      <c r="T391" s="1">
        <v>44588</v>
      </c>
      <c r="U391" t="str">
        <f t="shared" si="30"/>
        <v>Munchies Snack mix Flaming Hot</v>
      </c>
      <c r="V391" t="str">
        <f t="shared" si="31"/>
        <v>Food</v>
      </c>
      <c r="W391" t="s">
        <v>43</v>
      </c>
      <c r="X391" t="b">
        <f t="shared" si="33"/>
        <v>1</v>
      </c>
      <c r="Y391">
        <f t="shared" si="32"/>
        <v>1.5</v>
      </c>
      <c r="Z391" s="2">
        <f t="shared" si="34"/>
        <v>1</v>
      </c>
      <c r="AA391" t="s">
        <v>268</v>
      </c>
      <c r="AD391" t="s">
        <v>123</v>
      </c>
      <c r="AE391" t="s">
        <v>267</v>
      </c>
      <c r="AF391">
        <v>2022</v>
      </c>
    </row>
    <row r="392" spans="1:32" x14ac:dyDescent="0.25">
      <c r="A392" t="s">
        <v>29</v>
      </c>
      <c r="B392" t="s">
        <v>67</v>
      </c>
      <c r="C392" t="s">
        <v>68</v>
      </c>
      <c r="D392" t="s">
        <v>69</v>
      </c>
      <c r="E392">
        <f>_xlfn.XLOOKUP(Table1[[#This Row],[Location]],'Location analysis'!A:A,'Location analysis'!B:B)</f>
        <v>40.435699999999997</v>
      </c>
      <c r="F392">
        <f>_xlfn.XLOOKUP(Table1[[#This Row],[Location]],'Location analysis'!A:A,'Location analysis'!C:C)</f>
        <v>-74.125200000000007</v>
      </c>
      <c r="G392" t="s">
        <v>179</v>
      </c>
      <c r="H392" t="s">
        <v>43</v>
      </c>
      <c r="I392">
        <v>14619063183</v>
      </c>
      <c r="J392" t="s">
        <v>266</v>
      </c>
      <c r="K392" t="s">
        <v>36</v>
      </c>
      <c r="L392">
        <v>113</v>
      </c>
      <c r="M392">
        <v>1.5</v>
      </c>
      <c r="N392">
        <v>1</v>
      </c>
      <c r="O392">
        <v>113</v>
      </c>
      <c r="P392">
        <v>1.5</v>
      </c>
      <c r="Q392">
        <v>1</v>
      </c>
      <c r="R392">
        <v>1.5</v>
      </c>
      <c r="S392">
        <v>4.5</v>
      </c>
      <c r="T392" s="1">
        <v>44588</v>
      </c>
      <c r="U392" t="str">
        <f t="shared" si="30"/>
        <v>Chesters Fries Flaming hot</v>
      </c>
      <c r="V392" t="str">
        <f t="shared" si="31"/>
        <v>Food</v>
      </c>
      <c r="W392" t="s">
        <v>43</v>
      </c>
      <c r="X392" t="b">
        <f t="shared" si="33"/>
        <v>1</v>
      </c>
      <c r="Y392">
        <f t="shared" si="32"/>
        <v>1.5</v>
      </c>
      <c r="Z392" s="2">
        <f t="shared" si="34"/>
        <v>1</v>
      </c>
      <c r="AA392" t="s">
        <v>179</v>
      </c>
      <c r="AD392" t="s">
        <v>123</v>
      </c>
      <c r="AE392" t="s">
        <v>267</v>
      </c>
      <c r="AF392">
        <v>2022</v>
      </c>
    </row>
    <row r="393" spans="1:32" x14ac:dyDescent="0.25">
      <c r="A393" t="s">
        <v>29</v>
      </c>
      <c r="B393" t="s">
        <v>67</v>
      </c>
      <c r="C393" t="s">
        <v>68</v>
      </c>
      <c r="D393" t="s">
        <v>69</v>
      </c>
      <c r="E393">
        <f>_xlfn.XLOOKUP(Table1[[#This Row],[Location]],'Location analysis'!A:A,'Location analysis'!B:B)</f>
        <v>40.435699999999997</v>
      </c>
      <c r="F393">
        <f>_xlfn.XLOOKUP(Table1[[#This Row],[Location]],'Location analysis'!A:A,'Location analysis'!C:C)</f>
        <v>-74.125200000000007</v>
      </c>
      <c r="G393" t="s">
        <v>264</v>
      </c>
      <c r="H393" t="s">
        <v>43</v>
      </c>
      <c r="I393">
        <v>14619063183</v>
      </c>
      <c r="J393" t="s">
        <v>266</v>
      </c>
      <c r="K393" t="s">
        <v>36</v>
      </c>
      <c r="L393">
        <v>114</v>
      </c>
      <c r="M393">
        <v>1.5</v>
      </c>
      <c r="N393">
        <v>1</v>
      </c>
      <c r="O393">
        <v>114</v>
      </c>
      <c r="P393">
        <v>1.5</v>
      </c>
      <c r="Q393">
        <v>1</v>
      </c>
      <c r="R393">
        <v>1.5</v>
      </c>
      <c r="S393">
        <v>4.5</v>
      </c>
      <c r="T393" s="1">
        <v>44588</v>
      </c>
      <c r="U393" t="str">
        <f t="shared" si="30"/>
        <v>Funyuns - Flaming Hot</v>
      </c>
      <c r="V393" t="str">
        <f t="shared" si="31"/>
        <v>Food</v>
      </c>
      <c r="W393" t="s">
        <v>43</v>
      </c>
      <c r="X393" t="b">
        <f t="shared" si="33"/>
        <v>1</v>
      </c>
      <c r="Y393">
        <f t="shared" si="32"/>
        <v>1.5</v>
      </c>
      <c r="Z393" s="2">
        <f t="shared" si="34"/>
        <v>1</v>
      </c>
      <c r="AA393" t="s">
        <v>265</v>
      </c>
      <c r="AB393" t="s">
        <v>122</v>
      </c>
      <c r="AD393" t="s">
        <v>123</v>
      </c>
      <c r="AE393" t="s">
        <v>267</v>
      </c>
      <c r="AF393">
        <v>2022</v>
      </c>
    </row>
    <row r="394" spans="1:32" x14ac:dyDescent="0.25">
      <c r="A394" t="s">
        <v>29</v>
      </c>
      <c r="B394" t="s">
        <v>62</v>
      </c>
      <c r="C394" t="s">
        <v>63</v>
      </c>
      <c r="D394" t="s">
        <v>64</v>
      </c>
      <c r="E394">
        <f>_xlfn.XLOOKUP(Table1[[#This Row],[Location]],'Location analysis'!A:A,'Location analysis'!B:B)</f>
        <v>40.091900000000003</v>
      </c>
      <c r="F394">
        <f>_xlfn.XLOOKUP(Table1[[#This Row],[Location]],'Location analysis'!A:A,'Location analysis'!C:C)</f>
        <v>-74.358699999999999</v>
      </c>
      <c r="G394" t="s">
        <v>237</v>
      </c>
      <c r="H394" t="s">
        <v>34</v>
      </c>
      <c r="I394">
        <v>14619609987</v>
      </c>
      <c r="J394" t="s">
        <v>266</v>
      </c>
      <c r="K394" t="s">
        <v>51</v>
      </c>
      <c r="L394">
        <v>135</v>
      </c>
      <c r="M394">
        <v>2</v>
      </c>
      <c r="N394">
        <v>1</v>
      </c>
      <c r="O394">
        <v>135</v>
      </c>
      <c r="P394">
        <v>2</v>
      </c>
      <c r="Q394">
        <v>1</v>
      </c>
      <c r="R394">
        <v>2</v>
      </c>
      <c r="S394">
        <v>2</v>
      </c>
      <c r="T394" s="1">
        <v>44588</v>
      </c>
      <c r="U394" t="str">
        <f t="shared" si="30"/>
        <v>Keto Krisp - Almond Butter</v>
      </c>
      <c r="V394" t="str">
        <f t="shared" si="31"/>
        <v>Carbonated</v>
      </c>
      <c r="W394" t="s">
        <v>34</v>
      </c>
      <c r="X394" t="b">
        <f t="shared" si="33"/>
        <v>1</v>
      </c>
      <c r="Y394">
        <f t="shared" si="32"/>
        <v>2</v>
      </c>
      <c r="Z394" s="2">
        <f t="shared" si="34"/>
        <v>1.3333333333333333</v>
      </c>
      <c r="AA394" t="s">
        <v>165</v>
      </c>
      <c r="AB394" t="s">
        <v>238</v>
      </c>
      <c r="AD394" t="s">
        <v>123</v>
      </c>
      <c r="AE394" t="s">
        <v>267</v>
      </c>
      <c r="AF394">
        <v>2022</v>
      </c>
    </row>
    <row r="395" spans="1:32" x14ac:dyDescent="0.25">
      <c r="A395" t="s">
        <v>29</v>
      </c>
      <c r="B395" t="s">
        <v>62</v>
      </c>
      <c r="C395" t="s">
        <v>63</v>
      </c>
      <c r="D395" t="s">
        <v>64</v>
      </c>
      <c r="E395">
        <f>_xlfn.XLOOKUP(Table1[[#This Row],[Location]],'Location analysis'!A:A,'Location analysis'!B:B)</f>
        <v>40.091900000000003</v>
      </c>
      <c r="F395">
        <f>_xlfn.XLOOKUP(Table1[[#This Row],[Location]],'Location analysis'!A:A,'Location analysis'!C:C)</f>
        <v>-74.358699999999999</v>
      </c>
      <c r="G395" t="s">
        <v>112</v>
      </c>
      <c r="H395" t="s">
        <v>43</v>
      </c>
      <c r="I395">
        <v>14619609772</v>
      </c>
      <c r="J395" t="s">
        <v>266</v>
      </c>
      <c r="K395" t="s">
        <v>51</v>
      </c>
      <c r="L395">
        <v>133</v>
      </c>
      <c r="M395">
        <v>2</v>
      </c>
      <c r="N395">
        <v>1</v>
      </c>
      <c r="O395">
        <v>133</v>
      </c>
      <c r="P395">
        <v>2</v>
      </c>
      <c r="Q395">
        <v>1</v>
      </c>
      <c r="R395">
        <v>2</v>
      </c>
      <c r="S395">
        <v>2</v>
      </c>
      <c r="T395" s="1">
        <v>44588</v>
      </c>
      <c r="U395" t="str">
        <f t="shared" si="30"/>
        <v>Robert Irvine's - Fit Crunch -  Chocolate Pea</v>
      </c>
      <c r="V395" t="str">
        <f t="shared" si="31"/>
        <v>Food</v>
      </c>
      <c r="W395" t="s">
        <v>43</v>
      </c>
      <c r="X395" t="b">
        <f t="shared" si="33"/>
        <v>1</v>
      </c>
      <c r="Y395">
        <f t="shared" si="32"/>
        <v>2</v>
      </c>
      <c r="Z395" s="2">
        <f t="shared" si="34"/>
        <v>1.3333333333333333</v>
      </c>
      <c r="AA395" t="s">
        <v>113</v>
      </c>
      <c r="AB395" t="s">
        <v>114</v>
      </c>
      <c r="AC395" t="s">
        <v>115</v>
      </c>
      <c r="AD395" t="s">
        <v>123</v>
      </c>
      <c r="AE395" t="s">
        <v>267</v>
      </c>
      <c r="AF395">
        <v>2022</v>
      </c>
    </row>
    <row r="396" spans="1:32" x14ac:dyDescent="0.25">
      <c r="A396" t="s">
        <v>29</v>
      </c>
      <c r="B396" t="s">
        <v>62</v>
      </c>
      <c r="C396" t="s">
        <v>63</v>
      </c>
      <c r="D396" t="s">
        <v>64</v>
      </c>
      <c r="E396">
        <f>_xlfn.XLOOKUP(Table1[[#This Row],[Location]],'Location analysis'!A:A,'Location analysis'!B:B)</f>
        <v>40.091900000000003</v>
      </c>
      <c r="F396">
        <f>_xlfn.XLOOKUP(Table1[[#This Row],[Location]],'Location analysis'!A:A,'Location analysis'!C:C)</f>
        <v>-74.358699999999999</v>
      </c>
      <c r="G396" t="s">
        <v>74</v>
      </c>
      <c r="H396" t="s">
        <v>49</v>
      </c>
      <c r="I396">
        <v>14619754876</v>
      </c>
      <c r="J396" t="s">
        <v>266</v>
      </c>
      <c r="K396" t="s">
        <v>36</v>
      </c>
      <c r="L396">
        <v>145</v>
      </c>
      <c r="M396">
        <v>2.5</v>
      </c>
      <c r="N396">
        <v>1</v>
      </c>
      <c r="O396">
        <v>145</v>
      </c>
      <c r="P396">
        <v>2.5</v>
      </c>
      <c r="Q396">
        <v>1</v>
      </c>
      <c r="R396">
        <v>2.5</v>
      </c>
      <c r="S396">
        <v>2.5</v>
      </c>
      <c r="T396" s="1">
        <v>44588</v>
      </c>
      <c r="U396" t="str">
        <f t="shared" si="30"/>
        <v>Snapple Diet Tea - Lemon</v>
      </c>
      <c r="V396" t="str">
        <f t="shared" si="31"/>
        <v>Non Carbonated</v>
      </c>
      <c r="W396" t="s">
        <v>49</v>
      </c>
      <c r="X396" t="b">
        <f t="shared" si="33"/>
        <v>1</v>
      </c>
      <c r="Y396">
        <f t="shared" si="32"/>
        <v>2.5</v>
      </c>
      <c r="Z396" s="2">
        <f t="shared" si="34"/>
        <v>1.6666666666666667</v>
      </c>
      <c r="AA396" t="s">
        <v>75</v>
      </c>
      <c r="AB396" t="s">
        <v>76</v>
      </c>
      <c r="AD396" t="s">
        <v>123</v>
      </c>
      <c r="AE396" t="s">
        <v>267</v>
      </c>
      <c r="AF396">
        <v>2022</v>
      </c>
    </row>
    <row r="397" spans="1:32" x14ac:dyDescent="0.25">
      <c r="A397" t="s">
        <v>29</v>
      </c>
      <c r="B397" t="s">
        <v>67</v>
      </c>
      <c r="C397" t="s">
        <v>68</v>
      </c>
      <c r="D397" t="s">
        <v>69</v>
      </c>
      <c r="E397">
        <f>_xlfn.XLOOKUP(Table1[[#This Row],[Location]],'Location analysis'!A:A,'Location analysis'!B:B)</f>
        <v>40.435699999999997</v>
      </c>
      <c r="F397">
        <f>_xlfn.XLOOKUP(Table1[[#This Row],[Location]],'Location analysis'!A:A,'Location analysis'!C:C)</f>
        <v>-74.125200000000007</v>
      </c>
      <c r="G397" t="s">
        <v>185</v>
      </c>
      <c r="H397" t="s">
        <v>34</v>
      </c>
      <c r="I397">
        <v>14620962624</v>
      </c>
      <c r="J397" t="s">
        <v>266</v>
      </c>
      <c r="K397" t="s">
        <v>51</v>
      </c>
      <c r="L397">
        <v>148</v>
      </c>
      <c r="M397">
        <v>3</v>
      </c>
      <c r="N397">
        <v>1</v>
      </c>
      <c r="O397">
        <v>148</v>
      </c>
      <c r="P397">
        <v>3</v>
      </c>
      <c r="Q397">
        <v>1</v>
      </c>
      <c r="R397">
        <v>3</v>
      </c>
      <c r="S397">
        <v>3</v>
      </c>
      <c r="T397" s="1">
        <v>44588</v>
      </c>
      <c r="U397" t="str">
        <f t="shared" si="30"/>
        <v>Red Bull - Original</v>
      </c>
      <c r="V397" t="str">
        <f t="shared" si="31"/>
        <v>Carbonated</v>
      </c>
      <c r="W397" t="s">
        <v>34</v>
      </c>
      <c r="X397" t="b">
        <f t="shared" si="33"/>
        <v>1</v>
      </c>
      <c r="Y397">
        <f t="shared" si="32"/>
        <v>3</v>
      </c>
      <c r="Z397" s="2">
        <f t="shared" si="34"/>
        <v>2</v>
      </c>
      <c r="AA397" t="s">
        <v>37</v>
      </c>
      <c r="AB397" t="s">
        <v>150</v>
      </c>
      <c r="AD397" t="s">
        <v>123</v>
      </c>
      <c r="AE397" t="s">
        <v>267</v>
      </c>
      <c r="AF397">
        <v>2022</v>
      </c>
    </row>
    <row r="398" spans="1:32" x14ac:dyDescent="0.25">
      <c r="A398" t="s">
        <v>29</v>
      </c>
      <c r="B398" t="s">
        <v>62</v>
      </c>
      <c r="C398" t="s">
        <v>63</v>
      </c>
      <c r="D398" t="s">
        <v>64</v>
      </c>
      <c r="E398">
        <f>_xlfn.XLOOKUP(Table1[[#This Row],[Location]],'Location analysis'!A:A,'Location analysis'!B:B)</f>
        <v>40.091900000000003</v>
      </c>
      <c r="F398">
        <f>_xlfn.XLOOKUP(Table1[[#This Row],[Location]],'Location analysis'!A:A,'Location analysis'!C:C)</f>
        <v>-74.358699999999999</v>
      </c>
      <c r="G398" t="s">
        <v>269</v>
      </c>
      <c r="H398" t="s">
        <v>43</v>
      </c>
      <c r="I398">
        <v>14620979641</v>
      </c>
      <c r="J398" t="s">
        <v>266</v>
      </c>
      <c r="K398" t="s">
        <v>51</v>
      </c>
      <c r="L398">
        <v>137</v>
      </c>
      <c r="M398">
        <v>2</v>
      </c>
      <c r="N398">
        <v>1</v>
      </c>
      <c r="O398">
        <v>137</v>
      </c>
      <c r="P398">
        <v>2</v>
      </c>
      <c r="Q398">
        <v>1</v>
      </c>
      <c r="R398">
        <v>2</v>
      </c>
      <c r="S398">
        <v>2</v>
      </c>
      <c r="T398" s="1">
        <v>44588</v>
      </c>
      <c r="U398" t="str">
        <f t="shared" si="30"/>
        <v>NuGo Dark Chocolate - Choc Chip</v>
      </c>
      <c r="V398" t="str">
        <f t="shared" si="31"/>
        <v>Food</v>
      </c>
      <c r="W398" t="s">
        <v>43</v>
      </c>
      <c r="X398" t="b">
        <f t="shared" si="33"/>
        <v>1</v>
      </c>
      <c r="Y398">
        <f t="shared" si="32"/>
        <v>2</v>
      </c>
      <c r="Z398" s="2">
        <f t="shared" si="34"/>
        <v>1.3333333333333333</v>
      </c>
      <c r="AA398" t="s">
        <v>270</v>
      </c>
      <c r="AB398" t="s">
        <v>271</v>
      </c>
      <c r="AD398" t="s">
        <v>123</v>
      </c>
      <c r="AE398" t="s">
        <v>267</v>
      </c>
      <c r="AF398">
        <v>2022</v>
      </c>
    </row>
    <row r="399" spans="1:32" x14ac:dyDescent="0.25">
      <c r="A399" t="s">
        <v>29</v>
      </c>
      <c r="B399" t="s">
        <v>30</v>
      </c>
      <c r="C399" t="s">
        <v>31</v>
      </c>
      <c r="D399" t="s">
        <v>32</v>
      </c>
      <c r="E399">
        <f>_xlfn.XLOOKUP(Table1[[#This Row],[Location]],'Location analysis'!A:A,'Location analysis'!B:B)</f>
        <v>40.423690999999998</v>
      </c>
      <c r="F399">
        <f>_xlfn.XLOOKUP(Table1[[#This Row],[Location]],'Location analysis'!A:A,'Location analysis'!C:C)</f>
        <v>-74.380831999999998</v>
      </c>
      <c r="G399" t="s">
        <v>210</v>
      </c>
      <c r="H399" t="s">
        <v>43</v>
      </c>
      <c r="I399">
        <v>14621328372</v>
      </c>
      <c r="J399" t="s">
        <v>266</v>
      </c>
      <c r="K399" t="s">
        <v>36</v>
      </c>
      <c r="L399">
        <v>112</v>
      </c>
      <c r="M399">
        <v>1.5</v>
      </c>
      <c r="N399">
        <v>1</v>
      </c>
      <c r="O399">
        <v>112</v>
      </c>
      <c r="P399">
        <v>1.5</v>
      </c>
      <c r="Q399">
        <v>1</v>
      </c>
      <c r="R399">
        <v>1.5</v>
      </c>
      <c r="S399">
        <v>1.5</v>
      </c>
      <c r="T399" s="1">
        <v>44588</v>
      </c>
      <c r="U399" t="str">
        <f t="shared" si="30"/>
        <v>Lays Baked - Original</v>
      </c>
      <c r="V399" t="str">
        <f t="shared" si="31"/>
        <v>Food</v>
      </c>
      <c r="W399" t="s">
        <v>43</v>
      </c>
      <c r="X399" t="b">
        <f t="shared" si="33"/>
        <v>1</v>
      </c>
      <c r="Y399">
        <f t="shared" si="32"/>
        <v>1.5</v>
      </c>
      <c r="Z399" s="2">
        <f t="shared" si="34"/>
        <v>1</v>
      </c>
      <c r="AA399" t="s">
        <v>211</v>
      </c>
      <c r="AB399" t="s">
        <v>150</v>
      </c>
      <c r="AD399" t="s">
        <v>123</v>
      </c>
      <c r="AE399" t="s">
        <v>267</v>
      </c>
      <c r="AF399">
        <v>2022</v>
      </c>
    </row>
    <row r="400" spans="1:32" x14ac:dyDescent="0.25">
      <c r="A400" t="s">
        <v>29</v>
      </c>
      <c r="B400" t="s">
        <v>67</v>
      </c>
      <c r="C400" t="s">
        <v>68</v>
      </c>
      <c r="D400" t="s">
        <v>69</v>
      </c>
      <c r="E400">
        <f>_xlfn.XLOOKUP(Table1[[#This Row],[Location]],'Location analysis'!A:A,'Location analysis'!B:B)</f>
        <v>40.435699999999997</v>
      </c>
      <c r="F400">
        <f>_xlfn.XLOOKUP(Table1[[#This Row],[Location]],'Location analysis'!A:A,'Location analysis'!C:C)</f>
        <v>-74.125200000000007</v>
      </c>
      <c r="G400" t="s">
        <v>70</v>
      </c>
      <c r="H400" t="s">
        <v>34</v>
      </c>
      <c r="I400">
        <v>14621334756</v>
      </c>
      <c r="J400" t="s">
        <v>266</v>
      </c>
      <c r="K400" t="s">
        <v>51</v>
      </c>
      <c r="L400">
        <v>146</v>
      </c>
      <c r="M400">
        <v>3</v>
      </c>
      <c r="N400">
        <v>1</v>
      </c>
      <c r="O400">
        <v>146</v>
      </c>
      <c r="P400">
        <v>3</v>
      </c>
      <c r="Q400">
        <v>1</v>
      </c>
      <c r="R400">
        <v>3</v>
      </c>
      <c r="S400">
        <v>3</v>
      </c>
      <c r="T400" s="1">
        <v>44588</v>
      </c>
      <c r="U400" t="str">
        <f t="shared" si="30"/>
        <v>Monster Energy Original</v>
      </c>
      <c r="V400" t="str">
        <f t="shared" si="31"/>
        <v>Carbonated</v>
      </c>
      <c r="W400" t="s">
        <v>34</v>
      </c>
      <c r="X400" t="b">
        <f t="shared" si="33"/>
        <v>1</v>
      </c>
      <c r="Y400">
        <f t="shared" si="32"/>
        <v>3</v>
      </c>
      <c r="Z400" s="2">
        <f t="shared" si="34"/>
        <v>2</v>
      </c>
      <c r="AA400" t="s">
        <v>70</v>
      </c>
      <c r="AD400" t="s">
        <v>123</v>
      </c>
      <c r="AE400" t="s">
        <v>267</v>
      </c>
      <c r="AF400">
        <v>2022</v>
      </c>
    </row>
    <row r="401" spans="1:32" x14ac:dyDescent="0.25">
      <c r="A401" t="s">
        <v>29</v>
      </c>
      <c r="B401" t="s">
        <v>67</v>
      </c>
      <c r="C401" t="s">
        <v>68</v>
      </c>
      <c r="D401" t="s">
        <v>69</v>
      </c>
      <c r="E401">
        <f>_xlfn.XLOOKUP(Table1[[#This Row],[Location]],'Location analysis'!A:A,'Location analysis'!B:B)</f>
        <v>40.435699999999997</v>
      </c>
      <c r="F401">
        <f>_xlfn.XLOOKUP(Table1[[#This Row],[Location]],'Location analysis'!A:A,'Location analysis'!C:C)</f>
        <v>-74.125200000000007</v>
      </c>
      <c r="G401" t="s">
        <v>259</v>
      </c>
      <c r="H401" t="s">
        <v>34</v>
      </c>
      <c r="I401">
        <v>14621371077</v>
      </c>
      <c r="J401" t="s">
        <v>266</v>
      </c>
      <c r="K401" t="s">
        <v>51</v>
      </c>
      <c r="L401">
        <v>140</v>
      </c>
      <c r="M401">
        <v>1</v>
      </c>
      <c r="N401">
        <v>1</v>
      </c>
      <c r="O401">
        <v>140</v>
      </c>
      <c r="P401">
        <v>1</v>
      </c>
      <c r="Q401">
        <v>1</v>
      </c>
      <c r="R401">
        <v>1</v>
      </c>
      <c r="S401">
        <v>1</v>
      </c>
      <c r="T401" s="1">
        <v>44588</v>
      </c>
      <c r="U401" t="str">
        <f t="shared" si="30"/>
        <v>Sunkist Soda - Orange</v>
      </c>
      <c r="V401" t="str">
        <f t="shared" si="31"/>
        <v>Carbonated</v>
      </c>
      <c r="W401" t="s">
        <v>34</v>
      </c>
      <c r="X401" t="b">
        <f t="shared" si="33"/>
        <v>1</v>
      </c>
      <c r="Y401">
        <f t="shared" si="32"/>
        <v>1</v>
      </c>
      <c r="Z401" s="2">
        <f t="shared" si="34"/>
        <v>0.66666666666666663</v>
      </c>
      <c r="AA401" t="s">
        <v>260</v>
      </c>
      <c r="AB401" t="s">
        <v>261</v>
      </c>
      <c r="AD401" t="s">
        <v>123</v>
      </c>
      <c r="AE401" t="s">
        <v>267</v>
      </c>
      <c r="AF401">
        <v>2022</v>
      </c>
    </row>
    <row r="402" spans="1:32" x14ac:dyDescent="0.25">
      <c r="A402" t="s">
        <v>29</v>
      </c>
      <c r="B402" t="s">
        <v>67</v>
      </c>
      <c r="C402" t="s">
        <v>68</v>
      </c>
      <c r="D402" t="s">
        <v>69</v>
      </c>
      <c r="E402">
        <f>_xlfn.XLOOKUP(Table1[[#This Row],[Location]],'Location analysis'!A:A,'Location analysis'!B:B)</f>
        <v>40.435699999999997</v>
      </c>
      <c r="F402">
        <f>_xlfn.XLOOKUP(Table1[[#This Row],[Location]],'Location analysis'!A:A,'Location analysis'!C:C)</f>
        <v>-74.125200000000007</v>
      </c>
      <c r="G402" t="s">
        <v>100</v>
      </c>
      <c r="H402" t="s">
        <v>43</v>
      </c>
      <c r="I402">
        <v>14621373696</v>
      </c>
      <c r="J402" t="s">
        <v>266</v>
      </c>
      <c r="K402" t="s">
        <v>51</v>
      </c>
      <c r="L402">
        <v>110</v>
      </c>
      <c r="M402">
        <v>1.5</v>
      </c>
      <c r="N402">
        <v>1</v>
      </c>
      <c r="O402">
        <v>110</v>
      </c>
      <c r="P402">
        <v>1.5</v>
      </c>
      <c r="Q402">
        <v>1</v>
      </c>
      <c r="R402">
        <v>1.5</v>
      </c>
      <c r="S402">
        <v>1.5</v>
      </c>
      <c r="T402" s="1">
        <v>44588</v>
      </c>
      <c r="U402" t="str">
        <f t="shared" si="30"/>
        <v>Cheetos - Fleming Hot Crunchy</v>
      </c>
      <c r="V402" t="str">
        <f t="shared" si="31"/>
        <v>Food</v>
      </c>
      <c r="W402" t="s">
        <v>43</v>
      </c>
      <c r="X402" t="b">
        <f t="shared" si="33"/>
        <v>1</v>
      </c>
      <c r="Y402">
        <f t="shared" si="32"/>
        <v>1.5</v>
      </c>
      <c r="Z402" s="2">
        <f t="shared" si="34"/>
        <v>1</v>
      </c>
      <c r="AA402" t="s">
        <v>101</v>
      </c>
      <c r="AB402" t="s">
        <v>102</v>
      </c>
      <c r="AD402" t="s">
        <v>123</v>
      </c>
      <c r="AE402" t="s">
        <v>267</v>
      </c>
      <c r="AF402">
        <v>2022</v>
      </c>
    </row>
    <row r="403" spans="1:32" x14ac:dyDescent="0.25">
      <c r="A403" t="s">
        <v>29</v>
      </c>
      <c r="B403" t="s">
        <v>67</v>
      </c>
      <c r="C403" t="s">
        <v>68</v>
      </c>
      <c r="D403" t="s">
        <v>69</v>
      </c>
      <c r="E403">
        <f>_xlfn.XLOOKUP(Table1[[#This Row],[Location]],'Location analysis'!A:A,'Location analysis'!B:B)</f>
        <v>40.435699999999997</v>
      </c>
      <c r="F403">
        <f>_xlfn.XLOOKUP(Table1[[#This Row],[Location]],'Location analysis'!A:A,'Location analysis'!C:C)</f>
        <v>-74.125200000000007</v>
      </c>
      <c r="G403" t="s">
        <v>272</v>
      </c>
      <c r="H403" t="s">
        <v>43</v>
      </c>
      <c r="I403">
        <v>14621434464</v>
      </c>
      <c r="J403" t="s">
        <v>266</v>
      </c>
      <c r="K403" t="s">
        <v>51</v>
      </c>
      <c r="L403">
        <v>138</v>
      </c>
      <c r="M403">
        <v>2</v>
      </c>
      <c r="N403">
        <v>1</v>
      </c>
      <c r="O403">
        <v>138</v>
      </c>
      <c r="P403">
        <v>2</v>
      </c>
      <c r="Q403">
        <v>1</v>
      </c>
      <c r="R403">
        <v>2</v>
      </c>
      <c r="S403">
        <v>2</v>
      </c>
      <c r="T403" s="1">
        <v>44588</v>
      </c>
      <c r="U403" t="str">
        <f t="shared" si="30"/>
        <v>Oreo Single Server 6 ct</v>
      </c>
      <c r="V403" t="str">
        <f t="shared" si="31"/>
        <v>Food</v>
      </c>
      <c r="W403" t="s">
        <v>43</v>
      </c>
      <c r="X403" t="b">
        <f t="shared" si="33"/>
        <v>1</v>
      </c>
      <c r="Y403">
        <f t="shared" si="32"/>
        <v>2</v>
      </c>
      <c r="Z403" s="2">
        <f t="shared" si="34"/>
        <v>1.3333333333333333</v>
      </c>
      <c r="AA403" t="s">
        <v>272</v>
      </c>
      <c r="AD403" t="s">
        <v>123</v>
      </c>
      <c r="AE403" t="s">
        <v>267</v>
      </c>
      <c r="AF403">
        <v>2022</v>
      </c>
    </row>
    <row r="404" spans="1:32" x14ac:dyDescent="0.25">
      <c r="A404" t="s">
        <v>29</v>
      </c>
      <c r="B404" t="s">
        <v>67</v>
      </c>
      <c r="C404" t="s">
        <v>68</v>
      </c>
      <c r="D404" t="s">
        <v>69</v>
      </c>
      <c r="E404">
        <f>_xlfn.XLOOKUP(Table1[[#This Row],[Location]],'Location analysis'!A:A,'Location analysis'!B:B)</f>
        <v>40.435699999999997</v>
      </c>
      <c r="F404">
        <f>_xlfn.XLOOKUP(Table1[[#This Row],[Location]],'Location analysis'!A:A,'Location analysis'!C:C)</f>
        <v>-74.125200000000007</v>
      </c>
      <c r="G404" t="s">
        <v>182</v>
      </c>
      <c r="H404" t="s">
        <v>34</v>
      </c>
      <c r="I404">
        <v>14621516599</v>
      </c>
      <c r="J404" t="s">
        <v>266</v>
      </c>
      <c r="K404" t="s">
        <v>51</v>
      </c>
      <c r="L404">
        <v>142</v>
      </c>
      <c r="M404">
        <v>1</v>
      </c>
      <c r="N404">
        <v>1</v>
      </c>
      <c r="O404">
        <v>142</v>
      </c>
      <c r="P404">
        <v>1</v>
      </c>
      <c r="Q404">
        <v>1</v>
      </c>
      <c r="R404">
        <v>1</v>
      </c>
      <c r="S404">
        <v>1</v>
      </c>
      <c r="T404" s="1">
        <v>44588</v>
      </c>
      <c r="U404" t="str">
        <f t="shared" si="30"/>
        <v>Coca Cola - Zero Sugar</v>
      </c>
      <c r="V404" t="str">
        <f t="shared" si="31"/>
        <v>Carbonated</v>
      </c>
      <c r="W404" t="s">
        <v>34</v>
      </c>
      <c r="X404" t="b">
        <f t="shared" si="33"/>
        <v>1</v>
      </c>
      <c r="Y404">
        <f t="shared" si="32"/>
        <v>1</v>
      </c>
      <c r="Z404" s="2">
        <f t="shared" si="34"/>
        <v>0.66666666666666663</v>
      </c>
      <c r="AA404" t="s">
        <v>183</v>
      </c>
      <c r="AB404" t="s">
        <v>184</v>
      </c>
      <c r="AD404" t="s">
        <v>123</v>
      </c>
      <c r="AE404" t="s">
        <v>267</v>
      </c>
      <c r="AF404">
        <v>2022</v>
      </c>
    </row>
    <row r="405" spans="1:32" x14ac:dyDescent="0.25">
      <c r="A405" t="s">
        <v>29</v>
      </c>
      <c r="B405" t="s">
        <v>67</v>
      </c>
      <c r="C405" t="s">
        <v>68</v>
      </c>
      <c r="D405" t="s">
        <v>69</v>
      </c>
      <c r="E405">
        <f>_xlfn.XLOOKUP(Table1[[#This Row],[Location]],'Location analysis'!A:A,'Location analysis'!B:B)</f>
        <v>40.435699999999997</v>
      </c>
      <c r="F405">
        <f>_xlfn.XLOOKUP(Table1[[#This Row],[Location]],'Location analysis'!A:A,'Location analysis'!C:C)</f>
        <v>-74.125200000000007</v>
      </c>
      <c r="G405" t="s">
        <v>268</v>
      </c>
      <c r="H405" t="s">
        <v>43</v>
      </c>
      <c r="I405">
        <v>14621651041</v>
      </c>
      <c r="J405" t="s">
        <v>266</v>
      </c>
      <c r="K405" t="s">
        <v>51</v>
      </c>
      <c r="L405">
        <v>123</v>
      </c>
      <c r="M405">
        <v>1.5</v>
      </c>
      <c r="N405">
        <v>1</v>
      </c>
      <c r="O405">
        <v>123</v>
      </c>
      <c r="P405">
        <v>1.5</v>
      </c>
      <c r="Q405">
        <v>1</v>
      </c>
      <c r="R405">
        <v>1.5</v>
      </c>
      <c r="S405">
        <v>1.5</v>
      </c>
      <c r="T405" s="1">
        <v>44588</v>
      </c>
      <c r="U405" t="str">
        <f t="shared" si="30"/>
        <v>Munchies Snack mix Flaming Hot</v>
      </c>
      <c r="V405" t="str">
        <f t="shared" si="31"/>
        <v>Food</v>
      </c>
      <c r="W405" t="s">
        <v>43</v>
      </c>
      <c r="X405" t="b">
        <f t="shared" si="33"/>
        <v>1</v>
      </c>
      <c r="Y405">
        <f t="shared" si="32"/>
        <v>1.5</v>
      </c>
      <c r="Z405" s="2">
        <f t="shared" si="34"/>
        <v>1</v>
      </c>
      <c r="AA405" t="s">
        <v>268</v>
      </c>
      <c r="AD405" t="s">
        <v>123</v>
      </c>
      <c r="AE405" t="s">
        <v>267</v>
      </c>
      <c r="AF405">
        <v>2022</v>
      </c>
    </row>
    <row r="406" spans="1:32" x14ac:dyDescent="0.25">
      <c r="A406" t="s">
        <v>29</v>
      </c>
      <c r="B406" t="s">
        <v>67</v>
      </c>
      <c r="C406" t="s">
        <v>68</v>
      </c>
      <c r="D406" t="s">
        <v>69</v>
      </c>
      <c r="E406">
        <f>_xlfn.XLOOKUP(Table1[[#This Row],[Location]],'Location analysis'!A:A,'Location analysis'!B:B)</f>
        <v>40.435699999999997</v>
      </c>
      <c r="F406">
        <f>_xlfn.XLOOKUP(Table1[[#This Row],[Location]],'Location analysis'!A:A,'Location analysis'!C:C)</f>
        <v>-74.125200000000007</v>
      </c>
      <c r="G406" t="s">
        <v>268</v>
      </c>
      <c r="H406" t="s">
        <v>43</v>
      </c>
      <c r="I406">
        <v>14621653675</v>
      </c>
      <c r="J406" t="s">
        <v>266</v>
      </c>
      <c r="K406" t="s">
        <v>51</v>
      </c>
      <c r="L406">
        <v>123</v>
      </c>
      <c r="M406">
        <v>1.5</v>
      </c>
      <c r="N406">
        <v>1</v>
      </c>
      <c r="O406">
        <v>123</v>
      </c>
      <c r="P406">
        <v>1.5</v>
      </c>
      <c r="Q406">
        <v>1</v>
      </c>
      <c r="R406">
        <v>1.5</v>
      </c>
      <c r="S406">
        <v>1.5</v>
      </c>
      <c r="T406" s="1">
        <v>44588</v>
      </c>
      <c r="U406" t="str">
        <f t="shared" si="30"/>
        <v>Munchies Snack mix Flaming Hot</v>
      </c>
      <c r="V406" t="str">
        <f t="shared" si="31"/>
        <v>Food</v>
      </c>
      <c r="W406" t="s">
        <v>43</v>
      </c>
      <c r="X406" t="b">
        <f t="shared" si="33"/>
        <v>1</v>
      </c>
      <c r="Y406">
        <f t="shared" si="32"/>
        <v>1.5</v>
      </c>
      <c r="Z406" s="2">
        <f t="shared" si="34"/>
        <v>1</v>
      </c>
      <c r="AA406" t="s">
        <v>268</v>
      </c>
      <c r="AD406" t="s">
        <v>123</v>
      </c>
      <c r="AE406" t="s">
        <v>267</v>
      </c>
      <c r="AF406">
        <v>2022</v>
      </c>
    </row>
    <row r="407" spans="1:32" x14ac:dyDescent="0.25">
      <c r="A407" t="s">
        <v>29</v>
      </c>
      <c r="B407" t="s">
        <v>67</v>
      </c>
      <c r="C407" t="s">
        <v>68</v>
      </c>
      <c r="D407" t="s">
        <v>69</v>
      </c>
      <c r="E407">
        <f>_xlfn.XLOOKUP(Table1[[#This Row],[Location]],'Location analysis'!A:A,'Location analysis'!B:B)</f>
        <v>40.435699999999997</v>
      </c>
      <c r="F407">
        <f>_xlfn.XLOOKUP(Table1[[#This Row],[Location]],'Location analysis'!A:A,'Location analysis'!C:C)</f>
        <v>-74.125200000000007</v>
      </c>
      <c r="G407" t="s">
        <v>264</v>
      </c>
      <c r="H407" t="s">
        <v>43</v>
      </c>
      <c r="I407">
        <v>14621912944</v>
      </c>
      <c r="J407" t="s">
        <v>266</v>
      </c>
      <c r="K407" t="s">
        <v>51</v>
      </c>
      <c r="L407">
        <v>114</v>
      </c>
      <c r="M407">
        <v>1.5</v>
      </c>
      <c r="N407">
        <v>1</v>
      </c>
      <c r="O407">
        <v>114</v>
      </c>
      <c r="P407">
        <v>1.5</v>
      </c>
      <c r="Q407">
        <v>1</v>
      </c>
      <c r="R407">
        <v>1.5</v>
      </c>
      <c r="S407">
        <v>1.5</v>
      </c>
      <c r="T407" s="1">
        <v>44588</v>
      </c>
      <c r="U407" t="str">
        <f t="shared" si="30"/>
        <v>Funyuns - Flaming Hot</v>
      </c>
      <c r="V407" t="str">
        <f t="shared" si="31"/>
        <v>Food</v>
      </c>
      <c r="W407" t="s">
        <v>43</v>
      </c>
      <c r="X407" t="b">
        <f t="shared" si="33"/>
        <v>1</v>
      </c>
      <c r="Y407">
        <f t="shared" si="32"/>
        <v>1.5</v>
      </c>
      <c r="Z407" s="2">
        <f t="shared" si="34"/>
        <v>1</v>
      </c>
      <c r="AA407" t="s">
        <v>265</v>
      </c>
      <c r="AB407" t="s">
        <v>122</v>
      </c>
      <c r="AD407" t="s">
        <v>123</v>
      </c>
      <c r="AE407" t="s">
        <v>267</v>
      </c>
      <c r="AF407">
        <v>2022</v>
      </c>
    </row>
    <row r="408" spans="1:32" x14ac:dyDescent="0.25">
      <c r="A408" t="s">
        <v>29</v>
      </c>
      <c r="B408" t="s">
        <v>67</v>
      </c>
      <c r="C408" t="s">
        <v>68</v>
      </c>
      <c r="D408" t="s">
        <v>69</v>
      </c>
      <c r="E408">
        <f>_xlfn.XLOOKUP(Table1[[#This Row],[Location]],'Location analysis'!A:A,'Location analysis'!B:B)</f>
        <v>40.435699999999997</v>
      </c>
      <c r="F408">
        <f>_xlfn.XLOOKUP(Table1[[#This Row],[Location]],'Location analysis'!A:A,'Location analysis'!C:C)</f>
        <v>-74.125200000000007</v>
      </c>
      <c r="G408" t="s">
        <v>182</v>
      </c>
      <c r="H408" t="s">
        <v>34</v>
      </c>
      <c r="I408">
        <v>14622063677</v>
      </c>
      <c r="J408" t="s">
        <v>266</v>
      </c>
      <c r="K408" t="s">
        <v>51</v>
      </c>
      <c r="L408">
        <v>141</v>
      </c>
      <c r="M408">
        <v>1</v>
      </c>
      <c r="N408">
        <v>1</v>
      </c>
      <c r="O408">
        <v>141</v>
      </c>
      <c r="P408">
        <v>1</v>
      </c>
      <c r="Q408">
        <v>1</v>
      </c>
      <c r="R408">
        <v>1</v>
      </c>
      <c r="S408">
        <v>1</v>
      </c>
      <c r="T408" s="1">
        <v>44588</v>
      </c>
      <c r="U408" t="str">
        <f t="shared" si="30"/>
        <v>Coca Cola - Zero Sugar</v>
      </c>
      <c r="V408" t="str">
        <f t="shared" si="31"/>
        <v>Carbonated</v>
      </c>
      <c r="W408" t="s">
        <v>34</v>
      </c>
      <c r="X408" t="b">
        <f t="shared" si="33"/>
        <v>1</v>
      </c>
      <c r="Y408">
        <f t="shared" si="32"/>
        <v>1</v>
      </c>
      <c r="Z408" s="2">
        <f t="shared" si="34"/>
        <v>0.66666666666666663</v>
      </c>
      <c r="AA408" t="s">
        <v>183</v>
      </c>
      <c r="AB408" t="s">
        <v>184</v>
      </c>
      <c r="AD408" t="s">
        <v>123</v>
      </c>
      <c r="AE408" t="s">
        <v>267</v>
      </c>
      <c r="AF408">
        <v>2022</v>
      </c>
    </row>
    <row r="409" spans="1:32" x14ac:dyDescent="0.25">
      <c r="A409" t="s">
        <v>29</v>
      </c>
      <c r="B409" t="s">
        <v>67</v>
      </c>
      <c r="C409" t="s">
        <v>68</v>
      </c>
      <c r="D409" t="s">
        <v>69</v>
      </c>
      <c r="E409">
        <f>_xlfn.XLOOKUP(Table1[[#This Row],[Location]],'Location analysis'!A:A,'Location analysis'!B:B)</f>
        <v>40.435699999999997</v>
      </c>
      <c r="F409">
        <f>_xlfn.XLOOKUP(Table1[[#This Row],[Location]],'Location analysis'!A:A,'Location analysis'!C:C)</f>
        <v>-74.125200000000007</v>
      </c>
      <c r="G409" t="s">
        <v>182</v>
      </c>
      <c r="H409" t="s">
        <v>34</v>
      </c>
      <c r="I409">
        <v>14622065357</v>
      </c>
      <c r="J409" t="s">
        <v>266</v>
      </c>
      <c r="K409" t="s">
        <v>51</v>
      </c>
      <c r="L409">
        <v>141</v>
      </c>
      <c r="M409">
        <v>1</v>
      </c>
      <c r="N409">
        <v>1</v>
      </c>
      <c r="O409">
        <v>141</v>
      </c>
      <c r="P409">
        <v>1</v>
      </c>
      <c r="Q409">
        <v>1</v>
      </c>
      <c r="R409">
        <v>1</v>
      </c>
      <c r="S409">
        <v>1</v>
      </c>
      <c r="T409" s="1">
        <v>44588</v>
      </c>
      <c r="U409" t="str">
        <f t="shared" si="30"/>
        <v>Coca Cola - Zero Sugar</v>
      </c>
      <c r="V409" t="str">
        <f t="shared" si="31"/>
        <v>Carbonated</v>
      </c>
      <c r="W409" t="s">
        <v>34</v>
      </c>
      <c r="X409" t="b">
        <f t="shared" si="33"/>
        <v>1</v>
      </c>
      <c r="Y409">
        <f t="shared" si="32"/>
        <v>1</v>
      </c>
      <c r="Z409" s="2">
        <f t="shared" si="34"/>
        <v>0.66666666666666663</v>
      </c>
      <c r="AA409" t="s">
        <v>183</v>
      </c>
      <c r="AB409" t="s">
        <v>184</v>
      </c>
      <c r="AD409" t="s">
        <v>123</v>
      </c>
      <c r="AE409" t="s">
        <v>267</v>
      </c>
      <c r="AF409">
        <v>2022</v>
      </c>
    </row>
    <row r="410" spans="1:32" x14ac:dyDescent="0.25">
      <c r="A410" t="s">
        <v>29</v>
      </c>
      <c r="B410" t="s">
        <v>67</v>
      </c>
      <c r="C410" t="s">
        <v>68</v>
      </c>
      <c r="D410" t="s">
        <v>69</v>
      </c>
      <c r="E410">
        <f>_xlfn.XLOOKUP(Table1[[#This Row],[Location]],'Location analysis'!A:A,'Location analysis'!B:B)</f>
        <v>40.435699999999997</v>
      </c>
      <c r="F410">
        <f>_xlfn.XLOOKUP(Table1[[#This Row],[Location]],'Location analysis'!A:A,'Location analysis'!C:C)</f>
        <v>-74.125200000000007</v>
      </c>
      <c r="G410" t="s">
        <v>182</v>
      </c>
      <c r="H410" t="s">
        <v>34</v>
      </c>
      <c r="I410">
        <v>14622481555</v>
      </c>
      <c r="J410" t="s">
        <v>266</v>
      </c>
      <c r="K410" t="s">
        <v>51</v>
      </c>
      <c r="L410">
        <v>141</v>
      </c>
      <c r="M410">
        <v>1</v>
      </c>
      <c r="N410">
        <v>1</v>
      </c>
      <c r="O410">
        <v>141</v>
      </c>
      <c r="P410">
        <v>1</v>
      </c>
      <c r="Q410">
        <v>1</v>
      </c>
      <c r="R410">
        <v>1</v>
      </c>
      <c r="S410">
        <v>1</v>
      </c>
      <c r="T410" s="1">
        <v>44588</v>
      </c>
      <c r="U410" t="str">
        <f t="shared" si="30"/>
        <v>Coca Cola - Zero Sugar</v>
      </c>
      <c r="V410" t="str">
        <f t="shared" si="31"/>
        <v>Carbonated</v>
      </c>
      <c r="W410" t="s">
        <v>34</v>
      </c>
      <c r="X410" t="b">
        <f t="shared" si="33"/>
        <v>1</v>
      </c>
      <c r="Y410">
        <f t="shared" si="32"/>
        <v>1</v>
      </c>
      <c r="Z410" s="2">
        <f t="shared" si="34"/>
        <v>0.66666666666666663</v>
      </c>
      <c r="AA410" t="s">
        <v>183</v>
      </c>
      <c r="AB410" t="s">
        <v>184</v>
      </c>
      <c r="AD410" t="s">
        <v>123</v>
      </c>
      <c r="AE410" t="s">
        <v>267</v>
      </c>
      <c r="AF410">
        <v>2022</v>
      </c>
    </row>
    <row r="411" spans="1:32" x14ac:dyDescent="0.25">
      <c r="A411" t="s">
        <v>29</v>
      </c>
      <c r="B411" t="s">
        <v>67</v>
      </c>
      <c r="C411" t="s">
        <v>68</v>
      </c>
      <c r="D411" t="s">
        <v>69</v>
      </c>
      <c r="E411">
        <f>_xlfn.XLOOKUP(Table1[[#This Row],[Location]],'Location analysis'!A:A,'Location analysis'!B:B)</f>
        <v>40.435699999999997</v>
      </c>
      <c r="F411">
        <f>_xlfn.XLOOKUP(Table1[[#This Row],[Location]],'Location analysis'!A:A,'Location analysis'!C:C)</f>
        <v>-74.125200000000007</v>
      </c>
      <c r="G411" t="s">
        <v>182</v>
      </c>
      <c r="H411" t="s">
        <v>34</v>
      </c>
      <c r="I411">
        <v>14622523667</v>
      </c>
      <c r="J411" t="s">
        <v>266</v>
      </c>
      <c r="K411" t="s">
        <v>51</v>
      </c>
      <c r="L411">
        <v>141</v>
      </c>
      <c r="M411">
        <v>1</v>
      </c>
      <c r="N411">
        <v>1</v>
      </c>
      <c r="O411">
        <v>141</v>
      </c>
      <c r="P411">
        <v>1</v>
      </c>
      <c r="Q411">
        <v>1</v>
      </c>
      <c r="R411">
        <v>1</v>
      </c>
      <c r="S411">
        <v>1</v>
      </c>
      <c r="T411" s="1">
        <v>44588</v>
      </c>
      <c r="U411" t="str">
        <f t="shared" si="30"/>
        <v>Coca Cola - Zero Sugar</v>
      </c>
      <c r="V411" t="str">
        <f t="shared" si="31"/>
        <v>Carbonated</v>
      </c>
      <c r="W411" t="s">
        <v>34</v>
      </c>
      <c r="X411" t="b">
        <f t="shared" si="33"/>
        <v>1</v>
      </c>
      <c r="Y411">
        <f t="shared" si="32"/>
        <v>1</v>
      </c>
      <c r="Z411" s="2">
        <f t="shared" si="34"/>
        <v>0.66666666666666663</v>
      </c>
      <c r="AA411" t="s">
        <v>183</v>
      </c>
      <c r="AB411" t="s">
        <v>184</v>
      </c>
      <c r="AD411" t="s">
        <v>123</v>
      </c>
      <c r="AE411" t="s">
        <v>267</v>
      </c>
      <c r="AF411">
        <v>2022</v>
      </c>
    </row>
    <row r="412" spans="1:32" x14ac:dyDescent="0.25">
      <c r="A412" t="s">
        <v>29</v>
      </c>
      <c r="B412" t="s">
        <v>67</v>
      </c>
      <c r="C412" t="s">
        <v>68</v>
      </c>
      <c r="D412" t="s">
        <v>69</v>
      </c>
      <c r="E412">
        <f>_xlfn.XLOOKUP(Table1[[#This Row],[Location]],'Location analysis'!A:A,'Location analysis'!B:B)</f>
        <v>40.435699999999997</v>
      </c>
      <c r="F412">
        <f>_xlfn.XLOOKUP(Table1[[#This Row],[Location]],'Location analysis'!A:A,'Location analysis'!C:C)</f>
        <v>-74.125200000000007</v>
      </c>
      <c r="G412" t="s">
        <v>259</v>
      </c>
      <c r="H412" t="s">
        <v>34</v>
      </c>
      <c r="I412">
        <v>14622536550</v>
      </c>
      <c r="J412" t="s">
        <v>266</v>
      </c>
      <c r="K412" t="s">
        <v>51</v>
      </c>
      <c r="L412">
        <v>140</v>
      </c>
      <c r="M412">
        <v>1</v>
      </c>
      <c r="N412">
        <v>1</v>
      </c>
      <c r="O412">
        <v>140</v>
      </c>
      <c r="P412">
        <v>1</v>
      </c>
      <c r="Q412">
        <v>1</v>
      </c>
      <c r="R412">
        <v>1</v>
      </c>
      <c r="S412">
        <v>1</v>
      </c>
      <c r="T412" s="1">
        <v>44588</v>
      </c>
      <c r="U412" t="str">
        <f t="shared" si="30"/>
        <v>Sunkist Soda - Orange</v>
      </c>
      <c r="V412" t="str">
        <f t="shared" si="31"/>
        <v>Carbonated</v>
      </c>
      <c r="W412" t="s">
        <v>34</v>
      </c>
      <c r="X412" t="b">
        <f t="shared" si="33"/>
        <v>1</v>
      </c>
      <c r="Y412">
        <f t="shared" si="32"/>
        <v>1</v>
      </c>
      <c r="Z412" s="2">
        <f t="shared" si="34"/>
        <v>0.66666666666666663</v>
      </c>
      <c r="AA412" t="s">
        <v>260</v>
      </c>
      <c r="AB412" t="s">
        <v>261</v>
      </c>
      <c r="AD412" t="s">
        <v>123</v>
      </c>
      <c r="AE412" t="s">
        <v>267</v>
      </c>
      <c r="AF412">
        <v>2022</v>
      </c>
    </row>
    <row r="413" spans="1:32" x14ac:dyDescent="0.25">
      <c r="A413" t="s">
        <v>29</v>
      </c>
      <c r="B413" t="s">
        <v>67</v>
      </c>
      <c r="C413" t="s">
        <v>68</v>
      </c>
      <c r="D413" t="s">
        <v>69</v>
      </c>
      <c r="E413">
        <f>_xlfn.XLOOKUP(Table1[[#This Row],[Location]],'Location analysis'!A:A,'Location analysis'!B:B)</f>
        <v>40.435699999999997</v>
      </c>
      <c r="F413">
        <f>_xlfn.XLOOKUP(Table1[[#This Row],[Location]],'Location analysis'!A:A,'Location analysis'!C:C)</f>
        <v>-74.125200000000007</v>
      </c>
      <c r="G413" t="s">
        <v>182</v>
      </c>
      <c r="H413" t="s">
        <v>34</v>
      </c>
      <c r="I413">
        <v>14622555258</v>
      </c>
      <c r="J413" t="s">
        <v>266</v>
      </c>
      <c r="K413" t="s">
        <v>51</v>
      </c>
      <c r="L413">
        <v>142</v>
      </c>
      <c r="M413">
        <v>1</v>
      </c>
      <c r="N413">
        <v>1</v>
      </c>
      <c r="O413">
        <v>142</v>
      </c>
      <c r="P413">
        <v>1</v>
      </c>
      <c r="Q413">
        <v>1</v>
      </c>
      <c r="R413">
        <v>1</v>
      </c>
      <c r="S413">
        <v>1</v>
      </c>
      <c r="T413" s="1">
        <v>44588</v>
      </c>
      <c r="U413" t="str">
        <f t="shared" si="30"/>
        <v>Coca Cola - Zero Sugar</v>
      </c>
      <c r="V413" t="str">
        <f t="shared" si="31"/>
        <v>Carbonated</v>
      </c>
      <c r="W413" t="s">
        <v>34</v>
      </c>
      <c r="X413" t="b">
        <f t="shared" si="33"/>
        <v>1</v>
      </c>
      <c r="Y413">
        <f t="shared" si="32"/>
        <v>1</v>
      </c>
      <c r="Z413" s="2">
        <f t="shared" si="34"/>
        <v>0.66666666666666663</v>
      </c>
      <c r="AA413" t="s">
        <v>183</v>
      </c>
      <c r="AB413" t="s">
        <v>184</v>
      </c>
      <c r="AD413" t="s">
        <v>123</v>
      </c>
      <c r="AE413" t="s">
        <v>267</v>
      </c>
      <c r="AF413">
        <v>2022</v>
      </c>
    </row>
    <row r="414" spans="1:32" x14ac:dyDescent="0.25">
      <c r="A414" t="s">
        <v>29</v>
      </c>
      <c r="B414" t="s">
        <v>67</v>
      </c>
      <c r="C414" t="s">
        <v>68</v>
      </c>
      <c r="D414" t="s">
        <v>69</v>
      </c>
      <c r="E414">
        <f>_xlfn.XLOOKUP(Table1[[#This Row],[Location]],'Location analysis'!A:A,'Location analysis'!B:B)</f>
        <v>40.435699999999997</v>
      </c>
      <c r="F414">
        <f>_xlfn.XLOOKUP(Table1[[#This Row],[Location]],'Location analysis'!A:A,'Location analysis'!C:C)</f>
        <v>-74.125200000000007</v>
      </c>
      <c r="G414" t="s">
        <v>191</v>
      </c>
      <c r="H414" t="s">
        <v>43</v>
      </c>
      <c r="I414">
        <v>14622582337</v>
      </c>
      <c r="J414" t="s">
        <v>266</v>
      </c>
      <c r="K414" t="s">
        <v>51</v>
      </c>
      <c r="L414">
        <v>122</v>
      </c>
      <c r="M414">
        <v>1.25</v>
      </c>
      <c r="N414">
        <v>1</v>
      </c>
      <c r="O414">
        <v>122</v>
      </c>
      <c r="P414">
        <v>1.25</v>
      </c>
      <c r="Q414">
        <v>1</v>
      </c>
      <c r="R414">
        <v>1.25</v>
      </c>
      <c r="S414">
        <v>1.25</v>
      </c>
      <c r="T414" s="1">
        <v>44588</v>
      </c>
      <c r="U414" t="str">
        <f t="shared" si="30"/>
        <v>Ritz Bits Cheese</v>
      </c>
      <c r="V414" t="str">
        <f t="shared" si="31"/>
        <v>Food</v>
      </c>
      <c r="W414" t="s">
        <v>43</v>
      </c>
      <c r="X414" t="b">
        <f t="shared" si="33"/>
        <v>1</v>
      </c>
      <c r="Y414">
        <f t="shared" si="32"/>
        <v>1.25</v>
      </c>
      <c r="Z414" s="2">
        <f t="shared" si="34"/>
        <v>0.83333333333333337</v>
      </c>
      <c r="AA414" t="s">
        <v>191</v>
      </c>
      <c r="AD414" t="s">
        <v>123</v>
      </c>
      <c r="AE414" t="s">
        <v>267</v>
      </c>
      <c r="AF414">
        <v>2022</v>
      </c>
    </row>
    <row r="415" spans="1:32" x14ac:dyDescent="0.25">
      <c r="A415" t="s">
        <v>29</v>
      </c>
      <c r="B415" t="s">
        <v>67</v>
      </c>
      <c r="C415" t="s">
        <v>68</v>
      </c>
      <c r="D415" t="s">
        <v>69</v>
      </c>
      <c r="E415">
        <f>_xlfn.XLOOKUP(Table1[[#This Row],[Location]],'Location analysis'!A:A,'Location analysis'!B:B)</f>
        <v>40.435699999999997</v>
      </c>
      <c r="F415">
        <f>_xlfn.XLOOKUP(Table1[[#This Row],[Location]],'Location analysis'!A:A,'Location analysis'!C:C)</f>
        <v>-74.125200000000007</v>
      </c>
      <c r="G415" t="s">
        <v>191</v>
      </c>
      <c r="H415" t="s">
        <v>43</v>
      </c>
      <c r="I415">
        <v>14622582534</v>
      </c>
      <c r="J415" t="s">
        <v>266</v>
      </c>
      <c r="K415" t="s">
        <v>51</v>
      </c>
      <c r="L415">
        <v>122</v>
      </c>
      <c r="M415">
        <v>1.25</v>
      </c>
      <c r="N415">
        <v>1</v>
      </c>
      <c r="O415">
        <v>122</v>
      </c>
      <c r="P415">
        <v>1.25</v>
      </c>
      <c r="Q415">
        <v>1</v>
      </c>
      <c r="R415">
        <v>1.25</v>
      </c>
      <c r="S415">
        <v>1.25</v>
      </c>
      <c r="T415" s="1">
        <v>44588</v>
      </c>
      <c r="U415" t="str">
        <f t="shared" si="30"/>
        <v>Ritz Bits Cheese</v>
      </c>
      <c r="V415" t="str">
        <f t="shared" si="31"/>
        <v>Food</v>
      </c>
      <c r="W415" t="s">
        <v>43</v>
      </c>
      <c r="X415" t="b">
        <f t="shared" si="33"/>
        <v>1</v>
      </c>
      <c r="Y415">
        <f t="shared" si="32"/>
        <v>1.25</v>
      </c>
      <c r="Z415" s="2">
        <f t="shared" si="34"/>
        <v>0.83333333333333337</v>
      </c>
      <c r="AA415" t="s">
        <v>191</v>
      </c>
      <c r="AD415" t="s">
        <v>123</v>
      </c>
      <c r="AE415" t="s">
        <v>267</v>
      </c>
      <c r="AF415">
        <v>2022</v>
      </c>
    </row>
    <row r="416" spans="1:32" x14ac:dyDescent="0.25">
      <c r="A416" t="s">
        <v>29</v>
      </c>
      <c r="B416" t="s">
        <v>67</v>
      </c>
      <c r="C416" t="s">
        <v>68</v>
      </c>
      <c r="D416" t="s">
        <v>69</v>
      </c>
      <c r="E416">
        <f>_xlfn.XLOOKUP(Table1[[#This Row],[Location]],'Location analysis'!A:A,'Location analysis'!B:B)</f>
        <v>40.435699999999997</v>
      </c>
      <c r="F416">
        <f>_xlfn.XLOOKUP(Table1[[#This Row],[Location]],'Location analysis'!A:A,'Location analysis'!C:C)</f>
        <v>-74.125200000000007</v>
      </c>
      <c r="G416" t="s">
        <v>268</v>
      </c>
      <c r="H416" t="s">
        <v>43</v>
      </c>
      <c r="I416">
        <v>14622600643</v>
      </c>
      <c r="J416" t="s">
        <v>266</v>
      </c>
      <c r="K416" t="s">
        <v>36</v>
      </c>
      <c r="L416">
        <v>123</v>
      </c>
      <c r="M416">
        <v>1.5</v>
      </c>
      <c r="N416">
        <v>1</v>
      </c>
      <c r="O416">
        <v>123</v>
      </c>
      <c r="P416">
        <v>1.5</v>
      </c>
      <c r="Q416">
        <v>1</v>
      </c>
      <c r="R416">
        <v>1.5</v>
      </c>
      <c r="S416">
        <v>1.5</v>
      </c>
      <c r="T416" s="1">
        <v>44588</v>
      </c>
      <c r="U416" t="str">
        <f t="shared" si="30"/>
        <v>Munchies Snack mix Flaming Hot</v>
      </c>
      <c r="V416" t="str">
        <f t="shared" si="31"/>
        <v>Food</v>
      </c>
      <c r="W416" t="s">
        <v>43</v>
      </c>
      <c r="X416" t="b">
        <f t="shared" si="33"/>
        <v>1</v>
      </c>
      <c r="Y416">
        <f t="shared" si="32"/>
        <v>1.5</v>
      </c>
      <c r="Z416" s="2">
        <f t="shared" si="34"/>
        <v>1</v>
      </c>
      <c r="AA416" t="s">
        <v>268</v>
      </c>
      <c r="AD416" t="s">
        <v>123</v>
      </c>
      <c r="AE416" t="s">
        <v>267</v>
      </c>
      <c r="AF416">
        <v>2022</v>
      </c>
    </row>
    <row r="417" spans="1:32" x14ac:dyDescent="0.25">
      <c r="A417" t="s">
        <v>29</v>
      </c>
      <c r="B417" t="s">
        <v>67</v>
      </c>
      <c r="C417" t="s">
        <v>68</v>
      </c>
      <c r="D417" t="s">
        <v>69</v>
      </c>
      <c r="E417">
        <f>_xlfn.XLOOKUP(Table1[[#This Row],[Location]],'Location analysis'!A:A,'Location analysis'!B:B)</f>
        <v>40.435699999999997</v>
      </c>
      <c r="F417">
        <f>_xlfn.XLOOKUP(Table1[[#This Row],[Location]],'Location analysis'!A:A,'Location analysis'!C:C)</f>
        <v>-74.125200000000007</v>
      </c>
      <c r="G417" t="s">
        <v>264</v>
      </c>
      <c r="H417" t="s">
        <v>43</v>
      </c>
      <c r="I417">
        <v>14622640597</v>
      </c>
      <c r="J417" t="s">
        <v>266</v>
      </c>
      <c r="K417" t="s">
        <v>51</v>
      </c>
      <c r="L417">
        <v>114</v>
      </c>
      <c r="M417">
        <v>1.5</v>
      </c>
      <c r="N417">
        <v>1</v>
      </c>
      <c r="O417">
        <v>114</v>
      </c>
      <c r="P417">
        <v>1.5</v>
      </c>
      <c r="Q417">
        <v>1</v>
      </c>
      <c r="R417">
        <v>1.5</v>
      </c>
      <c r="S417">
        <v>1.5</v>
      </c>
      <c r="T417" s="1">
        <v>44588</v>
      </c>
      <c r="U417" t="str">
        <f t="shared" si="30"/>
        <v>Funyuns - Flaming Hot</v>
      </c>
      <c r="V417" t="str">
        <f t="shared" si="31"/>
        <v>Food</v>
      </c>
      <c r="W417" t="s">
        <v>43</v>
      </c>
      <c r="X417" t="b">
        <f t="shared" si="33"/>
        <v>1</v>
      </c>
      <c r="Y417">
        <f t="shared" si="32"/>
        <v>1.5</v>
      </c>
      <c r="Z417" s="2">
        <f t="shared" si="34"/>
        <v>1</v>
      </c>
      <c r="AA417" t="s">
        <v>265</v>
      </c>
      <c r="AB417" t="s">
        <v>122</v>
      </c>
      <c r="AD417" t="s">
        <v>123</v>
      </c>
      <c r="AE417" t="s">
        <v>267</v>
      </c>
      <c r="AF417">
        <v>2022</v>
      </c>
    </row>
    <row r="418" spans="1:32" x14ac:dyDescent="0.25">
      <c r="A418" t="s">
        <v>29</v>
      </c>
      <c r="B418" t="s">
        <v>67</v>
      </c>
      <c r="C418" t="s">
        <v>68</v>
      </c>
      <c r="D418" t="s">
        <v>69</v>
      </c>
      <c r="E418">
        <f>_xlfn.XLOOKUP(Table1[[#This Row],[Location]],'Location analysis'!A:A,'Location analysis'!B:B)</f>
        <v>40.435699999999997</v>
      </c>
      <c r="F418">
        <f>_xlfn.XLOOKUP(Table1[[#This Row],[Location]],'Location analysis'!A:A,'Location analysis'!C:C)</f>
        <v>-74.125200000000007</v>
      </c>
      <c r="G418" t="s">
        <v>264</v>
      </c>
      <c r="H418" t="s">
        <v>43</v>
      </c>
      <c r="I418">
        <v>14622642102</v>
      </c>
      <c r="J418" t="s">
        <v>266</v>
      </c>
      <c r="K418" t="s">
        <v>51</v>
      </c>
      <c r="L418">
        <v>114</v>
      </c>
      <c r="M418">
        <v>1.5</v>
      </c>
      <c r="N418">
        <v>1</v>
      </c>
      <c r="O418">
        <v>114</v>
      </c>
      <c r="P418">
        <v>1.5</v>
      </c>
      <c r="Q418">
        <v>1</v>
      </c>
      <c r="R418">
        <v>1.5</v>
      </c>
      <c r="S418">
        <v>1.5</v>
      </c>
      <c r="T418" s="1">
        <v>44588</v>
      </c>
      <c r="U418" t="str">
        <f t="shared" si="30"/>
        <v>Funyuns - Flaming Hot</v>
      </c>
      <c r="V418" t="str">
        <f t="shared" si="31"/>
        <v>Food</v>
      </c>
      <c r="W418" t="s">
        <v>43</v>
      </c>
      <c r="X418" t="b">
        <f t="shared" si="33"/>
        <v>1</v>
      </c>
      <c r="Y418">
        <f t="shared" si="32"/>
        <v>1.5</v>
      </c>
      <c r="Z418" s="2">
        <f t="shared" si="34"/>
        <v>1</v>
      </c>
      <c r="AA418" t="s">
        <v>265</v>
      </c>
      <c r="AB418" t="s">
        <v>122</v>
      </c>
      <c r="AD418" t="s">
        <v>123</v>
      </c>
      <c r="AE418" t="s">
        <v>267</v>
      </c>
      <c r="AF418">
        <v>2022</v>
      </c>
    </row>
    <row r="419" spans="1:32" x14ac:dyDescent="0.25">
      <c r="A419" t="s">
        <v>29</v>
      </c>
      <c r="B419" t="s">
        <v>67</v>
      </c>
      <c r="C419" t="s">
        <v>68</v>
      </c>
      <c r="D419" t="s">
        <v>69</v>
      </c>
      <c r="E419">
        <f>_xlfn.XLOOKUP(Table1[[#This Row],[Location]],'Location analysis'!A:A,'Location analysis'!B:B)</f>
        <v>40.435699999999997</v>
      </c>
      <c r="F419">
        <f>_xlfn.XLOOKUP(Table1[[#This Row],[Location]],'Location analysis'!A:A,'Location analysis'!C:C)</f>
        <v>-74.125200000000007</v>
      </c>
      <c r="G419" t="s">
        <v>179</v>
      </c>
      <c r="H419" t="s">
        <v>43</v>
      </c>
      <c r="I419">
        <v>14622643999</v>
      </c>
      <c r="J419" t="s">
        <v>273</v>
      </c>
      <c r="K419" t="s">
        <v>51</v>
      </c>
      <c r="L419">
        <v>113</v>
      </c>
      <c r="M419">
        <v>1.5</v>
      </c>
      <c r="N419">
        <v>1</v>
      </c>
      <c r="O419">
        <v>113</v>
      </c>
      <c r="P419">
        <v>1.5</v>
      </c>
      <c r="Q419">
        <v>1</v>
      </c>
      <c r="R419">
        <v>1.5</v>
      </c>
      <c r="S419">
        <v>1.5</v>
      </c>
      <c r="T419" s="1">
        <v>44588</v>
      </c>
      <c r="U419" t="str">
        <f t="shared" si="30"/>
        <v>Chesters Fries Flaming hot</v>
      </c>
      <c r="V419" t="str">
        <f t="shared" si="31"/>
        <v>Food</v>
      </c>
      <c r="W419" t="s">
        <v>43</v>
      </c>
      <c r="X419" t="b">
        <f t="shared" si="33"/>
        <v>1</v>
      </c>
      <c r="Y419">
        <f t="shared" si="32"/>
        <v>1.5</v>
      </c>
      <c r="Z419" s="2">
        <f t="shared" si="34"/>
        <v>1</v>
      </c>
      <c r="AA419" t="s">
        <v>179</v>
      </c>
      <c r="AD419" t="s">
        <v>132</v>
      </c>
      <c r="AE419" t="s">
        <v>274</v>
      </c>
      <c r="AF419">
        <v>2022</v>
      </c>
    </row>
    <row r="420" spans="1:32" x14ac:dyDescent="0.25">
      <c r="A420" t="s">
        <v>29</v>
      </c>
      <c r="B420" t="s">
        <v>67</v>
      </c>
      <c r="C420" t="s">
        <v>68</v>
      </c>
      <c r="D420" t="s">
        <v>69</v>
      </c>
      <c r="E420">
        <f>_xlfn.XLOOKUP(Table1[[#This Row],[Location]],'Location analysis'!A:A,'Location analysis'!B:B)</f>
        <v>40.435699999999997</v>
      </c>
      <c r="F420">
        <f>_xlfn.XLOOKUP(Table1[[#This Row],[Location]],'Location analysis'!A:A,'Location analysis'!C:C)</f>
        <v>-74.125200000000007</v>
      </c>
      <c r="G420" t="s">
        <v>275</v>
      </c>
      <c r="H420" t="s">
        <v>43</v>
      </c>
      <c r="I420">
        <v>14622697448</v>
      </c>
      <c r="J420" t="s">
        <v>273</v>
      </c>
      <c r="K420" t="s">
        <v>51</v>
      </c>
      <c r="L420">
        <v>120</v>
      </c>
      <c r="M420">
        <v>1.5</v>
      </c>
      <c r="N420">
        <v>1</v>
      </c>
      <c r="O420">
        <v>120</v>
      </c>
      <c r="P420">
        <v>1.5</v>
      </c>
      <c r="Q420">
        <v>1</v>
      </c>
      <c r="R420">
        <v>1.5</v>
      </c>
      <c r="S420">
        <v>1.5</v>
      </c>
      <c r="T420" s="1">
        <v>44588</v>
      </c>
      <c r="U420" t="str">
        <f t="shared" si="30"/>
        <v>Cheetos Flaming Hot Limon Crunchy</v>
      </c>
      <c r="V420" t="str">
        <f t="shared" si="31"/>
        <v>Food</v>
      </c>
      <c r="W420" t="s">
        <v>43</v>
      </c>
      <c r="X420" t="b">
        <f t="shared" si="33"/>
        <v>1</v>
      </c>
      <c r="Y420">
        <f t="shared" si="32"/>
        <v>1.5</v>
      </c>
      <c r="Z420" s="2">
        <f t="shared" si="34"/>
        <v>1</v>
      </c>
      <c r="AA420" t="s">
        <v>275</v>
      </c>
      <c r="AD420" t="s">
        <v>132</v>
      </c>
      <c r="AE420" t="s">
        <v>274</v>
      </c>
      <c r="AF420">
        <v>2022</v>
      </c>
    </row>
    <row r="421" spans="1:32" x14ac:dyDescent="0.25">
      <c r="A421" t="s">
        <v>29</v>
      </c>
      <c r="B421" t="s">
        <v>67</v>
      </c>
      <c r="C421" t="s">
        <v>68</v>
      </c>
      <c r="D421" t="s">
        <v>69</v>
      </c>
      <c r="E421">
        <f>_xlfn.XLOOKUP(Table1[[#This Row],[Location]],'Location analysis'!A:A,'Location analysis'!B:B)</f>
        <v>40.435699999999997</v>
      </c>
      <c r="F421">
        <f>_xlfn.XLOOKUP(Table1[[#This Row],[Location]],'Location analysis'!A:A,'Location analysis'!C:C)</f>
        <v>-74.125200000000007</v>
      </c>
      <c r="G421" t="s">
        <v>179</v>
      </c>
      <c r="H421" t="s">
        <v>43</v>
      </c>
      <c r="I421">
        <v>14622698097</v>
      </c>
      <c r="J421" t="s">
        <v>273</v>
      </c>
      <c r="K421" t="s">
        <v>51</v>
      </c>
      <c r="L421">
        <v>113</v>
      </c>
      <c r="M421">
        <v>1.5</v>
      </c>
      <c r="N421">
        <v>1</v>
      </c>
      <c r="O421">
        <v>113</v>
      </c>
      <c r="P421">
        <v>1.5</v>
      </c>
      <c r="Q421">
        <v>1</v>
      </c>
      <c r="R421">
        <v>1.5</v>
      </c>
      <c r="S421">
        <v>1.5</v>
      </c>
      <c r="T421" s="1">
        <v>44588</v>
      </c>
      <c r="U421" t="str">
        <f t="shared" si="30"/>
        <v>Chesters Fries Flaming hot</v>
      </c>
      <c r="V421" t="str">
        <f t="shared" si="31"/>
        <v>Food</v>
      </c>
      <c r="W421" t="s">
        <v>43</v>
      </c>
      <c r="X421" t="b">
        <f t="shared" si="33"/>
        <v>1</v>
      </c>
      <c r="Y421">
        <f t="shared" si="32"/>
        <v>1.5</v>
      </c>
      <c r="Z421" s="2">
        <f t="shared" si="34"/>
        <v>1</v>
      </c>
      <c r="AA421" t="s">
        <v>179</v>
      </c>
      <c r="AD421" t="s">
        <v>132</v>
      </c>
      <c r="AE421" t="s">
        <v>274</v>
      </c>
      <c r="AF421">
        <v>2022</v>
      </c>
    </row>
    <row r="422" spans="1:32" x14ac:dyDescent="0.25">
      <c r="A422" t="s">
        <v>29</v>
      </c>
      <c r="B422" t="s">
        <v>67</v>
      </c>
      <c r="C422" t="s">
        <v>68</v>
      </c>
      <c r="D422" t="s">
        <v>69</v>
      </c>
      <c r="E422">
        <f>_xlfn.XLOOKUP(Table1[[#This Row],[Location]],'Location analysis'!A:A,'Location analysis'!B:B)</f>
        <v>40.435699999999997</v>
      </c>
      <c r="F422">
        <f>_xlfn.XLOOKUP(Table1[[#This Row],[Location]],'Location analysis'!A:A,'Location analysis'!C:C)</f>
        <v>-74.125200000000007</v>
      </c>
      <c r="G422" t="s">
        <v>259</v>
      </c>
      <c r="H422" t="s">
        <v>34</v>
      </c>
      <c r="I422">
        <v>14622908332</v>
      </c>
      <c r="J422" t="s">
        <v>273</v>
      </c>
      <c r="K422" t="s">
        <v>51</v>
      </c>
      <c r="L422">
        <v>140</v>
      </c>
      <c r="M422">
        <v>1</v>
      </c>
      <c r="N422">
        <v>1</v>
      </c>
      <c r="O422">
        <v>140</v>
      </c>
      <c r="P422">
        <v>1</v>
      </c>
      <c r="Q422">
        <v>1</v>
      </c>
      <c r="R422">
        <v>1</v>
      </c>
      <c r="S422">
        <v>1</v>
      </c>
      <c r="T422" s="1">
        <v>44589</v>
      </c>
      <c r="U422" t="str">
        <f t="shared" si="30"/>
        <v>Sunkist Soda - Orange</v>
      </c>
      <c r="V422" t="str">
        <f t="shared" si="31"/>
        <v>Carbonated</v>
      </c>
      <c r="W422" t="s">
        <v>34</v>
      </c>
      <c r="X422" t="b">
        <f t="shared" si="33"/>
        <v>1</v>
      </c>
      <c r="Y422">
        <f t="shared" si="32"/>
        <v>1</v>
      </c>
      <c r="Z422" s="2">
        <f t="shared" si="34"/>
        <v>0.66666666666666663</v>
      </c>
      <c r="AA422" t="s">
        <v>260</v>
      </c>
      <c r="AB422" t="s">
        <v>261</v>
      </c>
      <c r="AD422" t="s">
        <v>132</v>
      </c>
      <c r="AE422" t="s">
        <v>274</v>
      </c>
      <c r="AF422">
        <v>2022</v>
      </c>
    </row>
    <row r="423" spans="1:32" x14ac:dyDescent="0.25">
      <c r="A423" t="s">
        <v>29</v>
      </c>
      <c r="B423" t="s">
        <v>67</v>
      </c>
      <c r="C423" t="s">
        <v>68</v>
      </c>
      <c r="D423" t="s">
        <v>69</v>
      </c>
      <c r="E423">
        <f>_xlfn.XLOOKUP(Table1[[#This Row],[Location]],'Location analysis'!A:A,'Location analysis'!B:B)</f>
        <v>40.435699999999997</v>
      </c>
      <c r="F423">
        <f>_xlfn.XLOOKUP(Table1[[#This Row],[Location]],'Location analysis'!A:A,'Location analysis'!C:C)</f>
        <v>-74.125200000000007</v>
      </c>
      <c r="G423" t="s">
        <v>182</v>
      </c>
      <c r="H423" t="s">
        <v>34</v>
      </c>
      <c r="I423">
        <v>14622918292</v>
      </c>
      <c r="J423" t="s">
        <v>273</v>
      </c>
      <c r="K423" t="s">
        <v>51</v>
      </c>
      <c r="L423">
        <v>141</v>
      </c>
      <c r="M423">
        <v>1</v>
      </c>
      <c r="N423">
        <v>1</v>
      </c>
      <c r="O423">
        <v>141</v>
      </c>
      <c r="P423">
        <v>1</v>
      </c>
      <c r="Q423">
        <v>1</v>
      </c>
      <c r="R423">
        <v>1</v>
      </c>
      <c r="S423">
        <v>1</v>
      </c>
      <c r="T423" s="1">
        <v>44589</v>
      </c>
      <c r="U423" t="str">
        <f t="shared" si="30"/>
        <v>Coca Cola - Zero Sugar</v>
      </c>
      <c r="V423" t="str">
        <f t="shared" si="31"/>
        <v>Carbonated</v>
      </c>
      <c r="W423" t="s">
        <v>34</v>
      </c>
      <c r="X423" t="b">
        <f t="shared" si="33"/>
        <v>1</v>
      </c>
      <c r="Y423">
        <f t="shared" si="32"/>
        <v>1</v>
      </c>
      <c r="Z423" s="2">
        <f t="shared" si="34"/>
        <v>0.66666666666666663</v>
      </c>
      <c r="AA423" t="s">
        <v>183</v>
      </c>
      <c r="AB423" t="s">
        <v>184</v>
      </c>
      <c r="AD423" t="s">
        <v>132</v>
      </c>
      <c r="AE423" t="s">
        <v>274</v>
      </c>
      <c r="AF423">
        <v>2022</v>
      </c>
    </row>
    <row r="424" spans="1:32" x14ac:dyDescent="0.25">
      <c r="A424" t="s">
        <v>29</v>
      </c>
      <c r="B424" t="s">
        <v>62</v>
      </c>
      <c r="C424" t="s">
        <v>63</v>
      </c>
      <c r="D424" t="s">
        <v>64</v>
      </c>
      <c r="E424">
        <f>_xlfn.XLOOKUP(Table1[[#This Row],[Location]],'Location analysis'!A:A,'Location analysis'!B:B)</f>
        <v>40.091900000000003</v>
      </c>
      <c r="F424">
        <f>_xlfn.XLOOKUP(Table1[[#This Row],[Location]],'Location analysis'!A:A,'Location analysis'!C:C)</f>
        <v>-74.358699999999999</v>
      </c>
      <c r="G424" t="s">
        <v>231</v>
      </c>
      <c r="H424" t="s">
        <v>43</v>
      </c>
      <c r="I424">
        <v>14624263030</v>
      </c>
      <c r="J424" t="s">
        <v>273</v>
      </c>
      <c r="K424" t="s">
        <v>51</v>
      </c>
      <c r="L424">
        <v>122</v>
      </c>
      <c r="M424">
        <v>1.5</v>
      </c>
      <c r="N424">
        <v>1</v>
      </c>
      <c r="O424">
        <v>122</v>
      </c>
      <c r="P424">
        <v>1.5</v>
      </c>
      <c r="Q424">
        <v>1</v>
      </c>
      <c r="R424">
        <v>1.5</v>
      </c>
      <c r="S424">
        <v>1.5</v>
      </c>
      <c r="T424" s="1">
        <v>44589</v>
      </c>
      <c r="U424" t="str">
        <f t="shared" si="30"/>
        <v>Snyder's of Hanover Pretzel - Cheddar Cheese</v>
      </c>
      <c r="V424" t="str">
        <f t="shared" si="31"/>
        <v>Food</v>
      </c>
      <c r="W424" t="s">
        <v>43</v>
      </c>
      <c r="X424" t="b">
        <f t="shared" si="33"/>
        <v>1</v>
      </c>
      <c r="Y424">
        <f t="shared" si="32"/>
        <v>1.5</v>
      </c>
      <c r="Z424" s="2">
        <f t="shared" si="34"/>
        <v>1</v>
      </c>
      <c r="AA424" t="s">
        <v>232</v>
      </c>
      <c r="AB424" t="s">
        <v>233</v>
      </c>
      <c r="AD424" t="s">
        <v>132</v>
      </c>
      <c r="AE424" t="s">
        <v>274</v>
      </c>
      <c r="AF424">
        <v>2022</v>
      </c>
    </row>
    <row r="425" spans="1:32" x14ac:dyDescent="0.25">
      <c r="A425" t="s">
        <v>29</v>
      </c>
      <c r="B425" t="s">
        <v>67</v>
      </c>
      <c r="C425" t="s">
        <v>68</v>
      </c>
      <c r="D425" t="s">
        <v>69</v>
      </c>
      <c r="E425">
        <f>_xlfn.XLOOKUP(Table1[[#This Row],[Location]],'Location analysis'!A:A,'Location analysis'!B:B)</f>
        <v>40.435699999999997</v>
      </c>
      <c r="F425">
        <f>_xlfn.XLOOKUP(Table1[[#This Row],[Location]],'Location analysis'!A:A,'Location analysis'!C:C)</f>
        <v>-74.125200000000007</v>
      </c>
      <c r="G425" t="s">
        <v>179</v>
      </c>
      <c r="H425" t="s">
        <v>43</v>
      </c>
      <c r="I425">
        <v>14624270425</v>
      </c>
      <c r="J425" t="s">
        <v>273</v>
      </c>
      <c r="K425" t="s">
        <v>36</v>
      </c>
      <c r="L425">
        <v>113</v>
      </c>
      <c r="M425">
        <v>1.5</v>
      </c>
      <c r="N425">
        <v>2</v>
      </c>
      <c r="O425">
        <v>113</v>
      </c>
      <c r="P425">
        <v>1.5</v>
      </c>
      <c r="Q425">
        <v>2</v>
      </c>
      <c r="R425">
        <v>3</v>
      </c>
      <c r="S425">
        <v>6</v>
      </c>
      <c r="T425" s="1">
        <v>44589</v>
      </c>
      <c r="U425" t="str">
        <f t="shared" si="30"/>
        <v>Chesters Fries Flaming hot</v>
      </c>
      <c r="V425" t="str">
        <f t="shared" si="31"/>
        <v>Food</v>
      </c>
      <c r="W425" t="s">
        <v>43</v>
      </c>
      <c r="X425" t="b">
        <f t="shared" si="33"/>
        <v>1</v>
      </c>
      <c r="Y425">
        <f t="shared" si="32"/>
        <v>1.5</v>
      </c>
      <c r="Z425" s="2">
        <f t="shared" si="34"/>
        <v>1</v>
      </c>
      <c r="AA425" t="s">
        <v>179</v>
      </c>
      <c r="AD425" t="s">
        <v>132</v>
      </c>
      <c r="AE425" t="s">
        <v>274</v>
      </c>
      <c r="AF425">
        <v>2022</v>
      </c>
    </row>
    <row r="426" spans="1:32" x14ac:dyDescent="0.25">
      <c r="A426" t="s">
        <v>29</v>
      </c>
      <c r="B426" t="s">
        <v>67</v>
      </c>
      <c r="C426" t="s">
        <v>68</v>
      </c>
      <c r="D426" t="s">
        <v>69</v>
      </c>
      <c r="E426">
        <f>_xlfn.XLOOKUP(Table1[[#This Row],[Location]],'Location analysis'!A:A,'Location analysis'!B:B)</f>
        <v>40.435699999999997</v>
      </c>
      <c r="F426">
        <f>_xlfn.XLOOKUP(Table1[[#This Row],[Location]],'Location analysis'!A:A,'Location analysis'!C:C)</f>
        <v>-74.125200000000007</v>
      </c>
      <c r="G426" t="s">
        <v>70</v>
      </c>
      <c r="H426" t="s">
        <v>34</v>
      </c>
      <c r="I426">
        <v>14624270425</v>
      </c>
      <c r="J426" t="s">
        <v>273</v>
      </c>
      <c r="K426" t="s">
        <v>36</v>
      </c>
      <c r="L426">
        <v>146</v>
      </c>
      <c r="M426">
        <v>3</v>
      </c>
      <c r="N426">
        <v>1</v>
      </c>
      <c r="O426">
        <v>146</v>
      </c>
      <c r="P426">
        <v>3</v>
      </c>
      <c r="Q426">
        <v>1</v>
      </c>
      <c r="R426">
        <v>3</v>
      </c>
      <c r="S426">
        <v>6</v>
      </c>
      <c r="T426" s="1">
        <v>44589</v>
      </c>
      <c r="U426" t="str">
        <f t="shared" si="30"/>
        <v>Monster Energy Original</v>
      </c>
      <c r="V426" t="str">
        <f t="shared" si="31"/>
        <v>Carbonated</v>
      </c>
      <c r="W426" t="s">
        <v>34</v>
      </c>
      <c r="X426" t="b">
        <f t="shared" si="33"/>
        <v>1</v>
      </c>
      <c r="Y426">
        <f t="shared" si="32"/>
        <v>3</v>
      </c>
      <c r="Z426" s="2">
        <f t="shared" si="34"/>
        <v>2</v>
      </c>
      <c r="AA426" t="s">
        <v>70</v>
      </c>
      <c r="AD426" t="s">
        <v>132</v>
      </c>
      <c r="AE426" t="s">
        <v>274</v>
      </c>
      <c r="AF426">
        <v>2022</v>
      </c>
    </row>
    <row r="427" spans="1:32" x14ac:dyDescent="0.25">
      <c r="A427" t="s">
        <v>29</v>
      </c>
      <c r="B427" t="s">
        <v>62</v>
      </c>
      <c r="C427" t="s">
        <v>63</v>
      </c>
      <c r="D427" t="s">
        <v>64</v>
      </c>
      <c r="E427">
        <f>_xlfn.XLOOKUP(Table1[[#This Row],[Location]],'Location analysis'!A:A,'Location analysis'!B:B)</f>
        <v>40.091900000000003</v>
      </c>
      <c r="F427">
        <f>_xlfn.XLOOKUP(Table1[[#This Row],[Location]],'Location analysis'!A:A,'Location analysis'!C:C)</f>
        <v>-74.358699999999999</v>
      </c>
      <c r="G427" t="s">
        <v>156</v>
      </c>
      <c r="H427" t="s">
        <v>43</v>
      </c>
      <c r="I427">
        <v>14624598028</v>
      </c>
      <c r="J427" t="s">
        <v>273</v>
      </c>
      <c r="K427" t="s">
        <v>51</v>
      </c>
      <c r="L427">
        <v>113</v>
      </c>
      <c r="M427">
        <v>1.5</v>
      </c>
      <c r="N427">
        <v>1</v>
      </c>
      <c r="O427">
        <v>113</v>
      </c>
      <c r="P427">
        <v>1.5</v>
      </c>
      <c r="Q427">
        <v>1</v>
      </c>
      <c r="R427">
        <v>1.5</v>
      </c>
      <c r="S427">
        <v>1.5</v>
      </c>
      <c r="T427" s="1">
        <v>44589</v>
      </c>
      <c r="U427" t="str">
        <f t="shared" si="30"/>
        <v>Good Health Veggie Stix - Sea Salt</v>
      </c>
      <c r="V427" t="str">
        <f t="shared" si="31"/>
        <v>Food</v>
      </c>
      <c r="W427" t="s">
        <v>43</v>
      </c>
      <c r="X427" t="b">
        <f t="shared" si="33"/>
        <v>1</v>
      </c>
      <c r="Y427">
        <f t="shared" si="32"/>
        <v>1.5</v>
      </c>
      <c r="Z427" s="2">
        <f t="shared" si="34"/>
        <v>1</v>
      </c>
      <c r="AA427" t="s">
        <v>117</v>
      </c>
      <c r="AB427" t="s">
        <v>157</v>
      </c>
      <c r="AD427" t="s">
        <v>132</v>
      </c>
      <c r="AE427" t="s">
        <v>274</v>
      </c>
      <c r="AF427">
        <v>2022</v>
      </c>
    </row>
    <row r="428" spans="1:32" x14ac:dyDescent="0.25">
      <c r="A428" t="s">
        <v>29</v>
      </c>
      <c r="B428" t="s">
        <v>62</v>
      </c>
      <c r="C428" t="s">
        <v>63</v>
      </c>
      <c r="D428" t="s">
        <v>64</v>
      </c>
      <c r="E428">
        <f>_xlfn.XLOOKUP(Table1[[#This Row],[Location]],'Location analysis'!A:A,'Location analysis'!B:B)</f>
        <v>40.091900000000003</v>
      </c>
      <c r="F428">
        <f>_xlfn.XLOOKUP(Table1[[#This Row],[Location]],'Location analysis'!A:A,'Location analysis'!C:C)</f>
        <v>-74.358699999999999</v>
      </c>
      <c r="G428" t="s">
        <v>269</v>
      </c>
      <c r="H428" t="s">
        <v>43</v>
      </c>
      <c r="I428">
        <v>14624950559</v>
      </c>
      <c r="J428" t="s">
        <v>273</v>
      </c>
      <c r="K428" t="s">
        <v>36</v>
      </c>
      <c r="L428">
        <v>137</v>
      </c>
      <c r="M428">
        <v>2</v>
      </c>
      <c r="N428">
        <v>1</v>
      </c>
      <c r="O428">
        <v>137</v>
      </c>
      <c r="P428">
        <v>2</v>
      </c>
      <c r="Q428">
        <v>1</v>
      </c>
      <c r="R428">
        <v>2</v>
      </c>
      <c r="S428">
        <v>2</v>
      </c>
      <c r="T428" s="1">
        <v>44589</v>
      </c>
      <c r="U428" t="str">
        <f t="shared" si="30"/>
        <v>NuGo Dark Chocolate - Choc Chip</v>
      </c>
      <c r="V428" t="str">
        <f t="shared" si="31"/>
        <v>Food</v>
      </c>
      <c r="W428" t="s">
        <v>43</v>
      </c>
      <c r="X428" t="b">
        <f t="shared" si="33"/>
        <v>1</v>
      </c>
      <c r="Y428">
        <f t="shared" si="32"/>
        <v>2</v>
      </c>
      <c r="Z428" s="2">
        <f t="shared" si="34"/>
        <v>1.3333333333333333</v>
      </c>
      <c r="AA428" t="s">
        <v>270</v>
      </c>
      <c r="AB428" t="s">
        <v>271</v>
      </c>
      <c r="AD428" t="s">
        <v>132</v>
      </c>
      <c r="AE428" t="s">
        <v>274</v>
      </c>
      <c r="AF428">
        <v>2022</v>
      </c>
    </row>
    <row r="429" spans="1:32" x14ac:dyDescent="0.25">
      <c r="A429" t="s">
        <v>29</v>
      </c>
      <c r="B429" t="s">
        <v>30</v>
      </c>
      <c r="C429" t="s">
        <v>31</v>
      </c>
      <c r="D429" t="s">
        <v>32</v>
      </c>
      <c r="E429">
        <f>_xlfn.XLOOKUP(Table1[[#This Row],[Location]],'Location analysis'!A:A,'Location analysis'!B:B)</f>
        <v>40.423690999999998</v>
      </c>
      <c r="F429">
        <f>_xlfn.XLOOKUP(Table1[[#This Row],[Location]],'Location analysis'!A:A,'Location analysis'!C:C)</f>
        <v>-74.380831999999998</v>
      </c>
      <c r="G429" t="s">
        <v>70</v>
      </c>
      <c r="H429" t="s">
        <v>34</v>
      </c>
      <c r="I429">
        <v>14625014390</v>
      </c>
      <c r="J429" t="s">
        <v>273</v>
      </c>
      <c r="K429" t="s">
        <v>36</v>
      </c>
      <c r="L429">
        <v>146</v>
      </c>
      <c r="M429">
        <v>3</v>
      </c>
      <c r="N429">
        <v>1</v>
      </c>
      <c r="O429">
        <v>146</v>
      </c>
      <c r="P429">
        <v>3</v>
      </c>
      <c r="Q429">
        <v>1</v>
      </c>
      <c r="R429">
        <v>3</v>
      </c>
      <c r="S429">
        <v>3</v>
      </c>
      <c r="T429" s="1">
        <v>44589</v>
      </c>
      <c r="U429" t="str">
        <f t="shared" si="30"/>
        <v>Monster Energy Original</v>
      </c>
      <c r="V429" t="str">
        <f t="shared" si="31"/>
        <v>Carbonated</v>
      </c>
      <c r="W429" t="s">
        <v>34</v>
      </c>
      <c r="X429" t="b">
        <f t="shared" si="33"/>
        <v>1</v>
      </c>
      <c r="Y429">
        <f t="shared" si="32"/>
        <v>3</v>
      </c>
      <c r="Z429" s="2">
        <f t="shared" si="34"/>
        <v>2</v>
      </c>
      <c r="AA429" t="s">
        <v>70</v>
      </c>
      <c r="AD429" t="s">
        <v>132</v>
      </c>
      <c r="AE429" t="s">
        <v>274</v>
      </c>
      <c r="AF429">
        <v>2022</v>
      </c>
    </row>
    <row r="430" spans="1:32" x14ac:dyDescent="0.25">
      <c r="A430" t="s">
        <v>29</v>
      </c>
      <c r="B430" t="s">
        <v>67</v>
      </c>
      <c r="C430" t="s">
        <v>68</v>
      </c>
      <c r="D430" t="s">
        <v>69</v>
      </c>
      <c r="E430">
        <f>_xlfn.XLOOKUP(Table1[[#This Row],[Location]],'Location analysis'!A:A,'Location analysis'!B:B)</f>
        <v>40.435699999999997</v>
      </c>
      <c r="F430">
        <f>_xlfn.XLOOKUP(Table1[[#This Row],[Location]],'Location analysis'!A:A,'Location analysis'!C:C)</f>
        <v>-74.125200000000007</v>
      </c>
      <c r="G430" t="s">
        <v>111</v>
      </c>
      <c r="H430" t="s">
        <v>43</v>
      </c>
      <c r="I430">
        <v>14625229797</v>
      </c>
      <c r="J430" t="s">
        <v>273</v>
      </c>
      <c r="K430" t="s">
        <v>36</v>
      </c>
      <c r="L430">
        <v>133</v>
      </c>
      <c r="M430">
        <v>2</v>
      </c>
      <c r="N430">
        <v>1</v>
      </c>
      <c r="O430">
        <v>133</v>
      </c>
      <c r="P430">
        <v>2</v>
      </c>
      <c r="Q430">
        <v>1</v>
      </c>
      <c r="R430">
        <v>2</v>
      </c>
      <c r="S430">
        <v>2</v>
      </c>
      <c r="T430" s="1">
        <v>44589</v>
      </c>
      <c r="U430" t="str">
        <f t="shared" si="30"/>
        <v>Jack Links Beef Steak Original</v>
      </c>
      <c r="V430" t="str">
        <f t="shared" si="31"/>
        <v>Food</v>
      </c>
      <c r="W430" t="s">
        <v>43</v>
      </c>
      <c r="X430" t="b">
        <f t="shared" si="33"/>
        <v>1</v>
      </c>
      <c r="Y430">
        <f t="shared" si="32"/>
        <v>2</v>
      </c>
      <c r="Z430" s="2">
        <f t="shared" si="34"/>
        <v>1.3333333333333333</v>
      </c>
      <c r="AA430" t="s">
        <v>111</v>
      </c>
      <c r="AD430" t="s">
        <v>132</v>
      </c>
      <c r="AE430" t="s">
        <v>274</v>
      </c>
      <c r="AF430">
        <v>2022</v>
      </c>
    </row>
    <row r="431" spans="1:32" x14ac:dyDescent="0.25">
      <c r="A431" t="s">
        <v>29</v>
      </c>
      <c r="B431" t="s">
        <v>67</v>
      </c>
      <c r="C431" t="s">
        <v>68</v>
      </c>
      <c r="D431" t="s">
        <v>69</v>
      </c>
      <c r="E431">
        <f>_xlfn.XLOOKUP(Table1[[#This Row],[Location]],'Location analysis'!A:A,'Location analysis'!B:B)</f>
        <v>40.435699999999997</v>
      </c>
      <c r="F431">
        <f>_xlfn.XLOOKUP(Table1[[#This Row],[Location]],'Location analysis'!A:A,'Location analysis'!C:C)</f>
        <v>-74.125200000000007</v>
      </c>
      <c r="G431" t="s">
        <v>160</v>
      </c>
      <c r="H431" t="s">
        <v>49</v>
      </c>
      <c r="I431">
        <v>14625234322</v>
      </c>
      <c r="J431" t="s">
        <v>273</v>
      </c>
      <c r="K431" t="s">
        <v>36</v>
      </c>
      <c r="L431">
        <v>145</v>
      </c>
      <c r="M431">
        <v>2.5</v>
      </c>
      <c r="N431">
        <v>1</v>
      </c>
      <c r="O431">
        <v>145</v>
      </c>
      <c r="P431">
        <v>2.5</v>
      </c>
      <c r="Q431">
        <v>1</v>
      </c>
      <c r="R431">
        <v>2.5</v>
      </c>
      <c r="S431">
        <v>2.5</v>
      </c>
      <c r="T431" s="1">
        <v>44589</v>
      </c>
      <c r="U431" t="str">
        <f t="shared" si="30"/>
        <v>Snapple Diet Tea - Peach Tea</v>
      </c>
      <c r="V431" t="str">
        <f t="shared" si="31"/>
        <v>Non Carbonated</v>
      </c>
      <c r="W431" t="s">
        <v>49</v>
      </c>
      <c r="X431" t="b">
        <f t="shared" si="33"/>
        <v>1</v>
      </c>
      <c r="Y431">
        <f t="shared" si="32"/>
        <v>2.5</v>
      </c>
      <c r="Z431" s="2">
        <f t="shared" si="34"/>
        <v>1.6666666666666667</v>
      </c>
      <c r="AA431" t="s">
        <v>75</v>
      </c>
      <c r="AB431" t="s">
        <v>161</v>
      </c>
      <c r="AD431" t="s">
        <v>132</v>
      </c>
      <c r="AE431" t="s">
        <v>274</v>
      </c>
      <c r="AF431">
        <v>2022</v>
      </c>
    </row>
    <row r="432" spans="1:32" x14ac:dyDescent="0.25">
      <c r="A432" t="s">
        <v>29</v>
      </c>
      <c r="B432" t="s">
        <v>62</v>
      </c>
      <c r="C432" t="s">
        <v>63</v>
      </c>
      <c r="D432" t="s">
        <v>64</v>
      </c>
      <c r="E432">
        <f>_xlfn.XLOOKUP(Table1[[#This Row],[Location]],'Location analysis'!A:A,'Location analysis'!B:B)</f>
        <v>40.091900000000003</v>
      </c>
      <c r="F432">
        <f>_xlfn.XLOOKUP(Table1[[#This Row],[Location]],'Location analysis'!A:A,'Location analysis'!C:C)</f>
        <v>-74.358699999999999</v>
      </c>
      <c r="G432" t="s">
        <v>180</v>
      </c>
      <c r="H432" t="s">
        <v>43</v>
      </c>
      <c r="I432">
        <v>14625507306</v>
      </c>
      <c r="J432" t="s">
        <v>273</v>
      </c>
      <c r="K432" t="s">
        <v>51</v>
      </c>
      <c r="L432">
        <v>111</v>
      </c>
      <c r="M432">
        <v>1.5</v>
      </c>
      <c r="N432">
        <v>1</v>
      </c>
      <c r="O432">
        <v>111</v>
      </c>
      <c r="P432">
        <v>1.5</v>
      </c>
      <c r="Q432">
        <v>1</v>
      </c>
      <c r="R432">
        <v>1.5</v>
      </c>
      <c r="S432">
        <v>1.5</v>
      </c>
      <c r="T432" s="1">
        <v>44589</v>
      </c>
      <c r="U432" t="str">
        <f t="shared" si="30"/>
        <v>Miss Vickie's Potato Chip - Jalapeno</v>
      </c>
      <c r="V432" t="str">
        <f t="shared" si="31"/>
        <v>Food</v>
      </c>
      <c r="W432" t="s">
        <v>43</v>
      </c>
      <c r="X432" t="b">
        <f t="shared" si="33"/>
        <v>1</v>
      </c>
      <c r="Y432">
        <f t="shared" si="32"/>
        <v>1.5</v>
      </c>
      <c r="Z432" s="2">
        <f t="shared" si="34"/>
        <v>1</v>
      </c>
      <c r="AA432" t="s">
        <v>58</v>
      </c>
      <c r="AB432" t="s">
        <v>181</v>
      </c>
      <c r="AD432" t="s">
        <v>132</v>
      </c>
      <c r="AE432" t="s">
        <v>274</v>
      </c>
      <c r="AF432">
        <v>2022</v>
      </c>
    </row>
    <row r="433" spans="1:32" x14ac:dyDescent="0.25">
      <c r="A433" t="s">
        <v>29</v>
      </c>
      <c r="B433" t="s">
        <v>67</v>
      </c>
      <c r="C433" t="s">
        <v>68</v>
      </c>
      <c r="D433" t="s">
        <v>69</v>
      </c>
      <c r="E433">
        <f>_xlfn.XLOOKUP(Table1[[#This Row],[Location]],'Location analysis'!A:A,'Location analysis'!B:B)</f>
        <v>40.435699999999997</v>
      </c>
      <c r="F433">
        <f>_xlfn.XLOOKUP(Table1[[#This Row],[Location]],'Location analysis'!A:A,'Location analysis'!C:C)</f>
        <v>-74.125200000000007</v>
      </c>
      <c r="G433" t="s">
        <v>182</v>
      </c>
      <c r="H433" t="s">
        <v>34</v>
      </c>
      <c r="I433">
        <v>14625833319</v>
      </c>
      <c r="J433" t="s">
        <v>273</v>
      </c>
      <c r="K433" t="s">
        <v>51</v>
      </c>
      <c r="L433">
        <v>142</v>
      </c>
      <c r="M433">
        <v>1</v>
      </c>
      <c r="N433">
        <v>1</v>
      </c>
      <c r="O433">
        <v>142</v>
      </c>
      <c r="P433">
        <v>1</v>
      </c>
      <c r="Q433">
        <v>1</v>
      </c>
      <c r="R433">
        <v>1</v>
      </c>
      <c r="S433">
        <v>1</v>
      </c>
      <c r="T433" s="1">
        <v>44589</v>
      </c>
      <c r="U433" t="str">
        <f t="shared" si="30"/>
        <v>Coca Cola - Zero Sugar</v>
      </c>
      <c r="V433" t="str">
        <f t="shared" si="31"/>
        <v>Carbonated</v>
      </c>
      <c r="W433" t="s">
        <v>34</v>
      </c>
      <c r="X433" t="b">
        <f t="shared" si="33"/>
        <v>1</v>
      </c>
      <c r="Y433">
        <f t="shared" si="32"/>
        <v>1</v>
      </c>
      <c r="Z433" s="2">
        <f t="shared" si="34"/>
        <v>0.66666666666666663</v>
      </c>
      <c r="AA433" t="s">
        <v>183</v>
      </c>
      <c r="AB433" t="s">
        <v>184</v>
      </c>
      <c r="AD433" t="s">
        <v>132</v>
      </c>
      <c r="AE433" t="s">
        <v>274</v>
      </c>
      <c r="AF433">
        <v>2022</v>
      </c>
    </row>
    <row r="434" spans="1:32" x14ac:dyDescent="0.25">
      <c r="A434" t="s">
        <v>29</v>
      </c>
      <c r="B434" t="s">
        <v>46</v>
      </c>
      <c r="C434" t="s">
        <v>31</v>
      </c>
      <c r="D434" t="s">
        <v>47</v>
      </c>
      <c r="E434">
        <f>_xlfn.XLOOKUP(Table1[[#This Row],[Location]],'Location analysis'!A:A,'Location analysis'!B:B)</f>
        <v>40.423690999999998</v>
      </c>
      <c r="F434">
        <f>_xlfn.XLOOKUP(Table1[[#This Row],[Location]],'Location analysis'!A:A,'Location analysis'!C:C)</f>
        <v>-74.380831999999998</v>
      </c>
      <c r="G434" t="s">
        <v>156</v>
      </c>
      <c r="H434" t="s">
        <v>43</v>
      </c>
      <c r="I434">
        <v>14626179324</v>
      </c>
      <c r="J434" t="s">
        <v>273</v>
      </c>
      <c r="K434" t="s">
        <v>36</v>
      </c>
      <c r="L434">
        <v>111</v>
      </c>
      <c r="M434">
        <v>1.5</v>
      </c>
      <c r="N434">
        <v>1</v>
      </c>
      <c r="O434">
        <v>111</v>
      </c>
      <c r="P434">
        <v>1.5</v>
      </c>
      <c r="Q434">
        <v>1</v>
      </c>
      <c r="R434">
        <v>1.5</v>
      </c>
      <c r="S434">
        <v>1.5</v>
      </c>
      <c r="T434" s="1">
        <v>44589</v>
      </c>
      <c r="U434" t="str">
        <f t="shared" si="30"/>
        <v>Good Health Veggie Stix - Sea Salt</v>
      </c>
      <c r="V434" t="str">
        <f t="shared" si="31"/>
        <v>Food</v>
      </c>
      <c r="W434" t="s">
        <v>43</v>
      </c>
      <c r="X434" t="b">
        <f t="shared" si="33"/>
        <v>1</v>
      </c>
      <c r="Y434">
        <f t="shared" si="32"/>
        <v>1.5</v>
      </c>
      <c r="Z434" s="2">
        <f t="shared" si="34"/>
        <v>1</v>
      </c>
      <c r="AA434" t="s">
        <v>117</v>
      </c>
      <c r="AB434" t="s">
        <v>157</v>
      </c>
      <c r="AD434" t="s">
        <v>132</v>
      </c>
      <c r="AE434" t="s">
        <v>274</v>
      </c>
      <c r="AF434">
        <v>2022</v>
      </c>
    </row>
    <row r="435" spans="1:32" x14ac:dyDescent="0.25">
      <c r="A435" t="s">
        <v>29</v>
      </c>
      <c r="B435" t="s">
        <v>67</v>
      </c>
      <c r="C435" t="s">
        <v>68</v>
      </c>
      <c r="D435" t="s">
        <v>69</v>
      </c>
      <c r="E435">
        <f>_xlfn.XLOOKUP(Table1[[#This Row],[Location]],'Location analysis'!A:A,'Location analysis'!B:B)</f>
        <v>40.435699999999997</v>
      </c>
      <c r="F435">
        <f>_xlfn.XLOOKUP(Table1[[#This Row],[Location]],'Location analysis'!A:A,'Location analysis'!C:C)</f>
        <v>-74.125200000000007</v>
      </c>
      <c r="G435" t="s">
        <v>70</v>
      </c>
      <c r="H435" t="s">
        <v>34</v>
      </c>
      <c r="I435">
        <v>14626264303</v>
      </c>
      <c r="J435" t="s">
        <v>273</v>
      </c>
      <c r="K435" t="s">
        <v>51</v>
      </c>
      <c r="L435">
        <v>144</v>
      </c>
      <c r="M435">
        <v>3</v>
      </c>
      <c r="N435">
        <v>1</v>
      </c>
      <c r="O435">
        <v>144</v>
      </c>
      <c r="P435">
        <v>3</v>
      </c>
      <c r="Q435">
        <v>1</v>
      </c>
      <c r="R435">
        <v>3</v>
      </c>
      <c r="S435">
        <v>3</v>
      </c>
      <c r="T435" s="1">
        <v>44589</v>
      </c>
      <c r="U435" t="str">
        <f t="shared" si="30"/>
        <v>Monster Energy Original</v>
      </c>
      <c r="V435" t="str">
        <f t="shared" si="31"/>
        <v>Carbonated</v>
      </c>
      <c r="W435" t="s">
        <v>34</v>
      </c>
      <c r="X435" t="b">
        <f t="shared" si="33"/>
        <v>1</v>
      </c>
      <c r="Y435">
        <f t="shared" si="32"/>
        <v>3</v>
      </c>
      <c r="Z435" s="2">
        <f t="shared" si="34"/>
        <v>2</v>
      </c>
      <c r="AA435" t="s">
        <v>70</v>
      </c>
      <c r="AD435" t="s">
        <v>132</v>
      </c>
      <c r="AE435" t="s">
        <v>274</v>
      </c>
      <c r="AF435">
        <v>2022</v>
      </c>
    </row>
    <row r="436" spans="1:32" x14ac:dyDescent="0.25">
      <c r="A436" t="s">
        <v>29</v>
      </c>
      <c r="B436" t="s">
        <v>67</v>
      </c>
      <c r="C436" t="s">
        <v>68</v>
      </c>
      <c r="D436" t="s">
        <v>69</v>
      </c>
      <c r="E436">
        <f>_xlfn.XLOOKUP(Table1[[#This Row],[Location]],'Location analysis'!A:A,'Location analysis'!B:B)</f>
        <v>40.435699999999997</v>
      </c>
      <c r="F436">
        <f>_xlfn.XLOOKUP(Table1[[#This Row],[Location]],'Location analysis'!A:A,'Location analysis'!C:C)</f>
        <v>-74.125200000000007</v>
      </c>
      <c r="G436" t="s">
        <v>100</v>
      </c>
      <c r="H436" t="s">
        <v>43</v>
      </c>
      <c r="I436">
        <v>14626266004</v>
      </c>
      <c r="J436" t="s">
        <v>273</v>
      </c>
      <c r="K436" t="s">
        <v>51</v>
      </c>
      <c r="L436">
        <v>110</v>
      </c>
      <c r="M436">
        <v>1.5</v>
      </c>
      <c r="N436">
        <v>1</v>
      </c>
      <c r="O436">
        <v>110</v>
      </c>
      <c r="P436">
        <v>1.5</v>
      </c>
      <c r="Q436">
        <v>1</v>
      </c>
      <c r="R436">
        <v>1.5</v>
      </c>
      <c r="S436">
        <v>1.5</v>
      </c>
      <c r="T436" s="1">
        <v>44589</v>
      </c>
      <c r="U436" t="str">
        <f t="shared" si="30"/>
        <v>Cheetos - Fleming Hot Crunchy</v>
      </c>
      <c r="V436" t="str">
        <f t="shared" si="31"/>
        <v>Food</v>
      </c>
      <c r="W436" t="s">
        <v>43</v>
      </c>
      <c r="X436" t="b">
        <f t="shared" si="33"/>
        <v>1</v>
      </c>
      <c r="Y436">
        <f t="shared" si="32"/>
        <v>1.5</v>
      </c>
      <c r="Z436" s="2">
        <f t="shared" si="34"/>
        <v>1</v>
      </c>
      <c r="AA436" t="s">
        <v>101</v>
      </c>
      <c r="AB436" t="s">
        <v>102</v>
      </c>
      <c r="AD436" t="s">
        <v>132</v>
      </c>
      <c r="AE436" t="s">
        <v>274</v>
      </c>
      <c r="AF436">
        <v>2022</v>
      </c>
    </row>
    <row r="437" spans="1:32" x14ac:dyDescent="0.25">
      <c r="A437" t="s">
        <v>29</v>
      </c>
      <c r="B437" t="s">
        <v>30</v>
      </c>
      <c r="C437" t="s">
        <v>31</v>
      </c>
      <c r="D437" t="s">
        <v>32</v>
      </c>
      <c r="E437">
        <f>_xlfn.XLOOKUP(Table1[[#This Row],[Location]],'Location analysis'!A:A,'Location analysis'!B:B)</f>
        <v>40.423690999999998</v>
      </c>
      <c r="F437">
        <f>_xlfn.XLOOKUP(Table1[[#This Row],[Location]],'Location analysis'!A:A,'Location analysis'!C:C)</f>
        <v>-74.380831999999998</v>
      </c>
      <c r="G437" t="s">
        <v>137</v>
      </c>
      <c r="H437" t="s">
        <v>97</v>
      </c>
      <c r="I437">
        <v>14626598098</v>
      </c>
      <c r="J437" t="s">
        <v>273</v>
      </c>
      <c r="K437" t="s">
        <v>36</v>
      </c>
      <c r="L437">
        <v>142</v>
      </c>
      <c r="M437">
        <v>1.5</v>
      </c>
      <c r="N437">
        <v>2</v>
      </c>
      <c r="O437">
        <v>142</v>
      </c>
      <c r="P437">
        <v>1.5</v>
      </c>
      <c r="Q437">
        <v>2</v>
      </c>
      <c r="R437">
        <v>3</v>
      </c>
      <c r="S437">
        <v>3</v>
      </c>
      <c r="T437" s="1">
        <v>44589</v>
      </c>
      <c r="U437" t="str">
        <f t="shared" si="30"/>
        <v>Poland Springs Water</v>
      </c>
      <c r="V437" t="str">
        <f t="shared" si="31"/>
        <v>Water</v>
      </c>
      <c r="W437" t="s">
        <v>97</v>
      </c>
      <c r="X437" t="b">
        <f t="shared" si="33"/>
        <v>1</v>
      </c>
      <c r="Y437">
        <f t="shared" si="32"/>
        <v>1.5</v>
      </c>
      <c r="Z437" s="2">
        <f t="shared" si="34"/>
        <v>1</v>
      </c>
      <c r="AA437" t="s">
        <v>137</v>
      </c>
      <c r="AD437" t="s">
        <v>132</v>
      </c>
      <c r="AE437" t="s">
        <v>274</v>
      </c>
      <c r="AF437">
        <v>2022</v>
      </c>
    </row>
    <row r="438" spans="1:32" x14ac:dyDescent="0.25">
      <c r="A438" t="s">
        <v>29</v>
      </c>
      <c r="B438" t="s">
        <v>46</v>
      </c>
      <c r="C438" t="s">
        <v>31</v>
      </c>
      <c r="D438" t="s">
        <v>47</v>
      </c>
      <c r="E438">
        <f>_xlfn.XLOOKUP(Table1[[#This Row],[Location]],'Location analysis'!A:A,'Location analysis'!B:B)</f>
        <v>40.423690999999998</v>
      </c>
      <c r="F438">
        <f>_xlfn.XLOOKUP(Table1[[#This Row],[Location]],'Location analysis'!A:A,'Location analysis'!C:C)</f>
        <v>-74.380831999999998</v>
      </c>
      <c r="G438" t="s">
        <v>81</v>
      </c>
      <c r="H438" t="s">
        <v>43</v>
      </c>
      <c r="I438">
        <v>14626807509</v>
      </c>
      <c r="J438" t="s">
        <v>273</v>
      </c>
      <c r="K438" t="s">
        <v>51</v>
      </c>
      <c r="L438">
        <v>130</v>
      </c>
      <c r="M438">
        <v>2</v>
      </c>
      <c r="N438">
        <v>1</v>
      </c>
      <c r="O438">
        <v>130</v>
      </c>
      <c r="P438">
        <v>2</v>
      </c>
      <c r="Q438">
        <v>1</v>
      </c>
      <c r="R438">
        <v>2</v>
      </c>
      <c r="S438">
        <v>2</v>
      </c>
      <c r="T438" s="1">
        <v>44589</v>
      </c>
      <c r="U438" t="str">
        <f t="shared" si="30"/>
        <v>KitKat - Crisp Wafers</v>
      </c>
      <c r="V438" t="str">
        <f t="shared" si="31"/>
        <v>Food</v>
      </c>
      <c r="W438" t="s">
        <v>43</v>
      </c>
      <c r="X438" t="b">
        <f t="shared" si="33"/>
        <v>1</v>
      </c>
      <c r="Y438">
        <f t="shared" si="32"/>
        <v>2</v>
      </c>
      <c r="Z438" s="2">
        <f t="shared" si="34"/>
        <v>1.3333333333333333</v>
      </c>
      <c r="AA438" t="s">
        <v>82</v>
      </c>
      <c r="AB438" t="s">
        <v>83</v>
      </c>
      <c r="AD438" t="s">
        <v>132</v>
      </c>
      <c r="AE438" t="s">
        <v>274</v>
      </c>
      <c r="AF438">
        <v>2022</v>
      </c>
    </row>
    <row r="439" spans="1:32" x14ac:dyDescent="0.25">
      <c r="A439" t="s">
        <v>29</v>
      </c>
      <c r="B439" t="s">
        <v>67</v>
      </c>
      <c r="C439" t="s">
        <v>68</v>
      </c>
      <c r="D439" t="s">
        <v>69</v>
      </c>
      <c r="E439">
        <f>_xlfn.XLOOKUP(Table1[[#This Row],[Location]],'Location analysis'!A:A,'Location analysis'!B:B)</f>
        <v>40.435699999999997</v>
      </c>
      <c r="F439">
        <f>_xlfn.XLOOKUP(Table1[[#This Row],[Location]],'Location analysis'!A:A,'Location analysis'!C:C)</f>
        <v>-74.125200000000007</v>
      </c>
      <c r="G439" t="s">
        <v>259</v>
      </c>
      <c r="H439" t="s">
        <v>34</v>
      </c>
      <c r="I439">
        <v>14626898494</v>
      </c>
      <c r="J439" t="s">
        <v>273</v>
      </c>
      <c r="K439" t="s">
        <v>51</v>
      </c>
      <c r="L439">
        <v>140</v>
      </c>
      <c r="M439">
        <v>1</v>
      </c>
      <c r="N439">
        <v>1</v>
      </c>
      <c r="O439">
        <v>140</v>
      </c>
      <c r="P439">
        <v>1</v>
      </c>
      <c r="Q439">
        <v>1</v>
      </c>
      <c r="R439">
        <v>1</v>
      </c>
      <c r="S439">
        <v>1</v>
      </c>
      <c r="T439" s="1">
        <v>44589</v>
      </c>
      <c r="U439" t="str">
        <f t="shared" si="30"/>
        <v>Sunkist Soda - Orange</v>
      </c>
      <c r="V439" t="str">
        <f t="shared" si="31"/>
        <v>Carbonated</v>
      </c>
      <c r="W439" t="s">
        <v>34</v>
      </c>
      <c r="X439" t="b">
        <f t="shared" si="33"/>
        <v>1</v>
      </c>
      <c r="Y439">
        <f t="shared" si="32"/>
        <v>1</v>
      </c>
      <c r="Z439" s="2">
        <f t="shared" si="34"/>
        <v>0.66666666666666663</v>
      </c>
      <c r="AA439" t="s">
        <v>260</v>
      </c>
      <c r="AB439" t="s">
        <v>261</v>
      </c>
      <c r="AD439" t="s">
        <v>132</v>
      </c>
      <c r="AE439" t="s">
        <v>274</v>
      </c>
      <c r="AF439">
        <v>2022</v>
      </c>
    </row>
    <row r="440" spans="1:32" x14ac:dyDescent="0.25">
      <c r="A440" t="s">
        <v>29</v>
      </c>
      <c r="B440" t="s">
        <v>67</v>
      </c>
      <c r="C440" t="s">
        <v>68</v>
      </c>
      <c r="D440" t="s">
        <v>69</v>
      </c>
      <c r="E440">
        <f>_xlfn.XLOOKUP(Table1[[#This Row],[Location]],'Location analysis'!A:A,'Location analysis'!B:B)</f>
        <v>40.435699999999997</v>
      </c>
      <c r="F440">
        <f>_xlfn.XLOOKUP(Table1[[#This Row],[Location]],'Location analysis'!A:A,'Location analysis'!C:C)</f>
        <v>-74.125200000000007</v>
      </c>
      <c r="G440" t="s">
        <v>182</v>
      </c>
      <c r="H440" t="s">
        <v>34</v>
      </c>
      <c r="I440">
        <v>14626933609</v>
      </c>
      <c r="J440" t="s">
        <v>273</v>
      </c>
      <c r="K440" t="s">
        <v>51</v>
      </c>
      <c r="L440">
        <v>141</v>
      </c>
      <c r="M440">
        <v>1</v>
      </c>
      <c r="N440">
        <v>1</v>
      </c>
      <c r="O440">
        <v>141</v>
      </c>
      <c r="P440">
        <v>1</v>
      </c>
      <c r="Q440">
        <v>1</v>
      </c>
      <c r="R440">
        <v>1</v>
      </c>
      <c r="S440">
        <v>1</v>
      </c>
      <c r="T440" s="1">
        <v>44589</v>
      </c>
      <c r="U440" t="str">
        <f t="shared" si="30"/>
        <v>Coca Cola - Zero Sugar</v>
      </c>
      <c r="V440" t="str">
        <f t="shared" si="31"/>
        <v>Carbonated</v>
      </c>
      <c r="W440" t="s">
        <v>34</v>
      </c>
      <c r="X440" t="b">
        <f t="shared" si="33"/>
        <v>1</v>
      </c>
      <c r="Y440">
        <f t="shared" si="32"/>
        <v>1</v>
      </c>
      <c r="Z440" s="2">
        <f t="shared" si="34"/>
        <v>0.66666666666666663</v>
      </c>
      <c r="AA440" t="s">
        <v>183</v>
      </c>
      <c r="AB440" t="s">
        <v>184</v>
      </c>
      <c r="AD440" t="s">
        <v>132</v>
      </c>
      <c r="AE440" t="s">
        <v>274</v>
      </c>
      <c r="AF440">
        <v>2022</v>
      </c>
    </row>
    <row r="441" spans="1:32" x14ac:dyDescent="0.25">
      <c r="A441" t="s">
        <v>29</v>
      </c>
      <c r="B441" t="s">
        <v>67</v>
      </c>
      <c r="C441" t="s">
        <v>68</v>
      </c>
      <c r="D441" t="s">
        <v>69</v>
      </c>
      <c r="E441">
        <f>_xlfn.XLOOKUP(Table1[[#This Row],[Location]],'Location analysis'!A:A,'Location analysis'!B:B)</f>
        <v>40.435699999999997</v>
      </c>
      <c r="F441">
        <f>_xlfn.XLOOKUP(Table1[[#This Row],[Location]],'Location analysis'!A:A,'Location analysis'!C:C)</f>
        <v>-74.125200000000007</v>
      </c>
      <c r="G441" t="s">
        <v>70</v>
      </c>
      <c r="H441" t="s">
        <v>34</v>
      </c>
      <c r="I441">
        <v>14627245237</v>
      </c>
      <c r="J441" t="s">
        <v>273</v>
      </c>
      <c r="K441" t="s">
        <v>36</v>
      </c>
      <c r="L441">
        <v>144</v>
      </c>
      <c r="M441">
        <v>3</v>
      </c>
      <c r="N441">
        <v>1</v>
      </c>
      <c r="O441">
        <v>144</v>
      </c>
      <c r="P441">
        <v>3</v>
      </c>
      <c r="Q441">
        <v>1</v>
      </c>
      <c r="R441">
        <v>3</v>
      </c>
      <c r="S441">
        <v>3</v>
      </c>
      <c r="T441" s="1">
        <v>44589</v>
      </c>
      <c r="U441" t="str">
        <f t="shared" si="30"/>
        <v>Monster Energy Original</v>
      </c>
      <c r="V441" t="str">
        <f t="shared" si="31"/>
        <v>Carbonated</v>
      </c>
      <c r="W441" t="s">
        <v>34</v>
      </c>
      <c r="X441" t="b">
        <f t="shared" si="33"/>
        <v>1</v>
      </c>
      <c r="Y441">
        <f t="shared" si="32"/>
        <v>3</v>
      </c>
      <c r="Z441" s="2">
        <f t="shared" si="34"/>
        <v>2</v>
      </c>
      <c r="AA441" t="s">
        <v>70</v>
      </c>
      <c r="AD441" t="s">
        <v>132</v>
      </c>
      <c r="AE441" t="s">
        <v>274</v>
      </c>
      <c r="AF441">
        <v>2022</v>
      </c>
    </row>
    <row r="442" spans="1:32" x14ac:dyDescent="0.25">
      <c r="A442" t="s">
        <v>29</v>
      </c>
      <c r="B442" t="s">
        <v>67</v>
      </c>
      <c r="C442" t="s">
        <v>68</v>
      </c>
      <c r="D442" t="s">
        <v>69</v>
      </c>
      <c r="E442">
        <f>_xlfn.XLOOKUP(Table1[[#This Row],[Location]],'Location analysis'!A:A,'Location analysis'!B:B)</f>
        <v>40.435699999999997</v>
      </c>
      <c r="F442">
        <f>_xlfn.XLOOKUP(Table1[[#This Row],[Location]],'Location analysis'!A:A,'Location analysis'!C:C)</f>
        <v>-74.125200000000007</v>
      </c>
      <c r="G442" t="s">
        <v>182</v>
      </c>
      <c r="H442" t="s">
        <v>34</v>
      </c>
      <c r="I442">
        <v>14627311015</v>
      </c>
      <c r="J442" t="s">
        <v>273</v>
      </c>
      <c r="K442" t="s">
        <v>51</v>
      </c>
      <c r="L442">
        <v>141</v>
      </c>
      <c r="M442">
        <v>1</v>
      </c>
      <c r="N442">
        <v>1</v>
      </c>
      <c r="O442">
        <v>141</v>
      </c>
      <c r="P442">
        <v>1</v>
      </c>
      <c r="Q442">
        <v>1</v>
      </c>
      <c r="R442">
        <v>1</v>
      </c>
      <c r="S442">
        <v>1</v>
      </c>
      <c r="T442" s="1">
        <v>44589</v>
      </c>
      <c r="U442" t="str">
        <f t="shared" si="30"/>
        <v>Coca Cola - Zero Sugar</v>
      </c>
      <c r="V442" t="str">
        <f t="shared" si="31"/>
        <v>Carbonated</v>
      </c>
      <c r="W442" t="s">
        <v>34</v>
      </c>
      <c r="X442" t="b">
        <f t="shared" si="33"/>
        <v>1</v>
      </c>
      <c r="Y442">
        <f t="shared" si="32"/>
        <v>1</v>
      </c>
      <c r="Z442" s="2">
        <f t="shared" si="34"/>
        <v>0.66666666666666663</v>
      </c>
      <c r="AA442" t="s">
        <v>183</v>
      </c>
      <c r="AB442" t="s">
        <v>184</v>
      </c>
      <c r="AD442" t="s">
        <v>132</v>
      </c>
      <c r="AE442" t="s">
        <v>274</v>
      </c>
      <c r="AF442">
        <v>2022</v>
      </c>
    </row>
    <row r="443" spans="1:32" x14ac:dyDescent="0.25">
      <c r="A443" t="s">
        <v>29</v>
      </c>
      <c r="B443" t="s">
        <v>67</v>
      </c>
      <c r="C443" t="s">
        <v>68</v>
      </c>
      <c r="D443" t="s">
        <v>69</v>
      </c>
      <c r="E443">
        <f>_xlfn.XLOOKUP(Table1[[#This Row],[Location]],'Location analysis'!A:A,'Location analysis'!B:B)</f>
        <v>40.435699999999997</v>
      </c>
      <c r="F443">
        <f>_xlfn.XLOOKUP(Table1[[#This Row],[Location]],'Location analysis'!A:A,'Location analysis'!C:C)</f>
        <v>-74.125200000000007</v>
      </c>
      <c r="G443" t="s">
        <v>182</v>
      </c>
      <c r="H443" t="s">
        <v>34</v>
      </c>
      <c r="I443">
        <v>14627325633</v>
      </c>
      <c r="J443" t="s">
        <v>273</v>
      </c>
      <c r="K443" t="s">
        <v>51</v>
      </c>
      <c r="L443">
        <v>141</v>
      </c>
      <c r="M443">
        <v>1</v>
      </c>
      <c r="N443">
        <v>1</v>
      </c>
      <c r="O443">
        <v>141</v>
      </c>
      <c r="P443">
        <v>1</v>
      </c>
      <c r="Q443">
        <v>1</v>
      </c>
      <c r="R443">
        <v>1</v>
      </c>
      <c r="S443">
        <v>1</v>
      </c>
      <c r="T443" s="1">
        <v>44589</v>
      </c>
      <c r="U443" t="str">
        <f t="shared" si="30"/>
        <v>Coca Cola - Zero Sugar</v>
      </c>
      <c r="V443" t="str">
        <f t="shared" si="31"/>
        <v>Carbonated</v>
      </c>
      <c r="W443" t="s">
        <v>34</v>
      </c>
      <c r="X443" t="b">
        <f t="shared" si="33"/>
        <v>1</v>
      </c>
      <c r="Y443">
        <f t="shared" si="32"/>
        <v>1</v>
      </c>
      <c r="Z443" s="2">
        <f t="shared" si="34"/>
        <v>0.66666666666666663</v>
      </c>
      <c r="AA443" t="s">
        <v>183</v>
      </c>
      <c r="AB443" t="s">
        <v>184</v>
      </c>
      <c r="AD443" t="s">
        <v>132</v>
      </c>
      <c r="AE443" t="s">
        <v>274</v>
      </c>
      <c r="AF443">
        <v>2022</v>
      </c>
    </row>
    <row r="444" spans="1:32" x14ac:dyDescent="0.25">
      <c r="A444" t="s">
        <v>29</v>
      </c>
      <c r="B444" t="s">
        <v>67</v>
      </c>
      <c r="C444" t="s">
        <v>68</v>
      </c>
      <c r="D444" t="s">
        <v>69</v>
      </c>
      <c r="E444">
        <f>_xlfn.XLOOKUP(Table1[[#This Row],[Location]],'Location analysis'!A:A,'Location analysis'!B:B)</f>
        <v>40.435699999999997</v>
      </c>
      <c r="F444">
        <f>_xlfn.XLOOKUP(Table1[[#This Row],[Location]],'Location analysis'!A:A,'Location analysis'!C:C)</f>
        <v>-74.125200000000007</v>
      </c>
      <c r="G444" t="s">
        <v>70</v>
      </c>
      <c r="H444" t="s">
        <v>34</v>
      </c>
      <c r="I444">
        <v>14627444378</v>
      </c>
      <c r="J444" t="s">
        <v>273</v>
      </c>
      <c r="K444" t="s">
        <v>51</v>
      </c>
      <c r="L444">
        <v>144</v>
      </c>
      <c r="M444">
        <v>3</v>
      </c>
      <c r="N444">
        <v>1</v>
      </c>
      <c r="O444">
        <v>144</v>
      </c>
      <c r="P444">
        <v>3</v>
      </c>
      <c r="Q444">
        <v>1</v>
      </c>
      <c r="R444">
        <v>3</v>
      </c>
      <c r="S444">
        <v>3</v>
      </c>
      <c r="T444" s="1">
        <v>44589</v>
      </c>
      <c r="U444" t="str">
        <f t="shared" si="30"/>
        <v>Monster Energy Original</v>
      </c>
      <c r="V444" t="str">
        <f t="shared" si="31"/>
        <v>Carbonated</v>
      </c>
      <c r="W444" t="s">
        <v>34</v>
      </c>
      <c r="X444" t="b">
        <f t="shared" si="33"/>
        <v>1</v>
      </c>
      <c r="Y444">
        <f t="shared" si="32"/>
        <v>3</v>
      </c>
      <c r="Z444" s="2">
        <f t="shared" si="34"/>
        <v>2</v>
      </c>
      <c r="AA444" t="s">
        <v>70</v>
      </c>
      <c r="AD444" t="s">
        <v>132</v>
      </c>
      <c r="AE444" t="s">
        <v>274</v>
      </c>
      <c r="AF444">
        <v>2022</v>
      </c>
    </row>
    <row r="445" spans="1:32" x14ac:dyDescent="0.25">
      <c r="A445" t="s">
        <v>29</v>
      </c>
      <c r="B445" t="s">
        <v>67</v>
      </c>
      <c r="C445" t="s">
        <v>68</v>
      </c>
      <c r="D445" t="s">
        <v>69</v>
      </c>
      <c r="E445">
        <f>_xlfn.XLOOKUP(Table1[[#This Row],[Location]],'Location analysis'!A:A,'Location analysis'!B:B)</f>
        <v>40.435699999999997</v>
      </c>
      <c r="F445">
        <f>_xlfn.XLOOKUP(Table1[[#This Row],[Location]],'Location analysis'!A:A,'Location analysis'!C:C)</f>
        <v>-74.125200000000007</v>
      </c>
      <c r="G445" t="s">
        <v>70</v>
      </c>
      <c r="H445" t="s">
        <v>34</v>
      </c>
      <c r="I445">
        <v>14627622462</v>
      </c>
      <c r="J445" t="s">
        <v>276</v>
      </c>
      <c r="K445" t="s">
        <v>51</v>
      </c>
      <c r="L445">
        <v>144</v>
      </c>
      <c r="M445">
        <v>3</v>
      </c>
      <c r="N445">
        <v>1</v>
      </c>
      <c r="O445">
        <v>144</v>
      </c>
      <c r="P445">
        <v>3</v>
      </c>
      <c r="Q445">
        <v>1</v>
      </c>
      <c r="R445">
        <v>3</v>
      </c>
      <c r="S445">
        <v>3</v>
      </c>
      <c r="T445" s="1">
        <v>44589</v>
      </c>
      <c r="U445" t="str">
        <f t="shared" si="30"/>
        <v>Monster Energy Original</v>
      </c>
      <c r="V445" t="str">
        <f t="shared" si="31"/>
        <v>Carbonated</v>
      </c>
      <c r="W445" t="s">
        <v>34</v>
      </c>
      <c r="X445" t="b">
        <f t="shared" si="33"/>
        <v>1</v>
      </c>
      <c r="Y445">
        <f t="shared" si="32"/>
        <v>3</v>
      </c>
      <c r="Z445" s="2">
        <f t="shared" si="34"/>
        <v>2</v>
      </c>
      <c r="AA445" t="s">
        <v>70</v>
      </c>
      <c r="AD445" t="s">
        <v>40</v>
      </c>
      <c r="AE445" t="s">
        <v>277</v>
      </c>
      <c r="AF445">
        <v>2022</v>
      </c>
    </row>
    <row r="446" spans="1:32" x14ac:dyDescent="0.25">
      <c r="A446" t="s">
        <v>29</v>
      </c>
      <c r="B446" t="s">
        <v>67</v>
      </c>
      <c r="C446" t="s">
        <v>68</v>
      </c>
      <c r="D446" t="s">
        <v>69</v>
      </c>
      <c r="E446">
        <f>_xlfn.XLOOKUP(Table1[[#This Row],[Location]],'Location analysis'!A:A,'Location analysis'!B:B)</f>
        <v>40.435699999999997</v>
      </c>
      <c r="F446">
        <f>_xlfn.XLOOKUP(Table1[[#This Row],[Location]],'Location analysis'!A:A,'Location analysis'!C:C)</f>
        <v>-74.125200000000007</v>
      </c>
      <c r="G446" t="s">
        <v>100</v>
      </c>
      <c r="H446" t="s">
        <v>43</v>
      </c>
      <c r="I446">
        <v>14627622993</v>
      </c>
      <c r="J446" t="s">
        <v>276</v>
      </c>
      <c r="K446" t="s">
        <v>51</v>
      </c>
      <c r="L446">
        <v>110</v>
      </c>
      <c r="M446">
        <v>1.5</v>
      </c>
      <c r="N446">
        <v>1</v>
      </c>
      <c r="O446">
        <v>110</v>
      </c>
      <c r="P446">
        <v>1.5</v>
      </c>
      <c r="Q446">
        <v>1</v>
      </c>
      <c r="R446">
        <v>1.5</v>
      </c>
      <c r="S446">
        <v>1.5</v>
      </c>
      <c r="T446" s="1">
        <v>44589</v>
      </c>
      <c r="U446" t="str">
        <f t="shared" si="30"/>
        <v>Cheetos - Fleming Hot Crunchy</v>
      </c>
      <c r="V446" t="str">
        <f t="shared" si="31"/>
        <v>Food</v>
      </c>
      <c r="W446" t="s">
        <v>43</v>
      </c>
      <c r="X446" t="b">
        <f t="shared" si="33"/>
        <v>1</v>
      </c>
      <c r="Y446">
        <f t="shared" si="32"/>
        <v>1.5</v>
      </c>
      <c r="Z446" s="2">
        <f t="shared" si="34"/>
        <v>1</v>
      </c>
      <c r="AA446" t="s">
        <v>101</v>
      </c>
      <c r="AB446" t="s">
        <v>102</v>
      </c>
      <c r="AD446" t="s">
        <v>40</v>
      </c>
      <c r="AE446" t="s">
        <v>277</v>
      </c>
      <c r="AF446">
        <v>2022</v>
      </c>
    </row>
    <row r="447" spans="1:32" x14ac:dyDescent="0.25">
      <c r="A447" t="s">
        <v>29</v>
      </c>
      <c r="B447" t="s">
        <v>67</v>
      </c>
      <c r="C447" t="s">
        <v>68</v>
      </c>
      <c r="D447" t="s">
        <v>69</v>
      </c>
      <c r="E447">
        <f>_xlfn.XLOOKUP(Table1[[#This Row],[Location]],'Location analysis'!A:A,'Location analysis'!B:B)</f>
        <v>40.435699999999997</v>
      </c>
      <c r="F447">
        <f>_xlfn.XLOOKUP(Table1[[#This Row],[Location]],'Location analysis'!A:A,'Location analysis'!C:C)</f>
        <v>-74.125200000000007</v>
      </c>
      <c r="G447" t="s">
        <v>191</v>
      </c>
      <c r="H447" t="s">
        <v>43</v>
      </c>
      <c r="I447">
        <v>14627623089</v>
      </c>
      <c r="J447" t="s">
        <v>276</v>
      </c>
      <c r="K447" t="s">
        <v>51</v>
      </c>
      <c r="L447">
        <v>122</v>
      </c>
      <c r="M447">
        <v>1.25</v>
      </c>
      <c r="N447">
        <v>1</v>
      </c>
      <c r="O447">
        <v>122</v>
      </c>
      <c r="P447">
        <v>1.25</v>
      </c>
      <c r="Q447">
        <v>1</v>
      </c>
      <c r="R447">
        <v>1.25</v>
      </c>
      <c r="S447">
        <v>1.25</v>
      </c>
      <c r="T447" s="1">
        <v>44589</v>
      </c>
      <c r="U447" t="str">
        <f t="shared" si="30"/>
        <v>Ritz Bits Cheese</v>
      </c>
      <c r="V447" t="str">
        <f t="shared" si="31"/>
        <v>Food</v>
      </c>
      <c r="W447" t="s">
        <v>43</v>
      </c>
      <c r="X447" t="b">
        <f t="shared" si="33"/>
        <v>1</v>
      </c>
      <c r="Y447">
        <f t="shared" si="32"/>
        <v>1.25</v>
      </c>
      <c r="Z447" s="2">
        <f t="shared" si="34"/>
        <v>0.83333333333333337</v>
      </c>
      <c r="AA447" t="s">
        <v>191</v>
      </c>
      <c r="AD447" t="s">
        <v>40</v>
      </c>
      <c r="AE447" t="s">
        <v>277</v>
      </c>
      <c r="AF447">
        <v>2022</v>
      </c>
    </row>
    <row r="448" spans="1:32" x14ac:dyDescent="0.25">
      <c r="A448" t="s">
        <v>29</v>
      </c>
      <c r="B448" t="s">
        <v>67</v>
      </c>
      <c r="C448" t="s">
        <v>68</v>
      </c>
      <c r="D448" t="s">
        <v>69</v>
      </c>
      <c r="E448">
        <f>_xlfn.XLOOKUP(Table1[[#This Row],[Location]],'Location analysis'!A:A,'Location analysis'!B:B)</f>
        <v>40.435699999999997</v>
      </c>
      <c r="F448">
        <f>_xlfn.XLOOKUP(Table1[[#This Row],[Location]],'Location analysis'!A:A,'Location analysis'!C:C)</f>
        <v>-74.125200000000007</v>
      </c>
      <c r="G448" t="s">
        <v>191</v>
      </c>
      <c r="H448" t="s">
        <v>43</v>
      </c>
      <c r="I448">
        <v>14627626664</v>
      </c>
      <c r="J448" t="s">
        <v>276</v>
      </c>
      <c r="K448" t="s">
        <v>51</v>
      </c>
      <c r="L448">
        <v>122</v>
      </c>
      <c r="M448">
        <v>1.25</v>
      </c>
      <c r="N448">
        <v>1</v>
      </c>
      <c r="O448">
        <v>122</v>
      </c>
      <c r="P448">
        <v>1.25</v>
      </c>
      <c r="Q448">
        <v>1</v>
      </c>
      <c r="R448">
        <v>1.25</v>
      </c>
      <c r="S448">
        <v>1.25</v>
      </c>
      <c r="T448" s="1">
        <v>44589</v>
      </c>
      <c r="U448" t="str">
        <f t="shared" si="30"/>
        <v>Ritz Bits Cheese</v>
      </c>
      <c r="V448" t="str">
        <f t="shared" si="31"/>
        <v>Food</v>
      </c>
      <c r="W448" t="s">
        <v>43</v>
      </c>
      <c r="X448" t="b">
        <f t="shared" si="33"/>
        <v>1</v>
      </c>
      <c r="Y448">
        <f t="shared" si="32"/>
        <v>1.25</v>
      </c>
      <c r="Z448" s="2">
        <f t="shared" si="34"/>
        <v>0.83333333333333337</v>
      </c>
      <c r="AA448" t="s">
        <v>191</v>
      </c>
      <c r="AD448" t="s">
        <v>40</v>
      </c>
      <c r="AE448" t="s">
        <v>277</v>
      </c>
      <c r="AF448">
        <v>2022</v>
      </c>
    </row>
    <row r="449" spans="1:32" x14ac:dyDescent="0.25">
      <c r="A449" t="s">
        <v>29</v>
      </c>
      <c r="B449" t="s">
        <v>67</v>
      </c>
      <c r="C449" t="s">
        <v>68</v>
      </c>
      <c r="D449" t="s">
        <v>69</v>
      </c>
      <c r="E449">
        <f>_xlfn.XLOOKUP(Table1[[#This Row],[Location]],'Location analysis'!A:A,'Location analysis'!B:B)</f>
        <v>40.435699999999997</v>
      </c>
      <c r="F449">
        <f>_xlfn.XLOOKUP(Table1[[#This Row],[Location]],'Location analysis'!A:A,'Location analysis'!C:C)</f>
        <v>-74.125200000000007</v>
      </c>
      <c r="G449" t="s">
        <v>74</v>
      </c>
      <c r="H449" t="s">
        <v>49</v>
      </c>
      <c r="I449">
        <v>14628029621</v>
      </c>
      <c r="J449" t="s">
        <v>276</v>
      </c>
      <c r="K449" t="s">
        <v>36</v>
      </c>
      <c r="L449">
        <v>143</v>
      </c>
      <c r="M449">
        <v>2.5</v>
      </c>
      <c r="N449">
        <v>1</v>
      </c>
      <c r="O449">
        <v>143</v>
      </c>
      <c r="P449">
        <v>2.5</v>
      </c>
      <c r="Q449">
        <v>1</v>
      </c>
      <c r="R449">
        <v>2.5</v>
      </c>
      <c r="S449">
        <v>2.5</v>
      </c>
      <c r="T449" s="1">
        <v>44590</v>
      </c>
      <c r="U449" t="str">
        <f t="shared" si="30"/>
        <v>Snapple Diet Tea - Lemon</v>
      </c>
      <c r="V449" t="str">
        <f t="shared" si="31"/>
        <v>Non Carbonated</v>
      </c>
      <c r="W449" t="s">
        <v>49</v>
      </c>
      <c r="X449" t="b">
        <f t="shared" si="33"/>
        <v>1</v>
      </c>
      <c r="Y449">
        <f t="shared" si="32"/>
        <v>2.5</v>
      </c>
      <c r="Z449" s="2">
        <f t="shared" si="34"/>
        <v>1.6666666666666667</v>
      </c>
      <c r="AA449" t="s">
        <v>75</v>
      </c>
      <c r="AB449" t="s">
        <v>76</v>
      </c>
      <c r="AD449" t="s">
        <v>40</v>
      </c>
      <c r="AE449" t="s">
        <v>277</v>
      </c>
      <c r="AF449">
        <v>2022</v>
      </c>
    </row>
    <row r="450" spans="1:32" x14ac:dyDescent="0.25">
      <c r="A450" t="s">
        <v>29</v>
      </c>
      <c r="B450" t="s">
        <v>30</v>
      </c>
      <c r="C450" t="s">
        <v>31</v>
      </c>
      <c r="D450" t="s">
        <v>32</v>
      </c>
      <c r="E450">
        <f>_xlfn.XLOOKUP(Table1[[#This Row],[Location]],'Location analysis'!A:A,'Location analysis'!B:B)</f>
        <v>40.423690999999998</v>
      </c>
      <c r="F450">
        <f>_xlfn.XLOOKUP(Table1[[#This Row],[Location]],'Location analysis'!A:A,'Location analysis'!C:C)</f>
        <v>-74.380831999999998</v>
      </c>
      <c r="G450" t="s">
        <v>137</v>
      </c>
      <c r="H450" t="s">
        <v>97</v>
      </c>
      <c r="I450">
        <v>14631255630</v>
      </c>
      <c r="J450" t="s">
        <v>278</v>
      </c>
      <c r="K450" t="s">
        <v>36</v>
      </c>
      <c r="L450">
        <v>142</v>
      </c>
      <c r="M450">
        <v>1.5</v>
      </c>
      <c r="N450">
        <v>1</v>
      </c>
      <c r="O450">
        <v>142</v>
      </c>
      <c r="P450">
        <v>1.5</v>
      </c>
      <c r="Q450">
        <v>1</v>
      </c>
      <c r="R450">
        <v>1.5</v>
      </c>
      <c r="S450">
        <v>6</v>
      </c>
      <c r="T450" s="1">
        <v>44591</v>
      </c>
      <c r="U450" t="str">
        <f t="shared" ref="U450:U513" si="35">IF(G450="","Cell is Blank - Dis-regard",G450)</f>
        <v>Poland Springs Water</v>
      </c>
      <c r="V450" t="str">
        <f t="shared" ref="V450:V513" si="36">IF(H450="","Cell is Blank - Dis-regard",H450)</f>
        <v>Water</v>
      </c>
      <c r="W450" t="s">
        <v>97</v>
      </c>
      <c r="X450" t="b">
        <f t="shared" si="33"/>
        <v>1</v>
      </c>
      <c r="Y450">
        <f t="shared" ref="Y450:Y513" si="37">IF(X450="FALSE",M450,M450)</f>
        <v>1.5</v>
      </c>
      <c r="Z450" s="2">
        <f t="shared" si="34"/>
        <v>1</v>
      </c>
      <c r="AA450" t="s">
        <v>137</v>
      </c>
      <c r="AD450" t="s">
        <v>54</v>
      </c>
      <c r="AE450" t="s">
        <v>279</v>
      </c>
      <c r="AF450">
        <v>2022</v>
      </c>
    </row>
    <row r="451" spans="1:32" x14ac:dyDescent="0.25">
      <c r="A451" t="s">
        <v>29</v>
      </c>
      <c r="B451" t="s">
        <v>30</v>
      </c>
      <c r="C451" t="s">
        <v>31</v>
      </c>
      <c r="D451" t="s">
        <v>32</v>
      </c>
      <c r="E451">
        <f>_xlfn.XLOOKUP(Table1[[#This Row],[Location]],'Location analysis'!A:A,'Location analysis'!B:B)</f>
        <v>40.423690999999998</v>
      </c>
      <c r="F451">
        <f>_xlfn.XLOOKUP(Table1[[#This Row],[Location]],'Location analysis'!A:A,'Location analysis'!C:C)</f>
        <v>-74.380831999999998</v>
      </c>
      <c r="G451" t="s">
        <v>70</v>
      </c>
      <c r="H451" t="s">
        <v>34</v>
      </c>
      <c r="I451">
        <v>14631255630</v>
      </c>
      <c r="J451" t="s">
        <v>278</v>
      </c>
      <c r="K451" t="s">
        <v>36</v>
      </c>
      <c r="L451">
        <v>146</v>
      </c>
      <c r="M451">
        <v>3</v>
      </c>
      <c r="N451">
        <v>1</v>
      </c>
      <c r="O451">
        <v>146</v>
      </c>
      <c r="P451">
        <v>3</v>
      </c>
      <c r="Q451">
        <v>1</v>
      </c>
      <c r="R451">
        <v>3</v>
      </c>
      <c r="S451">
        <v>6</v>
      </c>
      <c r="T451" s="1">
        <v>44591</v>
      </c>
      <c r="U451" t="str">
        <f t="shared" si="35"/>
        <v>Monster Energy Original</v>
      </c>
      <c r="V451" t="str">
        <f t="shared" si="36"/>
        <v>Carbonated</v>
      </c>
      <c r="W451" t="s">
        <v>34</v>
      </c>
      <c r="X451" t="b">
        <f t="shared" ref="X451:X514" si="38">M451=P451</f>
        <v>1</v>
      </c>
      <c r="Y451">
        <f t="shared" si="37"/>
        <v>3</v>
      </c>
      <c r="Z451" s="2">
        <f t="shared" ref="Z451:Z514" si="39">Y451/1.5</f>
        <v>2</v>
      </c>
      <c r="AA451" t="s">
        <v>70</v>
      </c>
      <c r="AD451" t="s">
        <v>54</v>
      </c>
      <c r="AE451" t="s">
        <v>279</v>
      </c>
      <c r="AF451">
        <v>2022</v>
      </c>
    </row>
    <row r="452" spans="1:32" x14ac:dyDescent="0.25">
      <c r="A452" t="s">
        <v>29</v>
      </c>
      <c r="B452" t="s">
        <v>30</v>
      </c>
      <c r="C452" t="s">
        <v>31</v>
      </c>
      <c r="D452" t="s">
        <v>32</v>
      </c>
      <c r="E452">
        <f>_xlfn.XLOOKUP(Table1[[#This Row],[Location]],'Location analysis'!A:A,'Location analysis'!B:B)</f>
        <v>40.423690999999998</v>
      </c>
      <c r="F452">
        <f>_xlfn.XLOOKUP(Table1[[#This Row],[Location]],'Location analysis'!A:A,'Location analysis'!C:C)</f>
        <v>-74.380831999999998</v>
      </c>
      <c r="G452" t="s">
        <v>210</v>
      </c>
      <c r="H452" t="s">
        <v>43</v>
      </c>
      <c r="I452">
        <v>14631255630</v>
      </c>
      <c r="J452" t="s">
        <v>278</v>
      </c>
      <c r="K452" t="s">
        <v>36</v>
      </c>
      <c r="L452">
        <v>112</v>
      </c>
      <c r="M452">
        <v>1.5</v>
      </c>
      <c r="N452">
        <v>1</v>
      </c>
      <c r="O452">
        <v>112</v>
      </c>
      <c r="P452">
        <v>1.5</v>
      </c>
      <c r="Q452">
        <v>1</v>
      </c>
      <c r="R452">
        <v>1.5</v>
      </c>
      <c r="S452">
        <v>6</v>
      </c>
      <c r="T452" s="1">
        <v>44591</v>
      </c>
      <c r="U452" t="str">
        <f t="shared" si="35"/>
        <v>Lays Baked - Original</v>
      </c>
      <c r="V452" t="str">
        <f t="shared" si="36"/>
        <v>Food</v>
      </c>
      <c r="W452" t="s">
        <v>43</v>
      </c>
      <c r="X452" t="b">
        <f t="shared" si="38"/>
        <v>1</v>
      </c>
      <c r="Y452">
        <f t="shared" si="37"/>
        <v>1.5</v>
      </c>
      <c r="Z452" s="2">
        <f t="shared" si="39"/>
        <v>1</v>
      </c>
      <c r="AA452" t="s">
        <v>211</v>
      </c>
      <c r="AB452" t="s">
        <v>150</v>
      </c>
      <c r="AD452" t="s">
        <v>54</v>
      </c>
      <c r="AE452" t="s">
        <v>279</v>
      </c>
      <c r="AF452">
        <v>2022</v>
      </c>
    </row>
    <row r="453" spans="1:32" x14ac:dyDescent="0.25">
      <c r="A453" t="s">
        <v>29</v>
      </c>
      <c r="B453" t="s">
        <v>30</v>
      </c>
      <c r="C453" t="s">
        <v>31</v>
      </c>
      <c r="D453" t="s">
        <v>32</v>
      </c>
      <c r="E453">
        <f>_xlfn.XLOOKUP(Table1[[#This Row],[Location]],'Location analysis'!A:A,'Location analysis'!B:B)</f>
        <v>40.423690999999998</v>
      </c>
      <c r="F453">
        <f>_xlfn.XLOOKUP(Table1[[#This Row],[Location]],'Location analysis'!A:A,'Location analysis'!C:C)</f>
        <v>-74.380831999999998</v>
      </c>
      <c r="G453" t="s">
        <v>137</v>
      </c>
      <c r="H453" t="s">
        <v>97</v>
      </c>
      <c r="I453">
        <v>14631313975</v>
      </c>
      <c r="J453" t="s">
        <v>278</v>
      </c>
      <c r="K453" t="s">
        <v>51</v>
      </c>
      <c r="L453">
        <v>142</v>
      </c>
      <c r="M453">
        <v>1.5</v>
      </c>
      <c r="N453">
        <v>1</v>
      </c>
      <c r="O453">
        <v>142</v>
      </c>
      <c r="P453">
        <v>1.5</v>
      </c>
      <c r="Q453">
        <v>1</v>
      </c>
      <c r="R453">
        <v>1.5</v>
      </c>
      <c r="S453">
        <v>1.5</v>
      </c>
      <c r="T453" s="1">
        <v>44591</v>
      </c>
      <c r="U453" t="str">
        <f t="shared" si="35"/>
        <v>Poland Springs Water</v>
      </c>
      <c r="V453" t="str">
        <f t="shared" si="36"/>
        <v>Water</v>
      </c>
      <c r="W453" t="s">
        <v>97</v>
      </c>
      <c r="X453" t="b">
        <f t="shared" si="38"/>
        <v>1</v>
      </c>
      <c r="Y453">
        <f t="shared" si="37"/>
        <v>1.5</v>
      </c>
      <c r="Z453" s="2">
        <f t="shared" si="39"/>
        <v>1</v>
      </c>
      <c r="AA453" t="s">
        <v>137</v>
      </c>
      <c r="AD453" t="s">
        <v>54</v>
      </c>
      <c r="AE453" t="s">
        <v>279</v>
      </c>
      <c r="AF453">
        <v>2022</v>
      </c>
    </row>
    <row r="454" spans="1:32" x14ac:dyDescent="0.25">
      <c r="A454" t="s">
        <v>29</v>
      </c>
      <c r="B454" t="s">
        <v>46</v>
      </c>
      <c r="C454" t="s">
        <v>31</v>
      </c>
      <c r="D454" t="s">
        <v>47</v>
      </c>
      <c r="E454">
        <f>_xlfn.XLOOKUP(Table1[[#This Row],[Location]],'Location analysis'!A:A,'Location analysis'!B:B)</f>
        <v>40.423690999999998</v>
      </c>
      <c r="F454">
        <f>_xlfn.XLOOKUP(Table1[[#This Row],[Location]],'Location analysis'!A:A,'Location analysis'!C:C)</f>
        <v>-74.380831999999998</v>
      </c>
      <c r="G454" t="s">
        <v>280</v>
      </c>
      <c r="H454" t="s">
        <v>43</v>
      </c>
      <c r="I454">
        <v>14631362547</v>
      </c>
      <c r="J454" t="s">
        <v>278</v>
      </c>
      <c r="K454" t="s">
        <v>36</v>
      </c>
      <c r="L454">
        <v>113</v>
      </c>
      <c r="M454">
        <v>3</v>
      </c>
      <c r="N454">
        <v>1</v>
      </c>
      <c r="O454">
        <v>113</v>
      </c>
      <c r="P454">
        <v>3</v>
      </c>
      <c r="Q454">
        <v>1</v>
      </c>
      <c r="R454">
        <v>3</v>
      </c>
      <c r="S454">
        <v>3</v>
      </c>
      <c r="T454" s="1">
        <v>44591</v>
      </c>
      <c r="U454" t="str">
        <f t="shared" si="35"/>
        <v>Oberto Specialty Meats - Original</v>
      </c>
      <c r="V454" t="str">
        <f t="shared" si="36"/>
        <v>Food</v>
      </c>
      <c r="W454" t="s">
        <v>43</v>
      </c>
      <c r="X454" t="b">
        <f t="shared" si="38"/>
        <v>1</v>
      </c>
      <c r="Y454">
        <f t="shared" si="37"/>
        <v>3</v>
      </c>
      <c r="Z454" s="2">
        <f t="shared" si="39"/>
        <v>2</v>
      </c>
      <c r="AA454" t="s">
        <v>281</v>
      </c>
      <c r="AB454" t="s">
        <v>150</v>
      </c>
      <c r="AD454" t="s">
        <v>54</v>
      </c>
      <c r="AE454" t="s">
        <v>279</v>
      </c>
      <c r="AF454">
        <v>2022</v>
      </c>
    </row>
    <row r="455" spans="1:32" x14ac:dyDescent="0.25">
      <c r="A455" t="s">
        <v>29</v>
      </c>
      <c r="B455" t="s">
        <v>30</v>
      </c>
      <c r="C455" t="s">
        <v>31</v>
      </c>
      <c r="D455" t="s">
        <v>32</v>
      </c>
      <c r="E455">
        <f>_xlfn.XLOOKUP(Table1[[#This Row],[Location]],'Location analysis'!A:A,'Location analysis'!B:B)</f>
        <v>40.423690999999998</v>
      </c>
      <c r="F455">
        <f>_xlfn.XLOOKUP(Table1[[#This Row],[Location]],'Location analysis'!A:A,'Location analysis'!C:C)</f>
        <v>-74.380831999999998</v>
      </c>
      <c r="G455" t="s">
        <v>148</v>
      </c>
      <c r="H455" t="s">
        <v>49</v>
      </c>
      <c r="I455">
        <v>14631674330</v>
      </c>
      <c r="J455" t="s">
        <v>278</v>
      </c>
      <c r="K455" t="s">
        <v>51</v>
      </c>
      <c r="L455">
        <v>141</v>
      </c>
      <c r="M455">
        <v>1.5</v>
      </c>
      <c r="N455">
        <v>1</v>
      </c>
      <c r="O455">
        <v>141</v>
      </c>
      <c r="P455">
        <v>1.5</v>
      </c>
      <c r="Q455">
        <v>1</v>
      </c>
      <c r="R455">
        <v>1.5</v>
      </c>
      <c r="S455">
        <v>1.5</v>
      </c>
      <c r="T455" s="1">
        <v>44591</v>
      </c>
      <c r="U455" t="str">
        <f t="shared" si="35"/>
        <v>V8 Vegetable Juice - Original</v>
      </c>
      <c r="V455" t="str">
        <f t="shared" si="36"/>
        <v>Non Carbonated</v>
      </c>
      <c r="W455" t="s">
        <v>49</v>
      </c>
      <c r="X455" t="b">
        <f t="shared" si="38"/>
        <v>1</v>
      </c>
      <c r="Y455">
        <f t="shared" si="37"/>
        <v>1.5</v>
      </c>
      <c r="Z455" s="2">
        <f t="shared" si="39"/>
        <v>1</v>
      </c>
      <c r="AA455" t="s">
        <v>149</v>
      </c>
      <c r="AB455" t="s">
        <v>150</v>
      </c>
      <c r="AD455" t="s">
        <v>54</v>
      </c>
      <c r="AE455" t="s">
        <v>279</v>
      </c>
      <c r="AF455">
        <v>2022</v>
      </c>
    </row>
    <row r="456" spans="1:32" x14ac:dyDescent="0.25">
      <c r="A456" t="s">
        <v>29</v>
      </c>
      <c r="B456" t="s">
        <v>30</v>
      </c>
      <c r="C456" t="s">
        <v>31</v>
      </c>
      <c r="D456" t="s">
        <v>32</v>
      </c>
      <c r="E456">
        <f>_xlfn.XLOOKUP(Table1[[#This Row],[Location]],'Location analysis'!A:A,'Location analysis'!B:B)</f>
        <v>40.423690999999998</v>
      </c>
      <c r="F456">
        <f>_xlfn.XLOOKUP(Table1[[#This Row],[Location]],'Location analysis'!A:A,'Location analysis'!C:C)</f>
        <v>-74.380831999999998</v>
      </c>
      <c r="G456" t="s">
        <v>137</v>
      </c>
      <c r="H456" t="s">
        <v>97</v>
      </c>
      <c r="I456">
        <v>14631757968</v>
      </c>
      <c r="J456" t="s">
        <v>278</v>
      </c>
      <c r="K456" t="s">
        <v>51</v>
      </c>
      <c r="L456">
        <v>142</v>
      </c>
      <c r="M456">
        <v>1.5</v>
      </c>
      <c r="N456">
        <v>1</v>
      </c>
      <c r="O456">
        <v>142</v>
      </c>
      <c r="P456">
        <v>1.5</v>
      </c>
      <c r="Q456">
        <v>1</v>
      </c>
      <c r="R456">
        <v>1.5</v>
      </c>
      <c r="S456">
        <v>1.5</v>
      </c>
      <c r="T456" s="1">
        <v>44591</v>
      </c>
      <c r="U456" t="str">
        <f t="shared" si="35"/>
        <v>Poland Springs Water</v>
      </c>
      <c r="V456" t="str">
        <f t="shared" si="36"/>
        <v>Water</v>
      </c>
      <c r="W456" t="s">
        <v>97</v>
      </c>
      <c r="X456" t="b">
        <f t="shared" si="38"/>
        <v>1</v>
      </c>
      <c r="Y456">
        <f t="shared" si="37"/>
        <v>1.5</v>
      </c>
      <c r="Z456" s="2">
        <f t="shared" si="39"/>
        <v>1</v>
      </c>
      <c r="AA456" t="s">
        <v>137</v>
      </c>
      <c r="AD456" t="s">
        <v>54</v>
      </c>
      <c r="AE456" t="s">
        <v>279</v>
      </c>
      <c r="AF456">
        <v>2022</v>
      </c>
    </row>
    <row r="457" spans="1:32" x14ac:dyDescent="0.25">
      <c r="A457" t="s">
        <v>29</v>
      </c>
      <c r="B457" t="s">
        <v>46</v>
      </c>
      <c r="C457" t="s">
        <v>31</v>
      </c>
      <c r="D457" t="s">
        <v>47</v>
      </c>
      <c r="E457">
        <f>_xlfn.XLOOKUP(Table1[[#This Row],[Location]],'Location analysis'!A:A,'Location analysis'!B:B)</f>
        <v>40.423690999999998</v>
      </c>
      <c r="F457">
        <f>_xlfn.XLOOKUP(Table1[[#This Row],[Location]],'Location analysis'!A:A,'Location analysis'!C:C)</f>
        <v>-74.380831999999998</v>
      </c>
      <c r="G457" t="s">
        <v>137</v>
      </c>
      <c r="H457" t="s">
        <v>97</v>
      </c>
      <c r="I457">
        <v>14632881624</v>
      </c>
      <c r="J457" t="s">
        <v>282</v>
      </c>
      <c r="K457" t="s">
        <v>36</v>
      </c>
      <c r="L457">
        <v>144</v>
      </c>
      <c r="M457">
        <v>1.5</v>
      </c>
      <c r="N457">
        <v>3</v>
      </c>
      <c r="O457">
        <v>144</v>
      </c>
      <c r="P457">
        <v>1.5</v>
      </c>
      <c r="Q457">
        <v>3</v>
      </c>
      <c r="R457">
        <v>4.5</v>
      </c>
      <c r="S457">
        <v>4.5</v>
      </c>
      <c r="T457" s="1">
        <v>44591</v>
      </c>
      <c r="U457" t="str">
        <f t="shared" si="35"/>
        <v>Poland Springs Water</v>
      </c>
      <c r="V457" t="str">
        <f t="shared" si="36"/>
        <v>Water</v>
      </c>
      <c r="W457" t="s">
        <v>97</v>
      </c>
      <c r="X457" t="b">
        <f t="shared" si="38"/>
        <v>1</v>
      </c>
      <c r="Y457">
        <f t="shared" si="37"/>
        <v>1.5</v>
      </c>
      <c r="Z457" s="2">
        <f t="shared" si="39"/>
        <v>1</v>
      </c>
      <c r="AA457" t="s">
        <v>137</v>
      </c>
      <c r="AD457" t="s">
        <v>60</v>
      </c>
      <c r="AE457" t="s">
        <v>283</v>
      </c>
      <c r="AF457">
        <v>2022</v>
      </c>
    </row>
    <row r="458" spans="1:32" x14ac:dyDescent="0.25">
      <c r="A458" t="s">
        <v>29</v>
      </c>
      <c r="B458" t="s">
        <v>67</v>
      </c>
      <c r="C458" t="s">
        <v>68</v>
      </c>
      <c r="D458" t="s">
        <v>69</v>
      </c>
      <c r="E458">
        <f>_xlfn.XLOOKUP(Table1[[#This Row],[Location]],'Location analysis'!A:A,'Location analysis'!B:B)</f>
        <v>40.435699999999997</v>
      </c>
      <c r="F458">
        <f>_xlfn.XLOOKUP(Table1[[#This Row],[Location]],'Location analysis'!A:A,'Location analysis'!C:C)</f>
        <v>-74.125200000000007</v>
      </c>
      <c r="G458" t="s">
        <v>100</v>
      </c>
      <c r="H458" t="s">
        <v>43</v>
      </c>
      <c r="I458">
        <v>14633271391</v>
      </c>
      <c r="J458" t="s">
        <v>282</v>
      </c>
      <c r="K458" t="s">
        <v>36</v>
      </c>
      <c r="L458">
        <v>110</v>
      </c>
      <c r="M458">
        <v>1.5</v>
      </c>
      <c r="N458">
        <v>1</v>
      </c>
      <c r="O458">
        <v>110</v>
      </c>
      <c r="P458">
        <v>1.5</v>
      </c>
      <c r="Q458">
        <v>1</v>
      </c>
      <c r="R458">
        <v>1.5</v>
      </c>
      <c r="S458">
        <v>1.5</v>
      </c>
      <c r="T458" s="1">
        <v>44592</v>
      </c>
      <c r="U458" t="str">
        <f t="shared" si="35"/>
        <v>Cheetos - Fleming Hot Crunchy</v>
      </c>
      <c r="V458" t="str">
        <f t="shared" si="36"/>
        <v>Food</v>
      </c>
      <c r="W458" t="s">
        <v>43</v>
      </c>
      <c r="X458" t="b">
        <f t="shared" si="38"/>
        <v>1</v>
      </c>
      <c r="Y458">
        <f t="shared" si="37"/>
        <v>1.5</v>
      </c>
      <c r="Z458" s="2">
        <f t="shared" si="39"/>
        <v>1</v>
      </c>
      <c r="AA458" t="s">
        <v>101</v>
      </c>
      <c r="AB458" t="s">
        <v>102</v>
      </c>
      <c r="AD458" t="s">
        <v>60</v>
      </c>
      <c r="AE458" t="s">
        <v>283</v>
      </c>
      <c r="AF458">
        <v>2022</v>
      </c>
    </row>
    <row r="459" spans="1:32" x14ac:dyDescent="0.25">
      <c r="A459" t="s">
        <v>29</v>
      </c>
      <c r="B459" t="s">
        <v>67</v>
      </c>
      <c r="C459" t="s">
        <v>68</v>
      </c>
      <c r="D459" t="s">
        <v>69</v>
      </c>
      <c r="E459">
        <f>_xlfn.XLOOKUP(Table1[[#This Row],[Location]],'Location analysis'!A:A,'Location analysis'!B:B)</f>
        <v>40.435699999999997</v>
      </c>
      <c r="F459">
        <f>_xlfn.XLOOKUP(Table1[[#This Row],[Location]],'Location analysis'!A:A,'Location analysis'!C:C)</f>
        <v>-74.125200000000007</v>
      </c>
      <c r="G459" t="s">
        <v>160</v>
      </c>
      <c r="H459" t="s">
        <v>49</v>
      </c>
      <c r="I459">
        <v>14633421017</v>
      </c>
      <c r="J459" t="s">
        <v>282</v>
      </c>
      <c r="K459" t="s">
        <v>51</v>
      </c>
      <c r="L459">
        <v>145</v>
      </c>
      <c r="M459">
        <v>2.5</v>
      </c>
      <c r="N459">
        <v>1</v>
      </c>
      <c r="O459">
        <v>145</v>
      </c>
      <c r="P459">
        <v>2.5</v>
      </c>
      <c r="Q459">
        <v>1</v>
      </c>
      <c r="R459">
        <v>2.5</v>
      </c>
      <c r="S459">
        <v>2.5</v>
      </c>
      <c r="T459" s="1">
        <v>44592</v>
      </c>
      <c r="U459" t="str">
        <f t="shared" si="35"/>
        <v>Snapple Diet Tea - Peach Tea</v>
      </c>
      <c r="V459" t="str">
        <f t="shared" si="36"/>
        <v>Non Carbonated</v>
      </c>
      <c r="W459" t="s">
        <v>49</v>
      </c>
      <c r="X459" t="b">
        <f t="shared" si="38"/>
        <v>1</v>
      </c>
      <c r="Y459">
        <f t="shared" si="37"/>
        <v>2.5</v>
      </c>
      <c r="Z459" s="2">
        <f t="shared" si="39"/>
        <v>1.6666666666666667</v>
      </c>
      <c r="AA459" t="s">
        <v>75</v>
      </c>
      <c r="AB459" t="s">
        <v>161</v>
      </c>
      <c r="AD459" t="s">
        <v>60</v>
      </c>
      <c r="AE459" t="s">
        <v>283</v>
      </c>
      <c r="AF459">
        <v>2022</v>
      </c>
    </row>
    <row r="460" spans="1:32" x14ac:dyDescent="0.25">
      <c r="A460" t="s">
        <v>29</v>
      </c>
      <c r="B460" t="s">
        <v>67</v>
      </c>
      <c r="C460" t="s">
        <v>68</v>
      </c>
      <c r="D460" t="s">
        <v>69</v>
      </c>
      <c r="E460">
        <f>_xlfn.XLOOKUP(Table1[[#This Row],[Location]],'Location analysis'!A:A,'Location analysis'!B:B)</f>
        <v>40.435699999999997</v>
      </c>
      <c r="F460">
        <f>_xlfn.XLOOKUP(Table1[[#This Row],[Location]],'Location analysis'!A:A,'Location analysis'!C:C)</f>
        <v>-74.125200000000007</v>
      </c>
      <c r="G460" t="s">
        <v>160</v>
      </c>
      <c r="H460" t="s">
        <v>49</v>
      </c>
      <c r="I460">
        <v>14633422692</v>
      </c>
      <c r="J460" t="s">
        <v>282</v>
      </c>
      <c r="K460" t="s">
        <v>51</v>
      </c>
      <c r="L460">
        <v>145</v>
      </c>
      <c r="M460">
        <v>2.5</v>
      </c>
      <c r="N460">
        <v>1</v>
      </c>
      <c r="O460">
        <v>145</v>
      </c>
      <c r="P460">
        <v>2.5</v>
      </c>
      <c r="Q460">
        <v>1</v>
      </c>
      <c r="R460">
        <v>2.5</v>
      </c>
      <c r="S460">
        <v>2.5</v>
      </c>
      <c r="T460" s="1">
        <v>44592</v>
      </c>
      <c r="U460" t="str">
        <f t="shared" si="35"/>
        <v>Snapple Diet Tea - Peach Tea</v>
      </c>
      <c r="V460" t="str">
        <f t="shared" si="36"/>
        <v>Non Carbonated</v>
      </c>
      <c r="W460" t="s">
        <v>49</v>
      </c>
      <c r="X460" t="b">
        <f t="shared" si="38"/>
        <v>1</v>
      </c>
      <c r="Y460">
        <f t="shared" si="37"/>
        <v>2.5</v>
      </c>
      <c r="Z460" s="2">
        <f t="shared" si="39"/>
        <v>1.6666666666666667</v>
      </c>
      <c r="AA460" t="s">
        <v>75</v>
      </c>
      <c r="AB460" t="s">
        <v>161</v>
      </c>
      <c r="AD460" t="s">
        <v>60</v>
      </c>
      <c r="AE460" t="s">
        <v>283</v>
      </c>
      <c r="AF460">
        <v>2022</v>
      </c>
    </row>
    <row r="461" spans="1:32" x14ac:dyDescent="0.25">
      <c r="A461" t="s">
        <v>29</v>
      </c>
      <c r="B461" t="s">
        <v>67</v>
      </c>
      <c r="C461" t="s">
        <v>68</v>
      </c>
      <c r="D461" t="s">
        <v>69</v>
      </c>
      <c r="E461">
        <f>_xlfn.XLOOKUP(Table1[[#This Row],[Location]],'Location analysis'!A:A,'Location analysis'!B:B)</f>
        <v>40.435699999999997</v>
      </c>
      <c r="F461">
        <f>_xlfn.XLOOKUP(Table1[[#This Row],[Location]],'Location analysis'!A:A,'Location analysis'!C:C)</f>
        <v>-74.125200000000007</v>
      </c>
      <c r="G461" t="s">
        <v>111</v>
      </c>
      <c r="H461" t="s">
        <v>43</v>
      </c>
      <c r="I461">
        <v>14633471466</v>
      </c>
      <c r="J461" t="s">
        <v>282</v>
      </c>
      <c r="K461" t="s">
        <v>36</v>
      </c>
      <c r="L461">
        <v>133</v>
      </c>
      <c r="M461">
        <v>2</v>
      </c>
      <c r="N461">
        <v>1</v>
      </c>
      <c r="O461">
        <v>133</v>
      </c>
      <c r="P461">
        <v>2</v>
      </c>
      <c r="Q461">
        <v>1</v>
      </c>
      <c r="R461">
        <v>2</v>
      </c>
      <c r="S461">
        <v>4</v>
      </c>
      <c r="T461" s="1">
        <v>44592</v>
      </c>
      <c r="U461" t="str">
        <f t="shared" si="35"/>
        <v>Jack Links Beef Steak Original</v>
      </c>
      <c r="V461" t="str">
        <f t="shared" si="36"/>
        <v>Food</v>
      </c>
      <c r="W461" t="s">
        <v>43</v>
      </c>
      <c r="X461" t="b">
        <f t="shared" si="38"/>
        <v>1</v>
      </c>
      <c r="Y461">
        <f t="shared" si="37"/>
        <v>2</v>
      </c>
      <c r="Z461" s="2">
        <f t="shared" si="39"/>
        <v>1.3333333333333333</v>
      </c>
      <c r="AA461" t="s">
        <v>111</v>
      </c>
      <c r="AD461" t="s">
        <v>60</v>
      </c>
      <c r="AE461" t="s">
        <v>283</v>
      </c>
      <c r="AF461">
        <v>2022</v>
      </c>
    </row>
    <row r="462" spans="1:32" x14ac:dyDescent="0.25">
      <c r="A462" t="s">
        <v>29</v>
      </c>
      <c r="B462" t="s">
        <v>67</v>
      </c>
      <c r="C462" t="s">
        <v>68</v>
      </c>
      <c r="D462" t="s">
        <v>69</v>
      </c>
      <c r="E462">
        <f>_xlfn.XLOOKUP(Table1[[#This Row],[Location]],'Location analysis'!A:A,'Location analysis'!B:B)</f>
        <v>40.435699999999997</v>
      </c>
      <c r="F462">
        <f>_xlfn.XLOOKUP(Table1[[#This Row],[Location]],'Location analysis'!A:A,'Location analysis'!C:C)</f>
        <v>-74.125200000000007</v>
      </c>
      <c r="G462" t="s">
        <v>81</v>
      </c>
      <c r="H462" t="s">
        <v>43</v>
      </c>
      <c r="I462">
        <v>14633471466</v>
      </c>
      <c r="J462" t="s">
        <v>282</v>
      </c>
      <c r="K462" t="s">
        <v>36</v>
      </c>
      <c r="L462">
        <v>134</v>
      </c>
      <c r="M462">
        <v>2</v>
      </c>
      <c r="N462">
        <v>1</v>
      </c>
      <c r="O462">
        <v>134</v>
      </c>
      <c r="P462">
        <v>2</v>
      </c>
      <c r="Q462">
        <v>1</v>
      </c>
      <c r="R462">
        <v>2</v>
      </c>
      <c r="S462">
        <v>4</v>
      </c>
      <c r="T462" s="1">
        <v>44592</v>
      </c>
      <c r="U462" t="str">
        <f t="shared" si="35"/>
        <v>KitKat - Crisp Wafers</v>
      </c>
      <c r="V462" t="str">
        <f t="shared" si="36"/>
        <v>Food</v>
      </c>
      <c r="W462" t="s">
        <v>43</v>
      </c>
      <c r="X462" t="b">
        <f t="shared" si="38"/>
        <v>1</v>
      </c>
      <c r="Y462">
        <f t="shared" si="37"/>
        <v>2</v>
      </c>
      <c r="Z462" s="2">
        <f t="shared" si="39"/>
        <v>1.3333333333333333</v>
      </c>
      <c r="AA462" t="s">
        <v>82</v>
      </c>
      <c r="AB462" t="s">
        <v>83</v>
      </c>
      <c r="AD462" t="s">
        <v>60</v>
      </c>
      <c r="AE462" t="s">
        <v>283</v>
      </c>
      <c r="AF462">
        <v>2022</v>
      </c>
    </row>
    <row r="463" spans="1:32" x14ac:dyDescent="0.25">
      <c r="A463" t="s">
        <v>29</v>
      </c>
      <c r="B463" t="s">
        <v>62</v>
      </c>
      <c r="C463" t="s">
        <v>63</v>
      </c>
      <c r="D463" t="s">
        <v>64</v>
      </c>
      <c r="E463">
        <f>_xlfn.XLOOKUP(Table1[[#This Row],[Location]],'Location analysis'!A:A,'Location analysis'!B:B)</f>
        <v>40.091900000000003</v>
      </c>
      <c r="F463">
        <f>_xlfn.XLOOKUP(Table1[[#This Row],[Location]],'Location analysis'!A:A,'Location analysis'!C:C)</f>
        <v>-74.358699999999999</v>
      </c>
      <c r="G463" t="s">
        <v>197</v>
      </c>
      <c r="H463" t="s">
        <v>43</v>
      </c>
      <c r="I463">
        <v>14633614405</v>
      </c>
      <c r="J463" t="s">
        <v>282</v>
      </c>
      <c r="K463" t="s">
        <v>51</v>
      </c>
      <c r="L463">
        <v>114</v>
      </c>
      <c r="M463">
        <v>1.5</v>
      </c>
      <c r="N463">
        <v>1</v>
      </c>
      <c r="O463">
        <v>114</v>
      </c>
      <c r="P463">
        <v>1.5</v>
      </c>
      <c r="Q463">
        <v>1</v>
      </c>
      <c r="R463">
        <v>1.5</v>
      </c>
      <c r="S463">
        <v>1.5</v>
      </c>
      <c r="T463" s="1">
        <v>44592</v>
      </c>
      <c r="U463" t="str">
        <f t="shared" si="35"/>
        <v>Miss Vickie's Potato Chip - Smokehouse BBQ</v>
      </c>
      <c r="V463" t="str">
        <f t="shared" si="36"/>
        <v>Food</v>
      </c>
      <c r="W463" t="s">
        <v>43</v>
      </c>
      <c r="X463" t="b">
        <f t="shared" si="38"/>
        <v>1</v>
      </c>
      <c r="Y463">
        <f t="shared" si="37"/>
        <v>1.5</v>
      </c>
      <c r="Z463" s="2">
        <f t="shared" si="39"/>
        <v>1</v>
      </c>
      <c r="AA463" t="s">
        <v>58</v>
      </c>
      <c r="AB463" t="s">
        <v>198</v>
      </c>
      <c r="AD463" t="s">
        <v>60</v>
      </c>
      <c r="AE463" t="s">
        <v>283</v>
      </c>
      <c r="AF463">
        <v>2022</v>
      </c>
    </row>
    <row r="464" spans="1:32" x14ac:dyDescent="0.25">
      <c r="A464" t="s">
        <v>29</v>
      </c>
      <c r="B464" t="s">
        <v>62</v>
      </c>
      <c r="C464" t="s">
        <v>63</v>
      </c>
      <c r="D464" t="s">
        <v>64</v>
      </c>
      <c r="E464">
        <f>_xlfn.XLOOKUP(Table1[[#This Row],[Location]],'Location analysis'!A:A,'Location analysis'!B:B)</f>
        <v>40.091900000000003</v>
      </c>
      <c r="F464">
        <f>_xlfn.XLOOKUP(Table1[[#This Row],[Location]],'Location analysis'!A:A,'Location analysis'!C:C)</f>
        <v>-74.358699999999999</v>
      </c>
      <c r="G464" t="s">
        <v>65</v>
      </c>
      <c r="H464" t="s">
        <v>43</v>
      </c>
      <c r="I464">
        <v>14633641861</v>
      </c>
      <c r="J464" t="s">
        <v>282</v>
      </c>
      <c r="K464" t="s">
        <v>36</v>
      </c>
      <c r="L464">
        <v>110</v>
      </c>
      <c r="M464">
        <v>1.5</v>
      </c>
      <c r="N464">
        <v>1</v>
      </c>
      <c r="O464">
        <v>110</v>
      </c>
      <c r="P464">
        <v>1.5</v>
      </c>
      <c r="Q464">
        <v>1</v>
      </c>
      <c r="R464">
        <v>1.5</v>
      </c>
      <c r="S464">
        <v>1.5</v>
      </c>
      <c r="T464" s="1">
        <v>44592</v>
      </c>
      <c r="U464" t="str">
        <f t="shared" si="35"/>
        <v>Miss Vickie's Potato Chip - Lime &amp; Cracked Pe</v>
      </c>
      <c r="V464" t="str">
        <f t="shared" si="36"/>
        <v>Food</v>
      </c>
      <c r="W464" t="s">
        <v>43</v>
      </c>
      <c r="X464" t="b">
        <f t="shared" si="38"/>
        <v>1</v>
      </c>
      <c r="Y464">
        <f t="shared" si="37"/>
        <v>1.5</v>
      </c>
      <c r="Z464" s="2">
        <f t="shared" si="39"/>
        <v>1</v>
      </c>
      <c r="AA464" t="s">
        <v>58</v>
      </c>
      <c r="AB464" t="s">
        <v>66</v>
      </c>
      <c r="AD464" t="s">
        <v>60</v>
      </c>
      <c r="AE464" t="s">
        <v>283</v>
      </c>
      <c r="AF464">
        <v>2022</v>
      </c>
    </row>
    <row r="465" spans="1:32" x14ac:dyDescent="0.25">
      <c r="A465" t="s">
        <v>29</v>
      </c>
      <c r="B465" t="s">
        <v>62</v>
      </c>
      <c r="C465" t="s">
        <v>63</v>
      </c>
      <c r="D465" t="s">
        <v>64</v>
      </c>
      <c r="E465">
        <f>_xlfn.XLOOKUP(Table1[[#This Row],[Location]],'Location analysis'!A:A,'Location analysis'!B:B)</f>
        <v>40.091900000000003</v>
      </c>
      <c r="F465">
        <f>_xlfn.XLOOKUP(Table1[[#This Row],[Location]],'Location analysis'!A:A,'Location analysis'!C:C)</f>
        <v>-74.358699999999999</v>
      </c>
      <c r="G465" t="s">
        <v>74</v>
      </c>
      <c r="H465" t="s">
        <v>49</v>
      </c>
      <c r="I465">
        <v>14635120893</v>
      </c>
      <c r="J465" t="s">
        <v>282</v>
      </c>
      <c r="K465" t="s">
        <v>36</v>
      </c>
      <c r="L465">
        <v>145</v>
      </c>
      <c r="M465">
        <v>2.5</v>
      </c>
      <c r="N465">
        <v>1</v>
      </c>
      <c r="O465">
        <v>145</v>
      </c>
      <c r="P465">
        <v>2.5</v>
      </c>
      <c r="Q465">
        <v>1</v>
      </c>
      <c r="R465">
        <v>2.5</v>
      </c>
      <c r="S465">
        <v>2.5</v>
      </c>
      <c r="T465" s="1">
        <v>44592</v>
      </c>
      <c r="U465" t="str">
        <f t="shared" si="35"/>
        <v>Snapple Diet Tea - Lemon</v>
      </c>
      <c r="V465" t="str">
        <f t="shared" si="36"/>
        <v>Non Carbonated</v>
      </c>
      <c r="W465" t="s">
        <v>49</v>
      </c>
      <c r="X465" t="b">
        <f t="shared" si="38"/>
        <v>1</v>
      </c>
      <c r="Y465">
        <f t="shared" si="37"/>
        <v>2.5</v>
      </c>
      <c r="Z465" s="2">
        <f t="shared" si="39"/>
        <v>1.6666666666666667</v>
      </c>
      <c r="AA465" t="s">
        <v>75</v>
      </c>
      <c r="AB465" t="s">
        <v>76</v>
      </c>
      <c r="AD465" t="s">
        <v>60</v>
      </c>
      <c r="AE465" t="s">
        <v>283</v>
      </c>
      <c r="AF465">
        <v>2022</v>
      </c>
    </row>
    <row r="466" spans="1:32" x14ac:dyDescent="0.25">
      <c r="A466" t="s">
        <v>29</v>
      </c>
      <c r="B466" t="s">
        <v>62</v>
      </c>
      <c r="C466" t="s">
        <v>63</v>
      </c>
      <c r="D466" t="s">
        <v>64</v>
      </c>
      <c r="E466">
        <f>_xlfn.XLOOKUP(Table1[[#This Row],[Location]],'Location analysis'!A:A,'Location analysis'!B:B)</f>
        <v>40.091900000000003</v>
      </c>
      <c r="F466">
        <f>_xlfn.XLOOKUP(Table1[[#This Row],[Location]],'Location analysis'!A:A,'Location analysis'!C:C)</f>
        <v>-74.358699999999999</v>
      </c>
      <c r="G466" t="s">
        <v>112</v>
      </c>
      <c r="H466" t="s">
        <v>43</v>
      </c>
      <c r="I466">
        <v>14635554708</v>
      </c>
      <c r="J466" t="s">
        <v>282</v>
      </c>
      <c r="K466" t="s">
        <v>51</v>
      </c>
      <c r="L466">
        <v>133</v>
      </c>
      <c r="M466">
        <v>2</v>
      </c>
      <c r="N466">
        <v>1</v>
      </c>
      <c r="O466">
        <v>133</v>
      </c>
      <c r="P466">
        <v>2</v>
      </c>
      <c r="Q466">
        <v>1</v>
      </c>
      <c r="R466">
        <v>2</v>
      </c>
      <c r="S466">
        <v>2</v>
      </c>
      <c r="T466" s="1">
        <v>44592</v>
      </c>
      <c r="U466" t="str">
        <f t="shared" si="35"/>
        <v>Robert Irvine's - Fit Crunch -  Chocolate Pea</v>
      </c>
      <c r="V466" t="str">
        <f t="shared" si="36"/>
        <v>Food</v>
      </c>
      <c r="W466" t="s">
        <v>43</v>
      </c>
      <c r="X466" t="b">
        <f t="shared" si="38"/>
        <v>1</v>
      </c>
      <c r="Y466">
        <f t="shared" si="37"/>
        <v>2</v>
      </c>
      <c r="Z466" s="2">
        <f t="shared" si="39"/>
        <v>1.3333333333333333</v>
      </c>
      <c r="AA466" t="s">
        <v>113</v>
      </c>
      <c r="AB466" t="s">
        <v>114</v>
      </c>
      <c r="AC466" t="s">
        <v>115</v>
      </c>
      <c r="AD466" t="s">
        <v>60</v>
      </c>
      <c r="AE466" t="s">
        <v>283</v>
      </c>
      <c r="AF466">
        <v>2022</v>
      </c>
    </row>
    <row r="467" spans="1:32" x14ac:dyDescent="0.25">
      <c r="A467" t="s">
        <v>29</v>
      </c>
      <c r="B467" t="s">
        <v>30</v>
      </c>
      <c r="C467" t="s">
        <v>31</v>
      </c>
      <c r="D467" t="s">
        <v>32</v>
      </c>
      <c r="E467">
        <f>_xlfn.XLOOKUP(Table1[[#This Row],[Location]],'Location analysis'!A:A,'Location analysis'!B:B)</f>
        <v>40.423690999999998</v>
      </c>
      <c r="F467">
        <f>_xlfn.XLOOKUP(Table1[[#This Row],[Location]],'Location analysis'!A:A,'Location analysis'!C:C)</f>
        <v>-74.380831999999998</v>
      </c>
      <c r="G467" t="s">
        <v>185</v>
      </c>
      <c r="H467" t="s">
        <v>34</v>
      </c>
      <c r="I467">
        <v>14635941850</v>
      </c>
      <c r="J467" t="s">
        <v>282</v>
      </c>
      <c r="K467" t="s">
        <v>36</v>
      </c>
      <c r="L467">
        <v>148</v>
      </c>
      <c r="M467">
        <v>3.5</v>
      </c>
      <c r="N467">
        <v>1</v>
      </c>
      <c r="O467">
        <v>148</v>
      </c>
      <c r="P467">
        <v>3.5</v>
      </c>
      <c r="Q467">
        <v>1</v>
      </c>
      <c r="R467">
        <v>3.5</v>
      </c>
      <c r="S467">
        <v>3.5</v>
      </c>
      <c r="T467" s="1">
        <v>44592</v>
      </c>
      <c r="U467" t="str">
        <f t="shared" si="35"/>
        <v>Red Bull - Original</v>
      </c>
      <c r="V467" t="str">
        <f t="shared" si="36"/>
        <v>Carbonated</v>
      </c>
      <c r="W467" t="s">
        <v>34</v>
      </c>
      <c r="X467" t="b">
        <f t="shared" si="38"/>
        <v>1</v>
      </c>
      <c r="Y467">
        <f t="shared" si="37"/>
        <v>3.5</v>
      </c>
      <c r="Z467" s="2">
        <f t="shared" si="39"/>
        <v>2.3333333333333335</v>
      </c>
      <c r="AA467" t="s">
        <v>37</v>
      </c>
      <c r="AB467" t="s">
        <v>150</v>
      </c>
      <c r="AD467" t="s">
        <v>60</v>
      </c>
      <c r="AE467" t="s">
        <v>283</v>
      </c>
      <c r="AF467">
        <v>2022</v>
      </c>
    </row>
    <row r="468" spans="1:32" x14ac:dyDescent="0.25">
      <c r="A468" t="s">
        <v>29</v>
      </c>
      <c r="B468" t="s">
        <v>67</v>
      </c>
      <c r="C468" t="s">
        <v>68</v>
      </c>
      <c r="D468" t="s">
        <v>69</v>
      </c>
      <c r="E468">
        <f>_xlfn.XLOOKUP(Table1[[#This Row],[Location]],'Location analysis'!A:A,'Location analysis'!B:B)</f>
        <v>40.435699999999997</v>
      </c>
      <c r="F468">
        <f>_xlfn.XLOOKUP(Table1[[#This Row],[Location]],'Location analysis'!A:A,'Location analysis'!C:C)</f>
        <v>-74.125200000000007</v>
      </c>
      <c r="G468" t="s">
        <v>185</v>
      </c>
      <c r="H468" t="s">
        <v>34</v>
      </c>
      <c r="I468">
        <v>14636080658</v>
      </c>
      <c r="J468" t="s">
        <v>282</v>
      </c>
      <c r="K468" t="s">
        <v>51</v>
      </c>
      <c r="L468">
        <v>148</v>
      </c>
      <c r="M468">
        <v>3</v>
      </c>
      <c r="N468">
        <v>1</v>
      </c>
      <c r="O468">
        <v>148</v>
      </c>
      <c r="P468">
        <v>3</v>
      </c>
      <c r="Q468">
        <v>1</v>
      </c>
      <c r="R468">
        <v>3</v>
      </c>
      <c r="S468">
        <v>3</v>
      </c>
      <c r="T468" s="1">
        <v>44592</v>
      </c>
      <c r="U468" t="str">
        <f t="shared" si="35"/>
        <v>Red Bull - Original</v>
      </c>
      <c r="V468" t="str">
        <f t="shared" si="36"/>
        <v>Carbonated</v>
      </c>
      <c r="W468" t="s">
        <v>34</v>
      </c>
      <c r="X468" t="b">
        <f t="shared" si="38"/>
        <v>1</v>
      </c>
      <c r="Y468">
        <f t="shared" si="37"/>
        <v>3</v>
      </c>
      <c r="Z468" s="2">
        <f t="shared" si="39"/>
        <v>2</v>
      </c>
      <c r="AA468" t="s">
        <v>37</v>
      </c>
      <c r="AB468" t="s">
        <v>150</v>
      </c>
      <c r="AD468" t="s">
        <v>60</v>
      </c>
      <c r="AE468" t="s">
        <v>283</v>
      </c>
      <c r="AF468">
        <v>2022</v>
      </c>
    </row>
    <row r="469" spans="1:32" x14ac:dyDescent="0.25">
      <c r="A469" t="s">
        <v>29</v>
      </c>
      <c r="B469" t="s">
        <v>67</v>
      </c>
      <c r="C469" t="s">
        <v>68</v>
      </c>
      <c r="D469" t="s">
        <v>69</v>
      </c>
      <c r="E469">
        <f>_xlfn.XLOOKUP(Table1[[#This Row],[Location]],'Location analysis'!A:A,'Location analysis'!B:B)</f>
        <v>40.435699999999997</v>
      </c>
      <c r="F469">
        <f>_xlfn.XLOOKUP(Table1[[#This Row],[Location]],'Location analysis'!A:A,'Location analysis'!C:C)</f>
        <v>-74.125200000000007</v>
      </c>
      <c r="G469" t="s">
        <v>259</v>
      </c>
      <c r="H469" t="s">
        <v>34</v>
      </c>
      <c r="I469">
        <v>14636084400</v>
      </c>
      <c r="J469" t="s">
        <v>282</v>
      </c>
      <c r="K469" t="s">
        <v>51</v>
      </c>
      <c r="L469">
        <v>140</v>
      </c>
      <c r="M469">
        <v>1</v>
      </c>
      <c r="N469">
        <v>1</v>
      </c>
      <c r="O469">
        <v>140</v>
      </c>
      <c r="P469">
        <v>1</v>
      </c>
      <c r="Q469">
        <v>1</v>
      </c>
      <c r="R469">
        <v>1</v>
      </c>
      <c r="S469">
        <v>1</v>
      </c>
      <c r="T469" s="1">
        <v>44592</v>
      </c>
      <c r="U469" t="str">
        <f t="shared" si="35"/>
        <v>Sunkist Soda - Orange</v>
      </c>
      <c r="V469" t="str">
        <f t="shared" si="36"/>
        <v>Carbonated</v>
      </c>
      <c r="W469" t="s">
        <v>34</v>
      </c>
      <c r="X469" t="b">
        <f t="shared" si="38"/>
        <v>1</v>
      </c>
      <c r="Y469">
        <f t="shared" si="37"/>
        <v>1</v>
      </c>
      <c r="Z469" s="2">
        <f t="shared" si="39"/>
        <v>0.66666666666666663</v>
      </c>
      <c r="AA469" t="s">
        <v>260</v>
      </c>
      <c r="AB469" t="s">
        <v>261</v>
      </c>
      <c r="AD469" t="s">
        <v>60</v>
      </c>
      <c r="AE469" t="s">
        <v>283</v>
      </c>
      <c r="AF469">
        <v>2022</v>
      </c>
    </row>
    <row r="470" spans="1:32" x14ac:dyDescent="0.25">
      <c r="A470" t="s">
        <v>29</v>
      </c>
      <c r="B470" t="s">
        <v>67</v>
      </c>
      <c r="C470" t="s">
        <v>68</v>
      </c>
      <c r="D470" t="s">
        <v>69</v>
      </c>
      <c r="E470">
        <f>_xlfn.XLOOKUP(Table1[[#This Row],[Location]],'Location analysis'!A:A,'Location analysis'!B:B)</f>
        <v>40.435699999999997</v>
      </c>
      <c r="F470">
        <f>_xlfn.XLOOKUP(Table1[[#This Row],[Location]],'Location analysis'!A:A,'Location analysis'!C:C)</f>
        <v>-74.125200000000007</v>
      </c>
      <c r="G470" t="s">
        <v>185</v>
      </c>
      <c r="H470" t="s">
        <v>34</v>
      </c>
      <c r="I470">
        <v>14636150004</v>
      </c>
      <c r="J470" t="s">
        <v>282</v>
      </c>
      <c r="K470" t="s">
        <v>51</v>
      </c>
      <c r="L470">
        <v>148</v>
      </c>
      <c r="M470">
        <v>3</v>
      </c>
      <c r="N470">
        <v>1</v>
      </c>
      <c r="O470">
        <v>148</v>
      </c>
      <c r="P470">
        <v>3</v>
      </c>
      <c r="Q470">
        <v>1</v>
      </c>
      <c r="R470">
        <v>3</v>
      </c>
      <c r="S470">
        <v>3</v>
      </c>
      <c r="T470" s="1">
        <v>44592</v>
      </c>
      <c r="U470" t="str">
        <f t="shared" si="35"/>
        <v>Red Bull - Original</v>
      </c>
      <c r="V470" t="str">
        <f t="shared" si="36"/>
        <v>Carbonated</v>
      </c>
      <c r="W470" t="s">
        <v>34</v>
      </c>
      <c r="X470" t="b">
        <f t="shared" si="38"/>
        <v>1</v>
      </c>
      <c r="Y470">
        <f t="shared" si="37"/>
        <v>3</v>
      </c>
      <c r="Z470" s="2">
        <f t="shared" si="39"/>
        <v>2</v>
      </c>
      <c r="AA470" t="s">
        <v>37</v>
      </c>
      <c r="AB470" t="s">
        <v>150</v>
      </c>
      <c r="AD470" t="s">
        <v>60</v>
      </c>
      <c r="AE470" t="s">
        <v>283</v>
      </c>
      <c r="AF470">
        <v>2022</v>
      </c>
    </row>
    <row r="471" spans="1:32" x14ac:dyDescent="0.25">
      <c r="A471" t="s">
        <v>29</v>
      </c>
      <c r="B471" t="s">
        <v>67</v>
      </c>
      <c r="C471" t="s">
        <v>68</v>
      </c>
      <c r="D471" t="s">
        <v>69</v>
      </c>
      <c r="E471">
        <f>_xlfn.XLOOKUP(Table1[[#This Row],[Location]],'Location analysis'!A:A,'Location analysis'!B:B)</f>
        <v>40.435699999999997</v>
      </c>
      <c r="F471">
        <f>_xlfn.XLOOKUP(Table1[[#This Row],[Location]],'Location analysis'!A:A,'Location analysis'!C:C)</f>
        <v>-74.125200000000007</v>
      </c>
      <c r="G471" t="s">
        <v>81</v>
      </c>
      <c r="H471" t="s">
        <v>43</v>
      </c>
      <c r="I471">
        <v>14636151335</v>
      </c>
      <c r="J471" t="s">
        <v>282</v>
      </c>
      <c r="K471" t="s">
        <v>51</v>
      </c>
      <c r="L471">
        <v>134</v>
      </c>
      <c r="M471">
        <v>2</v>
      </c>
      <c r="N471">
        <v>1</v>
      </c>
      <c r="O471">
        <v>134</v>
      </c>
      <c r="P471">
        <v>2</v>
      </c>
      <c r="Q471">
        <v>1</v>
      </c>
      <c r="R471">
        <v>2</v>
      </c>
      <c r="S471">
        <v>2</v>
      </c>
      <c r="T471" s="1">
        <v>44592</v>
      </c>
      <c r="U471" t="str">
        <f t="shared" si="35"/>
        <v>KitKat - Crisp Wafers</v>
      </c>
      <c r="V471" t="str">
        <f t="shared" si="36"/>
        <v>Food</v>
      </c>
      <c r="W471" t="s">
        <v>43</v>
      </c>
      <c r="X471" t="b">
        <f t="shared" si="38"/>
        <v>1</v>
      </c>
      <c r="Y471">
        <f t="shared" si="37"/>
        <v>2</v>
      </c>
      <c r="Z471" s="2">
        <f t="shared" si="39"/>
        <v>1.3333333333333333</v>
      </c>
      <c r="AA471" t="s">
        <v>82</v>
      </c>
      <c r="AB471" t="s">
        <v>83</v>
      </c>
      <c r="AD471" t="s">
        <v>60</v>
      </c>
      <c r="AE471" t="s">
        <v>283</v>
      </c>
      <c r="AF471">
        <v>2022</v>
      </c>
    </row>
    <row r="472" spans="1:32" x14ac:dyDescent="0.25">
      <c r="A472" t="s">
        <v>29</v>
      </c>
      <c r="B472" t="s">
        <v>62</v>
      </c>
      <c r="C472" t="s">
        <v>63</v>
      </c>
      <c r="D472" t="s">
        <v>64</v>
      </c>
      <c r="E472">
        <f>_xlfn.XLOOKUP(Table1[[#This Row],[Location]],'Location analysis'!A:A,'Location analysis'!B:B)</f>
        <v>40.091900000000003</v>
      </c>
      <c r="F472">
        <f>_xlfn.XLOOKUP(Table1[[#This Row],[Location]],'Location analysis'!A:A,'Location analysis'!C:C)</f>
        <v>-74.358699999999999</v>
      </c>
      <c r="G472" t="s">
        <v>112</v>
      </c>
      <c r="H472" t="s">
        <v>43</v>
      </c>
      <c r="I472">
        <v>14636362770</v>
      </c>
      <c r="J472" t="s">
        <v>282</v>
      </c>
      <c r="K472" t="s">
        <v>36</v>
      </c>
      <c r="L472">
        <v>133</v>
      </c>
      <c r="M472">
        <v>2</v>
      </c>
      <c r="N472">
        <v>1</v>
      </c>
      <c r="O472">
        <v>133</v>
      </c>
      <c r="P472">
        <v>2</v>
      </c>
      <c r="Q472">
        <v>1</v>
      </c>
      <c r="R472">
        <v>2</v>
      </c>
      <c r="S472">
        <v>2</v>
      </c>
      <c r="T472" s="1">
        <v>44592</v>
      </c>
      <c r="U472" t="str">
        <f t="shared" si="35"/>
        <v>Robert Irvine's - Fit Crunch -  Chocolate Pea</v>
      </c>
      <c r="V472" t="str">
        <f t="shared" si="36"/>
        <v>Food</v>
      </c>
      <c r="W472" t="s">
        <v>43</v>
      </c>
      <c r="X472" t="b">
        <f t="shared" si="38"/>
        <v>1</v>
      </c>
      <c r="Y472">
        <f t="shared" si="37"/>
        <v>2</v>
      </c>
      <c r="Z472" s="2">
        <f t="shared" si="39"/>
        <v>1.3333333333333333</v>
      </c>
      <c r="AA472" t="s">
        <v>113</v>
      </c>
      <c r="AB472" t="s">
        <v>114</v>
      </c>
      <c r="AC472" t="s">
        <v>115</v>
      </c>
      <c r="AD472" t="s">
        <v>60</v>
      </c>
      <c r="AE472" t="s">
        <v>283</v>
      </c>
      <c r="AF472">
        <v>2022</v>
      </c>
    </row>
    <row r="473" spans="1:32" x14ac:dyDescent="0.25">
      <c r="A473" t="s">
        <v>29</v>
      </c>
      <c r="B473" t="s">
        <v>67</v>
      </c>
      <c r="C473" t="s">
        <v>68</v>
      </c>
      <c r="D473" t="s">
        <v>69</v>
      </c>
      <c r="E473">
        <f>_xlfn.XLOOKUP(Table1[[#This Row],[Location]],'Location analysis'!A:A,'Location analysis'!B:B)</f>
        <v>40.435699999999997</v>
      </c>
      <c r="F473">
        <f>_xlfn.XLOOKUP(Table1[[#This Row],[Location]],'Location analysis'!A:A,'Location analysis'!C:C)</f>
        <v>-74.125200000000007</v>
      </c>
      <c r="G473" t="s">
        <v>182</v>
      </c>
      <c r="H473" t="s">
        <v>34</v>
      </c>
      <c r="I473">
        <v>14636519802</v>
      </c>
      <c r="J473" t="s">
        <v>282</v>
      </c>
      <c r="K473" t="s">
        <v>51</v>
      </c>
      <c r="L473">
        <v>141</v>
      </c>
      <c r="M473">
        <v>1</v>
      </c>
      <c r="N473">
        <v>1</v>
      </c>
      <c r="O473">
        <v>141</v>
      </c>
      <c r="P473">
        <v>1</v>
      </c>
      <c r="Q473">
        <v>1</v>
      </c>
      <c r="R473">
        <v>1</v>
      </c>
      <c r="S473">
        <v>1</v>
      </c>
      <c r="T473" s="1">
        <v>44592</v>
      </c>
      <c r="U473" t="str">
        <f t="shared" si="35"/>
        <v>Coca Cola - Zero Sugar</v>
      </c>
      <c r="V473" t="str">
        <f t="shared" si="36"/>
        <v>Carbonated</v>
      </c>
      <c r="W473" t="s">
        <v>34</v>
      </c>
      <c r="X473" t="b">
        <f t="shared" si="38"/>
        <v>1</v>
      </c>
      <c r="Y473">
        <f t="shared" si="37"/>
        <v>1</v>
      </c>
      <c r="Z473" s="2">
        <f t="shared" si="39"/>
        <v>0.66666666666666663</v>
      </c>
      <c r="AA473" t="s">
        <v>183</v>
      </c>
      <c r="AB473" t="s">
        <v>184</v>
      </c>
      <c r="AD473" t="s">
        <v>60</v>
      </c>
      <c r="AE473" t="s">
        <v>283</v>
      </c>
      <c r="AF473">
        <v>2022</v>
      </c>
    </row>
    <row r="474" spans="1:32" x14ac:dyDescent="0.25">
      <c r="A474" t="s">
        <v>29</v>
      </c>
      <c r="B474" t="s">
        <v>46</v>
      </c>
      <c r="C474" t="s">
        <v>31</v>
      </c>
      <c r="D474" t="s">
        <v>47</v>
      </c>
      <c r="E474">
        <f>_xlfn.XLOOKUP(Table1[[#This Row],[Location]],'Location analysis'!A:A,'Location analysis'!B:B)</f>
        <v>40.423690999999998</v>
      </c>
      <c r="F474">
        <f>_xlfn.XLOOKUP(Table1[[#This Row],[Location]],'Location analysis'!A:A,'Location analysis'!C:C)</f>
        <v>-74.380831999999998</v>
      </c>
      <c r="G474" t="s">
        <v>156</v>
      </c>
      <c r="H474" t="s">
        <v>43</v>
      </c>
      <c r="I474">
        <v>14636524627</v>
      </c>
      <c r="J474" t="s">
        <v>282</v>
      </c>
      <c r="K474" t="s">
        <v>36</v>
      </c>
      <c r="L474">
        <v>111</v>
      </c>
      <c r="M474">
        <v>1.5</v>
      </c>
      <c r="N474">
        <v>1</v>
      </c>
      <c r="O474">
        <v>111</v>
      </c>
      <c r="P474">
        <v>1.5</v>
      </c>
      <c r="Q474">
        <v>1</v>
      </c>
      <c r="R474">
        <v>1.5</v>
      </c>
      <c r="S474">
        <v>1.5</v>
      </c>
      <c r="T474" s="1">
        <v>44592</v>
      </c>
      <c r="U474" t="str">
        <f t="shared" si="35"/>
        <v>Good Health Veggie Stix - Sea Salt</v>
      </c>
      <c r="V474" t="str">
        <f t="shared" si="36"/>
        <v>Food</v>
      </c>
      <c r="W474" t="s">
        <v>43</v>
      </c>
      <c r="X474" t="b">
        <f t="shared" si="38"/>
        <v>1</v>
      </c>
      <c r="Y474">
        <f t="shared" si="37"/>
        <v>1.5</v>
      </c>
      <c r="Z474" s="2">
        <f t="shared" si="39"/>
        <v>1</v>
      </c>
      <c r="AA474" t="s">
        <v>117</v>
      </c>
      <c r="AB474" t="s">
        <v>157</v>
      </c>
      <c r="AD474" t="s">
        <v>60</v>
      </c>
      <c r="AE474" t="s">
        <v>283</v>
      </c>
      <c r="AF474">
        <v>2022</v>
      </c>
    </row>
    <row r="475" spans="1:32" x14ac:dyDescent="0.25">
      <c r="A475" t="s">
        <v>29</v>
      </c>
      <c r="B475" t="s">
        <v>67</v>
      </c>
      <c r="C475" t="s">
        <v>68</v>
      </c>
      <c r="D475" t="s">
        <v>69</v>
      </c>
      <c r="E475">
        <f>_xlfn.XLOOKUP(Table1[[#This Row],[Location]],'Location analysis'!A:A,'Location analysis'!B:B)</f>
        <v>40.435699999999997</v>
      </c>
      <c r="F475">
        <f>_xlfn.XLOOKUP(Table1[[#This Row],[Location]],'Location analysis'!A:A,'Location analysis'!C:C)</f>
        <v>-74.125200000000007</v>
      </c>
      <c r="G475" t="s">
        <v>182</v>
      </c>
      <c r="H475" t="s">
        <v>34</v>
      </c>
      <c r="I475">
        <v>14636758552</v>
      </c>
      <c r="J475" t="s">
        <v>282</v>
      </c>
      <c r="K475" t="s">
        <v>51</v>
      </c>
      <c r="L475">
        <v>142</v>
      </c>
      <c r="M475">
        <v>1</v>
      </c>
      <c r="N475">
        <v>1</v>
      </c>
      <c r="O475">
        <v>142</v>
      </c>
      <c r="P475">
        <v>1</v>
      </c>
      <c r="Q475">
        <v>1</v>
      </c>
      <c r="R475">
        <v>1</v>
      </c>
      <c r="S475">
        <v>1</v>
      </c>
      <c r="T475" s="1">
        <v>44592</v>
      </c>
      <c r="U475" t="str">
        <f t="shared" si="35"/>
        <v>Coca Cola - Zero Sugar</v>
      </c>
      <c r="V475" t="str">
        <f t="shared" si="36"/>
        <v>Carbonated</v>
      </c>
      <c r="W475" t="s">
        <v>34</v>
      </c>
      <c r="X475" t="b">
        <f t="shared" si="38"/>
        <v>1</v>
      </c>
      <c r="Y475">
        <f t="shared" si="37"/>
        <v>1</v>
      </c>
      <c r="Z475" s="2">
        <f t="shared" si="39"/>
        <v>0.66666666666666663</v>
      </c>
      <c r="AA475" t="s">
        <v>183</v>
      </c>
      <c r="AB475" t="s">
        <v>184</v>
      </c>
      <c r="AD475" t="s">
        <v>60</v>
      </c>
      <c r="AE475" t="s">
        <v>283</v>
      </c>
      <c r="AF475">
        <v>2022</v>
      </c>
    </row>
    <row r="476" spans="1:32" x14ac:dyDescent="0.25">
      <c r="A476" t="s">
        <v>29</v>
      </c>
      <c r="B476" t="s">
        <v>67</v>
      </c>
      <c r="C476" t="s">
        <v>68</v>
      </c>
      <c r="D476" t="s">
        <v>69</v>
      </c>
      <c r="E476">
        <f>_xlfn.XLOOKUP(Table1[[#This Row],[Location]],'Location analysis'!A:A,'Location analysis'!B:B)</f>
        <v>40.435699999999997</v>
      </c>
      <c r="F476">
        <f>_xlfn.XLOOKUP(Table1[[#This Row],[Location]],'Location analysis'!A:A,'Location analysis'!C:C)</f>
        <v>-74.125200000000007</v>
      </c>
      <c r="G476" t="s">
        <v>70</v>
      </c>
      <c r="H476" t="s">
        <v>34</v>
      </c>
      <c r="I476">
        <v>14636868147</v>
      </c>
      <c r="J476" t="s">
        <v>282</v>
      </c>
      <c r="K476" t="s">
        <v>36</v>
      </c>
      <c r="L476">
        <v>146</v>
      </c>
      <c r="M476">
        <v>3</v>
      </c>
      <c r="N476">
        <v>1</v>
      </c>
      <c r="O476">
        <v>146</v>
      </c>
      <c r="P476">
        <v>3</v>
      </c>
      <c r="Q476">
        <v>1</v>
      </c>
      <c r="R476">
        <v>3</v>
      </c>
      <c r="S476">
        <v>3</v>
      </c>
      <c r="T476" s="1">
        <v>44592</v>
      </c>
      <c r="U476" t="str">
        <f t="shared" si="35"/>
        <v>Monster Energy Original</v>
      </c>
      <c r="V476" t="str">
        <f t="shared" si="36"/>
        <v>Carbonated</v>
      </c>
      <c r="W476" t="s">
        <v>34</v>
      </c>
      <c r="X476" t="b">
        <f t="shared" si="38"/>
        <v>1</v>
      </c>
      <c r="Y476">
        <f t="shared" si="37"/>
        <v>3</v>
      </c>
      <c r="Z476" s="2">
        <f t="shared" si="39"/>
        <v>2</v>
      </c>
      <c r="AA476" t="s">
        <v>70</v>
      </c>
      <c r="AD476" t="s">
        <v>60</v>
      </c>
      <c r="AE476" t="s">
        <v>283</v>
      </c>
      <c r="AF476">
        <v>2022</v>
      </c>
    </row>
    <row r="477" spans="1:32" x14ac:dyDescent="0.25">
      <c r="A477" t="s">
        <v>29</v>
      </c>
      <c r="B477" t="s">
        <v>30</v>
      </c>
      <c r="C477" t="s">
        <v>31</v>
      </c>
      <c r="D477" t="s">
        <v>32</v>
      </c>
      <c r="E477">
        <f>_xlfn.XLOOKUP(Table1[[#This Row],[Location]],'Location analysis'!A:A,'Location analysis'!B:B)</f>
        <v>40.423690999999998</v>
      </c>
      <c r="F477">
        <f>_xlfn.XLOOKUP(Table1[[#This Row],[Location]],'Location analysis'!A:A,'Location analysis'!C:C)</f>
        <v>-74.380831999999998</v>
      </c>
      <c r="G477" t="s">
        <v>70</v>
      </c>
      <c r="H477" t="s">
        <v>34</v>
      </c>
      <c r="I477">
        <v>14636950280</v>
      </c>
      <c r="J477" t="s">
        <v>282</v>
      </c>
      <c r="K477" t="s">
        <v>36</v>
      </c>
      <c r="L477">
        <v>146</v>
      </c>
      <c r="M477">
        <v>3</v>
      </c>
      <c r="N477">
        <v>1</v>
      </c>
      <c r="O477">
        <v>146</v>
      </c>
      <c r="P477">
        <v>3</v>
      </c>
      <c r="Q477">
        <v>1</v>
      </c>
      <c r="R477">
        <v>3</v>
      </c>
      <c r="S477">
        <v>6</v>
      </c>
      <c r="T477" s="1">
        <v>44592</v>
      </c>
      <c r="U477" t="str">
        <f t="shared" si="35"/>
        <v>Monster Energy Original</v>
      </c>
      <c r="V477" t="str">
        <f t="shared" si="36"/>
        <v>Carbonated</v>
      </c>
      <c r="W477" t="s">
        <v>34</v>
      </c>
      <c r="X477" t="b">
        <f t="shared" si="38"/>
        <v>1</v>
      </c>
      <c r="Y477">
        <f t="shared" si="37"/>
        <v>3</v>
      </c>
      <c r="Z477" s="2">
        <f t="shared" si="39"/>
        <v>2</v>
      </c>
      <c r="AA477" t="s">
        <v>70</v>
      </c>
      <c r="AD477" t="s">
        <v>60</v>
      </c>
      <c r="AE477" t="s">
        <v>283</v>
      </c>
      <c r="AF477">
        <v>2022</v>
      </c>
    </row>
    <row r="478" spans="1:32" x14ac:dyDescent="0.25">
      <c r="A478" t="s">
        <v>29</v>
      </c>
      <c r="B478" t="s">
        <v>30</v>
      </c>
      <c r="C478" t="s">
        <v>31</v>
      </c>
      <c r="D478" t="s">
        <v>32</v>
      </c>
      <c r="E478">
        <f>_xlfn.XLOOKUP(Table1[[#This Row],[Location]],'Location analysis'!A:A,'Location analysis'!B:B)</f>
        <v>40.423690999999998</v>
      </c>
      <c r="F478">
        <f>_xlfn.XLOOKUP(Table1[[#This Row],[Location]],'Location analysis'!A:A,'Location analysis'!C:C)</f>
        <v>-74.380831999999998</v>
      </c>
      <c r="G478" t="s">
        <v>137</v>
      </c>
      <c r="H478" t="s">
        <v>97</v>
      </c>
      <c r="I478">
        <v>14636950280</v>
      </c>
      <c r="J478" t="s">
        <v>282</v>
      </c>
      <c r="K478" t="s">
        <v>36</v>
      </c>
      <c r="L478">
        <v>142</v>
      </c>
      <c r="M478">
        <v>1.5</v>
      </c>
      <c r="N478">
        <v>1</v>
      </c>
      <c r="O478">
        <v>142</v>
      </c>
      <c r="P478">
        <v>1.5</v>
      </c>
      <c r="Q478">
        <v>1</v>
      </c>
      <c r="R478">
        <v>1.5</v>
      </c>
      <c r="S478">
        <v>6</v>
      </c>
      <c r="T478" s="1">
        <v>44592</v>
      </c>
      <c r="U478" t="str">
        <f t="shared" si="35"/>
        <v>Poland Springs Water</v>
      </c>
      <c r="V478" t="str">
        <f t="shared" si="36"/>
        <v>Water</v>
      </c>
      <c r="W478" t="s">
        <v>97</v>
      </c>
      <c r="X478" t="b">
        <f t="shared" si="38"/>
        <v>1</v>
      </c>
      <c r="Y478">
        <f t="shared" si="37"/>
        <v>1.5</v>
      </c>
      <c r="Z478" s="2">
        <f t="shared" si="39"/>
        <v>1</v>
      </c>
      <c r="AA478" t="s">
        <v>137</v>
      </c>
      <c r="AD478" t="s">
        <v>60</v>
      </c>
      <c r="AE478" t="s">
        <v>283</v>
      </c>
      <c r="AF478">
        <v>2022</v>
      </c>
    </row>
    <row r="479" spans="1:32" x14ac:dyDescent="0.25">
      <c r="A479" t="s">
        <v>29</v>
      </c>
      <c r="B479" t="s">
        <v>30</v>
      </c>
      <c r="C479" t="s">
        <v>31</v>
      </c>
      <c r="D479" t="s">
        <v>32</v>
      </c>
      <c r="E479">
        <f>_xlfn.XLOOKUP(Table1[[#This Row],[Location]],'Location analysis'!A:A,'Location analysis'!B:B)</f>
        <v>40.423690999999998</v>
      </c>
      <c r="F479">
        <f>_xlfn.XLOOKUP(Table1[[#This Row],[Location]],'Location analysis'!A:A,'Location analysis'!C:C)</f>
        <v>-74.380831999999998</v>
      </c>
      <c r="G479" t="s">
        <v>210</v>
      </c>
      <c r="H479" t="s">
        <v>43</v>
      </c>
      <c r="I479">
        <v>14636950280</v>
      </c>
      <c r="J479" t="s">
        <v>282</v>
      </c>
      <c r="K479" t="s">
        <v>36</v>
      </c>
      <c r="L479">
        <v>112</v>
      </c>
      <c r="M479">
        <v>1.5</v>
      </c>
      <c r="N479">
        <v>1</v>
      </c>
      <c r="O479">
        <v>112</v>
      </c>
      <c r="P479">
        <v>1.5</v>
      </c>
      <c r="Q479">
        <v>1</v>
      </c>
      <c r="R479">
        <v>1.5</v>
      </c>
      <c r="S479">
        <v>6</v>
      </c>
      <c r="T479" s="1">
        <v>44592</v>
      </c>
      <c r="U479" t="str">
        <f t="shared" si="35"/>
        <v>Lays Baked - Original</v>
      </c>
      <c r="V479" t="str">
        <f t="shared" si="36"/>
        <v>Food</v>
      </c>
      <c r="W479" t="s">
        <v>43</v>
      </c>
      <c r="X479" t="b">
        <f t="shared" si="38"/>
        <v>1</v>
      </c>
      <c r="Y479">
        <f t="shared" si="37"/>
        <v>1.5</v>
      </c>
      <c r="Z479" s="2">
        <f t="shared" si="39"/>
        <v>1</v>
      </c>
      <c r="AA479" t="s">
        <v>211</v>
      </c>
      <c r="AB479" t="s">
        <v>150</v>
      </c>
      <c r="AD479" t="s">
        <v>60</v>
      </c>
      <c r="AE479" t="s">
        <v>283</v>
      </c>
      <c r="AF479">
        <v>2022</v>
      </c>
    </row>
    <row r="480" spans="1:32" x14ac:dyDescent="0.25">
      <c r="A480" t="s">
        <v>29</v>
      </c>
      <c r="B480" t="s">
        <v>67</v>
      </c>
      <c r="C480" t="s">
        <v>68</v>
      </c>
      <c r="D480" t="s">
        <v>69</v>
      </c>
      <c r="E480">
        <f>_xlfn.XLOOKUP(Table1[[#This Row],[Location]],'Location analysis'!A:A,'Location analysis'!B:B)</f>
        <v>40.435699999999997</v>
      </c>
      <c r="F480">
        <f>_xlfn.XLOOKUP(Table1[[#This Row],[Location]],'Location analysis'!A:A,'Location analysis'!C:C)</f>
        <v>-74.125200000000007</v>
      </c>
      <c r="G480" t="s">
        <v>182</v>
      </c>
      <c r="H480" t="s">
        <v>34</v>
      </c>
      <c r="I480">
        <v>14637131395</v>
      </c>
      <c r="J480" t="s">
        <v>282</v>
      </c>
      <c r="K480" t="s">
        <v>51</v>
      </c>
      <c r="L480">
        <v>141</v>
      </c>
      <c r="M480">
        <v>1</v>
      </c>
      <c r="N480">
        <v>1</v>
      </c>
      <c r="O480">
        <v>141</v>
      </c>
      <c r="P480">
        <v>1</v>
      </c>
      <c r="Q480">
        <v>1</v>
      </c>
      <c r="R480">
        <v>1</v>
      </c>
      <c r="S480">
        <v>1</v>
      </c>
      <c r="T480" s="1">
        <v>44592</v>
      </c>
      <c r="U480" t="str">
        <f t="shared" si="35"/>
        <v>Coca Cola - Zero Sugar</v>
      </c>
      <c r="V480" t="str">
        <f t="shared" si="36"/>
        <v>Carbonated</v>
      </c>
      <c r="W480" t="s">
        <v>34</v>
      </c>
      <c r="X480" t="b">
        <f t="shared" si="38"/>
        <v>1</v>
      </c>
      <c r="Y480">
        <f t="shared" si="37"/>
        <v>1</v>
      </c>
      <c r="Z480" s="2">
        <f t="shared" si="39"/>
        <v>0.66666666666666663</v>
      </c>
      <c r="AA480" t="s">
        <v>183</v>
      </c>
      <c r="AB480" t="s">
        <v>184</v>
      </c>
      <c r="AD480" t="s">
        <v>60</v>
      </c>
      <c r="AE480" t="s">
        <v>283</v>
      </c>
      <c r="AF480">
        <v>2022</v>
      </c>
    </row>
    <row r="481" spans="1:32" x14ac:dyDescent="0.25">
      <c r="A481" t="s">
        <v>29</v>
      </c>
      <c r="B481" t="s">
        <v>67</v>
      </c>
      <c r="C481" t="s">
        <v>68</v>
      </c>
      <c r="D481" t="s">
        <v>69</v>
      </c>
      <c r="E481">
        <f>_xlfn.XLOOKUP(Table1[[#This Row],[Location]],'Location analysis'!A:A,'Location analysis'!B:B)</f>
        <v>40.435699999999997</v>
      </c>
      <c r="F481">
        <f>_xlfn.XLOOKUP(Table1[[#This Row],[Location]],'Location analysis'!A:A,'Location analysis'!C:C)</f>
        <v>-74.125200000000007</v>
      </c>
      <c r="G481" t="s">
        <v>182</v>
      </c>
      <c r="H481" t="s">
        <v>34</v>
      </c>
      <c r="I481">
        <v>14637150652</v>
      </c>
      <c r="J481" t="s">
        <v>282</v>
      </c>
      <c r="K481" t="s">
        <v>51</v>
      </c>
      <c r="L481">
        <v>141</v>
      </c>
      <c r="M481">
        <v>1</v>
      </c>
      <c r="N481">
        <v>1</v>
      </c>
      <c r="O481">
        <v>141</v>
      </c>
      <c r="P481">
        <v>1</v>
      </c>
      <c r="Q481">
        <v>1</v>
      </c>
      <c r="R481">
        <v>1</v>
      </c>
      <c r="S481">
        <v>1</v>
      </c>
      <c r="T481" s="1">
        <v>44592</v>
      </c>
      <c r="U481" t="str">
        <f t="shared" si="35"/>
        <v>Coca Cola - Zero Sugar</v>
      </c>
      <c r="V481" t="str">
        <f t="shared" si="36"/>
        <v>Carbonated</v>
      </c>
      <c r="W481" t="s">
        <v>34</v>
      </c>
      <c r="X481" t="b">
        <f t="shared" si="38"/>
        <v>1</v>
      </c>
      <c r="Y481">
        <f t="shared" si="37"/>
        <v>1</v>
      </c>
      <c r="Z481" s="2">
        <f t="shared" si="39"/>
        <v>0.66666666666666663</v>
      </c>
      <c r="AA481" t="s">
        <v>183</v>
      </c>
      <c r="AB481" t="s">
        <v>184</v>
      </c>
      <c r="AD481" t="s">
        <v>60</v>
      </c>
      <c r="AE481" t="s">
        <v>283</v>
      </c>
      <c r="AF481">
        <v>2022</v>
      </c>
    </row>
    <row r="482" spans="1:32" x14ac:dyDescent="0.25">
      <c r="A482" t="s">
        <v>29</v>
      </c>
      <c r="B482" t="s">
        <v>67</v>
      </c>
      <c r="C482" t="s">
        <v>68</v>
      </c>
      <c r="D482" t="s">
        <v>69</v>
      </c>
      <c r="E482">
        <f>_xlfn.XLOOKUP(Table1[[#This Row],[Location]],'Location analysis'!A:A,'Location analysis'!B:B)</f>
        <v>40.435699999999997</v>
      </c>
      <c r="F482">
        <f>_xlfn.XLOOKUP(Table1[[#This Row],[Location]],'Location analysis'!A:A,'Location analysis'!C:C)</f>
        <v>-74.125200000000007</v>
      </c>
      <c r="G482" t="s">
        <v>182</v>
      </c>
      <c r="H482" t="s">
        <v>34</v>
      </c>
      <c r="I482">
        <v>14637555321</v>
      </c>
      <c r="J482" t="s">
        <v>282</v>
      </c>
      <c r="K482" t="s">
        <v>51</v>
      </c>
      <c r="L482">
        <v>142</v>
      </c>
      <c r="M482">
        <v>1</v>
      </c>
      <c r="N482">
        <v>1</v>
      </c>
      <c r="O482">
        <v>142</v>
      </c>
      <c r="P482">
        <v>1</v>
      </c>
      <c r="Q482">
        <v>1</v>
      </c>
      <c r="R482">
        <v>1</v>
      </c>
      <c r="S482">
        <v>1</v>
      </c>
      <c r="T482" s="1">
        <v>44592</v>
      </c>
      <c r="U482" t="str">
        <f t="shared" si="35"/>
        <v>Coca Cola - Zero Sugar</v>
      </c>
      <c r="V482" t="str">
        <f t="shared" si="36"/>
        <v>Carbonated</v>
      </c>
      <c r="W482" t="s">
        <v>34</v>
      </c>
      <c r="X482" t="b">
        <f t="shared" si="38"/>
        <v>1</v>
      </c>
      <c r="Y482">
        <f t="shared" si="37"/>
        <v>1</v>
      </c>
      <c r="Z482" s="2">
        <f t="shared" si="39"/>
        <v>0.66666666666666663</v>
      </c>
      <c r="AA482" t="s">
        <v>183</v>
      </c>
      <c r="AB482" t="s">
        <v>184</v>
      </c>
      <c r="AD482" t="s">
        <v>60</v>
      </c>
      <c r="AE482" t="s">
        <v>283</v>
      </c>
      <c r="AF482">
        <v>2022</v>
      </c>
    </row>
    <row r="483" spans="1:32" x14ac:dyDescent="0.25">
      <c r="A483" t="s">
        <v>29</v>
      </c>
      <c r="B483" t="s">
        <v>67</v>
      </c>
      <c r="C483" t="s">
        <v>68</v>
      </c>
      <c r="D483" t="s">
        <v>69</v>
      </c>
      <c r="E483">
        <f>_xlfn.XLOOKUP(Table1[[#This Row],[Location]],'Location analysis'!A:A,'Location analysis'!B:B)</f>
        <v>40.435699999999997</v>
      </c>
      <c r="F483">
        <f>_xlfn.XLOOKUP(Table1[[#This Row],[Location]],'Location analysis'!A:A,'Location analysis'!C:C)</f>
        <v>-74.125200000000007</v>
      </c>
      <c r="G483" t="s">
        <v>70</v>
      </c>
      <c r="H483" t="s">
        <v>34</v>
      </c>
      <c r="I483">
        <v>14637579510</v>
      </c>
      <c r="J483" t="s">
        <v>282</v>
      </c>
      <c r="K483" t="s">
        <v>51</v>
      </c>
      <c r="L483">
        <v>144</v>
      </c>
      <c r="M483">
        <v>3</v>
      </c>
      <c r="N483">
        <v>1</v>
      </c>
      <c r="O483">
        <v>144</v>
      </c>
      <c r="P483">
        <v>3</v>
      </c>
      <c r="Q483">
        <v>1</v>
      </c>
      <c r="R483">
        <v>3</v>
      </c>
      <c r="S483">
        <v>3</v>
      </c>
      <c r="T483" s="1">
        <v>44592</v>
      </c>
      <c r="U483" t="str">
        <f t="shared" si="35"/>
        <v>Monster Energy Original</v>
      </c>
      <c r="V483" t="str">
        <f t="shared" si="36"/>
        <v>Carbonated</v>
      </c>
      <c r="W483" t="s">
        <v>34</v>
      </c>
      <c r="X483" t="b">
        <f t="shared" si="38"/>
        <v>1</v>
      </c>
      <c r="Y483">
        <f t="shared" si="37"/>
        <v>3</v>
      </c>
      <c r="Z483" s="2">
        <f t="shared" si="39"/>
        <v>2</v>
      </c>
      <c r="AA483" t="s">
        <v>70</v>
      </c>
      <c r="AD483" t="s">
        <v>60</v>
      </c>
      <c r="AE483" t="s">
        <v>283</v>
      </c>
      <c r="AF483">
        <v>2022</v>
      </c>
    </row>
    <row r="484" spans="1:32" x14ac:dyDescent="0.25">
      <c r="A484" t="s">
        <v>29</v>
      </c>
      <c r="B484" t="s">
        <v>46</v>
      </c>
      <c r="C484" t="s">
        <v>31</v>
      </c>
      <c r="D484" t="s">
        <v>47</v>
      </c>
      <c r="E484">
        <f>_xlfn.XLOOKUP(Table1[[#This Row],[Location]],'Location analysis'!A:A,'Location analysis'!B:B)</f>
        <v>40.423690999999998</v>
      </c>
      <c r="F484">
        <f>_xlfn.XLOOKUP(Table1[[#This Row],[Location]],'Location analysis'!A:A,'Location analysis'!C:C)</f>
        <v>-74.380831999999998</v>
      </c>
      <c r="G484" t="s">
        <v>212</v>
      </c>
      <c r="H484" t="s">
        <v>49</v>
      </c>
      <c r="I484">
        <v>14637738257</v>
      </c>
      <c r="J484" t="s">
        <v>284</v>
      </c>
      <c r="K484" t="s">
        <v>36</v>
      </c>
      <c r="L484">
        <v>146</v>
      </c>
      <c r="M484">
        <v>2.5</v>
      </c>
      <c r="N484">
        <v>1</v>
      </c>
      <c r="O484">
        <v>146</v>
      </c>
      <c r="P484">
        <v>2.5</v>
      </c>
      <c r="Q484">
        <v>1</v>
      </c>
      <c r="R484">
        <v>2.5</v>
      </c>
      <c r="S484">
        <v>2.5</v>
      </c>
      <c r="T484" s="1">
        <v>44592</v>
      </c>
      <c r="U484" t="str">
        <f t="shared" si="35"/>
        <v>Bai Antioxidant - Zambia Bingcherry</v>
      </c>
      <c r="V484" t="str">
        <f t="shared" si="36"/>
        <v>Non Carbonated</v>
      </c>
      <c r="W484" t="s">
        <v>49</v>
      </c>
      <c r="X484" t="b">
        <f t="shared" si="38"/>
        <v>1</v>
      </c>
      <c r="Y484">
        <f t="shared" si="37"/>
        <v>2.5</v>
      </c>
      <c r="Z484" s="2">
        <f t="shared" si="39"/>
        <v>1.6666666666666667</v>
      </c>
      <c r="AA484" t="s">
        <v>52</v>
      </c>
      <c r="AB484" t="s">
        <v>214</v>
      </c>
      <c r="AD484" t="s">
        <v>91</v>
      </c>
      <c r="AE484" t="s">
        <v>285</v>
      </c>
      <c r="AF484">
        <v>2022</v>
      </c>
    </row>
    <row r="485" spans="1:32" x14ac:dyDescent="0.25">
      <c r="A485" t="s">
        <v>29</v>
      </c>
      <c r="B485" t="s">
        <v>67</v>
      </c>
      <c r="C485" t="s">
        <v>68</v>
      </c>
      <c r="D485" t="s">
        <v>69</v>
      </c>
      <c r="E485">
        <f>_xlfn.XLOOKUP(Table1[[#This Row],[Location]],'Location analysis'!A:A,'Location analysis'!B:B)</f>
        <v>40.435699999999997</v>
      </c>
      <c r="F485">
        <f>_xlfn.XLOOKUP(Table1[[#This Row],[Location]],'Location analysis'!A:A,'Location analysis'!C:C)</f>
        <v>-74.125200000000007</v>
      </c>
      <c r="G485" t="s">
        <v>182</v>
      </c>
      <c r="H485" t="s">
        <v>34</v>
      </c>
      <c r="I485">
        <v>14637815546</v>
      </c>
      <c r="J485" t="s">
        <v>284</v>
      </c>
      <c r="K485" t="s">
        <v>51</v>
      </c>
      <c r="L485">
        <v>142</v>
      </c>
      <c r="M485">
        <v>1</v>
      </c>
      <c r="N485">
        <v>1</v>
      </c>
      <c r="O485">
        <v>142</v>
      </c>
      <c r="P485">
        <v>1</v>
      </c>
      <c r="Q485">
        <v>1</v>
      </c>
      <c r="R485">
        <v>1</v>
      </c>
      <c r="S485">
        <v>1</v>
      </c>
      <c r="T485" s="1">
        <v>44592</v>
      </c>
      <c r="U485" t="str">
        <f t="shared" si="35"/>
        <v>Coca Cola - Zero Sugar</v>
      </c>
      <c r="V485" t="str">
        <f t="shared" si="36"/>
        <v>Carbonated</v>
      </c>
      <c r="W485" t="s">
        <v>34</v>
      </c>
      <c r="X485" t="b">
        <f t="shared" si="38"/>
        <v>1</v>
      </c>
      <c r="Y485">
        <f t="shared" si="37"/>
        <v>1</v>
      </c>
      <c r="Z485" s="2">
        <f t="shared" si="39"/>
        <v>0.66666666666666663</v>
      </c>
      <c r="AA485" t="s">
        <v>183</v>
      </c>
      <c r="AB485" t="s">
        <v>184</v>
      </c>
      <c r="AD485" t="s">
        <v>91</v>
      </c>
      <c r="AE485" t="s">
        <v>285</v>
      </c>
      <c r="AF485">
        <v>2022</v>
      </c>
    </row>
    <row r="486" spans="1:32" x14ac:dyDescent="0.25">
      <c r="A486" t="s">
        <v>29</v>
      </c>
      <c r="B486" t="s">
        <v>67</v>
      </c>
      <c r="C486" t="s">
        <v>68</v>
      </c>
      <c r="D486" t="s">
        <v>69</v>
      </c>
      <c r="E486">
        <f>_xlfn.XLOOKUP(Table1[[#This Row],[Location]],'Location analysis'!A:A,'Location analysis'!B:B)</f>
        <v>40.435699999999997</v>
      </c>
      <c r="F486">
        <f>_xlfn.XLOOKUP(Table1[[#This Row],[Location]],'Location analysis'!A:A,'Location analysis'!C:C)</f>
        <v>-74.125200000000007</v>
      </c>
      <c r="G486" t="s">
        <v>182</v>
      </c>
      <c r="H486" t="s">
        <v>34</v>
      </c>
      <c r="I486">
        <v>14637961128</v>
      </c>
      <c r="J486" t="s">
        <v>284</v>
      </c>
      <c r="K486" t="s">
        <v>51</v>
      </c>
      <c r="L486">
        <v>142</v>
      </c>
      <c r="M486">
        <v>1</v>
      </c>
      <c r="N486">
        <v>1</v>
      </c>
      <c r="O486">
        <v>142</v>
      </c>
      <c r="P486">
        <v>1</v>
      </c>
      <c r="Q486">
        <v>1</v>
      </c>
      <c r="R486">
        <v>1</v>
      </c>
      <c r="S486">
        <v>1</v>
      </c>
      <c r="T486" s="1">
        <v>44593</v>
      </c>
      <c r="U486" t="str">
        <f t="shared" si="35"/>
        <v>Coca Cola - Zero Sugar</v>
      </c>
      <c r="V486" t="str">
        <f t="shared" si="36"/>
        <v>Carbonated</v>
      </c>
      <c r="W486" t="s">
        <v>34</v>
      </c>
      <c r="X486" t="b">
        <f t="shared" si="38"/>
        <v>1</v>
      </c>
      <c r="Y486">
        <f t="shared" si="37"/>
        <v>1</v>
      </c>
      <c r="Z486" s="2">
        <f t="shared" si="39"/>
        <v>0.66666666666666663</v>
      </c>
      <c r="AA486" t="s">
        <v>183</v>
      </c>
      <c r="AB486" t="s">
        <v>184</v>
      </c>
      <c r="AD486" t="s">
        <v>91</v>
      </c>
      <c r="AE486" t="s">
        <v>285</v>
      </c>
      <c r="AF486">
        <v>2022</v>
      </c>
    </row>
    <row r="487" spans="1:32" x14ac:dyDescent="0.25">
      <c r="A487" t="s">
        <v>29</v>
      </c>
      <c r="B487" t="s">
        <v>67</v>
      </c>
      <c r="C487" t="s">
        <v>68</v>
      </c>
      <c r="D487" t="s">
        <v>69</v>
      </c>
      <c r="E487">
        <f>_xlfn.XLOOKUP(Table1[[#This Row],[Location]],'Location analysis'!A:A,'Location analysis'!B:B)</f>
        <v>40.435699999999997</v>
      </c>
      <c r="F487">
        <f>_xlfn.XLOOKUP(Table1[[#This Row],[Location]],'Location analysis'!A:A,'Location analysis'!C:C)</f>
        <v>-74.125200000000007</v>
      </c>
      <c r="G487" t="s">
        <v>182</v>
      </c>
      <c r="H487" t="s">
        <v>34</v>
      </c>
      <c r="I487">
        <v>14637974373</v>
      </c>
      <c r="J487" t="s">
        <v>284</v>
      </c>
      <c r="K487" t="s">
        <v>51</v>
      </c>
      <c r="L487">
        <v>142</v>
      </c>
      <c r="M487">
        <v>1</v>
      </c>
      <c r="N487">
        <v>1</v>
      </c>
      <c r="O487">
        <v>142</v>
      </c>
      <c r="P487">
        <v>1</v>
      </c>
      <c r="Q487">
        <v>1</v>
      </c>
      <c r="R487">
        <v>1</v>
      </c>
      <c r="S487">
        <v>1</v>
      </c>
      <c r="T487" s="1">
        <v>44593</v>
      </c>
      <c r="U487" t="str">
        <f t="shared" si="35"/>
        <v>Coca Cola - Zero Sugar</v>
      </c>
      <c r="V487" t="str">
        <f t="shared" si="36"/>
        <v>Carbonated</v>
      </c>
      <c r="W487" t="s">
        <v>34</v>
      </c>
      <c r="X487" t="b">
        <f t="shared" si="38"/>
        <v>1</v>
      </c>
      <c r="Y487">
        <f t="shared" si="37"/>
        <v>1</v>
      </c>
      <c r="Z487" s="2">
        <f t="shared" si="39"/>
        <v>0.66666666666666663</v>
      </c>
      <c r="AA487" t="s">
        <v>183</v>
      </c>
      <c r="AB487" t="s">
        <v>184</v>
      </c>
      <c r="AD487" t="s">
        <v>91</v>
      </c>
      <c r="AE487" t="s">
        <v>285</v>
      </c>
      <c r="AF487">
        <v>2022</v>
      </c>
    </row>
    <row r="488" spans="1:32" x14ac:dyDescent="0.25">
      <c r="A488" t="s">
        <v>29</v>
      </c>
      <c r="B488" t="s">
        <v>67</v>
      </c>
      <c r="C488" t="s">
        <v>68</v>
      </c>
      <c r="D488" t="s">
        <v>69</v>
      </c>
      <c r="E488">
        <f>_xlfn.XLOOKUP(Table1[[#This Row],[Location]],'Location analysis'!A:A,'Location analysis'!B:B)</f>
        <v>40.435699999999997</v>
      </c>
      <c r="F488">
        <f>_xlfn.XLOOKUP(Table1[[#This Row],[Location]],'Location analysis'!A:A,'Location analysis'!C:C)</f>
        <v>-74.125200000000007</v>
      </c>
      <c r="G488" t="s">
        <v>111</v>
      </c>
      <c r="H488" t="s">
        <v>43</v>
      </c>
      <c r="I488">
        <v>14638416282</v>
      </c>
      <c r="J488" t="s">
        <v>284</v>
      </c>
      <c r="K488" t="s">
        <v>36</v>
      </c>
      <c r="L488">
        <v>133</v>
      </c>
      <c r="M488">
        <v>2</v>
      </c>
      <c r="N488">
        <v>1</v>
      </c>
      <c r="O488">
        <v>133</v>
      </c>
      <c r="P488">
        <v>2</v>
      </c>
      <c r="Q488">
        <v>1</v>
      </c>
      <c r="R488">
        <v>2</v>
      </c>
      <c r="S488">
        <v>5</v>
      </c>
      <c r="T488" s="1">
        <v>44593</v>
      </c>
      <c r="U488" t="str">
        <f t="shared" si="35"/>
        <v>Jack Links Beef Steak Original</v>
      </c>
      <c r="V488" t="str">
        <f t="shared" si="36"/>
        <v>Food</v>
      </c>
      <c r="W488" t="s">
        <v>43</v>
      </c>
      <c r="X488" t="b">
        <f t="shared" si="38"/>
        <v>1</v>
      </c>
      <c r="Y488">
        <f t="shared" si="37"/>
        <v>2</v>
      </c>
      <c r="Z488" s="2">
        <f t="shared" si="39"/>
        <v>1.3333333333333333</v>
      </c>
      <c r="AA488" t="s">
        <v>111</v>
      </c>
      <c r="AD488" t="s">
        <v>91</v>
      </c>
      <c r="AE488" t="s">
        <v>285</v>
      </c>
      <c r="AF488">
        <v>2022</v>
      </c>
    </row>
    <row r="489" spans="1:32" x14ac:dyDescent="0.25">
      <c r="A489" t="s">
        <v>29</v>
      </c>
      <c r="B489" t="s">
        <v>67</v>
      </c>
      <c r="C489" t="s">
        <v>68</v>
      </c>
      <c r="D489" t="s">
        <v>69</v>
      </c>
      <c r="E489">
        <f>_xlfn.XLOOKUP(Table1[[#This Row],[Location]],'Location analysis'!A:A,'Location analysis'!B:B)</f>
        <v>40.435699999999997</v>
      </c>
      <c r="F489">
        <f>_xlfn.XLOOKUP(Table1[[#This Row],[Location]],'Location analysis'!A:A,'Location analysis'!C:C)</f>
        <v>-74.125200000000007</v>
      </c>
      <c r="G489" t="s">
        <v>268</v>
      </c>
      <c r="H489" t="s">
        <v>43</v>
      </c>
      <c r="I489">
        <v>14638416282</v>
      </c>
      <c r="J489" t="s">
        <v>284</v>
      </c>
      <c r="K489" t="s">
        <v>36</v>
      </c>
      <c r="L489">
        <v>123</v>
      </c>
      <c r="M489">
        <v>1.5</v>
      </c>
      <c r="N489">
        <v>1</v>
      </c>
      <c r="O489">
        <v>123</v>
      </c>
      <c r="P489">
        <v>1.5</v>
      </c>
      <c r="Q489">
        <v>1</v>
      </c>
      <c r="R489">
        <v>1.5</v>
      </c>
      <c r="S489">
        <v>5</v>
      </c>
      <c r="T489" s="1">
        <v>44593</v>
      </c>
      <c r="U489" t="str">
        <f t="shared" si="35"/>
        <v>Munchies Snack mix Flaming Hot</v>
      </c>
      <c r="V489" t="str">
        <f t="shared" si="36"/>
        <v>Food</v>
      </c>
      <c r="W489" t="s">
        <v>43</v>
      </c>
      <c r="X489" t="b">
        <f t="shared" si="38"/>
        <v>1</v>
      </c>
      <c r="Y489">
        <f t="shared" si="37"/>
        <v>1.5</v>
      </c>
      <c r="Z489" s="2">
        <f t="shared" si="39"/>
        <v>1</v>
      </c>
      <c r="AA489" t="s">
        <v>268</v>
      </c>
      <c r="AD489" t="s">
        <v>91</v>
      </c>
      <c r="AE489" t="s">
        <v>285</v>
      </c>
      <c r="AF489">
        <v>2022</v>
      </c>
    </row>
    <row r="490" spans="1:32" x14ac:dyDescent="0.25">
      <c r="A490" t="s">
        <v>29</v>
      </c>
      <c r="B490" t="s">
        <v>67</v>
      </c>
      <c r="C490" t="s">
        <v>68</v>
      </c>
      <c r="D490" t="s">
        <v>69</v>
      </c>
      <c r="E490">
        <f>_xlfn.XLOOKUP(Table1[[#This Row],[Location]],'Location analysis'!A:A,'Location analysis'!B:B)</f>
        <v>40.435699999999997</v>
      </c>
      <c r="F490">
        <f>_xlfn.XLOOKUP(Table1[[#This Row],[Location]],'Location analysis'!A:A,'Location analysis'!C:C)</f>
        <v>-74.125200000000007</v>
      </c>
      <c r="G490" t="s">
        <v>275</v>
      </c>
      <c r="H490" t="s">
        <v>43</v>
      </c>
      <c r="I490">
        <v>14638416282</v>
      </c>
      <c r="J490" t="s">
        <v>284</v>
      </c>
      <c r="K490" t="s">
        <v>36</v>
      </c>
      <c r="L490">
        <v>120</v>
      </c>
      <c r="M490">
        <v>1.5</v>
      </c>
      <c r="N490">
        <v>1</v>
      </c>
      <c r="O490">
        <v>120</v>
      </c>
      <c r="P490">
        <v>1.5</v>
      </c>
      <c r="Q490">
        <v>1</v>
      </c>
      <c r="R490">
        <v>1.5</v>
      </c>
      <c r="S490">
        <v>5</v>
      </c>
      <c r="T490" s="1">
        <v>44593</v>
      </c>
      <c r="U490" t="str">
        <f t="shared" si="35"/>
        <v>Cheetos Flaming Hot Limon Crunchy</v>
      </c>
      <c r="V490" t="str">
        <f t="shared" si="36"/>
        <v>Food</v>
      </c>
      <c r="W490" t="s">
        <v>43</v>
      </c>
      <c r="X490" t="b">
        <f t="shared" si="38"/>
        <v>1</v>
      </c>
      <c r="Y490">
        <f t="shared" si="37"/>
        <v>1.5</v>
      </c>
      <c r="Z490" s="2">
        <f t="shared" si="39"/>
        <v>1</v>
      </c>
      <c r="AA490" t="s">
        <v>275</v>
      </c>
      <c r="AD490" t="s">
        <v>91</v>
      </c>
      <c r="AE490" t="s">
        <v>285</v>
      </c>
      <c r="AF490">
        <v>2022</v>
      </c>
    </row>
    <row r="491" spans="1:32" x14ac:dyDescent="0.25">
      <c r="A491" t="s">
        <v>29</v>
      </c>
      <c r="B491" t="s">
        <v>62</v>
      </c>
      <c r="C491" t="s">
        <v>63</v>
      </c>
      <c r="D491" t="s">
        <v>64</v>
      </c>
      <c r="E491">
        <f>_xlfn.XLOOKUP(Table1[[#This Row],[Location]],'Location analysis'!A:A,'Location analysis'!B:B)</f>
        <v>40.091900000000003</v>
      </c>
      <c r="F491">
        <f>_xlfn.XLOOKUP(Table1[[#This Row],[Location]],'Location analysis'!A:A,'Location analysis'!C:C)</f>
        <v>-74.358699999999999</v>
      </c>
      <c r="G491" t="s">
        <v>112</v>
      </c>
      <c r="H491" t="s">
        <v>43</v>
      </c>
      <c r="I491">
        <v>14638528548</v>
      </c>
      <c r="J491" t="s">
        <v>284</v>
      </c>
      <c r="K491" t="s">
        <v>51</v>
      </c>
      <c r="L491">
        <v>133</v>
      </c>
      <c r="M491">
        <v>2</v>
      </c>
      <c r="N491">
        <v>1</v>
      </c>
      <c r="O491">
        <v>133</v>
      </c>
      <c r="P491">
        <v>2</v>
      </c>
      <c r="Q491">
        <v>1</v>
      </c>
      <c r="R491">
        <v>2</v>
      </c>
      <c r="S491">
        <v>2</v>
      </c>
      <c r="T491" s="1">
        <v>44593</v>
      </c>
      <c r="U491" t="str">
        <f t="shared" si="35"/>
        <v>Robert Irvine's - Fit Crunch -  Chocolate Pea</v>
      </c>
      <c r="V491" t="str">
        <f t="shared" si="36"/>
        <v>Food</v>
      </c>
      <c r="W491" t="s">
        <v>43</v>
      </c>
      <c r="X491" t="b">
        <f t="shared" si="38"/>
        <v>1</v>
      </c>
      <c r="Y491">
        <f t="shared" si="37"/>
        <v>2</v>
      </c>
      <c r="Z491" s="2">
        <f t="shared" si="39"/>
        <v>1.3333333333333333</v>
      </c>
      <c r="AA491" t="s">
        <v>113</v>
      </c>
      <c r="AB491" t="s">
        <v>114</v>
      </c>
      <c r="AC491" t="s">
        <v>115</v>
      </c>
      <c r="AD491" t="s">
        <v>91</v>
      </c>
      <c r="AE491" t="s">
        <v>285</v>
      </c>
      <c r="AF491">
        <v>2022</v>
      </c>
    </row>
    <row r="492" spans="1:32" x14ac:dyDescent="0.25">
      <c r="A492" t="s">
        <v>29</v>
      </c>
      <c r="B492" t="s">
        <v>62</v>
      </c>
      <c r="C492" t="s">
        <v>63</v>
      </c>
      <c r="D492" t="s">
        <v>64</v>
      </c>
      <c r="E492">
        <f>_xlfn.XLOOKUP(Table1[[#This Row],[Location]],'Location analysis'!A:A,'Location analysis'!B:B)</f>
        <v>40.091900000000003</v>
      </c>
      <c r="F492">
        <f>_xlfn.XLOOKUP(Table1[[#This Row],[Location]],'Location analysis'!A:A,'Location analysis'!C:C)</f>
        <v>-74.358699999999999</v>
      </c>
      <c r="G492" t="s">
        <v>197</v>
      </c>
      <c r="H492" t="s">
        <v>43</v>
      </c>
      <c r="I492">
        <v>14639444908</v>
      </c>
      <c r="J492" t="s">
        <v>284</v>
      </c>
      <c r="K492" t="s">
        <v>51</v>
      </c>
      <c r="L492">
        <v>114</v>
      </c>
      <c r="M492">
        <v>1.5</v>
      </c>
      <c r="N492">
        <v>1</v>
      </c>
      <c r="O492">
        <v>114</v>
      </c>
      <c r="P492">
        <v>1.5</v>
      </c>
      <c r="Q492">
        <v>1</v>
      </c>
      <c r="R492">
        <v>1.5</v>
      </c>
      <c r="S492">
        <v>1.5</v>
      </c>
      <c r="T492" s="1">
        <v>44593</v>
      </c>
      <c r="U492" t="str">
        <f t="shared" si="35"/>
        <v>Miss Vickie's Potato Chip - Smokehouse BBQ</v>
      </c>
      <c r="V492" t="str">
        <f t="shared" si="36"/>
        <v>Food</v>
      </c>
      <c r="W492" t="s">
        <v>43</v>
      </c>
      <c r="X492" t="b">
        <f t="shared" si="38"/>
        <v>1</v>
      </c>
      <c r="Y492">
        <f t="shared" si="37"/>
        <v>1.5</v>
      </c>
      <c r="Z492" s="2">
        <f t="shared" si="39"/>
        <v>1</v>
      </c>
      <c r="AA492" t="s">
        <v>58</v>
      </c>
      <c r="AB492" t="s">
        <v>198</v>
      </c>
      <c r="AD492" t="s">
        <v>91</v>
      </c>
      <c r="AE492" t="s">
        <v>285</v>
      </c>
      <c r="AF492">
        <v>2022</v>
      </c>
    </row>
    <row r="493" spans="1:32" x14ac:dyDescent="0.25">
      <c r="A493" t="s">
        <v>29</v>
      </c>
      <c r="B493" t="s">
        <v>62</v>
      </c>
      <c r="C493" t="s">
        <v>63</v>
      </c>
      <c r="D493" t="s">
        <v>64</v>
      </c>
      <c r="E493">
        <f>_xlfn.XLOOKUP(Table1[[#This Row],[Location]],'Location analysis'!A:A,'Location analysis'!B:B)</f>
        <v>40.091900000000003</v>
      </c>
      <c r="F493">
        <f>_xlfn.XLOOKUP(Table1[[#This Row],[Location]],'Location analysis'!A:A,'Location analysis'!C:C)</f>
        <v>-74.358699999999999</v>
      </c>
      <c r="G493" t="s">
        <v>197</v>
      </c>
      <c r="H493" t="s">
        <v>43</v>
      </c>
      <c r="I493">
        <v>14639483631</v>
      </c>
      <c r="J493" t="s">
        <v>284</v>
      </c>
      <c r="K493" t="s">
        <v>51</v>
      </c>
      <c r="L493">
        <v>114</v>
      </c>
      <c r="M493">
        <v>1.5</v>
      </c>
      <c r="N493">
        <v>1</v>
      </c>
      <c r="O493">
        <v>114</v>
      </c>
      <c r="P493">
        <v>1.5</v>
      </c>
      <c r="Q493">
        <v>1</v>
      </c>
      <c r="R493">
        <v>1.5</v>
      </c>
      <c r="S493">
        <v>1.5</v>
      </c>
      <c r="T493" s="1">
        <v>44593</v>
      </c>
      <c r="U493" t="str">
        <f t="shared" si="35"/>
        <v>Miss Vickie's Potato Chip - Smokehouse BBQ</v>
      </c>
      <c r="V493" t="str">
        <f t="shared" si="36"/>
        <v>Food</v>
      </c>
      <c r="W493" t="s">
        <v>43</v>
      </c>
      <c r="X493" t="b">
        <f t="shared" si="38"/>
        <v>1</v>
      </c>
      <c r="Y493">
        <f t="shared" si="37"/>
        <v>1.5</v>
      </c>
      <c r="Z493" s="2">
        <f t="shared" si="39"/>
        <v>1</v>
      </c>
      <c r="AA493" t="s">
        <v>58</v>
      </c>
      <c r="AB493" t="s">
        <v>198</v>
      </c>
      <c r="AD493" t="s">
        <v>91</v>
      </c>
      <c r="AE493" t="s">
        <v>285</v>
      </c>
      <c r="AF493">
        <v>2022</v>
      </c>
    </row>
    <row r="494" spans="1:32" x14ac:dyDescent="0.25">
      <c r="A494" t="s">
        <v>29</v>
      </c>
      <c r="B494" t="s">
        <v>62</v>
      </c>
      <c r="C494" t="s">
        <v>63</v>
      </c>
      <c r="D494" t="s">
        <v>64</v>
      </c>
      <c r="E494">
        <f>_xlfn.XLOOKUP(Table1[[#This Row],[Location]],'Location analysis'!A:A,'Location analysis'!B:B)</f>
        <v>40.091900000000003</v>
      </c>
      <c r="F494">
        <f>_xlfn.XLOOKUP(Table1[[#This Row],[Location]],'Location analysis'!A:A,'Location analysis'!C:C)</f>
        <v>-74.358699999999999</v>
      </c>
      <c r="G494" t="s">
        <v>74</v>
      </c>
      <c r="H494" t="s">
        <v>49</v>
      </c>
      <c r="I494">
        <v>14639747672</v>
      </c>
      <c r="J494" t="s">
        <v>284</v>
      </c>
      <c r="K494" t="s">
        <v>51</v>
      </c>
      <c r="L494">
        <v>145</v>
      </c>
      <c r="M494">
        <v>2.5</v>
      </c>
      <c r="N494">
        <v>1</v>
      </c>
      <c r="O494">
        <v>145</v>
      </c>
      <c r="P494">
        <v>2.5</v>
      </c>
      <c r="Q494">
        <v>1</v>
      </c>
      <c r="R494">
        <v>2.5</v>
      </c>
      <c r="S494">
        <v>2.5</v>
      </c>
      <c r="T494" s="1">
        <v>44593</v>
      </c>
      <c r="U494" t="str">
        <f t="shared" si="35"/>
        <v>Snapple Diet Tea - Lemon</v>
      </c>
      <c r="V494" t="str">
        <f t="shared" si="36"/>
        <v>Non Carbonated</v>
      </c>
      <c r="W494" t="s">
        <v>49</v>
      </c>
      <c r="X494" t="b">
        <f t="shared" si="38"/>
        <v>1</v>
      </c>
      <c r="Y494">
        <f t="shared" si="37"/>
        <v>2.5</v>
      </c>
      <c r="Z494" s="2">
        <f t="shared" si="39"/>
        <v>1.6666666666666667</v>
      </c>
      <c r="AA494" t="s">
        <v>75</v>
      </c>
      <c r="AB494" t="s">
        <v>76</v>
      </c>
      <c r="AD494" t="s">
        <v>91</v>
      </c>
      <c r="AE494" t="s">
        <v>285</v>
      </c>
      <c r="AF494">
        <v>2022</v>
      </c>
    </row>
    <row r="495" spans="1:32" x14ac:dyDescent="0.25">
      <c r="A495" t="s">
        <v>29</v>
      </c>
      <c r="B495" t="s">
        <v>62</v>
      </c>
      <c r="C495" t="s">
        <v>63</v>
      </c>
      <c r="D495" t="s">
        <v>64</v>
      </c>
      <c r="E495">
        <f>_xlfn.XLOOKUP(Table1[[#This Row],[Location]],'Location analysis'!A:A,'Location analysis'!B:B)</f>
        <v>40.091900000000003</v>
      </c>
      <c r="F495">
        <f>_xlfn.XLOOKUP(Table1[[#This Row],[Location]],'Location analysis'!A:A,'Location analysis'!C:C)</f>
        <v>-74.358699999999999</v>
      </c>
      <c r="G495" t="s">
        <v>156</v>
      </c>
      <c r="H495" t="s">
        <v>43</v>
      </c>
      <c r="I495">
        <v>14640019601</v>
      </c>
      <c r="J495" t="s">
        <v>284</v>
      </c>
      <c r="K495" t="s">
        <v>51</v>
      </c>
      <c r="L495">
        <v>113</v>
      </c>
      <c r="M495">
        <v>1.5</v>
      </c>
      <c r="N495">
        <v>1</v>
      </c>
      <c r="O495">
        <v>113</v>
      </c>
      <c r="P495">
        <v>1.5</v>
      </c>
      <c r="Q495">
        <v>1</v>
      </c>
      <c r="R495">
        <v>1.5</v>
      </c>
      <c r="S495">
        <v>1.5</v>
      </c>
      <c r="T495" s="1">
        <v>44593</v>
      </c>
      <c r="U495" t="str">
        <f t="shared" si="35"/>
        <v>Good Health Veggie Stix - Sea Salt</v>
      </c>
      <c r="V495" t="str">
        <f t="shared" si="36"/>
        <v>Food</v>
      </c>
      <c r="W495" t="s">
        <v>43</v>
      </c>
      <c r="X495" t="b">
        <f t="shared" si="38"/>
        <v>1</v>
      </c>
      <c r="Y495">
        <f t="shared" si="37"/>
        <v>1.5</v>
      </c>
      <c r="Z495" s="2">
        <f t="shared" si="39"/>
        <v>1</v>
      </c>
      <c r="AA495" t="s">
        <v>117</v>
      </c>
      <c r="AB495" t="s">
        <v>157</v>
      </c>
      <c r="AD495" t="s">
        <v>91</v>
      </c>
      <c r="AE495" t="s">
        <v>285</v>
      </c>
      <c r="AF495">
        <v>2022</v>
      </c>
    </row>
    <row r="496" spans="1:32" x14ac:dyDescent="0.25">
      <c r="A496" t="s">
        <v>29</v>
      </c>
      <c r="B496" t="s">
        <v>62</v>
      </c>
      <c r="C496" t="s">
        <v>63</v>
      </c>
      <c r="D496" t="s">
        <v>64</v>
      </c>
      <c r="E496">
        <f>_xlfn.XLOOKUP(Table1[[#This Row],[Location]],'Location analysis'!A:A,'Location analysis'!B:B)</f>
        <v>40.091900000000003</v>
      </c>
      <c r="F496">
        <f>_xlfn.XLOOKUP(Table1[[#This Row],[Location]],'Location analysis'!A:A,'Location analysis'!C:C)</f>
        <v>-74.358699999999999</v>
      </c>
      <c r="G496" t="s">
        <v>112</v>
      </c>
      <c r="H496" t="s">
        <v>43</v>
      </c>
      <c r="I496">
        <v>14640581044</v>
      </c>
      <c r="J496" t="s">
        <v>284</v>
      </c>
      <c r="K496" t="s">
        <v>51</v>
      </c>
      <c r="L496">
        <v>133</v>
      </c>
      <c r="M496">
        <v>2</v>
      </c>
      <c r="N496">
        <v>1</v>
      </c>
      <c r="O496">
        <v>133</v>
      </c>
      <c r="P496">
        <v>2</v>
      </c>
      <c r="Q496">
        <v>1</v>
      </c>
      <c r="R496">
        <v>2</v>
      </c>
      <c r="S496">
        <v>2</v>
      </c>
      <c r="T496" s="1">
        <v>44593</v>
      </c>
      <c r="U496" t="str">
        <f t="shared" si="35"/>
        <v>Robert Irvine's - Fit Crunch -  Chocolate Pea</v>
      </c>
      <c r="V496" t="str">
        <f t="shared" si="36"/>
        <v>Food</v>
      </c>
      <c r="W496" t="s">
        <v>43</v>
      </c>
      <c r="X496" t="b">
        <f t="shared" si="38"/>
        <v>1</v>
      </c>
      <c r="Y496">
        <f t="shared" si="37"/>
        <v>2</v>
      </c>
      <c r="Z496" s="2">
        <f t="shared" si="39"/>
        <v>1.3333333333333333</v>
      </c>
      <c r="AA496" t="s">
        <v>113</v>
      </c>
      <c r="AB496" t="s">
        <v>114</v>
      </c>
      <c r="AC496" t="s">
        <v>115</v>
      </c>
      <c r="AD496" t="s">
        <v>91</v>
      </c>
      <c r="AE496" t="s">
        <v>285</v>
      </c>
      <c r="AF496">
        <v>2022</v>
      </c>
    </row>
    <row r="497" spans="1:32" x14ac:dyDescent="0.25">
      <c r="A497" t="s">
        <v>29</v>
      </c>
      <c r="B497" t="s">
        <v>30</v>
      </c>
      <c r="C497" t="s">
        <v>31</v>
      </c>
      <c r="D497" t="s">
        <v>32</v>
      </c>
      <c r="E497">
        <f>_xlfn.XLOOKUP(Table1[[#This Row],[Location]],'Location analysis'!A:A,'Location analysis'!B:B)</f>
        <v>40.423690999999998</v>
      </c>
      <c r="F497">
        <f>_xlfn.XLOOKUP(Table1[[#This Row],[Location]],'Location analysis'!A:A,'Location analysis'!C:C)</f>
        <v>-74.380831999999998</v>
      </c>
      <c r="G497" t="s">
        <v>174</v>
      </c>
      <c r="H497" t="s">
        <v>49</v>
      </c>
      <c r="I497">
        <v>14640714028</v>
      </c>
      <c r="J497" t="s">
        <v>284</v>
      </c>
      <c r="K497" t="s">
        <v>36</v>
      </c>
      <c r="L497">
        <v>144</v>
      </c>
      <c r="M497">
        <v>2.5</v>
      </c>
      <c r="N497">
        <v>1</v>
      </c>
      <c r="O497">
        <v>144</v>
      </c>
      <c r="P497">
        <v>2.5</v>
      </c>
      <c r="Q497">
        <v>1</v>
      </c>
      <c r="R497">
        <v>2.5</v>
      </c>
      <c r="S497">
        <v>4</v>
      </c>
      <c r="T497" s="1">
        <v>44593</v>
      </c>
      <c r="U497" t="str">
        <f t="shared" si="35"/>
        <v>Bai Antioxidant - Molokai Coconut</v>
      </c>
      <c r="V497" t="str">
        <f t="shared" si="36"/>
        <v>Non Carbonated</v>
      </c>
      <c r="W497" t="s">
        <v>49</v>
      </c>
      <c r="X497" t="b">
        <f t="shared" si="38"/>
        <v>1</v>
      </c>
      <c r="Y497">
        <f t="shared" si="37"/>
        <v>2.5</v>
      </c>
      <c r="Z497" s="2">
        <f t="shared" si="39"/>
        <v>1.6666666666666667</v>
      </c>
      <c r="AA497" t="s">
        <v>52</v>
      </c>
      <c r="AB497" t="s">
        <v>175</v>
      </c>
      <c r="AD497" t="s">
        <v>91</v>
      </c>
      <c r="AE497" t="s">
        <v>285</v>
      </c>
      <c r="AF497">
        <v>2022</v>
      </c>
    </row>
    <row r="498" spans="1:32" x14ac:dyDescent="0.25">
      <c r="A498" t="s">
        <v>29</v>
      </c>
      <c r="B498" t="s">
        <v>30</v>
      </c>
      <c r="C498" t="s">
        <v>31</v>
      </c>
      <c r="D498" t="s">
        <v>32</v>
      </c>
      <c r="E498">
        <f>_xlfn.XLOOKUP(Table1[[#This Row],[Location]],'Location analysis'!A:A,'Location analysis'!B:B)</f>
        <v>40.423690999999998</v>
      </c>
      <c r="F498">
        <f>_xlfn.XLOOKUP(Table1[[#This Row],[Location]],'Location analysis'!A:A,'Location analysis'!C:C)</f>
        <v>-74.380831999999998</v>
      </c>
      <c r="G498" t="s">
        <v>137</v>
      </c>
      <c r="H498" t="s">
        <v>97</v>
      </c>
      <c r="I498">
        <v>14640714028</v>
      </c>
      <c r="J498" t="s">
        <v>284</v>
      </c>
      <c r="K498" t="s">
        <v>36</v>
      </c>
      <c r="L498">
        <v>142</v>
      </c>
      <c r="M498">
        <v>1.5</v>
      </c>
      <c r="N498">
        <v>1</v>
      </c>
      <c r="O498">
        <v>142</v>
      </c>
      <c r="P498">
        <v>1.5</v>
      </c>
      <c r="Q498">
        <v>1</v>
      </c>
      <c r="R498">
        <v>1.5</v>
      </c>
      <c r="S498">
        <v>4</v>
      </c>
      <c r="T498" s="1">
        <v>44593</v>
      </c>
      <c r="U498" t="str">
        <f t="shared" si="35"/>
        <v>Poland Springs Water</v>
      </c>
      <c r="V498" t="str">
        <f t="shared" si="36"/>
        <v>Water</v>
      </c>
      <c r="W498" t="s">
        <v>97</v>
      </c>
      <c r="X498" t="b">
        <f t="shared" si="38"/>
        <v>1</v>
      </c>
      <c r="Y498">
        <f t="shared" si="37"/>
        <v>1.5</v>
      </c>
      <c r="Z498" s="2">
        <f t="shared" si="39"/>
        <v>1</v>
      </c>
      <c r="AA498" t="s">
        <v>137</v>
      </c>
      <c r="AD498" t="s">
        <v>91</v>
      </c>
      <c r="AE498" t="s">
        <v>285</v>
      </c>
      <c r="AF498">
        <v>2022</v>
      </c>
    </row>
    <row r="499" spans="1:32" x14ac:dyDescent="0.25">
      <c r="A499" t="s">
        <v>29</v>
      </c>
      <c r="B499" t="s">
        <v>46</v>
      </c>
      <c r="C499" t="s">
        <v>31</v>
      </c>
      <c r="D499" t="s">
        <v>47</v>
      </c>
      <c r="E499">
        <f>_xlfn.XLOOKUP(Table1[[#This Row],[Location]],'Location analysis'!A:A,'Location analysis'!B:B)</f>
        <v>40.423690999999998</v>
      </c>
      <c r="F499">
        <f>_xlfn.XLOOKUP(Table1[[#This Row],[Location]],'Location analysis'!A:A,'Location analysis'!C:C)</f>
        <v>-74.380831999999998</v>
      </c>
      <c r="G499" t="s">
        <v>194</v>
      </c>
      <c r="H499" t="s">
        <v>43</v>
      </c>
      <c r="I499">
        <v>14641105524</v>
      </c>
      <c r="J499" t="s">
        <v>284</v>
      </c>
      <c r="K499" t="s">
        <v>51</v>
      </c>
      <c r="L499">
        <v>121</v>
      </c>
      <c r="M499">
        <v>1.5</v>
      </c>
      <c r="N499">
        <v>1</v>
      </c>
      <c r="O499">
        <v>121</v>
      </c>
      <c r="P499">
        <v>1.5</v>
      </c>
      <c r="Q499">
        <v>1</v>
      </c>
      <c r="R499">
        <v>1.5</v>
      </c>
      <c r="S499">
        <v>1.5</v>
      </c>
      <c r="T499" s="1">
        <v>44593</v>
      </c>
      <c r="U499" t="str">
        <f t="shared" si="35"/>
        <v>Takis FUGEO mini</v>
      </c>
      <c r="V499" t="str">
        <f t="shared" si="36"/>
        <v>Food</v>
      </c>
      <c r="W499" t="s">
        <v>43</v>
      </c>
      <c r="X499" t="b">
        <f t="shared" si="38"/>
        <v>1</v>
      </c>
      <c r="Y499">
        <f t="shared" si="37"/>
        <v>1.5</v>
      </c>
      <c r="Z499" s="2">
        <f t="shared" si="39"/>
        <v>1</v>
      </c>
      <c r="AA499" t="s">
        <v>194</v>
      </c>
      <c r="AD499" t="s">
        <v>91</v>
      </c>
      <c r="AE499" t="s">
        <v>285</v>
      </c>
      <c r="AF499">
        <v>2022</v>
      </c>
    </row>
    <row r="500" spans="1:32" x14ac:dyDescent="0.25">
      <c r="A500" t="s">
        <v>29</v>
      </c>
      <c r="B500" t="s">
        <v>67</v>
      </c>
      <c r="C500" t="s">
        <v>68</v>
      </c>
      <c r="D500" t="s">
        <v>69</v>
      </c>
      <c r="E500">
        <f>_xlfn.XLOOKUP(Table1[[#This Row],[Location]],'Location analysis'!A:A,'Location analysis'!B:B)</f>
        <v>40.435699999999997</v>
      </c>
      <c r="F500">
        <f>_xlfn.XLOOKUP(Table1[[#This Row],[Location]],'Location analysis'!A:A,'Location analysis'!C:C)</f>
        <v>-74.125200000000007</v>
      </c>
      <c r="G500" t="s">
        <v>259</v>
      </c>
      <c r="H500" t="s">
        <v>34</v>
      </c>
      <c r="I500">
        <v>14641554461</v>
      </c>
      <c r="J500" t="s">
        <v>284</v>
      </c>
      <c r="K500" t="s">
        <v>51</v>
      </c>
      <c r="L500">
        <v>140</v>
      </c>
      <c r="M500">
        <v>1</v>
      </c>
      <c r="N500">
        <v>1</v>
      </c>
      <c r="O500">
        <v>140</v>
      </c>
      <c r="P500">
        <v>1</v>
      </c>
      <c r="Q500">
        <v>1</v>
      </c>
      <c r="R500">
        <v>1</v>
      </c>
      <c r="S500">
        <v>1</v>
      </c>
      <c r="T500" s="1">
        <v>44593</v>
      </c>
      <c r="U500" t="str">
        <f t="shared" si="35"/>
        <v>Sunkist Soda - Orange</v>
      </c>
      <c r="V500" t="str">
        <f t="shared" si="36"/>
        <v>Carbonated</v>
      </c>
      <c r="W500" t="s">
        <v>34</v>
      </c>
      <c r="X500" t="b">
        <f t="shared" si="38"/>
        <v>1</v>
      </c>
      <c r="Y500">
        <f t="shared" si="37"/>
        <v>1</v>
      </c>
      <c r="Z500" s="2">
        <f t="shared" si="39"/>
        <v>0.66666666666666663</v>
      </c>
      <c r="AA500" t="s">
        <v>260</v>
      </c>
      <c r="AB500" t="s">
        <v>261</v>
      </c>
      <c r="AD500" t="s">
        <v>91</v>
      </c>
      <c r="AE500" t="s">
        <v>285</v>
      </c>
      <c r="AF500">
        <v>2022</v>
      </c>
    </row>
    <row r="501" spans="1:32" x14ac:dyDescent="0.25">
      <c r="A501" t="s">
        <v>29</v>
      </c>
      <c r="B501" t="s">
        <v>67</v>
      </c>
      <c r="C501" t="s">
        <v>68</v>
      </c>
      <c r="D501" t="s">
        <v>69</v>
      </c>
      <c r="E501">
        <f>_xlfn.XLOOKUP(Table1[[#This Row],[Location]],'Location analysis'!A:A,'Location analysis'!B:B)</f>
        <v>40.435699999999997</v>
      </c>
      <c r="F501">
        <f>_xlfn.XLOOKUP(Table1[[#This Row],[Location]],'Location analysis'!A:A,'Location analysis'!C:C)</f>
        <v>-74.125200000000007</v>
      </c>
      <c r="G501" t="s">
        <v>259</v>
      </c>
      <c r="H501" t="s">
        <v>34</v>
      </c>
      <c r="I501">
        <v>14641570650</v>
      </c>
      <c r="J501" t="s">
        <v>284</v>
      </c>
      <c r="K501" t="s">
        <v>51</v>
      </c>
      <c r="L501">
        <v>140</v>
      </c>
      <c r="M501">
        <v>1</v>
      </c>
      <c r="N501">
        <v>1</v>
      </c>
      <c r="O501">
        <v>140</v>
      </c>
      <c r="P501">
        <v>1</v>
      </c>
      <c r="Q501">
        <v>1</v>
      </c>
      <c r="R501">
        <v>1</v>
      </c>
      <c r="S501">
        <v>1</v>
      </c>
      <c r="T501" s="1">
        <v>44593</v>
      </c>
      <c r="U501" t="str">
        <f t="shared" si="35"/>
        <v>Sunkist Soda - Orange</v>
      </c>
      <c r="V501" t="str">
        <f t="shared" si="36"/>
        <v>Carbonated</v>
      </c>
      <c r="W501" t="s">
        <v>34</v>
      </c>
      <c r="X501" t="b">
        <f t="shared" si="38"/>
        <v>1</v>
      </c>
      <c r="Y501">
        <f t="shared" si="37"/>
        <v>1</v>
      </c>
      <c r="Z501" s="2">
        <f t="shared" si="39"/>
        <v>0.66666666666666663</v>
      </c>
      <c r="AA501" t="s">
        <v>260</v>
      </c>
      <c r="AB501" t="s">
        <v>261</v>
      </c>
      <c r="AD501" t="s">
        <v>91</v>
      </c>
      <c r="AE501" t="s">
        <v>285</v>
      </c>
      <c r="AF501">
        <v>2022</v>
      </c>
    </row>
    <row r="502" spans="1:32" x14ac:dyDescent="0.25">
      <c r="A502" t="s">
        <v>29</v>
      </c>
      <c r="B502" t="s">
        <v>67</v>
      </c>
      <c r="C502" t="s">
        <v>68</v>
      </c>
      <c r="D502" t="s">
        <v>69</v>
      </c>
      <c r="E502">
        <f>_xlfn.XLOOKUP(Table1[[#This Row],[Location]],'Location analysis'!A:A,'Location analysis'!B:B)</f>
        <v>40.435699999999997</v>
      </c>
      <c r="F502">
        <f>_xlfn.XLOOKUP(Table1[[#This Row],[Location]],'Location analysis'!A:A,'Location analysis'!C:C)</f>
        <v>-74.125200000000007</v>
      </c>
      <c r="G502" t="s">
        <v>156</v>
      </c>
      <c r="H502" t="s">
        <v>43</v>
      </c>
      <c r="I502">
        <v>14642220276</v>
      </c>
      <c r="J502" t="s">
        <v>284</v>
      </c>
      <c r="K502" t="s">
        <v>51</v>
      </c>
      <c r="L502">
        <v>112</v>
      </c>
      <c r="M502">
        <v>1.5</v>
      </c>
      <c r="N502">
        <v>1</v>
      </c>
      <c r="O502">
        <v>112</v>
      </c>
      <c r="P502">
        <v>1.5</v>
      </c>
      <c r="Q502">
        <v>1</v>
      </c>
      <c r="R502">
        <v>1.5</v>
      </c>
      <c r="S502">
        <v>1.5</v>
      </c>
      <c r="T502" s="1">
        <v>44593</v>
      </c>
      <c r="U502" t="str">
        <f t="shared" si="35"/>
        <v>Good Health Veggie Stix - Sea Salt</v>
      </c>
      <c r="V502" t="str">
        <f t="shared" si="36"/>
        <v>Food</v>
      </c>
      <c r="W502" t="s">
        <v>43</v>
      </c>
      <c r="X502" t="b">
        <f t="shared" si="38"/>
        <v>1</v>
      </c>
      <c r="Y502">
        <f t="shared" si="37"/>
        <v>1.5</v>
      </c>
      <c r="Z502" s="2">
        <f t="shared" si="39"/>
        <v>1</v>
      </c>
      <c r="AA502" t="s">
        <v>117</v>
      </c>
      <c r="AB502" t="s">
        <v>157</v>
      </c>
      <c r="AD502" t="s">
        <v>91</v>
      </c>
      <c r="AE502" t="s">
        <v>285</v>
      </c>
      <c r="AF502">
        <v>2022</v>
      </c>
    </row>
    <row r="503" spans="1:32" x14ac:dyDescent="0.25">
      <c r="A503" t="s">
        <v>29</v>
      </c>
      <c r="B503" t="s">
        <v>67</v>
      </c>
      <c r="C503" t="s">
        <v>68</v>
      </c>
      <c r="D503" t="s">
        <v>69</v>
      </c>
      <c r="E503">
        <f>_xlfn.XLOOKUP(Table1[[#This Row],[Location]],'Location analysis'!A:A,'Location analysis'!B:B)</f>
        <v>40.435699999999997</v>
      </c>
      <c r="F503">
        <f>_xlfn.XLOOKUP(Table1[[#This Row],[Location]],'Location analysis'!A:A,'Location analysis'!C:C)</f>
        <v>-74.125200000000007</v>
      </c>
      <c r="G503" t="s">
        <v>182</v>
      </c>
      <c r="H503" t="s">
        <v>34</v>
      </c>
      <c r="I503">
        <v>14642258267</v>
      </c>
      <c r="J503" t="s">
        <v>284</v>
      </c>
      <c r="K503" t="s">
        <v>51</v>
      </c>
      <c r="L503">
        <v>142</v>
      </c>
      <c r="M503">
        <v>1</v>
      </c>
      <c r="N503">
        <v>1</v>
      </c>
      <c r="O503">
        <v>142</v>
      </c>
      <c r="P503">
        <v>1</v>
      </c>
      <c r="Q503">
        <v>1</v>
      </c>
      <c r="R503">
        <v>1</v>
      </c>
      <c r="S503">
        <v>1</v>
      </c>
      <c r="T503" s="1">
        <v>44593</v>
      </c>
      <c r="U503" t="str">
        <f t="shared" si="35"/>
        <v>Coca Cola - Zero Sugar</v>
      </c>
      <c r="V503" t="str">
        <f t="shared" si="36"/>
        <v>Carbonated</v>
      </c>
      <c r="W503" t="s">
        <v>34</v>
      </c>
      <c r="X503" t="b">
        <f t="shared" si="38"/>
        <v>1</v>
      </c>
      <c r="Y503">
        <f t="shared" si="37"/>
        <v>1</v>
      </c>
      <c r="Z503" s="2">
        <f t="shared" si="39"/>
        <v>0.66666666666666663</v>
      </c>
      <c r="AA503" t="s">
        <v>183</v>
      </c>
      <c r="AB503" t="s">
        <v>184</v>
      </c>
      <c r="AD503" t="s">
        <v>91</v>
      </c>
      <c r="AE503" t="s">
        <v>285</v>
      </c>
      <c r="AF503">
        <v>2022</v>
      </c>
    </row>
    <row r="504" spans="1:32" x14ac:dyDescent="0.25">
      <c r="A504" t="s">
        <v>29</v>
      </c>
      <c r="B504" t="s">
        <v>67</v>
      </c>
      <c r="C504" t="s">
        <v>68</v>
      </c>
      <c r="D504" t="s">
        <v>69</v>
      </c>
      <c r="E504">
        <f>_xlfn.XLOOKUP(Table1[[#This Row],[Location]],'Location analysis'!A:A,'Location analysis'!B:B)</f>
        <v>40.435699999999997</v>
      </c>
      <c r="F504">
        <f>_xlfn.XLOOKUP(Table1[[#This Row],[Location]],'Location analysis'!A:A,'Location analysis'!C:C)</f>
        <v>-74.125200000000007</v>
      </c>
      <c r="G504" t="s">
        <v>182</v>
      </c>
      <c r="H504" t="s">
        <v>34</v>
      </c>
      <c r="I504">
        <v>14642421560</v>
      </c>
      <c r="J504" t="s">
        <v>284</v>
      </c>
      <c r="K504" t="s">
        <v>51</v>
      </c>
      <c r="L504">
        <v>142</v>
      </c>
      <c r="M504">
        <v>1</v>
      </c>
      <c r="N504">
        <v>1</v>
      </c>
      <c r="O504">
        <v>142</v>
      </c>
      <c r="P504">
        <v>1</v>
      </c>
      <c r="Q504">
        <v>1</v>
      </c>
      <c r="R504">
        <v>1</v>
      </c>
      <c r="S504">
        <v>1</v>
      </c>
      <c r="T504" s="1">
        <v>44593</v>
      </c>
      <c r="U504" t="str">
        <f t="shared" si="35"/>
        <v>Coca Cola - Zero Sugar</v>
      </c>
      <c r="V504" t="str">
        <f t="shared" si="36"/>
        <v>Carbonated</v>
      </c>
      <c r="W504" t="s">
        <v>34</v>
      </c>
      <c r="X504" t="b">
        <f t="shared" si="38"/>
        <v>1</v>
      </c>
      <c r="Y504">
        <f t="shared" si="37"/>
        <v>1</v>
      </c>
      <c r="Z504" s="2">
        <f t="shared" si="39"/>
        <v>0.66666666666666663</v>
      </c>
      <c r="AA504" t="s">
        <v>183</v>
      </c>
      <c r="AB504" t="s">
        <v>184</v>
      </c>
      <c r="AD504" t="s">
        <v>91</v>
      </c>
      <c r="AE504" t="s">
        <v>285</v>
      </c>
      <c r="AF504">
        <v>2022</v>
      </c>
    </row>
    <row r="505" spans="1:32" x14ac:dyDescent="0.25">
      <c r="A505" t="s">
        <v>29</v>
      </c>
      <c r="B505" t="s">
        <v>67</v>
      </c>
      <c r="C505" t="s">
        <v>68</v>
      </c>
      <c r="D505" t="s">
        <v>69</v>
      </c>
      <c r="E505">
        <f>_xlfn.XLOOKUP(Table1[[#This Row],[Location]],'Location analysis'!A:A,'Location analysis'!B:B)</f>
        <v>40.435699999999997</v>
      </c>
      <c r="F505">
        <f>_xlfn.XLOOKUP(Table1[[#This Row],[Location]],'Location analysis'!A:A,'Location analysis'!C:C)</f>
        <v>-74.125200000000007</v>
      </c>
      <c r="G505" t="s">
        <v>160</v>
      </c>
      <c r="H505" t="s">
        <v>49</v>
      </c>
      <c r="I505">
        <v>14642739732</v>
      </c>
      <c r="J505" t="s">
        <v>284</v>
      </c>
      <c r="K505" t="s">
        <v>51</v>
      </c>
      <c r="L505">
        <v>145</v>
      </c>
      <c r="M505">
        <v>2.5</v>
      </c>
      <c r="N505">
        <v>1</v>
      </c>
      <c r="O505">
        <v>145</v>
      </c>
      <c r="P505">
        <v>2.5</v>
      </c>
      <c r="Q505">
        <v>1</v>
      </c>
      <c r="R505">
        <v>2.5</v>
      </c>
      <c r="S505">
        <v>2.5</v>
      </c>
      <c r="T505" s="1">
        <v>44593</v>
      </c>
      <c r="U505" t="str">
        <f t="shared" si="35"/>
        <v>Snapple Diet Tea - Peach Tea</v>
      </c>
      <c r="V505" t="str">
        <f t="shared" si="36"/>
        <v>Non Carbonated</v>
      </c>
      <c r="W505" t="s">
        <v>49</v>
      </c>
      <c r="X505" t="b">
        <f t="shared" si="38"/>
        <v>1</v>
      </c>
      <c r="Y505">
        <f t="shared" si="37"/>
        <v>2.5</v>
      </c>
      <c r="Z505" s="2">
        <f t="shared" si="39"/>
        <v>1.6666666666666667</v>
      </c>
      <c r="AA505" t="s">
        <v>75</v>
      </c>
      <c r="AB505" t="s">
        <v>161</v>
      </c>
      <c r="AD505" t="s">
        <v>91</v>
      </c>
      <c r="AE505" t="s">
        <v>285</v>
      </c>
      <c r="AF505">
        <v>2022</v>
      </c>
    </row>
    <row r="506" spans="1:32" x14ac:dyDescent="0.25">
      <c r="A506" t="s">
        <v>29</v>
      </c>
      <c r="B506" t="s">
        <v>67</v>
      </c>
      <c r="C506" t="s">
        <v>68</v>
      </c>
      <c r="D506" t="s">
        <v>69</v>
      </c>
      <c r="E506">
        <f>_xlfn.XLOOKUP(Table1[[#This Row],[Location]],'Location analysis'!A:A,'Location analysis'!B:B)</f>
        <v>40.435699999999997</v>
      </c>
      <c r="F506">
        <f>_xlfn.XLOOKUP(Table1[[#This Row],[Location]],'Location analysis'!A:A,'Location analysis'!C:C)</f>
        <v>-74.125200000000007</v>
      </c>
      <c r="G506" t="s">
        <v>259</v>
      </c>
      <c r="H506" t="s">
        <v>34</v>
      </c>
      <c r="I506">
        <v>14642794512</v>
      </c>
      <c r="J506" t="s">
        <v>284</v>
      </c>
      <c r="K506" t="s">
        <v>51</v>
      </c>
      <c r="L506">
        <v>140</v>
      </c>
      <c r="M506">
        <v>1</v>
      </c>
      <c r="N506">
        <v>1</v>
      </c>
      <c r="O506">
        <v>140</v>
      </c>
      <c r="P506">
        <v>1</v>
      </c>
      <c r="Q506">
        <v>1</v>
      </c>
      <c r="R506">
        <v>1</v>
      </c>
      <c r="S506">
        <v>1</v>
      </c>
      <c r="T506" s="1">
        <v>44593</v>
      </c>
      <c r="U506" t="str">
        <f t="shared" si="35"/>
        <v>Sunkist Soda - Orange</v>
      </c>
      <c r="V506" t="str">
        <f t="shared" si="36"/>
        <v>Carbonated</v>
      </c>
      <c r="W506" t="s">
        <v>34</v>
      </c>
      <c r="X506" t="b">
        <f t="shared" si="38"/>
        <v>1</v>
      </c>
      <c r="Y506">
        <f t="shared" si="37"/>
        <v>1</v>
      </c>
      <c r="Z506" s="2">
        <f t="shared" si="39"/>
        <v>0.66666666666666663</v>
      </c>
      <c r="AA506" t="s">
        <v>260</v>
      </c>
      <c r="AB506" t="s">
        <v>261</v>
      </c>
      <c r="AD506" t="s">
        <v>91</v>
      </c>
      <c r="AE506" t="s">
        <v>285</v>
      </c>
      <c r="AF506">
        <v>2022</v>
      </c>
    </row>
    <row r="507" spans="1:32" x14ac:dyDescent="0.25">
      <c r="A507" t="s">
        <v>29</v>
      </c>
      <c r="B507" t="s">
        <v>67</v>
      </c>
      <c r="C507" t="s">
        <v>68</v>
      </c>
      <c r="D507" t="s">
        <v>69</v>
      </c>
      <c r="E507">
        <f>_xlfn.XLOOKUP(Table1[[#This Row],[Location]],'Location analysis'!A:A,'Location analysis'!B:B)</f>
        <v>40.435699999999997</v>
      </c>
      <c r="F507">
        <f>_xlfn.XLOOKUP(Table1[[#This Row],[Location]],'Location analysis'!A:A,'Location analysis'!C:C)</f>
        <v>-74.125200000000007</v>
      </c>
      <c r="G507" t="s">
        <v>259</v>
      </c>
      <c r="H507" t="s">
        <v>34</v>
      </c>
      <c r="I507">
        <v>14642801893</v>
      </c>
      <c r="J507" t="s">
        <v>284</v>
      </c>
      <c r="K507" t="s">
        <v>51</v>
      </c>
      <c r="L507">
        <v>140</v>
      </c>
      <c r="M507">
        <v>1</v>
      </c>
      <c r="N507">
        <v>1</v>
      </c>
      <c r="O507">
        <v>140</v>
      </c>
      <c r="P507">
        <v>1</v>
      </c>
      <c r="Q507">
        <v>1</v>
      </c>
      <c r="R507">
        <v>1</v>
      </c>
      <c r="S507">
        <v>1</v>
      </c>
      <c r="T507" s="1">
        <v>44593</v>
      </c>
      <c r="U507" t="str">
        <f t="shared" si="35"/>
        <v>Sunkist Soda - Orange</v>
      </c>
      <c r="V507" t="str">
        <f t="shared" si="36"/>
        <v>Carbonated</v>
      </c>
      <c r="W507" t="s">
        <v>34</v>
      </c>
      <c r="X507" t="b">
        <f t="shared" si="38"/>
        <v>1</v>
      </c>
      <c r="Y507">
        <f t="shared" si="37"/>
        <v>1</v>
      </c>
      <c r="Z507" s="2">
        <f t="shared" si="39"/>
        <v>0.66666666666666663</v>
      </c>
      <c r="AA507" t="s">
        <v>260</v>
      </c>
      <c r="AB507" t="s">
        <v>261</v>
      </c>
      <c r="AD507" t="s">
        <v>91</v>
      </c>
      <c r="AE507" t="s">
        <v>285</v>
      </c>
      <c r="AF507">
        <v>2022</v>
      </c>
    </row>
    <row r="508" spans="1:32" x14ac:dyDescent="0.25">
      <c r="A508" t="s">
        <v>29</v>
      </c>
      <c r="B508" t="s">
        <v>67</v>
      </c>
      <c r="C508" t="s">
        <v>68</v>
      </c>
      <c r="D508" t="s">
        <v>69</v>
      </c>
      <c r="E508">
        <f>_xlfn.XLOOKUP(Table1[[#This Row],[Location]],'Location analysis'!A:A,'Location analysis'!B:B)</f>
        <v>40.435699999999997</v>
      </c>
      <c r="F508">
        <f>_xlfn.XLOOKUP(Table1[[#This Row],[Location]],'Location analysis'!A:A,'Location analysis'!C:C)</f>
        <v>-74.125200000000007</v>
      </c>
      <c r="G508" t="s">
        <v>259</v>
      </c>
      <c r="H508" t="s">
        <v>34</v>
      </c>
      <c r="I508">
        <v>14642813493</v>
      </c>
      <c r="J508" t="s">
        <v>284</v>
      </c>
      <c r="K508" t="s">
        <v>51</v>
      </c>
      <c r="L508">
        <v>140</v>
      </c>
      <c r="M508">
        <v>1</v>
      </c>
      <c r="N508">
        <v>1</v>
      </c>
      <c r="O508">
        <v>140</v>
      </c>
      <c r="P508">
        <v>1</v>
      </c>
      <c r="Q508">
        <v>1</v>
      </c>
      <c r="R508">
        <v>1</v>
      </c>
      <c r="S508">
        <v>1</v>
      </c>
      <c r="T508" s="1">
        <v>44593</v>
      </c>
      <c r="U508" t="str">
        <f t="shared" si="35"/>
        <v>Sunkist Soda - Orange</v>
      </c>
      <c r="V508" t="str">
        <f t="shared" si="36"/>
        <v>Carbonated</v>
      </c>
      <c r="W508" t="s">
        <v>34</v>
      </c>
      <c r="X508" t="b">
        <f t="shared" si="38"/>
        <v>1</v>
      </c>
      <c r="Y508">
        <f t="shared" si="37"/>
        <v>1</v>
      </c>
      <c r="Z508" s="2">
        <f t="shared" si="39"/>
        <v>0.66666666666666663</v>
      </c>
      <c r="AA508" t="s">
        <v>260</v>
      </c>
      <c r="AB508" t="s">
        <v>261</v>
      </c>
      <c r="AD508" t="s">
        <v>91</v>
      </c>
      <c r="AE508" t="s">
        <v>285</v>
      </c>
      <c r="AF508">
        <v>2022</v>
      </c>
    </row>
    <row r="509" spans="1:32" x14ac:dyDescent="0.25">
      <c r="A509" t="s">
        <v>29</v>
      </c>
      <c r="B509" t="s">
        <v>67</v>
      </c>
      <c r="C509" t="s">
        <v>68</v>
      </c>
      <c r="D509" t="s">
        <v>69</v>
      </c>
      <c r="E509">
        <f>_xlfn.XLOOKUP(Table1[[#This Row],[Location]],'Location analysis'!A:A,'Location analysis'!B:B)</f>
        <v>40.435699999999997</v>
      </c>
      <c r="F509">
        <f>_xlfn.XLOOKUP(Table1[[#This Row],[Location]],'Location analysis'!A:A,'Location analysis'!C:C)</f>
        <v>-74.125200000000007</v>
      </c>
      <c r="G509" t="s">
        <v>70</v>
      </c>
      <c r="H509" t="s">
        <v>34</v>
      </c>
      <c r="I509">
        <v>14642848367</v>
      </c>
      <c r="J509" t="s">
        <v>284</v>
      </c>
      <c r="K509" t="s">
        <v>51</v>
      </c>
      <c r="L509">
        <v>146</v>
      </c>
      <c r="M509">
        <v>3</v>
      </c>
      <c r="N509">
        <v>1</v>
      </c>
      <c r="O509">
        <v>146</v>
      </c>
      <c r="P509">
        <v>3</v>
      </c>
      <c r="Q509">
        <v>1</v>
      </c>
      <c r="R509">
        <v>3</v>
      </c>
      <c r="S509">
        <v>3</v>
      </c>
      <c r="T509" s="1">
        <v>44593</v>
      </c>
      <c r="U509" t="str">
        <f t="shared" si="35"/>
        <v>Monster Energy Original</v>
      </c>
      <c r="V509" t="str">
        <f t="shared" si="36"/>
        <v>Carbonated</v>
      </c>
      <c r="W509" t="s">
        <v>34</v>
      </c>
      <c r="X509" t="b">
        <f t="shared" si="38"/>
        <v>1</v>
      </c>
      <c r="Y509">
        <f t="shared" si="37"/>
        <v>3</v>
      </c>
      <c r="Z509" s="2">
        <f t="shared" si="39"/>
        <v>2</v>
      </c>
      <c r="AA509" t="s">
        <v>70</v>
      </c>
      <c r="AD509" t="s">
        <v>91</v>
      </c>
      <c r="AE509" t="s">
        <v>285</v>
      </c>
      <c r="AF509">
        <v>2022</v>
      </c>
    </row>
    <row r="510" spans="1:32" x14ac:dyDescent="0.25">
      <c r="A510" t="s">
        <v>29</v>
      </c>
      <c r="B510" t="s">
        <v>67</v>
      </c>
      <c r="C510" t="s">
        <v>68</v>
      </c>
      <c r="D510" t="s">
        <v>69</v>
      </c>
      <c r="E510">
        <f>_xlfn.XLOOKUP(Table1[[#This Row],[Location]],'Location analysis'!A:A,'Location analysis'!B:B)</f>
        <v>40.435699999999997</v>
      </c>
      <c r="F510">
        <f>_xlfn.XLOOKUP(Table1[[#This Row],[Location]],'Location analysis'!A:A,'Location analysis'!C:C)</f>
        <v>-74.125200000000007</v>
      </c>
      <c r="G510" t="s">
        <v>70</v>
      </c>
      <c r="H510" t="s">
        <v>34</v>
      </c>
      <c r="I510">
        <v>14642850333</v>
      </c>
      <c r="J510" t="s">
        <v>284</v>
      </c>
      <c r="K510" t="s">
        <v>51</v>
      </c>
      <c r="L510">
        <v>146</v>
      </c>
      <c r="M510">
        <v>3</v>
      </c>
      <c r="N510">
        <v>1</v>
      </c>
      <c r="O510">
        <v>146</v>
      </c>
      <c r="P510">
        <v>3</v>
      </c>
      <c r="Q510">
        <v>1</v>
      </c>
      <c r="R510">
        <v>3</v>
      </c>
      <c r="S510">
        <v>3</v>
      </c>
      <c r="T510" s="1">
        <v>44593</v>
      </c>
      <c r="U510" t="str">
        <f t="shared" si="35"/>
        <v>Monster Energy Original</v>
      </c>
      <c r="V510" t="str">
        <f t="shared" si="36"/>
        <v>Carbonated</v>
      </c>
      <c r="W510" t="s">
        <v>34</v>
      </c>
      <c r="X510" t="b">
        <f t="shared" si="38"/>
        <v>1</v>
      </c>
      <c r="Y510">
        <f t="shared" si="37"/>
        <v>3</v>
      </c>
      <c r="Z510" s="2">
        <f t="shared" si="39"/>
        <v>2</v>
      </c>
      <c r="AA510" t="s">
        <v>70</v>
      </c>
      <c r="AD510" t="s">
        <v>91</v>
      </c>
      <c r="AE510" t="s">
        <v>285</v>
      </c>
      <c r="AF510">
        <v>2022</v>
      </c>
    </row>
    <row r="511" spans="1:32" x14ac:dyDescent="0.25">
      <c r="A511" t="s">
        <v>29</v>
      </c>
      <c r="B511" t="s">
        <v>62</v>
      </c>
      <c r="C511" t="s">
        <v>63</v>
      </c>
      <c r="D511" t="s">
        <v>64</v>
      </c>
      <c r="E511">
        <f>_xlfn.XLOOKUP(Table1[[#This Row],[Location]],'Location analysis'!A:A,'Location analysis'!B:B)</f>
        <v>40.091900000000003</v>
      </c>
      <c r="F511">
        <f>_xlfn.XLOOKUP(Table1[[#This Row],[Location]],'Location analysis'!A:A,'Location analysis'!C:C)</f>
        <v>-74.358699999999999</v>
      </c>
      <c r="G511" t="s">
        <v>65</v>
      </c>
      <c r="H511" t="s">
        <v>43</v>
      </c>
      <c r="I511">
        <v>14643683510</v>
      </c>
      <c r="J511" t="s">
        <v>286</v>
      </c>
      <c r="K511" t="s">
        <v>36</v>
      </c>
      <c r="L511">
        <v>110</v>
      </c>
      <c r="M511">
        <v>1.5</v>
      </c>
      <c r="N511">
        <v>1</v>
      </c>
      <c r="O511">
        <v>110</v>
      </c>
      <c r="P511">
        <v>1.5</v>
      </c>
      <c r="Q511">
        <v>1</v>
      </c>
      <c r="R511">
        <v>1.5</v>
      </c>
      <c r="S511">
        <v>1.5</v>
      </c>
      <c r="T511" s="1">
        <v>44594</v>
      </c>
      <c r="U511" t="str">
        <f t="shared" si="35"/>
        <v>Miss Vickie's Potato Chip - Lime &amp; Cracked Pe</v>
      </c>
      <c r="V511" t="str">
        <f t="shared" si="36"/>
        <v>Food</v>
      </c>
      <c r="W511" t="s">
        <v>43</v>
      </c>
      <c r="X511" t="b">
        <f t="shared" si="38"/>
        <v>1</v>
      </c>
      <c r="Y511">
        <f t="shared" si="37"/>
        <v>1.5</v>
      </c>
      <c r="Z511" s="2">
        <f t="shared" si="39"/>
        <v>1</v>
      </c>
      <c r="AA511" t="s">
        <v>58</v>
      </c>
      <c r="AB511" t="s">
        <v>66</v>
      </c>
      <c r="AD511" t="s">
        <v>109</v>
      </c>
      <c r="AE511" t="s">
        <v>287</v>
      </c>
      <c r="AF511">
        <v>2022</v>
      </c>
    </row>
    <row r="512" spans="1:32" x14ac:dyDescent="0.25">
      <c r="A512" t="s">
        <v>29</v>
      </c>
      <c r="B512" t="s">
        <v>62</v>
      </c>
      <c r="C512" t="s">
        <v>63</v>
      </c>
      <c r="D512" t="s">
        <v>64</v>
      </c>
      <c r="E512">
        <f>_xlfn.XLOOKUP(Table1[[#This Row],[Location]],'Location analysis'!A:A,'Location analysis'!B:B)</f>
        <v>40.091900000000003</v>
      </c>
      <c r="F512">
        <f>_xlfn.XLOOKUP(Table1[[#This Row],[Location]],'Location analysis'!A:A,'Location analysis'!C:C)</f>
        <v>-74.358699999999999</v>
      </c>
      <c r="G512" t="s">
        <v>156</v>
      </c>
      <c r="H512" t="s">
        <v>43</v>
      </c>
      <c r="I512">
        <v>14644539737</v>
      </c>
      <c r="J512" t="s">
        <v>286</v>
      </c>
      <c r="K512" t="s">
        <v>51</v>
      </c>
      <c r="L512">
        <v>113</v>
      </c>
      <c r="M512">
        <v>1.5</v>
      </c>
      <c r="N512">
        <v>1</v>
      </c>
      <c r="O512">
        <v>113</v>
      </c>
      <c r="P512">
        <v>1.5</v>
      </c>
      <c r="Q512">
        <v>1</v>
      </c>
      <c r="R512">
        <v>1.5</v>
      </c>
      <c r="S512">
        <v>1.5</v>
      </c>
      <c r="T512" s="1">
        <v>44594</v>
      </c>
      <c r="U512" t="str">
        <f t="shared" si="35"/>
        <v>Good Health Veggie Stix - Sea Salt</v>
      </c>
      <c r="V512" t="str">
        <f t="shared" si="36"/>
        <v>Food</v>
      </c>
      <c r="W512" t="s">
        <v>43</v>
      </c>
      <c r="X512" t="b">
        <f t="shared" si="38"/>
        <v>1</v>
      </c>
      <c r="Y512">
        <f t="shared" si="37"/>
        <v>1.5</v>
      </c>
      <c r="Z512" s="2">
        <f t="shared" si="39"/>
        <v>1</v>
      </c>
      <c r="AA512" t="s">
        <v>117</v>
      </c>
      <c r="AB512" t="s">
        <v>157</v>
      </c>
      <c r="AD512" t="s">
        <v>109</v>
      </c>
      <c r="AE512" t="s">
        <v>287</v>
      </c>
      <c r="AF512">
        <v>2022</v>
      </c>
    </row>
    <row r="513" spans="1:32" x14ac:dyDescent="0.25">
      <c r="A513" t="s">
        <v>29</v>
      </c>
      <c r="B513" t="s">
        <v>46</v>
      </c>
      <c r="C513" t="s">
        <v>31</v>
      </c>
      <c r="D513" t="s">
        <v>47</v>
      </c>
      <c r="E513">
        <f>_xlfn.XLOOKUP(Table1[[#This Row],[Location]],'Location analysis'!A:A,'Location analysis'!B:B)</f>
        <v>40.423690999999998</v>
      </c>
      <c r="F513">
        <f>_xlfn.XLOOKUP(Table1[[#This Row],[Location]],'Location analysis'!A:A,'Location analysis'!C:C)</f>
        <v>-74.380831999999998</v>
      </c>
      <c r="G513" t="s">
        <v>194</v>
      </c>
      <c r="H513" t="s">
        <v>43</v>
      </c>
      <c r="I513">
        <v>14645187913</v>
      </c>
      <c r="J513" t="s">
        <v>286</v>
      </c>
      <c r="K513" t="s">
        <v>51</v>
      </c>
      <c r="L513">
        <v>121</v>
      </c>
      <c r="M513">
        <v>1.5</v>
      </c>
      <c r="N513">
        <v>1</v>
      </c>
      <c r="O513">
        <v>121</v>
      </c>
      <c r="P513">
        <v>1.5</v>
      </c>
      <c r="Q513">
        <v>1</v>
      </c>
      <c r="R513">
        <v>1.5</v>
      </c>
      <c r="S513">
        <v>1.5</v>
      </c>
      <c r="T513" s="1">
        <v>44594</v>
      </c>
      <c r="U513" t="str">
        <f t="shared" si="35"/>
        <v>Takis FUGEO mini</v>
      </c>
      <c r="V513" t="str">
        <f t="shared" si="36"/>
        <v>Food</v>
      </c>
      <c r="W513" t="s">
        <v>43</v>
      </c>
      <c r="X513" t="b">
        <f t="shared" si="38"/>
        <v>1</v>
      </c>
      <c r="Y513">
        <f t="shared" si="37"/>
        <v>1.5</v>
      </c>
      <c r="Z513" s="2">
        <f t="shared" si="39"/>
        <v>1</v>
      </c>
      <c r="AA513" t="s">
        <v>194</v>
      </c>
      <c r="AD513" t="s">
        <v>109</v>
      </c>
      <c r="AE513" t="s">
        <v>287</v>
      </c>
      <c r="AF513">
        <v>2022</v>
      </c>
    </row>
    <row r="514" spans="1:32" x14ac:dyDescent="0.25">
      <c r="A514" t="s">
        <v>29</v>
      </c>
      <c r="B514" t="s">
        <v>30</v>
      </c>
      <c r="C514" t="s">
        <v>31</v>
      </c>
      <c r="D514" t="s">
        <v>32</v>
      </c>
      <c r="E514">
        <f>_xlfn.XLOOKUP(Table1[[#This Row],[Location]],'Location analysis'!A:A,'Location analysis'!B:B)</f>
        <v>40.423690999999998</v>
      </c>
      <c r="F514">
        <f>_xlfn.XLOOKUP(Table1[[#This Row],[Location]],'Location analysis'!A:A,'Location analysis'!C:C)</f>
        <v>-74.380831999999998</v>
      </c>
      <c r="G514" t="s">
        <v>137</v>
      </c>
      <c r="H514" t="s">
        <v>97</v>
      </c>
      <c r="I514">
        <v>14645250806</v>
      </c>
      <c r="J514" t="s">
        <v>286</v>
      </c>
      <c r="K514" t="s">
        <v>51</v>
      </c>
      <c r="L514">
        <v>142</v>
      </c>
      <c r="M514">
        <v>1.5</v>
      </c>
      <c r="N514">
        <v>1</v>
      </c>
      <c r="O514">
        <v>142</v>
      </c>
      <c r="P514">
        <v>1.5</v>
      </c>
      <c r="Q514">
        <v>1</v>
      </c>
      <c r="R514">
        <v>1.5</v>
      </c>
      <c r="S514">
        <v>1.5</v>
      </c>
      <c r="T514" s="1">
        <v>44594</v>
      </c>
      <c r="U514" t="str">
        <f t="shared" ref="U514:U577" si="40">IF(G514="","Cell is Blank - Dis-regard",G514)</f>
        <v>Poland Springs Water</v>
      </c>
      <c r="V514" t="str">
        <f t="shared" ref="V514:V577" si="41">IF(H514="","Cell is Blank - Dis-regard",H514)</f>
        <v>Water</v>
      </c>
      <c r="W514" t="s">
        <v>97</v>
      </c>
      <c r="X514" t="b">
        <f t="shared" si="38"/>
        <v>1</v>
      </c>
      <c r="Y514">
        <f t="shared" ref="Y514:Y577" si="42">IF(X514="FALSE",M514,M514)</f>
        <v>1.5</v>
      </c>
      <c r="Z514" s="2">
        <f t="shared" si="39"/>
        <v>1</v>
      </c>
      <c r="AA514" t="s">
        <v>137</v>
      </c>
      <c r="AD514" t="s">
        <v>109</v>
      </c>
      <c r="AE514" t="s">
        <v>287</v>
      </c>
      <c r="AF514">
        <v>2022</v>
      </c>
    </row>
    <row r="515" spans="1:32" x14ac:dyDescent="0.25">
      <c r="A515" t="s">
        <v>29</v>
      </c>
      <c r="B515" t="s">
        <v>62</v>
      </c>
      <c r="C515" t="s">
        <v>63</v>
      </c>
      <c r="D515" t="s">
        <v>64</v>
      </c>
      <c r="E515">
        <f>_xlfn.XLOOKUP(Table1[[#This Row],[Location]],'Location analysis'!A:A,'Location analysis'!B:B)</f>
        <v>40.091900000000003</v>
      </c>
      <c r="F515">
        <f>_xlfn.XLOOKUP(Table1[[#This Row],[Location]],'Location analysis'!A:A,'Location analysis'!C:C)</f>
        <v>-74.358699999999999</v>
      </c>
      <c r="G515" t="s">
        <v>269</v>
      </c>
      <c r="H515" t="s">
        <v>43</v>
      </c>
      <c r="I515">
        <v>14645828373</v>
      </c>
      <c r="J515" t="s">
        <v>286</v>
      </c>
      <c r="K515" t="s">
        <v>36</v>
      </c>
      <c r="L515">
        <v>137</v>
      </c>
      <c r="M515">
        <v>2</v>
      </c>
      <c r="N515">
        <v>1</v>
      </c>
      <c r="O515">
        <v>137</v>
      </c>
      <c r="P515">
        <v>2</v>
      </c>
      <c r="Q515">
        <v>1</v>
      </c>
      <c r="R515">
        <v>2</v>
      </c>
      <c r="S515">
        <v>2</v>
      </c>
      <c r="T515" s="1">
        <v>44594</v>
      </c>
      <c r="U515" t="str">
        <f t="shared" si="40"/>
        <v>NuGo Dark Chocolate - Choc Chip</v>
      </c>
      <c r="V515" t="str">
        <f t="shared" si="41"/>
        <v>Food</v>
      </c>
      <c r="W515" t="s">
        <v>43</v>
      </c>
      <c r="X515" t="b">
        <f t="shared" ref="X515:X578" si="43">M515=P515</f>
        <v>1</v>
      </c>
      <c r="Y515">
        <f t="shared" si="42"/>
        <v>2</v>
      </c>
      <c r="Z515" s="2">
        <f t="shared" ref="Z515:Z578" si="44">Y515/1.5</f>
        <v>1.3333333333333333</v>
      </c>
      <c r="AA515" t="s">
        <v>270</v>
      </c>
      <c r="AB515" t="s">
        <v>271</v>
      </c>
      <c r="AD515" t="s">
        <v>109</v>
      </c>
      <c r="AE515" t="s">
        <v>287</v>
      </c>
      <c r="AF515">
        <v>2022</v>
      </c>
    </row>
    <row r="516" spans="1:32" x14ac:dyDescent="0.25">
      <c r="A516" t="s">
        <v>29</v>
      </c>
      <c r="B516" t="s">
        <v>46</v>
      </c>
      <c r="C516" t="s">
        <v>31</v>
      </c>
      <c r="D516" t="s">
        <v>47</v>
      </c>
      <c r="E516">
        <f>_xlfn.XLOOKUP(Table1[[#This Row],[Location]],'Location analysis'!A:A,'Location analysis'!B:B)</f>
        <v>40.423690999999998</v>
      </c>
      <c r="F516">
        <f>_xlfn.XLOOKUP(Table1[[#This Row],[Location]],'Location analysis'!A:A,'Location analysis'!C:C)</f>
        <v>-74.380831999999998</v>
      </c>
      <c r="G516" t="s">
        <v>154</v>
      </c>
      <c r="H516" t="s">
        <v>43</v>
      </c>
      <c r="I516">
        <v>14646311084</v>
      </c>
      <c r="J516" t="s">
        <v>286</v>
      </c>
      <c r="K516" t="s">
        <v>36</v>
      </c>
      <c r="L516">
        <v>122</v>
      </c>
      <c r="M516">
        <v>1.5</v>
      </c>
      <c r="N516">
        <v>1</v>
      </c>
      <c r="O516">
        <v>122</v>
      </c>
      <c r="P516">
        <v>1.5</v>
      </c>
      <c r="Q516">
        <v>1</v>
      </c>
      <c r="R516">
        <v>1.5</v>
      </c>
      <c r="S516">
        <v>1.5</v>
      </c>
      <c r="T516" s="1">
        <v>44594</v>
      </c>
      <c r="U516" t="str">
        <f t="shared" si="40"/>
        <v>SunChips Multigrain - Harvest Cheddar</v>
      </c>
      <c r="V516" t="str">
        <f t="shared" si="41"/>
        <v>Food</v>
      </c>
      <c r="W516" t="s">
        <v>43</v>
      </c>
      <c r="X516" t="b">
        <f t="shared" si="43"/>
        <v>1</v>
      </c>
      <c r="Y516">
        <f t="shared" si="42"/>
        <v>1.5</v>
      </c>
      <c r="Z516" s="2">
        <f t="shared" si="44"/>
        <v>1</v>
      </c>
      <c r="AA516" t="s">
        <v>129</v>
      </c>
      <c r="AB516" t="s">
        <v>155</v>
      </c>
      <c r="AD516" t="s">
        <v>109</v>
      </c>
      <c r="AE516" t="s">
        <v>287</v>
      </c>
      <c r="AF516">
        <v>2022</v>
      </c>
    </row>
    <row r="517" spans="1:32" x14ac:dyDescent="0.25">
      <c r="A517" t="s">
        <v>29</v>
      </c>
      <c r="B517" t="s">
        <v>67</v>
      </c>
      <c r="C517" t="s">
        <v>68</v>
      </c>
      <c r="D517" t="s">
        <v>69</v>
      </c>
      <c r="E517">
        <f>_xlfn.XLOOKUP(Table1[[#This Row],[Location]],'Location analysis'!A:A,'Location analysis'!B:B)</f>
        <v>40.435699999999997</v>
      </c>
      <c r="F517">
        <f>_xlfn.XLOOKUP(Table1[[#This Row],[Location]],'Location analysis'!A:A,'Location analysis'!C:C)</f>
        <v>-74.125200000000007</v>
      </c>
      <c r="G517" t="s">
        <v>70</v>
      </c>
      <c r="H517" t="s">
        <v>34</v>
      </c>
      <c r="I517">
        <v>14647233635</v>
      </c>
      <c r="J517" t="s">
        <v>286</v>
      </c>
      <c r="K517" t="s">
        <v>51</v>
      </c>
      <c r="L517">
        <v>144</v>
      </c>
      <c r="M517">
        <v>3</v>
      </c>
      <c r="N517">
        <v>1</v>
      </c>
      <c r="O517">
        <v>144</v>
      </c>
      <c r="P517">
        <v>3</v>
      </c>
      <c r="Q517">
        <v>1</v>
      </c>
      <c r="R517">
        <v>3</v>
      </c>
      <c r="S517">
        <v>3</v>
      </c>
      <c r="T517" s="1">
        <v>44594</v>
      </c>
      <c r="U517" t="str">
        <f t="shared" si="40"/>
        <v>Monster Energy Original</v>
      </c>
      <c r="V517" t="str">
        <f t="shared" si="41"/>
        <v>Carbonated</v>
      </c>
      <c r="W517" t="s">
        <v>34</v>
      </c>
      <c r="X517" t="b">
        <f t="shared" si="43"/>
        <v>1</v>
      </c>
      <c r="Y517">
        <f t="shared" si="42"/>
        <v>3</v>
      </c>
      <c r="Z517" s="2">
        <f t="shared" si="44"/>
        <v>2</v>
      </c>
      <c r="AA517" t="s">
        <v>70</v>
      </c>
      <c r="AD517" t="s">
        <v>109</v>
      </c>
      <c r="AE517" t="s">
        <v>287</v>
      </c>
      <c r="AF517">
        <v>2022</v>
      </c>
    </row>
    <row r="518" spans="1:32" x14ac:dyDescent="0.25">
      <c r="A518" t="s">
        <v>29</v>
      </c>
      <c r="B518" t="s">
        <v>30</v>
      </c>
      <c r="C518" t="s">
        <v>31</v>
      </c>
      <c r="D518" t="s">
        <v>32</v>
      </c>
      <c r="E518">
        <f>_xlfn.XLOOKUP(Table1[[#This Row],[Location]],'Location analysis'!A:A,'Location analysis'!B:B)</f>
        <v>40.423690999999998</v>
      </c>
      <c r="F518">
        <f>_xlfn.XLOOKUP(Table1[[#This Row],[Location]],'Location analysis'!A:A,'Location analysis'!C:C)</f>
        <v>-74.380831999999998</v>
      </c>
      <c r="G518" t="s">
        <v>125</v>
      </c>
      <c r="H518" t="s">
        <v>97</v>
      </c>
      <c r="I518">
        <v>14647334195</v>
      </c>
      <c r="J518" t="s">
        <v>286</v>
      </c>
      <c r="K518" t="s">
        <v>51</v>
      </c>
      <c r="L518">
        <v>143</v>
      </c>
      <c r="M518">
        <v>2</v>
      </c>
      <c r="N518">
        <v>1</v>
      </c>
      <c r="O518">
        <v>143</v>
      </c>
      <c r="P518">
        <v>2</v>
      </c>
      <c r="Q518">
        <v>1</v>
      </c>
      <c r="R518">
        <v>2</v>
      </c>
      <c r="S518">
        <v>2</v>
      </c>
      <c r="T518" s="1">
        <v>44594</v>
      </c>
      <c r="U518" t="str">
        <f t="shared" si="40"/>
        <v>S. Pellegrino Sparkling Mineral Water</v>
      </c>
      <c r="V518" t="str">
        <f t="shared" si="41"/>
        <v>Water</v>
      </c>
      <c r="W518" t="s">
        <v>97</v>
      </c>
      <c r="X518" t="b">
        <f t="shared" si="43"/>
        <v>1</v>
      </c>
      <c r="Y518">
        <f t="shared" si="42"/>
        <v>2</v>
      </c>
      <c r="Z518" s="2">
        <f t="shared" si="44"/>
        <v>1.3333333333333333</v>
      </c>
      <c r="AA518" t="s">
        <v>125</v>
      </c>
      <c r="AD518" t="s">
        <v>109</v>
      </c>
      <c r="AE518" t="s">
        <v>287</v>
      </c>
      <c r="AF518">
        <v>2022</v>
      </c>
    </row>
    <row r="519" spans="1:32" x14ac:dyDescent="0.25">
      <c r="A519" t="s">
        <v>29</v>
      </c>
      <c r="B519" t="s">
        <v>67</v>
      </c>
      <c r="C519" t="s">
        <v>68</v>
      </c>
      <c r="D519" t="s">
        <v>69</v>
      </c>
      <c r="E519">
        <f>_xlfn.XLOOKUP(Table1[[#This Row],[Location]],'Location analysis'!A:A,'Location analysis'!B:B)</f>
        <v>40.435699999999997</v>
      </c>
      <c r="F519">
        <f>_xlfn.XLOOKUP(Table1[[#This Row],[Location]],'Location analysis'!A:A,'Location analysis'!C:C)</f>
        <v>-74.125200000000007</v>
      </c>
      <c r="G519" t="s">
        <v>160</v>
      </c>
      <c r="H519" t="s">
        <v>49</v>
      </c>
      <c r="I519">
        <v>14647809011</v>
      </c>
      <c r="J519" t="s">
        <v>286</v>
      </c>
      <c r="K519" t="s">
        <v>51</v>
      </c>
      <c r="L519">
        <v>145</v>
      </c>
      <c r="M519">
        <v>2.5</v>
      </c>
      <c r="N519">
        <v>1</v>
      </c>
      <c r="O519">
        <v>145</v>
      </c>
      <c r="P519">
        <v>2.5</v>
      </c>
      <c r="Q519">
        <v>1</v>
      </c>
      <c r="R519">
        <v>2.5</v>
      </c>
      <c r="S519">
        <v>2.5</v>
      </c>
      <c r="T519" s="1">
        <v>44594</v>
      </c>
      <c r="U519" t="str">
        <f t="shared" si="40"/>
        <v>Snapple Diet Tea - Peach Tea</v>
      </c>
      <c r="V519" t="str">
        <f t="shared" si="41"/>
        <v>Non Carbonated</v>
      </c>
      <c r="W519" t="s">
        <v>49</v>
      </c>
      <c r="X519" t="b">
        <f t="shared" si="43"/>
        <v>1</v>
      </c>
      <c r="Y519">
        <f t="shared" si="42"/>
        <v>2.5</v>
      </c>
      <c r="Z519" s="2">
        <f t="shared" si="44"/>
        <v>1.6666666666666667</v>
      </c>
      <c r="AA519" t="s">
        <v>75</v>
      </c>
      <c r="AB519" t="s">
        <v>161</v>
      </c>
      <c r="AD519" t="s">
        <v>109</v>
      </c>
      <c r="AE519" t="s">
        <v>287</v>
      </c>
      <c r="AF519">
        <v>2022</v>
      </c>
    </row>
    <row r="520" spans="1:32" x14ac:dyDescent="0.25">
      <c r="A520" t="s">
        <v>29</v>
      </c>
      <c r="B520" t="s">
        <v>67</v>
      </c>
      <c r="C520" t="s">
        <v>68</v>
      </c>
      <c r="D520" t="s">
        <v>69</v>
      </c>
      <c r="E520">
        <f>_xlfn.XLOOKUP(Table1[[#This Row],[Location]],'Location analysis'!A:A,'Location analysis'!B:B)</f>
        <v>40.435699999999997</v>
      </c>
      <c r="F520">
        <f>_xlfn.XLOOKUP(Table1[[#This Row],[Location]],'Location analysis'!A:A,'Location analysis'!C:C)</f>
        <v>-74.125200000000007</v>
      </c>
      <c r="G520" t="s">
        <v>275</v>
      </c>
      <c r="H520" t="s">
        <v>43</v>
      </c>
      <c r="I520">
        <v>14648110886</v>
      </c>
      <c r="J520" t="s">
        <v>288</v>
      </c>
      <c r="K520" t="s">
        <v>51</v>
      </c>
      <c r="L520">
        <v>120</v>
      </c>
      <c r="M520">
        <v>1.5</v>
      </c>
      <c r="N520">
        <v>1</v>
      </c>
      <c r="O520">
        <v>120</v>
      </c>
      <c r="P520">
        <v>1.5</v>
      </c>
      <c r="Q520">
        <v>1</v>
      </c>
      <c r="R520">
        <v>1.5</v>
      </c>
      <c r="S520">
        <v>1.5</v>
      </c>
      <c r="T520" s="1">
        <v>44595</v>
      </c>
      <c r="U520" t="str">
        <f t="shared" si="40"/>
        <v>Cheetos Flaming Hot Limon Crunchy</v>
      </c>
      <c r="V520" t="str">
        <f t="shared" si="41"/>
        <v>Food</v>
      </c>
      <c r="W520" t="s">
        <v>43</v>
      </c>
      <c r="X520" t="b">
        <f t="shared" si="43"/>
        <v>1</v>
      </c>
      <c r="Y520">
        <f t="shared" si="42"/>
        <v>1.5</v>
      </c>
      <c r="Z520" s="2">
        <f t="shared" si="44"/>
        <v>1</v>
      </c>
      <c r="AA520" t="s">
        <v>275</v>
      </c>
      <c r="AD520" t="s">
        <v>123</v>
      </c>
      <c r="AE520" t="s">
        <v>289</v>
      </c>
      <c r="AF520">
        <v>2022</v>
      </c>
    </row>
    <row r="521" spans="1:32" x14ac:dyDescent="0.25">
      <c r="A521" t="s">
        <v>29</v>
      </c>
      <c r="B521" t="s">
        <v>67</v>
      </c>
      <c r="C521" t="s">
        <v>68</v>
      </c>
      <c r="D521" t="s">
        <v>69</v>
      </c>
      <c r="E521">
        <f>_xlfn.XLOOKUP(Table1[[#This Row],[Location]],'Location analysis'!A:A,'Location analysis'!B:B)</f>
        <v>40.435699999999997</v>
      </c>
      <c r="F521">
        <f>_xlfn.XLOOKUP(Table1[[#This Row],[Location]],'Location analysis'!A:A,'Location analysis'!C:C)</f>
        <v>-74.125200000000007</v>
      </c>
      <c r="G521" t="s">
        <v>70</v>
      </c>
      <c r="H521" t="s">
        <v>34</v>
      </c>
      <c r="I521">
        <v>14648420646</v>
      </c>
      <c r="J521" t="s">
        <v>288</v>
      </c>
      <c r="K521" t="s">
        <v>36</v>
      </c>
      <c r="L521">
        <v>144</v>
      </c>
      <c r="M521">
        <v>3</v>
      </c>
      <c r="N521">
        <v>1</v>
      </c>
      <c r="O521">
        <v>144</v>
      </c>
      <c r="P521">
        <v>3</v>
      </c>
      <c r="Q521">
        <v>1</v>
      </c>
      <c r="R521">
        <v>3</v>
      </c>
      <c r="S521">
        <v>3</v>
      </c>
      <c r="T521" s="1">
        <v>44595</v>
      </c>
      <c r="U521" t="str">
        <f t="shared" si="40"/>
        <v>Monster Energy Original</v>
      </c>
      <c r="V521" t="str">
        <f t="shared" si="41"/>
        <v>Carbonated</v>
      </c>
      <c r="W521" t="s">
        <v>34</v>
      </c>
      <c r="X521" t="b">
        <f t="shared" si="43"/>
        <v>1</v>
      </c>
      <c r="Y521">
        <f t="shared" si="42"/>
        <v>3</v>
      </c>
      <c r="Z521" s="2">
        <f t="shared" si="44"/>
        <v>2</v>
      </c>
      <c r="AA521" t="s">
        <v>70</v>
      </c>
      <c r="AD521" t="s">
        <v>123</v>
      </c>
      <c r="AE521" t="s">
        <v>289</v>
      </c>
      <c r="AF521">
        <v>2022</v>
      </c>
    </row>
    <row r="522" spans="1:32" x14ac:dyDescent="0.25">
      <c r="A522" t="s">
        <v>29</v>
      </c>
      <c r="B522" t="s">
        <v>62</v>
      </c>
      <c r="C522" t="s">
        <v>63</v>
      </c>
      <c r="D522" t="s">
        <v>64</v>
      </c>
      <c r="E522">
        <f>_xlfn.XLOOKUP(Table1[[#This Row],[Location]],'Location analysis'!A:A,'Location analysis'!B:B)</f>
        <v>40.091900000000003</v>
      </c>
      <c r="F522">
        <f>_xlfn.XLOOKUP(Table1[[#This Row],[Location]],'Location analysis'!A:A,'Location analysis'!C:C)</f>
        <v>-74.358699999999999</v>
      </c>
      <c r="G522" t="s">
        <v>65</v>
      </c>
      <c r="H522" t="s">
        <v>43</v>
      </c>
      <c r="I522">
        <v>14648745762</v>
      </c>
      <c r="J522" t="s">
        <v>288</v>
      </c>
      <c r="K522" t="s">
        <v>36</v>
      </c>
      <c r="L522">
        <v>110</v>
      </c>
      <c r="M522">
        <v>1.5</v>
      </c>
      <c r="N522">
        <v>1</v>
      </c>
      <c r="O522">
        <v>110</v>
      </c>
      <c r="P522">
        <v>1.5</v>
      </c>
      <c r="Q522">
        <v>1</v>
      </c>
      <c r="R522">
        <v>1.5</v>
      </c>
      <c r="S522">
        <v>1.5</v>
      </c>
      <c r="T522" s="1">
        <v>44595</v>
      </c>
      <c r="U522" t="str">
        <f t="shared" si="40"/>
        <v>Miss Vickie's Potato Chip - Lime &amp; Cracked Pe</v>
      </c>
      <c r="V522" t="str">
        <f t="shared" si="41"/>
        <v>Food</v>
      </c>
      <c r="W522" t="s">
        <v>43</v>
      </c>
      <c r="X522" t="b">
        <f t="shared" si="43"/>
        <v>1</v>
      </c>
      <c r="Y522">
        <f t="shared" si="42"/>
        <v>1.5</v>
      </c>
      <c r="Z522" s="2">
        <f t="shared" si="44"/>
        <v>1</v>
      </c>
      <c r="AA522" t="s">
        <v>58</v>
      </c>
      <c r="AB522" t="s">
        <v>66</v>
      </c>
      <c r="AD522" t="s">
        <v>123</v>
      </c>
      <c r="AE522" t="s">
        <v>289</v>
      </c>
      <c r="AF522">
        <v>2022</v>
      </c>
    </row>
    <row r="523" spans="1:32" x14ac:dyDescent="0.25">
      <c r="A523" t="s">
        <v>29</v>
      </c>
      <c r="B523" t="s">
        <v>67</v>
      </c>
      <c r="C523" t="s">
        <v>68</v>
      </c>
      <c r="D523" t="s">
        <v>69</v>
      </c>
      <c r="E523">
        <f>_xlfn.XLOOKUP(Table1[[#This Row],[Location]],'Location analysis'!A:A,'Location analysis'!B:B)</f>
        <v>40.435699999999997</v>
      </c>
      <c r="F523">
        <f>_xlfn.XLOOKUP(Table1[[#This Row],[Location]],'Location analysis'!A:A,'Location analysis'!C:C)</f>
        <v>-74.125200000000007</v>
      </c>
      <c r="G523" t="s">
        <v>185</v>
      </c>
      <c r="H523" t="s">
        <v>34</v>
      </c>
      <c r="I523">
        <v>14648782282</v>
      </c>
      <c r="J523" t="s">
        <v>288</v>
      </c>
      <c r="K523" t="s">
        <v>36</v>
      </c>
      <c r="L523">
        <v>148</v>
      </c>
      <c r="M523">
        <v>3</v>
      </c>
      <c r="N523">
        <v>1</v>
      </c>
      <c r="O523">
        <v>148</v>
      </c>
      <c r="P523">
        <v>3</v>
      </c>
      <c r="Q523">
        <v>1</v>
      </c>
      <c r="R523">
        <v>3</v>
      </c>
      <c r="S523">
        <v>3</v>
      </c>
      <c r="T523" s="1">
        <v>44595</v>
      </c>
      <c r="U523" t="str">
        <f t="shared" si="40"/>
        <v>Red Bull - Original</v>
      </c>
      <c r="V523" t="str">
        <f t="shared" si="41"/>
        <v>Carbonated</v>
      </c>
      <c r="W523" t="s">
        <v>34</v>
      </c>
      <c r="X523" t="b">
        <f t="shared" si="43"/>
        <v>1</v>
      </c>
      <c r="Y523">
        <f t="shared" si="42"/>
        <v>3</v>
      </c>
      <c r="Z523" s="2">
        <f t="shared" si="44"/>
        <v>2</v>
      </c>
      <c r="AA523" t="s">
        <v>37</v>
      </c>
      <c r="AB523" t="s">
        <v>150</v>
      </c>
      <c r="AD523" t="s">
        <v>123</v>
      </c>
      <c r="AE523" t="s">
        <v>289</v>
      </c>
      <c r="AF523">
        <v>2022</v>
      </c>
    </row>
    <row r="524" spans="1:32" x14ac:dyDescent="0.25">
      <c r="A524" t="s">
        <v>29</v>
      </c>
      <c r="B524" t="s">
        <v>62</v>
      </c>
      <c r="C524" t="s">
        <v>63</v>
      </c>
      <c r="D524" t="s">
        <v>64</v>
      </c>
      <c r="E524">
        <f>_xlfn.XLOOKUP(Table1[[#This Row],[Location]],'Location analysis'!A:A,'Location analysis'!B:B)</f>
        <v>40.091900000000003</v>
      </c>
      <c r="F524">
        <f>_xlfn.XLOOKUP(Table1[[#This Row],[Location]],'Location analysis'!A:A,'Location analysis'!C:C)</f>
        <v>-74.358699999999999</v>
      </c>
      <c r="G524" t="s">
        <v>112</v>
      </c>
      <c r="H524" t="s">
        <v>43</v>
      </c>
      <c r="I524">
        <v>14648916034</v>
      </c>
      <c r="J524" t="s">
        <v>288</v>
      </c>
      <c r="K524" t="s">
        <v>51</v>
      </c>
      <c r="L524">
        <v>133</v>
      </c>
      <c r="M524">
        <v>2</v>
      </c>
      <c r="N524">
        <v>1</v>
      </c>
      <c r="O524">
        <v>133</v>
      </c>
      <c r="P524">
        <v>2</v>
      </c>
      <c r="Q524">
        <v>1</v>
      </c>
      <c r="R524">
        <v>2</v>
      </c>
      <c r="S524">
        <v>2</v>
      </c>
      <c r="T524" s="1">
        <v>44595</v>
      </c>
      <c r="U524" t="str">
        <f t="shared" si="40"/>
        <v>Robert Irvine's - Fit Crunch -  Chocolate Pea</v>
      </c>
      <c r="V524" t="str">
        <f t="shared" si="41"/>
        <v>Food</v>
      </c>
      <c r="W524" t="s">
        <v>43</v>
      </c>
      <c r="X524" t="b">
        <f t="shared" si="43"/>
        <v>1</v>
      </c>
      <c r="Y524">
        <f t="shared" si="42"/>
        <v>2</v>
      </c>
      <c r="Z524" s="2">
        <f t="shared" si="44"/>
        <v>1.3333333333333333</v>
      </c>
      <c r="AA524" t="s">
        <v>113</v>
      </c>
      <c r="AB524" t="s">
        <v>114</v>
      </c>
      <c r="AC524" t="s">
        <v>115</v>
      </c>
      <c r="AD524" t="s">
        <v>123</v>
      </c>
      <c r="AE524" t="s">
        <v>289</v>
      </c>
      <c r="AF524">
        <v>2022</v>
      </c>
    </row>
    <row r="525" spans="1:32" x14ac:dyDescent="0.25">
      <c r="A525" t="s">
        <v>29</v>
      </c>
      <c r="B525" t="s">
        <v>67</v>
      </c>
      <c r="C525" t="s">
        <v>68</v>
      </c>
      <c r="D525" t="s">
        <v>69</v>
      </c>
      <c r="E525">
        <f>_xlfn.XLOOKUP(Table1[[#This Row],[Location]],'Location analysis'!A:A,'Location analysis'!B:B)</f>
        <v>40.435699999999997</v>
      </c>
      <c r="F525">
        <f>_xlfn.XLOOKUP(Table1[[#This Row],[Location]],'Location analysis'!A:A,'Location analysis'!C:C)</f>
        <v>-74.125200000000007</v>
      </c>
      <c r="G525" t="s">
        <v>160</v>
      </c>
      <c r="H525" t="s">
        <v>49</v>
      </c>
      <c r="I525">
        <v>14649260765</v>
      </c>
      <c r="J525" t="s">
        <v>288</v>
      </c>
      <c r="K525" t="s">
        <v>36</v>
      </c>
      <c r="L525">
        <v>145</v>
      </c>
      <c r="M525">
        <v>2.5</v>
      </c>
      <c r="N525">
        <v>1</v>
      </c>
      <c r="O525">
        <v>145</v>
      </c>
      <c r="P525">
        <v>2.5</v>
      </c>
      <c r="Q525">
        <v>1</v>
      </c>
      <c r="R525">
        <v>2.5</v>
      </c>
      <c r="S525">
        <v>2.5</v>
      </c>
      <c r="T525" s="1">
        <v>44595</v>
      </c>
      <c r="U525" t="str">
        <f t="shared" si="40"/>
        <v>Snapple Diet Tea - Peach Tea</v>
      </c>
      <c r="V525" t="str">
        <f t="shared" si="41"/>
        <v>Non Carbonated</v>
      </c>
      <c r="W525" t="s">
        <v>49</v>
      </c>
      <c r="X525" t="b">
        <f t="shared" si="43"/>
        <v>1</v>
      </c>
      <c r="Y525">
        <f t="shared" si="42"/>
        <v>2.5</v>
      </c>
      <c r="Z525" s="2">
        <f t="shared" si="44"/>
        <v>1.6666666666666667</v>
      </c>
      <c r="AA525" t="s">
        <v>75</v>
      </c>
      <c r="AB525" t="s">
        <v>161</v>
      </c>
      <c r="AD525" t="s">
        <v>123</v>
      </c>
      <c r="AE525" t="s">
        <v>289</v>
      </c>
      <c r="AF525">
        <v>2022</v>
      </c>
    </row>
    <row r="526" spans="1:32" x14ac:dyDescent="0.25">
      <c r="A526" t="s">
        <v>29</v>
      </c>
      <c r="B526" t="s">
        <v>62</v>
      </c>
      <c r="C526" t="s">
        <v>63</v>
      </c>
      <c r="D526" t="s">
        <v>64</v>
      </c>
      <c r="E526">
        <f>_xlfn.XLOOKUP(Table1[[#This Row],[Location]],'Location analysis'!A:A,'Location analysis'!B:B)</f>
        <v>40.091900000000003</v>
      </c>
      <c r="F526">
        <f>_xlfn.XLOOKUP(Table1[[#This Row],[Location]],'Location analysis'!A:A,'Location analysis'!C:C)</f>
        <v>-74.358699999999999</v>
      </c>
      <c r="G526" t="s">
        <v>112</v>
      </c>
      <c r="H526" t="s">
        <v>43</v>
      </c>
      <c r="I526">
        <v>14649790167</v>
      </c>
      <c r="J526" t="s">
        <v>288</v>
      </c>
      <c r="K526" t="s">
        <v>36</v>
      </c>
      <c r="L526">
        <v>132</v>
      </c>
      <c r="M526">
        <v>2</v>
      </c>
      <c r="N526">
        <v>1</v>
      </c>
      <c r="O526">
        <v>132</v>
      </c>
      <c r="P526">
        <v>2</v>
      </c>
      <c r="Q526">
        <v>1</v>
      </c>
      <c r="R526">
        <v>2</v>
      </c>
      <c r="S526">
        <v>2</v>
      </c>
      <c r="T526" s="1">
        <v>44595</v>
      </c>
      <c r="U526" t="str">
        <f t="shared" si="40"/>
        <v>Robert Irvine's - Fit Crunch -  Chocolate Pea</v>
      </c>
      <c r="V526" t="str">
        <f t="shared" si="41"/>
        <v>Food</v>
      </c>
      <c r="W526" t="s">
        <v>43</v>
      </c>
      <c r="X526" t="b">
        <f t="shared" si="43"/>
        <v>1</v>
      </c>
      <c r="Y526">
        <f t="shared" si="42"/>
        <v>2</v>
      </c>
      <c r="Z526" s="2">
        <f t="shared" si="44"/>
        <v>1.3333333333333333</v>
      </c>
      <c r="AA526" t="s">
        <v>113</v>
      </c>
      <c r="AB526" t="s">
        <v>114</v>
      </c>
      <c r="AC526" t="s">
        <v>115</v>
      </c>
      <c r="AD526" t="s">
        <v>123</v>
      </c>
      <c r="AE526" t="s">
        <v>289</v>
      </c>
      <c r="AF526">
        <v>2022</v>
      </c>
    </row>
    <row r="527" spans="1:32" x14ac:dyDescent="0.25">
      <c r="A527" t="s">
        <v>29</v>
      </c>
      <c r="B527" t="s">
        <v>67</v>
      </c>
      <c r="C527" t="s">
        <v>68</v>
      </c>
      <c r="D527" t="s">
        <v>69</v>
      </c>
      <c r="E527">
        <f>_xlfn.XLOOKUP(Table1[[#This Row],[Location]],'Location analysis'!A:A,'Location analysis'!B:B)</f>
        <v>40.435699999999997</v>
      </c>
      <c r="F527">
        <f>_xlfn.XLOOKUP(Table1[[#This Row],[Location]],'Location analysis'!A:A,'Location analysis'!C:C)</f>
        <v>-74.125200000000007</v>
      </c>
      <c r="G527" t="s">
        <v>77</v>
      </c>
      <c r="H527" t="s">
        <v>43</v>
      </c>
      <c r="I527">
        <v>14650372909</v>
      </c>
      <c r="J527" t="s">
        <v>288</v>
      </c>
      <c r="K527" t="s">
        <v>51</v>
      </c>
      <c r="L527">
        <v>111</v>
      </c>
      <c r="M527">
        <v>1.5</v>
      </c>
      <c r="N527">
        <v>1</v>
      </c>
      <c r="O527">
        <v>111</v>
      </c>
      <c r="P527">
        <v>1.5</v>
      </c>
      <c r="Q527">
        <v>1</v>
      </c>
      <c r="R527">
        <v>1.5</v>
      </c>
      <c r="S527">
        <v>1.5</v>
      </c>
      <c r="T527" s="1">
        <v>44595</v>
      </c>
      <c r="U527" t="str">
        <f t="shared" si="40"/>
        <v>Skinny Pop Popcorn</v>
      </c>
      <c r="V527" t="str">
        <f t="shared" si="41"/>
        <v>Food</v>
      </c>
      <c r="W527" t="s">
        <v>43</v>
      </c>
      <c r="X527" t="b">
        <f t="shared" si="43"/>
        <v>1</v>
      </c>
      <c r="Y527">
        <f t="shared" si="42"/>
        <v>1.5</v>
      </c>
      <c r="Z527" s="2">
        <f t="shared" si="44"/>
        <v>1</v>
      </c>
      <c r="AA527" t="s">
        <v>77</v>
      </c>
      <c r="AD527" t="s">
        <v>123</v>
      </c>
      <c r="AE527" t="s">
        <v>289</v>
      </c>
      <c r="AF527">
        <v>2022</v>
      </c>
    </row>
    <row r="528" spans="1:32" x14ac:dyDescent="0.25">
      <c r="A528" t="s">
        <v>29</v>
      </c>
      <c r="B528" t="s">
        <v>67</v>
      </c>
      <c r="C528" t="s">
        <v>68</v>
      </c>
      <c r="D528" t="s">
        <v>69</v>
      </c>
      <c r="E528">
        <f>_xlfn.XLOOKUP(Table1[[#This Row],[Location]],'Location analysis'!A:A,'Location analysis'!B:B)</f>
        <v>40.435699999999997</v>
      </c>
      <c r="F528">
        <f>_xlfn.XLOOKUP(Table1[[#This Row],[Location]],'Location analysis'!A:A,'Location analysis'!C:C)</f>
        <v>-74.125200000000007</v>
      </c>
      <c r="G528" t="s">
        <v>77</v>
      </c>
      <c r="H528" t="s">
        <v>43</v>
      </c>
      <c r="I528">
        <v>14650374016</v>
      </c>
      <c r="J528" t="s">
        <v>288</v>
      </c>
      <c r="K528" t="s">
        <v>51</v>
      </c>
      <c r="L528">
        <v>111</v>
      </c>
      <c r="M528">
        <v>1.5</v>
      </c>
      <c r="N528">
        <v>1</v>
      </c>
      <c r="O528">
        <v>111</v>
      </c>
      <c r="P528">
        <v>1.5</v>
      </c>
      <c r="Q528">
        <v>1</v>
      </c>
      <c r="R528">
        <v>1.5</v>
      </c>
      <c r="S528">
        <v>1.5</v>
      </c>
      <c r="T528" s="1">
        <v>44595</v>
      </c>
      <c r="U528" t="str">
        <f t="shared" si="40"/>
        <v>Skinny Pop Popcorn</v>
      </c>
      <c r="V528" t="str">
        <f t="shared" si="41"/>
        <v>Food</v>
      </c>
      <c r="W528" t="s">
        <v>43</v>
      </c>
      <c r="X528" t="b">
        <f t="shared" si="43"/>
        <v>1</v>
      </c>
      <c r="Y528">
        <f t="shared" si="42"/>
        <v>1.5</v>
      </c>
      <c r="Z528" s="2">
        <f t="shared" si="44"/>
        <v>1</v>
      </c>
      <c r="AA528" t="s">
        <v>77</v>
      </c>
      <c r="AD528" t="s">
        <v>123</v>
      </c>
      <c r="AE528" t="s">
        <v>289</v>
      </c>
      <c r="AF528">
        <v>2022</v>
      </c>
    </row>
    <row r="529" spans="1:32" x14ac:dyDescent="0.25">
      <c r="A529" t="s">
        <v>29</v>
      </c>
      <c r="B529" t="s">
        <v>67</v>
      </c>
      <c r="C529" t="s">
        <v>68</v>
      </c>
      <c r="D529" t="s">
        <v>69</v>
      </c>
      <c r="E529">
        <f>_xlfn.XLOOKUP(Table1[[#This Row],[Location]],'Location analysis'!A:A,'Location analysis'!B:B)</f>
        <v>40.435699999999997</v>
      </c>
      <c r="F529">
        <f>_xlfn.XLOOKUP(Table1[[#This Row],[Location]],'Location analysis'!A:A,'Location analysis'!C:C)</f>
        <v>-74.125200000000007</v>
      </c>
      <c r="G529" t="s">
        <v>111</v>
      </c>
      <c r="H529" t="s">
        <v>43</v>
      </c>
      <c r="I529">
        <v>14650483466</v>
      </c>
      <c r="J529" t="s">
        <v>288</v>
      </c>
      <c r="K529" t="s">
        <v>36</v>
      </c>
      <c r="L529">
        <v>133</v>
      </c>
      <c r="M529">
        <v>2</v>
      </c>
      <c r="N529">
        <v>1</v>
      </c>
      <c r="O529">
        <v>133</v>
      </c>
      <c r="P529">
        <v>2</v>
      </c>
      <c r="Q529">
        <v>1</v>
      </c>
      <c r="R529">
        <v>2</v>
      </c>
      <c r="S529">
        <v>5.5</v>
      </c>
      <c r="T529" s="1">
        <v>44595</v>
      </c>
      <c r="U529" t="str">
        <f t="shared" si="40"/>
        <v>Jack Links Beef Steak Original</v>
      </c>
      <c r="V529" t="str">
        <f t="shared" si="41"/>
        <v>Food</v>
      </c>
      <c r="W529" t="s">
        <v>43</v>
      </c>
      <c r="X529" t="b">
        <f t="shared" si="43"/>
        <v>1</v>
      </c>
      <c r="Y529">
        <f t="shared" si="42"/>
        <v>2</v>
      </c>
      <c r="Z529" s="2">
        <f t="shared" si="44"/>
        <v>1.3333333333333333</v>
      </c>
      <c r="AA529" t="s">
        <v>111</v>
      </c>
      <c r="AD529" t="s">
        <v>123</v>
      </c>
      <c r="AE529" t="s">
        <v>289</v>
      </c>
      <c r="AF529">
        <v>2022</v>
      </c>
    </row>
    <row r="530" spans="1:32" x14ac:dyDescent="0.25">
      <c r="A530" t="s">
        <v>29</v>
      </c>
      <c r="B530" t="s">
        <v>67</v>
      </c>
      <c r="C530" t="s">
        <v>68</v>
      </c>
      <c r="D530" t="s">
        <v>69</v>
      </c>
      <c r="E530">
        <f>_xlfn.XLOOKUP(Table1[[#This Row],[Location]],'Location analysis'!A:A,'Location analysis'!B:B)</f>
        <v>40.435699999999997</v>
      </c>
      <c r="F530">
        <f>_xlfn.XLOOKUP(Table1[[#This Row],[Location]],'Location analysis'!A:A,'Location analysis'!C:C)</f>
        <v>-74.125200000000007</v>
      </c>
      <c r="G530" t="s">
        <v>81</v>
      </c>
      <c r="H530" t="s">
        <v>43</v>
      </c>
      <c r="I530">
        <v>14650483466</v>
      </c>
      <c r="J530" t="s">
        <v>288</v>
      </c>
      <c r="K530" t="s">
        <v>36</v>
      </c>
      <c r="L530">
        <v>134</v>
      </c>
      <c r="M530">
        <v>2</v>
      </c>
      <c r="N530">
        <v>1</v>
      </c>
      <c r="O530">
        <v>134</v>
      </c>
      <c r="P530">
        <v>2</v>
      </c>
      <c r="Q530">
        <v>1</v>
      </c>
      <c r="R530">
        <v>2</v>
      </c>
      <c r="S530">
        <v>5.5</v>
      </c>
      <c r="T530" s="1">
        <v>44595</v>
      </c>
      <c r="U530" t="str">
        <f t="shared" si="40"/>
        <v>KitKat - Crisp Wafers</v>
      </c>
      <c r="V530" t="str">
        <f t="shared" si="41"/>
        <v>Food</v>
      </c>
      <c r="W530" t="s">
        <v>43</v>
      </c>
      <c r="X530" t="b">
        <f t="shared" si="43"/>
        <v>1</v>
      </c>
      <c r="Y530">
        <f t="shared" si="42"/>
        <v>2</v>
      </c>
      <c r="Z530" s="2">
        <f t="shared" si="44"/>
        <v>1.3333333333333333</v>
      </c>
      <c r="AA530" t="s">
        <v>82</v>
      </c>
      <c r="AB530" t="s">
        <v>83</v>
      </c>
      <c r="AD530" t="s">
        <v>123</v>
      </c>
      <c r="AE530" t="s">
        <v>289</v>
      </c>
      <c r="AF530">
        <v>2022</v>
      </c>
    </row>
    <row r="531" spans="1:32" x14ac:dyDescent="0.25">
      <c r="A531" t="s">
        <v>29</v>
      </c>
      <c r="B531" t="s">
        <v>67</v>
      </c>
      <c r="C531" t="s">
        <v>68</v>
      </c>
      <c r="D531" t="s">
        <v>69</v>
      </c>
      <c r="E531">
        <f>_xlfn.XLOOKUP(Table1[[#This Row],[Location]],'Location analysis'!A:A,'Location analysis'!B:B)</f>
        <v>40.435699999999997</v>
      </c>
      <c r="F531">
        <f>_xlfn.XLOOKUP(Table1[[#This Row],[Location]],'Location analysis'!A:A,'Location analysis'!C:C)</f>
        <v>-74.125200000000007</v>
      </c>
      <c r="G531" t="s">
        <v>127</v>
      </c>
      <c r="H531" t="s">
        <v>43</v>
      </c>
      <c r="I531">
        <v>14650483466</v>
      </c>
      <c r="J531" t="s">
        <v>288</v>
      </c>
      <c r="K531" t="s">
        <v>36</v>
      </c>
      <c r="L531">
        <v>136</v>
      </c>
      <c r="M531">
        <v>1.5</v>
      </c>
      <c r="N531">
        <v>1</v>
      </c>
      <c r="O531">
        <v>136</v>
      </c>
      <c r="P531">
        <v>1.5</v>
      </c>
      <c r="Q531">
        <v>1</v>
      </c>
      <c r="R531">
        <v>1.5</v>
      </c>
      <c r="S531">
        <v>5.5</v>
      </c>
      <c r="T531" s="1">
        <v>44595</v>
      </c>
      <c r="U531" t="str">
        <f t="shared" si="40"/>
        <v>Newtons Fig Bar</v>
      </c>
      <c r="V531" t="str">
        <f t="shared" si="41"/>
        <v>Food</v>
      </c>
      <c r="W531" t="s">
        <v>43</v>
      </c>
      <c r="X531" t="b">
        <f t="shared" si="43"/>
        <v>1</v>
      </c>
      <c r="Y531">
        <f t="shared" si="42"/>
        <v>1.5</v>
      </c>
      <c r="Z531" s="2">
        <f t="shared" si="44"/>
        <v>1</v>
      </c>
      <c r="AA531" t="s">
        <v>127</v>
      </c>
      <c r="AD531" t="s">
        <v>123</v>
      </c>
      <c r="AE531" t="s">
        <v>289</v>
      </c>
      <c r="AF531">
        <v>2022</v>
      </c>
    </row>
    <row r="532" spans="1:32" x14ac:dyDescent="0.25">
      <c r="A532" t="s">
        <v>29</v>
      </c>
      <c r="B532" t="s">
        <v>30</v>
      </c>
      <c r="C532" t="s">
        <v>31</v>
      </c>
      <c r="D532" t="s">
        <v>32</v>
      </c>
      <c r="E532">
        <f>_xlfn.XLOOKUP(Table1[[#This Row],[Location]],'Location analysis'!A:A,'Location analysis'!B:B)</f>
        <v>40.423690999999998</v>
      </c>
      <c r="F532">
        <f>_xlfn.XLOOKUP(Table1[[#This Row],[Location]],'Location analysis'!A:A,'Location analysis'!C:C)</f>
        <v>-74.380831999999998</v>
      </c>
      <c r="G532" t="s">
        <v>143</v>
      </c>
      <c r="H532" t="s">
        <v>49</v>
      </c>
      <c r="I532">
        <v>14651030290</v>
      </c>
      <c r="J532" t="s">
        <v>288</v>
      </c>
      <c r="K532" t="s">
        <v>36</v>
      </c>
      <c r="L532">
        <v>145</v>
      </c>
      <c r="M532">
        <v>2.5</v>
      </c>
      <c r="N532">
        <v>1</v>
      </c>
      <c r="O532">
        <v>145</v>
      </c>
      <c r="P532">
        <v>2.5</v>
      </c>
      <c r="Q532">
        <v>1</v>
      </c>
      <c r="R532">
        <v>2.5</v>
      </c>
      <c r="S532">
        <v>2.5</v>
      </c>
      <c r="T532" s="1">
        <v>44595</v>
      </c>
      <c r="U532" t="str">
        <f t="shared" si="40"/>
        <v>Snapple Diet Tea - Raspberry</v>
      </c>
      <c r="V532" t="str">
        <f t="shared" si="41"/>
        <v>Non Carbonated</v>
      </c>
      <c r="W532" t="s">
        <v>49</v>
      </c>
      <c r="X532" t="b">
        <f t="shared" si="43"/>
        <v>1</v>
      </c>
      <c r="Y532">
        <f t="shared" si="42"/>
        <v>2.5</v>
      </c>
      <c r="Z532" s="2">
        <f t="shared" si="44"/>
        <v>1.6666666666666667</v>
      </c>
      <c r="AA532" t="s">
        <v>75</v>
      </c>
      <c r="AB532" t="s">
        <v>144</v>
      </c>
      <c r="AD532" t="s">
        <v>123</v>
      </c>
      <c r="AE532" t="s">
        <v>289</v>
      </c>
      <c r="AF532">
        <v>2022</v>
      </c>
    </row>
    <row r="533" spans="1:32" x14ac:dyDescent="0.25">
      <c r="A533" t="s">
        <v>29</v>
      </c>
      <c r="B533" t="s">
        <v>62</v>
      </c>
      <c r="C533" t="s">
        <v>63</v>
      </c>
      <c r="D533" t="s">
        <v>64</v>
      </c>
      <c r="E533">
        <f>_xlfn.XLOOKUP(Table1[[#This Row],[Location]],'Location analysis'!A:A,'Location analysis'!B:B)</f>
        <v>40.091900000000003</v>
      </c>
      <c r="F533">
        <f>_xlfn.XLOOKUP(Table1[[#This Row],[Location]],'Location analysis'!A:A,'Location analysis'!C:C)</f>
        <v>-74.358699999999999</v>
      </c>
      <c r="G533" t="s">
        <v>148</v>
      </c>
      <c r="H533" t="s">
        <v>49</v>
      </c>
      <c r="I533">
        <v>14651261670</v>
      </c>
      <c r="J533" t="s">
        <v>288</v>
      </c>
      <c r="K533" t="s">
        <v>36</v>
      </c>
      <c r="L533">
        <v>142</v>
      </c>
      <c r="M533">
        <v>1.5</v>
      </c>
      <c r="N533">
        <v>1</v>
      </c>
      <c r="O533">
        <v>142</v>
      </c>
      <c r="P533">
        <v>1.5</v>
      </c>
      <c r="Q533">
        <v>1</v>
      </c>
      <c r="R533">
        <v>1.5</v>
      </c>
      <c r="S533">
        <v>1.5</v>
      </c>
      <c r="T533" s="1">
        <v>44595</v>
      </c>
      <c r="U533" t="str">
        <f t="shared" si="40"/>
        <v>V8 Vegetable Juice - Original</v>
      </c>
      <c r="V533" t="str">
        <f t="shared" si="41"/>
        <v>Non Carbonated</v>
      </c>
      <c r="W533" t="s">
        <v>49</v>
      </c>
      <c r="X533" t="b">
        <f t="shared" si="43"/>
        <v>1</v>
      </c>
      <c r="Y533">
        <f t="shared" si="42"/>
        <v>1.5</v>
      </c>
      <c r="Z533" s="2">
        <f t="shared" si="44"/>
        <v>1</v>
      </c>
      <c r="AA533" t="s">
        <v>149</v>
      </c>
      <c r="AB533" t="s">
        <v>150</v>
      </c>
      <c r="AD533" t="s">
        <v>123</v>
      </c>
      <c r="AE533" t="s">
        <v>289</v>
      </c>
      <c r="AF533">
        <v>2022</v>
      </c>
    </row>
    <row r="534" spans="1:32" x14ac:dyDescent="0.25">
      <c r="A534" t="s">
        <v>29</v>
      </c>
      <c r="B534" t="s">
        <v>62</v>
      </c>
      <c r="C534" t="s">
        <v>63</v>
      </c>
      <c r="D534" t="s">
        <v>64</v>
      </c>
      <c r="E534">
        <f>_xlfn.XLOOKUP(Table1[[#This Row],[Location]],'Location analysis'!A:A,'Location analysis'!B:B)</f>
        <v>40.091900000000003</v>
      </c>
      <c r="F534">
        <f>_xlfn.XLOOKUP(Table1[[#This Row],[Location]],'Location analysis'!A:A,'Location analysis'!C:C)</f>
        <v>-74.358699999999999</v>
      </c>
      <c r="G534" t="s">
        <v>42</v>
      </c>
      <c r="H534" t="s">
        <v>43</v>
      </c>
      <c r="I534">
        <v>14651266336</v>
      </c>
      <c r="J534" t="s">
        <v>288</v>
      </c>
      <c r="K534" t="s">
        <v>51</v>
      </c>
      <c r="L534">
        <v>123</v>
      </c>
      <c r="M534">
        <v>1.5</v>
      </c>
      <c r="N534">
        <v>1</v>
      </c>
      <c r="O534">
        <v>123</v>
      </c>
      <c r="P534">
        <v>1.5</v>
      </c>
      <c r="Q534">
        <v>1</v>
      </c>
      <c r="R534">
        <v>1.5</v>
      </c>
      <c r="S534">
        <v>1.5</v>
      </c>
      <c r="T534" s="1">
        <v>44595</v>
      </c>
      <c r="U534" t="str">
        <f t="shared" si="40"/>
        <v>Takis - Hot Chilli Pepper &amp; Lime</v>
      </c>
      <c r="V534" t="str">
        <f t="shared" si="41"/>
        <v>Food</v>
      </c>
      <c r="W534" t="s">
        <v>43</v>
      </c>
      <c r="X534" t="b">
        <f t="shared" si="43"/>
        <v>1</v>
      </c>
      <c r="Y534">
        <f t="shared" si="42"/>
        <v>1.5</v>
      </c>
      <c r="Z534" s="2">
        <f t="shared" si="44"/>
        <v>1</v>
      </c>
      <c r="AA534" t="s">
        <v>44</v>
      </c>
      <c r="AB534" t="s">
        <v>45</v>
      </c>
      <c r="AD534" t="s">
        <v>123</v>
      </c>
      <c r="AE534" t="s">
        <v>289</v>
      </c>
      <c r="AF534">
        <v>2022</v>
      </c>
    </row>
    <row r="535" spans="1:32" x14ac:dyDescent="0.25">
      <c r="A535" t="s">
        <v>29</v>
      </c>
      <c r="B535" t="s">
        <v>62</v>
      </c>
      <c r="C535" t="s">
        <v>63</v>
      </c>
      <c r="D535" t="s">
        <v>64</v>
      </c>
      <c r="E535">
        <f>_xlfn.XLOOKUP(Table1[[#This Row],[Location]],'Location analysis'!A:A,'Location analysis'!B:B)</f>
        <v>40.091900000000003</v>
      </c>
      <c r="F535">
        <f>_xlfn.XLOOKUP(Table1[[#This Row],[Location]],'Location analysis'!A:A,'Location analysis'!C:C)</f>
        <v>-74.358699999999999</v>
      </c>
      <c r="G535" t="s">
        <v>42</v>
      </c>
      <c r="H535" t="s">
        <v>43</v>
      </c>
      <c r="I535">
        <v>14651320573</v>
      </c>
      <c r="J535" t="s">
        <v>288</v>
      </c>
      <c r="K535" t="s">
        <v>51</v>
      </c>
      <c r="L535">
        <v>124</v>
      </c>
      <c r="M535">
        <v>1.5</v>
      </c>
      <c r="N535">
        <v>1</v>
      </c>
      <c r="O535">
        <v>124</v>
      </c>
      <c r="P535">
        <v>1.5</v>
      </c>
      <c r="Q535">
        <v>1</v>
      </c>
      <c r="R535">
        <v>1.5</v>
      </c>
      <c r="S535">
        <v>1.5</v>
      </c>
      <c r="T535" s="1">
        <v>44595</v>
      </c>
      <c r="U535" t="str">
        <f t="shared" si="40"/>
        <v>Takis - Hot Chilli Pepper &amp; Lime</v>
      </c>
      <c r="V535" t="str">
        <f t="shared" si="41"/>
        <v>Food</v>
      </c>
      <c r="W535" t="s">
        <v>43</v>
      </c>
      <c r="X535" t="b">
        <f t="shared" si="43"/>
        <v>1</v>
      </c>
      <c r="Y535">
        <f t="shared" si="42"/>
        <v>1.5</v>
      </c>
      <c r="Z535" s="2">
        <f t="shared" si="44"/>
        <v>1</v>
      </c>
      <c r="AA535" t="s">
        <v>44</v>
      </c>
      <c r="AB535" t="s">
        <v>45</v>
      </c>
      <c r="AD535" t="s">
        <v>123</v>
      </c>
      <c r="AE535" t="s">
        <v>289</v>
      </c>
      <c r="AF535">
        <v>2022</v>
      </c>
    </row>
    <row r="536" spans="1:32" x14ac:dyDescent="0.25">
      <c r="A536" t="s">
        <v>29</v>
      </c>
      <c r="B536" t="s">
        <v>62</v>
      </c>
      <c r="C536" t="s">
        <v>63</v>
      </c>
      <c r="D536" t="s">
        <v>64</v>
      </c>
      <c r="E536">
        <f>_xlfn.XLOOKUP(Table1[[#This Row],[Location]],'Location analysis'!A:A,'Location analysis'!B:B)</f>
        <v>40.091900000000003</v>
      </c>
      <c r="F536">
        <f>_xlfn.XLOOKUP(Table1[[#This Row],[Location]],'Location analysis'!A:A,'Location analysis'!C:C)</f>
        <v>-74.358699999999999</v>
      </c>
      <c r="G536" t="s">
        <v>156</v>
      </c>
      <c r="H536" t="s">
        <v>43</v>
      </c>
      <c r="I536">
        <v>14651323784</v>
      </c>
      <c r="J536" t="s">
        <v>288</v>
      </c>
      <c r="K536" t="s">
        <v>51</v>
      </c>
      <c r="L536">
        <v>113</v>
      </c>
      <c r="M536">
        <v>1.5</v>
      </c>
      <c r="N536">
        <v>1</v>
      </c>
      <c r="O536">
        <v>113</v>
      </c>
      <c r="P536">
        <v>1.5</v>
      </c>
      <c r="Q536">
        <v>1</v>
      </c>
      <c r="R536">
        <v>1.5</v>
      </c>
      <c r="S536">
        <v>1.5</v>
      </c>
      <c r="T536" s="1">
        <v>44595</v>
      </c>
      <c r="U536" t="str">
        <f t="shared" si="40"/>
        <v>Good Health Veggie Stix - Sea Salt</v>
      </c>
      <c r="V536" t="str">
        <f t="shared" si="41"/>
        <v>Food</v>
      </c>
      <c r="W536" t="s">
        <v>43</v>
      </c>
      <c r="X536" t="b">
        <f t="shared" si="43"/>
        <v>1</v>
      </c>
      <c r="Y536">
        <f t="shared" si="42"/>
        <v>1.5</v>
      </c>
      <c r="Z536" s="2">
        <f t="shared" si="44"/>
        <v>1</v>
      </c>
      <c r="AA536" t="s">
        <v>117</v>
      </c>
      <c r="AB536" t="s">
        <v>157</v>
      </c>
      <c r="AD536" t="s">
        <v>123</v>
      </c>
      <c r="AE536" t="s">
        <v>289</v>
      </c>
      <c r="AF536">
        <v>2022</v>
      </c>
    </row>
    <row r="537" spans="1:32" x14ac:dyDescent="0.25">
      <c r="A537" t="s">
        <v>29</v>
      </c>
      <c r="B537" t="s">
        <v>67</v>
      </c>
      <c r="C537" t="s">
        <v>68</v>
      </c>
      <c r="D537" t="s">
        <v>69</v>
      </c>
      <c r="E537">
        <f>_xlfn.XLOOKUP(Table1[[#This Row],[Location]],'Location analysis'!A:A,'Location analysis'!B:B)</f>
        <v>40.435699999999997</v>
      </c>
      <c r="F537">
        <f>_xlfn.XLOOKUP(Table1[[#This Row],[Location]],'Location analysis'!A:A,'Location analysis'!C:C)</f>
        <v>-74.125200000000007</v>
      </c>
      <c r="G537" t="s">
        <v>185</v>
      </c>
      <c r="H537" t="s">
        <v>34</v>
      </c>
      <c r="I537">
        <v>14651374734</v>
      </c>
      <c r="J537" t="s">
        <v>288</v>
      </c>
      <c r="K537" t="s">
        <v>51</v>
      </c>
      <c r="L537">
        <v>148</v>
      </c>
      <c r="M537">
        <v>3</v>
      </c>
      <c r="N537">
        <v>1</v>
      </c>
      <c r="O537">
        <v>148</v>
      </c>
      <c r="P537">
        <v>3</v>
      </c>
      <c r="Q537">
        <v>1</v>
      </c>
      <c r="R537">
        <v>3</v>
      </c>
      <c r="S537">
        <v>3</v>
      </c>
      <c r="T537" s="1">
        <v>44595</v>
      </c>
      <c r="U537" t="str">
        <f t="shared" si="40"/>
        <v>Red Bull - Original</v>
      </c>
      <c r="V537" t="str">
        <f t="shared" si="41"/>
        <v>Carbonated</v>
      </c>
      <c r="W537" t="s">
        <v>34</v>
      </c>
      <c r="X537" t="b">
        <f t="shared" si="43"/>
        <v>1</v>
      </c>
      <c r="Y537">
        <f t="shared" si="42"/>
        <v>3</v>
      </c>
      <c r="Z537" s="2">
        <f t="shared" si="44"/>
        <v>2</v>
      </c>
      <c r="AA537" t="s">
        <v>37</v>
      </c>
      <c r="AB537" t="s">
        <v>150</v>
      </c>
      <c r="AD537" t="s">
        <v>123</v>
      </c>
      <c r="AE537" t="s">
        <v>289</v>
      </c>
      <c r="AF537">
        <v>2022</v>
      </c>
    </row>
    <row r="538" spans="1:32" x14ac:dyDescent="0.25">
      <c r="A538" t="s">
        <v>29</v>
      </c>
      <c r="B538" t="s">
        <v>62</v>
      </c>
      <c r="C538" t="s">
        <v>63</v>
      </c>
      <c r="D538" t="s">
        <v>64</v>
      </c>
      <c r="E538">
        <f>_xlfn.XLOOKUP(Table1[[#This Row],[Location]],'Location analysis'!A:A,'Location analysis'!B:B)</f>
        <v>40.091900000000003</v>
      </c>
      <c r="F538">
        <f>_xlfn.XLOOKUP(Table1[[#This Row],[Location]],'Location analysis'!A:A,'Location analysis'!C:C)</f>
        <v>-74.358699999999999</v>
      </c>
      <c r="G538" t="s">
        <v>87</v>
      </c>
      <c r="H538" t="s">
        <v>34</v>
      </c>
      <c r="I538">
        <v>14651455961</v>
      </c>
      <c r="J538" t="s">
        <v>288</v>
      </c>
      <c r="K538" t="s">
        <v>51</v>
      </c>
      <c r="L538">
        <v>140</v>
      </c>
      <c r="M538">
        <v>1.5</v>
      </c>
      <c r="N538">
        <v>1</v>
      </c>
      <c r="O538">
        <v>140</v>
      </c>
      <c r="P538">
        <v>1.5</v>
      </c>
      <c r="Q538">
        <v>1</v>
      </c>
      <c r="R538">
        <v>1.5</v>
      </c>
      <c r="S538">
        <v>1.5</v>
      </c>
      <c r="T538" s="1">
        <v>44595</v>
      </c>
      <c r="U538" t="str">
        <f t="shared" si="40"/>
        <v>Spindrift - Sparkling Water  Lime</v>
      </c>
      <c r="V538" t="str">
        <f t="shared" si="41"/>
        <v>Carbonated</v>
      </c>
      <c r="W538" t="s">
        <v>34</v>
      </c>
      <c r="X538" t="b">
        <f t="shared" si="43"/>
        <v>1</v>
      </c>
      <c r="Y538">
        <f t="shared" si="42"/>
        <v>1.5</v>
      </c>
      <c r="Z538" s="2">
        <f t="shared" si="44"/>
        <v>1</v>
      </c>
      <c r="AA538" t="s">
        <v>89</v>
      </c>
      <c r="AB538" t="s">
        <v>90</v>
      </c>
      <c r="AD538" t="s">
        <v>123</v>
      </c>
      <c r="AE538" t="s">
        <v>289</v>
      </c>
      <c r="AF538">
        <v>2022</v>
      </c>
    </row>
    <row r="539" spans="1:32" x14ac:dyDescent="0.25">
      <c r="A539" t="s">
        <v>29</v>
      </c>
      <c r="B539" t="s">
        <v>62</v>
      </c>
      <c r="C539" t="s">
        <v>63</v>
      </c>
      <c r="D539" t="s">
        <v>64</v>
      </c>
      <c r="E539">
        <f>_xlfn.XLOOKUP(Table1[[#This Row],[Location]],'Location analysis'!A:A,'Location analysis'!B:B)</f>
        <v>40.091900000000003</v>
      </c>
      <c r="F539">
        <f>_xlfn.XLOOKUP(Table1[[#This Row],[Location]],'Location analysis'!A:A,'Location analysis'!C:C)</f>
        <v>-74.358699999999999</v>
      </c>
      <c r="G539" t="s">
        <v>220</v>
      </c>
      <c r="H539" t="s">
        <v>43</v>
      </c>
      <c r="I539">
        <v>14651458401</v>
      </c>
      <c r="J539" t="s">
        <v>288</v>
      </c>
      <c r="K539" t="s">
        <v>51</v>
      </c>
      <c r="L539">
        <v>131</v>
      </c>
      <c r="M539">
        <v>1.5</v>
      </c>
      <c r="N539">
        <v>1</v>
      </c>
      <c r="O539">
        <v>131</v>
      </c>
      <c r="P539">
        <v>1.5</v>
      </c>
      <c r="Q539">
        <v>1</v>
      </c>
      <c r="R539">
        <v>1.5</v>
      </c>
      <c r="S539">
        <v>1.5</v>
      </c>
      <c r="T539" s="1">
        <v>44595</v>
      </c>
      <c r="U539" t="str">
        <f t="shared" si="40"/>
        <v>Belvita Breakfast Cookies - Blueberry</v>
      </c>
      <c r="V539" t="str">
        <f t="shared" si="41"/>
        <v>Food</v>
      </c>
      <c r="W539" t="s">
        <v>43</v>
      </c>
      <c r="X539" t="b">
        <f t="shared" si="43"/>
        <v>1</v>
      </c>
      <c r="Y539">
        <f t="shared" si="42"/>
        <v>1.5</v>
      </c>
      <c r="Z539" s="2">
        <f t="shared" si="44"/>
        <v>1</v>
      </c>
      <c r="AA539" t="s">
        <v>221</v>
      </c>
      <c r="AB539" t="s">
        <v>222</v>
      </c>
      <c r="AD539" t="s">
        <v>123</v>
      </c>
      <c r="AE539" t="s">
        <v>289</v>
      </c>
      <c r="AF539">
        <v>2022</v>
      </c>
    </row>
    <row r="540" spans="1:32" x14ac:dyDescent="0.25">
      <c r="A540" t="s">
        <v>29</v>
      </c>
      <c r="B540" t="s">
        <v>62</v>
      </c>
      <c r="C540" t="s">
        <v>63</v>
      </c>
      <c r="D540" t="s">
        <v>64</v>
      </c>
      <c r="E540">
        <f>_xlfn.XLOOKUP(Table1[[#This Row],[Location]],'Location analysis'!A:A,'Location analysis'!B:B)</f>
        <v>40.091900000000003</v>
      </c>
      <c r="F540">
        <f>_xlfn.XLOOKUP(Table1[[#This Row],[Location]],'Location analysis'!A:A,'Location analysis'!C:C)</f>
        <v>-74.358699999999999</v>
      </c>
      <c r="G540" t="s">
        <v>201</v>
      </c>
      <c r="H540" t="s">
        <v>97</v>
      </c>
      <c r="I540">
        <v>14651522034</v>
      </c>
      <c r="J540" t="s">
        <v>288</v>
      </c>
      <c r="K540" t="s">
        <v>51</v>
      </c>
      <c r="L540">
        <v>144</v>
      </c>
      <c r="M540">
        <v>2.5</v>
      </c>
      <c r="N540">
        <v>1</v>
      </c>
      <c r="O540">
        <v>144</v>
      </c>
      <c r="P540">
        <v>2.5</v>
      </c>
      <c r="Q540">
        <v>1</v>
      </c>
      <c r="R540">
        <v>2.5</v>
      </c>
      <c r="S540">
        <v>2.5</v>
      </c>
      <c r="T540" s="1">
        <v>44595</v>
      </c>
      <c r="U540" t="str">
        <f t="shared" si="40"/>
        <v>Vitamin Water - Ice Cool Blue Lavender</v>
      </c>
      <c r="V540" t="str">
        <f t="shared" si="41"/>
        <v>Water</v>
      </c>
      <c r="W540" t="s">
        <v>97</v>
      </c>
      <c r="X540" t="b">
        <f t="shared" si="43"/>
        <v>1</v>
      </c>
      <c r="Y540">
        <f t="shared" si="42"/>
        <v>2.5</v>
      </c>
      <c r="Z540" s="2">
        <f t="shared" si="44"/>
        <v>1.6666666666666667</v>
      </c>
      <c r="AA540" t="s">
        <v>98</v>
      </c>
      <c r="AB540" t="s">
        <v>202</v>
      </c>
      <c r="AD540" t="s">
        <v>123</v>
      </c>
      <c r="AE540" t="s">
        <v>289</v>
      </c>
      <c r="AF540">
        <v>2022</v>
      </c>
    </row>
    <row r="541" spans="1:32" x14ac:dyDescent="0.25">
      <c r="A541" t="s">
        <v>29</v>
      </c>
      <c r="B541" t="s">
        <v>62</v>
      </c>
      <c r="C541" t="s">
        <v>63</v>
      </c>
      <c r="D541" t="s">
        <v>64</v>
      </c>
      <c r="E541">
        <f>_xlfn.XLOOKUP(Table1[[#This Row],[Location]],'Location analysis'!A:A,'Location analysis'!B:B)</f>
        <v>40.091900000000003</v>
      </c>
      <c r="F541">
        <f>_xlfn.XLOOKUP(Table1[[#This Row],[Location]],'Location analysis'!A:A,'Location analysis'!C:C)</f>
        <v>-74.358699999999999</v>
      </c>
      <c r="G541" t="s">
        <v>42</v>
      </c>
      <c r="H541" t="s">
        <v>43</v>
      </c>
      <c r="I541">
        <v>14651693354</v>
      </c>
      <c r="J541" t="s">
        <v>288</v>
      </c>
      <c r="K541" t="s">
        <v>51</v>
      </c>
      <c r="L541">
        <v>123</v>
      </c>
      <c r="M541">
        <v>1.5</v>
      </c>
      <c r="N541">
        <v>1</v>
      </c>
      <c r="O541">
        <v>123</v>
      </c>
      <c r="P541">
        <v>1.5</v>
      </c>
      <c r="Q541">
        <v>1</v>
      </c>
      <c r="R541">
        <v>1.5</v>
      </c>
      <c r="S541">
        <v>1.5</v>
      </c>
      <c r="T541" s="1">
        <v>44595</v>
      </c>
      <c r="U541" t="str">
        <f t="shared" si="40"/>
        <v>Takis - Hot Chilli Pepper &amp; Lime</v>
      </c>
      <c r="V541" t="str">
        <f t="shared" si="41"/>
        <v>Food</v>
      </c>
      <c r="W541" t="s">
        <v>43</v>
      </c>
      <c r="X541" t="b">
        <f t="shared" si="43"/>
        <v>1</v>
      </c>
      <c r="Y541">
        <f t="shared" si="42"/>
        <v>1.5</v>
      </c>
      <c r="Z541" s="2">
        <f t="shared" si="44"/>
        <v>1</v>
      </c>
      <c r="AA541" t="s">
        <v>44</v>
      </c>
      <c r="AB541" t="s">
        <v>45</v>
      </c>
      <c r="AD541" t="s">
        <v>123</v>
      </c>
      <c r="AE541" t="s">
        <v>289</v>
      </c>
      <c r="AF541">
        <v>2022</v>
      </c>
    </row>
    <row r="542" spans="1:32" x14ac:dyDescent="0.25">
      <c r="A542" t="s">
        <v>29</v>
      </c>
      <c r="B542" t="s">
        <v>62</v>
      </c>
      <c r="C542" t="s">
        <v>63</v>
      </c>
      <c r="D542" t="s">
        <v>64</v>
      </c>
      <c r="E542">
        <f>_xlfn.XLOOKUP(Table1[[#This Row],[Location]],'Location analysis'!A:A,'Location analysis'!B:B)</f>
        <v>40.091900000000003</v>
      </c>
      <c r="F542">
        <f>_xlfn.XLOOKUP(Table1[[#This Row],[Location]],'Location analysis'!A:A,'Location analysis'!C:C)</f>
        <v>-74.358699999999999</v>
      </c>
      <c r="G542" t="s">
        <v>182</v>
      </c>
      <c r="H542" t="s">
        <v>34</v>
      </c>
      <c r="I542">
        <v>14651700602</v>
      </c>
      <c r="J542" t="s">
        <v>288</v>
      </c>
      <c r="K542" t="s">
        <v>51</v>
      </c>
      <c r="L542">
        <v>141</v>
      </c>
      <c r="M542">
        <v>1.5</v>
      </c>
      <c r="N542">
        <v>1</v>
      </c>
      <c r="O542">
        <v>141</v>
      </c>
      <c r="P542">
        <v>1.5</v>
      </c>
      <c r="Q542">
        <v>1</v>
      </c>
      <c r="R542">
        <v>1.5</v>
      </c>
      <c r="S542">
        <v>1.5</v>
      </c>
      <c r="T542" s="1">
        <v>44595</v>
      </c>
      <c r="U542" t="str">
        <f t="shared" si="40"/>
        <v>Coca Cola - Zero Sugar</v>
      </c>
      <c r="V542" t="str">
        <f t="shared" si="41"/>
        <v>Carbonated</v>
      </c>
      <c r="W542" t="s">
        <v>34</v>
      </c>
      <c r="X542" t="b">
        <f t="shared" si="43"/>
        <v>1</v>
      </c>
      <c r="Y542">
        <f t="shared" si="42"/>
        <v>1.5</v>
      </c>
      <c r="Z542" s="2">
        <f t="shared" si="44"/>
        <v>1</v>
      </c>
      <c r="AA542" t="s">
        <v>183</v>
      </c>
      <c r="AB542" t="s">
        <v>184</v>
      </c>
      <c r="AD542" t="s">
        <v>123</v>
      </c>
      <c r="AE542" t="s">
        <v>289</v>
      </c>
      <c r="AF542">
        <v>2022</v>
      </c>
    </row>
    <row r="543" spans="1:32" x14ac:dyDescent="0.25">
      <c r="A543" t="s">
        <v>29</v>
      </c>
      <c r="B543" t="s">
        <v>62</v>
      </c>
      <c r="C543" t="s">
        <v>63</v>
      </c>
      <c r="D543" t="s">
        <v>64</v>
      </c>
      <c r="E543">
        <f>_xlfn.XLOOKUP(Table1[[#This Row],[Location]],'Location analysis'!A:A,'Location analysis'!B:B)</f>
        <v>40.091900000000003</v>
      </c>
      <c r="F543">
        <f>_xlfn.XLOOKUP(Table1[[#This Row],[Location]],'Location analysis'!A:A,'Location analysis'!C:C)</f>
        <v>-74.358699999999999</v>
      </c>
      <c r="G543" t="s">
        <v>148</v>
      </c>
      <c r="H543" t="s">
        <v>49</v>
      </c>
      <c r="I543">
        <v>14651703492</v>
      </c>
      <c r="J543" t="s">
        <v>288</v>
      </c>
      <c r="K543" t="s">
        <v>51</v>
      </c>
      <c r="L543">
        <v>142</v>
      </c>
      <c r="M543">
        <v>1.5</v>
      </c>
      <c r="N543">
        <v>1</v>
      </c>
      <c r="O543">
        <v>142</v>
      </c>
      <c r="P543">
        <v>1.5</v>
      </c>
      <c r="Q543">
        <v>1</v>
      </c>
      <c r="R543">
        <v>1.5</v>
      </c>
      <c r="S543">
        <v>1.5</v>
      </c>
      <c r="T543" s="1">
        <v>44595</v>
      </c>
      <c r="U543" t="str">
        <f t="shared" si="40"/>
        <v>V8 Vegetable Juice - Original</v>
      </c>
      <c r="V543" t="str">
        <f t="shared" si="41"/>
        <v>Non Carbonated</v>
      </c>
      <c r="W543" t="s">
        <v>49</v>
      </c>
      <c r="X543" t="b">
        <f t="shared" si="43"/>
        <v>1</v>
      </c>
      <c r="Y543">
        <f t="shared" si="42"/>
        <v>1.5</v>
      </c>
      <c r="Z543" s="2">
        <f t="shared" si="44"/>
        <v>1</v>
      </c>
      <c r="AA543" t="s">
        <v>149</v>
      </c>
      <c r="AB543" t="s">
        <v>150</v>
      </c>
      <c r="AD543" t="s">
        <v>123</v>
      </c>
      <c r="AE543" t="s">
        <v>289</v>
      </c>
      <c r="AF543">
        <v>2022</v>
      </c>
    </row>
    <row r="544" spans="1:32" x14ac:dyDescent="0.25">
      <c r="A544" t="s">
        <v>29</v>
      </c>
      <c r="B544" t="s">
        <v>67</v>
      </c>
      <c r="C544" t="s">
        <v>68</v>
      </c>
      <c r="D544" t="s">
        <v>69</v>
      </c>
      <c r="E544">
        <f>_xlfn.XLOOKUP(Table1[[#This Row],[Location]],'Location analysis'!A:A,'Location analysis'!B:B)</f>
        <v>40.435699999999997</v>
      </c>
      <c r="F544">
        <f>_xlfn.XLOOKUP(Table1[[#This Row],[Location]],'Location analysis'!A:A,'Location analysis'!C:C)</f>
        <v>-74.125200000000007</v>
      </c>
      <c r="G544" t="s">
        <v>77</v>
      </c>
      <c r="H544" t="s">
        <v>43</v>
      </c>
      <c r="I544">
        <v>14651746101</v>
      </c>
      <c r="J544" t="s">
        <v>288</v>
      </c>
      <c r="K544" t="s">
        <v>51</v>
      </c>
      <c r="L544">
        <v>111</v>
      </c>
      <c r="M544">
        <v>1.5</v>
      </c>
      <c r="N544">
        <v>1</v>
      </c>
      <c r="O544">
        <v>111</v>
      </c>
      <c r="P544">
        <v>1.5</v>
      </c>
      <c r="Q544">
        <v>1</v>
      </c>
      <c r="R544">
        <v>1.5</v>
      </c>
      <c r="S544">
        <v>1.5</v>
      </c>
      <c r="T544" s="1">
        <v>44595</v>
      </c>
      <c r="U544" t="str">
        <f t="shared" si="40"/>
        <v>Skinny Pop Popcorn</v>
      </c>
      <c r="V544" t="str">
        <f t="shared" si="41"/>
        <v>Food</v>
      </c>
      <c r="W544" t="s">
        <v>43</v>
      </c>
      <c r="X544" t="b">
        <f t="shared" si="43"/>
        <v>1</v>
      </c>
      <c r="Y544">
        <f t="shared" si="42"/>
        <v>1.5</v>
      </c>
      <c r="Z544" s="2">
        <f t="shared" si="44"/>
        <v>1</v>
      </c>
      <c r="AA544" t="s">
        <v>77</v>
      </c>
      <c r="AD544" t="s">
        <v>123</v>
      </c>
      <c r="AE544" t="s">
        <v>289</v>
      </c>
      <c r="AF544">
        <v>2022</v>
      </c>
    </row>
    <row r="545" spans="1:32" x14ac:dyDescent="0.25">
      <c r="A545" t="s">
        <v>29</v>
      </c>
      <c r="B545" t="s">
        <v>67</v>
      </c>
      <c r="C545" t="s">
        <v>68</v>
      </c>
      <c r="D545" t="s">
        <v>69</v>
      </c>
      <c r="E545">
        <f>_xlfn.XLOOKUP(Table1[[#This Row],[Location]],'Location analysis'!A:A,'Location analysis'!B:B)</f>
        <v>40.435699999999997</v>
      </c>
      <c r="F545">
        <f>_xlfn.XLOOKUP(Table1[[#This Row],[Location]],'Location analysis'!A:A,'Location analysis'!C:C)</f>
        <v>-74.125200000000007</v>
      </c>
      <c r="G545" t="s">
        <v>192</v>
      </c>
      <c r="H545" t="s">
        <v>43</v>
      </c>
      <c r="I545">
        <v>14651749419</v>
      </c>
      <c r="J545" t="s">
        <v>288</v>
      </c>
      <c r="K545" t="s">
        <v>51</v>
      </c>
      <c r="L545">
        <v>125</v>
      </c>
      <c r="M545">
        <v>1</v>
      </c>
      <c r="N545">
        <v>1</v>
      </c>
      <c r="O545">
        <v>125</v>
      </c>
      <c r="P545">
        <v>1</v>
      </c>
      <c r="Q545">
        <v>1</v>
      </c>
      <c r="R545">
        <v>1</v>
      </c>
      <c r="S545">
        <v>1</v>
      </c>
      <c r="T545" s="1">
        <v>44595</v>
      </c>
      <c r="U545" t="str">
        <f t="shared" si="40"/>
        <v>CheezIt - Original</v>
      </c>
      <c r="V545" t="str">
        <f t="shared" si="41"/>
        <v>Food</v>
      </c>
      <c r="W545" t="s">
        <v>43</v>
      </c>
      <c r="X545" t="b">
        <f t="shared" si="43"/>
        <v>1</v>
      </c>
      <c r="Y545">
        <f t="shared" si="42"/>
        <v>1</v>
      </c>
      <c r="Z545" s="2">
        <f t="shared" si="44"/>
        <v>0.66666666666666663</v>
      </c>
      <c r="AA545" t="s">
        <v>193</v>
      </c>
      <c r="AB545" t="s">
        <v>150</v>
      </c>
      <c r="AD545" t="s">
        <v>123</v>
      </c>
      <c r="AE545" t="s">
        <v>289</v>
      </c>
      <c r="AF545">
        <v>2022</v>
      </c>
    </row>
    <row r="546" spans="1:32" x14ac:dyDescent="0.25">
      <c r="A546" t="s">
        <v>29</v>
      </c>
      <c r="B546" t="s">
        <v>67</v>
      </c>
      <c r="C546" t="s">
        <v>68</v>
      </c>
      <c r="D546" t="s">
        <v>69</v>
      </c>
      <c r="E546">
        <f>_xlfn.XLOOKUP(Table1[[#This Row],[Location]],'Location analysis'!A:A,'Location analysis'!B:B)</f>
        <v>40.435699999999997</v>
      </c>
      <c r="F546">
        <f>_xlfn.XLOOKUP(Table1[[#This Row],[Location]],'Location analysis'!A:A,'Location analysis'!C:C)</f>
        <v>-74.125200000000007</v>
      </c>
      <c r="G546" t="s">
        <v>182</v>
      </c>
      <c r="H546" t="s">
        <v>34</v>
      </c>
      <c r="I546">
        <v>14652065258</v>
      </c>
      <c r="J546" t="s">
        <v>288</v>
      </c>
      <c r="K546" t="s">
        <v>51</v>
      </c>
      <c r="L546">
        <v>142</v>
      </c>
      <c r="M546">
        <v>1</v>
      </c>
      <c r="N546">
        <v>1</v>
      </c>
      <c r="O546">
        <v>142</v>
      </c>
      <c r="P546">
        <v>1</v>
      </c>
      <c r="Q546">
        <v>1</v>
      </c>
      <c r="R546">
        <v>1</v>
      </c>
      <c r="S546">
        <v>1</v>
      </c>
      <c r="T546" s="1">
        <v>44595</v>
      </c>
      <c r="U546" t="str">
        <f t="shared" si="40"/>
        <v>Coca Cola - Zero Sugar</v>
      </c>
      <c r="V546" t="str">
        <f t="shared" si="41"/>
        <v>Carbonated</v>
      </c>
      <c r="W546" t="s">
        <v>34</v>
      </c>
      <c r="X546" t="b">
        <f t="shared" si="43"/>
        <v>1</v>
      </c>
      <c r="Y546">
        <f t="shared" si="42"/>
        <v>1</v>
      </c>
      <c r="Z546" s="2">
        <f t="shared" si="44"/>
        <v>0.66666666666666663</v>
      </c>
      <c r="AA546" t="s">
        <v>183</v>
      </c>
      <c r="AB546" t="s">
        <v>184</v>
      </c>
      <c r="AD546" t="s">
        <v>123</v>
      </c>
      <c r="AE546" t="s">
        <v>289</v>
      </c>
      <c r="AF546">
        <v>2022</v>
      </c>
    </row>
    <row r="547" spans="1:32" x14ac:dyDescent="0.25">
      <c r="A547" t="s">
        <v>29</v>
      </c>
      <c r="B547" t="s">
        <v>67</v>
      </c>
      <c r="C547" t="s">
        <v>68</v>
      </c>
      <c r="D547" t="s">
        <v>69</v>
      </c>
      <c r="E547">
        <f>_xlfn.XLOOKUP(Table1[[#This Row],[Location]],'Location analysis'!A:A,'Location analysis'!B:B)</f>
        <v>40.435699999999997</v>
      </c>
      <c r="F547">
        <f>_xlfn.XLOOKUP(Table1[[#This Row],[Location]],'Location analysis'!A:A,'Location analysis'!C:C)</f>
        <v>-74.125200000000007</v>
      </c>
      <c r="G547" t="s">
        <v>259</v>
      </c>
      <c r="H547" t="s">
        <v>34</v>
      </c>
      <c r="I547">
        <v>14652065518</v>
      </c>
      <c r="J547" t="s">
        <v>288</v>
      </c>
      <c r="K547" t="s">
        <v>51</v>
      </c>
      <c r="L547">
        <v>140</v>
      </c>
      <c r="M547">
        <v>1</v>
      </c>
      <c r="N547">
        <v>1</v>
      </c>
      <c r="O547">
        <v>140</v>
      </c>
      <c r="P547">
        <v>1</v>
      </c>
      <c r="Q547">
        <v>1</v>
      </c>
      <c r="R547">
        <v>1</v>
      </c>
      <c r="S547">
        <v>1</v>
      </c>
      <c r="T547" s="1">
        <v>44595</v>
      </c>
      <c r="U547" t="str">
        <f t="shared" si="40"/>
        <v>Sunkist Soda - Orange</v>
      </c>
      <c r="V547" t="str">
        <f t="shared" si="41"/>
        <v>Carbonated</v>
      </c>
      <c r="W547" t="s">
        <v>34</v>
      </c>
      <c r="X547" t="b">
        <f t="shared" si="43"/>
        <v>1</v>
      </c>
      <c r="Y547">
        <f t="shared" si="42"/>
        <v>1</v>
      </c>
      <c r="Z547" s="2">
        <f t="shared" si="44"/>
        <v>0.66666666666666663</v>
      </c>
      <c r="AA547" t="s">
        <v>260</v>
      </c>
      <c r="AB547" t="s">
        <v>261</v>
      </c>
      <c r="AD547" t="s">
        <v>123</v>
      </c>
      <c r="AE547" t="s">
        <v>289</v>
      </c>
      <c r="AF547">
        <v>2022</v>
      </c>
    </row>
    <row r="548" spans="1:32" x14ac:dyDescent="0.25">
      <c r="A548" t="s">
        <v>29</v>
      </c>
      <c r="B548" t="s">
        <v>67</v>
      </c>
      <c r="C548" t="s">
        <v>68</v>
      </c>
      <c r="D548" t="s">
        <v>69</v>
      </c>
      <c r="E548">
        <f>_xlfn.XLOOKUP(Table1[[#This Row],[Location]],'Location analysis'!A:A,'Location analysis'!B:B)</f>
        <v>40.435699999999997</v>
      </c>
      <c r="F548">
        <f>_xlfn.XLOOKUP(Table1[[#This Row],[Location]],'Location analysis'!A:A,'Location analysis'!C:C)</f>
        <v>-74.125200000000007</v>
      </c>
      <c r="G548" t="s">
        <v>259</v>
      </c>
      <c r="H548" t="s">
        <v>34</v>
      </c>
      <c r="I548">
        <v>14652065925</v>
      </c>
      <c r="J548" t="s">
        <v>288</v>
      </c>
      <c r="K548" t="s">
        <v>51</v>
      </c>
      <c r="L548">
        <v>140</v>
      </c>
      <c r="M548">
        <v>1</v>
      </c>
      <c r="N548">
        <v>1</v>
      </c>
      <c r="O548">
        <v>140</v>
      </c>
      <c r="P548">
        <v>1</v>
      </c>
      <c r="Q548">
        <v>1</v>
      </c>
      <c r="R548">
        <v>1</v>
      </c>
      <c r="S548">
        <v>1</v>
      </c>
      <c r="T548" s="1">
        <v>44595</v>
      </c>
      <c r="U548" t="str">
        <f t="shared" si="40"/>
        <v>Sunkist Soda - Orange</v>
      </c>
      <c r="V548" t="str">
        <f t="shared" si="41"/>
        <v>Carbonated</v>
      </c>
      <c r="W548" t="s">
        <v>34</v>
      </c>
      <c r="X548" t="b">
        <f t="shared" si="43"/>
        <v>1</v>
      </c>
      <c r="Y548">
        <f t="shared" si="42"/>
        <v>1</v>
      </c>
      <c r="Z548" s="2">
        <f t="shared" si="44"/>
        <v>0.66666666666666663</v>
      </c>
      <c r="AA548" t="s">
        <v>260</v>
      </c>
      <c r="AB548" t="s">
        <v>261</v>
      </c>
      <c r="AD548" t="s">
        <v>123</v>
      </c>
      <c r="AE548" t="s">
        <v>289</v>
      </c>
      <c r="AF548">
        <v>2022</v>
      </c>
    </row>
    <row r="549" spans="1:32" x14ac:dyDescent="0.25">
      <c r="A549" t="s">
        <v>29</v>
      </c>
      <c r="B549" t="s">
        <v>67</v>
      </c>
      <c r="C549" t="s">
        <v>68</v>
      </c>
      <c r="D549" t="s">
        <v>69</v>
      </c>
      <c r="E549">
        <f>_xlfn.XLOOKUP(Table1[[#This Row],[Location]],'Location analysis'!A:A,'Location analysis'!B:B)</f>
        <v>40.435699999999997</v>
      </c>
      <c r="F549">
        <f>_xlfn.XLOOKUP(Table1[[#This Row],[Location]],'Location analysis'!A:A,'Location analysis'!C:C)</f>
        <v>-74.125200000000007</v>
      </c>
      <c r="G549" t="s">
        <v>272</v>
      </c>
      <c r="H549" t="s">
        <v>43</v>
      </c>
      <c r="I549">
        <v>14652235051</v>
      </c>
      <c r="J549" t="s">
        <v>288</v>
      </c>
      <c r="K549" t="s">
        <v>51</v>
      </c>
      <c r="L549">
        <v>138</v>
      </c>
      <c r="M549">
        <v>2</v>
      </c>
      <c r="N549">
        <v>1</v>
      </c>
      <c r="O549">
        <v>138</v>
      </c>
      <c r="P549">
        <v>2</v>
      </c>
      <c r="Q549">
        <v>1</v>
      </c>
      <c r="R549">
        <v>2</v>
      </c>
      <c r="S549">
        <v>2</v>
      </c>
      <c r="T549" s="1">
        <v>44595</v>
      </c>
      <c r="U549" t="str">
        <f t="shared" si="40"/>
        <v>Oreo Single Server 6 ct</v>
      </c>
      <c r="V549" t="str">
        <f t="shared" si="41"/>
        <v>Food</v>
      </c>
      <c r="W549" t="s">
        <v>43</v>
      </c>
      <c r="X549" t="b">
        <f t="shared" si="43"/>
        <v>1</v>
      </c>
      <c r="Y549">
        <f t="shared" si="42"/>
        <v>2</v>
      </c>
      <c r="Z549" s="2">
        <f t="shared" si="44"/>
        <v>1.3333333333333333</v>
      </c>
      <c r="AA549" t="s">
        <v>272</v>
      </c>
      <c r="AD549" t="s">
        <v>123</v>
      </c>
      <c r="AE549" t="s">
        <v>289</v>
      </c>
      <c r="AF549">
        <v>2022</v>
      </c>
    </row>
    <row r="550" spans="1:32" x14ac:dyDescent="0.25">
      <c r="A550" t="s">
        <v>29</v>
      </c>
      <c r="B550" t="s">
        <v>67</v>
      </c>
      <c r="C550" t="s">
        <v>68</v>
      </c>
      <c r="D550" t="s">
        <v>69</v>
      </c>
      <c r="E550">
        <f>_xlfn.XLOOKUP(Table1[[#This Row],[Location]],'Location analysis'!A:A,'Location analysis'!B:B)</f>
        <v>40.435699999999997</v>
      </c>
      <c r="F550">
        <f>_xlfn.XLOOKUP(Table1[[#This Row],[Location]],'Location analysis'!A:A,'Location analysis'!C:C)</f>
        <v>-74.125200000000007</v>
      </c>
      <c r="G550" t="s">
        <v>259</v>
      </c>
      <c r="H550" t="s">
        <v>34</v>
      </c>
      <c r="I550">
        <v>14652235248</v>
      </c>
      <c r="J550" t="s">
        <v>288</v>
      </c>
      <c r="K550" t="s">
        <v>51</v>
      </c>
      <c r="L550">
        <v>140</v>
      </c>
      <c r="M550">
        <v>1</v>
      </c>
      <c r="N550">
        <v>1</v>
      </c>
      <c r="O550">
        <v>140</v>
      </c>
      <c r="P550">
        <v>1</v>
      </c>
      <c r="Q550">
        <v>1</v>
      </c>
      <c r="R550">
        <v>1</v>
      </c>
      <c r="S550">
        <v>1</v>
      </c>
      <c r="T550" s="1">
        <v>44595</v>
      </c>
      <c r="U550" t="str">
        <f t="shared" si="40"/>
        <v>Sunkist Soda - Orange</v>
      </c>
      <c r="V550" t="str">
        <f t="shared" si="41"/>
        <v>Carbonated</v>
      </c>
      <c r="W550" t="s">
        <v>34</v>
      </c>
      <c r="X550" t="b">
        <f t="shared" si="43"/>
        <v>1</v>
      </c>
      <c r="Y550">
        <f t="shared" si="42"/>
        <v>1</v>
      </c>
      <c r="Z550" s="2">
        <f t="shared" si="44"/>
        <v>0.66666666666666663</v>
      </c>
      <c r="AA550" t="s">
        <v>260</v>
      </c>
      <c r="AB550" t="s">
        <v>261</v>
      </c>
      <c r="AD550" t="s">
        <v>123</v>
      </c>
      <c r="AE550" t="s">
        <v>289</v>
      </c>
      <c r="AF550">
        <v>2022</v>
      </c>
    </row>
    <row r="551" spans="1:32" x14ac:dyDescent="0.25">
      <c r="A551" t="s">
        <v>29</v>
      </c>
      <c r="B551" t="s">
        <v>67</v>
      </c>
      <c r="C551" t="s">
        <v>68</v>
      </c>
      <c r="D551" t="s">
        <v>69</v>
      </c>
      <c r="E551">
        <f>_xlfn.XLOOKUP(Table1[[#This Row],[Location]],'Location analysis'!A:A,'Location analysis'!B:B)</f>
        <v>40.435699999999997</v>
      </c>
      <c r="F551">
        <f>_xlfn.XLOOKUP(Table1[[#This Row],[Location]],'Location analysis'!A:A,'Location analysis'!C:C)</f>
        <v>-74.125200000000007</v>
      </c>
      <c r="G551" t="s">
        <v>259</v>
      </c>
      <c r="H551" t="s">
        <v>34</v>
      </c>
      <c r="I551">
        <v>14652245408</v>
      </c>
      <c r="J551" t="s">
        <v>288</v>
      </c>
      <c r="K551" t="s">
        <v>51</v>
      </c>
      <c r="L551">
        <v>140</v>
      </c>
      <c r="M551">
        <v>1</v>
      </c>
      <c r="N551">
        <v>1</v>
      </c>
      <c r="O551">
        <v>140</v>
      </c>
      <c r="P551">
        <v>1</v>
      </c>
      <c r="Q551">
        <v>1</v>
      </c>
      <c r="R551">
        <v>1</v>
      </c>
      <c r="S551">
        <v>1</v>
      </c>
      <c r="T551" s="1">
        <v>44595</v>
      </c>
      <c r="U551" t="str">
        <f t="shared" si="40"/>
        <v>Sunkist Soda - Orange</v>
      </c>
      <c r="V551" t="str">
        <f t="shared" si="41"/>
        <v>Carbonated</v>
      </c>
      <c r="W551" t="s">
        <v>34</v>
      </c>
      <c r="X551" t="b">
        <f t="shared" si="43"/>
        <v>1</v>
      </c>
      <c r="Y551">
        <f t="shared" si="42"/>
        <v>1</v>
      </c>
      <c r="Z551" s="2">
        <f t="shared" si="44"/>
        <v>0.66666666666666663</v>
      </c>
      <c r="AA551" t="s">
        <v>260</v>
      </c>
      <c r="AB551" t="s">
        <v>261</v>
      </c>
      <c r="AD551" t="s">
        <v>123</v>
      </c>
      <c r="AE551" t="s">
        <v>289</v>
      </c>
      <c r="AF551">
        <v>2022</v>
      </c>
    </row>
    <row r="552" spans="1:32" x14ac:dyDescent="0.25">
      <c r="A552" t="s">
        <v>29</v>
      </c>
      <c r="B552" t="s">
        <v>67</v>
      </c>
      <c r="C552" t="s">
        <v>68</v>
      </c>
      <c r="D552" t="s">
        <v>69</v>
      </c>
      <c r="E552">
        <f>_xlfn.XLOOKUP(Table1[[#This Row],[Location]],'Location analysis'!A:A,'Location analysis'!B:B)</f>
        <v>40.435699999999997</v>
      </c>
      <c r="F552">
        <f>_xlfn.XLOOKUP(Table1[[#This Row],[Location]],'Location analysis'!A:A,'Location analysis'!C:C)</f>
        <v>-74.125200000000007</v>
      </c>
      <c r="G552" t="s">
        <v>182</v>
      </c>
      <c r="H552" t="s">
        <v>34</v>
      </c>
      <c r="I552">
        <v>14652327057</v>
      </c>
      <c r="J552" t="s">
        <v>288</v>
      </c>
      <c r="K552" t="s">
        <v>51</v>
      </c>
      <c r="L552">
        <v>142</v>
      </c>
      <c r="M552">
        <v>1</v>
      </c>
      <c r="N552">
        <v>1</v>
      </c>
      <c r="O552">
        <v>142</v>
      </c>
      <c r="P552">
        <v>1</v>
      </c>
      <c r="Q552">
        <v>1</v>
      </c>
      <c r="R552">
        <v>1</v>
      </c>
      <c r="S552">
        <v>1</v>
      </c>
      <c r="T552" s="1">
        <v>44595</v>
      </c>
      <c r="U552" t="str">
        <f t="shared" si="40"/>
        <v>Coca Cola - Zero Sugar</v>
      </c>
      <c r="V552" t="str">
        <f t="shared" si="41"/>
        <v>Carbonated</v>
      </c>
      <c r="W552" t="s">
        <v>34</v>
      </c>
      <c r="X552" t="b">
        <f t="shared" si="43"/>
        <v>1</v>
      </c>
      <c r="Y552">
        <f t="shared" si="42"/>
        <v>1</v>
      </c>
      <c r="Z552" s="2">
        <f t="shared" si="44"/>
        <v>0.66666666666666663</v>
      </c>
      <c r="AA552" t="s">
        <v>183</v>
      </c>
      <c r="AB552" t="s">
        <v>184</v>
      </c>
      <c r="AD552" t="s">
        <v>123</v>
      </c>
      <c r="AE552" t="s">
        <v>289</v>
      </c>
      <c r="AF552">
        <v>2022</v>
      </c>
    </row>
    <row r="553" spans="1:32" x14ac:dyDescent="0.25">
      <c r="A553" t="s">
        <v>29</v>
      </c>
      <c r="B553" t="s">
        <v>67</v>
      </c>
      <c r="C553" t="s">
        <v>68</v>
      </c>
      <c r="D553" t="s">
        <v>69</v>
      </c>
      <c r="E553">
        <f>_xlfn.XLOOKUP(Table1[[#This Row],[Location]],'Location analysis'!A:A,'Location analysis'!B:B)</f>
        <v>40.435699999999997</v>
      </c>
      <c r="F553">
        <f>_xlfn.XLOOKUP(Table1[[#This Row],[Location]],'Location analysis'!A:A,'Location analysis'!C:C)</f>
        <v>-74.125200000000007</v>
      </c>
      <c r="G553" t="s">
        <v>290</v>
      </c>
      <c r="H553" t="s">
        <v>43</v>
      </c>
      <c r="I553">
        <v>14652340716</v>
      </c>
      <c r="J553" t="s">
        <v>288</v>
      </c>
      <c r="K553" t="s">
        <v>51</v>
      </c>
      <c r="L553">
        <v>110</v>
      </c>
      <c r="M553">
        <v>1.5</v>
      </c>
      <c r="N553">
        <v>1</v>
      </c>
      <c r="O553">
        <v>110</v>
      </c>
      <c r="P553">
        <v>1.5</v>
      </c>
      <c r="Q553">
        <v>1</v>
      </c>
      <c r="R553">
        <v>1.5</v>
      </c>
      <c r="S553">
        <v>1.5</v>
      </c>
      <c r="T553" s="1">
        <v>44595</v>
      </c>
      <c r="U553" t="str">
        <f t="shared" si="40"/>
        <v>Doritos Famin Hot Nacho</v>
      </c>
      <c r="V553" t="str">
        <f t="shared" si="41"/>
        <v>Food</v>
      </c>
      <c r="W553" t="s">
        <v>43</v>
      </c>
      <c r="X553" t="b">
        <f t="shared" si="43"/>
        <v>1</v>
      </c>
      <c r="Y553">
        <f t="shared" si="42"/>
        <v>1.5</v>
      </c>
      <c r="Z553" s="2">
        <f t="shared" si="44"/>
        <v>1</v>
      </c>
      <c r="AA553" t="s">
        <v>290</v>
      </c>
      <c r="AD553" t="s">
        <v>123</v>
      </c>
      <c r="AE553" t="s">
        <v>289</v>
      </c>
      <c r="AF553">
        <v>2022</v>
      </c>
    </row>
    <row r="554" spans="1:32" x14ac:dyDescent="0.25">
      <c r="A554" t="s">
        <v>29</v>
      </c>
      <c r="B554" t="s">
        <v>67</v>
      </c>
      <c r="C554" t="s">
        <v>68</v>
      </c>
      <c r="D554" t="s">
        <v>69</v>
      </c>
      <c r="E554">
        <f>_xlfn.XLOOKUP(Table1[[#This Row],[Location]],'Location analysis'!A:A,'Location analysis'!B:B)</f>
        <v>40.435699999999997</v>
      </c>
      <c r="F554">
        <f>_xlfn.XLOOKUP(Table1[[#This Row],[Location]],'Location analysis'!A:A,'Location analysis'!C:C)</f>
        <v>-74.125200000000007</v>
      </c>
      <c r="G554" t="s">
        <v>259</v>
      </c>
      <c r="H554" t="s">
        <v>34</v>
      </c>
      <c r="I554">
        <v>14652358233</v>
      </c>
      <c r="J554" t="s">
        <v>288</v>
      </c>
      <c r="K554" t="s">
        <v>51</v>
      </c>
      <c r="L554">
        <v>140</v>
      </c>
      <c r="M554">
        <v>1</v>
      </c>
      <c r="N554">
        <v>1</v>
      </c>
      <c r="O554">
        <v>140</v>
      </c>
      <c r="P554">
        <v>1</v>
      </c>
      <c r="Q554">
        <v>1</v>
      </c>
      <c r="R554">
        <v>1</v>
      </c>
      <c r="S554">
        <v>1</v>
      </c>
      <c r="T554" s="1">
        <v>44595</v>
      </c>
      <c r="U554" t="str">
        <f t="shared" si="40"/>
        <v>Sunkist Soda - Orange</v>
      </c>
      <c r="V554" t="str">
        <f t="shared" si="41"/>
        <v>Carbonated</v>
      </c>
      <c r="W554" t="s">
        <v>34</v>
      </c>
      <c r="X554" t="b">
        <f t="shared" si="43"/>
        <v>1</v>
      </c>
      <c r="Y554">
        <f t="shared" si="42"/>
        <v>1</v>
      </c>
      <c r="Z554" s="2">
        <f t="shared" si="44"/>
        <v>0.66666666666666663</v>
      </c>
      <c r="AA554" t="s">
        <v>260</v>
      </c>
      <c r="AB554" t="s">
        <v>261</v>
      </c>
      <c r="AD554" t="s">
        <v>123</v>
      </c>
      <c r="AE554" t="s">
        <v>289</v>
      </c>
      <c r="AF554">
        <v>2022</v>
      </c>
    </row>
    <row r="555" spans="1:32" x14ac:dyDescent="0.25">
      <c r="A555" t="s">
        <v>29</v>
      </c>
      <c r="B555" t="s">
        <v>67</v>
      </c>
      <c r="C555" t="s">
        <v>68</v>
      </c>
      <c r="D555" t="s">
        <v>69</v>
      </c>
      <c r="E555">
        <f>_xlfn.XLOOKUP(Table1[[#This Row],[Location]],'Location analysis'!A:A,'Location analysis'!B:B)</f>
        <v>40.435699999999997</v>
      </c>
      <c r="F555">
        <f>_xlfn.XLOOKUP(Table1[[#This Row],[Location]],'Location analysis'!A:A,'Location analysis'!C:C)</f>
        <v>-74.125200000000007</v>
      </c>
      <c r="G555" t="s">
        <v>182</v>
      </c>
      <c r="H555" t="s">
        <v>34</v>
      </c>
      <c r="I555">
        <v>14652442264</v>
      </c>
      <c r="J555" t="s">
        <v>288</v>
      </c>
      <c r="K555" t="s">
        <v>51</v>
      </c>
      <c r="L555">
        <v>142</v>
      </c>
      <c r="M555">
        <v>1</v>
      </c>
      <c r="N555">
        <v>1</v>
      </c>
      <c r="O555">
        <v>142</v>
      </c>
      <c r="P555">
        <v>1</v>
      </c>
      <c r="Q555">
        <v>1</v>
      </c>
      <c r="R555">
        <v>1</v>
      </c>
      <c r="S555">
        <v>1</v>
      </c>
      <c r="T555" s="1">
        <v>44595</v>
      </c>
      <c r="U555" t="str">
        <f t="shared" si="40"/>
        <v>Coca Cola - Zero Sugar</v>
      </c>
      <c r="V555" t="str">
        <f t="shared" si="41"/>
        <v>Carbonated</v>
      </c>
      <c r="W555" t="s">
        <v>34</v>
      </c>
      <c r="X555" t="b">
        <f t="shared" si="43"/>
        <v>1</v>
      </c>
      <c r="Y555">
        <f t="shared" si="42"/>
        <v>1</v>
      </c>
      <c r="Z555" s="2">
        <f t="shared" si="44"/>
        <v>0.66666666666666663</v>
      </c>
      <c r="AA555" t="s">
        <v>183</v>
      </c>
      <c r="AB555" t="s">
        <v>184</v>
      </c>
      <c r="AD555" t="s">
        <v>123</v>
      </c>
      <c r="AE555" t="s">
        <v>289</v>
      </c>
      <c r="AF555">
        <v>2022</v>
      </c>
    </row>
    <row r="556" spans="1:32" x14ac:dyDescent="0.25">
      <c r="A556" t="s">
        <v>29</v>
      </c>
      <c r="B556" t="s">
        <v>67</v>
      </c>
      <c r="C556" t="s">
        <v>68</v>
      </c>
      <c r="D556" t="s">
        <v>69</v>
      </c>
      <c r="E556">
        <f>_xlfn.XLOOKUP(Table1[[#This Row],[Location]],'Location analysis'!A:A,'Location analysis'!B:B)</f>
        <v>40.435699999999997</v>
      </c>
      <c r="F556">
        <f>_xlfn.XLOOKUP(Table1[[#This Row],[Location]],'Location analysis'!A:A,'Location analysis'!C:C)</f>
        <v>-74.125200000000007</v>
      </c>
      <c r="G556" t="s">
        <v>182</v>
      </c>
      <c r="H556" t="s">
        <v>34</v>
      </c>
      <c r="I556">
        <v>14652448254</v>
      </c>
      <c r="J556" t="s">
        <v>288</v>
      </c>
      <c r="K556" t="s">
        <v>51</v>
      </c>
      <c r="L556">
        <v>142</v>
      </c>
      <c r="M556">
        <v>1</v>
      </c>
      <c r="N556">
        <v>1</v>
      </c>
      <c r="O556">
        <v>142</v>
      </c>
      <c r="P556">
        <v>1</v>
      </c>
      <c r="Q556">
        <v>1</v>
      </c>
      <c r="R556">
        <v>1</v>
      </c>
      <c r="S556">
        <v>1</v>
      </c>
      <c r="T556" s="1">
        <v>44595</v>
      </c>
      <c r="U556" t="str">
        <f t="shared" si="40"/>
        <v>Coca Cola - Zero Sugar</v>
      </c>
      <c r="V556" t="str">
        <f t="shared" si="41"/>
        <v>Carbonated</v>
      </c>
      <c r="W556" t="s">
        <v>34</v>
      </c>
      <c r="X556" t="b">
        <f t="shared" si="43"/>
        <v>1</v>
      </c>
      <c r="Y556">
        <f t="shared" si="42"/>
        <v>1</v>
      </c>
      <c r="Z556" s="2">
        <f t="shared" si="44"/>
        <v>0.66666666666666663</v>
      </c>
      <c r="AA556" t="s">
        <v>183</v>
      </c>
      <c r="AB556" t="s">
        <v>184</v>
      </c>
      <c r="AD556" t="s">
        <v>123</v>
      </c>
      <c r="AE556" t="s">
        <v>289</v>
      </c>
      <c r="AF556">
        <v>2022</v>
      </c>
    </row>
    <row r="557" spans="1:32" x14ac:dyDescent="0.25">
      <c r="A557" t="s">
        <v>29</v>
      </c>
      <c r="B557" t="s">
        <v>67</v>
      </c>
      <c r="C557" t="s">
        <v>68</v>
      </c>
      <c r="D557" t="s">
        <v>69</v>
      </c>
      <c r="E557">
        <f>_xlfn.XLOOKUP(Table1[[#This Row],[Location]],'Location analysis'!A:A,'Location analysis'!B:B)</f>
        <v>40.435699999999997</v>
      </c>
      <c r="F557">
        <f>_xlfn.XLOOKUP(Table1[[#This Row],[Location]],'Location analysis'!A:A,'Location analysis'!C:C)</f>
        <v>-74.125200000000007</v>
      </c>
      <c r="G557" t="s">
        <v>259</v>
      </c>
      <c r="H557" t="s">
        <v>34</v>
      </c>
      <c r="I557">
        <v>14652714877</v>
      </c>
      <c r="J557" t="s">
        <v>291</v>
      </c>
      <c r="K557" t="s">
        <v>51</v>
      </c>
      <c r="L557">
        <v>140</v>
      </c>
      <c r="M557">
        <v>1</v>
      </c>
      <c r="N557">
        <v>1</v>
      </c>
      <c r="O557">
        <v>140</v>
      </c>
      <c r="P557">
        <v>1</v>
      </c>
      <c r="Q557">
        <v>1</v>
      </c>
      <c r="R557">
        <v>1</v>
      </c>
      <c r="S557">
        <v>1</v>
      </c>
      <c r="T557" s="1">
        <v>44596</v>
      </c>
      <c r="U557" t="str">
        <f t="shared" si="40"/>
        <v>Sunkist Soda - Orange</v>
      </c>
      <c r="V557" t="str">
        <f t="shared" si="41"/>
        <v>Carbonated</v>
      </c>
      <c r="W557" t="s">
        <v>34</v>
      </c>
      <c r="X557" t="b">
        <f t="shared" si="43"/>
        <v>1</v>
      </c>
      <c r="Y557">
        <f t="shared" si="42"/>
        <v>1</v>
      </c>
      <c r="Z557" s="2">
        <f t="shared" si="44"/>
        <v>0.66666666666666663</v>
      </c>
      <c r="AA557" t="s">
        <v>260</v>
      </c>
      <c r="AB557" t="s">
        <v>261</v>
      </c>
      <c r="AD557" t="s">
        <v>132</v>
      </c>
      <c r="AE557" t="s">
        <v>292</v>
      </c>
      <c r="AF557">
        <v>2022</v>
      </c>
    </row>
    <row r="558" spans="1:32" x14ac:dyDescent="0.25">
      <c r="A558" t="s">
        <v>29</v>
      </c>
      <c r="B558" t="s">
        <v>67</v>
      </c>
      <c r="C558" t="s">
        <v>68</v>
      </c>
      <c r="D558" t="s">
        <v>69</v>
      </c>
      <c r="E558">
        <f>_xlfn.XLOOKUP(Table1[[#This Row],[Location]],'Location analysis'!A:A,'Location analysis'!B:B)</f>
        <v>40.435699999999997</v>
      </c>
      <c r="F558">
        <f>_xlfn.XLOOKUP(Table1[[#This Row],[Location]],'Location analysis'!A:A,'Location analysis'!C:C)</f>
        <v>-74.125200000000007</v>
      </c>
      <c r="G558" t="s">
        <v>156</v>
      </c>
      <c r="H558" t="s">
        <v>43</v>
      </c>
      <c r="I558">
        <v>14652722935</v>
      </c>
      <c r="J558" t="s">
        <v>291</v>
      </c>
      <c r="K558" t="s">
        <v>51</v>
      </c>
      <c r="L558">
        <v>112</v>
      </c>
      <c r="M558">
        <v>1.5</v>
      </c>
      <c r="N558">
        <v>1</v>
      </c>
      <c r="O558">
        <v>112</v>
      </c>
      <c r="P558">
        <v>1.5</v>
      </c>
      <c r="Q558">
        <v>1</v>
      </c>
      <c r="R558">
        <v>1.5</v>
      </c>
      <c r="S558">
        <v>1.5</v>
      </c>
      <c r="T558" s="1">
        <v>44596</v>
      </c>
      <c r="U558" t="str">
        <f t="shared" si="40"/>
        <v>Good Health Veggie Stix - Sea Salt</v>
      </c>
      <c r="V558" t="str">
        <f t="shared" si="41"/>
        <v>Food</v>
      </c>
      <c r="W558" t="s">
        <v>43</v>
      </c>
      <c r="X558" t="b">
        <f t="shared" si="43"/>
        <v>1</v>
      </c>
      <c r="Y558">
        <f t="shared" si="42"/>
        <v>1.5</v>
      </c>
      <c r="Z558" s="2">
        <f t="shared" si="44"/>
        <v>1</v>
      </c>
      <c r="AA558" t="s">
        <v>117</v>
      </c>
      <c r="AB558" t="s">
        <v>157</v>
      </c>
      <c r="AD558" t="s">
        <v>132</v>
      </c>
      <c r="AE558" t="s">
        <v>292</v>
      </c>
      <c r="AF558">
        <v>2022</v>
      </c>
    </row>
    <row r="559" spans="1:32" x14ac:dyDescent="0.25">
      <c r="A559" t="s">
        <v>29</v>
      </c>
      <c r="B559" t="s">
        <v>67</v>
      </c>
      <c r="C559" t="s">
        <v>68</v>
      </c>
      <c r="D559" t="s">
        <v>69</v>
      </c>
      <c r="E559">
        <f>_xlfn.XLOOKUP(Table1[[#This Row],[Location]],'Location analysis'!A:A,'Location analysis'!B:B)</f>
        <v>40.435699999999997</v>
      </c>
      <c r="F559">
        <f>_xlfn.XLOOKUP(Table1[[#This Row],[Location]],'Location analysis'!A:A,'Location analysis'!C:C)</f>
        <v>-74.125200000000007</v>
      </c>
      <c r="G559" t="s">
        <v>182</v>
      </c>
      <c r="H559" t="s">
        <v>34</v>
      </c>
      <c r="I559">
        <v>14652724789</v>
      </c>
      <c r="J559" t="s">
        <v>291</v>
      </c>
      <c r="K559" t="s">
        <v>51</v>
      </c>
      <c r="L559">
        <v>141</v>
      </c>
      <c r="M559">
        <v>1</v>
      </c>
      <c r="N559">
        <v>1</v>
      </c>
      <c r="O559">
        <v>141</v>
      </c>
      <c r="P559">
        <v>1</v>
      </c>
      <c r="Q559">
        <v>1</v>
      </c>
      <c r="R559">
        <v>1</v>
      </c>
      <c r="S559">
        <v>1</v>
      </c>
      <c r="T559" s="1">
        <v>44596</v>
      </c>
      <c r="U559" t="str">
        <f t="shared" si="40"/>
        <v>Coca Cola - Zero Sugar</v>
      </c>
      <c r="V559" t="str">
        <f t="shared" si="41"/>
        <v>Carbonated</v>
      </c>
      <c r="W559" t="s">
        <v>34</v>
      </c>
      <c r="X559" t="b">
        <f t="shared" si="43"/>
        <v>1</v>
      </c>
      <c r="Y559">
        <f t="shared" si="42"/>
        <v>1</v>
      </c>
      <c r="Z559" s="2">
        <f t="shared" si="44"/>
        <v>0.66666666666666663</v>
      </c>
      <c r="AA559" t="s">
        <v>183</v>
      </c>
      <c r="AB559" t="s">
        <v>184</v>
      </c>
      <c r="AD559" t="s">
        <v>132</v>
      </c>
      <c r="AE559" t="s">
        <v>292</v>
      </c>
      <c r="AF559">
        <v>2022</v>
      </c>
    </row>
    <row r="560" spans="1:32" x14ac:dyDescent="0.25">
      <c r="A560" t="s">
        <v>29</v>
      </c>
      <c r="B560" t="s">
        <v>62</v>
      </c>
      <c r="C560" t="s">
        <v>63</v>
      </c>
      <c r="D560" t="s">
        <v>64</v>
      </c>
      <c r="E560">
        <f>_xlfn.XLOOKUP(Table1[[#This Row],[Location]],'Location analysis'!A:A,'Location analysis'!B:B)</f>
        <v>40.091900000000003</v>
      </c>
      <c r="F560">
        <f>_xlfn.XLOOKUP(Table1[[#This Row],[Location]],'Location analysis'!A:A,'Location analysis'!C:C)</f>
        <v>-74.358699999999999</v>
      </c>
      <c r="G560" t="s">
        <v>116</v>
      </c>
      <c r="H560" t="s">
        <v>43</v>
      </c>
      <c r="I560">
        <v>14654371924</v>
      </c>
      <c r="J560" t="s">
        <v>291</v>
      </c>
      <c r="K560" t="s">
        <v>51</v>
      </c>
      <c r="L560">
        <v>112</v>
      </c>
      <c r="M560">
        <v>1.5</v>
      </c>
      <c r="N560">
        <v>1</v>
      </c>
      <c r="O560">
        <v>112</v>
      </c>
      <c r="P560">
        <v>1.5</v>
      </c>
      <c r="Q560">
        <v>1</v>
      </c>
      <c r="R560">
        <v>1.5</v>
      </c>
      <c r="S560">
        <v>1.5</v>
      </c>
      <c r="T560" s="1">
        <v>44596</v>
      </c>
      <c r="U560" t="str">
        <f t="shared" si="40"/>
        <v>Good Health Veggie Stix - Zesty Ranch</v>
      </c>
      <c r="V560" t="str">
        <f t="shared" si="41"/>
        <v>Food</v>
      </c>
      <c r="W560" t="s">
        <v>43</v>
      </c>
      <c r="X560" t="b">
        <f t="shared" si="43"/>
        <v>1</v>
      </c>
      <c r="Y560">
        <f t="shared" si="42"/>
        <v>1.5</v>
      </c>
      <c r="Z560" s="2">
        <f t="shared" si="44"/>
        <v>1</v>
      </c>
      <c r="AA560" t="s">
        <v>117</v>
      </c>
      <c r="AB560" t="s">
        <v>118</v>
      </c>
      <c r="AD560" t="s">
        <v>132</v>
      </c>
      <c r="AE560" t="s">
        <v>292</v>
      </c>
      <c r="AF560">
        <v>2022</v>
      </c>
    </row>
    <row r="561" spans="1:32" x14ac:dyDescent="0.25">
      <c r="A561" t="s">
        <v>29</v>
      </c>
      <c r="B561" t="s">
        <v>30</v>
      </c>
      <c r="C561" t="s">
        <v>31</v>
      </c>
      <c r="D561" t="s">
        <v>32</v>
      </c>
      <c r="E561">
        <f>_xlfn.XLOOKUP(Table1[[#This Row],[Location]],'Location analysis'!A:A,'Location analysis'!B:B)</f>
        <v>40.423690999999998</v>
      </c>
      <c r="F561">
        <f>_xlfn.XLOOKUP(Table1[[#This Row],[Location]],'Location analysis'!A:A,'Location analysis'!C:C)</f>
        <v>-74.380831999999998</v>
      </c>
      <c r="G561" t="s">
        <v>154</v>
      </c>
      <c r="H561" t="s">
        <v>43</v>
      </c>
      <c r="I561">
        <v>14654396595</v>
      </c>
      <c r="J561" t="s">
        <v>291</v>
      </c>
      <c r="K561" t="s">
        <v>51</v>
      </c>
      <c r="L561">
        <v>125</v>
      </c>
      <c r="M561">
        <v>1.5</v>
      </c>
      <c r="N561">
        <v>1</v>
      </c>
      <c r="O561">
        <v>125</v>
      </c>
      <c r="P561">
        <v>1.5</v>
      </c>
      <c r="Q561">
        <v>1</v>
      </c>
      <c r="R561">
        <v>1.5</v>
      </c>
      <c r="S561">
        <v>1.5</v>
      </c>
      <c r="T561" s="1">
        <v>44596</v>
      </c>
      <c r="U561" t="str">
        <f t="shared" si="40"/>
        <v>SunChips Multigrain - Harvest Cheddar</v>
      </c>
      <c r="V561" t="str">
        <f t="shared" si="41"/>
        <v>Food</v>
      </c>
      <c r="W561" t="s">
        <v>43</v>
      </c>
      <c r="X561" t="b">
        <f t="shared" si="43"/>
        <v>1</v>
      </c>
      <c r="Y561">
        <f t="shared" si="42"/>
        <v>1.5</v>
      </c>
      <c r="Z561" s="2">
        <f t="shared" si="44"/>
        <v>1</v>
      </c>
      <c r="AA561" t="s">
        <v>129</v>
      </c>
      <c r="AB561" t="s">
        <v>155</v>
      </c>
      <c r="AD561" t="s">
        <v>132</v>
      </c>
      <c r="AE561" t="s">
        <v>292</v>
      </c>
      <c r="AF561">
        <v>2022</v>
      </c>
    </row>
    <row r="562" spans="1:32" x14ac:dyDescent="0.25">
      <c r="A562" t="s">
        <v>29</v>
      </c>
      <c r="B562" t="s">
        <v>62</v>
      </c>
      <c r="C562" t="s">
        <v>63</v>
      </c>
      <c r="D562" t="s">
        <v>64</v>
      </c>
      <c r="E562">
        <f>_xlfn.XLOOKUP(Table1[[#This Row],[Location]],'Location analysis'!A:A,'Location analysis'!B:B)</f>
        <v>40.091900000000003</v>
      </c>
      <c r="F562">
        <f>_xlfn.XLOOKUP(Table1[[#This Row],[Location]],'Location analysis'!A:A,'Location analysis'!C:C)</f>
        <v>-74.358699999999999</v>
      </c>
      <c r="G562" t="s">
        <v>65</v>
      </c>
      <c r="H562" t="s">
        <v>43</v>
      </c>
      <c r="I562">
        <v>14654542066</v>
      </c>
      <c r="J562" t="s">
        <v>291</v>
      </c>
      <c r="K562" t="s">
        <v>36</v>
      </c>
      <c r="L562">
        <v>110</v>
      </c>
      <c r="M562">
        <v>1.5</v>
      </c>
      <c r="N562">
        <v>1</v>
      </c>
      <c r="O562">
        <v>110</v>
      </c>
      <c r="P562">
        <v>1.5</v>
      </c>
      <c r="Q562">
        <v>1</v>
      </c>
      <c r="R562">
        <v>1.5</v>
      </c>
      <c r="S562">
        <v>1.5</v>
      </c>
      <c r="T562" s="1">
        <v>44596</v>
      </c>
      <c r="U562" t="str">
        <f t="shared" si="40"/>
        <v>Miss Vickie's Potato Chip - Lime &amp; Cracked Pe</v>
      </c>
      <c r="V562" t="str">
        <f t="shared" si="41"/>
        <v>Food</v>
      </c>
      <c r="W562" t="s">
        <v>43</v>
      </c>
      <c r="X562" t="b">
        <f t="shared" si="43"/>
        <v>1</v>
      </c>
      <c r="Y562">
        <f t="shared" si="42"/>
        <v>1.5</v>
      </c>
      <c r="Z562" s="2">
        <f t="shared" si="44"/>
        <v>1</v>
      </c>
      <c r="AA562" t="s">
        <v>58</v>
      </c>
      <c r="AB562" t="s">
        <v>66</v>
      </c>
      <c r="AD562" t="s">
        <v>132</v>
      </c>
      <c r="AE562" t="s">
        <v>292</v>
      </c>
      <c r="AF562">
        <v>2022</v>
      </c>
    </row>
    <row r="563" spans="1:32" x14ac:dyDescent="0.25">
      <c r="A563" t="s">
        <v>29</v>
      </c>
      <c r="B563" t="s">
        <v>62</v>
      </c>
      <c r="C563" t="s">
        <v>63</v>
      </c>
      <c r="D563" t="s">
        <v>64</v>
      </c>
      <c r="E563">
        <f>_xlfn.XLOOKUP(Table1[[#This Row],[Location]],'Location analysis'!A:A,'Location analysis'!B:B)</f>
        <v>40.091900000000003</v>
      </c>
      <c r="F563">
        <f>_xlfn.XLOOKUP(Table1[[#This Row],[Location]],'Location analysis'!A:A,'Location analysis'!C:C)</f>
        <v>-74.358699999999999</v>
      </c>
      <c r="G563" t="s">
        <v>293</v>
      </c>
      <c r="H563" t="s">
        <v>43</v>
      </c>
      <c r="I563">
        <v>14654844299</v>
      </c>
      <c r="J563" t="s">
        <v>291</v>
      </c>
      <c r="K563" t="s">
        <v>36</v>
      </c>
      <c r="L563">
        <v>139</v>
      </c>
      <c r="M563">
        <v>2</v>
      </c>
      <c r="N563">
        <v>1</v>
      </c>
      <c r="O563">
        <v>139</v>
      </c>
      <c r="P563">
        <v>2</v>
      </c>
      <c r="Q563">
        <v>1</v>
      </c>
      <c r="R563">
        <v>2</v>
      </c>
      <c r="S563">
        <v>2</v>
      </c>
      <c r="T563" s="1">
        <v>44596</v>
      </c>
      <c r="U563" t="str">
        <f t="shared" si="40"/>
        <v>Kinder - Bueno - Crispy Creamy Chocolate</v>
      </c>
      <c r="V563" t="str">
        <f t="shared" si="41"/>
        <v>Food</v>
      </c>
      <c r="W563" t="s">
        <v>43</v>
      </c>
      <c r="X563" t="b">
        <f t="shared" si="43"/>
        <v>1</v>
      </c>
      <c r="Y563">
        <f t="shared" si="42"/>
        <v>2</v>
      </c>
      <c r="Z563" s="2">
        <f t="shared" si="44"/>
        <v>1.3333333333333333</v>
      </c>
      <c r="AA563" t="s">
        <v>294</v>
      </c>
      <c r="AB563" t="s">
        <v>295</v>
      </c>
      <c r="AC563" t="s">
        <v>296</v>
      </c>
      <c r="AD563" t="s">
        <v>132</v>
      </c>
      <c r="AE563" t="s">
        <v>292</v>
      </c>
      <c r="AF563">
        <v>2022</v>
      </c>
    </row>
    <row r="564" spans="1:32" x14ac:dyDescent="0.25">
      <c r="A564" t="s">
        <v>29</v>
      </c>
      <c r="B564" t="s">
        <v>62</v>
      </c>
      <c r="C564" t="s">
        <v>63</v>
      </c>
      <c r="D564" t="s">
        <v>64</v>
      </c>
      <c r="E564">
        <f>_xlfn.XLOOKUP(Table1[[#This Row],[Location]],'Location analysis'!A:A,'Location analysis'!B:B)</f>
        <v>40.091900000000003</v>
      </c>
      <c r="F564">
        <f>_xlfn.XLOOKUP(Table1[[#This Row],[Location]],'Location analysis'!A:A,'Location analysis'!C:C)</f>
        <v>-74.358699999999999</v>
      </c>
      <c r="G564" t="s">
        <v>237</v>
      </c>
      <c r="H564" t="s">
        <v>34</v>
      </c>
      <c r="I564">
        <v>14655316021</v>
      </c>
      <c r="J564" t="s">
        <v>291</v>
      </c>
      <c r="K564" t="s">
        <v>51</v>
      </c>
      <c r="L564">
        <v>135</v>
      </c>
      <c r="M564">
        <v>2</v>
      </c>
      <c r="N564">
        <v>1</v>
      </c>
      <c r="O564">
        <v>135</v>
      </c>
      <c r="P564">
        <v>2</v>
      </c>
      <c r="Q564">
        <v>1</v>
      </c>
      <c r="R564">
        <v>2</v>
      </c>
      <c r="S564">
        <v>2</v>
      </c>
      <c r="T564" s="1">
        <v>44596</v>
      </c>
      <c r="U564" t="str">
        <f t="shared" si="40"/>
        <v>Keto Krisp - Almond Butter</v>
      </c>
      <c r="V564" t="str">
        <f t="shared" si="41"/>
        <v>Carbonated</v>
      </c>
      <c r="W564" t="s">
        <v>34</v>
      </c>
      <c r="X564" t="b">
        <f t="shared" si="43"/>
        <v>1</v>
      </c>
      <c r="Y564">
        <f t="shared" si="42"/>
        <v>2</v>
      </c>
      <c r="Z564" s="2">
        <f t="shared" si="44"/>
        <v>1.3333333333333333</v>
      </c>
      <c r="AA564" t="s">
        <v>165</v>
      </c>
      <c r="AB564" t="s">
        <v>238</v>
      </c>
      <c r="AD564" t="s">
        <v>132</v>
      </c>
      <c r="AE564" t="s">
        <v>292</v>
      </c>
      <c r="AF564">
        <v>2022</v>
      </c>
    </row>
    <row r="565" spans="1:32" x14ac:dyDescent="0.25">
      <c r="A565" t="s">
        <v>29</v>
      </c>
      <c r="B565" t="s">
        <v>62</v>
      </c>
      <c r="C565" t="s">
        <v>63</v>
      </c>
      <c r="D565" t="s">
        <v>64</v>
      </c>
      <c r="E565">
        <f>_xlfn.XLOOKUP(Table1[[#This Row],[Location]],'Location analysis'!A:A,'Location analysis'!B:B)</f>
        <v>40.091900000000003</v>
      </c>
      <c r="F565">
        <f>_xlfn.XLOOKUP(Table1[[#This Row],[Location]],'Location analysis'!A:A,'Location analysis'!C:C)</f>
        <v>-74.358699999999999</v>
      </c>
      <c r="G565" t="s">
        <v>269</v>
      </c>
      <c r="H565" t="s">
        <v>43</v>
      </c>
      <c r="I565">
        <v>14655317468</v>
      </c>
      <c r="J565" t="s">
        <v>291</v>
      </c>
      <c r="K565" t="s">
        <v>51</v>
      </c>
      <c r="L565">
        <v>137</v>
      </c>
      <c r="M565">
        <v>2</v>
      </c>
      <c r="N565">
        <v>1</v>
      </c>
      <c r="O565">
        <v>137</v>
      </c>
      <c r="P565">
        <v>2</v>
      </c>
      <c r="Q565">
        <v>1</v>
      </c>
      <c r="R565">
        <v>2</v>
      </c>
      <c r="S565">
        <v>2</v>
      </c>
      <c r="T565" s="1">
        <v>44596</v>
      </c>
      <c r="U565" t="str">
        <f t="shared" si="40"/>
        <v>NuGo Dark Chocolate - Choc Chip</v>
      </c>
      <c r="V565" t="str">
        <f t="shared" si="41"/>
        <v>Food</v>
      </c>
      <c r="W565" t="s">
        <v>43</v>
      </c>
      <c r="X565" t="b">
        <f t="shared" si="43"/>
        <v>1</v>
      </c>
      <c r="Y565">
        <f t="shared" si="42"/>
        <v>2</v>
      </c>
      <c r="Z565" s="2">
        <f t="shared" si="44"/>
        <v>1.3333333333333333</v>
      </c>
      <c r="AA565" t="s">
        <v>270</v>
      </c>
      <c r="AB565" t="s">
        <v>271</v>
      </c>
      <c r="AD565" t="s">
        <v>132</v>
      </c>
      <c r="AE565" t="s">
        <v>292</v>
      </c>
      <c r="AF565">
        <v>2022</v>
      </c>
    </row>
    <row r="566" spans="1:32" x14ac:dyDescent="0.25">
      <c r="A566" t="s">
        <v>29</v>
      </c>
      <c r="B566" t="s">
        <v>62</v>
      </c>
      <c r="C566" t="s">
        <v>63</v>
      </c>
      <c r="D566" t="s">
        <v>64</v>
      </c>
      <c r="E566">
        <f>_xlfn.XLOOKUP(Table1[[#This Row],[Location]],'Location analysis'!A:A,'Location analysis'!B:B)</f>
        <v>40.091900000000003</v>
      </c>
      <c r="F566">
        <f>_xlfn.XLOOKUP(Table1[[#This Row],[Location]],'Location analysis'!A:A,'Location analysis'!C:C)</f>
        <v>-74.358699999999999</v>
      </c>
      <c r="G566" t="s">
        <v>84</v>
      </c>
      <c r="H566" t="s">
        <v>43</v>
      </c>
      <c r="I566">
        <v>14655501130</v>
      </c>
      <c r="J566" t="s">
        <v>291</v>
      </c>
      <c r="K566" t="s">
        <v>36</v>
      </c>
      <c r="L566">
        <v>138</v>
      </c>
      <c r="M566">
        <v>2</v>
      </c>
      <c r="N566">
        <v>2</v>
      </c>
      <c r="O566">
        <v>138</v>
      </c>
      <c r="P566">
        <v>2</v>
      </c>
      <c r="Q566">
        <v>2</v>
      </c>
      <c r="R566">
        <v>4</v>
      </c>
      <c r="S566">
        <v>4</v>
      </c>
      <c r="T566" s="1">
        <v>44596</v>
      </c>
      <c r="U566" t="str">
        <f t="shared" si="40"/>
        <v>Wonderful Pistachios - Variety</v>
      </c>
      <c r="V566" t="str">
        <f t="shared" si="41"/>
        <v>Food</v>
      </c>
      <c r="W566" t="s">
        <v>43</v>
      </c>
      <c r="X566" t="b">
        <f t="shared" si="43"/>
        <v>1</v>
      </c>
      <c r="Y566">
        <f t="shared" si="42"/>
        <v>2</v>
      </c>
      <c r="Z566" s="2">
        <f t="shared" si="44"/>
        <v>1.3333333333333333</v>
      </c>
      <c r="AA566" t="s">
        <v>85</v>
      </c>
      <c r="AB566" t="s">
        <v>86</v>
      </c>
      <c r="AD566" t="s">
        <v>132</v>
      </c>
      <c r="AE566" t="s">
        <v>292</v>
      </c>
      <c r="AF566">
        <v>2022</v>
      </c>
    </row>
    <row r="567" spans="1:32" x14ac:dyDescent="0.25">
      <c r="A567" t="s">
        <v>29</v>
      </c>
      <c r="B567" t="s">
        <v>62</v>
      </c>
      <c r="C567" t="s">
        <v>63</v>
      </c>
      <c r="D567" t="s">
        <v>64</v>
      </c>
      <c r="E567">
        <f>_xlfn.XLOOKUP(Table1[[#This Row],[Location]],'Location analysis'!A:A,'Location analysis'!B:B)</f>
        <v>40.091900000000003</v>
      </c>
      <c r="F567">
        <f>_xlfn.XLOOKUP(Table1[[#This Row],[Location]],'Location analysis'!A:A,'Location analysis'!C:C)</f>
        <v>-74.358699999999999</v>
      </c>
      <c r="G567" t="s">
        <v>201</v>
      </c>
      <c r="H567" t="s">
        <v>97</v>
      </c>
      <c r="I567">
        <v>14655799684</v>
      </c>
      <c r="J567" t="s">
        <v>291</v>
      </c>
      <c r="K567" t="s">
        <v>51</v>
      </c>
      <c r="L567">
        <v>144</v>
      </c>
      <c r="M567">
        <v>2.5</v>
      </c>
      <c r="N567">
        <v>1</v>
      </c>
      <c r="O567">
        <v>144</v>
      </c>
      <c r="P567">
        <v>2.5</v>
      </c>
      <c r="Q567">
        <v>1</v>
      </c>
      <c r="R567">
        <v>2.5</v>
      </c>
      <c r="S567">
        <v>2.5</v>
      </c>
      <c r="T567" s="1">
        <v>44596</v>
      </c>
      <c r="U567" t="str">
        <f t="shared" si="40"/>
        <v>Vitamin Water - Ice Cool Blue Lavender</v>
      </c>
      <c r="V567" t="str">
        <f t="shared" si="41"/>
        <v>Water</v>
      </c>
      <c r="W567" t="s">
        <v>97</v>
      </c>
      <c r="X567" t="b">
        <f t="shared" si="43"/>
        <v>1</v>
      </c>
      <c r="Y567">
        <f t="shared" si="42"/>
        <v>2.5</v>
      </c>
      <c r="Z567" s="2">
        <f t="shared" si="44"/>
        <v>1.6666666666666667</v>
      </c>
      <c r="AA567" t="s">
        <v>98</v>
      </c>
      <c r="AB567" t="s">
        <v>202</v>
      </c>
      <c r="AD567" t="s">
        <v>132</v>
      </c>
      <c r="AE567" t="s">
        <v>292</v>
      </c>
      <c r="AF567">
        <v>2022</v>
      </c>
    </row>
    <row r="568" spans="1:32" x14ac:dyDescent="0.25">
      <c r="A568" t="s">
        <v>29</v>
      </c>
      <c r="B568" t="s">
        <v>62</v>
      </c>
      <c r="C568" t="s">
        <v>63</v>
      </c>
      <c r="D568" t="s">
        <v>64</v>
      </c>
      <c r="E568">
        <f>_xlfn.XLOOKUP(Table1[[#This Row],[Location]],'Location analysis'!A:A,'Location analysis'!B:B)</f>
        <v>40.091900000000003</v>
      </c>
      <c r="F568">
        <f>_xlfn.XLOOKUP(Table1[[#This Row],[Location]],'Location analysis'!A:A,'Location analysis'!C:C)</f>
        <v>-74.358699999999999</v>
      </c>
      <c r="G568" t="s">
        <v>182</v>
      </c>
      <c r="H568" t="s">
        <v>34</v>
      </c>
      <c r="I568">
        <v>14655811848</v>
      </c>
      <c r="J568" t="s">
        <v>291</v>
      </c>
      <c r="K568" t="s">
        <v>51</v>
      </c>
      <c r="L568">
        <v>141</v>
      </c>
      <c r="M568">
        <v>1.5</v>
      </c>
      <c r="N568">
        <v>1</v>
      </c>
      <c r="O568">
        <v>141</v>
      </c>
      <c r="P568">
        <v>1.5</v>
      </c>
      <c r="Q568">
        <v>1</v>
      </c>
      <c r="R568">
        <v>1.5</v>
      </c>
      <c r="S568">
        <v>1.5</v>
      </c>
      <c r="T568" s="1">
        <v>44596</v>
      </c>
      <c r="U568" t="str">
        <f t="shared" si="40"/>
        <v>Coca Cola - Zero Sugar</v>
      </c>
      <c r="V568" t="str">
        <f t="shared" si="41"/>
        <v>Carbonated</v>
      </c>
      <c r="W568" t="s">
        <v>34</v>
      </c>
      <c r="X568" t="b">
        <f t="shared" si="43"/>
        <v>1</v>
      </c>
      <c r="Y568">
        <f t="shared" si="42"/>
        <v>1.5</v>
      </c>
      <c r="Z568" s="2">
        <f t="shared" si="44"/>
        <v>1</v>
      </c>
      <c r="AA568" t="s">
        <v>183</v>
      </c>
      <c r="AB568" t="s">
        <v>184</v>
      </c>
      <c r="AD568" t="s">
        <v>132</v>
      </c>
      <c r="AE568" t="s">
        <v>292</v>
      </c>
      <c r="AF568">
        <v>2022</v>
      </c>
    </row>
    <row r="569" spans="1:32" x14ac:dyDescent="0.25">
      <c r="A569" t="s">
        <v>29</v>
      </c>
      <c r="B569" t="s">
        <v>67</v>
      </c>
      <c r="C569" t="s">
        <v>68</v>
      </c>
      <c r="D569" t="s">
        <v>69</v>
      </c>
      <c r="E569">
        <f>_xlfn.XLOOKUP(Table1[[#This Row],[Location]],'Location analysis'!A:A,'Location analysis'!B:B)</f>
        <v>40.435699999999997</v>
      </c>
      <c r="F569">
        <f>_xlfn.XLOOKUP(Table1[[#This Row],[Location]],'Location analysis'!A:A,'Location analysis'!C:C)</f>
        <v>-74.125200000000007</v>
      </c>
      <c r="G569" t="s">
        <v>182</v>
      </c>
      <c r="H569" t="s">
        <v>34</v>
      </c>
      <c r="I569">
        <v>14655905253</v>
      </c>
      <c r="J569" t="s">
        <v>291</v>
      </c>
      <c r="K569" t="s">
        <v>51</v>
      </c>
      <c r="L569">
        <v>141</v>
      </c>
      <c r="M569">
        <v>1</v>
      </c>
      <c r="N569">
        <v>1</v>
      </c>
      <c r="O569">
        <v>141</v>
      </c>
      <c r="P569">
        <v>1</v>
      </c>
      <c r="Q569">
        <v>1</v>
      </c>
      <c r="R569">
        <v>1</v>
      </c>
      <c r="S569">
        <v>1</v>
      </c>
      <c r="T569" s="1">
        <v>44596</v>
      </c>
      <c r="U569" t="str">
        <f t="shared" si="40"/>
        <v>Coca Cola - Zero Sugar</v>
      </c>
      <c r="V569" t="str">
        <f t="shared" si="41"/>
        <v>Carbonated</v>
      </c>
      <c r="W569" t="s">
        <v>34</v>
      </c>
      <c r="X569" t="b">
        <f t="shared" si="43"/>
        <v>1</v>
      </c>
      <c r="Y569">
        <f t="shared" si="42"/>
        <v>1</v>
      </c>
      <c r="Z569" s="2">
        <f t="shared" si="44"/>
        <v>0.66666666666666663</v>
      </c>
      <c r="AA569" t="s">
        <v>183</v>
      </c>
      <c r="AB569" t="s">
        <v>184</v>
      </c>
      <c r="AD569" t="s">
        <v>132</v>
      </c>
      <c r="AE569" t="s">
        <v>292</v>
      </c>
      <c r="AF569">
        <v>2022</v>
      </c>
    </row>
    <row r="570" spans="1:32" x14ac:dyDescent="0.25">
      <c r="A570" t="s">
        <v>29</v>
      </c>
      <c r="B570" t="s">
        <v>67</v>
      </c>
      <c r="C570" t="s">
        <v>68</v>
      </c>
      <c r="D570" t="s">
        <v>69</v>
      </c>
      <c r="E570">
        <f>_xlfn.XLOOKUP(Table1[[#This Row],[Location]],'Location analysis'!A:A,'Location analysis'!B:B)</f>
        <v>40.435699999999997</v>
      </c>
      <c r="F570">
        <f>_xlfn.XLOOKUP(Table1[[#This Row],[Location]],'Location analysis'!A:A,'Location analysis'!C:C)</f>
        <v>-74.125200000000007</v>
      </c>
      <c r="G570" t="s">
        <v>259</v>
      </c>
      <c r="H570" t="s">
        <v>34</v>
      </c>
      <c r="I570">
        <v>14656159187</v>
      </c>
      <c r="J570" t="s">
        <v>291</v>
      </c>
      <c r="K570" t="s">
        <v>51</v>
      </c>
      <c r="L570">
        <v>140</v>
      </c>
      <c r="M570">
        <v>1</v>
      </c>
      <c r="N570">
        <v>1</v>
      </c>
      <c r="O570">
        <v>140</v>
      </c>
      <c r="P570">
        <v>1</v>
      </c>
      <c r="Q570">
        <v>1</v>
      </c>
      <c r="R570">
        <v>1</v>
      </c>
      <c r="S570">
        <v>1</v>
      </c>
      <c r="T570" s="1">
        <v>44596</v>
      </c>
      <c r="U570" t="str">
        <f t="shared" si="40"/>
        <v>Sunkist Soda - Orange</v>
      </c>
      <c r="V570" t="str">
        <f t="shared" si="41"/>
        <v>Carbonated</v>
      </c>
      <c r="W570" t="s">
        <v>34</v>
      </c>
      <c r="X570" t="b">
        <f t="shared" si="43"/>
        <v>1</v>
      </c>
      <c r="Y570">
        <f t="shared" si="42"/>
        <v>1</v>
      </c>
      <c r="Z570" s="2">
        <f t="shared" si="44"/>
        <v>0.66666666666666663</v>
      </c>
      <c r="AA570" t="s">
        <v>260</v>
      </c>
      <c r="AB570" t="s">
        <v>261</v>
      </c>
      <c r="AD570" t="s">
        <v>132</v>
      </c>
      <c r="AE570" t="s">
        <v>292</v>
      </c>
      <c r="AF570">
        <v>2022</v>
      </c>
    </row>
    <row r="571" spans="1:32" x14ac:dyDescent="0.25">
      <c r="A571" t="s">
        <v>29</v>
      </c>
      <c r="B571" t="s">
        <v>62</v>
      </c>
      <c r="C571" t="s">
        <v>63</v>
      </c>
      <c r="D571" t="s">
        <v>64</v>
      </c>
      <c r="E571">
        <f>_xlfn.XLOOKUP(Table1[[#This Row],[Location]],'Location analysis'!A:A,'Location analysis'!B:B)</f>
        <v>40.091900000000003</v>
      </c>
      <c r="F571">
        <f>_xlfn.XLOOKUP(Table1[[#This Row],[Location]],'Location analysis'!A:A,'Location analysis'!C:C)</f>
        <v>-74.358699999999999</v>
      </c>
      <c r="G571" t="s">
        <v>151</v>
      </c>
      <c r="H571" t="s">
        <v>97</v>
      </c>
      <c r="I571">
        <v>14656157994</v>
      </c>
      <c r="J571" t="s">
        <v>291</v>
      </c>
      <c r="K571" t="s">
        <v>51</v>
      </c>
      <c r="L571">
        <v>148</v>
      </c>
      <c r="M571">
        <v>2</v>
      </c>
      <c r="N571">
        <v>1</v>
      </c>
      <c r="O571">
        <v>148</v>
      </c>
      <c r="P571">
        <v>2</v>
      </c>
      <c r="Q571">
        <v>1</v>
      </c>
      <c r="R571">
        <v>2</v>
      </c>
      <c r="S571">
        <v>2</v>
      </c>
      <c r="T571" s="1">
        <v>44596</v>
      </c>
      <c r="U571" t="str">
        <f t="shared" si="40"/>
        <v>BodyArmor LYTE  - Peach Mango</v>
      </c>
      <c r="V571" t="str">
        <f t="shared" si="41"/>
        <v>Water</v>
      </c>
      <c r="W571" t="s">
        <v>97</v>
      </c>
      <c r="X571" t="b">
        <f t="shared" si="43"/>
        <v>1</v>
      </c>
      <c r="Y571">
        <f t="shared" si="42"/>
        <v>2</v>
      </c>
      <c r="Z571" s="2">
        <f t="shared" si="44"/>
        <v>1.3333333333333333</v>
      </c>
      <c r="AA571" t="s">
        <v>152</v>
      </c>
      <c r="AB571" t="s">
        <v>153</v>
      </c>
      <c r="AD571" t="s">
        <v>132</v>
      </c>
      <c r="AE571" t="s">
        <v>292</v>
      </c>
      <c r="AF571">
        <v>2022</v>
      </c>
    </row>
    <row r="572" spans="1:32" x14ac:dyDescent="0.25">
      <c r="A572" t="s">
        <v>29</v>
      </c>
      <c r="B572" t="s">
        <v>62</v>
      </c>
      <c r="C572" t="s">
        <v>63</v>
      </c>
      <c r="D572" t="s">
        <v>64</v>
      </c>
      <c r="E572">
        <f>_xlfn.XLOOKUP(Table1[[#This Row],[Location]],'Location analysis'!A:A,'Location analysis'!B:B)</f>
        <v>40.091900000000003</v>
      </c>
      <c r="F572">
        <f>_xlfn.XLOOKUP(Table1[[#This Row],[Location]],'Location analysis'!A:A,'Location analysis'!C:C)</f>
        <v>-74.358699999999999</v>
      </c>
      <c r="G572" t="s">
        <v>182</v>
      </c>
      <c r="H572" t="s">
        <v>34</v>
      </c>
      <c r="I572">
        <v>14656200869</v>
      </c>
      <c r="J572" t="s">
        <v>291</v>
      </c>
      <c r="K572" t="s">
        <v>51</v>
      </c>
      <c r="L572">
        <v>141</v>
      </c>
      <c r="M572">
        <v>1.5</v>
      </c>
      <c r="N572">
        <v>1</v>
      </c>
      <c r="O572">
        <v>141</v>
      </c>
      <c r="P572">
        <v>1.5</v>
      </c>
      <c r="Q572">
        <v>1</v>
      </c>
      <c r="R572">
        <v>1.5</v>
      </c>
      <c r="S572">
        <v>1.5</v>
      </c>
      <c r="T572" s="1">
        <v>44596</v>
      </c>
      <c r="U572" t="str">
        <f t="shared" si="40"/>
        <v>Coca Cola - Zero Sugar</v>
      </c>
      <c r="V572" t="str">
        <f t="shared" si="41"/>
        <v>Carbonated</v>
      </c>
      <c r="W572" t="s">
        <v>34</v>
      </c>
      <c r="X572" t="b">
        <f t="shared" si="43"/>
        <v>1</v>
      </c>
      <c r="Y572">
        <f t="shared" si="42"/>
        <v>1.5</v>
      </c>
      <c r="Z572" s="2">
        <f t="shared" si="44"/>
        <v>1</v>
      </c>
      <c r="AA572" t="s">
        <v>183</v>
      </c>
      <c r="AB572" t="s">
        <v>184</v>
      </c>
      <c r="AD572" t="s">
        <v>132</v>
      </c>
      <c r="AE572" t="s">
        <v>292</v>
      </c>
      <c r="AF572">
        <v>2022</v>
      </c>
    </row>
    <row r="573" spans="1:32" x14ac:dyDescent="0.25">
      <c r="A573" t="s">
        <v>29</v>
      </c>
      <c r="B573" t="s">
        <v>62</v>
      </c>
      <c r="C573" t="s">
        <v>63</v>
      </c>
      <c r="D573" t="s">
        <v>64</v>
      </c>
      <c r="E573">
        <f>_xlfn.XLOOKUP(Table1[[#This Row],[Location]],'Location analysis'!A:A,'Location analysis'!B:B)</f>
        <v>40.091900000000003</v>
      </c>
      <c r="F573">
        <f>_xlfn.XLOOKUP(Table1[[#This Row],[Location]],'Location analysis'!A:A,'Location analysis'!C:C)</f>
        <v>-74.358699999999999</v>
      </c>
      <c r="G573" t="s">
        <v>201</v>
      </c>
      <c r="H573" t="s">
        <v>97</v>
      </c>
      <c r="I573">
        <v>14656232835</v>
      </c>
      <c r="J573" t="s">
        <v>291</v>
      </c>
      <c r="K573" t="s">
        <v>51</v>
      </c>
      <c r="L573">
        <v>144</v>
      </c>
      <c r="M573">
        <v>2.5</v>
      </c>
      <c r="N573">
        <v>1</v>
      </c>
      <c r="O573">
        <v>144</v>
      </c>
      <c r="P573">
        <v>2.5</v>
      </c>
      <c r="Q573">
        <v>1</v>
      </c>
      <c r="R573">
        <v>2.5</v>
      </c>
      <c r="S573">
        <v>2.5</v>
      </c>
      <c r="T573" s="1">
        <v>44596</v>
      </c>
      <c r="U573" t="str">
        <f t="shared" si="40"/>
        <v>Vitamin Water - Ice Cool Blue Lavender</v>
      </c>
      <c r="V573" t="str">
        <f t="shared" si="41"/>
        <v>Water</v>
      </c>
      <c r="W573" t="s">
        <v>97</v>
      </c>
      <c r="X573" t="b">
        <f t="shared" si="43"/>
        <v>1</v>
      </c>
      <c r="Y573">
        <f t="shared" si="42"/>
        <v>2.5</v>
      </c>
      <c r="Z573" s="2">
        <f t="shared" si="44"/>
        <v>1.6666666666666667</v>
      </c>
      <c r="AA573" t="s">
        <v>98</v>
      </c>
      <c r="AB573" t="s">
        <v>202</v>
      </c>
      <c r="AD573" t="s">
        <v>132</v>
      </c>
      <c r="AE573" t="s">
        <v>292</v>
      </c>
      <c r="AF573">
        <v>2022</v>
      </c>
    </row>
    <row r="574" spans="1:32" x14ac:dyDescent="0.25">
      <c r="A574" t="s">
        <v>29</v>
      </c>
      <c r="B574" t="s">
        <v>67</v>
      </c>
      <c r="C574" t="s">
        <v>68</v>
      </c>
      <c r="D574" t="s">
        <v>69</v>
      </c>
      <c r="E574">
        <f>_xlfn.XLOOKUP(Table1[[#This Row],[Location]],'Location analysis'!A:A,'Location analysis'!B:B)</f>
        <v>40.435699999999997</v>
      </c>
      <c r="F574">
        <f>_xlfn.XLOOKUP(Table1[[#This Row],[Location]],'Location analysis'!A:A,'Location analysis'!C:C)</f>
        <v>-74.125200000000007</v>
      </c>
      <c r="G574" t="s">
        <v>290</v>
      </c>
      <c r="H574" t="s">
        <v>43</v>
      </c>
      <c r="I574">
        <v>14656359428</v>
      </c>
      <c r="J574" t="s">
        <v>291</v>
      </c>
      <c r="K574" t="s">
        <v>51</v>
      </c>
      <c r="L574">
        <v>110</v>
      </c>
      <c r="M574">
        <v>1.5</v>
      </c>
      <c r="N574">
        <v>1</v>
      </c>
      <c r="O574">
        <v>110</v>
      </c>
      <c r="P574">
        <v>1.5</v>
      </c>
      <c r="Q574">
        <v>1</v>
      </c>
      <c r="R574">
        <v>1.5</v>
      </c>
      <c r="S574">
        <v>1.5</v>
      </c>
      <c r="T574" s="1">
        <v>44596</v>
      </c>
      <c r="U574" t="str">
        <f t="shared" si="40"/>
        <v>Doritos Famin Hot Nacho</v>
      </c>
      <c r="V574" t="str">
        <f t="shared" si="41"/>
        <v>Food</v>
      </c>
      <c r="W574" t="s">
        <v>43</v>
      </c>
      <c r="X574" t="b">
        <f t="shared" si="43"/>
        <v>1</v>
      </c>
      <c r="Y574">
        <f t="shared" si="42"/>
        <v>1.5</v>
      </c>
      <c r="Z574" s="2">
        <f t="shared" si="44"/>
        <v>1</v>
      </c>
      <c r="AA574" t="s">
        <v>290</v>
      </c>
      <c r="AD574" t="s">
        <v>132</v>
      </c>
      <c r="AE574" t="s">
        <v>292</v>
      </c>
      <c r="AF574">
        <v>2022</v>
      </c>
    </row>
    <row r="575" spans="1:32" x14ac:dyDescent="0.25">
      <c r="A575" t="s">
        <v>29</v>
      </c>
      <c r="B575" t="s">
        <v>67</v>
      </c>
      <c r="C575" t="s">
        <v>68</v>
      </c>
      <c r="D575" t="s">
        <v>69</v>
      </c>
      <c r="E575">
        <f>_xlfn.XLOOKUP(Table1[[#This Row],[Location]],'Location analysis'!A:A,'Location analysis'!B:B)</f>
        <v>40.435699999999997</v>
      </c>
      <c r="F575">
        <f>_xlfn.XLOOKUP(Table1[[#This Row],[Location]],'Location analysis'!A:A,'Location analysis'!C:C)</f>
        <v>-74.125200000000007</v>
      </c>
      <c r="G575" t="s">
        <v>182</v>
      </c>
      <c r="H575" t="s">
        <v>34</v>
      </c>
      <c r="I575">
        <v>14656483294</v>
      </c>
      <c r="J575" t="s">
        <v>291</v>
      </c>
      <c r="K575" t="s">
        <v>51</v>
      </c>
      <c r="L575">
        <v>141</v>
      </c>
      <c r="M575">
        <v>1</v>
      </c>
      <c r="N575">
        <v>1</v>
      </c>
      <c r="O575">
        <v>141</v>
      </c>
      <c r="P575">
        <v>1</v>
      </c>
      <c r="Q575">
        <v>1</v>
      </c>
      <c r="R575">
        <v>1</v>
      </c>
      <c r="S575">
        <v>1</v>
      </c>
      <c r="T575" s="1">
        <v>44596</v>
      </c>
      <c r="U575" t="str">
        <f t="shared" si="40"/>
        <v>Coca Cola - Zero Sugar</v>
      </c>
      <c r="V575" t="str">
        <f t="shared" si="41"/>
        <v>Carbonated</v>
      </c>
      <c r="W575" t="s">
        <v>34</v>
      </c>
      <c r="X575" t="b">
        <f t="shared" si="43"/>
        <v>1</v>
      </c>
      <c r="Y575">
        <f t="shared" si="42"/>
        <v>1</v>
      </c>
      <c r="Z575" s="2">
        <f t="shared" si="44"/>
        <v>0.66666666666666663</v>
      </c>
      <c r="AA575" t="s">
        <v>183</v>
      </c>
      <c r="AB575" t="s">
        <v>184</v>
      </c>
      <c r="AD575" t="s">
        <v>132</v>
      </c>
      <c r="AE575" t="s">
        <v>292</v>
      </c>
      <c r="AF575">
        <v>2022</v>
      </c>
    </row>
    <row r="576" spans="1:32" x14ac:dyDescent="0.25">
      <c r="A576" t="s">
        <v>29</v>
      </c>
      <c r="B576" t="s">
        <v>67</v>
      </c>
      <c r="C576" t="s">
        <v>68</v>
      </c>
      <c r="D576" t="s">
        <v>69</v>
      </c>
      <c r="E576">
        <f>_xlfn.XLOOKUP(Table1[[#This Row],[Location]],'Location analysis'!A:A,'Location analysis'!B:B)</f>
        <v>40.435699999999997</v>
      </c>
      <c r="F576">
        <f>_xlfn.XLOOKUP(Table1[[#This Row],[Location]],'Location analysis'!A:A,'Location analysis'!C:C)</f>
        <v>-74.125200000000007</v>
      </c>
      <c r="G576" t="s">
        <v>81</v>
      </c>
      <c r="H576" t="s">
        <v>43</v>
      </c>
      <c r="I576">
        <v>14656738811</v>
      </c>
      <c r="J576" t="s">
        <v>291</v>
      </c>
      <c r="K576" t="s">
        <v>51</v>
      </c>
      <c r="L576">
        <v>134</v>
      </c>
      <c r="M576">
        <v>2</v>
      </c>
      <c r="N576">
        <v>1</v>
      </c>
      <c r="O576">
        <v>134</v>
      </c>
      <c r="P576">
        <v>2</v>
      </c>
      <c r="Q576">
        <v>1</v>
      </c>
      <c r="R576">
        <v>2</v>
      </c>
      <c r="S576">
        <v>2</v>
      </c>
      <c r="T576" s="1">
        <v>44596</v>
      </c>
      <c r="U576" t="str">
        <f t="shared" si="40"/>
        <v>KitKat - Crisp Wafers</v>
      </c>
      <c r="V576" t="str">
        <f t="shared" si="41"/>
        <v>Food</v>
      </c>
      <c r="W576" t="s">
        <v>43</v>
      </c>
      <c r="X576" t="b">
        <f t="shared" si="43"/>
        <v>1</v>
      </c>
      <c r="Y576">
        <f t="shared" si="42"/>
        <v>2</v>
      </c>
      <c r="Z576" s="2">
        <f t="shared" si="44"/>
        <v>1.3333333333333333</v>
      </c>
      <c r="AA576" t="s">
        <v>82</v>
      </c>
      <c r="AB576" t="s">
        <v>83</v>
      </c>
      <c r="AD576" t="s">
        <v>132</v>
      </c>
      <c r="AE576" t="s">
        <v>292</v>
      </c>
      <c r="AF576">
        <v>2022</v>
      </c>
    </row>
    <row r="577" spans="1:32" x14ac:dyDescent="0.25">
      <c r="A577" t="s">
        <v>29</v>
      </c>
      <c r="B577" t="s">
        <v>67</v>
      </c>
      <c r="C577" t="s">
        <v>68</v>
      </c>
      <c r="D577" t="s">
        <v>69</v>
      </c>
      <c r="E577">
        <f>_xlfn.XLOOKUP(Table1[[#This Row],[Location]],'Location analysis'!A:A,'Location analysis'!B:B)</f>
        <v>40.435699999999997</v>
      </c>
      <c r="F577">
        <f>_xlfn.XLOOKUP(Table1[[#This Row],[Location]],'Location analysis'!A:A,'Location analysis'!C:C)</f>
        <v>-74.125200000000007</v>
      </c>
      <c r="G577" t="s">
        <v>182</v>
      </c>
      <c r="H577" t="s">
        <v>34</v>
      </c>
      <c r="I577">
        <v>14656793605</v>
      </c>
      <c r="J577" t="s">
        <v>291</v>
      </c>
      <c r="K577" t="s">
        <v>51</v>
      </c>
      <c r="L577">
        <v>141</v>
      </c>
      <c r="M577">
        <v>1</v>
      </c>
      <c r="N577">
        <v>1</v>
      </c>
      <c r="O577">
        <v>141</v>
      </c>
      <c r="P577">
        <v>1</v>
      </c>
      <c r="Q577">
        <v>1</v>
      </c>
      <c r="R577">
        <v>1</v>
      </c>
      <c r="S577">
        <v>1</v>
      </c>
      <c r="T577" s="1">
        <v>44596</v>
      </c>
      <c r="U577" t="str">
        <f t="shared" si="40"/>
        <v>Coca Cola - Zero Sugar</v>
      </c>
      <c r="V577" t="str">
        <f t="shared" si="41"/>
        <v>Carbonated</v>
      </c>
      <c r="W577" t="s">
        <v>34</v>
      </c>
      <c r="X577" t="b">
        <f t="shared" si="43"/>
        <v>1</v>
      </c>
      <c r="Y577">
        <f t="shared" si="42"/>
        <v>1</v>
      </c>
      <c r="Z577" s="2">
        <f t="shared" si="44"/>
        <v>0.66666666666666663</v>
      </c>
      <c r="AA577" t="s">
        <v>183</v>
      </c>
      <c r="AB577" t="s">
        <v>184</v>
      </c>
      <c r="AD577" t="s">
        <v>132</v>
      </c>
      <c r="AE577" t="s">
        <v>292</v>
      </c>
      <c r="AF577">
        <v>2022</v>
      </c>
    </row>
    <row r="578" spans="1:32" x14ac:dyDescent="0.25">
      <c r="A578" t="s">
        <v>29</v>
      </c>
      <c r="B578" t="s">
        <v>67</v>
      </c>
      <c r="C578" t="s">
        <v>68</v>
      </c>
      <c r="D578" t="s">
        <v>69</v>
      </c>
      <c r="E578">
        <f>_xlfn.XLOOKUP(Table1[[#This Row],[Location]],'Location analysis'!A:A,'Location analysis'!B:B)</f>
        <v>40.435699999999997</v>
      </c>
      <c r="F578">
        <f>_xlfn.XLOOKUP(Table1[[#This Row],[Location]],'Location analysis'!A:A,'Location analysis'!C:C)</f>
        <v>-74.125200000000007</v>
      </c>
      <c r="G578" t="s">
        <v>70</v>
      </c>
      <c r="H578" t="s">
        <v>34</v>
      </c>
      <c r="I578">
        <v>14656928802</v>
      </c>
      <c r="J578" t="s">
        <v>291</v>
      </c>
      <c r="K578" t="s">
        <v>51</v>
      </c>
      <c r="L578">
        <v>144</v>
      </c>
      <c r="M578">
        <v>3</v>
      </c>
      <c r="N578">
        <v>1</v>
      </c>
      <c r="O578">
        <v>144</v>
      </c>
      <c r="P578">
        <v>3</v>
      </c>
      <c r="Q578">
        <v>1</v>
      </c>
      <c r="R578">
        <v>3</v>
      </c>
      <c r="S578">
        <v>3</v>
      </c>
      <c r="T578" s="1">
        <v>44596</v>
      </c>
      <c r="U578" t="str">
        <f t="shared" ref="U578:U641" si="45">IF(G578="","Cell is Blank - Dis-regard",G578)</f>
        <v>Monster Energy Original</v>
      </c>
      <c r="V578" t="str">
        <f t="shared" ref="V578:V641" si="46">IF(H578="","Cell is Blank - Dis-regard",H578)</f>
        <v>Carbonated</v>
      </c>
      <c r="W578" t="s">
        <v>34</v>
      </c>
      <c r="X578" t="b">
        <f t="shared" si="43"/>
        <v>1</v>
      </c>
      <c r="Y578">
        <f t="shared" ref="Y578:Y641" si="47">IF(X578="FALSE",M578,M578)</f>
        <v>3</v>
      </c>
      <c r="Z578" s="2">
        <f t="shared" si="44"/>
        <v>2</v>
      </c>
      <c r="AA578" t="s">
        <v>70</v>
      </c>
      <c r="AD578" t="s">
        <v>132</v>
      </c>
      <c r="AE578" t="s">
        <v>292</v>
      </c>
      <c r="AF578">
        <v>2022</v>
      </c>
    </row>
    <row r="579" spans="1:32" x14ac:dyDescent="0.25">
      <c r="A579" t="s">
        <v>29</v>
      </c>
      <c r="B579" t="s">
        <v>67</v>
      </c>
      <c r="C579" t="s">
        <v>68</v>
      </c>
      <c r="D579" t="s">
        <v>69</v>
      </c>
      <c r="E579">
        <f>_xlfn.XLOOKUP(Table1[[#This Row],[Location]],'Location analysis'!A:A,'Location analysis'!B:B)</f>
        <v>40.435699999999997</v>
      </c>
      <c r="F579">
        <f>_xlfn.XLOOKUP(Table1[[#This Row],[Location]],'Location analysis'!A:A,'Location analysis'!C:C)</f>
        <v>-74.125200000000007</v>
      </c>
      <c r="G579" t="s">
        <v>182</v>
      </c>
      <c r="H579" t="s">
        <v>34</v>
      </c>
      <c r="I579">
        <v>14656959172</v>
      </c>
      <c r="J579" t="s">
        <v>297</v>
      </c>
      <c r="K579" t="s">
        <v>51</v>
      </c>
      <c r="L579">
        <v>141</v>
      </c>
      <c r="M579">
        <v>1</v>
      </c>
      <c r="N579">
        <v>1</v>
      </c>
      <c r="O579">
        <v>141</v>
      </c>
      <c r="P579">
        <v>1</v>
      </c>
      <c r="Q579">
        <v>1</v>
      </c>
      <c r="R579">
        <v>1</v>
      </c>
      <c r="S579">
        <v>1</v>
      </c>
      <c r="T579" s="1">
        <v>44596</v>
      </c>
      <c r="U579" t="str">
        <f t="shared" si="45"/>
        <v>Coca Cola - Zero Sugar</v>
      </c>
      <c r="V579" t="str">
        <f t="shared" si="46"/>
        <v>Carbonated</v>
      </c>
      <c r="W579" t="s">
        <v>34</v>
      </c>
      <c r="X579" t="b">
        <f t="shared" ref="X579:X642" si="48">M579=P579</f>
        <v>1</v>
      </c>
      <c r="Y579">
        <f t="shared" si="47"/>
        <v>1</v>
      </c>
      <c r="Z579" s="2">
        <f t="shared" ref="Z579:Z642" si="49">Y579/1.5</f>
        <v>0.66666666666666663</v>
      </c>
      <c r="AA579" t="s">
        <v>183</v>
      </c>
      <c r="AB579" t="s">
        <v>184</v>
      </c>
      <c r="AD579" t="s">
        <v>40</v>
      </c>
      <c r="AE579" t="s">
        <v>298</v>
      </c>
      <c r="AF579">
        <v>2022</v>
      </c>
    </row>
    <row r="580" spans="1:32" x14ac:dyDescent="0.25">
      <c r="A580" t="s">
        <v>29</v>
      </c>
      <c r="B580" t="s">
        <v>67</v>
      </c>
      <c r="C580" t="s">
        <v>68</v>
      </c>
      <c r="D580" t="s">
        <v>69</v>
      </c>
      <c r="E580">
        <f>_xlfn.XLOOKUP(Table1[[#This Row],[Location]],'Location analysis'!A:A,'Location analysis'!B:B)</f>
        <v>40.435699999999997</v>
      </c>
      <c r="F580">
        <f>_xlfn.XLOOKUP(Table1[[#This Row],[Location]],'Location analysis'!A:A,'Location analysis'!C:C)</f>
        <v>-74.125200000000007</v>
      </c>
      <c r="G580" t="s">
        <v>70</v>
      </c>
      <c r="H580" t="s">
        <v>34</v>
      </c>
      <c r="I580">
        <v>14657172457</v>
      </c>
      <c r="J580" t="s">
        <v>297</v>
      </c>
      <c r="K580" t="s">
        <v>51</v>
      </c>
      <c r="L580">
        <v>144</v>
      </c>
      <c r="M580">
        <v>3</v>
      </c>
      <c r="N580">
        <v>1</v>
      </c>
      <c r="O580">
        <v>144</v>
      </c>
      <c r="P580">
        <v>3</v>
      </c>
      <c r="Q580">
        <v>1</v>
      </c>
      <c r="R580">
        <v>3</v>
      </c>
      <c r="S580">
        <v>3</v>
      </c>
      <c r="T580" s="1">
        <v>44597</v>
      </c>
      <c r="U580" t="str">
        <f t="shared" si="45"/>
        <v>Monster Energy Original</v>
      </c>
      <c r="V580" t="str">
        <f t="shared" si="46"/>
        <v>Carbonated</v>
      </c>
      <c r="W580" t="s">
        <v>34</v>
      </c>
      <c r="X580" t="b">
        <f t="shared" si="48"/>
        <v>1</v>
      </c>
      <c r="Y580">
        <f t="shared" si="47"/>
        <v>3</v>
      </c>
      <c r="Z580" s="2">
        <f t="shared" si="49"/>
        <v>2</v>
      </c>
      <c r="AA580" t="s">
        <v>70</v>
      </c>
      <c r="AD580" t="s">
        <v>40</v>
      </c>
      <c r="AE580" t="s">
        <v>298</v>
      </c>
      <c r="AF580">
        <v>2022</v>
      </c>
    </row>
    <row r="581" spans="1:32" x14ac:dyDescent="0.25">
      <c r="A581" t="s">
        <v>29</v>
      </c>
      <c r="B581" t="s">
        <v>67</v>
      </c>
      <c r="C581" t="s">
        <v>68</v>
      </c>
      <c r="D581" t="s">
        <v>69</v>
      </c>
      <c r="E581">
        <f>_xlfn.XLOOKUP(Table1[[#This Row],[Location]],'Location analysis'!A:A,'Location analysis'!B:B)</f>
        <v>40.435699999999997</v>
      </c>
      <c r="F581">
        <f>_xlfn.XLOOKUP(Table1[[#This Row],[Location]],'Location analysis'!A:A,'Location analysis'!C:C)</f>
        <v>-74.125200000000007</v>
      </c>
      <c r="G581" t="s">
        <v>290</v>
      </c>
      <c r="H581" t="s">
        <v>43</v>
      </c>
      <c r="I581">
        <v>14657173620</v>
      </c>
      <c r="J581" t="s">
        <v>297</v>
      </c>
      <c r="K581" t="s">
        <v>51</v>
      </c>
      <c r="L581">
        <v>110</v>
      </c>
      <c r="M581">
        <v>1.5</v>
      </c>
      <c r="N581">
        <v>1</v>
      </c>
      <c r="O581">
        <v>110</v>
      </c>
      <c r="P581">
        <v>1.5</v>
      </c>
      <c r="Q581">
        <v>1</v>
      </c>
      <c r="R581">
        <v>1.5</v>
      </c>
      <c r="S581">
        <v>1.5</v>
      </c>
      <c r="T581" s="1">
        <v>44597</v>
      </c>
      <c r="U581" t="str">
        <f t="shared" si="45"/>
        <v>Doritos Famin Hot Nacho</v>
      </c>
      <c r="V581" t="str">
        <f t="shared" si="46"/>
        <v>Food</v>
      </c>
      <c r="W581" t="s">
        <v>43</v>
      </c>
      <c r="X581" t="b">
        <f t="shared" si="48"/>
        <v>1</v>
      </c>
      <c r="Y581">
        <f t="shared" si="47"/>
        <v>1.5</v>
      </c>
      <c r="Z581" s="2">
        <f t="shared" si="49"/>
        <v>1</v>
      </c>
      <c r="AA581" t="s">
        <v>290</v>
      </c>
      <c r="AD581" t="s">
        <v>40</v>
      </c>
      <c r="AE581" t="s">
        <v>298</v>
      </c>
      <c r="AF581">
        <v>2022</v>
      </c>
    </row>
    <row r="582" spans="1:32" x14ac:dyDescent="0.25">
      <c r="A582" t="s">
        <v>29</v>
      </c>
      <c r="B582" t="s">
        <v>67</v>
      </c>
      <c r="C582" t="s">
        <v>68</v>
      </c>
      <c r="D582" t="s">
        <v>69</v>
      </c>
      <c r="E582">
        <f>_xlfn.XLOOKUP(Table1[[#This Row],[Location]],'Location analysis'!A:A,'Location analysis'!B:B)</f>
        <v>40.435699999999997</v>
      </c>
      <c r="F582">
        <f>_xlfn.XLOOKUP(Table1[[#This Row],[Location]],'Location analysis'!A:A,'Location analysis'!C:C)</f>
        <v>-74.125200000000007</v>
      </c>
      <c r="G582" t="s">
        <v>275</v>
      </c>
      <c r="H582" t="s">
        <v>43</v>
      </c>
      <c r="I582">
        <v>14657184503</v>
      </c>
      <c r="J582" t="s">
        <v>297</v>
      </c>
      <c r="K582" t="s">
        <v>51</v>
      </c>
      <c r="L582">
        <v>120</v>
      </c>
      <c r="M582">
        <v>1.5</v>
      </c>
      <c r="N582">
        <v>1</v>
      </c>
      <c r="O582">
        <v>120</v>
      </c>
      <c r="P582">
        <v>1.5</v>
      </c>
      <c r="Q582">
        <v>1</v>
      </c>
      <c r="R582">
        <v>1.5</v>
      </c>
      <c r="S582">
        <v>1.5</v>
      </c>
      <c r="T582" s="1">
        <v>44597</v>
      </c>
      <c r="U582" t="str">
        <f t="shared" si="45"/>
        <v>Cheetos Flaming Hot Limon Crunchy</v>
      </c>
      <c r="V582" t="str">
        <f t="shared" si="46"/>
        <v>Food</v>
      </c>
      <c r="W582" t="s">
        <v>43</v>
      </c>
      <c r="X582" t="b">
        <f t="shared" si="48"/>
        <v>1</v>
      </c>
      <c r="Y582">
        <f t="shared" si="47"/>
        <v>1.5</v>
      </c>
      <c r="Z582" s="2">
        <f t="shared" si="49"/>
        <v>1</v>
      </c>
      <c r="AA582" t="s">
        <v>275</v>
      </c>
      <c r="AD582" t="s">
        <v>40</v>
      </c>
      <c r="AE582" t="s">
        <v>298</v>
      </c>
      <c r="AF582">
        <v>2022</v>
      </c>
    </row>
    <row r="583" spans="1:32" x14ac:dyDescent="0.25">
      <c r="A583" t="s">
        <v>29</v>
      </c>
      <c r="B583" t="s">
        <v>30</v>
      </c>
      <c r="C583" t="s">
        <v>31</v>
      </c>
      <c r="D583" t="s">
        <v>32</v>
      </c>
      <c r="E583">
        <f>_xlfn.XLOOKUP(Table1[[#This Row],[Location]],'Location analysis'!A:A,'Location analysis'!B:B)</f>
        <v>40.423690999999998</v>
      </c>
      <c r="F583">
        <f>_xlfn.XLOOKUP(Table1[[#This Row],[Location]],'Location analysis'!A:A,'Location analysis'!C:C)</f>
        <v>-74.380831999999998</v>
      </c>
      <c r="G583" t="s">
        <v>148</v>
      </c>
      <c r="H583" t="s">
        <v>49</v>
      </c>
      <c r="I583">
        <v>14657720063</v>
      </c>
      <c r="J583" t="s">
        <v>297</v>
      </c>
      <c r="K583" t="s">
        <v>51</v>
      </c>
      <c r="L583">
        <v>141</v>
      </c>
      <c r="M583">
        <v>1.5</v>
      </c>
      <c r="N583">
        <v>1</v>
      </c>
      <c r="O583">
        <v>141</v>
      </c>
      <c r="P583">
        <v>1.5</v>
      </c>
      <c r="Q583">
        <v>1</v>
      </c>
      <c r="R583">
        <v>1.5</v>
      </c>
      <c r="S583">
        <v>1.5</v>
      </c>
      <c r="T583" s="1">
        <v>44597</v>
      </c>
      <c r="U583" t="str">
        <f t="shared" si="45"/>
        <v>V8 Vegetable Juice - Original</v>
      </c>
      <c r="V583" t="str">
        <f t="shared" si="46"/>
        <v>Non Carbonated</v>
      </c>
      <c r="W583" t="s">
        <v>49</v>
      </c>
      <c r="X583" t="b">
        <f t="shared" si="48"/>
        <v>1</v>
      </c>
      <c r="Y583">
        <f t="shared" si="47"/>
        <v>1.5</v>
      </c>
      <c r="Z583" s="2">
        <f t="shared" si="49"/>
        <v>1</v>
      </c>
      <c r="AA583" t="s">
        <v>149</v>
      </c>
      <c r="AB583" t="s">
        <v>150</v>
      </c>
      <c r="AD583" t="s">
        <v>40</v>
      </c>
      <c r="AE583" t="s">
        <v>298</v>
      </c>
      <c r="AF583">
        <v>2022</v>
      </c>
    </row>
    <row r="584" spans="1:32" x14ac:dyDescent="0.25">
      <c r="A584" t="s">
        <v>29</v>
      </c>
      <c r="B584" t="s">
        <v>46</v>
      </c>
      <c r="C584" t="s">
        <v>31</v>
      </c>
      <c r="D584" t="s">
        <v>47</v>
      </c>
      <c r="E584">
        <f>_xlfn.XLOOKUP(Table1[[#This Row],[Location]],'Location analysis'!A:A,'Location analysis'!B:B)</f>
        <v>40.423690999999998</v>
      </c>
      <c r="F584">
        <f>_xlfn.XLOOKUP(Table1[[#This Row],[Location]],'Location analysis'!A:A,'Location analysis'!C:C)</f>
        <v>-74.380831999999998</v>
      </c>
      <c r="G584" t="s">
        <v>112</v>
      </c>
      <c r="H584" t="s">
        <v>43</v>
      </c>
      <c r="I584">
        <v>14657909686</v>
      </c>
      <c r="J584" t="s">
        <v>297</v>
      </c>
      <c r="K584" t="s">
        <v>36</v>
      </c>
      <c r="L584">
        <v>137</v>
      </c>
      <c r="M584">
        <v>2</v>
      </c>
      <c r="N584">
        <v>1</v>
      </c>
      <c r="O584">
        <v>137</v>
      </c>
      <c r="P584">
        <v>2</v>
      </c>
      <c r="Q584">
        <v>1</v>
      </c>
      <c r="R584">
        <v>2</v>
      </c>
      <c r="S584">
        <v>2</v>
      </c>
      <c r="T584" s="1">
        <v>44597</v>
      </c>
      <c r="U584" t="str">
        <f t="shared" si="45"/>
        <v>Robert Irvine's - Fit Crunch -  Chocolate Pea</v>
      </c>
      <c r="V584" t="str">
        <f t="shared" si="46"/>
        <v>Food</v>
      </c>
      <c r="W584" t="s">
        <v>43</v>
      </c>
      <c r="X584" t="b">
        <f t="shared" si="48"/>
        <v>1</v>
      </c>
      <c r="Y584">
        <f t="shared" si="47"/>
        <v>2</v>
      </c>
      <c r="Z584" s="2">
        <f t="shared" si="49"/>
        <v>1.3333333333333333</v>
      </c>
      <c r="AA584" t="s">
        <v>113</v>
      </c>
      <c r="AB584" t="s">
        <v>114</v>
      </c>
      <c r="AC584" t="s">
        <v>115</v>
      </c>
      <c r="AD584" t="s">
        <v>40</v>
      </c>
      <c r="AE584" t="s">
        <v>298</v>
      </c>
      <c r="AF584">
        <v>2022</v>
      </c>
    </row>
    <row r="585" spans="1:32" x14ac:dyDescent="0.25">
      <c r="A585" t="s">
        <v>29</v>
      </c>
      <c r="B585" t="s">
        <v>30</v>
      </c>
      <c r="C585" t="s">
        <v>31</v>
      </c>
      <c r="D585" t="s">
        <v>32</v>
      </c>
      <c r="E585">
        <f>_xlfn.XLOOKUP(Table1[[#This Row],[Location]],'Location analysis'!A:A,'Location analysis'!B:B)</f>
        <v>40.423690999999998</v>
      </c>
      <c r="F585">
        <f>_xlfn.XLOOKUP(Table1[[#This Row],[Location]],'Location analysis'!A:A,'Location analysis'!C:C)</f>
        <v>-74.380831999999998</v>
      </c>
      <c r="G585" t="s">
        <v>156</v>
      </c>
      <c r="H585" t="s">
        <v>43</v>
      </c>
      <c r="I585">
        <v>14658268569</v>
      </c>
      <c r="J585" t="s">
        <v>297</v>
      </c>
      <c r="K585" t="s">
        <v>51</v>
      </c>
      <c r="L585">
        <v>110</v>
      </c>
      <c r="M585">
        <v>1.5</v>
      </c>
      <c r="N585">
        <v>1</v>
      </c>
      <c r="O585">
        <v>110</v>
      </c>
      <c r="P585">
        <v>1.5</v>
      </c>
      <c r="Q585">
        <v>1</v>
      </c>
      <c r="R585">
        <v>1.5</v>
      </c>
      <c r="S585">
        <v>1.5</v>
      </c>
      <c r="T585" s="1">
        <v>44597</v>
      </c>
      <c r="U585" t="str">
        <f t="shared" si="45"/>
        <v>Good Health Veggie Stix - Sea Salt</v>
      </c>
      <c r="V585" t="str">
        <f t="shared" si="46"/>
        <v>Food</v>
      </c>
      <c r="W585" t="s">
        <v>43</v>
      </c>
      <c r="X585" t="b">
        <f t="shared" si="48"/>
        <v>1</v>
      </c>
      <c r="Y585">
        <f t="shared" si="47"/>
        <v>1.5</v>
      </c>
      <c r="Z585" s="2">
        <f t="shared" si="49"/>
        <v>1</v>
      </c>
      <c r="AA585" t="s">
        <v>117</v>
      </c>
      <c r="AB585" t="s">
        <v>157</v>
      </c>
      <c r="AD585" t="s">
        <v>40</v>
      </c>
      <c r="AE585" t="s">
        <v>298</v>
      </c>
      <c r="AF585">
        <v>2022</v>
      </c>
    </row>
    <row r="586" spans="1:32" x14ac:dyDescent="0.25">
      <c r="A586" t="s">
        <v>29</v>
      </c>
      <c r="B586" t="s">
        <v>30</v>
      </c>
      <c r="C586" t="s">
        <v>31</v>
      </c>
      <c r="D586" t="s">
        <v>32</v>
      </c>
      <c r="E586">
        <f>_xlfn.XLOOKUP(Table1[[#This Row],[Location]],'Location analysis'!A:A,'Location analysis'!B:B)</f>
        <v>40.423690999999998</v>
      </c>
      <c r="F586">
        <f>_xlfn.XLOOKUP(Table1[[#This Row],[Location]],'Location analysis'!A:A,'Location analysis'!C:C)</f>
        <v>-74.380831999999998</v>
      </c>
      <c r="G586" t="s">
        <v>237</v>
      </c>
      <c r="H586" t="s">
        <v>34</v>
      </c>
      <c r="I586">
        <v>14658269936</v>
      </c>
      <c r="J586" t="s">
        <v>297</v>
      </c>
      <c r="K586" t="s">
        <v>51</v>
      </c>
      <c r="L586">
        <v>135</v>
      </c>
      <c r="M586">
        <v>1.25</v>
      </c>
      <c r="N586">
        <v>1</v>
      </c>
      <c r="O586">
        <v>135</v>
      </c>
      <c r="P586">
        <v>1.25</v>
      </c>
      <c r="Q586">
        <v>1</v>
      </c>
      <c r="R586">
        <v>1.25</v>
      </c>
      <c r="S586">
        <v>1.25</v>
      </c>
      <c r="T586" s="1">
        <v>44597</v>
      </c>
      <c r="U586" t="str">
        <f t="shared" si="45"/>
        <v>Keto Krisp - Almond Butter</v>
      </c>
      <c r="V586" t="str">
        <f t="shared" si="46"/>
        <v>Carbonated</v>
      </c>
      <c r="W586" t="s">
        <v>34</v>
      </c>
      <c r="X586" t="b">
        <f t="shared" si="48"/>
        <v>1</v>
      </c>
      <c r="Y586">
        <f t="shared" si="47"/>
        <v>1.25</v>
      </c>
      <c r="Z586" s="2">
        <f t="shared" si="49"/>
        <v>0.83333333333333337</v>
      </c>
      <c r="AA586" t="s">
        <v>165</v>
      </c>
      <c r="AB586" t="s">
        <v>238</v>
      </c>
      <c r="AD586" t="s">
        <v>40</v>
      </c>
      <c r="AE586" t="s">
        <v>298</v>
      </c>
      <c r="AF586">
        <v>2022</v>
      </c>
    </row>
    <row r="587" spans="1:32" x14ac:dyDescent="0.25">
      <c r="A587" t="s">
        <v>29</v>
      </c>
      <c r="B587" t="s">
        <v>30</v>
      </c>
      <c r="C587" t="s">
        <v>31</v>
      </c>
      <c r="D587" t="s">
        <v>32</v>
      </c>
      <c r="E587">
        <f>_xlfn.XLOOKUP(Table1[[#This Row],[Location]],'Location analysis'!A:A,'Location analysis'!B:B)</f>
        <v>40.423690999999998</v>
      </c>
      <c r="F587">
        <f>_xlfn.XLOOKUP(Table1[[#This Row],[Location]],'Location analysis'!A:A,'Location analysis'!C:C)</f>
        <v>-74.380831999999998</v>
      </c>
      <c r="G587" t="s">
        <v>148</v>
      </c>
      <c r="H587" t="s">
        <v>49</v>
      </c>
      <c r="I587">
        <v>14658376115</v>
      </c>
      <c r="J587" t="s">
        <v>297</v>
      </c>
      <c r="K587" t="s">
        <v>51</v>
      </c>
      <c r="L587">
        <v>141</v>
      </c>
      <c r="M587">
        <v>1.5</v>
      </c>
      <c r="N587">
        <v>1</v>
      </c>
      <c r="O587">
        <v>141</v>
      </c>
      <c r="P587">
        <v>1.5</v>
      </c>
      <c r="Q587">
        <v>1</v>
      </c>
      <c r="R587">
        <v>1.5</v>
      </c>
      <c r="S587">
        <v>1.5</v>
      </c>
      <c r="T587" s="1">
        <v>44597</v>
      </c>
      <c r="U587" t="str">
        <f t="shared" si="45"/>
        <v>V8 Vegetable Juice - Original</v>
      </c>
      <c r="V587" t="str">
        <f t="shared" si="46"/>
        <v>Non Carbonated</v>
      </c>
      <c r="W587" t="s">
        <v>49</v>
      </c>
      <c r="X587" t="b">
        <f t="shared" si="48"/>
        <v>1</v>
      </c>
      <c r="Y587">
        <f t="shared" si="47"/>
        <v>1.5</v>
      </c>
      <c r="Z587" s="2">
        <f t="shared" si="49"/>
        <v>1</v>
      </c>
      <c r="AA587" t="s">
        <v>149</v>
      </c>
      <c r="AB587" t="s">
        <v>150</v>
      </c>
      <c r="AD587" t="s">
        <v>40</v>
      </c>
      <c r="AE587" t="s">
        <v>298</v>
      </c>
      <c r="AF587">
        <v>2022</v>
      </c>
    </row>
    <row r="588" spans="1:32" x14ac:dyDescent="0.25">
      <c r="A588" t="s">
        <v>29</v>
      </c>
      <c r="B588" t="s">
        <v>30</v>
      </c>
      <c r="C588" t="s">
        <v>31</v>
      </c>
      <c r="D588" t="s">
        <v>32</v>
      </c>
      <c r="E588">
        <f>_xlfn.XLOOKUP(Table1[[#This Row],[Location]],'Location analysis'!A:A,'Location analysis'!B:B)</f>
        <v>40.423690999999998</v>
      </c>
      <c r="F588">
        <f>_xlfn.XLOOKUP(Table1[[#This Row],[Location]],'Location analysis'!A:A,'Location analysis'!C:C)</f>
        <v>-74.380831999999998</v>
      </c>
      <c r="G588" t="s">
        <v>185</v>
      </c>
      <c r="H588" t="s">
        <v>34</v>
      </c>
      <c r="I588">
        <v>14658547557</v>
      </c>
      <c r="J588" t="s">
        <v>297</v>
      </c>
      <c r="K588" t="s">
        <v>36</v>
      </c>
      <c r="L588">
        <v>148</v>
      </c>
      <c r="M588">
        <v>3.5</v>
      </c>
      <c r="N588">
        <v>1</v>
      </c>
      <c r="O588">
        <v>148</v>
      </c>
      <c r="P588">
        <v>3.5</v>
      </c>
      <c r="Q588">
        <v>1</v>
      </c>
      <c r="R588">
        <v>3.5</v>
      </c>
      <c r="S588">
        <v>3.5</v>
      </c>
      <c r="T588" s="1">
        <v>44597</v>
      </c>
      <c r="U588" t="str">
        <f t="shared" si="45"/>
        <v>Red Bull - Original</v>
      </c>
      <c r="V588" t="str">
        <f t="shared" si="46"/>
        <v>Carbonated</v>
      </c>
      <c r="W588" t="s">
        <v>34</v>
      </c>
      <c r="X588" t="b">
        <f t="shared" si="48"/>
        <v>1</v>
      </c>
      <c r="Y588">
        <f t="shared" si="47"/>
        <v>3.5</v>
      </c>
      <c r="Z588" s="2">
        <f t="shared" si="49"/>
        <v>2.3333333333333335</v>
      </c>
      <c r="AA588" t="s">
        <v>37</v>
      </c>
      <c r="AB588" t="s">
        <v>150</v>
      </c>
      <c r="AD588" t="s">
        <v>40</v>
      </c>
      <c r="AE588" t="s">
        <v>298</v>
      </c>
      <c r="AF588">
        <v>2022</v>
      </c>
    </row>
    <row r="589" spans="1:32" x14ac:dyDescent="0.25">
      <c r="A589" t="s">
        <v>29</v>
      </c>
      <c r="B589" t="s">
        <v>30</v>
      </c>
      <c r="C589" t="s">
        <v>31</v>
      </c>
      <c r="D589" t="s">
        <v>32</v>
      </c>
      <c r="E589">
        <f>_xlfn.XLOOKUP(Table1[[#This Row],[Location]],'Location analysis'!A:A,'Location analysis'!B:B)</f>
        <v>40.423690999999998</v>
      </c>
      <c r="F589">
        <f>_xlfn.XLOOKUP(Table1[[#This Row],[Location]],'Location analysis'!A:A,'Location analysis'!C:C)</f>
        <v>-74.380831999999998</v>
      </c>
      <c r="G589" t="s">
        <v>185</v>
      </c>
      <c r="H589" t="s">
        <v>34</v>
      </c>
      <c r="I589">
        <v>14658550685</v>
      </c>
      <c r="J589" t="s">
        <v>297</v>
      </c>
      <c r="K589" t="s">
        <v>36</v>
      </c>
      <c r="L589">
        <v>148</v>
      </c>
      <c r="M589">
        <v>3.5</v>
      </c>
      <c r="N589">
        <v>1</v>
      </c>
      <c r="O589">
        <v>148</v>
      </c>
      <c r="P589">
        <v>3.5</v>
      </c>
      <c r="Q589">
        <v>1</v>
      </c>
      <c r="R589">
        <v>3.5</v>
      </c>
      <c r="S589">
        <v>3.5</v>
      </c>
      <c r="T589" s="1">
        <v>44597</v>
      </c>
      <c r="U589" t="str">
        <f t="shared" si="45"/>
        <v>Red Bull - Original</v>
      </c>
      <c r="V589" t="str">
        <f t="shared" si="46"/>
        <v>Carbonated</v>
      </c>
      <c r="W589" t="s">
        <v>34</v>
      </c>
      <c r="X589" t="b">
        <f t="shared" si="48"/>
        <v>1</v>
      </c>
      <c r="Y589">
        <f t="shared" si="47"/>
        <v>3.5</v>
      </c>
      <c r="Z589" s="2">
        <f t="shared" si="49"/>
        <v>2.3333333333333335</v>
      </c>
      <c r="AA589" t="s">
        <v>37</v>
      </c>
      <c r="AB589" t="s">
        <v>150</v>
      </c>
      <c r="AD589" t="s">
        <v>40</v>
      </c>
      <c r="AE589" t="s">
        <v>298</v>
      </c>
      <c r="AF589">
        <v>2022</v>
      </c>
    </row>
    <row r="590" spans="1:32" x14ac:dyDescent="0.25">
      <c r="A590" t="s">
        <v>29</v>
      </c>
      <c r="B590" t="s">
        <v>30</v>
      </c>
      <c r="C590" t="s">
        <v>31</v>
      </c>
      <c r="D590" t="s">
        <v>32</v>
      </c>
      <c r="E590">
        <f>_xlfn.XLOOKUP(Table1[[#This Row],[Location]],'Location analysis'!A:A,'Location analysis'!B:B)</f>
        <v>40.423690999999998</v>
      </c>
      <c r="F590">
        <f>_xlfn.XLOOKUP(Table1[[#This Row],[Location]],'Location analysis'!A:A,'Location analysis'!C:C)</f>
        <v>-74.380831999999998</v>
      </c>
      <c r="G590" t="s">
        <v>156</v>
      </c>
      <c r="H590" t="s">
        <v>43</v>
      </c>
      <c r="I590">
        <v>14658938087</v>
      </c>
      <c r="J590" t="s">
        <v>297</v>
      </c>
      <c r="K590" t="s">
        <v>51</v>
      </c>
      <c r="L590">
        <v>110</v>
      </c>
      <c r="M590">
        <v>1.5</v>
      </c>
      <c r="N590">
        <v>1</v>
      </c>
      <c r="O590">
        <v>110</v>
      </c>
      <c r="P590">
        <v>1.5</v>
      </c>
      <c r="Q590">
        <v>1</v>
      </c>
      <c r="R590">
        <v>1.5</v>
      </c>
      <c r="S590">
        <v>1.5</v>
      </c>
      <c r="T590" s="1">
        <v>44597</v>
      </c>
      <c r="U590" t="str">
        <f t="shared" si="45"/>
        <v>Good Health Veggie Stix - Sea Salt</v>
      </c>
      <c r="V590" t="str">
        <f t="shared" si="46"/>
        <v>Food</v>
      </c>
      <c r="W590" t="s">
        <v>43</v>
      </c>
      <c r="X590" t="b">
        <f t="shared" si="48"/>
        <v>1</v>
      </c>
      <c r="Y590">
        <f t="shared" si="47"/>
        <v>1.5</v>
      </c>
      <c r="Z590" s="2">
        <f t="shared" si="49"/>
        <v>1</v>
      </c>
      <c r="AA590" t="s">
        <v>117</v>
      </c>
      <c r="AB590" t="s">
        <v>157</v>
      </c>
      <c r="AD590" t="s">
        <v>40</v>
      </c>
      <c r="AE590" t="s">
        <v>298</v>
      </c>
      <c r="AF590">
        <v>2022</v>
      </c>
    </row>
    <row r="591" spans="1:32" x14ac:dyDescent="0.25">
      <c r="A591" t="s">
        <v>29</v>
      </c>
      <c r="B591" t="s">
        <v>46</v>
      </c>
      <c r="C591" t="s">
        <v>31</v>
      </c>
      <c r="D591" t="s">
        <v>47</v>
      </c>
      <c r="E591">
        <f>_xlfn.XLOOKUP(Table1[[#This Row],[Location]],'Location analysis'!A:A,'Location analysis'!B:B)</f>
        <v>40.423690999999998</v>
      </c>
      <c r="F591">
        <f>_xlfn.XLOOKUP(Table1[[#This Row],[Location]],'Location analysis'!A:A,'Location analysis'!C:C)</f>
        <v>-74.380831999999998</v>
      </c>
      <c r="G591" t="s">
        <v>223</v>
      </c>
      <c r="H591" t="s">
        <v>49</v>
      </c>
      <c r="I591">
        <v>14659427620</v>
      </c>
      <c r="J591" t="s">
        <v>297</v>
      </c>
      <c r="K591" t="s">
        <v>51</v>
      </c>
      <c r="L591">
        <v>140</v>
      </c>
      <c r="M591">
        <v>1.5</v>
      </c>
      <c r="N591">
        <v>1</v>
      </c>
      <c r="O591">
        <v>140</v>
      </c>
      <c r="P591">
        <v>1.5</v>
      </c>
      <c r="Q591">
        <v>1</v>
      </c>
      <c r="R591">
        <v>1.5</v>
      </c>
      <c r="S591">
        <v>1.5</v>
      </c>
      <c r="T591" s="1">
        <v>44597</v>
      </c>
      <c r="U591" t="str">
        <f t="shared" si="45"/>
        <v>Spindrift - Sparkling Water Raspberry Lime</v>
      </c>
      <c r="V591" t="str">
        <f t="shared" si="46"/>
        <v>Non Carbonated</v>
      </c>
      <c r="W591" t="s">
        <v>49</v>
      </c>
      <c r="X591" t="b">
        <f t="shared" si="48"/>
        <v>1</v>
      </c>
      <c r="Y591">
        <f t="shared" si="47"/>
        <v>1.5</v>
      </c>
      <c r="Z591" s="2">
        <f t="shared" si="49"/>
        <v>1</v>
      </c>
      <c r="AA591" t="s">
        <v>89</v>
      </c>
      <c r="AB591" t="s">
        <v>224</v>
      </c>
      <c r="AD591" t="s">
        <v>40</v>
      </c>
      <c r="AE591" t="s">
        <v>298</v>
      </c>
      <c r="AF591">
        <v>2022</v>
      </c>
    </row>
    <row r="592" spans="1:32" x14ac:dyDescent="0.25">
      <c r="A592" t="s">
        <v>29</v>
      </c>
      <c r="B592" t="s">
        <v>46</v>
      </c>
      <c r="C592" t="s">
        <v>31</v>
      </c>
      <c r="D592" t="s">
        <v>47</v>
      </c>
      <c r="E592">
        <f>_xlfn.XLOOKUP(Table1[[#This Row],[Location]],'Location analysis'!A:A,'Location analysis'!B:B)</f>
        <v>40.423690999999998</v>
      </c>
      <c r="F592">
        <f>_xlfn.XLOOKUP(Table1[[#This Row],[Location]],'Location analysis'!A:A,'Location analysis'!C:C)</f>
        <v>-74.380831999999998</v>
      </c>
      <c r="G592" t="s">
        <v>180</v>
      </c>
      <c r="H592" t="s">
        <v>43</v>
      </c>
      <c r="I592">
        <v>14659676194</v>
      </c>
      <c r="J592" t="s">
        <v>297</v>
      </c>
      <c r="K592" t="s">
        <v>51</v>
      </c>
      <c r="L592">
        <v>112</v>
      </c>
      <c r="M592">
        <v>1.5</v>
      </c>
      <c r="N592">
        <v>1</v>
      </c>
      <c r="O592">
        <v>112</v>
      </c>
      <c r="P592">
        <v>1.5</v>
      </c>
      <c r="Q592">
        <v>1</v>
      </c>
      <c r="R592">
        <v>1.5</v>
      </c>
      <c r="S592">
        <v>1.5</v>
      </c>
      <c r="T592" s="1">
        <v>44597</v>
      </c>
      <c r="U592" t="str">
        <f t="shared" si="45"/>
        <v>Miss Vickie's Potato Chip - Jalapeno</v>
      </c>
      <c r="V592" t="str">
        <f t="shared" si="46"/>
        <v>Food</v>
      </c>
      <c r="W592" t="s">
        <v>43</v>
      </c>
      <c r="X592" t="b">
        <f t="shared" si="48"/>
        <v>1</v>
      </c>
      <c r="Y592">
        <f t="shared" si="47"/>
        <v>1.5</v>
      </c>
      <c r="Z592" s="2">
        <f t="shared" si="49"/>
        <v>1</v>
      </c>
      <c r="AA592" t="s">
        <v>58</v>
      </c>
      <c r="AB592" t="s">
        <v>181</v>
      </c>
      <c r="AD592" t="s">
        <v>40</v>
      </c>
      <c r="AE592" t="s">
        <v>298</v>
      </c>
      <c r="AF592">
        <v>2022</v>
      </c>
    </row>
    <row r="593" spans="1:32" x14ac:dyDescent="0.25">
      <c r="A593" t="s">
        <v>29</v>
      </c>
      <c r="B593" t="s">
        <v>30</v>
      </c>
      <c r="C593" t="s">
        <v>31</v>
      </c>
      <c r="D593" t="s">
        <v>32</v>
      </c>
      <c r="E593">
        <f>_xlfn.XLOOKUP(Table1[[#This Row],[Location]],'Location analysis'!A:A,'Location analysis'!B:B)</f>
        <v>40.423690999999998</v>
      </c>
      <c r="F593">
        <f>_xlfn.XLOOKUP(Table1[[#This Row],[Location]],'Location analysis'!A:A,'Location analysis'!C:C)</f>
        <v>-74.380831999999998</v>
      </c>
      <c r="G593" t="s">
        <v>148</v>
      </c>
      <c r="H593" t="s">
        <v>49</v>
      </c>
      <c r="I593">
        <v>14660930391</v>
      </c>
      <c r="J593" t="s">
        <v>299</v>
      </c>
      <c r="K593" t="s">
        <v>51</v>
      </c>
      <c r="L593">
        <v>141</v>
      </c>
      <c r="M593">
        <v>1.5</v>
      </c>
      <c r="N593">
        <v>1</v>
      </c>
      <c r="O593">
        <v>141</v>
      </c>
      <c r="P593">
        <v>1.5</v>
      </c>
      <c r="Q593">
        <v>1</v>
      </c>
      <c r="R593">
        <v>1.5</v>
      </c>
      <c r="S593">
        <v>1.5</v>
      </c>
      <c r="T593" s="1">
        <v>44598</v>
      </c>
      <c r="U593" t="str">
        <f t="shared" si="45"/>
        <v>V8 Vegetable Juice - Original</v>
      </c>
      <c r="V593" t="str">
        <f t="shared" si="46"/>
        <v>Non Carbonated</v>
      </c>
      <c r="W593" t="s">
        <v>49</v>
      </c>
      <c r="X593" t="b">
        <f t="shared" si="48"/>
        <v>1</v>
      </c>
      <c r="Y593">
        <f t="shared" si="47"/>
        <v>1.5</v>
      </c>
      <c r="Z593" s="2">
        <f t="shared" si="49"/>
        <v>1</v>
      </c>
      <c r="AA593" t="s">
        <v>149</v>
      </c>
      <c r="AB593" t="s">
        <v>150</v>
      </c>
      <c r="AD593" t="s">
        <v>54</v>
      </c>
      <c r="AE593" t="s">
        <v>300</v>
      </c>
      <c r="AF593">
        <v>2022</v>
      </c>
    </row>
    <row r="594" spans="1:32" x14ac:dyDescent="0.25">
      <c r="A594" t="s">
        <v>29</v>
      </c>
      <c r="B594" t="s">
        <v>30</v>
      </c>
      <c r="C594" t="s">
        <v>31</v>
      </c>
      <c r="D594" t="s">
        <v>32</v>
      </c>
      <c r="E594">
        <f>_xlfn.XLOOKUP(Table1[[#This Row],[Location]],'Location analysis'!A:A,'Location analysis'!B:B)</f>
        <v>40.423690999999998</v>
      </c>
      <c r="F594">
        <f>_xlfn.XLOOKUP(Table1[[#This Row],[Location]],'Location analysis'!A:A,'Location analysis'!C:C)</f>
        <v>-74.380831999999998</v>
      </c>
      <c r="G594" t="s">
        <v>70</v>
      </c>
      <c r="H594" t="s">
        <v>34</v>
      </c>
      <c r="I594">
        <v>14660971272</v>
      </c>
      <c r="J594" t="s">
        <v>299</v>
      </c>
      <c r="K594" t="s">
        <v>51</v>
      </c>
      <c r="L594">
        <v>146</v>
      </c>
      <c r="M594">
        <v>3</v>
      </c>
      <c r="N594">
        <v>1</v>
      </c>
      <c r="O594">
        <v>146</v>
      </c>
      <c r="P594">
        <v>3</v>
      </c>
      <c r="Q594">
        <v>1</v>
      </c>
      <c r="R594">
        <v>3</v>
      </c>
      <c r="S594">
        <v>3</v>
      </c>
      <c r="T594" s="1">
        <v>44598</v>
      </c>
      <c r="U594" t="str">
        <f t="shared" si="45"/>
        <v>Monster Energy Original</v>
      </c>
      <c r="V594" t="str">
        <f t="shared" si="46"/>
        <v>Carbonated</v>
      </c>
      <c r="W594" t="s">
        <v>34</v>
      </c>
      <c r="X594" t="b">
        <f t="shared" si="48"/>
        <v>1</v>
      </c>
      <c r="Y594">
        <f t="shared" si="47"/>
        <v>3</v>
      </c>
      <c r="Z594" s="2">
        <f t="shared" si="49"/>
        <v>2</v>
      </c>
      <c r="AA594" t="s">
        <v>70</v>
      </c>
      <c r="AD594" t="s">
        <v>54</v>
      </c>
      <c r="AE594" t="s">
        <v>300</v>
      </c>
      <c r="AF594">
        <v>2022</v>
      </c>
    </row>
    <row r="595" spans="1:32" x14ac:dyDescent="0.25">
      <c r="A595" t="s">
        <v>29</v>
      </c>
      <c r="B595" t="s">
        <v>46</v>
      </c>
      <c r="C595" t="s">
        <v>31</v>
      </c>
      <c r="D595" t="s">
        <v>47</v>
      </c>
      <c r="E595">
        <f>_xlfn.XLOOKUP(Table1[[#This Row],[Location]],'Location analysis'!A:A,'Location analysis'!B:B)</f>
        <v>40.423690999999998</v>
      </c>
      <c r="F595">
        <f>_xlfn.XLOOKUP(Table1[[#This Row],[Location]],'Location analysis'!A:A,'Location analysis'!C:C)</f>
        <v>-74.380831999999998</v>
      </c>
      <c r="G595" t="s">
        <v>137</v>
      </c>
      <c r="H595" t="s">
        <v>97</v>
      </c>
      <c r="I595">
        <v>14661248744</v>
      </c>
      <c r="J595" t="s">
        <v>299</v>
      </c>
      <c r="K595" t="s">
        <v>51</v>
      </c>
      <c r="L595">
        <v>144</v>
      </c>
      <c r="M595">
        <v>1.5</v>
      </c>
      <c r="N595">
        <v>1</v>
      </c>
      <c r="O595">
        <v>144</v>
      </c>
      <c r="P595">
        <v>1.5</v>
      </c>
      <c r="Q595">
        <v>1</v>
      </c>
      <c r="R595">
        <v>1.5</v>
      </c>
      <c r="S595">
        <v>1.5</v>
      </c>
      <c r="T595" s="1">
        <v>44598</v>
      </c>
      <c r="U595" t="str">
        <f t="shared" si="45"/>
        <v>Poland Springs Water</v>
      </c>
      <c r="V595" t="str">
        <f t="shared" si="46"/>
        <v>Water</v>
      </c>
      <c r="W595" t="s">
        <v>97</v>
      </c>
      <c r="X595" t="b">
        <f t="shared" si="48"/>
        <v>1</v>
      </c>
      <c r="Y595">
        <f t="shared" si="47"/>
        <v>1.5</v>
      </c>
      <c r="Z595" s="2">
        <f t="shared" si="49"/>
        <v>1</v>
      </c>
      <c r="AA595" t="s">
        <v>137</v>
      </c>
      <c r="AD595" t="s">
        <v>54</v>
      </c>
      <c r="AE595" t="s">
        <v>300</v>
      </c>
      <c r="AF595">
        <v>2022</v>
      </c>
    </row>
    <row r="596" spans="1:32" x14ac:dyDescent="0.25">
      <c r="A596" t="s">
        <v>29</v>
      </c>
      <c r="B596" t="s">
        <v>46</v>
      </c>
      <c r="C596" t="s">
        <v>31</v>
      </c>
      <c r="D596" t="s">
        <v>47</v>
      </c>
      <c r="E596">
        <f>_xlfn.XLOOKUP(Table1[[#This Row],[Location]],'Location analysis'!A:A,'Location analysis'!B:B)</f>
        <v>40.423690999999998</v>
      </c>
      <c r="F596">
        <f>_xlfn.XLOOKUP(Table1[[#This Row],[Location]],'Location analysis'!A:A,'Location analysis'!C:C)</f>
        <v>-74.380831999999998</v>
      </c>
      <c r="G596" t="s">
        <v>81</v>
      </c>
      <c r="H596" t="s">
        <v>43</v>
      </c>
      <c r="I596">
        <v>14661251334</v>
      </c>
      <c r="J596" t="s">
        <v>299</v>
      </c>
      <c r="K596" t="s">
        <v>51</v>
      </c>
      <c r="L596">
        <v>130</v>
      </c>
      <c r="M596">
        <v>2</v>
      </c>
      <c r="N596">
        <v>1</v>
      </c>
      <c r="O596">
        <v>130</v>
      </c>
      <c r="P596">
        <v>2</v>
      </c>
      <c r="Q596">
        <v>1</v>
      </c>
      <c r="R596">
        <v>2</v>
      </c>
      <c r="S596">
        <v>2</v>
      </c>
      <c r="T596" s="1">
        <v>44598</v>
      </c>
      <c r="U596" t="str">
        <f t="shared" si="45"/>
        <v>KitKat - Crisp Wafers</v>
      </c>
      <c r="V596" t="str">
        <f t="shared" si="46"/>
        <v>Food</v>
      </c>
      <c r="W596" t="s">
        <v>43</v>
      </c>
      <c r="X596" t="b">
        <f t="shared" si="48"/>
        <v>1</v>
      </c>
      <c r="Y596">
        <f t="shared" si="47"/>
        <v>2</v>
      </c>
      <c r="Z596" s="2">
        <f t="shared" si="49"/>
        <v>1.3333333333333333</v>
      </c>
      <c r="AA596" t="s">
        <v>82</v>
      </c>
      <c r="AB596" t="s">
        <v>83</v>
      </c>
      <c r="AD596" t="s">
        <v>54</v>
      </c>
      <c r="AE596" t="s">
        <v>300</v>
      </c>
      <c r="AF596">
        <v>2022</v>
      </c>
    </row>
    <row r="597" spans="1:32" x14ac:dyDescent="0.25">
      <c r="A597" t="s">
        <v>29</v>
      </c>
      <c r="B597" t="s">
        <v>30</v>
      </c>
      <c r="C597" t="s">
        <v>31</v>
      </c>
      <c r="D597" t="s">
        <v>32</v>
      </c>
      <c r="E597">
        <f>_xlfn.XLOOKUP(Table1[[#This Row],[Location]],'Location analysis'!A:A,'Location analysis'!B:B)</f>
        <v>40.423690999999998</v>
      </c>
      <c r="F597">
        <f>_xlfn.XLOOKUP(Table1[[#This Row],[Location]],'Location analysis'!A:A,'Location analysis'!C:C)</f>
        <v>-74.380831999999998</v>
      </c>
      <c r="G597" t="s">
        <v>174</v>
      </c>
      <c r="H597" t="s">
        <v>49</v>
      </c>
      <c r="I597">
        <v>14661331173</v>
      </c>
      <c r="J597" t="s">
        <v>299</v>
      </c>
      <c r="K597" t="s">
        <v>51</v>
      </c>
      <c r="L597">
        <v>144</v>
      </c>
      <c r="M597">
        <v>2.5</v>
      </c>
      <c r="N597">
        <v>1</v>
      </c>
      <c r="O597">
        <v>144</v>
      </c>
      <c r="P597">
        <v>2.5</v>
      </c>
      <c r="Q597">
        <v>1</v>
      </c>
      <c r="R597">
        <v>2.5</v>
      </c>
      <c r="S597">
        <v>2.5</v>
      </c>
      <c r="T597" s="1">
        <v>44598</v>
      </c>
      <c r="U597" t="str">
        <f t="shared" si="45"/>
        <v>Bai Antioxidant - Molokai Coconut</v>
      </c>
      <c r="V597" t="str">
        <f t="shared" si="46"/>
        <v>Non Carbonated</v>
      </c>
      <c r="W597" t="s">
        <v>49</v>
      </c>
      <c r="X597" t="b">
        <f t="shared" si="48"/>
        <v>1</v>
      </c>
      <c r="Y597">
        <f t="shared" si="47"/>
        <v>2.5</v>
      </c>
      <c r="Z597" s="2">
        <f t="shared" si="49"/>
        <v>1.6666666666666667</v>
      </c>
      <c r="AA597" t="s">
        <v>52</v>
      </c>
      <c r="AB597" t="s">
        <v>175</v>
      </c>
      <c r="AD597" t="s">
        <v>54</v>
      </c>
      <c r="AE597" t="s">
        <v>300</v>
      </c>
      <c r="AF597">
        <v>2022</v>
      </c>
    </row>
    <row r="598" spans="1:32" x14ac:dyDescent="0.25">
      <c r="A598" t="s">
        <v>29</v>
      </c>
      <c r="B598" t="s">
        <v>46</v>
      </c>
      <c r="C598" t="s">
        <v>31</v>
      </c>
      <c r="D598" t="s">
        <v>47</v>
      </c>
      <c r="E598">
        <f>_xlfn.XLOOKUP(Table1[[#This Row],[Location]],'Location analysis'!A:A,'Location analysis'!B:B)</f>
        <v>40.423690999999998</v>
      </c>
      <c r="F598">
        <f>_xlfn.XLOOKUP(Table1[[#This Row],[Location]],'Location analysis'!A:A,'Location analysis'!C:C)</f>
        <v>-74.380831999999998</v>
      </c>
      <c r="G598" t="s">
        <v>112</v>
      </c>
      <c r="H598" t="s">
        <v>43</v>
      </c>
      <c r="I598">
        <v>14661509975</v>
      </c>
      <c r="J598" t="s">
        <v>299</v>
      </c>
      <c r="K598" t="s">
        <v>36</v>
      </c>
      <c r="L598">
        <v>137</v>
      </c>
      <c r="M598">
        <v>2</v>
      </c>
      <c r="N598">
        <v>1</v>
      </c>
      <c r="O598">
        <v>137</v>
      </c>
      <c r="P598">
        <v>2</v>
      </c>
      <c r="Q598">
        <v>1</v>
      </c>
      <c r="R598">
        <v>2</v>
      </c>
      <c r="S598">
        <v>2</v>
      </c>
      <c r="T598" s="1">
        <v>44598</v>
      </c>
      <c r="U598" t="str">
        <f t="shared" si="45"/>
        <v>Robert Irvine's - Fit Crunch -  Chocolate Pea</v>
      </c>
      <c r="V598" t="str">
        <f t="shared" si="46"/>
        <v>Food</v>
      </c>
      <c r="W598" t="s">
        <v>43</v>
      </c>
      <c r="X598" t="b">
        <f t="shared" si="48"/>
        <v>1</v>
      </c>
      <c r="Y598">
        <f t="shared" si="47"/>
        <v>2</v>
      </c>
      <c r="Z598" s="2">
        <f t="shared" si="49"/>
        <v>1.3333333333333333</v>
      </c>
      <c r="AA598" t="s">
        <v>113</v>
      </c>
      <c r="AB598" t="s">
        <v>114</v>
      </c>
      <c r="AC598" t="s">
        <v>115</v>
      </c>
      <c r="AD598" t="s">
        <v>54</v>
      </c>
      <c r="AE598" t="s">
        <v>300</v>
      </c>
      <c r="AF598">
        <v>2022</v>
      </c>
    </row>
    <row r="599" spans="1:32" x14ac:dyDescent="0.25">
      <c r="A599" t="s">
        <v>29</v>
      </c>
      <c r="B599" t="s">
        <v>30</v>
      </c>
      <c r="C599" t="s">
        <v>31</v>
      </c>
      <c r="D599" t="s">
        <v>32</v>
      </c>
      <c r="E599">
        <f>_xlfn.XLOOKUP(Table1[[#This Row],[Location]],'Location analysis'!A:A,'Location analysis'!B:B)</f>
        <v>40.423690999999998</v>
      </c>
      <c r="F599">
        <f>_xlfn.XLOOKUP(Table1[[#This Row],[Location]],'Location analysis'!A:A,'Location analysis'!C:C)</f>
        <v>-74.380831999999998</v>
      </c>
      <c r="G599" t="s">
        <v>174</v>
      </c>
      <c r="H599" t="s">
        <v>49</v>
      </c>
      <c r="I599">
        <v>14661635421</v>
      </c>
      <c r="J599" t="s">
        <v>299</v>
      </c>
      <c r="K599" t="s">
        <v>36</v>
      </c>
      <c r="L599">
        <v>144</v>
      </c>
      <c r="M599">
        <v>2.5</v>
      </c>
      <c r="N599">
        <v>1</v>
      </c>
      <c r="O599">
        <v>144</v>
      </c>
      <c r="P599">
        <v>2.5</v>
      </c>
      <c r="Q599">
        <v>1</v>
      </c>
      <c r="R599">
        <v>2.5</v>
      </c>
      <c r="S599">
        <v>2.5</v>
      </c>
      <c r="T599" s="1">
        <v>44598</v>
      </c>
      <c r="U599" t="str">
        <f t="shared" si="45"/>
        <v>Bai Antioxidant - Molokai Coconut</v>
      </c>
      <c r="V599" t="str">
        <f t="shared" si="46"/>
        <v>Non Carbonated</v>
      </c>
      <c r="W599" t="s">
        <v>49</v>
      </c>
      <c r="X599" t="b">
        <f t="shared" si="48"/>
        <v>1</v>
      </c>
      <c r="Y599">
        <f t="shared" si="47"/>
        <v>2.5</v>
      </c>
      <c r="Z599" s="2">
        <f t="shared" si="49"/>
        <v>1.6666666666666667</v>
      </c>
      <c r="AA599" t="s">
        <v>52</v>
      </c>
      <c r="AB599" t="s">
        <v>175</v>
      </c>
      <c r="AD599" t="s">
        <v>54</v>
      </c>
      <c r="AE599" t="s">
        <v>300</v>
      </c>
      <c r="AF599">
        <v>2022</v>
      </c>
    </row>
    <row r="600" spans="1:32" x14ac:dyDescent="0.25">
      <c r="A600" t="s">
        <v>29</v>
      </c>
      <c r="B600" t="s">
        <v>46</v>
      </c>
      <c r="C600" t="s">
        <v>31</v>
      </c>
      <c r="D600" t="s">
        <v>47</v>
      </c>
      <c r="E600">
        <f>_xlfn.XLOOKUP(Table1[[#This Row],[Location]],'Location analysis'!A:A,'Location analysis'!B:B)</f>
        <v>40.423690999999998</v>
      </c>
      <c r="F600">
        <f>_xlfn.XLOOKUP(Table1[[#This Row],[Location]],'Location analysis'!A:A,'Location analysis'!C:C)</f>
        <v>-74.380831999999998</v>
      </c>
      <c r="G600" t="s">
        <v>156</v>
      </c>
      <c r="H600" t="s">
        <v>43</v>
      </c>
      <c r="I600">
        <v>14661773325</v>
      </c>
      <c r="J600" t="s">
        <v>299</v>
      </c>
      <c r="K600" t="s">
        <v>51</v>
      </c>
      <c r="L600">
        <v>111</v>
      </c>
      <c r="M600">
        <v>1.5</v>
      </c>
      <c r="N600">
        <v>1</v>
      </c>
      <c r="O600">
        <v>111</v>
      </c>
      <c r="P600">
        <v>1.5</v>
      </c>
      <c r="Q600">
        <v>1</v>
      </c>
      <c r="R600">
        <v>1.5</v>
      </c>
      <c r="S600">
        <v>1.5</v>
      </c>
      <c r="T600" s="1">
        <v>44598</v>
      </c>
      <c r="U600" t="str">
        <f t="shared" si="45"/>
        <v>Good Health Veggie Stix - Sea Salt</v>
      </c>
      <c r="V600" t="str">
        <f t="shared" si="46"/>
        <v>Food</v>
      </c>
      <c r="W600" t="s">
        <v>43</v>
      </c>
      <c r="X600" t="b">
        <f t="shared" si="48"/>
        <v>1</v>
      </c>
      <c r="Y600">
        <f t="shared" si="47"/>
        <v>1.5</v>
      </c>
      <c r="Z600" s="2">
        <f t="shared" si="49"/>
        <v>1</v>
      </c>
      <c r="AA600" t="s">
        <v>117</v>
      </c>
      <c r="AB600" t="s">
        <v>157</v>
      </c>
      <c r="AD600" t="s">
        <v>54</v>
      </c>
      <c r="AE600" t="s">
        <v>300</v>
      </c>
      <c r="AF600">
        <v>2022</v>
      </c>
    </row>
    <row r="601" spans="1:32" x14ac:dyDescent="0.25">
      <c r="A601" t="s">
        <v>29</v>
      </c>
      <c r="B601" t="s">
        <v>46</v>
      </c>
      <c r="C601" t="s">
        <v>31</v>
      </c>
      <c r="D601" t="s">
        <v>47</v>
      </c>
      <c r="E601">
        <f>_xlfn.XLOOKUP(Table1[[#This Row],[Location]],'Location analysis'!A:A,'Location analysis'!B:B)</f>
        <v>40.423690999999998</v>
      </c>
      <c r="F601">
        <f>_xlfn.XLOOKUP(Table1[[#This Row],[Location]],'Location analysis'!A:A,'Location analysis'!C:C)</f>
        <v>-74.380831999999998</v>
      </c>
      <c r="G601" t="s">
        <v>137</v>
      </c>
      <c r="H601" t="s">
        <v>97</v>
      </c>
      <c r="I601">
        <v>14661887265</v>
      </c>
      <c r="J601" t="s">
        <v>299</v>
      </c>
      <c r="K601" t="s">
        <v>51</v>
      </c>
      <c r="L601">
        <v>144</v>
      </c>
      <c r="M601">
        <v>1.5</v>
      </c>
      <c r="N601">
        <v>1</v>
      </c>
      <c r="O601">
        <v>144</v>
      </c>
      <c r="P601">
        <v>1.5</v>
      </c>
      <c r="Q601">
        <v>1</v>
      </c>
      <c r="R601">
        <v>1.5</v>
      </c>
      <c r="S601">
        <v>1.5</v>
      </c>
      <c r="T601" s="1">
        <v>44598</v>
      </c>
      <c r="U601" t="str">
        <f t="shared" si="45"/>
        <v>Poland Springs Water</v>
      </c>
      <c r="V601" t="str">
        <f t="shared" si="46"/>
        <v>Water</v>
      </c>
      <c r="W601" t="s">
        <v>97</v>
      </c>
      <c r="X601" t="b">
        <f t="shared" si="48"/>
        <v>1</v>
      </c>
      <c r="Y601">
        <f t="shared" si="47"/>
        <v>1.5</v>
      </c>
      <c r="Z601" s="2">
        <f t="shared" si="49"/>
        <v>1</v>
      </c>
      <c r="AA601" t="s">
        <v>137</v>
      </c>
      <c r="AD601" t="s">
        <v>54</v>
      </c>
      <c r="AE601" t="s">
        <v>300</v>
      </c>
      <c r="AF601">
        <v>2022</v>
      </c>
    </row>
    <row r="602" spans="1:32" x14ac:dyDescent="0.25">
      <c r="A602" t="s">
        <v>29</v>
      </c>
      <c r="B602" t="s">
        <v>46</v>
      </c>
      <c r="C602" t="s">
        <v>31</v>
      </c>
      <c r="D602" t="s">
        <v>47</v>
      </c>
      <c r="E602">
        <f>_xlfn.XLOOKUP(Table1[[#This Row],[Location]],'Location analysis'!A:A,'Location analysis'!B:B)</f>
        <v>40.423690999999998</v>
      </c>
      <c r="F602">
        <f>_xlfn.XLOOKUP(Table1[[#This Row],[Location]],'Location analysis'!A:A,'Location analysis'!C:C)</f>
        <v>-74.380831999999998</v>
      </c>
      <c r="G602" t="s">
        <v>145</v>
      </c>
      <c r="H602" t="s">
        <v>49</v>
      </c>
      <c r="I602">
        <v>14662128280</v>
      </c>
      <c r="J602" t="s">
        <v>299</v>
      </c>
      <c r="K602" t="s">
        <v>51</v>
      </c>
      <c r="L602">
        <v>148</v>
      </c>
      <c r="M602">
        <v>2.5</v>
      </c>
      <c r="N602">
        <v>1</v>
      </c>
      <c r="O602">
        <v>148</v>
      </c>
      <c r="P602">
        <v>2.5</v>
      </c>
      <c r="Q602">
        <v>1</v>
      </c>
      <c r="R602">
        <v>2.5</v>
      </c>
      <c r="S602">
        <v>2.5</v>
      </c>
      <c r="T602" s="1">
        <v>44598</v>
      </c>
      <c r="U602" t="str">
        <f t="shared" si="45"/>
        <v>Zevia Zero Calorie Energy - Mango Ginger</v>
      </c>
      <c r="V602" t="str">
        <f t="shared" si="46"/>
        <v>Non Carbonated</v>
      </c>
      <c r="W602" t="s">
        <v>49</v>
      </c>
      <c r="X602" t="b">
        <f t="shared" si="48"/>
        <v>1</v>
      </c>
      <c r="Y602">
        <f t="shared" si="47"/>
        <v>2.5</v>
      </c>
      <c r="Z602" s="2">
        <f t="shared" si="49"/>
        <v>1.6666666666666667</v>
      </c>
      <c r="AA602" t="s">
        <v>146</v>
      </c>
      <c r="AB602" t="s">
        <v>147</v>
      </c>
      <c r="AD602" t="s">
        <v>54</v>
      </c>
      <c r="AE602" t="s">
        <v>300</v>
      </c>
      <c r="AF602">
        <v>2022</v>
      </c>
    </row>
    <row r="603" spans="1:32" x14ac:dyDescent="0.25">
      <c r="A603" t="s">
        <v>29</v>
      </c>
      <c r="B603" t="s">
        <v>46</v>
      </c>
      <c r="C603" t="s">
        <v>31</v>
      </c>
      <c r="D603" t="s">
        <v>47</v>
      </c>
      <c r="E603">
        <f>_xlfn.XLOOKUP(Table1[[#This Row],[Location]],'Location analysis'!A:A,'Location analysis'!B:B)</f>
        <v>40.423690999999998</v>
      </c>
      <c r="F603">
        <f>_xlfn.XLOOKUP(Table1[[#This Row],[Location]],'Location analysis'!A:A,'Location analysis'!C:C)</f>
        <v>-74.380831999999998</v>
      </c>
      <c r="G603" t="s">
        <v>137</v>
      </c>
      <c r="H603" t="s">
        <v>97</v>
      </c>
      <c r="I603">
        <v>14662687802</v>
      </c>
      <c r="J603" t="s">
        <v>301</v>
      </c>
      <c r="K603" t="s">
        <v>36</v>
      </c>
      <c r="L603">
        <v>144</v>
      </c>
      <c r="M603">
        <v>1.5</v>
      </c>
      <c r="N603">
        <v>2</v>
      </c>
      <c r="O603">
        <v>144</v>
      </c>
      <c r="P603">
        <v>1.5</v>
      </c>
      <c r="Q603">
        <v>2</v>
      </c>
      <c r="R603">
        <v>3</v>
      </c>
      <c r="S603">
        <v>3</v>
      </c>
      <c r="T603" s="1">
        <v>44598</v>
      </c>
      <c r="U603" t="str">
        <f t="shared" si="45"/>
        <v>Poland Springs Water</v>
      </c>
      <c r="V603" t="str">
        <f t="shared" si="46"/>
        <v>Water</v>
      </c>
      <c r="W603" t="s">
        <v>97</v>
      </c>
      <c r="X603" t="b">
        <f t="shared" si="48"/>
        <v>1</v>
      </c>
      <c r="Y603">
        <f t="shared" si="47"/>
        <v>1.5</v>
      </c>
      <c r="Z603" s="2">
        <f t="shared" si="49"/>
        <v>1</v>
      </c>
      <c r="AA603" t="s">
        <v>137</v>
      </c>
      <c r="AD603" t="s">
        <v>60</v>
      </c>
      <c r="AE603" t="s">
        <v>302</v>
      </c>
      <c r="AF603">
        <v>2022</v>
      </c>
    </row>
    <row r="604" spans="1:32" x14ac:dyDescent="0.25">
      <c r="A604" t="s">
        <v>29</v>
      </c>
      <c r="B604" t="s">
        <v>46</v>
      </c>
      <c r="C604" t="s">
        <v>31</v>
      </c>
      <c r="D604" t="s">
        <v>47</v>
      </c>
      <c r="E604">
        <f>_xlfn.XLOOKUP(Table1[[#This Row],[Location]],'Location analysis'!A:A,'Location analysis'!B:B)</f>
        <v>40.423690999999998</v>
      </c>
      <c r="F604">
        <f>_xlfn.XLOOKUP(Table1[[#This Row],[Location]],'Location analysis'!A:A,'Location analysis'!C:C)</f>
        <v>-74.380831999999998</v>
      </c>
      <c r="G604" t="s">
        <v>137</v>
      </c>
      <c r="H604" t="s">
        <v>97</v>
      </c>
      <c r="I604">
        <v>14662688836</v>
      </c>
      <c r="J604" t="s">
        <v>301</v>
      </c>
      <c r="K604" t="s">
        <v>51</v>
      </c>
      <c r="L604">
        <v>144</v>
      </c>
      <c r="M604">
        <v>1.5</v>
      </c>
      <c r="N604">
        <v>1</v>
      </c>
      <c r="O604">
        <v>144</v>
      </c>
      <c r="P604">
        <v>1.5</v>
      </c>
      <c r="Q604">
        <v>1</v>
      </c>
      <c r="R604">
        <v>1.5</v>
      </c>
      <c r="S604">
        <v>1.5</v>
      </c>
      <c r="T604" s="1">
        <v>44598</v>
      </c>
      <c r="U604" t="str">
        <f t="shared" si="45"/>
        <v>Poland Springs Water</v>
      </c>
      <c r="V604" t="str">
        <f t="shared" si="46"/>
        <v>Water</v>
      </c>
      <c r="W604" t="s">
        <v>97</v>
      </c>
      <c r="X604" t="b">
        <f t="shared" si="48"/>
        <v>1</v>
      </c>
      <c r="Y604">
        <f t="shared" si="47"/>
        <v>1.5</v>
      </c>
      <c r="Z604" s="2">
        <f t="shared" si="49"/>
        <v>1</v>
      </c>
      <c r="AA604" t="s">
        <v>137</v>
      </c>
      <c r="AD604" t="s">
        <v>60</v>
      </c>
      <c r="AE604" t="s">
        <v>302</v>
      </c>
      <c r="AF604">
        <v>2022</v>
      </c>
    </row>
    <row r="605" spans="1:32" x14ac:dyDescent="0.25">
      <c r="A605" t="s">
        <v>29</v>
      </c>
      <c r="B605" t="s">
        <v>62</v>
      </c>
      <c r="C605" t="s">
        <v>63</v>
      </c>
      <c r="D605" t="s">
        <v>64</v>
      </c>
      <c r="E605">
        <f>_xlfn.XLOOKUP(Table1[[#This Row],[Location]],'Location analysis'!A:A,'Location analysis'!B:B)</f>
        <v>40.091900000000003</v>
      </c>
      <c r="F605">
        <f>_xlfn.XLOOKUP(Table1[[#This Row],[Location]],'Location analysis'!A:A,'Location analysis'!C:C)</f>
        <v>-74.358699999999999</v>
      </c>
      <c r="G605" t="s">
        <v>197</v>
      </c>
      <c r="H605" t="s">
        <v>43</v>
      </c>
      <c r="I605">
        <v>14663320332</v>
      </c>
      <c r="J605" t="s">
        <v>301</v>
      </c>
      <c r="K605" t="s">
        <v>36</v>
      </c>
      <c r="L605">
        <v>111</v>
      </c>
      <c r="M605">
        <v>1.5</v>
      </c>
      <c r="N605">
        <v>1</v>
      </c>
      <c r="O605">
        <v>111</v>
      </c>
      <c r="P605">
        <v>1.5</v>
      </c>
      <c r="Q605">
        <v>1</v>
      </c>
      <c r="R605">
        <v>1.5</v>
      </c>
      <c r="S605">
        <v>1.5</v>
      </c>
      <c r="T605" s="1">
        <v>44599</v>
      </c>
      <c r="U605" t="str">
        <f t="shared" si="45"/>
        <v>Miss Vickie's Potato Chip - Smokehouse BBQ</v>
      </c>
      <c r="V605" t="str">
        <f t="shared" si="46"/>
        <v>Food</v>
      </c>
      <c r="W605" t="s">
        <v>43</v>
      </c>
      <c r="X605" t="b">
        <f t="shared" si="48"/>
        <v>1</v>
      </c>
      <c r="Y605">
        <f t="shared" si="47"/>
        <v>1.5</v>
      </c>
      <c r="Z605" s="2">
        <f t="shared" si="49"/>
        <v>1</v>
      </c>
      <c r="AA605" t="s">
        <v>58</v>
      </c>
      <c r="AB605" t="s">
        <v>198</v>
      </c>
      <c r="AD605" t="s">
        <v>60</v>
      </c>
      <c r="AE605" t="s">
        <v>302</v>
      </c>
      <c r="AF605">
        <v>2022</v>
      </c>
    </row>
    <row r="606" spans="1:32" x14ac:dyDescent="0.25">
      <c r="A606" t="s">
        <v>29</v>
      </c>
      <c r="B606" t="s">
        <v>30</v>
      </c>
      <c r="C606" t="s">
        <v>31</v>
      </c>
      <c r="D606" t="s">
        <v>32</v>
      </c>
      <c r="E606">
        <f>_xlfn.XLOOKUP(Table1[[#This Row],[Location]],'Location analysis'!A:A,'Location analysis'!B:B)</f>
        <v>40.423690999999998</v>
      </c>
      <c r="F606">
        <f>_xlfn.XLOOKUP(Table1[[#This Row],[Location]],'Location analysis'!A:A,'Location analysis'!C:C)</f>
        <v>-74.380831999999998</v>
      </c>
      <c r="G606" t="s">
        <v>216</v>
      </c>
      <c r="H606" t="s">
        <v>34</v>
      </c>
      <c r="I606">
        <v>14663498695</v>
      </c>
      <c r="J606" t="s">
        <v>301</v>
      </c>
      <c r="K606" t="s">
        <v>36</v>
      </c>
      <c r="L606">
        <v>140</v>
      </c>
      <c r="M606">
        <v>1.5</v>
      </c>
      <c r="N606">
        <v>1</v>
      </c>
      <c r="O606">
        <v>140</v>
      </c>
      <c r="P606">
        <v>1.5</v>
      </c>
      <c r="Q606">
        <v>1</v>
      </c>
      <c r="R606">
        <v>1.5</v>
      </c>
      <c r="S606">
        <v>1.5</v>
      </c>
      <c r="T606" s="1">
        <v>44599</v>
      </c>
      <c r="U606" t="str">
        <f t="shared" si="45"/>
        <v>Bubly - Cherry</v>
      </c>
      <c r="V606" t="str">
        <f t="shared" si="46"/>
        <v>Carbonated</v>
      </c>
      <c r="W606" t="s">
        <v>34</v>
      </c>
      <c r="X606" t="b">
        <f t="shared" si="48"/>
        <v>1</v>
      </c>
      <c r="Y606">
        <f t="shared" si="47"/>
        <v>1.5</v>
      </c>
      <c r="Z606" s="2">
        <f t="shared" si="49"/>
        <v>1</v>
      </c>
      <c r="AA606" t="s">
        <v>135</v>
      </c>
      <c r="AB606" t="s">
        <v>217</v>
      </c>
      <c r="AD606" t="s">
        <v>60</v>
      </c>
      <c r="AE606" t="s">
        <v>302</v>
      </c>
      <c r="AF606">
        <v>2022</v>
      </c>
    </row>
    <row r="607" spans="1:32" x14ac:dyDescent="0.25">
      <c r="A607" t="s">
        <v>29</v>
      </c>
      <c r="B607" t="s">
        <v>62</v>
      </c>
      <c r="C607" t="s">
        <v>63</v>
      </c>
      <c r="D607" t="s">
        <v>64</v>
      </c>
      <c r="E607">
        <f>_xlfn.XLOOKUP(Table1[[#This Row],[Location]],'Location analysis'!A:A,'Location analysis'!B:B)</f>
        <v>40.091900000000003</v>
      </c>
      <c r="F607">
        <f>_xlfn.XLOOKUP(Table1[[#This Row],[Location]],'Location analysis'!A:A,'Location analysis'!C:C)</f>
        <v>-74.358699999999999</v>
      </c>
      <c r="G607" t="s">
        <v>197</v>
      </c>
      <c r="H607" t="s">
        <v>43</v>
      </c>
      <c r="I607">
        <v>14663673381</v>
      </c>
      <c r="J607" t="s">
        <v>301</v>
      </c>
      <c r="K607" t="s">
        <v>51</v>
      </c>
      <c r="L607">
        <v>111</v>
      </c>
      <c r="M607">
        <v>1.5</v>
      </c>
      <c r="N607">
        <v>1</v>
      </c>
      <c r="O607">
        <v>111</v>
      </c>
      <c r="P607">
        <v>1.5</v>
      </c>
      <c r="Q607">
        <v>1</v>
      </c>
      <c r="R607">
        <v>1.5</v>
      </c>
      <c r="S607">
        <v>1.5</v>
      </c>
      <c r="T607" s="1">
        <v>44599</v>
      </c>
      <c r="U607" t="str">
        <f t="shared" si="45"/>
        <v>Miss Vickie's Potato Chip - Smokehouse BBQ</v>
      </c>
      <c r="V607" t="str">
        <f t="shared" si="46"/>
        <v>Food</v>
      </c>
      <c r="W607" t="s">
        <v>43</v>
      </c>
      <c r="X607" t="b">
        <f t="shared" si="48"/>
        <v>1</v>
      </c>
      <c r="Y607">
        <f t="shared" si="47"/>
        <v>1.5</v>
      </c>
      <c r="Z607" s="2">
        <f t="shared" si="49"/>
        <v>1</v>
      </c>
      <c r="AA607" t="s">
        <v>58</v>
      </c>
      <c r="AB607" t="s">
        <v>198</v>
      </c>
      <c r="AD607" t="s">
        <v>60</v>
      </c>
      <c r="AE607" t="s">
        <v>302</v>
      </c>
      <c r="AF607">
        <v>2022</v>
      </c>
    </row>
    <row r="608" spans="1:32" x14ac:dyDescent="0.25">
      <c r="A608" t="s">
        <v>29</v>
      </c>
      <c r="B608" t="s">
        <v>62</v>
      </c>
      <c r="C608" t="s">
        <v>63</v>
      </c>
      <c r="D608" t="s">
        <v>64</v>
      </c>
      <c r="E608">
        <f>_xlfn.XLOOKUP(Table1[[#This Row],[Location]],'Location analysis'!A:A,'Location analysis'!B:B)</f>
        <v>40.091900000000003</v>
      </c>
      <c r="F608">
        <f>_xlfn.XLOOKUP(Table1[[#This Row],[Location]],'Location analysis'!A:A,'Location analysis'!C:C)</f>
        <v>-74.358699999999999</v>
      </c>
      <c r="G608" t="s">
        <v>237</v>
      </c>
      <c r="H608" t="s">
        <v>34</v>
      </c>
      <c r="I608">
        <v>14663839806</v>
      </c>
      <c r="J608" t="s">
        <v>301</v>
      </c>
      <c r="K608" t="s">
        <v>36</v>
      </c>
      <c r="L608">
        <v>135</v>
      </c>
      <c r="M608">
        <v>2</v>
      </c>
      <c r="N608">
        <v>1</v>
      </c>
      <c r="O608">
        <v>135</v>
      </c>
      <c r="P608">
        <v>2</v>
      </c>
      <c r="Q608">
        <v>1</v>
      </c>
      <c r="R608">
        <v>2</v>
      </c>
      <c r="S608">
        <v>2</v>
      </c>
      <c r="T608" s="1">
        <v>44599</v>
      </c>
      <c r="U608" t="str">
        <f t="shared" si="45"/>
        <v>Keto Krisp - Almond Butter</v>
      </c>
      <c r="V608" t="str">
        <f t="shared" si="46"/>
        <v>Carbonated</v>
      </c>
      <c r="W608" t="s">
        <v>34</v>
      </c>
      <c r="X608" t="b">
        <f t="shared" si="48"/>
        <v>1</v>
      </c>
      <c r="Y608">
        <f t="shared" si="47"/>
        <v>2</v>
      </c>
      <c r="Z608" s="2">
        <f t="shared" si="49"/>
        <v>1.3333333333333333</v>
      </c>
      <c r="AA608" t="s">
        <v>165</v>
      </c>
      <c r="AB608" t="s">
        <v>238</v>
      </c>
      <c r="AD608" t="s">
        <v>60</v>
      </c>
      <c r="AE608" t="s">
        <v>302</v>
      </c>
      <c r="AF608">
        <v>2022</v>
      </c>
    </row>
    <row r="609" spans="1:32" x14ac:dyDescent="0.25">
      <c r="A609" t="s">
        <v>29</v>
      </c>
      <c r="B609" t="s">
        <v>62</v>
      </c>
      <c r="C609" t="s">
        <v>63</v>
      </c>
      <c r="D609" t="s">
        <v>64</v>
      </c>
      <c r="E609">
        <f>_xlfn.XLOOKUP(Table1[[#This Row],[Location]],'Location analysis'!A:A,'Location analysis'!B:B)</f>
        <v>40.091900000000003</v>
      </c>
      <c r="F609">
        <f>_xlfn.XLOOKUP(Table1[[#This Row],[Location]],'Location analysis'!A:A,'Location analysis'!C:C)</f>
        <v>-74.358699999999999</v>
      </c>
      <c r="G609" t="s">
        <v>269</v>
      </c>
      <c r="H609" t="s">
        <v>43</v>
      </c>
      <c r="I609">
        <v>14665320687</v>
      </c>
      <c r="J609" t="s">
        <v>301</v>
      </c>
      <c r="K609" t="s">
        <v>36</v>
      </c>
      <c r="L609">
        <v>137</v>
      </c>
      <c r="M609">
        <v>2</v>
      </c>
      <c r="N609">
        <v>1</v>
      </c>
      <c r="O609">
        <v>137</v>
      </c>
      <c r="P609">
        <v>2</v>
      </c>
      <c r="Q609">
        <v>1</v>
      </c>
      <c r="R609">
        <v>2</v>
      </c>
      <c r="S609">
        <v>2</v>
      </c>
      <c r="T609" s="1">
        <v>44599</v>
      </c>
      <c r="U609" t="str">
        <f t="shared" si="45"/>
        <v>NuGo Dark Chocolate - Choc Chip</v>
      </c>
      <c r="V609" t="str">
        <f t="shared" si="46"/>
        <v>Food</v>
      </c>
      <c r="W609" t="s">
        <v>43</v>
      </c>
      <c r="X609" t="b">
        <f t="shared" si="48"/>
        <v>1</v>
      </c>
      <c r="Y609">
        <f t="shared" si="47"/>
        <v>2</v>
      </c>
      <c r="Z609" s="2">
        <f t="shared" si="49"/>
        <v>1.3333333333333333</v>
      </c>
      <c r="AA609" t="s">
        <v>270</v>
      </c>
      <c r="AB609" t="s">
        <v>271</v>
      </c>
      <c r="AD609" t="s">
        <v>60</v>
      </c>
      <c r="AE609" t="s">
        <v>302</v>
      </c>
      <c r="AF609">
        <v>2022</v>
      </c>
    </row>
    <row r="610" spans="1:32" x14ac:dyDescent="0.25">
      <c r="A610" t="s">
        <v>29</v>
      </c>
      <c r="B610" t="s">
        <v>67</v>
      </c>
      <c r="C610" t="s">
        <v>68</v>
      </c>
      <c r="D610" t="s">
        <v>69</v>
      </c>
      <c r="E610">
        <f>_xlfn.XLOOKUP(Table1[[#This Row],[Location]],'Location analysis'!A:A,'Location analysis'!B:B)</f>
        <v>40.435699999999997</v>
      </c>
      <c r="F610">
        <f>_xlfn.XLOOKUP(Table1[[#This Row],[Location]],'Location analysis'!A:A,'Location analysis'!C:C)</f>
        <v>-74.125200000000007</v>
      </c>
      <c r="G610" t="s">
        <v>275</v>
      </c>
      <c r="H610" t="s">
        <v>43</v>
      </c>
      <c r="I610">
        <v>14665346142</v>
      </c>
      <c r="J610" t="s">
        <v>301</v>
      </c>
      <c r="K610" t="s">
        <v>36</v>
      </c>
      <c r="L610">
        <v>120</v>
      </c>
      <c r="M610">
        <v>1.5</v>
      </c>
      <c r="N610">
        <v>1</v>
      </c>
      <c r="O610">
        <v>120</v>
      </c>
      <c r="P610">
        <v>1.5</v>
      </c>
      <c r="Q610">
        <v>1</v>
      </c>
      <c r="R610">
        <v>1.5</v>
      </c>
      <c r="S610">
        <v>3</v>
      </c>
      <c r="T610" s="1">
        <v>44599</v>
      </c>
      <c r="U610" t="str">
        <f t="shared" si="45"/>
        <v>Cheetos Flaming Hot Limon Crunchy</v>
      </c>
      <c r="V610" t="str">
        <f t="shared" si="46"/>
        <v>Food</v>
      </c>
      <c r="W610" t="s">
        <v>43</v>
      </c>
      <c r="X610" t="b">
        <f t="shared" si="48"/>
        <v>1</v>
      </c>
      <c r="Y610">
        <f t="shared" si="47"/>
        <v>1.5</v>
      </c>
      <c r="Z610" s="2">
        <f t="shared" si="49"/>
        <v>1</v>
      </c>
      <c r="AA610" t="s">
        <v>275</v>
      </c>
      <c r="AD610" t="s">
        <v>60</v>
      </c>
      <c r="AE610" t="s">
        <v>302</v>
      </c>
      <c r="AF610">
        <v>2022</v>
      </c>
    </row>
    <row r="611" spans="1:32" x14ac:dyDescent="0.25">
      <c r="A611" t="s">
        <v>29</v>
      </c>
      <c r="B611" t="s">
        <v>67</v>
      </c>
      <c r="C611" t="s">
        <v>68</v>
      </c>
      <c r="D611" t="s">
        <v>69</v>
      </c>
      <c r="E611">
        <f>_xlfn.XLOOKUP(Table1[[#This Row],[Location]],'Location analysis'!A:A,'Location analysis'!B:B)</f>
        <v>40.435699999999997</v>
      </c>
      <c r="F611">
        <f>_xlfn.XLOOKUP(Table1[[#This Row],[Location]],'Location analysis'!A:A,'Location analysis'!C:C)</f>
        <v>-74.125200000000007</v>
      </c>
      <c r="G611" t="s">
        <v>77</v>
      </c>
      <c r="H611" t="s">
        <v>43</v>
      </c>
      <c r="I611">
        <v>14665346142</v>
      </c>
      <c r="J611" t="s">
        <v>301</v>
      </c>
      <c r="K611" t="s">
        <v>36</v>
      </c>
      <c r="L611">
        <v>111</v>
      </c>
      <c r="M611">
        <v>1.5</v>
      </c>
      <c r="N611">
        <v>1</v>
      </c>
      <c r="O611">
        <v>111</v>
      </c>
      <c r="P611">
        <v>1.5</v>
      </c>
      <c r="Q611">
        <v>1</v>
      </c>
      <c r="R611">
        <v>1.5</v>
      </c>
      <c r="S611">
        <v>3</v>
      </c>
      <c r="T611" s="1">
        <v>44599</v>
      </c>
      <c r="U611" t="str">
        <f t="shared" si="45"/>
        <v>Skinny Pop Popcorn</v>
      </c>
      <c r="V611" t="str">
        <f t="shared" si="46"/>
        <v>Food</v>
      </c>
      <c r="W611" t="s">
        <v>43</v>
      </c>
      <c r="X611" t="b">
        <f t="shared" si="48"/>
        <v>1</v>
      </c>
      <c r="Y611">
        <f t="shared" si="47"/>
        <v>1.5</v>
      </c>
      <c r="Z611" s="2">
        <f t="shared" si="49"/>
        <v>1</v>
      </c>
      <c r="AA611" t="s">
        <v>77</v>
      </c>
      <c r="AD611" t="s">
        <v>60</v>
      </c>
      <c r="AE611" t="s">
        <v>302</v>
      </c>
      <c r="AF611">
        <v>2022</v>
      </c>
    </row>
    <row r="612" spans="1:32" x14ac:dyDescent="0.25">
      <c r="A612" t="s">
        <v>29</v>
      </c>
      <c r="B612" t="s">
        <v>67</v>
      </c>
      <c r="C612" t="s">
        <v>68</v>
      </c>
      <c r="D612" t="s">
        <v>69</v>
      </c>
      <c r="E612">
        <f>_xlfn.XLOOKUP(Table1[[#This Row],[Location]],'Location analysis'!A:A,'Location analysis'!B:B)</f>
        <v>40.435699999999997</v>
      </c>
      <c r="F612">
        <f>_xlfn.XLOOKUP(Table1[[#This Row],[Location]],'Location analysis'!A:A,'Location analysis'!C:C)</f>
        <v>-74.125200000000007</v>
      </c>
      <c r="G612" t="s">
        <v>290</v>
      </c>
      <c r="H612" t="s">
        <v>43</v>
      </c>
      <c r="I612">
        <v>14665556811</v>
      </c>
      <c r="J612" t="s">
        <v>301</v>
      </c>
      <c r="K612" t="s">
        <v>36</v>
      </c>
      <c r="L612">
        <v>110</v>
      </c>
      <c r="M612">
        <v>1.5</v>
      </c>
      <c r="N612">
        <v>1</v>
      </c>
      <c r="O612">
        <v>110</v>
      </c>
      <c r="P612">
        <v>1.5</v>
      </c>
      <c r="Q612">
        <v>1</v>
      </c>
      <c r="R612">
        <v>1.5</v>
      </c>
      <c r="S612">
        <v>1.5</v>
      </c>
      <c r="T612" s="1">
        <v>44599</v>
      </c>
      <c r="U612" t="str">
        <f t="shared" si="45"/>
        <v>Doritos Famin Hot Nacho</v>
      </c>
      <c r="V612" t="str">
        <f t="shared" si="46"/>
        <v>Food</v>
      </c>
      <c r="W612" t="s">
        <v>43</v>
      </c>
      <c r="X612" t="b">
        <f t="shared" si="48"/>
        <v>1</v>
      </c>
      <c r="Y612">
        <f t="shared" si="47"/>
        <v>1.5</v>
      </c>
      <c r="Z612" s="2">
        <f t="shared" si="49"/>
        <v>1</v>
      </c>
      <c r="AA612" t="s">
        <v>290</v>
      </c>
      <c r="AD612" t="s">
        <v>60</v>
      </c>
      <c r="AE612" t="s">
        <v>302</v>
      </c>
      <c r="AF612">
        <v>2022</v>
      </c>
    </row>
    <row r="613" spans="1:32" x14ac:dyDescent="0.25">
      <c r="A613" t="s">
        <v>29</v>
      </c>
      <c r="B613" t="s">
        <v>30</v>
      </c>
      <c r="C613" t="s">
        <v>31</v>
      </c>
      <c r="D613" t="s">
        <v>32</v>
      </c>
      <c r="E613">
        <f>_xlfn.XLOOKUP(Table1[[#This Row],[Location]],'Location analysis'!A:A,'Location analysis'!B:B)</f>
        <v>40.423690999999998</v>
      </c>
      <c r="F613">
        <f>_xlfn.XLOOKUP(Table1[[#This Row],[Location]],'Location analysis'!A:A,'Location analysis'!C:C)</f>
        <v>-74.380831999999998</v>
      </c>
      <c r="G613" t="s">
        <v>185</v>
      </c>
      <c r="H613" t="s">
        <v>34</v>
      </c>
      <c r="I613">
        <v>14666055106</v>
      </c>
      <c r="J613" t="s">
        <v>301</v>
      </c>
      <c r="K613" t="s">
        <v>51</v>
      </c>
      <c r="L613">
        <v>148</v>
      </c>
      <c r="M613">
        <v>3.5</v>
      </c>
      <c r="N613">
        <v>1</v>
      </c>
      <c r="O613">
        <v>148</v>
      </c>
      <c r="P613">
        <v>3.5</v>
      </c>
      <c r="Q613">
        <v>1</v>
      </c>
      <c r="R613">
        <v>3.5</v>
      </c>
      <c r="S613">
        <v>3.5</v>
      </c>
      <c r="T613" s="1">
        <v>44599</v>
      </c>
      <c r="U613" t="str">
        <f t="shared" si="45"/>
        <v>Red Bull - Original</v>
      </c>
      <c r="V613" t="str">
        <f t="shared" si="46"/>
        <v>Carbonated</v>
      </c>
      <c r="W613" t="s">
        <v>34</v>
      </c>
      <c r="X613" t="b">
        <f t="shared" si="48"/>
        <v>1</v>
      </c>
      <c r="Y613">
        <f t="shared" si="47"/>
        <v>3.5</v>
      </c>
      <c r="Z613" s="2">
        <f t="shared" si="49"/>
        <v>2.3333333333333335</v>
      </c>
      <c r="AA613" t="s">
        <v>37</v>
      </c>
      <c r="AB613" t="s">
        <v>150</v>
      </c>
      <c r="AD613" t="s">
        <v>60</v>
      </c>
      <c r="AE613" t="s">
        <v>302</v>
      </c>
      <c r="AF613">
        <v>2022</v>
      </c>
    </row>
    <row r="614" spans="1:32" x14ac:dyDescent="0.25">
      <c r="A614" t="s">
        <v>29</v>
      </c>
      <c r="B614" t="s">
        <v>30</v>
      </c>
      <c r="C614" t="s">
        <v>31</v>
      </c>
      <c r="D614" t="s">
        <v>32</v>
      </c>
      <c r="E614">
        <f>_xlfn.XLOOKUP(Table1[[#This Row],[Location]],'Location analysis'!A:A,'Location analysis'!B:B)</f>
        <v>40.423690999999998</v>
      </c>
      <c r="F614">
        <f>_xlfn.XLOOKUP(Table1[[#This Row],[Location]],'Location analysis'!A:A,'Location analysis'!C:C)</f>
        <v>-74.380831999999998</v>
      </c>
      <c r="G614" t="s">
        <v>185</v>
      </c>
      <c r="H614" t="s">
        <v>34</v>
      </c>
      <c r="I614">
        <v>14666062656</v>
      </c>
      <c r="J614" t="s">
        <v>301</v>
      </c>
      <c r="K614" t="s">
        <v>51</v>
      </c>
      <c r="L614">
        <v>148</v>
      </c>
      <c r="M614">
        <v>3.5</v>
      </c>
      <c r="N614">
        <v>1</v>
      </c>
      <c r="O614">
        <v>148</v>
      </c>
      <c r="P614">
        <v>3.5</v>
      </c>
      <c r="Q614">
        <v>1</v>
      </c>
      <c r="R614">
        <v>3.5</v>
      </c>
      <c r="S614">
        <v>3.5</v>
      </c>
      <c r="T614" s="1">
        <v>44599</v>
      </c>
      <c r="U614" t="str">
        <f t="shared" si="45"/>
        <v>Red Bull - Original</v>
      </c>
      <c r="V614" t="str">
        <f t="shared" si="46"/>
        <v>Carbonated</v>
      </c>
      <c r="W614" t="s">
        <v>34</v>
      </c>
      <c r="X614" t="b">
        <f t="shared" si="48"/>
        <v>1</v>
      </c>
      <c r="Y614">
        <f t="shared" si="47"/>
        <v>3.5</v>
      </c>
      <c r="Z614" s="2">
        <f t="shared" si="49"/>
        <v>2.3333333333333335</v>
      </c>
      <c r="AA614" t="s">
        <v>37</v>
      </c>
      <c r="AB614" t="s">
        <v>150</v>
      </c>
      <c r="AD614" t="s">
        <v>60</v>
      </c>
      <c r="AE614" t="s">
        <v>302</v>
      </c>
      <c r="AF614">
        <v>2022</v>
      </c>
    </row>
    <row r="615" spans="1:32" x14ac:dyDescent="0.25">
      <c r="A615" t="s">
        <v>29</v>
      </c>
      <c r="B615" t="s">
        <v>30</v>
      </c>
      <c r="C615" t="s">
        <v>31</v>
      </c>
      <c r="D615" t="s">
        <v>32</v>
      </c>
      <c r="E615">
        <f>_xlfn.XLOOKUP(Table1[[#This Row],[Location]],'Location analysis'!A:A,'Location analysis'!B:B)</f>
        <v>40.423690999999998</v>
      </c>
      <c r="F615">
        <f>_xlfn.XLOOKUP(Table1[[#This Row],[Location]],'Location analysis'!A:A,'Location analysis'!C:C)</f>
        <v>-74.380831999999998</v>
      </c>
      <c r="G615" t="s">
        <v>143</v>
      </c>
      <c r="H615" t="s">
        <v>49</v>
      </c>
      <c r="I615">
        <v>14666127240</v>
      </c>
      <c r="J615" t="s">
        <v>301</v>
      </c>
      <c r="K615" t="s">
        <v>51</v>
      </c>
      <c r="L615">
        <v>145</v>
      </c>
      <c r="M615">
        <v>2.5</v>
      </c>
      <c r="N615">
        <v>1</v>
      </c>
      <c r="O615">
        <v>145</v>
      </c>
      <c r="P615">
        <v>2.5</v>
      </c>
      <c r="Q615">
        <v>1</v>
      </c>
      <c r="R615">
        <v>2.5</v>
      </c>
      <c r="S615">
        <v>2.5</v>
      </c>
      <c r="T615" s="1">
        <v>44599</v>
      </c>
      <c r="U615" t="str">
        <f t="shared" si="45"/>
        <v>Snapple Diet Tea - Raspberry</v>
      </c>
      <c r="V615" t="str">
        <f t="shared" si="46"/>
        <v>Non Carbonated</v>
      </c>
      <c r="W615" t="s">
        <v>49</v>
      </c>
      <c r="X615" t="b">
        <f t="shared" si="48"/>
        <v>1</v>
      </c>
      <c r="Y615">
        <f t="shared" si="47"/>
        <v>2.5</v>
      </c>
      <c r="Z615" s="2">
        <f t="shared" si="49"/>
        <v>1.6666666666666667</v>
      </c>
      <c r="AA615" t="s">
        <v>75</v>
      </c>
      <c r="AB615" t="s">
        <v>144</v>
      </c>
      <c r="AD615" t="s">
        <v>60</v>
      </c>
      <c r="AE615" t="s">
        <v>302</v>
      </c>
      <c r="AF615">
        <v>2022</v>
      </c>
    </row>
    <row r="616" spans="1:32" x14ac:dyDescent="0.25">
      <c r="A616" t="s">
        <v>29</v>
      </c>
      <c r="B616" t="s">
        <v>67</v>
      </c>
      <c r="C616" t="s">
        <v>68</v>
      </c>
      <c r="D616" t="s">
        <v>69</v>
      </c>
      <c r="E616">
        <f>_xlfn.XLOOKUP(Table1[[#This Row],[Location]],'Location analysis'!A:A,'Location analysis'!B:B)</f>
        <v>40.435699999999997</v>
      </c>
      <c r="F616">
        <f>_xlfn.XLOOKUP(Table1[[#This Row],[Location]],'Location analysis'!A:A,'Location analysis'!C:C)</f>
        <v>-74.125200000000007</v>
      </c>
      <c r="G616" t="s">
        <v>259</v>
      </c>
      <c r="H616" t="s">
        <v>34</v>
      </c>
      <c r="I616">
        <v>14666503964</v>
      </c>
      <c r="J616" t="s">
        <v>301</v>
      </c>
      <c r="K616" t="s">
        <v>51</v>
      </c>
      <c r="L616">
        <v>140</v>
      </c>
      <c r="M616">
        <v>1</v>
      </c>
      <c r="N616">
        <v>1</v>
      </c>
      <c r="O616">
        <v>140</v>
      </c>
      <c r="P616">
        <v>1</v>
      </c>
      <c r="Q616">
        <v>1</v>
      </c>
      <c r="R616">
        <v>1</v>
      </c>
      <c r="S616">
        <v>1</v>
      </c>
      <c r="T616" s="1">
        <v>44599</v>
      </c>
      <c r="U616" t="str">
        <f t="shared" si="45"/>
        <v>Sunkist Soda - Orange</v>
      </c>
      <c r="V616" t="str">
        <f t="shared" si="46"/>
        <v>Carbonated</v>
      </c>
      <c r="W616" t="s">
        <v>34</v>
      </c>
      <c r="X616" t="b">
        <f t="shared" si="48"/>
        <v>1</v>
      </c>
      <c r="Y616">
        <f t="shared" si="47"/>
        <v>1</v>
      </c>
      <c r="Z616" s="2">
        <f t="shared" si="49"/>
        <v>0.66666666666666663</v>
      </c>
      <c r="AA616" t="s">
        <v>260</v>
      </c>
      <c r="AB616" t="s">
        <v>261</v>
      </c>
      <c r="AD616" t="s">
        <v>60</v>
      </c>
      <c r="AE616" t="s">
        <v>302</v>
      </c>
      <c r="AF616">
        <v>2022</v>
      </c>
    </row>
    <row r="617" spans="1:32" x14ac:dyDescent="0.25">
      <c r="A617" t="s">
        <v>29</v>
      </c>
      <c r="B617" t="s">
        <v>67</v>
      </c>
      <c r="C617" t="s">
        <v>68</v>
      </c>
      <c r="D617" t="s">
        <v>69</v>
      </c>
      <c r="E617">
        <f>_xlfn.XLOOKUP(Table1[[#This Row],[Location]],'Location analysis'!A:A,'Location analysis'!B:B)</f>
        <v>40.435699999999997</v>
      </c>
      <c r="F617">
        <f>_xlfn.XLOOKUP(Table1[[#This Row],[Location]],'Location analysis'!A:A,'Location analysis'!C:C)</f>
        <v>-74.125200000000007</v>
      </c>
      <c r="G617" t="s">
        <v>182</v>
      </c>
      <c r="H617" t="s">
        <v>34</v>
      </c>
      <c r="I617">
        <v>14666946010</v>
      </c>
      <c r="J617" t="s">
        <v>301</v>
      </c>
      <c r="K617" t="s">
        <v>51</v>
      </c>
      <c r="L617">
        <v>141</v>
      </c>
      <c r="M617">
        <v>1</v>
      </c>
      <c r="N617">
        <v>1</v>
      </c>
      <c r="O617">
        <v>141</v>
      </c>
      <c r="P617">
        <v>1</v>
      </c>
      <c r="Q617">
        <v>1</v>
      </c>
      <c r="R617">
        <v>1</v>
      </c>
      <c r="S617">
        <v>1</v>
      </c>
      <c r="T617" s="1">
        <v>44599</v>
      </c>
      <c r="U617" t="str">
        <f t="shared" si="45"/>
        <v>Coca Cola - Zero Sugar</v>
      </c>
      <c r="V617" t="str">
        <f t="shared" si="46"/>
        <v>Carbonated</v>
      </c>
      <c r="W617" t="s">
        <v>34</v>
      </c>
      <c r="X617" t="b">
        <f t="shared" si="48"/>
        <v>1</v>
      </c>
      <c r="Y617">
        <f t="shared" si="47"/>
        <v>1</v>
      </c>
      <c r="Z617" s="2">
        <f t="shared" si="49"/>
        <v>0.66666666666666663</v>
      </c>
      <c r="AA617" t="s">
        <v>183</v>
      </c>
      <c r="AB617" t="s">
        <v>184</v>
      </c>
      <c r="AD617" t="s">
        <v>60</v>
      </c>
      <c r="AE617" t="s">
        <v>302</v>
      </c>
      <c r="AF617">
        <v>2022</v>
      </c>
    </row>
    <row r="618" spans="1:32" x14ac:dyDescent="0.25">
      <c r="A618" t="s">
        <v>29</v>
      </c>
      <c r="B618" t="s">
        <v>67</v>
      </c>
      <c r="C618" t="s">
        <v>68</v>
      </c>
      <c r="D618" t="s">
        <v>69</v>
      </c>
      <c r="E618">
        <f>_xlfn.XLOOKUP(Table1[[#This Row],[Location]],'Location analysis'!A:A,'Location analysis'!B:B)</f>
        <v>40.435699999999997</v>
      </c>
      <c r="F618">
        <f>_xlfn.XLOOKUP(Table1[[#This Row],[Location]],'Location analysis'!A:A,'Location analysis'!C:C)</f>
        <v>-74.125200000000007</v>
      </c>
      <c r="G618" t="s">
        <v>259</v>
      </c>
      <c r="H618" t="s">
        <v>34</v>
      </c>
      <c r="I618">
        <v>14666959800</v>
      </c>
      <c r="J618" t="s">
        <v>301</v>
      </c>
      <c r="K618" t="s">
        <v>51</v>
      </c>
      <c r="L618">
        <v>140</v>
      </c>
      <c r="M618">
        <v>1</v>
      </c>
      <c r="N618">
        <v>1</v>
      </c>
      <c r="O618">
        <v>140</v>
      </c>
      <c r="P618">
        <v>1</v>
      </c>
      <c r="Q618">
        <v>1</v>
      </c>
      <c r="R618">
        <v>1</v>
      </c>
      <c r="S618">
        <v>1</v>
      </c>
      <c r="T618" s="1">
        <v>44599</v>
      </c>
      <c r="U618" t="str">
        <f t="shared" si="45"/>
        <v>Sunkist Soda - Orange</v>
      </c>
      <c r="V618" t="str">
        <f t="shared" si="46"/>
        <v>Carbonated</v>
      </c>
      <c r="W618" t="s">
        <v>34</v>
      </c>
      <c r="X618" t="b">
        <f t="shared" si="48"/>
        <v>1</v>
      </c>
      <c r="Y618">
        <f t="shared" si="47"/>
        <v>1</v>
      </c>
      <c r="Z618" s="2">
        <f t="shared" si="49"/>
        <v>0.66666666666666663</v>
      </c>
      <c r="AA618" t="s">
        <v>260</v>
      </c>
      <c r="AB618" t="s">
        <v>261</v>
      </c>
      <c r="AD618" t="s">
        <v>60</v>
      </c>
      <c r="AE618" t="s">
        <v>302</v>
      </c>
      <c r="AF618">
        <v>2022</v>
      </c>
    </row>
    <row r="619" spans="1:32" x14ac:dyDescent="0.25">
      <c r="A619" t="s">
        <v>29</v>
      </c>
      <c r="B619" t="s">
        <v>67</v>
      </c>
      <c r="C619" t="s">
        <v>68</v>
      </c>
      <c r="D619" t="s">
        <v>69</v>
      </c>
      <c r="E619">
        <f>_xlfn.XLOOKUP(Table1[[#This Row],[Location]],'Location analysis'!A:A,'Location analysis'!B:B)</f>
        <v>40.435699999999997</v>
      </c>
      <c r="F619">
        <f>_xlfn.XLOOKUP(Table1[[#This Row],[Location]],'Location analysis'!A:A,'Location analysis'!C:C)</f>
        <v>-74.125200000000007</v>
      </c>
      <c r="G619" t="s">
        <v>259</v>
      </c>
      <c r="H619" t="s">
        <v>34</v>
      </c>
      <c r="I619">
        <v>14666991176</v>
      </c>
      <c r="J619" t="s">
        <v>301</v>
      </c>
      <c r="K619" t="s">
        <v>51</v>
      </c>
      <c r="L619">
        <v>140</v>
      </c>
      <c r="M619">
        <v>1</v>
      </c>
      <c r="N619">
        <v>1</v>
      </c>
      <c r="O619">
        <v>140</v>
      </c>
      <c r="P619">
        <v>1</v>
      </c>
      <c r="Q619">
        <v>1</v>
      </c>
      <c r="R619">
        <v>1</v>
      </c>
      <c r="S619">
        <v>1</v>
      </c>
      <c r="T619" s="1">
        <v>44599</v>
      </c>
      <c r="U619" t="str">
        <f t="shared" si="45"/>
        <v>Sunkist Soda - Orange</v>
      </c>
      <c r="V619" t="str">
        <f t="shared" si="46"/>
        <v>Carbonated</v>
      </c>
      <c r="W619" t="s">
        <v>34</v>
      </c>
      <c r="X619" t="b">
        <f t="shared" si="48"/>
        <v>1</v>
      </c>
      <c r="Y619">
        <f t="shared" si="47"/>
        <v>1</v>
      </c>
      <c r="Z619" s="2">
        <f t="shared" si="49"/>
        <v>0.66666666666666663</v>
      </c>
      <c r="AA619" t="s">
        <v>260</v>
      </c>
      <c r="AB619" t="s">
        <v>261</v>
      </c>
      <c r="AD619" t="s">
        <v>60</v>
      </c>
      <c r="AE619" t="s">
        <v>302</v>
      </c>
      <c r="AF619">
        <v>2022</v>
      </c>
    </row>
    <row r="620" spans="1:32" x14ac:dyDescent="0.25">
      <c r="A620" t="s">
        <v>29</v>
      </c>
      <c r="B620" t="s">
        <v>67</v>
      </c>
      <c r="C620" t="s">
        <v>68</v>
      </c>
      <c r="D620" t="s">
        <v>69</v>
      </c>
      <c r="E620">
        <f>_xlfn.XLOOKUP(Table1[[#This Row],[Location]],'Location analysis'!A:A,'Location analysis'!B:B)</f>
        <v>40.435699999999997</v>
      </c>
      <c r="F620">
        <f>_xlfn.XLOOKUP(Table1[[#This Row],[Location]],'Location analysis'!A:A,'Location analysis'!C:C)</f>
        <v>-74.125200000000007</v>
      </c>
      <c r="G620" t="s">
        <v>182</v>
      </c>
      <c r="H620" t="s">
        <v>34</v>
      </c>
      <c r="I620">
        <v>14667359009</v>
      </c>
      <c r="J620" t="s">
        <v>301</v>
      </c>
      <c r="K620" t="s">
        <v>51</v>
      </c>
      <c r="L620">
        <v>141</v>
      </c>
      <c r="M620">
        <v>1</v>
      </c>
      <c r="N620">
        <v>1</v>
      </c>
      <c r="O620">
        <v>141</v>
      </c>
      <c r="P620">
        <v>1</v>
      </c>
      <c r="Q620">
        <v>1</v>
      </c>
      <c r="R620">
        <v>1</v>
      </c>
      <c r="S620">
        <v>1</v>
      </c>
      <c r="T620" s="1">
        <v>44599</v>
      </c>
      <c r="U620" t="str">
        <f t="shared" si="45"/>
        <v>Coca Cola - Zero Sugar</v>
      </c>
      <c r="V620" t="str">
        <f t="shared" si="46"/>
        <v>Carbonated</v>
      </c>
      <c r="W620" t="s">
        <v>34</v>
      </c>
      <c r="X620" t="b">
        <f t="shared" si="48"/>
        <v>1</v>
      </c>
      <c r="Y620">
        <f t="shared" si="47"/>
        <v>1</v>
      </c>
      <c r="Z620" s="2">
        <f t="shared" si="49"/>
        <v>0.66666666666666663</v>
      </c>
      <c r="AA620" t="s">
        <v>183</v>
      </c>
      <c r="AB620" t="s">
        <v>184</v>
      </c>
      <c r="AD620" t="s">
        <v>60</v>
      </c>
      <c r="AE620" t="s">
        <v>302</v>
      </c>
      <c r="AF620">
        <v>2022</v>
      </c>
    </row>
    <row r="621" spans="1:32" x14ac:dyDescent="0.25">
      <c r="A621" t="s">
        <v>29</v>
      </c>
      <c r="B621" t="s">
        <v>67</v>
      </c>
      <c r="C621" t="s">
        <v>68</v>
      </c>
      <c r="D621" t="s">
        <v>69</v>
      </c>
      <c r="E621">
        <f>_xlfn.XLOOKUP(Table1[[#This Row],[Location]],'Location analysis'!A:A,'Location analysis'!B:B)</f>
        <v>40.435699999999997</v>
      </c>
      <c r="F621">
        <f>_xlfn.XLOOKUP(Table1[[#This Row],[Location]],'Location analysis'!A:A,'Location analysis'!C:C)</f>
        <v>-74.125200000000007</v>
      </c>
      <c r="G621" t="s">
        <v>290</v>
      </c>
      <c r="H621" t="s">
        <v>43</v>
      </c>
      <c r="I621">
        <v>14667396376</v>
      </c>
      <c r="J621" t="s">
        <v>301</v>
      </c>
      <c r="K621" t="s">
        <v>36</v>
      </c>
      <c r="L621">
        <v>110</v>
      </c>
      <c r="M621">
        <v>1.5</v>
      </c>
      <c r="N621">
        <v>1</v>
      </c>
      <c r="O621">
        <v>110</v>
      </c>
      <c r="P621">
        <v>1.5</v>
      </c>
      <c r="Q621">
        <v>1</v>
      </c>
      <c r="R621">
        <v>1.5</v>
      </c>
      <c r="S621">
        <v>1.5</v>
      </c>
      <c r="T621" s="1">
        <v>44599</v>
      </c>
      <c r="U621" t="str">
        <f t="shared" si="45"/>
        <v>Doritos Famin Hot Nacho</v>
      </c>
      <c r="V621" t="str">
        <f t="shared" si="46"/>
        <v>Food</v>
      </c>
      <c r="W621" t="s">
        <v>43</v>
      </c>
      <c r="X621" t="b">
        <f t="shared" si="48"/>
        <v>1</v>
      </c>
      <c r="Y621">
        <f t="shared" si="47"/>
        <v>1.5</v>
      </c>
      <c r="Z621" s="2">
        <f t="shared" si="49"/>
        <v>1</v>
      </c>
      <c r="AA621" t="s">
        <v>290</v>
      </c>
      <c r="AD621" t="s">
        <v>60</v>
      </c>
      <c r="AE621" t="s">
        <v>302</v>
      </c>
      <c r="AF621">
        <v>2022</v>
      </c>
    </row>
    <row r="622" spans="1:32" x14ac:dyDescent="0.25">
      <c r="A622" t="s">
        <v>29</v>
      </c>
      <c r="B622" t="s">
        <v>67</v>
      </c>
      <c r="C622" t="s">
        <v>68</v>
      </c>
      <c r="D622" t="s">
        <v>69</v>
      </c>
      <c r="E622">
        <f>_xlfn.XLOOKUP(Table1[[#This Row],[Location]],'Location analysis'!A:A,'Location analysis'!B:B)</f>
        <v>40.435699999999997</v>
      </c>
      <c r="F622">
        <f>_xlfn.XLOOKUP(Table1[[#This Row],[Location]],'Location analysis'!A:A,'Location analysis'!C:C)</f>
        <v>-74.125200000000007</v>
      </c>
      <c r="G622" t="s">
        <v>156</v>
      </c>
      <c r="H622" t="s">
        <v>43</v>
      </c>
      <c r="I622">
        <v>14667401189</v>
      </c>
      <c r="J622" t="s">
        <v>301</v>
      </c>
      <c r="K622" t="s">
        <v>51</v>
      </c>
      <c r="L622">
        <v>112</v>
      </c>
      <c r="M622">
        <v>1.5</v>
      </c>
      <c r="N622">
        <v>1</v>
      </c>
      <c r="O622">
        <v>112</v>
      </c>
      <c r="P622">
        <v>1.5</v>
      </c>
      <c r="Q622">
        <v>1</v>
      </c>
      <c r="R622">
        <v>1.5</v>
      </c>
      <c r="S622">
        <v>1.5</v>
      </c>
      <c r="T622" s="1">
        <v>44599</v>
      </c>
      <c r="U622" t="str">
        <f t="shared" si="45"/>
        <v>Good Health Veggie Stix - Sea Salt</v>
      </c>
      <c r="V622" t="str">
        <f t="shared" si="46"/>
        <v>Food</v>
      </c>
      <c r="W622" t="s">
        <v>43</v>
      </c>
      <c r="X622" t="b">
        <f t="shared" si="48"/>
        <v>1</v>
      </c>
      <c r="Y622">
        <f t="shared" si="47"/>
        <v>1.5</v>
      </c>
      <c r="Z622" s="2">
        <f t="shared" si="49"/>
        <v>1</v>
      </c>
      <c r="AA622" t="s">
        <v>117</v>
      </c>
      <c r="AB622" t="s">
        <v>157</v>
      </c>
      <c r="AD622" t="s">
        <v>60</v>
      </c>
      <c r="AE622" t="s">
        <v>302</v>
      </c>
      <c r="AF622">
        <v>2022</v>
      </c>
    </row>
    <row r="623" spans="1:32" x14ac:dyDescent="0.25">
      <c r="A623" t="s">
        <v>29</v>
      </c>
      <c r="B623" t="s">
        <v>67</v>
      </c>
      <c r="C623" t="s">
        <v>68</v>
      </c>
      <c r="D623" t="s">
        <v>69</v>
      </c>
      <c r="E623">
        <f>_xlfn.XLOOKUP(Table1[[#This Row],[Location]],'Location analysis'!A:A,'Location analysis'!B:B)</f>
        <v>40.435699999999997</v>
      </c>
      <c r="F623">
        <f>_xlfn.XLOOKUP(Table1[[#This Row],[Location]],'Location analysis'!A:A,'Location analysis'!C:C)</f>
        <v>-74.125200000000007</v>
      </c>
      <c r="G623" t="s">
        <v>70</v>
      </c>
      <c r="H623" t="s">
        <v>34</v>
      </c>
      <c r="I623">
        <v>14667566664</v>
      </c>
      <c r="J623" t="s">
        <v>301</v>
      </c>
      <c r="K623" t="s">
        <v>36</v>
      </c>
      <c r="L623">
        <v>146</v>
      </c>
      <c r="M623">
        <v>3</v>
      </c>
      <c r="N623">
        <v>1</v>
      </c>
      <c r="O623">
        <v>146</v>
      </c>
      <c r="P623">
        <v>3</v>
      </c>
      <c r="Q623">
        <v>1</v>
      </c>
      <c r="R623">
        <v>3</v>
      </c>
      <c r="S623">
        <v>3</v>
      </c>
      <c r="T623" s="1">
        <v>44599</v>
      </c>
      <c r="U623" t="str">
        <f t="shared" si="45"/>
        <v>Monster Energy Original</v>
      </c>
      <c r="V623" t="str">
        <f t="shared" si="46"/>
        <v>Carbonated</v>
      </c>
      <c r="W623" t="s">
        <v>34</v>
      </c>
      <c r="X623" t="b">
        <f t="shared" si="48"/>
        <v>1</v>
      </c>
      <c r="Y623">
        <f t="shared" si="47"/>
        <v>3</v>
      </c>
      <c r="Z623" s="2">
        <f t="shared" si="49"/>
        <v>2</v>
      </c>
      <c r="AA623" t="s">
        <v>70</v>
      </c>
      <c r="AD623" t="s">
        <v>60</v>
      </c>
      <c r="AE623" t="s">
        <v>302</v>
      </c>
      <c r="AF623">
        <v>2022</v>
      </c>
    </row>
    <row r="624" spans="1:32" x14ac:dyDescent="0.25">
      <c r="A624" t="s">
        <v>29</v>
      </c>
      <c r="B624" t="s">
        <v>46</v>
      </c>
      <c r="C624" t="s">
        <v>31</v>
      </c>
      <c r="D624" t="s">
        <v>47</v>
      </c>
      <c r="E624">
        <f>_xlfn.XLOOKUP(Table1[[#This Row],[Location]],'Location analysis'!A:A,'Location analysis'!B:B)</f>
        <v>40.423690999999998</v>
      </c>
      <c r="F624">
        <f>_xlfn.XLOOKUP(Table1[[#This Row],[Location]],'Location analysis'!A:A,'Location analysis'!C:C)</f>
        <v>-74.380831999999998</v>
      </c>
      <c r="G624" t="s">
        <v>137</v>
      </c>
      <c r="H624" t="s">
        <v>97</v>
      </c>
      <c r="I624">
        <v>14667602089</v>
      </c>
      <c r="J624" t="s">
        <v>303</v>
      </c>
      <c r="K624" t="s">
        <v>51</v>
      </c>
      <c r="L624">
        <v>144</v>
      </c>
      <c r="M624">
        <v>1.5</v>
      </c>
      <c r="N624">
        <v>1</v>
      </c>
      <c r="O624">
        <v>144</v>
      </c>
      <c r="P624">
        <v>1.5</v>
      </c>
      <c r="Q624">
        <v>1</v>
      </c>
      <c r="R624">
        <v>1.5</v>
      </c>
      <c r="S624">
        <v>1.5</v>
      </c>
      <c r="T624" s="1">
        <v>44599</v>
      </c>
      <c r="U624" t="str">
        <f t="shared" si="45"/>
        <v>Poland Springs Water</v>
      </c>
      <c r="V624" t="str">
        <f t="shared" si="46"/>
        <v>Water</v>
      </c>
      <c r="W624" t="s">
        <v>97</v>
      </c>
      <c r="X624" t="b">
        <f t="shared" si="48"/>
        <v>1</v>
      </c>
      <c r="Y624">
        <f t="shared" si="47"/>
        <v>1.5</v>
      </c>
      <c r="Z624" s="2">
        <f t="shared" si="49"/>
        <v>1</v>
      </c>
      <c r="AA624" t="s">
        <v>137</v>
      </c>
      <c r="AD624" t="s">
        <v>91</v>
      </c>
      <c r="AE624" t="s">
        <v>304</v>
      </c>
      <c r="AF624">
        <v>2022</v>
      </c>
    </row>
    <row r="625" spans="1:32" x14ac:dyDescent="0.25">
      <c r="A625" t="s">
        <v>29</v>
      </c>
      <c r="B625" t="s">
        <v>46</v>
      </c>
      <c r="C625" t="s">
        <v>31</v>
      </c>
      <c r="D625" t="s">
        <v>47</v>
      </c>
      <c r="E625">
        <f>_xlfn.XLOOKUP(Table1[[#This Row],[Location]],'Location analysis'!A:A,'Location analysis'!B:B)</f>
        <v>40.423690999999998</v>
      </c>
      <c r="F625">
        <f>_xlfn.XLOOKUP(Table1[[#This Row],[Location]],'Location analysis'!A:A,'Location analysis'!C:C)</f>
        <v>-74.380831999999998</v>
      </c>
      <c r="G625" t="s">
        <v>137</v>
      </c>
      <c r="H625" t="s">
        <v>97</v>
      </c>
      <c r="I625">
        <v>14667603465</v>
      </c>
      <c r="J625" t="s">
        <v>303</v>
      </c>
      <c r="K625" t="s">
        <v>51</v>
      </c>
      <c r="L625">
        <v>144</v>
      </c>
      <c r="M625">
        <v>1.5</v>
      </c>
      <c r="N625">
        <v>1</v>
      </c>
      <c r="O625">
        <v>144</v>
      </c>
      <c r="P625">
        <v>1.5</v>
      </c>
      <c r="Q625">
        <v>1</v>
      </c>
      <c r="R625">
        <v>1.5</v>
      </c>
      <c r="S625">
        <v>1.5</v>
      </c>
      <c r="T625" s="1">
        <v>44599</v>
      </c>
      <c r="U625" t="str">
        <f t="shared" si="45"/>
        <v>Poland Springs Water</v>
      </c>
      <c r="V625" t="str">
        <f t="shared" si="46"/>
        <v>Water</v>
      </c>
      <c r="W625" t="s">
        <v>97</v>
      </c>
      <c r="X625" t="b">
        <f t="shared" si="48"/>
        <v>1</v>
      </c>
      <c r="Y625">
        <f t="shared" si="47"/>
        <v>1.5</v>
      </c>
      <c r="Z625" s="2">
        <f t="shared" si="49"/>
        <v>1</v>
      </c>
      <c r="AA625" t="s">
        <v>137</v>
      </c>
      <c r="AD625" t="s">
        <v>91</v>
      </c>
      <c r="AE625" t="s">
        <v>304</v>
      </c>
      <c r="AF625">
        <v>2022</v>
      </c>
    </row>
    <row r="626" spans="1:32" x14ac:dyDescent="0.25">
      <c r="A626" t="s">
        <v>29</v>
      </c>
      <c r="B626" t="s">
        <v>30</v>
      </c>
      <c r="C626" t="s">
        <v>31</v>
      </c>
      <c r="D626" t="s">
        <v>32</v>
      </c>
      <c r="E626">
        <f>_xlfn.XLOOKUP(Table1[[#This Row],[Location]],'Location analysis'!A:A,'Location analysis'!B:B)</f>
        <v>40.423690999999998</v>
      </c>
      <c r="F626">
        <f>_xlfn.XLOOKUP(Table1[[#This Row],[Location]],'Location analysis'!A:A,'Location analysis'!C:C)</f>
        <v>-74.380831999999998</v>
      </c>
      <c r="G626" t="s">
        <v>93</v>
      </c>
      <c r="H626" t="s">
        <v>43</v>
      </c>
      <c r="I626">
        <v>14668253038</v>
      </c>
      <c r="J626" t="s">
        <v>303</v>
      </c>
      <c r="K626" t="s">
        <v>51</v>
      </c>
      <c r="L626">
        <v>114</v>
      </c>
      <c r="M626">
        <v>1.5</v>
      </c>
      <c r="N626">
        <v>1</v>
      </c>
      <c r="O626">
        <v>114</v>
      </c>
      <c r="P626">
        <v>1.5</v>
      </c>
      <c r="Q626">
        <v>1</v>
      </c>
      <c r="R626">
        <v>1.5</v>
      </c>
      <c r="S626">
        <v>1.5</v>
      </c>
      <c r="T626" s="1">
        <v>44600</v>
      </c>
      <c r="U626" t="str">
        <f t="shared" si="45"/>
        <v>Miss Vickie's Potato Chip - Sea Salt Original</v>
      </c>
      <c r="V626" t="str">
        <f t="shared" si="46"/>
        <v>Food</v>
      </c>
      <c r="W626" t="s">
        <v>43</v>
      </c>
      <c r="X626" t="b">
        <f t="shared" si="48"/>
        <v>1</v>
      </c>
      <c r="Y626">
        <f t="shared" si="47"/>
        <v>1.5</v>
      </c>
      <c r="Z626" s="2">
        <f t="shared" si="49"/>
        <v>1</v>
      </c>
      <c r="AA626" t="s">
        <v>58</v>
      </c>
      <c r="AB626" t="s">
        <v>94</v>
      </c>
      <c r="AD626" t="s">
        <v>91</v>
      </c>
      <c r="AE626" t="s">
        <v>304</v>
      </c>
      <c r="AF626">
        <v>2022</v>
      </c>
    </row>
    <row r="627" spans="1:32" x14ac:dyDescent="0.25">
      <c r="A627" t="s">
        <v>29</v>
      </c>
      <c r="B627" t="s">
        <v>62</v>
      </c>
      <c r="C627" t="s">
        <v>63</v>
      </c>
      <c r="D627" t="s">
        <v>64</v>
      </c>
      <c r="E627">
        <f>_xlfn.XLOOKUP(Table1[[#This Row],[Location]],'Location analysis'!A:A,'Location analysis'!B:B)</f>
        <v>40.091900000000003</v>
      </c>
      <c r="F627">
        <f>_xlfn.XLOOKUP(Table1[[#This Row],[Location]],'Location analysis'!A:A,'Location analysis'!C:C)</f>
        <v>-74.358699999999999</v>
      </c>
      <c r="G627" t="s">
        <v>74</v>
      </c>
      <c r="H627" t="s">
        <v>49</v>
      </c>
      <c r="I627">
        <v>14670046751</v>
      </c>
      <c r="J627" t="s">
        <v>303</v>
      </c>
      <c r="K627" t="s">
        <v>51</v>
      </c>
      <c r="L627">
        <v>145</v>
      </c>
      <c r="M627">
        <v>2.5</v>
      </c>
      <c r="N627">
        <v>1</v>
      </c>
      <c r="O627">
        <v>145</v>
      </c>
      <c r="P627">
        <v>2.5</v>
      </c>
      <c r="Q627">
        <v>1</v>
      </c>
      <c r="R627">
        <v>2.5</v>
      </c>
      <c r="S627">
        <v>2.5</v>
      </c>
      <c r="T627" s="1">
        <v>44600</v>
      </c>
      <c r="U627" t="str">
        <f t="shared" si="45"/>
        <v>Snapple Diet Tea - Lemon</v>
      </c>
      <c r="V627" t="str">
        <f t="shared" si="46"/>
        <v>Non Carbonated</v>
      </c>
      <c r="W627" t="s">
        <v>49</v>
      </c>
      <c r="X627" t="b">
        <f t="shared" si="48"/>
        <v>1</v>
      </c>
      <c r="Y627">
        <f t="shared" si="47"/>
        <v>2.5</v>
      </c>
      <c r="Z627" s="2">
        <f t="shared" si="49"/>
        <v>1.6666666666666667</v>
      </c>
      <c r="AA627" t="s">
        <v>75</v>
      </c>
      <c r="AB627" t="s">
        <v>76</v>
      </c>
      <c r="AD627" t="s">
        <v>91</v>
      </c>
      <c r="AE627" t="s">
        <v>304</v>
      </c>
      <c r="AF627">
        <v>2022</v>
      </c>
    </row>
    <row r="628" spans="1:32" x14ac:dyDescent="0.25">
      <c r="A628" t="s">
        <v>29</v>
      </c>
      <c r="B628" t="s">
        <v>62</v>
      </c>
      <c r="C628" t="s">
        <v>63</v>
      </c>
      <c r="D628" t="s">
        <v>64</v>
      </c>
      <c r="E628">
        <f>_xlfn.XLOOKUP(Table1[[#This Row],[Location]],'Location analysis'!A:A,'Location analysis'!B:B)</f>
        <v>40.091900000000003</v>
      </c>
      <c r="F628">
        <f>_xlfn.XLOOKUP(Table1[[#This Row],[Location]],'Location analysis'!A:A,'Location analysis'!C:C)</f>
        <v>-74.358699999999999</v>
      </c>
      <c r="G628" t="s">
        <v>237</v>
      </c>
      <c r="H628" t="s">
        <v>34</v>
      </c>
      <c r="I628">
        <v>14670966963</v>
      </c>
      <c r="J628" t="s">
        <v>303</v>
      </c>
      <c r="K628" t="s">
        <v>51</v>
      </c>
      <c r="L628">
        <v>135</v>
      </c>
      <c r="M628">
        <v>2</v>
      </c>
      <c r="N628">
        <v>1</v>
      </c>
      <c r="O628">
        <v>135</v>
      </c>
      <c r="P628">
        <v>2</v>
      </c>
      <c r="Q628">
        <v>1</v>
      </c>
      <c r="R628">
        <v>2</v>
      </c>
      <c r="S628">
        <v>2</v>
      </c>
      <c r="T628" s="1">
        <v>44600</v>
      </c>
      <c r="U628" t="str">
        <f t="shared" si="45"/>
        <v>Keto Krisp - Almond Butter</v>
      </c>
      <c r="V628" t="str">
        <f t="shared" si="46"/>
        <v>Carbonated</v>
      </c>
      <c r="W628" t="s">
        <v>34</v>
      </c>
      <c r="X628" t="b">
        <f t="shared" si="48"/>
        <v>1</v>
      </c>
      <c r="Y628">
        <f t="shared" si="47"/>
        <v>2</v>
      </c>
      <c r="Z628" s="2">
        <f t="shared" si="49"/>
        <v>1.3333333333333333</v>
      </c>
      <c r="AA628" t="s">
        <v>165</v>
      </c>
      <c r="AB628" t="s">
        <v>238</v>
      </c>
      <c r="AD628" t="s">
        <v>91</v>
      </c>
      <c r="AE628" t="s">
        <v>304</v>
      </c>
      <c r="AF628">
        <v>2022</v>
      </c>
    </row>
    <row r="629" spans="1:32" x14ac:dyDescent="0.25">
      <c r="A629" t="s">
        <v>29</v>
      </c>
      <c r="B629" t="s">
        <v>30</v>
      </c>
      <c r="C629" t="s">
        <v>31</v>
      </c>
      <c r="D629" t="s">
        <v>32</v>
      </c>
      <c r="E629">
        <f>_xlfn.XLOOKUP(Table1[[#This Row],[Location]],'Location analysis'!A:A,'Location analysis'!B:B)</f>
        <v>40.423690999999998</v>
      </c>
      <c r="F629">
        <f>_xlfn.XLOOKUP(Table1[[#This Row],[Location]],'Location analysis'!A:A,'Location analysis'!C:C)</f>
        <v>-74.380831999999998</v>
      </c>
      <c r="G629" t="s">
        <v>237</v>
      </c>
      <c r="H629" t="s">
        <v>34</v>
      </c>
      <c r="I629">
        <v>14671153805</v>
      </c>
      <c r="J629" t="s">
        <v>303</v>
      </c>
      <c r="K629" t="s">
        <v>51</v>
      </c>
      <c r="L629">
        <v>135</v>
      </c>
      <c r="M629">
        <v>1.25</v>
      </c>
      <c r="N629">
        <v>1</v>
      </c>
      <c r="O629">
        <v>135</v>
      </c>
      <c r="P629">
        <v>1.25</v>
      </c>
      <c r="Q629">
        <v>1</v>
      </c>
      <c r="R629">
        <v>1.25</v>
      </c>
      <c r="S629">
        <v>1.25</v>
      </c>
      <c r="T629" s="1">
        <v>44600</v>
      </c>
      <c r="U629" t="str">
        <f t="shared" si="45"/>
        <v>Keto Krisp - Almond Butter</v>
      </c>
      <c r="V629" t="str">
        <f t="shared" si="46"/>
        <v>Carbonated</v>
      </c>
      <c r="W629" t="s">
        <v>34</v>
      </c>
      <c r="X629" t="b">
        <f t="shared" si="48"/>
        <v>1</v>
      </c>
      <c r="Y629">
        <f t="shared" si="47"/>
        <v>1.25</v>
      </c>
      <c r="Z629" s="2">
        <f t="shared" si="49"/>
        <v>0.83333333333333337</v>
      </c>
      <c r="AA629" t="s">
        <v>165</v>
      </c>
      <c r="AB629" t="s">
        <v>238</v>
      </c>
      <c r="AD629" t="s">
        <v>91</v>
      </c>
      <c r="AE629" t="s">
        <v>304</v>
      </c>
      <c r="AF629">
        <v>2022</v>
      </c>
    </row>
    <row r="630" spans="1:32" x14ac:dyDescent="0.25">
      <c r="A630" t="s">
        <v>29</v>
      </c>
      <c r="B630" t="s">
        <v>30</v>
      </c>
      <c r="C630" t="s">
        <v>31</v>
      </c>
      <c r="D630" t="s">
        <v>32</v>
      </c>
      <c r="E630">
        <f>_xlfn.XLOOKUP(Table1[[#This Row],[Location]],'Location analysis'!A:A,'Location analysis'!B:B)</f>
        <v>40.423690999999998</v>
      </c>
      <c r="F630">
        <f>_xlfn.XLOOKUP(Table1[[#This Row],[Location]],'Location analysis'!A:A,'Location analysis'!C:C)</f>
        <v>-74.380831999999998</v>
      </c>
      <c r="G630" t="s">
        <v>237</v>
      </c>
      <c r="H630" t="s">
        <v>34</v>
      </c>
      <c r="I630">
        <v>14671154999</v>
      </c>
      <c r="J630" t="s">
        <v>303</v>
      </c>
      <c r="K630" t="s">
        <v>51</v>
      </c>
      <c r="L630">
        <v>135</v>
      </c>
      <c r="M630">
        <v>1.25</v>
      </c>
      <c r="N630">
        <v>1</v>
      </c>
      <c r="O630">
        <v>135</v>
      </c>
      <c r="P630">
        <v>1.25</v>
      </c>
      <c r="Q630">
        <v>1</v>
      </c>
      <c r="R630">
        <v>1.25</v>
      </c>
      <c r="S630">
        <v>1.25</v>
      </c>
      <c r="T630" s="1">
        <v>44600</v>
      </c>
      <c r="U630" t="str">
        <f t="shared" si="45"/>
        <v>Keto Krisp - Almond Butter</v>
      </c>
      <c r="V630" t="str">
        <f t="shared" si="46"/>
        <v>Carbonated</v>
      </c>
      <c r="W630" t="s">
        <v>34</v>
      </c>
      <c r="X630" t="b">
        <f t="shared" si="48"/>
        <v>1</v>
      </c>
      <c r="Y630">
        <f t="shared" si="47"/>
        <v>1.25</v>
      </c>
      <c r="Z630" s="2">
        <f t="shared" si="49"/>
        <v>0.83333333333333337</v>
      </c>
      <c r="AA630" t="s">
        <v>165</v>
      </c>
      <c r="AB630" t="s">
        <v>238</v>
      </c>
      <c r="AD630" t="s">
        <v>91</v>
      </c>
      <c r="AE630" t="s">
        <v>304</v>
      </c>
      <c r="AF630">
        <v>2022</v>
      </c>
    </row>
    <row r="631" spans="1:32" x14ac:dyDescent="0.25">
      <c r="A631" t="s">
        <v>29</v>
      </c>
      <c r="B631" t="s">
        <v>67</v>
      </c>
      <c r="C631" t="s">
        <v>68</v>
      </c>
      <c r="D631" t="s">
        <v>69</v>
      </c>
      <c r="E631">
        <f>_xlfn.XLOOKUP(Table1[[#This Row],[Location]],'Location analysis'!A:A,'Location analysis'!B:B)</f>
        <v>40.435699999999997</v>
      </c>
      <c r="F631">
        <f>_xlfn.XLOOKUP(Table1[[#This Row],[Location]],'Location analysis'!A:A,'Location analysis'!C:C)</f>
        <v>-74.125200000000007</v>
      </c>
      <c r="G631" t="s">
        <v>160</v>
      </c>
      <c r="H631" t="s">
        <v>49</v>
      </c>
      <c r="I631">
        <v>14671780713</v>
      </c>
      <c r="J631" t="s">
        <v>303</v>
      </c>
      <c r="K631" t="s">
        <v>51</v>
      </c>
      <c r="L631">
        <v>145</v>
      </c>
      <c r="M631">
        <v>2.5</v>
      </c>
      <c r="N631">
        <v>1</v>
      </c>
      <c r="O631">
        <v>145</v>
      </c>
      <c r="P631">
        <v>2.5</v>
      </c>
      <c r="Q631">
        <v>1</v>
      </c>
      <c r="R631">
        <v>2.5</v>
      </c>
      <c r="S631">
        <v>2.5</v>
      </c>
      <c r="T631" s="1">
        <v>44600</v>
      </c>
      <c r="U631" t="str">
        <f t="shared" si="45"/>
        <v>Snapple Diet Tea - Peach Tea</v>
      </c>
      <c r="V631" t="str">
        <f t="shared" si="46"/>
        <v>Non Carbonated</v>
      </c>
      <c r="W631" t="s">
        <v>49</v>
      </c>
      <c r="X631" t="b">
        <f t="shared" si="48"/>
        <v>1</v>
      </c>
      <c r="Y631">
        <f t="shared" si="47"/>
        <v>2.5</v>
      </c>
      <c r="Z631" s="2">
        <f t="shared" si="49"/>
        <v>1.6666666666666667</v>
      </c>
      <c r="AA631" t="s">
        <v>75</v>
      </c>
      <c r="AB631" t="s">
        <v>161</v>
      </c>
      <c r="AD631" t="s">
        <v>91</v>
      </c>
      <c r="AE631" t="s">
        <v>304</v>
      </c>
      <c r="AF631">
        <v>2022</v>
      </c>
    </row>
    <row r="632" spans="1:32" x14ac:dyDescent="0.25">
      <c r="A632" t="s">
        <v>29</v>
      </c>
      <c r="B632" t="s">
        <v>67</v>
      </c>
      <c r="C632" t="s">
        <v>68</v>
      </c>
      <c r="D632" t="s">
        <v>69</v>
      </c>
      <c r="E632">
        <f>_xlfn.XLOOKUP(Table1[[#This Row],[Location]],'Location analysis'!A:A,'Location analysis'!B:B)</f>
        <v>40.435699999999997</v>
      </c>
      <c r="F632">
        <f>_xlfn.XLOOKUP(Table1[[#This Row],[Location]],'Location analysis'!A:A,'Location analysis'!C:C)</f>
        <v>-74.125200000000007</v>
      </c>
      <c r="G632" t="s">
        <v>228</v>
      </c>
      <c r="H632" t="s">
        <v>43</v>
      </c>
      <c r="I632">
        <v>14671784749</v>
      </c>
      <c r="J632" t="s">
        <v>303</v>
      </c>
      <c r="K632" t="s">
        <v>51</v>
      </c>
      <c r="L632">
        <v>114</v>
      </c>
      <c r="M632">
        <v>1.5</v>
      </c>
      <c r="N632">
        <v>1</v>
      </c>
      <c r="O632">
        <v>114</v>
      </c>
      <c r="P632">
        <v>1.5</v>
      </c>
      <c r="Q632">
        <v>1</v>
      </c>
      <c r="R632">
        <v>1.5</v>
      </c>
      <c r="S632">
        <v>1.5</v>
      </c>
      <c r="T632" s="1">
        <v>44600</v>
      </c>
      <c r="U632" t="str">
        <f t="shared" si="45"/>
        <v>Popchips Potato - Barbeque</v>
      </c>
      <c r="V632" t="str">
        <f t="shared" si="46"/>
        <v>Food</v>
      </c>
      <c r="W632" t="s">
        <v>43</v>
      </c>
      <c r="X632" t="b">
        <f t="shared" si="48"/>
        <v>1</v>
      </c>
      <c r="Y632">
        <f t="shared" si="47"/>
        <v>1.5</v>
      </c>
      <c r="Z632" s="2">
        <f t="shared" si="49"/>
        <v>1</v>
      </c>
      <c r="AA632" t="s">
        <v>229</v>
      </c>
      <c r="AB632" t="s">
        <v>230</v>
      </c>
      <c r="AD632" t="s">
        <v>91</v>
      </c>
      <c r="AE632" t="s">
        <v>304</v>
      </c>
      <c r="AF632">
        <v>2022</v>
      </c>
    </row>
    <row r="633" spans="1:32" x14ac:dyDescent="0.25">
      <c r="A633" t="s">
        <v>29</v>
      </c>
      <c r="B633" t="s">
        <v>67</v>
      </c>
      <c r="C633" t="s">
        <v>68</v>
      </c>
      <c r="D633" t="s">
        <v>69</v>
      </c>
      <c r="E633">
        <f>_xlfn.XLOOKUP(Table1[[#This Row],[Location]],'Location analysis'!A:A,'Location analysis'!B:B)</f>
        <v>40.435699999999997</v>
      </c>
      <c r="F633">
        <f>_xlfn.XLOOKUP(Table1[[#This Row],[Location]],'Location analysis'!A:A,'Location analysis'!C:C)</f>
        <v>-74.125200000000007</v>
      </c>
      <c r="G633" t="s">
        <v>259</v>
      </c>
      <c r="H633" t="s">
        <v>34</v>
      </c>
      <c r="I633">
        <v>14672118899</v>
      </c>
      <c r="J633" t="s">
        <v>303</v>
      </c>
      <c r="K633" t="s">
        <v>51</v>
      </c>
      <c r="L633">
        <v>140</v>
      </c>
      <c r="M633">
        <v>1</v>
      </c>
      <c r="N633">
        <v>1</v>
      </c>
      <c r="O633">
        <v>140</v>
      </c>
      <c r="P633">
        <v>1</v>
      </c>
      <c r="Q633">
        <v>1</v>
      </c>
      <c r="R633">
        <v>1</v>
      </c>
      <c r="S633">
        <v>1</v>
      </c>
      <c r="T633" s="1">
        <v>44600</v>
      </c>
      <c r="U633" t="str">
        <f t="shared" si="45"/>
        <v>Sunkist Soda - Orange</v>
      </c>
      <c r="V633" t="str">
        <f t="shared" si="46"/>
        <v>Carbonated</v>
      </c>
      <c r="W633" t="s">
        <v>34</v>
      </c>
      <c r="X633" t="b">
        <f t="shared" si="48"/>
        <v>1</v>
      </c>
      <c r="Y633">
        <f t="shared" si="47"/>
        <v>1</v>
      </c>
      <c r="Z633" s="2">
        <f t="shared" si="49"/>
        <v>0.66666666666666663</v>
      </c>
      <c r="AA633" t="s">
        <v>260</v>
      </c>
      <c r="AB633" t="s">
        <v>261</v>
      </c>
      <c r="AD633" t="s">
        <v>91</v>
      </c>
      <c r="AE633" t="s">
        <v>304</v>
      </c>
      <c r="AF633">
        <v>2022</v>
      </c>
    </row>
    <row r="634" spans="1:32" x14ac:dyDescent="0.25">
      <c r="A634" t="s">
        <v>29</v>
      </c>
      <c r="B634" t="s">
        <v>67</v>
      </c>
      <c r="C634" t="s">
        <v>68</v>
      </c>
      <c r="D634" t="s">
        <v>69</v>
      </c>
      <c r="E634">
        <f>_xlfn.XLOOKUP(Table1[[#This Row],[Location]],'Location analysis'!A:A,'Location analysis'!B:B)</f>
        <v>40.435699999999997</v>
      </c>
      <c r="F634">
        <f>_xlfn.XLOOKUP(Table1[[#This Row],[Location]],'Location analysis'!A:A,'Location analysis'!C:C)</f>
        <v>-74.125200000000007</v>
      </c>
      <c r="G634" t="s">
        <v>70</v>
      </c>
      <c r="H634" t="s">
        <v>34</v>
      </c>
      <c r="I634">
        <v>14672488224</v>
      </c>
      <c r="J634" t="s">
        <v>303</v>
      </c>
      <c r="K634" t="s">
        <v>51</v>
      </c>
      <c r="L634">
        <v>144</v>
      </c>
      <c r="M634">
        <v>3</v>
      </c>
      <c r="N634">
        <v>1</v>
      </c>
      <c r="O634">
        <v>144</v>
      </c>
      <c r="P634">
        <v>3</v>
      </c>
      <c r="Q634">
        <v>1</v>
      </c>
      <c r="R634">
        <v>3</v>
      </c>
      <c r="S634">
        <v>3</v>
      </c>
      <c r="T634" s="1">
        <v>44600</v>
      </c>
      <c r="U634" t="str">
        <f t="shared" si="45"/>
        <v>Monster Energy Original</v>
      </c>
      <c r="V634" t="str">
        <f t="shared" si="46"/>
        <v>Carbonated</v>
      </c>
      <c r="W634" t="s">
        <v>34</v>
      </c>
      <c r="X634" t="b">
        <f t="shared" si="48"/>
        <v>1</v>
      </c>
      <c r="Y634">
        <f t="shared" si="47"/>
        <v>3</v>
      </c>
      <c r="Z634" s="2">
        <f t="shared" si="49"/>
        <v>2</v>
      </c>
      <c r="AA634" t="s">
        <v>70</v>
      </c>
      <c r="AD634" t="s">
        <v>91</v>
      </c>
      <c r="AE634" t="s">
        <v>304</v>
      </c>
      <c r="AF634">
        <v>2022</v>
      </c>
    </row>
    <row r="635" spans="1:32" x14ac:dyDescent="0.25">
      <c r="A635" t="s">
        <v>29</v>
      </c>
      <c r="B635" t="s">
        <v>67</v>
      </c>
      <c r="C635" t="s">
        <v>68</v>
      </c>
      <c r="D635" t="s">
        <v>69</v>
      </c>
      <c r="E635">
        <f>_xlfn.XLOOKUP(Table1[[#This Row],[Location]],'Location analysis'!A:A,'Location analysis'!B:B)</f>
        <v>40.435699999999997</v>
      </c>
      <c r="F635">
        <f>_xlfn.XLOOKUP(Table1[[#This Row],[Location]],'Location analysis'!A:A,'Location analysis'!C:C)</f>
        <v>-74.125200000000007</v>
      </c>
      <c r="G635" t="s">
        <v>185</v>
      </c>
      <c r="H635" t="s">
        <v>34</v>
      </c>
      <c r="I635">
        <v>14672588565</v>
      </c>
      <c r="J635" t="s">
        <v>303</v>
      </c>
      <c r="K635" t="s">
        <v>51</v>
      </c>
      <c r="L635">
        <v>148</v>
      </c>
      <c r="M635">
        <v>3</v>
      </c>
      <c r="N635">
        <v>1</v>
      </c>
      <c r="O635">
        <v>148</v>
      </c>
      <c r="P635">
        <v>3</v>
      </c>
      <c r="Q635">
        <v>1</v>
      </c>
      <c r="R635">
        <v>3</v>
      </c>
      <c r="S635">
        <v>3</v>
      </c>
      <c r="T635" s="1">
        <v>44600</v>
      </c>
      <c r="U635" t="str">
        <f t="shared" si="45"/>
        <v>Red Bull - Original</v>
      </c>
      <c r="V635" t="str">
        <f t="shared" si="46"/>
        <v>Carbonated</v>
      </c>
      <c r="W635" t="s">
        <v>34</v>
      </c>
      <c r="X635" t="b">
        <f t="shared" si="48"/>
        <v>1</v>
      </c>
      <c r="Y635">
        <f t="shared" si="47"/>
        <v>3</v>
      </c>
      <c r="Z635" s="2">
        <f t="shared" si="49"/>
        <v>2</v>
      </c>
      <c r="AA635" t="s">
        <v>37</v>
      </c>
      <c r="AB635" t="s">
        <v>150</v>
      </c>
      <c r="AD635" t="s">
        <v>91</v>
      </c>
      <c r="AE635" t="s">
        <v>304</v>
      </c>
      <c r="AF635">
        <v>2022</v>
      </c>
    </row>
    <row r="636" spans="1:32" x14ac:dyDescent="0.25">
      <c r="A636" t="s">
        <v>29</v>
      </c>
      <c r="B636" t="s">
        <v>62</v>
      </c>
      <c r="C636" t="s">
        <v>63</v>
      </c>
      <c r="D636" t="s">
        <v>64</v>
      </c>
      <c r="E636">
        <f>_xlfn.XLOOKUP(Table1[[#This Row],[Location]],'Location analysis'!A:A,'Location analysis'!B:B)</f>
        <v>40.091900000000003</v>
      </c>
      <c r="F636">
        <f>_xlfn.XLOOKUP(Table1[[#This Row],[Location]],'Location analysis'!A:A,'Location analysis'!C:C)</f>
        <v>-74.358699999999999</v>
      </c>
      <c r="G636" t="s">
        <v>156</v>
      </c>
      <c r="H636" t="s">
        <v>43</v>
      </c>
      <c r="I636">
        <v>14674411445</v>
      </c>
      <c r="J636" t="s">
        <v>305</v>
      </c>
      <c r="K636" t="s">
        <v>51</v>
      </c>
      <c r="L636">
        <v>113</v>
      </c>
      <c r="M636">
        <v>1.5</v>
      </c>
      <c r="N636">
        <v>1</v>
      </c>
      <c r="O636">
        <v>113</v>
      </c>
      <c r="P636">
        <v>1.5</v>
      </c>
      <c r="Q636">
        <v>1</v>
      </c>
      <c r="R636">
        <v>1.5</v>
      </c>
      <c r="S636">
        <v>1.5</v>
      </c>
      <c r="T636" s="1">
        <v>44601</v>
      </c>
      <c r="U636" t="str">
        <f t="shared" si="45"/>
        <v>Good Health Veggie Stix - Sea Salt</v>
      </c>
      <c r="V636" t="str">
        <f t="shared" si="46"/>
        <v>Food</v>
      </c>
      <c r="W636" t="s">
        <v>43</v>
      </c>
      <c r="X636" t="b">
        <f t="shared" si="48"/>
        <v>1</v>
      </c>
      <c r="Y636">
        <f t="shared" si="47"/>
        <v>1.5</v>
      </c>
      <c r="Z636" s="2">
        <f t="shared" si="49"/>
        <v>1</v>
      </c>
      <c r="AA636" t="s">
        <v>117</v>
      </c>
      <c r="AB636" t="s">
        <v>157</v>
      </c>
      <c r="AD636" t="s">
        <v>109</v>
      </c>
      <c r="AE636" t="s">
        <v>306</v>
      </c>
      <c r="AF636">
        <v>2022</v>
      </c>
    </row>
    <row r="637" spans="1:32" x14ac:dyDescent="0.25">
      <c r="A637" t="s">
        <v>29</v>
      </c>
      <c r="B637" t="s">
        <v>62</v>
      </c>
      <c r="C637" t="s">
        <v>63</v>
      </c>
      <c r="D637" t="s">
        <v>64</v>
      </c>
      <c r="E637">
        <f>_xlfn.XLOOKUP(Table1[[#This Row],[Location]],'Location analysis'!A:A,'Location analysis'!B:B)</f>
        <v>40.091900000000003</v>
      </c>
      <c r="F637">
        <f>_xlfn.XLOOKUP(Table1[[#This Row],[Location]],'Location analysis'!A:A,'Location analysis'!C:C)</f>
        <v>-74.358699999999999</v>
      </c>
      <c r="G637" t="s">
        <v>84</v>
      </c>
      <c r="H637" t="s">
        <v>43</v>
      </c>
      <c r="I637">
        <v>14674422889</v>
      </c>
      <c r="J637" t="s">
        <v>305</v>
      </c>
      <c r="K637" t="s">
        <v>51</v>
      </c>
      <c r="L637">
        <v>138</v>
      </c>
      <c r="M637">
        <v>2</v>
      </c>
      <c r="N637">
        <v>1</v>
      </c>
      <c r="O637">
        <v>138</v>
      </c>
      <c r="P637">
        <v>2</v>
      </c>
      <c r="Q637">
        <v>1</v>
      </c>
      <c r="R637">
        <v>2</v>
      </c>
      <c r="S637">
        <v>2</v>
      </c>
      <c r="T637" s="1">
        <v>44601</v>
      </c>
      <c r="U637" t="str">
        <f t="shared" si="45"/>
        <v>Wonderful Pistachios - Variety</v>
      </c>
      <c r="V637" t="str">
        <f t="shared" si="46"/>
        <v>Food</v>
      </c>
      <c r="W637" t="s">
        <v>43</v>
      </c>
      <c r="X637" t="b">
        <f t="shared" si="48"/>
        <v>1</v>
      </c>
      <c r="Y637">
        <f t="shared" si="47"/>
        <v>2</v>
      </c>
      <c r="Z637" s="2">
        <f t="shared" si="49"/>
        <v>1.3333333333333333</v>
      </c>
      <c r="AA637" t="s">
        <v>85</v>
      </c>
      <c r="AB637" t="s">
        <v>86</v>
      </c>
      <c r="AD637" t="s">
        <v>109</v>
      </c>
      <c r="AE637" t="s">
        <v>306</v>
      </c>
      <c r="AF637">
        <v>2022</v>
      </c>
    </row>
    <row r="638" spans="1:32" x14ac:dyDescent="0.25">
      <c r="A638" t="s">
        <v>29</v>
      </c>
      <c r="B638" t="s">
        <v>62</v>
      </c>
      <c r="C638" t="s">
        <v>63</v>
      </c>
      <c r="D638" t="s">
        <v>64</v>
      </c>
      <c r="E638">
        <f>_xlfn.XLOOKUP(Table1[[#This Row],[Location]],'Location analysis'!A:A,'Location analysis'!B:B)</f>
        <v>40.091900000000003</v>
      </c>
      <c r="F638">
        <f>_xlfn.XLOOKUP(Table1[[#This Row],[Location]],'Location analysis'!A:A,'Location analysis'!C:C)</f>
        <v>-74.358699999999999</v>
      </c>
      <c r="G638" t="s">
        <v>84</v>
      </c>
      <c r="H638" t="s">
        <v>43</v>
      </c>
      <c r="I638">
        <v>14674682587</v>
      </c>
      <c r="J638" t="s">
        <v>305</v>
      </c>
      <c r="K638" t="s">
        <v>51</v>
      </c>
      <c r="L638">
        <v>138</v>
      </c>
      <c r="M638">
        <v>2</v>
      </c>
      <c r="N638">
        <v>1</v>
      </c>
      <c r="O638">
        <v>138</v>
      </c>
      <c r="P638">
        <v>2</v>
      </c>
      <c r="Q638">
        <v>1</v>
      </c>
      <c r="R638">
        <v>2</v>
      </c>
      <c r="S638">
        <v>2</v>
      </c>
      <c r="T638" s="1">
        <v>44601</v>
      </c>
      <c r="U638" t="str">
        <f t="shared" si="45"/>
        <v>Wonderful Pistachios - Variety</v>
      </c>
      <c r="V638" t="str">
        <f t="shared" si="46"/>
        <v>Food</v>
      </c>
      <c r="W638" t="s">
        <v>43</v>
      </c>
      <c r="X638" t="b">
        <f t="shared" si="48"/>
        <v>1</v>
      </c>
      <c r="Y638">
        <f t="shared" si="47"/>
        <v>2</v>
      </c>
      <c r="Z638" s="2">
        <f t="shared" si="49"/>
        <v>1.3333333333333333</v>
      </c>
      <c r="AA638" t="s">
        <v>85</v>
      </c>
      <c r="AB638" t="s">
        <v>86</v>
      </c>
      <c r="AD638" t="s">
        <v>109</v>
      </c>
      <c r="AE638" t="s">
        <v>306</v>
      </c>
      <c r="AF638">
        <v>2022</v>
      </c>
    </row>
    <row r="639" spans="1:32" x14ac:dyDescent="0.25">
      <c r="A639" t="s">
        <v>29</v>
      </c>
      <c r="B639" t="s">
        <v>62</v>
      </c>
      <c r="C639" t="s">
        <v>63</v>
      </c>
      <c r="D639" t="s">
        <v>64</v>
      </c>
      <c r="E639">
        <f>_xlfn.XLOOKUP(Table1[[#This Row],[Location]],'Location analysis'!A:A,'Location analysis'!B:B)</f>
        <v>40.091900000000003</v>
      </c>
      <c r="F639">
        <f>_xlfn.XLOOKUP(Table1[[#This Row],[Location]],'Location analysis'!A:A,'Location analysis'!C:C)</f>
        <v>-74.358699999999999</v>
      </c>
      <c r="G639" t="s">
        <v>156</v>
      </c>
      <c r="H639" t="s">
        <v>43</v>
      </c>
      <c r="I639">
        <v>14674892162</v>
      </c>
      <c r="J639" t="s">
        <v>305</v>
      </c>
      <c r="K639" t="s">
        <v>51</v>
      </c>
      <c r="L639">
        <v>113</v>
      </c>
      <c r="M639">
        <v>1.5</v>
      </c>
      <c r="N639">
        <v>1</v>
      </c>
      <c r="O639">
        <v>113</v>
      </c>
      <c r="P639">
        <v>1.5</v>
      </c>
      <c r="Q639">
        <v>1</v>
      </c>
      <c r="R639">
        <v>1.5</v>
      </c>
      <c r="S639">
        <v>1.5</v>
      </c>
      <c r="T639" s="1">
        <v>44601</v>
      </c>
      <c r="U639" t="str">
        <f t="shared" si="45"/>
        <v>Good Health Veggie Stix - Sea Salt</v>
      </c>
      <c r="V639" t="str">
        <f t="shared" si="46"/>
        <v>Food</v>
      </c>
      <c r="W639" t="s">
        <v>43</v>
      </c>
      <c r="X639" t="b">
        <f t="shared" si="48"/>
        <v>1</v>
      </c>
      <c r="Y639">
        <f t="shared" si="47"/>
        <v>1.5</v>
      </c>
      <c r="Z639" s="2">
        <f t="shared" si="49"/>
        <v>1</v>
      </c>
      <c r="AA639" t="s">
        <v>117</v>
      </c>
      <c r="AB639" t="s">
        <v>157</v>
      </c>
      <c r="AD639" t="s">
        <v>109</v>
      </c>
      <c r="AE639" t="s">
        <v>306</v>
      </c>
      <c r="AF639">
        <v>2022</v>
      </c>
    </row>
    <row r="640" spans="1:32" x14ac:dyDescent="0.25">
      <c r="A640" t="s">
        <v>29</v>
      </c>
      <c r="B640" t="s">
        <v>62</v>
      </c>
      <c r="C640" t="s">
        <v>63</v>
      </c>
      <c r="D640" t="s">
        <v>64</v>
      </c>
      <c r="E640">
        <f>_xlfn.XLOOKUP(Table1[[#This Row],[Location]],'Location analysis'!A:A,'Location analysis'!B:B)</f>
        <v>40.091900000000003</v>
      </c>
      <c r="F640">
        <f>_xlfn.XLOOKUP(Table1[[#This Row],[Location]],'Location analysis'!A:A,'Location analysis'!C:C)</f>
        <v>-74.358699999999999</v>
      </c>
      <c r="G640" t="s">
        <v>84</v>
      </c>
      <c r="H640" t="s">
        <v>43</v>
      </c>
      <c r="I640">
        <v>14675379005</v>
      </c>
      <c r="J640" t="s">
        <v>305</v>
      </c>
      <c r="K640" t="s">
        <v>51</v>
      </c>
      <c r="L640">
        <v>138</v>
      </c>
      <c r="M640">
        <v>2</v>
      </c>
      <c r="N640">
        <v>1</v>
      </c>
      <c r="O640">
        <v>138</v>
      </c>
      <c r="P640">
        <v>2</v>
      </c>
      <c r="Q640">
        <v>1</v>
      </c>
      <c r="R640">
        <v>2</v>
      </c>
      <c r="S640">
        <v>2</v>
      </c>
      <c r="T640" s="1">
        <v>44601</v>
      </c>
      <c r="U640" t="str">
        <f t="shared" si="45"/>
        <v>Wonderful Pistachios - Variety</v>
      </c>
      <c r="V640" t="str">
        <f t="shared" si="46"/>
        <v>Food</v>
      </c>
      <c r="W640" t="s">
        <v>43</v>
      </c>
      <c r="X640" t="b">
        <f t="shared" si="48"/>
        <v>1</v>
      </c>
      <c r="Y640">
        <f t="shared" si="47"/>
        <v>2</v>
      </c>
      <c r="Z640" s="2">
        <f t="shared" si="49"/>
        <v>1.3333333333333333</v>
      </c>
      <c r="AA640" t="s">
        <v>85</v>
      </c>
      <c r="AB640" t="s">
        <v>86</v>
      </c>
      <c r="AD640" t="s">
        <v>109</v>
      </c>
      <c r="AE640" t="s">
        <v>306</v>
      </c>
      <c r="AF640">
        <v>2022</v>
      </c>
    </row>
    <row r="641" spans="1:32" x14ac:dyDescent="0.25">
      <c r="A641" t="s">
        <v>29</v>
      </c>
      <c r="B641" t="s">
        <v>62</v>
      </c>
      <c r="C641" t="s">
        <v>63</v>
      </c>
      <c r="D641" t="s">
        <v>64</v>
      </c>
      <c r="E641">
        <f>_xlfn.XLOOKUP(Table1[[#This Row],[Location]],'Location analysis'!A:A,'Location analysis'!B:B)</f>
        <v>40.091900000000003</v>
      </c>
      <c r="F641">
        <f>_xlfn.XLOOKUP(Table1[[#This Row],[Location]],'Location analysis'!A:A,'Location analysis'!C:C)</f>
        <v>-74.358699999999999</v>
      </c>
      <c r="G641" t="s">
        <v>84</v>
      </c>
      <c r="H641" t="s">
        <v>43</v>
      </c>
      <c r="I641">
        <v>14675660158</v>
      </c>
      <c r="J641" t="s">
        <v>305</v>
      </c>
      <c r="K641" t="s">
        <v>51</v>
      </c>
      <c r="L641">
        <v>138</v>
      </c>
      <c r="M641">
        <v>2</v>
      </c>
      <c r="N641">
        <v>1</v>
      </c>
      <c r="O641">
        <v>138</v>
      </c>
      <c r="P641">
        <v>2</v>
      </c>
      <c r="Q641">
        <v>1</v>
      </c>
      <c r="R641">
        <v>2</v>
      </c>
      <c r="S641">
        <v>2</v>
      </c>
      <c r="T641" s="1">
        <v>44601</v>
      </c>
      <c r="U641" t="str">
        <f t="shared" si="45"/>
        <v>Wonderful Pistachios - Variety</v>
      </c>
      <c r="V641" t="str">
        <f t="shared" si="46"/>
        <v>Food</v>
      </c>
      <c r="W641" t="s">
        <v>43</v>
      </c>
      <c r="X641" t="b">
        <f t="shared" si="48"/>
        <v>1</v>
      </c>
      <c r="Y641">
        <f t="shared" si="47"/>
        <v>2</v>
      </c>
      <c r="Z641" s="2">
        <f t="shared" si="49"/>
        <v>1.3333333333333333</v>
      </c>
      <c r="AA641" t="s">
        <v>85</v>
      </c>
      <c r="AB641" t="s">
        <v>86</v>
      </c>
      <c r="AD641" t="s">
        <v>109</v>
      </c>
      <c r="AE641" t="s">
        <v>306</v>
      </c>
      <c r="AF641">
        <v>2022</v>
      </c>
    </row>
    <row r="642" spans="1:32" x14ac:dyDescent="0.25">
      <c r="A642" t="s">
        <v>29</v>
      </c>
      <c r="B642" t="s">
        <v>30</v>
      </c>
      <c r="C642" t="s">
        <v>31</v>
      </c>
      <c r="D642" t="s">
        <v>32</v>
      </c>
      <c r="E642">
        <f>_xlfn.XLOOKUP(Table1[[#This Row],[Location]],'Location analysis'!A:A,'Location analysis'!B:B)</f>
        <v>40.423690999999998</v>
      </c>
      <c r="F642">
        <f>_xlfn.XLOOKUP(Table1[[#This Row],[Location]],'Location analysis'!A:A,'Location analysis'!C:C)</f>
        <v>-74.380831999999998</v>
      </c>
      <c r="G642" t="s">
        <v>148</v>
      </c>
      <c r="H642" t="s">
        <v>49</v>
      </c>
      <c r="I642">
        <v>14676496940</v>
      </c>
      <c r="J642" t="s">
        <v>305</v>
      </c>
      <c r="K642" t="s">
        <v>51</v>
      </c>
      <c r="L642">
        <v>141</v>
      </c>
      <c r="M642">
        <v>1.5</v>
      </c>
      <c r="N642">
        <v>1</v>
      </c>
      <c r="O642">
        <v>141</v>
      </c>
      <c r="P642">
        <v>1.5</v>
      </c>
      <c r="Q642">
        <v>1</v>
      </c>
      <c r="R642">
        <v>1.5</v>
      </c>
      <c r="S642">
        <v>1.5</v>
      </c>
      <c r="T642" s="1">
        <v>44601</v>
      </c>
      <c r="U642" t="str">
        <f t="shared" ref="U642:U705" si="50">IF(G642="","Cell is Blank - Dis-regard",G642)</f>
        <v>V8 Vegetable Juice - Original</v>
      </c>
      <c r="V642" t="str">
        <f t="shared" ref="V642:V705" si="51">IF(H642="","Cell is Blank - Dis-regard",H642)</f>
        <v>Non Carbonated</v>
      </c>
      <c r="W642" t="s">
        <v>49</v>
      </c>
      <c r="X642" t="b">
        <f t="shared" si="48"/>
        <v>1</v>
      </c>
      <c r="Y642">
        <f t="shared" ref="Y642:Y705" si="52">IF(X642="FALSE",M642,M642)</f>
        <v>1.5</v>
      </c>
      <c r="Z642" s="2">
        <f t="shared" si="49"/>
        <v>1</v>
      </c>
      <c r="AA642" t="s">
        <v>149</v>
      </c>
      <c r="AB642" t="s">
        <v>150</v>
      </c>
      <c r="AD642" t="s">
        <v>109</v>
      </c>
      <c r="AE642" t="s">
        <v>306</v>
      </c>
      <c r="AF642">
        <v>2022</v>
      </c>
    </row>
    <row r="643" spans="1:32" x14ac:dyDescent="0.25">
      <c r="A643" t="s">
        <v>29</v>
      </c>
      <c r="B643" t="s">
        <v>67</v>
      </c>
      <c r="C643" t="s">
        <v>68</v>
      </c>
      <c r="D643" t="s">
        <v>69</v>
      </c>
      <c r="E643">
        <f>_xlfn.XLOOKUP(Table1[[#This Row],[Location]],'Location analysis'!A:A,'Location analysis'!B:B)</f>
        <v>40.435699999999997</v>
      </c>
      <c r="F643">
        <f>_xlfn.XLOOKUP(Table1[[#This Row],[Location]],'Location analysis'!A:A,'Location analysis'!C:C)</f>
        <v>-74.125200000000007</v>
      </c>
      <c r="G643" t="s">
        <v>70</v>
      </c>
      <c r="H643" t="s">
        <v>34</v>
      </c>
      <c r="I643">
        <v>14676644165</v>
      </c>
      <c r="J643" t="s">
        <v>305</v>
      </c>
      <c r="K643" t="s">
        <v>51</v>
      </c>
      <c r="L643">
        <v>144</v>
      </c>
      <c r="M643">
        <v>3</v>
      </c>
      <c r="N643">
        <v>1</v>
      </c>
      <c r="O643">
        <v>144</v>
      </c>
      <c r="P643">
        <v>3</v>
      </c>
      <c r="Q643">
        <v>1</v>
      </c>
      <c r="R643">
        <v>3</v>
      </c>
      <c r="S643">
        <v>3</v>
      </c>
      <c r="T643" s="1">
        <v>44601</v>
      </c>
      <c r="U643" t="str">
        <f t="shared" si="50"/>
        <v>Monster Energy Original</v>
      </c>
      <c r="V643" t="str">
        <f t="shared" si="51"/>
        <v>Carbonated</v>
      </c>
      <c r="W643" t="s">
        <v>34</v>
      </c>
      <c r="X643" t="b">
        <f t="shared" ref="X643:X706" si="53">M643=P643</f>
        <v>1</v>
      </c>
      <c r="Y643">
        <f t="shared" si="52"/>
        <v>3</v>
      </c>
      <c r="Z643" s="2">
        <f t="shared" ref="Z643:Z706" si="54">Y643/1.5</f>
        <v>2</v>
      </c>
      <c r="AA643" t="s">
        <v>70</v>
      </c>
      <c r="AD643" t="s">
        <v>109</v>
      </c>
      <c r="AE643" t="s">
        <v>306</v>
      </c>
      <c r="AF643">
        <v>2022</v>
      </c>
    </row>
    <row r="644" spans="1:32" x14ac:dyDescent="0.25">
      <c r="A644" t="s">
        <v>29</v>
      </c>
      <c r="B644" t="s">
        <v>67</v>
      </c>
      <c r="C644" t="s">
        <v>68</v>
      </c>
      <c r="D644" t="s">
        <v>69</v>
      </c>
      <c r="E644">
        <f>_xlfn.XLOOKUP(Table1[[#This Row],[Location]],'Location analysis'!A:A,'Location analysis'!B:B)</f>
        <v>40.435699999999997</v>
      </c>
      <c r="F644">
        <f>_xlfn.XLOOKUP(Table1[[#This Row],[Location]],'Location analysis'!A:A,'Location analysis'!C:C)</f>
        <v>-74.125200000000007</v>
      </c>
      <c r="G644" t="s">
        <v>259</v>
      </c>
      <c r="H644" t="s">
        <v>34</v>
      </c>
      <c r="I644">
        <v>14677371243</v>
      </c>
      <c r="J644" t="s">
        <v>305</v>
      </c>
      <c r="K644" t="s">
        <v>51</v>
      </c>
      <c r="L644">
        <v>140</v>
      </c>
      <c r="M644">
        <v>1</v>
      </c>
      <c r="N644">
        <v>1</v>
      </c>
      <c r="O644">
        <v>140</v>
      </c>
      <c r="P644">
        <v>1</v>
      </c>
      <c r="Q644">
        <v>1</v>
      </c>
      <c r="R644">
        <v>1</v>
      </c>
      <c r="S644">
        <v>1</v>
      </c>
      <c r="T644" s="1">
        <v>44601</v>
      </c>
      <c r="U644" t="str">
        <f t="shared" si="50"/>
        <v>Sunkist Soda - Orange</v>
      </c>
      <c r="V644" t="str">
        <f t="shared" si="51"/>
        <v>Carbonated</v>
      </c>
      <c r="W644" t="s">
        <v>34</v>
      </c>
      <c r="X644" t="b">
        <f t="shared" si="53"/>
        <v>1</v>
      </c>
      <c r="Y644">
        <f t="shared" si="52"/>
        <v>1</v>
      </c>
      <c r="Z644" s="2">
        <f t="shared" si="54"/>
        <v>0.66666666666666663</v>
      </c>
      <c r="AA644" t="s">
        <v>260</v>
      </c>
      <c r="AB644" t="s">
        <v>261</v>
      </c>
      <c r="AD644" t="s">
        <v>109</v>
      </c>
      <c r="AE644" t="s">
        <v>306</v>
      </c>
      <c r="AF644">
        <v>2022</v>
      </c>
    </row>
    <row r="645" spans="1:32" x14ac:dyDescent="0.25">
      <c r="A645" t="s">
        <v>29</v>
      </c>
      <c r="B645" t="s">
        <v>67</v>
      </c>
      <c r="C645" t="s">
        <v>68</v>
      </c>
      <c r="D645" t="s">
        <v>69</v>
      </c>
      <c r="E645">
        <f>_xlfn.XLOOKUP(Table1[[#This Row],[Location]],'Location analysis'!A:A,'Location analysis'!B:B)</f>
        <v>40.435699999999997</v>
      </c>
      <c r="F645">
        <f>_xlfn.XLOOKUP(Table1[[#This Row],[Location]],'Location analysis'!A:A,'Location analysis'!C:C)</f>
        <v>-74.125200000000007</v>
      </c>
      <c r="G645" t="s">
        <v>259</v>
      </c>
      <c r="H645" t="s">
        <v>34</v>
      </c>
      <c r="I645">
        <v>14677374175</v>
      </c>
      <c r="J645" t="s">
        <v>305</v>
      </c>
      <c r="K645" t="s">
        <v>51</v>
      </c>
      <c r="L645">
        <v>140</v>
      </c>
      <c r="M645">
        <v>1</v>
      </c>
      <c r="N645">
        <v>1</v>
      </c>
      <c r="O645">
        <v>140</v>
      </c>
      <c r="P645">
        <v>1</v>
      </c>
      <c r="Q645">
        <v>1</v>
      </c>
      <c r="R645">
        <v>1</v>
      </c>
      <c r="S645">
        <v>1</v>
      </c>
      <c r="T645" s="1">
        <v>44601</v>
      </c>
      <c r="U645" t="str">
        <f t="shared" si="50"/>
        <v>Sunkist Soda - Orange</v>
      </c>
      <c r="V645" t="str">
        <f t="shared" si="51"/>
        <v>Carbonated</v>
      </c>
      <c r="W645" t="s">
        <v>34</v>
      </c>
      <c r="X645" t="b">
        <f t="shared" si="53"/>
        <v>1</v>
      </c>
      <c r="Y645">
        <f t="shared" si="52"/>
        <v>1</v>
      </c>
      <c r="Z645" s="2">
        <f t="shared" si="54"/>
        <v>0.66666666666666663</v>
      </c>
      <c r="AA645" t="s">
        <v>260</v>
      </c>
      <c r="AB645" t="s">
        <v>261</v>
      </c>
      <c r="AD645" t="s">
        <v>109</v>
      </c>
      <c r="AE645" t="s">
        <v>306</v>
      </c>
      <c r="AF645">
        <v>2022</v>
      </c>
    </row>
    <row r="646" spans="1:32" x14ac:dyDescent="0.25">
      <c r="A646" t="s">
        <v>29</v>
      </c>
      <c r="B646" t="s">
        <v>67</v>
      </c>
      <c r="C646" t="s">
        <v>68</v>
      </c>
      <c r="D646" t="s">
        <v>69</v>
      </c>
      <c r="E646">
        <f>_xlfn.XLOOKUP(Table1[[#This Row],[Location]],'Location analysis'!A:A,'Location analysis'!B:B)</f>
        <v>40.435699999999997</v>
      </c>
      <c r="F646">
        <f>_xlfn.XLOOKUP(Table1[[#This Row],[Location]],'Location analysis'!A:A,'Location analysis'!C:C)</f>
        <v>-74.125200000000007</v>
      </c>
      <c r="G646" t="s">
        <v>182</v>
      </c>
      <c r="H646" t="s">
        <v>34</v>
      </c>
      <c r="I646">
        <v>14677375650</v>
      </c>
      <c r="J646" t="s">
        <v>305</v>
      </c>
      <c r="K646" t="s">
        <v>51</v>
      </c>
      <c r="L646">
        <v>141</v>
      </c>
      <c r="M646">
        <v>1</v>
      </c>
      <c r="N646">
        <v>1</v>
      </c>
      <c r="O646">
        <v>141</v>
      </c>
      <c r="P646">
        <v>1</v>
      </c>
      <c r="Q646">
        <v>1</v>
      </c>
      <c r="R646">
        <v>1</v>
      </c>
      <c r="S646">
        <v>1</v>
      </c>
      <c r="T646" s="1">
        <v>44601</v>
      </c>
      <c r="U646" t="str">
        <f t="shared" si="50"/>
        <v>Coca Cola - Zero Sugar</v>
      </c>
      <c r="V646" t="str">
        <f t="shared" si="51"/>
        <v>Carbonated</v>
      </c>
      <c r="W646" t="s">
        <v>34</v>
      </c>
      <c r="X646" t="b">
        <f t="shared" si="53"/>
        <v>1</v>
      </c>
      <c r="Y646">
        <f t="shared" si="52"/>
        <v>1</v>
      </c>
      <c r="Z646" s="2">
        <f t="shared" si="54"/>
        <v>0.66666666666666663</v>
      </c>
      <c r="AA646" t="s">
        <v>183</v>
      </c>
      <c r="AB646" t="s">
        <v>184</v>
      </c>
      <c r="AD646" t="s">
        <v>109</v>
      </c>
      <c r="AE646" t="s">
        <v>306</v>
      </c>
      <c r="AF646">
        <v>2022</v>
      </c>
    </row>
    <row r="647" spans="1:32" x14ac:dyDescent="0.25">
      <c r="A647" t="s">
        <v>29</v>
      </c>
      <c r="B647" t="s">
        <v>67</v>
      </c>
      <c r="C647" t="s">
        <v>68</v>
      </c>
      <c r="D647" t="s">
        <v>69</v>
      </c>
      <c r="E647">
        <f>_xlfn.XLOOKUP(Table1[[#This Row],[Location]],'Location analysis'!A:A,'Location analysis'!B:B)</f>
        <v>40.435699999999997</v>
      </c>
      <c r="F647">
        <f>_xlfn.XLOOKUP(Table1[[#This Row],[Location]],'Location analysis'!A:A,'Location analysis'!C:C)</f>
        <v>-74.125200000000007</v>
      </c>
      <c r="G647" t="s">
        <v>194</v>
      </c>
      <c r="H647" t="s">
        <v>43</v>
      </c>
      <c r="I647">
        <v>14677396756</v>
      </c>
      <c r="J647" t="s">
        <v>305</v>
      </c>
      <c r="K647" t="s">
        <v>51</v>
      </c>
      <c r="L647">
        <v>123</v>
      </c>
      <c r="M647">
        <v>1.5</v>
      </c>
      <c r="N647">
        <v>1</v>
      </c>
      <c r="O647">
        <v>123</v>
      </c>
      <c r="P647">
        <v>1.5</v>
      </c>
      <c r="Q647">
        <v>1</v>
      </c>
      <c r="R647">
        <v>1.5</v>
      </c>
      <c r="S647">
        <v>1.5</v>
      </c>
      <c r="T647" s="1">
        <v>44601</v>
      </c>
      <c r="U647" t="str">
        <f t="shared" si="50"/>
        <v>Takis FUGEO mini</v>
      </c>
      <c r="V647" t="str">
        <f t="shared" si="51"/>
        <v>Food</v>
      </c>
      <c r="W647" t="s">
        <v>43</v>
      </c>
      <c r="X647" t="b">
        <f t="shared" si="53"/>
        <v>1</v>
      </c>
      <c r="Y647">
        <f t="shared" si="52"/>
        <v>1.5</v>
      </c>
      <c r="Z647" s="2">
        <f t="shared" si="54"/>
        <v>1</v>
      </c>
      <c r="AA647" t="s">
        <v>194</v>
      </c>
      <c r="AD647" t="s">
        <v>109</v>
      </c>
      <c r="AE647" t="s">
        <v>306</v>
      </c>
      <c r="AF647">
        <v>2022</v>
      </c>
    </row>
    <row r="648" spans="1:32" x14ac:dyDescent="0.25">
      <c r="A648" t="s">
        <v>29</v>
      </c>
      <c r="B648" t="s">
        <v>67</v>
      </c>
      <c r="C648" t="s">
        <v>68</v>
      </c>
      <c r="D648" t="s">
        <v>69</v>
      </c>
      <c r="E648">
        <f>_xlfn.XLOOKUP(Table1[[#This Row],[Location]],'Location analysis'!A:A,'Location analysis'!B:B)</f>
        <v>40.435699999999997</v>
      </c>
      <c r="F648">
        <f>_xlfn.XLOOKUP(Table1[[#This Row],[Location]],'Location analysis'!A:A,'Location analysis'!C:C)</f>
        <v>-74.125200000000007</v>
      </c>
      <c r="G648" t="s">
        <v>185</v>
      </c>
      <c r="H648" t="s">
        <v>34</v>
      </c>
      <c r="I648">
        <v>14677397036</v>
      </c>
      <c r="J648" t="s">
        <v>305</v>
      </c>
      <c r="K648" t="s">
        <v>51</v>
      </c>
      <c r="L648">
        <v>148</v>
      </c>
      <c r="M648">
        <v>3</v>
      </c>
      <c r="N648">
        <v>1</v>
      </c>
      <c r="O648">
        <v>148</v>
      </c>
      <c r="P648">
        <v>3</v>
      </c>
      <c r="Q648">
        <v>1</v>
      </c>
      <c r="R648">
        <v>3</v>
      </c>
      <c r="S648">
        <v>3</v>
      </c>
      <c r="T648" s="1">
        <v>44601</v>
      </c>
      <c r="U648" t="str">
        <f t="shared" si="50"/>
        <v>Red Bull - Original</v>
      </c>
      <c r="V648" t="str">
        <f t="shared" si="51"/>
        <v>Carbonated</v>
      </c>
      <c r="W648" t="s">
        <v>34</v>
      </c>
      <c r="X648" t="b">
        <f t="shared" si="53"/>
        <v>1</v>
      </c>
      <c r="Y648">
        <f t="shared" si="52"/>
        <v>3</v>
      </c>
      <c r="Z648" s="2">
        <f t="shared" si="54"/>
        <v>2</v>
      </c>
      <c r="AA648" t="s">
        <v>37</v>
      </c>
      <c r="AB648" t="s">
        <v>150</v>
      </c>
      <c r="AD648" t="s">
        <v>109</v>
      </c>
      <c r="AE648" t="s">
        <v>306</v>
      </c>
      <c r="AF648">
        <v>2022</v>
      </c>
    </row>
    <row r="649" spans="1:32" x14ac:dyDescent="0.25">
      <c r="A649" t="s">
        <v>29</v>
      </c>
      <c r="B649" t="s">
        <v>67</v>
      </c>
      <c r="C649" t="s">
        <v>68</v>
      </c>
      <c r="D649" t="s">
        <v>69</v>
      </c>
      <c r="E649">
        <f>_xlfn.XLOOKUP(Table1[[#This Row],[Location]],'Location analysis'!A:A,'Location analysis'!B:B)</f>
        <v>40.435699999999997</v>
      </c>
      <c r="F649">
        <f>_xlfn.XLOOKUP(Table1[[#This Row],[Location]],'Location analysis'!A:A,'Location analysis'!C:C)</f>
        <v>-74.125200000000007</v>
      </c>
      <c r="G649" t="s">
        <v>290</v>
      </c>
      <c r="H649" t="s">
        <v>43</v>
      </c>
      <c r="I649">
        <v>14677829813</v>
      </c>
      <c r="J649" t="s">
        <v>305</v>
      </c>
      <c r="K649" t="s">
        <v>36</v>
      </c>
      <c r="L649">
        <v>110</v>
      </c>
      <c r="M649">
        <v>1.5</v>
      </c>
      <c r="N649">
        <v>1</v>
      </c>
      <c r="O649">
        <v>110</v>
      </c>
      <c r="P649">
        <v>1.5</v>
      </c>
      <c r="Q649">
        <v>1</v>
      </c>
      <c r="R649">
        <v>1.5</v>
      </c>
      <c r="S649">
        <v>1.5</v>
      </c>
      <c r="T649" s="1">
        <v>44601</v>
      </c>
      <c r="U649" t="str">
        <f t="shared" si="50"/>
        <v>Doritos Famin Hot Nacho</v>
      </c>
      <c r="V649" t="str">
        <f t="shared" si="51"/>
        <v>Food</v>
      </c>
      <c r="W649" t="s">
        <v>43</v>
      </c>
      <c r="X649" t="b">
        <f t="shared" si="53"/>
        <v>1</v>
      </c>
      <c r="Y649">
        <f t="shared" si="52"/>
        <v>1.5</v>
      </c>
      <c r="Z649" s="2">
        <f t="shared" si="54"/>
        <v>1</v>
      </c>
      <c r="AA649" t="s">
        <v>290</v>
      </c>
      <c r="AD649" t="s">
        <v>109</v>
      </c>
      <c r="AE649" t="s">
        <v>306</v>
      </c>
      <c r="AF649">
        <v>2022</v>
      </c>
    </row>
    <row r="650" spans="1:32" x14ac:dyDescent="0.25">
      <c r="A650" t="s">
        <v>29</v>
      </c>
      <c r="B650" t="s">
        <v>67</v>
      </c>
      <c r="C650" t="s">
        <v>68</v>
      </c>
      <c r="D650" t="s">
        <v>69</v>
      </c>
      <c r="E650">
        <f>_xlfn.XLOOKUP(Table1[[#This Row],[Location]],'Location analysis'!A:A,'Location analysis'!B:B)</f>
        <v>40.435699999999997</v>
      </c>
      <c r="F650">
        <f>_xlfn.XLOOKUP(Table1[[#This Row],[Location]],'Location analysis'!A:A,'Location analysis'!C:C)</f>
        <v>-74.125200000000007</v>
      </c>
      <c r="G650" t="s">
        <v>70</v>
      </c>
      <c r="H650" t="s">
        <v>34</v>
      </c>
      <c r="I650">
        <v>14677867193</v>
      </c>
      <c r="J650" t="s">
        <v>305</v>
      </c>
      <c r="K650" t="s">
        <v>51</v>
      </c>
      <c r="L650">
        <v>144</v>
      </c>
      <c r="M650">
        <v>3</v>
      </c>
      <c r="N650">
        <v>1</v>
      </c>
      <c r="O650">
        <v>144</v>
      </c>
      <c r="P650">
        <v>3</v>
      </c>
      <c r="Q650">
        <v>1</v>
      </c>
      <c r="R650">
        <v>3</v>
      </c>
      <c r="S650">
        <v>3</v>
      </c>
      <c r="T650" s="1">
        <v>44601</v>
      </c>
      <c r="U650" t="str">
        <f t="shared" si="50"/>
        <v>Monster Energy Original</v>
      </c>
      <c r="V650" t="str">
        <f t="shared" si="51"/>
        <v>Carbonated</v>
      </c>
      <c r="W650" t="s">
        <v>34</v>
      </c>
      <c r="X650" t="b">
        <f t="shared" si="53"/>
        <v>1</v>
      </c>
      <c r="Y650">
        <f t="shared" si="52"/>
        <v>3</v>
      </c>
      <c r="Z650" s="2">
        <f t="shared" si="54"/>
        <v>2</v>
      </c>
      <c r="AA650" t="s">
        <v>70</v>
      </c>
      <c r="AD650" t="s">
        <v>109</v>
      </c>
      <c r="AE650" t="s">
        <v>306</v>
      </c>
      <c r="AF650">
        <v>2022</v>
      </c>
    </row>
    <row r="651" spans="1:32" x14ac:dyDescent="0.25">
      <c r="A651" t="s">
        <v>29</v>
      </c>
      <c r="B651" t="s">
        <v>67</v>
      </c>
      <c r="C651" t="s">
        <v>68</v>
      </c>
      <c r="D651" t="s">
        <v>69</v>
      </c>
      <c r="E651">
        <f>_xlfn.XLOOKUP(Table1[[#This Row],[Location]],'Location analysis'!A:A,'Location analysis'!B:B)</f>
        <v>40.435699999999997</v>
      </c>
      <c r="F651">
        <f>_xlfn.XLOOKUP(Table1[[#This Row],[Location]],'Location analysis'!A:A,'Location analysis'!C:C)</f>
        <v>-74.125200000000007</v>
      </c>
      <c r="G651" t="s">
        <v>70</v>
      </c>
      <c r="H651" t="s">
        <v>34</v>
      </c>
      <c r="I651">
        <v>14677978451</v>
      </c>
      <c r="J651" t="s">
        <v>305</v>
      </c>
      <c r="K651" t="s">
        <v>51</v>
      </c>
      <c r="L651">
        <v>144</v>
      </c>
      <c r="M651">
        <v>3</v>
      </c>
      <c r="N651">
        <v>1</v>
      </c>
      <c r="O651">
        <v>144</v>
      </c>
      <c r="P651">
        <v>3</v>
      </c>
      <c r="Q651">
        <v>1</v>
      </c>
      <c r="R651">
        <v>3</v>
      </c>
      <c r="S651">
        <v>3</v>
      </c>
      <c r="T651" s="1">
        <v>44601</v>
      </c>
      <c r="U651" t="str">
        <f t="shared" si="50"/>
        <v>Monster Energy Original</v>
      </c>
      <c r="V651" t="str">
        <f t="shared" si="51"/>
        <v>Carbonated</v>
      </c>
      <c r="W651" t="s">
        <v>34</v>
      </c>
      <c r="X651" t="b">
        <f t="shared" si="53"/>
        <v>1</v>
      </c>
      <c r="Y651">
        <f t="shared" si="52"/>
        <v>3</v>
      </c>
      <c r="Z651" s="2">
        <f t="shared" si="54"/>
        <v>2</v>
      </c>
      <c r="AA651" t="s">
        <v>70</v>
      </c>
      <c r="AD651" t="s">
        <v>109</v>
      </c>
      <c r="AE651" t="s">
        <v>306</v>
      </c>
      <c r="AF651">
        <v>2022</v>
      </c>
    </row>
    <row r="652" spans="1:32" x14ac:dyDescent="0.25">
      <c r="A652" t="s">
        <v>29</v>
      </c>
      <c r="B652" t="s">
        <v>62</v>
      </c>
      <c r="C652" t="s">
        <v>63</v>
      </c>
      <c r="D652" t="s">
        <v>64</v>
      </c>
      <c r="E652">
        <f>_xlfn.XLOOKUP(Table1[[#This Row],[Location]],'Location analysis'!A:A,'Location analysis'!B:B)</f>
        <v>40.091900000000003</v>
      </c>
      <c r="F652">
        <f>_xlfn.XLOOKUP(Table1[[#This Row],[Location]],'Location analysis'!A:A,'Location analysis'!C:C)</f>
        <v>-74.358699999999999</v>
      </c>
      <c r="G652" t="s">
        <v>307</v>
      </c>
      <c r="H652" t="s">
        <v>43</v>
      </c>
      <c r="I652">
        <v>14679142641</v>
      </c>
      <c r="J652" t="s">
        <v>308</v>
      </c>
      <c r="K652" t="s">
        <v>51</v>
      </c>
      <c r="L652">
        <v>122</v>
      </c>
      <c r="M652">
        <v>1.25</v>
      </c>
      <c r="N652">
        <v>1</v>
      </c>
      <c r="O652">
        <v>122</v>
      </c>
      <c r="P652">
        <v>1.25</v>
      </c>
      <c r="Q652">
        <v>1</v>
      </c>
      <c r="R652">
        <v>1.25</v>
      </c>
      <c r="S652">
        <v>1.25</v>
      </c>
      <c r="T652" s="1">
        <v>44602</v>
      </c>
      <c r="U652" t="str">
        <f t="shared" si="50"/>
        <v>Belvita Snack Packs - Blueberry</v>
      </c>
      <c r="V652" t="str">
        <f t="shared" si="51"/>
        <v>Food</v>
      </c>
      <c r="W652" t="s">
        <v>43</v>
      </c>
      <c r="X652" t="b">
        <f t="shared" si="53"/>
        <v>1</v>
      </c>
      <c r="Y652">
        <f t="shared" si="52"/>
        <v>1.25</v>
      </c>
      <c r="Z652" s="2">
        <f t="shared" si="54"/>
        <v>0.83333333333333337</v>
      </c>
      <c r="AA652" t="s">
        <v>309</v>
      </c>
      <c r="AB652" t="s">
        <v>222</v>
      </c>
      <c r="AD652" t="s">
        <v>123</v>
      </c>
      <c r="AE652" t="s">
        <v>310</v>
      </c>
      <c r="AF652">
        <v>2022</v>
      </c>
    </row>
    <row r="653" spans="1:32" x14ac:dyDescent="0.25">
      <c r="A653" t="s">
        <v>29</v>
      </c>
      <c r="B653" t="s">
        <v>62</v>
      </c>
      <c r="C653" t="s">
        <v>63</v>
      </c>
      <c r="D653" t="s">
        <v>64</v>
      </c>
      <c r="E653">
        <f>_xlfn.XLOOKUP(Table1[[#This Row],[Location]],'Location analysis'!A:A,'Location analysis'!B:B)</f>
        <v>40.091900000000003</v>
      </c>
      <c r="F653">
        <f>_xlfn.XLOOKUP(Table1[[#This Row],[Location]],'Location analysis'!A:A,'Location analysis'!C:C)</f>
        <v>-74.358699999999999</v>
      </c>
      <c r="G653" t="s">
        <v>197</v>
      </c>
      <c r="H653" t="s">
        <v>43</v>
      </c>
      <c r="I653">
        <v>14679603173</v>
      </c>
      <c r="J653" t="s">
        <v>308</v>
      </c>
      <c r="K653" t="s">
        <v>51</v>
      </c>
      <c r="L653">
        <v>111</v>
      </c>
      <c r="M653">
        <v>1.5</v>
      </c>
      <c r="N653">
        <v>1</v>
      </c>
      <c r="O653">
        <v>111</v>
      </c>
      <c r="P653">
        <v>1.5</v>
      </c>
      <c r="Q653">
        <v>1</v>
      </c>
      <c r="R653">
        <v>1.5</v>
      </c>
      <c r="S653">
        <v>1.5</v>
      </c>
      <c r="T653" s="1">
        <v>44602</v>
      </c>
      <c r="U653" t="str">
        <f t="shared" si="50"/>
        <v>Miss Vickie's Potato Chip - Smokehouse BBQ</v>
      </c>
      <c r="V653" t="str">
        <f t="shared" si="51"/>
        <v>Food</v>
      </c>
      <c r="W653" t="s">
        <v>43</v>
      </c>
      <c r="X653" t="b">
        <f t="shared" si="53"/>
        <v>1</v>
      </c>
      <c r="Y653">
        <f t="shared" si="52"/>
        <v>1.5</v>
      </c>
      <c r="Z653" s="2">
        <f t="shared" si="54"/>
        <v>1</v>
      </c>
      <c r="AA653" t="s">
        <v>58</v>
      </c>
      <c r="AB653" t="s">
        <v>198</v>
      </c>
      <c r="AD653" t="s">
        <v>123</v>
      </c>
      <c r="AE653" t="s">
        <v>310</v>
      </c>
      <c r="AF653">
        <v>2022</v>
      </c>
    </row>
    <row r="654" spans="1:32" x14ac:dyDescent="0.25">
      <c r="A654" t="s">
        <v>29</v>
      </c>
      <c r="B654" t="s">
        <v>67</v>
      </c>
      <c r="C654" t="s">
        <v>68</v>
      </c>
      <c r="D654" t="s">
        <v>69</v>
      </c>
      <c r="E654">
        <f>_xlfn.XLOOKUP(Table1[[#This Row],[Location]],'Location analysis'!A:A,'Location analysis'!B:B)</f>
        <v>40.435699999999997</v>
      </c>
      <c r="F654">
        <f>_xlfn.XLOOKUP(Table1[[#This Row],[Location]],'Location analysis'!A:A,'Location analysis'!C:C)</f>
        <v>-74.125200000000007</v>
      </c>
      <c r="G654" t="s">
        <v>194</v>
      </c>
      <c r="H654" t="s">
        <v>43</v>
      </c>
      <c r="I654">
        <v>14680552411</v>
      </c>
      <c r="J654" t="s">
        <v>308</v>
      </c>
      <c r="K654" t="s">
        <v>36</v>
      </c>
      <c r="L654">
        <v>123</v>
      </c>
      <c r="M654">
        <v>1.5</v>
      </c>
      <c r="N654">
        <v>1</v>
      </c>
      <c r="O654">
        <v>123</v>
      </c>
      <c r="P654">
        <v>1.5</v>
      </c>
      <c r="Q654">
        <v>1</v>
      </c>
      <c r="R654">
        <v>1.5</v>
      </c>
      <c r="S654">
        <v>1.5</v>
      </c>
      <c r="T654" s="1">
        <v>44602</v>
      </c>
      <c r="U654" t="str">
        <f t="shared" si="50"/>
        <v>Takis FUGEO mini</v>
      </c>
      <c r="V654" t="str">
        <f t="shared" si="51"/>
        <v>Food</v>
      </c>
      <c r="W654" t="s">
        <v>43</v>
      </c>
      <c r="X654" t="b">
        <f t="shared" si="53"/>
        <v>1</v>
      </c>
      <c r="Y654">
        <f t="shared" si="52"/>
        <v>1.5</v>
      </c>
      <c r="Z654" s="2">
        <f t="shared" si="54"/>
        <v>1</v>
      </c>
      <c r="AA654" t="s">
        <v>194</v>
      </c>
      <c r="AD654" t="s">
        <v>123</v>
      </c>
      <c r="AE654" t="s">
        <v>310</v>
      </c>
      <c r="AF654">
        <v>2022</v>
      </c>
    </row>
    <row r="655" spans="1:32" x14ac:dyDescent="0.25">
      <c r="A655" t="s">
        <v>29</v>
      </c>
      <c r="B655" t="s">
        <v>62</v>
      </c>
      <c r="C655" t="s">
        <v>63</v>
      </c>
      <c r="D655" t="s">
        <v>64</v>
      </c>
      <c r="E655">
        <f>_xlfn.XLOOKUP(Table1[[#This Row],[Location]],'Location analysis'!A:A,'Location analysis'!B:B)</f>
        <v>40.091900000000003</v>
      </c>
      <c r="F655">
        <f>_xlfn.XLOOKUP(Table1[[#This Row],[Location]],'Location analysis'!A:A,'Location analysis'!C:C)</f>
        <v>-74.358699999999999</v>
      </c>
      <c r="G655" t="s">
        <v>74</v>
      </c>
      <c r="H655" t="s">
        <v>49</v>
      </c>
      <c r="I655">
        <v>14680625547</v>
      </c>
      <c r="J655" t="s">
        <v>308</v>
      </c>
      <c r="K655" t="s">
        <v>51</v>
      </c>
      <c r="L655">
        <v>145</v>
      </c>
      <c r="M655">
        <v>2.5</v>
      </c>
      <c r="N655">
        <v>1</v>
      </c>
      <c r="O655">
        <v>145</v>
      </c>
      <c r="P655">
        <v>2.5</v>
      </c>
      <c r="Q655">
        <v>1</v>
      </c>
      <c r="R655">
        <v>2.5</v>
      </c>
      <c r="S655">
        <v>2.5</v>
      </c>
      <c r="T655" s="1">
        <v>44602</v>
      </c>
      <c r="U655" t="str">
        <f t="shared" si="50"/>
        <v>Snapple Diet Tea - Lemon</v>
      </c>
      <c r="V655" t="str">
        <f t="shared" si="51"/>
        <v>Non Carbonated</v>
      </c>
      <c r="W655" t="s">
        <v>49</v>
      </c>
      <c r="X655" t="b">
        <f t="shared" si="53"/>
        <v>1</v>
      </c>
      <c r="Y655">
        <f t="shared" si="52"/>
        <v>2.5</v>
      </c>
      <c r="Z655" s="2">
        <f t="shared" si="54"/>
        <v>1.6666666666666667</v>
      </c>
      <c r="AA655" t="s">
        <v>75</v>
      </c>
      <c r="AB655" t="s">
        <v>76</v>
      </c>
      <c r="AD655" t="s">
        <v>123</v>
      </c>
      <c r="AE655" t="s">
        <v>310</v>
      </c>
      <c r="AF655">
        <v>2022</v>
      </c>
    </row>
    <row r="656" spans="1:32" x14ac:dyDescent="0.25">
      <c r="A656" t="s">
        <v>29</v>
      </c>
      <c r="B656" t="s">
        <v>62</v>
      </c>
      <c r="C656" t="s">
        <v>63</v>
      </c>
      <c r="D656" t="s">
        <v>64</v>
      </c>
      <c r="E656">
        <f>_xlfn.XLOOKUP(Table1[[#This Row],[Location]],'Location analysis'!A:A,'Location analysis'!B:B)</f>
        <v>40.091900000000003</v>
      </c>
      <c r="F656">
        <f>_xlfn.XLOOKUP(Table1[[#This Row],[Location]],'Location analysis'!A:A,'Location analysis'!C:C)</f>
        <v>-74.358699999999999</v>
      </c>
      <c r="G656" t="s">
        <v>231</v>
      </c>
      <c r="H656" t="s">
        <v>43</v>
      </c>
      <c r="I656">
        <v>14680627423</v>
      </c>
      <c r="J656" t="s">
        <v>308</v>
      </c>
      <c r="K656" t="s">
        <v>51</v>
      </c>
      <c r="L656">
        <v>120</v>
      </c>
      <c r="M656">
        <v>1.5</v>
      </c>
      <c r="N656">
        <v>1</v>
      </c>
      <c r="O656">
        <v>120</v>
      </c>
      <c r="P656">
        <v>1.5</v>
      </c>
      <c r="Q656">
        <v>1</v>
      </c>
      <c r="R656">
        <v>1.5</v>
      </c>
      <c r="S656">
        <v>1.5</v>
      </c>
      <c r="T656" s="1">
        <v>44602</v>
      </c>
      <c r="U656" t="str">
        <f t="shared" si="50"/>
        <v>Snyder's of Hanover Pretzel - Cheddar Cheese</v>
      </c>
      <c r="V656" t="str">
        <f t="shared" si="51"/>
        <v>Food</v>
      </c>
      <c r="W656" t="s">
        <v>43</v>
      </c>
      <c r="X656" t="b">
        <f t="shared" si="53"/>
        <v>1</v>
      </c>
      <c r="Y656">
        <f t="shared" si="52"/>
        <v>1.5</v>
      </c>
      <c r="Z656" s="2">
        <f t="shared" si="54"/>
        <v>1</v>
      </c>
      <c r="AA656" t="s">
        <v>232</v>
      </c>
      <c r="AB656" t="s">
        <v>233</v>
      </c>
      <c r="AD656" t="s">
        <v>123</v>
      </c>
      <c r="AE656" t="s">
        <v>310</v>
      </c>
      <c r="AF656">
        <v>2022</v>
      </c>
    </row>
    <row r="657" spans="1:32" x14ac:dyDescent="0.25">
      <c r="A657" t="s">
        <v>29</v>
      </c>
      <c r="B657" t="s">
        <v>62</v>
      </c>
      <c r="C657" t="s">
        <v>63</v>
      </c>
      <c r="D657" t="s">
        <v>64</v>
      </c>
      <c r="E657">
        <f>_xlfn.XLOOKUP(Table1[[#This Row],[Location]],'Location analysis'!A:A,'Location analysis'!B:B)</f>
        <v>40.091900000000003</v>
      </c>
      <c r="F657">
        <f>_xlfn.XLOOKUP(Table1[[#This Row],[Location]],'Location analysis'!A:A,'Location analysis'!C:C)</f>
        <v>-74.358699999999999</v>
      </c>
      <c r="G657" t="s">
        <v>192</v>
      </c>
      <c r="H657" t="s">
        <v>43</v>
      </c>
      <c r="I657">
        <v>14680764781</v>
      </c>
      <c r="J657" t="s">
        <v>308</v>
      </c>
      <c r="K657" t="s">
        <v>51</v>
      </c>
      <c r="L657">
        <v>121</v>
      </c>
      <c r="M657">
        <v>1.25</v>
      </c>
      <c r="N657">
        <v>1</v>
      </c>
      <c r="O657">
        <v>121</v>
      </c>
      <c r="P657">
        <v>1.25</v>
      </c>
      <c r="Q657">
        <v>1</v>
      </c>
      <c r="R657">
        <v>1.25</v>
      </c>
      <c r="S657">
        <v>1.25</v>
      </c>
      <c r="T657" s="1">
        <v>44602</v>
      </c>
      <c r="U657" t="str">
        <f t="shared" si="50"/>
        <v>CheezIt - Original</v>
      </c>
      <c r="V657" t="str">
        <f t="shared" si="51"/>
        <v>Food</v>
      </c>
      <c r="W657" t="s">
        <v>43</v>
      </c>
      <c r="X657" t="b">
        <f t="shared" si="53"/>
        <v>1</v>
      </c>
      <c r="Y657">
        <f t="shared" si="52"/>
        <v>1.25</v>
      </c>
      <c r="Z657" s="2">
        <f t="shared" si="54"/>
        <v>0.83333333333333337</v>
      </c>
      <c r="AA657" t="s">
        <v>193</v>
      </c>
      <c r="AB657" t="s">
        <v>150</v>
      </c>
      <c r="AD657" t="s">
        <v>123</v>
      </c>
      <c r="AE657" t="s">
        <v>310</v>
      </c>
      <c r="AF657">
        <v>2022</v>
      </c>
    </row>
    <row r="658" spans="1:32" x14ac:dyDescent="0.25">
      <c r="A658" t="s">
        <v>29</v>
      </c>
      <c r="B658" t="s">
        <v>30</v>
      </c>
      <c r="C658" t="s">
        <v>31</v>
      </c>
      <c r="D658" t="s">
        <v>32</v>
      </c>
      <c r="E658">
        <f>_xlfn.XLOOKUP(Table1[[#This Row],[Location]],'Location analysis'!A:A,'Location analysis'!B:B)</f>
        <v>40.423690999999998</v>
      </c>
      <c r="F658">
        <f>_xlfn.XLOOKUP(Table1[[#This Row],[Location]],'Location analysis'!A:A,'Location analysis'!C:C)</f>
        <v>-74.380831999999998</v>
      </c>
      <c r="G658" t="s">
        <v>70</v>
      </c>
      <c r="H658" t="s">
        <v>34</v>
      </c>
      <c r="I658">
        <v>14681168129</v>
      </c>
      <c r="J658" t="s">
        <v>308</v>
      </c>
      <c r="K658" t="s">
        <v>51</v>
      </c>
      <c r="L658">
        <v>146</v>
      </c>
      <c r="M658">
        <v>3</v>
      </c>
      <c r="N658">
        <v>1</v>
      </c>
      <c r="O658">
        <v>146</v>
      </c>
      <c r="P658">
        <v>3</v>
      </c>
      <c r="Q658">
        <v>1</v>
      </c>
      <c r="R658">
        <v>3</v>
      </c>
      <c r="S658">
        <v>3</v>
      </c>
      <c r="T658" s="1">
        <v>44602</v>
      </c>
      <c r="U658" t="str">
        <f t="shared" si="50"/>
        <v>Monster Energy Original</v>
      </c>
      <c r="V658" t="str">
        <f t="shared" si="51"/>
        <v>Carbonated</v>
      </c>
      <c r="W658" t="s">
        <v>34</v>
      </c>
      <c r="X658" t="b">
        <f t="shared" si="53"/>
        <v>1</v>
      </c>
      <c r="Y658">
        <f t="shared" si="52"/>
        <v>3</v>
      </c>
      <c r="Z658" s="2">
        <f t="shared" si="54"/>
        <v>2</v>
      </c>
      <c r="AA658" t="s">
        <v>70</v>
      </c>
      <c r="AD658" t="s">
        <v>123</v>
      </c>
      <c r="AE658" t="s">
        <v>310</v>
      </c>
      <c r="AF658">
        <v>2022</v>
      </c>
    </row>
    <row r="659" spans="1:32" x14ac:dyDescent="0.25">
      <c r="A659" t="s">
        <v>29</v>
      </c>
      <c r="B659" t="s">
        <v>62</v>
      </c>
      <c r="C659" t="s">
        <v>63</v>
      </c>
      <c r="D659" t="s">
        <v>64</v>
      </c>
      <c r="E659">
        <f>_xlfn.XLOOKUP(Table1[[#This Row],[Location]],'Location analysis'!A:A,'Location analysis'!B:B)</f>
        <v>40.091900000000003</v>
      </c>
      <c r="F659">
        <f>_xlfn.XLOOKUP(Table1[[#This Row],[Location]],'Location analysis'!A:A,'Location analysis'!C:C)</f>
        <v>-74.358699999999999</v>
      </c>
      <c r="G659" t="s">
        <v>307</v>
      </c>
      <c r="H659" t="s">
        <v>43</v>
      </c>
      <c r="I659">
        <v>14681267422</v>
      </c>
      <c r="J659" t="s">
        <v>308</v>
      </c>
      <c r="K659" t="s">
        <v>51</v>
      </c>
      <c r="L659">
        <v>122</v>
      </c>
      <c r="M659">
        <v>1.25</v>
      </c>
      <c r="N659">
        <v>1</v>
      </c>
      <c r="O659">
        <v>122</v>
      </c>
      <c r="P659">
        <v>1.25</v>
      </c>
      <c r="Q659">
        <v>1</v>
      </c>
      <c r="R659">
        <v>1.25</v>
      </c>
      <c r="S659">
        <v>1.25</v>
      </c>
      <c r="T659" s="1">
        <v>44602</v>
      </c>
      <c r="U659" t="str">
        <f t="shared" si="50"/>
        <v>Belvita Snack Packs - Blueberry</v>
      </c>
      <c r="V659" t="str">
        <f t="shared" si="51"/>
        <v>Food</v>
      </c>
      <c r="W659" t="s">
        <v>43</v>
      </c>
      <c r="X659" t="b">
        <f t="shared" si="53"/>
        <v>1</v>
      </c>
      <c r="Y659">
        <f t="shared" si="52"/>
        <v>1.25</v>
      </c>
      <c r="Z659" s="2">
        <f t="shared" si="54"/>
        <v>0.83333333333333337</v>
      </c>
      <c r="AA659" t="s">
        <v>309</v>
      </c>
      <c r="AB659" t="s">
        <v>222</v>
      </c>
      <c r="AD659" t="s">
        <v>123</v>
      </c>
      <c r="AE659" t="s">
        <v>310</v>
      </c>
      <c r="AF659">
        <v>2022</v>
      </c>
    </row>
    <row r="660" spans="1:32" x14ac:dyDescent="0.25">
      <c r="A660" t="s">
        <v>29</v>
      </c>
      <c r="B660" t="s">
        <v>62</v>
      </c>
      <c r="C660" t="s">
        <v>63</v>
      </c>
      <c r="D660" t="s">
        <v>64</v>
      </c>
      <c r="E660">
        <f>_xlfn.XLOOKUP(Table1[[#This Row],[Location]],'Location analysis'!A:A,'Location analysis'!B:B)</f>
        <v>40.091900000000003</v>
      </c>
      <c r="F660">
        <f>_xlfn.XLOOKUP(Table1[[#This Row],[Location]],'Location analysis'!A:A,'Location analysis'!C:C)</f>
        <v>-74.358699999999999</v>
      </c>
      <c r="G660" t="s">
        <v>65</v>
      </c>
      <c r="H660" t="s">
        <v>43</v>
      </c>
      <c r="I660">
        <v>14681372981</v>
      </c>
      <c r="J660" t="s">
        <v>308</v>
      </c>
      <c r="K660" t="s">
        <v>36</v>
      </c>
      <c r="L660">
        <v>110</v>
      </c>
      <c r="M660">
        <v>1.5</v>
      </c>
      <c r="N660">
        <v>1</v>
      </c>
      <c r="O660">
        <v>110</v>
      </c>
      <c r="P660">
        <v>1.5</v>
      </c>
      <c r="Q660">
        <v>1</v>
      </c>
      <c r="R660">
        <v>1.5</v>
      </c>
      <c r="S660">
        <v>1.5</v>
      </c>
      <c r="T660" s="1">
        <v>44602</v>
      </c>
      <c r="U660" t="str">
        <f t="shared" si="50"/>
        <v>Miss Vickie's Potato Chip - Lime &amp; Cracked Pe</v>
      </c>
      <c r="V660" t="str">
        <f t="shared" si="51"/>
        <v>Food</v>
      </c>
      <c r="W660" t="s">
        <v>43</v>
      </c>
      <c r="X660" t="b">
        <f t="shared" si="53"/>
        <v>1</v>
      </c>
      <c r="Y660">
        <f t="shared" si="52"/>
        <v>1.5</v>
      </c>
      <c r="Z660" s="2">
        <f t="shared" si="54"/>
        <v>1</v>
      </c>
      <c r="AA660" t="s">
        <v>58</v>
      </c>
      <c r="AB660" t="s">
        <v>66</v>
      </c>
      <c r="AD660" t="s">
        <v>123</v>
      </c>
      <c r="AE660" t="s">
        <v>310</v>
      </c>
      <c r="AF660">
        <v>2022</v>
      </c>
    </row>
    <row r="661" spans="1:32" x14ac:dyDescent="0.25">
      <c r="A661" t="s">
        <v>29</v>
      </c>
      <c r="B661" t="s">
        <v>62</v>
      </c>
      <c r="C661" t="s">
        <v>63</v>
      </c>
      <c r="D661" t="s">
        <v>64</v>
      </c>
      <c r="E661">
        <f>_xlfn.XLOOKUP(Table1[[#This Row],[Location]],'Location analysis'!A:A,'Location analysis'!B:B)</f>
        <v>40.091900000000003</v>
      </c>
      <c r="F661">
        <f>_xlfn.XLOOKUP(Table1[[#This Row],[Location]],'Location analysis'!A:A,'Location analysis'!C:C)</f>
        <v>-74.358699999999999</v>
      </c>
      <c r="G661" t="s">
        <v>237</v>
      </c>
      <c r="H661" t="s">
        <v>34</v>
      </c>
      <c r="I661">
        <v>14681819084</v>
      </c>
      <c r="J661" t="s">
        <v>308</v>
      </c>
      <c r="K661" t="s">
        <v>36</v>
      </c>
      <c r="L661">
        <v>135</v>
      </c>
      <c r="M661">
        <v>2</v>
      </c>
      <c r="N661">
        <v>1</v>
      </c>
      <c r="O661">
        <v>135</v>
      </c>
      <c r="P661">
        <v>2</v>
      </c>
      <c r="Q661">
        <v>1</v>
      </c>
      <c r="R661">
        <v>2</v>
      </c>
      <c r="S661">
        <v>2</v>
      </c>
      <c r="T661" s="1">
        <v>44602</v>
      </c>
      <c r="U661" t="str">
        <f t="shared" si="50"/>
        <v>Keto Krisp - Almond Butter</v>
      </c>
      <c r="V661" t="str">
        <f t="shared" si="51"/>
        <v>Carbonated</v>
      </c>
      <c r="W661" t="s">
        <v>34</v>
      </c>
      <c r="X661" t="b">
        <f t="shared" si="53"/>
        <v>1</v>
      </c>
      <c r="Y661">
        <f t="shared" si="52"/>
        <v>2</v>
      </c>
      <c r="Z661" s="2">
        <f t="shared" si="54"/>
        <v>1.3333333333333333</v>
      </c>
      <c r="AA661" t="s">
        <v>165</v>
      </c>
      <c r="AB661" t="s">
        <v>238</v>
      </c>
      <c r="AD661" t="s">
        <v>123</v>
      </c>
      <c r="AE661" t="s">
        <v>310</v>
      </c>
      <c r="AF661">
        <v>2022</v>
      </c>
    </row>
    <row r="662" spans="1:32" x14ac:dyDescent="0.25">
      <c r="A662" t="s">
        <v>29</v>
      </c>
      <c r="B662" t="s">
        <v>67</v>
      </c>
      <c r="C662" t="s">
        <v>68</v>
      </c>
      <c r="D662" t="s">
        <v>69</v>
      </c>
      <c r="E662">
        <f>_xlfn.XLOOKUP(Table1[[#This Row],[Location]],'Location analysis'!A:A,'Location analysis'!B:B)</f>
        <v>40.435699999999997</v>
      </c>
      <c r="F662">
        <f>_xlfn.XLOOKUP(Table1[[#This Row],[Location]],'Location analysis'!A:A,'Location analysis'!C:C)</f>
        <v>-74.125200000000007</v>
      </c>
      <c r="G662" t="s">
        <v>70</v>
      </c>
      <c r="H662" t="s">
        <v>34</v>
      </c>
      <c r="I662">
        <v>14682315278</v>
      </c>
      <c r="J662" t="s">
        <v>308</v>
      </c>
      <c r="K662" t="s">
        <v>51</v>
      </c>
      <c r="L662">
        <v>144</v>
      </c>
      <c r="M662">
        <v>3</v>
      </c>
      <c r="N662">
        <v>1</v>
      </c>
      <c r="O662">
        <v>144</v>
      </c>
      <c r="P662">
        <v>3</v>
      </c>
      <c r="Q662">
        <v>1</v>
      </c>
      <c r="R662">
        <v>3</v>
      </c>
      <c r="S662">
        <v>3</v>
      </c>
      <c r="T662" s="1">
        <v>44602</v>
      </c>
      <c r="U662" t="str">
        <f t="shared" si="50"/>
        <v>Monster Energy Original</v>
      </c>
      <c r="V662" t="str">
        <f t="shared" si="51"/>
        <v>Carbonated</v>
      </c>
      <c r="W662" t="s">
        <v>34</v>
      </c>
      <c r="X662" t="b">
        <f t="shared" si="53"/>
        <v>1</v>
      </c>
      <c r="Y662">
        <f t="shared" si="52"/>
        <v>3</v>
      </c>
      <c r="Z662" s="2">
        <f t="shared" si="54"/>
        <v>2</v>
      </c>
      <c r="AA662" t="s">
        <v>70</v>
      </c>
      <c r="AD662" t="s">
        <v>123</v>
      </c>
      <c r="AE662" t="s">
        <v>310</v>
      </c>
      <c r="AF662">
        <v>2022</v>
      </c>
    </row>
    <row r="663" spans="1:32" x14ac:dyDescent="0.25">
      <c r="A663" t="s">
        <v>29</v>
      </c>
      <c r="B663" t="s">
        <v>67</v>
      </c>
      <c r="C663" t="s">
        <v>68</v>
      </c>
      <c r="D663" t="s">
        <v>69</v>
      </c>
      <c r="E663">
        <f>_xlfn.XLOOKUP(Table1[[#This Row],[Location]],'Location analysis'!A:A,'Location analysis'!B:B)</f>
        <v>40.435699999999997</v>
      </c>
      <c r="F663">
        <f>_xlfn.XLOOKUP(Table1[[#This Row],[Location]],'Location analysis'!A:A,'Location analysis'!C:C)</f>
        <v>-74.125200000000007</v>
      </c>
      <c r="G663" t="s">
        <v>272</v>
      </c>
      <c r="H663" t="s">
        <v>43</v>
      </c>
      <c r="I663">
        <v>14682351211</v>
      </c>
      <c r="J663" t="s">
        <v>308</v>
      </c>
      <c r="K663" t="s">
        <v>51</v>
      </c>
      <c r="L663">
        <v>138</v>
      </c>
      <c r="M663">
        <v>2</v>
      </c>
      <c r="N663">
        <v>1</v>
      </c>
      <c r="O663">
        <v>138</v>
      </c>
      <c r="P663">
        <v>2</v>
      </c>
      <c r="Q663">
        <v>1</v>
      </c>
      <c r="R663">
        <v>2</v>
      </c>
      <c r="S663">
        <v>2</v>
      </c>
      <c r="T663" s="1">
        <v>44602</v>
      </c>
      <c r="U663" t="str">
        <f t="shared" si="50"/>
        <v>Oreo Single Server 6 ct</v>
      </c>
      <c r="V663" t="str">
        <f t="shared" si="51"/>
        <v>Food</v>
      </c>
      <c r="W663" t="s">
        <v>43</v>
      </c>
      <c r="X663" t="b">
        <f t="shared" si="53"/>
        <v>1</v>
      </c>
      <c r="Y663">
        <f t="shared" si="52"/>
        <v>2</v>
      </c>
      <c r="Z663" s="2">
        <f t="shared" si="54"/>
        <v>1.3333333333333333</v>
      </c>
      <c r="AA663" t="s">
        <v>272</v>
      </c>
      <c r="AD663" t="s">
        <v>123</v>
      </c>
      <c r="AE663" t="s">
        <v>310</v>
      </c>
      <c r="AF663">
        <v>2022</v>
      </c>
    </row>
    <row r="664" spans="1:32" x14ac:dyDescent="0.25">
      <c r="A664" t="s">
        <v>29</v>
      </c>
      <c r="B664" t="s">
        <v>46</v>
      </c>
      <c r="C664" t="s">
        <v>31</v>
      </c>
      <c r="D664" t="s">
        <v>47</v>
      </c>
      <c r="E664">
        <f>_xlfn.XLOOKUP(Table1[[#This Row],[Location]],'Location analysis'!A:A,'Location analysis'!B:B)</f>
        <v>40.423690999999998</v>
      </c>
      <c r="F664">
        <f>_xlfn.XLOOKUP(Table1[[#This Row],[Location]],'Location analysis'!A:A,'Location analysis'!C:C)</f>
        <v>-74.380831999999998</v>
      </c>
      <c r="G664" t="s">
        <v>112</v>
      </c>
      <c r="H664" t="s">
        <v>43</v>
      </c>
      <c r="I664">
        <v>14682643846</v>
      </c>
      <c r="J664" t="s">
        <v>308</v>
      </c>
      <c r="K664" t="s">
        <v>36</v>
      </c>
      <c r="L664">
        <v>137</v>
      </c>
      <c r="M664">
        <v>2</v>
      </c>
      <c r="N664">
        <v>1</v>
      </c>
      <c r="O664">
        <v>137</v>
      </c>
      <c r="P664">
        <v>2</v>
      </c>
      <c r="Q664">
        <v>1</v>
      </c>
      <c r="R664">
        <v>2</v>
      </c>
      <c r="S664">
        <v>4.5</v>
      </c>
      <c r="T664" s="1">
        <v>44602</v>
      </c>
      <c r="U664" t="str">
        <f t="shared" si="50"/>
        <v>Robert Irvine's - Fit Crunch -  Chocolate Pea</v>
      </c>
      <c r="V664" t="str">
        <f t="shared" si="51"/>
        <v>Food</v>
      </c>
      <c r="W664" t="s">
        <v>43</v>
      </c>
      <c r="X664" t="b">
        <f t="shared" si="53"/>
        <v>1</v>
      </c>
      <c r="Y664">
        <f t="shared" si="52"/>
        <v>2</v>
      </c>
      <c r="Z664" s="2">
        <f t="shared" si="54"/>
        <v>1.3333333333333333</v>
      </c>
      <c r="AA664" t="s">
        <v>113</v>
      </c>
      <c r="AB664" t="s">
        <v>114</v>
      </c>
      <c r="AC664" t="s">
        <v>115</v>
      </c>
      <c r="AD664" t="s">
        <v>123</v>
      </c>
      <c r="AE664" t="s">
        <v>310</v>
      </c>
      <c r="AF664">
        <v>2022</v>
      </c>
    </row>
    <row r="665" spans="1:32" x14ac:dyDescent="0.25">
      <c r="A665" t="s">
        <v>29</v>
      </c>
      <c r="B665" t="s">
        <v>46</v>
      </c>
      <c r="C665" t="s">
        <v>31</v>
      </c>
      <c r="D665" t="s">
        <v>47</v>
      </c>
      <c r="E665">
        <f>_xlfn.XLOOKUP(Table1[[#This Row],[Location]],'Location analysis'!A:A,'Location analysis'!B:B)</f>
        <v>40.423690999999998</v>
      </c>
      <c r="F665">
        <f>_xlfn.XLOOKUP(Table1[[#This Row],[Location]],'Location analysis'!A:A,'Location analysis'!C:C)</f>
        <v>-74.380831999999998</v>
      </c>
      <c r="G665" t="s">
        <v>160</v>
      </c>
      <c r="H665" t="s">
        <v>49</v>
      </c>
      <c r="I665">
        <v>14682643846</v>
      </c>
      <c r="J665" t="s">
        <v>308</v>
      </c>
      <c r="K665" t="s">
        <v>36</v>
      </c>
      <c r="L665">
        <v>143</v>
      </c>
      <c r="M665">
        <v>2.5</v>
      </c>
      <c r="N665">
        <v>1</v>
      </c>
      <c r="O665">
        <v>143</v>
      </c>
      <c r="P665">
        <v>2.5</v>
      </c>
      <c r="Q665">
        <v>1</v>
      </c>
      <c r="R665">
        <v>2.5</v>
      </c>
      <c r="S665">
        <v>4.5</v>
      </c>
      <c r="T665" s="1">
        <v>44602</v>
      </c>
      <c r="U665" t="str">
        <f t="shared" si="50"/>
        <v>Snapple Diet Tea - Peach Tea</v>
      </c>
      <c r="V665" t="str">
        <f t="shared" si="51"/>
        <v>Non Carbonated</v>
      </c>
      <c r="W665" t="s">
        <v>49</v>
      </c>
      <c r="X665" t="b">
        <f t="shared" si="53"/>
        <v>1</v>
      </c>
      <c r="Y665">
        <f t="shared" si="52"/>
        <v>2.5</v>
      </c>
      <c r="Z665" s="2">
        <f t="shared" si="54"/>
        <v>1.6666666666666667</v>
      </c>
      <c r="AA665" t="s">
        <v>75</v>
      </c>
      <c r="AB665" t="s">
        <v>161</v>
      </c>
      <c r="AD665" t="s">
        <v>123</v>
      </c>
      <c r="AE665" t="s">
        <v>310</v>
      </c>
      <c r="AF665">
        <v>2022</v>
      </c>
    </row>
    <row r="666" spans="1:32" x14ac:dyDescent="0.25">
      <c r="A666" t="s">
        <v>29</v>
      </c>
      <c r="B666" t="s">
        <v>67</v>
      </c>
      <c r="C666" t="s">
        <v>68</v>
      </c>
      <c r="D666" t="s">
        <v>69</v>
      </c>
      <c r="E666">
        <f>_xlfn.XLOOKUP(Table1[[#This Row],[Location]],'Location analysis'!A:A,'Location analysis'!B:B)</f>
        <v>40.435699999999997</v>
      </c>
      <c r="F666">
        <f>_xlfn.XLOOKUP(Table1[[#This Row],[Location]],'Location analysis'!A:A,'Location analysis'!C:C)</f>
        <v>-74.125200000000007</v>
      </c>
      <c r="G666" t="s">
        <v>156</v>
      </c>
      <c r="H666" t="s">
        <v>43</v>
      </c>
      <c r="I666">
        <v>14682645452</v>
      </c>
      <c r="J666" t="s">
        <v>308</v>
      </c>
      <c r="K666" t="s">
        <v>51</v>
      </c>
      <c r="L666">
        <v>112</v>
      </c>
      <c r="M666">
        <v>1.5</v>
      </c>
      <c r="N666">
        <v>1</v>
      </c>
      <c r="O666">
        <v>112</v>
      </c>
      <c r="P666">
        <v>1.5</v>
      </c>
      <c r="Q666">
        <v>1</v>
      </c>
      <c r="R666">
        <v>1.5</v>
      </c>
      <c r="S666">
        <v>1.5</v>
      </c>
      <c r="T666" s="1">
        <v>44602</v>
      </c>
      <c r="U666" t="str">
        <f t="shared" si="50"/>
        <v>Good Health Veggie Stix - Sea Salt</v>
      </c>
      <c r="V666" t="str">
        <f t="shared" si="51"/>
        <v>Food</v>
      </c>
      <c r="W666" t="s">
        <v>43</v>
      </c>
      <c r="X666" t="b">
        <f t="shared" si="53"/>
        <v>1</v>
      </c>
      <c r="Y666">
        <f t="shared" si="52"/>
        <v>1.5</v>
      </c>
      <c r="Z666" s="2">
        <f t="shared" si="54"/>
        <v>1</v>
      </c>
      <c r="AA666" t="s">
        <v>117</v>
      </c>
      <c r="AB666" t="s">
        <v>157</v>
      </c>
      <c r="AD666" t="s">
        <v>123</v>
      </c>
      <c r="AE666" t="s">
        <v>310</v>
      </c>
      <c r="AF666">
        <v>2022</v>
      </c>
    </row>
    <row r="667" spans="1:32" x14ac:dyDescent="0.25">
      <c r="A667" t="s">
        <v>29</v>
      </c>
      <c r="B667" t="s">
        <v>67</v>
      </c>
      <c r="C667" t="s">
        <v>68</v>
      </c>
      <c r="D667" t="s">
        <v>69</v>
      </c>
      <c r="E667">
        <f>_xlfn.XLOOKUP(Table1[[#This Row],[Location]],'Location analysis'!A:A,'Location analysis'!B:B)</f>
        <v>40.435699999999997</v>
      </c>
      <c r="F667">
        <f>_xlfn.XLOOKUP(Table1[[#This Row],[Location]],'Location analysis'!A:A,'Location analysis'!C:C)</f>
        <v>-74.125200000000007</v>
      </c>
      <c r="G667" t="s">
        <v>259</v>
      </c>
      <c r="H667" t="s">
        <v>34</v>
      </c>
      <c r="I667">
        <v>14682700281</v>
      </c>
      <c r="J667" t="s">
        <v>308</v>
      </c>
      <c r="K667" t="s">
        <v>51</v>
      </c>
      <c r="L667">
        <v>140</v>
      </c>
      <c r="M667">
        <v>1</v>
      </c>
      <c r="N667">
        <v>1</v>
      </c>
      <c r="O667">
        <v>140</v>
      </c>
      <c r="P667">
        <v>1</v>
      </c>
      <c r="Q667">
        <v>1</v>
      </c>
      <c r="R667">
        <v>1</v>
      </c>
      <c r="S667">
        <v>1</v>
      </c>
      <c r="T667" s="1">
        <v>44602</v>
      </c>
      <c r="U667" t="str">
        <f t="shared" si="50"/>
        <v>Sunkist Soda - Orange</v>
      </c>
      <c r="V667" t="str">
        <f t="shared" si="51"/>
        <v>Carbonated</v>
      </c>
      <c r="W667" t="s">
        <v>34</v>
      </c>
      <c r="X667" t="b">
        <f t="shared" si="53"/>
        <v>1</v>
      </c>
      <c r="Y667">
        <f t="shared" si="52"/>
        <v>1</v>
      </c>
      <c r="Z667" s="2">
        <f t="shared" si="54"/>
        <v>0.66666666666666663</v>
      </c>
      <c r="AA667" t="s">
        <v>260</v>
      </c>
      <c r="AB667" t="s">
        <v>261</v>
      </c>
      <c r="AD667" t="s">
        <v>123</v>
      </c>
      <c r="AE667" t="s">
        <v>310</v>
      </c>
      <c r="AF667">
        <v>2022</v>
      </c>
    </row>
    <row r="668" spans="1:32" x14ac:dyDescent="0.25">
      <c r="A668" t="s">
        <v>29</v>
      </c>
      <c r="B668" t="s">
        <v>67</v>
      </c>
      <c r="C668" t="s">
        <v>68</v>
      </c>
      <c r="D668" t="s">
        <v>69</v>
      </c>
      <c r="E668">
        <f>_xlfn.XLOOKUP(Table1[[#This Row],[Location]],'Location analysis'!A:A,'Location analysis'!B:B)</f>
        <v>40.435699999999997</v>
      </c>
      <c r="F668">
        <f>_xlfn.XLOOKUP(Table1[[#This Row],[Location]],'Location analysis'!A:A,'Location analysis'!C:C)</f>
        <v>-74.125200000000007</v>
      </c>
      <c r="G668" t="s">
        <v>70</v>
      </c>
      <c r="H668" t="s">
        <v>34</v>
      </c>
      <c r="I668">
        <v>14683156585</v>
      </c>
      <c r="J668" t="s">
        <v>308</v>
      </c>
      <c r="K668" t="s">
        <v>36</v>
      </c>
      <c r="L668">
        <v>144</v>
      </c>
      <c r="M668">
        <v>3</v>
      </c>
      <c r="N668">
        <v>1</v>
      </c>
      <c r="O668">
        <v>144</v>
      </c>
      <c r="P668">
        <v>3</v>
      </c>
      <c r="Q668">
        <v>1</v>
      </c>
      <c r="R668">
        <v>3</v>
      </c>
      <c r="S668">
        <v>3</v>
      </c>
      <c r="T668" s="1">
        <v>44602</v>
      </c>
      <c r="U668" t="str">
        <f t="shared" si="50"/>
        <v>Monster Energy Original</v>
      </c>
      <c r="V668" t="str">
        <f t="shared" si="51"/>
        <v>Carbonated</v>
      </c>
      <c r="W668" t="s">
        <v>34</v>
      </c>
      <c r="X668" t="b">
        <f t="shared" si="53"/>
        <v>1</v>
      </c>
      <c r="Y668">
        <f t="shared" si="52"/>
        <v>3</v>
      </c>
      <c r="Z668" s="2">
        <f t="shared" si="54"/>
        <v>2</v>
      </c>
      <c r="AA668" t="s">
        <v>70</v>
      </c>
      <c r="AD668" t="s">
        <v>123</v>
      </c>
      <c r="AE668" t="s">
        <v>310</v>
      </c>
      <c r="AF668">
        <v>2022</v>
      </c>
    </row>
    <row r="669" spans="1:32" x14ac:dyDescent="0.25">
      <c r="A669" t="s">
        <v>29</v>
      </c>
      <c r="B669" t="s">
        <v>67</v>
      </c>
      <c r="C669" t="s">
        <v>68</v>
      </c>
      <c r="D669" t="s">
        <v>69</v>
      </c>
      <c r="E669">
        <f>_xlfn.XLOOKUP(Table1[[#This Row],[Location]],'Location analysis'!A:A,'Location analysis'!B:B)</f>
        <v>40.435699999999997</v>
      </c>
      <c r="F669">
        <f>_xlfn.XLOOKUP(Table1[[#This Row],[Location]],'Location analysis'!A:A,'Location analysis'!C:C)</f>
        <v>-74.125200000000007</v>
      </c>
      <c r="G669" t="s">
        <v>77</v>
      </c>
      <c r="H669" t="s">
        <v>43</v>
      </c>
      <c r="I669">
        <v>14683260420</v>
      </c>
      <c r="J669" t="s">
        <v>308</v>
      </c>
      <c r="K669" t="s">
        <v>51</v>
      </c>
      <c r="L669">
        <v>111</v>
      </c>
      <c r="M669">
        <v>1.5</v>
      </c>
      <c r="N669">
        <v>1</v>
      </c>
      <c r="O669">
        <v>111</v>
      </c>
      <c r="P669">
        <v>1.5</v>
      </c>
      <c r="Q669">
        <v>1</v>
      </c>
      <c r="R669">
        <v>1.5</v>
      </c>
      <c r="S669">
        <v>1.5</v>
      </c>
      <c r="T669" s="1">
        <v>44602</v>
      </c>
      <c r="U669" t="str">
        <f t="shared" si="50"/>
        <v>Skinny Pop Popcorn</v>
      </c>
      <c r="V669" t="str">
        <f t="shared" si="51"/>
        <v>Food</v>
      </c>
      <c r="W669" t="s">
        <v>43</v>
      </c>
      <c r="X669" t="b">
        <f t="shared" si="53"/>
        <v>1</v>
      </c>
      <c r="Y669">
        <f t="shared" si="52"/>
        <v>1.5</v>
      </c>
      <c r="Z669" s="2">
        <f t="shared" si="54"/>
        <v>1</v>
      </c>
      <c r="AA669" t="s">
        <v>77</v>
      </c>
      <c r="AD669" t="s">
        <v>123</v>
      </c>
      <c r="AE669" t="s">
        <v>310</v>
      </c>
      <c r="AF669">
        <v>2022</v>
      </c>
    </row>
    <row r="670" spans="1:32" x14ac:dyDescent="0.25">
      <c r="A670" t="s">
        <v>29</v>
      </c>
      <c r="B670" t="s">
        <v>67</v>
      </c>
      <c r="C670" t="s">
        <v>68</v>
      </c>
      <c r="D670" t="s">
        <v>69</v>
      </c>
      <c r="E670">
        <f>_xlfn.XLOOKUP(Table1[[#This Row],[Location]],'Location analysis'!A:A,'Location analysis'!B:B)</f>
        <v>40.435699999999997</v>
      </c>
      <c r="F670">
        <f>_xlfn.XLOOKUP(Table1[[#This Row],[Location]],'Location analysis'!A:A,'Location analysis'!C:C)</f>
        <v>-74.125200000000007</v>
      </c>
      <c r="G670" t="s">
        <v>70</v>
      </c>
      <c r="H670" t="s">
        <v>34</v>
      </c>
      <c r="I670">
        <v>14683594451</v>
      </c>
      <c r="J670" t="s">
        <v>311</v>
      </c>
      <c r="K670" t="s">
        <v>51</v>
      </c>
      <c r="L670">
        <v>144</v>
      </c>
      <c r="M670">
        <v>3</v>
      </c>
      <c r="N670">
        <v>1</v>
      </c>
      <c r="O670">
        <v>144</v>
      </c>
      <c r="P670">
        <v>3</v>
      </c>
      <c r="Q670">
        <v>1</v>
      </c>
      <c r="R670">
        <v>3</v>
      </c>
      <c r="S670">
        <v>3</v>
      </c>
      <c r="T670" s="1">
        <v>44603</v>
      </c>
      <c r="U670" t="str">
        <f t="shared" si="50"/>
        <v>Monster Energy Original</v>
      </c>
      <c r="V670" t="str">
        <f t="shared" si="51"/>
        <v>Carbonated</v>
      </c>
      <c r="W670" t="s">
        <v>34</v>
      </c>
      <c r="X670" t="b">
        <f t="shared" si="53"/>
        <v>1</v>
      </c>
      <c r="Y670">
        <f t="shared" si="52"/>
        <v>3</v>
      </c>
      <c r="Z670" s="2">
        <f t="shared" si="54"/>
        <v>2</v>
      </c>
      <c r="AA670" t="s">
        <v>70</v>
      </c>
      <c r="AD670" t="s">
        <v>132</v>
      </c>
      <c r="AE670" t="s">
        <v>312</v>
      </c>
      <c r="AF670">
        <v>2022</v>
      </c>
    </row>
    <row r="671" spans="1:32" x14ac:dyDescent="0.25">
      <c r="A671" t="s">
        <v>29</v>
      </c>
      <c r="B671" t="s">
        <v>67</v>
      </c>
      <c r="C671" t="s">
        <v>68</v>
      </c>
      <c r="D671" t="s">
        <v>69</v>
      </c>
      <c r="E671">
        <f>_xlfn.XLOOKUP(Table1[[#This Row],[Location]],'Location analysis'!A:A,'Location analysis'!B:B)</f>
        <v>40.435699999999997</v>
      </c>
      <c r="F671">
        <f>_xlfn.XLOOKUP(Table1[[#This Row],[Location]],'Location analysis'!A:A,'Location analysis'!C:C)</f>
        <v>-74.125200000000007</v>
      </c>
      <c r="G671" t="s">
        <v>100</v>
      </c>
      <c r="H671" t="s">
        <v>43</v>
      </c>
      <c r="I671">
        <v>14683594938</v>
      </c>
      <c r="J671" t="s">
        <v>311</v>
      </c>
      <c r="K671" t="s">
        <v>51</v>
      </c>
      <c r="L671">
        <v>122</v>
      </c>
      <c r="M671">
        <v>1.5</v>
      </c>
      <c r="N671">
        <v>1</v>
      </c>
      <c r="O671">
        <v>122</v>
      </c>
      <c r="P671">
        <v>1.5</v>
      </c>
      <c r="Q671">
        <v>1</v>
      </c>
      <c r="R671">
        <v>1.5</v>
      </c>
      <c r="S671">
        <v>1.5</v>
      </c>
      <c r="T671" s="1">
        <v>44603</v>
      </c>
      <c r="U671" t="str">
        <f t="shared" si="50"/>
        <v>Cheetos - Fleming Hot Crunchy</v>
      </c>
      <c r="V671" t="str">
        <f t="shared" si="51"/>
        <v>Food</v>
      </c>
      <c r="W671" t="s">
        <v>43</v>
      </c>
      <c r="X671" t="b">
        <f t="shared" si="53"/>
        <v>1</v>
      </c>
      <c r="Y671">
        <f t="shared" si="52"/>
        <v>1.5</v>
      </c>
      <c r="Z671" s="2">
        <f t="shared" si="54"/>
        <v>1</v>
      </c>
      <c r="AA671" t="s">
        <v>101</v>
      </c>
      <c r="AB671" t="s">
        <v>102</v>
      </c>
      <c r="AD671" t="s">
        <v>132</v>
      </c>
      <c r="AE671" t="s">
        <v>312</v>
      </c>
      <c r="AF671">
        <v>2022</v>
      </c>
    </row>
    <row r="672" spans="1:32" x14ac:dyDescent="0.25">
      <c r="A672" t="s">
        <v>29</v>
      </c>
      <c r="B672" t="s">
        <v>67</v>
      </c>
      <c r="C672" t="s">
        <v>68</v>
      </c>
      <c r="D672" t="s">
        <v>69</v>
      </c>
      <c r="E672">
        <f>_xlfn.XLOOKUP(Table1[[#This Row],[Location]],'Location analysis'!A:A,'Location analysis'!B:B)</f>
        <v>40.435699999999997</v>
      </c>
      <c r="F672">
        <f>_xlfn.XLOOKUP(Table1[[#This Row],[Location]],'Location analysis'!A:A,'Location analysis'!C:C)</f>
        <v>-74.125200000000007</v>
      </c>
      <c r="G672" t="s">
        <v>70</v>
      </c>
      <c r="H672" t="s">
        <v>34</v>
      </c>
      <c r="I672">
        <v>14683608181</v>
      </c>
      <c r="J672" t="s">
        <v>311</v>
      </c>
      <c r="K672" t="s">
        <v>51</v>
      </c>
      <c r="L672">
        <v>144</v>
      </c>
      <c r="M672">
        <v>3</v>
      </c>
      <c r="N672">
        <v>1</v>
      </c>
      <c r="O672">
        <v>144</v>
      </c>
      <c r="P672">
        <v>3</v>
      </c>
      <c r="Q672">
        <v>1</v>
      </c>
      <c r="R672">
        <v>3</v>
      </c>
      <c r="S672">
        <v>3</v>
      </c>
      <c r="T672" s="1">
        <v>44603</v>
      </c>
      <c r="U672" t="str">
        <f t="shared" si="50"/>
        <v>Monster Energy Original</v>
      </c>
      <c r="V672" t="str">
        <f t="shared" si="51"/>
        <v>Carbonated</v>
      </c>
      <c r="W672" t="s">
        <v>34</v>
      </c>
      <c r="X672" t="b">
        <f t="shared" si="53"/>
        <v>1</v>
      </c>
      <c r="Y672">
        <f t="shared" si="52"/>
        <v>3</v>
      </c>
      <c r="Z672" s="2">
        <f t="shared" si="54"/>
        <v>2</v>
      </c>
      <c r="AA672" t="s">
        <v>70</v>
      </c>
      <c r="AD672" t="s">
        <v>132</v>
      </c>
      <c r="AE672" t="s">
        <v>312</v>
      </c>
      <c r="AF672">
        <v>2022</v>
      </c>
    </row>
    <row r="673" spans="1:32" x14ac:dyDescent="0.25">
      <c r="A673" t="s">
        <v>29</v>
      </c>
      <c r="B673" t="s">
        <v>62</v>
      </c>
      <c r="C673" t="s">
        <v>63</v>
      </c>
      <c r="D673" t="s">
        <v>64</v>
      </c>
      <c r="E673">
        <f>_xlfn.XLOOKUP(Table1[[#This Row],[Location]],'Location analysis'!A:A,'Location analysis'!B:B)</f>
        <v>40.091900000000003</v>
      </c>
      <c r="F673">
        <f>_xlfn.XLOOKUP(Table1[[#This Row],[Location]],'Location analysis'!A:A,'Location analysis'!C:C)</f>
        <v>-74.358699999999999</v>
      </c>
      <c r="G673" t="s">
        <v>84</v>
      </c>
      <c r="H673" t="s">
        <v>43</v>
      </c>
      <c r="I673">
        <v>14684416353</v>
      </c>
      <c r="J673" t="s">
        <v>311</v>
      </c>
      <c r="K673" t="s">
        <v>51</v>
      </c>
      <c r="L673">
        <v>138</v>
      </c>
      <c r="M673">
        <v>2</v>
      </c>
      <c r="N673">
        <v>1</v>
      </c>
      <c r="O673">
        <v>138</v>
      </c>
      <c r="P673">
        <v>2</v>
      </c>
      <c r="Q673">
        <v>1</v>
      </c>
      <c r="R673">
        <v>2</v>
      </c>
      <c r="S673">
        <v>2</v>
      </c>
      <c r="T673" s="1">
        <v>44603</v>
      </c>
      <c r="U673" t="str">
        <f t="shared" si="50"/>
        <v>Wonderful Pistachios - Variety</v>
      </c>
      <c r="V673" t="str">
        <f t="shared" si="51"/>
        <v>Food</v>
      </c>
      <c r="W673" t="s">
        <v>43</v>
      </c>
      <c r="X673" t="b">
        <f t="shared" si="53"/>
        <v>1</v>
      </c>
      <c r="Y673">
        <f t="shared" si="52"/>
        <v>2</v>
      </c>
      <c r="Z673" s="2">
        <f t="shared" si="54"/>
        <v>1.3333333333333333</v>
      </c>
      <c r="AA673" t="s">
        <v>85</v>
      </c>
      <c r="AB673" t="s">
        <v>86</v>
      </c>
      <c r="AD673" t="s">
        <v>132</v>
      </c>
      <c r="AE673" t="s">
        <v>312</v>
      </c>
      <c r="AF673">
        <v>2022</v>
      </c>
    </row>
    <row r="674" spans="1:32" x14ac:dyDescent="0.25">
      <c r="A674" t="s">
        <v>29</v>
      </c>
      <c r="B674" t="s">
        <v>62</v>
      </c>
      <c r="C674" t="s">
        <v>63</v>
      </c>
      <c r="D674" t="s">
        <v>64</v>
      </c>
      <c r="E674">
        <f>_xlfn.XLOOKUP(Table1[[#This Row],[Location]],'Location analysis'!A:A,'Location analysis'!B:B)</f>
        <v>40.091900000000003</v>
      </c>
      <c r="F674">
        <f>_xlfn.XLOOKUP(Table1[[#This Row],[Location]],'Location analysis'!A:A,'Location analysis'!C:C)</f>
        <v>-74.358699999999999</v>
      </c>
      <c r="G674" t="s">
        <v>65</v>
      </c>
      <c r="H674" t="s">
        <v>43</v>
      </c>
      <c r="I674">
        <v>14684605247</v>
      </c>
      <c r="J674" t="s">
        <v>311</v>
      </c>
      <c r="K674" t="s">
        <v>36</v>
      </c>
      <c r="L674">
        <v>110</v>
      </c>
      <c r="M674">
        <v>1.5</v>
      </c>
      <c r="N674">
        <v>1</v>
      </c>
      <c r="O674">
        <v>110</v>
      </c>
      <c r="P674">
        <v>1.5</v>
      </c>
      <c r="Q674">
        <v>1</v>
      </c>
      <c r="R674">
        <v>1.5</v>
      </c>
      <c r="S674">
        <v>1.5</v>
      </c>
      <c r="T674" s="1">
        <v>44603</v>
      </c>
      <c r="U674" t="str">
        <f t="shared" si="50"/>
        <v>Miss Vickie's Potato Chip - Lime &amp; Cracked Pe</v>
      </c>
      <c r="V674" t="str">
        <f t="shared" si="51"/>
        <v>Food</v>
      </c>
      <c r="W674" t="s">
        <v>43</v>
      </c>
      <c r="X674" t="b">
        <f t="shared" si="53"/>
        <v>1</v>
      </c>
      <c r="Y674">
        <f t="shared" si="52"/>
        <v>1.5</v>
      </c>
      <c r="Z674" s="2">
        <f t="shared" si="54"/>
        <v>1</v>
      </c>
      <c r="AA674" t="s">
        <v>58</v>
      </c>
      <c r="AB674" t="s">
        <v>66</v>
      </c>
      <c r="AD674" t="s">
        <v>132</v>
      </c>
      <c r="AE674" t="s">
        <v>312</v>
      </c>
      <c r="AF674">
        <v>2022</v>
      </c>
    </row>
    <row r="675" spans="1:32" x14ac:dyDescent="0.25">
      <c r="A675" t="s">
        <v>29</v>
      </c>
      <c r="B675" t="s">
        <v>62</v>
      </c>
      <c r="C675" t="s">
        <v>63</v>
      </c>
      <c r="D675" t="s">
        <v>64</v>
      </c>
      <c r="E675">
        <f>_xlfn.XLOOKUP(Table1[[#This Row],[Location]],'Location analysis'!A:A,'Location analysis'!B:B)</f>
        <v>40.091900000000003</v>
      </c>
      <c r="F675">
        <f>_xlfn.XLOOKUP(Table1[[#This Row],[Location]],'Location analysis'!A:A,'Location analysis'!C:C)</f>
        <v>-74.358699999999999</v>
      </c>
      <c r="G675" t="s">
        <v>237</v>
      </c>
      <c r="H675" t="s">
        <v>34</v>
      </c>
      <c r="I675">
        <v>14684906366</v>
      </c>
      <c r="J675" t="s">
        <v>311</v>
      </c>
      <c r="K675" t="s">
        <v>36</v>
      </c>
      <c r="L675">
        <v>135</v>
      </c>
      <c r="M675">
        <v>2</v>
      </c>
      <c r="N675">
        <v>1</v>
      </c>
      <c r="O675">
        <v>135</v>
      </c>
      <c r="P675">
        <v>2</v>
      </c>
      <c r="Q675">
        <v>1</v>
      </c>
      <c r="R675">
        <v>2</v>
      </c>
      <c r="S675">
        <v>2</v>
      </c>
      <c r="T675" s="1">
        <v>44603</v>
      </c>
      <c r="U675" t="str">
        <f t="shared" si="50"/>
        <v>Keto Krisp - Almond Butter</v>
      </c>
      <c r="V675" t="str">
        <f t="shared" si="51"/>
        <v>Carbonated</v>
      </c>
      <c r="W675" t="s">
        <v>34</v>
      </c>
      <c r="X675" t="b">
        <f t="shared" si="53"/>
        <v>1</v>
      </c>
      <c r="Y675">
        <f t="shared" si="52"/>
        <v>2</v>
      </c>
      <c r="Z675" s="2">
        <f t="shared" si="54"/>
        <v>1.3333333333333333</v>
      </c>
      <c r="AA675" t="s">
        <v>165</v>
      </c>
      <c r="AB675" t="s">
        <v>238</v>
      </c>
      <c r="AD675" t="s">
        <v>132</v>
      </c>
      <c r="AE675" t="s">
        <v>312</v>
      </c>
      <c r="AF675">
        <v>2022</v>
      </c>
    </row>
    <row r="676" spans="1:32" x14ac:dyDescent="0.25">
      <c r="A676" t="s">
        <v>29</v>
      </c>
      <c r="B676" t="s">
        <v>62</v>
      </c>
      <c r="C676" t="s">
        <v>63</v>
      </c>
      <c r="D676" t="s">
        <v>64</v>
      </c>
      <c r="E676">
        <f>_xlfn.XLOOKUP(Table1[[#This Row],[Location]],'Location analysis'!A:A,'Location analysis'!B:B)</f>
        <v>40.091900000000003</v>
      </c>
      <c r="F676">
        <f>_xlfn.XLOOKUP(Table1[[#This Row],[Location]],'Location analysis'!A:A,'Location analysis'!C:C)</f>
        <v>-74.358699999999999</v>
      </c>
      <c r="G676" t="s">
        <v>84</v>
      </c>
      <c r="H676" t="s">
        <v>43</v>
      </c>
      <c r="I676">
        <v>14685045018</v>
      </c>
      <c r="J676" t="s">
        <v>311</v>
      </c>
      <c r="K676" t="s">
        <v>51</v>
      </c>
      <c r="L676">
        <v>138</v>
      </c>
      <c r="M676">
        <v>2</v>
      </c>
      <c r="N676">
        <v>1</v>
      </c>
      <c r="O676">
        <v>138</v>
      </c>
      <c r="P676">
        <v>2</v>
      </c>
      <c r="Q676">
        <v>1</v>
      </c>
      <c r="R676">
        <v>2</v>
      </c>
      <c r="S676">
        <v>2</v>
      </c>
      <c r="T676" s="1">
        <v>44603</v>
      </c>
      <c r="U676" t="str">
        <f t="shared" si="50"/>
        <v>Wonderful Pistachios - Variety</v>
      </c>
      <c r="V676" t="str">
        <f t="shared" si="51"/>
        <v>Food</v>
      </c>
      <c r="W676" t="s">
        <v>43</v>
      </c>
      <c r="X676" t="b">
        <f t="shared" si="53"/>
        <v>1</v>
      </c>
      <c r="Y676">
        <f t="shared" si="52"/>
        <v>2</v>
      </c>
      <c r="Z676" s="2">
        <f t="shared" si="54"/>
        <v>1.3333333333333333</v>
      </c>
      <c r="AA676" t="s">
        <v>85</v>
      </c>
      <c r="AB676" t="s">
        <v>86</v>
      </c>
      <c r="AD676" t="s">
        <v>132</v>
      </c>
      <c r="AE676" t="s">
        <v>312</v>
      </c>
      <c r="AF676">
        <v>2022</v>
      </c>
    </row>
    <row r="677" spans="1:32" x14ac:dyDescent="0.25">
      <c r="A677" t="s">
        <v>29</v>
      </c>
      <c r="B677" t="s">
        <v>62</v>
      </c>
      <c r="C677" t="s">
        <v>63</v>
      </c>
      <c r="D677" t="s">
        <v>64</v>
      </c>
      <c r="E677">
        <f>_xlfn.XLOOKUP(Table1[[#This Row],[Location]],'Location analysis'!A:A,'Location analysis'!B:B)</f>
        <v>40.091900000000003</v>
      </c>
      <c r="F677">
        <f>_xlfn.XLOOKUP(Table1[[#This Row],[Location]],'Location analysis'!A:A,'Location analysis'!C:C)</f>
        <v>-74.358699999999999</v>
      </c>
      <c r="G677" t="s">
        <v>197</v>
      </c>
      <c r="H677" t="s">
        <v>43</v>
      </c>
      <c r="I677">
        <v>14685472193</v>
      </c>
      <c r="J677" t="s">
        <v>311</v>
      </c>
      <c r="K677" t="s">
        <v>36</v>
      </c>
      <c r="L677">
        <v>111</v>
      </c>
      <c r="M677">
        <v>1.5</v>
      </c>
      <c r="N677">
        <v>1</v>
      </c>
      <c r="O677">
        <v>111</v>
      </c>
      <c r="P677">
        <v>1.5</v>
      </c>
      <c r="Q677">
        <v>1</v>
      </c>
      <c r="R677">
        <v>1.5</v>
      </c>
      <c r="S677">
        <v>1.5</v>
      </c>
      <c r="T677" s="1">
        <v>44603</v>
      </c>
      <c r="U677" t="str">
        <f t="shared" si="50"/>
        <v>Miss Vickie's Potato Chip - Smokehouse BBQ</v>
      </c>
      <c r="V677" t="str">
        <f t="shared" si="51"/>
        <v>Food</v>
      </c>
      <c r="W677" t="s">
        <v>43</v>
      </c>
      <c r="X677" t="b">
        <f t="shared" si="53"/>
        <v>1</v>
      </c>
      <c r="Y677">
        <f t="shared" si="52"/>
        <v>1.5</v>
      </c>
      <c r="Z677" s="2">
        <f t="shared" si="54"/>
        <v>1</v>
      </c>
      <c r="AA677" t="s">
        <v>58</v>
      </c>
      <c r="AB677" t="s">
        <v>198</v>
      </c>
      <c r="AD677" t="s">
        <v>132</v>
      </c>
      <c r="AE677" t="s">
        <v>312</v>
      </c>
      <c r="AF677">
        <v>2022</v>
      </c>
    </row>
    <row r="678" spans="1:32" x14ac:dyDescent="0.25">
      <c r="A678" t="s">
        <v>29</v>
      </c>
      <c r="B678" t="s">
        <v>62</v>
      </c>
      <c r="C678" t="s">
        <v>63</v>
      </c>
      <c r="D678" t="s">
        <v>64</v>
      </c>
      <c r="E678">
        <f>_xlfn.XLOOKUP(Table1[[#This Row],[Location]],'Location analysis'!A:A,'Location analysis'!B:B)</f>
        <v>40.091900000000003</v>
      </c>
      <c r="F678">
        <f>_xlfn.XLOOKUP(Table1[[#This Row],[Location]],'Location analysis'!A:A,'Location analysis'!C:C)</f>
        <v>-74.358699999999999</v>
      </c>
      <c r="G678" t="s">
        <v>156</v>
      </c>
      <c r="H678" t="s">
        <v>43</v>
      </c>
      <c r="I678">
        <v>14685479034</v>
      </c>
      <c r="J678" t="s">
        <v>311</v>
      </c>
      <c r="K678" t="s">
        <v>51</v>
      </c>
      <c r="L678">
        <v>113</v>
      </c>
      <c r="M678">
        <v>1.5</v>
      </c>
      <c r="N678">
        <v>1</v>
      </c>
      <c r="O678">
        <v>113</v>
      </c>
      <c r="P678">
        <v>1.5</v>
      </c>
      <c r="Q678">
        <v>1</v>
      </c>
      <c r="R678">
        <v>1.5</v>
      </c>
      <c r="S678">
        <v>1.5</v>
      </c>
      <c r="T678" s="1">
        <v>44603</v>
      </c>
      <c r="U678" t="str">
        <f t="shared" si="50"/>
        <v>Good Health Veggie Stix - Sea Salt</v>
      </c>
      <c r="V678" t="str">
        <f t="shared" si="51"/>
        <v>Food</v>
      </c>
      <c r="W678" t="s">
        <v>43</v>
      </c>
      <c r="X678" t="b">
        <f t="shared" si="53"/>
        <v>1</v>
      </c>
      <c r="Y678">
        <f t="shared" si="52"/>
        <v>1.5</v>
      </c>
      <c r="Z678" s="2">
        <f t="shared" si="54"/>
        <v>1</v>
      </c>
      <c r="AA678" t="s">
        <v>117</v>
      </c>
      <c r="AB678" t="s">
        <v>157</v>
      </c>
      <c r="AD678" t="s">
        <v>132</v>
      </c>
      <c r="AE678" t="s">
        <v>312</v>
      </c>
      <c r="AF678">
        <v>2022</v>
      </c>
    </row>
    <row r="679" spans="1:32" x14ac:dyDescent="0.25">
      <c r="A679" t="s">
        <v>29</v>
      </c>
      <c r="B679" t="s">
        <v>62</v>
      </c>
      <c r="C679" t="s">
        <v>63</v>
      </c>
      <c r="D679" t="s">
        <v>64</v>
      </c>
      <c r="E679">
        <f>_xlfn.XLOOKUP(Table1[[#This Row],[Location]],'Location analysis'!A:A,'Location analysis'!B:B)</f>
        <v>40.091900000000003</v>
      </c>
      <c r="F679">
        <f>_xlfn.XLOOKUP(Table1[[#This Row],[Location]],'Location analysis'!A:A,'Location analysis'!C:C)</f>
        <v>-74.358699999999999</v>
      </c>
      <c r="G679" t="s">
        <v>84</v>
      </c>
      <c r="H679" t="s">
        <v>43</v>
      </c>
      <c r="I679">
        <v>14685623048</v>
      </c>
      <c r="J679" t="s">
        <v>311</v>
      </c>
      <c r="K679" t="s">
        <v>51</v>
      </c>
      <c r="L679">
        <v>138</v>
      </c>
      <c r="M679">
        <v>2</v>
      </c>
      <c r="N679">
        <v>1</v>
      </c>
      <c r="O679">
        <v>138</v>
      </c>
      <c r="P679">
        <v>2</v>
      </c>
      <c r="Q679">
        <v>1</v>
      </c>
      <c r="R679">
        <v>2</v>
      </c>
      <c r="S679">
        <v>2</v>
      </c>
      <c r="T679" s="1">
        <v>44603</v>
      </c>
      <c r="U679" t="str">
        <f t="shared" si="50"/>
        <v>Wonderful Pistachios - Variety</v>
      </c>
      <c r="V679" t="str">
        <f t="shared" si="51"/>
        <v>Food</v>
      </c>
      <c r="W679" t="s">
        <v>43</v>
      </c>
      <c r="X679" t="b">
        <f t="shared" si="53"/>
        <v>1</v>
      </c>
      <c r="Y679">
        <f t="shared" si="52"/>
        <v>2</v>
      </c>
      <c r="Z679" s="2">
        <f t="shared" si="54"/>
        <v>1.3333333333333333</v>
      </c>
      <c r="AA679" t="s">
        <v>85</v>
      </c>
      <c r="AB679" t="s">
        <v>86</v>
      </c>
      <c r="AD679" t="s">
        <v>132</v>
      </c>
      <c r="AE679" t="s">
        <v>312</v>
      </c>
      <c r="AF679">
        <v>2022</v>
      </c>
    </row>
    <row r="680" spans="1:32" x14ac:dyDescent="0.25">
      <c r="A680" t="s">
        <v>29</v>
      </c>
      <c r="B680" t="s">
        <v>62</v>
      </c>
      <c r="C680" t="s">
        <v>63</v>
      </c>
      <c r="D680" t="s">
        <v>64</v>
      </c>
      <c r="E680">
        <f>_xlfn.XLOOKUP(Table1[[#This Row],[Location]],'Location analysis'!A:A,'Location analysis'!B:B)</f>
        <v>40.091900000000003</v>
      </c>
      <c r="F680">
        <f>_xlfn.XLOOKUP(Table1[[#This Row],[Location]],'Location analysis'!A:A,'Location analysis'!C:C)</f>
        <v>-74.358699999999999</v>
      </c>
      <c r="G680" t="s">
        <v>156</v>
      </c>
      <c r="H680" t="s">
        <v>43</v>
      </c>
      <c r="I680">
        <v>14685837467</v>
      </c>
      <c r="J680" t="s">
        <v>311</v>
      </c>
      <c r="K680" t="s">
        <v>51</v>
      </c>
      <c r="L680">
        <v>113</v>
      </c>
      <c r="M680">
        <v>1.5</v>
      </c>
      <c r="N680">
        <v>1</v>
      </c>
      <c r="O680">
        <v>113</v>
      </c>
      <c r="P680">
        <v>1.5</v>
      </c>
      <c r="Q680">
        <v>1</v>
      </c>
      <c r="R680">
        <v>1.5</v>
      </c>
      <c r="S680">
        <v>1.5</v>
      </c>
      <c r="T680" s="1">
        <v>44603</v>
      </c>
      <c r="U680" t="str">
        <f t="shared" si="50"/>
        <v>Good Health Veggie Stix - Sea Salt</v>
      </c>
      <c r="V680" t="str">
        <f t="shared" si="51"/>
        <v>Food</v>
      </c>
      <c r="W680" t="s">
        <v>43</v>
      </c>
      <c r="X680" t="b">
        <f t="shared" si="53"/>
        <v>1</v>
      </c>
      <c r="Y680">
        <f t="shared" si="52"/>
        <v>1.5</v>
      </c>
      <c r="Z680" s="2">
        <f t="shared" si="54"/>
        <v>1</v>
      </c>
      <c r="AA680" t="s">
        <v>117</v>
      </c>
      <c r="AB680" t="s">
        <v>157</v>
      </c>
      <c r="AD680" t="s">
        <v>132</v>
      </c>
      <c r="AE680" t="s">
        <v>312</v>
      </c>
      <c r="AF680">
        <v>2022</v>
      </c>
    </row>
    <row r="681" spans="1:32" x14ac:dyDescent="0.25">
      <c r="A681" t="s">
        <v>29</v>
      </c>
      <c r="B681" t="s">
        <v>67</v>
      </c>
      <c r="C681" t="s">
        <v>68</v>
      </c>
      <c r="D681" t="s">
        <v>69</v>
      </c>
      <c r="E681">
        <f>_xlfn.XLOOKUP(Table1[[#This Row],[Location]],'Location analysis'!A:A,'Location analysis'!B:B)</f>
        <v>40.435699999999997</v>
      </c>
      <c r="F681">
        <f>_xlfn.XLOOKUP(Table1[[#This Row],[Location]],'Location analysis'!A:A,'Location analysis'!C:C)</f>
        <v>-74.125200000000007</v>
      </c>
      <c r="G681" t="s">
        <v>111</v>
      </c>
      <c r="H681" t="s">
        <v>43</v>
      </c>
      <c r="I681">
        <v>14686135261</v>
      </c>
      <c r="J681" t="s">
        <v>311</v>
      </c>
      <c r="K681" t="s">
        <v>36</v>
      </c>
      <c r="L681">
        <v>133</v>
      </c>
      <c r="M681">
        <v>2</v>
      </c>
      <c r="N681">
        <v>1</v>
      </c>
      <c r="O681">
        <v>133</v>
      </c>
      <c r="P681">
        <v>2</v>
      </c>
      <c r="Q681">
        <v>1</v>
      </c>
      <c r="R681">
        <v>2</v>
      </c>
      <c r="S681">
        <v>6.5</v>
      </c>
      <c r="T681" s="1">
        <v>44603</v>
      </c>
      <c r="U681" t="str">
        <f t="shared" si="50"/>
        <v>Jack Links Beef Steak Original</v>
      </c>
      <c r="V681" t="str">
        <f t="shared" si="51"/>
        <v>Food</v>
      </c>
      <c r="W681" t="s">
        <v>43</v>
      </c>
      <c r="X681" t="b">
        <f t="shared" si="53"/>
        <v>1</v>
      </c>
      <c r="Y681">
        <f t="shared" si="52"/>
        <v>2</v>
      </c>
      <c r="Z681" s="2">
        <f t="shared" si="54"/>
        <v>1.3333333333333333</v>
      </c>
      <c r="AA681" t="s">
        <v>111</v>
      </c>
      <c r="AD681" t="s">
        <v>132</v>
      </c>
      <c r="AE681" t="s">
        <v>312</v>
      </c>
      <c r="AF681">
        <v>2022</v>
      </c>
    </row>
    <row r="682" spans="1:32" x14ac:dyDescent="0.25">
      <c r="A682" t="s">
        <v>29</v>
      </c>
      <c r="B682" t="s">
        <v>67</v>
      </c>
      <c r="C682" t="s">
        <v>68</v>
      </c>
      <c r="D682" t="s">
        <v>69</v>
      </c>
      <c r="E682">
        <f>_xlfn.XLOOKUP(Table1[[#This Row],[Location]],'Location analysis'!A:A,'Location analysis'!B:B)</f>
        <v>40.435699999999997</v>
      </c>
      <c r="F682">
        <f>_xlfn.XLOOKUP(Table1[[#This Row],[Location]],'Location analysis'!A:A,'Location analysis'!C:C)</f>
        <v>-74.125200000000007</v>
      </c>
      <c r="G682" t="s">
        <v>228</v>
      </c>
      <c r="H682" t="s">
        <v>43</v>
      </c>
      <c r="I682">
        <v>14686135261</v>
      </c>
      <c r="J682" t="s">
        <v>311</v>
      </c>
      <c r="K682" t="s">
        <v>36</v>
      </c>
      <c r="L682">
        <v>114</v>
      </c>
      <c r="M682">
        <v>1.5</v>
      </c>
      <c r="N682">
        <v>1</v>
      </c>
      <c r="O682">
        <v>114</v>
      </c>
      <c r="P682">
        <v>1.5</v>
      </c>
      <c r="Q682">
        <v>1</v>
      </c>
      <c r="R682">
        <v>1.5</v>
      </c>
      <c r="S682">
        <v>6.5</v>
      </c>
      <c r="T682" s="1">
        <v>44603</v>
      </c>
      <c r="U682" t="str">
        <f t="shared" si="50"/>
        <v>Popchips Potato - Barbeque</v>
      </c>
      <c r="V682" t="str">
        <f t="shared" si="51"/>
        <v>Food</v>
      </c>
      <c r="W682" t="s">
        <v>43</v>
      </c>
      <c r="X682" t="b">
        <f t="shared" si="53"/>
        <v>1</v>
      </c>
      <c r="Y682">
        <f t="shared" si="52"/>
        <v>1.5</v>
      </c>
      <c r="Z682" s="2">
        <f t="shared" si="54"/>
        <v>1</v>
      </c>
      <c r="AA682" t="s">
        <v>229</v>
      </c>
      <c r="AB682" t="s">
        <v>230</v>
      </c>
      <c r="AD682" t="s">
        <v>132</v>
      </c>
      <c r="AE682" t="s">
        <v>312</v>
      </c>
      <c r="AF682">
        <v>2022</v>
      </c>
    </row>
    <row r="683" spans="1:32" x14ac:dyDescent="0.25">
      <c r="A683" t="s">
        <v>29</v>
      </c>
      <c r="B683" t="s">
        <v>67</v>
      </c>
      <c r="C683" t="s">
        <v>68</v>
      </c>
      <c r="D683" t="s">
        <v>69</v>
      </c>
      <c r="E683">
        <f>_xlfn.XLOOKUP(Table1[[#This Row],[Location]],'Location analysis'!A:A,'Location analysis'!B:B)</f>
        <v>40.435699999999997</v>
      </c>
      <c r="F683">
        <f>_xlfn.XLOOKUP(Table1[[#This Row],[Location]],'Location analysis'!A:A,'Location analysis'!C:C)</f>
        <v>-74.125200000000007</v>
      </c>
      <c r="G683" t="s">
        <v>70</v>
      </c>
      <c r="H683" t="s">
        <v>34</v>
      </c>
      <c r="I683">
        <v>14686135261</v>
      </c>
      <c r="J683" t="s">
        <v>311</v>
      </c>
      <c r="K683" t="s">
        <v>36</v>
      </c>
      <c r="L683">
        <v>144</v>
      </c>
      <c r="M683">
        <v>3</v>
      </c>
      <c r="N683">
        <v>1</v>
      </c>
      <c r="O683">
        <v>144</v>
      </c>
      <c r="P683">
        <v>3</v>
      </c>
      <c r="Q683">
        <v>1</v>
      </c>
      <c r="R683">
        <v>3</v>
      </c>
      <c r="S683">
        <v>6.5</v>
      </c>
      <c r="T683" s="1">
        <v>44603</v>
      </c>
      <c r="U683" t="str">
        <f t="shared" si="50"/>
        <v>Monster Energy Original</v>
      </c>
      <c r="V683" t="str">
        <f t="shared" si="51"/>
        <v>Carbonated</v>
      </c>
      <c r="W683" t="s">
        <v>34</v>
      </c>
      <c r="X683" t="b">
        <f t="shared" si="53"/>
        <v>1</v>
      </c>
      <c r="Y683">
        <f t="shared" si="52"/>
        <v>3</v>
      </c>
      <c r="Z683" s="2">
        <f t="shared" si="54"/>
        <v>2</v>
      </c>
      <c r="AA683" t="s">
        <v>70</v>
      </c>
      <c r="AD683" t="s">
        <v>132</v>
      </c>
      <c r="AE683" t="s">
        <v>312</v>
      </c>
      <c r="AF683">
        <v>2022</v>
      </c>
    </row>
    <row r="684" spans="1:32" x14ac:dyDescent="0.25">
      <c r="A684" t="s">
        <v>29</v>
      </c>
      <c r="B684" t="s">
        <v>67</v>
      </c>
      <c r="C684" t="s">
        <v>68</v>
      </c>
      <c r="D684" t="s">
        <v>69</v>
      </c>
      <c r="E684">
        <f>_xlfn.XLOOKUP(Table1[[#This Row],[Location]],'Location analysis'!A:A,'Location analysis'!B:B)</f>
        <v>40.435699999999997</v>
      </c>
      <c r="F684">
        <f>_xlfn.XLOOKUP(Table1[[#This Row],[Location]],'Location analysis'!A:A,'Location analysis'!C:C)</f>
        <v>-74.125200000000007</v>
      </c>
      <c r="G684" t="s">
        <v>182</v>
      </c>
      <c r="H684" t="s">
        <v>34</v>
      </c>
      <c r="I684">
        <v>14687253978</v>
      </c>
      <c r="J684" t="s">
        <v>311</v>
      </c>
      <c r="K684" t="s">
        <v>51</v>
      </c>
      <c r="L684">
        <v>141</v>
      </c>
      <c r="M684">
        <v>1</v>
      </c>
      <c r="N684">
        <v>1</v>
      </c>
      <c r="O684">
        <v>141</v>
      </c>
      <c r="P684">
        <v>1</v>
      </c>
      <c r="Q684">
        <v>1</v>
      </c>
      <c r="R684">
        <v>1</v>
      </c>
      <c r="S684">
        <v>1</v>
      </c>
      <c r="T684" s="1">
        <v>44603</v>
      </c>
      <c r="U684" t="str">
        <f t="shared" si="50"/>
        <v>Coca Cola - Zero Sugar</v>
      </c>
      <c r="V684" t="str">
        <f t="shared" si="51"/>
        <v>Carbonated</v>
      </c>
      <c r="W684" t="s">
        <v>34</v>
      </c>
      <c r="X684" t="b">
        <f t="shared" si="53"/>
        <v>1</v>
      </c>
      <c r="Y684">
        <f t="shared" si="52"/>
        <v>1</v>
      </c>
      <c r="Z684" s="2">
        <f t="shared" si="54"/>
        <v>0.66666666666666663</v>
      </c>
      <c r="AA684" t="s">
        <v>183</v>
      </c>
      <c r="AB684" t="s">
        <v>184</v>
      </c>
      <c r="AD684" t="s">
        <v>132</v>
      </c>
      <c r="AE684" t="s">
        <v>312</v>
      </c>
      <c r="AF684">
        <v>2022</v>
      </c>
    </row>
    <row r="685" spans="1:32" x14ac:dyDescent="0.25">
      <c r="A685" t="s">
        <v>29</v>
      </c>
      <c r="B685" t="s">
        <v>46</v>
      </c>
      <c r="C685" t="s">
        <v>31</v>
      </c>
      <c r="D685" t="s">
        <v>47</v>
      </c>
      <c r="E685">
        <f>_xlfn.XLOOKUP(Table1[[#This Row],[Location]],'Location analysis'!A:A,'Location analysis'!B:B)</f>
        <v>40.423690999999998</v>
      </c>
      <c r="F685">
        <f>_xlfn.XLOOKUP(Table1[[#This Row],[Location]],'Location analysis'!A:A,'Location analysis'!C:C)</f>
        <v>-74.380831999999998</v>
      </c>
      <c r="G685" t="s">
        <v>134</v>
      </c>
      <c r="H685" t="s">
        <v>97</v>
      </c>
      <c r="I685">
        <v>14687621039</v>
      </c>
      <c r="J685" t="s">
        <v>311</v>
      </c>
      <c r="K685" t="s">
        <v>51</v>
      </c>
      <c r="L685">
        <v>142</v>
      </c>
      <c r="M685">
        <v>1.5</v>
      </c>
      <c r="N685">
        <v>1</v>
      </c>
      <c r="O685">
        <v>142</v>
      </c>
      <c r="P685">
        <v>1.5</v>
      </c>
      <c r="Q685">
        <v>1</v>
      </c>
      <c r="R685">
        <v>1.5</v>
      </c>
      <c r="S685">
        <v>1.5</v>
      </c>
      <c r="T685" s="1">
        <v>44603</v>
      </c>
      <c r="U685" t="str">
        <f t="shared" si="50"/>
        <v>Bubly - Grapefruit</v>
      </c>
      <c r="V685" t="str">
        <f t="shared" si="51"/>
        <v>Water</v>
      </c>
      <c r="W685" t="s">
        <v>97</v>
      </c>
      <c r="X685" t="b">
        <f t="shared" si="53"/>
        <v>1</v>
      </c>
      <c r="Y685">
        <f t="shared" si="52"/>
        <v>1.5</v>
      </c>
      <c r="Z685" s="2">
        <f t="shared" si="54"/>
        <v>1</v>
      </c>
      <c r="AA685" t="s">
        <v>135</v>
      </c>
      <c r="AB685" t="s">
        <v>136</v>
      </c>
      <c r="AD685" t="s">
        <v>132</v>
      </c>
      <c r="AE685" t="s">
        <v>312</v>
      </c>
      <c r="AF685">
        <v>2022</v>
      </c>
    </row>
    <row r="686" spans="1:32" x14ac:dyDescent="0.25">
      <c r="A686" t="s">
        <v>29</v>
      </c>
      <c r="B686" t="s">
        <v>46</v>
      </c>
      <c r="C686" t="s">
        <v>31</v>
      </c>
      <c r="D686" t="s">
        <v>47</v>
      </c>
      <c r="E686">
        <f>_xlfn.XLOOKUP(Table1[[#This Row],[Location]],'Location analysis'!A:A,'Location analysis'!B:B)</f>
        <v>40.423690999999998</v>
      </c>
      <c r="F686">
        <f>_xlfn.XLOOKUP(Table1[[#This Row],[Location]],'Location analysis'!A:A,'Location analysis'!C:C)</f>
        <v>-74.380831999999998</v>
      </c>
      <c r="G686" t="s">
        <v>87</v>
      </c>
      <c r="H686" t="s">
        <v>34</v>
      </c>
      <c r="I686">
        <v>14687624402</v>
      </c>
      <c r="J686" t="s">
        <v>311</v>
      </c>
      <c r="K686" t="s">
        <v>51</v>
      </c>
      <c r="L686">
        <v>141</v>
      </c>
      <c r="M686">
        <v>1.5</v>
      </c>
      <c r="N686">
        <v>1</v>
      </c>
      <c r="O686">
        <v>141</v>
      </c>
      <c r="P686">
        <v>1.5</v>
      </c>
      <c r="Q686">
        <v>1</v>
      </c>
      <c r="R686">
        <v>1.5</v>
      </c>
      <c r="S686">
        <v>1.5</v>
      </c>
      <c r="T686" s="1">
        <v>44603</v>
      </c>
      <c r="U686" t="str">
        <f t="shared" si="50"/>
        <v>Spindrift - Sparkling Water  Lime</v>
      </c>
      <c r="V686" t="str">
        <f t="shared" si="51"/>
        <v>Carbonated</v>
      </c>
      <c r="W686" t="s">
        <v>34</v>
      </c>
      <c r="X686" t="b">
        <f t="shared" si="53"/>
        <v>1</v>
      </c>
      <c r="Y686">
        <f t="shared" si="52"/>
        <v>1.5</v>
      </c>
      <c r="Z686" s="2">
        <f t="shared" si="54"/>
        <v>1</v>
      </c>
      <c r="AA686" t="s">
        <v>89</v>
      </c>
      <c r="AB686" t="s">
        <v>90</v>
      </c>
      <c r="AD686" t="s">
        <v>132</v>
      </c>
      <c r="AE686" t="s">
        <v>312</v>
      </c>
      <c r="AF686">
        <v>2022</v>
      </c>
    </row>
    <row r="687" spans="1:32" x14ac:dyDescent="0.25">
      <c r="A687" t="s">
        <v>29</v>
      </c>
      <c r="B687" t="s">
        <v>30</v>
      </c>
      <c r="C687" t="s">
        <v>31</v>
      </c>
      <c r="D687" t="s">
        <v>32</v>
      </c>
      <c r="E687">
        <f>_xlfn.XLOOKUP(Table1[[#This Row],[Location]],'Location analysis'!A:A,'Location analysis'!B:B)</f>
        <v>40.423690999999998</v>
      </c>
      <c r="F687">
        <f>_xlfn.XLOOKUP(Table1[[#This Row],[Location]],'Location analysis'!A:A,'Location analysis'!C:C)</f>
        <v>-74.380831999999998</v>
      </c>
      <c r="G687" t="s">
        <v>185</v>
      </c>
      <c r="H687" t="s">
        <v>34</v>
      </c>
      <c r="I687">
        <v>14687660462</v>
      </c>
      <c r="J687" t="s">
        <v>311</v>
      </c>
      <c r="K687" t="s">
        <v>51</v>
      </c>
      <c r="L687">
        <v>148</v>
      </c>
      <c r="M687">
        <v>3.5</v>
      </c>
      <c r="N687">
        <v>1</v>
      </c>
      <c r="O687">
        <v>148</v>
      </c>
      <c r="P687">
        <v>3.5</v>
      </c>
      <c r="Q687">
        <v>1</v>
      </c>
      <c r="R687">
        <v>3.5</v>
      </c>
      <c r="S687">
        <v>3.5</v>
      </c>
      <c r="T687" s="1">
        <v>44603</v>
      </c>
      <c r="U687" t="str">
        <f t="shared" si="50"/>
        <v>Red Bull - Original</v>
      </c>
      <c r="V687" t="str">
        <f t="shared" si="51"/>
        <v>Carbonated</v>
      </c>
      <c r="W687" t="s">
        <v>34</v>
      </c>
      <c r="X687" t="b">
        <f t="shared" si="53"/>
        <v>1</v>
      </c>
      <c r="Y687">
        <f t="shared" si="52"/>
        <v>3.5</v>
      </c>
      <c r="Z687" s="2">
        <f t="shared" si="54"/>
        <v>2.3333333333333335</v>
      </c>
      <c r="AA687" t="s">
        <v>37</v>
      </c>
      <c r="AB687" t="s">
        <v>150</v>
      </c>
      <c r="AD687" t="s">
        <v>132</v>
      </c>
      <c r="AE687" t="s">
        <v>312</v>
      </c>
      <c r="AF687">
        <v>2022</v>
      </c>
    </row>
    <row r="688" spans="1:32" x14ac:dyDescent="0.25">
      <c r="A688" t="s">
        <v>29</v>
      </c>
      <c r="B688" t="s">
        <v>30</v>
      </c>
      <c r="C688" t="s">
        <v>31</v>
      </c>
      <c r="D688" t="s">
        <v>32</v>
      </c>
      <c r="E688">
        <f>_xlfn.XLOOKUP(Table1[[#This Row],[Location]],'Location analysis'!A:A,'Location analysis'!B:B)</f>
        <v>40.423690999999998</v>
      </c>
      <c r="F688">
        <f>_xlfn.XLOOKUP(Table1[[#This Row],[Location]],'Location analysis'!A:A,'Location analysis'!C:C)</f>
        <v>-74.380831999999998</v>
      </c>
      <c r="G688" t="s">
        <v>81</v>
      </c>
      <c r="H688" t="s">
        <v>43</v>
      </c>
      <c r="I688">
        <v>14687663284</v>
      </c>
      <c r="J688" t="s">
        <v>311</v>
      </c>
      <c r="K688" t="s">
        <v>51</v>
      </c>
      <c r="L688">
        <v>135</v>
      </c>
      <c r="M688">
        <v>1.25</v>
      </c>
      <c r="N688">
        <v>1</v>
      </c>
      <c r="O688">
        <v>135</v>
      </c>
      <c r="P688">
        <v>1.25</v>
      </c>
      <c r="Q688">
        <v>1</v>
      </c>
      <c r="R688">
        <v>1.25</v>
      </c>
      <c r="S688">
        <v>1.25</v>
      </c>
      <c r="T688" s="1">
        <v>44603</v>
      </c>
      <c r="U688" t="str">
        <f t="shared" si="50"/>
        <v>KitKat - Crisp Wafers</v>
      </c>
      <c r="V688" t="str">
        <f t="shared" si="51"/>
        <v>Food</v>
      </c>
      <c r="W688" t="s">
        <v>43</v>
      </c>
      <c r="X688" t="b">
        <f t="shared" si="53"/>
        <v>1</v>
      </c>
      <c r="Y688">
        <f t="shared" si="52"/>
        <v>1.25</v>
      </c>
      <c r="Z688" s="2">
        <f t="shared" si="54"/>
        <v>0.83333333333333337</v>
      </c>
      <c r="AA688" t="s">
        <v>82</v>
      </c>
      <c r="AB688" t="s">
        <v>83</v>
      </c>
      <c r="AD688" t="s">
        <v>132</v>
      </c>
      <c r="AE688" t="s">
        <v>312</v>
      </c>
      <c r="AF688">
        <v>2022</v>
      </c>
    </row>
    <row r="689" spans="1:32" x14ac:dyDescent="0.25">
      <c r="A689" t="s">
        <v>29</v>
      </c>
      <c r="B689" t="s">
        <v>67</v>
      </c>
      <c r="C689" t="s">
        <v>68</v>
      </c>
      <c r="D689" t="s">
        <v>69</v>
      </c>
      <c r="E689">
        <f>_xlfn.XLOOKUP(Table1[[#This Row],[Location]],'Location analysis'!A:A,'Location analysis'!B:B)</f>
        <v>40.435699999999997</v>
      </c>
      <c r="F689">
        <f>_xlfn.XLOOKUP(Table1[[#This Row],[Location]],'Location analysis'!A:A,'Location analysis'!C:C)</f>
        <v>-74.125200000000007</v>
      </c>
      <c r="G689" t="s">
        <v>182</v>
      </c>
      <c r="H689" t="s">
        <v>34</v>
      </c>
      <c r="I689">
        <v>14687749880</v>
      </c>
      <c r="J689" t="s">
        <v>311</v>
      </c>
      <c r="K689" t="s">
        <v>51</v>
      </c>
      <c r="L689">
        <v>142</v>
      </c>
      <c r="M689">
        <v>1</v>
      </c>
      <c r="N689">
        <v>1</v>
      </c>
      <c r="O689">
        <v>142</v>
      </c>
      <c r="P689">
        <v>1</v>
      </c>
      <c r="Q689">
        <v>1</v>
      </c>
      <c r="R689">
        <v>1</v>
      </c>
      <c r="S689">
        <v>1</v>
      </c>
      <c r="T689" s="1">
        <v>44603</v>
      </c>
      <c r="U689" t="str">
        <f t="shared" si="50"/>
        <v>Coca Cola - Zero Sugar</v>
      </c>
      <c r="V689" t="str">
        <f t="shared" si="51"/>
        <v>Carbonated</v>
      </c>
      <c r="W689" t="s">
        <v>34</v>
      </c>
      <c r="X689" t="b">
        <f t="shared" si="53"/>
        <v>1</v>
      </c>
      <c r="Y689">
        <f t="shared" si="52"/>
        <v>1</v>
      </c>
      <c r="Z689" s="2">
        <f t="shared" si="54"/>
        <v>0.66666666666666663</v>
      </c>
      <c r="AA689" t="s">
        <v>183</v>
      </c>
      <c r="AB689" t="s">
        <v>184</v>
      </c>
      <c r="AD689" t="s">
        <v>132</v>
      </c>
      <c r="AE689" t="s">
        <v>312</v>
      </c>
      <c r="AF689">
        <v>2022</v>
      </c>
    </row>
    <row r="690" spans="1:32" x14ac:dyDescent="0.25">
      <c r="A690" t="s">
        <v>29</v>
      </c>
      <c r="B690" t="s">
        <v>67</v>
      </c>
      <c r="C690" t="s">
        <v>68</v>
      </c>
      <c r="D690" t="s">
        <v>69</v>
      </c>
      <c r="E690">
        <f>_xlfn.XLOOKUP(Table1[[#This Row],[Location]],'Location analysis'!A:A,'Location analysis'!B:B)</f>
        <v>40.435699999999997</v>
      </c>
      <c r="F690">
        <f>_xlfn.XLOOKUP(Table1[[#This Row],[Location]],'Location analysis'!A:A,'Location analysis'!C:C)</f>
        <v>-74.125200000000007</v>
      </c>
      <c r="G690" t="s">
        <v>259</v>
      </c>
      <c r="H690" t="s">
        <v>34</v>
      </c>
      <c r="I690">
        <v>14687758907</v>
      </c>
      <c r="J690" t="s">
        <v>311</v>
      </c>
      <c r="K690" t="s">
        <v>51</v>
      </c>
      <c r="L690">
        <v>140</v>
      </c>
      <c r="M690">
        <v>1</v>
      </c>
      <c r="N690">
        <v>1</v>
      </c>
      <c r="O690">
        <v>140</v>
      </c>
      <c r="P690">
        <v>1</v>
      </c>
      <c r="Q690">
        <v>1</v>
      </c>
      <c r="R690">
        <v>1</v>
      </c>
      <c r="S690">
        <v>1</v>
      </c>
      <c r="T690" s="1">
        <v>44603</v>
      </c>
      <c r="U690" t="str">
        <f t="shared" si="50"/>
        <v>Sunkist Soda - Orange</v>
      </c>
      <c r="V690" t="str">
        <f t="shared" si="51"/>
        <v>Carbonated</v>
      </c>
      <c r="W690" t="s">
        <v>34</v>
      </c>
      <c r="X690" t="b">
        <f t="shared" si="53"/>
        <v>1</v>
      </c>
      <c r="Y690">
        <f t="shared" si="52"/>
        <v>1</v>
      </c>
      <c r="Z690" s="2">
        <f t="shared" si="54"/>
        <v>0.66666666666666663</v>
      </c>
      <c r="AA690" t="s">
        <v>260</v>
      </c>
      <c r="AB690" t="s">
        <v>261</v>
      </c>
      <c r="AD690" t="s">
        <v>132</v>
      </c>
      <c r="AE690" t="s">
        <v>312</v>
      </c>
      <c r="AF690">
        <v>2022</v>
      </c>
    </row>
    <row r="691" spans="1:32" x14ac:dyDescent="0.25">
      <c r="A691" t="s">
        <v>29</v>
      </c>
      <c r="B691" t="s">
        <v>67</v>
      </c>
      <c r="C691" t="s">
        <v>68</v>
      </c>
      <c r="D691" t="s">
        <v>69</v>
      </c>
      <c r="E691">
        <f>_xlfn.XLOOKUP(Table1[[#This Row],[Location]],'Location analysis'!A:A,'Location analysis'!B:B)</f>
        <v>40.435699999999997</v>
      </c>
      <c r="F691">
        <f>_xlfn.XLOOKUP(Table1[[#This Row],[Location]],'Location analysis'!A:A,'Location analysis'!C:C)</f>
        <v>-74.125200000000007</v>
      </c>
      <c r="G691" t="s">
        <v>185</v>
      </c>
      <c r="H691" t="s">
        <v>34</v>
      </c>
      <c r="I691">
        <v>14688049589</v>
      </c>
      <c r="J691" t="s">
        <v>311</v>
      </c>
      <c r="K691" t="s">
        <v>36</v>
      </c>
      <c r="L691">
        <v>148</v>
      </c>
      <c r="M691">
        <v>3</v>
      </c>
      <c r="N691">
        <v>1</v>
      </c>
      <c r="O691">
        <v>148</v>
      </c>
      <c r="P691">
        <v>3</v>
      </c>
      <c r="Q691">
        <v>1</v>
      </c>
      <c r="R691">
        <v>3</v>
      </c>
      <c r="S691">
        <v>3</v>
      </c>
      <c r="T691" s="1">
        <v>44603</v>
      </c>
      <c r="U691" t="str">
        <f t="shared" si="50"/>
        <v>Red Bull - Original</v>
      </c>
      <c r="V691" t="str">
        <f t="shared" si="51"/>
        <v>Carbonated</v>
      </c>
      <c r="W691" t="s">
        <v>34</v>
      </c>
      <c r="X691" t="b">
        <f t="shared" si="53"/>
        <v>1</v>
      </c>
      <c r="Y691">
        <f t="shared" si="52"/>
        <v>3</v>
      </c>
      <c r="Z691" s="2">
        <f t="shared" si="54"/>
        <v>2</v>
      </c>
      <c r="AA691" t="s">
        <v>37</v>
      </c>
      <c r="AB691" t="s">
        <v>150</v>
      </c>
      <c r="AD691" t="s">
        <v>132</v>
      </c>
      <c r="AE691" t="s">
        <v>312</v>
      </c>
      <c r="AF691">
        <v>2022</v>
      </c>
    </row>
    <row r="692" spans="1:32" x14ac:dyDescent="0.25">
      <c r="A692" t="s">
        <v>29</v>
      </c>
      <c r="B692" t="s">
        <v>67</v>
      </c>
      <c r="C692" t="s">
        <v>68</v>
      </c>
      <c r="D692" t="s">
        <v>69</v>
      </c>
      <c r="E692">
        <f>_xlfn.XLOOKUP(Table1[[#This Row],[Location]],'Location analysis'!A:A,'Location analysis'!B:B)</f>
        <v>40.435699999999997</v>
      </c>
      <c r="F692">
        <f>_xlfn.XLOOKUP(Table1[[#This Row],[Location]],'Location analysis'!A:A,'Location analysis'!C:C)</f>
        <v>-74.125200000000007</v>
      </c>
      <c r="G692" t="s">
        <v>70</v>
      </c>
      <c r="H692" t="s">
        <v>34</v>
      </c>
      <c r="I692">
        <v>14688128097</v>
      </c>
      <c r="J692" t="s">
        <v>311</v>
      </c>
      <c r="K692" t="s">
        <v>51</v>
      </c>
      <c r="L692">
        <v>146</v>
      </c>
      <c r="M692">
        <v>3</v>
      </c>
      <c r="N692">
        <v>1</v>
      </c>
      <c r="O692">
        <v>146</v>
      </c>
      <c r="P692">
        <v>3</v>
      </c>
      <c r="Q692">
        <v>1</v>
      </c>
      <c r="R692">
        <v>3</v>
      </c>
      <c r="S692">
        <v>3</v>
      </c>
      <c r="T692" s="1">
        <v>44603</v>
      </c>
      <c r="U692" t="str">
        <f t="shared" si="50"/>
        <v>Monster Energy Original</v>
      </c>
      <c r="V692" t="str">
        <f t="shared" si="51"/>
        <v>Carbonated</v>
      </c>
      <c r="W692" t="s">
        <v>34</v>
      </c>
      <c r="X692" t="b">
        <f t="shared" si="53"/>
        <v>1</v>
      </c>
      <c r="Y692">
        <f t="shared" si="52"/>
        <v>3</v>
      </c>
      <c r="Z692" s="2">
        <f t="shared" si="54"/>
        <v>2</v>
      </c>
      <c r="AA692" t="s">
        <v>70</v>
      </c>
      <c r="AD692" t="s">
        <v>132</v>
      </c>
      <c r="AE692" t="s">
        <v>312</v>
      </c>
      <c r="AF692">
        <v>2022</v>
      </c>
    </row>
    <row r="693" spans="1:32" x14ac:dyDescent="0.25">
      <c r="A693" t="s">
        <v>29</v>
      </c>
      <c r="B693" t="s">
        <v>67</v>
      </c>
      <c r="C693" t="s">
        <v>68</v>
      </c>
      <c r="D693" t="s">
        <v>69</v>
      </c>
      <c r="E693">
        <f>_xlfn.XLOOKUP(Table1[[#This Row],[Location]],'Location analysis'!A:A,'Location analysis'!B:B)</f>
        <v>40.435699999999997</v>
      </c>
      <c r="F693">
        <f>_xlfn.XLOOKUP(Table1[[#This Row],[Location]],'Location analysis'!A:A,'Location analysis'!C:C)</f>
        <v>-74.125200000000007</v>
      </c>
      <c r="G693" t="s">
        <v>100</v>
      </c>
      <c r="H693" t="s">
        <v>43</v>
      </c>
      <c r="I693">
        <v>14688145088</v>
      </c>
      <c r="J693" t="s">
        <v>311</v>
      </c>
      <c r="K693" t="s">
        <v>51</v>
      </c>
      <c r="L693">
        <v>122</v>
      </c>
      <c r="M693">
        <v>1.5</v>
      </c>
      <c r="N693">
        <v>1</v>
      </c>
      <c r="O693">
        <v>122</v>
      </c>
      <c r="P693">
        <v>1.5</v>
      </c>
      <c r="Q693">
        <v>1</v>
      </c>
      <c r="R693">
        <v>1.5</v>
      </c>
      <c r="S693">
        <v>1.5</v>
      </c>
      <c r="T693" s="1">
        <v>44603</v>
      </c>
      <c r="U693" t="str">
        <f t="shared" si="50"/>
        <v>Cheetos - Fleming Hot Crunchy</v>
      </c>
      <c r="V693" t="str">
        <f t="shared" si="51"/>
        <v>Food</v>
      </c>
      <c r="W693" t="s">
        <v>43</v>
      </c>
      <c r="X693" t="b">
        <f t="shared" si="53"/>
        <v>1</v>
      </c>
      <c r="Y693">
        <f t="shared" si="52"/>
        <v>1.5</v>
      </c>
      <c r="Z693" s="2">
        <f t="shared" si="54"/>
        <v>1</v>
      </c>
      <c r="AA693" t="s">
        <v>101</v>
      </c>
      <c r="AB693" t="s">
        <v>102</v>
      </c>
      <c r="AD693" t="s">
        <v>132</v>
      </c>
      <c r="AE693" t="s">
        <v>312</v>
      </c>
      <c r="AF693">
        <v>2022</v>
      </c>
    </row>
    <row r="694" spans="1:32" x14ac:dyDescent="0.25">
      <c r="A694" t="s">
        <v>29</v>
      </c>
      <c r="B694" t="s">
        <v>67</v>
      </c>
      <c r="C694" t="s">
        <v>68</v>
      </c>
      <c r="D694" t="s">
        <v>69</v>
      </c>
      <c r="E694">
        <f>_xlfn.XLOOKUP(Table1[[#This Row],[Location]],'Location analysis'!A:A,'Location analysis'!B:B)</f>
        <v>40.435699999999997</v>
      </c>
      <c r="F694">
        <f>_xlfn.XLOOKUP(Table1[[#This Row],[Location]],'Location analysis'!A:A,'Location analysis'!C:C)</f>
        <v>-74.125200000000007</v>
      </c>
      <c r="G694" t="s">
        <v>126</v>
      </c>
      <c r="H694" t="s">
        <v>43</v>
      </c>
      <c r="I694">
        <v>14688145971</v>
      </c>
      <c r="J694" t="s">
        <v>311</v>
      </c>
      <c r="K694" t="s">
        <v>51</v>
      </c>
      <c r="L694">
        <v>121</v>
      </c>
      <c r="M694">
        <v>1.5</v>
      </c>
      <c r="N694">
        <v>1</v>
      </c>
      <c r="O694">
        <v>121</v>
      </c>
      <c r="P694">
        <v>1.5</v>
      </c>
      <c r="Q694">
        <v>1</v>
      </c>
      <c r="R694">
        <v>1.5</v>
      </c>
      <c r="S694">
        <v>1.5</v>
      </c>
      <c r="T694" s="1">
        <v>44603</v>
      </c>
      <c r="U694" t="str">
        <f t="shared" si="50"/>
        <v>Mini Chips Ahoy</v>
      </c>
      <c r="V694" t="str">
        <f t="shared" si="51"/>
        <v>Food</v>
      </c>
      <c r="W694" t="s">
        <v>43</v>
      </c>
      <c r="X694" t="b">
        <f t="shared" si="53"/>
        <v>1</v>
      </c>
      <c r="Y694">
        <f t="shared" si="52"/>
        <v>1.5</v>
      </c>
      <c r="Z694" s="2">
        <f t="shared" si="54"/>
        <v>1</v>
      </c>
      <c r="AA694" t="s">
        <v>126</v>
      </c>
      <c r="AD694" t="s">
        <v>132</v>
      </c>
      <c r="AE694" t="s">
        <v>312</v>
      </c>
      <c r="AF694">
        <v>2022</v>
      </c>
    </row>
    <row r="695" spans="1:32" x14ac:dyDescent="0.25">
      <c r="A695" t="s">
        <v>29</v>
      </c>
      <c r="B695" t="s">
        <v>67</v>
      </c>
      <c r="C695" t="s">
        <v>68</v>
      </c>
      <c r="D695" t="s">
        <v>69</v>
      </c>
      <c r="E695">
        <f>_xlfn.XLOOKUP(Table1[[#This Row],[Location]],'Location analysis'!A:A,'Location analysis'!B:B)</f>
        <v>40.435699999999997</v>
      </c>
      <c r="F695">
        <f>_xlfn.XLOOKUP(Table1[[#This Row],[Location]],'Location analysis'!A:A,'Location analysis'!C:C)</f>
        <v>-74.125200000000007</v>
      </c>
      <c r="G695" t="s">
        <v>185</v>
      </c>
      <c r="H695" t="s">
        <v>34</v>
      </c>
      <c r="I695">
        <v>14688276052</v>
      </c>
      <c r="J695" t="s">
        <v>311</v>
      </c>
      <c r="K695" t="s">
        <v>51</v>
      </c>
      <c r="L695">
        <v>148</v>
      </c>
      <c r="M695">
        <v>3</v>
      </c>
      <c r="N695">
        <v>1</v>
      </c>
      <c r="O695">
        <v>148</v>
      </c>
      <c r="P695">
        <v>3</v>
      </c>
      <c r="Q695">
        <v>1</v>
      </c>
      <c r="R695">
        <v>3</v>
      </c>
      <c r="S695">
        <v>3</v>
      </c>
      <c r="T695" s="1">
        <v>44603</v>
      </c>
      <c r="U695" t="str">
        <f t="shared" si="50"/>
        <v>Red Bull - Original</v>
      </c>
      <c r="V695" t="str">
        <f t="shared" si="51"/>
        <v>Carbonated</v>
      </c>
      <c r="W695" t="s">
        <v>34</v>
      </c>
      <c r="X695" t="b">
        <f t="shared" si="53"/>
        <v>1</v>
      </c>
      <c r="Y695">
        <f t="shared" si="52"/>
        <v>3</v>
      </c>
      <c r="Z695" s="2">
        <f t="shared" si="54"/>
        <v>2</v>
      </c>
      <c r="AA695" t="s">
        <v>37</v>
      </c>
      <c r="AB695" t="s">
        <v>150</v>
      </c>
      <c r="AD695" t="s">
        <v>132</v>
      </c>
      <c r="AE695" t="s">
        <v>312</v>
      </c>
      <c r="AF695">
        <v>2022</v>
      </c>
    </row>
    <row r="696" spans="1:32" x14ac:dyDescent="0.25">
      <c r="A696" t="s">
        <v>29</v>
      </c>
      <c r="B696" t="s">
        <v>67</v>
      </c>
      <c r="C696" t="s">
        <v>68</v>
      </c>
      <c r="D696" t="s">
        <v>69</v>
      </c>
      <c r="E696">
        <f>_xlfn.XLOOKUP(Table1[[#This Row],[Location]],'Location analysis'!A:A,'Location analysis'!B:B)</f>
        <v>40.435699999999997</v>
      </c>
      <c r="F696">
        <f>_xlfn.XLOOKUP(Table1[[#This Row],[Location]],'Location analysis'!A:A,'Location analysis'!C:C)</f>
        <v>-74.125200000000007</v>
      </c>
      <c r="G696" t="s">
        <v>272</v>
      </c>
      <c r="H696" t="s">
        <v>43</v>
      </c>
      <c r="I696">
        <v>14688276411</v>
      </c>
      <c r="J696" t="s">
        <v>311</v>
      </c>
      <c r="K696" t="s">
        <v>51</v>
      </c>
      <c r="L696">
        <v>138</v>
      </c>
      <c r="M696">
        <v>2</v>
      </c>
      <c r="N696">
        <v>1</v>
      </c>
      <c r="O696">
        <v>138</v>
      </c>
      <c r="P696">
        <v>2</v>
      </c>
      <c r="Q696">
        <v>1</v>
      </c>
      <c r="R696">
        <v>2</v>
      </c>
      <c r="S696">
        <v>2</v>
      </c>
      <c r="T696" s="1">
        <v>44603</v>
      </c>
      <c r="U696" t="str">
        <f t="shared" si="50"/>
        <v>Oreo Single Server 6 ct</v>
      </c>
      <c r="V696" t="str">
        <f t="shared" si="51"/>
        <v>Food</v>
      </c>
      <c r="W696" t="s">
        <v>43</v>
      </c>
      <c r="X696" t="b">
        <f t="shared" si="53"/>
        <v>1</v>
      </c>
      <c r="Y696">
        <f t="shared" si="52"/>
        <v>2</v>
      </c>
      <c r="Z696" s="2">
        <f t="shared" si="54"/>
        <v>1.3333333333333333</v>
      </c>
      <c r="AA696" t="s">
        <v>272</v>
      </c>
      <c r="AD696" t="s">
        <v>132</v>
      </c>
      <c r="AE696" t="s">
        <v>312</v>
      </c>
      <c r="AF696">
        <v>2022</v>
      </c>
    </row>
    <row r="697" spans="1:32" x14ac:dyDescent="0.25">
      <c r="A697" t="s">
        <v>29</v>
      </c>
      <c r="B697" t="s">
        <v>67</v>
      </c>
      <c r="C697" t="s">
        <v>68</v>
      </c>
      <c r="D697" t="s">
        <v>69</v>
      </c>
      <c r="E697">
        <f>_xlfn.XLOOKUP(Table1[[#This Row],[Location]],'Location analysis'!A:A,'Location analysis'!B:B)</f>
        <v>40.435699999999997</v>
      </c>
      <c r="F697">
        <f>_xlfn.XLOOKUP(Table1[[#This Row],[Location]],'Location analysis'!A:A,'Location analysis'!C:C)</f>
        <v>-74.125200000000007</v>
      </c>
      <c r="G697" t="s">
        <v>74</v>
      </c>
      <c r="H697" t="s">
        <v>49</v>
      </c>
      <c r="I697">
        <v>14688772928</v>
      </c>
      <c r="J697" t="s">
        <v>313</v>
      </c>
      <c r="K697" t="s">
        <v>36</v>
      </c>
      <c r="L697">
        <v>143</v>
      </c>
      <c r="M697">
        <v>2.5</v>
      </c>
      <c r="N697">
        <v>1</v>
      </c>
      <c r="O697">
        <v>143</v>
      </c>
      <c r="P697">
        <v>2.5</v>
      </c>
      <c r="Q697">
        <v>1</v>
      </c>
      <c r="R697">
        <v>2.5</v>
      </c>
      <c r="S697">
        <v>2.5</v>
      </c>
      <c r="T697" s="1">
        <v>44604</v>
      </c>
      <c r="U697" t="str">
        <f t="shared" si="50"/>
        <v>Snapple Diet Tea - Lemon</v>
      </c>
      <c r="V697" t="str">
        <f t="shared" si="51"/>
        <v>Non Carbonated</v>
      </c>
      <c r="W697" t="s">
        <v>49</v>
      </c>
      <c r="X697" t="b">
        <f t="shared" si="53"/>
        <v>1</v>
      </c>
      <c r="Y697">
        <f t="shared" si="52"/>
        <v>2.5</v>
      </c>
      <c r="Z697" s="2">
        <f t="shared" si="54"/>
        <v>1.6666666666666667</v>
      </c>
      <c r="AA697" t="s">
        <v>75</v>
      </c>
      <c r="AB697" t="s">
        <v>76</v>
      </c>
      <c r="AD697" t="s">
        <v>40</v>
      </c>
      <c r="AE697" t="s">
        <v>314</v>
      </c>
      <c r="AF697">
        <v>2022</v>
      </c>
    </row>
    <row r="698" spans="1:32" x14ac:dyDescent="0.25">
      <c r="A698" t="s">
        <v>29</v>
      </c>
      <c r="B698" t="s">
        <v>67</v>
      </c>
      <c r="C698" t="s">
        <v>68</v>
      </c>
      <c r="D698" t="s">
        <v>69</v>
      </c>
      <c r="E698">
        <f>_xlfn.XLOOKUP(Table1[[#This Row],[Location]],'Location analysis'!A:A,'Location analysis'!B:B)</f>
        <v>40.435699999999997</v>
      </c>
      <c r="F698">
        <f>_xlfn.XLOOKUP(Table1[[#This Row],[Location]],'Location analysis'!A:A,'Location analysis'!C:C)</f>
        <v>-74.125200000000007</v>
      </c>
      <c r="G698" t="s">
        <v>74</v>
      </c>
      <c r="H698" t="s">
        <v>49</v>
      </c>
      <c r="I698">
        <v>14688928444</v>
      </c>
      <c r="J698" t="s">
        <v>313</v>
      </c>
      <c r="K698" t="s">
        <v>51</v>
      </c>
      <c r="L698">
        <v>143</v>
      </c>
      <c r="M698">
        <v>2.5</v>
      </c>
      <c r="N698">
        <v>1</v>
      </c>
      <c r="O698">
        <v>143</v>
      </c>
      <c r="P698">
        <v>2.5</v>
      </c>
      <c r="Q698">
        <v>1</v>
      </c>
      <c r="R698">
        <v>2.5</v>
      </c>
      <c r="S698">
        <v>2.5</v>
      </c>
      <c r="T698" s="1">
        <v>44604</v>
      </c>
      <c r="U698" t="str">
        <f t="shared" si="50"/>
        <v>Snapple Diet Tea - Lemon</v>
      </c>
      <c r="V698" t="str">
        <f t="shared" si="51"/>
        <v>Non Carbonated</v>
      </c>
      <c r="W698" t="s">
        <v>49</v>
      </c>
      <c r="X698" t="b">
        <f t="shared" si="53"/>
        <v>1</v>
      </c>
      <c r="Y698">
        <f t="shared" si="52"/>
        <v>2.5</v>
      </c>
      <c r="Z698" s="2">
        <f t="shared" si="54"/>
        <v>1.6666666666666667</v>
      </c>
      <c r="AA698" t="s">
        <v>75</v>
      </c>
      <c r="AB698" t="s">
        <v>76</v>
      </c>
      <c r="AD698" t="s">
        <v>40</v>
      </c>
      <c r="AE698" t="s">
        <v>314</v>
      </c>
      <c r="AF698">
        <v>2022</v>
      </c>
    </row>
    <row r="699" spans="1:32" x14ac:dyDescent="0.25">
      <c r="A699" t="s">
        <v>29</v>
      </c>
      <c r="B699" t="s">
        <v>30</v>
      </c>
      <c r="C699" t="s">
        <v>31</v>
      </c>
      <c r="D699" t="s">
        <v>32</v>
      </c>
      <c r="E699">
        <f>_xlfn.XLOOKUP(Table1[[#This Row],[Location]],'Location analysis'!A:A,'Location analysis'!B:B)</f>
        <v>40.423690999999998</v>
      </c>
      <c r="F699">
        <f>_xlfn.XLOOKUP(Table1[[#This Row],[Location]],'Location analysis'!A:A,'Location analysis'!C:C)</f>
        <v>-74.380831999999998</v>
      </c>
      <c r="G699" t="s">
        <v>156</v>
      </c>
      <c r="H699" t="s">
        <v>43</v>
      </c>
      <c r="I699">
        <v>14689729434</v>
      </c>
      <c r="J699" t="s">
        <v>313</v>
      </c>
      <c r="K699" t="s">
        <v>51</v>
      </c>
      <c r="L699">
        <v>110</v>
      </c>
      <c r="M699">
        <v>1.5</v>
      </c>
      <c r="N699">
        <v>1</v>
      </c>
      <c r="O699">
        <v>110</v>
      </c>
      <c r="P699">
        <v>1.5</v>
      </c>
      <c r="Q699">
        <v>1</v>
      </c>
      <c r="R699">
        <v>1.5</v>
      </c>
      <c r="S699">
        <v>1.5</v>
      </c>
      <c r="T699" s="1">
        <v>44604</v>
      </c>
      <c r="U699" t="str">
        <f t="shared" si="50"/>
        <v>Good Health Veggie Stix - Sea Salt</v>
      </c>
      <c r="V699" t="str">
        <f t="shared" si="51"/>
        <v>Food</v>
      </c>
      <c r="W699" t="s">
        <v>43</v>
      </c>
      <c r="X699" t="b">
        <f t="shared" si="53"/>
        <v>1</v>
      </c>
      <c r="Y699">
        <f t="shared" si="52"/>
        <v>1.5</v>
      </c>
      <c r="Z699" s="2">
        <f t="shared" si="54"/>
        <v>1</v>
      </c>
      <c r="AA699" t="s">
        <v>117</v>
      </c>
      <c r="AB699" t="s">
        <v>157</v>
      </c>
      <c r="AD699" t="s">
        <v>40</v>
      </c>
      <c r="AE699" t="s">
        <v>314</v>
      </c>
      <c r="AF699">
        <v>2022</v>
      </c>
    </row>
    <row r="700" spans="1:32" x14ac:dyDescent="0.25">
      <c r="A700" t="s">
        <v>29</v>
      </c>
      <c r="B700" t="s">
        <v>30</v>
      </c>
      <c r="C700" t="s">
        <v>31</v>
      </c>
      <c r="D700" t="s">
        <v>32</v>
      </c>
      <c r="E700">
        <f>_xlfn.XLOOKUP(Table1[[#This Row],[Location]],'Location analysis'!A:A,'Location analysis'!B:B)</f>
        <v>40.423690999999998</v>
      </c>
      <c r="F700">
        <f>_xlfn.XLOOKUP(Table1[[#This Row],[Location]],'Location analysis'!A:A,'Location analysis'!C:C)</f>
        <v>-74.380831999999998</v>
      </c>
      <c r="G700" t="s">
        <v>174</v>
      </c>
      <c r="H700" t="s">
        <v>49</v>
      </c>
      <c r="I700">
        <v>14690083988</v>
      </c>
      <c r="J700" t="s">
        <v>313</v>
      </c>
      <c r="K700" t="s">
        <v>51</v>
      </c>
      <c r="L700">
        <v>144</v>
      </c>
      <c r="M700">
        <v>2.5</v>
      </c>
      <c r="N700">
        <v>1</v>
      </c>
      <c r="O700">
        <v>144</v>
      </c>
      <c r="P700">
        <v>2.5</v>
      </c>
      <c r="Q700">
        <v>1</v>
      </c>
      <c r="R700">
        <v>2.5</v>
      </c>
      <c r="S700">
        <v>2.5</v>
      </c>
      <c r="T700" s="1">
        <v>44604</v>
      </c>
      <c r="U700" t="str">
        <f t="shared" si="50"/>
        <v>Bai Antioxidant - Molokai Coconut</v>
      </c>
      <c r="V700" t="str">
        <f t="shared" si="51"/>
        <v>Non Carbonated</v>
      </c>
      <c r="W700" t="s">
        <v>49</v>
      </c>
      <c r="X700" t="b">
        <f t="shared" si="53"/>
        <v>1</v>
      </c>
      <c r="Y700">
        <f t="shared" si="52"/>
        <v>2.5</v>
      </c>
      <c r="Z700" s="2">
        <f t="shared" si="54"/>
        <v>1.6666666666666667</v>
      </c>
      <c r="AA700" t="s">
        <v>52</v>
      </c>
      <c r="AB700" t="s">
        <v>175</v>
      </c>
      <c r="AD700" t="s">
        <v>40</v>
      </c>
      <c r="AE700" t="s">
        <v>314</v>
      </c>
      <c r="AF700">
        <v>2022</v>
      </c>
    </row>
    <row r="701" spans="1:32" x14ac:dyDescent="0.25">
      <c r="A701" t="s">
        <v>29</v>
      </c>
      <c r="B701" t="s">
        <v>46</v>
      </c>
      <c r="C701" t="s">
        <v>31</v>
      </c>
      <c r="D701" t="s">
        <v>47</v>
      </c>
      <c r="E701">
        <f>_xlfn.XLOOKUP(Table1[[#This Row],[Location]],'Location analysis'!A:A,'Location analysis'!B:B)</f>
        <v>40.423690999999998</v>
      </c>
      <c r="F701">
        <f>_xlfn.XLOOKUP(Table1[[#This Row],[Location]],'Location analysis'!A:A,'Location analysis'!C:C)</f>
        <v>-74.380831999999998</v>
      </c>
      <c r="G701" t="s">
        <v>212</v>
      </c>
      <c r="H701" t="s">
        <v>49</v>
      </c>
      <c r="I701">
        <v>14690268058</v>
      </c>
      <c r="J701" t="s">
        <v>313</v>
      </c>
      <c r="K701" t="s">
        <v>51</v>
      </c>
      <c r="L701">
        <v>146</v>
      </c>
      <c r="M701">
        <v>2.5</v>
      </c>
      <c r="N701">
        <v>1</v>
      </c>
      <c r="O701">
        <v>146</v>
      </c>
      <c r="P701">
        <v>2.5</v>
      </c>
      <c r="Q701">
        <v>1</v>
      </c>
      <c r="R701">
        <v>2.5</v>
      </c>
      <c r="S701">
        <v>2.5</v>
      </c>
      <c r="T701" s="1">
        <v>44604</v>
      </c>
      <c r="U701" t="str">
        <f t="shared" si="50"/>
        <v>Bai Antioxidant - Zambia Bingcherry</v>
      </c>
      <c r="V701" t="str">
        <f t="shared" si="51"/>
        <v>Non Carbonated</v>
      </c>
      <c r="W701" t="s">
        <v>49</v>
      </c>
      <c r="X701" t="b">
        <f t="shared" si="53"/>
        <v>1</v>
      </c>
      <c r="Y701">
        <f t="shared" si="52"/>
        <v>2.5</v>
      </c>
      <c r="Z701" s="2">
        <f t="shared" si="54"/>
        <v>1.6666666666666667</v>
      </c>
      <c r="AA701" t="s">
        <v>52</v>
      </c>
      <c r="AB701" t="s">
        <v>214</v>
      </c>
      <c r="AD701" t="s">
        <v>40</v>
      </c>
      <c r="AE701" t="s">
        <v>314</v>
      </c>
      <c r="AF701">
        <v>2022</v>
      </c>
    </row>
    <row r="702" spans="1:32" x14ac:dyDescent="0.25">
      <c r="A702" t="s">
        <v>29</v>
      </c>
      <c r="B702" t="s">
        <v>46</v>
      </c>
      <c r="C702" t="s">
        <v>31</v>
      </c>
      <c r="D702" t="s">
        <v>47</v>
      </c>
      <c r="E702">
        <f>_xlfn.XLOOKUP(Table1[[#This Row],[Location]],'Location analysis'!A:A,'Location analysis'!B:B)</f>
        <v>40.423690999999998</v>
      </c>
      <c r="F702">
        <f>_xlfn.XLOOKUP(Table1[[#This Row],[Location]],'Location analysis'!A:A,'Location analysis'!C:C)</f>
        <v>-74.380831999999998</v>
      </c>
      <c r="G702" t="s">
        <v>212</v>
      </c>
      <c r="H702" t="s">
        <v>49</v>
      </c>
      <c r="I702">
        <v>14690273046</v>
      </c>
      <c r="J702" t="s">
        <v>313</v>
      </c>
      <c r="K702" t="s">
        <v>51</v>
      </c>
      <c r="L702">
        <v>146</v>
      </c>
      <c r="M702">
        <v>2.5</v>
      </c>
      <c r="N702">
        <v>1</v>
      </c>
      <c r="O702">
        <v>146</v>
      </c>
      <c r="P702">
        <v>2.5</v>
      </c>
      <c r="Q702">
        <v>1</v>
      </c>
      <c r="R702">
        <v>2.5</v>
      </c>
      <c r="S702">
        <v>2.5</v>
      </c>
      <c r="T702" s="1">
        <v>44604</v>
      </c>
      <c r="U702" t="str">
        <f t="shared" si="50"/>
        <v>Bai Antioxidant - Zambia Bingcherry</v>
      </c>
      <c r="V702" t="str">
        <f t="shared" si="51"/>
        <v>Non Carbonated</v>
      </c>
      <c r="W702" t="s">
        <v>49</v>
      </c>
      <c r="X702" t="b">
        <f t="shared" si="53"/>
        <v>1</v>
      </c>
      <c r="Y702">
        <f t="shared" si="52"/>
        <v>2.5</v>
      </c>
      <c r="Z702" s="2">
        <f t="shared" si="54"/>
        <v>1.6666666666666667</v>
      </c>
      <c r="AA702" t="s">
        <v>52</v>
      </c>
      <c r="AB702" t="s">
        <v>214</v>
      </c>
      <c r="AD702" t="s">
        <v>40</v>
      </c>
      <c r="AE702" t="s">
        <v>314</v>
      </c>
      <c r="AF702">
        <v>2022</v>
      </c>
    </row>
    <row r="703" spans="1:32" x14ac:dyDescent="0.25">
      <c r="A703" t="s">
        <v>29</v>
      </c>
      <c r="B703" t="s">
        <v>46</v>
      </c>
      <c r="C703" t="s">
        <v>31</v>
      </c>
      <c r="D703" t="s">
        <v>47</v>
      </c>
      <c r="E703">
        <f>_xlfn.XLOOKUP(Table1[[#This Row],[Location]],'Location analysis'!A:A,'Location analysis'!B:B)</f>
        <v>40.423690999999998</v>
      </c>
      <c r="F703">
        <f>_xlfn.XLOOKUP(Table1[[#This Row],[Location]],'Location analysis'!A:A,'Location analysis'!C:C)</f>
        <v>-74.380831999999998</v>
      </c>
      <c r="G703" t="s">
        <v>194</v>
      </c>
      <c r="H703" t="s">
        <v>43</v>
      </c>
      <c r="I703">
        <v>14690369288</v>
      </c>
      <c r="J703" t="s">
        <v>313</v>
      </c>
      <c r="K703" t="s">
        <v>36</v>
      </c>
      <c r="L703">
        <v>121</v>
      </c>
      <c r="M703">
        <v>1.5</v>
      </c>
      <c r="N703">
        <v>2</v>
      </c>
      <c r="O703">
        <v>121</v>
      </c>
      <c r="P703">
        <v>1.5</v>
      </c>
      <c r="Q703">
        <v>2</v>
      </c>
      <c r="R703">
        <v>3</v>
      </c>
      <c r="S703">
        <v>5.5</v>
      </c>
      <c r="T703" s="1">
        <v>44604</v>
      </c>
      <c r="U703" t="str">
        <f t="shared" si="50"/>
        <v>Takis FUGEO mini</v>
      </c>
      <c r="V703" t="str">
        <f t="shared" si="51"/>
        <v>Food</v>
      </c>
      <c r="W703" t="s">
        <v>43</v>
      </c>
      <c r="X703" t="b">
        <f t="shared" si="53"/>
        <v>1</v>
      </c>
      <c r="Y703">
        <f t="shared" si="52"/>
        <v>1.5</v>
      </c>
      <c r="Z703" s="2">
        <f t="shared" si="54"/>
        <v>1</v>
      </c>
      <c r="AA703" t="s">
        <v>194</v>
      </c>
      <c r="AD703" t="s">
        <v>40</v>
      </c>
      <c r="AE703" t="s">
        <v>314</v>
      </c>
      <c r="AF703">
        <v>2022</v>
      </c>
    </row>
    <row r="704" spans="1:32" x14ac:dyDescent="0.25">
      <c r="A704" t="s">
        <v>29</v>
      </c>
      <c r="B704" t="s">
        <v>46</v>
      </c>
      <c r="C704" t="s">
        <v>31</v>
      </c>
      <c r="D704" t="s">
        <v>47</v>
      </c>
      <c r="E704">
        <f>_xlfn.XLOOKUP(Table1[[#This Row],[Location]],'Location analysis'!A:A,'Location analysis'!B:B)</f>
        <v>40.423690999999998</v>
      </c>
      <c r="F704">
        <f>_xlfn.XLOOKUP(Table1[[#This Row],[Location]],'Location analysis'!A:A,'Location analysis'!C:C)</f>
        <v>-74.380831999999998</v>
      </c>
      <c r="G704" t="s">
        <v>160</v>
      </c>
      <c r="H704" t="s">
        <v>49</v>
      </c>
      <c r="I704">
        <v>14690369288</v>
      </c>
      <c r="J704" t="s">
        <v>313</v>
      </c>
      <c r="K704" t="s">
        <v>36</v>
      </c>
      <c r="L704">
        <v>143</v>
      </c>
      <c r="M704">
        <v>2.5</v>
      </c>
      <c r="N704">
        <v>1</v>
      </c>
      <c r="O704">
        <v>143</v>
      </c>
      <c r="P704">
        <v>2.5</v>
      </c>
      <c r="Q704">
        <v>1</v>
      </c>
      <c r="R704">
        <v>2.5</v>
      </c>
      <c r="S704">
        <v>5.5</v>
      </c>
      <c r="T704" s="1">
        <v>44604</v>
      </c>
      <c r="U704" t="str">
        <f t="shared" si="50"/>
        <v>Snapple Diet Tea - Peach Tea</v>
      </c>
      <c r="V704" t="str">
        <f t="shared" si="51"/>
        <v>Non Carbonated</v>
      </c>
      <c r="W704" t="s">
        <v>49</v>
      </c>
      <c r="X704" t="b">
        <f t="shared" si="53"/>
        <v>1</v>
      </c>
      <c r="Y704">
        <f t="shared" si="52"/>
        <v>2.5</v>
      </c>
      <c r="Z704" s="2">
        <f t="shared" si="54"/>
        <v>1.6666666666666667</v>
      </c>
      <c r="AA704" t="s">
        <v>75</v>
      </c>
      <c r="AB704" t="s">
        <v>161</v>
      </c>
      <c r="AD704" t="s">
        <v>40</v>
      </c>
      <c r="AE704" t="s">
        <v>314</v>
      </c>
      <c r="AF704">
        <v>2022</v>
      </c>
    </row>
    <row r="705" spans="1:32" x14ac:dyDescent="0.25">
      <c r="A705" t="s">
        <v>29</v>
      </c>
      <c r="B705" t="s">
        <v>30</v>
      </c>
      <c r="C705" t="s">
        <v>31</v>
      </c>
      <c r="D705" t="s">
        <v>32</v>
      </c>
      <c r="E705">
        <f>_xlfn.XLOOKUP(Table1[[#This Row],[Location]],'Location analysis'!A:A,'Location analysis'!B:B)</f>
        <v>40.423690999999998</v>
      </c>
      <c r="F705">
        <f>_xlfn.XLOOKUP(Table1[[#This Row],[Location]],'Location analysis'!A:A,'Location analysis'!C:C)</f>
        <v>-74.380831999999998</v>
      </c>
      <c r="G705" t="s">
        <v>143</v>
      </c>
      <c r="H705" t="s">
        <v>49</v>
      </c>
      <c r="I705">
        <v>14692374175</v>
      </c>
      <c r="J705" t="s">
        <v>315</v>
      </c>
      <c r="K705" t="s">
        <v>36</v>
      </c>
      <c r="L705">
        <v>145</v>
      </c>
      <c r="M705">
        <v>2.5</v>
      </c>
      <c r="N705">
        <v>1</v>
      </c>
      <c r="O705">
        <v>145</v>
      </c>
      <c r="P705">
        <v>2.5</v>
      </c>
      <c r="Q705">
        <v>1</v>
      </c>
      <c r="R705">
        <v>2.5</v>
      </c>
      <c r="S705">
        <v>2.5</v>
      </c>
      <c r="T705" s="1">
        <v>44605</v>
      </c>
      <c r="U705" t="str">
        <f t="shared" si="50"/>
        <v>Snapple Diet Tea - Raspberry</v>
      </c>
      <c r="V705" t="str">
        <f t="shared" si="51"/>
        <v>Non Carbonated</v>
      </c>
      <c r="W705" t="s">
        <v>49</v>
      </c>
      <c r="X705" t="b">
        <f t="shared" si="53"/>
        <v>1</v>
      </c>
      <c r="Y705">
        <f t="shared" si="52"/>
        <v>2.5</v>
      </c>
      <c r="Z705" s="2">
        <f t="shared" si="54"/>
        <v>1.6666666666666667</v>
      </c>
      <c r="AA705" t="s">
        <v>75</v>
      </c>
      <c r="AB705" t="s">
        <v>144</v>
      </c>
      <c r="AD705" t="s">
        <v>54</v>
      </c>
      <c r="AE705" t="s">
        <v>316</v>
      </c>
      <c r="AF705">
        <v>2022</v>
      </c>
    </row>
    <row r="706" spans="1:32" x14ac:dyDescent="0.25">
      <c r="A706" t="s">
        <v>29</v>
      </c>
      <c r="B706" t="s">
        <v>46</v>
      </c>
      <c r="C706" t="s">
        <v>31</v>
      </c>
      <c r="D706" t="s">
        <v>47</v>
      </c>
      <c r="E706">
        <f>_xlfn.XLOOKUP(Table1[[#This Row],[Location]],'Location analysis'!A:A,'Location analysis'!B:B)</f>
        <v>40.423690999999998</v>
      </c>
      <c r="F706">
        <f>_xlfn.XLOOKUP(Table1[[#This Row],[Location]],'Location analysis'!A:A,'Location analysis'!C:C)</f>
        <v>-74.380831999999998</v>
      </c>
      <c r="G706" t="s">
        <v>93</v>
      </c>
      <c r="H706" t="s">
        <v>43</v>
      </c>
      <c r="I706">
        <v>14692609821</v>
      </c>
      <c r="J706" t="s">
        <v>315</v>
      </c>
      <c r="K706" t="s">
        <v>51</v>
      </c>
      <c r="L706">
        <v>114</v>
      </c>
      <c r="M706">
        <v>1.5</v>
      </c>
      <c r="N706">
        <v>1</v>
      </c>
      <c r="O706">
        <v>114</v>
      </c>
      <c r="P706">
        <v>1.5</v>
      </c>
      <c r="Q706">
        <v>1</v>
      </c>
      <c r="R706">
        <v>1.5</v>
      </c>
      <c r="S706">
        <v>1.5</v>
      </c>
      <c r="T706" s="1">
        <v>44605</v>
      </c>
      <c r="U706" t="str">
        <f t="shared" ref="U706:U769" si="55">IF(G706="","Cell is Blank - Dis-regard",G706)</f>
        <v>Miss Vickie's Potato Chip - Sea Salt Original</v>
      </c>
      <c r="V706" t="str">
        <f t="shared" ref="V706:V769" si="56">IF(H706="","Cell is Blank - Dis-regard",H706)</f>
        <v>Food</v>
      </c>
      <c r="W706" t="s">
        <v>43</v>
      </c>
      <c r="X706" t="b">
        <f t="shared" si="53"/>
        <v>1</v>
      </c>
      <c r="Y706">
        <f t="shared" ref="Y706:Y769" si="57">IF(X706="FALSE",M706,M706)</f>
        <v>1.5</v>
      </c>
      <c r="Z706" s="2">
        <f t="shared" si="54"/>
        <v>1</v>
      </c>
      <c r="AA706" t="s">
        <v>58</v>
      </c>
      <c r="AB706" t="s">
        <v>94</v>
      </c>
      <c r="AD706" t="s">
        <v>54</v>
      </c>
      <c r="AE706" t="s">
        <v>316</v>
      </c>
      <c r="AF706">
        <v>2022</v>
      </c>
    </row>
    <row r="707" spans="1:32" x14ac:dyDescent="0.25">
      <c r="A707" t="s">
        <v>29</v>
      </c>
      <c r="B707" t="s">
        <v>30</v>
      </c>
      <c r="C707" t="s">
        <v>31</v>
      </c>
      <c r="D707" t="s">
        <v>32</v>
      </c>
      <c r="E707">
        <f>_xlfn.XLOOKUP(Table1[[#This Row],[Location]],'Location analysis'!A:A,'Location analysis'!B:B)</f>
        <v>40.423690999999998</v>
      </c>
      <c r="F707">
        <f>_xlfn.XLOOKUP(Table1[[#This Row],[Location]],'Location analysis'!A:A,'Location analysis'!C:C)</f>
        <v>-74.380831999999998</v>
      </c>
      <c r="G707" t="s">
        <v>127</v>
      </c>
      <c r="H707" t="s">
        <v>43</v>
      </c>
      <c r="I707">
        <v>14692731705</v>
      </c>
      <c r="J707" t="s">
        <v>315</v>
      </c>
      <c r="K707" t="s">
        <v>51</v>
      </c>
      <c r="L707">
        <v>134</v>
      </c>
      <c r="M707">
        <v>2</v>
      </c>
      <c r="N707">
        <v>1</v>
      </c>
      <c r="O707">
        <v>134</v>
      </c>
      <c r="P707">
        <v>2</v>
      </c>
      <c r="Q707">
        <v>1</v>
      </c>
      <c r="R707">
        <v>2</v>
      </c>
      <c r="S707">
        <v>2</v>
      </c>
      <c r="T707" s="1">
        <v>44605</v>
      </c>
      <c r="U707" t="str">
        <f t="shared" si="55"/>
        <v>Newtons Fig Bar</v>
      </c>
      <c r="V707" t="str">
        <f t="shared" si="56"/>
        <v>Food</v>
      </c>
      <c r="W707" t="s">
        <v>43</v>
      </c>
      <c r="X707" t="b">
        <f t="shared" ref="X707:X770" si="58">M707=P707</f>
        <v>1</v>
      </c>
      <c r="Y707">
        <f t="shared" si="57"/>
        <v>2</v>
      </c>
      <c r="Z707" s="2">
        <f t="shared" ref="Z707:Z770" si="59">Y707/1.5</f>
        <v>1.3333333333333333</v>
      </c>
      <c r="AA707" t="s">
        <v>127</v>
      </c>
      <c r="AD707" t="s">
        <v>54</v>
      </c>
      <c r="AE707" t="s">
        <v>316</v>
      </c>
      <c r="AF707">
        <v>2022</v>
      </c>
    </row>
    <row r="708" spans="1:32" x14ac:dyDescent="0.25">
      <c r="A708" t="s">
        <v>29</v>
      </c>
      <c r="B708" t="s">
        <v>30</v>
      </c>
      <c r="C708" t="s">
        <v>31</v>
      </c>
      <c r="D708" t="s">
        <v>32</v>
      </c>
      <c r="E708">
        <f>_xlfn.XLOOKUP(Table1[[#This Row],[Location]],'Location analysis'!A:A,'Location analysis'!B:B)</f>
        <v>40.423690999999998</v>
      </c>
      <c r="F708">
        <f>_xlfn.XLOOKUP(Table1[[#This Row],[Location]],'Location analysis'!A:A,'Location analysis'!C:C)</f>
        <v>-74.380831999999998</v>
      </c>
      <c r="G708" t="s">
        <v>143</v>
      </c>
      <c r="H708" t="s">
        <v>49</v>
      </c>
      <c r="I708">
        <v>14692825629</v>
      </c>
      <c r="J708" t="s">
        <v>315</v>
      </c>
      <c r="K708" t="s">
        <v>51</v>
      </c>
      <c r="L708">
        <v>145</v>
      </c>
      <c r="M708">
        <v>2.5</v>
      </c>
      <c r="N708">
        <v>1</v>
      </c>
      <c r="O708">
        <v>145</v>
      </c>
      <c r="P708">
        <v>2.5</v>
      </c>
      <c r="Q708">
        <v>1</v>
      </c>
      <c r="R708">
        <v>2.5</v>
      </c>
      <c r="S708">
        <v>2.5</v>
      </c>
      <c r="T708" s="1">
        <v>44605</v>
      </c>
      <c r="U708" t="str">
        <f t="shared" si="55"/>
        <v>Snapple Diet Tea - Raspberry</v>
      </c>
      <c r="V708" t="str">
        <f t="shared" si="56"/>
        <v>Non Carbonated</v>
      </c>
      <c r="W708" t="s">
        <v>49</v>
      </c>
      <c r="X708" t="b">
        <f t="shared" si="58"/>
        <v>1</v>
      </c>
      <c r="Y708">
        <f t="shared" si="57"/>
        <v>2.5</v>
      </c>
      <c r="Z708" s="2">
        <f t="shared" si="59"/>
        <v>1.6666666666666667</v>
      </c>
      <c r="AA708" t="s">
        <v>75</v>
      </c>
      <c r="AB708" t="s">
        <v>144</v>
      </c>
      <c r="AD708" t="s">
        <v>54</v>
      </c>
      <c r="AE708" t="s">
        <v>316</v>
      </c>
      <c r="AF708">
        <v>2022</v>
      </c>
    </row>
    <row r="709" spans="1:32" x14ac:dyDescent="0.25">
      <c r="A709" t="s">
        <v>29</v>
      </c>
      <c r="B709" t="s">
        <v>30</v>
      </c>
      <c r="C709" t="s">
        <v>31</v>
      </c>
      <c r="D709" t="s">
        <v>32</v>
      </c>
      <c r="E709">
        <f>_xlfn.XLOOKUP(Table1[[#This Row],[Location]],'Location analysis'!A:A,'Location analysis'!B:B)</f>
        <v>40.423690999999998</v>
      </c>
      <c r="F709">
        <f>_xlfn.XLOOKUP(Table1[[#This Row],[Location]],'Location analysis'!A:A,'Location analysis'!C:C)</f>
        <v>-74.380831999999998</v>
      </c>
      <c r="G709" t="s">
        <v>143</v>
      </c>
      <c r="H709" t="s">
        <v>49</v>
      </c>
      <c r="I709">
        <v>14692853883</v>
      </c>
      <c r="J709" t="s">
        <v>315</v>
      </c>
      <c r="K709" t="s">
        <v>51</v>
      </c>
      <c r="L709">
        <v>145</v>
      </c>
      <c r="M709">
        <v>2.5</v>
      </c>
      <c r="N709">
        <v>1</v>
      </c>
      <c r="O709">
        <v>145</v>
      </c>
      <c r="P709">
        <v>2.5</v>
      </c>
      <c r="Q709">
        <v>1</v>
      </c>
      <c r="R709">
        <v>2.5</v>
      </c>
      <c r="S709">
        <v>2.5</v>
      </c>
      <c r="T709" s="1">
        <v>44605</v>
      </c>
      <c r="U709" t="str">
        <f t="shared" si="55"/>
        <v>Snapple Diet Tea - Raspberry</v>
      </c>
      <c r="V709" t="str">
        <f t="shared" si="56"/>
        <v>Non Carbonated</v>
      </c>
      <c r="W709" t="s">
        <v>49</v>
      </c>
      <c r="X709" t="b">
        <f t="shared" si="58"/>
        <v>1</v>
      </c>
      <c r="Y709">
        <f t="shared" si="57"/>
        <v>2.5</v>
      </c>
      <c r="Z709" s="2">
        <f t="shared" si="59"/>
        <v>1.6666666666666667</v>
      </c>
      <c r="AA709" t="s">
        <v>75</v>
      </c>
      <c r="AB709" t="s">
        <v>144</v>
      </c>
      <c r="AD709" t="s">
        <v>54</v>
      </c>
      <c r="AE709" t="s">
        <v>316</v>
      </c>
      <c r="AF709">
        <v>2022</v>
      </c>
    </row>
    <row r="710" spans="1:32" x14ac:dyDescent="0.25">
      <c r="A710" t="s">
        <v>29</v>
      </c>
      <c r="B710" t="s">
        <v>46</v>
      </c>
      <c r="C710" t="s">
        <v>31</v>
      </c>
      <c r="D710" t="s">
        <v>47</v>
      </c>
      <c r="E710">
        <f>_xlfn.XLOOKUP(Table1[[#This Row],[Location]],'Location analysis'!A:A,'Location analysis'!B:B)</f>
        <v>40.423690999999998</v>
      </c>
      <c r="F710">
        <f>_xlfn.XLOOKUP(Table1[[#This Row],[Location]],'Location analysis'!A:A,'Location analysis'!C:C)</f>
        <v>-74.380831999999998</v>
      </c>
      <c r="G710" t="s">
        <v>137</v>
      </c>
      <c r="H710" t="s">
        <v>97</v>
      </c>
      <c r="I710">
        <v>14693026664</v>
      </c>
      <c r="J710" t="s">
        <v>315</v>
      </c>
      <c r="K710" t="s">
        <v>51</v>
      </c>
      <c r="L710">
        <v>144</v>
      </c>
      <c r="M710">
        <v>1.5</v>
      </c>
      <c r="N710">
        <v>1</v>
      </c>
      <c r="O710">
        <v>144</v>
      </c>
      <c r="P710">
        <v>1.5</v>
      </c>
      <c r="Q710">
        <v>1</v>
      </c>
      <c r="R710">
        <v>1.5</v>
      </c>
      <c r="S710">
        <v>1.5</v>
      </c>
      <c r="T710" s="1">
        <v>44605</v>
      </c>
      <c r="U710" t="str">
        <f t="shared" si="55"/>
        <v>Poland Springs Water</v>
      </c>
      <c r="V710" t="str">
        <f t="shared" si="56"/>
        <v>Water</v>
      </c>
      <c r="W710" t="s">
        <v>97</v>
      </c>
      <c r="X710" t="b">
        <f t="shared" si="58"/>
        <v>1</v>
      </c>
      <c r="Y710">
        <f t="shared" si="57"/>
        <v>1.5</v>
      </c>
      <c r="Z710" s="2">
        <f t="shared" si="59"/>
        <v>1</v>
      </c>
      <c r="AA710" t="s">
        <v>137</v>
      </c>
      <c r="AD710" t="s">
        <v>54</v>
      </c>
      <c r="AE710" t="s">
        <v>316</v>
      </c>
      <c r="AF710">
        <v>2022</v>
      </c>
    </row>
    <row r="711" spans="1:32" x14ac:dyDescent="0.25">
      <c r="A711" t="s">
        <v>29</v>
      </c>
      <c r="B711" t="s">
        <v>46</v>
      </c>
      <c r="C711" t="s">
        <v>31</v>
      </c>
      <c r="D711" t="s">
        <v>47</v>
      </c>
      <c r="E711">
        <f>_xlfn.XLOOKUP(Table1[[#This Row],[Location]],'Location analysis'!A:A,'Location analysis'!B:B)</f>
        <v>40.423690999999998</v>
      </c>
      <c r="F711">
        <f>_xlfn.XLOOKUP(Table1[[#This Row],[Location]],'Location analysis'!A:A,'Location analysis'!C:C)</f>
        <v>-74.380831999999998</v>
      </c>
      <c r="G711" t="s">
        <v>242</v>
      </c>
      <c r="H711" t="s">
        <v>97</v>
      </c>
      <c r="I711">
        <v>14693088033</v>
      </c>
      <c r="J711" t="s">
        <v>315</v>
      </c>
      <c r="K711" t="s">
        <v>51</v>
      </c>
      <c r="L711">
        <v>147</v>
      </c>
      <c r="M711">
        <v>2.75</v>
      </c>
      <c r="N711">
        <v>1</v>
      </c>
      <c r="O711">
        <v>147</v>
      </c>
      <c r="P711">
        <v>2.75</v>
      </c>
      <c r="Q711">
        <v>1</v>
      </c>
      <c r="R711">
        <v>2.75</v>
      </c>
      <c r="S711">
        <v>2.75</v>
      </c>
      <c r="T711" s="1">
        <v>44605</v>
      </c>
      <c r="U711" t="str">
        <f t="shared" si="55"/>
        <v>Vitamin Water - Squeezed Lemonade</v>
      </c>
      <c r="V711" t="str">
        <f t="shared" si="56"/>
        <v>Water</v>
      </c>
      <c r="W711" t="s">
        <v>97</v>
      </c>
      <c r="X711" t="b">
        <f t="shared" si="58"/>
        <v>1</v>
      </c>
      <c r="Y711">
        <f t="shared" si="57"/>
        <v>2.75</v>
      </c>
      <c r="Z711" s="2">
        <f t="shared" si="59"/>
        <v>1.8333333333333333</v>
      </c>
      <c r="AA711" t="s">
        <v>98</v>
      </c>
      <c r="AB711" t="s">
        <v>243</v>
      </c>
      <c r="AD711" t="s">
        <v>54</v>
      </c>
      <c r="AE711" t="s">
        <v>316</v>
      </c>
      <c r="AF711">
        <v>2022</v>
      </c>
    </row>
    <row r="712" spans="1:32" x14ac:dyDescent="0.25">
      <c r="A712" t="s">
        <v>29</v>
      </c>
      <c r="B712" t="s">
        <v>30</v>
      </c>
      <c r="C712" t="s">
        <v>31</v>
      </c>
      <c r="D712" t="s">
        <v>32</v>
      </c>
      <c r="E712">
        <f>_xlfn.XLOOKUP(Table1[[#This Row],[Location]],'Location analysis'!A:A,'Location analysis'!B:B)</f>
        <v>40.423690999999998</v>
      </c>
      <c r="F712">
        <f>_xlfn.XLOOKUP(Table1[[#This Row],[Location]],'Location analysis'!A:A,'Location analysis'!C:C)</f>
        <v>-74.380831999999998</v>
      </c>
      <c r="G712" t="s">
        <v>174</v>
      </c>
      <c r="H712" t="s">
        <v>49</v>
      </c>
      <c r="I712">
        <v>14693186359</v>
      </c>
      <c r="J712" t="s">
        <v>315</v>
      </c>
      <c r="K712" t="s">
        <v>51</v>
      </c>
      <c r="L712">
        <v>144</v>
      </c>
      <c r="M712">
        <v>2.5</v>
      </c>
      <c r="N712">
        <v>1</v>
      </c>
      <c r="O712">
        <v>144</v>
      </c>
      <c r="P712">
        <v>2.5</v>
      </c>
      <c r="Q712">
        <v>1</v>
      </c>
      <c r="R712">
        <v>2.5</v>
      </c>
      <c r="S712">
        <v>2.5</v>
      </c>
      <c r="T712" s="1">
        <v>44605</v>
      </c>
      <c r="U712" t="str">
        <f t="shared" si="55"/>
        <v>Bai Antioxidant - Molokai Coconut</v>
      </c>
      <c r="V712" t="str">
        <f t="shared" si="56"/>
        <v>Non Carbonated</v>
      </c>
      <c r="W712" t="s">
        <v>49</v>
      </c>
      <c r="X712" t="b">
        <f t="shared" si="58"/>
        <v>1</v>
      </c>
      <c r="Y712">
        <f t="shared" si="57"/>
        <v>2.5</v>
      </c>
      <c r="Z712" s="2">
        <f t="shared" si="59"/>
        <v>1.6666666666666667</v>
      </c>
      <c r="AA712" t="s">
        <v>52</v>
      </c>
      <c r="AB712" t="s">
        <v>175</v>
      </c>
      <c r="AD712" t="s">
        <v>54</v>
      </c>
      <c r="AE712" t="s">
        <v>316</v>
      </c>
      <c r="AF712">
        <v>2022</v>
      </c>
    </row>
    <row r="713" spans="1:32" x14ac:dyDescent="0.25">
      <c r="A713" t="s">
        <v>29</v>
      </c>
      <c r="B713" t="s">
        <v>30</v>
      </c>
      <c r="C713" t="s">
        <v>31</v>
      </c>
      <c r="D713" t="s">
        <v>32</v>
      </c>
      <c r="E713">
        <f>_xlfn.XLOOKUP(Table1[[#This Row],[Location]],'Location analysis'!A:A,'Location analysis'!B:B)</f>
        <v>40.423690999999998</v>
      </c>
      <c r="F713">
        <f>_xlfn.XLOOKUP(Table1[[#This Row],[Location]],'Location analysis'!A:A,'Location analysis'!C:C)</f>
        <v>-74.380831999999998</v>
      </c>
      <c r="G713" t="s">
        <v>81</v>
      </c>
      <c r="H713" t="s">
        <v>43</v>
      </c>
      <c r="I713">
        <v>14693188770</v>
      </c>
      <c r="J713" t="s">
        <v>315</v>
      </c>
      <c r="K713" t="s">
        <v>51</v>
      </c>
      <c r="L713">
        <v>135</v>
      </c>
      <c r="M713">
        <v>1.25</v>
      </c>
      <c r="N713">
        <v>1</v>
      </c>
      <c r="O713">
        <v>135</v>
      </c>
      <c r="P713">
        <v>1.25</v>
      </c>
      <c r="Q713">
        <v>1</v>
      </c>
      <c r="R713">
        <v>1.25</v>
      </c>
      <c r="S713">
        <v>1.25</v>
      </c>
      <c r="T713" s="1">
        <v>44605</v>
      </c>
      <c r="U713" t="str">
        <f t="shared" si="55"/>
        <v>KitKat - Crisp Wafers</v>
      </c>
      <c r="V713" t="str">
        <f t="shared" si="56"/>
        <v>Food</v>
      </c>
      <c r="W713" t="s">
        <v>43</v>
      </c>
      <c r="X713" t="b">
        <f t="shared" si="58"/>
        <v>1</v>
      </c>
      <c r="Y713">
        <f t="shared" si="57"/>
        <v>1.25</v>
      </c>
      <c r="Z713" s="2">
        <f t="shared" si="59"/>
        <v>0.83333333333333337</v>
      </c>
      <c r="AA713" t="s">
        <v>82</v>
      </c>
      <c r="AB713" t="s">
        <v>83</v>
      </c>
      <c r="AD713" t="s">
        <v>54</v>
      </c>
      <c r="AE713" t="s">
        <v>316</v>
      </c>
      <c r="AF713">
        <v>2022</v>
      </c>
    </row>
    <row r="714" spans="1:32" x14ac:dyDescent="0.25">
      <c r="A714" t="s">
        <v>29</v>
      </c>
      <c r="B714" t="s">
        <v>46</v>
      </c>
      <c r="C714" t="s">
        <v>31</v>
      </c>
      <c r="D714" t="s">
        <v>47</v>
      </c>
      <c r="E714">
        <f>_xlfn.XLOOKUP(Table1[[#This Row],[Location]],'Location analysis'!A:A,'Location analysis'!B:B)</f>
        <v>40.423690999999998</v>
      </c>
      <c r="F714">
        <f>_xlfn.XLOOKUP(Table1[[#This Row],[Location]],'Location analysis'!A:A,'Location analysis'!C:C)</f>
        <v>-74.380831999999998</v>
      </c>
      <c r="G714" t="s">
        <v>137</v>
      </c>
      <c r="H714" t="s">
        <v>97</v>
      </c>
      <c r="I714">
        <v>14693288963</v>
      </c>
      <c r="J714" t="s">
        <v>315</v>
      </c>
      <c r="K714" t="s">
        <v>51</v>
      </c>
      <c r="L714">
        <v>144</v>
      </c>
      <c r="M714">
        <v>1.5</v>
      </c>
      <c r="N714">
        <v>1</v>
      </c>
      <c r="O714">
        <v>144</v>
      </c>
      <c r="P714">
        <v>1.5</v>
      </c>
      <c r="Q714">
        <v>1</v>
      </c>
      <c r="R714">
        <v>1.5</v>
      </c>
      <c r="S714">
        <v>1.5</v>
      </c>
      <c r="T714" s="1">
        <v>44605</v>
      </c>
      <c r="U714" t="str">
        <f t="shared" si="55"/>
        <v>Poland Springs Water</v>
      </c>
      <c r="V714" t="str">
        <f t="shared" si="56"/>
        <v>Water</v>
      </c>
      <c r="W714" t="s">
        <v>97</v>
      </c>
      <c r="X714" t="b">
        <f t="shared" si="58"/>
        <v>1</v>
      </c>
      <c r="Y714">
        <f t="shared" si="57"/>
        <v>1.5</v>
      </c>
      <c r="Z714" s="2">
        <f t="shared" si="59"/>
        <v>1</v>
      </c>
      <c r="AA714" t="s">
        <v>137</v>
      </c>
      <c r="AD714" t="s">
        <v>54</v>
      </c>
      <c r="AE714" t="s">
        <v>316</v>
      </c>
      <c r="AF714">
        <v>2022</v>
      </c>
    </row>
    <row r="715" spans="1:32" x14ac:dyDescent="0.25">
      <c r="A715" t="s">
        <v>29</v>
      </c>
      <c r="B715" t="s">
        <v>46</v>
      </c>
      <c r="C715" t="s">
        <v>31</v>
      </c>
      <c r="D715" t="s">
        <v>47</v>
      </c>
      <c r="E715">
        <f>_xlfn.XLOOKUP(Table1[[#This Row],[Location]],'Location analysis'!A:A,'Location analysis'!B:B)</f>
        <v>40.423690999999998</v>
      </c>
      <c r="F715">
        <f>_xlfn.XLOOKUP(Table1[[#This Row],[Location]],'Location analysis'!A:A,'Location analysis'!C:C)</f>
        <v>-74.380831999999998</v>
      </c>
      <c r="G715" t="s">
        <v>194</v>
      </c>
      <c r="H715" t="s">
        <v>43</v>
      </c>
      <c r="I715">
        <v>14693351473</v>
      </c>
      <c r="J715" t="s">
        <v>315</v>
      </c>
      <c r="K715" t="s">
        <v>51</v>
      </c>
      <c r="L715">
        <v>121</v>
      </c>
      <c r="M715">
        <v>1.5</v>
      </c>
      <c r="N715">
        <v>1</v>
      </c>
      <c r="O715">
        <v>121</v>
      </c>
      <c r="P715">
        <v>1.5</v>
      </c>
      <c r="Q715">
        <v>1</v>
      </c>
      <c r="R715">
        <v>1.5</v>
      </c>
      <c r="S715">
        <v>1.5</v>
      </c>
      <c r="T715" s="1">
        <v>44605</v>
      </c>
      <c r="U715" t="str">
        <f t="shared" si="55"/>
        <v>Takis FUGEO mini</v>
      </c>
      <c r="V715" t="str">
        <f t="shared" si="56"/>
        <v>Food</v>
      </c>
      <c r="W715" t="s">
        <v>43</v>
      </c>
      <c r="X715" t="b">
        <f t="shared" si="58"/>
        <v>1</v>
      </c>
      <c r="Y715">
        <f t="shared" si="57"/>
        <v>1.5</v>
      </c>
      <c r="Z715" s="2">
        <f t="shared" si="59"/>
        <v>1</v>
      </c>
      <c r="AA715" t="s">
        <v>194</v>
      </c>
      <c r="AD715" t="s">
        <v>54</v>
      </c>
      <c r="AE715" t="s">
        <v>316</v>
      </c>
      <c r="AF715">
        <v>2022</v>
      </c>
    </row>
    <row r="716" spans="1:32" x14ac:dyDescent="0.25">
      <c r="A716" t="s">
        <v>29</v>
      </c>
      <c r="B716" t="s">
        <v>46</v>
      </c>
      <c r="C716" t="s">
        <v>31</v>
      </c>
      <c r="D716" t="s">
        <v>47</v>
      </c>
      <c r="E716">
        <f>_xlfn.XLOOKUP(Table1[[#This Row],[Location]],'Location analysis'!A:A,'Location analysis'!B:B)</f>
        <v>40.423690999999998</v>
      </c>
      <c r="F716">
        <f>_xlfn.XLOOKUP(Table1[[#This Row],[Location]],'Location analysis'!A:A,'Location analysis'!C:C)</f>
        <v>-74.380831999999998</v>
      </c>
      <c r="G716" t="s">
        <v>194</v>
      </c>
      <c r="H716" t="s">
        <v>43</v>
      </c>
      <c r="I716">
        <v>14693357927</v>
      </c>
      <c r="J716" t="s">
        <v>315</v>
      </c>
      <c r="K716" t="s">
        <v>51</v>
      </c>
      <c r="L716">
        <v>121</v>
      </c>
      <c r="M716">
        <v>1.5</v>
      </c>
      <c r="N716">
        <v>1</v>
      </c>
      <c r="O716">
        <v>121</v>
      </c>
      <c r="P716">
        <v>1.5</v>
      </c>
      <c r="Q716">
        <v>1</v>
      </c>
      <c r="R716">
        <v>1.5</v>
      </c>
      <c r="S716">
        <v>1.5</v>
      </c>
      <c r="T716" s="1">
        <v>44605</v>
      </c>
      <c r="U716" t="str">
        <f t="shared" si="55"/>
        <v>Takis FUGEO mini</v>
      </c>
      <c r="V716" t="str">
        <f t="shared" si="56"/>
        <v>Food</v>
      </c>
      <c r="W716" t="s">
        <v>43</v>
      </c>
      <c r="X716" t="b">
        <f t="shared" si="58"/>
        <v>1</v>
      </c>
      <c r="Y716">
        <f t="shared" si="57"/>
        <v>1.5</v>
      </c>
      <c r="Z716" s="2">
        <f t="shared" si="59"/>
        <v>1</v>
      </c>
      <c r="AA716" t="s">
        <v>194</v>
      </c>
      <c r="AD716" t="s">
        <v>54</v>
      </c>
      <c r="AE716" t="s">
        <v>316</v>
      </c>
      <c r="AF716">
        <v>2022</v>
      </c>
    </row>
    <row r="717" spans="1:32" x14ac:dyDescent="0.25">
      <c r="A717" t="s">
        <v>29</v>
      </c>
      <c r="B717" t="s">
        <v>46</v>
      </c>
      <c r="C717" t="s">
        <v>31</v>
      </c>
      <c r="D717" t="s">
        <v>47</v>
      </c>
      <c r="E717">
        <f>_xlfn.XLOOKUP(Table1[[#This Row],[Location]],'Location analysis'!A:A,'Location analysis'!B:B)</f>
        <v>40.423690999999998</v>
      </c>
      <c r="F717">
        <f>_xlfn.XLOOKUP(Table1[[#This Row],[Location]],'Location analysis'!A:A,'Location analysis'!C:C)</f>
        <v>-74.380831999999998</v>
      </c>
      <c r="G717" t="s">
        <v>317</v>
      </c>
      <c r="H717" t="s">
        <v>43</v>
      </c>
      <c r="I717">
        <v>14693376502</v>
      </c>
      <c r="J717" t="s">
        <v>315</v>
      </c>
      <c r="K717" t="s">
        <v>51</v>
      </c>
      <c r="L717">
        <v>133</v>
      </c>
      <c r="M717">
        <v>2</v>
      </c>
      <c r="N717">
        <v>1</v>
      </c>
      <c r="O717">
        <v>133</v>
      </c>
      <c r="P717">
        <v>2</v>
      </c>
      <c r="Q717">
        <v>1</v>
      </c>
      <c r="R717">
        <v>2</v>
      </c>
      <c r="S717">
        <v>2</v>
      </c>
      <c r="T717" s="1">
        <v>44605</v>
      </c>
      <c r="U717" t="str">
        <f t="shared" si="55"/>
        <v>RXBAR - Protein Bar - Peanut Butter</v>
      </c>
      <c r="V717" t="str">
        <f t="shared" si="56"/>
        <v>Food</v>
      </c>
      <c r="W717" t="s">
        <v>43</v>
      </c>
      <c r="X717" t="b">
        <f t="shared" si="58"/>
        <v>1</v>
      </c>
      <c r="Y717">
        <f t="shared" si="57"/>
        <v>2</v>
      </c>
      <c r="Z717" s="2">
        <f t="shared" si="59"/>
        <v>1.3333333333333333</v>
      </c>
      <c r="AA717" t="s">
        <v>318</v>
      </c>
      <c r="AB717" t="s">
        <v>319</v>
      </c>
      <c r="AC717" t="s">
        <v>320</v>
      </c>
      <c r="AD717" t="s">
        <v>54</v>
      </c>
      <c r="AE717" t="s">
        <v>316</v>
      </c>
      <c r="AF717">
        <v>2022</v>
      </c>
    </row>
    <row r="718" spans="1:32" x14ac:dyDescent="0.25">
      <c r="A718" t="s">
        <v>29</v>
      </c>
      <c r="B718" t="s">
        <v>46</v>
      </c>
      <c r="C718" t="s">
        <v>31</v>
      </c>
      <c r="D718" t="s">
        <v>47</v>
      </c>
      <c r="E718">
        <f>_xlfn.XLOOKUP(Table1[[#This Row],[Location]],'Location analysis'!A:A,'Location analysis'!B:B)</f>
        <v>40.423690999999998</v>
      </c>
      <c r="F718">
        <f>_xlfn.XLOOKUP(Table1[[#This Row],[Location]],'Location analysis'!A:A,'Location analysis'!C:C)</f>
        <v>-74.380831999999998</v>
      </c>
      <c r="G718" t="s">
        <v>137</v>
      </c>
      <c r="H718" t="s">
        <v>97</v>
      </c>
      <c r="I718">
        <v>14693433586</v>
      </c>
      <c r="J718" t="s">
        <v>315</v>
      </c>
      <c r="K718" t="s">
        <v>36</v>
      </c>
      <c r="L718">
        <v>144</v>
      </c>
      <c r="M718">
        <v>1.5</v>
      </c>
      <c r="N718">
        <v>1</v>
      </c>
      <c r="O718">
        <v>144</v>
      </c>
      <c r="P718">
        <v>1.5</v>
      </c>
      <c r="Q718">
        <v>1</v>
      </c>
      <c r="R718">
        <v>1.5</v>
      </c>
      <c r="S718">
        <v>1.5</v>
      </c>
      <c r="T718" s="1">
        <v>44605</v>
      </c>
      <c r="U718" t="str">
        <f t="shared" si="55"/>
        <v>Poland Springs Water</v>
      </c>
      <c r="V718" t="str">
        <f t="shared" si="56"/>
        <v>Water</v>
      </c>
      <c r="W718" t="s">
        <v>97</v>
      </c>
      <c r="X718" t="b">
        <f t="shared" si="58"/>
        <v>1</v>
      </c>
      <c r="Y718">
        <f t="shared" si="57"/>
        <v>1.5</v>
      </c>
      <c r="Z718" s="2">
        <f t="shared" si="59"/>
        <v>1</v>
      </c>
      <c r="AA718" t="s">
        <v>137</v>
      </c>
      <c r="AD718" t="s">
        <v>54</v>
      </c>
      <c r="AE718" t="s">
        <v>316</v>
      </c>
      <c r="AF718">
        <v>2022</v>
      </c>
    </row>
    <row r="719" spans="1:32" x14ac:dyDescent="0.25">
      <c r="A719" t="s">
        <v>29</v>
      </c>
      <c r="B719" t="s">
        <v>67</v>
      </c>
      <c r="C719" t="s">
        <v>68</v>
      </c>
      <c r="D719" t="s">
        <v>69</v>
      </c>
      <c r="E719">
        <f>_xlfn.XLOOKUP(Table1[[#This Row],[Location]],'Location analysis'!A:A,'Location analysis'!B:B)</f>
        <v>40.435699999999997</v>
      </c>
      <c r="F719">
        <f>_xlfn.XLOOKUP(Table1[[#This Row],[Location]],'Location analysis'!A:A,'Location analysis'!C:C)</f>
        <v>-74.125200000000007</v>
      </c>
      <c r="G719" t="s">
        <v>74</v>
      </c>
      <c r="H719" t="s">
        <v>49</v>
      </c>
      <c r="I719">
        <v>14694339322</v>
      </c>
      <c r="J719" t="s">
        <v>321</v>
      </c>
      <c r="K719" t="s">
        <v>51</v>
      </c>
      <c r="L719">
        <v>143</v>
      </c>
      <c r="M719">
        <v>2.5</v>
      </c>
      <c r="N719">
        <v>1</v>
      </c>
      <c r="O719">
        <v>143</v>
      </c>
      <c r="P719">
        <v>2.5</v>
      </c>
      <c r="Q719">
        <v>1</v>
      </c>
      <c r="R719">
        <v>2.5</v>
      </c>
      <c r="S719">
        <v>2.5</v>
      </c>
      <c r="T719" s="1">
        <v>44606</v>
      </c>
      <c r="U719" t="str">
        <f t="shared" si="55"/>
        <v>Snapple Diet Tea - Lemon</v>
      </c>
      <c r="V719" t="str">
        <f t="shared" si="56"/>
        <v>Non Carbonated</v>
      </c>
      <c r="W719" t="s">
        <v>49</v>
      </c>
      <c r="X719" t="b">
        <f t="shared" si="58"/>
        <v>1</v>
      </c>
      <c r="Y719">
        <f t="shared" si="57"/>
        <v>2.5</v>
      </c>
      <c r="Z719" s="2">
        <f t="shared" si="59"/>
        <v>1.6666666666666667</v>
      </c>
      <c r="AA719" t="s">
        <v>75</v>
      </c>
      <c r="AB719" t="s">
        <v>76</v>
      </c>
      <c r="AD719" t="s">
        <v>60</v>
      </c>
      <c r="AE719" t="s">
        <v>322</v>
      </c>
      <c r="AF719">
        <v>2022</v>
      </c>
    </row>
    <row r="720" spans="1:32" x14ac:dyDescent="0.25">
      <c r="A720" t="s">
        <v>29</v>
      </c>
      <c r="B720" t="s">
        <v>67</v>
      </c>
      <c r="C720" t="s">
        <v>68</v>
      </c>
      <c r="D720" t="s">
        <v>69</v>
      </c>
      <c r="E720">
        <f>_xlfn.XLOOKUP(Table1[[#This Row],[Location]],'Location analysis'!A:A,'Location analysis'!B:B)</f>
        <v>40.435699999999997</v>
      </c>
      <c r="F720">
        <f>_xlfn.XLOOKUP(Table1[[#This Row],[Location]],'Location analysis'!A:A,'Location analysis'!C:C)</f>
        <v>-74.125200000000007</v>
      </c>
      <c r="G720" t="s">
        <v>126</v>
      </c>
      <c r="H720" t="s">
        <v>43</v>
      </c>
      <c r="I720">
        <v>14694339260</v>
      </c>
      <c r="J720" t="s">
        <v>321</v>
      </c>
      <c r="K720" t="s">
        <v>51</v>
      </c>
      <c r="L720">
        <v>121</v>
      </c>
      <c r="M720">
        <v>1.5</v>
      </c>
      <c r="N720">
        <v>1</v>
      </c>
      <c r="O720">
        <v>121</v>
      </c>
      <c r="P720">
        <v>1.5</v>
      </c>
      <c r="Q720">
        <v>1</v>
      </c>
      <c r="R720">
        <v>1.5</v>
      </c>
      <c r="S720">
        <v>1.5</v>
      </c>
      <c r="T720" s="1">
        <v>44606</v>
      </c>
      <c r="U720" t="str">
        <f t="shared" si="55"/>
        <v>Mini Chips Ahoy</v>
      </c>
      <c r="V720" t="str">
        <f t="shared" si="56"/>
        <v>Food</v>
      </c>
      <c r="W720" t="s">
        <v>43</v>
      </c>
      <c r="X720" t="b">
        <f t="shared" si="58"/>
        <v>1</v>
      </c>
      <c r="Y720">
        <f t="shared" si="57"/>
        <v>1.5</v>
      </c>
      <c r="Z720" s="2">
        <f t="shared" si="59"/>
        <v>1</v>
      </c>
      <c r="AA720" t="s">
        <v>126</v>
      </c>
      <c r="AD720" t="s">
        <v>60</v>
      </c>
      <c r="AE720" t="s">
        <v>322</v>
      </c>
      <c r="AF720">
        <v>2022</v>
      </c>
    </row>
    <row r="721" spans="1:32" x14ac:dyDescent="0.25">
      <c r="A721" t="s">
        <v>29</v>
      </c>
      <c r="B721" t="s">
        <v>67</v>
      </c>
      <c r="C721" t="s">
        <v>68</v>
      </c>
      <c r="D721" t="s">
        <v>69</v>
      </c>
      <c r="E721">
        <f>_xlfn.XLOOKUP(Table1[[#This Row],[Location]],'Location analysis'!A:A,'Location analysis'!B:B)</f>
        <v>40.435699999999997</v>
      </c>
      <c r="F721">
        <f>_xlfn.XLOOKUP(Table1[[#This Row],[Location]],'Location analysis'!A:A,'Location analysis'!C:C)</f>
        <v>-74.125200000000007</v>
      </c>
      <c r="G721" t="s">
        <v>126</v>
      </c>
      <c r="H721" t="s">
        <v>43</v>
      </c>
      <c r="I721">
        <v>14694342105</v>
      </c>
      <c r="J721" t="s">
        <v>321</v>
      </c>
      <c r="K721" t="s">
        <v>51</v>
      </c>
      <c r="L721">
        <v>121</v>
      </c>
      <c r="M721">
        <v>1.5</v>
      </c>
      <c r="N721">
        <v>1</v>
      </c>
      <c r="O721">
        <v>121</v>
      </c>
      <c r="P721">
        <v>1.5</v>
      </c>
      <c r="Q721">
        <v>1</v>
      </c>
      <c r="R721">
        <v>1.5</v>
      </c>
      <c r="S721">
        <v>1.5</v>
      </c>
      <c r="T721" s="1">
        <v>44606</v>
      </c>
      <c r="U721" t="str">
        <f t="shared" si="55"/>
        <v>Mini Chips Ahoy</v>
      </c>
      <c r="V721" t="str">
        <f t="shared" si="56"/>
        <v>Food</v>
      </c>
      <c r="W721" t="s">
        <v>43</v>
      </c>
      <c r="X721" t="b">
        <f t="shared" si="58"/>
        <v>1</v>
      </c>
      <c r="Y721">
        <f t="shared" si="57"/>
        <v>1.5</v>
      </c>
      <c r="Z721" s="2">
        <f t="shared" si="59"/>
        <v>1</v>
      </c>
      <c r="AA721" t="s">
        <v>126</v>
      </c>
      <c r="AD721" t="s">
        <v>60</v>
      </c>
      <c r="AE721" t="s">
        <v>322</v>
      </c>
      <c r="AF721">
        <v>2022</v>
      </c>
    </row>
    <row r="722" spans="1:32" x14ac:dyDescent="0.25">
      <c r="A722" t="s">
        <v>29</v>
      </c>
      <c r="B722" t="s">
        <v>62</v>
      </c>
      <c r="C722" t="s">
        <v>63</v>
      </c>
      <c r="D722" t="s">
        <v>64</v>
      </c>
      <c r="E722">
        <f>_xlfn.XLOOKUP(Table1[[#This Row],[Location]],'Location analysis'!A:A,'Location analysis'!B:B)</f>
        <v>40.091900000000003</v>
      </c>
      <c r="F722">
        <f>_xlfn.XLOOKUP(Table1[[#This Row],[Location]],'Location analysis'!A:A,'Location analysis'!C:C)</f>
        <v>-74.358699999999999</v>
      </c>
      <c r="G722" t="s">
        <v>156</v>
      </c>
      <c r="H722" t="s">
        <v>43</v>
      </c>
      <c r="I722">
        <v>14695557822</v>
      </c>
      <c r="J722" t="s">
        <v>321</v>
      </c>
      <c r="K722" t="s">
        <v>51</v>
      </c>
      <c r="L722">
        <v>113</v>
      </c>
      <c r="M722">
        <v>1.5</v>
      </c>
      <c r="N722">
        <v>1</v>
      </c>
      <c r="O722">
        <v>113</v>
      </c>
      <c r="P722">
        <v>1.5</v>
      </c>
      <c r="Q722">
        <v>1</v>
      </c>
      <c r="R722">
        <v>1.5</v>
      </c>
      <c r="S722">
        <v>1.5</v>
      </c>
      <c r="T722" s="1">
        <v>44606</v>
      </c>
      <c r="U722" t="str">
        <f t="shared" si="55"/>
        <v>Good Health Veggie Stix - Sea Salt</v>
      </c>
      <c r="V722" t="str">
        <f t="shared" si="56"/>
        <v>Food</v>
      </c>
      <c r="W722" t="s">
        <v>43</v>
      </c>
      <c r="X722" t="b">
        <f t="shared" si="58"/>
        <v>1</v>
      </c>
      <c r="Y722">
        <f t="shared" si="57"/>
        <v>1.5</v>
      </c>
      <c r="Z722" s="2">
        <f t="shared" si="59"/>
        <v>1</v>
      </c>
      <c r="AA722" t="s">
        <v>117</v>
      </c>
      <c r="AB722" t="s">
        <v>157</v>
      </c>
      <c r="AD722" t="s">
        <v>60</v>
      </c>
      <c r="AE722" t="s">
        <v>322</v>
      </c>
      <c r="AF722">
        <v>2022</v>
      </c>
    </row>
    <row r="723" spans="1:32" x14ac:dyDescent="0.25">
      <c r="A723" t="s">
        <v>29</v>
      </c>
      <c r="B723" t="s">
        <v>62</v>
      </c>
      <c r="C723" t="s">
        <v>63</v>
      </c>
      <c r="D723" t="s">
        <v>64</v>
      </c>
      <c r="E723">
        <f>_xlfn.XLOOKUP(Table1[[#This Row],[Location]],'Location analysis'!A:A,'Location analysis'!B:B)</f>
        <v>40.091900000000003</v>
      </c>
      <c r="F723">
        <f>_xlfn.XLOOKUP(Table1[[#This Row],[Location]],'Location analysis'!A:A,'Location analysis'!C:C)</f>
        <v>-74.358699999999999</v>
      </c>
      <c r="G723" t="s">
        <v>84</v>
      </c>
      <c r="H723" t="s">
        <v>43</v>
      </c>
      <c r="I723">
        <v>14696941383</v>
      </c>
      <c r="J723" t="s">
        <v>321</v>
      </c>
      <c r="K723" t="s">
        <v>51</v>
      </c>
      <c r="L723">
        <v>138</v>
      </c>
      <c r="M723">
        <v>2</v>
      </c>
      <c r="N723">
        <v>1</v>
      </c>
      <c r="O723">
        <v>138</v>
      </c>
      <c r="P723">
        <v>2</v>
      </c>
      <c r="Q723">
        <v>1</v>
      </c>
      <c r="R723">
        <v>2</v>
      </c>
      <c r="S723">
        <v>2</v>
      </c>
      <c r="T723" s="1">
        <v>44606</v>
      </c>
      <c r="U723" t="str">
        <f t="shared" si="55"/>
        <v>Wonderful Pistachios - Variety</v>
      </c>
      <c r="V723" t="str">
        <f t="shared" si="56"/>
        <v>Food</v>
      </c>
      <c r="W723" t="s">
        <v>43</v>
      </c>
      <c r="X723" t="b">
        <f t="shared" si="58"/>
        <v>1</v>
      </c>
      <c r="Y723">
        <f t="shared" si="57"/>
        <v>2</v>
      </c>
      <c r="Z723" s="2">
        <f t="shared" si="59"/>
        <v>1.3333333333333333</v>
      </c>
      <c r="AA723" t="s">
        <v>85</v>
      </c>
      <c r="AB723" t="s">
        <v>86</v>
      </c>
      <c r="AD723" t="s">
        <v>60</v>
      </c>
      <c r="AE723" t="s">
        <v>322</v>
      </c>
      <c r="AF723">
        <v>2022</v>
      </c>
    </row>
    <row r="724" spans="1:32" x14ac:dyDescent="0.25">
      <c r="A724" t="s">
        <v>29</v>
      </c>
      <c r="B724" t="s">
        <v>67</v>
      </c>
      <c r="C724" t="s">
        <v>68</v>
      </c>
      <c r="D724" t="s">
        <v>69</v>
      </c>
      <c r="E724">
        <f>_xlfn.XLOOKUP(Table1[[#This Row],[Location]],'Location analysis'!A:A,'Location analysis'!B:B)</f>
        <v>40.435699999999997</v>
      </c>
      <c r="F724">
        <f>_xlfn.XLOOKUP(Table1[[#This Row],[Location]],'Location analysis'!A:A,'Location analysis'!C:C)</f>
        <v>-74.125200000000007</v>
      </c>
      <c r="G724" t="s">
        <v>259</v>
      </c>
      <c r="H724" t="s">
        <v>34</v>
      </c>
      <c r="I724">
        <v>14697271293</v>
      </c>
      <c r="J724" t="s">
        <v>321</v>
      </c>
      <c r="K724" t="s">
        <v>51</v>
      </c>
      <c r="L724">
        <v>140</v>
      </c>
      <c r="M724">
        <v>1</v>
      </c>
      <c r="N724">
        <v>1</v>
      </c>
      <c r="O724">
        <v>140</v>
      </c>
      <c r="P724">
        <v>1</v>
      </c>
      <c r="Q724">
        <v>1</v>
      </c>
      <c r="R724">
        <v>1</v>
      </c>
      <c r="S724">
        <v>1</v>
      </c>
      <c r="T724" s="1">
        <v>44606</v>
      </c>
      <c r="U724" t="str">
        <f t="shared" si="55"/>
        <v>Sunkist Soda - Orange</v>
      </c>
      <c r="V724" t="str">
        <f t="shared" si="56"/>
        <v>Carbonated</v>
      </c>
      <c r="W724" t="s">
        <v>34</v>
      </c>
      <c r="X724" t="b">
        <f t="shared" si="58"/>
        <v>1</v>
      </c>
      <c r="Y724">
        <f t="shared" si="57"/>
        <v>1</v>
      </c>
      <c r="Z724" s="2">
        <f t="shared" si="59"/>
        <v>0.66666666666666663</v>
      </c>
      <c r="AA724" t="s">
        <v>260</v>
      </c>
      <c r="AB724" t="s">
        <v>261</v>
      </c>
      <c r="AD724" t="s">
        <v>60</v>
      </c>
      <c r="AE724" t="s">
        <v>322</v>
      </c>
      <c r="AF724">
        <v>2022</v>
      </c>
    </row>
    <row r="725" spans="1:32" x14ac:dyDescent="0.25">
      <c r="A725" t="s">
        <v>29</v>
      </c>
      <c r="B725" t="s">
        <v>67</v>
      </c>
      <c r="C725" t="s">
        <v>68</v>
      </c>
      <c r="D725" t="s">
        <v>69</v>
      </c>
      <c r="E725">
        <f>_xlfn.XLOOKUP(Table1[[#This Row],[Location]],'Location analysis'!A:A,'Location analysis'!B:B)</f>
        <v>40.435699999999997</v>
      </c>
      <c r="F725">
        <f>_xlfn.XLOOKUP(Table1[[#This Row],[Location]],'Location analysis'!A:A,'Location analysis'!C:C)</f>
        <v>-74.125200000000007</v>
      </c>
      <c r="G725" t="s">
        <v>70</v>
      </c>
      <c r="H725" t="s">
        <v>34</v>
      </c>
      <c r="I725">
        <v>14697288461</v>
      </c>
      <c r="J725" t="s">
        <v>321</v>
      </c>
      <c r="K725" t="s">
        <v>51</v>
      </c>
      <c r="L725">
        <v>146</v>
      </c>
      <c r="M725">
        <v>3</v>
      </c>
      <c r="N725">
        <v>1</v>
      </c>
      <c r="O725">
        <v>146</v>
      </c>
      <c r="P725">
        <v>3</v>
      </c>
      <c r="Q725">
        <v>1</v>
      </c>
      <c r="R725">
        <v>3</v>
      </c>
      <c r="S725">
        <v>3</v>
      </c>
      <c r="T725" s="1">
        <v>44606</v>
      </c>
      <c r="U725" t="str">
        <f t="shared" si="55"/>
        <v>Monster Energy Original</v>
      </c>
      <c r="V725" t="str">
        <f t="shared" si="56"/>
        <v>Carbonated</v>
      </c>
      <c r="W725" t="s">
        <v>34</v>
      </c>
      <c r="X725" t="b">
        <f t="shared" si="58"/>
        <v>1</v>
      </c>
      <c r="Y725">
        <f t="shared" si="57"/>
        <v>3</v>
      </c>
      <c r="Z725" s="2">
        <f t="shared" si="59"/>
        <v>2</v>
      </c>
      <c r="AA725" t="s">
        <v>70</v>
      </c>
      <c r="AD725" t="s">
        <v>60</v>
      </c>
      <c r="AE725" t="s">
        <v>322</v>
      </c>
      <c r="AF725">
        <v>2022</v>
      </c>
    </row>
    <row r="726" spans="1:32" x14ac:dyDescent="0.25">
      <c r="A726" t="s">
        <v>29</v>
      </c>
      <c r="B726" t="s">
        <v>67</v>
      </c>
      <c r="C726" t="s">
        <v>68</v>
      </c>
      <c r="D726" t="s">
        <v>69</v>
      </c>
      <c r="E726">
        <f>_xlfn.XLOOKUP(Table1[[#This Row],[Location]],'Location analysis'!A:A,'Location analysis'!B:B)</f>
        <v>40.435699999999997</v>
      </c>
      <c r="F726">
        <f>_xlfn.XLOOKUP(Table1[[#This Row],[Location]],'Location analysis'!A:A,'Location analysis'!C:C)</f>
        <v>-74.125200000000007</v>
      </c>
      <c r="G726" t="s">
        <v>182</v>
      </c>
      <c r="H726" t="s">
        <v>34</v>
      </c>
      <c r="I726">
        <v>14697345199</v>
      </c>
      <c r="J726" t="s">
        <v>321</v>
      </c>
      <c r="K726" t="s">
        <v>51</v>
      </c>
      <c r="L726">
        <v>141</v>
      </c>
      <c r="M726">
        <v>1</v>
      </c>
      <c r="N726">
        <v>1</v>
      </c>
      <c r="O726">
        <v>141</v>
      </c>
      <c r="P726">
        <v>1</v>
      </c>
      <c r="Q726">
        <v>1</v>
      </c>
      <c r="R726">
        <v>1</v>
      </c>
      <c r="S726">
        <v>1</v>
      </c>
      <c r="T726" s="1">
        <v>44606</v>
      </c>
      <c r="U726" t="str">
        <f t="shared" si="55"/>
        <v>Coca Cola - Zero Sugar</v>
      </c>
      <c r="V726" t="str">
        <f t="shared" si="56"/>
        <v>Carbonated</v>
      </c>
      <c r="W726" t="s">
        <v>34</v>
      </c>
      <c r="X726" t="b">
        <f t="shared" si="58"/>
        <v>1</v>
      </c>
      <c r="Y726">
        <f t="shared" si="57"/>
        <v>1</v>
      </c>
      <c r="Z726" s="2">
        <f t="shared" si="59"/>
        <v>0.66666666666666663</v>
      </c>
      <c r="AA726" t="s">
        <v>183</v>
      </c>
      <c r="AB726" t="s">
        <v>184</v>
      </c>
      <c r="AD726" t="s">
        <v>60</v>
      </c>
      <c r="AE726" t="s">
        <v>322</v>
      </c>
      <c r="AF726">
        <v>2022</v>
      </c>
    </row>
    <row r="727" spans="1:32" x14ac:dyDescent="0.25">
      <c r="A727" t="s">
        <v>29</v>
      </c>
      <c r="B727" t="s">
        <v>67</v>
      </c>
      <c r="C727" t="s">
        <v>68</v>
      </c>
      <c r="D727" t="s">
        <v>69</v>
      </c>
      <c r="E727">
        <f>_xlfn.XLOOKUP(Table1[[#This Row],[Location]],'Location analysis'!A:A,'Location analysis'!B:B)</f>
        <v>40.435699999999997</v>
      </c>
      <c r="F727">
        <f>_xlfn.XLOOKUP(Table1[[#This Row],[Location]],'Location analysis'!A:A,'Location analysis'!C:C)</f>
        <v>-74.125200000000007</v>
      </c>
      <c r="G727" t="s">
        <v>182</v>
      </c>
      <c r="H727" t="s">
        <v>34</v>
      </c>
      <c r="I727">
        <v>14697387916</v>
      </c>
      <c r="J727" t="s">
        <v>321</v>
      </c>
      <c r="K727" t="s">
        <v>51</v>
      </c>
      <c r="L727">
        <v>141</v>
      </c>
      <c r="M727">
        <v>1</v>
      </c>
      <c r="N727">
        <v>1</v>
      </c>
      <c r="O727">
        <v>141</v>
      </c>
      <c r="P727">
        <v>1</v>
      </c>
      <c r="Q727">
        <v>1</v>
      </c>
      <c r="R727">
        <v>1</v>
      </c>
      <c r="S727">
        <v>1</v>
      </c>
      <c r="T727" s="1">
        <v>44606</v>
      </c>
      <c r="U727" t="str">
        <f t="shared" si="55"/>
        <v>Coca Cola - Zero Sugar</v>
      </c>
      <c r="V727" t="str">
        <f t="shared" si="56"/>
        <v>Carbonated</v>
      </c>
      <c r="W727" t="s">
        <v>34</v>
      </c>
      <c r="X727" t="b">
        <f t="shared" si="58"/>
        <v>1</v>
      </c>
      <c r="Y727">
        <f t="shared" si="57"/>
        <v>1</v>
      </c>
      <c r="Z727" s="2">
        <f t="shared" si="59"/>
        <v>0.66666666666666663</v>
      </c>
      <c r="AA727" t="s">
        <v>183</v>
      </c>
      <c r="AB727" t="s">
        <v>184</v>
      </c>
      <c r="AD727" t="s">
        <v>60</v>
      </c>
      <c r="AE727" t="s">
        <v>322</v>
      </c>
      <c r="AF727">
        <v>2022</v>
      </c>
    </row>
    <row r="728" spans="1:32" x14ac:dyDescent="0.25">
      <c r="A728" t="s">
        <v>29</v>
      </c>
      <c r="B728" t="s">
        <v>67</v>
      </c>
      <c r="C728" t="s">
        <v>68</v>
      </c>
      <c r="D728" t="s">
        <v>69</v>
      </c>
      <c r="E728">
        <f>_xlfn.XLOOKUP(Table1[[#This Row],[Location]],'Location analysis'!A:A,'Location analysis'!B:B)</f>
        <v>40.435699999999997</v>
      </c>
      <c r="F728">
        <f>_xlfn.XLOOKUP(Table1[[#This Row],[Location]],'Location analysis'!A:A,'Location analysis'!C:C)</f>
        <v>-74.125200000000007</v>
      </c>
      <c r="G728" t="s">
        <v>259</v>
      </c>
      <c r="H728" t="s">
        <v>34</v>
      </c>
      <c r="I728">
        <v>14697466214</v>
      </c>
      <c r="J728" t="s">
        <v>321</v>
      </c>
      <c r="K728" t="s">
        <v>51</v>
      </c>
      <c r="L728">
        <v>140</v>
      </c>
      <c r="M728">
        <v>1</v>
      </c>
      <c r="N728">
        <v>1</v>
      </c>
      <c r="O728">
        <v>140</v>
      </c>
      <c r="P728">
        <v>1</v>
      </c>
      <c r="Q728">
        <v>1</v>
      </c>
      <c r="R728">
        <v>1</v>
      </c>
      <c r="S728">
        <v>1</v>
      </c>
      <c r="T728" s="1">
        <v>44606</v>
      </c>
      <c r="U728" t="str">
        <f t="shared" si="55"/>
        <v>Sunkist Soda - Orange</v>
      </c>
      <c r="V728" t="str">
        <f t="shared" si="56"/>
        <v>Carbonated</v>
      </c>
      <c r="W728" t="s">
        <v>34</v>
      </c>
      <c r="X728" t="b">
        <f t="shared" si="58"/>
        <v>1</v>
      </c>
      <c r="Y728">
        <f t="shared" si="57"/>
        <v>1</v>
      </c>
      <c r="Z728" s="2">
        <f t="shared" si="59"/>
        <v>0.66666666666666663</v>
      </c>
      <c r="AA728" t="s">
        <v>260</v>
      </c>
      <c r="AB728" t="s">
        <v>261</v>
      </c>
      <c r="AD728" t="s">
        <v>60</v>
      </c>
      <c r="AE728" t="s">
        <v>322</v>
      </c>
      <c r="AF728">
        <v>2022</v>
      </c>
    </row>
    <row r="729" spans="1:32" x14ac:dyDescent="0.25">
      <c r="A729" t="s">
        <v>29</v>
      </c>
      <c r="B729" t="s">
        <v>67</v>
      </c>
      <c r="C729" t="s">
        <v>68</v>
      </c>
      <c r="D729" t="s">
        <v>69</v>
      </c>
      <c r="E729">
        <f>_xlfn.XLOOKUP(Table1[[#This Row],[Location]],'Location analysis'!A:A,'Location analysis'!B:B)</f>
        <v>40.435699999999997</v>
      </c>
      <c r="F729">
        <f>_xlfn.XLOOKUP(Table1[[#This Row],[Location]],'Location analysis'!A:A,'Location analysis'!C:C)</f>
        <v>-74.125200000000007</v>
      </c>
      <c r="G729" t="s">
        <v>56</v>
      </c>
      <c r="H729" t="s">
        <v>43</v>
      </c>
      <c r="I729">
        <v>14697471738</v>
      </c>
      <c r="J729" t="s">
        <v>321</v>
      </c>
      <c r="K729" t="s">
        <v>51</v>
      </c>
      <c r="L729">
        <v>113</v>
      </c>
      <c r="M729">
        <v>1.5</v>
      </c>
      <c r="N729">
        <v>1</v>
      </c>
      <c r="O729">
        <v>113</v>
      </c>
      <c r="P729">
        <v>1.5</v>
      </c>
      <c r="Q729">
        <v>1</v>
      </c>
      <c r="R729">
        <v>1.5</v>
      </c>
      <c r="S729">
        <v>1.5</v>
      </c>
      <c r="T729" s="1">
        <v>44606</v>
      </c>
      <c r="U729" t="str">
        <f t="shared" si="55"/>
        <v>Miss Vickie's Potato Chip - Sea Salt &amp; Vinega</v>
      </c>
      <c r="V729" t="str">
        <f t="shared" si="56"/>
        <v>Food</v>
      </c>
      <c r="W729" t="s">
        <v>43</v>
      </c>
      <c r="X729" t="b">
        <f t="shared" si="58"/>
        <v>1</v>
      </c>
      <c r="Y729">
        <f t="shared" si="57"/>
        <v>1.5</v>
      </c>
      <c r="Z729" s="2">
        <f t="shared" si="59"/>
        <v>1</v>
      </c>
      <c r="AA729" t="s">
        <v>58</v>
      </c>
      <c r="AB729" t="s">
        <v>59</v>
      </c>
      <c r="AD729" t="s">
        <v>60</v>
      </c>
      <c r="AE729" t="s">
        <v>322</v>
      </c>
      <c r="AF729">
        <v>2022</v>
      </c>
    </row>
    <row r="730" spans="1:32" x14ac:dyDescent="0.25">
      <c r="A730" t="s">
        <v>29</v>
      </c>
      <c r="B730" t="s">
        <v>67</v>
      </c>
      <c r="C730" t="s">
        <v>68</v>
      </c>
      <c r="D730" t="s">
        <v>69</v>
      </c>
      <c r="E730">
        <f>_xlfn.XLOOKUP(Table1[[#This Row],[Location]],'Location analysis'!A:A,'Location analysis'!B:B)</f>
        <v>40.435699999999997</v>
      </c>
      <c r="F730">
        <f>_xlfn.XLOOKUP(Table1[[#This Row],[Location]],'Location analysis'!A:A,'Location analysis'!C:C)</f>
        <v>-74.125200000000007</v>
      </c>
      <c r="G730" t="s">
        <v>259</v>
      </c>
      <c r="H730" t="s">
        <v>34</v>
      </c>
      <c r="I730">
        <v>14697504796</v>
      </c>
      <c r="J730" t="s">
        <v>321</v>
      </c>
      <c r="K730" t="s">
        <v>51</v>
      </c>
      <c r="L730">
        <v>140</v>
      </c>
      <c r="M730">
        <v>1</v>
      </c>
      <c r="N730">
        <v>1</v>
      </c>
      <c r="O730">
        <v>140</v>
      </c>
      <c r="P730">
        <v>1</v>
      </c>
      <c r="Q730">
        <v>1</v>
      </c>
      <c r="R730">
        <v>1</v>
      </c>
      <c r="S730">
        <v>1</v>
      </c>
      <c r="T730" s="1">
        <v>44606</v>
      </c>
      <c r="U730" t="str">
        <f t="shared" si="55"/>
        <v>Sunkist Soda - Orange</v>
      </c>
      <c r="V730" t="str">
        <f t="shared" si="56"/>
        <v>Carbonated</v>
      </c>
      <c r="W730" t="s">
        <v>34</v>
      </c>
      <c r="X730" t="b">
        <f t="shared" si="58"/>
        <v>1</v>
      </c>
      <c r="Y730">
        <f t="shared" si="57"/>
        <v>1</v>
      </c>
      <c r="Z730" s="2">
        <f t="shared" si="59"/>
        <v>0.66666666666666663</v>
      </c>
      <c r="AA730" t="s">
        <v>260</v>
      </c>
      <c r="AB730" t="s">
        <v>261</v>
      </c>
      <c r="AD730" t="s">
        <v>60</v>
      </c>
      <c r="AE730" t="s">
        <v>322</v>
      </c>
      <c r="AF730">
        <v>2022</v>
      </c>
    </row>
    <row r="731" spans="1:32" x14ac:dyDescent="0.25">
      <c r="A731" t="s">
        <v>29</v>
      </c>
      <c r="B731" t="s">
        <v>67</v>
      </c>
      <c r="C731" t="s">
        <v>68</v>
      </c>
      <c r="D731" t="s">
        <v>69</v>
      </c>
      <c r="E731">
        <f>_xlfn.XLOOKUP(Table1[[#This Row],[Location]],'Location analysis'!A:A,'Location analysis'!B:B)</f>
        <v>40.435699999999997</v>
      </c>
      <c r="F731">
        <f>_xlfn.XLOOKUP(Table1[[#This Row],[Location]],'Location analysis'!A:A,'Location analysis'!C:C)</f>
        <v>-74.125200000000007</v>
      </c>
      <c r="G731" t="s">
        <v>182</v>
      </c>
      <c r="H731" t="s">
        <v>34</v>
      </c>
      <c r="I731">
        <v>14697886987</v>
      </c>
      <c r="J731" t="s">
        <v>321</v>
      </c>
      <c r="K731" t="s">
        <v>51</v>
      </c>
      <c r="L731">
        <v>142</v>
      </c>
      <c r="M731">
        <v>1</v>
      </c>
      <c r="N731">
        <v>1</v>
      </c>
      <c r="O731">
        <v>142</v>
      </c>
      <c r="P731">
        <v>1</v>
      </c>
      <c r="Q731">
        <v>1</v>
      </c>
      <c r="R731">
        <v>1</v>
      </c>
      <c r="S731">
        <v>1</v>
      </c>
      <c r="T731" s="1">
        <v>44606</v>
      </c>
      <c r="U731" t="str">
        <f t="shared" si="55"/>
        <v>Coca Cola - Zero Sugar</v>
      </c>
      <c r="V731" t="str">
        <f t="shared" si="56"/>
        <v>Carbonated</v>
      </c>
      <c r="W731" t="s">
        <v>34</v>
      </c>
      <c r="X731" t="b">
        <f t="shared" si="58"/>
        <v>1</v>
      </c>
      <c r="Y731">
        <f t="shared" si="57"/>
        <v>1</v>
      </c>
      <c r="Z731" s="2">
        <f t="shared" si="59"/>
        <v>0.66666666666666663</v>
      </c>
      <c r="AA731" t="s">
        <v>183</v>
      </c>
      <c r="AB731" t="s">
        <v>184</v>
      </c>
      <c r="AD731" t="s">
        <v>60</v>
      </c>
      <c r="AE731" t="s">
        <v>322</v>
      </c>
      <c r="AF731">
        <v>2022</v>
      </c>
    </row>
    <row r="732" spans="1:32" x14ac:dyDescent="0.25">
      <c r="A732" t="s">
        <v>29</v>
      </c>
      <c r="B732" t="s">
        <v>67</v>
      </c>
      <c r="C732" t="s">
        <v>68</v>
      </c>
      <c r="D732" t="s">
        <v>69</v>
      </c>
      <c r="E732">
        <f>_xlfn.XLOOKUP(Table1[[#This Row],[Location]],'Location analysis'!A:A,'Location analysis'!B:B)</f>
        <v>40.435699999999997</v>
      </c>
      <c r="F732">
        <f>_xlfn.XLOOKUP(Table1[[#This Row],[Location]],'Location analysis'!A:A,'Location analysis'!C:C)</f>
        <v>-74.125200000000007</v>
      </c>
      <c r="G732" t="s">
        <v>259</v>
      </c>
      <c r="H732" t="s">
        <v>34</v>
      </c>
      <c r="I732">
        <v>14697919343</v>
      </c>
      <c r="J732" t="s">
        <v>321</v>
      </c>
      <c r="K732" t="s">
        <v>51</v>
      </c>
      <c r="L732">
        <v>140</v>
      </c>
      <c r="M732">
        <v>1</v>
      </c>
      <c r="N732">
        <v>1</v>
      </c>
      <c r="O732">
        <v>140</v>
      </c>
      <c r="P732">
        <v>1</v>
      </c>
      <c r="Q732">
        <v>1</v>
      </c>
      <c r="R732">
        <v>1</v>
      </c>
      <c r="S732">
        <v>1</v>
      </c>
      <c r="T732" s="1">
        <v>44606</v>
      </c>
      <c r="U732" t="str">
        <f t="shared" si="55"/>
        <v>Sunkist Soda - Orange</v>
      </c>
      <c r="V732" t="str">
        <f t="shared" si="56"/>
        <v>Carbonated</v>
      </c>
      <c r="W732" t="s">
        <v>34</v>
      </c>
      <c r="X732" t="b">
        <f t="shared" si="58"/>
        <v>1</v>
      </c>
      <c r="Y732">
        <f t="shared" si="57"/>
        <v>1</v>
      </c>
      <c r="Z732" s="2">
        <f t="shared" si="59"/>
        <v>0.66666666666666663</v>
      </c>
      <c r="AA732" t="s">
        <v>260</v>
      </c>
      <c r="AB732" t="s">
        <v>261</v>
      </c>
      <c r="AD732" t="s">
        <v>60</v>
      </c>
      <c r="AE732" t="s">
        <v>322</v>
      </c>
      <c r="AF732">
        <v>2022</v>
      </c>
    </row>
    <row r="733" spans="1:32" x14ac:dyDescent="0.25">
      <c r="A733" t="s">
        <v>29</v>
      </c>
      <c r="B733" t="s">
        <v>67</v>
      </c>
      <c r="C733" t="s">
        <v>68</v>
      </c>
      <c r="D733" t="s">
        <v>69</v>
      </c>
      <c r="E733">
        <f>_xlfn.XLOOKUP(Table1[[#This Row],[Location]],'Location analysis'!A:A,'Location analysis'!B:B)</f>
        <v>40.435699999999997</v>
      </c>
      <c r="F733">
        <f>_xlfn.XLOOKUP(Table1[[#This Row],[Location]],'Location analysis'!A:A,'Location analysis'!C:C)</f>
        <v>-74.125200000000007</v>
      </c>
      <c r="G733" t="s">
        <v>259</v>
      </c>
      <c r="H733" t="s">
        <v>34</v>
      </c>
      <c r="I733">
        <v>14697922569</v>
      </c>
      <c r="J733" t="s">
        <v>321</v>
      </c>
      <c r="K733" t="s">
        <v>51</v>
      </c>
      <c r="L733">
        <v>140</v>
      </c>
      <c r="M733">
        <v>1</v>
      </c>
      <c r="N733">
        <v>1</v>
      </c>
      <c r="O733">
        <v>140</v>
      </c>
      <c r="P733">
        <v>1</v>
      </c>
      <c r="Q733">
        <v>1</v>
      </c>
      <c r="R733">
        <v>1</v>
      </c>
      <c r="S733">
        <v>1</v>
      </c>
      <c r="T733" s="1">
        <v>44606</v>
      </c>
      <c r="U733" t="str">
        <f t="shared" si="55"/>
        <v>Sunkist Soda - Orange</v>
      </c>
      <c r="V733" t="str">
        <f t="shared" si="56"/>
        <v>Carbonated</v>
      </c>
      <c r="W733" t="s">
        <v>34</v>
      </c>
      <c r="X733" t="b">
        <f t="shared" si="58"/>
        <v>1</v>
      </c>
      <c r="Y733">
        <f t="shared" si="57"/>
        <v>1</v>
      </c>
      <c r="Z733" s="2">
        <f t="shared" si="59"/>
        <v>0.66666666666666663</v>
      </c>
      <c r="AA733" t="s">
        <v>260</v>
      </c>
      <c r="AB733" t="s">
        <v>261</v>
      </c>
      <c r="AD733" t="s">
        <v>60</v>
      </c>
      <c r="AE733" t="s">
        <v>322</v>
      </c>
      <c r="AF733">
        <v>2022</v>
      </c>
    </row>
    <row r="734" spans="1:32" x14ac:dyDescent="0.25">
      <c r="A734" t="s">
        <v>29</v>
      </c>
      <c r="B734" t="s">
        <v>67</v>
      </c>
      <c r="C734" t="s">
        <v>68</v>
      </c>
      <c r="D734" t="s">
        <v>69</v>
      </c>
      <c r="E734">
        <f>_xlfn.XLOOKUP(Table1[[#This Row],[Location]],'Location analysis'!A:A,'Location analysis'!B:B)</f>
        <v>40.435699999999997</v>
      </c>
      <c r="F734">
        <f>_xlfn.XLOOKUP(Table1[[#This Row],[Location]],'Location analysis'!A:A,'Location analysis'!C:C)</f>
        <v>-74.125200000000007</v>
      </c>
      <c r="G734" t="s">
        <v>182</v>
      </c>
      <c r="H734" t="s">
        <v>34</v>
      </c>
      <c r="I734">
        <v>14697964276</v>
      </c>
      <c r="J734" t="s">
        <v>321</v>
      </c>
      <c r="K734" t="s">
        <v>51</v>
      </c>
      <c r="L734">
        <v>141</v>
      </c>
      <c r="M734">
        <v>1</v>
      </c>
      <c r="N734">
        <v>1</v>
      </c>
      <c r="O734">
        <v>141</v>
      </c>
      <c r="P734">
        <v>1</v>
      </c>
      <c r="Q734">
        <v>1</v>
      </c>
      <c r="R734">
        <v>1</v>
      </c>
      <c r="S734">
        <v>1</v>
      </c>
      <c r="T734" s="1">
        <v>44606</v>
      </c>
      <c r="U734" t="str">
        <f t="shared" si="55"/>
        <v>Coca Cola - Zero Sugar</v>
      </c>
      <c r="V734" t="str">
        <f t="shared" si="56"/>
        <v>Carbonated</v>
      </c>
      <c r="W734" t="s">
        <v>34</v>
      </c>
      <c r="X734" t="b">
        <f t="shared" si="58"/>
        <v>1</v>
      </c>
      <c r="Y734">
        <f t="shared" si="57"/>
        <v>1</v>
      </c>
      <c r="Z734" s="2">
        <f t="shared" si="59"/>
        <v>0.66666666666666663</v>
      </c>
      <c r="AA734" t="s">
        <v>183</v>
      </c>
      <c r="AB734" t="s">
        <v>184</v>
      </c>
      <c r="AD734" t="s">
        <v>60</v>
      </c>
      <c r="AE734" t="s">
        <v>322</v>
      </c>
      <c r="AF734">
        <v>2022</v>
      </c>
    </row>
    <row r="735" spans="1:32" x14ac:dyDescent="0.25">
      <c r="A735" t="s">
        <v>29</v>
      </c>
      <c r="B735" t="s">
        <v>67</v>
      </c>
      <c r="C735" t="s">
        <v>68</v>
      </c>
      <c r="D735" t="s">
        <v>69</v>
      </c>
      <c r="E735">
        <f>_xlfn.XLOOKUP(Table1[[#This Row],[Location]],'Location analysis'!A:A,'Location analysis'!B:B)</f>
        <v>40.435699999999997</v>
      </c>
      <c r="F735">
        <f>_xlfn.XLOOKUP(Table1[[#This Row],[Location]],'Location analysis'!A:A,'Location analysis'!C:C)</f>
        <v>-74.125200000000007</v>
      </c>
      <c r="G735" t="s">
        <v>182</v>
      </c>
      <c r="H735" t="s">
        <v>34</v>
      </c>
      <c r="I735">
        <v>14698235376</v>
      </c>
      <c r="J735" t="s">
        <v>321</v>
      </c>
      <c r="K735" t="s">
        <v>51</v>
      </c>
      <c r="L735">
        <v>142</v>
      </c>
      <c r="M735">
        <v>1</v>
      </c>
      <c r="N735">
        <v>1</v>
      </c>
      <c r="O735">
        <v>142</v>
      </c>
      <c r="P735">
        <v>1</v>
      </c>
      <c r="Q735">
        <v>1</v>
      </c>
      <c r="R735">
        <v>1</v>
      </c>
      <c r="S735">
        <v>1</v>
      </c>
      <c r="T735" s="1">
        <v>44606</v>
      </c>
      <c r="U735" t="str">
        <f t="shared" si="55"/>
        <v>Coca Cola - Zero Sugar</v>
      </c>
      <c r="V735" t="str">
        <f t="shared" si="56"/>
        <v>Carbonated</v>
      </c>
      <c r="W735" t="s">
        <v>34</v>
      </c>
      <c r="X735" t="b">
        <f t="shared" si="58"/>
        <v>1</v>
      </c>
      <c r="Y735">
        <f t="shared" si="57"/>
        <v>1</v>
      </c>
      <c r="Z735" s="2">
        <f t="shared" si="59"/>
        <v>0.66666666666666663</v>
      </c>
      <c r="AA735" t="s">
        <v>183</v>
      </c>
      <c r="AB735" t="s">
        <v>184</v>
      </c>
      <c r="AD735" t="s">
        <v>60</v>
      </c>
      <c r="AE735" t="s">
        <v>322</v>
      </c>
      <c r="AF735">
        <v>2022</v>
      </c>
    </row>
    <row r="736" spans="1:32" x14ac:dyDescent="0.25">
      <c r="A736" t="s">
        <v>29</v>
      </c>
      <c r="B736" t="s">
        <v>67</v>
      </c>
      <c r="C736" t="s">
        <v>68</v>
      </c>
      <c r="D736" t="s">
        <v>69</v>
      </c>
      <c r="E736">
        <f>_xlfn.XLOOKUP(Table1[[#This Row],[Location]],'Location analysis'!A:A,'Location analysis'!B:B)</f>
        <v>40.435699999999997</v>
      </c>
      <c r="F736">
        <f>_xlfn.XLOOKUP(Table1[[#This Row],[Location]],'Location analysis'!A:A,'Location analysis'!C:C)</f>
        <v>-74.125200000000007</v>
      </c>
      <c r="G736" t="s">
        <v>185</v>
      </c>
      <c r="H736" t="s">
        <v>34</v>
      </c>
      <c r="I736">
        <v>14698326067</v>
      </c>
      <c r="J736" t="s">
        <v>321</v>
      </c>
      <c r="K736" t="s">
        <v>36</v>
      </c>
      <c r="L736">
        <v>148</v>
      </c>
      <c r="M736">
        <v>3</v>
      </c>
      <c r="N736">
        <v>1</v>
      </c>
      <c r="O736">
        <v>148</v>
      </c>
      <c r="P736">
        <v>3</v>
      </c>
      <c r="Q736">
        <v>1</v>
      </c>
      <c r="R736">
        <v>3</v>
      </c>
      <c r="S736">
        <v>3</v>
      </c>
      <c r="T736" s="1">
        <v>44606</v>
      </c>
      <c r="U736" t="str">
        <f t="shared" si="55"/>
        <v>Red Bull - Original</v>
      </c>
      <c r="V736" t="str">
        <f t="shared" si="56"/>
        <v>Carbonated</v>
      </c>
      <c r="W736" t="s">
        <v>34</v>
      </c>
      <c r="X736" t="b">
        <f t="shared" si="58"/>
        <v>1</v>
      </c>
      <c r="Y736">
        <f t="shared" si="57"/>
        <v>3</v>
      </c>
      <c r="Z736" s="2">
        <f t="shared" si="59"/>
        <v>2</v>
      </c>
      <c r="AA736" t="s">
        <v>37</v>
      </c>
      <c r="AB736" t="s">
        <v>150</v>
      </c>
      <c r="AD736" t="s">
        <v>60</v>
      </c>
      <c r="AE736" t="s">
        <v>322</v>
      </c>
      <c r="AF736">
        <v>2022</v>
      </c>
    </row>
    <row r="737" spans="1:32" x14ac:dyDescent="0.25">
      <c r="A737" t="s">
        <v>29</v>
      </c>
      <c r="B737" t="s">
        <v>67</v>
      </c>
      <c r="C737" t="s">
        <v>68</v>
      </c>
      <c r="D737" t="s">
        <v>69</v>
      </c>
      <c r="E737">
        <f>_xlfn.XLOOKUP(Table1[[#This Row],[Location]],'Location analysis'!A:A,'Location analysis'!B:B)</f>
        <v>40.435699999999997</v>
      </c>
      <c r="F737">
        <f>_xlfn.XLOOKUP(Table1[[#This Row],[Location]],'Location analysis'!A:A,'Location analysis'!C:C)</f>
        <v>-74.125200000000007</v>
      </c>
      <c r="G737" t="s">
        <v>259</v>
      </c>
      <c r="H737" t="s">
        <v>34</v>
      </c>
      <c r="I737">
        <v>14698388191</v>
      </c>
      <c r="J737" t="s">
        <v>321</v>
      </c>
      <c r="K737" t="s">
        <v>51</v>
      </c>
      <c r="L737">
        <v>140</v>
      </c>
      <c r="M737">
        <v>1</v>
      </c>
      <c r="N737">
        <v>1</v>
      </c>
      <c r="O737">
        <v>140</v>
      </c>
      <c r="P737">
        <v>1</v>
      </c>
      <c r="Q737">
        <v>1</v>
      </c>
      <c r="R737">
        <v>1</v>
      </c>
      <c r="S737">
        <v>1</v>
      </c>
      <c r="T737" s="1">
        <v>44606</v>
      </c>
      <c r="U737" t="str">
        <f t="shared" si="55"/>
        <v>Sunkist Soda - Orange</v>
      </c>
      <c r="V737" t="str">
        <f t="shared" si="56"/>
        <v>Carbonated</v>
      </c>
      <c r="W737" t="s">
        <v>34</v>
      </c>
      <c r="X737" t="b">
        <f t="shared" si="58"/>
        <v>1</v>
      </c>
      <c r="Y737">
        <f t="shared" si="57"/>
        <v>1</v>
      </c>
      <c r="Z737" s="2">
        <f t="shared" si="59"/>
        <v>0.66666666666666663</v>
      </c>
      <c r="AA737" t="s">
        <v>260</v>
      </c>
      <c r="AB737" t="s">
        <v>261</v>
      </c>
      <c r="AD737" t="s">
        <v>60</v>
      </c>
      <c r="AE737" t="s">
        <v>322</v>
      </c>
      <c r="AF737">
        <v>2022</v>
      </c>
    </row>
    <row r="738" spans="1:32" x14ac:dyDescent="0.25">
      <c r="A738" t="s">
        <v>29</v>
      </c>
      <c r="B738" t="s">
        <v>67</v>
      </c>
      <c r="C738" t="s">
        <v>68</v>
      </c>
      <c r="D738" t="s">
        <v>69</v>
      </c>
      <c r="E738">
        <f>_xlfn.XLOOKUP(Table1[[#This Row],[Location]],'Location analysis'!A:A,'Location analysis'!B:B)</f>
        <v>40.435699999999997</v>
      </c>
      <c r="F738">
        <f>_xlfn.XLOOKUP(Table1[[#This Row],[Location]],'Location analysis'!A:A,'Location analysis'!C:C)</f>
        <v>-74.125200000000007</v>
      </c>
      <c r="G738" t="s">
        <v>182</v>
      </c>
      <c r="H738" t="s">
        <v>34</v>
      </c>
      <c r="I738">
        <v>14698398239</v>
      </c>
      <c r="J738" t="s">
        <v>321</v>
      </c>
      <c r="K738" t="s">
        <v>51</v>
      </c>
      <c r="L738">
        <v>141</v>
      </c>
      <c r="M738">
        <v>1</v>
      </c>
      <c r="N738">
        <v>1</v>
      </c>
      <c r="O738">
        <v>141</v>
      </c>
      <c r="P738">
        <v>1</v>
      </c>
      <c r="Q738">
        <v>1</v>
      </c>
      <c r="R738">
        <v>1</v>
      </c>
      <c r="S738">
        <v>1</v>
      </c>
      <c r="T738" s="1">
        <v>44606</v>
      </c>
      <c r="U738" t="str">
        <f t="shared" si="55"/>
        <v>Coca Cola - Zero Sugar</v>
      </c>
      <c r="V738" t="str">
        <f t="shared" si="56"/>
        <v>Carbonated</v>
      </c>
      <c r="W738" t="s">
        <v>34</v>
      </c>
      <c r="X738" t="b">
        <f t="shared" si="58"/>
        <v>1</v>
      </c>
      <c r="Y738">
        <f t="shared" si="57"/>
        <v>1</v>
      </c>
      <c r="Z738" s="2">
        <f t="shared" si="59"/>
        <v>0.66666666666666663</v>
      </c>
      <c r="AA738" t="s">
        <v>183</v>
      </c>
      <c r="AB738" t="s">
        <v>184</v>
      </c>
      <c r="AD738" t="s">
        <v>60</v>
      </c>
      <c r="AE738" t="s">
        <v>322</v>
      </c>
      <c r="AF738">
        <v>2022</v>
      </c>
    </row>
    <row r="739" spans="1:32" x14ac:dyDescent="0.25">
      <c r="A739" t="s">
        <v>29</v>
      </c>
      <c r="B739" t="s">
        <v>67</v>
      </c>
      <c r="C739" t="s">
        <v>68</v>
      </c>
      <c r="D739" t="s">
        <v>69</v>
      </c>
      <c r="E739">
        <f>_xlfn.XLOOKUP(Table1[[#This Row],[Location]],'Location analysis'!A:A,'Location analysis'!B:B)</f>
        <v>40.435699999999997</v>
      </c>
      <c r="F739">
        <f>_xlfn.XLOOKUP(Table1[[#This Row],[Location]],'Location analysis'!A:A,'Location analysis'!C:C)</f>
        <v>-74.125200000000007</v>
      </c>
      <c r="G739" t="s">
        <v>182</v>
      </c>
      <c r="H739" t="s">
        <v>34</v>
      </c>
      <c r="I739">
        <v>14698552302</v>
      </c>
      <c r="J739" t="s">
        <v>323</v>
      </c>
      <c r="K739" t="s">
        <v>51</v>
      </c>
      <c r="L739">
        <v>141</v>
      </c>
      <c r="M739">
        <v>1</v>
      </c>
      <c r="N739">
        <v>1</v>
      </c>
      <c r="O739">
        <v>141</v>
      </c>
      <c r="P739">
        <v>1</v>
      </c>
      <c r="Q739">
        <v>1</v>
      </c>
      <c r="R739">
        <v>1</v>
      </c>
      <c r="S739">
        <v>1</v>
      </c>
      <c r="T739" s="1">
        <v>44606</v>
      </c>
      <c r="U739" t="str">
        <f t="shared" si="55"/>
        <v>Coca Cola - Zero Sugar</v>
      </c>
      <c r="V739" t="str">
        <f t="shared" si="56"/>
        <v>Carbonated</v>
      </c>
      <c r="W739" t="s">
        <v>34</v>
      </c>
      <c r="X739" t="b">
        <f t="shared" si="58"/>
        <v>1</v>
      </c>
      <c r="Y739">
        <f t="shared" si="57"/>
        <v>1</v>
      </c>
      <c r="Z739" s="2">
        <f t="shared" si="59"/>
        <v>0.66666666666666663</v>
      </c>
      <c r="AA739" t="s">
        <v>183</v>
      </c>
      <c r="AB739" t="s">
        <v>184</v>
      </c>
      <c r="AD739" t="s">
        <v>91</v>
      </c>
      <c r="AE739" t="s">
        <v>324</v>
      </c>
      <c r="AF739">
        <v>2022</v>
      </c>
    </row>
    <row r="740" spans="1:32" x14ac:dyDescent="0.25">
      <c r="A740" t="s">
        <v>29</v>
      </c>
      <c r="B740" t="s">
        <v>62</v>
      </c>
      <c r="C740" t="s">
        <v>63</v>
      </c>
      <c r="D740" t="s">
        <v>64</v>
      </c>
      <c r="E740">
        <f>_xlfn.XLOOKUP(Table1[[#This Row],[Location]],'Location analysis'!A:A,'Location analysis'!B:B)</f>
        <v>40.091900000000003</v>
      </c>
      <c r="F740">
        <f>_xlfn.XLOOKUP(Table1[[#This Row],[Location]],'Location analysis'!A:A,'Location analysis'!C:C)</f>
        <v>-74.358699999999999</v>
      </c>
      <c r="G740" t="s">
        <v>84</v>
      </c>
      <c r="H740" t="s">
        <v>43</v>
      </c>
      <c r="I740">
        <v>14699970730</v>
      </c>
      <c r="J740" t="s">
        <v>323</v>
      </c>
      <c r="K740" t="s">
        <v>51</v>
      </c>
      <c r="L740">
        <v>138</v>
      </c>
      <c r="M740">
        <v>2</v>
      </c>
      <c r="N740">
        <v>1</v>
      </c>
      <c r="O740">
        <v>138</v>
      </c>
      <c r="P740">
        <v>2</v>
      </c>
      <c r="Q740">
        <v>1</v>
      </c>
      <c r="R740">
        <v>2</v>
      </c>
      <c r="S740">
        <v>2</v>
      </c>
      <c r="T740" s="1">
        <v>44607</v>
      </c>
      <c r="U740" t="str">
        <f t="shared" si="55"/>
        <v>Wonderful Pistachios - Variety</v>
      </c>
      <c r="V740" t="str">
        <f t="shared" si="56"/>
        <v>Food</v>
      </c>
      <c r="W740" t="s">
        <v>43</v>
      </c>
      <c r="X740" t="b">
        <f t="shared" si="58"/>
        <v>1</v>
      </c>
      <c r="Y740">
        <f t="shared" si="57"/>
        <v>2</v>
      </c>
      <c r="Z740" s="2">
        <f t="shared" si="59"/>
        <v>1.3333333333333333</v>
      </c>
      <c r="AA740" t="s">
        <v>85</v>
      </c>
      <c r="AB740" t="s">
        <v>86</v>
      </c>
      <c r="AD740" t="s">
        <v>91</v>
      </c>
      <c r="AE740" t="s">
        <v>324</v>
      </c>
      <c r="AF740">
        <v>2022</v>
      </c>
    </row>
    <row r="741" spans="1:32" x14ac:dyDescent="0.25">
      <c r="A741" t="s">
        <v>29</v>
      </c>
      <c r="B741" t="s">
        <v>62</v>
      </c>
      <c r="C741" t="s">
        <v>63</v>
      </c>
      <c r="D741" t="s">
        <v>64</v>
      </c>
      <c r="E741">
        <f>_xlfn.XLOOKUP(Table1[[#This Row],[Location]],'Location analysis'!A:A,'Location analysis'!B:B)</f>
        <v>40.091900000000003</v>
      </c>
      <c r="F741">
        <f>_xlfn.XLOOKUP(Table1[[#This Row],[Location]],'Location analysis'!A:A,'Location analysis'!C:C)</f>
        <v>-74.358699999999999</v>
      </c>
      <c r="G741" t="s">
        <v>84</v>
      </c>
      <c r="H741" t="s">
        <v>43</v>
      </c>
      <c r="I741">
        <v>14700012391</v>
      </c>
      <c r="J741" t="s">
        <v>323</v>
      </c>
      <c r="K741" t="s">
        <v>51</v>
      </c>
      <c r="L741">
        <v>138</v>
      </c>
      <c r="M741">
        <v>2</v>
      </c>
      <c r="N741">
        <v>1</v>
      </c>
      <c r="O741">
        <v>138</v>
      </c>
      <c r="P741">
        <v>2</v>
      </c>
      <c r="Q741">
        <v>1</v>
      </c>
      <c r="R741">
        <v>2</v>
      </c>
      <c r="S741">
        <v>2</v>
      </c>
      <c r="T741" s="1">
        <v>44607</v>
      </c>
      <c r="U741" t="str">
        <f t="shared" si="55"/>
        <v>Wonderful Pistachios - Variety</v>
      </c>
      <c r="V741" t="str">
        <f t="shared" si="56"/>
        <v>Food</v>
      </c>
      <c r="W741" t="s">
        <v>43</v>
      </c>
      <c r="X741" t="b">
        <f t="shared" si="58"/>
        <v>1</v>
      </c>
      <c r="Y741">
        <f t="shared" si="57"/>
        <v>2</v>
      </c>
      <c r="Z741" s="2">
        <f t="shared" si="59"/>
        <v>1.3333333333333333</v>
      </c>
      <c r="AA741" t="s">
        <v>85</v>
      </c>
      <c r="AB741" t="s">
        <v>86</v>
      </c>
      <c r="AD741" t="s">
        <v>91</v>
      </c>
      <c r="AE741" t="s">
        <v>324</v>
      </c>
      <c r="AF741">
        <v>2022</v>
      </c>
    </row>
    <row r="742" spans="1:32" x14ac:dyDescent="0.25">
      <c r="A742" t="s">
        <v>29</v>
      </c>
      <c r="B742" t="s">
        <v>67</v>
      </c>
      <c r="C742" t="s">
        <v>68</v>
      </c>
      <c r="D742" t="s">
        <v>69</v>
      </c>
      <c r="E742">
        <f>_xlfn.XLOOKUP(Table1[[#This Row],[Location]],'Location analysis'!A:A,'Location analysis'!B:B)</f>
        <v>40.435699999999997</v>
      </c>
      <c r="F742">
        <f>_xlfn.XLOOKUP(Table1[[#This Row],[Location]],'Location analysis'!A:A,'Location analysis'!C:C)</f>
        <v>-74.125200000000007</v>
      </c>
      <c r="G742" t="s">
        <v>275</v>
      </c>
      <c r="H742" t="s">
        <v>43</v>
      </c>
      <c r="I742">
        <v>14700022459</v>
      </c>
      <c r="J742" t="s">
        <v>323</v>
      </c>
      <c r="K742" t="s">
        <v>36</v>
      </c>
      <c r="L742">
        <v>120</v>
      </c>
      <c r="M742">
        <v>1.5</v>
      </c>
      <c r="N742">
        <v>1</v>
      </c>
      <c r="O742">
        <v>120</v>
      </c>
      <c r="P742">
        <v>1.5</v>
      </c>
      <c r="Q742">
        <v>1</v>
      </c>
      <c r="R742">
        <v>1.5</v>
      </c>
      <c r="S742">
        <v>5</v>
      </c>
      <c r="T742" s="1">
        <v>44607</v>
      </c>
      <c r="U742" t="str">
        <f t="shared" si="55"/>
        <v>Cheetos Flaming Hot Limon Crunchy</v>
      </c>
      <c r="V742" t="str">
        <f t="shared" si="56"/>
        <v>Food</v>
      </c>
      <c r="W742" t="s">
        <v>43</v>
      </c>
      <c r="X742" t="b">
        <f t="shared" si="58"/>
        <v>1</v>
      </c>
      <c r="Y742">
        <f t="shared" si="57"/>
        <v>1.5</v>
      </c>
      <c r="Z742" s="2">
        <f t="shared" si="59"/>
        <v>1</v>
      </c>
      <c r="AA742" t="s">
        <v>275</v>
      </c>
      <c r="AD742" t="s">
        <v>91</v>
      </c>
      <c r="AE742" t="s">
        <v>324</v>
      </c>
      <c r="AF742">
        <v>2022</v>
      </c>
    </row>
    <row r="743" spans="1:32" x14ac:dyDescent="0.25">
      <c r="A743" t="s">
        <v>29</v>
      </c>
      <c r="B743" t="s">
        <v>67</v>
      </c>
      <c r="C743" t="s">
        <v>68</v>
      </c>
      <c r="D743" t="s">
        <v>69</v>
      </c>
      <c r="E743">
        <f>_xlfn.XLOOKUP(Table1[[#This Row],[Location]],'Location analysis'!A:A,'Location analysis'!B:B)</f>
        <v>40.435699999999997</v>
      </c>
      <c r="F743">
        <f>_xlfn.XLOOKUP(Table1[[#This Row],[Location]],'Location analysis'!A:A,'Location analysis'!C:C)</f>
        <v>-74.125200000000007</v>
      </c>
      <c r="G743" t="s">
        <v>194</v>
      </c>
      <c r="H743" t="s">
        <v>43</v>
      </c>
      <c r="I743">
        <v>14700022459</v>
      </c>
      <c r="J743" t="s">
        <v>323</v>
      </c>
      <c r="K743" t="s">
        <v>36</v>
      </c>
      <c r="L743">
        <v>123</v>
      </c>
      <c r="M743">
        <v>1.5</v>
      </c>
      <c r="N743">
        <v>1</v>
      </c>
      <c r="O743">
        <v>123</v>
      </c>
      <c r="P743">
        <v>1.5</v>
      </c>
      <c r="Q743">
        <v>1</v>
      </c>
      <c r="R743">
        <v>1.5</v>
      </c>
      <c r="S743">
        <v>5</v>
      </c>
      <c r="T743" s="1">
        <v>44607</v>
      </c>
      <c r="U743" t="str">
        <f t="shared" si="55"/>
        <v>Takis FUGEO mini</v>
      </c>
      <c r="V743" t="str">
        <f t="shared" si="56"/>
        <v>Food</v>
      </c>
      <c r="W743" t="s">
        <v>43</v>
      </c>
      <c r="X743" t="b">
        <f t="shared" si="58"/>
        <v>1</v>
      </c>
      <c r="Y743">
        <f t="shared" si="57"/>
        <v>1.5</v>
      </c>
      <c r="Z743" s="2">
        <f t="shared" si="59"/>
        <v>1</v>
      </c>
      <c r="AA743" t="s">
        <v>194</v>
      </c>
      <c r="AD743" t="s">
        <v>91</v>
      </c>
      <c r="AE743" t="s">
        <v>324</v>
      </c>
      <c r="AF743">
        <v>2022</v>
      </c>
    </row>
    <row r="744" spans="1:32" x14ac:dyDescent="0.25">
      <c r="A744" t="s">
        <v>29</v>
      </c>
      <c r="B744" t="s">
        <v>67</v>
      </c>
      <c r="C744" t="s">
        <v>68</v>
      </c>
      <c r="D744" t="s">
        <v>69</v>
      </c>
      <c r="E744">
        <f>_xlfn.XLOOKUP(Table1[[#This Row],[Location]],'Location analysis'!A:A,'Location analysis'!B:B)</f>
        <v>40.435699999999997</v>
      </c>
      <c r="F744">
        <f>_xlfn.XLOOKUP(Table1[[#This Row],[Location]],'Location analysis'!A:A,'Location analysis'!C:C)</f>
        <v>-74.125200000000007</v>
      </c>
      <c r="G744" t="s">
        <v>81</v>
      </c>
      <c r="H744" t="s">
        <v>43</v>
      </c>
      <c r="I744">
        <v>14700022459</v>
      </c>
      <c r="J744" t="s">
        <v>323</v>
      </c>
      <c r="K744" t="s">
        <v>36</v>
      </c>
      <c r="L744">
        <v>134</v>
      </c>
      <c r="M744">
        <v>2</v>
      </c>
      <c r="N744">
        <v>1</v>
      </c>
      <c r="O744">
        <v>134</v>
      </c>
      <c r="P744">
        <v>2</v>
      </c>
      <c r="Q744">
        <v>1</v>
      </c>
      <c r="R744">
        <v>2</v>
      </c>
      <c r="S744">
        <v>5</v>
      </c>
      <c r="T744" s="1">
        <v>44607</v>
      </c>
      <c r="U744" t="str">
        <f t="shared" si="55"/>
        <v>KitKat - Crisp Wafers</v>
      </c>
      <c r="V744" t="str">
        <f t="shared" si="56"/>
        <v>Food</v>
      </c>
      <c r="W744" t="s">
        <v>43</v>
      </c>
      <c r="X744" t="b">
        <f t="shared" si="58"/>
        <v>1</v>
      </c>
      <c r="Y744">
        <f t="shared" si="57"/>
        <v>2</v>
      </c>
      <c r="Z744" s="2">
        <f t="shared" si="59"/>
        <v>1.3333333333333333</v>
      </c>
      <c r="AA744" t="s">
        <v>82</v>
      </c>
      <c r="AB744" t="s">
        <v>83</v>
      </c>
      <c r="AD744" t="s">
        <v>91</v>
      </c>
      <c r="AE744" t="s">
        <v>324</v>
      </c>
      <c r="AF744">
        <v>2022</v>
      </c>
    </row>
    <row r="745" spans="1:32" x14ac:dyDescent="0.25">
      <c r="A745" t="s">
        <v>29</v>
      </c>
      <c r="B745" t="s">
        <v>67</v>
      </c>
      <c r="C745" t="s">
        <v>68</v>
      </c>
      <c r="D745" t="s">
        <v>69</v>
      </c>
      <c r="E745">
        <f>_xlfn.XLOOKUP(Table1[[#This Row],[Location]],'Location analysis'!A:A,'Location analysis'!B:B)</f>
        <v>40.435699999999997</v>
      </c>
      <c r="F745">
        <f>_xlfn.XLOOKUP(Table1[[#This Row],[Location]],'Location analysis'!A:A,'Location analysis'!C:C)</f>
        <v>-74.125200000000007</v>
      </c>
      <c r="G745" t="s">
        <v>111</v>
      </c>
      <c r="H745" t="s">
        <v>43</v>
      </c>
      <c r="I745">
        <v>14701075977</v>
      </c>
      <c r="J745" t="s">
        <v>323</v>
      </c>
      <c r="K745" t="s">
        <v>36</v>
      </c>
      <c r="L745">
        <v>133</v>
      </c>
      <c r="M745">
        <v>2</v>
      </c>
      <c r="N745">
        <v>2</v>
      </c>
      <c r="O745">
        <v>133</v>
      </c>
      <c r="P745">
        <v>2</v>
      </c>
      <c r="Q745">
        <v>2</v>
      </c>
      <c r="R745">
        <v>4</v>
      </c>
      <c r="S745">
        <v>6</v>
      </c>
      <c r="T745" s="1">
        <v>44607</v>
      </c>
      <c r="U745" t="str">
        <f t="shared" si="55"/>
        <v>Jack Links Beef Steak Original</v>
      </c>
      <c r="V745" t="str">
        <f t="shared" si="56"/>
        <v>Food</v>
      </c>
      <c r="W745" t="s">
        <v>43</v>
      </c>
      <c r="X745" t="b">
        <f t="shared" si="58"/>
        <v>1</v>
      </c>
      <c r="Y745">
        <f t="shared" si="57"/>
        <v>2</v>
      </c>
      <c r="Z745" s="2">
        <f t="shared" si="59"/>
        <v>1.3333333333333333</v>
      </c>
      <c r="AA745" t="s">
        <v>111</v>
      </c>
      <c r="AD745" t="s">
        <v>91</v>
      </c>
      <c r="AE745" t="s">
        <v>324</v>
      </c>
      <c r="AF745">
        <v>2022</v>
      </c>
    </row>
    <row r="746" spans="1:32" x14ac:dyDescent="0.25">
      <c r="A746" t="s">
        <v>29</v>
      </c>
      <c r="B746" t="s">
        <v>67</v>
      </c>
      <c r="C746" t="s">
        <v>68</v>
      </c>
      <c r="D746" t="s">
        <v>69</v>
      </c>
      <c r="E746">
        <f>_xlfn.XLOOKUP(Table1[[#This Row],[Location]],'Location analysis'!A:A,'Location analysis'!B:B)</f>
        <v>40.435699999999997</v>
      </c>
      <c r="F746">
        <f>_xlfn.XLOOKUP(Table1[[#This Row],[Location]],'Location analysis'!A:A,'Location analysis'!C:C)</f>
        <v>-74.125200000000007</v>
      </c>
      <c r="G746" t="s">
        <v>81</v>
      </c>
      <c r="H746" t="s">
        <v>43</v>
      </c>
      <c r="I746">
        <v>14701075977</v>
      </c>
      <c r="J746" t="s">
        <v>323</v>
      </c>
      <c r="K746" t="s">
        <v>36</v>
      </c>
      <c r="L746">
        <v>134</v>
      </c>
      <c r="M746">
        <v>2</v>
      </c>
      <c r="N746">
        <v>1</v>
      </c>
      <c r="O746">
        <v>134</v>
      </c>
      <c r="P746">
        <v>2</v>
      </c>
      <c r="Q746">
        <v>1</v>
      </c>
      <c r="R746">
        <v>2</v>
      </c>
      <c r="S746">
        <v>6</v>
      </c>
      <c r="T746" s="1">
        <v>44607</v>
      </c>
      <c r="U746" t="str">
        <f t="shared" si="55"/>
        <v>KitKat - Crisp Wafers</v>
      </c>
      <c r="V746" t="str">
        <f t="shared" si="56"/>
        <v>Food</v>
      </c>
      <c r="W746" t="s">
        <v>43</v>
      </c>
      <c r="X746" t="b">
        <f t="shared" si="58"/>
        <v>1</v>
      </c>
      <c r="Y746">
        <f t="shared" si="57"/>
        <v>2</v>
      </c>
      <c r="Z746" s="2">
        <f t="shared" si="59"/>
        <v>1.3333333333333333</v>
      </c>
      <c r="AA746" t="s">
        <v>82</v>
      </c>
      <c r="AB746" t="s">
        <v>83</v>
      </c>
      <c r="AD746" t="s">
        <v>91</v>
      </c>
      <c r="AE746" t="s">
        <v>324</v>
      </c>
      <c r="AF746">
        <v>2022</v>
      </c>
    </row>
    <row r="747" spans="1:32" x14ac:dyDescent="0.25">
      <c r="A747" t="s">
        <v>29</v>
      </c>
      <c r="B747" t="s">
        <v>62</v>
      </c>
      <c r="C747" t="s">
        <v>63</v>
      </c>
      <c r="D747" t="s">
        <v>64</v>
      </c>
      <c r="E747">
        <f>_xlfn.XLOOKUP(Table1[[#This Row],[Location]],'Location analysis'!A:A,'Location analysis'!B:B)</f>
        <v>40.091900000000003</v>
      </c>
      <c r="F747">
        <f>_xlfn.XLOOKUP(Table1[[#This Row],[Location]],'Location analysis'!A:A,'Location analysis'!C:C)</f>
        <v>-74.358699999999999</v>
      </c>
      <c r="G747" t="s">
        <v>242</v>
      </c>
      <c r="H747" t="s">
        <v>97</v>
      </c>
      <c r="I747">
        <v>14701267623</v>
      </c>
      <c r="J747" t="s">
        <v>323</v>
      </c>
      <c r="K747" t="s">
        <v>51</v>
      </c>
      <c r="L747">
        <v>147</v>
      </c>
      <c r="M747">
        <v>2.5</v>
      </c>
      <c r="N747">
        <v>1</v>
      </c>
      <c r="O747">
        <v>147</v>
      </c>
      <c r="P747">
        <v>2.5</v>
      </c>
      <c r="Q747">
        <v>1</v>
      </c>
      <c r="R747">
        <v>2.5</v>
      </c>
      <c r="S747">
        <v>2.5</v>
      </c>
      <c r="T747" s="1">
        <v>44607</v>
      </c>
      <c r="U747" t="str">
        <f t="shared" si="55"/>
        <v>Vitamin Water - Squeezed Lemonade</v>
      </c>
      <c r="V747" t="str">
        <f t="shared" si="56"/>
        <v>Water</v>
      </c>
      <c r="W747" t="s">
        <v>97</v>
      </c>
      <c r="X747" t="b">
        <f t="shared" si="58"/>
        <v>1</v>
      </c>
      <c r="Y747">
        <f t="shared" si="57"/>
        <v>2.5</v>
      </c>
      <c r="Z747" s="2">
        <f t="shared" si="59"/>
        <v>1.6666666666666667</v>
      </c>
      <c r="AA747" t="s">
        <v>98</v>
      </c>
      <c r="AB747" t="s">
        <v>243</v>
      </c>
      <c r="AD747" t="s">
        <v>91</v>
      </c>
      <c r="AE747" t="s">
        <v>324</v>
      </c>
      <c r="AF747">
        <v>2022</v>
      </c>
    </row>
    <row r="748" spans="1:32" x14ac:dyDescent="0.25">
      <c r="A748" t="s">
        <v>29</v>
      </c>
      <c r="B748" t="s">
        <v>67</v>
      </c>
      <c r="C748" t="s">
        <v>68</v>
      </c>
      <c r="D748" t="s">
        <v>69</v>
      </c>
      <c r="E748">
        <f>_xlfn.XLOOKUP(Table1[[#This Row],[Location]],'Location analysis'!A:A,'Location analysis'!B:B)</f>
        <v>40.435699999999997</v>
      </c>
      <c r="F748">
        <f>_xlfn.XLOOKUP(Table1[[#This Row],[Location]],'Location analysis'!A:A,'Location analysis'!C:C)</f>
        <v>-74.125200000000007</v>
      </c>
      <c r="G748" t="s">
        <v>182</v>
      </c>
      <c r="H748" t="s">
        <v>34</v>
      </c>
      <c r="I748">
        <v>14701854735</v>
      </c>
      <c r="J748" t="s">
        <v>323</v>
      </c>
      <c r="K748" t="s">
        <v>51</v>
      </c>
      <c r="L748">
        <v>141</v>
      </c>
      <c r="M748">
        <v>1</v>
      </c>
      <c r="N748">
        <v>1</v>
      </c>
      <c r="O748">
        <v>141</v>
      </c>
      <c r="P748">
        <v>1</v>
      </c>
      <c r="Q748">
        <v>1</v>
      </c>
      <c r="R748">
        <v>1</v>
      </c>
      <c r="S748">
        <v>1</v>
      </c>
      <c r="T748" s="1">
        <v>44607</v>
      </c>
      <c r="U748" t="str">
        <f t="shared" si="55"/>
        <v>Coca Cola - Zero Sugar</v>
      </c>
      <c r="V748" t="str">
        <f t="shared" si="56"/>
        <v>Carbonated</v>
      </c>
      <c r="W748" t="s">
        <v>34</v>
      </c>
      <c r="X748" t="b">
        <f t="shared" si="58"/>
        <v>1</v>
      </c>
      <c r="Y748">
        <f t="shared" si="57"/>
        <v>1</v>
      </c>
      <c r="Z748" s="2">
        <f t="shared" si="59"/>
        <v>0.66666666666666663</v>
      </c>
      <c r="AA748" t="s">
        <v>183</v>
      </c>
      <c r="AB748" t="s">
        <v>184</v>
      </c>
      <c r="AD748" t="s">
        <v>91</v>
      </c>
      <c r="AE748" t="s">
        <v>324</v>
      </c>
      <c r="AF748">
        <v>2022</v>
      </c>
    </row>
    <row r="749" spans="1:32" x14ac:dyDescent="0.25">
      <c r="A749" t="s">
        <v>29</v>
      </c>
      <c r="B749" t="s">
        <v>67</v>
      </c>
      <c r="C749" t="s">
        <v>68</v>
      </c>
      <c r="D749" t="s">
        <v>69</v>
      </c>
      <c r="E749">
        <f>_xlfn.XLOOKUP(Table1[[#This Row],[Location]],'Location analysis'!A:A,'Location analysis'!B:B)</f>
        <v>40.435699999999997</v>
      </c>
      <c r="F749">
        <f>_xlfn.XLOOKUP(Table1[[#This Row],[Location]],'Location analysis'!A:A,'Location analysis'!C:C)</f>
        <v>-74.125200000000007</v>
      </c>
      <c r="G749" t="s">
        <v>182</v>
      </c>
      <c r="H749" t="s">
        <v>34</v>
      </c>
      <c r="I749">
        <v>14702323607</v>
      </c>
      <c r="J749" t="s">
        <v>323</v>
      </c>
      <c r="K749" t="s">
        <v>51</v>
      </c>
      <c r="L749">
        <v>142</v>
      </c>
      <c r="M749">
        <v>1</v>
      </c>
      <c r="N749">
        <v>1</v>
      </c>
      <c r="O749">
        <v>142</v>
      </c>
      <c r="P749">
        <v>1</v>
      </c>
      <c r="Q749">
        <v>1</v>
      </c>
      <c r="R749">
        <v>1</v>
      </c>
      <c r="S749">
        <v>1</v>
      </c>
      <c r="T749" s="1">
        <v>44607</v>
      </c>
      <c r="U749" t="str">
        <f t="shared" si="55"/>
        <v>Coca Cola - Zero Sugar</v>
      </c>
      <c r="V749" t="str">
        <f t="shared" si="56"/>
        <v>Carbonated</v>
      </c>
      <c r="W749" t="s">
        <v>34</v>
      </c>
      <c r="X749" t="b">
        <f t="shared" si="58"/>
        <v>1</v>
      </c>
      <c r="Y749">
        <f t="shared" si="57"/>
        <v>1</v>
      </c>
      <c r="Z749" s="2">
        <f t="shared" si="59"/>
        <v>0.66666666666666663</v>
      </c>
      <c r="AA749" t="s">
        <v>183</v>
      </c>
      <c r="AB749" t="s">
        <v>184</v>
      </c>
      <c r="AD749" t="s">
        <v>91</v>
      </c>
      <c r="AE749" t="s">
        <v>324</v>
      </c>
      <c r="AF749">
        <v>2022</v>
      </c>
    </row>
    <row r="750" spans="1:32" x14ac:dyDescent="0.25">
      <c r="A750" t="s">
        <v>29</v>
      </c>
      <c r="B750" t="s">
        <v>67</v>
      </c>
      <c r="C750" t="s">
        <v>68</v>
      </c>
      <c r="D750" t="s">
        <v>69</v>
      </c>
      <c r="E750">
        <f>_xlfn.XLOOKUP(Table1[[#This Row],[Location]],'Location analysis'!A:A,'Location analysis'!B:B)</f>
        <v>40.435699999999997</v>
      </c>
      <c r="F750">
        <f>_xlfn.XLOOKUP(Table1[[#This Row],[Location]],'Location analysis'!A:A,'Location analysis'!C:C)</f>
        <v>-74.125200000000007</v>
      </c>
      <c r="G750" t="s">
        <v>182</v>
      </c>
      <c r="H750" t="s">
        <v>34</v>
      </c>
      <c r="I750">
        <v>14702327014</v>
      </c>
      <c r="J750" t="s">
        <v>323</v>
      </c>
      <c r="K750" t="s">
        <v>51</v>
      </c>
      <c r="L750">
        <v>141</v>
      </c>
      <c r="M750">
        <v>1</v>
      </c>
      <c r="N750">
        <v>1</v>
      </c>
      <c r="O750">
        <v>141</v>
      </c>
      <c r="P750">
        <v>1</v>
      </c>
      <c r="Q750">
        <v>1</v>
      </c>
      <c r="R750">
        <v>1</v>
      </c>
      <c r="S750">
        <v>1</v>
      </c>
      <c r="T750" s="1">
        <v>44607</v>
      </c>
      <c r="U750" t="str">
        <f t="shared" si="55"/>
        <v>Coca Cola - Zero Sugar</v>
      </c>
      <c r="V750" t="str">
        <f t="shared" si="56"/>
        <v>Carbonated</v>
      </c>
      <c r="W750" t="s">
        <v>34</v>
      </c>
      <c r="X750" t="b">
        <f t="shared" si="58"/>
        <v>1</v>
      </c>
      <c r="Y750">
        <f t="shared" si="57"/>
        <v>1</v>
      </c>
      <c r="Z750" s="2">
        <f t="shared" si="59"/>
        <v>0.66666666666666663</v>
      </c>
      <c r="AA750" t="s">
        <v>183</v>
      </c>
      <c r="AB750" t="s">
        <v>184</v>
      </c>
      <c r="AD750" t="s">
        <v>91</v>
      </c>
      <c r="AE750" t="s">
        <v>324</v>
      </c>
      <c r="AF750">
        <v>2022</v>
      </c>
    </row>
    <row r="751" spans="1:32" x14ac:dyDescent="0.25">
      <c r="A751" t="s">
        <v>29</v>
      </c>
      <c r="B751" t="s">
        <v>46</v>
      </c>
      <c r="C751" t="s">
        <v>31</v>
      </c>
      <c r="D751" t="s">
        <v>47</v>
      </c>
      <c r="E751">
        <f>_xlfn.XLOOKUP(Table1[[#This Row],[Location]],'Location analysis'!A:A,'Location analysis'!B:B)</f>
        <v>40.423690999999998</v>
      </c>
      <c r="F751">
        <f>_xlfn.XLOOKUP(Table1[[#This Row],[Location]],'Location analysis'!A:A,'Location analysis'!C:C)</f>
        <v>-74.380831999999998</v>
      </c>
      <c r="G751" t="s">
        <v>156</v>
      </c>
      <c r="H751" t="s">
        <v>43</v>
      </c>
      <c r="I751">
        <v>14702576434</v>
      </c>
      <c r="J751" t="s">
        <v>323</v>
      </c>
      <c r="K751" t="s">
        <v>36</v>
      </c>
      <c r="L751">
        <v>111</v>
      </c>
      <c r="M751">
        <v>1.5</v>
      </c>
      <c r="N751">
        <v>1</v>
      </c>
      <c r="O751">
        <v>111</v>
      </c>
      <c r="P751">
        <v>1.5</v>
      </c>
      <c r="Q751">
        <v>1</v>
      </c>
      <c r="R751">
        <v>1.5</v>
      </c>
      <c r="S751">
        <v>1.5</v>
      </c>
      <c r="T751" s="1">
        <v>44607</v>
      </c>
      <c r="U751" t="str">
        <f t="shared" si="55"/>
        <v>Good Health Veggie Stix - Sea Salt</v>
      </c>
      <c r="V751" t="str">
        <f t="shared" si="56"/>
        <v>Food</v>
      </c>
      <c r="W751" t="s">
        <v>43</v>
      </c>
      <c r="X751" t="b">
        <f t="shared" si="58"/>
        <v>1</v>
      </c>
      <c r="Y751">
        <f t="shared" si="57"/>
        <v>1.5</v>
      </c>
      <c r="Z751" s="2">
        <f t="shared" si="59"/>
        <v>1</v>
      </c>
      <c r="AA751" t="s">
        <v>117</v>
      </c>
      <c r="AB751" t="s">
        <v>157</v>
      </c>
      <c r="AD751" t="s">
        <v>91</v>
      </c>
      <c r="AE751" t="s">
        <v>324</v>
      </c>
      <c r="AF751">
        <v>2022</v>
      </c>
    </row>
    <row r="752" spans="1:32" x14ac:dyDescent="0.25">
      <c r="A752" t="s">
        <v>29</v>
      </c>
      <c r="B752" t="s">
        <v>46</v>
      </c>
      <c r="C752" t="s">
        <v>31</v>
      </c>
      <c r="D752" t="s">
        <v>47</v>
      </c>
      <c r="E752">
        <f>_xlfn.XLOOKUP(Table1[[#This Row],[Location]],'Location analysis'!A:A,'Location analysis'!B:B)</f>
        <v>40.423690999999998</v>
      </c>
      <c r="F752">
        <f>_xlfn.XLOOKUP(Table1[[#This Row],[Location]],'Location analysis'!A:A,'Location analysis'!C:C)</f>
        <v>-74.380831999999998</v>
      </c>
      <c r="G752" t="s">
        <v>156</v>
      </c>
      <c r="H752" t="s">
        <v>43</v>
      </c>
      <c r="I752">
        <v>14702605666</v>
      </c>
      <c r="J752" t="s">
        <v>323</v>
      </c>
      <c r="K752" t="s">
        <v>36</v>
      </c>
      <c r="L752">
        <v>111</v>
      </c>
      <c r="M752">
        <v>1.5</v>
      </c>
      <c r="N752">
        <v>1</v>
      </c>
      <c r="O752">
        <v>111</v>
      </c>
      <c r="P752">
        <v>1.5</v>
      </c>
      <c r="Q752">
        <v>1</v>
      </c>
      <c r="R752">
        <v>1.5</v>
      </c>
      <c r="S752">
        <v>1.5</v>
      </c>
      <c r="T752" s="1">
        <v>44607</v>
      </c>
      <c r="U752" t="str">
        <f t="shared" si="55"/>
        <v>Good Health Veggie Stix - Sea Salt</v>
      </c>
      <c r="V752" t="str">
        <f t="shared" si="56"/>
        <v>Food</v>
      </c>
      <c r="W752" t="s">
        <v>43</v>
      </c>
      <c r="X752" t="b">
        <f t="shared" si="58"/>
        <v>1</v>
      </c>
      <c r="Y752">
        <f t="shared" si="57"/>
        <v>1.5</v>
      </c>
      <c r="Z752" s="2">
        <f t="shared" si="59"/>
        <v>1</v>
      </c>
      <c r="AA752" t="s">
        <v>117</v>
      </c>
      <c r="AB752" t="s">
        <v>157</v>
      </c>
      <c r="AD752" t="s">
        <v>91</v>
      </c>
      <c r="AE752" t="s">
        <v>324</v>
      </c>
      <c r="AF752">
        <v>2022</v>
      </c>
    </row>
    <row r="753" spans="1:32" x14ac:dyDescent="0.25">
      <c r="A753" t="s">
        <v>29</v>
      </c>
      <c r="B753" t="s">
        <v>30</v>
      </c>
      <c r="C753" t="s">
        <v>31</v>
      </c>
      <c r="D753" t="s">
        <v>32</v>
      </c>
      <c r="E753">
        <f>_xlfn.XLOOKUP(Table1[[#This Row],[Location]],'Location analysis'!A:A,'Location analysis'!B:B)</f>
        <v>40.423690999999998</v>
      </c>
      <c r="F753">
        <f>_xlfn.XLOOKUP(Table1[[#This Row],[Location]],'Location analysis'!A:A,'Location analysis'!C:C)</f>
        <v>-74.380831999999998</v>
      </c>
      <c r="G753" t="s">
        <v>127</v>
      </c>
      <c r="H753" t="s">
        <v>43</v>
      </c>
      <c r="I753">
        <v>14702654114</v>
      </c>
      <c r="J753" t="s">
        <v>323</v>
      </c>
      <c r="K753" t="s">
        <v>36</v>
      </c>
      <c r="L753">
        <v>134</v>
      </c>
      <c r="M753">
        <v>2</v>
      </c>
      <c r="N753">
        <v>1</v>
      </c>
      <c r="O753">
        <v>134</v>
      </c>
      <c r="P753">
        <v>2</v>
      </c>
      <c r="Q753">
        <v>1</v>
      </c>
      <c r="R753">
        <v>2</v>
      </c>
      <c r="S753">
        <v>2</v>
      </c>
      <c r="T753" s="1">
        <v>44607</v>
      </c>
      <c r="U753" t="str">
        <f t="shared" si="55"/>
        <v>Newtons Fig Bar</v>
      </c>
      <c r="V753" t="str">
        <f t="shared" si="56"/>
        <v>Food</v>
      </c>
      <c r="W753" t="s">
        <v>43</v>
      </c>
      <c r="X753" t="b">
        <f t="shared" si="58"/>
        <v>1</v>
      </c>
      <c r="Y753">
        <f t="shared" si="57"/>
        <v>2</v>
      </c>
      <c r="Z753" s="2">
        <f t="shared" si="59"/>
        <v>1.3333333333333333</v>
      </c>
      <c r="AA753" t="s">
        <v>127</v>
      </c>
      <c r="AD753" t="s">
        <v>91</v>
      </c>
      <c r="AE753" t="s">
        <v>324</v>
      </c>
      <c r="AF753">
        <v>2022</v>
      </c>
    </row>
    <row r="754" spans="1:32" x14ac:dyDescent="0.25">
      <c r="A754" t="s">
        <v>29</v>
      </c>
      <c r="B754" t="s">
        <v>30</v>
      </c>
      <c r="C754" t="s">
        <v>31</v>
      </c>
      <c r="D754" t="s">
        <v>32</v>
      </c>
      <c r="E754">
        <f>_xlfn.XLOOKUP(Table1[[#This Row],[Location]],'Location analysis'!A:A,'Location analysis'!B:B)</f>
        <v>40.423690999999998</v>
      </c>
      <c r="F754">
        <f>_xlfn.XLOOKUP(Table1[[#This Row],[Location]],'Location analysis'!A:A,'Location analysis'!C:C)</f>
        <v>-74.380831999999998</v>
      </c>
      <c r="G754" t="s">
        <v>128</v>
      </c>
      <c r="H754" t="s">
        <v>43</v>
      </c>
      <c r="I754">
        <v>14702779691</v>
      </c>
      <c r="J754" t="s">
        <v>323</v>
      </c>
      <c r="K754" t="s">
        <v>36</v>
      </c>
      <c r="L754">
        <v>124</v>
      </c>
      <c r="M754">
        <v>1.5</v>
      </c>
      <c r="N754">
        <v>1</v>
      </c>
      <c r="O754">
        <v>124</v>
      </c>
      <c r="P754">
        <v>1.5</v>
      </c>
      <c r="Q754">
        <v>1</v>
      </c>
      <c r="R754">
        <v>1.5</v>
      </c>
      <c r="S754">
        <v>1.5</v>
      </c>
      <c r="T754" s="1">
        <v>44607</v>
      </c>
      <c r="U754" t="str">
        <f t="shared" si="55"/>
        <v>SunChips Multigrain - Salsa</v>
      </c>
      <c r="V754" t="str">
        <f t="shared" si="56"/>
        <v>Food</v>
      </c>
      <c r="W754" t="s">
        <v>43</v>
      </c>
      <c r="X754" t="b">
        <f t="shared" si="58"/>
        <v>1</v>
      </c>
      <c r="Y754">
        <f t="shared" si="57"/>
        <v>1.5</v>
      </c>
      <c r="Z754" s="2">
        <f t="shared" si="59"/>
        <v>1</v>
      </c>
      <c r="AA754" t="s">
        <v>129</v>
      </c>
      <c r="AB754" t="s">
        <v>130</v>
      </c>
      <c r="AD754" t="s">
        <v>91</v>
      </c>
      <c r="AE754" t="s">
        <v>324</v>
      </c>
      <c r="AF754">
        <v>2022</v>
      </c>
    </row>
    <row r="755" spans="1:32" x14ac:dyDescent="0.25">
      <c r="A755" t="s">
        <v>29</v>
      </c>
      <c r="B755" t="s">
        <v>67</v>
      </c>
      <c r="C755" t="s">
        <v>68</v>
      </c>
      <c r="D755" t="s">
        <v>69</v>
      </c>
      <c r="E755">
        <f>_xlfn.XLOOKUP(Table1[[#This Row],[Location]],'Location analysis'!A:A,'Location analysis'!B:B)</f>
        <v>40.435699999999997</v>
      </c>
      <c r="F755">
        <f>_xlfn.XLOOKUP(Table1[[#This Row],[Location]],'Location analysis'!A:A,'Location analysis'!C:C)</f>
        <v>-74.125200000000007</v>
      </c>
      <c r="G755" t="s">
        <v>182</v>
      </c>
      <c r="H755" t="s">
        <v>34</v>
      </c>
      <c r="I755">
        <v>14702949270</v>
      </c>
      <c r="J755" t="s">
        <v>323</v>
      </c>
      <c r="K755" t="s">
        <v>51</v>
      </c>
      <c r="L755">
        <v>142</v>
      </c>
      <c r="M755">
        <v>1</v>
      </c>
      <c r="N755">
        <v>1</v>
      </c>
      <c r="O755">
        <v>142</v>
      </c>
      <c r="P755">
        <v>1</v>
      </c>
      <c r="Q755">
        <v>1</v>
      </c>
      <c r="R755">
        <v>1</v>
      </c>
      <c r="S755">
        <v>1</v>
      </c>
      <c r="T755" s="1">
        <v>44607</v>
      </c>
      <c r="U755" t="str">
        <f t="shared" si="55"/>
        <v>Coca Cola - Zero Sugar</v>
      </c>
      <c r="V755" t="str">
        <f t="shared" si="56"/>
        <v>Carbonated</v>
      </c>
      <c r="W755" t="s">
        <v>34</v>
      </c>
      <c r="X755" t="b">
        <f t="shared" si="58"/>
        <v>1</v>
      </c>
      <c r="Y755">
        <f t="shared" si="57"/>
        <v>1</v>
      </c>
      <c r="Z755" s="2">
        <f t="shared" si="59"/>
        <v>0.66666666666666663</v>
      </c>
      <c r="AA755" t="s">
        <v>183</v>
      </c>
      <c r="AB755" t="s">
        <v>184</v>
      </c>
      <c r="AD755" t="s">
        <v>91</v>
      </c>
      <c r="AE755" t="s">
        <v>324</v>
      </c>
      <c r="AF755">
        <v>2022</v>
      </c>
    </row>
    <row r="756" spans="1:32" x14ac:dyDescent="0.25">
      <c r="A756" t="s">
        <v>29</v>
      </c>
      <c r="B756" t="s">
        <v>46</v>
      </c>
      <c r="C756" t="s">
        <v>31</v>
      </c>
      <c r="D756" t="s">
        <v>47</v>
      </c>
      <c r="E756">
        <f>_xlfn.XLOOKUP(Table1[[#This Row],[Location]],'Location analysis'!A:A,'Location analysis'!B:B)</f>
        <v>40.423690999999998</v>
      </c>
      <c r="F756">
        <f>_xlfn.XLOOKUP(Table1[[#This Row],[Location]],'Location analysis'!A:A,'Location analysis'!C:C)</f>
        <v>-74.380831999999998</v>
      </c>
      <c r="G756" t="s">
        <v>137</v>
      </c>
      <c r="H756" t="s">
        <v>97</v>
      </c>
      <c r="I756">
        <v>14703098877</v>
      </c>
      <c r="J756" t="s">
        <v>323</v>
      </c>
      <c r="K756" t="s">
        <v>36</v>
      </c>
      <c r="L756">
        <v>144</v>
      </c>
      <c r="M756">
        <v>1.5</v>
      </c>
      <c r="N756">
        <v>2</v>
      </c>
      <c r="O756">
        <v>144</v>
      </c>
      <c r="P756">
        <v>1.5</v>
      </c>
      <c r="Q756">
        <v>2</v>
      </c>
      <c r="R756">
        <v>3</v>
      </c>
      <c r="S756">
        <v>3</v>
      </c>
      <c r="T756" s="1">
        <v>44607</v>
      </c>
      <c r="U756" t="str">
        <f t="shared" si="55"/>
        <v>Poland Springs Water</v>
      </c>
      <c r="V756" t="str">
        <f t="shared" si="56"/>
        <v>Water</v>
      </c>
      <c r="W756" t="s">
        <v>97</v>
      </c>
      <c r="X756" t="b">
        <f t="shared" si="58"/>
        <v>1</v>
      </c>
      <c r="Y756">
        <f t="shared" si="57"/>
        <v>1.5</v>
      </c>
      <c r="Z756" s="2">
        <f t="shared" si="59"/>
        <v>1</v>
      </c>
      <c r="AA756" t="s">
        <v>137</v>
      </c>
      <c r="AD756" t="s">
        <v>91</v>
      </c>
      <c r="AE756" t="s">
        <v>324</v>
      </c>
      <c r="AF756">
        <v>2022</v>
      </c>
    </row>
    <row r="757" spans="1:32" x14ac:dyDescent="0.25">
      <c r="A757" t="s">
        <v>29</v>
      </c>
      <c r="B757" t="s">
        <v>67</v>
      </c>
      <c r="C757" t="s">
        <v>68</v>
      </c>
      <c r="D757" t="s">
        <v>69</v>
      </c>
      <c r="E757">
        <f>_xlfn.XLOOKUP(Table1[[#This Row],[Location]],'Location analysis'!A:A,'Location analysis'!B:B)</f>
        <v>40.435699999999997</v>
      </c>
      <c r="F757">
        <f>_xlfn.XLOOKUP(Table1[[#This Row],[Location]],'Location analysis'!A:A,'Location analysis'!C:C)</f>
        <v>-74.125200000000007</v>
      </c>
      <c r="G757" t="s">
        <v>70</v>
      </c>
      <c r="H757" t="s">
        <v>34</v>
      </c>
      <c r="I757">
        <v>14703337458</v>
      </c>
      <c r="J757" t="s">
        <v>323</v>
      </c>
      <c r="K757" t="s">
        <v>51</v>
      </c>
      <c r="L757">
        <v>146</v>
      </c>
      <c r="M757">
        <v>3</v>
      </c>
      <c r="N757">
        <v>1</v>
      </c>
      <c r="O757">
        <v>146</v>
      </c>
      <c r="P757">
        <v>3</v>
      </c>
      <c r="Q757">
        <v>1</v>
      </c>
      <c r="R757">
        <v>3</v>
      </c>
      <c r="S757">
        <v>3</v>
      </c>
      <c r="T757" s="1">
        <v>44607</v>
      </c>
      <c r="U757" t="str">
        <f t="shared" si="55"/>
        <v>Monster Energy Original</v>
      </c>
      <c r="V757" t="str">
        <f t="shared" si="56"/>
        <v>Carbonated</v>
      </c>
      <c r="W757" t="s">
        <v>34</v>
      </c>
      <c r="X757" t="b">
        <f t="shared" si="58"/>
        <v>1</v>
      </c>
      <c r="Y757">
        <f t="shared" si="57"/>
        <v>3</v>
      </c>
      <c r="Z757" s="2">
        <f t="shared" si="59"/>
        <v>2</v>
      </c>
      <c r="AA757" t="s">
        <v>70</v>
      </c>
      <c r="AD757" t="s">
        <v>91</v>
      </c>
      <c r="AE757" t="s">
        <v>324</v>
      </c>
      <c r="AF757">
        <v>2022</v>
      </c>
    </row>
    <row r="758" spans="1:32" x14ac:dyDescent="0.25">
      <c r="A758" t="s">
        <v>29</v>
      </c>
      <c r="B758" t="s">
        <v>67</v>
      </c>
      <c r="C758" t="s">
        <v>68</v>
      </c>
      <c r="D758" t="s">
        <v>69</v>
      </c>
      <c r="E758">
        <f>_xlfn.XLOOKUP(Table1[[#This Row],[Location]],'Location analysis'!A:A,'Location analysis'!B:B)</f>
        <v>40.435699999999997</v>
      </c>
      <c r="F758">
        <f>_xlfn.XLOOKUP(Table1[[#This Row],[Location]],'Location analysis'!A:A,'Location analysis'!C:C)</f>
        <v>-74.125200000000007</v>
      </c>
      <c r="G758" t="s">
        <v>100</v>
      </c>
      <c r="H758" t="s">
        <v>43</v>
      </c>
      <c r="I758">
        <v>14703389935</v>
      </c>
      <c r="J758" t="s">
        <v>323</v>
      </c>
      <c r="K758" t="s">
        <v>36</v>
      </c>
      <c r="L758">
        <v>122</v>
      </c>
      <c r="M758">
        <v>1.5</v>
      </c>
      <c r="N758">
        <v>1</v>
      </c>
      <c r="O758">
        <v>122</v>
      </c>
      <c r="P758">
        <v>1.5</v>
      </c>
      <c r="Q758">
        <v>1</v>
      </c>
      <c r="R758">
        <v>1.5</v>
      </c>
      <c r="S758">
        <v>1.5</v>
      </c>
      <c r="T758" s="1">
        <v>44607</v>
      </c>
      <c r="U758" t="str">
        <f t="shared" si="55"/>
        <v>Cheetos - Fleming Hot Crunchy</v>
      </c>
      <c r="V758" t="str">
        <f t="shared" si="56"/>
        <v>Food</v>
      </c>
      <c r="W758" t="s">
        <v>43</v>
      </c>
      <c r="X758" t="b">
        <f t="shared" si="58"/>
        <v>1</v>
      </c>
      <c r="Y758">
        <f t="shared" si="57"/>
        <v>1.5</v>
      </c>
      <c r="Z758" s="2">
        <f t="shared" si="59"/>
        <v>1</v>
      </c>
      <c r="AA758" t="s">
        <v>101</v>
      </c>
      <c r="AB758" t="s">
        <v>102</v>
      </c>
      <c r="AD758" t="s">
        <v>91</v>
      </c>
      <c r="AE758" t="s">
        <v>324</v>
      </c>
      <c r="AF758">
        <v>2022</v>
      </c>
    </row>
    <row r="759" spans="1:32" x14ac:dyDescent="0.25">
      <c r="A759" t="s">
        <v>29</v>
      </c>
      <c r="B759" t="s">
        <v>67</v>
      </c>
      <c r="C759" t="s">
        <v>68</v>
      </c>
      <c r="D759" t="s">
        <v>69</v>
      </c>
      <c r="E759">
        <f>_xlfn.XLOOKUP(Table1[[#This Row],[Location]],'Location analysis'!A:A,'Location analysis'!B:B)</f>
        <v>40.435699999999997</v>
      </c>
      <c r="F759">
        <f>_xlfn.XLOOKUP(Table1[[#This Row],[Location]],'Location analysis'!A:A,'Location analysis'!C:C)</f>
        <v>-74.125200000000007</v>
      </c>
      <c r="G759" t="s">
        <v>185</v>
      </c>
      <c r="H759" t="s">
        <v>34</v>
      </c>
      <c r="I759">
        <v>14703415205</v>
      </c>
      <c r="J759" t="s">
        <v>323</v>
      </c>
      <c r="K759" t="s">
        <v>51</v>
      </c>
      <c r="L759">
        <v>148</v>
      </c>
      <c r="M759">
        <v>3</v>
      </c>
      <c r="N759">
        <v>1</v>
      </c>
      <c r="O759">
        <v>148</v>
      </c>
      <c r="P759">
        <v>3</v>
      </c>
      <c r="Q759">
        <v>1</v>
      </c>
      <c r="R759">
        <v>3</v>
      </c>
      <c r="S759">
        <v>3</v>
      </c>
      <c r="T759" s="1">
        <v>44607</v>
      </c>
      <c r="U759" t="str">
        <f t="shared" si="55"/>
        <v>Red Bull - Original</v>
      </c>
      <c r="V759" t="str">
        <f t="shared" si="56"/>
        <v>Carbonated</v>
      </c>
      <c r="W759" t="s">
        <v>34</v>
      </c>
      <c r="X759" t="b">
        <f t="shared" si="58"/>
        <v>1</v>
      </c>
      <c r="Y759">
        <f t="shared" si="57"/>
        <v>3</v>
      </c>
      <c r="Z759" s="2">
        <f t="shared" si="59"/>
        <v>2</v>
      </c>
      <c r="AA759" t="s">
        <v>37</v>
      </c>
      <c r="AB759" t="s">
        <v>150</v>
      </c>
      <c r="AD759" t="s">
        <v>91</v>
      </c>
      <c r="AE759" t="s">
        <v>324</v>
      </c>
      <c r="AF759">
        <v>2022</v>
      </c>
    </row>
    <row r="760" spans="1:32" x14ac:dyDescent="0.25">
      <c r="A760" t="s">
        <v>29</v>
      </c>
      <c r="B760" t="s">
        <v>67</v>
      </c>
      <c r="C760" t="s">
        <v>68</v>
      </c>
      <c r="D760" t="s">
        <v>69</v>
      </c>
      <c r="E760">
        <f>_xlfn.XLOOKUP(Table1[[#This Row],[Location]],'Location analysis'!A:A,'Location analysis'!B:B)</f>
        <v>40.435699999999997</v>
      </c>
      <c r="F760">
        <f>_xlfn.XLOOKUP(Table1[[#This Row],[Location]],'Location analysis'!A:A,'Location analysis'!C:C)</f>
        <v>-74.125200000000007</v>
      </c>
      <c r="G760" t="s">
        <v>81</v>
      </c>
      <c r="H760" t="s">
        <v>43</v>
      </c>
      <c r="I760">
        <v>14703415729</v>
      </c>
      <c r="J760" t="s">
        <v>323</v>
      </c>
      <c r="K760" t="s">
        <v>51</v>
      </c>
      <c r="L760">
        <v>134</v>
      </c>
      <c r="M760">
        <v>2</v>
      </c>
      <c r="N760">
        <v>1</v>
      </c>
      <c r="O760">
        <v>134</v>
      </c>
      <c r="P760">
        <v>2</v>
      </c>
      <c r="Q760">
        <v>1</v>
      </c>
      <c r="R760">
        <v>2</v>
      </c>
      <c r="S760">
        <v>2</v>
      </c>
      <c r="T760" s="1">
        <v>44607</v>
      </c>
      <c r="U760" t="str">
        <f t="shared" si="55"/>
        <v>KitKat - Crisp Wafers</v>
      </c>
      <c r="V760" t="str">
        <f t="shared" si="56"/>
        <v>Food</v>
      </c>
      <c r="W760" t="s">
        <v>43</v>
      </c>
      <c r="X760" t="b">
        <f t="shared" si="58"/>
        <v>1</v>
      </c>
      <c r="Y760">
        <f t="shared" si="57"/>
        <v>2</v>
      </c>
      <c r="Z760" s="2">
        <f t="shared" si="59"/>
        <v>1.3333333333333333</v>
      </c>
      <c r="AA760" t="s">
        <v>82</v>
      </c>
      <c r="AB760" t="s">
        <v>83</v>
      </c>
      <c r="AD760" t="s">
        <v>91</v>
      </c>
      <c r="AE760" t="s">
        <v>324</v>
      </c>
      <c r="AF760">
        <v>2022</v>
      </c>
    </row>
    <row r="761" spans="1:32" x14ac:dyDescent="0.25">
      <c r="A761" t="s">
        <v>29</v>
      </c>
      <c r="B761" t="s">
        <v>67</v>
      </c>
      <c r="C761" t="s">
        <v>68</v>
      </c>
      <c r="D761" t="s">
        <v>69</v>
      </c>
      <c r="E761">
        <f>_xlfn.XLOOKUP(Table1[[#This Row],[Location]],'Location analysis'!A:A,'Location analysis'!B:B)</f>
        <v>40.435699999999997</v>
      </c>
      <c r="F761">
        <f>_xlfn.XLOOKUP(Table1[[#This Row],[Location]],'Location analysis'!A:A,'Location analysis'!C:C)</f>
        <v>-74.125200000000007</v>
      </c>
      <c r="G761" t="s">
        <v>156</v>
      </c>
      <c r="H761" t="s">
        <v>43</v>
      </c>
      <c r="I761">
        <v>14703492259</v>
      </c>
      <c r="J761" t="s">
        <v>323</v>
      </c>
      <c r="K761" t="s">
        <v>51</v>
      </c>
      <c r="L761">
        <v>112</v>
      </c>
      <c r="M761">
        <v>1.5</v>
      </c>
      <c r="N761">
        <v>1</v>
      </c>
      <c r="O761">
        <v>112</v>
      </c>
      <c r="P761">
        <v>1.5</v>
      </c>
      <c r="Q761">
        <v>1</v>
      </c>
      <c r="R761">
        <v>1.5</v>
      </c>
      <c r="S761">
        <v>1.5</v>
      </c>
      <c r="T761" s="1">
        <v>44607</v>
      </c>
      <c r="U761" t="str">
        <f t="shared" si="55"/>
        <v>Good Health Veggie Stix - Sea Salt</v>
      </c>
      <c r="V761" t="str">
        <f t="shared" si="56"/>
        <v>Food</v>
      </c>
      <c r="W761" t="s">
        <v>43</v>
      </c>
      <c r="X761" t="b">
        <f t="shared" si="58"/>
        <v>1</v>
      </c>
      <c r="Y761">
        <f t="shared" si="57"/>
        <v>1.5</v>
      </c>
      <c r="Z761" s="2">
        <f t="shared" si="59"/>
        <v>1</v>
      </c>
      <c r="AA761" t="s">
        <v>117</v>
      </c>
      <c r="AB761" t="s">
        <v>157</v>
      </c>
      <c r="AD761" t="s">
        <v>91</v>
      </c>
      <c r="AE761" t="s">
        <v>324</v>
      </c>
      <c r="AF761">
        <v>2022</v>
      </c>
    </row>
    <row r="762" spans="1:32" x14ac:dyDescent="0.25">
      <c r="A762" t="s">
        <v>29</v>
      </c>
      <c r="B762" t="s">
        <v>67</v>
      </c>
      <c r="C762" t="s">
        <v>68</v>
      </c>
      <c r="D762" t="s">
        <v>69</v>
      </c>
      <c r="E762">
        <f>_xlfn.XLOOKUP(Table1[[#This Row],[Location]],'Location analysis'!A:A,'Location analysis'!B:B)</f>
        <v>40.435699999999997</v>
      </c>
      <c r="F762">
        <f>_xlfn.XLOOKUP(Table1[[#This Row],[Location]],'Location analysis'!A:A,'Location analysis'!C:C)</f>
        <v>-74.125200000000007</v>
      </c>
      <c r="G762" t="s">
        <v>182</v>
      </c>
      <c r="H762" t="s">
        <v>34</v>
      </c>
      <c r="I762">
        <v>14703501508</v>
      </c>
      <c r="J762" t="s">
        <v>323</v>
      </c>
      <c r="K762" t="s">
        <v>51</v>
      </c>
      <c r="L762">
        <v>142</v>
      </c>
      <c r="M762">
        <v>1</v>
      </c>
      <c r="N762">
        <v>1</v>
      </c>
      <c r="O762">
        <v>142</v>
      </c>
      <c r="P762">
        <v>1</v>
      </c>
      <c r="Q762">
        <v>1</v>
      </c>
      <c r="R762">
        <v>1</v>
      </c>
      <c r="S762">
        <v>1</v>
      </c>
      <c r="T762" s="1">
        <v>44607</v>
      </c>
      <c r="U762" t="str">
        <f t="shared" si="55"/>
        <v>Coca Cola - Zero Sugar</v>
      </c>
      <c r="V762" t="str">
        <f t="shared" si="56"/>
        <v>Carbonated</v>
      </c>
      <c r="W762" t="s">
        <v>34</v>
      </c>
      <c r="X762" t="b">
        <f t="shared" si="58"/>
        <v>1</v>
      </c>
      <c r="Y762">
        <f t="shared" si="57"/>
        <v>1</v>
      </c>
      <c r="Z762" s="2">
        <f t="shared" si="59"/>
        <v>0.66666666666666663</v>
      </c>
      <c r="AA762" t="s">
        <v>183</v>
      </c>
      <c r="AB762" t="s">
        <v>184</v>
      </c>
      <c r="AD762" t="s">
        <v>91</v>
      </c>
      <c r="AE762" t="s">
        <v>324</v>
      </c>
      <c r="AF762">
        <v>2022</v>
      </c>
    </row>
    <row r="763" spans="1:32" x14ac:dyDescent="0.25">
      <c r="A763" t="s">
        <v>29</v>
      </c>
      <c r="B763" t="s">
        <v>62</v>
      </c>
      <c r="C763" t="s">
        <v>63</v>
      </c>
      <c r="D763" t="s">
        <v>64</v>
      </c>
      <c r="E763">
        <f>_xlfn.XLOOKUP(Table1[[#This Row],[Location]],'Location analysis'!A:A,'Location analysis'!B:B)</f>
        <v>40.091900000000003</v>
      </c>
      <c r="F763">
        <f>_xlfn.XLOOKUP(Table1[[#This Row],[Location]],'Location analysis'!A:A,'Location analysis'!C:C)</f>
        <v>-74.358699999999999</v>
      </c>
      <c r="G763" t="s">
        <v>156</v>
      </c>
      <c r="H763" t="s">
        <v>43</v>
      </c>
      <c r="I763">
        <v>14704127775</v>
      </c>
      <c r="J763" t="s">
        <v>325</v>
      </c>
      <c r="K763" t="s">
        <v>51</v>
      </c>
      <c r="L763">
        <v>113</v>
      </c>
      <c r="M763">
        <v>1.5</v>
      </c>
      <c r="N763">
        <v>1</v>
      </c>
      <c r="O763">
        <v>113</v>
      </c>
      <c r="P763">
        <v>1.5</v>
      </c>
      <c r="Q763">
        <v>1</v>
      </c>
      <c r="R763">
        <v>1.5</v>
      </c>
      <c r="S763">
        <v>1.5</v>
      </c>
      <c r="T763" s="1">
        <v>44608</v>
      </c>
      <c r="U763" t="str">
        <f t="shared" si="55"/>
        <v>Good Health Veggie Stix - Sea Salt</v>
      </c>
      <c r="V763" t="str">
        <f t="shared" si="56"/>
        <v>Food</v>
      </c>
      <c r="W763" t="s">
        <v>43</v>
      </c>
      <c r="X763" t="b">
        <f t="shared" si="58"/>
        <v>1</v>
      </c>
      <c r="Y763">
        <f t="shared" si="57"/>
        <v>1.5</v>
      </c>
      <c r="Z763" s="2">
        <f t="shared" si="59"/>
        <v>1</v>
      </c>
      <c r="AA763" t="s">
        <v>117</v>
      </c>
      <c r="AB763" t="s">
        <v>157</v>
      </c>
      <c r="AD763" t="s">
        <v>109</v>
      </c>
      <c r="AE763" t="s">
        <v>326</v>
      </c>
      <c r="AF763">
        <v>2022</v>
      </c>
    </row>
    <row r="764" spans="1:32" x14ac:dyDescent="0.25">
      <c r="A764" t="s">
        <v>29</v>
      </c>
      <c r="B764" t="s">
        <v>62</v>
      </c>
      <c r="C764" t="s">
        <v>63</v>
      </c>
      <c r="D764" t="s">
        <v>64</v>
      </c>
      <c r="E764">
        <f>_xlfn.XLOOKUP(Table1[[#This Row],[Location]],'Location analysis'!A:A,'Location analysis'!B:B)</f>
        <v>40.091900000000003</v>
      </c>
      <c r="F764">
        <f>_xlfn.XLOOKUP(Table1[[#This Row],[Location]],'Location analysis'!A:A,'Location analysis'!C:C)</f>
        <v>-74.358699999999999</v>
      </c>
      <c r="G764" t="s">
        <v>84</v>
      </c>
      <c r="H764" t="s">
        <v>43</v>
      </c>
      <c r="I764">
        <v>14705096791</v>
      </c>
      <c r="J764" t="s">
        <v>325</v>
      </c>
      <c r="K764" t="s">
        <v>51</v>
      </c>
      <c r="L764">
        <v>138</v>
      </c>
      <c r="M764">
        <v>2</v>
      </c>
      <c r="N764">
        <v>1</v>
      </c>
      <c r="O764">
        <v>138</v>
      </c>
      <c r="P764">
        <v>2</v>
      </c>
      <c r="Q764">
        <v>1</v>
      </c>
      <c r="R764">
        <v>2</v>
      </c>
      <c r="S764">
        <v>2</v>
      </c>
      <c r="T764" s="1">
        <v>44608</v>
      </c>
      <c r="U764" t="str">
        <f t="shared" si="55"/>
        <v>Wonderful Pistachios - Variety</v>
      </c>
      <c r="V764" t="str">
        <f t="shared" si="56"/>
        <v>Food</v>
      </c>
      <c r="W764" t="s">
        <v>43</v>
      </c>
      <c r="X764" t="b">
        <f t="shared" si="58"/>
        <v>1</v>
      </c>
      <c r="Y764">
        <f t="shared" si="57"/>
        <v>2</v>
      </c>
      <c r="Z764" s="2">
        <f t="shared" si="59"/>
        <v>1.3333333333333333</v>
      </c>
      <c r="AA764" t="s">
        <v>85</v>
      </c>
      <c r="AB764" t="s">
        <v>86</v>
      </c>
      <c r="AD764" t="s">
        <v>109</v>
      </c>
      <c r="AE764" t="s">
        <v>326</v>
      </c>
      <c r="AF764">
        <v>2022</v>
      </c>
    </row>
    <row r="765" spans="1:32" x14ac:dyDescent="0.25">
      <c r="A765" t="s">
        <v>29</v>
      </c>
      <c r="B765" t="s">
        <v>62</v>
      </c>
      <c r="C765" t="s">
        <v>63</v>
      </c>
      <c r="D765" t="s">
        <v>64</v>
      </c>
      <c r="E765">
        <f>_xlfn.XLOOKUP(Table1[[#This Row],[Location]],'Location analysis'!A:A,'Location analysis'!B:B)</f>
        <v>40.091900000000003</v>
      </c>
      <c r="F765">
        <f>_xlfn.XLOOKUP(Table1[[#This Row],[Location]],'Location analysis'!A:A,'Location analysis'!C:C)</f>
        <v>-74.358699999999999</v>
      </c>
      <c r="G765" t="s">
        <v>84</v>
      </c>
      <c r="H765" t="s">
        <v>43</v>
      </c>
      <c r="I765">
        <v>14705122108</v>
      </c>
      <c r="J765" t="s">
        <v>325</v>
      </c>
      <c r="K765" t="s">
        <v>51</v>
      </c>
      <c r="L765">
        <v>138</v>
      </c>
      <c r="M765">
        <v>2</v>
      </c>
      <c r="N765">
        <v>1</v>
      </c>
      <c r="O765">
        <v>138</v>
      </c>
      <c r="P765">
        <v>2</v>
      </c>
      <c r="Q765">
        <v>1</v>
      </c>
      <c r="R765">
        <v>2</v>
      </c>
      <c r="S765">
        <v>2</v>
      </c>
      <c r="T765" s="1">
        <v>44608</v>
      </c>
      <c r="U765" t="str">
        <f t="shared" si="55"/>
        <v>Wonderful Pistachios - Variety</v>
      </c>
      <c r="V765" t="str">
        <f t="shared" si="56"/>
        <v>Food</v>
      </c>
      <c r="W765" t="s">
        <v>43</v>
      </c>
      <c r="X765" t="b">
        <f t="shared" si="58"/>
        <v>1</v>
      </c>
      <c r="Y765">
        <f t="shared" si="57"/>
        <v>2</v>
      </c>
      <c r="Z765" s="2">
        <f t="shared" si="59"/>
        <v>1.3333333333333333</v>
      </c>
      <c r="AA765" t="s">
        <v>85</v>
      </c>
      <c r="AB765" t="s">
        <v>86</v>
      </c>
      <c r="AD765" t="s">
        <v>109</v>
      </c>
      <c r="AE765" t="s">
        <v>326</v>
      </c>
      <c r="AF765">
        <v>2022</v>
      </c>
    </row>
    <row r="766" spans="1:32" x14ac:dyDescent="0.25">
      <c r="A766" t="s">
        <v>29</v>
      </c>
      <c r="B766" t="s">
        <v>30</v>
      </c>
      <c r="C766" t="s">
        <v>31</v>
      </c>
      <c r="D766" t="s">
        <v>32</v>
      </c>
      <c r="E766">
        <f>_xlfn.XLOOKUP(Table1[[#This Row],[Location]],'Location analysis'!A:A,'Location analysis'!B:B)</f>
        <v>40.423690999999998</v>
      </c>
      <c r="F766">
        <f>_xlfn.XLOOKUP(Table1[[#This Row],[Location]],'Location analysis'!A:A,'Location analysis'!C:C)</f>
        <v>-74.380831999999998</v>
      </c>
      <c r="G766" t="s">
        <v>185</v>
      </c>
      <c r="H766" t="s">
        <v>34</v>
      </c>
      <c r="I766">
        <v>14705562378</v>
      </c>
      <c r="J766" t="s">
        <v>325</v>
      </c>
      <c r="K766" t="s">
        <v>36</v>
      </c>
      <c r="L766">
        <v>148</v>
      </c>
      <c r="M766">
        <v>3.5</v>
      </c>
      <c r="N766">
        <v>1</v>
      </c>
      <c r="O766">
        <v>148</v>
      </c>
      <c r="P766">
        <v>3.5</v>
      </c>
      <c r="Q766">
        <v>1</v>
      </c>
      <c r="R766">
        <v>3.5</v>
      </c>
      <c r="S766">
        <v>3.5</v>
      </c>
      <c r="T766" s="1">
        <v>44608</v>
      </c>
      <c r="U766" t="str">
        <f t="shared" si="55"/>
        <v>Red Bull - Original</v>
      </c>
      <c r="V766" t="str">
        <f t="shared" si="56"/>
        <v>Carbonated</v>
      </c>
      <c r="W766" t="s">
        <v>34</v>
      </c>
      <c r="X766" t="b">
        <f t="shared" si="58"/>
        <v>1</v>
      </c>
      <c r="Y766">
        <f t="shared" si="57"/>
        <v>3.5</v>
      </c>
      <c r="Z766" s="2">
        <f t="shared" si="59"/>
        <v>2.3333333333333335</v>
      </c>
      <c r="AA766" t="s">
        <v>37</v>
      </c>
      <c r="AB766" t="s">
        <v>150</v>
      </c>
      <c r="AD766" t="s">
        <v>109</v>
      </c>
      <c r="AE766" t="s">
        <v>326</v>
      </c>
      <c r="AF766">
        <v>2022</v>
      </c>
    </row>
    <row r="767" spans="1:32" x14ac:dyDescent="0.25">
      <c r="A767" t="s">
        <v>29</v>
      </c>
      <c r="B767" t="s">
        <v>62</v>
      </c>
      <c r="C767" t="s">
        <v>63</v>
      </c>
      <c r="D767" t="s">
        <v>64</v>
      </c>
      <c r="E767">
        <f>_xlfn.XLOOKUP(Table1[[#This Row],[Location]],'Location analysis'!A:A,'Location analysis'!B:B)</f>
        <v>40.091900000000003</v>
      </c>
      <c r="F767">
        <f>_xlfn.XLOOKUP(Table1[[#This Row],[Location]],'Location analysis'!A:A,'Location analysis'!C:C)</f>
        <v>-74.358699999999999</v>
      </c>
      <c r="G767" t="s">
        <v>74</v>
      </c>
      <c r="H767" t="s">
        <v>49</v>
      </c>
      <c r="I767">
        <v>14705578898</v>
      </c>
      <c r="J767" t="s">
        <v>325</v>
      </c>
      <c r="K767" t="s">
        <v>51</v>
      </c>
      <c r="L767">
        <v>145</v>
      </c>
      <c r="M767">
        <v>2.5</v>
      </c>
      <c r="N767">
        <v>1</v>
      </c>
      <c r="O767">
        <v>145</v>
      </c>
      <c r="P767">
        <v>2.5</v>
      </c>
      <c r="Q767">
        <v>1</v>
      </c>
      <c r="R767">
        <v>2.5</v>
      </c>
      <c r="S767">
        <v>2.5</v>
      </c>
      <c r="T767" s="1">
        <v>44608</v>
      </c>
      <c r="U767" t="str">
        <f t="shared" si="55"/>
        <v>Snapple Diet Tea - Lemon</v>
      </c>
      <c r="V767" t="str">
        <f t="shared" si="56"/>
        <v>Non Carbonated</v>
      </c>
      <c r="W767" t="s">
        <v>49</v>
      </c>
      <c r="X767" t="b">
        <f t="shared" si="58"/>
        <v>1</v>
      </c>
      <c r="Y767">
        <f t="shared" si="57"/>
        <v>2.5</v>
      </c>
      <c r="Z767" s="2">
        <f t="shared" si="59"/>
        <v>1.6666666666666667</v>
      </c>
      <c r="AA767" t="s">
        <v>75</v>
      </c>
      <c r="AB767" t="s">
        <v>76</v>
      </c>
      <c r="AD767" t="s">
        <v>109</v>
      </c>
      <c r="AE767" t="s">
        <v>326</v>
      </c>
      <c r="AF767">
        <v>2022</v>
      </c>
    </row>
    <row r="768" spans="1:32" x14ac:dyDescent="0.25">
      <c r="A768" t="s">
        <v>29</v>
      </c>
      <c r="B768" t="s">
        <v>62</v>
      </c>
      <c r="C768" t="s">
        <v>63</v>
      </c>
      <c r="D768" t="s">
        <v>64</v>
      </c>
      <c r="E768">
        <f>_xlfn.XLOOKUP(Table1[[#This Row],[Location]],'Location analysis'!A:A,'Location analysis'!B:B)</f>
        <v>40.091900000000003</v>
      </c>
      <c r="F768">
        <f>_xlfn.XLOOKUP(Table1[[#This Row],[Location]],'Location analysis'!A:A,'Location analysis'!C:C)</f>
        <v>-74.358699999999999</v>
      </c>
      <c r="G768" t="s">
        <v>192</v>
      </c>
      <c r="H768" t="s">
        <v>43</v>
      </c>
      <c r="I768">
        <v>14705835802</v>
      </c>
      <c r="J768" t="s">
        <v>325</v>
      </c>
      <c r="K768" t="s">
        <v>51</v>
      </c>
      <c r="L768">
        <v>121</v>
      </c>
      <c r="M768">
        <v>1.25</v>
      </c>
      <c r="N768">
        <v>1</v>
      </c>
      <c r="O768">
        <v>121</v>
      </c>
      <c r="P768">
        <v>1.25</v>
      </c>
      <c r="Q768">
        <v>1</v>
      </c>
      <c r="R768">
        <v>1.25</v>
      </c>
      <c r="S768">
        <v>1.25</v>
      </c>
      <c r="T768" s="1">
        <v>44608</v>
      </c>
      <c r="U768" t="str">
        <f t="shared" si="55"/>
        <v>CheezIt - Original</v>
      </c>
      <c r="V768" t="str">
        <f t="shared" si="56"/>
        <v>Food</v>
      </c>
      <c r="W768" t="s">
        <v>43</v>
      </c>
      <c r="X768" t="b">
        <f t="shared" si="58"/>
        <v>1</v>
      </c>
      <c r="Y768">
        <f t="shared" si="57"/>
        <v>1.25</v>
      </c>
      <c r="Z768" s="2">
        <f t="shared" si="59"/>
        <v>0.83333333333333337</v>
      </c>
      <c r="AA768" t="s">
        <v>193</v>
      </c>
      <c r="AB768" t="s">
        <v>150</v>
      </c>
      <c r="AD768" t="s">
        <v>109</v>
      </c>
      <c r="AE768" t="s">
        <v>326</v>
      </c>
      <c r="AF768">
        <v>2022</v>
      </c>
    </row>
    <row r="769" spans="1:32" x14ac:dyDescent="0.25">
      <c r="A769" t="s">
        <v>29</v>
      </c>
      <c r="B769" t="s">
        <v>67</v>
      </c>
      <c r="C769" t="s">
        <v>68</v>
      </c>
      <c r="D769" t="s">
        <v>69</v>
      </c>
      <c r="E769">
        <f>_xlfn.XLOOKUP(Table1[[#This Row],[Location]],'Location analysis'!A:A,'Location analysis'!B:B)</f>
        <v>40.435699999999997</v>
      </c>
      <c r="F769">
        <f>_xlfn.XLOOKUP(Table1[[#This Row],[Location]],'Location analysis'!A:A,'Location analysis'!C:C)</f>
        <v>-74.125200000000007</v>
      </c>
      <c r="G769" t="s">
        <v>70</v>
      </c>
      <c r="H769" t="s">
        <v>34</v>
      </c>
      <c r="I769">
        <v>14707725561</v>
      </c>
      <c r="J769" t="s">
        <v>325</v>
      </c>
      <c r="K769" t="s">
        <v>36</v>
      </c>
      <c r="L769">
        <v>146</v>
      </c>
      <c r="M769">
        <v>3</v>
      </c>
      <c r="N769">
        <v>1</v>
      </c>
      <c r="O769">
        <v>146</v>
      </c>
      <c r="P769">
        <v>3</v>
      </c>
      <c r="Q769">
        <v>1</v>
      </c>
      <c r="R769">
        <v>3</v>
      </c>
      <c r="S769">
        <v>3</v>
      </c>
      <c r="T769" s="1">
        <v>44608</v>
      </c>
      <c r="U769" t="str">
        <f t="shared" si="55"/>
        <v>Monster Energy Original</v>
      </c>
      <c r="V769" t="str">
        <f t="shared" si="56"/>
        <v>Carbonated</v>
      </c>
      <c r="W769" t="s">
        <v>34</v>
      </c>
      <c r="X769" t="b">
        <f t="shared" si="58"/>
        <v>1</v>
      </c>
      <c r="Y769">
        <f t="shared" si="57"/>
        <v>3</v>
      </c>
      <c r="Z769" s="2">
        <f t="shared" si="59"/>
        <v>2</v>
      </c>
      <c r="AA769" t="s">
        <v>70</v>
      </c>
      <c r="AD769" t="s">
        <v>109</v>
      </c>
      <c r="AE769" t="s">
        <v>326</v>
      </c>
      <c r="AF769">
        <v>2022</v>
      </c>
    </row>
    <row r="770" spans="1:32" x14ac:dyDescent="0.25">
      <c r="A770" t="s">
        <v>29</v>
      </c>
      <c r="B770" t="s">
        <v>67</v>
      </c>
      <c r="C770" t="s">
        <v>68</v>
      </c>
      <c r="D770" t="s">
        <v>69</v>
      </c>
      <c r="E770">
        <f>_xlfn.XLOOKUP(Table1[[#This Row],[Location]],'Location analysis'!A:A,'Location analysis'!B:B)</f>
        <v>40.435699999999997</v>
      </c>
      <c r="F770">
        <f>_xlfn.XLOOKUP(Table1[[#This Row],[Location]],'Location analysis'!A:A,'Location analysis'!C:C)</f>
        <v>-74.125200000000007</v>
      </c>
      <c r="G770" t="s">
        <v>182</v>
      </c>
      <c r="H770" t="s">
        <v>34</v>
      </c>
      <c r="I770">
        <v>14707799757</v>
      </c>
      <c r="J770" t="s">
        <v>325</v>
      </c>
      <c r="K770" t="s">
        <v>51</v>
      </c>
      <c r="L770">
        <v>142</v>
      </c>
      <c r="M770">
        <v>1</v>
      </c>
      <c r="N770">
        <v>1</v>
      </c>
      <c r="O770">
        <v>142</v>
      </c>
      <c r="P770">
        <v>1</v>
      </c>
      <c r="Q770">
        <v>1</v>
      </c>
      <c r="R770">
        <v>1</v>
      </c>
      <c r="S770">
        <v>1</v>
      </c>
      <c r="T770" s="1">
        <v>44608</v>
      </c>
      <c r="U770" t="str">
        <f t="shared" ref="U770:U833" si="60">IF(G770="","Cell is Blank - Dis-regard",G770)</f>
        <v>Coca Cola - Zero Sugar</v>
      </c>
      <c r="V770" t="str">
        <f t="shared" ref="V770:V833" si="61">IF(H770="","Cell is Blank - Dis-regard",H770)</f>
        <v>Carbonated</v>
      </c>
      <c r="W770" t="s">
        <v>34</v>
      </c>
      <c r="X770" t="b">
        <f t="shared" si="58"/>
        <v>1</v>
      </c>
      <c r="Y770">
        <f t="shared" ref="Y770:Y833" si="62">IF(X770="FALSE",M770,M770)</f>
        <v>1</v>
      </c>
      <c r="Z770" s="2">
        <f t="shared" si="59"/>
        <v>0.66666666666666663</v>
      </c>
      <c r="AA770" t="s">
        <v>183</v>
      </c>
      <c r="AB770" t="s">
        <v>184</v>
      </c>
      <c r="AD770" t="s">
        <v>109</v>
      </c>
      <c r="AE770" t="s">
        <v>326</v>
      </c>
      <c r="AF770">
        <v>2022</v>
      </c>
    </row>
    <row r="771" spans="1:32" x14ac:dyDescent="0.25">
      <c r="A771" t="s">
        <v>29</v>
      </c>
      <c r="B771" t="s">
        <v>67</v>
      </c>
      <c r="C771" t="s">
        <v>68</v>
      </c>
      <c r="D771" t="s">
        <v>69</v>
      </c>
      <c r="E771">
        <f>_xlfn.XLOOKUP(Table1[[#This Row],[Location]],'Location analysis'!A:A,'Location analysis'!B:B)</f>
        <v>40.435699999999997</v>
      </c>
      <c r="F771">
        <f>_xlfn.XLOOKUP(Table1[[#This Row],[Location]],'Location analysis'!A:A,'Location analysis'!C:C)</f>
        <v>-74.125200000000007</v>
      </c>
      <c r="G771" t="s">
        <v>185</v>
      </c>
      <c r="H771" t="s">
        <v>34</v>
      </c>
      <c r="I771">
        <v>14707813745</v>
      </c>
      <c r="J771" t="s">
        <v>325</v>
      </c>
      <c r="K771" t="s">
        <v>51</v>
      </c>
      <c r="L771">
        <v>148</v>
      </c>
      <c r="M771">
        <v>3</v>
      </c>
      <c r="N771">
        <v>1</v>
      </c>
      <c r="O771">
        <v>148</v>
      </c>
      <c r="P771">
        <v>3</v>
      </c>
      <c r="Q771">
        <v>1</v>
      </c>
      <c r="R771">
        <v>3</v>
      </c>
      <c r="S771">
        <v>3</v>
      </c>
      <c r="T771" s="1">
        <v>44608</v>
      </c>
      <c r="U771" t="str">
        <f t="shared" si="60"/>
        <v>Red Bull - Original</v>
      </c>
      <c r="V771" t="str">
        <f t="shared" si="61"/>
        <v>Carbonated</v>
      </c>
      <c r="W771" t="s">
        <v>34</v>
      </c>
      <c r="X771" t="b">
        <f t="shared" ref="X771:X834" si="63">M771=P771</f>
        <v>1</v>
      </c>
      <c r="Y771">
        <f t="shared" si="62"/>
        <v>3</v>
      </c>
      <c r="Z771" s="2">
        <f t="shared" ref="Z771:Z834" si="64">Y771/1.5</f>
        <v>2</v>
      </c>
      <c r="AA771" t="s">
        <v>37</v>
      </c>
      <c r="AB771" t="s">
        <v>150</v>
      </c>
      <c r="AD771" t="s">
        <v>109</v>
      </c>
      <c r="AE771" t="s">
        <v>326</v>
      </c>
      <c r="AF771">
        <v>2022</v>
      </c>
    </row>
    <row r="772" spans="1:32" x14ac:dyDescent="0.25">
      <c r="A772" t="s">
        <v>29</v>
      </c>
      <c r="B772" t="s">
        <v>67</v>
      </c>
      <c r="C772" t="s">
        <v>68</v>
      </c>
      <c r="D772" t="s">
        <v>69</v>
      </c>
      <c r="E772">
        <f>_xlfn.XLOOKUP(Table1[[#This Row],[Location]],'Location analysis'!A:A,'Location analysis'!B:B)</f>
        <v>40.435699999999997</v>
      </c>
      <c r="F772">
        <f>_xlfn.XLOOKUP(Table1[[#This Row],[Location]],'Location analysis'!A:A,'Location analysis'!C:C)</f>
        <v>-74.125200000000007</v>
      </c>
      <c r="G772" t="s">
        <v>160</v>
      </c>
      <c r="H772" t="s">
        <v>49</v>
      </c>
      <c r="I772">
        <v>14707817379</v>
      </c>
      <c r="J772" t="s">
        <v>325</v>
      </c>
      <c r="K772" t="s">
        <v>51</v>
      </c>
      <c r="L772">
        <v>145</v>
      </c>
      <c r="M772">
        <v>2.5</v>
      </c>
      <c r="N772">
        <v>1</v>
      </c>
      <c r="O772">
        <v>145</v>
      </c>
      <c r="P772">
        <v>2.5</v>
      </c>
      <c r="Q772">
        <v>1</v>
      </c>
      <c r="R772">
        <v>2.5</v>
      </c>
      <c r="S772">
        <v>2.5</v>
      </c>
      <c r="T772" s="1">
        <v>44608</v>
      </c>
      <c r="U772" t="str">
        <f t="shared" si="60"/>
        <v>Snapple Diet Tea - Peach Tea</v>
      </c>
      <c r="V772" t="str">
        <f t="shared" si="61"/>
        <v>Non Carbonated</v>
      </c>
      <c r="W772" t="s">
        <v>49</v>
      </c>
      <c r="X772" t="b">
        <f t="shared" si="63"/>
        <v>1</v>
      </c>
      <c r="Y772">
        <f t="shared" si="62"/>
        <v>2.5</v>
      </c>
      <c r="Z772" s="2">
        <f t="shared" si="64"/>
        <v>1.6666666666666667</v>
      </c>
      <c r="AA772" t="s">
        <v>75</v>
      </c>
      <c r="AB772" t="s">
        <v>161</v>
      </c>
      <c r="AD772" t="s">
        <v>109</v>
      </c>
      <c r="AE772" t="s">
        <v>326</v>
      </c>
      <c r="AF772">
        <v>2022</v>
      </c>
    </row>
    <row r="773" spans="1:32" x14ac:dyDescent="0.25">
      <c r="A773" t="s">
        <v>29</v>
      </c>
      <c r="B773" t="s">
        <v>67</v>
      </c>
      <c r="C773" t="s">
        <v>68</v>
      </c>
      <c r="D773" t="s">
        <v>69</v>
      </c>
      <c r="E773">
        <f>_xlfn.XLOOKUP(Table1[[#This Row],[Location]],'Location analysis'!A:A,'Location analysis'!B:B)</f>
        <v>40.435699999999997</v>
      </c>
      <c r="F773">
        <f>_xlfn.XLOOKUP(Table1[[#This Row],[Location]],'Location analysis'!A:A,'Location analysis'!C:C)</f>
        <v>-74.125200000000007</v>
      </c>
      <c r="G773" t="s">
        <v>70</v>
      </c>
      <c r="H773" t="s">
        <v>34</v>
      </c>
      <c r="I773">
        <v>14708099501</v>
      </c>
      <c r="J773" t="s">
        <v>325</v>
      </c>
      <c r="K773" t="s">
        <v>51</v>
      </c>
      <c r="L773">
        <v>146</v>
      </c>
      <c r="M773">
        <v>3</v>
      </c>
      <c r="N773">
        <v>1</v>
      </c>
      <c r="O773">
        <v>146</v>
      </c>
      <c r="P773">
        <v>3</v>
      </c>
      <c r="Q773">
        <v>1</v>
      </c>
      <c r="R773">
        <v>3</v>
      </c>
      <c r="S773">
        <v>3</v>
      </c>
      <c r="T773" s="1">
        <v>44608</v>
      </c>
      <c r="U773" t="str">
        <f t="shared" si="60"/>
        <v>Monster Energy Original</v>
      </c>
      <c r="V773" t="str">
        <f t="shared" si="61"/>
        <v>Carbonated</v>
      </c>
      <c r="W773" t="s">
        <v>34</v>
      </c>
      <c r="X773" t="b">
        <f t="shared" si="63"/>
        <v>1</v>
      </c>
      <c r="Y773">
        <f t="shared" si="62"/>
        <v>3</v>
      </c>
      <c r="Z773" s="2">
        <f t="shared" si="64"/>
        <v>2</v>
      </c>
      <c r="AA773" t="s">
        <v>70</v>
      </c>
      <c r="AD773" t="s">
        <v>109</v>
      </c>
      <c r="AE773" t="s">
        <v>326</v>
      </c>
      <c r="AF773">
        <v>2022</v>
      </c>
    </row>
    <row r="774" spans="1:32" x14ac:dyDescent="0.25">
      <c r="A774" t="s">
        <v>29</v>
      </c>
      <c r="B774" t="s">
        <v>67</v>
      </c>
      <c r="C774" t="s">
        <v>68</v>
      </c>
      <c r="D774" t="s">
        <v>69</v>
      </c>
      <c r="E774">
        <f>_xlfn.XLOOKUP(Table1[[#This Row],[Location]],'Location analysis'!A:A,'Location analysis'!B:B)</f>
        <v>40.435699999999997</v>
      </c>
      <c r="F774">
        <f>_xlfn.XLOOKUP(Table1[[#This Row],[Location]],'Location analysis'!A:A,'Location analysis'!C:C)</f>
        <v>-74.125200000000007</v>
      </c>
      <c r="G774" t="s">
        <v>182</v>
      </c>
      <c r="H774" t="s">
        <v>34</v>
      </c>
      <c r="I774">
        <v>14708275955</v>
      </c>
      <c r="J774" t="s">
        <v>325</v>
      </c>
      <c r="K774" t="s">
        <v>51</v>
      </c>
      <c r="L774">
        <v>142</v>
      </c>
      <c r="M774">
        <v>1</v>
      </c>
      <c r="N774">
        <v>1</v>
      </c>
      <c r="O774">
        <v>142</v>
      </c>
      <c r="P774">
        <v>1</v>
      </c>
      <c r="Q774">
        <v>1</v>
      </c>
      <c r="R774">
        <v>1</v>
      </c>
      <c r="S774">
        <v>1</v>
      </c>
      <c r="T774" s="1">
        <v>44608</v>
      </c>
      <c r="U774" t="str">
        <f t="shared" si="60"/>
        <v>Coca Cola - Zero Sugar</v>
      </c>
      <c r="V774" t="str">
        <f t="shared" si="61"/>
        <v>Carbonated</v>
      </c>
      <c r="W774" t="s">
        <v>34</v>
      </c>
      <c r="X774" t="b">
        <f t="shared" si="63"/>
        <v>1</v>
      </c>
      <c r="Y774">
        <f t="shared" si="62"/>
        <v>1</v>
      </c>
      <c r="Z774" s="2">
        <f t="shared" si="64"/>
        <v>0.66666666666666663</v>
      </c>
      <c r="AA774" t="s">
        <v>183</v>
      </c>
      <c r="AB774" t="s">
        <v>184</v>
      </c>
      <c r="AD774" t="s">
        <v>109</v>
      </c>
      <c r="AE774" t="s">
        <v>326</v>
      </c>
      <c r="AF774">
        <v>2022</v>
      </c>
    </row>
    <row r="775" spans="1:32" x14ac:dyDescent="0.25">
      <c r="A775" t="s">
        <v>29</v>
      </c>
      <c r="B775" t="s">
        <v>67</v>
      </c>
      <c r="C775" t="s">
        <v>68</v>
      </c>
      <c r="D775" t="s">
        <v>69</v>
      </c>
      <c r="E775">
        <f>_xlfn.XLOOKUP(Table1[[#This Row],[Location]],'Location analysis'!A:A,'Location analysis'!B:B)</f>
        <v>40.435699999999997</v>
      </c>
      <c r="F775">
        <f>_xlfn.XLOOKUP(Table1[[#This Row],[Location]],'Location analysis'!A:A,'Location analysis'!C:C)</f>
        <v>-74.125200000000007</v>
      </c>
      <c r="G775" t="s">
        <v>182</v>
      </c>
      <c r="H775" t="s">
        <v>34</v>
      </c>
      <c r="I775">
        <v>14708557929</v>
      </c>
      <c r="J775" t="s">
        <v>325</v>
      </c>
      <c r="K775" t="s">
        <v>51</v>
      </c>
      <c r="L775">
        <v>142</v>
      </c>
      <c r="M775">
        <v>1</v>
      </c>
      <c r="N775">
        <v>1</v>
      </c>
      <c r="O775">
        <v>142</v>
      </c>
      <c r="P775">
        <v>1</v>
      </c>
      <c r="Q775">
        <v>1</v>
      </c>
      <c r="R775">
        <v>1</v>
      </c>
      <c r="S775">
        <v>1</v>
      </c>
      <c r="T775" s="1">
        <v>44608</v>
      </c>
      <c r="U775" t="str">
        <f t="shared" si="60"/>
        <v>Coca Cola - Zero Sugar</v>
      </c>
      <c r="V775" t="str">
        <f t="shared" si="61"/>
        <v>Carbonated</v>
      </c>
      <c r="W775" t="s">
        <v>34</v>
      </c>
      <c r="X775" t="b">
        <f t="shared" si="63"/>
        <v>1</v>
      </c>
      <c r="Y775">
        <f t="shared" si="62"/>
        <v>1</v>
      </c>
      <c r="Z775" s="2">
        <f t="shared" si="64"/>
        <v>0.66666666666666663</v>
      </c>
      <c r="AA775" t="s">
        <v>183</v>
      </c>
      <c r="AB775" t="s">
        <v>184</v>
      </c>
      <c r="AD775" t="s">
        <v>109</v>
      </c>
      <c r="AE775" t="s">
        <v>326</v>
      </c>
      <c r="AF775">
        <v>2022</v>
      </c>
    </row>
    <row r="776" spans="1:32" x14ac:dyDescent="0.25">
      <c r="A776" t="s">
        <v>29</v>
      </c>
      <c r="B776" t="s">
        <v>67</v>
      </c>
      <c r="C776" t="s">
        <v>68</v>
      </c>
      <c r="D776" t="s">
        <v>69</v>
      </c>
      <c r="E776">
        <f>_xlfn.XLOOKUP(Table1[[#This Row],[Location]],'Location analysis'!A:A,'Location analysis'!B:B)</f>
        <v>40.435699999999997</v>
      </c>
      <c r="F776">
        <f>_xlfn.XLOOKUP(Table1[[#This Row],[Location]],'Location analysis'!A:A,'Location analysis'!C:C)</f>
        <v>-74.125200000000007</v>
      </c>
      <c r="G776" t="s">
        <v>182</v>
      </c>
      <c r="H776" t="s">
        <v>34</v>
      </c>
      <c r="I776">
        <v>14708558807</v>
      </c>
      <c r="J776" t="s">
        <v>325</v>
      </c>
      <c r="K776" t="s">
        <v>51</v>
      </c>
      <c r="L776">
        <v>142</v>
      </c>
      <c r="M776">
        <v>1</v>
      </c>
      <c r="N776">
        <v>1</v>
      </c>
      <c r="O776">
        <v>142</v>
      </c>
      <c r="P776">
        <v>1</v>
      </c>
      <c r="Q776">
        <v>1</v>
      </c>
      <c r="R776">
        <v>1</v>
      </c>
      <c r="S776">
        <v>1</v>
      </c>
      <c r="T776" s="1">
        <v>44608</v>
      </c>
      <c r="U776" t="str">
        <f t="shared" si="60"/>
        <v>Coca Cola - Zero Sugar</v>
      </c>
      <c r="V776" t="str">
        <f t="shared" si="61"/>
        <v>Carbonated</v>
      </c>
      <c r="W776" t="s">
        <v>34</v>
      </c>
      <c r="X776" t="b">
        <f t="shared" si="63"/>
        <v>1</v>
      </c>
      <c r="Y776">
        <f t="shared" si="62"/>
        <v>1</v>
      </c>
      <c r="Z776" s="2">
        <f t="shared" si="64"/>
        <v>0.66666666666666663</v>
      </c>
      <c r="AA776" t="s">
        <v>183</v>
      </c>
      <c r="AB776" t="s">
        <v>184</v>
      </c>
      <c r="AD776" t="s">
        <v>109</v>
      </c>
      <c r="AE776" t="s">
        <v>326</v>
      </c>
      <c r="AF776">
        <v>2022</v>
      </c>
    </row>
    <row r="777" spans="1:32" x14ac:dyDescent="0.25">
      <c r="A777" t="s">
        <v>29</v>
      </c>
      <c r="B777" t="s">
        <v>67</v>
      </c>
      <c r="C777" t="s">
        <v>68</v>
      </c>
      <c r="D777" t="s">
        <v>69</v>
      </c>
      <c r="E777">
        <f>_xlfn.XLOOKUP(Table1[[#This Row],[Location]],'Location analysis'!A:A,'Location analysis'!B:B)</f>
        <v>40.435699999999997</v>
      </c>
      <c r="F777">
        <f>_xlfn.XLOOKUP(Table1[[#This Row],[Location]],'Location analysis'!A:A,'Location analysis'!C:C)</f>
        <v>-74.125200000000007</v>
      </c>
      <c r="G777" t="s">
        <v>70</v>
      </c>
      <c r="H777" t="s">
        <v>34</v>
      </c>
      <c r="I777">
        <v>14708683905</v>
      </c>
      <c r="J777" t="s">
        <v>325</v>
      </c>
      <c r="K777" t="s">
        <v>51</v>
      </c>
      <c r="L777">
        <v>146</v>
      </c>
      <c r="M777">
        <v>3</v>
      </c>
      <c r="N777">
        <v>1</v>
      </c>
      <c r="O777">
        <v>146</v>
      </c>
      <c r="P777">
        <v>3</v>
      </c>
      <c r="Q777">
        <v>1</v>
      </c>
      <c r="R777">
        <v>3</v>
      </c>
      <c r="S777">
        <v>3</v>
      </c>
      <c r="T777" s="1">
        <v>44608</v>
      </c>
      <c r="U777" t="str">
        <f t="shared" si="60"/>
        <v>Monster Energy Original</v>
      </c>
      <c r="V777" t="str">
        <f t="shared" si="61"/>
        <v>Carbonated</v>
      </c>
      <c r="W777" t="s">
        <v>34</v>
      </c>
      <c r="X777" t="b">
        <f t="shared" si="63"/>
        <v>1</v>
      </c>
      <c r="Y777">
        <f t="shared" si="62"/>
        <v>3</v>
      </c>
      <c r="Z777" s="2">
        <f t="shared" si="64"/>
        <v>2</v>
      </c>
      <c r="AA777" t="s">
        <v>70</v>
      </c>
      <c r="AD777" t="s">
        <v>109</v>
      </c>
      <c r="AE777" t="s">
        <v>326</v>
      </c>
      <c r="AF777">
        <v>2022</v>
      </c>
    </row>
    <row r="778" spans="1:32" x14ac:dyDescent="0.25">
      <c r="A778" t="s">
        <v>29</v>
      </c>
      <c r="B778" t="s">
        <v>67</v>
      </c>
      <c r="C778" t="s">
        <v>68</v>
      </c>
      <c r="D778" t="s">
        <v>69</v>
      </c>
      <c r="E778">
        <f>_xlfn.XLOOKUP(Table1[[#This Row],[Location]],'Location analysis'!A:A,'Location analysis'!B:B)</f>
        <v>40.435699999999997</v>
      </c>
      <c r="F778">
        <f>_xlfn.XLOOKUP(Table1[[#This Row],[Location]],'Location analysis'!A:A,'Location analysis'!C:C)</f>
        <v>-74.125200000000007</v>
      </c>
      <c r="G778" t="s">
        <v>100</v>
      </c>
      <c r="H778" t="s">
        <v>43</v>
      </c>
      <c r="I778">
        <v>14708684892</v>
      </c>
      <c r="J778" t="s">
        <v>325</v>
      </c>
      <c r="K778" t="s">
        <v>51</v>
      </c>
      <c r="L778">
        <v>122</v>
      </c>
      <c r="M778">
        <v>1.5</v>
      </c>
      <c r="N778">
        <v>1</v>
      </c>
      <c r="O778">
        <v>122</v>
      </c>
      <c r="P778">
        <v>1.5</v>
      </c>
      <c r="Q778">
        <v>1</v>
      </c>
      <c r="R778">
        <v>1.5</v>
      </c>
      <c r="S778">
        <v>1.5</v>
      </c>
      <c r="T778" s="1">
        <v>44608</v>
      </c>
      <c r="U778" t="str">
        <f t="shared" si="60"/>
        <v>Cheetos - Fleming Hot Crunchy</v>
      </c>
      <c r="V778" t="str">
        <f t="shared" si="61"/>
        <v>Food</v>
      </c>
      <c r="W778" t="s">
        <v>43</v>
      </c>
      <c r="X778" t="b">
        <f t="shared" si="63"/>
        <v>1</v>
      </c>
      <c r="Y778">
        <f t="shared" si="62"/>
        <v>1.5</v>
      </c>
      <c r="Z778" s="2">
        <f t="shared" si="64"/>
        <v>1</v>
      </c>
      <c r="AA778" t="s">
        <v>101</v>
      </c>
      <c r="AB778" t="s">
        <v>102</v>
      </c>
      <c r="AD778" t="s">
        <v>109</v>
      </c>
      <c r="AE778" t="s">
        <v>326</v>
      </c>
      <c r="AF778">
        <v>2022</v>
      </c>
    </row>
    <row r="779" spans="1:32" x14ac:dyDescent="0.25">
      <c r="A779" t="s">
        <v>29</v>
      </c>
      <c r="B779" t="s">
        <v>67</v>
      </c>
      <c r="C779" t="s">
        <v>68</v>
      </c>
      <c r="D779" t="s">
        <v>69</v>
      </c>
      <c r="E779">
        <f>_xlfn.XLOOKUP(Table1[[#This Row],[Location]],'Location analysis'!A:A,'Location analysis'!B:B)</f>
        <v>40.435699999999997</v>
      </c>
      <c r="F779">
        <f>_xlfn.XLOOKUP(Table1[[#This Row],[Location]],'Location analysis'!A:A,'Location analysis'!C:C)</f>
        <v>-74.125200000000007</v>
      </c>
      <c r="G779" t="s">
        <v>194</v>
      </c>
      <c r="H779" t="s">
        <v>43</v>
      </c>
      <c r="I779">
        <v>14708706127</v>
      </c>
      <c r="J779" t="s">
        <v>325</v>
      </c>
      <c r="K779" t="s">
        <v>51</v>
      </c>
      <c r="L779">
        <v>123</v>
      </c>
      <c r="M779">
        <v>1.5</v>
      </c>
      <c r="N779">
        <v>1</v>
      </c>
      <c r="O779">
        <v>123</v>
      </c>
      <c r="P779">
        <v>1.5</v>
      </c>
      <c r="Q779">
        <v>1</v>
      </c>
      <c r="R779">
        <v>1.5</v>
      </c>
      <c r="S779">
        <v>1.5</v>
      </c>
      <c r="T779" s="1">
        <v>44608</v>
      </c>
      <c r="U779" t="str">
        <f t="shared" si="60"/>
        <v>Takis FUGEO mini</v>
      </c>
      <c r="V779" t="str">
        <f t="shared" si="61"/>
        <v>Food</v>
      </c>
      <c r="W779" t="s">
        <v>43</v>
      </c>
      <c r="X779" t="b">
        <f t="shared" si="63"/>
        <v>1</v>
      </c>
      <c r="Y779">
        <f t="shared" si="62"/>
        <v>1.5</v>
      </c>
      <c r="Z779" s="2">
        <f t="shared" si="64"/>
        <v>1</v>
      </c>
      <c r="AA779" t="s">
        <v>194</v>
      </c>
      <c r="AD779" t="s">
        <v>109</v>
      </c>
      <c r="AE779" t="s">
        <v>326</v>
      </c>
      <c r="AF779">
        <v>2022</v>
      </c>
    </row>
    <row r="780" spans="1:32" x14ac:dyDescent="0.25">
      <c r="A780" t="s">
        <v>29</v>
      </c>
      <c r="B780" t="s">
        <v>67</v>
      </c>
      <c r="C780" t="s">
        <v>68</v>
      </c>
      <c r="D780" t="s">
        <v>69</v>
      </c>
      <c r="E780">
        <f>_xlfn.XLOOKUP(Table1[[#This Row],[Location]],'Location analysis'!A:A,'Location analysis'!B:B)</f>
        <v>40.435699999999997</v>
      </c>
      <c r="F780">
        <f>_xlfn.XLOOKUP(Table1[[#This Row],[Location]],'Location analysis'!A:A,'Location analysis'!C:C)</f>
        <v>-74.125200000000007</v>
      </c>
      <c r="G780" t="s">
        <v>182</v>
      </c>
      <c r="H780" t="s">
        <v>34</v>
      </c>
      <c r="I780">
        <v>14708723753</v>
      </c>
      <c r="J780" t="s">
        <v>325</v>
      </c>
      <c r="K780" t="s">
        <v>51</v>
      </c>
      <c r="L780">
        <v>142</v>
      </c>
      <c r="M780">
        <v>1</v>
      </c>
      <c r="N780">
        <v>1</v>
      </c>
      <c r="O780">
        <v>142</v>
      </c>
      <c r="P780">
        <v>1</v>
      </c>
      <c r="Q780">
        <v>1</v>
      </c>
      <c r="R780">
        <v>1</v>
      </c>
      <c r="S780">
        <v>1</v>
      </c>
      <c r="T780" s="1">
        <v>44608</v>
      </c>
      <c r="U780" t="str">
        <f t="shared" si="60"/>
        <v>Coca Cola - Zero Sugar</v>
      </c>
      <c r="V780" t="str">
        <f t="shared" si="61"/>
        <v>Carbonated</v>
      </c>
      <c r="W780" t="s">
        <v>34</v>
      </c>
      <c r="X780" t="b">
        <f t="shared" si="63"/>
        <v>1</v>
      </c>
      <c r="Y780">
        <f t="shared" si="62"/>
        <v>1</v>
      </c>
      <c r="Z780" s="2">
        <f t="shared" si="64"/>
        <v>0.66666666666666663</v>
      </c>
      <c r="AA780" t="s">
        <v>183</v>
      </c>
      <c r="AB780" t="s">
        <v>184</v>
      </c>
      <c r="AD780" t="s">
        <v>109</v>
      </c>
      <c r="AE780" t="s">
        <v>326</v>
      </c>
      <c r="AF780">
        <v>2022</v>
      </c>
    </row>
    <row r="781" spans="1:32" x14ac:dyDescent="0.25">
      <c r="A781" t="s">
        <v>29</v>
      </c>
      <c r="B781" t="s">
        <v>67</v>
      </c>
      <c r="C781" t="s">
        <v>68</v>
      </c>
      <c r="D781" t="s">
        <v>69</v>
      </c>
      <c r="E781">
        <f>_xlfn.XLOOKUP(Table1[[#This Row],[Location]],'Location analysis'!A:A,'Location analysis'!B:B)</f>
        <v>40.435699999999997</v>
      </c>
      <c r="F781">
        <f>_xlfn.XLOOKUP(Table1[[#This Row],[Location]],'Location analysis'!A:A,'Location analysis'!C:C)</f>
        <v>-74.125200000000007</v>
      </c>
      <c r="G781" t="s">
        <v>228</v>
      </c>
      <c r="H781" t="s">
        <v>43</v>
      </c>
      <c r="I781">
        <v>14708935867</v>
      </c>
      <c r="J781" t="s">
        <v>327</v>
      </c>
      <c r="K781" t="s">
        <v>51</v>
      </c>
      <c r="L781">
        <v>114</v>
      </c>
      <c r="M781">
        <v>1.5</v>
      </c>
      <c r="N781">
        <v>1</v>
      </c>
      <c r="O781">
        <v>114</v>
      </c>
      <c r="P781">
        <v>1.5</v>
      </c>
      <c r="Q781">
        <v>1</v>
      </c>
      <c r="R781">
        <v>1.5</v>
      </c>
      <c r="S781">
        <v>1.5</v>
      </c>
      <c r="T781" s="1">
        <v>44608</v>
      </c>
      <c r="U781" t="str">
        <f t="shared" si="60"/>
        <v>Popchips Potato - Barbeque</v>
      </c>
      <c r="V781" t="str">
        <f t="shared" si="61"/>
        <v>Food</v>
      </c>
      <c r="W781" t="s">
        <v>43</v>
      </c>
      <c r="X781" t="b">
        <f t="shared" si="63"/>
        <v>1</v>
      </c>
      <c r="Y781">
        <f t="shared" si="62"/>
        <v>1.5</v>
      </c>
      <c r="Z781" s="2">
        <f t="shared" si="64"/>
        <v>1</v>
      </c>
      <c r="AA781" t="s">
        <v>229</v>
      </c>
      <c r="AB781" t="s">
        <v>230</v>
      </c>
      <c r="AD781" t="s">
        <v>123</v>
      </c>
      <c r="AE781" t="s">
        <v>328</v>
      </c>
      <c r="AF781">
        <v>2022</v>
      </c>
    </row>
    <row r="782" spans="1:32" x14ac:dyDescent="0.25">
      <c r="A782" t="s">
        <v>29</v>
      </c>
      <c r="B782" t="s">
        <v>67</v>
      </c>
      <c r="C782" t="s">
        <v>68</v>
      </c>
      <c r="D782" t="s">
        <v>69</v>
      </c>
      <c r="E782">
        <f>_xlfn.XLOOKUP(Table1[[#This Row],[Location]],'Location analysis'!A:A,'Location analysis'!B:B)</f>
        <v>40.435699999999997</v>
      </c>
      <c r="F782">
        <f>_xlfn.XLOOKUP(Table1[[#This Row],[Location]],'Location analysis'!A:A,'Location analysis'!C:C)</f>
        <v>-74.125200000000007</v>
      </c>
      <c r="G782" t="s">
        <v>107</v>
      </c>
      <c r="H782" t="s">
        <v>43</v>
      </c>
      <c r="I782">
        <v>14710994640</v>
      </c>
      <c r="J782" t="s">
        <v>327</v>
      </c>
      <c r="K782" t="s">
        <v>51</v>
      </c>
      <c r="L782">
        <v>124</v>
      </c>
      <c r="M782">
        <v>1</v>
      </c>
      <c r="N782">
        <v>1</v>
      </c>
      <c r="O782">
        <v>124</v>
      </c>
      <c r="P782">
        <v>1</v>
      </c>
      <c r="Q782">
        <v>1</v>
      </c>
      <c r="R782">
        <v>1</v>
      </c>
      <c r="S782">
        <v>1</v>
      </c>
      <c r="T782" s="1">
        <v>44609</v>
      </c>
      <c r="U782" t="str">
        <f t="shared" si="60"/>
        <v>Nutter Butter Bites</v>
      </c>
      <c r="V782" t="str">
        <f t="shared" si="61"/>
        <v>Food</v>
      </c>
      <c r="W782" t="s">
        <v>43</v>
      </c>
      <c r="X782" t="b">
        <f t="shared" si="63"/>
        <v>1</v>
      </c>
      <c r="Y782">
        <f t="shared" si="62"/>
        <v>1</v>
      </c>
      <c r="Z782" s="2">
        <f t="shared" si="64"/>
        <v>0.66666666666666663</v>
      </c>
      <c r="AA782" t="s">
        <v>107</v>
      </c>
      <c r="AD782" t="s">
        <v>123</v>
      </c>
      <c r="AE782" t="s">
        <v>328</v>
      </c>
      <c r="AF782">
        <v>2022</v>
      </c>
    </row>
    <row r="783" spans="1:32" x14ac:dyDescent="0.25">
      <c r="A783" t="s">
        <v>29</v>
      </c>
      <c r="B783" t="s">
        <v>62</v>
      </c>
      <c r="C783" t="s">
        <v>63</v>
      </c>
      <c r="D783" t="s">
        <v>64</v>
      </c>
      <c r="E783">
        <f>_xlfn.XLOOKUP(Table1[[#This Row],[Location]],'Location analysis'!A:A,'Location analysis'!B:B)</f>
        <v>40.091900000000003</v>
      </c>
      <c r="F783">
        <f>_xlfn.XLOOKUP(Table1[[#This Row],[Location]],'Location analysis'!A:A,'Location analysis'!C:C)</f>
        <v>-74.358699999999999</v>
      </c>
      <c r="G783" t="s">
        <v>197</v>
      </c>
      <c r="H783" t="s">
        <v>43</v>
      </c>
      <c r="I783">
        <v>14711311108</v>
      </c>
      <c r="J783" t="s">
        <v>327</v>
      </c>
      <c r="K783" t="s">
        <v>51</v>
      </c>
      <c r="L783">
        <v>111</v>
      </c>
      <c r="M783">
        <v>1.5</v>
      </c>
      <c r="N783">
        <v>1</v>
      </c>
      <c r="O783">
        <v>111</v>
      </c>
      <c r="P783">
        <v>1.5</v>
      </c>
      <c r="Q783">
        <v>1</v>
      </c>
      <c r="R783">
        <v>1.5</v>
      </c>
      <c r="S783">
        <v>1.5</v>
      </c>
      <c r="T783" s="1">
        <v>44609</v>
      </c>
      <c r="U783" t="str">
        <f t="shared" si="60"/>
        <v>Miss Vickie's Potato Chip - Smokehouse BBQ</v>
      </c>
      <c r="V783" t="str">
        <f t="shared" si="61"/>
        <v>Food</v>
      </c>
      <c r="W783" t="s">
        <v>43</v>
      </c>
      <c r="X783" t="b">
        <f t="shared" si="63"/>
        <v>1</v>
      </c>
      <c r="Y783">
        <f t="shared" si="62"/>
        <v>1.5</v>
      </c>
      <c r="Z783" s="2">
        <f t="shared" si="64"/>
        <v>1</v>
      </c>
      <c r="AA783" t="s">
        <v>58</v>
      </c>
      <c r="AB783" t="s">
        <v>198</v>
      </c>
      <c r="AD783" t="s">
        <v>123</v>
      </c>
      <c r="AE783" t="s">
        <v>328</v>
      </c>
      <c r="AF783">
        <v>2022</v>
      </c>
    </row>
    <row r="784" spans="1:32" x14ac:dyDescent="0.25">
      <c r="A784" t="s">
        <v>29</v>
      </c>
      <c r="B784" t="s">
        <v>30</v>
      </c>
      <c r="C784" t="s">
        <v>31</v>
      </c>
      <c r="D784" t="s">
        <v>32</v>
      </c>
      <c r="E784">
        <f>_xlfn.XLOOKUP(Table1[[#This Row],[Location]],'Location analysis'!A:A,'Location analysis'!B:B)</f>
        <v>40.423690999999998</v>
      </c>
      <c r="F784">
        <f>_xlfn.XLOOKUP(Table1[[#This Row],[Location]],'Location analysis'!A:A,'Location analysis'!C:C)</f>
        <v>-74.380831999999998</v>
      </c>
      <c r="G784" t="s">
        <v>185</v>
      </c>
      <c r="H784" t="s">
        <v>34</v>
      </c>
      <c r="I784">
        <v>14711605715</v>
      </c>
      <c r="J784" t="s">
        <v>327</v>
      </c>
      <c r="K784" t="s">
        <v>36</v>
      </c>
      <c r="L784">
        <v>148</v>
      </c>
      <c r="M784">
        <v>3.5</v>
      </c>
      <c r="N784">
        <v>2</v>
      </c>
      <c r="O784">
        <v>148</v>
      </c>
      <c r="P784">
        <v>3.5</v>
      </c>
      <c r="Q784">
        <v>2</v>
      </c>
      <c r="R784">
        <v>7</v>
      </c>
      <c r="S784">
        <v>7</v>
      </c>
      <c r="T784" s="1">
        <v>44609</v>
      </c>
      <c r="U784" t="str">
        <f t="shared" si="60"/>
        <v>Red Bull - Original</v>
      </c>
      <c r="V784" t="str">
        <f t="shared" si="61"/>
        <v>Carbonated</v>
      </c>
      <c r="W784" t="s">
        <v>34</v>
      </c>
      <c r="X784" t="b">
        <f t="shared" si="63"/>
        <v>1</v>
      </c>
      <c r="Y784">
        <f t="shared" si="62"/>
        <v>3.5</v>
      </c>
      <c r="Z784" s="2">
        <f t="shared" si="64"/>
        <v>2.3333333333333335</v>
      </c>
      <c r="AA784" t="s">
        <v>37</v>
      </c>
      <c r="AB784" t="s">
        <v>150</v>
      </c>
      <c r="AD784" t="s">
        <v>123</v>
      </c>
      <c r="AE784" t="s">
        <v>328</v>
      </c>
      <c r="AF784">
        <v>2022</v>
      </c>
    </row>
    <row r="785" spans="1:32" x14ac:dyDescent="0.25">
      <c r="A785" t="s">
        <v>29</v>
      </c>
      <c r="B785" t="s">
        <v>67</v>
      </c>
      <c r="C785" t="s">
        <v>68</v>
      </c>
      <c r="D785" t="s">
        <v>69</v>
      </c>
      <c r="E785">
        <f>_xlfn.XLOOKUP(Table1[[#This Row],[Location]],'Location analysis'!A:A,'Location analysis'!B:B)</f>
        <v>40.435699999999997</v>
      </c>
      <c r="F785">
        <f>_xlfn.XLOOKUP(Table1[[#This Row],[Location]],'Location analysis'!A:A,'Location analysis'!C:C)</f>
        <v>-74.125200000000007</v>
      </c>
      <c r="G785" t="s">
        <v>111</v>
      </c>
      <c r="H785" t="s">
        <v>43</v>
      </c>
      <c r="I785">
        <v>14711662400</v>
      </c>
      <c r="J785" t="s">
        <v>327</v>
      </c>
      <c r="K785" t="s">
        <v>36</v>
      </c>
      <c r="L785">
        <v>133</v>
      </c>
      <c r="M785">
        <v>2</v>
      </c>
      <c r="N785">
        <v>1</v>
      </c>
      <c r="O785">
        <v>133</v>
      </c>
      <c r="P785">
        <v>2</v>
      </c>
      <c r="Q785">
        <v>1</v>
      </c>
      <c r="R785">
        <v>2</v>
      </c>
      <c r="S785">
        <v>7</v>
      </c>
      <c r="T785" s="1">
        <v>44609</v>
      </c>
      <c r="U785" t="str">
        <f t="shared" si="60"/>
        <v>Jack Links Beef Steak Original</v>
      </c>
      <c r="V785" t="str">
        <f t="shared" si="61"/>
        <v>Food</v>
      </c>
      <c r="W785" t="s">
        <v>43</v>
      </c>
      <c r="X785" t="b">
        <f t="shared" si="63"/>
        <v>1</v>
      </c>
      <c r="Y785">
        <f t="shared" si="62"/>
        <v>2</v>
      </c>
      <c r="Z785" s="2">
        <f t="shared" si="64"/>
        <v>1.3333333333333333</v>
      </c>
      <c r="AA785" t="s">
        <v>111</v>
      </c>
      <c r="AD785" t="s">
        <v>123</v>
      </c>
      <c r="AE785" t="s">
        <v>328</v>
      </c>
      <c r="AF785">
        <v>2022</v>
      </c>
    </row>
    <row r="786" spans="1:32" x14ac:dyDescent="0.25">
      <c r="A786" t="s">
        <v>29</v>
      </c>
      <c r="B786" t="s">
        <v>67</v>
      </c>
      <c r="C786" t="s">
        <v>68</v>
      </c>
      <c r="D786" t="s">
        <v>69</v>
      </c>
      <c r="E786">
        <f>_xlfn.XLOOKUP(Table1[[#This Row],[Location]],'Location analysis'!A:A,'Location analysis'!B:B)</f>
        <v>40.435699999999997</v>
      </c>
      <c r="F786">
        <f>_xlfn.XLOOKUP(Table1[[#This Row],[Location]],'Location analysis'!A:A,'Location analysis'!C:C)</f>
        <v>-74.125200000000007</v>
      </c>
      <c r="G786" t="s">
        <v>81</v>
      </c>
      <c r="H786" t="s">
        <v>43</v>
      </c>
      <c r="I786">
        <v>14711662400</v>
      </c>
      <c r="J786" t="s">
        <v>327</v>
      </c>
      <c r="K786" t="s">
        <v>36</v>
      </c>
      <c r="L786">
        <v>134</v>
      </c>
      <c r="M786">
        <v>2</v>
      </c>
      <c r="N786">
        <v>1</v>
      </c>
      <c r="O786">
        <v>134</v>
      </c>
      <c r="P786">
        <v>2</v>
      </c>
      <c r="Q786">
        <v>1</v>
      </c>
      <c r="R786">
        <v>2</v>
      </c>
      <c r="S786">
        <v>7</v>
      </c>
      <c r="T786" s="1">
        <v>44609</v>
      </c>
      <c r="U786" t="str">
        <f t="shared" si="60"/>
        <v>KitKat - Crisp Wafers</v>
      </c>
      <c r="V786" t="str">
        <f t="shared" si="61"/>
        <v>Food</v>
      </c>
      <c r="W786" t="s">
        <v>43</v>
      </c>
      <c r="X786" t="b">
        <f t="shared" si="63"/>
        <v>1</v>
      </c>
      <c r="Y786">
        <f t="shared" si="62"/>
        <v>2</v>
      </c>
      <c r="Z786" s="2">
        <f t="shared" si="64"/>
        <v>1.3333333333333333</v>
      </c>
      <c r="AA786" t="s">
        <v>82</v>
      </c>
      <c r="AB786" t="s">
        <v>83</v>
      </c>
      <c r="AD786" t="s">
        <v>123</v>
      </c>
      <c r="AE786" t="s">
        <v>328</v>
      </c>
      <c r="AF786">
        <v>2022</v>
      </c>
    </row>
    <row r="787" spans="1:32" x14ac:dyDescent="0.25">
      <c r="A787" t="s">
        <v>29</v>
      </c>
      <c r="B787" t="s">
        <v>67</v>
      </c>
      <c r="C787" t="s">
        <v>68</v>
      </c>
      <c r="D787" t="s">
        <v>69</v>
      </c>
      <c r="E787">
        <f>_xlfn.XLOOKUP(Table1[[#This Row],[Location]],'Location analysis'!A:A,'Location analysis'!B:B)</f>
        <v>40.435699999999997</v>
      </c>
      <c r="F787">
        <f>_xlfn.XLOOKUP(Table1[[#This Row],[Location]],'Location analysis'!A:A,'Location analysis'!C:C)</f>
        <v>-74.125200000000007</v>
      </c>
      <c r="G787" t="s">
        <v>70</v>
      </c>
      <c r="H787" t="s">
        <v>34</v>
      </c>
      <c r="I787">
        <v>14711662400</v>
      </c>
      <c r="J787" t="s">
        <v>327</v>
      </c>
      <c r="K787" t="s">
        <v>36</v>
      </c>
      <c r="L787">
        <v>144</v>
      </c>
      <c r="M787">
        <v>3</v>
      </c>
      <c r="N787">
        <v>1</v>
      </c>
      <c r="O787">
        <v>144</v>
      </c>
      <c r="P787">
        <v>3</v>
      </c>
      <c r="Q787">
        <v>1</v>
      </c>
      <c r="R787">
        <v>3</v>
      </c>
      <c r="S787">
        <v>7</v>
      </c>
      <c r="T787" s="1">
        <v>44609</v>
      </c>
      <c r="U787" t="str">
        <f t="shared" si="60"/>
        <v>Monster Energy Original</v>
      </c>
      <c r="V787" t="str">
        <f t="shared" si="61"/>
        <v>Carbonated</v>
      </c>
      <c r="W787" t="s">
        <v>34</v>
      </c>
      <c r="X787" t="b">
        <f t="shared" si="63"/>
        <v>1</v>
      </c>
      <c r="Y787">
        <f t="shared" si="62"/>
        <v>3</v>
      </c>
      <c r="Z787" s="2">
        <f t="shared" si="64"/>
        <v>2</v>
      </c>
      <c r="AA787" t="s">
        <v>70</v>
      </c>
      <c r="AD787" t="s">
        <v>123</v>
      </c>
      <c r="AE787" t="s">
        <v>328</v>
      </c>
      <c r="AF787">
        <v>2022</v>
      </c>
    </row>
    <row r="788" spans="1:32" x14ac:dyDescent="0.25">
      <c r="A788" t="s">
        <v>29</v>
      </c>
      <c r="B788" t="s">
        <v>67</v>
      </c>
      <c r="C788" t="s">
        <v>68</v>
      </c>
      <c r="D788" t="s">
        <v>69</v>
      </c>
      <c r="E788">
        <f>_xlfn.XLOOKUP(Table1[[#This Row],[Location]],'Location analysis'!A:A,'Location analysis'!B:B)</f>
        <v>40.435699999999997</v>
      </c>
      <c r="F788">
        <f>_xlfn.XLOOKUP(Table1[[#This Row],[Location]],'Location analysis'!A:A,'Location analysis'!C:C)</f>
        <v>-74.125200000000007</v>
      </c>
      <c r="G788" t="s">
        <v>329</v>
      </c>
      <c r="H788" t="s">
        <v>49</v>
      </c>
      <c r="I788">
        <v>14711745891</v>
      </c>
      <c r="J788" t="s">
        <v>327</v>
      </c>
      <c r="K788" t="s">
        <v>36</v>
      </c>
      <c r="L788">
        <v>147</v>
      </c>
      <c r="M788">
        <v>2.5</v>
      </c>
      <c r="N788">
        <v>1</v>
      </c>
      <c r="O788">
        <v>147</v>
      </c>
      <c r="P788">
        <v>2.5</v>
      </c>
      <c r="Q788">
        <v>1</v>
      </c>
      <c r="R788">
        <v>2.5</v>
      </c>
      <c r="S788">
        <v>2.5</v>
      </c>
      <c r="T788" s="1">
        <v>44609</v>
      </c>
      <c r="U788" t="str">
        <f t="shared" si="60"/>
        <v>Snapple Tea - Raspberry</v>
      </c>
      <c r="V788" t="str">
        <f t="shared" si="61"/>
        <v>Non Carbonated</v>
      </c>
      <c r="W788" t="s">
        <v>49</v>
      </c>
      <c r="X788" t="b">
        <f t="shared" si="63"/>
        <v>1</v>
      </c>
      <c r="Y788">
        <f t="shared" si="62"/>
        <v>2.5</v>
      </c>
      <c r="Z788" s="2">
        <f t="shared" si="64"/>
        <v>1.6666666666666667</v>
      </c>
      <c r="AA788" t="s">
        <v>330</v>
      </c>
      <c r="AB788" t="s">
        <v>144</v>
      </c>
      <c r="AD788" t="s">
        <v>123</v>
      </c>
      <c r="AE788" t="s">
        <v>328</v>
      </c>
      <c r="AF788">
        <v>2022</v>
      </c>
    </row>
    <row r="789" spans="1:32" x14ac:dyDescent="0.25">
      <c r="A789" t="s">
        <v>29</v>
      </c>
      <c r="B789" t="s">
        <v>67</v>
      </c>
      <c r="C789" t="s">
        <v>68</v>
      </c>
      <c r="D789" t="s">
        <v>69</v>
      </c>
      <c r="E789">
        <f>_xlfn.XLOOKUP(Table1[[#This Row],[Location]],'Location analysis'!A:A,'Location analysis'!B:B)</f>
        <v>40.435699999999997</v>
      </c>
      <c r="F789">
        <f>_xlfn.XLOOKUP(Table1[[#This Row],[Location]],'Location analysis'!A:A,'Location analysis'!C:C)</f>
        <v>-74.125200000000007</v>
      </c>
      <c r="G789" t="s">
        <v>182</v>
      </c>
      <c r="H789" t="s">
        <v>34</v>
      </c>
      <c r="I789">
        <v>14712239755</v>
      </c>
      <c r="J789" t="s">
        <v>327</v>
      </c>
      <c r="K789" t="s">
        <v>51</v>
      </c>
      <c r="L789">
        <v>142</v>
      </c>
      <c r="M789">
        <v>1</v>
      </c>
      <c r="N789">
        <v>1</v>
      </c>
      <c r="O789">
        <v>142</v>
      </c>
      <c r="P789">
        <v>1</v>
      </c>
      <c r="Q789">
        <v>1</v>
      </c>
      <c r="R789">
        <v>1</v>
      </c>
      <c r="S789">
        <v>1</v>
      </c>
      <c r="T789" s="1">
        <v>44609</v>
      </c>
      <c r="U789" t="str">
        <f t="shared" si="60"/>
        <v>Coca Cola - Zero Sugar</v>
      </c>
      <c r="V789" t="str">
        <f t="shared" si="61"/>
        <v>Carbonated</v>
      </c>
      <c r="W789" t="s">
        <v>34</v>
      </c>
      <c r="X789" t="b">
        <f t="shared" si="63"/>
        <v>1</v>
      </c>
      <c r="Y789">
        <f t="shared" si="62"/>
        <v>1</v>
      </c>
      <c r="Z789" s="2">
        <f t="shared" si="64"/>
        <v>0.66666666666666663</v>
      </c>
      <c r="AA789" t="s">
        <v>183</v>
      </c>
      <c r="AB789" t="s">
        <v>184</v>
      </c>
      <c r="AD789" t="s">
        <v>123</v>
      </c>
      <c r="AE789" t="s">
        <v>328</v>
      </c>
      <c r="AF789">
        <v>2022</v>
      </c>
    </row>
    <row r="790" spans="1:32" x14ac:dyDescent="0.25">
      <c r="A790" t="s">
        <v>29</v>
      </c>
      <c r="B790" t="s">
        <v>67</v>
      </c>
      <c r="C790" t="s">
        <v>68</v>
      </c>
      <c r="D790" t="s">
        <v>69</v>
      </c>
      <c r="E790">
        <f>_xlfn.XLOOKUP(Table1[[#This Row],[Location]],'Location analysis'!A:A,'Location analysis'!B:B)</f>
        <v>40.435699999999997</v>
      </c>
      <c r="F790">
        <f>_xlfn.XLOOKUP(Table1[[#This Row],[Location]],'Location analysis'!A:A,'Location analysis'!C:C)</f>
        <v>-74.125200000000007</v>
      </c>
      <c r="G790" t="s">
        <v>70</v>
      </c>
      <c r="H790" t="s">
        <v>34</v>
      </c>
      <c r="I790">
        <v>14712277281</v>
      </c>
      <c r="J790" t="s">
        <v>327</v>
      </c>
      <c r="K790" t="s">
        <v>51</v>
      </c>
      <c r="L790">
        <v>146</v>
      </c>
      <c r="M790">
        <v>3</v>
      </c>
      <c r="N790">
        <v>1</v>
      </c>
      <c r="O790">
        <v>146</v>
      </c>
      <c r="P790">
        <v>3</v>
      </c>
      <c r="Q790">
        <v>1</v>
      </c>
      <c r="R790">
        <v>3</v>
      </c>
      <c r="S790">
        <v>3</v>
      </c>
      <c r="T790" s="1">
        <v>44609</v>
      </c>
      <c r="U790" t="str">
        <f t="shared" si="60"/>
        <v>Monster Energy Original</v>
      </c>
      <c r="V790" t="str">
        <f t="shared" si="61"/>
        <v>Carbonated</v>
      </c>
      <c r="W790" t="s">
        <v>34</v>
      </c>
      <c r="X790" t="b">
        <f t="shared" si="63"/>
        <v>1</v>
      </c>
      <c r="Y790">
        <f t="shared" si="62"/>
        <v>3</v>
      </c>
      <c r="Z790" s="2">
        <f t="shared" si="64"/>
        <v>2</v>
      </c>
      <c r="AA790" t="s">
        <v>70</v>
      </c>
      <c r="AD790" t="s">
        <v>123</v>
      </c>
      <c r="AE790" t="s">
        <v>328</v>
      </c>
      <c r="AF790">
        <v>2022</v>
      </c>
    </row>
    <row r="791" spans="1:32" x14ac:dyDescent="0.25">
      <c r="A791" t="s">
        <v>29</v>
      </c>
      <c r="B791" t="s">
        <v>67</v>
      </c>
      <c r="C791" t="s">
        <v>68</v>
      </c>
      <c r="D791" t="s">
        <v>69</v>
      </c>
      <c r="E791">
        <f>_xlfn.XLOOKUP(Table1[[#This Row],[Location]],'Location analysis'!A:A,'Location analysis'!B:B)</f>
        <v>40.435699999999997</v>
      </c>
      <c r="F791">
        <f>_xlfn.XLOOKUP(Table1[[#This Row],[Location]],'Location analysis'!A:A,'Location analysis'!C:C)</f>
        <v>-74.125200000000007</v>
      </c>
      <c r="G791" t="s">
        <v>70</v>
      </c>
      <c r="H791" t="s">
        <v>34</v>
      </c>
      <c r="I791">
        <v>14712283451</v>
      </c>
      <c r="J791" t="s">
        <v>327</v>
      </c>
      <c r="K791" t="s">
        <v>51</v>
      </c>
      <c r="L791">
        <v>146</v>
      </c>
      <c r="M791">
        <v>3</v>
      </c>
      <c r="N791">
        <v>1</v>
      </c>
      <c r="O791">
        <v>146</v>
      </c>
      <c r="P791">
        <v>3</v>
      </c>
      <c r="Q791">
        <v>1</v>
      </c>
      <c r="R791">
        <v>3</v>
      </c>
      <c r="S791">
        <v>3</v>
      </c>
      <c r="T791" s="1">
        <v>44609</v>
      </c>
      <c r="U791" t="str">
        <f t="shared" si="60"/>
        <v>Monster Energy Original</v>
      </c>
      <c r="V791" t="str">
        <f t="shared" si="61"/>
        <v>Carbonated</v>
      </c>
      <c r="W791" t="s">
        <v>34</v>
      </c>
      <c r="X791" t="b">
        <f t="shared" si="63"/>
        <v>1</v>
      </c>
      <c r="Y791">
        <f t="shared" si="62"/>
        <v>3</v>
      </c>
      <c r="Z791" s="2">
        <f t="shared" si="64"/>
        <v>2</v>
      </c>
      <c r="AA791" t="s">
        <v>70</v>
      </c>
      <c r="AD791" t="s">
        <v>123</v>
      </c>
      <c r="AE791" t="s">
        <v>328</v>
      </c>
      <c r="AF791">
        <v>2022</v>
      </c>
    </row>
    <row r="792" spans="1:32" x14ac:dyDescent="0.25">
      <c r="A792" t="s">
        <v>29</v>
      </c>
      <c r="B792" t="s">
        <v>67</v>
      </c>
      <c r="C792" t="s">
        <v>68</v>
      </c>
      <c r="D792" t="s">
        <v>69</v>
      </c>
      <c r="E792">
        <f>_xlfn.XLOOKUP(Table1[[#This Row],[Location]],'Location analysis'!A:A,'Location analysis'!B:B)</f>
        <v>40.435699999999997</v>
      </c>
      <c r="F792">
        <f>_xlfn.XLOOKUP(Table1[[#This Row],[Location]],'Location analysis'!A:A,'Location analysis'!C:C)</f>
        <v>-74.125200000000007</v>
      </c>
      <c r="G792" t="s">
        <v>95</v>
      </c>
      <c r="H792" t="s">
        <v>43</v>
      </c>
      <c r="I792">
        <v>14712739343</v>
      </c>
      <c r="J792" t="s">
        <v>327</v>
      </c>
      <c r="K792" t="s">
        <v>51</v>
      </c>
      <c r="L792">
        <v>137</v>
      </c>
      <c r="M792">
        <v>2</v>
      </c>
      <c r="N792">
        <v>1</v>
      </c>
      <c r="O792">
        <v>137</v>
      </c>
      <c r="P792">
        <v>2</v>
      </c>
      <c r="Q792">
        <v>1</v>
      </c>
      <c r="R792">
        <v>2</v>
      </c>
      <c r="S792">
        <v>2</v>
      </c>
      <c r="T792" s="1">
        <v>44609</v>
      </c>
      <c r="U792" t="str">
        <f t="shared" si="60"/>
        <v>Jacks Links Bar Beef Strip</v>
      </c>
      <c r="V792" t="str">
        <f t="shared" si="61"/>
        <v>Food</v>
      </c>
      <c r="W792" t="s">
        <v>43</v>
      </c>
      <c r="X792" t="b">
        <f t="shared" si="63"/>
        <v>1</v>
      </c>
      <c r="Y792">
        <f t="shared" si="62"/>
        <v>2</v>
      </c>
      <c r="Z792" s="2">
        <f t="shared" si="64"/>
        <v>1.3333333333333333</v>
      </c>
      <c r="AA792" t="s">
        <v>95</v>
      </c>
      <c r="AD792" t="s">
        <v>123</v>
      </c>
      <c r="AE792" t="s">
        <v>328</v>
      </c>
      <c r="AF792">
        <v>2022</v>
      </c>
    </row>
    <row r="793" spans="1:32" x14ac:dyDescent="0.25">
      <c r="A793" t="s">
        <v>29</v>
      </c>
      <c r="B793" t="s">
        <v>67</v>
      </c>
      <c r="C793" t="s">
        <v>68</v>
      </c>
      <c r="D793" t="s">
        <v>69</v>
      </c>
      <c r="E793">
        <f>_xlfn.XLOOKUP(Table1[[#This Row],[Location]],'Location analysis'!A:A,'Location analysis'!B:B)</f>
        <v>40.435699999999997</v>
      </c>
      <c r="F793">
        <f>_xlfn.XLOOKUP(Table1[[#This Row],[Location]],'Location analysis'!A:A,'Location analysis'!C:C)</f>
        <v>-74.125200000000007</v>
      </c>
      <c r="G793" t="s">
        <v>194</v>
      </c>
      <c r="H793" t="s">
        <v>43</v>
      </c>
      <c r="I793">
        <v>14712982969</v>
      </c>
      <c r="J793" t="s">
        <v>327</v>
      </c>
      <c r="K793" t="s">
        <v>51</v>
      </c>
      <c r="L793">
        <v>123</v>
      </c>
      <c r="M793">
        <v>1.5</v>
      </c>
      <c r="N793">
        <v>1</v>
      </c>
      <c r="O793">
        <v>123</v>
      </c>
      <c r="P793">
        <v>1.5</v>
      </c>
      <c r="Q793">
        <v>1</v>
      </c>
      <c r="R793">
        <v>1.5</v>
      </c>
      <c r="S793">
        <v>1.5</v>
      </c>
      <c r="T793" s="1">
        <v>44609</v>
      </c>
      <c r="U793" t="str">
        <f t="shared" si="60"/>
        <v>Takis FUGEO mini</v>
      </c>
      <c r="V793" t="str">
        <f t="shared" si="61"/>
        <v>Food</v>
      </c>
      <c r="W793" t="s">
        <v>43</v>
      </c>
      <c r="X793" t="b">
        <f t="shared" si="63"/>
        <v>1</v>
      </c>
      <c r="Y793">
        <f t="shared" si="62"/>
        <v>1.5</v>
      </c>
      <c r="Z793" s="2">
        <f t="shared" si="64"/>
        <v>1</v>
      </c>
      <c r="AA793" t="s">
        <v>194</v>
      </c>
      <c r="AD793" t="s">
        <v>123</v>
      </c>
      <c r="AE793" t="s">
        <v>328</v>
      </c>
      <c r="AF793">
        <v>2022</v>
      </c>
    </row>
    <row r="794" spans="1:32" x14ac:dyDescent="0.25">
      <c r="A794" t="s">
        <v>29</v>
      </c>
      <c r="B794" t="s">
        <v>67</v>
      </c>
      <c r="C794" t="s">
        <v>68</v>
      </c>
      <c r="D794" t="s">
        <v>69</v>
      </c>
      <c r="E794">
        <f>_xlfn.XLOOKUP(Table1[[#This Row],[Location]],'Location analysis'!A:A,'Location analysis'!B:B)</f>
        <v>40.435699999999997</v>
      </c>
      <c r="F794">
        <f>_xlfn.XLOOKUP(Table1[[#This Row],[Location]],'Location analysis'!A:A,'Location analysis'!C:C)</f>
        <v>-74.125200000000007</v>
      </c>
      <c r="G794" t="s">
        <v>182</v>
      </c>
      <c r="H794" t="s">
        <v>34</v>
      </c>
      <c r="I794">
        <v>14713458667</v>
      </c>
      <c r="J794" t="s">
        <v>327</v>
      </c>
      <c r="K794" t="s">
        <v>51</v>
      </c>
      <c r="L794">
        <v>142</v>
      </c>
      <c r="M794">
        <v>1</v>
      </c>
      <c r="N794">
        <v>1</v>
      </c>
      <c r="O794">
        <v>142</v>
      </c>
      <c r="P794">
        <v>1</v>
      </c>
      <c r="Q794">
        <v>1</v>
      </c>
      <c r="R794">
        <v>1</v>
      </c>
      <c r="S794">
        <v>1</v>
      </c>
      <c r="T794" s="1">
        <v>44609</v>
      </c>
      <c r="U794" t="str">
        <f t="shared" si="60"/>
        <v>Coca Cola - Zero Sugar</v>
      </c>
      <c r="V794" t="str">
        <f t="shared" si="61"/>
        <v>Carbonated</v>
      </c>
      <c r="W794" t="s">
        <v>34</v>
      </c>
      <c r="X794" t="b">
        <f t="shared" si="63"/>
        <v>1</v>
      </c>
      <c r="Y794">
        <f t="shared" si="62"/>
        <v>1</v>
      </c>
      <c r="Z794" s="2">
        <f t="shared" si="64"/>
        <v>0.66666666666666663</v>
      </c>
      <c r="AA794" t="s">
        <v>183</v>
      </c>
      <c r="AB794" t="s">
        <v>184</v>
      </c>
      <c r="AD794" t="s">
        <v>123</v>
      </c>
      <c r="AE794" t="s">
        <v>328</v>
      </c>
      <c r="AF794">
        <v>2022</v>
      </c>
    </row>
    <row r="795" spans="1:32" x14ac:dyDescent="0.25">
      <c r="A795" t="s">
        <v>29</v>
      </c>
      <c r="B795" t="s">
        <v>67</v>
      </c>
      <c r="C795" t="s">
        <v>68</v>
      </c>
      <c r="D795" t="s">
        <v>69</v>
      </c>
      <c r="E795">
        <f>_xlfn.XLOOKUP(Table1[[#This Row],[Location]],'Location analysis'!A:A,'Location analysis'!B:B)</f>
        <v>40.435699999999997</v>
      </c>
      <c r="F795">
        <f>_xlfn.XLOOKUP(Table1[[#This Row],[Location]],'Location analysis'!A:A,'Location analysis'!C:C)</f>
        <v>-74.125200000000007</v>
      </c>
      <c r="G795" t="s">
        <v>81</v>
      </c>
      <c r="H795" t="s">
        <v>43</v>
      </c>
      <c r="I795">
        <v>14713810256</v>
      </c>
      <c r="J795" t="s">
        <v>327</v>
      </c>
      <c r="K795" t="s">
        <v>51</v>
      </c>
      <c r="L795">
        <v>134</v>
      </c>
      <c r="M795">
        <v>2</v>
      </c>
      <c r="N795">
        <v>1</v>
      </c>
      <c r="O795">
        <v>134</v>
      </c>
      <c r="P795">
        <v>2</v>
      </c>
      <c r="Q795">
        <v>1</v>
      </c>
      <c r="R795">
        <v>2</v>
      </c>
      <c r="S795">
        <v>2</v>
      </c>
      <c r="T795" s="1">
        <v>44609</v>
      </c>
      <c r="U795" t="str">
        <f t="shared" si="60"/>
        <v>KitKat - Crisp Wafers</v>
      </c>
      <c r="V795" t="str">
        <f t="shared" si="61"/>
        <v>Food</v>
      </c>
      <c r="W795" t="s">
        <v>43</v>
      </c>
      <c r="X795" t="b">
        <f t="shared" si="63"/>
        <v>1</v>
      </c>
      <c r="Y795">
        <f t="shared" si="62"/>
        <v>2</v>
      </c>
      <c r="Z795" s="2">
        <f t="shared" si="64"/>
        <v>1.3333333333333333</v>
      </c>
      <c r="AA795" t="s">
        <v>82</v>
      </c>
      <c r="AB795" t="s">
        <v>83</v>
      </c>
      <c r="AD795" t="s">
        <v>123</v>
      </c>
      <c r="AE795" t="s">
        <v>328</v>
      </c>
      <c r="AF795">
        <v>2022</v>
      </c>
    </row>
    <row r="796" spans="1:32" x14ac:dyDescent="0.25">
      <c r="A796" t="s">
        <v>29</v>
      </c>
      <c r="B796" t="s">
        <v>67</v>
      </c>
      <c r="C796" t="s">
        <v>68</v>
      </c>
      <c r="D796" t="s">
        <v>69</v>
      </c>
      <c r="E796">
        <f>_xlfn.XLOOKUP(Table1[[#This Row],[Location]],'Location analysis'!A:A,'Location analysis'!B:B)</f>
        <v>40.435699999999997</v>
      </c>
      <c r="F796">
        <f>_xlfn.XLOOKUP(Table1[[#This Row],[Location]],'Location analysis'!A:A,'Location analysis'!C:C)</f>
        <v>-74.125200000000007</v>
      </c>
      <c r="G796" t="s">
        <v>107</v>
      </c>
      <c r="H796" t="s">
        <v>43</v>
      </c>
      <c r="I796">
        <v>14713816381</v>
      </c>
      <c r="J796" t="s">
        <v>327</v>
      </c>
      <c r="K796" t="s">
        <v>51</v>
      </c>
      <c r="L796">
        <v>124</v>
      </c>
      <c r="M796">
        <v>1</v>
      </c>
      <c r="N796">
        <v>1</v>
      </c>
      <c r="O796">
        <v>124</v>
      </c>
      <c r="P796">
        <v>1</v>
      </c>
      <c r="Q796">
        <v>1</v>
      </c>
      <c r="R796">
        <v>1</v>
      </c>
      <c r="S796">
        <v>1</v>
      </c>
      <c r="T796" s="1">
        <v>44609</v>
      </c>
      <c r="U796" t="str">
        <f t="shared" si="60"/>
        <v>Nutter Butter Bites</v>
      </c>
      <c r="V796" t="str">
        <f t="shared" si="61"/>
        <v>Food</v>
      </c>
      <c r="W796" t="s">
        <v>43</v>
      </c>
      <c r="X796" t="b">
        <f t="shared" si="63"/>
        <v>1</v>
      </c>
      <c r="Y796">
        <f t="shared" si="62"/>
        <v>1</v>
      </c>
      <c r="Z796" s="2">
        <f t="shared" si="64"/>
        <v>0.66666666666666663</v>
      </c>
      <c r="AA796" t="s">
        <v>107</v>
      </c>
      <c r="AD796" t="s">
        <v>123</v>
      </c>
      <c r="AE796" t="s">
        <v>328</v>
      </c>
      <c r="AF796">
        <v>2022</v>
      </c>
    </row>
    <row r="797" spans="1:32" x14ac:dyDescent="0.25">
      <c r="A797" t="s">
        <v>29</v>
      </c>
      <c r="B797" t="s">
        <v>67</v>
      </c>
      <c r="C797" t="s">
        <v>68</v>
      </c>
      <c r="D797" t="s">
        <v>69</v>
      </c>
      <c r="E797">
        <f>_xlfn.XLOOKUP(Table1[[#This Row],[Location]],'Location analysis'!A:A,'Location analysis'!B:B)</f>
        <v>40.435699999999997</v>
      </c>
      <c r="F797">
        <f>_xlfn.XLOOKUP(Table1[[#This Row],[Location]],'Location analysis'!A:A,'Location analysis'!C:C)</f>
        <v>-74.125200000000007</v>
      </c>
      <c r="G797" t="s">
        <v>185</v>
      </c>
      <c r="H797" t="s">
        <v>34</v>
      </c>
      <c r="I797">
        <v>14713838715</v>
      </c>
      <c r="J797" t="s">
        <v>327</v>
      </c>
      <c r="K797" t="s">
        <v>51</v>
      </c>
      <c r="L797">
        <v>148</v>
      </c>
      <c r="M797">
        <v>3</v>
      </c>
      <c r="N797">
        <v>1</v>
      </c>
      <c r="O797">
        <v>148</v>
      </c>
      <c r="P797">
        <v>3</v>
      </c>
      <c r="Q797">
        <v>1</v>
      </c>
      <c r="R797">
        <v>3</v>
      </c>
      <c r="S797">
        <v>3</v>
      </c>
      <c r="T797" s="1">
        <v>44609</v>
      </c>
      <c r="U797" t="str">
        <f t="shared" si="60"/>
        <v>Red Bull - Original</v>
      </c>
      <c r="V797" t="str">
        <f t="shared" si="61"/>
        <v>Carbonated</v>
      </c>
      <c r="W797" t="s">
        <v>34</v>
      </c>
      <c r="X797" t="b">
        <f t="shared" si="63"/>
        <v>1</v>
      </c>
      <c r="Y797">
        <f t="shared" si="62"/>
        <v>3</v>
      </c>
      <c r="Z797" s="2">
        <f t="shared" si="64"/>
        <v>2</v>
      </c>
      <c r="AA797" t="s">
        <v>37</v>
      </c>
      <c r="AB797" t="s">
        <v>150</v>
      </c>
      <c r="AD797" t="s">
        <v>123</v>
      </c>
      <c r="AE797" t="s">
        <v>328</v>
      </c>
      <c r="AF797">
        <v>2022</v>
      </c>
    </row>
    <row r="798" spans="1:32" x14ac:dyDescent="0.25">
      <c r="A798" t="s">
        <v>29</v>
      </c>
      <c r="B798" t="s">
        <v>67</v>
      </c>
      <c r="C798" t="s">
        <v>68</v>
      </c>
      <c r="D798" t="s">
        <v>69</v>
      </c>
      <c r="E798">
        <f>_xlfn.XLOOKUP(Table1[[#This Row],[Location]],'Location analysis'!A:A,'Location analysis'!B:B)</f>
        <v>40.435699999999997</v>
      </c>
      <c r="F798">
        <f>_xlfn.XLOOKUP(Table1[[#This Row],[Location]],'Location analysis'!A:A,'Location analysis'!C:C)</f>
        <v>-74.125200000000007</v>
      </c>
      <c r="G798" t="s">
        <v>194</v>
      </c>
      <c r="H798" t="s">
        <v>43</v>
      </c>
      <c r="I798">
        <v>14713896486</v>
      </c>
      <c r="J798" t="s">
        <v>327</v>
      </c>
      <c r="K798" t="s">
        <v>36</v>
      </c>
      <c r="L798">
        <v>123</v>
      </c>
      <c r="M798">
        <v>1.5</v>
      </c>
      <c r="N798">
        <v>1</v>
      </c>
      <c r="O798">
        <v>123</v>
      </c>
      <c r="P798">
        <v>1.5</v>
      </c>
      <c r="Q798">
        <v>1</v>
      </c>
      <c r="R798">
        <v>1.5</v>
      </c>
      <c r="S798">
        <v>1.5</v>
      </c>
      <c r="T798" s="1">
        <v>44609</v>
      </c>
      <c r="U798" t="str">
        <f t="shared" si="60"/>
        <v>Takis FUGEO mini</v>
      </c>
      <c r="V798" t="str">
        <f t="shared" si="61"/>
        <v>Food</v>
      </c>
      <c r="W798" t="s">
        <v>43</v>
      </c>
      <c r="X798" t="b">
        <f t="shared" si="63"/>
        <v>1</v>
      </c>
      <c r="Y798">
        <f t="shared" si="62"/>
        <v>1.5</v>
      </c>
      <c r="Z798" s="2">
        <f t="shared" si="64"/>
        <v>1</v>
      </c>
      <c r="AA798" t="s">
        <v>194</v>
      </c>
      <c r="AD798" t="s">
        <v>123</v>
      </c>
      <c r="AE798" t="s">
        <v>328</v>
      </c>
      <c r="AF798">
        <v>2022</v>
      </c>
    </row>
    <row r="799" spans="1:32" x14ac:dyDescent="0.25">
      <c r="A799" t="s">
        <v>29</v>
      </c>
      <c r="B799" t="s">
        <v>67</v>
      </c>
      <c r="C799" t="s">
        <v>68</v>
      </c>
      <c r="D799" t="s">
        <v>69</v>
      </c>
      <c r="E799">
        <f>_xlfn.XLOOKUP(Table1[[#This Row],[Location]],'Location analysis'!A:A,'Location analysis'!B:B)</f>
        <v>40.435699999999997</v>
      </c>
      <c r="F799">
        <f>_xlfn.XLOOKUP(Table1[[#This Row],[Location]],'Location analysis'!A:A,'Location analysis'!C:C)</f>
        <v>-74.125200000000007</v>
      </c>
      <c r="G799" t="s">
        <v>329</v>
      </c>
      <c r="H799" t="s">
        <v>49</v>
      </c>
      <c r="I799">
        <v>14713959602</v>
      </c>
      <c r="J799" t="s">
        <v>327</v>
      </c>
      <c r="K799" t="s">
        <v>51</v>
      </c>
      <c r="L799">
        <v>147</v>
      </c>
      <c r="M799">
        <v>2.5</v>
      </c>
      <c r="N799">
        <v>1</v>
      </c>
      <c r="O799">
        <v>147</v>
      </c>
      <c r="P799">
        <v>2.5</v>
      </c>
      <c r="Q799">
        <v>1</v>
      </c>
      <c r="R799">
        <v>2.5</v>
      </c>
      <c r="S799">
        <v>2.5</v>
      </c>
      <c r="T799" s="1">
        <v>44609</v>
      </c>
      <c r="U799" t="str">
        <f t="shared" si="60"/>
        <v>Snapple Tea - Raspberry</v>
      </c>
      <c r="V799" t="str">
        <f t="shared" si="61"/>
        <v>Non Carbonated</v>
      </c>
      <c r="W799" t="s">
        <v>49</v>
      </c>
      <c r="X799" t="b">
        <f t="shared" si="63"/>
        <v>1</v>
      </c>
      <c r="Y799">
        <f t="shared" si="62"/>
        <v>2.5</v>
      </c>
      <c r="Z799" s="2">
        <f t="shared" si="64"/>
        <v>1.6666666666666667</v>
      </c>
      <c r="AA799" t="s">
        <v>330</v>
      </c>
      <c r="AB799" t="s">
        <v>144</v>
      </c>
      <c r="AD799" t="s">
        <v>123</v>
      </c>
      <c r="AE799" t="s">
        <v>328</v>
      </c>
      <c r="AF799">
        <v>2022</v>
      </c>
    </row>
    <row r="800" spans="1:32" x14ac:dyDescent="0.25">
      <c r="A800" t="s">
        <v>29</v>
      </c>
      <c r="B800" t="s">
        <v>67</v>
      </c>
      <c r="C800" t="s">
        <v>68</v>
      </c>
      <c r="D800" t="s">
        <v>69</v>
      </c>
      <c r="E800">
        <f>_xlfn.XLOOKUP(Table1[[#This Row],[Location]],'Location analysis'!A:A,'Location analysis'!B:B)</f>
        <v>40.435699999999997</v>
      </c>
      <c r="F800">
        <f>_xlfn.XLOOKUP(Table1[[#This Row],[Location]],'Location analysis'!A:A,'Location analysis'!C:C)</f>
        <v>-74.125200000000007</v>
      </c>
      <c r="G800" t="s">
        <v>228</v>
      </c>
      <c r="H800" t="s">
        <v>43</v>
      </c>
      <c r="I800">
        <v>14713992481</v>
      </c>
      <c r="J800" t="s">
        <v>327</v>
      </c>
      <c r="K800" t="s">
        <v>51</v>
      </c>
      <c r="L800">
        <v>114</v>
      </c>
      <c r="M800">
        <v>1.5</v>
      </c>
      <c r="N800">
        <v>1</v>
      </c>
      <c r="O800">
        <v>114</v>
      </c>
      <c r="P800">
        <v>1.5</v>
      </c>
      <c r="Q800">
        <v>1</v>
      </c>
      <c r="R800">
        <v>1.5</v>
      </c>
      <c r="S800">
        <v>1.5</v>
      </c>
      <c r="T800" s="1">
        <v>44609</v>
      </c>
      <c r="U800" t="str">
        <f t="shared" si="60"/>
        <v>Popchips Potato - Barbeque</v>
      </c>
      <c r="V800" t="str">
        <f t="shared" si="61"/>
        <v>Food</v>
      </c>
      <c r="W800" t="s">
        <v>43</v>
      </c>
      <c r="X800" t="b">
        <f t="shared" si="63"/>
        <v>1</v>
      </c>
      <c r="Y800">
        <f t="shared" si="62"/>
        <v>1.5</v>
      </c>
      <c r="Z800" s="2">
        <f t="shared" si="64"/>
        <v>1</v>
      </c>
      <c r="AA800" t="s">
        <v>229</v>
      </c>
      <c r="AB800" t="s">
        <v>230</v>
      </c>
      <c r="AD800" t="s">
        <v>123</v>
      </c>
      <c r="AE800" t="s">
        <v>328</v>
      </c>
      <c r="AF800">
        <v>2022</v>
      </c>
    </row>
    <row r="801" spans="1:32" x14ac:dyDescent="0.25">
      <c r="A801" t="s">
        <v>29</v>
      </c>
      <c r="B801" t="s">
        <v>67</v>
      </c>
      <c r="C801" t="s">
        <v>68</v>
      </c>
      <c r="D801" t="s">
        <v>69</v>
      </c>
      <c r="E801">
        <f>_xlfn.XLOOKUP(Table1[[#This Row],[Location]],'Location analysis'!A:A,'Location analysis'!B:B)</f>
        <v>40.435699999999997</v>
      </c>
      <c r="F801">
        <f>_xlfn.XLOOKUP(Table1[[#This Row],[Location]],'Location analysis'!A:A,'Location analysis'!C:C)</f>
        <v>-74.125200000000007</v>
      </c>
      <c r="G801" t="s">
        <v>156</v>
      </c>
      <c r="H801" t="s">
        <v>43</v>
      </c>
      <c r="I801">
        <v>14714062138</v>
      </c>
      <c r="J801" t="s">
        <v>327</v>
      </c>
      <c r="K801" t="s">
        <v>51</v>
      </c>
      <c r="L801">
        <v>112</v>
      </c>
      <c r="M801">
        <v>1.5</v>
      </c>
      <c r="N801">
        <v>1</v>
      </c>
      <c r="O801">
        <v>112</v>
      </c>
      <c r="P801">
        <v>1.5</v>
      </c>
      <c r="Q801">
        <v>1</v>
      </c>
      <c r="R801">
        <v>1.5</v>
      </c>
      <c r="S801">
        <v>1.5</v>
      </c>
      <c r="T801" s="1">
        <v>44609</v>
      </c>
      <c r="U801" t="str">
        <f t="shared" si="60"/>
        <v>Good Health Veggie Stix - Sea Salt</v>
      </c>
      <c r="V801" t="str">
        <f t="shared" si="61"/>
        <v>Food</v>
      </c>
      <c r="W801" t="s">
        <v>43</v>
      </c>
      <c r="X801" t="b">
        <f t="shared" si="63"/>
        <v>1</v>
      </c>
      <c r="Y801">
        <f t="shared" si="62"/>
        <v>1.5</v>
      </c>
      <c r="Z801" s="2">
        <f t="shared" si="64"/>
        <v>1</v>
      </c>
      <c r="AA801" t="s">
        <v>117</v>
      </c>
      <c r="AB801" t="s">
        <v>157</v>
      </c>
      <c r="AD801" t="s">
        <v>123</v>
      </c>
      <c r="AE801" t="s">
        <v>328</v>
      </c>
      <c r="AF801">
        <v>2022</v>
      </c>
    </row>
    <row r="802" spans="1:32" x14ac:dyDescent="0.25">
      <c r="A802" t="s">
        <v>29</v>
      </c>
      <c r="B802" t="s">
        <v>67</v>
      </c>
      <c r="C802" t="s">
        <v>68</v>
      </c>
      <c r="D802" t="s">
        <v>69</v>
      </c>
      <c r="E802">
        <f>_xlfn.XLOOKUP(Table1[[#This Row],[Location]],'Location analysis'!A:A,'Location analysis'!B:B)</f>
        <v>40.435699999999997</v>
      </c>
      <c r="F802">
        <f>_xlfn.XLOOKUP(Table1[[#This Row],[Location]],'Location analysis'!A:A,'Location analysis'!C:C)</f>
        <v>-74.125200000000007</v>
      </c>
      <c r="G802" t="s">
        <v>194</v>
      </c>
      <c r="H802" t="s">
        <v>43</v>
      </c>
      <c r="I802">
        <v>14714094952</v>
      </c>
      <c r="J802" t="s">
        <v>331</v>
      </c>
      <c r="K802" t="s">
        <v>51</v>
      </c>
      <c r="L802">
        <v>123</v>
      </c>
      <c r="M802">
        <v>1.5</v>
      </c>
      <c r="N802">
        <v>1</v>
      </c>
      <c r="O802">
        <v>123</v>
      </c>
      <c r="P802">
        <v>1.5</v>
      </c>
      <c r="Q802">
        <v>1</v>
      </c>
      <c r="R802">
        <v>1.5</v>
      </c>
      <c r="S802">
        <v>1.5</v>
      </c>
      <c r="T802" s="1">
        <v>44609</v>
      </c>
      <c r="U802" t="str">
        <f t="shared" si="60"/>
        <v>Takis FUGEO mini</v>
      </c>
      <c r="V802" t="str">
        <f t="shared" si="61"/>
        <v>Food</v>
      </c>
      <c r="W802" t="s">
        <v>43</v>
      </c>
      <c r="X802" t="b">
        <f t="shared" si="63"/>
        <v>1</v>
      </c>
      <c r="Y802">
        <f t="shared" si="62"/>
        <v>1.5</v>
      </c>
      <c r="Z802" s="2">
        <f t="shared" si="64"/>
        <v>1</v>
      </c>
      <c r="AA802" t="s">
        <v>194</v>
      </c>
      <c r="AD802" t="s">
        <v>132</v>
      </c>
      <c r="AE802" t="s">
        <v>332</v>
      </c>
      <c r="AF802">
        <v>2022</v>
      </c>
    </row>
    <row r="803" spans="1:32" x14ac:dyDescent="0.25">
      <c r="A803" t="s">
        <v>29</v>
      </c>
      <c r="B803" t="s">
        <v>67</v>
      </c>
      <c r="C803" t="s">
        <v>68</v>
      </c>
      <c r="D803" t="s">
        <v>69</v>
      </c>
      <c r="E803">
        <f>_xlfn.XLOOKUP(Table1[[#This Row],[Location]],'Location analysis'!A:A,'Location analysis'!B:B)</f>
        <v>40.435699999999997</v>
      </c>
      <c r="F803">
        <f>_xlfn.XLOOKUP(Table1[[#This Row],[Location]],'Location analysis'!A:A,'Location analysis'!C:C)</f>
        <v>-74.125200000000007</v>
      </c>
      <c r="G803" t="s">
        <v>111</v>
      </c>
      <c r="H803" t="s">
        <v>43</v>
      </c>
      <c r="I803">
        <v>14714781621</v>
      </c>
      <c r="J803" t="s">
        <v>331</v>
      </c>
      <c r="K803" t="s">
        <v>36</v>
      </c>
      <c r="L803">
        <v>133</v>
      </c>
      <c r="M803">
        <v>2</v>
      </c>
      <c r="N803">
        <v>1</v>
      </c>
      <c r="O803">
        <v>133</v>
      </c>
      <c r="P803">
        <v>2</v>
      </c>
      <c r="Q803">
        <v>1</v>
      </c>
      <c r="R803">
        <v>2</v>
      </c>
      <c r="S803">
        <v>6.5</v>
      </c>
      <c r="T803" s="1">
        <v>44610</v>
      </c>
      <c r="U803" t="str">
        <f t="shared" si="60"/>
        <v>Jack Links Beef Steak Original</v>
      </c>
      <c r="V803" t="str">
        <f t="shared" si="61"/>
        <v>Food</v>
      </c>
      <c r="W803" t="s">
        <v>43</v>
      </c>
      <c r="X803" t="b">
        <f t="shared" si="63"/>
        <v>1</v>
      </c>
      <c r="Y803">
        <f t="shared" si="62"/>
        <v>2</v>
      </c>
      <c r="Z803" s="2">
        <f t="shared" si="64"/>
        <v>1.3333333333333333</v>
      </c>
      <c r="AA803" t="s">
        <v>111</v>
      </c>
      <c r="AD803" t="s">
        <v>132</v>
      </c>
      <c r="AE803" t="s">
        <v>332</v>
      </c>
      <c r="AF803">
        <v>2022</v>
      </c>
    </row>
    <row r="804" spans="1:32" x14ac:dyDescent="0.25">
      <c r="A804" t="s">
        <v>29</v>
      </c>
      <c r="B804" t="s">
        <v>67</v>
      </c>
      <c r="C804" t="s">
        <v>68</v>
      </c>
      <c r="D804" t="s">
        <v>69</v>
      </c>
      <c r="E804">
        <f>_xlfn.XLOOKUP(Table1[[#This Row],[Location]],'Location analysis'!A:A,'Location analysis'!B:B)</f>
        <v>40.435699999999997</v>
      </c>
      <c r="F804">
        <f>_xlfn.XLOOKUP(Table1[[#This Row],[Location]],'Location analysis'!A:A,'Location analysis'!C:C)</f>
        <v>-74.125200000000007</v>
      </c>
      <c r="G804" t="s">
        <v>81</v>
      </c>
      <c r="H804" t="s">
        <v>43</v>
      </c>
      <c r="I804">
        <v>14714781621</v>
      </c>
      <c r="J804" t="s">
        <v>331</v>
      </c>
      <c r="K804" t="s">
        <v>36</v>
      </c>
      <c r="L804">
        <v>134</v>
      </c>
      <c r="M804">
        <v>2</v>
      </c>
      <c r="N804">
        <v>1</v>
      </c>
      <c r="O804">
        <v>134</v>
      </c>
      <c r="P804">
        <v>2</v>
      </c>
      <c r="Q804">
        <v>1</v>
      </c>
      <c r="R804">
        <v>2</v>
      </c>
      <c r="S804">
        <v>6.5</v>
      </c>
      <c r="T804" s="1">
        <v>44610</v>
      </c>
      <c r="U804" t="str">
        <f t="shared" si="60"/>
        <v>KitKat - Crisp Wafers</v>
      </c>
      <c r="V804" t="str">
        <f t="shared" si="61"/>
        <v>Food</v>
      </c>
      <c r="W804" t="s">
        <v>43</v>
      </c>
      <c r="X804" t="b">
        <f t="shared" si="63"/>
        <v>1</v>
      </c>
      <c r="Y804">
        <f t="shared" si="62"/>
        <v>2</v>
      </c>
      <c r="Z804" s="2">
        <f t="shared" si="64"/>
        <v>1.3333333333333333</v>
      </c>
      <c r="AA804" t="s">
        <v>82</v>
      </c>
      <c r="AB804" t="s">
        <v>83</v>
      </c>
      <c r="AD804" t="s">
        <v>132</v>
      </c>
      <c r="AE804" t="s">
        <v>332</v>
      </c>
      <c r="AF804">
        <v>2022</v>
      </c>
    </row>
    <row r="805" spans="1:32" x14ac:dyDescent="0.25">
      <c r="A805" t="s">
        <v>29</v>
      </c>
      <c r="B805" t="s">
        <v>67</v>
      </c>
      <c r="C805" t="s">
        <v>68</v>
      </c>
      <c r="D805" t="s">
        <v>69</v>
      </c>
      <c r="E805">
        <f>_xlfn.XLOOKUP(Table1[[#This Row],[Location]],'Location analysis'!A:A,'Location analysis'!B:B)</f>
        <v>40.435699999999997</v>
      </c>
      <c r="F805">
        <f>_xlfn.XLOOKUP(Table1[[#This Row],[Location]],'Location analysis'!A:A,'Location analysis'!C:C)</f>
        <v>-74.125200000000007</v>
      </c>
      <c r="G805" t="s">
        <v>329</v>
      </c>
      <c r="H805" t="s">
        <v>49</v>
      </c>
      <c r="I805">
        <v>14714781621</v>
      </c>
      <c r="J805" t="s">
        <v>331</v>
      </c>
      <c r="K805" t="s">
        <v>36</v>
      </c>
      <c r="L805">
        <v>147</v>
      </c>
      <c r="M805">
        <v>2.5</v>
      </c>
      <c r="N805">
        <v>1</v>
      </c>
      <c r="O805">
        <v>147</v>
      </c>
      <c r="P805">
        <v>2.5</v>
      </c>
      <c r="Q805">
        <v>1</v>
      </c>
      <c r="R805">
        <v>2.5</v>
      </c>
      <c r="S805">
        <v>6.5</v>
      </c>
      <c r="T805" s="1">
        <v>44610</v>
      </c>
      <c r="U805" t="str">
        <f t="shared" si="60"/>
        <v>Snapple Tea - Raspberry</v>
      </c>
      <c r="V805" t="str">
        <f t="shared" si="61"/>
        <v>Non Carbonated</v>
      </c>
      <c r="W805" t="s">
        <v>49</v>
      </c>
      <c r="X805" t="b">
        <f t="shared" si="63"/>
        <v>1</v>
      </c>
      <c r="Y805">
        <f t="shared" si="62"/>
        <v>2.5</v>
      </c>
      <c r="Z805" s="2">
        <f t="shared" si="64"/>
        <v>1.6666666666666667</v>
      </c>
      <c r="AA805" t="s">
        <v>330</v>
      </c>
      <c r="AB805" t="s">
        <v>144</v>
      </c>
      <c r="AD805" t="s">
        <v>132</v>
      </c>
      <c r="AE805" t="s">
        <v>332</v>
      </c>
      <c r="AF805">
        <v>2022</v>
      </c>
    </row>
    <row r="806" spans="1:32" x14ac:dyDescent="0.25">
      <c r="A806" t="s">
        <v>29</v>
      </c>
      <c r="B806" t="s">
        <v>67</v>
      </c>
      <c r="C806" t="s">
        <v>68</v>
      </c>
      <c r="D806" t="s">
        <v>69</v>
      </c>
      <c r="E806">
        <f>_xlfn.XLOOKUP(Table1[[#This Row],[Location]],'Location analysis'!A:A,'Location analysis'!B:B)</f>
        <v>40.435699999999997</v>
      </c>
      <c r="F806">
        <f>_xlfn.XLOOKUP(Table1[[#This Row],[Location]],'Location analysis'!A:A,'Location analysis'!C:C)</f>
        <v>-74.125200000000007</v>
      </c>
      <c r="G806" t="s">
        <v>81</v>
      </c>
      <c r="H806" t="s">
        <v>43</v>
      </c>
      <c r="I806">
        <v>14714896571</v>
      </c>
      <c r="J806" t="s">
        <v>331</v>
      </c>
      <c r="K806" t="s">
        <v>51</v>
      </c>
      <c r="L806">
        <v>134</v>
      </c>
      <c r="M806">
        <v>2</v>
      </c>
      <c r="N806">
        <v>1</v>
      </c>
      <c r="O806">
        <v>134</v>
      </c>
      <c r="P806">
        <v>2</v>
      </c>
      <c r="Q806">
        <v>1</v>
      </c>
      <c r="R806">
        <v>2</v>
      </c>
      <c r="S806">
        <v>2</v>
      </c>
      <c r="T806" s="1">
        <v>44610</v>
      </c>
      <c r="U806" t="str">
        <f t="shared" si="60"/>
        <v>KitKat - Crisp Wafers</v>
      </c>
      <c r="V806" t="str">
        <f t="shared" si="61"/>
        <v>Food</v>
      </c>
      <c r="W806" t="s">
        <v>43</v>
      </c>
      <c r="X806" t="b">
        <f t="shared" si="63"/>
        <v>1</v>
      </c>
      <c r="Y806">
        <f t="shared" si="62"/>
        <v>2</v>
      </c>
      <c r="Z806" s="2">
        <f t="shared" si="64"/>
        <v>1.3333333333333333</v>
      </c>
      <c r="AA806" t="s">
        <v>82</v>
      </c>
      <c r="AB806" t="s">
        <v>83</v>
      </c>
      <c r="AD806" t="s">
        <v>132</v>
      </c>
      <c r="AE806" t="s">
        <v>332</v>
      </c>
      <c r="AF806">
        <v>2022</v>
      </c>
    </row>
    <row r="807" spans="1:32" x14ac:dyDescent="0.25">
      <c r="A807" t="s">
        <v>29</v>
      </c>
      <c r="B807" t="s">
        <v>62</v>
      </c>
      <c r="C807" t="s">
        <v>63</v>
      </c>
      <c r="D807" t="s">
        <v>64</v>
      </c>
      <c r="E807">
        <f>_xlfn.XLOOKUP(Table1[[#This Row],[Location]],'Location analysis'!A:A,'Location analysis'!B:B)</f>
        <v>40.091900000000003</v>
      </c>
      <c r="F807">
        <f>_xlfn.XLOOKUP(Table1[[#This Row],[Location]],'Location analysis'!A:A,'Location analysis'!C:C)</f>
        <v>-74.358699999999999</v>
      </c>
      <c r="G807" t="s">
        <v>112</v>
      </c>
      <c r="H807" t="s">
        <v>43</v>
      </c>
      <c r="I807">
        <v>14715732086</v>
      </c>
      <c r="J807" t="s">
        <v>331</v>
      </c>
      <c r="K807" t="s">
        <v>36</v>
      </c>
      <c r="L807">
        <v>132</v>
      </c>
      <c r="M807">
        <v>2</v>
      </c>
      <c r="N807">
        <v>1</v>
      </c>
      <c r="O807">
        <v>132</v>
      </c>
      <c r="P807">
        <v>2</v>
      </c>
      <c r="Q807">
        <v>1</v>
      </c>
      <c r="R807">
        <v>2</v>
      </c>
      <c r="S807">
        <v>5.5</v>
      </c>
      <c r="T807" s="1">
        <v>44610</v>
      </c>
      <c r="U807" t="str">
        <f t="shared" si="60"/>
        <v>Robert Irvine's - Fit Crunch -  Chocolate Pea</v>
      </c>
      <c r="V807" t="str">
        <f t="shared" si="61"/>
        <v>Food</v>
      </c>
      <c r="W807" t="s">
        <v>43</v>
      </c>
      <c r="X807" t="b">
        <f t="shared" si="63"/>
        <v>1</v>
      </c>
      <c r="Y807">
        <f t="shared" si="62"/>
        <v>2</v>
      </c>
      <c r="Z807" s="2">
        <f t="shared" si="64"/>
        <v>1.3333333333333333</v>
      </c>
      <c r="AA807" t="s">
        <v>113</v>
      </c>
      <c r="AB807" t="s">
        <v>114</v>
      </c>
      <c r="AC807" t="s">
        <v>115</v>
      </c>
      <c r="AD807" t="s">
        <v>132</v>
      </c>
      <c r="AE807" t="s">
        <v>332</v>
      </c>
      <c r="AF807">
        <v>2022</v>
      </c>
    </row>
    <row r="808" spans="1:32" x14ac:dyDescent="0.25">
      <c r="A808" t="s">
        <v>29</v>
      </c>
      <c r="B808" t="s">
        <v>62</v>
      </c>
      <c r="C808" t="s">
        <v>63</v>
      </c>
      <c r="D808" t="s">
        <v>64</v>
      </c>
      <c r="E808">
        <f>_xlfn.XLOOKUP(Table1[[#This Row],[Location]],'Location analysis'!A:A,'Location analysis'!B:B)</f>
        <v>40.091900000000003</v>
      </c>
      <c r="F808">
        <f>_xlfn.XLOOKUP(Table1[[#This Row],[Location]],'Location analysis'!A:A,'Location analysis'!C:C)</f>
        <v>-74.358699999999999</v>
      </c>
      <c r="G808" t="s">
        <v>87</v>
      </c>
      <c r="H808" t="s">
        <v>34</v>
      </c>
      <c r="I808">
        <v>14715732086</v>
      </c>
      <c r="J808" t="s">
        <v>331</v>
      </c>
      <c r="K808" t="s">
        <v>36</v>
      </c>
      <c r="L808">
        <v>140</v>
      </c>
      <c r="M808">
        <v>1.5</v>
      </c>
      <c r="N808">
        <v>1</v>
      </c>
      <c r="O808">
        <v>140</v>
      </c>
      <c r="P808">
        <v>1.5</v>
      </c>
      <c r="Q808">
        <v>1</v>
      </c>
      <c r="R808">
        <v>1.5</v>
      </c>
      <c r="S808">
        <v>5.5</v>
      </c>
      <c r="T808" s="1">
        <v>44610</v>
      </c>
      <c r="U808" t="str">
        <f t="shared" si="60"/>
        <v>Spindrift - Sparkling Water  Lime</v>
      </c>
      <c r="V808" t="str">
        <f t="shared" si="61"/>
        <v>Carbonated</v>
      </c>
      <c r="W808" t="s">
        <v>34</v>
      </c>
      <c r="X808" t="b">
        <f t="shared" si="63"/>
        <v>1</v>
      </c>
      <c r="Y808">
        <f t="shared" si="62"/>
        <v>1.5</v>
      </c>
      <c r="Z808" s="2">
        <f t="shared" si="64"/>
        <v>1</v>
      </c>
      <c r="AA808" t="s">
        <v>89</v>
      </c>
      <c r="AB808" t="s">
        <v>90</v>
      </c>
      <c r="AD808" t="s">
        <v>132</v>
      </c>
      <c r="AE808" t="s">
        <v>332</v>
      </c>
      <c r="AF808">
        <v>2022</v>
      </c>
    </row>
    <row r="809" spans="1:32" x14ac:dyDescent="0.25">
      <c r="A809" t="s">
        <v>29</v>
      </c>
      <c r="B809" t="s">
        <v>62</v>
      </c>
      <c r="C809" t="s">
        <v>63</v>
      </c>
      <c r="D809" t="s">
        <v>64</v>
      </c>
      <c r="E809">
        <f>_xlfn.XLOOKUP(Table1[[#This Row],[Location]],'Location analysis'!A:A,'Location analysis'!B:B)</f>
        <v>40.091900000000003</v>
      </c>
      <c r="F809">
        <f>_xlfn.XLOOKUP(Table1[[#This Row],[Location]],'Location analysis'!A:A,'Location analysis'!C:C)</f>
        <v>-74.358699999999999</v>
      </c>
      <c r="G809" t="s">
        <v>151</v>
      </c>
      <c r="H809" t="s">
        <v>97</v>
      </c>
      <c r="I809">
        <v>14715732086</v>
      </c>
      <c r="J809" t="s">
        <v>331</v>
      </c>
      <c r="K809" t="s">
        <v>36</v>
      </c>
      <c r="L809">
        <v>148</v>
      </c>
      <c r="M809">
        <v>2</v>
      </c>
      <c r="N809">
        <v>1</v>
      </c>
      <c r="O809">
        <v>148</v>
      </c>
      <c r="P809">
        <v>2</v>
      </c>
      <c r="Q809">
        <v>1</v>
      </c>
      <c r="R809">
        <v>2</v>
      </c>
      <c r="S809">
        <v>5.5</v>
      </c>
      <c r="T809" s="1">
        <v>44610</v>
      </c>
      <c r="U809" t="str">
        <f t="shared" si="60"/>
        <v>BodyArmor LYTE  - Peach Mango</v>
      </c>
      <c r="V809" t="str">
        <f t="shared" si="61"/>
        <v>Water</v>
      </c>
      <c r="W809" t="s">
        <v>97</v>
      </c>
      <c r="X809" t="b">
        <f t="shared" si="63"/>
        <v>1</v>
      </c>
      <c r="Y809">
        <f t="shared" si="62"/>
        <v>2</v>
      </c>
      <c r="Z809" s="2">
        <f t="shared" si="64"/>
        <v>1.3333333333333333</v>
      </c>
      <c r="AA809" t="s">
        <v>152</v>
      </c>
      <c r="AB809" t="s">
        <v>153</v>
      </c>
      <c r="AD809" t="s">
        <v>132</v>
      </c>
      <c r="AE809" t="s">
        <v>332</v>
      </c>
      <c r="AF809">
        <v>2022</v>
      </c>
    </row>
    <row r="810" spans="1:32" x14ac:dyDescent="0.25">
      <c r="A810" t="s">
        <v>29</v>
      </c>
      <c r="B810" t="s">
        <v>62</v>
      </c>
      <c r="C810" t="s">
        <v>63</v>
      </c>
      <c r="D810" t="s">
        <v>64</v>
      </c>
      <c r="E810">
        <f>_xlfn.XLOOKUP(Table1[[#This Row],[Location]],'Location analysis'!A:A,'Location analysis'!B:B)</f>
        <v>40.091900000000003</v>
      </c>
      <c r="F810">
        <f>_xlfn.XLOOKUP(Table1[[#This Row],[Location]],'Location analysis'!A:A,'Location analysis'!C:C)</f>
        <v>-74.358699999999999</v>
      </c>
      <c r="G810" t="s">
        <v>197</v>
      </c>
      <c r="H810" t="s">
        <v>43</v>
      </c>
      <c r="I810">
        <v>14715860125</v>
      </c>
      <c r="J810" t="s">
        <v>331</v>
      </c>
      <c r="K810" t="s">
        <v>51</v>
      </c>
      <c r="L810">
        <v>111</v>
      </c>
      <c r="M810">
        <v>1.5</v>
      </c>
      <c r="N810">
        <v>1</v>
      </c>
      <c r="O810">
        <v>111</v>
      </c>
      <c r="P810">
        <v>1.5</v>
      </c>
      <c r="Q810">
        <v>1</v>
      </c>
      <c r="R810">
        <v>1.5</v>
      </c>
      <c r="S810">
        <v>1.5</v>
      </c>
      <c r="T810" s="1">
        <v>44610</v>
      </c>
      <c r="U810" t="str">
        <f t="shared" si="60"/>
        <v>Miss Vickie's Potato Chip - Smokehouse BBQ</v>
      </c>
      <c r="V810" t="str">
        <f t="shared" si="61"/>
        <v>Food</v>
      </c>
      <c r="W810" t="s">
        <v>43</v>
      </c>
      <c r="X810" t="b">
        <f t="shared" si="63"/>
        <v>1</v>
      </c>
      <c r="Y810">
        <f t="shared" si="62"/>
        <v>1.5</v>
      </c>
      <c r="Z810" s="2">
        <f t="shared" si="64"/>
        <v>1</v>
      </c>
      <c r="AA810" t="s">
        <v>58</v>
      </c>
      <c r="AB810" t="s">
        <v>198</v>
      </c>
      <c r="AD810" t="s">
        <v>132</v>
      </c>
      <c r="AE810" t="s">
        <v>332</v>
      </c>
      <c r="AF810">
        <v>2022</v>
      </c>
    </row>
    <row r="811" spans="1:32" x14ac:dyDescent="0.25">
      <c r="A811" t="s">
        <v>29</v>
      </c>
      <c r="B811" t="s">
        <v>62</v>
      </c>
      <c r="C811" t="s">
        <v>63</v>
      </c>
      <c r="D811" t="s">
        <v>64</v>
      </c>
      <c r="E811">
        <f>_xlfn.XLOOKUP(Table1[[#This Row],[Location]],'Location analysis'!A:A,'Location analysis'!B:B)</f>
        <v>40.091900000000003</v>
      </c>
      <c r="F811">
        <f>_xlfn.XLOOKUP(Table1[[#This Row],[Location]],'Location analysis'!A:A,'Location analysis'!C:C)</f>
        <v>-74.358699999999999</v>
      </c>
      <c r="G811" t="s">
        <v>156</v>
      </c>
      <c r="H811" t="s">
        <v>43</v>
      </c>
      <c r="I811">
        <v>14716285765</v>
      </c>
      <c r="J811" t="s">
        <v>331</v>
      </c>
      <c r="K811" t="s">
        <v>51</v>
      </c>
      <c r="L811">
        <v>113</v>
      </c>
      <c r="M811">
        <v>1.5</v>
      </c>
      <c r="N811">
        <v>1</v>
      </c>
      <c r="O811">
        <v>113</v>
      </c>
      <c r="P811">
        <v>1.5</v>
      </c>
      <c r="Q811">
        <v>1</v>
      </c>
      <c r="R811">
        <v>1.5</v>
      </c>
      <c r="S811">
        <v>1.5</v>
      </c>
      <c r="T811" s="1">
        <v>44610</v>
      </c>
      <c r="U811" t="str">
        <f t="shared" si="60"/>
        <v>Good Health Veggie Stix - Sea Salt</v>
      </c>
      <c r="V811" t="str">
        <f t="shared" si="61"/>
        <v>Food</v>
      </c>
      <c r="W811" t="s">
        <v>43</v>
      </c>
      <c r="X811" t="b">
        <f t="shared" si="63"/>
        <v>1</v>
      </c>
      <c r="Y811">
        <f t="shared" si="62"/>
        <v>1.5</v>
      </c>
      <c r="Z811" s="2">
        <f t="shared" si="64"/>
        <v>1</v>
      </c>
      <c r="AA811" t="s">
        <v>117</v>
      </c>
      <c r="AB811" t="s">
        <v>157</v>
      </c>
      <c r="AD811" t="s">
        <v>132</v>
      </c>
      <c r="AE811" t="s">
        <v>332</v>
      </c>
      <c r="AF811">
        <v>2022</v>
      </c>
    </row>
    <row r="812" spans="1:32" x14ac:dyDescent="0.25">
      <c r="A812" t="s">
        <v>29</v>
      </c>
      <c r="B812" t="s">
        <v>62</v>
      </c>
      <c r="C812" t="s">
        <v>63</v>
      </c>
      <c r="D812" t="s">
        <v>64</v>
      </c>
      <c r="E812">
        <f>_xlfn.XLOOKUP(Table1[[#This Row],[Location]],'Location analysis'!A:A,'Location analysis'!B:B)</f>
        <v>40.091900000000003</v>
      </c>
      <c r="F812">
        <f>_xlfn.XLOOKUP(Table1[[#This Row],[Location]],'Location analysis'!A:A,'Location analysis'!C:C)</f>
        <v>-74.358699999999999</v>
      </c>
      <c r="G812" t="s">
        <v>116</v>
      </c>
      <c r="H812" t="s">
        <v>43</v>
      </c>
      <c r="I812">
        <v>14716287600</v>
      </c>
      <c r="J812" t="s">
        <v>331</v>
      </c>
      <c r="K812" t="s">
        <v>51</v>
      </c>
      <c r="L812">
        <v>114</v>
      </c>
      <c r="M812">
        <v>1.5</v>
      </c>
      <c r="N812">
        <v>1</v>
      </c>
      <c r="O812">
        <v>114</v>
      </c>
      <c r="P812">
        <v>1.5</v>
      </c>
      <c r="Q812">
        <v>1</v>
      </c>
      <c r="R812">
        <v>1.5</v>
      </c>
      <c r="S812">
        <v>1.5</v>
      </c>
      <c r="T812" s="1">
        <v>44610</v>
      </c>
      <c r="U812" t="str">
        <f t="shared" si="60"/>
        <v>Good Health Veggie Stix - Zesty Ranch</v>
      </c>
      <c r="V812" t="str">
        <f t="shared" si="61"/>
        <v>Food</v>
      </c>
      <c r="W812" t="s">
        <v>43</v>
      </c>
      <c r="X812" t="b">
        <f t="shared" si="63"/>
        <v>1</v>
      </c>
      <c r="Y812">
        <f t="shared" si="62"/>
        <v>1.5</v>
      </c>
      <c r="Z812" s="2">
        <f t="shared" si="64"/>
        <v>1</v>
      </c>
      <c r="AA812" t="s">
        <v>117</v>
      </c>
      <c r="AB812" t="s">
        <v>118</v>
      </c>
      <c r="AD812" t="s">
        <v>132</v>
      </c>
      <c r="AE812" t="s">
        <v>332</v>
      </c>
      <c r="AF812">
        <v>2022</v>
      </c>
    </row>
    <row r="813" spans="1:32" x14ac:dyDescent="0.25">
      <c r="A813" t="s">
        <v>29</v>
      </c>
      <c r="B813" t="s">
        <v>67</v>
      </c>
      <c r="C813" t="s">
        <v>68</v>
      </c>
      <c r="D813" t="s">
        <v>69</v>
      </c>
      <c r="E813">
        <f>_xlfn.XLOOKUP(Table1[[#This Row],[Location]],'Location analysis'!A:A,'Location analysis'!B:B)</f>
        <v>40.435699999999997</v>
      </c>
      <c r="F813">
        <f>_xlfn.XLOOKUP(Table1[[#This Row],[Location]],'Location analysis'!A:A,'Location analysis'!C:C)</f>
        <v>-74.125200000000007</v>
      </c>
      <c r="G813" t="s">
        <v>111</v>
      </c>
      <c r="H813" t="s">
        <v>43</v>
      </c>
      <c r="I813">
        <v>14716549287</v>
      </c>
      <c r="J813" t="s">
        <v>331</v>
      </c>
      <c r="K813" t="s">
        <v>36</v>
      </c>
      <c r="L813">
        <v>133</v>
      </c>
      <c r="M813">
        <v>2</v>
      </c>
      <c r="N813">
        <v>1</v>
      </c>
      <c r="O813">
        <v>133</v>
      </c>
      <c r="P813">
        <v>2</v>
      </c>
      <c r="Q813">
        <v>1</v>
      </c>
      <c r="R813">
        <v>2</v>
      </c>
      <c r="S813">
        <v>5</v>
      </c>
      <c r="T813" s="1">
        <v>44610</v>
      </c>
      <c r="U813" t="str">
        <f t="shared" si="60"/>
        <v>Jack Links Beef Steak Original</v>
      </c>
      <c r="V813" t="str">
        <f t="shared" si="61"/>
        <v>Food</v>
      </c>
      <c r="W813" t="s">
        <v>43</v>
      </c>
      <c r="X813" t="b">
        <f t="shared" si="63"/>
        <v>1</v>
      </c>
      <c r="Y813">
        <f t="shared" si="62"/>
        <v>2</v>
      </c>
      <c r="Z813" s="2">
        <f t="shared" si="64"/>
        <v>1.3333333333333333</v>
      </c>
      <c r="AA813" t="s">
        <v>111</v>
      </c>
      <c r="AD813" t="s">
        <v>132</v>
      </c>
      <c r="AE813" t="s">
        <v>332</v>
      </c>
      <c r="AF813">
        <v>2022</v>
      </c>
    </row>
    <row r="814" spans="1:32" x14ac:dyDescent="0.25">
      <c r="A814" t="s">
        <v>29</v>
      </c>
      <c r="B814" t="s">
        <v>67</v>
      </c>
      <c r="C814" t="s">
        <v>68</v>
      </c>
      <c r="D814" t="s">
        <v>69</v>
      </c>
      <c r="E814">
        <f>_xlfn.XLOOKUP(Table1[[#This Row],[Location]],'Location analysis'!A:A,'Location analysis'!B:B)</f>
        <v>40.435699999999997</v>
      </c>
      <c r="F814">
        <f>_xlfn.XLOOKUP(Table1[[#This Row],[Location]],'Location analysis'!A:A,'Location analysis'!C:C)</f>
        <v>-74.125200000000007</v>
      </c>
      <c r="G814" t="s">
        <v>275</v>
      </c>
      <c r="H814" t="s">
        <v>43</v>
      </c>
      <c r="I814">
        <v>14716549287</v>
      </c>
      <c r="J814" t="s">
        <v>331</v>
      </c>
      <c r="K814" t="s">
        <v>36</v>
      </c>
      <c r="L814">
        <v>120</v>
      </c>
      <c r="M814">
        <v>1.5</v>
      </c>
      <c r="N814">
        <v>1</v>
      </c>
      <c r="O814">
        <v>120</v>
      </c>
      <c r="P814">
        <v>1.5</v>
      </c>
      <c r="Q814">
        <v>1</v>
      </c>
      <c r="R814">
        <v>1.5</v>
      </c>
      <c r="S814">
        <v>5</v>
      </c>
      <c r="T814" s="1">
        <v>44610</v>
      </c>
      <c r="U814" t="str">
        <f t="shared" si="60"/>
        <v>Cheetos Flaming Hot Limon Crunchy</v>
      </c>
      <c r="V814" t="str">
        <f t="shared" si="61"/>
        <v>Food</v>
      </c>
      <c r="W814" t="s">
        <v>43</v>
      </c>
      <c r="X814" t="b">
        <f t="shared" si="63"/>
        <v>1</v>
      </c>
      <c r="Y814">
        <f t="shared" si="62"/>
        <v>1.5</v>
      </c>
      <c r="Z814" s="2">
        <f t="shared" si="64"/>
        <v>1</v>
      </c>
      <c r="AA814" t="s">
        <v>275</v>
      </c>
      <c r="AD814" t="s">
        <v>132</v>
      </c>
      <c r="AE814" t="s">
        <v>332</v>
      </c>
      <c r="AF814">
        <v>2022</v>
      </c>
    </row>
    <row r="815" spans="1:32" x14ac:dyDescent="0.25">
      <c r="A815" t="s">
        <v>29</v>
      </c>
      <c r="B815" t="s">
        <v>67</v>
      </c>
      <c r="C815" t="s">
        <v>68</v>
      </c>
      <c r="D815" t="s">
        <v>69</v>
      </c>
      <c r="E815">
        <f>_xlfn.XLOOKUP(Table1[[#This Row],[Location]],'Location analysis'!A:A,'Location analysis'!B:B)</f>
        <v>40.435699999999997</v>
      </c>
      <c r="F815">
        <f>_xlfn.XLOOKUP(Table1[[#This Row],[Location]],'Location analysis'!A:A,'Location analysis'!C:C)</f>
        <v>-74.125200000000007</v>
      </c>
      <c r="G815" t="s">
        <v>126</v>
      </c>
      <c r="H815" t="s">
        <v>43</v>
      </c>
      <c r="I815">
        <v>14716549287</v>
      </c>
      <c r="J815" t="s">
        <v>331</v>
      </c>
      <c r="K815" t="s">
        <v>36</v>
      </c>
      <c r="L815">
        <v>121</v>
      </c>
      <c r="M815">
        <v>1.5</v>
      </c>
      <c r="N815">
        <v>1</v>
      </c>
      <c r="O815">
        <v>121</v>
      </c>
      <c r="P815">
        <v>1.5</v>
      </c>
      <c r="Q815">
        <v>1</v>
      </c>
      <c r="R815">
        <v>1.5</v>
      </c>
      <c r="S815">
        <v>5</v>
      </c>
      <c r="T815" s="1">
        <v>44610</v>
      </c>
      <c r="U815" t="str">
        <f t="shared" si="60"/>
        <v>Mini Chips Ahoy</v>
      </c>
      <c r="V815" t="str">
        <f t="shared" si="61"/>
        <v>Food</v>
      </c>
      <c r="W815" t="s">
        <v>43</v>
      </c>
      <c r="X815" t="b">
        <f t="shared" si="63"/>
        <v>1</v>
      </c>
      <c r="Y815">
        <f t="shared" si="62"/>
        <v>1.5</v>
      </c>
      <c r="Z815" s="2">
        <f t="shared" si="64"/>
        <v>1</v>
      </c>
      <c r="AA815" t="s">
        <v>126</v>
      </c>
      <c r="AD815" t="s">
        <v>132</v>
      </c>
      <c r="AE815" t="s">
        <v>332</v>
      </c>
      <c r="AF815">
        <v>2022</v>
      </c>
    </row>
    <row r="816" spans="1:32" x14ac:dyDescent="0.25">
      <c r="A816" t="s">
        <v>29</v>
      </c>
      <c r="B816" t="s">
        <v>67</v>
      </c>
      <c r="C816" t="s">
        <v>68</v>
      </c>
      <c r="D816" t="s">
        <v>69</v>
      </c>
      <c r="E816">
        <f>_xlfn.XLOOKUP(Table1[[#This Row],[Location]],'Location analysis'!A:A,'Location analysis'!B:B)</f>
        <v>40.435699999999997</v>
      </c>
      <c r="F816">
        <f>_xlfn.XLOOKUP(Table1[[#This Row],[Location]],'Location analysis'!A:A,'Location analysis'!C:C)</f>
        <v>-74.125200000000007</v>
      </c>
      <c r="G816" t="s">
        <v>194</v>
      </c>
      <c r="H816" t="s">
        <v>43</v>
      </c>
      <c r="I816">
        <v>14716564787</v>
      </c>
      <c r="J816" t="s">
        <v>331</v>
      </c>
      <c r="K816" t="s">
        <v>36</v>
      </c>
      <c r="L816">
        <v>123</v>
      </c>
      <c r="M816">
        <v>1.5</v>
      </c>
      <c r="N816">
        <v>1</v>
      </c>
      <c r="O816">
        <v>123</v>
      </c>
      <c r="P816">
        <v>1.5</v>
      </c>
      <c r="Q816">
        <v>1</v>
      </c>
      <c r="R816">
        <v>1.5</v>
      </c>
      <c r="S816">
        <v>3</v>
      </c>
      <c r="T816" s="1">
        <v>44610</v>
      </c>
      <c r="U816" t="str">
        <f t="shared" si="60"/>
        <v>Takis FUGEO mini</v>
      </c>
      <c r="V816" t="str">
        <f t="shared" si="61"/>
        <v>Food</v>
      </c>
      <c r="W816" t="s">
        <v>43</v>
      </c>
      <c r="X816" t="b">
        <f t="shared" si="63"/>
        <v>1</v>
      </c>
      <c r="Y816">
        <f t="shared" si="62"/>
        <v>1.5</v>
      </c>
      <c r="Z816" s="2">
        <f t="shared" si="64"/>
        <v>1</v>
      </c>
      <c r="AA816" t="s">
        <v>194</v>
      </c>
      <c r="AD816" t="s">
        <v>132</v>
      </c>
      <c r="AE816" t="s">
        <v>332</v>
      </c>
      <c r="AF816">
        <v>2022</v>
      </c>
    </row>
    <row r="817" spans="1:32" x14ac:dyDescent="0.25">
      <c r="A817" t="s">
        <v>29</v>
      </c>
      <c r="B817" t="s">
        <v>67</v>
      </c>
      <c r="C817" t="s">
        <v>68</v>
      </c>
      <c r="D817" t="s">
        <v>69</v>
      </c>
      <c r="E817">
        <f>_xlfn.XLOOKUP(Table1[[#This Row],[Location]],'Location analysis'!A:A,'Location analysis'!B:B)</f>
        <v>40.435699999999997</v>
      </c>
      <c r="F817">
        <f>_xlfn.XLOOKUP(Table1[[#This Row],[Location]],'Location analysis'!A:A,'Location analysis'!C:C)</f>
        <v>-74.125200000000007</v>
      </c>
      <c r="G817" t="s">
        <v>126</v>
      </c>
      <c r="H817" t="s">
        <v>43</v>
      </c>
      <c r="I817">
        <v>14716564787</v>
      </c>
      <c r="J817" t="s">
        <v>331</v>
      </c>
      <c r="K817" t="s">
        <v>36</v>
      </c>
      <c r="L817">
        <v>121</v>
      </c>
      <c r="M817">
        <v>1.5</v>
      </c>
      <c r="N817">
        <v>1</v>
      </c>
      <c r="O817">
        <v>121</v>
      </c>
      <c r="P817">
        <v>1.5</v>
      </c>
      <c r="Q817">
        <v>1</v>
      </c>
      <c r="R817">
        <v>1.5</v>
      </c>
      <c r="S817">
        <v>3</v>
      </c>
      <c r="T817" s="1">
        <v>44610</v>
      </c>
      <c r="U817" t="str">
        <f t="shared" si="60"/>
        <v>Mini Chips Ahoy</v>
      </c>
      <c r="V817" t="str">
        <f t="shared" si="61"/>
        <v>Food</v>
      </c>
      <c r="W817" t="s">
        <v>43</v>
      </c>
      <c r="X817" t="b">
        <f t="shared" si="63"/>
        <v>1</v>
      </c>
      <c r="Y817">
        <f t="shared" si="62"/>
        <v>1.5</v>
      </c>
      <c r="Z817" s="2">
        <f t="shared" si="64"/>
        <v>1</v>
      </c>
      <c r="AA817" t="s">
        <v>126</v>
      </c>
      <c r="AD817" t="s">
        <v>132</v>
      </c>
      <c r="AE817" t="s">
        <v>332</v>
      </c>
      <c r="AF817">
        <v>2022</v>
      </c>
    </row>
    <row r="818" spans="1:32" x14ac:dyDescent="0.25">
      <c r="A818" t="s">
        <v>29</v>
      </c>
      <c r="B818" t="s">
        <v>30</v>
      </c>
      <c r="C818" t="s">
        <v>31</v>
      </c>
      <c r="D818" t="s">
        <v>32</v>
      </c>
      <c r="E818">
        <f>_xlfn.XLOOKUP(Table1[[#This Row],[Location]],'Location analysis'!A:A,'Location analysis'!B:B)</f>
        <v>40.423690999999998</v>
      </c>
      <c r="F818">
        <f>_xlfn.XLOOKUP(Table1[[#This Row],[Location]],'Location analysis'!A:A,'Location analysis'!C:C)</f>
        <v>-74.380831999999998</v>
      </c>
      <c r="G818" t="s">
        <v>185</v>
      </c>
      <c r="H818" t="s">
        <v>34</v>
      </c>
      <c r="I818">
        <v>14716746549</v>
      </c>
      <c r="J818" t="s">
        <v>331</v>
      </c>
      <c r="K818" t="s">
        <v>36</v>
      </c>
      <c r="L818">
        <v>148</v>
      </c>
      <c r="M818">
        <v>3.5</v>
      </c>
      <c r="N818">
        <v>1</v>
      </c>
      <c r="O818">
        <v>148</v>
      </c>
      <c r="P818">
        <v>3.5</v>
      </c>
      <c r="Q818">
        <v>1</v>
      </c>
      <c r="R818">
        <v>3.5</v>
      </c>
      <c r="S818">
        <v>3.5</v>
      </c>
      <c r="T818" s="1">
        <v>44610</v>
      </c>
      <c r="U818" t="str">
        <f t="shared" si="60"/>
        <v>Red Bull - Original</v>
      </c>
      <c r="V818" t="str">
        <f t="shared" si="61"/>
        <v>Carbonated</v>
      </c>
      <c r="W818" t="s">
        <v>34</v>
      </c>
      <c r="X818" t="b">
        <f t="shared" si="63"/>
        <v>1</v>
      </c>
      <c r="Y818">
        <f t="shared" si="62"/>
        <v>3.5</v>
      </c>
      <c r="Z818" s="2">
        <f t="shared" si="64"/>
        <v>2.3333333333333335</v>
      </c>
      <c r="AA818" t="s">
        <v>37</v>
      </c>
      <c r="AB818" t="s">
        <v>150</v>
      </c>
      <c r="AD818" t="s">
        <v>132</v>
      </c>
      <c r="AE818" t="s">
        <v>332</v>
      </c>
      <c r="AF818">
        <v>2022</v>
      </c>
    </row>
    <row r="819" spans="1:32" x14ac:dyDescent="0.25">
      <c r="A819" t="s">
        <v>29</v>
      </c>
      <c r="B819" t="s">
        <v>62</v>
      </c>
      <c r="C819" t="s">
        <v>63</v>
      </c>
      <c r="D819" t="s">
        <v>64</v>
      </c>
      <c r="E819">
        <f>_xlfn.XLOOKUP(Table1[[#This Row],[Location]],'Location analysis'!A:A,'Location analysis'!B:B)</f>
        <v>40.091900000000003</v>
      </c>
      <c r="F819">
        <f>_xlfn.XLOOKUP(Table1[[#This Row],[Location]],'Location analysis'!A:A,'Location analysis'!C:C)</f>
        <v>-74.358699999999999</v>
      </c>
      <c r="G819" t="s">
        <v>192</v>
      </c>
      <c r="H819" t="s">
        <v>43</v>
      </c>
      <c r="I819">
        <v>14717083342</v>
      </c>
      <c r="J819" t="s">
        <v>331</v>
      </c>
      <c r="K819" t="s">
        <v>51</v>
      </c>
      <c r="L819">
        <v>121</v>
      </c>
      <c r="M819">
        <v>1.25</v>
      </c>
      <c r="N819">
        <v>1</v>
      </c>
      <c r="O819">
        <v>121</v>
      </c>
      <c r="P819">
        <v>1.25</v>
      </c>
      <c r="Q819">
        <v>1</v>
      </c>
      <c r="R819">
        <v>1.25</v>
      </c>
      <c r="S819">
        <v>1.25</v>
      </c>
      <c r="T819" s="1">
        <v>44610</v>
      </c>
      <c r="U819" t="str">
        <f t="shared" si="60"/>
        <v>CheezIt - Original</v>
      </c>
      <c r="V819" t="str">
        <f t="shared" si="61"/>
        <v>Food</v>
      </c>
      <c r="W819" t="s">
        <v>43</v>
      </c>
      <c r="X819" t="b">
        <f t="shared" si="63"/>
        <v>1</v>
      </c>
      <c r="Y819">
        <f t="shared" si="62"/>
        <v>1.25</v>
      </c>
      <c r="Z819" s="2">
        <f t="shared" si="64"/>
        <v>0.83333333333333337</v>
      </c>
      <c r="AA819" t="s">
        <v>193</v>
      </c>
      <c r="AB819" t="s">
        <v>150</v>
      </c>
      <c r="AD819" t="s">
        <v>132</v>
      </c>
      <c r="AE819" t="s">
        <v>332</v>
      </c>
      <c r="AF819">
        <v>2022</v>
      </c>
    </row>
    <row r="820" spans="1:32" x14ac:dyDescent="0.25">
      <c r="A820" t="s">
        <v>29</v>
      </c>
      <c r="B820" t="s">
        <v>62</v>
      </c>
      <c r="C820" t="s">
        <v>63</v>
      </c>
      <c r="D820" t="s">
        <v>64</v>
      </c>
      <c r="E820">
        <f>_xlfn.XLOOKUP(Table1[[#This Row],[Location]],'Location analysis'!A:A,'Location analysis'!B:B)</f>
        <v>40.091900000000003</v>
      </c>
      <c r="F820">
        <f>_xlfn.XLOOKUP(Table1[[#This Row],[Location]],'Location analysis'!A:A,'Location analysis'!C:C)</f>
        <v>-74.358699999999999</v>
      </c>
      <c r="G820" t="s">
        <v>192</v>
      </c>
      <c r="H820" t="s">
        <v>43</v>
      </c>
      <c r="I820">
        <v>14717133072</v>
      </c>
      <c r="J820" t="s">
        <v>331</v>
      </c>
      <c r="K820" t="s">
        <v>51</v>
      </c>
      <c r="L820">
        <v>121</v>
      </c>
      <c r="M820">
        <v>1.25</v>
      </c>
      <c r="N820">
        <v>1</v>
      </c>
      <c r="O820">
        <v>121</v>
      </c>
      <c r="P820">
        <v>1.25</v>
      </c>
      <c r="Q820">
        <v>1</v>
      </c>
      <c r="R820">
        <v>1.25</v>
      </c>
      <c r="S820">
        <v>1.25</v>
      </c>
      <c r="T820" s="1">
        <v>44610</v>
      </c>
      <c r="U820" t="str">
        <f t="shared" si="60"/>
        <v>CheezIt - Original</v>
      </c>
      <c r="V820" t="str">
        <f t="shared" si="61"/>
        <v>Food</v>
      </c>
      <c r="W820" t="s">
        <v>43</v>
      </c>
      <c r="X820" t="b">
        <f t="shared" si="63"/>
        <v>1</v>
      </c>
      <c r="Y820">
        <f t="shared" si="62"/>
        <v>1.25</v>
      </c>
      <c r="Z820" s="2">
        <f t="shared" si="64"/>
        <v>0.83333333333333337</v>
      </c>
      <c r="AA820" t="s">
        <v>193</v>
      </c>
      <c r="AB820" t="s">
        <v>150</v>
      </c>
      <c r="AD820" t="s">
        <v>132</v>
      </c>
      <c r="AE820" t="s">
        <v>332</v>
      </c>
      <c r="AF820">
        <v>2022</v>
      </c>
    </row>
    <row r="821" spans="1:32" x14ac:dyDescent="0.25">
      <c r="A821" t="s">
        <v>29</v>
      </c>
      <c r="B821" t="s">
        <v>67</v>
      </c>
      <c r="C821" t="s">
        <v>68</v>
      </c>
      <c r="D821" t="s">
        <v>69</v>
      </c>
      <c r="E821">
        <f>_xlfn.XLOOKUP(Table1[[#This Row],[Location]],'Location analysis'!A:A,'Location analysis'!B:B)</f>
        <v>40.435699999999997</v>
      </c>
      <c r="F821">
        <f>_xlfn.XLOOKUP(Table1[[#This Row],[Location]],'Location analysis'!A:A,'Location analysis'!C:C)</f>
        <v>-74.125200000000007</v>
      </c>
      <c r="G821" t="s">
        <v>78</v>
      </c>
      <c r="H821" t="s">
        <v>43</v>
      </c>
      <c r="I821">
        <v>14717337701</v>
      </c>
      <c r="J821" t="s">
        <v>331</v>
      </c>
      <c r="K821" t="s">
        <v>51</v>
      </c>
      <c r="L821">
        <v>130</v>
      </c>
      <c r="M821">
        <v>1</v>
      </c>
      <c r="N821">
        <v>1</v>
      </c>
      <c r="O821">
        <v>130</v>
      </c>
      <c r="P821">
        <v>1</v>
      </c>
      <c r="Q821">
        <v>1</v>
      </c>
      <c r="R821">
        <v>1</v>
      </c>
      <c r="S821">
        <v>1</v>
      </c>
      <c r="T821" s="1">
        <v>44610</v>
      </c>
      <c r="U821" t="str">
        <f t="shared" si="60"/>
        <v>Stretch Island Fruit Leathers Snacks - Variet</v>
      </c>
      <c r="V821" t="str">
        <f t="shared" si="61"/>
        <v>Food</v>
      </c>
      <c r="W821" t="s">
        <v>43</v>
      </c>
      <c r="X821" t="b">
        <f t="shared" si="63"/>
        <v>1</v>
      </c>
      <c r="Y821">
        <f t="shared" si="62"/>
        <v>1</v>
      </c>
      <c r="Z821" s="2">
        <f t="shared" si="64"/>
        <v>0.66666666666666663</v>
      </c>
      <c r="AA821" t="s">
        <v>79</v>
      </c>
      <c r="AB821" t="s">
        <v>80</v>
      </c>
      <c r="AD821" t="s">
        <v>132</v>
      </c>
      <c r="AE821" t="s">
        <v>332</v>
      </c>
      <c r="AF821">
        <v>2022</v>
      </c>
    </row>
    <row r="822" spans="1:32" x14ac:dyDescent="0.25">
      <c r="A822" t="s">
        <v>29</v>
      </c>
      <c r="B822" t="s">
        <v>67</v>
      </c>
      <c r="C822" t="s">
        <v>68</v>
      </c>
      <c r="D822" t="s">
        <v>69</v>
      </c>
      <c r="E822">
        <f>_xlfn.XLOOKUP(Table1[[#This Row],[Location]],'Location analysis'!A:A,'Location analysis'!B:B)</f>
        <v>40.435699999999997</v>
      </c>
      <c r="F822">
        <f>_xlfn.XLOOKUP(Table1[[#This Row],[Location]],'Location analysis'!A:A,'Location analysis'!C:C)</f>
        <v>-74.125200000000007</v>
      </c>
      <c r="G822" t="s">
        <v>81</v>
      </c>
      <c r="H822" t="s">
        <v>43</v>
      </c>
      <c r="I822">
        <v>14717920771</v>
      </c>
      <c r="J822" t="s">
        <v>331</v>
      </c>
      <c r="K822" t="s">
        <v>51</v>
      </c>
      <c r="L822">
        <v>134</v>
      </c>
      <c r="M822">
        <v>2</v>
      </c>
      <c r="N822">
        <v>1</v>
      </c>
      <c r="O822">
        <v>134</v>
      </c>
      <c r="P822">
        <v>2</v>
      </c>
      <c r="Q822">
        <v>1</v>
      </c>
      <c r="R822">
        <v>2</v>
      </c>
      <c r="S822">
        <v>2</v>
      </c>
      <c r="T822" s="1">
        <v>44610</v>
      </c>
      <c r="U822" t="str">
        <f t="shared" si="60"/>
        <v>KitKat - Crisp Wafers</v>
      </c>
      <c r="V822" t="str">
        <f t="shared" si="61"/>
        <v>Food</v>
      </c>
      <c r="W822" t="s">
        <v>43</v>
      </c>
      <c r="X822" t="b">
        <f t="shared" si="63"/>
        <v>1</v>
      </c>
      <c r="Y822">
        <f t="shared" si="62"/>
        <v>2</v>
      </c>
      <c r="Z822" s="2">
        <f t="shared" si="64"/>
        <v>1.3333333333333333</v>
      </c>
      <c r="AA822" t="s">
        <v>82</v>
      </c>
      <c r="AB822" t="s">
        <v>83</v>
      </c>
      <c r="AD822" t="s">
        <v>132</v>
      </c>
      <c r="AE822" t="s">
        <v>332</v>
      </c>
      <c r="AF822">
        <v>2022</v>
      </c>
    </row>
    <row r="823" spans="1:32" x14ac:dyDescent="0.25">
      <c r="A823" t="s">
        <v>29</v>
      </c>
      <c r="B823" t="s">
        <v>46</v>
      </c>
      <c r="C823" t="s">
        <v>31</v>
      </c>
      <c r="D823" t="s">
        <v>47</v>
      </c>
      <c r="E823">
        <f>_xlfn.XLOOKUP(Table1[[#This Row],[Location]],'Location analysis'!A:A,'Location analysis'!B:B)</f>
        <v>40.423690999999998</v>
      </c>
      <c r="F823">
        <f>_xlfn.XLOOKUP(Table1[[#This Row],[Location]],'Location analysis'!A:A,'Location analysis'!C:C)</f>
        <v>-74.380831999999998</v>
      </c>
      <c r="G823" t="s">
        <v>81</v>
      </c>
      <c r="H823" t="s">
        <v>43</v>
      </c>
      <c r="I823">
        <v>14718052988</v>
      </c>
      <c r="J823" t="s">
        <v>331</v>
      </c>
      <c r="K823" t="s">
        <v>51</v>
      </c>
      <c r="L823">
        <v>130</v>
      </c>
      <c r="M823">
        <v>2</v>
      </c>
      <c r="N823">
        <v>1</v>
      </c>
      <c r="O823">
        <v>130</v>
      </c>
      <c r="P823">
        <v>2</v>
      </c>
      <c r="Q823">
        <v>1</v>
      </c>
      <c r="R823">
        <v>2</v>
      </c>
      <c r="S823">
        <v>2</v>
      </c>
      <c r="T823" s="1">
        <v>44610</v>
      </c>
      <c r="U823" t="str">
        <f t="shared" si="60"/>
        <v>KitKat - Crisp Wafers</v>
      </c>
      <c r="V823" t="str">
        <f t="shared" si="61"/>
        <v>Food</v>
      </c>
      <c r="W823" t="s">
        <v>43</v>
      </c>
      <c r="X823" t="b">
        <f t="shared" si="63"/>
        <v>1</v>
      </c>
      <c r="Y823">
        <f t="shared" si="62"/>
        <v>2</v>
      </c>
      <c r="Z823" s="2">
        <f t="shared" si="64"/>
        <v>1.3333333333333333</v>
      </c>
      <c r="AA823" t="s">
        <v>82</v>
      </c>
      <c r="AB823" t="s">
        <v>83</v>
      </c>
      <c r="AD823" t="s">
        <v>132</v>
      </c>
      <c r="AE823" t="s">
        <v>332</v>
      </c>
      <c r="AF823">
        <v>2022</v>
      </c>
    </row>
    <row r="824" spans="1:32" x14ac:dyDescent="0.25">
      <c r="A824" t="s">
        <v>29</v>
      </c>
      <c r="B824" t="s">
        <v>30</v>
      </c>
      <c r="C824" t="s">
        <v>31</v>
      </c>
      <c r="D824" t="s">
        <v>32</v>
      </c>
      <c r="E824">
        <f>_xlfn.XLOOKUP(Table1[[#This Row],[Location]],'Location analysis'!A:A,'Location analysis'!B:B)</f>
        <v>40.423690999999998</v>
      </c>
      <c r="F824">
        <f>_xlfn.XLOOKUP(Table1[[#This Row],[Location]],'Location analysis'!A:A,'Location analysis'!C:C)</f>
        <v>-74.380831999999998</v>
      </c>
      <c r="G824" t="s">
        <v>125</v>
      </c>
      <c r="H824" t="s">
        <v>97</v>
      </c>
      <c r="I824">
        <v>14718482521</v>
      </c>
      <c r="J824" t="s">
        <v>331</v>
      </c>
      <c r="K824" t="s">
        <v>51</v>
      </c>
      <c r="L824">
        <v>143</v>
      </c>
      <c r="M824">
        <v>2</v>
      </c>
      <c r="N824">
        <v>1</v>
      </c>
      <c r="O824">
        <v>143</v>
      </c>
      <c r="P824">
        <v>2</v>
      </c>
      <c r="Q824">
        <v>1</v>
      </c>
      <c r="R824">
        <v>2</v>
      </c>
      <c r="S824">
        <v>2</v>
      </c>
      <c r="T824" s="1">
        <v>44610</v>
      </c>
      <c r="U824" t="str">
        <f t="shared" si="60"/>
        <v>S. Pellegrino Sparkling Mineral Water</v>
      </c>
      <c r="V824" t="str">
        <f t="shared" si="61"/>
        <v>Water</v>
      </c>
      <c r="W824" t="s">
        <v>97</v>
      </c>
      <c r="X824" t="b">
        <f t="shared" si="63"/>
        <v>1</v>
      </c>
      <c r="Y824">
        <f t="shared" si="62"/>
        <v>2</v>
      </c>
      <c r="Z824" s="2">
        <f t="shared" si="64"/>
        <v>1.3333333333333333</v>
      </c>
      <c r="AA824" t="s">
        <v>125</v>
      </c>
      <c r="AD824" t="s">
        <v>132</v>
      </c>
      <c r="AE824" t="s">
        <v>332</v>
      </c>
      <c r="AF824">
        <v>2022</v>
      </c>
    </row>
    <row r="825" spans="1:32" x14ac:dyDescent="0.25">
      <c r="A825" t="s">
        <v>29</v>
      </c>
      <c r="B825" t="s">
        <v>67</v>
      </c>
      <c r="C825" t="s">
        <v>68</v>
      </c>
      <c r="D825" t="s">
        <v>69</v>
      </c>
      <c r="E825">
        <f>_xlfn.XLOOKUP(Table1[[#This Row],[Location]],'Location analysis'!A:A,'Location analysis'!B:B)</f>
        <v>40.435699999999997</v>
      </c>
      <c r="F825">
        <f>_xlfn.XLOOKUP(Table1[[#This Row],[Location]],'Location analysis'!A:A,'Location analysis'!C:C)</f>
        <v>-74.125200000000007</v>
      </c>
      <c r="G825" t="s">
        <v>185</v>
      </c>
      <c r="H825" t="s">
        <v>34</v>
      </c>
      <c r="I825">
        <v>14718623409</v>
      </c>
      <c r="J825" t="s">
        <v>331</v>
      </c>
      <c r="K825" t="s">
        <v>51</v>
      </c>
      <c r="L825">
        <v>148</v>
      </c>
      <c r="M825">
        <v>3</v>
      </c>
      <c r="N825">
        <v>1</v>
      </c>
      <c r="O825">
        <v>148</v>
      </c>
      <c r="P825">
        <v>3</v>
      </c>
      <c r="Q825">
        <v>1</v>
      </c>
      <c r="R825">
        <v>3</v>
      </c>
      <c r="S825">
        <v>3</v>
      </c>
      <c r="T825" s="1">
        <v>44610</v>
      </c>
      <c r="U825" t="str">
        <f t="shared" si="60"/>
        <v>Red Bull - Original</v>
      </c>
      <c r="V825" t="str">
        <f t="shared" si="61"/>
        <v>Carbonated</v>
      </c>
      <c r="W825" t="s">
        <v>34</v>
      </c>
      <c r="X825" t="b">
        <f t="shared" si="63"/>
        <v>1</v>
      </c>
      <c r="Y825">
        <f t="shared" si="62"/>
        <v>3</v>
      </c>
      <c r="Z825" s="2">
        <f t="shared" si="64"/>
        <v>2</v>
      </c>
      <c r="AA825" t="s">
        <v>37</v>
      </c>
      <c r="AB825" t="s">
        <v>150</v>
      </c>
      <c r="AD825" t="s">
        <v>132</v>
      </c>
      <c r="AE825" t="s">
        <v>332</v>
      </c>
      <c r="AF825">
        <v>2022</v>
      </c>
    </row>
    <row r="826" spans="1:32" x14ac:dyDescent="0.25">
      <c r="A826" t="s">
        <v>29</v>
      </c>
      <c r="B826" t="s">
        <v>67</v>
      </c>
      <c r="C826" t="s">
        <v>68</v>
      </c>
      <c r="D826" t="s">
        <v>69</v>
      </c>
      <c r="E826">
        <f>_xlfn.XLOOKUP(Table1[[#This Row],[Location]],'Location analysis'!A:A,'Location analysis'!B:B)</f>
        <v>40.435699999999997</v>
      </c>
      <c r="F826">
        <f>_xlfn.XLOOKUP(Table1[[#This Row],[Location]],'Location analysis'!A:A,'Location analysis'!C:C)</f>
        <v>-74.125200000000007</v>
      </c>
      <c r="G826" t="s">
        <v>70</v>
      </c>
      <c r="H826" t="s">
        <v>34</v>
      </c>
      <c r="I826">
        <v>14718917822</v>
      </c>
      <c r="J826" t="s">
        <v>331</v>
      </c>
      <c r="K826" t="s">
        <v>36</v>
      </c>
      <c r="L826">
        <v>146</v>
      </c>
      <c r="M826">
        <v>3</v>
      </c>
      <c r="N826">
        <v>1</v>
      </c>
      <c r="O826">
        <v>146</v>
      </c>
      <c r="P826">
        <v>3</v>
      </c>
      <c r="Q826">
        <v>1</v>
      </c>
      <c r="R826">
        <v>3</v>
      </c>
      <c r="S826">
        <v>3</v>
      </c>
      <c r="T826" s="1">
        <v>44610</v>
      </c>
      <c r="U826" t="str">
        <f t="shared" si="60"/>
        <v>Monster Energy Original</v>
      </c>
      <c r="V826" t="str">
        <f t="shared" si="61"/>
        <v>Carbonated</v>
      </c>
      <c r="W826" t="s">
        <v>34</v>
      </c>
      <c r="X826" t="b">
        <f t="shared" si="63"/>
        <v>1</v>
      </c>
      <c r="Y826">
        <f t="shared" si="62"/>
        <v>3</v>
      </c>
      <c r="Z826" s="2">
        <f t="shared" si="64"/>
        <v>2</v>
      </c>
      <c r="AA826" t="s">
        <v>70</v>
      </c>
      <c r="AD826" t="s">
        <v>132</v>
      </c>
      <c r="AE826" t="s">
        <v>332</v>
      </c>
      <c r="AF826">
        <v>2022</v>
      </c>
    </row>
    <row r="827" spans="1:32" x14ac:dyDescent="0.25">
      <c r="A827" t="s">
        <v>29</v>
      </c>
      <c r="B827" t="s">
        <v>67</v>
      </c>
      <c r="C827" t="s">
        <v>68</v>
      </c>
      <c r="D827" t="s">
        <v>69</v>
      </c>
      <c r="E827">
        <f>_xlfn.XLOOKUP(Table1[[#This Row],[Location]],'Location analysis'!A:A,'Location analysis'!B:B)</f>
        <v>40.435699999999997</v>
      </c>
      <c r="F827">
        <f>_xlfn.XLOOKUP(Table1[[#This Row],[Location]],'Location analysis'!A:A,'Location analysis'!C:C)</f>
        <v>-74.125200000000007</v>
      </c>
      <c r="G827" t="s">
        <v>126</v>
      </c>
      <c r="H827" t="s">
        <v>43</v>
      </c>
      <c r="I827">
        <v>14719355548</v>
      </c>
      <c r="J827" t="s">
        <v>333</v>
      </c>
      <c r="K827" t="s">
        <v>51</v>
      </c>
      <c r="L827">
        <v>121</v>
      </c>
      <c r="M827">
        <v>1.5</v>
      </c>
      <c r="N827">
        <v>1</v>
      </c>
      <c r="O827">
        <v>121</v>
      </c>
      <c r="P827">
        <v>1.5</v>
      </c>
      <c r="Q827">
        <v>1</v>
      </c>
      <c r="R827">
        <v>1.5</v>
      </c>
      <c r="S827">
        <v>1.5</v>
      </c>
      <c r="T827" s="1">
        <v>44611</v>
      </c>
      <c r="U827" t="str">
        <f t="shared" si="60"/>
        <v>Mini Chips Ahoy</v>
      </c>
      <c r="V827" t="str">
        <f t="shared" si="61"/>
        <v>Food</v>
      </c>
      <c r="W827" t="s">
        <v>43</v>
      </c>
      <c r="X827" t="b">
        <f t="shared" si="63"/>
        <v>1</v>
      </c>
      <c r="Y827">
        <f t="shared" si="62"/>
        <v>1.5</v>
      </c>
      <c r="Z827" s="2">
        <f t="shared" si="64"/>
        <v>1</v>
      </c>
      <c r="AA827" t="s">
        <v>126</v>
      </c>
      <c r="AD827" t="s">
        <v>40</v>
      </c>
      <c r="AE827" t="s">
        <v>334</v>
      </c>
      <c r="AF827">
        <v>2022</v>
      </c>
    </row>
    <row r="828" spans="1:32" x14ac:dyDescent="0.25">
      <c r="A828" t="s">
        <v>29</v>
      </c>
      <c r="B828" t="s">
        <v>67</v>
      </c>
      <c r="C828" t="s">
        <v>68</v>
      </c>
      <c r="D828" t="s">
        <v>69</v>
      </c>
      <c r="E828">
        <f>_xlfn.XLOOKUP(Table1[[#This Row],[Location]],'Location analysis'!A:A,'Location analysis'!B:B)</f>
        <v>40.435699999999997</v>
      </c>
      <c r="F828">
        <f>_xlfn.XLOOKUP(Table1[[#This Row],[Location]],'Location analysis'!A:A,'Location analysis'!C:C)</f>
        <v>-74.125200000000007</v>
      </c>
      <c r="G828" t="s">
        <v>100</v>
      </c>
      <c r="H828" t="s">
        <v>43</v>
      </c>
      <c r="I828">
        <v>14719356602</v>
      </c>
      <c r="J828" t="s">
        <v>333</v>
      </c>
      <c r="K828" t="s">
        <v>51</v>
      </c>
      <c r="L828">
        <v>122</v>
      </c>
      <c r="M828">
        <v>1.5</v>
      </c>
      <c r="N828">
        <v>1</v>
      </c>
      <c r="O828">
        <v>122</v>
      </c>
      <c r="P828">
        <v>1.5</v>
      </c>
      <c r="Q828">
        <v>1</v>
      </c>
      <c r="R828">
        <v>1.5</v>
      </c>
      <c r="S828">
        <v>1.5</v>
      </c>
      <c r="T828" s="1">
        <v>44611</v>
      </c>
      <c r="U828" t="str">
        <f t="shared" si="60"/>
        <v>Cheetos - Fleming Hot Crunchy</v>
      </c>
      <c r="V828" t="str">
        <f t="shared" si="61"/>
        <v>Food</v>
      </c>
      <c r="W828" t="s">
        <v>43</v>
      </c>
      <c r="X828" t="b">
        <f t="shared" si="63"/>
        <v>1</v>
      </c>
      <c r="Y828">
        <f t="shared" si="62"/>
        <v>1.5</v>
      </c>
      <c r="Z828" s="2">
        <f t="shared" si="64"/>
        <v>1</v>
      </c>
      <c r="AA828" t="s">
        <v>101</v>
      </c>
      <c r="AB828" t="s">
        <v>102</v>
      </c>
      <c r="AD828" t="s">
        <v>40</v>
      </c>
      <c r="AE828" t="s">
        <v>334</v>
      </c>
      <c r="AF828">
        <v>2022</v>
      </c>
    </row>
    <row r="829" spans="1:32" x14ac:dyDescent="0.25">
      <c r="A829" t="s">
        <v>29</v>
      </c>
      <c r="B829" t="s">
        <v>67</v>
      </c>
      <c r="C829" t="s">
        <v>68</v>
      </c>
      <c r="D829" t="s">
        <v>69</v>
      </c>
      <c r="E829">
        <f>_xlfn.XLOOKUP(Table1[[#This Row],[Location]],'Location analysis'!A:A,'Location analysis'!B:B)</f>
        <v>40.435699999999997</v>
      </c>
      <c r="F829">
        <f>_xlfn.XLOOKUP(Table1[[#This Row],[Location]],'Location analysis'!A:A,'Location analysis'!C:C)</f>
        <v>-74.125200000000007</v>
      </c>
      <c r="G829" t="s">
        <v>272</v>
      </c>
      <c r="H829" t="s">
        <v>43</v>
      </c>
      <c r="I829">
        <v>14719356448</v>
      </c>
      <c r="J829" t="s">
        <v>333</v>
      </c>
      <c r="K829" t="s">
        <v>51</v>
      </c>
      <c r="L829">
        <v>138</v>
      </c>
      <c r="M829">
        <v>2</v>
      </c>
      <c r="N829">
        <v>1</v>
      </c>
      <c r="O829">
        <v>138</v>
      </c>
      <c r="P829">
        <v>2</v>
      </c>
      <c r="Q829">
        <v>1</v>
      </c>
      <c r="R829">
        <v>2</v>
      </c>
      <c r="S829">
        <v>2</v>
      </c>
      <c r="T829" s="1">
        <v>44611</v>
      </c>
      <c r="U829" t="str">
        <f t="shared" si="60"/>
        <v>Oreo Single Server 6 ct</v>
      </c>
      <c r="V829" t="str">
        <f t="shared" si="61"/>
        <v>Food</v>
      </c>
      <c r="W829" t="s">
        <v>43</v>
      </c>
      <c r="X829" t="b">
        <f t="shared" si="63"/>
        <v>1</v>
      </c>
      <c r="Y829">
        <f t="shared" si="62"/>
        <v>2</v>
      </c>
      <c r="Z829" s="2">
        <f t="shared" si="64"/>
        <v>1.3333333333333333</v>
      </c>
      <c r="AA829" t="s">
        <v>272</v>
      </c>
      <c r="AD829" t="s">
        <v>40</v>
      </c>
      <c r="AE829" t="s">
        <v>334</v>
      </c>
      <c r="AF829">
        <v>2022</v>
      </c>
    </row>
    <row r="830" spans="1:32" x14ac:dyDescent="0.25">
      <c r="A830" t="s">
        <v>29</v>
      </c>
      <c r="B830" t="s">
        <v>30</v>
      </c>
      <c r="C830" t="s">
        <v>31</v>
      </c>
      <c r="D830" t="s">
        <v>32</v>
      </c>
      <c r="E830">
        <f>_xlfn.XLOOKUP(Table1[[#This Row],[Location]],'Location analysis'!A:A,'Location analysis'!B:B)</f>
        <v>40.423690999999998</v>
      </c>
      <c r="F830">
        <f>_xlfn.XLOOKUP(Table1[[#This Row],[Location]],'Location analysis'!A:A,'Location analysis'!C:C)</f>
        <v>-74.380831999999998</v>
      </c>
      <c r="G830" t="s">
        <v>185</v>
      </c>
      <c r="H830" t="s">
        <v>34</v>
      </c>
      <c r="I830">
        <v>14719885953</v>
      </c>
      <c r="J830" t="s">
        <v>333</v>
      </c>
      <c r="K830" t="s">
        <v>36</v>
      </c>
      <c r="L830">
        <v>148</v>
      </c>
      <c r="M830">
        <v>3.5</v>
      </c>
      <c r="N830">
        <v>1</v>
      </c>
      <c r="O830">
        <v>148</v>
      </c>
      <c r="P830">
        <v>3.5</v>
      </c>
      <c r="Q830">
        <v>1</v>
      </c>
      <c r="R830">
        <v>3.5</v>
      </c>
      <c r="S830">
        <v>3.5</v>
      </c>
      <c r="T830" s="1">
        <v>44611</v>
      </c>
      <c r="U830" t="str">
        <f t="shared" si="60"/>
        <v>Red Bull - Original</v>
      </c>
      <c r="V830" t="str">
        <f t="shared" si="61"/>
        <v>Carbonated</v>
      </c>
      <c r="W830" t="s">
        <v>34</v>
      </c>
      <c r="X830" t="b">
        <f t="shared" si="63"/>
        <v>1</v>
      </c>
      <c r="Y830">
        <f t="shared" si="62"/>
        <v>3.5</v>
      </c>
      <c r="Z830" s="2">
        <f t="shared" si="64"/>
        <v>2.3333333333333335</v>
      </c>
      <c r="AA830" t="s">
        <v>37</v>
      </c>
      <c r="AB830" t="s">
        <v>150</v>
      </c>
      <c r="AD830" t="s">
        <v>40</v>
      </c>
      <c r="AE830" t="s">
        <v>334</v>
      </c>
      <c r="AF830">
        <v>2022</v>
      </c>
    </row>
    <row r="831" spans="1:32" x14ac:dyDescent="0.25">
      <c r="A831" t="s">
        <v>29</v>
      </c>
      <c r="B831" t="s">
        <v>46</v>
      </c>
      <c r="C831" t="s">
        <v>31</v>
      </c>
      <c r="D831" t="s">
        <v>47</v>
      </c>
      <c r="E831">
        <f>_xlfn.XLOOKUP(Table1[[#This Row],[Location]],'Location analysis'!A:A,'Location analysis'!B:B)</f>
        <v>40.423690999999998</v>
      </c>
      <c r="F831">
        <f>_xlfn.XLOOKUP(Table1[[#This Row],[Location]],'Location analysis'!A:A,'Location analysis'!C:C)</f>
        <v>-74.380831999999998</v>
      </c>
      <c r="G831" t="s">
        <v>145</v>
      </c>
      <c r="H831" t="s">
        <v>49</v>
      </c>
      <c r="I831">
        <v>14720352760</v>
      </c>
      <c r="J831" t="s">
        <v>333</v>
      </c>
      <c r="K831" t="s">
        <v>51</v>
      </c>
      <c r="L831">
        <v>148</v>
      </c>
      <c r="M831">
        <v>2.5</v>
      </c>
      <c r="N831">
        <v>1</v>
      </c>
      <c r="O831">
        <v>148</v>
      </c>
      <c r="P831">
        <v>2.5</v>
      </c>
      <c r="Q831">
        <v>1</v>
      </c>
      <c r="R831">
        <v>2.5</v>
      </c>
      <c r="S831">
        <v>2.5</v>
      </c>
      <c r="T831" s="1">
        <v>44611</v>
      </c>
      <c r="U831" t="str">
        <f t="shared" si="60"/>
        <v>Zevia Zero Calorie Energy - Mango Ginger</v>
      </c>
      <c r="V831" t="str">
        <f t="shared" si="61"/>
        <v>Non Carbonated</v>
      </c>
      <c r="W831" t="s">
        <v>49</v>
      </c>
      <c r="X831" t="b">
        <f t="shared" si="63"/>
        <v>1</v>
      </c>
      <c r="Y831">
        <f t="shared" si="62"/>
        <v>2.5</v>
      </c>
      <c r="Z831" s="2">
        <f t="shared" si="64"/>
        <v>1.6666666666666667</v>
      </c>
      <c r="AA831" t="s">
        <v>146</v>
      </c>
      <c r="AB831" t="s">
        <v>147</v>
      </c>
      <c r="AD831" t="s">
        <v>40</v>
      </c>
      <c r="AE831" t="s">
        <v>334</v>
      </c>
      <c r="AF831">
        <v>2022</v>
      </c>
    </row>
    <row r="832" spans="1:32" x14ac:dyDescent="0.25">
      <c r="A832" t="s">
        <v>29</v>
      </c>
      <c r="B832" t="s">
        <v>46</v>
      </c>
      <c r="C832" t="s">
        <v>31</v>
      </c>
      <c r="D832" t="s">
        <v>47</v>
      </c>
      <c r="E832">
        <f>_xlfn.XLOOKUP(Table1[[#This Row],[Location]],'Location analysis'!A:A,'Location analysis'!B:B)</f>
        <v>40.423690999999998</v>
      </c>
      <c r="F832">
        <f>_xlfn.XLOOKUP(Table1[[#This Row],[Location]],'Location analysis'!A:A,'Location analysis'!C:C)</f>
        <v>-74.380831999999998</v>
      </c>
      <c r="G832" t="s">
        <v>154</v>
      </c>
      <c r="H832" t="s">
        <v>43</v>
      </c>
      <c r="I832">
        <v>14720358390</v>
      </c>
      <c r="J832" t="s">
        <v>333</v>
      </c>
      <c r="K832" t="s">
        <v>36</v>
      </c>
      <c r="L832">
        <v>122</v>
      </c>
      <c r="M832">
        <v>1.5</v>
      </c>
      <c r="N832">
        <v>1</v>
      </c>
      <c r="O832">
        <v>122</v>
      </c>
      <c r="P832">
        <v>1.5</v>
      </c>
      <c r="Q832">
        <v>1</v>
      </c>
      <c r="R832">
        <v>1.5</v>
      </c>
      <c r="S832">
        <v>1.5</v>
      </c>
      <c r="T832" s="1">
        <v>44611</v>
      </c>
      <c r="U832" t="str">
        <f t="shared" si="60"/>
        <v>SunChips Multigrain - Harvest Cheddar</v>
      </c>
      <c r="V832" t="str">
        <f t="shared" si="61"/>
        <v>Food</v>
      </c>
      <c r="W832" t="s">
        <v>43</v>
      </c>
      <c r="X832" t="b">
        <f t="shared" si="63"/>
        <v>1</v>
      </c>
      <c r="Y832">
        <f t="shared" si="62"/>
        <v>1.5</v>
      </c>
      <c r="Z832" s="2">
        <f t="shared" si="64"/>
        <v>1</v>
      </c>
      <c r="AA832" t="s">
        <v>129</v>
      </c>
      <c r="AB832" t="s">
        <v>155</v>
      </c>
      <c r="AD832" t="s">
        <v>40</v>
      </c>
      <c r="AE832" t="s">
        <v>334</v>
      </c>
      <c r="AF832">
        <v>2022</v>
      </c>
    </row>
    <row r="833" spans="1:32" x14ac:dyDescent="0.25">
      <c r="A833" t="s">
        <v>29</v>
      </c>
      <c r="B833" t="s">
        <v>30</v>
      </c>
      <c r="C833" t="s">
        <v>31</v>
      </c>
      <c r="D833" t="s">
        <v>32</v>
      </c>
      <c r="E833">
        <f>_xlfn.XLOOKUP(Table1[[#This Row],[Location]],'Location analysis'!A:A,'Location analysis'!B:B)</f>
        <v>40.423690999999998</v>
      </c>
      <c r="F833">
        <f>_xlfn.XLOOKUP(Table1[[#This Row],[Location]],'Location analysis'!A:A,'Location analysis'!C:C)</f>
        <v>-74.380831999999998</v>
      </c>
      <c r="G833" t="s">
        <v>70</v>
      </c>
      <c r="H833" t="s">
        <v>34</v>
      </c>
      <c r="I833">
        <v>14720838641</v>
      </c>
      <c r="J833" t="s">
        <v>333</v>
      </c>
      <c r="K833" t="s">
        <v>51</v>
      </c>
      <c r="L833">
        <v>146</v>
      </c>
      <c r="M833">
        <v>3</v>
      </c>
      <c r="N833">
        <v>1</v>
      </c>
      <c r="O833">
        <v>146</v>
      </c>
      <c r="P833">
        <v>3</v>
      </c>
      <c r="Q833">
        <v>1</v>
      </c>
      <c r="R833">
        <v>3</v>
      </c>
      <c r="S833">
        <v>3</v>
      </c>
      <c r="T833" s="1">
        <v>44611</v>
      </c>
      <c r="U833" t="str">
        <f t="shared" si="60"/>
        <v>Monster Energy Original</v>
      </c>
      <c r="V833" t="str">
        <f t="shared" si="61"/>
        <v>Carbonated</v>
      </c>
      <c r="W833" t="s">
        <v>34</v>
      </c>
      <c r="X833" t="b">
        <f t="shared" si="63"/>
        <v>1</v>
      </c>
      <c r="Y833">
        <f t="shared" si="62"/>
        <v>3</v>
      </c>
      <c r="Z833" s="2">
        <f t="shared" si="64"/>
        <v>2</v>
      </c>
      <c r="AA833" t="s">
        <v>70</v>
      </c>
      <c r="AD833" t="s">
        <v>40</v>
      </c>
      <c r="AE833" t="s">
        <v>334</v>
      </c>
      <c r="AF833">
        <v>2022</v>
      </c>
    </row>
    <row r="834" spans="1:32" x14ac:dyDescent="0.25">
      <c r="A834" t="s">
        <v>29</v>
      </c>
      <c r="B834" t="s">
        <v>30</v>
      </c>
      <c r="C834" t="s">
        <v>31</v>
      </c>
      <c r="D834" t="s">
        <v>32</v>
      </c>
      <c r="E834">
        <f>_xlfn.XLOOKUP(Table1[[#This Row],[Location]],'Location analysis'!A:A,'Location analysis'!B:B)</f>
        <v>40.423690999999998</v>
      </c>
      <c r="F834">
        <f>_xlfn.XLOOKUP(Table1[[#This Row],[Location]],'Location analysis'!A:A,'Location analysis'!C:C)</f>
        <v>-74.380831999999998</v>
      </c>
      <c r="G834" t="s">
        <v>70</v>
      </c>
      <c r="H834" t="s">
        <v>34</v>
      </c>
      <c r="I834">
        <v>14720842679</v>
      </c>
      <c r="J834" t="s">
        <v>333</v>
      </c>
      <c r="K834" t="s">
        <v>51</v>
      </c>
      <c r="L834">
        <v>146</v>
      </c>
      <c r="M834">
        <v>3</v>
      </c>
      <c r="N834">
        <v>1</v>
      </c>
      <c r="O834">
        <v>146</v>
      </c>
      <c r="P834">
        <v>3</v>
      </c>
      <c r="Q834">
        <v>1</v>
      </c>
      <c r="R834">
        <v>3</v>
      </c>
      <c r="S834">
        <v>3</v>
      </c>
      <c r="T834" s="1">
        <v>44611</v>
      </c>
      <c r="U834" t="str">
        <f t="shared" ref="U834:U897" si="65">IF(G834="","Cell is Blank - Dis-regard",G834)</f>
        <v>Monster Energy Original</v>
      </c>
      <c r="V834" t="str">
        <f t="shared" ref="V834:V897" si="66">IF(H834="","Cell is Blank - Dis-regard",H834)</f>
        <v>Carbonated</v>
      </c>
      <c r="W834" t="s">
        <v>34</v>
      </c>
      <c r="X834" t="b">
        <f t="shared" si="63"/>
        <v>1</v>
      </c>
      <c r="Y834">
        <f t="shared" ref="Y834:Y897" si="67">IF(X834="FALSE",M834,M834)</f>
        <v>3</v>
      </c>
      <c r="Z834" s="2">
        <f t="shared" si="64"/>
        <v>2</v>
      </c>
      <c r="AA834" t="s">
        <v>70</v>
      </c>
      <c r="AD834" t="s">
        <v>40</v>
      </c>
      <c r="AE834" t="s">
        <v>334</v>
      </c>
      <c r="AF834">
        <v>2022</v>
      </c>
    </row>
    <row r="835" spans="1:32" x14ac:dyDescent="0.25">
      <c r="A835" t="s">
        <v>29</v>
      </c>
      <c r="B835" t="s">
        <v>46</v>
      </c>
      <c r="C835" t="s">
        <v>31</v>
      </c>
      <c r="D835" t="s">
        <v>47</v>
      </c>
      <c r="E835">
        <f>_xlfn.XLOOKUP(Table1[[#This Row],[Location]],'Location analysis'!A:A,'Location analysis'!B:B)</f>
        <v>40.423690999999998</v>
      </c>
      <c r="F835">
        <f>_xlfn.XLOOKUP(Table1[[#This Row],[Location]],'Location analysis'!A:A,'Location analysis'!C:C)</f>
        <v>-74.380831999999998</v>
      </c>
      <c r="G835" t="s">
        <v>93</v>
      </c>
      <c r="H835" t="s">
        <v>43</v>
      </c>
      <c r="I835">
        <v>14720990361</v>
      </c>
      <c r="J835" t="s">
        <v>333</v>
      </c>
      <c r="K835" t="s">
        <v>51</v>
      </c>
      <c r="L835">
        <v>114</v>
      </c>
      <c r="M835">
        <v>1.5</v>
      </c>
      <c r="N835">
        <v>1</v>
      </c>
      <c r="O835">
        <v>114</v>
      </c>
      <c r="P835">
        <v>1.5</v>
      </c>
      <c r="Q835">
        <v>1</v>
      </c>
      <c r="R835">
        <v>1.5</v>
      </c>
      <c r="S835">
        <v>1.5</v>
      </c>
      <c r="T835" s="1">
        <v>44611</v>
      </c>
      <c r="U835" t="str">
        <f t="shared" si="65"/>
        <v>Miss Vickie's Potato Chip - Sea Salt Original</v>
      </c>
      <c r="V835" t="str">
        <f t="shared" si="66"/>
        <v>Food</v>
      </c>
      <c r="W835" t="s">
        <v>43</v>
      </c>
      <c r="X835" t="b">
        <f t="shared" ref="X835:X898" si="68">M835=P835</f>
        <v>1</v>
      </c>
      <c r="Y835">
        <f t="shared" si="67"/>
        <v>1.5</v>
      </c>
      <c r="Z835" s="2">
        <f t="shared" ref="Z835:Z898" si="69">Y835/1.5</f>
        <v>1</v>
      </c>
      <c r="AA835" t="s">
        <v>58</v>
      </c>
      <c r="AB835" t="s">
        <v>94</v>
      </c>
      <c r="AD835" t="s">
        <v>40</v>
      </c>
      <c r="AE835" t="s">
        <v>334</v>
      </c>
      <c r="AF835">
        <v>2022</v>
      </c>
    </row>
    <row r="836" spans="1:32" x14ac:dyDescent="0.25">
      <c r="A836" t="s">
        <v>29</v>
      </c>
      <c r="B836" t="s">
        <v>46</v>
      </c>
      <c r="C836" t="s">
        <v>31</v>
      </c>
      <c r="D836" t="s">
        <v>47</v>
      </c>
      <c r="E836">
        <f>_xlfn.XLOOKUP(Table1[[#This Row],[Location]],'Location analysis'!A:A,'Location analysis'!B:B)</f>
        <v>40.423690999999998</v>
      </c>
      <c r="F836">
        <f>_xlfn.XLOOKUP(Table1[[#This Row],[Location]],'Location analysis'!A:A,'Location analysis'!C:C)</f>
        <v>-74.380831999999998</v>
      </c>
      <c r="G836" t="s">
        <v>182</v>
      </c>
      <c r="H836" t="s">
        <v>34</v>
      </c>
      <c r="I836">
        <v>14721137687</v>
      </c>
      <c r="J836" t="s">
        <v>333</v>
      </c>
      <c r="K836" t="s">
        <v>51</v>
      </c>
      <c r="L836">
        <v>140</v>
      </c>
      <c r="M836">
        <v>1.5</v>
      </c>
      <c r="N836">
        <v>1</v>
      </c>
      <c r="O836">
        <v>140</v>
      </c>
      <c r="P836">
        <v>1.5</v>
      </c>
      <c r="Q836">
        <v>1</v>
      </c>
      <c r="R836">
        <v>1.5</v>
      </c>
      <c r="S836">
        <v>1.5</v>
      </c>
      <c r="T836" s="1">
        <v>44611</v>
      </c>
      <c r="U836" t="str">
        <f t="shared" si="65"/>
        <v>Coca Cola - Zero Sugar</v>
      </c>
      <c r="V836" t="str">
        <f t="shared" si="66"/>
        <v>Carbonated</v>
      </c>
      <c r="W836" t="s">
        <v>34</v>
      </c>
      <c r="X836" t="b">
        <f t="shared" si="68"/>
        <v>1</v>
      </c>
      <c r="Y836">
        <f t="shared" si="67"/>
        <v>1.5</v>
      </c>
      <c r="Z836" s="2">
        <f t="shared" si="69"/>
        <v>1</v>
      </c>
      <c r="AA836" t="s">
        <v>183</v>
      </c>
      <c r="AB836" t="s">
        <v>184</v>
      </c>
      <c r="AD836" t="s">
        <v>40</v>
      </c>
      <c r="AE836" t="s">
        <v>334</v>
      </c>
      <c r="AF836">
        <v>2022</v>
      </c>
    </row>
    <row r="837" spans="1:32" x14ac:dyDescent="0.25">
      <c r="A837" t="s">
        <v>29</v>
      </c>
      <c r="B837" t="s">
        <v>46</v>
      </c>
      <c r="C837" t="s">
        <v>31</v>
      </c>
      <c r="D837" t="s">
        <v>47</v>
      </c>
      <c r="E837">
        <f>_xlfn.XLOOKUP(Table1[[#This Row],[Location]],'Location analysis'!A:A,'Location analysis'!B:B)</f>
        <v>40.423690999999998</v>
      </c>
      <c r="F837">
        <f>_xlfn.XLOOKUP(Table1[[#This Row],[Location]],'Location analysis'!A:A,'Location analysis'!C:C)</f>
        <v>-74.380831999999998</v>
      </c>
      <c r="G837" t="s">
        <v>137</v>
      </c>
      <c r="H837" t="s">
        <v>97</v>
      </c>
      <c r="I837">
        <v>14721143033</v>
      </c>
      <c r="J837" t="s">
        <v>333</v>
      </c>
      <c r="K837" t="s">
        <v>51</v>
      </c>
      <c r="L837">
        <v>144</v>
      </c>
      <c r="M837">
        <v>1.5</v>
      </c>
      <c r="N837">
        <v>1</v>
      </c>
      <c r="O837">
        <v>144</v>
      </c>
      <c r="P837">
        <v>1.5</v>
      </c>
      <c r="Q837">
        <v>1</v>
      </c>
      <c r="R837">
        <v>1.5</v>
      </c>
      <c r="S837">
        <v>1.5</v>
      </c>
      <c r="T837" s="1">
        <v>44611</v>
      </c>
      <c r="U837" t="str">
        <f t="shared" si="65"/>
        <v>Poland Springs Water</v>
      </c>
      <c r="V837" t="str">
        <f t="shared" si="66"/>
        <v>Water</v>
      </c>
      <c r="W837" t="s">
        <v>97</v>
      </c>
      <c r="X837" t="b">
        <f t="shared" si="68"/>
        <v>1</v>
      </c>
      <c r="Y837">
        <f t="shared" si="67"/>
        <v>1.5</v>
      </c>
      <c r="Z837" s="2">
        <f t="shared" si="69"/>
        <v>1</v>
      </c>
      <c r="AA837" t="s">
        <v>137</v>
      </c>
      <c r="AD837" t="s">
        <v>40</v>
      </c>
      <c r="AE837" t="s">
        <v>334</v>
      </c>
      <c r="AF837">
        <v>2022</v>
      </c>
    </row>
    <row r="838" spans="1:32" x14ac:dyDescent="0.25">
      <c r="A838" t="s">
        <v>29</v>
      </c>
      <c r="B838" t="s">
        <v>30</v>
      </c>
      <c r="C838" t="s">
        <v>31</v>
      </c>
      <c r="D838" t="s">
        <v>32</v>
      </c>
      <c r="E838">
        <f>_xlfn.XLOOKUP(Table1[[#This Row],[Location]],'Location analysis'!A:A,'Location analysis'!B:B)</f>
        <v>40.423690999999998</v>
      </c>
      <c r="F838">
        <f>_xlfn.XLOOKUP(Table1[[#This Row],[Location]],'Location analysis'!A:A,'Location analysis'!C:C)</f>
        <v>-74.380831999999998</v>
      </c>
      <c r="G838" t="s">
        <v>42</v>
      </c>
      <c r="H838" t="s">
        <v>43</v>
      </c>
      <c r="I838">
        <v>14721192891</v>
      </c>
      <c r="J838" t="s">
        <v>333</v>
      </c>
      <c r="K838" t="s">
        <v>51</v>
      </c>
      <c r="L838">
        <v>123</v>
      </c>
      <c r="M838">
        <v>1.5</v>
      </c>
      <c r="N838">
        <v>1</v>
      </c>
      <c r="O838">
        <v>123</v>
      </c>
      <c r="P838">
        <v>1.5</v>
      </c>
      <c r="Q838">
        <v>1</v>
      </c>
      <c r="R838">
        <v>1.5</v>
      </c>
      <c r="S838">
        <v>1.5</v>
      </c>
      <c r="T838" s="1">
        <v>44611</v>
      </c>
      <c r="U838" t="str">
        <f t="shared" si="65"/>
        <v>Takis - Hot Chilli Pepper &amp; Lime</v>
      </c>
      <c r="V838" t="str">
        <f t="shared" si="66"/>
        <v>Food</v>
      </c>
      <c r="W838" t="s">
        <v>43</v>
      </c>
      <c r="X838" t="b">
        <f t="shared" si="68"/>
        <v>1</v>
      </c>
      <c r="Y838">
        <f t="shared" si="67"/>
        <v>1.5</v>
      </c>
      <c r="Z838" s="2">
        <f t="shared" si="69"/>
        <v>1</v>
      </c>
      <c r="AA838" t="s">
        <v>44</v>
      </c>
      <c r="AB838" t="s">
        <v>45</v>
      </c>
      <c r="AD838" t="s">
        <v>40</v>
      </c>
      <c r="AE838" t="s">
        <v>334</v>
      </c>
      <c r="AF838">
        <v>2022</v>
      </c>
    </row>
    <row r="839" spans="1:32" x14ac:dyDescent="0.25">
      <c r="A839" t="s">
        <v>29</v>
      </c>
      <c r="B839" t="s">
        <v>30</v>
      </c>
      <c r="C839" t="s">
        <v>31</v>
      </c>
      <c r="D839" t="s">
        <v>32</v>
      </c>
      <c r="E839">
        <f>_xlfn.XLOOKUP(Table1[[#This Row],[Location]],'Location analysis'!A:A,'Location analysis'!B:B)</f>
        <v>40.423690999999998</v>
      </c>
      <c r="F839">
        <f>_xlfn.XLOOKUP(Table1[[#This Row],[Location]],'Location analysis'!A:A,'Location analysis'!C:C)</f>
        <v>-74.380831999999998</v>
      </c>
      <c r="G839" t="s">
        <v>42</v>
      </c>
      <c r="H839" t="s">
        <v>43</v>
      </c>
      <c r="I839">
        <v>14721197232</v>
      </c>
      <c r="J839" t="s">
        <v>333</v>
      </c>
      <c r="K839" t="s">
        <v>51</v>
      </c>
      <c r="L839">
        <v>123</v>
      </c>
      <c r="M839">
        <v>1.5</v>
      </c>
      <c r="N839">
        <v>1</v>
      </c>
      <c r="O839">
        <v>123</v>
      </c>
      <c r="P839">
        <v>1.5</v>
      </c>
      <c r="Q839">
        <v>1</v>
      </c>
      <c r="R839">
        <v>1.5</v>
      </c>
      <c r="S839">
        <v>1.5</v>
      </c>
      <c r="T839" s="1">
        <v>44611</v>
      </c>
      <c r="U839" t="str">
        <f t="shared" si="65"/>
        <v>Takis - Hot Chilli Pepper &amp; Lime</v>
      </c>
      <c r="V839" t="str">
        <f t="shared" si="66"/>
        <v>Food</v>
      </c>
      <c r="W839" t="s">
        <v>43</v>
      </c>
      <c r="X839" t="b">
        <f t="shared" si="68"/>
        <v>1</v>
      </c>
      <c r="Y839">
        <f t="shared" si="67"/>
        <v>1.5</v>
      </c>
      <c r="Z839" s="2">
        <f t="shared" si="69"/>
        <v>1</v>
      </c>
      <c r="AA839" t="s">
        <v>44</v>
      </c>
      <c r="AB839" t="s">
        <v>45</v>
      </c>
      <c r="AD839" t="s">
        <v>40</v>
      </c>
      <c r="AE839" t="s">
        <v>334</v>
      </c>
      <c r="AF839">
        <v>2022</v>
      </c>
    </row>
    <row r="840" spans="1:32" x14ac:dyDescent="0.25">
      <c r="A840" t="s">
        <v>29</v>
      </c>
      <c r="B840" t="s">
        <v>46</v>
      </c>
      <c r="C840" t="s">
        <v>31</v>
      </c>
      <c r="D840" t="s">
        <v>47</v>
      </c>
      <c r="E840">
        <f>_xlfn.XLOOKUP(Table1[[#This Row],[Location]],'Location analysis'!A:A,'Location analysis'!B:B)</f>
        <v>40.423690999999998</v>
      </c>
      <c r="F840">
        <f>_xlfn.XLOOKUP(Table1[[#This Row],[Location]],'Location analysis'!A:A,'Location analysis'!C:C)</f>
        <v>-74.380831999999998</v>
      </c>
      <c r="G840" t="s">
        <v>81</v>
      </c>
      <c r="H840" t="s">
        <v>43</v>
      </c>
      <c r="I840">
        <v>14721202890</v>
      </c>
      <c r="J840" t="s">
        <v>333</v>
      </c>
      <c r="K840" t="s">
        <v>51</v>
      </c>
      <c r="L840">
        <v>130</v>
      </c>
      <c r="M840">
        <v>2</v>
      </c>
      <c r="N840">
        <v>1</v>
      </c>
      <c r="O840">
        <v>130</v>
      </c>
      <c r="P840">
        <v>2</v>
      </c>
      <c r="Q840">
        <v>1</v>
      </c>
      <c r="R840">
        <v>2</v>
      </c>
      <c r="S840">
        <v>2</v>
      </c>
      <c r="T840" s="1">
        <v>44611</v>
      </c>
      <c r="U840" t="str">
        <f t="shared" si="65"/>
        <v>KitKat - Crisp Wafers</v>
      </c>
      <c r="V840" t="str">
        <f t="shared" si="66"/>
        <v>Food</v>
      </c>
      <c r="W840" t="s">
        <v>43</v>
      </c>
      <c r="X840" t="b">
        <f t="shared" si="68"/>
        <v>1</v>
      </c>
      <c r="Y840">
        <f t="shared" si="67"/>
        <v>2</v>
      </c>
      <c r="Z840" s="2">
        <f t="shared" si="69"/>
        <v>1.3333333333333333</v>
      </c>
      <c r="AA840" t="s">
        <v>82</v>
      </c>
      <c r="AB840" t="s">
        <v>83</v>
      </c>
      <c r="AD840" t="s">
        <v>40</v>
      </c>
      <c r="AE840" t="s">
        <v>334</v>
      </c>
      <c r="AF840">
        <v>2022</v>
      </c>
    </row>
    <row r="841" spans="1:32" x14ac:dyDescent="0.25">
      <c r="A841" t="s">
        <v>29</v>
      </c>
      <c r="B841" t="s">
        <v>30</v>
      </c>
      <c r="C841" t="s">
        <v>31</v>
      </c>
      <c r="D841" t="s">
        <v>32</v>
      </c>
      <c r="E841">
        <f>_xlfn.XLOOKUP(Table1[[#This Row],[Location]],'Location analysis'!A:A,'Location analysis'!B:B)</f>
        <v>40.423690999999998</v>
      </c>
      <c r="F841">
        <f>_xlfn.XLOOKUP(Table1[[#This Row],[Location]],'Location analysis'!A:A,'Location analysis'!C:C)</f>
        <v>-74.380831999999998</v>
      </c>
      <c r="G841" t="s">
        <v>128</v>
      </c>
      <c r="H841" t="s">
        <v>43</v>
      </c>
      <c r="I841">
        <v>14721248369</v>
      </c>
      <c r="J841" t="s">
        <v>333</v>
      </c>
      <c r="K841" t="s">
        <v>51</v>
      </c>
      <c r="L841">
        <v>124</v>
      </c>
      <c r="M841">
        <v>1.5</v>
      </c>
      <c r="N841">
        <v>1</v>
      </c>
      <c r="O841">
        <v>124</v>
      </c>
      <c r="P841">
        <v>1.5</v>
      </c>
      <c r="Q841">
        <v>1</v>
      </c>
      <c r="R841">
        <v>1.5</v>
      </c>
      <c r="S841">
        <v>1.5</v>
      </c>
      <c r="T841" s="1">
        <v>44611</v>
      </c>
      <c r="U841" t="str">
        <f t="shared" si="65"/>
        <v>SunChips Multigrain - Salsa</v>
      </c>
      <c r="V841" t="str">
        <f t="shared" si="66"/>
        <v>Food</v>
      </c>
      <c r="W841" t="s">
        <v>43</v>
      </c>
      <c r="X841" t="b">
        <f t="shared" si="68"/>
        <v>1</v>
      </c>
      <c r="Y841">
        <f t="shared" si="67"/>
        <v>1.5</v>
      </c>
      <c r="Z841" s="2">
        <f t="shared" si="69"/>
        <v>1</v>
      </c>
      <c r="AA841" t="s">
        <v>129</v>
      </c>
      <c r="AB841" t="s">
        <v>130</v>
      </c>
      <c r="AD841" t="s">
        <v>40</v>
      </c>
      <c r="AE841" t="s">
        <v>334</v>
      </c>
      <c r="AF841">
        <v>2022</v>
      </c>
    </row>
    <row r="842" spans="1:32" x14ac:dyDescent="0.25">
      <c r="A842" t="s">
        <v>29</v>
      </c>
      <c r="B842" t="s">
        <v>62</v>
      </c>
      <c r="C842" t="s">
        <v>63</v>
      </c>
      <c r="D842" t="s">
        <v>64</v>
      </c>
      <c r="E842">
        <f>_xlfn.XLOOKUP(Table1[[#This Row],[Location]],'Location analysis'!A:A,'Location analysis'!B:B)</f>
        <v>40.091900000000003</v>
      </c>
      <c r="F842">
        <f>_xlfn.XLOOKUP(Table1[[#This Row],[Location]],'Location analysis'!A:A,'Location analysis'!C:C)</f>
        <v>-74.358699999999999</v>
      </c>
      <c r="G842" t="s">
        <v>42</v>
      </c>
      <c r="H842" t="s">
        <v>43</v>
      </c>
      <c r="I842">
        <v>14721493806</v>
      </c>
      <c r="J842" t="s">
        <v>333</v>
      </c>
      <c r="K842" t="s">
        <v>51</v>
      </c>
      <c r="L842">
        <v>123</v>
      </c>
      <c r="M842">
        <v>1.25</v>
      </c>
      <c r="N842">
        <v>1</v>
      </c>
      <c r="O842">
        <v>123</v>
      </c>
      <c r="P842">
        <v>1.25</v>
      </c>
      <c r="Q842">
        <v>1</v>
      </c>
      <c r="R842">
        <v>1.25</v>
      </c>
      <c r="S842">
        <v>1.25</v>
      </c>
      <c r="T842" s="1">
        <v>44611</v>
      </c>
      <c r="U842" t="str">
        <f t="shared" si="65"/>
        <v>Takis - Hot Chilli Pepper &amp; Lime</v>
      </c>
      <c r="V842" t="str">
        <f t="shared" si="66"/>
        <v>Food</v>
      </c>
      <c r="W842" t="s">
        <v>43</v>
      </c>
      <c r="X842" t="b">
        <f t="shared" si="68"/>
        <v>1</v>
      </c>
      <c r="Y842">
        <f t="shared" si="67"/>
        <v>1.25</v>
      </c>
      <c r="Z842" s="2">
        <f t="shared" si="69"/>
        <v>0.83333333333333337</v>
      </c>
      <c r="AA842" t="s">
        <v>44</v>
      </c>
      <c r="AB842" t="s">
        <v>45</v>
      </c>
      <c r="AD842" t="s">
        <v>40</v>
      </c>
      <c r="AE842" t="s">
        <v>334</v>
      </c>
      <c r="AF842">
        <v>2022</v>
      </c>
    </row>
    <row r="843" spans="1:32" x14ac:dyDescent="0.25">
      <c r="A843" t="s">
        <v>29</v>
      </c>
      <c r="B843" t="s">
        <v>46</v>
      </c>
      <c r="C843" t="s">
        <v>31</v>
      </c>
      <c r="D843" t="s">
        <v>47</v>
      </c>
      <c r="E843">
        <f>_xlfn.XLOOKUP(Table1[[#This Row],[Location]],'Location analysis'!A:A,'Location analysis'!B:B)</f>
        <v>40.423690999999998</v>
      </c>
      <c r="F843">
        <f>_xlfn.XLOOKUP(Table1[[#This Row],[Location]],'Location analysis'!A:A,'Location analysis'!C:C)</f>
        <v>-74.380831999999998</v>
      </c>
      <c r="G843" t="s">
        <v>186</v>
      </c>
      <c r="H843" t="s">
        <v>43</v>
      </c>
      <c r="I843">
        <v>14721933521</v>
      </c>
      <c r="J843" t="s">
        <v>333</v>
      </c>
      <c r="K843" t="s">
        <v>51</v>
      </c>
      <c r="L843">
        <v>123</v>
      </c>
      <c r="M843">
        <v>1.5</v>
      </c>
      <c r="N843">
        <v>1</v>
      </c>
      <c r="O843">
        <v>123</v>
      </c>
      <c r="P843">
        <v>1.5</v>
      </c>
      <c r="Q843">
        <v>1</v>
      </c>
      <c r="R843">
        <v>1.5</v>
      </c>
      <c r="S843">
        <v>1.5</v>
      </c>
      <c r="T843" s="1">
        <v>44611</v>
      </c>
      <c r="U843" t="str">
        <f t="shared" si="65"/>
        <v>Ruffles Baked  - Cheddar &amp; Sour Cream</v>
      </c>
      <c r="V843" t="str">
        <f t="shared" si="66"/>
        <v>Food</v>
      </c>
      <c r="W843" t="s">
        <v>43</v>
      </c>
      <c r="X843" t="b">
        <f t="shared" si="68"/>
        <v>1</v>
      </c>
      <c r="Y843">
        <f t="shared" si="67"/>
        <v>1.5</v>
      </c>
      <c r="Z843" s="2">
        <f t="shared" si="69"/>
        <v>1</v>
      </c>
      <c r="AA843" t="s">
        <v>187</v>
      </c>
      <c r="AB843" t="s">
        <v>188</v>
      </c>
      <c r="AD843" t="s">
        <v>40</v>
      </c>
      <c r="AE843" t="s">
        <v>334</v>
      </c>
      <c r="AF843">
        <v>2022</v>
      </c>
    </row>
    <row r="844" spans="1:32" x14ac:dyDescent="0.25">
      <c r="A844" t="s">
        <v>29</v>
      </c>
      <c r="B844" t="s">
        <v>46</v>
      </c>
      <c r="C844" t="s">
        <v>31</v>
      </c>
      <c r="D844" t="s">
        <v>47</v>
      </c>
      <c r="E844">
        <f>_xlfn.XLOOKUP(Table1[[#This Row],[Location]],'Location analysis'!A:A,'Location analysis'!B:B)</f>
        <v>40.423690999999998</v>
      </c>
      <c r="F844">
        <f>_xlfn.XLOOKUP(Table1[[#This Row],[Location]],'Location analysis'!A:A,'Location analysis'!C:C)</f>
        <v>-74.380831999999998</v>
      </c>
      <c r="G844" t="s">
        <v>194</v>
      </c>
      <c r="H844" t="s">
        <v>43</v>
      </c>
      <c r="I844">
        <v>14721935820</v>
      </c>
      <c r="J844" t="s">
        <v>333</v>
      </c>
      <c r="K844" t="s">
        <v>51</v>
      </c>
      <c r="L844">
        <v>121</v>
      </c>
      <c r="M844">
        <v>1.5</v>
      </c>
      <c r="N844">
        <v>1</v>
      </c>
      <c r="O844">
        <v>121</v>
      </c>
      <c r="P844">
        <v>1.5</v>
      </c>
      <c r="Q844">
        <v>1</v>
      </c>
      <c r="R844">
        <v>1.5</v>
      </c>
      <c r="S844">
        <v>1.5</v>
      </c>
      <c r="T844" s="1">
        <v>44611</v>
      </c>
      <c r="U844" t="str">
        <f t="shared" si="65"/>
        <v>Takis FUGEO mini</v>
      </c>
      <c r="V844" t="str">
        <f t="shared" si="66"/>
        <v>Food</v>
      </c>
      <c r="W844" t="s">
        <v>43</v>
      </c>
      <c r="X844" t="b">
        <f t="shared" si="68"/>
        <v>1</v>
      </c>
      <c r="Y844">
        <f t="shared" si="67"/>
        <v>1.5</v>
      </c>
      <c r="Z844" s="2">
        <f t="shared" si="69"/>
        <v>1</v>
      </c>
      <c r="AA844" t="s">
        <v>194</v>
      </c>
      <c r="AD844" t="s">
        <v>40</v>
      </c>
      <c r="AE844" t="s">
        <v>334</v>
      </c>
      <c r="AF844">
        <v>2022</v>
      </c>
    </row>
    <row r="845" spans="1:32" x14ac:dyDescent="0.25">
      <c r="A845" t="s">
        <v>29</v>
      </c>
      <c r="B845" t="s">
        <v>46</v>
      </c>
      <c r="C845" t="s">
        <v>31</v>
      </c>
      <c r="D845" t="s">
        <v>47</v>
      </c>
      <c r="E845">
        <f>_xlfn.XLOOKUP(Table1[[#This Row],[Location]],'Location analysis'!A:A,'Location analysis'!B:B)</f>
        <v>40.423690999999998</v>
      </c>
      <c r="F845">
        <f>_xlfn.XLOOKUP(Table1[[#This Row],[Location]],'Location analysis'!A:A,'Location analysis'!C:C)</f>
        <v>-74.380831999999998</v>
      </c>
      <c r="G845" t="s">
        <v>137</v>
      </c>
      <c r="H845" t="s">
        <v>97</v>
      </c>
      <c r="I845">
        <v>14723387480</v>
      </c>
      <c r="J845" t="s">
        <v>335</v>
      </c>
      <c r="K845" t="s">
        <v>51</v>
      </c>
      <c r="L845">
        <v>144</v>
      </c>
      <c r="M845">
        <v>1.5</v>
      </c>
      <c r="N845">
        <v>1</v>
      </c>
      <c r="O845">
        <v>144</v>
      </c>
      <c r="P845">
        <v>1.5</v>
      </c>
      <c r="Q845">
        <v>1</v>
      </c>
      <c r="R845">
        <v>1.5</v>
      </c>
      <c r="S845">
        <v>1.5</v>
      </c>
      <c r="T845" s="1">
        <v>44612</v>
      </c>
      <c r="U845" t="str">
        <f t="shared" si="65"/>
        <v>Poland Springs Water</v>
      </c>
      <c r="V845" t="str">
        <f t="shared" si="66"/>
        <v>Water</v>
      </c>
      <c r="W845" t="s">
        <v>97</v>
      </c>
      <c r="X845" t="b">
        <f t="shared" si="68"/>
        <v>1</v>
      </c>
      <c r="Y845">
        <f t="shared" si="67"/>
        <v>1.5</v>
      </c>
      <c r="Z845" s="2">
        <f t="shared" si="69"/>
        <v>1</v>
      </c>
      <c r="AA845" t="s">
        <v>137</v>
      </c>
      <c r="AD845" t="s">
        <v>54</v>
      </c>
      <c r="AE845" t="s">
        <v>336</v>
      </c>
      <c r="AF845">
        <v>2022</v>
      </c>
    </row>
    <row r="846" spans="1:32" x14ac:dyDescent="0.25">
      <c r="A846" t="s">
        <v>29</v>
      </c>
      <c r="B846" t="s">
        <v>46</v>
      </c>
      <c r="C846" t="s">
        <v>31</v>
      </c>
      <c r="D846" t="s">
        <v>47</v>
      </c>
      <c r="E846">
        <f>_xlfn.XLOOKUP(Table1[[#This Row],[Location]],'Location analysis'!A:A,'Location analysis'!B:B)</f>
        <v>40.423690999999998</v>
      </c>
      <c r="F846">
        <f>_xlfn.XLOOKUP(Table1[[#This Row],[Location]],'Location analysis'!A:A,'Location analysis'!C:C)</f>
        <v>-74.380831999999998</v>
      </c>
      <c r="G846" t="s">
        <v>137</v>
      </c>
      <c r="H846" t="s">
        <v>97</v>
      </c>
      <c r="I846">
        <v>14723400700</v>
      </c>
      <c r="J846" t="s">
        <v>335</v>
      </c>
      <c r="K846" t="s">
        <v>51</v>
      </c>
      <c r="L846">
        <v>144</v>
      </c>
      <c r="M846">
        <v>1.5</v>
      </c>
      <c r="N846">
        <v>1</v>
      </c>
      <c r="O846">
        <v>144</v>
      </c>
      <c r="P846">
        <v>1.5</v>
      </c>
      <c r="Q846">
        <v>1</v>
      </c>
      <c r="R846">
        <v>1.5</v>
      </c>
      <c r="S846">
        <v>1.5</v>
      </c>
      <c r="T846" s="1">
        <v>44612</v>
      </c>
      <c r="U846" t="str">
        <f t="shared" si="65"/>
        <v>Poland Springs Water</v>
      </c>
      <c r="V846" t="str">
        <f t="shared" si="66"/>
        <v>Water</v>
      </c>
      <c r="W846" t="s">
        <v>97</v>
      </c>
      <c r="X846" t="b">
        <f t="shared" si="68"/>
        <v>1</v>
      </c>
      <c r="Y846">
        <f t="shared" si="67"/>
        <v>1.5</v>
      </c>
      <c r="Z846" s="2">
        <f t="shared" si="69"/>
        <v>1</v>
      </c>
      <c r="AA846" t="s">
        <v>137</v>
      </c>
      <c r="AD846" t="s">
        <v>54</v>
      </c>
      <c r="AE846" t="s">
        <v>336</v>
      </c>
      <c r="AF846">
        <v>2022</v>
      </c>
    </row>
    <row r="847" spans="1:32" x14ac:dyDescent="0.25">
      <c r="A847" t="s">
        <v>29</v>
      </c>
      <c r="B847" t="s">
        <v>30</v>
      </c>
      <c r="C847" t="s">
        <v>31</v>
      </c>
      <c r="D847" t="s">
        <v>32</v>
      </c>
      <c r="E847">
        <f>_xlfn.XLOOKUP(Table1[[#This Row],[Location]],'Location analysis'!A:A,'Location analysis'!B:B)</f>
        <v>40.423690999999998</v>
      </c>
      <c r="F847">
        <f>_xlfn.XLOOKUP(Table1[[#This Row],[Location]],'Location analysis'!A:A,'Location analysis'!C:C)</f>
        <v>-74.380831999999998</v>
      </c>
      <c r="G847" t="s">
        <v>70</v>
      </c>
      <c r="H847" t="s">
        <v>34</v>
      </c>
      <c r="I847">
        <v>14723567336</v>
      </c>
      <c r="J847" t="s">
        <v>335</v>
      </c>
      <c r="K847" t="s">
        <v>51</v>
      </c>
      <c r="L847">
        <v>146</v>
      </c>
      <c r="M847">
        <v>3</v>
      </c>
      <c r="N847">
        <v>1</v>
      </c>
      <c r="O847">
        <v>146</v>
      </c>
      <c r="P847">
        <v>3</v>
      </c>
      <c r="Q847">
        <v>1</v>
      </c>
      <c r="R847">
        <v>3</v>
      </c>
      <c r="S847">
        <v>3</v>
      </c>
      <c r="T847" s="1">
        <v>44612</v>
      </c>
      <c r="U847" t="str">
        <f t="shared" si="65"/>
        <v>Monster Energy Original</v>
      </c>
      <c r="V847" t="str">
        <f t="shared" si="66"/>
        <v>Carbonated</v>
      </c>
      <c r="W847" t="s">
        <v>34</v>
      </c>
      <c r="X847" t="b">
        <f t="shared" si="68"/>
        <v>1</v>
      </c>
      <c r="Y847">
        <f t="shared" si="67"/>
        <v>3</v>
      </c>
      <c r="Z847" s="2">
        <f t="shared" si="69"/>
        <v>2</v>
      </c>
      <c r="AA847" t="s">
        <v>70</v>
      </c>
      <c r="AD847" t="s">
        <v>54</v>
      </c>
      <c r="AE847" t="s">
        <v>336</v>
      </c>
      <c r="AF847">
        <v>2022</v>
      </c>
    </row>
    <row r="848" spans="1:32" x14ac:dyDescent="0.25">
      <c r="A848" t="s">
        <v>29</v>
      </c>
      <c r="B848" t="s">
        <v>46</v>
      </c>
      <c r="C848" t="s">
        <v>31</v>
      </c>
      <c r="D848" t="s">
        <v>47</v>
      </c>
      <c r="E848">
        <f>_xlfn.XLOOKUP(Table1[[#This Row],[Location]],'Location analysis'!A:A,'Location analysis'!B:B)</f>
        <v>40.423690999999998</v>
      </c>
      <c r="F848">
        <f>_xlfn.XLOOKUP(Table1[[#This Row],[Location]],'Location analysis'!A:A,'Location analysis'!C:C)</f>
        <v>-74.380831999999998</v>
      </c>
      <c r="G848" t="s">
        <v>137</v>
      </c>
      <c r="H848" t="s">
        <v>97</v>
      </c>
      <c r="I848">
        <v>14723634832</v>
      </c>
      <c r="J848" t="s">
        <v>335</v>
      </c>
      <c r="K848" t="s">
        <v>36</v>
      </c>
      <c r="L848">
        <v>144</v>
      </c>
      <c r="M848">
        <v>1.5</v>
      </c>
      <c r="N848">
        <v>1</v>
      </c>
      <c r="O848">
        <v>144</v>
      </c>
      <c r="P848">
        <v>1.5</v>
      </c>
      <c r="Q848">
        <v>1</v>
      </c>
      <c r="R848">
        <v>1.5</v>
      </c>
      <c r="S848">
        <v>1.5</v>
      </c>
      <c r="T848" s="1">
        <v>44612</v>
      </c>
      <c r="U848" t="str">
        <f t="shared" si="65"/>
        <v>Poland Springs Water</v>
      </c>
      <c r="V848" t="str">
        <f t="shared" si="66"/>
        <v>Water</v>
      </c>
      <c r="W848" t="s">
        <v>97</v>
      </c>
      <c r="X848" t="b">
        <f t="shared" si="68"/>
        <v>1</v>
      </c>
      <c r="Y848">
        <f t="shared" si="67"/>
        <v>1.5</v>
      </c>
      <c r="Z848" s="2">
        <f t="shared" si="69"/>
        <v>1</v>
      </c>
      <c r="AA848" t="s">
        <v>137</v>
      </c>
      <c r="AD848" t="s">
        <v>54</v>
      </c>
      <c r="AE848" t="s">
        <v>336</v>
      </c>
      <c r="AF848">
        <v>2022</v>
      </c>
    </row>
    <row r="849" spans="1:32" x14ac:dyDescent="0.25">
      <c r="A849" t="s">
        <v>29</v>
      </c>
      <c r="B849" t="s">
        <v>46</v>
      </c>
      <c r="C849" t="s">
        <v>31</v>
      </c>
      <c r="D849" t="s">
        <v>47</v>
      </c>
      <c r="E849">
        <f>_xlfn.XLOOKUP(Table1[[#This Row],[Location]],'Location analysis'!A:A,'Location analysis'!B:B)</f>
        <v>40.423690999999998</v>
      </c>
      <c r="F849">
        <f>_xlfn.XLOOKUP(Table1[[#This Row],[Location]],'Location analysis'!A:A,'Location analysis'!C:C)</f>
        <v>-74.380831999999998</v>
      </c>
      <c r="G849" t="s">
        <v>137</v>
      </c>
      <c r="H849" t="s">
        <v>97</v>
      </c>
      <c r="I849">
        <v>14723636504</v>
      </c>
      <c r="J849" t="s">
        <v>335</v>
      </c>
      <c r="K849" t="s">
        <v>36</v>
      </c>
      <c r="L849">
        <v>144</v>
      </c>
      <c r="M849">
        <v>1.5</v>
      </c>
      <c r="N849">
        <v>1</v>
      </c>
      <c r="O849">
        <v>144</v>
      </c>
      <c r="P849">
        <v>1.5</v>
      </c>
      <c r="Q849">
        <v>1</v>
      </c>
      <c r="R849">
        <v>1.5</v>
      </c>
      <c r="S849">
        <v>1.5</v>
      </c>
      <c r="T849" s="1">
        <v>44612</v>
      </c>
      <c r="U849" t="str">
        <f t="shared" si="65"/>
        <v>Poland Springs Water</v>
      </c>
      <c r="V849" t="str">
        <f t="shared" si="66"/>
        <v>Water</v>
      </c>
      <c r="W849" t="s">
        <v>97</v>
      </c>
      <c r="X849" t="b">
        <f t="shared" si="68"/>
        <v>1</v>
      </c>
      <c r="Y849">
        <f t="shared" si="67"/>
        <v>1.5</v>
      </c>
      <c r="Z849" s="2">
        <f t="shared" si="69"/>
        <v>1</v>
      </c>
      <c r="AA849" t="s">
        <v>137</v>
      </c>
      <c r="AD849" t="s">
        <v>54</v>
      </c>
      <c r="AE849" t="s">
        <v>336</v>
      </c>
      <c r="AF849">
        <v>2022</v>
      </c>
    </row>
    <row r="850" spans="1:32" x14ac:dyDescent="0.25">
      <c r="A850" t="s">
        <v>29</v>
      </c>
      <c r="B850" t="s">
        <v>46</v>
      </c>
      <c r="C850" t="s">
        <v>31</v>
      </c>
      <c r="D850" t="s">
        <v>47</v>
      </c>
      <c r="E850">
        <f>_xlfn.XLOOKUP(Table1[[#This Row],[Location]],'Location analysis'!A:A,'Location analysis'!B:B)</f>
        <v>40.423690999999998</v>
      </c>
      <c r="F850">
        <f>_xlfn.XLOOKUP(Table1[[#This Row],[Location]],'Location analysis'!A:A,'Location analysis'!C:C)</f>
        <v>-74.380831999999998</v>
      </c>
      <c r="G850" t="s">
        <v>248</v>
      </c>
      <c r="H850" t="s">
        <v>43</v>
      </c>
      <c r="I850">
        <v>14723828698</v>
      </c>
      <c r="J850" t="s">
        <v>335</v>
      </c>
      <c r="K850" t="s">
        <v>36</v>
      </c>
      <c r="L850">
        <v>110</v>
      </c>
      <c r="M850">
        <v>1.5</v>
      </c>
      <c r="N850">
        <v>1</v>
      </c>
      <c r="O850">
        <v>110</v>
      </c>
      <c r="P850">
        <v>1.5</v>
      </c>
      <c r="Q850">
        <v>1</v>
      </c>
      <c r="R850">
        <v>1.5</v>
      </c>
      <c r="S850">
        <v>1.5</v>
      </c>
      <c r="T850" s="1">
        <v>44612</v>
      </c>
      <c r="U850" t="str">
        <f t="shared" si="65"/>
        <v>Popchips Potato - Sea Salt</v>
      </c>
      <c r="V850" t="str">
        <f t="shared" si="66"/>
        <v>Food</v>
      </c>
      <c r="W850" t="s">
        <v>43</v>
      </c>
      <c r="X850" t="b">
        <f t="shared" si="68"/>
        <v>1</v>
      </c>
      <c r="Y850">
        <f t="shared" si="67"/>
        <v>1.5</v>
      </c>
      <c r="Z850" s="2">
        <f t="shared" si="69"/>
        <v>1</v>
      </c>
      <c r="AA850" t="s">
        <v>229</v>
      </c>
      <c r="AB850" t="s">
        <v>157</v>
      </c>
      <c r="AD850" t="s">
        <v>54</v>
      </c>
      <c r="AE850" t="s">
        <v>336</v>
      </c>
      <c r="AF850">
        <v>2022</v>
      </c>
    </row>
    <row r="851" spans="1:32" x14ac:dyDescent="0.25">
      <c r="A851" t="s">
        <v>29</v>
      </c>
      <c r="B851" t="s">
        <v>46</v>
      </c>
      <c r="C851" t="s">
        <v>31</v>
      </c>
      <c r="D851" t="s">
        <v>47</v>
      </c>
      <c r="E851">
        <f>_xlfn.XLOOKUP(Table1[[#This Row],[Location]],'Location analysis'!A:A,'Location analysis'!B:B)</f>
        <v>40.423690999999998</v>
      </c>
      <c r="F851">
        <f>_xlfn.XLOOKUP(Table1[[#This Row],[Location]],'Location analysis'!A:A,'Location analysis'!C:C)</f>
        <v>-74.380831999999998</v>
      </c>
      <c r="G851" t="s">
        <v>84</v>
      </c>
      <c r="H851" t="s">
        <v>43</v>
      </c>
      <c r="I851">
        <v>14723858064</v>
      </c>
      <c r="J851" t="s">
        <v>335</v>
      </c>
      <c r="K851" t="s">
        <v>36</v>
      </c>
      <c r="L851">
        <v>131</v>
      </c>
      <c r="M851">
        <v>2</v>
      </c>
      <c r="N851">
        <v>1</v>
      </c>
      <c r="O851">
        <v>131</v>
      </c>
      <c r="P851">
        <v>2</v>
      </c>
      <c r="Q851">
        <v>1</v>
      </c>
      <c r="R851">
        <v>2</v>
      </c>
      <c r="S851">
        <v>2</v>
      </c>
      <c r="T851" s="1">
        <v>44612</v>
      </c>
      <c r="U851" t="str">
        <f t="shared" si="65"/>
        <v>Wonderful Pistachios - Variety</v>
      </c>
      <c r="V851" t="str">
        <f t="shared" si="66"/>
        <v>Food</v>
      </c>
      <c r="W851" t="s">
        <v>43</v>
      </c>
      <c r="X851" t="b">
        <f t="shared" si="68"/>
        <v>1</v>
      </c>
      <c r="Y851">
        <f t="shared" si="67"/>
        <v>2</v>
      </c>
      <c r="Z851" s="2">
        <f t="shared" si="69"/>
        <v>1.3333333333333333</v>
      </c>
      <c r="AA851" t="s">
        <v>85</v>
      </c>
      <c r="AB851" t="s">
        <v>86</v>
      </c>
      <c r="AD851" t="s">
        <v>54</v>
      </c>
      <c r="AE851" t="s">
        <v>336</v>
      </c>
      <c r="AF851">
        <v>2022</v>
      </c>
    </row>
    <row r="852" spans="1:32" x14ac:dyDescent="0.25">
      <c r="A852" t="s">
        <v>29</v>
      </c>
      <c r="B852" t="s">
        <v>30</v>
      </c>
      <c r="C852" t="s">
        <v>31</v>
      </c>
      <c r="D852" t="s">
        <v>32</v>
      </c>
      <c r="E852">
        <f>_xlfn.XLOOKUP(Table1[[#This Row],[Location]],'Location analysis'!A:A,'Location analysis'!B:B)</f>
        <v>40.423690999999998</v>
      </c>
      <c r="F852">
        <f>_xlfn.XLOOKUP(Table1[[#This Row],[Location]],'Location analysis'!A:A,'Location analysis'!C:C)</f>
        <v>-74.380831999999998</v>
      </c>
      <c r="G852" t="s">
        <v>81</v>
      </c>
      <c r="H852" t="s">
        <v>43</v>
      </c>
      <c r="I852">
        <v>14723861979</v>
      </c>
      <c r="J852" t="s">
        <v>335</v>
      </c>
      <c r="K852" t="s">
        <v>36</v>
      </c>
      <c r="L852">
        <v>135</v>
      </c>
      <c r="M852">
        <v>1.25</v>
      </c>
      <c r="N852">
        <v>1</v>
      </c>
      <c r="O852">
        <v>135</v>
      </c>
      <c r="P852">
        <v>1.25</v>
      </c>
      <c r="Q852">
        <v>1</v>
      </c>
      <c r="R852">
        <v>1.25</v>
      </c>
      <c r="S852">
        <v>3.25</v>
      </c>
      <c r="T852" s="1">
        <v>44612</v>
      </c>
      <c r="U852" t="str">
        <f t="shared" si="65"/>
        <v>KitKat - Crisp Wafers</v>
      </c>
      <c r="V852" t="str">
        <f t="shared" si="66"/>
        <v>Food</v>
      </c>
      <c r="W852" t="s">
        <v>43</v>
      </c>
      <c r="X852" t="b">
        <f t="shared" si="68"/>
        <v>1</v>
      </c>
      <c r="Y852">
        <f t="shared" si="67"/>
        <v>1.25</v>
      </c>
      <c r="Z852" s="2">
        <f t="shared" si="69"/>
        <v>0.83333333333333337</v>
      </c>
      <c r="AA852" t="s">
        <v>82</v>
      </c>
      <c r="AB852" t="s">
        <v>83</v>
      </c>
      <c r="AD852" t="s">
        <v>54</v>
      </c>
      <c r="AE852" t="s">
        <v>336</v>
      </c>
      <c r="AF852">
        <v>2022</v>
      </c>
    </row>
    <row r="853" spans="1:32" x14ac:dyDescent="0.25">
      <c r="A853" t="s">
        <v>29</v>
      </c>
      <c r="B853" t="s">
        <v>30</v>
      </c>
      <c r="C853" t="s">
        <v>31</v>
      </c>
      <c r="D853" t="s">
        <v>32</v>
      </c>
      <c r="E853">
        <f>_xlfn.XLOOKUP(Table1[[#This Row],[Location]],'Location analysis'!A:A,'Location analysis'!B:B)</f>
        <v>40.423690999999998</v>
      </c>
      <c r="F853">
        <f>_xlfn.XLOOKUP(Table1[[#This Row],[Location]],'Location analysis'!A:A,'Location analysis'!C:C)</f>
        <v>-74.380831999999998</v>
      </c>
      <c r="G853" t="s">
        <v>84</v>
      </c>
      <c r="H853" t="s">
        <v>43</v>
      </c>
      <c r="I853">
        <v>14723861979</v>
      </c>
      <c r="J853" t="s">
        <v>335</v>
      </c>
      <c r="K853" t="s">
        <v>36</v>
      </c>
      <c r="L853">
        <v>133</v>
      </c>
      <c r="M853">
        <v>2</v>
      </c>
      <c r="N853">
        <v>1</v>
      </c>
      <c r="O853">
        <v>133</v>
      </c>
      <c r="P853">
        <v>2</v>
      </c>
      <c r="Q853">
        <v>1</v>
      </c>
      <c r="R853">
        <v>2</v>
      </c>
      <c r="S853">
        <v>3.25</v>
      </c>
      <c r="T853" s="1">
        <v>44612</v>
      </c>
      <c r="U853" t="str">
        <f t="shared" si="65"/>
        <v>Wonderful Pistachios - Variety</v>
      </c>
      <c r="V853" t="str">
        <f t="shared" si="66"/>
        <v>Food</v>
      </c>
      <c r="W853" t="s">
        <v>43</v>
      </c>
      <c r="X853" t="b">
        <f t="shared" si="68"/>
        <v>1</v>
      </c>
      <c r="Y853">
        <f t="shared" si="67"/>
        <v>2</v>
      </c>
      <c r="Z853" s="2">
        <f t="shared" si="69"/>
        <v>1.3333333333333333</v>
      </c>
      <c r="AA853" t="s">
        <v>85</v>
      </c>
      <c r="AB853" t="s">
        <v>86</v>
      </c>
      <c r="AD853" t="s">
        <v>54</v>
      </c>
      <c r="AE853" t="s">
        <v>336</v>
      </c>
      <c r="AF853">
        <v>2022</v>
      </c>
    </row>
    <row r="854" spans="1:32" x14ac:dyDescent="0.25">
      <c r="A854" t="s">
        <v>29</v>
      </c>
      <c r="B854" t="s">
        <v>30</v>
      </c>
      <c r="C854" t="s">
        <v>31</v>
      </c>
      <c r="D854" t="s">
        <v>32</v>
      </c>
      <c r="E854">
        <f>_xlfn.XLOOKUP(Table1[[#This Row],[Location]],'Location analysis'!A:A,'Location analysis'!B:B)</f>
        <v>40.423690999999998</v>
      </c>
      <c r="F854">
        <f>_xlfn.XLOOKUP(Table1[[#This Row],[Location]],'Location analysis'!A:A,'Location analysis'!C:C)</f>
        <v>-74.380831999999998</v>
      </c>
      <c r="G854" t="s">
        <v>42</v>
      </c>
      <c r="H854" t="s">
        <v>43</v>
      </c>
      <c r="I854">
        <v>14724035451</v>
      </c>
      <c r="J854" t="s">
        <v>335</v>
      </c>
      <c r="K854" t="s">
        <v>51</v>
      </c>
      <c r="L854">
        <v>123</v>
      </c>
      <c r="M854">
        <v>1.5</v>
      </c>
      <c r="N854">
        <v>1</v>
      </c>
      <c r="O854">
        <v>123</v>
      </c>
      <c r="P854">
        <v>1.5</v>
      </c>
      <c r="Q854">
        <v>1</v>
      </c>
      <c r="R854">
        <v>1.5</v>
      </c>
      <c r="S854">
        <v>1.5</v>
      </c>
      <c r="T854" s="1">
        <v>44612</v>
      </c>
      <c r="U854" t="str">
        <f t="shared" si="65"/>
        <v>Takis - Hot Chilli Pepper &amp; Lime</v>
      </c>
      <c r="V854" t="str">
        <f t="shared" si="66"/>
        <v>Food</v>
      </c>
      <c r="W854" t="s">
        <v>43</v>
      </c>
      <c r="X854" t="b">
        <f t="shared" si="68"/>
        <v>1</v>
      </c>
      <c r="Y854">
        <f t="shared" si="67"/>
        <v>1.5</v>
      </c>
      <c r="Z854" s="2">
        <f t="shared" si="69"/>
        <v>1</v>
      </c>
      <c r="AA854" t="s">
        <v>44</v>
      </c>
      <c r="AB854" t="s">
        <v>45</v>
      </c>
      <c r="AD854" t="s">
        <v>54</v>
      </c>
      <c r="AE854" t="s">
        <v>336</v>
      </c>
      <c r="AF854">
        <v>2022</v>
      </c>
    </row>
    <row r="855" spans="1:32" x14ac:dyDescent="0.25">
      <c r="A855" t="s">
        <v>29</v>
      </c>
      <c r="B855" t="s">
        <v>30</v>
      </c>
      <c r="C855" t="s">
        <v>31</v>
      </c>
      <c r="D855" t="s">
        <v>32</v>
      </c>
      <c r="E855">
        <f>_xlfn.XLOOKUP(Table1[[#This Row],[Location]],'Location analysis'!A:A,'Location analysis'!B:B)</f>
        <v>40.423690999999998</v>
      </c>
      <c r="F855">
        <f>_xlfn.XLOOKUP(Table1[[#This Row],[Location]],'Location analysis'!A:A,'Location analysis'!C:C)</f>
        <v>-74.380831999999998</v>
      </c>
      <c r="G855" t="s">
        <v>225</v>
      </c>
      <c r="H855" t="s">
        <v>43</v>
      </c>
      <c r="I855">
        <v>14724035550</v>
      </c>
      <c r="J855" t="s">
        <v>335</v>
      </c>
      <c r="K855" t="s">
        <v>51</v>
      </c>
      <c r="L855">
        <v>113</v>
      </c>
      <c r="M855">
        <v>1.5</v>
      </c>
      <c r="N855">
        <v>1</v>
      </c>
      <c r="O855">
        <v>113</v>
      </c>
      <c r="P855">
        <v>1.5</v>
      </c>
      <c r="Q855">
        <v>1</v>
      </c>
      <c r="R855">
        <v>1.5</v>
      </c>
      <c r="S855">
        <v>1.5</v>
      </c>
      <c r="T855" s="1">
        <v>44612</v>
      </c>
      <c r="U855" t="str">
        <f t="shared" si="65"/>
        <v>SunChips Multigrain - Original</v>
      </c>
      <c r="V855" t="str">
        <f t="shared" si="66"/>
        <v>Food</v>
      </c>
      <c r="W855" t="s">
        <v>43</v>
      </c>
      <c r="X855" t="b">
        <f t="shared" si="68"/>
        <v>1</v>
      </c>
      <c r="Y855">
        <f t="shared" si="67"/>
        <v>1.5</v>
      </c>
      <c r="Z855" s="2">
        <f t="shared" si="69"/>
        <v>1</v>
      </c>
      <c r="AA855" t="s">
        <v>129</v>
      </c>
      <c r="AB855" t="s">
        <v>150</v>
      </c>
      <c r="AD855" t="s">
        <v>54</v>
      </c>
      <c r="AE855" t="s">
        <v>336</v>
      </c>
      <c r="AF855">
        <v>2022</v>
      </c>
    </row>
    <row r="856" spans="1:32" x14ac:dyDescent="0.25">
      <c r="A856" t="s">
        <v>29</v>
      </c>
      <c r="B856" t="s">
        <v>46</v>
      </c>
      <c r="C856" t="s">
        <v>31</v>
      </c>
      <c r="D856" t="s">
        <v>47</v>
      </c>
      <c r="E856">
        <f>_xlfn.XLOOKUP(Table1[[#This Row],[Location]],'Location analysis'!A:A,'Location analysis'!B:B)</f>
        <v>40.423690999999998</v>
      </c>
      <c r="F856">
        <f>_xlfn.XLOOKUP(Table1[[#This Row],[Location]],'Location analysis'!A:A,'Location analysis'!C:C)</f>
        <v>-74.380831999999998</v>
      </c>
      <c r="G856" t="s">
        <v>194</v>
      </c>
      <c r="H856" t="s">
        <v>43</v>
      </c>
      <c r="I856">
        <v>14724135246</v>
      </c>
      <c r="J856" t="s">
        <v>335</v>
      </c>
      <c r="K856" t="s">
        <v>51</v>
      </c>
      <c r="L856">
        <v>125</v>
      </c>
      <c r="M856">
        <v>1.5</v>
      </c>
      <c r="N856">
        <v>1</v>
      </c>
      <c r="O856">
        <v>125</v>
      </c>
      <c r="P856">
        <v>1.5</v>
      </c>
      <c r="Q856">
        <v>1</v>
      </c>
      <c r="R856">
        <v>1.5</v>
      </c>
      <c r="S856">
        <v>1.5</v>
      </c>
      <c r="T856" s="1">
        <v>44612</v>
      </c>
      <c r="U856" t="str">
        <f t="shared" si="65"/>
        <v>Takis FUGEO mini</v>
      </c>
      <c r="V856" t="str">
        <f t="shared" si="66"/>
        <v>Food</v>
      </c>
      <c r="W856" t="s">
        <v>43</v>
      </c>
      <c r="X856" t="b">
        <f t="shared" si="68"/>
        <v>1</v>
      </c>
      <c r="Y856">
        <f t="shared" si="67"/>
        <v>1.5</v>
      </c>
      <c r="Z856" s="2">
        <f t="shared" si="69"/>
        <v>1</v>
      </c>
      <c r="AA856" t="s">
        <v>194</v>
      </c>
      <c r="AD856" t="s">
        <v>54</v>
      </c>
      <c r="AE856" t="s">
        <v>336</v>
      </c>
      <c r="AF856">
        <v>2022</v>
      </c>
    </row>
    <row r="857" spans="1:32" x14ac:dyDescent="0.25">
      <c r="A857" t="s">
        <v>29</v>
      </c>
      <c r="B857" t="s">
        <v>46</v>
      </c>
      <c r="C857" t="s">
        <v>31</v>
      </c>
      <c r="D857" t="s">
        <v>47</v>
      </c>
      <c r="E857">
        <f>_xlfn.XLOOKUP(Table1[[#This Row],[Location]],'Location analysis'!A:A,'Location analysis'!B:B)</f>
        <v>40.423690999999998</v>
      </c>
      <c r="F857">
        <f>_xlfn.XLOOKUP(Table1[[#This Row],[Location]],'Location analysis'!A:A,'Location analysis'!C:C)</f>
        <v>-74.380831999999998</v>
      </c>
      <c r="G857" t="s">
        <v>212</v>
      </c>
      <c r="H857" t="s">
        <v>49</v>
      </c>
      <c r="I857">
        <v>14725034600</v>
      </c>
      <c r="J857" t="s">
        <v>337</v>
      </c>
      <c r="K857" t="s">
        <v>51</v>
      </c>
      <c r="L857">
        <v>146</v>
      </c>
      <c r="M857">
        <v>2.5</v>
      </c>
      <c r="N857">
        <v>1</v>
      </c>
      <c r="O857">
        <v>146</v>
      </c>
      <c r="P857">
        <v>2.5</v>
      </c>
      <c r="Q857">
        <v>1</v>
      </c>
      <c r="R857">
        <v>2.5</v>
      </c>
      <c r="S857">
        <v>2.5</v>
      </c>
      <c r="T857" s="1">
        <v>44612</v>
      </c>
      <c r="U857" t="str">
        <f t="shared" si="65"/>
        <v>Bai Antioxidant - Zambia Bingcherry</v>
      </c>
      <c r="V857" t="str">
        <f t="shared" si="66"/>
        <v>Non Carbonated</v>
      </c>
      <c r="W857" t="s">
        <v>49</v>
      </c>
      <c r="X857" t="b">
        <f t="shared" si="68"/>
        <v>1</v>
      </c>
      <c r="Y857">
        <f t="shared" si="67"/>
        <v>2.5</v>
      </c>
      <c r="Z857" s="2">
        <f t="shared" si="69"/>
        <v>1.6666666666666667</v>
      </c>
      <c r="AA857" t="s">
        <v>52</v>
      </c>
      <c r="AB857" t="s">
        <v>214</v>
      </c>
      <c r="AD857" t="s">
        <v>60</v>
      </c>
      <c r="AE857" t="s">
        <v>338</v>
      </c>
      <c r="AF857">
        <v>2022</v>
      </c>
    </row>
    <row r="858" spans="1:32" x14ac:dyDescent="0.25">
      <c r="A858" t="s">
        <v>29</v>
      </c>
      <c r="B858" t="s">
        <v>30</v>
      </c>
      <c r="C858" t="s">
        <v>31</v>
      </c>
      <c r="D858" t="s">
        <v>32</v>
      </c>
      <c r="E858">
        <f>_xlfn.XLOOKUP(Table1[[#This Row],[Location]],'Location analysis'!A:A,'Location analysis'!B:B)</f>
        <v>40.423690999999998</v>
      </c>
      <c r="F858">
        <f>_xlfn.XLOOKUP(Table1[[#This Row],[Location]],'Location analysis'!A:A,'Location analysis'!C:C)</f>
        <v>-74.380831999999998</v>
      </c>
      <c r="G858" t="s">
        <v>56</v>
      </c>
      <c r="H858" t="s">
        <v>43</v>
      </c>
      <c r="I858">
        <v>14725038912</v>
      </c>
      <c r="J858" t="s">
        <v>337</v>
      </c>
      <c r="K858" t="s">
        <v>51</v>
      </c>
      <c r="L858">
        <v>112</v>
      </c>
      <c r="M858">
        <v>1.5</v>
      </c>
      <c r="N858">
        <v>1</v>
      </c>
      <c r="O858">
        <v>112</v>
      </c>
      <c r="P858">
        <v>1.5</v>
      </c>
      <c r="Q858">
        <v>1</v>
      </c>
      <c r="R858">
        <v>1.5</v>
      </c>
      <c r="S858">
        <v>1.5</v>
      </c>
      <c r="T858" s="1">
        <v>44612</v>
      </c>
      <c r="U858" t="str">
        <f t="shared" si="65"/>
        <v>Miss Vickie's Potato Chip - Sea Salt &amp; Vinega</v>
      </c>
      <c r="V858" t="str">
        <f t="shared" si="66"/>
        <v>Food</v>
      </c>
      <c r="W858" t="s">
        <v>43</v>
      </c>
      <c r="X858" t="b">
        <f t="shared" si="68"/>
        <v>1</v>
      </c>
      <c r="Y858">
        <f t="shared" si="67"/>
        <v>1.5</v>
      </c>
      <c r="Z858" s="2">
        <f t="shared" si="69"/>
        <v>1</v>
      </c>
      <c r="AA858" t="s">
        <v>58</v>
      </c>
      <c r="AB858" t="s">
        <v>59</v>
      </c>
      <c r="AD858" t="s">
        <v>60</v>
      </c>
      <c r="AE858" t="s">
        <v>338</v>
      </c>
      <c r="AF858">
        <v>2022</v>
      </c>
    </row>
    <row r="859" spans="1:32" x14ac:dyDescent="0.25">
      <c r="A859" t="s">
        <v>29</v>
      </c>
      <c r="B859" t="s">
        <v>30</v>
      </c>
      <c r="C859" t="s">
        <v>31</v>
      </c>
      <c r="D859" t="s">
        <v>32</v>
      </c>
      <c r="E859">
        <f>_xlfn.XLOOKUP(Table1[[#This Row],[Location]],'Location analysis'!A:A,'Location analysis'!B:B)</f>
        <v>40.423690999999998</v>
      </c>
      <c r="F859">
        <f>_xlfn.XLOOKUP(Table1[[#This Row],[Location]],'Location analysis'!A:A,'Location analysis'!C:C)</f>
        <v>-74.380831999999998</v>
      </c>
      <c r="G859" t="s">
        <v>185</v>
      </c>
      <c r="H859" t="s">
        <v>34</v>
      </c>
      <c r="I859">
        <v>14726270252</v>
      </c>
      <c r="J859" t="s">
        <v>337</v>
      </c>
      <c r="K859" t="s">
        <v>36</v>
      </c>
      <c r="L859">
        <v>148</v>
      </c>
      <c r="M859">
        <v>3.5</v>
      </c>
      <c r="N859">
        <v>1</v>
      </c>
      <c r="O859">
        <v>148</v>
      </c>
      <c r="P859">
        <v>3.5</v>
      </c>
      <c r="Q859">
        <v>1</v>
      </c>
      <c r="R859">
        <v>3.5</v>
      </c>
      <c r="S859">
        <v>3.5</v>
      </c>
      <c r="T859" s="1">
        <v>44613</v>
      </c>
      <c r="U859" t="str">
        <f t="shared" si="65"/>
        <v>Red Bull - Original</v>
      </c>
      <c r="V859" t="str">
        <f t="shared" si="66"/>
        <v>Carbonated</v>
      </c>
      <c r="W859" t="s">
        <v>34</v>
      </c>
      <c r="X859" t="b">
        <f t="shared" si="68"/>
        <v>1</v>
      </c>
      <c r="Y859">
        <f t="shared" si="67"/>
        <v>3.5</v>
      </c>
      <c r="Z859" s="2">
        <f t="shared" si="69"/>
        <v>2.3333333333333335</v>
      </c>
      <c r="AA859" t="s">
        <v>37</v>
      </c>
      <c r="AB859" t="s">
        <v>150</v>
      </c>
      <c r="AD859" t="s">
        <v>60</v>
      </c>
      <c r="AE859" t="s">
        <v>338</v>
      </c>
      <c r="AF859">
        <v>2022</v>
      </c>
    </row>
    <row r="860" spans="1:32" x14ac:dyDescent="0.25">
      <c r="A860" t="s">
        <v>29</v>
      </c>
      <c r="B860" t="s">
        <v>67</v>
      </c>
      <c r="C860" t="s">
        <v>68</v>
      </c>
      <c r="D860" t="s">
        <v>69</v>
      </c>
      <c r="E860">
        <f>_xlfn.XLOOKUP(Table1[[#This Row],[Location]],'Location analysis'!A:A,'Location analysis'!B:B)</f>
        <v>40.435699999999997</v>
      </c>
      <c r="F860">
        <f>_xlfn.XLOOKUP(Table1[[#This Row],[Location]],'Location analysis'!A:A,'Location analysis'!C:C)</f>
        <v>-74.125200000000007</v>
      </c>
      <c r="G860" t="s">
        <v>126</v>
      </c>
      <c r="H860" t="s">
        <v>43</v>
      </c>
      <c r="I860">
        <v>14726321431</v>
      </c>
      <c r="J860" t="s">
        <v>337</v>
      </c>
      <c r="K860" t="s">
        <v>36</v>
      </c>
      <c r="L860">
        <v>121</v>
      </c>
      <c r="M860">
        <v>1.5</v>
      </c>
      <c r="N860">
        <v>1</v>
      </c>
      <c r="O860">
        <v>121</v>
      </c>
      <c r="P860">
        <v>1.5</v>
      </c>
      <c r="Q860">
        <v>1</v>
      </c>
      <c r="R860">
        <v>1.5</v>
      </c>
      <c r="S860">
        <v>4.5</v>
      </c>
      <c r="T860" s="1">
        <v>44613</v>
      </c>
      <c r="U860" t="str">
        <f t="shared" si="65"/>
        <v>Mini Chips Ahoy</v>
      </c>
      <c r="V860" t="str">
        <f t="shared" si="66"/>
        <v>Food</v>
      </c>
      <c r="W860" t="s">
        <v>43</v>
      </c>
      <c r="X860" t="b">
        <f t="shared" si="68"/>
        <v>1</v>
      </c>
      <c r="Y860">
        <f t="shared" si="67"/>
        <v>1.5</v>
      </c>
      <c r="Z860" s="2">
        <f t="shared" si="69"/>
        <v>1</v>
      </c>
      <c r="AA860" t="s">
        <v>126</v>
      </c>
      <c r="AD860" t="s">
        <v>60</v>
      </c>
      <c r="AE860" t="s">
        <v>338</v>
      </c>
      <c r="AF860">
        <v>2022</v>
      </c>
    </row>
    <row r="861" spans="1:32" x14ac:dyDescent="0.25">
      <c r="A861" t="s">
        <v>29</v>
      </c>
      <c r="B861" t="s">
        <v>67</v>
      </c>
      <c r="C861" t="s">
        <v>68</v>
      </c>
      <c r="D861" t="s">
        <v>69</v>
      </c>
      <c r="E861">
        <f>_xlfn.XLOOKUP(Table1[[#This Row],[Location]],'Location analysis'!A:A,'Location analysis'!B:B)</f>
        <v>40.435699999999997</v>
      </c>
      <c r="F861">
        <f>_xlfn.XLOOKUP(Table1[[#This Row],[Location]],'Location analysis'!A:A,'Location analysis'!C:C)</f>
        <v>-74.125200000000007</v>
      </c>
      <c r="G861" t="s">
        <v>56</v>
      </c>
      <c r="H861" t="s">
        <v>43</v>
      </c>
      <c r="I861">
        <v>14726321431</v>
      </c>
      <c r="J861" t="s">
        <v>337</v>
      </c>
      <c r="K861" t="s">
        <v>36</v>
      </c>
      <c r="L861">
        <v>113</v>
      </c>
      <c r="M861">
        <v>1.5</v>
      </c>
      <c r="N861">
        <v>1</v>
      </c>
      <c r="O861">
        <v>113</v>
      </c>
      <c r="P861">
        <v>1.5</v>
      </c>
      <c r="Q861">
        <v>1</v>
      </c>
      <c r="R861">
        <v>1.5</v>
      </c>
      <c r="S861">
        <v>4.5</v>
      </c>
      <c r="T861" s="1">
        <v>44613</v>
      </c>
      <c r="U861" t="str">
        <f t="shared" si="65"/>
        <v>Miss Vickie's Potato Chip - Sea Salt &amp; Vinega</v>
      </c>
      <c r="V861" t="str">
        <f t="shared" si="66"/>
        <v>Food</v>
      </c>
      <c r="W861" t="s">
        <v>43</v>
      </c>
      <c r="X861" t="b">
        <f t="shared" si="68"/>
        <v>1</v>
      </c>
      <c r="Y861">
        <f t="shared" si="67"/>
        <v>1.5</v>
      </c>
      <c r="Z861" s="2">
        <f t="shared" si="69"/>
        <v>1</v>
      </c>
      <c r="AA861" t="s">
        <v>58</v>
      </c>
      <c r="AB861" t="s">
        <v>59</v>
      </c>
      <c r="AD861" t="s">
        <v>60</v>
      </c>
      <c r="AE861" t="s">
        <v>338</v>
      </c>
      <c r="AF861">
        <v>2022</v>
      </c>
    </row>
    <row r="862" spans="1:32" x14ac:dyDescent="0.25">
      <c r="A862" t="s">
        <v>29</v>
      </c>
      <c r="B862" t="s">
        <v>67</v>
      </c>
      <c r="C862" t="s">
        <v>68</v>
      </c>
      <c r="D862" t="s">
        <v>69</v>
      </c>
      <c r="E862">
        <f>_xlfn.XLOOKUP(Table1[[#This Row],[Location]],'Location analysis'!A:A,'Location analysis'!B:B)</f>
        <v>40.435699999999997</v>
      </c>
      <c r="F862">
        <f>_xlfn.XLOOKUP(Table1[[#This Row],[Location]],'Location analysis'!A:A,'Location analysis'!C:C)</f>
        <v>-74.125200000000007</v>
      </c>
      <c r="G862" t="s">
        <v>275</v>
      </c>
      <c r="H862" t="s">
        <v>43</v>
      </c>
      <c r="I862">
        <v>14726321431</v>
      </c>
      <c r="J862" t="s">
        <v>337</v>
      </c>
      <c r="K862" t="s">
        <v>36</v>
      </c>
      <c r="L862">
        <v>120</v>
      </c>
      <c r="M862">
        <v>1.5</v>
      </c>
      <c r="N862">
        <v>1</v>
      </c>
      <c r="O862">
        <v>120</v>
      </c>
      <c r="P862">
        <v>1.5</v>
      </c>
      <c r="Q862">
        <v>1</v>
      </c>
      <c r="R862">
        <v>1.5</v>
      </c>
      <c r="S862">
        <v>4.5</v>
      </c>
      <c r="T862" s="1">
        <v>44613</v>
      </c>
      <c r="U862" t="str">
        <f t="shared" si="65"/>
        <v>Cheetos Flaming Hot Limon Crunchy</v>
      </c>
      <c r="V862" t="str">
        <f t="shared" si="66"/>
        <v>Food</v>
      </c>
      <c r="W862" t="s">
        <v>43</v>
      </c>
      <c r="X862" t="b">
        <f t="shared" si="68"/>
        <v>1</v>
      </c>
      <c r="Y862">
        <f t="shared" si="67"/>
        <v>1.5</v>
      </c>
      <c r="Z862" s="2">
        <f t="shared" si="69"/>
        <v>1</v>
      </c>
      <c r="AA862" t="s">
        <v>275</v>
      </c>
      <c r="AD862" t="s">
        <v>60</v>
      </c>
      <c r="AE862" t="s">
        <v>338</v>
      </c>
      <c r="AF862">
        <v>2022</v>
      </c>
    </row>
    <row r="863" spans="1:32" x14ac:dyDescent="0.25">
      <c r="A863" t="s">
        <v>29</v>
      </c>
      <c r="B863" t="s">
        <v>67</v>
      </c>
      <c r="C863" t="s">
        <v>68</v>
      </c>
      <c r="D863" t="s">
        <v>69</v>
      </c>
      <c r="E863">
        <f>_xlfn.XLOOKUP(Table1[[#This Row],[Location]],'Location analysis'!A:A,'Location analysis'!B:B)</f>
        <v>40.435699999999997</v>
      </c>
      <c r="F863">
        <f>_xlfn.XLOOKUP(Table1[[#This Row],[Location]],'Location analysis'!A:A,'Location analysis'!C:C)</f>
        <v>-74.125200000000007</v>
      </c>
      <c r="G863" t="s">
        <v>275</v>
      </c>
      <c r="H863" t="s">
        <v>43</v>
      </c>
      <c r="I863">
        <v>14726353026</v>
      </c>
      <c r="J863" t="s">
        <v>337</v>
      </c>
      <c r="K863" t="s">
        <v>36</v>
      </c>
      <c r="L863">
        <v>120</v>
      </c>
      <c r="M863">
        <v>1.5</v>
      </c>
      <c r="N863">
        <v>3</v>
      </c>
      <c r="O863">
        <v>120</v>
      </c>
      <c r="P863">
        <v>1.5</v>
      </c>
      <c r="Q863">
        <v>3</v>
      </c>
      <c r="R863">
        <v>4.5</v>
      </c>
      <c r="S863">
        <v>4.5</v>
      </c>
      <c r="T863" s="1">
        <v>44613</v>
      </c>
      <c r="U863" t="str">
        <f t="shared" si="65"/>
        <v>Cheetos Flaming Hot Limon Crunchy</v>
      </c>
      <c r="V863" t="str">
        <f t="shared" si="66"/>
        <v>Food</v>
      </c>
      <c r="W863" t="s">
        <v>43</v>
      </c>
      <c r="X863" t="b">
        <f t="shared" si="68"/>
        <v>1</v>
      </c>
      <c r="Y863">
        <f t="shared" si="67"/>
        <v>1.5</v>
      </c>
      <c r="Z863" s="2">
        <f t="shared" si="69"/>
        <v>1</v>
      </c>
      <c r="AA863" t="s">
        <v>275</v>
      </c>
      <c r="AD863" t="s">
        <v>60</v>
      </c>
      <c r="AE863" t="s">
        <v>338</v>
      </c>
      <c r="AF863">
        <v>2022</v>
      </c>
    </row>
    <row r="864" spans="1:32" x14ac:dyDescent="0.25">
      <c r="A864" t="s">
        <v>29</v>
      </c>
      <c r="B864" t="s">
        <v>62</v>
      </c>
      <c r="C864" t="s">
        <v>63</v>
      </c>
      <c r="D864" t="s">
        <v>64</v>
      </c>
      <c r="E864">
        <f>_xlfn.XLOOKUP(Table1[[#This Row],[Location]],'Location analysis'!A:A,'Location analysis'!B:B)</f>
        <v>40.091900000000003</v>
      </c>
      <c r="F864">
        <f>_xlfn.XLOOKUP(Table1[[#This Row],[Location]],'Location analysis'!A:A,'Location analysis'!C:C)</f>
        <v>-74.358699999999999</v>
      </c>
      <c r="G864" t="s">
        <v>237</v>
      </c>
      <c r="H864" t="s">
        <v>34</v>
      </c>
      <c r="I864">
        <v>14727148606</v>
      </c>
      <c r="J864" t="s">
        <v>337</v>
      </c>
      <c r="K864" t="s">
        <v>51</v>
      </c>
      <c r="L864">
        <v>135</v>
      </c>
      <c r="M864">
        <v>2</v>
      </c>
      <c r="N864">
        <v>1</v>
      </c>
      <c r="O864">
        <v>135</v>
      </c>
      <c r="P864">
        <v>2</v>
      </c>
      <c r="Q864">
        <v>1</v>
      </c>
      <c r="R864">
        <v>2</v>
      </c>
      <c r="S864">
        <v>2</v>
      </c>
      <c r="T864" s="1">
        <v>44613</v>
      </c>
      <c r="U864" t="str">
        <f t="shared" si="65"/>
        <v>Keto Krisp - Almond Butter</v>
      </c>
      <c r="V864" t="str">
        <f t="shared" si="66"/>
        <v>Carbonated</v>
      </c>
      <c r="W864" t="s">
        <v>34</v>
      </c>
      <c r="X864" t="b">
        <f t="shared" si="68"/>
        <v>1</v>
      </c>
      <c r="Y864">
        <f t="shared" si="67"/>
        <v>2</v>
      </c>
      <c r="Z864" s="2">
        <f t="shared" si="69"/>
        <v>1.3333333333333333</v>
      </c>
      <c r="AA864" t="s">
        <v>165</v>
      </c>
      <c r="AB864" t="s">
        <v>238</v>
      </c>
      <c r="AD864" t="s">
        <v>60</v>
      </c>
      <c r="AE864" t="s">
        <v>338</v>
      </c>
      <c r="AF864">
        <v>2022</v>
      </c>
    </row>
    <row r="865" spans="1:32" x14ac:dyDescent="0.25">
      <c r="A865" t="s">
        <v>29</v>
      </c>
      <c r="B865" t="s">
        <v>62</v>
      </c>
      <c r="C865" t="s">
        <v>63</v>
      </c>
      <c r="D865" t="s">
        <v>64</v>
      </c>
      <c r="E865">
        <f>_xlfn.XLOOKUP(Table1[[#This Row],[Location]],'Location analysis'!A:A,'Location analysis'!B:B)</f>
        <v>40.091900000000003</v>
      </c>
      <c r="F865">
        <f>_xlfn.XLOOKUP(Table1[[#This Row],[Location]],'Location analysis'!A:A,'Location analysis'!C:C)</f>
        <v>-74.358699999999999</v>
      </c>
      <c r="G865" t="s">
        <v>269</v>
      </c>
      <c r="H865" t="s">
        <v>43</v>
      </c>
      <c r="I865">
        <v>14727151852</v>
      </c>
      <c r="J865" t="s">
        <v>337</v>
      </c>
      <c r="K865" t="s">
        <v>51</v>
      </c>
      <c r="L865">
        <v>137</v>
      </c>
      <c r="M865">
        <v>2</v>
      </c>
      <c r="N865">
        <v>1</v>
      </c>
      <c r="O865">
        <v>137</v>
      </c>
      <c r="P865">
        <v>2</v>
      </c>
      <c r="Q865">
        <v>1</v>
      </c>
      <c r="R865">
        <v>2</v>
      </c>
      <c r="S865">
        <v>2</v>
      </c>
      <c r="T865" s="1">
        <v>44613</v>
      </c>
      <c r="U865" t="str">
        <f t="shared" si="65"/>
        <v>NuGo Dark Chocolate - Choc Chip</v>
      </c>
      <c r="V865" t="str">
        <f t="shared" si="66"/>
        <v>Food</v>
      </c>
      <c r="W865" t="s">
        <v>43</v>
      </c>
      <c r="X865" t="b">
        <f t="shared" si="68"/>
        <v>1</v>
      </c>
      <c r="Y865">
        <f t="shared" si="67"/>
        <v>2</v>
      </c>
      <c r="Z865" s="2">
        <f t="shared" si="69"/>
        <v>1.3333333333333333</v>
      </c>
      <c r="AA865" t="s">
        <v>270</v>
      </c>
      <c r="AB865" t="s">
        <v>271</v>
      </c>
      <c r="AD865" t="s">
        <v>60</v>
      </c>
      <c r="AE865" t="s">
        <v>338</v>
      </c>
      <c r="AF865">
        <v>2022</v>
      </c>
    </row>
    <row r="866" spans="1:32" x14ac:dyDescent="0.25">
      <c r="A866" t="s">
        <v>29</v>
      </c>
      <c r="B866" t="s">
        <v>62</v>
      </c>
      <c r="C866" t="s">
        <v>63</v>
      </c>
      <c r="D866" t="s">
        <v>64</v>
      </c>
      <c r="E866">
        <f>_xlfn.XLOOKUP(Table1[[#This Row],[Location]],'Location analysis'!A:A,'Location analysis'!B:B)</f>
        <v>40.091900000000003</v>
      </c>
      <c r="F866">
        <f>_xlfn.XLOOKUP(Table1[[#This Row],[Location]],'Location analysis'!A:A,'Location analysis'!C:C)</f>
        <v>-74.358699999999999</v>
      </c>
      <c r="G866" t="s">
        <v>65</v>
      </c>
      <c r="H866" t="s">
        <v>43</v>
      </c>
      <c r="I866">
        <v>14727240768</v>
      </c>
      <c r="J866" t="s">
        <v>337</v>
      </c>
      <c r="K866" t="s">
        <v>51</v>
      </c>
      <c r="L866">
        <v>110</v>
      </c>
      <c r="M866">
        <v>1.5</v>
      </c>
      <c r="N866">
        <v>1</v>
      </c>
      <c r="O866">
        <v>110</v>
      </c>
      <c r="P866">
        <v>1.5</v>
      </c>
      <c r="Q866">
        <v>1</v>
      </c>
      <c r="R866">
        <v>1.5</v>
      </c>
      <c r="S866">
        <v>1.5</v>
      </c>
      <c r="T866" s="1">
        <v>44613</v>
      </c>
      <c r="U866" t="str">
        <f t="shared" si="65"/>
        <v>Miss Vickie's Potato Chip - Lime &amp; Cracked Pe</v>
      </c>
      <c r="V866" t="str">
        <f t="shared" si="66"/>
        <v>Food</v>
      </c>
      <c r="W866" t="s">
        <v>43</v>
      </c>
      <c r="X866" t="b">
        <f t="shared" si="68"/>
        <v>1</v>
      </c>
      <c r="Y866">
        <f t="shared" si="67"/>
        <v>1.5</v>
      </c>
      <c r="Z866" s="2">
        <f t="shared" si="69"/>
        <v>1</v>
      </c>
      <c r="AA866" t="s">
        <v>58</v>
      </c>
      <c r="AB866" t="s">
        <v>66</v>
      </c>
      <c r="AD866" t="s">
        <v>60</v>
      </c>
      <c r="AE866" t="s">
        <v>338</v>
      </c>
      <c r="AF866">
        <v>2022</v>
      </c>
    </row>
    <row r="867" spans="1:32" x14ac:dyDescent="0.25">
      <c r="A867" t="s">
        <v>29</v>
      </c>
      <c r="B867" t="s">
        <v>30</v>
      </c>
      <c r="C867" t="s">
        <v>31</v>
      </c>
      <c r="D867" t="s">
        <v>32</v>
      </c>
      <c r="E867">
        <f>_xlfn.XLOOKUP(Table1[[#This Row],[Location]],'Location analysis'!A:A,'Location analysis'!B:B)</f>
        <v>40.423690999999998</v>
      </c>
      <c r="F867">
        <f>_xlfn.XLOOKUP(Table1[[#This Row],[Location]],'Location analysis'!A:A,'Location analysis'!C:C)</f>
        <v>-74.380831999999998</v>
      </c>
      <c r="G867" t="s">
        <v>70</v>
      </c>
      <c r="H867" t="s">
        <v>34</v>
      </c>
      <c r="I867">
        <v>14727281640</v>
      </c>
      <c r="J867" t="s">
        <v>337</v>
      </c>
      <c r="K867" t="s">
        <v>51</v>
      </c>
      <c r="L867">
        <v>146</v>
      </c>
      <c r="M867">
        <v>3</v>
      </c>
      <c r="N867">
        <v>1</v>
      </c>
      <c r="O867">
        <v>146</v>
      </c>
      <c r="P867">
        <v>3</v>
      </c>
      <c r="Q867">
        <v>1</v>
      </c>
      <c r="R867">
        <v>3</v>
      </c>
      <c r="S867">
        <v>3</v>
      </c>
      <c r="T867" s="1">
        <v>44613</v>
      </c>
      <c r="U867" t="str">
        <f t="shared" si="65"/>
        <v>Monster Energy Original</v>
      </c>
      <c r="V867" t="str">
        <f t="shared" si="66"/>
        <v>Carbonated</v>
      </c>
      <c r="W867" t="s">
        <v>34</v>
      </c>
      <c r="X867" t="b">
        <f t="shared" si="68"/>
        <v>1</v>
      </c>
      <c r="Y867">
        <f t="shared" si="67"/>
        <v>3</v>
      </c>
      <c r="Z867" s="2">
        <f t="shared" si="69"/>
        <v>2</v>
      </c>
      <c r="AA867" t="s">
        <v>70</v>
      </c>
      <c r="AD867" t="s">
        <v>60</v>
      </c>
      <c r="AE867" t="s">
        <v>338</v>
      </c>
      <c r="AF867">
        <v>2022</v>
      </c>
    </row>
    <row r="868" spans="1:32" x14ac:dyDescent="0.25">
      <c r="A868" t="s">
        <v>29</v>
      </c>
      <c r="B868" t="s">
        <v>67</v>
      </c>
      <c r="C868" t="s">
        <v>68</v>
      </c>
      <c r="D868" t="s">
        <v>69</v>
      </c>
      <c r="E868">
        <f>_xlfn.XLOOKUP(Table1[[#This Row],[Location]],'Location analysis'!A:A,'Location analysis'!B:B)</f>
        <v>40.435699999999997</v>
      </c>
      <c r="F868">
        <f>_xlfn.XLOOKUP(Table1[[#This Row],[Location]],'Location analysis'!A:A,'Location analysis'!C:C)</f>
        <v>-74.125200000000007</v>
      </c>
      <c r="G868" t="s">
        <v>185</v>
      </c>
      <c r="H868" t="s">
        <v>34</v>
      </c>
      <c r="I868">
        <v>14728371494</v>
      </c>
      <c r="J868" t="s">
        <v>337</v>
      </c>
      <c r="K868" t="s">
        <v>51</v>
      </c>
      <c r="L868">
        <v>148</v>
      </c>
      <c r="M868">
        <v>3</v>
      </c>
      <c r="N868">
        <v>1</v>
      </c>
      <c r="O868">
        <v>148</v>
      </c>
      <c r="P868">
        <v>3</v>
      </c>
      <c r="Q868">
        <v>1</v>
      </c>
      <c r="R868">
        <v>3</v>
      </c>
      <c r="S868">
        <v>3</v>
      </c>
      <c r="T868" s="1">
        <v>44613</v>
      </c>
      <c r="U868" t="str">
        <f t="shared" si="65"/>
        <v>Red Bull - Original</v>
      </c>
      <c r="V868" t="str">
        <f t="shared" si="66"/>
        <v>Carbonated</v>
      </c>
      <c r="W868" t="s">
        <v>34</v>
      </c>
      <c r="X868" t="b">
        <f t="shared" si="68"/>
        <v>1</v>
      </c>
      <c r="Y868">
        <f t="shared" si="67"/>
        <v>3</v>
      </c>
      <c r="Z868" s="2">
        <f t="shared" si="69"/>
        <v>2</v>
      </c>
      <c r="AA868" t="s">
        <v>37</v>
      </c>
      <c r="AB868" t="s">
        <v>150</v>
      </c>
      <c r="AD868" t="s">
        <v>60</v>
      </c>
      <c r="AE868" t="s">
        <v>338</v>
      </c>
      <c r="AF868">
        <v>2022</v>
      </c>
    </row>
    <row r="869" spans="1:32" x14ac:dyDescent="0.25">
      <c r="A869" t="s">
        <v>29</v>
      </c>
      <c r="B869" t="s">
        <v>46</v>
      </c>
      <c r="C869" t="s">
        <v>31</v>
      </c>
      <c r="D869" t="s">
        <v>47</v>
      </c>
      <c r="E869">
        <f>_xlfn.XLOOKUP(Table1[[#This Row],[Location]],'Location analysis'!A:A,'Location analysis'!B:B)</f>
        <v>40.423690999999998</v>
      </c>
      <c r="F869">
        <f>_xlfn.XLOOKUP(Table1[[#This Row],[Location]],'Location analysis'!A:A,'Location analysis'!C:C)</f>
        <v>-74.380831999999998</v>
      </c>
      <c r="G869" t="s">
        <v>180</v>
      </c>
      <c r="H869" t="s">
        <v>43</v>
      </c>
      <c r="I869">
        <v>14728434644</v>
      </c>
      <c r="J869" t="s">
        <v>337</v>
      </c>
      <c r="K869" t="s">
        <v>36</v>
      </c>
      <c r="L869">
        <v>112</v>
      </c>
      <c r="M869">
        <v>1.5</v>
      </c>
      <c r="N869">
        <v>1</v>
      </c>
      <c r="O869">
        <v>112</v>
      </c>
      <c r="P869">
        <v>1.5</v>
      </c>
      <c r="Q869">
        <v>1</v>
      </c>
      <c r="R869">
        <v>1.5</v>
      </c>
      <c r="S869">
        <v>1.5</v>
      </c>
      <c r="T869" s="1">
        <v>44613</v>
      </c>
      <c r="U869" t="str">
        <f t="shared" si="65"/>
        <v>Miss Vickie's Potato Chip - Jalapeno</v>
      </c>
      <c r="V869" t="str">
        <f t="shared" si="66"/>
        <v>Food</v>
      </c>
      <c r="W869" t="s">
        <v>43</v>
      </c>
      <c r="X869" t="b">
        <f t="shared" si="68"/>
        <v>1</v>
      </c>
      <c r="Y869">
        <f t="shared" si="67"/>
        <v>1.5</v>
      </c>
      <c r="Z869" s="2">
        <f t="shared" si="69"/>
        <v>1</v>
      </c>
      <c r="AA869" t="s">
        <v>58</v>
      </c>
      <c r="AB869" t="s">
        <v>181</v>
      </c>
      <c r="AD869" t="s">
        <v>60</v>
      </c>
      <c r="AE869" t="s">
        <v>338</v>
      </c>
      <c r="AF869">
        <v>2022</v>
      </c>
    </row>
    <row r="870" spans="1:32" x14ac:dyDescent="0.25">
      <c r="A870" t="s">
        <v>29</v>
      </c>
      <c r="B870" t="s">
        <v>46</v>
      </c>
      <c r="C870" t="s">
        <v>31</v>
      </c>
      <c r="D870" t="s">
        <v>47</v>
      </c>
      <c r="E870">
        <f>_xlfn.XLOOKUP(Table1[[#This Row],[Location]],'Location analysis'!A:A,'Location analysis'!B:B)</f>
        <v>40.423690999999998</v>
      </c>
      <c r="F870">
        <f>_xlfn.XLOOKUP(Table1[[#This Row],[Location]],'Location analysis'!A:A,'Location analysis'!C:C)</f>
        <v>-74.380831999999998</v>
      </c>
      <c r="G870" t="s">
        <v>137</v>
      </c>
      <c r="H870" t="s">
        <v>97</v>
      </c>
      <c r="I870">
        <v>14728671070</v>
      </c>
      <c r="J870" t="s">
        <v>337</v>
      </c>
      <c r="K870" t="s">
        <v>51</v>
      </c>
      <c r="L870">
        <v>144</v>
      </c>
      <c r="M870">
        <v>1.5</v>
      </c>
      <c r="N870">
        <v>1</v>
      </c>
      <c r="O870">
        <v>144</v>
      </c>
      <c r="P870">
        <v>1.5</v>
      </c>
      <c r="Q870">
        <v>1</v>
      </c>
      <c r="R870">
        <v>1.5</v>
      </c>
      <c r="S870">
        <v>1.5</v>
      </c>
      <c r="T870" s="1">
        <v>44613</v>
      </c>
      <c r="U870" t="str">
        <f t="shared" si="65"/>
        <v>Poland Springs Water</v>
      </c>
      <c r="V870" t="str">
        <f t="shared" si="66"/>
        <v>Water</v>
      </c>
      <c r="W870" t="s">
        <v>97</v>
      </c>
      <c r="X870" t="b">
        <f t="shared" si="68"/>
        <v>1</v>
      </c>
      <c r="Y870">
        <f t="shared" si="67"/>
        <v>1.5</v>
      </c>
      <c r="Z870" s="2">
        <f t="shared" si="69"/>
        <v>1</v>
      </c>
      <c r="AA870" t="s">
        <v>137</v>
      </c>
      <c r="AD870" t="s">
        <v>60</v>
      </c>
      <c r="AE870" t="s">
        <v>338</v>
      </c>
      <c r="AF870">
        <v>2022</v>
      </c>
    </row>
    <row r="871" spans="1:32" x14ac:dyDescent="0.25">
      <c r="A871" t="s">
        <v>29</v>
      </c>
      <c r="B871" t="s">
        <v>30</v>
      </c>
      <c r="C871" t="s">
        <v>31</v>
      </c>
      <c r="D871" t="s">
        <v>32</v>
      </c>
      <c r="E871">
        <f>_xlfn.XLOOKUP(Table1[[#This Row],[Location]],'Location analysis'!A:A,'Location analysis'!B:B)</f>
        <v>40.423690999999998</v>
      </c>
      <c r="F871">
        <f>_xlfn.XLOOKUP(Table1[[#This Row],[Location]],'Location analysis'!A:A,'Location analysis'!C:C)</f>
        <v>-74.380831999999998</v>
      </c>
      <c r="G871" t="s">
        <v>143</v>
      </c>
      <c r="H871" t="s">
        <v>49</v>
      </c>
      <c r="I871">
        <v>14728676741</v>
      </c>
      <c r="J871" t="s">
        <v>337</v>
      </c>
      <c r="K871" t="s">
        <v>51</v>
      </c>
      <c r="L871">
        <v>145</v>
      </c>
      <c r="M871">
        <v>2.5</v>
      </c>
      <c r="N871">
        <v>1</v>
      </c>
      <c r="O871">
        <v>145</v>
      </c>
      <c r="P871">
        <v>2.5</v>
      </c>
      <c r="Q871">
        <v>1</v>
      </c>
      <c r="R871">
        <v>2.5</v>
      </c>
      <c r="S871">
        <v>2.5</v>
      </c>
      <c r="T871" s="1">
        <v>44613</v>
      </c>
      <c r="U871" t="str">
        <f t="shared" si="65"/>
        <v>Snapple Diet Tea - Raspberry</v>
      </c>
      <c r="V871" t="str">
        <f t="shared" si="66"/>
        <v>Non Carbonated</v>
      </c>
      <c r="W871" t="s">
        <v>49</v>
      </c>
      <c r="X871" t="b">
        <f t="shared" si="68"/>
        <v>1</v>
      </c>
      <c r="Y871">
        <f t="shared" si="67"/>
        <v>2.5</v>
      </c>
      <c r="Z871" s="2">
        <f t="shared" si="69"/>
        <v>1.6666666666666667</v>
      </c>
      <c r="AA871" t="s">
        <v>75</v>
      </c>
      <c r="AB871" t="s">
        <v>144</v>
      </c>
      <c r="AD871" t="s">
        <v>60</v>
      </c>
      <c r="AE871" t="s">
        <v>338</v>
      </c>
      <c r="AF871">
        <v>2022</v>
      </c>
    </row>
    <row r="872" spans="1:32" x14ac:dyDescent="0.25">
      <c r="A872" t="s">
        <v>29</v>
      </c>
      <c r="B872" t="s">
        <v>46</v>
      </c>
      <c r="C872" t="s">
        <v>31</v>
      </c>
      <c r="D872" t="s">
        <v>47</v>
      </c>
      <c r="E872">
        <f>_xlfn.XLOOKUP(Table1[[#This Row],[Location]],'Location analysis'!A:A,'Location analysis'!B:B)</f>
        <v>40.423690999999998</v>
      </c>
      <c r="F872">
        <f>_xlfn.XLOOKUP(Table1[[#This Row],[Location]],'Location analysis'!A:A,'Location analysis'!C:C)</f>
        <v>-74.380831999999998</v>
      </c>
      <c r="G872" t="s">
        <v>137</v>
      </c>
      <c r="H872" t="s">
        <v>97</v>
      </c>
      <c r="I872">
        <v>14728677070</v>
      </c>
      <c r="J872" t="s">
        <v>337</v>
      </c>
      <c r="K872" t="s">
        <v>51</v>
      </c>
      <c r="L872">
        <v>144</v>
      </c>
      <c r="M872">
        <v>1.5</v>
      </c>
      <c r="N872">
        <v>1</v>
      </c>
      <c r="O872">
        <v>144</v>
      </c>
      <c r="P872">
        <v>1.5</v>
      </c>
      <c r="Q872">
        <v>1</v>
      </c>
      <c r="R872">
        <v>1.5</v>
      </c>
      <c r="S872">
        <v>1.5</v>
      </c>
      <c r="T872" s="1">
        <v>44613</v>
      </c>
      <c r="U872" t="str">
        <f t="shared" si="65"/>
        <v>Poland Springs Water</v>
      </c>
      <c r="V872" t="str">
        <f t="shared" si="66"/>
        <v>Water</v>
      </c>
      <c r="W872" t="s">
        <v>97</v>
      </c>
      <c r="X872" t="b">
        <f t="shared" si="68"/>
        <v>1</v>
      </c>
      <c r="Y872">
        <f t="shared" si="67"/>
        <v>1.5</v>
      </c>
      <c r="Z872" s="2">
        <f t="shared" si="69"/>
        <v>1</v>
      </c>
      <c r="AA872" t="s">
        <v>137</v>
      </c>
      <c r="AD872" t="s">
        <v>60</v>
      </c>
      <c r="AE872" t="s">
        <v>338</v>
      </c>
      <c r="AF872">
        <v>2022</v>
      </c>
    </row>
    <row r="873" spans="1:32" x14ac:dyDescent="0.25">
      <c r="A873" t="s">
        <v>29</v>
      </c>
      <c r="B873" t="s">
        <v>67</v>
      </c>
      <c r="C873" t="s">
        <v>68</v>
      </c>
      <c r="D873" t="s">
        <v>69</v>
      </c>
      <c r="E873">
        <f>_xlfn.XLOOKUP(Table1[[#This Row],[Location]],'Location analysis'!A:A,'Location analysis'!B:B)</f>
        <v>40.435699999999997</v>
      </c>
      <c r="F873">
        <f>_xlfn.XLOOKUP(Table1[[#This Row],[Location]],'Location analysis'!A:A,'Location analysis'!C:C)</f>
        <v>-74.125200000000007</v>
      </c>
      <c r="G873" t="s">
        <v>70</v>
      </c>
      <c r="H873" t="s">
        <v>34</v>
      </c>
      <c r="I873">
        <v>14728963925</v>
      </c>
      <c r="J873" t="s">
        <v>337</v>
      </c>
      <c r="K873" t="s">
        <v>51</v>
      </c>
      <c r="L873">
        <v>146</v>
      </c>
      <c r="M873">
        <v>3</v>
      </c>
      <c r="N873">
        <v>1</v>
      </c>
      <c r="O873">
        <v>146</v>
      </c>
      <c r="P873">
        <v>3</v>
      </c>
      <c r="Q873">
        <v>1</v>
      </c>
      <c r="R873">
        <v>3</v>
      </c>
      <c r="S873">
        <v>3</v>
      </c>
      <c r="T873" s="1">
        <v>44613</v>
      </c>
      <c r="U873" t="str">
        <f t="shared" si="65"/>
        <v>Monster Energy Original</v>
      </c>
      <c r="V873" t="str">
        <f t="shared" si="66"/>
        <v>Carbonated</v>
      </c>
      <c r="W873" t="s">
        <v>34</v>
      </c>
      <c r="X873" t="b">
        <f t="shared" si="68"/>
        <v>1</v>
      </c>
      <c r="Y873">
        <f t="shared" si="67"/>
        <v>3</v>
      </c>
      <c r="Z873" s="2">
        <f t="shared" si="69"/>
        <v>2</v>
      </c>
      <c r="AA873" t="s">
        <v>70</v>
      </c>
      <c r="AD873" t="s">
        <v>60</v>
      </c>
      <c r="AE873" t="s">
        <v>338</v>
      </c>
      <c r="AF873">
        <v>2022</v>
      </c>
    </row>
    <row r="874" spans="1:32" x14ac:dyDescent="0.25">
      <c r="A874" t="s">
        <v>29</v>
      </c>
      <c r="B874" t="s">
        <v>67</v>
      </c>
      <c r="C874" t="s">
        <v>68</v>
      </c>
      <c r="D874" t="s">
        <v>69</v>
      </c>
      <c r="E874">
        <f>_xlfn.XLOOKUP(Table1[[#This Row],[Location]],'Location analysis'!A:A,'Location analysis'!B:B)</f>
        <v>40.435699999999997</v>
      </c>
      <c r="F874">
        <f>_xlfn.XLOOKUP(Table1[[#This Row],[Location]],'Location analysis'!A:A,'Location analysis'!C:C)</f>
        <v>-74.125200000000007</v>
      </c>
      <c r="G874" t="s">
        <v>185</v>
      </c>
      <c r="H874" t="s">
        <v>34</v>
      </c>
      <c r="I874">
        <v>14728975359</v>
      </c>
      <c r="J874" t="s">
        <v>337</v>
      </c>
      <c r="K874" t="s">
        <v>51</v>
      </c>
      <c r="L874">
        <v>148</v>
      </c>
      <c r="M874">
        <v>3</v>
      </c>
      <c r="N874">
        <v>1</v>
      </c>
      <c r="O874">
        <v>148</v>
      </c>
      <c r="P874">
        <v>3</v>
      </c>
      <c r="Q874">
        <v>1</v>
      </c>
      <c r="R874">
        <v>3</v>
      </c>
      <c r="S874">
        <v>3</v>
      </c>
      <c r="T874" s="1">
        <v>44613</v>
      </c>
      <c r="U874" t="str">
        <f t="shared" si="65"/>
        <v>Red Bull - Original</v>
      </c>
      <c r="V874" t="str">
        <f t="shared" si="66"/>
        <v>Carbonated</v>
      </c>
      <c r="W874" t="s">
        <v>34</v>
      </c>
      <c r="X874" t="b">
        <f t="shared" si="68"/>
        <v>1</v>
      </c>
      <c r="Y874">
        <f t="shared" si="67"/>
        <v>3</v>
      </c>
      <c r="Z874" s="2">
        <f t="shared" si="69"/>
        <v>2</v>
      </c>
      <c r="AA874" t="s">
        <v>37</v>
      </c>
      <c r="AB874" t="s">
        <v>150</v>
      </c>
      <c r="AD874" t="s">
        <v>60</v>
      </c>
      <c r="AE874" t="s">
        <v>338</v>
      </c>
      <c r="AF874">
        <v>2022</v>
      </c>
    </row>
    <row r="875" spans="1:32" x14ac:dyDescent="0.25">
      <c r="A875" t="s">
        <v>29</v>
      </c>
      <c r="B875" t="s">
        <v>67</v>
      </c>
      <c r="C875" t="s">
        <v>68</v>
      </c>
      <c r="D875" t="s">
        <v>69</v>
      </c>
      <c r="E875">
        <f>_xlfn.XLOOKUP(Table1[[#This Row],[Location]],'Location analysis'!A:A,'Location analysis'!B:B)</f>
        <v>40.435699999999997</v>
      </c>
      <c r="F875">
        <f>_xlfn.XLOOKUP(Table1[[#This Row],[Location]],'Location analysis'!A:A,'Location analysis'!C:C)</f>
        <v>-74.125200000000007</v>
      </c>
      <c r="G875" t="s">
        <v>156</v>
      </c>
      <c r="H875" t="s">
        <v>43</v>
      </c>
      <c r="I875">
        <v>14729376474</v>
      </c>
      <c r="J875" t="s">
        <v>337</v>
      </c>
      <c r="K875" t="s">
        <v>51</v>
      </c>
      <c r="L875">
        <v>112</v>
      </c>
      <c r="M875">
        <v>1.5</v>
      </c>
      <c r="N875">
        <v>1</v>
      </c>
      <c r="O875">
        <v>112</v>
      </c>
      <c r="P875">
        <v>1.5</v>
      </c>
      <c r="Q875">
        <v>1</v>
      </c>
      <c r="R875">
        <v>1.5</v>
      </c>
      <c r="S875">
        <v>1.5</v>
      </c>
      <c r="T875" s="1">
        <v>44613</v>
      </c>
      <c r="U875" t="str">
        <f t="shared" si="65"/>
        <v>Good Health Veggie Stix - Sea Salt</v>
      </c>
      <c r="V875" t="str">
        <f t="shared" si="66"/>
        <v>Food</v>
      </c>
      <c r="W875" t="s">
        <v>43</v>
      </c>
      <c r="X875" t="b">
        <f t="shared" si="68"/>
        <v>1</v>
      </c>
      <c r="Y875">
        <f t="shared" si="67"/>
        <v>1.5</v>
      </c>
      <c r="Z875" s="2">
        <f t="shared" si="69"/>
        <v>1</v>
      </c>
      <c r="AA875" t="s">
        <v>117</v>
      </c>
      <c r="AB875" t="s">
        <v>157</v>
      </c>
      <c r="AD875" t="s">
        <v>60</v>
      </c>
      <c r="AE875" t="s">
        <v>338</v>
      </c>
      <c r="AF875">
        <v>2022</v>
      </c>
    </row>
    <row r="876" spans="1:32" x14ac:dyDescent="0.25">
      <c r="A876" t="s">
        <v>29</v>
      </c>
      <c r="B876" t="s">
        <v>30</v>
      </c>
      <c r="C876" t="s">
        <v>31</v>
      </c>
      <c r="D876" t="s">
        <v>32</v>
      </c>
      <c r="E876">
        <f>_xlfn.XLOOKUP(Table1[[#This Row],[Location]],'Location analysis'!A:A,'Location analysis'!B:B)</f>
        <v>40.423690999999998</v>
      </c>
      <c r="F876">
        <f>_xlfn.XLOOKUP(Table1[[#This Row],[Location]],'Location analysis'!A:A,'Location analysis'!C:C)</f>
        <v>-74.380831999999998</v>
      </c>
      <c r="G876" t="s">
        <v>56</v>
      </c>
      <c r="H876" t="s">
        <v>43</v>
      </c>
      <c r="I876">
        <v>14729614015</v>
      </c>
      <c r="J876" t="s">
        <v>339</v>
      </c>
      <c r="K876" t="s">
        <v>51</v>
      </c>
      <c r="L876">
        <v>112</v>
      </c>
      <c r="M876">
        <v>1.5</v>
      </c>
      <c r="N876">
        <v>1</v>
      </c>
      <c r="O876">
        <v>112</v>
      </c>
      <c r="P876">
        <v>1.5</v>
      </c>
      <c r="Q876">
        <v>1</v>
      </c>
      <c r="R876">
        <v>1.5</v>
      </c>
      <c r="S876">
        <v>1.5</v>
      </c>
      <c r="T876" s="1">
        <v>44613</v>
      </c>
      <c r="U876" t="str">
        <f t="shared" si="65"/>
        <v>Miss Vickie's Potato Chip - Sea Salt &amp; Vinega</v>
      </c>
      <c r="V876" t="str">
        <f t="shared" si="66"/>
        <v>Food</v>
      </c>
      <c r="W876" t="s">
        <v>43</v>
      </c>
      <c r="X876" t="b">
        <f t="shared" si="68"/>
        <v>1</v>
      </c>
      <c r="Y876">
        <f t="shared" si="67"/>
        <v>1.5</v>
      </c>
      <c r="Z876" s="2">
        <f t="shared" si="69"/>
        <v>1</v>
      </c>
      <c r="AA876" t="s">
        <v>58</v>
      </c>
      <c r="AB876" t="s">
        <v>59</v>
      </c>
      <c r="AD876" t="s">
        <v>91</v>
      </c>
      <c r="AE876" t="s">
        <v>340</v>
      </c>
      <c r="AF876">
        <v>2022</v>
      </c>
    </row>
    <row r="877" spans="1:32" x14ac:dyDescent="0.25">
      <c r="A877" t="s">
        <v>29</v>
      </c>
      <c r="B877" t="s">
        <v>30</v>
      </c>
      <c r="C877" t="s">
        <v>31</v>
      </c>
      <c r="D877" t="s">
        <v>32</v>
      </c>
      <c r="E877">
        <f>_xlfn.XLOOKUP(Table1[[#This Row],[Location]],'Location analysis'!A:A,'Location analysis'!B:B)</f>
        <v>40.423690999999998</v>
      </c>
      <c r="F877">
        <f>_xlfn.XLOOKUP(Table1[[#This Row],[Location]],'Location analysis'!A:A,'Location analysis'!C:C)</f>
        <v>-74.380831999999998</v>
      </c>
      <c r="G877" t="s">
        <v>56</v>
      </c>
      <c r="H877" t="s">
        <v>43</v>
      </c>
      <c r="I877">
        <v>14729614035</v>
      </c>
      <c r="J877" t="s">
        <v>339</v>
      </c>
      <c r="K877" t="s">
        <v>51</v>
      </c>
      <c r="L877">
        <v>112</v>
      </c>
      <c r="M877">
        <v>1.5</v>
      </c>
      <c r="N877">
        <v>1</v>
      </c>
      <c r="O877">
        <v>112</v>
      </c>
      <c r="P877">
        <v>1.5</v>
      </c>
      <c r="Q877">
        <v>1</v>
      </c>
      <c r="R877">
        <v>1.5</v>
      </c>
      <c r="S877">
        <v>1.5</v>
      </c>
      <c r="T877" s="1">
        <v>44613</v>
      </c>
      <c r="U877" t="str">
        <f t="shared" si="65"/>
        <v>Miss Vickie's Potato Chip - Sea Salt &amp; Vinega</v>
      </c>
      <c r="V877" t="str">
        <f t="shared" si="66"/>
        <v>Food</v>
      </c>
      <c r="W877" t="s">
        <v>43</v>
      </c>
      <c r="X877" t="b">
        <f t="shared" si="68"/>
        <v>1</v>
      </c>
      <c r="Y877">
        <f t="shared" si="67"/>
        <v>1.5</v>
      </c>
      <c r="Z877" s="2">
        <f t="shared" si="69"/>
        <v>1</v>
      </c>
      <c r="AA877" t="s">
        <v>58</v>
      </c>
      <c r="AB877" t="s">
        <v>59</v>
      </c>
      <c r="AD877" t="s">
        <v>91</v>
      </c>
      <c r="AE877" t="s">
        <v>340</v>
      </c>
      <c r="AF877">
        <v>2022</v>
      </c>
    </row>
    <row r="878" spans="1:32" x14ac:dyDescent="0.25">
      <c r="A878" t="s">
        <v>29</v>
      </c>
      <c r="B878" t="s">
        <v>30</v>
      </c>
      <c r="C878" t="s">
        <v>31</v>
      </c>
      <c r="D878" t="s">
        <v>32</v>
      </c>
      <c r="E878">
        <f>_xlfn.XLOOKUP(Table1[[#This Row],[Location]],'Location analysis'!A:A,'Location analysis'!B:B)</f>
        <v>40.423690999999998</v>
      </c>
      <c r="F878">
        <f>_xlfn.XLOOKUP(Table1[[#This Row],[Location]],'Location analysis'!A:A,'Location analysis'!C:C)</f>
        <v>-74.380831999999998</v>
      </c>
      <c r="G878" t="s">
        <v>56</v>
      </c>
      <c r="H878" t="s">
        <v>43</v>
      </c>
      <c r="I878">
        <v>14729614455</v>
      </c>
      <c r="J878" t="s">
        <v>339</v>
      </c>
      <c r="K878" t="s">
        <v>51</v>
      </c>
      <c r="L878">
        <v>112</v>
      </c>
      <c r="M878">
        <v>1.5</v>
      </c>
      <c r="N878">
        <v>1</v>
      </c>
      <c r="O878">
        <v>112</v>
      </c>
      <c r="P878">
        <v>1.5</v>
      </c>
      <c r="Q878">
        <v>1</v>
      </c>
      <c r="R878">
        <v>1.5</v>
      </c>
      <c r="S878">
        <v>1.5</v>
      </c>
      <c r="T878" s="1">
        <v>44613</v>
      </c>
      <c r="U878" t="str">
        <f t="shared" si="65"/>
        <v>Miss Vickie's Potato Chip - Sea Salt &amp; Vinega</v>
      </c>
      <c r="V878" t="str">
        <f t="shared" si="66"/>
        <v>Food</v>
      </c>
      <c r="W878" t="s">
        <v>43</v>
      </c>
      <c r="X878" t="b">
        <f t="shared" si="68"/>
        <v>1</v>
      </c>
      <c r="Y878">
        <f t="shared" si="67"/>
        <v>1.5</v>
      </c>
      <c r="Z878" s="2">
        <f t="shared" si="69"/>
        <v>1</v>
      </c>
      <c r="AA878" t="s">
        <v>58</v>
      </c>
      <c r="AB878" t="s">
        <v>59</v>
      </c>
      <c r="AD878" t="s">
        <v>91</v>
      </c>
      <c r="AE878" t="s">
        <v>340</v>
      </c>
      <c r="AF878">
        <v>2022</v>
      </c>
    </row>
    <row r="879" spans="1:32" x14ac:dyDescent="0.25">
      <c r="A879" t="s">
        <v>29</v>
      </c>
      <c r="B879" t="s">
        <v>30</v>
      </c>
      <c r="C879" t="s">
        <v>31</v>
      </c>
      <c r="D879" t="s">
        <v>32</v>
      </c>
      <c r="E879">
        <f>_xlfn.XLOOKUP(Table1[[#This Row],[Location]],'Location analysis'!A:A,'Location analysis'!B:B)</f>
        <v>40.423690999999998</v>
      </c>
      <c r="F879">
        <f>_xlfn.XLOOKUP(Table1[[#This Row],[Location]],'Location analysis'!A:A,'Location analysis'!C:C)</f>
        <v>-74.380831999999998</v>
      </c>
      <c r="G879" t="s">
        <v>56</v>
      </c>
      <c r="H879" t="s">
        <v>43</v>
      </c>
      <c r="I879">
        <v>14729879503</v>
      </c>
      <c r="J879" t="s">
        <v>339</v>
      </c>
      <c r="K879" t="s">
        <v>51</v>
      </c>
      <c r="L879">
        <v>112</v>
      </c>
      <c r="M879">
        <v>1.5</v>
      </c>
      <c r="N879">
        <v>1</v>
      </c>
      <c r="O879">
        <v>112</v>
      </c>
      <c r="P879">
        <v>1.5</v>
      </c>
      <c r="Q879">
        <v>1</v>
      </c>
      <c r="R879">
        <v>1.5</v>
      </c>
      <c r="S879">
        <v>1.5</v>
      </c>
      <c r="T879" s="1">
        <v>44614</v>
      </c>
      <c r="U879" t="str">
        <f t="shared" si="65"/>
        <v>Miss Vickie's Potato Chip - Sea Salt &amp; Vinega</v>
      </c>
      <c r="V879" t="str">
        <f t="shared" si="66"/>
        <v>Food</v>
      </c>
      <c r="W879" t="s">
        <v>43</v>
      </c>
      <c r="X879" t="b">
        <f t="shared" si="68"/>
        <v>1</v>
      </c>
      <c r="Y879">
        <f t="shared" si="67"/>
        <v>1.5</v>
      </c>
      <c r="Z879" s="2">
        <f t="shared" si="69"/>
        <v>1</v>
      </c>
      <c r="AA879" t="s">
        <v>58</v>
      </c>
      <c r="AB879" t="s">
        <v>59</v>
      </c>
      <c r="AD879" t="s">
        <v>91</v>
      </c>
      <c r="AE879" t="s">
        <v>340</v>
      </c>
      <c r="AF879">
        <v>2022</v>
      </c>
    </row>
    <row r="880" spans="1:32" x14ac:dyDescent="0.25">
      <c r="A880" t="s">
        <v>29</v>
      </c>
      <c r="B880" t="s">
        <v>62</v>
      </c>
      <c r="C880" t="s">
        <v>63</v>
      </c>
      <c r="D880" t="s">
        <v>64</v>
      </c>
      <c r="E880">
        <f>_xlfn.XLOOKUP(Table1[[#This Row],[Location]],'Location analysis'!A:A,'Location analysis'!B:B)</f>
        <v>40.091900000000003</v>
      </c>
      <c r="F880">
        <f>_xlfn.XLOOKUP(Table1[[#This Row],[Location]],'Location analysis'!A:A,'Location analysis'!C:C)</f>
        <v>-74.358699999999999</v>
      </c>
      <c r="G880" t="s">
        <v>307</v>
      </c>
      <c r="H880" t="s">
        <v>43</v>
      </c>
      <c r="I880">
        <v>14730327156</v>
      </c>
      <c r="J880" t="s">
        <v>339</v>
      </c>
      <c r="K880" t="s">
        <v>36</v>
      </c>
      <c r="L880">
        <v>122</v>
      </c>
      <c r="M880">
        <v>1.25</v>
      </c>
      <c r="N880">
        <v>2</v>
      </c>
      <c r="O880">
        <v>122</v>
      </c>
      <c r="P880">
        <v>1.25</v>
      </c>
      <c r="Q880">
        <v>2</v>
      </c>
      <c r="R880">
        <v>2.5</v>
      </c>
      <c r="S880">
        <v>2.5</v>
      </c>
      <c r="T880" s="1">
        <v>44614</v>
      </c>
      <c r="U880" t="str">
        <f t="shared" si="65"/>
        <v>Belvita Snack Packs - Blueberry</v>
      </c>
      <c r="V880" t="str">
        <f t="shared" si="66"/>
        <v>Food</v>
      </c>
      <c r="W880" t="s">
        <v>43</v>
      </c>
      <c r="X880" t="b">
        <f t="shared" si="68"/>
        <v>1</v>
      </c>
      <c r="Y880">
        <f t="shared" si="67"/>
        <v>1.25</v>
      </c>
      <c r="Z880" s="2">
        <f t="shared" si="69"/>
        <v>0.83333333333333337</v>
      </c>
      <c r="AA880" t="s">
        <v>309</v>
      </c>
      <c r="AB880" t="s">
        <v>222</v>
      </c>
      <c r="AD880" t="s">
        <v>91</v>
      </c>
      <c r="AE880" t="s">
        <v>340</v>
      </c>
      <c r="AF880">
        <v>2022</v>
      </c>
    </row>
    <row r="881" spans="1:32" x14ac:dyDescent="0.25">
      <c r="A881" t="s">
        <v>29</v>
      </c>
      <c r="B881" t="s">
        <v>62</v>
      </c>
      <c r="C881" t="s">
        <v>63</v>
      </c>
      <c r="D881" t="s">
        <v>64</v>
      </c>
      <c r="E881">
        <f>_xlfn.XLOOKUP(Table1[[#This Row],[Location]],'Location analysis'!A:A,'Location analysis'!B:B)</f>
        <v>40.091900000000003</v>
      </c>
      <c r="F881">
        <f>_xlfn.XLOOKUP(Table1[[#This Row],[Location]],'Location analysis'!A:A,'Location analysis'!C:C)</f>
        <v>-74.358699999999999</v>
      </c>
      <c r="G881" t="s">
        <v>65</v>
      </c>
      <c r="H881" t="s">
        <v>43</v>
      </c>
      <c r="I881">
        <v>14733382936</v>
      </c>
      <c r="J881" t="s">
        <v>339</v>
      </c>
      <c r="K881" t="s">
        <v>51</v>
      </c>
      <c r="L881">
        <v>110</v>
      </c>
      <c r="M881">
        <v>1.5</v>
      </c>
      <c r="N881">
        <v>1</v>
      </c>
      <c r="O881">
        <v>110</v>
      </c>
      <c r="P881">
        <v>1.5</v>
      </c>
      <c r="Q881">
        <v>1</v>
      </c>
      <c r="R881">
        <v>1.5</v>
      </c>
      <c r="S881">
        <v>1.5</v>
      </c>
      <c r="T881" s="1">
        <v>44614</v>
      </c>
      <c r="U881" t="str">
        <f t="shared" si="65"/>
        <v>Miss Vickie's Potato Chip - Lime &amp; Cracked Pe</v>
      </c>
      <c r="V881" t="str">
        <f t="shared" si="66"/>
        <v>Food</v>
      </c>
      <c r="W881" t="s">
        <v>43</v>
      </c>
      <c r="X881" t="b">
        <f t="shared" si="68"/>
        <v>1</v>
      </c>
      <c r="Y881">
        <f t="shared" si="67"/>
        <v>1.5</v>
      </c>
      <c r="Z881" s="2">
        <f t="shared" si="69"/>
        <v>1</v>
      </c>
      <c r="AA881" t="s">
        <v>58</v>
      </c>
      <c r="AB881" t="s">
        <v>66</v>
      </c>
      <c r="AD881" t="s">
        <v>91</v>
      </c>
      <c r="AE881" t="s">
        <v>340</v>
      </c>
      <c r="AF881">
        <v>2022</v>
      </c>
    </row>
    <row r="882" spans="1:32" x14ac:dyDescent="0.25">
      <c r="A882" t="s">
        <v>29</v>
      </c>
      <c r="B882" t="s">
        <v>30</v>
      </c>
      <c r="C882" t="s">
        <v>31</v>
      </c>
      <c r="D882" t="s">
        <v>32</v>
      </c>
      <c r="E882">
        <f>_xlfn.XLOOKUP(Table1[[#This Row],[Location]],'Location analysis'!A:A,'Location analysis'!B:B)</f>
        <v>40.423690999999998</v>
      </c>
      <c r="F882">
        <f>_xlfn.XLOOKUP(Table1[[#This Row],[Location]],'Location analysis'!A:A,'Location analysis'!C:C)</f>
        <v>-74.380831999999998</v>
      </c>
      <c r="G882" t="s">
        <v>154</v>
      </c>
      <c r="H882" t="s">
        <v>43</v>
      </c>
      <c r="I882">
        <v>14733755823</v>
      </c>
      <c r="J882" t="s">
        <v>339</v>
      </c>
      <c r="K882" t="s">
        <v>36</v>
      </c>
      <c r="L882">
        <v>125</v>
      </c>
      <c r="M882">
        <v>1.5</v>
      </c>
      <c r="N882">
        <v>1</v>
      </c>
      <c r="O882">
        <v>125</v>
      </c>
      <c r="P882">
        <v>1.5</v>
      </c>
      <c r="Q882">
        <v>1</v>
      </c>
      <c r="R882">
        <v>1.5</v>
      </c>
      <c r="S882">
        <v>1.5</v>
      </c>
      <c r="T882" s="1">
        <v>44614</v>
      </c>
      <c r="U882" t="str">
        <f t="shared" si="65"/>
        <v>SunChips Multigrain - Harvest Cheddar</v>
      </c>
      <c r="V882" t="str">
        <f t="shared" si="66"/>
        <v>Food</v>
      </c>
      <c r="W882" t="s">
        <v>43</v>
      </c>
      <c r="X882" t="b">
        <f t="shared" si="68"/>
        <v>1</v>
      </c>
      <c r="Y882">
        <f t="shared" si="67"/>
        <v>1.5</v>
      </c>
      <c r="Z882" s="2">
        <f t="shared" si="69"/>
        <v>1</v>
      </c>
      <c r="AA882" t="s">
        <v>129</v>
      </c>
      <c r="AB882" t="s">
        <v>155</v>
      </c>
      <c r="AD882" t="s">
        <v>91</v>
      </c>
      <c r="AE882" t="s">
        <v>340</v>
      </c>
      <c r="AF882">
        <v>2022</v>
      </c>
    </row>
    <row r="883" spans="1:32" x14ac:dyDescent="0.25">
      <c r="A883" t="s">
        <v>29</v>
      </c>
      <c r="B883" t="s">
        <v>67</v>
      </c>
      <c r="C883" t="s">
        <v>68</v>
      </c>
      <c r="D883" t="s">
        <v>69</v>
      </c>
      <c r="E883">
        <f>_xlfn.XLOOKUP(Table1[[#This Row],[Location]],'Location analysis'!A:A,'Location analysis'!B:B)</f>
        <v>40.435699999999997</v>
      </c>
      <c r="F883">
        <f>_xlfn.XLOOKUP(Table1[[#This Row],[Location]],'Location analysis'!A:A,'Location analysis'!C:C)</f>
        <v>-74.125200000000007</v>
      </c>
      <c r="G883" t="s">
        <v>185</v>
      </c>
      <c r="H883" t="s">
        <v>34</v>
      </c>
      <c r="I883">
        <v>14733781705</v>
      </c>
      <c r="J883" t="s">
        <v>339</v>
      </c>
      <c r="K883" t="s">
        <v>51</v>
      </c>
      <c r="L883">
        <v>148</v>
      </c>
      <c r="M883">
        <v>3</v>
      </c>
      <c r="N883">
        <v>1</v>
      </c>
      <c r="O883">
        <v>148</v>
      </c>
      <c r="P883">
        <v>3</v>
      </c>
      <c r="Q883">
        <v>1</v>
      </c>
      <c r="R883">
        <v>3</v>
      </c>
      <c r="S883">
        <v>3</v>
      </c>
      <c r="T883" s="1">
        <v>44614</v>
      </c>
      <c r="U883" t="str">
        <f t="shared" si="65"/>
        <v>Red Bull - Original</v>
      </c>
      <c r="V883" t="str">
        <f t="shared" si="66"/>
        <v>Carbonated</v>
      </c>
      <c r="W883" t="s">
        <v>34</v>
      </c>
      <c r="X883" t="b">
        <f t="shared" si="68"/>
        <v>1</v>
      </c>
      <c r="Y883">
        <f t="shared" si="67"/>
        <v>3</v>
      </c>
      <c r="Z883" s="2">
        <f t="shared" si="69"/>
        <v>2</v>
      </c>
      <c r="AA883" t="s">
        <v>37</v>
      </c>
      <c r="AB883" t="s">
        <v>150</v>
      </c>
      <c r="AD883" t="s">
        <v>91</v>
      </c>
      <c r="AE883" t="s">
        <v>340</v>
      </c>
      <c r="AF883">
        <v>2022</v>
      </c>
    </row>
    <row r="884" spans="1:32" x14ac:dyDescent="0.25">
      <c r="A884" t="s">
        <v>29</v>
      </c>
      <c r="B884" t="s">
        <v>67</v>
      </c>
      <c r="C884" t="s">
        <v>68</v>
      </c>
      <c r="D884" t="s">
        <v>69</v>
      </c>
      <c r="E884">
        <f>_xlfn.XLOOKUP(Table1[[#This Row],[Location]],'Location analysis'!A:A,'Location analysis'!B:B)</f>
        <v>40.435699999999997</v>
      </c>
      <c r="F884">
        <f>_xlfn.XLOOKUP(Table1[[#This Row],[Location]],'Location analysis'!A:A,'Location analysis'!C:C)</f>
        <v>-74.125200000000007</v>
      </c>
      <c r="G884" t="s">
        <v>100</v>
      </c>
      <c r="H884" t="s">
        <v>43</v>
      </c>
      <c r="I884">
        <v>14734502145</v>
      </c>
      <c r="J884" t="s">
        <v>339</v>
      </c>
      <c r="K884" t="s">
        <v>51</v>
      </c>
      <c r="L884">
        <v>122</v>
      </c>
      <c r="M884">
        <v>1.5</v>
      </c>
      <c r="N884">
        <v>1</v>
      </c>
      <c r="O884">
        <v>122</v>
      </c>
      <c r="P884">
        <v>1.5</v>
      </c>
      <c r="Q884">
        <v>1</v>
      </c>
      <c r="R884">
        <v>1.5</v>
      </c>
      <c r="S884">
        <v>1.5</v>
      </c>
      <c r="T884" s="1">
        <v>44614</v>
      </c>
      <c r="U884" t="str">
        <f t="shared" si="65"/>
        <v>Cheetos - Fleming Hot Crunchy</v>
      </c>
      <c r="V884" t="str">
        <f t="shared" si="66"/>
        <v>Food</v>
      </c>
      <c r="W884" t="s">
        <v>43</v>
      </c>
      <c r="X884" t="b">
        <f t="shared" si="68"/>
        <v>1</v>
      </c>
      <c r="Y884">
        <f t="shared" si="67"/>
        <v>1.5</v>
      </c>
      <c r="Z884" s="2">
        <f t="shared" si="69"/>
        <v>1</v>
      </c>
      <c r="AA884" t="s">
        <v>101</v>
      </c>
      <c r="AB884" t="s">
        <v>102</v>
      </c>
      <c r="AD884" t="s">
        <v>91</v>
      </c>
      <c r="AE884" t="s">
        <v>340</v>
      </c>
      <c r="AF884">
        <v>2022</v>
      </c>
    </row>
    <row r="885" spans="1:32" x14ac:dyDescent="0.25">
      <c r="A885" t="s">
        <v>29</v>
      </c>
      <c r="B885" t="s">
        <v>67</v>
      </c>
      <c r="C885" t="s">
        <v>68</v>
      </c>
      <c r="D885" t="s">
        <v>69</v>
      </c>
      <c r="E885">
        <f>_xlfn.XLOOKUP(Table1[[#This Row],[Location]],'Location analysis'!A:A,'Location analysis'!B:B)</f>
        <v>40.435699999999997</v>
      </c>
      <c r="F885">
        <f>_xlfn.XLOOKUP(Table1[[#This Row],[Location]],'Location analysis'!A:A,'Location analysis'!C:C)</f>
        <v>-74.125200000000007</v>
      </c>
      <c r="G885" t="s">
        <v>100</v>
      </c>
      <c r="H885" t="s">
        <v>43</v>
      </c>
      <c r="I885">
        <v>14734503752</v>
      </c>
      <c r="J885" t="s">
        <v>339</v>
      </c>
      <c r="K885" t="s">
        <v>51</v>
      </c>
      <c r="L885">
        <v>122</v>
      </c>
      <c r="M885">
        <v>1.5</v>
      </c>
      <c r="N885">
        <v>1</v>
      </c>
      <c r="O885">
        <v>122</v>
      </c>
      <c r="P885">
        <v>1.5</v>
      </c>
      <c r="Q885">
        <v>1</v>
      </c>
      <c r="R885">
        <v>1.5</v>
      </c>
      <c r="S885">
        <v>1.5</v>
      </c>
      <c r="T885" s="1">
        <v>44614</v>
      </c>
      <c r="U885" t="str">
        <f t="shared" si="65"/>
        <v>Cheetos - Fleming Hot Crunchy</v>
      </c>
      <c r="V885" t="str">
        <f t="shared" si="66"/>
        <v>Food</v>
      </c>
      <c r="W885" t="s">
        <v>43</v>
      </c>
      <c r="X885" t="b">
        <f t="shared" si="68"/>
        <v>1</v>
      </c>
      <c r="Y885">
        <f t="shared" si="67"/>
        <v>1.5</v>
      </c>
      <c r="Z885" s="2">
        <f t="shared" si="69"/>
        <v>1</v>
      </c>
      <c r="AA885" t="s">
        <v>101</v>
      </c>
      <c r="AB885" t="s">
        <v>102</v>
      </c>
      <c r="AD885" t="s">
        <v>91</v>
      </c>
      <c r="AE885" t="s">
        <v>340</v>
      </c>
      <c r="AF885">
        <v>2022</v>
      </c>
    </row>
    <row r="886" spans="1:32" x14ac:dyDescent="0.25">
      <c r="A886" t="s">
        <v>29</v>
      </c>
      <c r="B886" t="s">
        <v>67</v>
      </c>
      <c r="C886" t="s">
        <v>68</v>
      </c>
      <c r="D886" t="s">
        <v>69</v>
      </c>
      <c r="E886">
        <f>_xlfn.XLOOKUP(Table1[[#This Row],[Location]],'Location analysis'!A:A,'Location analysis'!B:B)</f>
        <v>40.435699999999997</v>
      </c>
      <c r="F886">
        <f>_xlfn.XLOOKUP(Table1[[#This Row],[Location]],'Location analysis'!A:A,'Location analysis'!C:C)</f>
        <v>-74.125200000000007</v>
      </c>
      <c r="G886" t="s">
        <v>107</v>
      </c>
      <c r="H886" t="s">
        <v>43</v>
      </c>
      <c r="I886">
        <v>14734599839</v>
      </c>
      <c r="J886" t="s">
        <v>339</v>
      </c>
      <c r="K886" t="s">
        <v>51</v>
      </c>
      <c r="L886">
        <v>124</v>
      </c>
      <c r="M886">
        <v>1</v>
      </c>
      <c r="N886">
        <v>1</v>
      </c>
      <c r="O886">
        <v>124</v>
      </c>
      <c r="P886">
        <v>1</v>
      </c>
      <c r="Q886">
        <v>1</v>
      </c>
      <c r="R886">
        <v>1</v>
      </c>
      <c r="S886">
        <v>1</v>
      </c>
      <c r="T886" s="1">
        <v>44614</v>
      </c>
      <c r="U886" t="str">
        <f t="shared" si="65"/>
        <v>Nutter Butter Bites</v>
      </c>
      <c r="V886" t="str">
        <f t="shared" si="66"/>
        <v>Food</v>
      </c>
      <c r="W886" t="s">
        <v>43</v>
      </c>
      <c r="X886" t="b">
        <f t="shared" si="68"/>
        <v>1</v>
      </c>
      <c r="Y886">
        <f t="shared" si="67"/>
        <v>1</v>
      </c>
      <c r="Z886" s="2">
        <f t="shared" si="69"/>
        <v>0.66666666666666663</v>
      </c>
      <c r="AA886" t="s">
        <v>107</v>
      </c>
      <c r="AD886" t="s">
        <v>91</v>
      </c>
      <c r="AE886" t="s">
        <v>340</v>
      </c>
      <c r="AF886">
        <v>2022</v>
      </c>
    </row>
    <row r="887" spans="1:32" x14ac:dyDescent="0.25">
      <c r="A887" t="s">
        <v>29</v>
      </c>
      <c r="B887" t="s">
        <v>62</v>
      </c>
      <c r="C887" t="s">
        <v>63</v>
      </c>
      <c r="D887" t="s">
        <v>64</v>
      </c>
      <c r="E887">
        <f>_xlfn.XLOOKUP(Table1[[#This Row],[Location]],'Location analysis'!A:A,'Location analysis'!B:B)</f>
        <v>40.091900000000003</v>
      </c>
      <c r="F887">
        <f>_xlfn.XLOOKUP(Table1[[#This Row],[Location]],'Location analysis'!A:A,'Location analysis'!C:C)</f>
        <v>-74.358699999999999</v>
      </c>
      <c r="G887" t="s">
        <v>237</v>
      </c>
      <c r="H887" t="s">
        <v>34</v>
      </c>
      <c r="I887">
        <v>14736780816</v>
      </c>
      <c r="J887" t="s">
        <v>341</v>
      </c>
      <c r="K887" t="s">
        <v>36</v>
      </c>
      <c r="L887">
        <v>135</v>
      </c>
      <c r="M887">
        <v>2</v>
      </c>
      <c r="N887">
        <v>1</v>
      </c>
      <c r="O887">
        <v>135</v>
      </c>
      <c r="P887">
        <v>2</v>
      </c>
      <c r="Q887">
        <v>1</v>
      </c>
      <c r="R887">
        <v>2</v>
      </c>
      <c r="S887">
        <v>2</v>
      </c>
      <c r="T887" s="1">
        <v>44615</v>
      </c>
      <c r="U887" t="str">
        <f t="shared" si="65"/>
        <v>Keto Krisp - Almond Butter</v>
      </c>
      <c r="V887" t="str">
        <f t="shared" si="66"/>
        <v>Carbonated</v>
      </c>
      <c r="W887" t="s">
        <v>34</v>
      </c>
      <c r="X887" t="b">
        <f t="shared" si="68"/>
        <v>1</v>
      </c>
      <c r="Y887">
        <f t="shared" si="67"/>
        <v>2</v>
      </c>
      <c r="Z887" s="2">
        <f t="shared" si="69"/>
        <v>1.3333333333333333</v>
      </c>
      <c r="AA887" t="s">
        <v>165</v>
      </c>
      <c r="AB887" t="s">
        <v>238</v>
      </c>
      <c r="AD887" t="s">
        <v>109</v>
      </c>
      <c r="AE887" t="s">
        <v>342</v>
      </c>
      <c r="AF887">
        <v>2022</v>
      </c>
    </row>
    <row r="888" spans="1:32" x14ac:dyDescent="0.25">
      <c r="A888" t="s">
        <v>29</v>
      </c>
      <c r="B888" t="s">
        <v>62</v>
      </c>
      <c r="C888" t="s">
        <v>63</v>
      </c>
      <c r="D888" t="s">
        <v>64</v>
      </c>
      <c r="E888">
        <f>_xlfn.XLOOKUP(Table1[[#This Row],[Location]],'Location analysis'!A:A,'Location analysis'!B:B)</f>
        <v>40.091900000000003</v>
      </c>
      <c r="F888">
        <f>_xlfn.XLOOKUP(Table1[[#This Row],[Location]],'Location analysis'!A:A,'Location analysis'!C:C)</f>
        <v>-74.358699999999999</v>
      </c>
      <c r="G888" t="s">
        <v>112</v>
      </c>
      <c r="H888" t="s">
        <v>43</v>
      </c>
      <c r="I888">
        <v>14737792933</v>
      </c>
      <c r="J888" t="s">
        <v>341</v>
      </c>
      <c r="K888" t="s">
        <v>51</v>
      </c>
      <c r="L888">
        <v>132</v>
      </c>
      <c r="M888">
        <v>2</v>
      </c>
      <c r="N888">
        <v>1</v>
      </c>
      <c r="O888">
        <v>132</v>
      </c>
      <c r="P888">
        <v>2</v>
      </c>
      <c r="Q888">
        <v>1</v>
      </c>
      <c r="R888">
        <v>2</v>
      </c>
      <c r="S888">
        <v>2</v>
      </c>
      <c r="T888" s="1">
        <v>44615</v>
      </c>
      <c r="U888" t="str">
        <f t="shared" si="65"/>
        <v>Robert Irvine's - Fit Crunch -  Chocolate Pea</v>
      </c>
      <c r="V888" t="str">
        <f t="shared" si="66"/>
        <v>Food</v>
      </c>
      <c r="W888" t="s">
        <v>43</v>
      </c>
      <c r="X888" t="b">
        <f t="shared" si="68"/>
        <v>1</v>
      </c>
      <c r="Y888">
        <f t="shared" si="67"/>
        <v>2</v>
      </c>
      <c r="Z888" s="2">
        <f t="shared" si="69"/>
        <v>1.3333333333333333</v>
      </c>
      <c r="AA888" t="s">
        <v>113</v>
      </c>
      <c r="AB888" t="s">
        <v>114</v>
      </c>
      <c r="AC888" t="s">
        <v>115</v>
      </c>
      <c r="AD888" t="s">
        <v>109</v>
      </c>
      <c r="AE888" t="s">
        <v>342</v>
      </c>
      <c r="AF888">
        <v>2022</v>
      </c>
    </row>
    <row r="889" spans="1:32" x14ac:dyDescent="0.25">
      <c r="A889" t="s">
        <v>29</v>
      </c>
      <c r="B889" t="s">
        <v>67</v>
      </c>
      <c r="C889" t="s">
        <v>68</v>
      </c>
      <c r="D889" t="s">
        <v>69</v>
      </c>
      <c r="E889">
        <f>_xlfn.XLOOKUP(Table1[[#This Row],[Location]],'Location analysis'!A:A,'Location analysis'!B:B)</f>
        <v>40.435699999999997</v>
      </c>
      <c r="F889">
        <f>_xlfn.XLOOKUP(Table1[[#This Row],[Location]],'Location analysis'!A:A,'Location analysis'!C:C)</f>
        <v>-74.125200000000007</v>
      </c>
      <c r="G889" t="s">
        <v>329</v>
      </c>
      <c r="H889" t="s">
        <v>49</v>
      </c>
      <c r="I889">
        <v>14738205835</v>
      </c>
      <c r="J889" t="s">
        <v>341</v>
      </c>
      <c r="K889" t="s">
        <v>51</v>
      </c>
      <c r="L889">
        <v>147</v>
      </c>
      <c r="M889">
        <v>2.5</v>
      </c>
      <c r="N889">
        <v>1</v>
      </c>
      <c r="O889">
        <v>147</v>
      </c>
      <c r="P889">
        <v>2.5</v>
      </c>
      <c r="Q889">
        <v>1</v>
      </c>
      <c r="R889">
        <v>2.5</v>
      </c>
      <c r="S889">
        <v>2.5</v>
      </c>
      <c r="T889" s="1">
        <v>44615</v>
      </c>
      <c r="U889" t="str">
        <f t="shared" si="65"/>
        <v>Snapple Tea - Raspberry</v>
      </c>
      <c r="V889" t="str">
        <f t="shared" si="66"/>
        <v>Non Carbonated</v>
      </c>
      <c r="W889" t="s">
        <v>49</v>
      </c>
      <c r="X889" t="b">
        <f t="shared" si="68"/>
        <v>1</v>
      </c>
      <c r="Y889">
        <f t="shared" si="67"/>
        <v>2.5</v>
      </c>
      <c r="Z889" s="2">
        <f t="shared" si="69"/>
        <v>1.6666666666666667</v>
      </c>
      <c r="AA889" t="s">
        <v>330</v>
      </c>
      <c r="AB889" t="s">
        <v>144</v>
      </c>
      <c r="AD889" t="s">
        <v>109</v>
      </c>
      <c r="AE889" t="s">
        <v>342</v>
      </c>
      <c r="AF889">
        <v>2022</v>
      </c>
    </row>
    <row r="890" spans="1:32" x14ac:dyDescent="0.25">
      <c r="A890" t="s">
        <v>29</v>
      </c>
      <c r="B890" t="s">
        <v>67</v>
      </c>
      <c r="C890" t="s">
        <v>68</v>
      </c>
      <c r="D890" t="s">
        <v>69</v>
      </c>
      <c r="E890">
        <f>_xlfn.XLOOKUP(Table1[[#This Row],[Location]],'Location analysis'!A:A,'Location analysis'!B:B)</f>
        <v>40.435699999999997</v>
      </c>
      <c r="F890">
        <f>_xlfn.XLOOKUP(Table1[[#This Row],[Location]],'Location analysis'!A:A,'Location analysis'!C:C)</f>
        <v>-74.125200000000007</v>
      </c>
      <c r="G890" t="s">
        <v>329</v>
      </c>
      <c r="H890" t="s">
        <v>49</v>
      </c>
      <c r="I890">
        <v>14738210913</v>
      </c>
      <c r="J890" t="s">
        <v>341</v>
      </c>
      <c r="K890" t="s">
        <v>51</v>
      </c>
      <c r="L890">
        <v>147</v>
      </c>
      <c r="M890">
        <v>2.5</v>
      </c>
      <c r="N890">
        <v>1</v>
      </c>
      <c r="O890">
        <v>147</v>
      </c>
      <c r="P890">
        <v>2.5</v>
      </c>
      <c r="Q890">
        <v>1</v>
      </c>
      <c r="R890">
        <v>2.5</v>
      </c>
      <c r="S890">
        <v>2.5</v>
      </c>
      <c r="T890" s="1">
        <v>44615</v>
      </c>
      <c r="U890" t="str">
        <f t="shared" si="65"/>
        <v>Snapple Tea - Raspberry</v>
      </c>
      <c r="V890" t="str">
        <f t="shared" si="66"/>
        <v>Non Carbonated</v>
      </c>
      <c r="W890" t="s">
        <v>49</v>
      </c>
      <c r="X890" t="b">
        <f t="shared" si="68"/>
        <v>1</v>
      </c>
      <c r="Y890">
        <f t="shared" si="67"/>
        <v>2.5</v>
      </c>
      <c r="Z890" s="2">
        <f t="shared" si="69"/>
        <v>1.6666666666666667</v>
      </c>
      <c r="AA890" t="s">
        <v>330</v>
      </c>
      <c r="AB890" t="s">
        <v>144</v>
      </c>
      <c r="AD890" t="s">
        <v>109</v>
      </c>
      <c r="AE890" t="s">
        <v>342</v>
      </c>
      <c r="AF890">
        <v>2022</v>
      </c>
    </row>
    <row r="891" spans="1:32" x14ac:dyDescent="0.25">
      <c r="A891" t="s">
        <v>29</v>
      </c>
      <c r="B891" t="s">
        <v>62</v>
      </c>
      <c r="C891" t="s">
        <v>63</v>
      </c>
      <c r="D891" t="s">
        <v>64</v>
      </c>
      <c r="E891">
        <f>_xlfn.XLOOKUP(Table1[[#This Row],[Location]],'Location analysis'!A:A,'Location analysis'!B:B)</f>
        <v>40.091900000000003</v>
      </c>
      <c r="F891">
        <f>_xlfn.XLOOKUP(Table1[[#This Row],[Location]],'Location analysis'!A:A,'Location analysis'!C:C)</f>
        <v>-74.358699999999999</v>
      </c>
      <c r="G891" t="s">
        <v>112</v>
      </c>
      <c r="H891" t="s">
        <v>43</v>
      </c>
      <c r="I891">
        <v>14738236482</v>
      </c>
      <c r="J891" t="s">
        <v>341</v>
      </c>
      <c r="K891" t="s">
        <v>51</v>
      </c>
      <c r="L891">
        <v>133</v>
      </c>
      <c r="M891">
        <v>2</v>
      </c>
      <c r="N891">
        <v>1</v>
      </c>
      <c r="O891">
        <v>133</v>
      </c>
      <c r="P891">
        <v>2</v>
      </c>
      <c r="Q891">
        <v>1</v>
      </c>
      <c r="R891">
        <v>2</v>
      </c>
      <c r="S891">
        <v>2</v>
      </c>
      <c r="T891" s="1">
        <v>44615</v>
      </c>
      <c r="U891" t="str">
        <f t="shared" si="65"/>
        <v>Robert Irvine's - Fit Crunch -  Chocolate Pea</v>
      </c>
      <c r="V891" t="str">
        <f t="shared" si="66"/>
        <v>Food</v>
      </c>
      <c r="W891" t="s">
        <v>43</v>
      </c>
      <c r="X891" t="b">
        <f t="shared" si="68"/>
        <v>1</v>
      </c>
      <c r="Y891">
        <f t="shared" si="67"/>
        <v>2</v>
      </c>
      <c r="Z891" s="2">
        <f t="shared" si="69"/>
        <v>1.3333333333333333</v>
      </c>
      <c r="AA891" t="s">
        <v>113</v>
      </c>
      <c r="AB891" t="s">
        <v>114</v>
      </c>
      <c r="AC891" t="s">
        <v>115</v>
      </c>
      <c r="AD891" t="s">
        <v>109</v>
      </c>
      <c r="AE891" t="s">
        <v>342</v>
      </c>
      <c r="AF891">
        <v>2022</v>
      </c>
    </row>
    <row r="892" spans="1:32" x14ac:dyDescent="0.25">
      <c r="A892" t="s">
        <v>29</v>
      </c>
      <c r="B892" t="s">
        <v>62</v>
      </c>
      <c r="C892" t="s">
        <v>63</v>
      </c>
      <c r="D892" t="s">
        <v>64</v>
      </c>
      <c r="E892">
        <f>_xlfn.XLOOKUP(Table1[[#This Row],[Location]],'Location analysis'!A:A,'Location analysis'!B:B)</f>
        <v>40.091900000000003</v>
      </c>
      <c r="F892">
        <f>_xlfn.XLOOKUP(Table1[[#This Row],[Location]],'Location analysis'!A:A,'Location analysis'!C:C)</f>
        <v>-74.358699999999999</v>
      </c>
      <c r="G892" t="s">
        <v>237</v>
      </c>
      <c r="H892" t="s">
        <v>34</v>
      </c>
      <c r="I892">
        <v>14738523136</v>
      </c>
      <c r="J892" t="s">
        <v>341</v>
      </c>
      <c r="K892" t="s">
        <v>51</v>
      </c>
      <c r="L892">
        <v>135</v>
      </c>
      <c r="M892">
        <v>2</v>
      </c>
      <c r="N892">
        <v>1</v>
      </c>
      <c r="O892">
        <v>135</v>
      </c>
      <c r="P892">
        <v>2</v>
      </c>
      <c r="Q892">
        <v>1</v>
      </c>
      <c r="R892">
        <v>2</v>
      </c>
      <c r="S892">
        <v>2</v>
      </c>
      <c r="T892" s="1">
        <v>44615</v>
      </c>
      <c r="U892" t="str">
        <f t="shared" si="65"/>
        <v>Keto Krisp - Almond Butter</v>
      </c>
      <c r="V892" t="str">
        <f t="shared" si="66"/>
        <v>Carbonated</v>
      </c>
      <c r="W892" t="s">
        <v>34</v>
      </c>
      <c r="X892" t="b">
        <f t="shared" si="68"/>
        <v>1</v>
      </c>
      <c r="Y892">
        <f t="shared" si="67"/>
        <v>2</v>
      </c>
      <c r="Z892" s="2">
        <f t="shared" si="69"/>
        <v>1.3333333333333333</v>
      </c>
      <c r="AA892" t="s">
        <v>165</v>
      </c>
      <c r="AB892" t="s">
        <v>238</v>
      </c>
      <c r="AD892" t="s">
        <v>109</v>
      </c>
      <c r="AE892" t="s">
        <v>342</v>
      </c>
      <c r="AF892">
        <v>2022</v>
      </c>
    </row>
    <row r="893" spans="1:32" x14ac:dyDescent="0.25">
      <c r="A893" t="s">
        <v>29</v>
      </c>
      <c r="B893" t="s">
        <v>67</v>
      </c>
      <c r="C893" t="s">
        <v>68</v>
      </c>
      <c r="D893" t="s">
        <v>69</v>
      </c>
      <c r="E893">
        <f>_xlfn.XLOOKUP(Table1[[#This Row],[Location]],'Location analysis'!A:A,'Location analysis'!B:B)</f>
        <v>40.435699999999997</v>
      </c>
      <c r="F893">
        <f>_xlfn.XLOOKUP(Table1[[#This Row],[Location]],'Location analysis'!A:A,'Location analysis'!C:C)</f>
        <v>-74.125200000000007</v>
      </c>
      <c r="G893" t="s">
        <v>329</v>
      </c>
      <c r="H893" t="s">
        <v>49</v>
      </c>
      <c r="I893">
        <v>14740337899</v>
      </c>
      <c r="J893" t="s">
        <v>343</v>
      </c>
      <c r="K893" t="s">
        <v>51</v>
      </c>
      <c r="L893">
        <v>147</v>
      </c>
      <c r="M893">
        <v>2.5</v>
      </c>
      <c r="N893">
        <v>1</v>
      </c>
      <c r="O893">
        <v>147</v>
      </c>
      <c r="P893">
        <v>2.5</v>
      </c>
      <c r="Q893">
        <v>1</v>
      </c>
      <c r="R893">
        <v>2.5</v>
      </c>
      <c r="S893">
        <v>2.5</v>
      </c>
      <c r="T893" s="1">
        <v>44616</v>
      </c>
      <c r="U893" t="str">
        <f t="shared" si="65"/>
        <v>Snapple Tea - Raspberry</v>
      </c>
      <c r="V893" t="str">
        <f t="shared" si="66"/>
        <v>Non Carbonated</v>
      </c>
      <c r="W893" t="s">
        <v>49</v>
      </c>
      <c r="X893" t="b">
        <f t="shared" si="68"/>
        <v>1</v>
      </c>
      <c r="Y893">
        <f t="shared" si="67"/>
        <v>2.5</v>
      </c>
      <c r="Z893" s="2">
        <f t="shared" si="69"/>
        <v>1.6666666666666667</v>
      </c>
      <c r="AA893" t="s">
        <v>330</v>
      </c>
      <c r="AB893" t="s">
        <v>144</v>
      </c>
      <c r="AD893" t="s">
        <v>123</v>
      </c>
      <c r="AE893" t="s">
        <v>344</v>
      </c>
      <c r="AF893">
        <v>2022</v>
      </c>
    </row>
    <row r="894" spans="1:32" x14ac:dyDescent="0.25">
      <c r="A894" t="s">
        <v>29</v>
      </c>
      <c r="B894" t="s">
        <v>67</v>
      </c>
      <c r="C894" t="s">
        <v>68</v>
      </c>
      <c r="D894" t="s">
        <v>69</v>
      </c>
      <c r="E894">
        <f>_xlfn.XLOOKUP(Table1[[#This Row],[Location]],'Location analysis'!A:A,'Location analysis'!B:B)</f>
        <v>40.435699999999997</v>
      </c>
      <c r="F894">
        <f>_xlfn.XLOOKUP(Table1[[#This Row],[Location]],'Location analysis'!A:A,'Location analysis'!C:C)</f>
        <v>-74.125200000000007</v>
      </c>
      <c r="G894" t="s">
        <v>272</v>
      </c>
      <c r="H894" t="s">
        <v>43</v>
      </c>
      <c r="I894">
        <v>14740337970</v>
      </c>
      <c r="J894" t="s">
        <v>343</v>
      </c>
      <c r="K894" t="s">
        <v>51</v>
      </c>
      <c r="L894">
        <v>138</v>
      </c>
      <c r="M894">
        <v>2</v>
      </c>
      <c r="N894">
        <v>1</v>
      </c>
      <c r="O894">
        <v>138</v>
      </c>
      <c r="P894">
        <v>2</v>
      </c>
      <c r="Q894">
        <v>1</v>
      </c>
      <c r="R894">
        <v>2</v>
      </c>
      <c r="S894">
        <v>2</v>
      </c>
      <c r="T894" s="1">
        <v>44616</v>
      </c>
      <c r="U894" t="str">
        <f t="shared" si="65"/>
        <v>Oreo Single Server 6 ct</v>
      </c>
      <c r="V894" t="str">
        <f t="shared" si="66"/>
        <v>Food</v>
      </c>
      <c r="W894" t="s">
        <v>43</v>
      </c>
      <c r="X894" t="b">
        <f t="shared" si="68"/>
        <v>1</v>
      </c>
      <c r="Y894">
        <f t="shared" si="67"/>
        <v>2</v>
      </c>
      <c r="Z894" s="2">
        <f t="shared" si="69"/>
        <v>1.3333333333333333</v>
      </c>
      <c r="AA894" t="s">
        <v>272</v>
      </c>
      <c r="AD894" t="s">
        <v>123</v>
      </c>
      <c r="AE894" t="s">
        <v>344</v>
      </c>
      <c r="AF894">
        <v>2022</v>
      </c>
    </row>
    <row r="895" spans="1:32" x14ac:dyDescent="0.25">
      <c r="A895" t="s">
        <v>29</v>
      </c>
      <c r="B895" t="s">
        <v>67</v>
      </c>
      <c r="C895" t="s">
        <v>68</v>
      </c>
      <c r="D895" t="s">
        <v>69</v>
      </c>
      <c r="E895">
        <f>_xlfn.XLOOKUP(Table1[[#This Row],[Location]],'Location analysis'!A:A,'Location analysis'!B:B)</f>
        <v>40.435699999999997</v>
      </c>
      <c r="F895">
        <f>_xlfn.XLOOKUP(Table1[[#This Row],[Location]],'Location analysis'!A:A,'Location analysis'!C:C)</f>
        <v>-74.125200000000007</v>
      </c>
      <c r="G895" t="s">
        <v>272</v>
      </c>
      <c r="H895" t="s">
        <v>43</v>
      </c>
      <c r="I895">
        <v>14740339245</v>
      </c>
      <c r="J895" t="s">
        <v>343</v>
      </c>
      <c r="K895" t="s">
        <v>51</v>
      </c>
      <c r="L895">
        <v>138</v>
      </c>
      <c r="M895">
        <v>2</v>
      </c>
      <c r="N895">
        <v>1</v>
      </c>
      <c r="O895">
        <v>138</v>
      </c>
      <c r="P895">
        <v>2</v>
      </c>
      <c r="Q895">
        <v>1</v>
      </c>
      <c r="R895">
        <v>2</v>
      </c>
      <c r="S895">
        <v>2</v>
      </c>
      <c r="T895" s="1">
        <v>44616</v>
      </c>
      <c r="U895" t="str">
        <f t="shared" si="65"/>
        <v>Oreo Single Server 6 ct</v>
      </c>
      <c r="V895" t="str">
        <f t="shared" si="66"/>
        <v>Food</v>
      </c>
      <c r="W895" t="s">
        <v>43</v>
      </c>
      <c r="X895" t="b">
        <f t="shared" si="68"/>
        <v>1</v>
      </c>
      <c r="Y895">
        <f t="shared" si="67"/>
        <v>2</v>
      </c>
      <c r="Z895" s="2">
        <f t="shared" si="69"/>
        <v>1.3333333333333333</v>
      </c>
      <c r="AA895" t="s">
        <v>272</v>
      </c>
      <c r="AD895" t="s">
        <v>123</v>
      </c>
      <c r="AE895" t="s">
        <v>344</v>
      </c>
      <c r="AF895">
        <v>2022</v>
      </c>
    </row>
    <row r="896" spans="1:32" x14ac:dyDescent="0.25">
      <c r="A896" t="s">
        <v>29</v>
      </c>
      <c r="B896" t="s">
        <v>67</v>
      </c>
      <c r="C896" t="s">
        <v>68</v>
      </c>
      <c r="D896" t="s">
        <v>69</v>
      </c>
      <c r="E896">
        <f>_xlfn.XLOOKUP(Table1[[#This Row],[Location]],'Location analysis'!A:A,'Location analysis'!B:B)</f>
        <v>40.435699999999997</v>
      </c>
      <c r="F896">
        <f>_xlfn.XLOOKUP(Table1[[#This Row],[Location]],'Location analysis'!A:A,'Location analysis'!C:C)</f>
        <v>-74.125200000000007</v>
      </c>
      <c r="G896" t="s">
        <v>234</v>
      </c>
      <c r="H896" t="s">
        <v>43</v>
      </c>
      <c r="I896">
        <v>14740349847</v>
      </c>
      <c r="J896" t="s">
        <v>343</v>
      </c>
      <c r="K896" t="s">
        <v>51</v>
      </c>
      <c r="L896">
        <v>139</v>
      </c>
      <c r="M896">
        <v>1</v>
      </c>
      <c r="N896">
        <v>1</v>
      </c>
      <c r="O896">
        <v>139</v>
      </c>
      <c r="P896">
        <v>1</v>
      </c>
      <c r="Q896">
        <v>1</v>
      </c>
      <c r="R896">
        <v>1</v>
      </c>
      <c r="S896">
        <v>1</v>
      </c>
      <c r="T896" s="1">
        <v>44616</v>
      </c>
      <c r="U896" t="str">
        <f t="shared" si="65"/>
        <v>Pure Organic Pineapple Passionfruit</v>
      </c>
      <c r="V896" t="str">
        <f t="shared" si="66"/>
        <v>Food</v>
      </c>
      <c r="W896" t="s">
        <v>43</v>
      </c>
      <c r="X896" t="b">
        <f t="shared" si="68"/>
        <v>1</v>
      </c>
      <c r="Y896">
        <f t="shared" si="67"/>
        <v>1</v>
      </c>
      <c r="Z896" s="2">
        <f t="shared" si="69"/>
        <v>0.66666666666666663</v>
      </c>
      <c r="AA896" t="s">
        <v>234</v>
      </c>
      <c r="AD896" t="s">
        <v>123</v>
      </c>
      <c r="AE896" t="s">
        <v>344</v>
      </c>
      <c r="AF896">
        <v>2022</v>
      </c>
    </row>
    <row r="897" spans="1:32" x14ac:dyDescent="0.25">
      <c r="A897" t="s">
        <v>29</v>
      </c>
      <c r="B897" t="s">
        <v>67</v>
      </c>
      <c r="C897" t="s">
        <v>68</v>
      </c>
      <c r="D897" t="s">
        <v>69</v>
      </c>
      <c r="E897">
        <f>_xlfn.XLOOKUP(Table1[[#This Row],[Location]],'Location analysis'!A:A,'Location analysis'!B:B)</f>
        <v>40.435699999999997</v>
      </c>
      <c r="F897">
        <f>_xlfn.XLOOKUP(Table1[[#This Row],[Location]],'Location analysis'!A:A,'Location analysis'!C:C)</f>
        <v>-74.125200000000007</v>
      </c>
      <c r="G897" t="s">
        <v>56</v>
      </c>
      <c r="H897" t="s">
        <v>43</v>
      </c>
      <c r="I897">
        <v>14741039435</v>
      </c>
      <c r="J897" t="s">
        <v>343</v>
      </c>
      <c r="K897" t="s">
        <v>51</v>
      </c>
      <c r="L897">
        <v>113</v>
      </c>
      <c r="M897">
        <v>1.5</v>
      </c>
      <c r="N897">
        <v>1</v>
      </c>
      <c r="O897">
        <v>113</v>
      </c>
      <c r="P897">
        <v>1.5</v>
      </c>
      <c r="Q897">
        <v>1</v>
      </c>
      <c r="R897">
        <v>1.5</v>
      </c>
      <c r="S897">
        <v>1.5</v>
      </c>
      <c r="T897" s="1">
        <v>44616</v>
      </c>
      <c r="U897" t="str">
        <f t="shared" si="65"/>
        <v>Miss Vickie's Potato Chip - Sea Salt &amp; Vinega</v>
      </c>
      <c r="V897" t="str">
        <f t="shared" si="66"/>
        <v>Food</v>
      </c>
      <c r="W897" t="s">
        <v>43</v>
      </c>
      <c r="X897" t="b">
        <f t="shared" si="68"/>
        <v>1</v>
      </c>
      <c r="Y897">
        <f t="shared" si="67"/>
        <v>1.5</v>
      </c>
      <c r="Z897" s="2">
        <f t="shared" si="69"/>
        <v>1</v>
      </c>
      <c r="AA897" t="s">
        <v>58</v>
      </c>
      <c r="AB897" t="s">
        <v>59</v>
      </c>
      <c r="AD897" t="s">
        <v>123</v>
      </c>
      <c r="AE897" t="s">
        <v>344</v>
      </c>
      <c r="AF897">
        <v>2022</v>
      </c>
    </row>
    <row r="898" spans="1:32" x14ac:dyDescent="0.25">
      <c r="A898" t="s">
        <v>29</v>
      </c>
      <c r="B898" t="s">
        <v>67</v>
      </c>
      <c r="C898" t="s">
        <v>68</v>
      </c>
      <c r="D898" t="s">
        <v>69</v>
      </c>
      <c r="E898">
        <f>_xlfn.XLOOKUP(Table1[[#This Row],[Location]],'Location analysis'!A:A,'Location analysis'!B:B)</f>
        <v>40.435699999999997</v>
      </c>
      <c r="F898">
        <f>_xlfn.XLOOKUP(Table1[[#This Row],[Location]],'Location analysis'!A:A,'Location analysis'!C:C)</f>
        <v>-74.125200000000007</v>
      </c>
      <c r="G898" t="s">
        <v>127</v>
      </c>
      <c r="H898" t="s">
        <v>43</v>
      </c>
      <c r="I898">
        <v>14741040459</v>
      </c>
      <c r="J898" t="s">
        <v>343</v>
      </c>
      <c r="K898" t="s">
        <v>51</v>
      </c>
      <c r="L898">
        <v>136</v>
      </c>
      <c r="M898">
        <v>1.5</v>
      </c>
      <c r="N898">
        <v>1</v>
      </c>
      <c r="O898">
        <v>136</v>
      </c>
      <c r="P898">
        <v>1.5</v>
      </c>
      <c r="Q898">
        <v>1</v>
      </c>
      <c r="R898">
        <v>1.5</v>
      </c>
      <c r="S898">
        <v>1.5</v>
      </c>
      <c r="T898" s="1">
        <v>44616</v>
      </c>
      <c r="U898" t="str">
        <f t="shared" ref="U898:U961" si="70">IF(G898="","Cell is Blank - Dis-regard",G898)</f>
        <v>Newtons Fig Bar</v>
      </c>
      <c r="V898" t="str">
        <f t="shared" ref="V898:V961" si="71">IF(H898="","Cell is Blank - Dis-regard",H898)</f>
        <v>Food</v>
      </c>
      <c r="W898" t="s">
        <v>43</v>
      </c>
      <c r="X898" t="b">
        <f t="shared" si="68"/>
        <v>1</v>
      </c>
      <c r="Y898">
        <f t="shared" ref="Y898:Y961" si="72">IF(X898="FALSE",M898,M898)</f>
        <v>1.5</v>
      </c>
      <c r="Z898" s="2">
        <f t="shared" si="69"/>
        <v>1</v>
      </c>
      <c r="AA898" t="s">
        <v>127</v>
      </c>
      <c r="AD898" t="s">
        <v>123</v>
      </c>
      <c r="AE898" t="s">
        <v>344</v>
      </c>
      <c r="AF898">
        <v>2022</v>
      </c>
    </row>
    <row r="899" spans="1:32" x14ac:dyDescent="0.25">
      <c r="A899" t="s">
        <v>29</v>
      </c>
      <c r="B899" t="s">
        <v>62</v>
      </c>
      <c r="C899" t="s">
        <v>63</v>
      </c>
      <c r="D899" t="s">
        <v>64</v>
      </c>
      <c r="E899">
        <f>_xlfn.XLOOKUP(Table1[[#This Row],[Location]],'Location analysis'!A:A,'Location analysis'!B:B)</f>
        <v>40.091900000000003</v>
      </c>
      <c r="F899">
        <f>_xlfn.XLOOKUP(Table1[[#This Row],[Location]],'Location analysis'!A:A,'Location analysis'!C:C)</f>
        <v>-74.358699999999999</v>
      </c>
      <c r="G899" t="s">
        <v>192</v>
      </c>
      <c r="H899" t="s">
        <v>43</v>
      </c>
      <c r="I899">
        <v>14741077435</v>
      </c>
      <c r="J899" t="s">
        <v>343</v>
      </c>
      <c r="K899" t="s">
        <v>51</v>
      </c>
      <c r="L899">
        <v>121</v>
      </c>
      <c r="M899">
        <v>1.25</v>
      </c>
      <c r="N899">
        <v>1</v>
      </c>
      <c r="O899">
        <v>121</v>
      </c>
      <c r="P899">
        <v>1.25</v>
      </c>
      <c r="Q899">
        <v>1</v>
      </c>
      <c r="R899">
        <v>1.25</v>
      </c>
      <c r="S899">
        <v>1.25</v>
      </c>
      <c r="T899" s="1">
        <v>44616</v>
      </c>
      <c r="U899" t="str">
        <f t="shared" si="70"/>
        <v>CheezIt - Original</v>
      </c>
      <c r="V899" t="str">
        <f t="shared" si="71"/>
        <v>Food</v>
      </c>
      <c r="W899" t="s">
        <v>43</v>
      </c>
      <c r="X899" t="b">
        <f t="shared" ref="X899:X962" si="73">M899=P899</f>
        <v>1</v>
      </c>
      <c r="Y899">
        <f t="shared" si="72"/>
        <v>1.25</v>
      </c>
      <c r="Z899" s="2">
        <f t="shared" ref="Z899:Z962" si="74">Y899/1.5</f>
        <v>0.83333333333333337</v>
      </c>
      <c r="AA899" t="s">
        <v>193</v>
      </c>
      <c r="AB899" t="s">
        <v>150</v>
      </c>
      <c r="AD899" t="s">
        <v>123</v>
      </c>
      <c r="AE899" t="s">
        <v>344</v>
      </c>
      <c r="AF899">
        <v>2022</v>
      </c>
    </row>
    <row r="900" spans="1:32" x14ac:dyDescent="0.25">
      <c r="A900" t="s">
        <v>29</v>
      </c>
      <c r="B900" t="s">
        <v>62</v>
      </c>
      <c r="C900" t="s">
        <v>63</v>
      </c>
      <c r="D900" t="s">
        <v>64</v>
      </c>
      <c r="E900">
        <f>_xlfn.XLOOKUP(Table1[[#This Row],[Location]],'Location analysis'!A:A,'Location analysis'!B:B)</f>
        <v>40.091900000000003</v>
      </c>
      <c r="F900">
        <f>_xlfn.XLOOKUP(Table1[[#This Row],[Location]],'Location analysis'!A:A,'Location analysis'!C:C)</f>
        <v>-74.358699999999999</v>
      </c>
      <c r="G900" t="s">
        <v>231</v>
      </c>
      <c r="H900" t="s">
        <v>43</v>
      </c>
      <c r="I900">
        <v>14741078678</v>
      </c>
      <c r="J900" t="s">
        <v>343</v>
      </c>
      <c r="K900" t="s">
        <v>51</v>
      </c>
      <c r="L900">
        <v>120</v>
      </c>
      <c r="M900">
        <v>1.5</v>
      </c>
      <c r="N900">
        <v>1</v>
      </c>
      <c r="O900">
        <v>120</v>
      </c>
      <c r="P900">
        <v>1.5</v>
      </c>
      <c r="Q900">
        <v>1</v>
      </c>
      <c r="R900">
        <v>1.5</v>
      </c>
      <c r="S900">
        <v>1.5</v>
      </c>
      <c r="T900" s="1">
        <v>44616</v>
      </c>
      <c r="U900" t="str">
        <f t="shared" si="70"/>
        <v>Snyder's of Hanover Pretzel - Cheddar Cheese</v>
      </c>
      <c r="V900" t="str">
        <f t="shared" si="71"/>
        <v>Food</v>
      </c>
      <c r="W900" t="s">
        <v>43</v>
      </c>
      <c r="X900" t="b">
        <f t="shared" si="73"/>
        <v>1</v>
      </c>
      <c r="Y900">
        <f t="shared" si="72"/>
        <v>1.5</v>
      </c>
      <c r="Z900" s="2">
        <f t="shared" si="74"/>
        <v>1</v>
      </c>
      <c r="AA900" t="s">
        <v>232</v>
      </c>
      <c r="AB900" t="s">
        <v>233</v>
      </c>
      <c r="AD900" t="s">
        <v>123</v>
      </c>
      <c r="AE900" t="s">
        <v>344</v>
      </c>
      <c r="AF900">
        <v>2022</v>
      </c>
    </row>
    <row r="901" spans="1:32" x14ac:dyDescent="0.25">
      <c r="A901" t="s">
        <v>29</v>
      </c>
      <c r="B901" t="s">
        <v>67</v>
      </c>
      <c r="C901" t="s">
        <v>68</v>
      </c>
      <c r="D901" t="s">
        <v>69</v>
      </c>
      <c r="E901">
        <f>_xlfn.XLOOKUP(Table1[[#This Row],[Location]],'Location analysis'!A:A,'Location analysis'!B:B)</f>
        <v>40.435699999999997</v>
      </c>
      <c r="F901">
        <f>_xlfn.XLOOKUP(Table1[[#This Row],[Location]],'Location analysis'!A:A,'Location analysis'!C:C)</f>
        <v>-74.125200000000007</v>
      </c>
      <c r="G901" t="s">
        <v>272</v>
      </c>
      <c r="H901" t="s">
        <v>43</v>
      </c>
      <c r="I901">
        <v>14741681516</v>
      </c>
      <c r="J901" t="s">
        <v>343</v>
      </c>
      <c r="K901" t="s">
        <v>36</v>
      </c>
      <c r="L901">
        <v>138</v>
      </c>
      <c r="M901">
        <v>2</v>
      </c>
      <c r="N901">
        <v>1</v>
      </c>
      <c r="O901">
        <v>138</v>
      </c>
      <c r="P901">
        <v>2</v>
      </c>
      <c r="Q901">
        <v>1</v>
      </c>
      <c r="R901">
        <v>2</v>
      </c>
      <c r="S901">
        <v>2</v>
      </c>
      <c r="T901" s="1">
        <v>44616</v>
      </c>
      <c r="U901" t="str">
        <f t="shared" si="70"/>
        <v>Oreo Single Server 6 ct</v>
      </c>
      <c r="V901" t="str">
        <f t="shared" si="71"/>
        <v>Food</v>
      </c>
      <c r="W901" t="s">
        <v>43</v>
      </c>
      <c r="X901" t="b">
        <f t="shared" si="73"/>
        <v>1</v>
      </c>
      <c r="Y901">
        <f t="shared" si="72"/>
        <v>2</v>
      </c>
      <c r="Z901" s="2">
        <f t="shared" si="74"/>
        <v>1.3333333333333333</v>
      </c>
      <c r="AA901" t="s">
        <v>272</v>
      </c>
      <c r="AD901" t="s">
        <v>123</v>
      </c>
      <c r="AE901" t="s">
        <v>344</v>
      </c>
      <c r="AF901">
        <v>2022</v>
      </c>
    </row>
    <row r="902" spans="1:32" x14ac:dyDescent="0.25">
      <c r="A902" t="s">
        <v>29</v>
      </c>
      <c r="B902" t="s">
        <v>62</v>
      </c>
      <c r="C902" t="s">
        <v>63</v>
      </c>
      <c r="D902" t="s">
        <v>64</v>
      </c>
      <c r="E902">
        <f>_xlfn.XLOOKUP(Table1[[#This Row],[Location]],'Location analysis'!A:A,'Location analysis'!B:B)</f>
        <v>40.091900000000003</v>
      </c>
      <c r="F902">
        <f>_xlfn.XLOOKUP(Table1[[#This Row],[Location]],'Location analysis'!A:A,'Location analysis'!C:C)</f>
        <v>-74.358699999999999</v>
      </c>
      <c r="G902" t="s">
        <v>237</v>
      </c>
      <c r="H902" t="s">
        <v>34</v>
      </c>
      <c r="I902">
        <v>14742612458</v>
      </c>
      <c r="J902" t="s">
        <v>343</v>
      </c>
      <c r="K902" t="s">
        <v>51</v>
      </c>
      <c r="L902">
        <v>135</v>
      </c>
      <c r="M902">
        <v>2</v>
      </c>
      <c r="N902">
        <v>1</v>
      </c>
      <c r="O902">
        <v>135</v>
      </c>
      <c r="P902">
        <v>2</v>
      </c>
      <c r="Q902">
        <v>1</v>
      </c>
      <c r="R902">
        <v>2</v>
      </c>
      <c r="S902">
        <v>2</v>
      </c>
      <c r="T902" s="1">
        <v>44616</v>
      </c>
      <c r="U902" t="str">
        <f t="shared" si="70"/>
        <v>Keto Krisp - Almond Butter</v>
      </c>
      <c r="V902" t="str">
        <f t="shared" si="71"/>
        <v>Carbonated</v>
      </c>
      <c r="W902" t="s">
        <v>34</v>
      </c>
      <c r="X902" t="b">
        <f t="shared" si="73"/>
        <v>1</v>
      </c>
      <c r="Y902">
        <f t="shared" si="72"/>
        <v>2</v>
      </c>
      <c r="Z902" s="2">
        <f t="shared" si="74"/>
        <v>1.3333333333333333</v>
      </c>
      <c r="AA902" t="s">
        <v>165</v>
      </c>
      <c r="AB902" t="s">
        <v>238</v>
      </c>
      <c r="AD902" t="s">
        <v>123</v>
      </c>
      <c r="AE902" t="s">
        <v>344</v>
      </c>
      <c r="AF902">
        <v>2022</v>
      </c>
    </row>
    <row r="903" spans="1:32" x14ac:dyDescent="0.25">
      <c r="A903" t="s">
        <v>29</v>
      </c>
      <c r="B903" t="s">
        <v>62</v>
      </c>
      <c r="C903" t="s">
        <v>63</v>
      </c>
      <c r="D903" t="s">
        <v>64</v>
      </c>
      <c r="E903">
        <f>_xlfn.XLOOKUP(Table1[[#This Row],[Location]],'Location analysis'!A:A,'Location analysis'!B:B)</f>
        <v>40.091900000000003</v>
      </c>
      <c r="F903">
        <f>_xlfn.XLOOKUP(Table1[[#This Row],[Location]],'Location analysis'!A:A,'Location analysis'!C:C)</f>
        <v>-74.358699999999999</v>
      </c>
      <c r="G903" t="s">
        <v>65</v>
      </c>
      <c r="H903" t="s">
        <v>43</v>
      </c>
      <c r="I903">
        <v>14743139766</v>
      </c>
      <c r="J903" t="s">
        <v>343</v>
      </c>
      <c r="K903" t="s">
        <v>51</v>
      </c>
      <c r="L903">
        <v>110</v>
      </c>
      <c r="M903">
        <v>1.5</v>
      </c>
      <c r="N903">
        <v>1</v>
      </c>
      <c r="O903">
        <v>110</v>
      </c>
      <c r="P903">
        <v>1.5</v>
      </c>
      <c r="Q903">
        <v>1</v>
      </c>
      <c r="R903">
        <v>1.5</v>
      </c>
      <c r="S903">
        <v>1.5</v>
      </c>
      <c r="T903" s="1">
        <v>44616</v>
      </c>
      <c r="U903" t="str">
        <f t="shared" si="70"/>
        <v>Miss Vickie's Potato Chip - Lime &amp; Cracked Pe</v>
      </c>
      <c r="V903" t="str">
        <f t="shared" si="71"/>
        <v>Food</v>
      </c>
      <c r="W903" t="s">
        <v>43</v>
      </c>
      <c r="X903" t="b">
        <f t="shared" si="73"/>
        <v>1</v>
      </c>
      <c r="Y903">
        <f t="shared" si="72"/>
        <v>1.5</v>
      </c>
      <c r="Z903" s="2">
        <f t="shared" si="74"/>
        <v>1</v>
      </c>
      <c r="AA903" t="s">
        <v>58</v>
      </c>
      <c r="AB903" t="s">
        <v>66</v>
      </c>
      <c r="AD903" t="s">
        <v>123</v>
      </c>
      <c r="AE903" t="s">
        <v>344</v>
      </c>
      <c r="AF903">
        <v>2022</v>
      </c>
    </row>
    <row r="904" spans="1:32" x14ac:dyDescent="0.25">
      <c r="A904" t="s">
        <v>29</v>
      </c>
      <c r="B904" t="s">
        <v>67</v>
      </c>
      <c r="C904" t="s">
        <v>68</v>
      </c>
      <c r="D904" t="s">
        <v>69</v>
      </c>
      <c r="E904">
        <f>_xlfn.XLOOKUP(Table1[[#This Row],[Location]],'Location analysis'!A:A,'Location analysis'!B:B)</f>
        <v>40.435699999999997</v>
      </c>
      <c r="F904">
        <f>_xlfn.XLOOKUP(Table1[[#This Row],[Location]],'Location analysis'!A:A,'Location analysis'!C:C)</f>
        <v>-74.125200000000007</v>
      </c>
      <c r="G904" t="s">
        <v>74</v>
      </c>
      <c r="H904" t="s">
        <v>49</v>
      </c>
      <c r="I904">
        <v>14743507248</v>
      </c>
      <c r="J904" t="s">
        <v>343</v>
      </c>
      <c r="K904" t="s">
        <v>51</v>
      </c>
      <c r="L904">
        <v>143</v>
      </c>
      <c r="M904">
        <v>2.5</v>
      </c>
      <c r="N904">
        <v>1</v>
      </c>
      <c r="O904">
        <v>143</v>
      </c>
      <c r="P904">
        <v>2.5</v>
      </c>
      <c r="Q904">
        <v>1</v>
      </c>
      <c r="R904">
        <v>2.5</v>
      </c>
      <c r="S904">
        <v>2.5</v>
      </c>
      <c r="T904" s="1">
        <v>44616</v>
      </c>
      <c r="U904" t="str">
        <f t="shared" si="70"/>
        <v>Snapple Diet Tea - Lemon</v>
      </c>
      <c r="V904" t="str">
        <f t="shared" si="71"/>
        <v>Non Carbonated</v>
      </c>
      <c r="W904" t="s">
        <v>49</v>
      </c>
      <c r="X904" t="b">
        <f t="shared" si="73"/>
        <v>1</v>
      </c>
      <c r="Y904">
        <f t="shared" si="72"/>
        <v>2.5</v>
      </c>
      <c r="Z904" s="2">
        <f t="shared" si="74"/>
        <v>1.6666666666666667</v>
      </c>
      <c r="AA904" t="s">
        <v>75</v>
      </c>
      <c r="AB904" t="s">
        <v>76</v>
      </c>
      <c r="AD904" t="s">
        <v>123</v>
      </c>
      <c r="AE904" t="s">
        <v>344</v>
      </c>
      <c r="AF904">
        <v>2022</v>
      </c>
    </row>
    <row r="905" spans="1:32" x14ac:dyDescent="0.25">
      <c r="A905" t="s">
        <v>29</v>
      </c>
      <c r="B905" t="s">
        <v>67</v>
      </c>
      <c r="C905" t="s">
        <v>68</v>
      </c>
      <c r="D905" t="s">
        <v>69</v>
      </c>
      <c r="E905">
        <f>_xlfn.XLOOKUP(Table1[[#This Row],[Location]],'Location analysis'!A:A,'Location analysis'!B:B)</f>
        <v>40.435699999999997</v>
      </c>
      <c r="F905">
        <f>_xlfn.XLOOKUP(Table1[[#This Row],[Location]],'Location analysis'!A:A,'Location analysis'!C:C)</f>
        <v>-74.125200000000007</v>
      </c>
      <c r="G905" t="s">
        <v>272</v>
      </c>
      <c r="H905" t="s">
        <v>43</v>
      </c>
      <c r="I905">
        <v>14743514926</v>
      </c>
      <c r="J905" t="s">
        <v>343</v>
      </c>
      <c r="K905" t="s">
        <v>51</v>
      </c>
      <c r="L905">
        <v>138</v>
      </c>
      <c r="M905">
        <v>2</v>
      </c>
      <c r="N905">
        <v>1</v>
      </c>
      <c r="O905">
        <v>138</v>
      </c>
      <c r="P905">
        <v>2</v>
      </c>
      <c r="Q905">
        <v>1</v>
      </c>
      <c r="R905">
        <v>2</v>
      </c>
      <c r="S905">
        <v>2</v>
      </c>
      <c r="T905" s="1">
        <v>44616</v>
      </c>
      <c r="U905" t="str">
        <f t="shared" si="70"/>
        <v>Oreo Single Server 6 ct</v>
      </c>
      <c r="V905" t="str">
        <f t="shared" si="71"/>
        <v>Food</v>
      </c>
      <c r="W905" t="s">
        <v>43</v>
      </c>
      <c r="X905" t="b">
        <f t="shared" si="73"/>
        <v>1</v>
      </c>
      <c r="Y905">
        <f t="shared" si="72"/>
        <v>2</v>
      </c>
      <c r="Z905" s="2">
        <f t="shared" si="74"/>
        <v>1.3333333333333333</v>
      </c>
      <c r="AA905" t="s">
        <v>272</v>
      </c>
      <c r="AD905" t="s">
        <v>123</v>
      </c>
      <c r="AE905" t="s">
        <v>344</v>
      </c>
      <c r="AF905">
        <v>2022</v>
      </c>
    </row>
    <row r="906" spans="1:32" x14ac:dyDescent="0.25">
      <c r="A906" t="s">
        <v>29</v>
      </c>
      <c r="B906" t="s">
        <v>46</v>
      </c>
      <c r="C906" t="s">
        <v>31</v>
      </c>
      <c r="D906" t="s">
        <v>47</v>
      </c>
      <c r="E906">
        <f>_xlfn.XLOOKUP(Table1[[#This Row],[Location]],'Location analysis'!A:A,'Location analysis'!B:B)</f>
        <v>40.423690999999998</v>
      </c>
      <c r="F906">
        <f>_xlfn.XLOOKUP(Table1[[#This Row],[Location]],'Location analysis'!A:A,'Location analysis'!C:C)</f>
        <v>-74.380831999999998</v>
      </c>
      <c r="G906" t="s">
        <v>137</v>
      </c>
      <c r="H906" t="s">
        <v>97</v>
      </c>
      <c r="I906">
        <v>14743903871</v>
      </c>
      <c r="J906" t="s">
        <v>343</v>
      </c>
      <c r="K906" t="s">
        <v>51</v>
      </c>
      <c r="L906">
        <v>144</v>
      </c>
      <c r="M906">
        <v>1.5</v>
      </c>
      <c r="N906">
        <v>1</v>
      </c>
      <c r="O906">
        <v>144</v>
      </c>
      <c r="P906">
        <v>1.5</v>
      </c>
      <c r="Q906">
        <v>1</v>
      </c>
      <c r="R906">
        <v>1.5</v>
      </c>
      <c r="S906">
        <v>1.5</v>
      </c>
      <c r="T906" s="1">
        <v>44616</v>
      </c>
      <c r="U906" t="str">
        <f t="shared" si="70"/>
        <v>Poland Springs Water</v>
      </c>
      <c r="V906" t="str">
        <f t="shared" si="71"/>
        <v>Water</v>
      </c>
      <c r="W906" t="s">
        <v>97</v>
      </c>
      <c r="X906" t="b">
        <f t="shared" si="73"/>
        <v>1</v>
      </c>
      <c r="Y906">
        <f t="shared" si="72"/>
        <v>1.5</v>
      </c>
      <c r="Z906" s="2">
        <f t="shared" si="74"/>
        <v>1</v>
      </c>
      <c r="AA906" t="s">
        <v>137</v>
      </c>
      <c r="AD906" t="s">
        <v>123</v>
      </c>
      <c r="AE906" t="s">
        <v>344</v>
      </c>
      <c r="AF906">
        <v>2022</v>
      </c>
    </row>
    <row r="907" spans="1:32" x14ac:dyDescent="0.25">
      <c r="A907" t="s">
        <v>29</v>
      </c>
      <c r="B907" t="s">
        <v>46</v>
      </c>
      <c r="C907" t="s">
        <v>31</v>
      </c>
      <c r="D907" t="s">
        <v>47</v>
      </c>
      <c r="E907">
        <f>_xlfn.XLOOKUP(Table1[[#This Row],[Location]],'Location analysis'!A:A,'Location analysis'!B:B)</f>
        <v>40.423690999999998</v>
      </c>
      <c r="F907">
        <f>_xlfn.XLOOKUP(Table1[[#This Row],[Location]],'Location analysis'!A:A,'Location analysis'!C:C)</f>
        <v>-74.380831999999998</v>
      </c>
      <c r="G907" t="s">
        <v>84</v>
      </c>
      <c r="H907" t="s">
        <v>43</v>
      </c>
      <c r="I907">
        <v>14743907648</v>
      </c>
      <c r="J907" t="s">
        <v>343</v>
      </c>
      <c r="K907" t="s">
        <v>51</v>
      </c>
      <c r="L907">
        <v>131</v>
      </c>
      <c r="M907">
        <v>2</v>
      </c>
      <c r="N907">
        <v>1</v>
      </c>
      <c r="O907">
        <v>131</v>
      </c>
      <c r="P907">
        <v>2</v>
      </c>
      <c r="Q907">
        <v>1</v>
      </c>
      <c r="R907">
        <v>2</v>
      </c>
      <c r="S907">
        <v>2</v>
      </c>
      <c r="T907" s="1">
        <v>44616</v>
      </c>
      <c r="U907" t="str">
        <f t="shared" si="70"/>
        <v>Wonderful Pistachios - Variety</v>
      </c>
      <c r="V907" t="str">
        <f t="shared" si="71"/>
        <v>Food</v>
      </c>
      <c r="W907" t="s">
        <v>43</v>
      </c>
      <c r="X907" t="b">
        <f t="shared" si="73"/>
        <v>1</v>
      </c>
      <c r="Y907">
        <f t="shared" si="72"/>
        <v>2</v>
      </c>
      <c r="Z907" s="2">
        <f t="shared" si="74"/>
        <v>1.3333333333333333</v>
      </c>
      <c r="AA907" t="s">
        <v>85</v>
      </c>
      <c r="AB907" t="s">
        <v>86</v>
      </c>
      <c r="AD907" t="s">
        <v>123</v>
      </c>
      <c r="AE907" t="s">
        <v>344</v>
      </c>
      <c r="AF907">
        <v>2022</v>
      </c>
    </row>
    <row r="908" spans="1:32" x14ac:dyDescent="0.25">
      <c r="A908" t="s">
        <v>29</v>
      </c>
      <c r="B908" t="s">
        <v>67</v>
      </c>
      <c r="C908" t="s">
        <v>68</v>
      </c>
      <c r="D908" t="s">
        <v>69</v>
      </c>
      <c r="E908">
        <f>_xlfn.XLOOKUP(Table1[[#This Row],[Location]],'Location analysis'!A:A,'Location analysis'!B:B)</f>
        <v>40.435699999999997</v>
      </c>
      <c r="F908">
        <f>_xlfn.XLOOKUP(Table1[[#This Row],[Location]],'Location analysis'!A:A,'Location analysis'!C:C)</f>
        <v>-74.125200000000007</v>
      </c>
      <c r="G908" t="s">
        <v>74</v>
      </c>
      <c r="H908" t="s">
        <v>49</v>
      </c>
      <c r="I908">
        <v>14743970038</v>
      </c>
      <c r="J908" t="s">
        <v>343</v>
      </c>
      <c r="K908" t="s">
        <v>51</v>
      </c>
      <c r="L908">
        <v>143</v>
      </c>
      <c r="M908">
        <v>2.5</v>
      </c>
      <c r="N908">
        <v>1</v>
      </c>
      <c r="O908">
        <v>143</v>
      </c>
      <c r="P908">
        <v>2.5</v>
      </c>
      <c r="Q908">
        <v>1</v>
      </c>
      <c r="R908">
        <v>2.5</v>
      </c>
      <c r="S908">
        <v>2.5</v>
      </c>
      <c r="T908" s="1">
        <v>44616</v>
      </c>
      <c r="U908" t="str">
        <f t="shared" si="70"/>
        <v>Snapple Diet Tea - Lemon</v>
      </c>
      <c r="V908" t="str">
        <f t="shared" si="71"/>
        <v>Non Carbonated</v>
      </c>
      <c r="W908" t="s">
        <v>49</v>
      </c>
      <c r="X908" t="b">
        <f t="shared" si="73"/>
        <v>1</v>
      </c>
      <c r="Y908">
        <f t="shared" si="72"/>
        <v>2.5</v>
      </c>
      <c r="Z908" s="2">
        <f t="shared" si="74"/>
        <v>1.6666666666666667</v>
      </c>
      <c r="AA908" t="s">
        <v>75</v>
      </c>
      <c r="AB908" t="s">
        <v>76</v>
      </c>
      <c r="AD908" t="s">
        <v>123</v>
      </c>
      <c r="AE908" t="s">
        <v>344</v>
      </c>
      <c r="AF908">
        <v>2022</v>
      </c>
    </row>
    <row r="909" spans="1:32" x14ac:dyDescent="0.25">
      <c r="A909" t="s">
        <v>29</v>
      </c>
      <c r="B909" t="s">
        <v>67</v>
      </c>
      <c r="C909" t="s">
        <v>68</v>
      </c>
      <c r="D909" t="s">
        <v>69</v>
      </c>
      <c r="E909">
        <f>_xlfn.XLOOKUP(Table1[[#This Row],[Location]],'Location analysis'!A:A,'Location analysis'!B:B)</f>
        <v>40.435699999999997</v>
      </c>
      <c r="F909">
        <f>_xlfn.XLOOKUP(Table1[[#This Row],[Location]],'Location analysis'!A:A,'Location analysis'!C:C)</f>
        <v>-74.125200000000007</v>
      </c>
      <c r="G909" t="s">
        <v>127</v>
      </c>
      <c r="H909" t="s">
        <v>43</v>
      </c>
      <c r="I909">
        <v>14744205155</v>
      </c>
      <c r="J909" t="s">
        <v>343</v>
      </c>
      <c r="K909" t="s">
        <v>51</v>
      </c>
      <c r="L909">
        <v>135</v>
      </c>
      <c r="M909">
        <v>1.5</v>
      </c>
      <c r="N909">
        <v>1</v>
      </c>
      <c r="O909">
        <v>135</v>
      </c>
      <c r="P909">
        <v>1.5</v>
      </c>
      <c r="Q909">
        <v>1</v>
      </c>
      <c r="R909">
        <v>1.5</v>
      </c>
      <c r="S909">
        <v>1.5</v>
      </c>
      <c r="T909" s="1">
        <v>44616</v>
      </c>
      <c r="U909" t="str">
        <f t="shared" si="70"/>
        <v>Newtons Fig Bar</v>
      </c>
      <c r="V909" t="str">
        <f t="shared" si="71"/>
        <v>Food</v>
      </c>
      <c r="W909" t="s">
        <v>43</v>
      </c>
      <c r="X909" t="b">
        <f t="shared" si="73"/>
        <v>1</v>
      </c>
      <c r="Y909">
        <f t="shared" si="72"/>
        <v>1.5</v>
      </c>
      <c r="Z909" s="2">
        <f t="shared" si="74"/>
        <v>1</v>
      </c>
      <c r="AA909" t="s">
        <v>127</v>
      </c>
      <c r="AD909" t="s">
        <v>123</v>
      </c>
      <c r="AE909" t="s">
        <v>344</v>
      </c>
      <c r="AF909">
        <v>2022</v>
      </c>
    </row>
    <row r="910" spans="1:32" x14ac:dyDescent="0.25">
      <c r="A910" t="s">
        <v>29</v>
      </c>
      <c r="B910" t="s">
        <v>67</v>
      </c>
      <c r="C910" t="s">
        <v>68</v>
      </c>
      <c r="D910" t="s">
        <v>69</v>
      </c>
      <c r="E910">
        <f>_xlfn.XLOOKUP(Table1[[#This Row],[Location]],'Location analysis'!A:A,'Location analysis'!B:B)</f>
        <v>40.435699999999997</v>
      </c>
      <c r="F910">
        <f>_xlfn.XLOOKUP(Table1[[#This Row],[Location]],'Location analysis'!A:A,'Location analysis'!C:C)</f>
        <v>-74.125200000000007</v>
      </c>
      <c r="G910" t="s">
        <v>127</v>
      </c>
      <c r="H910" t="s">
        <v>43</v>
      </c>
      <c r="I910">
        <v>14744213399</v>
      </c>
      <c r="J910" t="s">
        <v>343</v>
      </c>
      <c r="K910" t="s">
        <v>51</v>
      </c>
      <c r="L910">
        <v>135</v>
      </c>
      <c r="M910">
        <v>1.5</v>
      </c>
      <c r="N910">
        <v>1</v>
      </c>
      <c r="O910">
        <v>135</v>
      </c>
      <c r="P910">
        <v>1.5</v>
      </c>
      <c r="Q910">
        <v>1</v>
      </c>
      <c r="R910">
        <v>1.5</v>
      </c>
      <c r="S910">
        <v>1.5</v>
      </c>
      <c r="T910" s="1">
        <v>44616</v>
      </c>
      <c r="U910" t="str">
        <f t="shared" si="70"/>
        <v>Newtons Fig Bar</v>
      </c>
      <c r="V910" t="str">
        <f t="shared" si="71"/>
        <v>Food</v>
      </c>
      <c r="W910" t="s">
        <v>43</v>
      </c>
      <c r="X910" t="b">
        <f t="shared" si="73"/>
        <v>1</v>
      </c>
      <c r="Y910">
        <f t="shared" si="72"/>
        <v>1.5</v>
      </c>
      <c r="Z910" s="2">
        <f t="shared" si="74"/>
        <v>1</v>
      </c>
      <c r="AA910" t="s">
        <v>127</v>
      </c>
      <c r="AD910" t="s">
        <v>123</v>
      </c>
      <c r="AE910" t="s">
        <v>344</v>
      </c>
      <c r="AF910">
        <v>2022</v>
      </c>
    </row>
    <row r="911" spans="1:32" x14ac:dyDescent="0.25">
      <c r="A911" t="s">
        <v>29</v>
      </c>
      <c r="B911" t="s">
        <v>67</v>
      </c>
      <c r="C911" t="s">
        <v>68</v>
      </c>
      <c r="D911" t="s">
        <v>69</v>
      </c>
      <c r="E911">
        <f>_xlfn.XLOOKUP(Table1[[#This Row],[Location]],'Location analysis'!A:A,'Location analysis'!B:B)</f>
        <v>40.435699999999997</v>
      </c>
      <c r="F911">
        <f>_xlfn.XLOOKUP(Table1[[#This Row],[Location]],'Location analysis'!A:A,'Location analysis'!C:C)</f>
        <v>-74.125200000000007</v>
      </c>
      <c r="G911" t="s">
        <v>74</v>
      </c>
      <c r="H911" t="s">
        <v>49</v>
      </c>
      <c r="I911">
        <v>14744320956</v>
      </c>
      <c r="J911" t="s">
        <v>343</v>
      </c>
      <c r="K911" t="s">
        <v>51</v>
      </c>
      <c r="L911">
        <v>143</v>
      </c>
      <c r="M911">
        <v>2.5</v>
      </c>
      <c r="N911">
        <v>1</v>
      </c>
      <c r="O911">
        <v>143</v>
      </c>
      <c r="P911">
        <v>2.5</v>
      </c>
      <c r="Q911">
        <v>1</v>
      </c>
      <c r="R911">
        <v>2.5</v>
      </c>
      <c r="S911">
        <v>2.5</v>
      </c>
      <c r="T911" s="1">
        <v>44616</v>
      </c>
      <c r="U911" t="str">
        <f t="shared" si="70"/>
        <v>Snapple Diet Tea - Lemon</v>
      </c>
      <c r="V911" t="str">
        <f t="shared" si="71"/>
        <v>Non Carbonated</v>
      </c>
      <c r="W911" t="s">
        <v>49</v>
      </c>
      <c r="X911" t="b">
        <f t="shared" si="73"/>
        <v>1</v>
      </c>
      <c r="Y911">
        <f t="shared" si="72"/>
        <v>2.5</v>
      </c>
      <c r="Z911" s="2">
        <f t="shared" si="74"/>
        <v>1.6666666666666667</v>
      </c>
      <c r="AA911" t="s">
        <v>75</v>
      </c>
      <c r="AB911" t="s">
        <v>76</v>
      </c>
      <c r="AD911" t="s">
        <v>123</v>
      </c>
      <c r="AE911" t="s">
        <v>344</v>
      </c>
      <c r="AF911">
        <v>2022</v>
      </c>
    </row>
    <row r="912" spans="1:32" x14ac:dyDescent="0.25">
      <c r="A912" t="s">
        <v>29</v>
      </c>
      <c r="B912" t="s">
        <v>67</v>
      </c>
      <c r="C912" t="s">
        <v>68</v>
      </c>
      <c r="D912" t="s">
        <v>69</v>
      </c>
      <c r="E912">
        <f>_xlfn.XLOOKUP(Table1[[#This Row],[Location]],'Location analysis'!A:A,'Location analysis'!B:B)</f>
        <v>40.435699999999997</v>
      </c>
      <c r="F912">
        <f>_xlfn.XLOOKUP(Table1[[#This Row],[Location]],'Location analysis'!A:A,'Location analysis'!C:C)</f>
        <v>-74.125200000000007</v>
      </c>
      <c r="G912" t="s">
        <v>56</v>
      </c>
      <c r="H912" t="s">
        <v>43</v>
      </c>
      <c r="I912">
        <v>14744321116</v>
      </c>
      <c r="J912" t="s">
        <v>343</v>
      </c>
      <c r="K912" t="s">
        <v>51</v>
      </c>
      <c r="L912">
        <v>113</v>
      </c>
      <c r="M912">
        <v>1.5</v>
      </c>
      <c r="N912">
        <v>1</v>
      </c>
      <c r="O912">
        <v>113</v>
      </c>
      <c r="P912">
        <v>1.5</v>
      </c>
      <c r="Q912">
        <v>1</v>
      </c>
      <c r="R912">
        <v>1.5</v>
      </c>
      <c r="S912">
        <v>1.5</v>
      </c>
      <c r="T912" s="1">
        <v>44616</v>
      </c>
      <c r="U912" t="str">
        <f t="shared" si="70"/>
        <v>Miss Vickie's Potato Chip - Sea Salt &amp; Vinega</v>
      </c>
      <c r="V912" t="str">
        <f t="shared" si="71"/>
        <v>Food</v>
      </c>
      <c r="W912" t="s">
        <v>43</v>
      </c>
      <c r="X912" t="b">
        <f t="shared" si="73"/>
        <v>1</v>
      </c>
      <c r="Y912">
        <f t="shared" si="72"/>
        <v>1.5</v>
      </c>
      <c r="Z912" s="2">
        <f t="shared" si="74"/>
        <v>1</v>
      </c>
      <c r="AA912" t="s">
        <v>58</v>
      </c>
      <c r="AB912" t="s">
        <v>59</v>
      </c>
      <c r="AD912" t="s">
        <v>123</v>
      </c>
      <c r="AE912" t="s">
        <v>344</v>
      </c>
      <c r="AF912">
        <v>2022</v>
      </c>
    </row>
    <row r="913" spans="1:32" x14ac:dyDescent="0.25">
      <c r="A913" t="s">
        <v>29</v>
      </c>
      <c r="B913" t="s">
        <v>67</v>
      </c>
      <c r="C913" t="s">
        <v>68</v>
      </c>
      <c r="D913" t="s">
        <v>69</v>
      </c>
      <c r="E913">
        <f>_xlfn.XLOOKUP(Table1[[#This Row],[Location]],'Location analysis'!A:A,'Location analysis'!B:B)</f>
        <v>40.435699999999997</v>
      </c>
      <c r="F913">
        <f>_xlfn.XLOOKUP(Table1[[#This Row],[Location]],'Location analysis'!A:A,'Location analysis'!C:C)</f>
        <v>-74.125200000000007</v>
      </c>
      <c r="G913" t="s">
        <v>272</v>
      </c>
      <c r="H913" t="s">
        <v>43</v>
      </c>
      <c r="I913">
        <v>14745052908</v>
      </c>
      <c r="J913" t="s">
        <v>343</v>
      </c>
      <c r="K913" t="s">
        <v>51</v>
      </c>
      <c r="L913">
        <v>138</v>
      </c>
      <c r="M913">
        <v>2</v>
      </c>
      <c r="N913">
        <v>1</v>
      </c>
      <c r="O913">
        <v>138</v>
      </c>
      <c r="P913">
        <v>2</v>
      </c>
      <c r="Q913">
        <v>1</v>
      </c>
      <c r="R913">
        <v>2</v>
      </c>
      <c r="S913">
        <v>2</v>
      </c>
      <c r="T913" s="1">
        <v>44616</v>
      </c>
      <c r="U913" t="str">
        <f t="shared" si="70"/>
        <v>Oreo Single Server 6 ct</v>
      </c>
      <c r="V913" t="str">
        <f t="shared" si="71"/>
        <v>Food</v>
      </c>
      <c r="W913" t="s">
        <v>43</v>
      </c>
      <c r="X913" t="b">
        <f t="shared" si="73"/>
        <v>1</v>
      </c>
      <c r="Y913">
        <f t="shared" si="72"/>
        <v>2</v>
      </c>
      <c r="Z913" s="2">
        <f t="shared" si="74"/>
        <v>1.3333333333333333</v>
      </c>
      <c r="AA913" t="s">
        <v>272</v>
      </c>
      <c r="AD913" t="s">
        <v>123</v>
      </c>
      <c r="AE913" t="s">
        <v>344</v>
      </c>
      <c r="AF913">
        <v>2022</v>
      </c>
    </row>
    <row r="914" spans="1:32" x14ac:dyDescent="0.25">
      <c r="A914" t="s">
        <v>29</v>
      </c>
      <c r="B914" t="s">
        <v>67</v>
      </c>
      <c r="C914" t="s">
        <v>68</v>
      </c>
      <c r="D914" t="s">
        <v>69</v>
      </c>
      <c r="E914">
        <f>_xlfn.XLOOKUP(Table1[[#This Row],[Location]],'Location analysis'!A:A,'Location analysis'!B:B)</f>
        <v>40.435699999999997</v>
      </c>
      <c r="F914">
        <f>_xlfn.XLOOKUP(Table1[[#This Row],[Location]],'Location analysis'!A:A,'Location analysis'!C:C)</f>
        <v>-74.125200000000007</v>
      </c>
      <c r="G914" t="s">
        <v>272</v>
      </c>
      <c r="H914" t="s">
        <v>43</v>
      </c>
      <c r="I914">
        <v>14745129049</v>
      </c>
      <c r="J914" t="s">
        <v>343</v>
      </c>
      <c r="K914" t="s">
        <v>51</v>
      </c>
      <c r="L914">
        <v>138</v>
      </c>
      <c r="M914">
        <v>2</v>
      </c>
      <c r="N914">
        <v>1</v>
      </c>
      <c r="O914">
        <v>138</v>
      </c>
      <c r="P914">
        <v>2</v>
      </c>
      <c r="Q914">
        <v>1</v>
      </c>
      <c r="R914">
        <v>2</v>
      </c>
      <c r="S914">
        <v>2</v>
      </c>
      <c r="T914" s="1">
        <v>44616</v>
      </c>
      <c r="U914" t="str">
        <f t="shared" si="70"/>
        <v>Oreo Single Server 6 ct</v>
      </c>
      <c r="V914" t="str">
        <f t="shared" si="71"/>
        <v>Food</v>
      </c>
      <c r="W914" t="s">
        <v>43</v>
      </c>
      <c r="X914" t="b">
        <f t="shared" si="73"/>
        <v>1</v>
      </c>
      <c r="Y914">
        <f t="shared" si="72"/>
        <v>2</v>
      </c>
      <c r="Z914" s="2">
        <f t="shared" si="74"/>
        <v>1.3333333333333333</v>
      </c>
      <c r="AA914" t="s">
        <v>272</v>
      </c>
      <c r="AD914" t="s">
        <v>123</v>
      </c>
      <c r="AE914" t="s">
        <v>344</v>
      </c>
      <c r="AF914">
        <v>2022</v>
      </c>
    </row>
    <row r="915" spans="1:32" x14ac:dyDescent="0.25">
      <c r="A915" t="s">
        <v>29</v>
      </c>
      <c r="B915" t="s">
        <v>67</v>
      </c>
      <c r="C915" t="s">
        <v>68</v>
      </c>
      <c r="D915" t="s">
        <v>69</v>
      </c>
      <c r="E915">
        <f>_xlfn.XLOOKUP(Table1[[#This Row],[Location]],'Location analysis'!A:A,'Location analysis'!B:B)</f>
        <v>40.435699999999997</v>
      </c>
      <c r="F915">
        <f>_xlfn.XLOOKUP(Table1[[#This Row],[Location]],'Location analysis'!A:A,'Location analysis'!C:C)</f>
        <v>-74.125200000000007</v>
      </c>
      <c r="G915" t="s">
        <v>234</v>
      </c>
      <c r="H915" t="s">
        <v>43</v>
      </c>
      <c r="I915">
        <v>14745129789</v>
      </c>
      <c r="J915" t="s">
        <v>343</v>
      </c>
      <c r="K915" t="s">
        <v>51</v>
      </c>
      <c r="L915">
        <v>139</v>
      </c>
      <c r="M915">
        <v>1</v>
      </c>
      <c r="N915">
        <v>1</v>
      </c>
      <c r="O915">
        <v>139</v>
      </c>
      <c r="P915">
        <v>1</v>
      </c>
      <c r="Q915">
        <v>1</v>
      </c>
      <c r="R915">
        <v>1</v>
      </c>
      <c r="S915">
        <v>1</v>
      </c>
      <c r="T915" s="1">
        <v>44616</v>
      </c>
      <c r="U915" t="str">
        <f t="shared" si="70"/>
        <v>Pure Organic Pineapple Passionfruit</v>
      </c>
      <c r="V915" t="str">
        <f t="shared" si="71"/>
        <v>Food</v>
      </c>
      <c r="W915" t="s">
        <v>43</v>
      </c>
      <c r="X915" t="b">
        <f t="shared" si="73"/>
        <v>1</v>
      </c>
      <c r="Y915">
        <f t="shared" si="72"/>
        <v>1</v>
      </c>
      <c r="Z915" s="2">
        <f t="shared" si="74"/>
        <v>0.66666666666666663</v>
      </c>
      <c r="AA915" t="s">
        <v>234</v>
      </c>
      <c r="AD915" t="s">
        <v>123</v>
      </c>
      <c r="AE915" t="s">
        <v>344</v>
      </c>
      <c r="AF915">
        <v>2022</v>
      </c>
    </row>
    <row r="916" spans="1:32" x14ac:dyDescent="0.25">
      <c r="A916" t="s">
        <v>29</v>
      </c>
      <c r="B916" t="s">
        <v>67</v>
      </c>
      <c r="C916" t="s">
        <v>68</v>
      </c>
      <c r="D916" t="s">
        <v>69</v>
      </c>
      <c r="E916">
        <f>_xlfn.XLOOKUP(Table1[[#This Row],[Location]],'Location analysis'!A:A,'Location analysis'!B:B)</f>
        <v>40.435699999999997</v>
      </c>
      <c r="F916">
        <f>_xlfn.XLOOKUP(Table1[[#This Row],[Location]],'Location analysis'!A:A,'Location analysis'!C:C)</f>
        <v>-74.125200000000007</v>
      </c>
      <c r="G916" t="s">
        <v>107</v>
      </c>
      <c r="H916" t="s">
        <v>43</v>
      </c>
      <c r="I916">
        <v>14745861674</v>
      </c>
      <c r="J916" t="s">
        <v>345</v>
      </c>
      <c r="K916" t="s">
        <v>51</v>
      </c>
      <c r="L916">
        <v>124</v>
      </c>
      <c r="M916">
        <v>1</v>
      </c>
      <c r="N916">
        <v>1</v>
      </c>
      <c r="O916">
        <v>124</v>
      </c>
      <c r="P916">
        <v>1</v>
      </c>
      <c r="Q916">
        <v>1</v>
      </c>
      <c r="R916">
        <v>1</v>
      </c>
      <c r="S916">
        <v>1</v>
      </c>
      <c r="T916" s="1">
        <v>44617</v>
      </c>
      <c r="U916" t="str">
        <f t="shared" si="70"/>
        <v>Nutter Butter Bites</v>
      </c>
      <c r="V916" t="str">
        <f t="shared" si="71"/>
        <v>Food</v>
      </c>
      <c r="W916" t="s">
        <v>43</v>
      </c>
      <c r="X916" t="b">
        <f t="shared" si="73"/>
        <v>1</v>
      </c>
      <c r="Y916">
        <f t="shared" si="72"/>
        <v>1</v>
      </c>
      <c r="Z916" s="2">
        <f t="shared" si="74"/>
        <v>0.66666666666666663</v>
      </c>
      <c r="AA916" t="s">
        <v>107</v>
      </c>
      <c r="AD916" t="s">
        <v>132</v>
      </c>
      <c r="AE916" t="s">
        <v>346</v>
      </c>
      <c r="AF916">
        <v>2022</v>
      </c>
    </row>
    <row r="917" spans="1:32" x14ac:dyDescent="0.25">
      <c r="A917" t="s">
        <v>29</v>
      </c>
      <c r="B917" t="s">
        <v>67</v>
      </c>
      <c r="C917" t="s">
        <v>68</v>
      </c>
      <c r="D917" t="s">
        <v>69</v>
      </c>
      <c r="E917">
        <f>_xlfn.XLOOKUP(Table1[[#This Row],[Location]],'Location analysis'!A:A,'Location analysis'!B:B)</f>
        <v>40.435699999999997</v>
      </c>
      <c r="F917">
        <f>_xlfn.XLOOKUP(Table1[[#This Row],[Location]],'Location analysis'!A:A,'Location analysis'!C:C)</f>
        <v>-74.125200000000007</v>
      </c>
      <c r="G917" t="s">
        <v>192</v>
      </c>
      <c r="H917" t="s">
        <v>43</v>
      </c>
      <c r="I917">
        <v>14745862942</v>
      </c>
      <c r="J917" t="s">
        <v>345</v>
      </c>
      <c r="K917" t="s">
        <v>51</v>
      </c>
      <c r="L917">
        <v>125</v>
      </c>
      <c r="M917">
        <v>1</v>
      </c>
      <c r="N917">
        <v>1</v>
      </c>
      <c r="O917">
        <v>125</v>
      </c>
      <c r="P917">
        <v>1</v>
      </c>
      <c r="Q917">
        <v>1</v>
      </c>
      <c r="R917">
        <v>1</v>
      </c>
      <c r="S917">
        <v>1</v>
      </c>
      <c r="T917" s="1">
        <v>44617</v>
      </c>
      <c r="U917" t="str">
        <f t="shared" si="70"/>
        <v>CheezIt - Original</v>
      </c>
      <c r="V917" t="str">
        <f t="shared" si="71"/>
        <v>Food</v>
      </c>
      <c r="W917" t="s">
        <v>43</v>
      </c>
      <c r="X917" t="b">
        <f t="shared" si="73"/>
        <v>1</v>
      </c>
      <c r="Y917">
        <f t="shared" si="72"/>
        <v>1</v>
      </c>
      <c r="Z917" s="2">
        <f t="shared" si="74"/>
        <v>0.66666666666666663</v>
      </c>
      <c r="AA917" t="s">
        <v>193</v>
      </c>
      <c r="AB917" t="s">
        <v>150</v>
      </c>
      <c r="AD917" t="s">
        <v>132</v>
      </c>
      <c r="AE917" t="s">
        <v>346</v>
      </c>
      <c r="AF917">
        <v>2022</v>
      </c>
    </row>
    <row r="918" spans="1:32" x14ac:dyDescent="0.25">
      <c r="A918" t="s">
        <v>29</v>
      </c>
      <c r="B918" t="s">
        <v>62</v>
      </c>
      <c r="C918" t="s">
        <v>63</v>
      </c>
      <c r="D918" t="s">
        <v>64</v>
      </c>
      <c r="E918">
        <f>_xlfn.XLOOKUP(Table1[[#This Row],[Location]],'Location analysis'!A:A,'Location analysis'!B:B)</f>
        <v>40.091900000000003</v>
      </c>
      <c r="F918">
        <f>_xlfn.XLOOKUP(Table1[[#This Row],[Location]],'Location analysis'!A:A,'Location analysis'!C:C)</f>
        <v>-74.358699999999999</v>
      </c>
      <c r="G918" t="s">
        <v>231</v>
      </c>
      <c r="H918" t="s">
        <v>43</v>
      </c>
      <c r="I918">
        <v>14746439701</v>
      </c>
      <c r="J918" t="s">
        <v>345</v>
      </c>
      <c r="K918" t="s">
        <v>51</v>
      </c>
      <c r="L918">
        <v>120</v>
      </c>
      <c r="M918">
        <v>1.5</v>
      </c>
      <c r="N918">
        <v>1</v>
      </c>
      <c r="O918">
        <v>120</v>
      </c>
      <c r="P918">
        <v>1.5</v>
      </c>
      <c r="Q918">
        <v>1</v>
      </c>
      <c r="R918">
        <v>1.5</v>
      </c>
      <c r="S918">
        <v>1.5</v>
      </c>
      <c r="T918" s="1">
        <v>44617</v>
      </c>
      <c r="U918" t="str">
        <f t="shared" si="70"/>
        <v>Snyder's of Hanover Pretzel - Cheddar Cheese</v>
      </c>
      <c r="V918" t="str">
        <f t="shared" si="71"/>
        <v>Food</v>
      </c>
      <c r="W918" t="s">
        <v>43</v>
      </c>
      <c r="X918" t="b">
        <f t="shared" si="73"/>
        <v>1</v>
      </c>
      <c r="Y918">
        <f t="shared" si="72"/>
        <v>1.5</v>
      </c>
      <c r="Z918" s="2">
        <f t="shared" si="74"/>
        <v>1</v>
      </c>
      <c r="AA918" t="s">
        <v>232</v>
      </c>
      <c r="AB918" t="s">
        <v>233</v>
      </c>
      <c r="AD918" t="s">
        <v>132</v>
      </c>
      <c r="AE918" t="s">
        <v>346</v>
      </c>
      <c r="AF918">
        <v>2022</v>
      </c>
    </row>
    <row r="919" spans="1:32" x14ac:dyDescent="0.25">
      <c r="A919" t="s">
        <v>29</v>
      </c>
      <c r="B919" t="s">
        <v>62</v>
      </c>
      <c r="C919" t="s">
        <v>63</v>
      </c>
      <c r="D919" t="s">
        <v>64</v>
      </c>
      <c r="E919">
        <f>_xlfn.XLOOKUP(Table1[[#This Row],[Location]],'Location analysis'!A:A,'Location analysis'!B:B)</f>
        <v>40.091900000000003</v>
      </c>
      <c r="F919">
        <f>_xlfn.XLOOKUP(Table1[[#This Row],[Location]],'Location analysis'!A:A,'Location analysis'!C:C)</f>
        <v>-74.358699999999999</v>
      </c>
      <c r="G919" t="s">
        <v>192</v>
      </c>
      <c r="H919" t="s">
        <v>43</v>
      </c>
      <c r="I919">
        <v>14746440621</v>
      </c>
      <c r="J919" t="s">
        <v>345</v>
      </c>
      <c r="K919" t="s">
        <v>51</v>
      </c>
      <c r="L919">
        <v>121</v>
      </c>
      <c r="M919">
        <v>1.25</v>
      </c>
      <c r="N919">
        <v>1</v>
      </c>
      <c r="O919">
        <v>121</v>
      </c>
      <c r="P919">
        <v>1.25</v>
      </c>
      <c r="Q919">
        <v>1</v>
      </c>
      <c r="R919">
        <v>1.25</v>
      </c>
      <c r="S919">
        <v>1.25</v>
      </c>
      <c r="T919" s="1">
        <v>44617</v>
      </c>
      <c r="U919" t="str">
        <f t="shared" si="70"/>
        <v>CheezIt - Original</v>
      </c>
      <c r="V919" t="str">
        <f t="shared" si="71"/>
        <v>Food</v>
      </c>
      <c r="W919" t="s">
        <v>43</v>
      </c>
      <c r="X919" t="b">
        <f t="shared" si="73"/>
        <v>1</v>
      </c>
      <c r="Y919">
        <f t="shared" si="72"/>
        <v>1.25</v>
      </c>
      <c r="Z919" s="2">
        <f t="shared" si="74"/>
        <v>0.83333333333333337</v>
      </c>
      <c r="AA919" t="s">
        <v>193</v>
      </c>
      <c r="AB919" t="s">
        <v>150</v>
      </c>
      <c r="AD919" t="s">
        <v>132</v>
      </c>
      <c r="AE919" t="s">
        <v>346</v>
      </c>
      <c r="AF919">
        <v>2022</v>
      </c>
    </row>
    <row r="920" spans="1:32" x14ac:dyDescent="0.25">
      <c r="A920" t="s">
        <v>29</v>
      </c>
      <c r="B920" t="s">
        <v>62</v>
      </c>
      <c r="C920" t="s">
        <v>63</v>
      </c>
      <c r="D920" t="s">
        <v>64</v>
      </c>
      <c r="E920">
        <f>_xlfn.XLOOKUP(Table1[[#This Row],[Location]],'Location analysis'!A:A,'Location analysis'!B:B)</f>
        <v>40.091900000000003</v>
      </c>
      <c r="F920">
        <f>_xlfn.XLOOKUP(Table1[[#This Row],[Location]],'Location analysis'!A:A,'Location analysis'!C:C)</f>
        <v>-74.358699999999999</v>
      </c>
      <c r="G920" t="s">
        <v>307</v>
      </c>
      <c r="H920" t="s">
        <v>43</v>
      </c>
      <c r="I920">
        <v>14746440755</v>
      </c>
      <c r="J920" t="s">
        <v>345</v>
      </c>
      <c r="K920" t="s">
        <v>51</v>
      </c>
      <c r="L920">
        <v>122</v>
      </c>
      <c r="M920">
        <v>1.25</v>
      </c>
      <c r="N920">
        <v>1</v>
      </c>
      <c r="O920">
        <v>122</v>
      </c>
      <c r="P920">
        <v>1.25</v>
      </c>
      <c r="Q920">
        <v>1</v>
      </c>
      <c r="R920">
        <v>1.25</v>
      </c>
      <c r="S920">
        <v>1.25</v>
      </c>
      <c r="T920" s="1">
        <v>44617</v>
      </c>
      <c r="U920" t="str">
        <f t="shared" si="70"/>
        <v>Belvita Snack Packs - Blueberry</v>
      </c>
      <c r="V920" t="str">
        <f t="shared" si="71"/>
        <v>Food</v>
      </c>
      <c r="W920" t="s">
        <v>43</v>
      </c>
      <c r="X920" t="b">
        <f t="shared" si="73"/>
        <v>1</v>
      </c>
      <c r="Y920">
        <f t="shared" si="72"/>
        <v>1.25</v>
      </c>
      <c r="Z920" s="2">
        <f t="shared" si="74"/>
        <v>0.83333333333333337</v>
      </c>
      <c r="AA920" t="s">
        <v>309</v>
      </c>
      <c r="AB920" t="s">
        <v>222</v>
      </c>
      <c r="AD920" t="s">
        <v>132</v>
      </c>
      <c r="AE920" t="s">
        <v>346</v>
      </c>
      <c r="AF920">
        <v>2022</v>
      </c>
    </row>
    <row r="921" spans="1:32" x14ac:dyDescent="0.25">
      <c r="A921" t="s">
        <v>29</v>
      </c>
      <c r="B921" t="s">
        <v>67</v>
      </c>
      <c r="C921" t="s">
        <v>68</v>
      </c>
      <c r="D921" t="s">
        <v>69</v>
      </c>
      <c r="E921">
        <f>_xlfn.XLOOKUP(Table1[[#This Row],[Location]],'Location analysis'!A:A,'Location analysis'!B:B)</f>
        <v>40.435699999999997</v>
      </c>
      <c r="F921">
        <f>_xlfn.XLOOKUP(Table1[[#This Row],[Location]],'Location analysis'!A:A,'Location analysis'!C:C)</f>
        <v>-74.125200000000007</v>
      </c>
      <c r="G921" t="s">
        <v>74</v>
      </c>
      <c r="H921" t="s">
        <v>49</v>
      </c>
      <c r="I921">
        <v>14746847097</v>
      </c>
      <c r="J921" t="s">
        <v>345</v>
      </c>
      <c r="K921" t="s">
        <v>36</v>
      </c>
      <c r="L921">
        <v>143</v>
      </c>
      <c r="M921">
        <v>2.5</v>
      </c>
      <c r="N921">
        <v>1</v>
      </c>
      <c r="O921">
        <v>143</v>
      </c>
      <c r="P921">
        <v>2.5</v>
      </c>
      <c r="Q921">
        <v>1</v>
      </c>
      <c r="R921">
        <v>2.5</v>
      </c>
      <c r="S921">
        <v>2.5</v>
      </c>
      <c r="T921" s="1">
        <v>44617</v>
      </c>
      <c r="U921" t="str">
        <f t="shared" si="70"/>
        <v>Snapple Diet Tea - Lemon</v>
      </c>
      <c r="V921" t="str">
        <f t="shared" si="71"/>
        <v>Non Carbonated</v>
      </c>
      <c r="W921" t="s">
        <v>49</v>
      </c>
      <c r="X921" t="b">
        <f t="shared" si="73"/>
        <v>1</v>
      </c>
      <c r="Y921">
        <f t="shared" si="72"/>
        <v>2.5</v>
      </c>
      <c r="Z921" s="2">
        <f t="shared" si="74"/>
        <v>1.6666666666666667</v>
      </c>
      <c r="AA921" t="s">
        <v>75</v>
      </c>
      <c r="AB921" t="s">
        <v>76</v>
      </c>
      <c r="AD921" t="s">
        <v>132</v>
      </c>
      <c r="AE921" t="s">
        <v>346</v>
      </c>
      <c r="AF921">
        <v>2022</v>
      </c>
    </row>
    <row r="922" spans="1:32" x14ac:dyDescent="0.25">
      <c r="A922" t="s">
        <v>29</v>
      </c>
      <c r="B922" t="s">
        <v>62</v>
      </c>
      <c r="C922" t="s">
        <v>63</v>
      </c>
      <c r="D922" t="s">
        <v>64</v>
      </c>
      <c r="E922">
        <f>_xlfn.XLOOKUP(Table1[[#This Row],[Location]],'Location analysis'!A:A,'Location analysis'!B:B)</f>
        <v>40.091900000000003</v>
      </c>
      <c r="F922">
        <f>_xlfn.XLOOKUP(Table1[[#This Row],[Location]],'Location analysis'!A:A,'Location analysis'!C:C)</f>
        <v>-74.358699999999999</v>
      </c>
      <c r="G922" t="s">
        <v>74</v>
      </c>
      <c r="H922" t="s">
        <v>49</v>
      </c>
      <c r="I922">
        <v>14747023022</v>
      </c>
      <c r="J922" t="s">
        <v>345</v>
      </c>
      <c r="K922" t="s">
        <v>51</v>
      </c>
      <c r="L922">
        <v>145</v>
      </c>
      <c r="M922">
        <v>2.5</v>
      </c>
      <c r="N922">
        <v>1</v>
      </c>
      <c r="O922">
        <v>145</v>
      </c>
      <c r="P922">
        <v>2.5</v>
      </c>
      <c r="Q922">
        <v>1</v>
      </c>
      <c r="R922">
        <v>2.5</v>
      </c>
      <c r="S922">
        <v>2.5</v>
      </c>
      <c r="T922" s="1">
        <v>44617</v>
      </c>
      <c r="U922" t="str">
        <f t="shared" si="70"/>
        <v>Snapple Diet Tea - Lemon</v>
      </c>
      <c r="V922" t="str">
        <f t="shared" si="71"/>
        <v>Non Carbonated</v>
      </c>
      <c r="W922" t="s">
        <v>49</v>
      </c>
      <c r="X922" t="b">
        <f t="shared" si="73"/>
        <v>1</v>
      </c>
      <c r="Y922">
        <f t="shared" si="72"/>
        <v>2.5</v>
      </c>
      <c r="Z922" s="2">
        <f t="shared" si="74"/>
        <v>1.6666666666666667</v>
      </c>
      <c r="AA922" t="s">
        <v>75</v>
      </c>
      <c r="AB922" t="s">
        <v>76</v>
      </c>
      <c r="AD922" t="s">
        <v>132</v>
      </c>
      <c r="AE922" t="s">
        <v>346</v>
      </c>
      <c r="AF922">
        <v>2022</v>
      </c>
    </row>
    <row r="923" spans="1:32" x14ac:dyDescent="0.25">
      <c r="A923" t="s">
        <v>29</v>
      </c>
      <c r="B923" t="s">
        <v>67</v>
      </c>
      <c r="C923" t="s">
        <v>68</v>
      </c>
      <c r="D923" t="s">
        <v>69</v>
      </c>
      <c r="E923">
        <f>_xlfn.XLOOKUP(Table1[[#This Row],[Location]],'Location analysis'!A:A,'Location analysis'!B:B)</f>
        <v>40.435699999999997</v>
      </c>
      <c r="F923">
        <f>_xlfn.XLOOKUP(Table1[[#This Row],[Location]],'Location analysis'!A:A,'Location analysis'!C:C)</f>
        <v>-74.125200000000007</v>
      </c>
      <c r="G923" t="s">
        <v>272</v>
      </c>
      <c r="H923" t="s">
        <v>43</v>
      </c>
      <c r="I923">
        <v>14747169684</v>
      </c>
      <c r="J923" t="s">
        <v>345</v>
      </c>
      <c r="K923" t="s">
        <v>51</v>
      </c>
      <c r="L923">
        <v>138</v>
      </c>
      <c r="M923">
        <v>2</v>
      </c>
      <c r="N923">
        <v>1</v>
      </c>
      <c r="O923">
        <v>138</v>
      </c>
      <c r="P923">
        <v>2</v>
      </c>
      <c r="Q923">
        <v>1</v>
      </c>
      <c r="R923">
        <v>2</v>
      </c>
      <c r="S923">
        <v>2</v>
      </c>
      <c r="T923" s="1">
        <v>44617</v>
      </c>
      <c r="U923" t="str">
        <f t="shared" si="70"/>
        <v>Oreo Single Server 6 ct</v>
      </c>
      <c r="V923" t="str">
        <f t="shared" si="71"/>
        <v>Food</v>
      </c>
      <c r="W923" t="s">
        <v>43</v>
      </c>
      <c r="X923" t="b">
        <f t="shared" si="73"/>
        <v>1</v>
      </c>
      <c r="Y923">
        <f t="shared" si="72"/>
        <v>2</v>
      </c>
      <c r="Z923" s="2">
        <f t="shared" si="74"/>
        <v>1.3333333333333333</v>
      </c>
      <c r="AA923" t="s">
        <v>272</v>
      </c>
      <c r="AD923" t="s">
        <v>132</v>
      </c>
      <c r="AE923" t="s">
        <v>346</v>
      </c>
      <c r="AF923">
        <v>2022</v>
      </c>
    </row>
    <row r="924" spans="1:32" x14ac:dyDescent="0.25">
      <c r="A924" t="s">
        <v>29</v>
      </c>
      <c r="B924" t="s">
        <v>46</v>
      </c>
      <c r="C924" t="s">
        <v>31</v>
      </c>
      <c r="D924" t="s">
        <v>47</v>
      </c>
      <c r="E924">
        <f>_xlfn.XLOOKUP(Table1[[#This Row],[Location]],'Location analysis'!A:A,'Location analysis'!B:B)</f>
        <v>40.423690999999998</v>
      </c>
      <c r="F924">
        <f>_xlfn.XLOOKUP(Table1[[#This Row],[Location]],'Location analysis'!A:A,'Location analysis'!C:C)</f>
        <v>-74.380831999999998</v>
      </c>
      <c r="G924" t="s">
        <v>137</v>
      </c>
      <c r="H924" t="s">
        <v>97</v>
      </c>
      <c r="I924">
        <v>14747300907</v>
      </c>
      <c r="J924" t="s">
        <v>345</v>
      </c>
      <c r="K924" t="s">
        <v>51</v>
      </c>
      <c r="L924">
        <v>144</v>
      </c>
      <c r="M924">
        <v>1.5</v>
      </c>
      <c r="N924">
        <v>1</v>
      </c>
      <c r="O924">
        <v>144</v>
      </c>
      <c r="P924">
        <v>1.5</v>
      </c>
      <c r="Q924">
        <v>1</v>
      </c>
      <c r="R924">
        <v>1.5</v>
      </c>
      <c r="S924">
        <v>1.5</v>
      </c>
      <c r="T924" s="1">
        <v>44617</v>
      </c>
      <c r="U924" t="str">
        <f t="shared" si="70"/>
        <v>Poland Springs Water</v>
      </c>
      <c r="V924" t="str">
        <f t="shared" si="71"/>
        <v>Water</v>
      </c>
      <c r="W924" t="s">
        <v>97</v>
      </c>
      <c r="X924" t="b">
        <f t="shared" si="73"/>
        <v>1</v>
      </c>
      <c r="Y924">
        <f t="shared" si="72"/>
        <v>1.5</v>
      </c>
      <c r="Z924" s="2">
        <f t="shared" si="74"/>
        <v>1</v>
      </c>
      <c r="AA924" t="s">
        <v>137</v>
      </c>
      <c r="AD924" t="s">
        <v>132</v>
      </c>
      <c r="AE924" t="s">
        <v>346</v>
      </c>
      <c r="AF924">
        <v>2022</v>
      </c>
    </row>
    <row r="925" spans="1:32" x14ac:dyDescent="0.25">
      <c r="A925" t="s">
        <v>29</v>
      </c>
      <c r="B925" t="s">
        <v>67</v>
      </c>
      <c r="C925" t="s">
        <v>68</v>
      </c>
      <c r="D925" t="s">
        <v>69</v>
      </c>
      <c r="E925">
        <f>_xlfn.XLOOKUP(Table1[[#This Row],[Location]],'Location analysis'!A:A,'Location analysis'!B:B)</f>
        <v>40.435699999999997</v>
      </c>
      <c r="F925">
        <f>_xlfn.XLOOKUP(Table1[[#This Row],[Location]],'Location analysis'!A:A,'Location analysis'!C:C)</f>
        <v>-74.125200000000007</v>
      </c>
      <c r="G925" t="s">
        <v>74</v>
      </c>
      <c r="H925" t="s">
        <v>49</v>
      </c>
      <c r="I925">
        <v>14747766546</v>
      </c>
      <c r="J925" t="s">
        <v>345</v>
      </c>
      <c r="K925" t="s">
        <v>36</v>
      </c>
      <c r="L925">
        <v>143</v>
      </c>
      <c r="M925">
        <v>2.5</v>
      </c>
      <c r="N925">
        <v>1</v>
      </c>
      <c r="O925">
        <v>143</v>
      </c>
      <c r="P925">
        <v>2.5</v>
      </c>
      <c r="Q925">
        <v>1</v>
      </c>
      <c r="R925">
        <v>2.5</v>
      </c>
      <c r="S925">
        <v>2.5</v>
      </c>
      <c r="T925" s="1">
        <v>44617</v>
      </c>
      <c r="U925" t="str">
        <f t="shared" si="70"/>
        <v>Snapple Diet Tea - Lemon</v>
      </c>
      <c r="V925" t="str">
        <f t="shared" si="71"/>
        <v>Non Carbonated</v>
      </c>
      <c r="W925" t="s">
        <v>49</v>
      </c>
      <c r="X925" t="b">
        <f t="shared" si="73"/>
        <v>1</v>
      </c>
      <c r="Y925">
        <f t="shared" si="72"/>
        <v>2.5</v>
      </c>
      <c r="Z925" s="2">
        <f t="shared" si="74"/>
        <v>1.6666666666666667</v>
      </c>
      <c r="AA925" t="s">
        <v>75</v>
      </c>
      <c r="AB925" t="s">
        <v>76</v>
      </c>
      <c r="AD925" t="s">
        <v>132</v>
      </c>
      <c r="AE925" t="s">
        <v>346</v>
      </c>
      <c r="AF925">
        <v>2022</v>
      </c>
    </row>
    <row r="926" spans="1:32" x14ac:dyDescent="0.25">
      <c r="A926" t="s">
        <v>29</v>
      </c>
      <c r="B926" t="s">
        <v>67</v>
      </c>
      <c r="C926" t="s">
        <v>68</v>
      </c>
      <c r="D926" t="s">
        <v>69</v>
      </c>
      <c r="E926">
        <f>_xlfn.XLOOKUP(Table1[[#This Row],[Location]],'Location analysis'!A:A,'Location analysis'!B:B)</f>
        <v>40.435699999999997</v>
      </c>
      <c r="F926">
        <f>_xlfn.XLOOKUP(Table1[[#This Row],[Location]],'Location analysis'!A:A,'Location analysis'!C:C)</f>
        <v>-74.125200000000007</v>
      </c>
      <c r="G926" t="s">
        <v>77</v>
      </c>
      <c r="H926" t="s">
        <v>43</v>
      </c>
      <c r="I926">
        <v>14748045649</v>
      </c>
      <c r="J926" t="s">
        <v>345</v>
      </c>
      <c r="K926" t="s">
        <v>36</v>
      </c>
      <c r="L926">
        <v>111</v>
      </c>
      <c r="M926">
        <v>1.5</v>
      </c>
      <c r="N926">
        <v>1</v>
      </c>
      <c r="O926">
        <v>111</v>
      </c>
      <c r="P926">
        <v>1.5</v>
      </c>
      <c r="Q926">
        <v>1</v>
      </c>
      <c r="R926">
        <v>1.5</v>
      </c>
      <c r="S926">
        <v>4</v>
      </c>
      <c r="T926" s="1">
        <v>44617</v>
      </c>
      <c r="U926" t="str">
        <f t="shared" si="70"/>
        <v>Skinny Pop Popcorn</v>
      </c>
      <c r="V926" t="str">
        <f t="shared" si="71"/>
        <v>Food</v>
      </c>
      <c r="W926" t="s">
        <v>43</v>
      </c>
      <c r="X926" t="b">
        <f t="shared" si="73"/>
        <v>1</v>
      </c>
      <c r="Y926">
        <f t="shared" si="72"/>
        <v>1.5</v>
      </c>
      <c r="Z926" s="2">
        <f t="shared" si="74"/>
        <v>1</v>
      </c>
      <c r="AA926" t="s">
        <v>77</v>
      </c>
      <c r="AD926" t="s">
        <v>132</v>
      </c>
      <c r="AE926" t="s">
        <v>346</v>
      </c>
      <c r="AF926">
        <v>2022</v>
      </c>
    </row>
    <row r="927" spans="1:32" x14ac:dyDescent="0.25">
      <c r="A927" t="s">
        <v>29</v>
      </c>
      <c r="B927" t="s">
        <v>67</v>
      </c>
      <c r="C927" t="s">
        <v>68</v>
      </c>
      <c r="D927" t="s">
        <v>69</v>
      </c>
      <c r="E927">
        <f>_xlfn.XLOOKUP(Table1[[#This Row],[Location]],'Location analysis'!A:A,'Location analysis'!B:B)</f>
        <v>40.435699999999997</v>
      </c>
      <c r="F927">
        <f>_xlfn.XLOOKUP(Table1[[#This Row],[Location]],'Location analysis'!A:A,'Location analysis'!C:C)</f>
        <v>-74.125200000000007</v>
      </c>
      <c r="G927" t="s">
        <v>74</v>
      </c>
      <c r="H927" t="s">
        <v>49</v>
      </c>
      <c r="I927">
        <v>14748045649</v>
      </c>
      <c r="J927" t="s">
        <v>345</v>
      </c>
      <c r="K927" t="s">
        <v>36</v>
      </c>
      <c r="L927">
        <v>143</v>
      </c>
      <c r="M927">
        <v>2.5</v>
      </c>
      <c r="N927">
        <v>1</v>
      </c>
      <c r="O927">
        <v>143</v>
      </c>
      <c r="P927">
        <v>2.5</v>
      </c>
      <c r="Q927">
        <v>1</v>
      </c>
      <c r="R927">
        <v>2.5</v>
      </c>
      <c r="S927">
        <v>4</v>
      </c>
      <c r="T927" s="1">
        <v>44617</v>
      </c>
      <c r="U927" t="str">
        <f t="shared" si="70"/>
        <v>Snapple Diet Tea - Lemon</v>
      </c>
      <c r="V927" t="str">
        <f t="shared" si="71"/>
        <v>Non Carbonated</v>
      </c>
      <c r="W927" t="s">
        <v>49</v>
      </c>
      <c r="X927" t="b">
        <f t="shared" si="73"/>
        <v>1</v>
      </c>
      <c r="Y927">
        <f t="shared" si="72"/>
        <v>2.5</v>
      </c>
      <c r="Z927" s="2">
        <f t="shared" si="74"/>
        <v>1.6666666666666667</v>
      </c>
      <c r="AA927" t="s">
        <v>75</v>
      </c>
      <c r="AB927" t="s">
        <v>76</v>
      </c>
      <c r="AD927" t="s">
        <v>132</v>
      </c>
      <c r="AE927" t="s">
        <v>346</v>
      </c>
      <c r="AF927">
        <v>2022</v>
      </c>
    </row>
    <row r="928" spans="1:32" x14ac:dyDescent="0.25">
      <c r="A928" t="s">
        <v>29</v>
      </c>
      <c r="B928" t="s">
        <v>62</v>
      </c>
      <c r="C928" t="s">
        <v>63</v>
      </c>
      <c r="D928" t="s">
        <v>64</v>
      </c>
      <c r="E928">
        <f>_xlfn.XLOOKUP(Table1[[#This Row],[Location]],'Location analysis'!A:A,'Location analysis'!B:B)</f>
        <v>40.091900000000003</v>
      </c>
      <c r="F928">
        <f>_xlfn.XLOOKUP(Table1[[#This Row],[Location]],'Location analysis'!A:A,'Location analysis'!C:C)</f>
        <v>-74.358699999999999</v>
      </c>
      <c r="G928" t="s">
        <v>231</v>
      </c>
      <c r="H928" t="s">
        <v>43</v>
      </c>
      <c r="I928">
        <v>14748214788</v>
      </c>
      <c r="J928" t="s">
        <v>345</v>
      </c>
      <c r="K928" t="s">
        <v>51</v>
      </c>
      <c r="L928">
        <v>120</v>
      </c>
      <c r="M928">
        <v>1.5</v>
      </c>
      <c r="N928">
        <v>1</v>
      </c>
      <c r="O928">
        <v>120</v>
      </c>
      <c r="P928">
        <v>1.5</v>
      </c>
      <c r="Q928">
        <v>1</v>
      </c>
      <c r="R928">
        <v>1.5</v>
      </c>
      <c r="S928">
        <v>1.5</v>
      </c>
      <c r="T928" s="1">
        <v>44617</v>
      </c>
      <c r="U928" t="str">
        <f t="shared" si="70"/>
        <v>Snyder's of Hanover Pretzel - Cheddar Cheese</v>
      </c>
      <c r="V928" t="str">
        <f t="shared" si="71"/>
        <v>Food</v>
      </c>
      <c r="W928" t="s">
        <v>43</v>
      </c>
      <c r="X928" t="b">
        <f t="shared" si="73"/>
        <v>1</v>
      </c>
      <c r="Y928">
        <f t="shared" si="72"/>
        <v>1.5</v>
      </c>
      <c r="Z928" s="2">
        <f t="shared" si="74"/>
        <v>1</v>
      </c>
      <c r="AA928" t="s">
        <v>232</v>
      </c>
      <c r="AB928" t="s">
        <v>233</v>
      </c>
      <c r="AD928" t="s">
        <v>132</v>
      </c>
      <c r="AE928" t="s">
        <v>346</v>
      </c>
      <c r="AF928">
        <v>2022</v>
      </c>
    </row>
    <row r="929" spans="1:32" x14ac:dyDescent="0.25">
      <c r="A929" t="s">
        <v>29</v>
      </c>
      <c r="B929" t="s">
        <v>62</v>
      </c>
      <c r="C929" t="s">
        <v>63</v>
      </c>
      <c r="D929" t="s">
        <v>64</v>
      </c>
      <c r="E929">
        <f>_xlfn.XLOOKUP(Table1[[#This Row],[Location]],'Location analysis'!A:A,'Location analysis'!B:B)</f>
        <v>40.091900000000003</v>
      </c>
      <c r="F929">
        <f>_xlfn.XLOOKUP(Table1[[#This Row],[Location]],'Location analysis'!A:A,'Location analysis'!C:C)</f>
        <v>-74.358699999999999</v>
      </c>
      <c r="G929" t="s">
        <v>231</v>
      </c>
      <c r="H929" t="s">
        <v>43</v>
      </c>
      <c r="I929">
        <v>14748247223</v>
      </c>
      <c r="J929" t="s">
        <v>345</v>
      </c>
      <c r="K929" t="s">
        <v>51</v>
      </c>
      <c r="L929">
        <v>120</v>
      </c>
      <c r="M929">
        <v>1.5</v>
      </c>
      <c r="N929">
        <v>1</v>
      </c>
      <c r="O929">
        <v>120</v>
      </c>
      <c r="P929">
        <v>1.5</v>
      </c>
      <c r="Q929">
        <v>1</v>
      </c>
      <c r="R929">
        <v>1.5</v>
      </c>
      <c r="S929">
        <v>1.5</v>
      </c>
      <c r="T929" s="1">
        <v>44617</v>
      </c>
      <c r="U929" t="str">
        <f t="shared" si="70"/>
        <v>Snyder's of Hanover Pretzel - Cheddar Cheese</v>
      </c>
      <c r="V929" t="str">
        <f t="shared" si="71"/>
        <v>Food</v>
      </c>
      <c r="W929" t="s">
        <v>43</v>
      </c>
      <c r="X929" t="b">
        <f t="shared" si="73"/>
        <v>1</v>
      </c>
      <c r="Y929">
        <f t="shared" si="72"/>
        <v>1.5</v>
      </c>
      <c r="Z929" s="2">
        <f t="shared" si="74"/>
        <v>1</v>
      </c>
      <c r="AA929" t="s">
        <v>232</v>
      </c>
      <c r="AB929" t="s">
        <v>233</v>
      </c>
      <c r="AD929" t="s">
        <v>132</v>
      </c>
      <c r="AE929" t="s">
        <v>346</v>
      </c>
      <c r="AF929">
        <v>2022</v>
      </c>
    </row>
    <row r="930" spans="1:32" x14ac:dyDescent="0.25">
      <c r="A930" t="s">
        <v>29</v>
      </c>
      <c r="B930" t="s">
        <v>67</v>
      </c>
      <c r="C930" t="s">
        <v>68</v>
      </c>
      <c r="D930" t="s">
        <v>69</v>
      </c>
      <c r="E930">
        <f>_xlfn.XLOOKUP(Table1[[#This Row],[Location]],'Location analysis'!A:A,'Location analysis'!B:B)</f>
        <v>40.435699999999997</v>
      </c>
      <c r="F930">
        <f>_xlfn.XLOOKUP(Table1[[#This Row],[Location]],'Location analysis'!A:A,'Location analysis'!C:C)</f>
        <v>-74.125200000000007</v>
      </c>
      <c r="G930" t="s">
        <v>70</v>
      </c>
      <c r="H930" t="s">
        <v>34</v>
      </c>
      <c r="I930">
        <v>14749423624</v>
      </c>
      <c r="J930" t="s">
        <v>345</v>
      </c>
      <c r="K930" t="s">
        <v>51</v>
      </c>
      <c r="L930">
        <v>146</v>
      </c>
      <c r="M930">
        <v>3</v>
      </c>
      <c r="N930">
        <v>1</v>
      </c>
      <c r="O930">
        <v>146</v>
      </c>
      <c r="P930">
        <v>3</v>
      </c>
      <c r="Q930">
        <v>1</v>
      </c>
      <c r="R930">
        <v>3</v>
      </c>
      <c r="S930">
        <v>3</v>
      </c>
      <c r="T930" s="1">
        <v>44617</v>
      </c>
      <c r="U930" t="str">
        <f t="shared" si="70"/>
        <v>Monster Energy Original</v>
      </c>
      <c r="V930" t="str">
        <f t="shared" si="71"/>
        <v>Carbonated</v>
      </c>
      <c r="W930" t="s">
        <v>34</v>
      </c>
      <c r="X930" t="b">
        <f t="shared" si="73"/>
        <v>1</v>
      </c>
      <c r="Y930">
        <f t="shared" si="72"/>
        <v>3</v>
      </c>
      <c r="Z930" s="2">
        <f t="shared" si="74"/>
        <v>2</v>
      </c>
      <c r="AA930" t="s">
        <v>70</v>
      </c>
      <c r="AD930" t="s">
        <v>132</v>
      </c>
      <c r="AE930" t="s">
        <v>346</v>
      </c>
      <c r="AF930">
        <v>2022</v>
      </c>
    </row>
    <row r="931" spans="1:32" x14ac:dyDescent="0.25">
      <c r="A931" t="s">
        <v>29</v>
      </c>
      <c r="B931" t="s">
        <v>46</v>
      </c>
      <c r="C931" t="s">
        <v>31</v>
      </c>
      <c r="D931" t="s">
        <v>47</v>
      </c>
      <c r="E931">
        <f>_xlfn.XLOOKUP(Table1[[#This Row],[Location]],'Location analysis'!A:A,'Location analysis'!B:B)</f>
        <v>40.423690999999998</v>
      </c>
      <c r="F931">
        <f>_xlfn.XLOOKUP(Table1[[#This Row],[Location]],'Location analysis'!A:A,'Location analysis'!C:C)</f>
        <v>-74.380831999999998</v>
      </c>
      <c r="G931" t="s">
        <v>347</v>
      </c>
      <c r="H931" t="s">
        <v>43</v>
      </c>
      <c r="I931">
        <v>14749652033</v>
      </c>
      <c r="J931" t="s">
        <v>345</v>
      </c>
      <c r="K931" t="s">
        <v>51</v>
      </c>
      <c r="L931">
        <v>139</v>
      </c>
      <c r="M931">
        <v>1.5</v>
      </c>
      <c r="N931">
        <v>1</v>
      </c>
      <c r="O931">
        <v>139</v>
      </c>
      <c r="P931">
        <v>1.5</v>
      </c>
      <c r="Q931">
        <v>1</v>
      </c>
      <c r="R931">
        <v>1.5</v>
      </c>
      <c r="S931">
        <v>1.5</v>
      </c>
      <c r="T931" s="1">
        <v>44617</v>
      </c>
      <c r="U931" t="str">
        <f t="shared" si="70"/>
        <v>KIND Bar - Dark Choc Almond SeaSalt</v>
      </c>
      <c r="V931" t="str">
        <f t="shared" si="71"/>
        <v>Food</v>
      </c>
      <c r="W931" t="s">
        <v>43</v>
      </c>
      <c r="X931" t="b">
        <f t="shared" si="73"/>
        <v>1</v>
      </c>
      <c r="Y931">
        <f t="shared" si="72"/>
        <v>1.5</v>
      </c>
      <c r="Z931" s="2">
        <f t="shared" si="74"/>
        <v>1</v>
      </c>
      <c r="AA931" t="s">
        <v>348</v>
      </c>
      <c r="AB931" t="s">
        <v>349</v>
      </c>
      <c r="AD931" t="s">
        <v>132</v>
      </c>
      <c r="AE931" t="s">
        <v>346</v>
      </c>
      <c r="AF931">
        <v>2022</v>
      </c>
    </row>
    <row r="932" spans="1:32" x14ac:dyDescent="0.25">
      <c r="A932" t="s">
        <v>29</v>
      </c>
      <c r="B932" t="s">
        <v>30</v>
      </c>
      <c r="C932" t="s">
        <v>31</v>
      </c>
      <c r="D932" t="s">
        <v>32</v>
      </c>
      <c r="E932">
        <f>_xlfn.XLOOKUP(Table1[[#This Row],[Location]],'Location analysis'!A:A,'Location analysis'!B:B)</f>
        <v>40.423690999999998</v>
      </c>
      <c r="F932">
        <f>_xlfn.XLOOKUP(Table1[[#This Row],[Location]],'Location analysis'!A:A,'Location analysis'!C:C)</f>
        <v>-74.380831999999998</v>
      </c>
      <c r="G932" t="s">
        <v>185</v>
      </c>
      <c r="H932" t="s">
        <v>34</v>
      </c>
      <c r="I932">
        <v>14749665086</v>
      </c>
      <c r="J932" t="s">
        <v>345</v>
      </c>
      <c r="K932" t="s">
        <v>36</v>
      </c>
      <c r="L932">
        <v>148</v>
      </c>
      <c r="M932">
        <v>3.5</v>
      </c>
      <c r="N932">
        <v>1</v>
      </c>
      <c r="O932">
        <v>148</v>
      </c>
      <c r="P932">
        <v>3.5</v>
      </c>
      <c r="Q932">
        <v>1</v>
      </c>
      <c r="R932">
        <v>3.5</v>
      </c>
      <c r="S932">
        <v>3.5</v>
      </c>
      <c r="T932" s="1">
        <v>44617</v>
      </c>
      <c r="U932" t="str">
        <f t="shared" si="70"/>
        <v>Red Bull - Original</v>
      </c>
      <c r="V932" t="str">
        <f t="shared" si="71"/>
        <v>Carbonated</v>
      </c>
      <c r="W932" t="s">
        <v>34</v>
      </c>
      <c r="X932" t="b">
        <f t="shared" si="73"/>
        <v>1</v>
      </c>
      <c r="Y932">
        <f t="shared" si="72"/>
        <v>3.5</v>
      </c>
      <c r="Z932" s="2">
        <f t="shared" si="74"/>
        <v>2.3333333333333335</v>
      </c>
      <c r="AA932" t="s">
        <v>37</v>
      </c>
      <c r="AB932" t="s">
        <v>150</v>
      </c>
      <c r="AD932" t="s">
        <v>132</v>
      </c>
      <c r="AE932" t="s">
        <v>346</v>
      </c>
      <c r="AF932">
        <v>2022</v>
      </c>
    </row>
    <row r="933" spans="1:32" x14ac:dyDescent="0.25">
      <c r="A933" t="s">
        <v>29</v>
      </c>
      <c r="B933" t="s">
        <v>67</v>
      </c>
      <c r="C933" t="s">
        <v>68</v>
      </c>
      <c r="D933" t="s">
        <v>69</v>
      </c>
      <c r="E933">
        <f>_xlfn.XLOOKUP(Table1[[#This Row],[Location]],'Location analysis'!A:A,'Location analysis'!B:B)</f>
        <v>40.435699999999997</v>
      </c>
      <c r="F933">
        <f>_xlfn.XLOOKUP(Table1[[#This Row],[Location]],'Location analysis'!A:A,'Location analysis'!C:C)</f>
        <v>-74.125200000000007</v>
      </c>
      <c r="G933" t="s">
        <v>70</v>
      </c>
      <c r="H933" t="s">
        <v>34</v>
      </c>
      <c r="I933">
        <v>14750141864</v>
      </c>
      <c r="J933" t="s">
        <v>345</v>
      </c>
      <c r="K933" t="s">
        <v>51</v>
      </c>
      <c r="L933">
        <v>144</v>
      </c>
      <c r="M933">
        <v>3</v>
      </c>
      <c r="N933">
        <v>1</v>
      </c>
      <c r="O933">
        <v>144</v>
      </c>
      <c r="P933">
        <v>3</v>
      </c>
      <c r="Q933">
        <v>1</v>
      </c>
      <c r="R933">
        <v>3</v>
      </c>
      <c r="S933">
        <v>3</v>
      </c>
      <c r="T933" s="1">
        <v>44617</v>
      </c>
      <c r="U933" t="str">
        <f t="shared" si="70"/>
        <v>Monster Energy Original</v>
      </c>
      <c r="V933" t="str">
        <f t="shared" si="71"/>
        <v>Carbonated</v>
      </c>
      <c r="W933" t="s">
        <v>34</v>
      </c>
      <c r="X933" t="b">
        <f t="shared" si="73"/>
        <v>1</v>
      </c>
      <c r="Y933">
        <f t="shared" si="72"/>
        <v>3</v>
      </c>
      <c r="Z933" s="2">
        <f t="shared" si="74"/>
        <v>2</v>
      </c>
      <c r="AA933" t="s">
        <v>70</v>
      </c>
      <c r="AD933" t="s">
        <v>132</v>
      </c>
      <c r="AE933" t="s">
        <v>346</v>
      </c>
      <c r="AF933">
        <v>2022</v>
      </c>
    </row>
    <row r="934" spans="1:32" x14ac:dyDescent="0.25">
      <c r="A934" t="s">
        <v>29</v>
      </c>
      <c r="B934" t="s">
        <v>67</v>
      </c>
      <c r="C934" t="s">
        <v>68</v>
      </c>
      <c r="D934" t="s">
        <v>69</v>
      </c>
      <c r="E934">
        <f>_xlfn.XLOOKUP(Table1[[#This Row],[Location]],'Location analysis'!A:A,'Location analysis'!B:B)</f>
        <v>40.435699999999997</v>
      </c>
      <c r="F934">
        <f>_xlfn.XLOOKUP(Table1[[#This Row],[Location]],'Location analysis'!A:A,'Location analysis'!C:C)</f>
        <v>-74.125200000000007</v>
      </c>
      <c r="G934" t="s">
        <v>350</v>
      </c>
      <c r="H934" t="s">
        <v>43</v>
      </c>
      <c r="I934">
        <v>14750220453</v>
      </c>
      <c r="J934" t="s">
        <v>345</v>
      </c>
      <c r="K934" t="s">
        <v>51</v>
      </c>
      <c r="L934">
        <v>122</v>
      </c>
      <c r="M934">
        <v>1.5</v>
      </c>
      <c r="N934">
        <v>1</v>
      </c>
      <c r="O934">
        <v>122</v>
      </c>
      <c r="P934">
        <v>1.5</v>
      </c>
      <c r="Q934">
        <v>1</v>
      </c>
      <c r="R934">
        <v>1.5</v>
      </c>
      <c r="S934">
        <v>1.5</v>
      </c>
      <c r="T934" s="1">
        <v>44617</v>
      </c>
      <c r="U934" t="str">
        <f t="shared" si="70"/>
        <v>Fritos - Original</v>
      </c>
      <c r="V934" t="str">
        <f t="shared" si="71"/>
        <v>Food</v>
      </c>
      <c r="W934" t="s">
        <v>43</v>
      </c>
      <c r="X934" t="b">
        <f t="shared" si="73"/>
        <v>1</v>
      </c>
      <c r="Y934">
        <f t="shared" si="72"/>
        <v>1.5</v>
      </c>
      <c r="Z934" s="2">
        <f t="shared" si="74"/>
        <v>1</v>
      </c>
      <c r="AA934" t="s">
        <v>351</v>
      </c>
      <c r="AB934" t="s">
        <v>150</v>
      </c>
      <c r="AD934" t="s">
        <v>132</v>
      </c>
      <c r="AE934" t="s">
        <v>346</v>
      </c>
      <c r="AF934">
        <v>2022</v>
      </c>
    </row>
    <row r="935" spans="1:32" x14ac:dyDescent="0.25">
      <c r="A935" t="s">
        <v>29</v>
      </c>
      <c r="B935" t="s">
        <v>67</v>
      </c>
      <c r="C935" t="s">
        <v>68</v>
      </c>
      <c r="D935" t="s">
        <v>69</v>
      </c>
      <c r="E935">
        <f>_xlfn.XLOOKUP(Table1[[#This Row],[Location]],'Location analysis'!A:A,'Location analysis'!B:B)</f>
        <v>40.435699999999997</v>
      </c>
      <c r="F935">
        <f>_xlfn.XLOOKUP(Table1[[#This Row],[Location]],'Location analysis'!A:A,'Location analysis'!C:C)</f>
        <v>-74.125200000000007</v>
      </c>
      <c r="G935" t="s">
        <v>275</v>
      </c>
      <c r="H935" t="s">
        <v>43</v>
      </c>
      <c r="I935">
        <v>14750222022</v>
      </c>
      <c r="J935" t="s">
        <v>345</v>
      </c>
      <c r="K935" t="s">
        <v>51</v>
      </c>
      <c r="L935">
        <v>120</v>
      </c>
      <c r="M935">
        <v>1.5</v>
      </c>
      <c r="N935">
        <v>1</v>
      </c>
      <c r="O935">
        <v>120</v>
      </c>
      <c r="P935">
        <v>1.5</v>
      </c>
      <c r="Q935">
        <v>1</v>
      </c>
      <c r="R935">
        <v>1.5</v>
      </c>
      <c r="S935">
        <v>1.5</v>
      </c>
      <c r="T935" s="1">
        <v>44617</v>
      </c>
      <c r="U935" t="str">
        <f t="shared" si="70"/>
        <v>Cheetos Flaming Hot Limon Crunchy</v>
      </c>
      <c r="V935" t="str">
        <f t="shared" si="71"/>
        <v>Food</v>
      </c>
      <c r="W935" t="s">
        <v>43</v>
      </c>
      <c r="X935" t="b">
        <f t="shared" si="73"/>
        <v>1</v>
      </c>
      <c r="Y935">
        <f t="shared" si="72"/>
        <v>1.5</v>
      </c>
      <c r="Z935" s="2">
        <f t="shared" si="74"/>
        <v>1</v>
      </c>
      <c r="AA935" t="s">
        <v>275</v>
      </c>
      <c r="AD935" t="s">
        <v>132</v>
      </c>
      <c r="AE935" t="s">
        <v>346</v>
      </c>
      <c r="AF935">
        <v>2022</v>
      </c>
    </row>
    <row r="936" spans="1:32" x14ac:dyDescent="0.25">
      <c r="A936" t="s">
        <v>29</v>
      </c>
      <c r="B936" t="s">
        <v>67</v>
      </c>
      <c r="C936" t="s">
        <v>68</v>
      </c>
      <c r="D936" t="s">
        <v>69</v>
      </c>
      <c r="E936">
        <f>_xlfn.XLOOKUP(Table1[[#This Row],[Location]],'Location analysis'!A:A,'Location analysis'!B:B)</f>
        <v>40.435699999999997</v>
      </c>
      <c r="F936">
        <f>_xlfn.XLOOKUP(Table1[[#This Row],[Location]],'Location analysis'!A:A,'Location analysis'!C:C)</f>
        <v>-74.125200000000007</v>
      </c>
      <c r="G936" t="s">
        <v>264</v>
      </c>
      <c r="H936" t="s">
        <v>43</v>
      </c>
      <c r="I936">
        <v>14750243785</v>
      </c>
      <c r="J936" t="s">
        <v>345</v>
      </c>
      <c r="K936" t="s">
        <v>51</v>
      </c>
      <c r="L936">
        <v>114</v>
      </c>
      <c r="M936">
        <v>1.5</v>
      </c>
      <c r="N936">
        <v>1</v>
      </c>
      <c r="O936">
        <v>114</v>
      </c>
      <c r="P936">
        <v>1.5</v>
      </c>
      <c r="Q936">
        <v>1</v>
      </c>
      <c r="R936">
        <v>1.5</v>
      </c>
      <c r="S936">
        <v>1.5</v>
      </c>
      <c r="T936" s="1">
        <v>44617</v>
      </c>
      <c r="U936" t="str">
        <f t="shared" si="70"/>
        <v>Funyuns - Flaming Hot</v>
      </c>
      <c r="V936" t="str">
        <f t="shared" si="71"/>
        <v>Food</v>
      </c>
      <c r="W936" t="s">
        <v>43</v>
      </c>
      <c r="X936" t="b">
        <f t="shared" si="73"/>
        <v>1</v>
      </c>
      <c r="Y936">
        <f t="shared" si="72"/>
        <v>1.5</v>
      </c>
      <c r="Z936" s="2">
        <f t="shared" si="74"/>
        <v>1</v>
      </c>
      <c r="AA936" t="s">
        <v>265</v>
      </c>
      <c r="AB936" t="s">
        <v>122</v>
      </c>
      <c r="AD936" t="s">
        <v>132</v>
      </c>
      <c r="AE936" t="s">
        <v>346</v>
      </c>
      <c r="AF936">
        <v>2022</v>
      </c>
    </row>
    <row r="937" spans="1:32" x14ac:dyDescent="0.25">
      <c r="A937" t="s">
        <v>29</v>
      </c>
      <c r="B937" t="s">
        <v>67</v>
      </c>
      <c r="C937" t="s">
        <v>68</v>
      </c>
      <c r="D937" t="s">
        <v>69</v>
      </c>
      <c r="E937">
        <f>_xlfn.XLOOKUP(Table1[[#This Row],[Location]],'Location analysis'!A:A,'Location analysis'!B:B)</f>
        <v>40.435699999999997</v>
      </c>
      <c r="F937">
        <f>_xlfn.XLOOKUP(Table1[[#This Row],[Location]],'Location analysis'!A:A,'Location analysis'!C:C)</f>
        <v>-74.125200000000007</v>
      </c>
      <c r="G937" t="s">
        <v>107</v>
      </c>
      <c r="H937" t="s">
        <v>43</v>
      </c>
      <c r="I937">
        <v>14750244554</v>
      </c>
      <c r="J937" t="s">
        <v>345</v>
      </c>
      <c r="K937" t="s">
        <v>51</v>
      </c>
      <c r="L937">
        <v>124</v>
      </c>
      <c r="M937">
        <v>1</v>
      </c>
      <c r="N937">
        <v>1</v>
      </c>
      <c r="O937">
        <v>124</v>
      </c>
      <c r="P937">
        <v>1</v>
      </c>
      <c r="Q937">
        <v>1</v>
      </c>
      <c r="R937">
        <v>1</v>
      </c>
      <c r="S937">
        <v>1</v>
      </c>
      <c r="T937" s="1">
        <v>44617</v>
      </c>
      <c r="U937" t="str">
        <f t="shared" si="70"/>
        <v>Nutter Butter Bites</v>
      </c>
      <c r="V937" t="str">
        <f t="shared" si="71"/>
        <v>Food</v>
      </c>
      <c r="W937" t="s">
        <v>43</v>
      </c>
      <c r="X937" t="b">
        <f t="shared" si="73"/>
        <v>1</v>
      </c>
      <c r="Y937">
        <f t="shared" si="72"/>
        <v>1</v>
      </c>
      <c r="Z937" s="2">
        <f t="shared" si="74"/>
        <v>0.66666666666666663</v>
      </c>
      <c r="AA937" t="s">
        <v>107</v>
      </c>
      <c r="AD937" t="s">
        <v>132</v>
      </c>
      <c r="AE937" t="s">
        <v>346</v>
      </c>
      <c r="AF937">
        <v>2022</v>
      </c>
    </row>
    <row r="938" spans="1:32" x14ac:dyDescent="0.25">
      <c r="A938" t="s">
        <v>29</v>
      </c>
      <c r="B938" t="s">
        <v>67</v>
      </c>
      <c r="C938" t="s">
        <v>68</v>
      </c>
      <c r="D938" t="s">
        <v>69</v>
      </c>
      <c r="E938">
        <f>_xlfn.XLOOKUP(Table1[[#This Row],[Location]],'Location analysis'!A:A,'Location analysis'!B:B)</f>
        <v>40.435699999999997</v>
      </c>
      <c r="F938">
        <f>_xlfn.XLOOKUP(Table1[[#This Row],[Location]],'Location analysis'!A:A,'Location analysis'!C:C)</f>
        <v>-74.125200000000007</v>
      </c>
      <c r="G938" t="s">
        <v>70</v>
      </c>
      <c r="H938" t="s">
        <v>34</v>
      </c>
      <c r="I938">
        <v>14750266705</v>
      </c>
      <c r="J938" t="s">
        <v>345</v>
      </c>
      <c r="K938" t="s">
        <v>51</v>
      </c>
      <c r="L938">
        <v>144</v>
      </c>
      <c r="M938">
        <v>3</v>
      </c>
      <c r="N938">
        <v>1</v>
      </c>
      <c r="O938">
        <v>144</v>
      </c>
      <c r="P938">
        <v>3</v>
      </c>
      <c r="Q938">
        <v>1</v>
      </c>
      <c r="R938">
        <v>3</v>
      </c>
      <c r="S938">
        <v>3</v>
      </c>
      <c r="T938" s="1">
        <v>44617</v>
      </c>
      <c r="U938" t="str">
        <f t="shared" si="70"/>
        <v>Monster Energy Original</v>
      </c>
      <c r="V938" t="str">
        <f t="shared" si="71"/>
        <v>Carbonated</v>
      </c>
      <c r="W938" t="s">
        <v>34</v>
      </c>
      <c r="X938" t="b">
        <f t="shared" si="73"/>
        <v>1</v>
      </c>
      <c r="Y938">
        <f t="shared" si="72"/>
        <v>3</v>
      </c>
      <c r="Z938" s="2">
        <f t="shared" si="74"/>
        <v>2</v>
      </c>
      <c r="AA938" t="s">
        <v>70</v>
      </c>
      <c r="AD938" t="s">
        <v>132</v>
      </c>
      <c r="AE938" t="s">
        <v>346</v>
      </c>
      <c r="AF938">
        <v>2022</v>
      </c>
    </row>
    <row r="939" spans="1:32" x14ac:dyDescent="0.25">
      <c r="A939" t="s">
        <v>29</v>
      </c>
      <c r="B939" t="s">
        <v>67</v>
      </c>
      <c r="C939" t="s">
        <v>68</v>
      </c>
      <c r="D939" t="s">
        <v>69</v>
      </c>
      <c r="E939">
        <f>_xlfn.XLOOKUP(Table1[[#This Row],[Location]],'Location analysis'!A:A,'Location analysis'!B:B)</f>
        <v>40.435699999999997</v>
      </c>
      <c r="F939">
        <f>_xlfn.XLOOKUP(Table1[[#This Row],[Location]],'Location analysis'!A:A,'Location analysis'!C:C)</f>
        <v>-74.125200000000007</v>
      </c>
      <c r="G939" t="s">
        <v>272</v>
      </c>
      <c r="H939" t="s">
        <v>43</v>
      </c>
      <c r="I939">
        <v>14750269584</v>
      </c>
      <c r="J939" t="s">
        <v>345</v>
      </c>
      <c r="K939" t="s">
        <v>51</v>
      </c>
      <c r="L939">
        <v>134</v>
      </c>
      <c r="M939">
        <v>2</v>
      </c>
      <c r="N939">
        <v>1</v>
      </c>
      <c r="O939">
        <v>134</v>
      </c>
      <c r="P939">
        <v>2</v>
      </c>
      <c r="Q939">
        <v>1</v>
      </c>
      <c r="R939">
        <v>2</v>
      </c>
      <c r="S939">
        <v>2</v>
      </c>
      <c r="T939" s="1">
        <v>44617</v>
      </c>
      <c r="U939" t="str">
        <f t="shared" si="70"/>
        <v>Oreo Single Server 6 ct</v>
      </c>
      <c r="V939" t="str">
        <f t="shared" si="71"/>
        <v>Food</v>
      </c>
      <c r="W939" t="s">
        <v>43</v>
      </c>
      <c r="X939" t="b">
        <f t="shared" si="73"/>
        <v>1</v>
      </c>
      <c r="Y939">
        <f t="shared" si="72"/>
        <v>2</v>
      </c>
      <c r="Z939" s="2">
        <f t="shared" si="74"/>
        <v>1.3333333333333333</v>
      </c>
      <c r="AA939" t="s">
        <v>272</v>
      </c>
      <c r="AD939" t="s">
        <v>132</v>
      </c>
      <c r="AE939" t="s">
        <v>346</v>
      </c>
      <c r="AF939">
        <v>2022</v>
      </c>
    </row>
    <row r="940" spans="1:32" x14ac:dyDescent="0.25">
      <c r="A940" t="s">
        <v>29</v>
      </c>
      <c r="B940" t="s">
        <v>67</v>
      </c>
      <c r="C940" t="s">
        <v>68</v>
      </c>
      <c r="D940" t="s">
        <v>69</v>
      </c>
      <c r="E940">
        <f>_xlfn.XLOOKUP(Table1[[#This Row],[Location]],'Location analysis'!A:A,'Location analysis'!B:B)</f>
        <v>40.435699999999997</v>
      </c>
      <c r="F940">
        <f>_xlfn.XLOOKUP(Table1[[#This Row],[Location]],'Location analysis'!A:A,'Location analysis'!C:C)</f>
        <v>-74.125200000000007</v>
      </c>
      <c r="G940" t="s">
        <v>182</v>
      </c>
      <c r="H940" t="s">
        <v>34</v>
      </c>
      <c r="I940">
        <v>14750313511</v>
      </c>
      <c r="J940" t="s">
        <v>345</v>
      </c>
      <c r="K940" t="s">
        <v>51</v>
      </c>
      <c r="L940">
        <v>141</v>
      </c>
      <c r="M940">
        <v>1</v>
      </c>
      <c r="N940">
        <v>1</v>
      </c>
      <c r="O940">
        <v>141</v>
      </c>
      <c r="P940">
        <v>1</v>
      </c>
      <c r="Q940">
        <v>1</v>
      </c>
      <c r="R940">
        <v>1</v>
      </c>
      <c r="S940">
        <v>1</v>
      </c>
      <c r="T940" s="1">
        <v>44617</v>
      </c>
      <c r="U940" t="str">
        <f t="shared" si="70"/>
        <v>Coca Cola - Zero Sugar</v>
      </c>
      <c r="V940" t="str">
        <f t="shared" si="71"/>
        <v>Carbonated</v>
      </c>
      <c r="W940" t="s">
        <v>34</v>
      </c>
      <c r="X940" t="b">
        <f t="shared" si="73"/>
        <v>1</v>
      </c>
      <c r="Y940">
        <f t="shared" si="72"/>
        <v>1</v>
      </c>
      <c r="Z940" s="2">
        <f t="shared" si="74"/>
        <v>0.66666666666666663</v>
      </c>
      <c r="AA940" t="s">
        <v>183</v>
      </c>
      <c r="AB940" t="s">
        <v>184</v>
      </c>
      <c r="AD940" t="s">
        <v>132</v>
      </c>
      <c r="AE940" t="s">
        <v>346</v>
      </c>
      <c r="AF940">
        <v>2022</v>
      </c>
    </row>
    <row r="941" spans="1:32" x14ac:dyDescent="0.25">
      <c r="A941" t="s">
        <v>29</v>
      </c>
      <c r="B941" t="s">
        <v>67</v>
      </c>
      <c r="C941" t="s">
        <v>68</v>
      </c>
      <c r="D941" t="s">
        <v>69</v>
      </c>
      <c r="E941">
        <f>_xlfn.XLOOKUP(Table1[[#This Row],[Location]],'Location analysis'!A:A,'Location analysis'!B:B)</f>
        <v>40.435699999999997</v>
      </c>
      <c r="F941">
        <f>_xlfn.XLOOKUP(Table1[[#This Row],[Location]],'Location analysis'!A:A,'Location analysis'!C:C)</f>
        <v>-74.125200000000007</v>
      </c>
      <c r="G941" t="s">
        <v>272</v>
      </c>
      <c r="H941" t="s">
        <v>43</v>
      </c>
      <c r="I941">
        <v>14750314062</v>
      </c>
      <c r="J941" t="s">
        <v>345</v>
      </c>
      <c r="K941" t="s">
        <v>51</v>
      </c>
      <c r="L941">
        <v>134</v>
      </c>
      <c r="M941">
        <v>2</v>
      </c>
      <c r="N941">
        <v>1</v>
      </c>
      <c r="O941">
        <v>134</v>
      </c>
      <c r="P941">
        <v>2</v>
      </c>
      <c r="Q941">
        <v>1</v>
      </c>
      <c r="R941">
        <v>2</v>
      </c>
      <c r="S941">
        <v>2</v>
      </c>
      <c r="T941" s="1">
        <v>44617</v>
      </c>
      <c r="U941" t="str">
        <f t="shared" si="70"/>
        <v>Oreo Single Server 6 ct</v>
      </c>
      <c r="V941" t="str">
        <f t="shared" si="71"/>
        <v>Food</v>
      </c>
      <c r="W941" t="s">
        <v>43</v>
      </c>
      <c r="X941" t="b">
        <f t="shared" si="73"/>
        <v>1</v>
      </c>
      <c r="Y941">
        <f t="shared" si="72"/>
        <v>2</v>
      </c>
      <c r="Z941" s="2">
        <f t="shared" si="74"/>
        <v>1.3333333333333333</v>
      </c>
      <c r="AA941" t="s">
        <v>272</v>
      </c>
      <c r="AD941" t="s">
        <v>132</v>
      </c>
      <c r="AE941" t="s">
        <v>346</v>
      </c>
      <c r="AF941">
        <v>2022</v>
      </c>
    </row>
    <row r="942" spans="1:32" x14ac:dyDescent="0.25">
      <c r="A942" t="s">
        <v>29</v>
      </c>
      <c r="B942" t="s">
        <v>67</v>
      </c>
      <c r="C942" t="s">
        <v>68</v>
      </c>
      <c r="D942" t="s">
        <v>69</v>
      </c>
      <c r="E942">
        <f>_xlfn.XLOOKUP(Table1[[#This Row],[Location]],'Location analysis'!A:A,'Location analysis'!B:B)</f>
        <v>40.435699999999997</v>
      </c>
      <c r="F942">
        <f>_xlfn.XLOOKUP(Table1[[#This Row],[Location]],'Location analysis'!A:A,'Location analysis'!C:C)</f>
        <v>-74.125200000000007</v>
      </c>
      <c r="G942" t="s">
        <v>264</v>
      </c>
      <c r="H942" t="s">
        <v>43</v>
      </c>
      <c r="I942">
        <v>14750539898</v>
      </c>
      <c r="J942" t="s">
        <v>352</v>
      </c>
      <c r="K942" t="s">
        <v>51</v>
      </c>
      <c r="L942">
        <v>114</v>
      </c>
      <c r="M942">
        <v>1.5</v>
      </c>
      <c r="N942">
        <v>1</v>
      </c>
      <c r="O942">
        <v>114</v>
      </c>
      <c r="P942">
        <v>1.5</v>
      </c>
      <c r="Q942">
        <v>1</v>
      </c>
      <c r="R942">
        <v>1.5</v>
      </c>
      <c r="S942">
        <v>1.5</v>
      </c>
      <c r="T942" s="1">
        <v>44617</v>
      </c>
      <c r="U942" t="str">
        <f t="shared" si="70"/>
        <v>Funyuns - Flaming Hot</v>
      </c>
      <c r="V942" t="str">
        <f t="shared" si="71"/>
        <v>Food</v>
      </c>
      <c r="W942" t="s">
        <v>43</v>
      </c>
      <c r="X942" t="b">
        <f t="shared" si="73"/>
        <v>1</v>
      </c>
      <c r="Y942">
        <f t="shared" si="72"/>
        <v>1.5</v>
      </c>
      <c r="Z942" s="2">
        <f t="shared" si="74"/>
        <v>1</v>
      </c>
      <c r="AA942" t="s">
        <v>265</v>
      </c>
      <c r="AB942" t="s">
        <v>122</v>
      </c>
      <c r="AD942" t="s">
        <v>40</v>
      </c>
      <c r="AE942" t="s">
        <v>353</v>
      </c>
      <c r="AF942">
        <v>2022</v>
      </c>
    </row>
    <row r="943" spans="1:32" x14ac:dyDescent="0.25">
      <c r="A943" t="s">
        <v>29</v>
      </c>
      <c r="B943" t="s">
        <v>67</v>
      </c>
      <c r="C943" t="s">
        <v>68</v>
      </c>
      <c r="D943" t="s">
        <v>69</v>
      </c>
      <c r="E943">
        <f>_xlfn.XLOOKUP(Table1[[#This Row],[Location]],'Location analysis'!A:A,'Location analysis'!B:B)</f>
        <v>40.435699999999997</v>
      </c>
      <c r="F943">
        <f>_xlfn.XLOOKUP(Table1[[#This Row],[Location]],'Location analysis'!A:A,'Location analysis'!C:C)</f>
        <v>-74.125200000000007</v>
      </c>
      <c r="G943" t="s">
        <v>264</v>
      </c>
      <c r="H943" t="s">
        <v>43</v>
      </c>
      <c r="I943">
        <v>14750540513</v>
      </c>
      <c r="J943" t="s">
        <v>352</v>
      </c>
      <c r="K943" t="s">
        <v>51</v>
      </c>
      <c r="L943">
        <v>114</v>
      </c>
      <c r="M943">
        <v>1.5</v>
      </c>
      <c r="N943">
        <v>1</v>
      </c>
      <c r="O943">
        <v>114</v>
      </c>
      <c r="P943">
        <v>1.5</v>
      </c>
      <c r="Q943">
        <v>1</v>
      </c>
      <c r="R943">
        <v>1.5</v>
      </c>
      <c r="S943">
        <v>1.5</v>
      </c>
      <c r="T943" s="1">
        <v>44617</v>
      </c>
      <c r="U943" t="str">
        <f t="shared" si="70"/>
        <v>Funyuns - Flaming Hot</v>
      </c>
      <c r="V943" t="str">
        <f t="shared" si="71"/>
        <v>Food</v>
      </c>
      <c r="W943" t="s">
        <v>43</v>
      </c>
      <c r="X943" t="b">
        <f t="shared" si="73"/>
        <v>1</v>
      </c>
      <c r="Y943">
        <f t="shared" si="72"/>
        <v>1.5</v>
      </c>
      <c r="Z943" s="2">
        <f t="shared" si="74"/>
        <v>1</v>
      </c>
      <c r="AA943" t="s">
        <v>265</v>
      </c>
      <c r="AB943" t="s">
        <v>122</v>
      </c>
      <c r="AD943" t="s">
        <v>40</v>
      </c>
      <c r="AE943" t="s">
        <v>353</v>
      </c>
      <c r="AF943">
        <v>2022</v>
      </c>
    </row>
    <row r="944" spans="1:32" x14ac:dyDescent="0.25">
      <c r="A944" t="s">
        <v>29</v>
      </c>
      <c r="B944" t="s">
        <v>67</v>
      </c>
      <c r="C944" t="s">
        <v>68</v>
      </c>
      <c r="D944" t="s">
        <v>69</v>
      </c>
      <c r="E944">
        <f>_xlfn.XLOOKUP(Table1[[#This Row],[Location]],'Location analysis'!A:A,'Location analysis'!B:B)</f>
        <v>40.435699999999997</v>
      </c>
      <c r="F944">
        <f>_xlfn.XLOOKUP(Table1[[#This Row],[Location]],'Location analysis'!A:A,'Location analysis'!C:C)</f>
        <v>-74.125200000000007</v>
      </c>
      <c r="G944" t="s">
        <v>77</v>
      </c>
      <c r="H944" t="s">
        <v>43</v>
      </c>
      <c r="I944">
        <v>14750560681</v>
      </c>
      <c r="J944" t="s">
        <v>352</v>
      </c>
      <c r="K944" t="s">
        <v>51</v>
      </c>
      <c r="L944">
        <v>111</v>
      </c>
      <c r="M944">
        <v>1.5</v>
      </c>
      <c r="N944">
        <v>1</v>
      </c>
      <c r="O944">
        <v>111</v>
      </c>
      <c r="P944">
        <v>1.5</v>
      </c>
      <c r="Q944">
        <v>1</v>
      </c>
      <c r="R944">
        <v>1.5</v>
      </c>
      <c r="S944">
        <v>1.5</v>
      </c>
      <c r="T944" s="1">
        <v>44617</v>
      </c>
      <c r="U944" t="str">
        <f t="shared" si="70"/>
        <v>Skinny Pop Popcorn</v>
      </c>
      <c r="V944" t="str">
        <f t="shared" si="71"/>
        <v>Food</v>
      </c>
      <c r="W944" t="s">
        <v>43</v>
      </c>
      <c r="X944" t="b">
        <f t="shared" si="73"/>
        <v>1</v>
      </c>
      <c r="Y944">
        <f t="shared" si="72"/>
        <v>1.5</v>
      </c>
      <c r="Z944" s="2">
        <f t="shared" si="74"/>
        <v>1</v>
      </c>
      <c r="AA944" t="s">
        <v>77</v>
      </c>
      <c r="AD944" t="s">
        <v>40</v>
      </c>
      <c r="AE944" t="s">
        <v>353</v>
      </c>
      <c r="AF944">
        <v>2022</v>
      </c>
    </row>
    <row r="945" spans="1:32" x14ac:dyDescent="0.25">
      <c r="A945" t="s">
        <v>29</v>
      </c>
      <c r="B945" t="s">
        <v>67</v>
      </c>
      <c r="C945" t="s">
        <v>68</v>
      </c>
      <c r="D945" t="s">
        <v>69</v>
      </c>
      <c r="E945">
        <f>_xlfn.XLOOKUP(Table1[[#This Row],[Location]],'Location analysis'!A:A,'Location analysis'!B:B)</f>
        <v>40.435699999999997</v>
      </c>
      <c r="F945">
        <f>_xlfn.XLOOKUP(Table1[[#This Row],[Location]],'Location analysis'!A:A,'Location analysis'!C:C)</f>
        <v>-74.125200000000007</v>
      </c>
      <c r="G945" t="s">
        <v>259</v>
      </c>
      <c r="H945" t="s">
        <v>34</v>
      </c>
      <c r="I945">
        <v>14750697118</v>
      </c>
      <c r="J945" t="s">
        <v>352</v>
      </c>
      <c r="K945" t="s">
        <v>51</v>
      </c>
      <c r="L945">
        <v>140</v>
      </c>
      <c r="M945">
        <v>1</v>
      </c>
      <c r="N945">
        <v>1</v>
      </c>
      <c r="O945">
        <v>140</v>
      </c>
      <c r="P945">
        <v>1</v>
      </c>
      <c r="Q945">
        <v>1</v>
      </c>
      <c r="R945">
        <v>1</v>
      </c>
      <c r="S945">
        <v>1</v>
      </c>
      <c r="T945" s="1">
        <v>44618</v>
      </c>
      <c r="U945" t="str">
        <f t="shared" si="70"/>
        <v>Sunkist Soda - Orange</v>
      </c>
      <c r="V945" t="str">
        <f t="shared" si="71"/>
        <v>Carbonated</v>
      </c>
      <c r="W945" t="s">
        <v>34</v>
      </c>
      <c r="X945" t="b">
        <f t="shared" si="73"/>
        <v>1</v>
      </c>
      <c r="Y945">
        <f t="shared" si="72"/>
        <v>1</v>
      </c>
      <c r="Z945" s="2">
        <f t="shared" si="74"/>
        <v>0.66666666666666663</v>
      </c>
      <c r="AA945" t="s">
        <v>260</v>
      </c>
      <c r="AB945" t="s">
        <v>261</v>
      </c>
      <c r="AD945" t="s">
        <v>40</v>
      </c>
      <c r="AE945" t="s">
        <v>353</v>
      </c>
      <c r="AF945">
        <v>2022</v>
      </c>
    </row>
    <row r="946" spans="1:32" x14ac:dyDescent="0.25">
      <c r="A946" t="s">
        <v>29</v>
      </c>
      <c r="B946" t="s">
        <v>67</v>
      </c>
      <c r="C946" t="s">
        <v>68</v>
      </c>
      <c r="D946" t="s">
        <v>69</v>
      </c>
      <c r="E946">
        <f>_xlfn.XLOOKUP(Table1[[#This Row],[Location]],'Location analysis'!A:A,'Location analysis'!B:B)</f>
        <v>40.435699999999997</v>
      </c>
      <c r="F946">
        <f>_xlfn.XLOOKUP(Table1[[#This Row],[Location]],'Location analysis'!A:A,'Location analysis'!C:C)</f>
        <v>-74.125200000000007</v>
      </c>
      <c r="G946" t="s">
        <v>182</v>
      </c>
      <c r="H946" t="s">
        <v>34</v>
      </c>
      <c r="I946">
        <v>14750703085</v>
      </c>
      <c r="J946" t="s">
        <v>352</v>
      </c>
      <c r="K946" t="s">
        <v>51</v>
      </c>
      <c r="L946">
        <v>141</v>
      </c>
      <c r="M946">
        <v>1</v>
      </c>
      <c r="N946">
        <v>1</v>
      </c>
      <c r="O946">
        <v>141</v>
      </c>
      <c r="P946">
        <v>1</v>
      </c>
      <c r="Q946">
        <v>1</v>
      </c>
      <c r="R946">
        <v>1</v>
      </c>
      <c r="S946">
        <v>1</v>
      </c>
      <c r="T946" s="1">
        <v>44618</v>
      </c>
      <c r="U946" t="str">
        <f t="shared" si="70"/>
        <v>Coca Cola - Zero Sugar</v>
      </c>
      <c r="V946" t="str">
        <f t="shared" si="71"/>
        <v>Carbonated</v>
      </c>
      <c r="W946" t="s">
        <v>34</v>
      </c>
      <c r="X946" t="b">
        <f t="shared" si="73"/>
        <v>1</v>
      </c>
      <c r="Y946">
        <f t="shared" si="72"/>
        <v>1</v>
      </c>
      <c r="Z946" s="2">
        <f t="shared" si="74"/>
        <v>0.66666666666666663</v>
      </c>
      <c r="AA946" t="s">
        <v>183</v>
      </c>
      <c r="AB946" t="s">
        <v>184</v>
      </c>
      <c r="AD946" t="s">
        <v>40</v>
      </c>
      <c r="AE946" t="s">
        <v>353</v>
      </c>
      <c r="AF946">
        <v>2022</v>
      </c>
    </row>
    <row r="947" spans="1:32" x14ac:dyDescent="0.25">
      <c r="A947" t="s">
        <v>29</v>
      </c>
      <c r="B947" t="s">
        <v>67</v>
      </c>
      <c r="C947" t="s">
        <v>68</v>
      </c>
      <c r="D947" t="s">
        <v>69</v>
      </c>
      <c r="E947">
        <f>_xlfn.XLOOKUP(Table1[[#This Row],[Location]],'Location analysis'!A:A,'Location analysis'!B:B)</f>
        <v>40.435699999999997</v>
      </c>
      <c r="F947">
        <f>_xlfn.XLOOKUP(Table1[[#This Row],[Location]],'Location analysis'!A:A,'Location analysis'!C:C)</f>
        <v>-74.125200000000007</v>
      </c>
      <c r="G947" t="s">
        <v>74</v>
      </c>
      <c r="H947" t="s">
        <v>49</v>
      </c>
      <c r="I947">
        <v>14751010692</v>
      </c>
      <c r="J947" t="s">
        <v>352</v>
      </c>
      <c r="K947" t="s">
        <v>36</v>
      </c>
      <c r="L947">
        <v>143</v>
      </c>
      <c r="M947">
        <v>2.5</v>
      </c>
      <c r="N947">
        <v>1</v>
      </c>
      <c r="O947">
        <v>143</v>
      </c>
      <c r="P947">
        <v>2.5</v>
      </c>
      <c r="Q947">
        <v>1</v>
      </c>
      <c r="R947">
        <v>2.5</v>
      </c>
      <c r="S947">
        <v>2.5</v>
      </c>
      <c r="T947" s="1">
        <v>44618</v>
      </c>
      <c r="U947" t="str">
        <f t="shared" si="70"/>
        <v>Snapple Diet Tea - Lemon</v>
      </c>
      <c r="V947" t="str">
        <f t="shared" si="71"/>
        <v>Non Carbonated</v>
      </c>
      <c r="W947" t="s">
        <v>49</v>
      </c>
      <c r="X947" t="b">
        <f t="shared" si="73"/>
        <v>1</v>
      </c>
      <c r="Y947">
        <f t="shared" si="72"/>
        <v>2.5</v>
      </c>
      <c r="Z947" s="2">
        <f t="shared" si="74"/>
        <v>1.6666666666666667</v>
      </c>
      <c r="AA947" t="s">
        <v>75</v>
      </c>
      <c r="AB947" t="s">
        <v>76</v>
      </c>
      <c r="AD947" t="s">
        <v>40</v>
      </c>
      <c r="AE947" t="s">
        <v>353</v>
      </c>
      <c r="AF947">
        <v>2022</v>
      </c>
    </row>
    <row r="948" spans="1:32" x14ac:dyDescent="0.25">
      <c r="A948" t="s">
        <v>29</v>
      </c>
      <c r="B948" t="s">
        <v>30</v>
      </c>
      <c r="C948" t="s">
        <v>31</v>
      </c>
      <c r="D948" t="s">
        <v>32</v>
      </c>
      <c r="E948">
        <f>_xlfn.XLOOKUP(Table1[[#This Row],[Location]],'Location analysis'!A:A,'Location analysis'!B:B)</f>
        <v>40.423690999999998</v>
      </c>
      <c r="F948">
        <f>_xlfn.XLOOKUP(Table1[[#This Row],[Location]],'Location analysis'!A:A,'Location analysis'!C:C)</f>
        <v>-74.380831999999998</v>
      </c>
      <c r="G948" t="s">
        <v>185</v>
      </c>
      <c r="H948" t="s">
        <v>34</v>
      </c>
      <c r="I948">
        <v>14751229091</v>
      </c>
      <c r="J948" t="s">
        <v>352</v>
      </c>
      <c r="K948" t="s">
        <v>36</v>
      </c>
      <c r="L948">
        <v>148</v>
      </c>
      <c r="M948">
        <v>3.5</v>
      </c>
      <c r="N948">
        <v>1</v>
      </c>
      <c r="O948">
        <v>148</v>
      </c>
      <c r="P948">
        <v>3.5</v>
      </c>
      <c r="Q948">
        <v>1</v>
      </c>
      <c r="R948">
        <v>3.5</v>
      </c>
      <c r="S948">
        <v>3.5</v>
      </c>
      <c r="T948" s="1">
        <v>44618</v>
      </c>
      <c r="U948" t="str">
        <f t="shared" si="70"/>
        <v>Red Bull - Original</v>
      </c>
      <c r="V948" t="str">
        <f t="shared" si="71"/>
        <v>Carbonated</v>
      </c>
      <c r="W948" t="s">
        <v>34</v>
      </c>
      <c r="X948" t="b">
        <f t="shared" si="73"/>
        <v>1</v>
      </c>
      <c r="Y948">
        <f t="shared" si="72"/>
        <v>3.5</v>
      </c>
      <c r="Z948" s="2">
        <f t="shared" si="74"/>
        <v>2.3333333333333335</v>
      </c>
      <c r="AA948" t="s">
        <v>37</v>
      </c>
      <c r="AB948" t="s">
        <v>150</v>
      </c>
      <c r="AD948" t="s">
        <v>40</v>
      </c>
      <c r="AE948" t="s">
        <v>353</v>
      </c>
      <c r="AF948">
        <v>2022</v>
      </c>
    </row>
    <row r="949" spans="1:32" x14ac:dyDescent="0.25">
      <c r="A949" t="s">
        <v>29</v>
      </c>
      <c r="B949" t="s">
        <v>30</v>
      </c>
      <c r="C949" t="s">
        <v>31</v>
      </c>
      <c r="D949" t="s">
        <v>32</v>
      </c>
      <c r="E949">
        <f>_xlfn.XLOOKUP(Table1[[#This Row],[Location]],'Location analysis'!A:A,'Location analysis'!B:B)</f>
        <v>40.423690999999998</v>
      </c>
      <c r="F949">
        <f>_xlfn.XLOOKUP(Table1[[#This Row],[Location]],'Location analysis'!A:A,'Location analysis'!C:C)</f>
        <v>-74.380831999999998</v>
      </c>
      <c r="G949" t="s">
        <v>242</v>
      </c>
      <c r="H949" t="s">
        <v>97</v>
      </c>
      <c r="I949">
        <v>14751380923</v>
      </c>
      <c r="J949" t="s">
        <v>352</v>
      </c>
      <c r="K949" t="s">
        <v>36</v>
      </c>
      <c r="L949">
        <v>147</v>
      </c>
      <c r="M949">
        <v>2.75</v>
      </c>
      <c r="N949">
        <v>1</v>
      </c>
      <c r="O949">
        <v>147</v>
      </c>
      <c r="P949">
        <v>2.75</v>
      </c>
      <c r="Q949">
        <v>1</v>
      </c>
      <c r="R949">
        <v>2.75</v>
      </c>
      <c r="S949">
        <v>2.75</v>
      </c>
      <c r="T949" s="1">
        <v>44618</v>
      </c>
      <c r="U949" t="str">
        <f t="shared" si="70"/>
        <v>Vitamin Water - Squeezed Lemonade</v>
      </c>
      <c r="V949" t="str">
        <f t="shared" si="71"/>
        <v>Water</v>
      </c>
      <c r="W949" t="s">
        <v>97</v>
      </c>
      <c r="X949" t="b">
        <f t="shared" si="73"/>
        <v>1</v>
      </c>
      <c r="Y949">
        <f t="shared" si="72"/>
        <v>2.75</v>
      </c>
      <c r="Z949" s="2">
        <f t="shared" si="74"/>
        <v>1.8333333333333333</v>
      </c>
      <c r="AA949" t="s">
        <v>98</v>
      </c>
      <c r="AB949" t="s">
        <v>243</v>
      </c>
      <c r="AD949" t="s">
        <v>40</v>
      </c>
      <c r="AE949" t="s">
        <v>353</v>
      </c>
      <c r="AF949">
        <v>2022</v>
      </c>
    </row>
    <row r="950" spans="1:32" x14ac:dyDescent="0.25">
      <c r="A950" t="s">
        <v>29</v>
      </c>
      <c r="B950" t="s">
        <v>67</v>
      </c>
      <c r="C950" t="s">
        <v>68</v>
      </c>
      <c r="D950" t="s">
        <v>69</v>
      </c>
      <c r="E950">
        <f>_xlfn.XLOOKUP(Table1[[#This Row],[Location]],'Location analysis'!A:A,'Location analysis'!B:B)</f>
        <v>40.435699999999997</v>
      </c>
      <c r="F950">
        <f>_xlfn.XLOOKUP(Table1[[#This Row],[Location]],'Location analysis'!A:A,'Location analysis'!C:C)</f>
        <v>-74.125200000000007</v>
      </c>
      <c r="G950" t="s">
        <v>182</v>
      </c>
      <c r="H950" t="s">
        <v>34</v>
      </c>
      <c r="I950">
        <v>14751982569</v>
      </c>
      <c r="J950" t="s">
        <v>352</v>
      </c>
      <c r="K950" t="s">
        <v>51</v>
      </c>
      <c r="L950">
        <v>142</v>
      </c>
      <c r="M950">
        <v>1</v>
      </c>
      <c r="N950">
        <v>1</v>
      </c>
      <c r="O950">
        <v>142</v>
      </c>
      <c r="P950">
        <v>1</v>
      </c>
      <c r="Q950">
        <v>1</v>
      </c>
      <c r="R950">
        <v>1</v>
      </c>
      <c r="S950">
        <v>1</v>
      </c>
      <c r="T950" s="1">
        <v>44618</v>
      </c>
      <c r="U950" t="str">
        <f t="shared" si="70"/>
        <v>Coca Cola - Zero Sugar</v>
      </c>
      <c r="V950" t="str">
        <f t="shared" si="71"/>
        <v>Carbonated</v>
      </c>
      <c r="W950" t="s">
        <v>34</v>
      </c>
      <c r="X950" t="b">
        <f t="shared" si="73"/>
        <v>1</v>
      </c>
      <c r="Y950">
        <f t="shared" si="72"/>
        <v>1</v>
      </c>
      <c r="Z950" s="2">
        <f t="shared" si="74"/>
        <v>0.66666666666666663</v>
      </c>
      <c r="AA950" t="s">
        <v>183</v>
      </c>
      <c r="AB950" t="s">
        <v>184</v>
      </c>
      <c r="AD950" t="s">
        <v>40</v>
      </c>
      <c r="AE950" t="s">
        <v>353</v>
      </c>
      <c r="AF950">
        <v>2022</v>
      </c>
    </row>
    <row r="951" spans="1:32" x14ac:dyDescent="0.25">
      <c r="A951" t="s">
        <v>29</v>
      </c>
      <c r="B951" t="s">
        <v>46</v>
      </c>
      <c r="C951" t="s">
        <v>31</v>
      </c>
      <c r="D951" t="s">
        <v>47</v>
      </c>
      <c r="E951">
        <f>_xlfn.XLOOKUP(Table1[[#This Row],[Location]],'Location analysis'!A:A,'Location analysis'!B:B)</f>
        <v>40.423690999999998</v>
      </c>
      <c r="F951">
        <f>_xlfn.XLOOKUP(Table1[[#This Row],[Location]],'Location analysis'!A:A,'Location analysis'!C:C)</f>
        <v>-74.380831999999998</v>
      </c>
      <c r="G951" t="s">
        <v>137</v>
      </c>
      <c r="H951" t="s">
        <v>97</v>
      </c>
      <c r="I951">
        <v>14752398216</v>
      </c>
      <c r="J951" t="s">
        <v>352</v>
      </c>
      <c r="K951" t="s">
        <v>36</v>
      </c>
      <c r="L951">
        <v>144</v>
      </c>
      <c r="M951">
        <v>1.5</v>
      </c>
      <c r="N951">
        <v>1</v>
      </c>
      <c r="O951">
        <v>144</v>
      </c>
      <c r="P951">
        <v>1.5</v>
      </c>
      <c r="Q951">
        <v>1</v>
      </c>
      <c r="R951">
        <v>1.5</v>
      </c>
      <c r="S951">
        <v>1.5</v>
      </c>
      <c r="T951" s="1">
        <v>44618</v>
      </c>
      <c r="U951" t="str">
        <f t="shared" si="70"/>
        <v>Poland Springs Water</v>
      </c>
      <c r="V951" t="str">
        <f t="shared" si="71"/>
        <v>Water</v>
      </c>
      <c r="W951" t="s">
        <v>97</v>
      </c>
      <c r="X951" t="b">
        <f t="shared" si="73"/>
        <v>1</v>
      </c>
      <c r="Y951">
        <f t="shared" si="72"/>
        <v>1.5</v>
      </c>
      <c r="Z951" s="2">
        <f t="shared" si="74"/>
        <v>1</v>
      </c>
      <c r="AA951" t="s">
        <v>137</v>
      </c>
      <c r="AD951" t="s">
        <v>40</v>
      </c>
      <c r="AE951" t="s">
        <v>353</v>
      </c>
      <c r="AF951">
        <v>2022</v>
      </c>
    </row>
    <row r="952" spans="1:32" x14ac:dyDescent="0.25">
      <c r="A952" t="s">
        <v>29</v>
      </c>
      <c r="B952" t="s">
        <v>46</v>
      </c>
      <c r="C952" t="s">
        <v>31</v>
      </c>
      <c r="D952" t="s">
        <v>47</v>
      </c>
      <c r="E952">
        <f>_xlfn.XLOOKUP(Table1[[#This Row],[Location]],'Location analysis'!A:A,'Location analysis'!B:B)</f>
        <v>40.423690999999998</v>
      </c>
      <c r="F952">
        <f>_xlfn.XLOOKUP(Table1[[#This Row],[Location]],'Location analysis'!A:A,'Location analysis'!C:C)</f>
        <v>-74.380831999999998</v>
      </c>
      <c r="G952" t="s">
        <v>354</v>
      </c>
      <c r="H952" t="s">
        <v>43</v>
      </c>
      <c r="I952">
        <v>14752404757</v>
      </c>
      <c r="J952" t="s">
        <v>352</v>
      </c>
      <c r="K952" t="s">
        <v>36</v>
      </c>
      <c r="L952">
        <v>138</v>
      </c>
      <c r="M952">
        <v>2</v>
      </c>
      <c r="N952">
        <v>2</v>
      </c>
      <c r="O952">
        <v>138</v>
      </c>
      <c r="P952">
        <v>2</v>
      </c>
      <c r="Q952">
        <v>2</v>
      </c>
      <c r="R952">
        <v>4</v>
      </c>
      <c r="S952">
        <v>4</v>
      </c>
      <c r="T952" s="1">
        <v>44618</v>
      </c>
      <c r="U952" t="str">
        <f t="shared" si="70"/>
        <v>NuGo Dark Chocolate - Pretzel Sea Salt</v>
      </c>
      <c r="V952" t="str">
        <f t="shared" si="71"/>
        <v>Food</v>
      </c>
      <c r="W952" t="s">
        <v>43</v>
      </c>
      <c r="X952" t="b">
        <f t="shared" si="73"/>
        <v>1</v>
      </c>
      <c r="Y952">
        <f t="shared" si="72"/>
        <v>2</v>
      </c>
      <c r="Z952" s="2">
        <f t="shared" si="74"/>
        <v>1.3333333333333333</v>
      </c>
      <c r="AA952" t="s">
        <v>270</v>
      </c>
      <c r="AB952" t="s">
        <v>355</v>
      </c>
      <c r="AD952" t="s">
        <v>40</v>
      </c>
      <c r="AE952" t="s">
        <v>353</v>
      </c>
      <c r="AF952">
        <v>2022</v>
      </c>
    </row>
    <row r="953" spans="1:32" x14ac:dyDescent="0.25">
      <c r="A953" t="s">
        <v>29</v>
      </c>
      <c r="B953" t="s">
        <v>46</v>
      </c>
      <c r="C953" t="s">
        <v>31</v>
      </c>
      <c r="D953" t="s">
        <v>47</v>
      </c>
      <c r="E953">
        <f>_xlfn.XLOOKUP(Table1[[#This Row],[Location]],'Location analysis'!A:A,'Location analysis'!B:B)</f>
        <v>40.423690999999998</v>
      </c>
      <c r="F953">
        <f>_xlfn.XLOOKUP(Table1[[#This Row],[Location]],'Location analysis'!A:A,'Location analysis'!C:C)</f>
        <v>-74.380831999999998</v>
      </c>
      <c r="G953" t="s">
        <v>248</v>
      </c>
      <c r="H953" t="s">
        <v>43</v>
      </c>
      <c r="I953">
        <v>14753053474</v>
      </c>
      <c r="J953" t="s">
        <v>352</v>
      </c>
      <c r="K953" t="s">
        <v>36</v>
      </c>
      <c r="L953">
        <v>110</v>
      </c>
      <c r="M953">
        <v>1.5</v>
      </c>
      <c r="N953">
        <v>1</v>
      </c>
      <c r="O953">
        <v>110</v>
      </c>
      <c r="P953">
        <v>1.5</v>
      </c>
      <c r="Q953">
        <v>1</v>
      </c>
      <c r="R953">
        <v>1.5</v>
      </c>
      <c r="S953">
        <v>1.5</v>
      </c>
      <c r="T953" s="1">
        <v>44618</v>
      </c>
      <c r="U953" t="str">
        <f t="shared" si="70"/>
        <v>Popchips Potato - Sea Salt</v>
      </c>
      <c r="V953" t="str">
        <f t="shared" si="71"/>
        <v>Food</v>
      </c>
      <c r="W953" t="s">
        <v>43</v>
      </c>
      <c r="X953" t="b">
        <f t="shared" si="73"/>
        <v>1</v>
      </c>
      <c r="Y953">
        <f t="shared" si="72"/>
        <v>1.5</v>
      </c>
      <c r="Z953" s="2">
        <f t="shared" si="74"/>
        <v>1</v>
      </c>
      <c r="AA953" t="s">
        <v>229</v>
      </c>
      <c r="AB953" t="s">
        <v>157</v>
      </c>
      <c r="AD953" t="s">
        <v>40</v>
      </c>
      <c r="AE953" t="s">
        <v>353</v>
      </c>
      <c r="AF953">
        <v>2022</v>
      </c>
    </row>
    <row r="954" spans="1:32" x14ac:dyDescent="0.25">
      <c r="A954" t="s">
        <v>29</v>
      </c>
      <c r="B954" t="s">
        <v>46</v>
      </c>
      <c r="C954" t="s">
        <v>31</v>
      </c>
      <c r="D954" t="s">
        <v>47</v>
      </c>
      <c r="E954">
        <f>_xlfn.XLOOKUP(Table1[[#This Row],[Location]],'Location analysis'!A:A,'Location analysis'!B:B)</f>
        <v>40.423690999999998</v>
      </c>
      <c r="F954">
        <f>_xlfn.XLOOKUP(Table1[[#This Row],[Location]],'Location analysis'!A:A,'Location analysis'!C:C)</f>
        <v>-74.380831999999998</v>
      </c>
      <c r="G954" t="s">
        <v>134</v>
      </c>
      <c r="H954" t="s">
        <v>97</v>
      </c>
      <c r="I954">
        <v>14753206425</v>
      </c>
      <c r="J954" t="s">
        <v>352</v>
      </c>
      <c r="K954" t="s">
        <v>51</v>
      </c>
      <c r="L954">
        <v>142</v>
      </c>
      <c r="M954">
        <v>1.5</v>
      </c>
      <c r="N954">
        <v>1</v>
      </c>
      <c r="O954">
        <v>142</v>
      </c>
      <c r="P954">
        <v>1.5</v>
      </c>
      <c r="Q954">
        <v>1</v>
      </c>
      <c r="R954">
        <v>1.5</v>
      </c>
      <c r="S954">
        <v>1.5</v>
      </c>
      <c r="T954" s="1">
        <v>44618</v>
      </c>
      <c r="U954" t="str">
        <f t="shared" si="70"/>
        <v>Bubly - Grapefruit</v>
      </c>
      <c r="V954" t="str">
        <f t="shared" si="71"/>
        <v>Water</v>
      </c>
      <c r="W954" t="s">
        <v>97</v>
      </c>
      <c r="X954" t="b">
        <f t="shared" si="73"/>
        <v>1</v>
      </c>
      <c r="Y954">
        <f t="shared" si="72"/>
        <v>1.5</v>
      </c>
      <c r="Z954" s="2">
        <f t="shared" si="74"/>
        <v>1</v>
      </c>
      <c r="AA954" t="s">
        <v>135</v>
      </c>
      <c r="AB954" t="s">
        <v>136</v>
      </c>
      <c r="AD954" t="s">
        <v>40</v>
      </c>
      <c r="AE954" t="s">
        <v>353</v>
      </c>
      <c r="AF954">
        <v>2022</v>
      </c>
    </row>
    <row r="955" spans="1:32" x14ac:dyDescent="0.25">
      <c r="A955" t="s">
        <v>29</v>
      </c>
      <c r="B955" t="s">
        <v>46</v>
      </c>
      <c r="C955" t="s">
        <v>31</v>
      </c>
      <c r="D955" t="s">
        <v>47</v>
      </c>
      <c r="E955">
        <f>_xlfn.XLOOKUP(Table1[[#This Row],[Location]],'Location analysis'!A:A,'Location analysis'!B:B)</f>
        <v>40.423690999999998</v>
      </c>
      <c r="F955">
        <f>_xlfn.XLOOKUP(Table1[[#This Row],[Location]],'Location analysis'!A:A,'Location analysis'!C:C)</f>
        <v>-74.380831999999998</v>
      </c>
      <c r="G955" t="s">
        <v>347</v>
      </c>
      <c r="H955" t="s">
        <v>43</v>
      </c>
      <c r="I955">
        <v>14754523435</v>
      </c>
      <c r="J955" t="s">
        <v>356</v>
      </c>
      <c r="K955" t="s">
        <v>36</v>
      </c>
      <c r="L955">
        <v>139</v>
      </c>
      <c r="M955">
        <v>1.5</v>
      </c>
      <c r="N955">
        <v>1</v>
      </c>
      <c r="O955">
        <v>139</v>
      </c>
      <c r="P955">
        <v>1.5</v>
      </c>
      <c r="Q955">
        <v>1</v>
      </c>
      <c r="R955">
        <v>1.5</v>
      </c>
      <c r="S955">
        <v>4.5</v>
      </c>
      <c r="T955" s="1">
        <v>44619</v>
      </c>
      <c r="U955" t="str">
        <f t="shared" si="70"/>
        <v>KIND Bar - Dark Choc Almond SeaSalt</v>
      </c>
      <c r="V955" t="str">
        <f t="shared" si="71"/>
        <v>Food</v>
      </c>
      <c r="W955" t="s">
        <v>43</v>
      </c>
      <c r="X955" t="b">
        <f t="shared" si="73"/>
        <v>1</v>
      </c>
      <c r="Y955">
        <f t="shared" si="72"/>
        <v>1.5</v>
      </c>
      <c r="Z955" s="2">
        <f t="shared" si="74"/>
        <v>1</v>
      </c>
      <c r="AA955" t="s">
        <v>348</v>
      </c>
      <c r="AB955" t="s">
        <v>349</v>
      </c>
      <c r="AD955" t="s">
        <v>54</v>
      </c>
      <c r="AE955" t="s">
        <v>357</v>
      </c>
      <c r="AF955">
        <v>2022</v>
      </c>
    </row>
    <row r="956" spans="1:32" x14ac:dyDescent="0.25">
      <c r="A956" t="s">
        <v>29</v>
      </c>
      <c r="B956" t="s">
        <v>46</v>
      </c>
      <c r="C956" t="s">
        <v>31</v>
      </c>
      <c r="D956" t="s">
        <v>47</v>
      </c>
      <c r="E956">
        <f>_xlfn.XLOOKUP(Table1[[#This Row],[Location]],'Location analysis'!A:A,'Location analysis'!B:B)</f>
        <v>40.423690999999998</v>
      </c>
      <c r="F956">
        <f>_xlfn.XLOOKUP(Table1[[#This Row],[Location]],'Location analysis'!A:A,'Location analysis'!C:C)</f>
        <v>-74.380831999999998</v>
      </c>
      <c r="G956" t="s">
        <v>182</v>
      </c>
      <c r="H956" t="s">
        <v>34</v>
      </c>
      <c r="I956">
        <v>14754523435</v>
      </c>
      <c r="J956" t="s">
        <v>356</v>
      </c>
      <c r="K956" t="s">
        <v>36</v>
      </c>
      <c r="L956">
        <v>140</v>
      </c>
      <c r="M956">
        <v>1.5</v>
      </c>
      <c r="N956">
        <v>2</v>
      </c>
      <c r="O956">
        <v>140</v>
      </c>
      <c r="P956">
        <v>1.5</v>
      </c>
      <c r="Q956">
        <v>2</v>
      </c>
      <c r="R956">
        <v>3</v>
      </c>
      <c r="S956">
        <v>4.5</v>
      </c>
      <c r="T956" s="1">
        <v>44619</v>
      </c>
      <c r="U956" t="str">
        <f t="shared" si="70"/>
        <v>Coca Cola - Zero Sugar</v>
      </c>
      <c r="V956" t="str">
        <f t="shared" si="71"/>
        <v>Carbonated</v>
      </c>
      <c r="W956" t="s">
        <v>34</v>
      </c>
      <c r="X956" t="b">
        <f t="shared" si="73"/>
        <v>1</v>
      </c>
      <c r="Y956">
        <f t="shared" si="72"/>
        <v>1.5</v>
      </c>
      <c r="Z956" s="2">
        <f t="shared" si="74"/>
        <v>1</v>
      </c>
      <c r="AA956" t="s">
        <v>183</v>
      </c>
      <c r="AB956" t="s">
        <v>184</v>
      </c>
      <c r="AD956" t="s">
        <v>54</v>
      </c>
      <c r="AE956" t="s">
        <v>357</v>
      </c>
      <c r="AF956">
        <v>2022</v>
      </c>
    </row>
    <row r="957" spans="1:32" x14ac:dyDescent="0.25">
      <c r="A957" t="s">
        <v>29</v>
      </c>
      <c r="B957" t="s">
        <v>46</v>
      </c>
      <c r="C957" t="s">
        <v>31</v>
      </c>
      <c r="D957" t="s">
        <v>47</v>
      </c>
      <c r="E957">
        <f>_xlfn.XLOOKUP(Table1[[#This Row],[Location]],'Location analysis'!A:A,'Location analysis'!B:B)</f>
        <v>40.423690999999998</v>
      </c>
      <c r="F957">
        <f>_xlfn.XLOOKUP(Table1[[#This Row],[Location]],'Location analysis'!A:A,'Location analysis'!C:C)</f>
        <v>-74.380831999999998</v>
      </c>
      <c r="G957" t="s">
        <v>164</v>
      </c>
      <c r="H957" t="s">
        <v>34</v>
      </c>
      <c r="I957">
        <v>14754586090</v>
      </c>
      <c r="J957" t="s">
        <v>356</v>
      </c>
      <c r="K957" t="s">
        <v>36</v>
      </c>
      <c r="L957">
        <v>132</v>
      </c>
      <c r="M957">
        <v>2.25</v>
      </c>
      <c r="N957">
        <v>1</v>
      </c>
      <c r="O957">
        <v>132</v>
      </c>
      <c r="P957">
        <v>2.25</v>
      </c>
      <c r="Q957">
        <v>1</v>
      </c>
      <c r="R957">
        <v>2.25</v>
      </c>
      <c r="S957">
        <v>2.25</v>
      </c>
      <c r="T957" s="1">
        <v>44619</v>
      </c>
      <c r="U957" t="str">
        <f t="shared" si="70"/>
        <v>Keto Krisp - Almond/Chocolate</v>
      </c>
      <c r="V957" t="str">
        <f t="shared" si="71"/>
        <v>Carbonated</v>
      </c>
      <c r="W957" t="s">
        <v>34</v>
      </c>
      <c r="X957" t="b">
        <f t="shared" si="73"/>
        <v>1</v>
      </c>
      <c r="Y957">
        <f t="shared" si="72"/>
        <v>2.25</v>
      </c>
      <c r="Z957" s="2">
        <f t="shared" si="74"/>
        <v>1.5</v>
      </c>
      <c r="AA957" t="s">
        <v>165</v>
      </c>
      <c r="AB957" t="s">
        <v>166</v>
      </c>
      <c r="AD957" t="s">
        <v>54</v>
      </c>
      <c r="AE957" t="s">
        <v>357</v>
      </c>
      <c r="AF957">
        <v>2022</v>
      </c>
    </row>
    <row r="958" spans="1:32" x14ac:dyDescent="0.25">
      <c r="A958" t="s">
        <v>29</v>
      </c>
      <c r="B958" t="s">
        <v>30</v>
      </c>
      <c r="C958" t="s">
        <v>31</v>
      </c>
      <c r="D958" t="s">
        <v>32</v>
      </c>
      <c r="E958">
        <f>_xlfn.XLOOKUP(Table1[[#This Row],[Location]],'Location analysis'!A:A,'Location analysis'!B:B)</f>
        <v>40.423690999999998</v>
      </c>
      <c r="F958">
        <f>_xlfn.XLOOKUP(Table1[[#This Row],[Location]],'Location analysis'!A:A,'Location analysis'!C:C)</f>
        <v>-74.380831999999998</v>
      </c>
      <c r="G958" t="s">
        <v>174</v>
      </c>
      <c r="H958" t="s">
        <v>49</v>
      </c>
      <c r="I958">
        <v>14756466263</v>
      </c>
      <c r="J958" t="s">
        <v>358</v>
      </c>
      <c r="K958" t="s">
        <v>51</v>
      </c>
      <c r="L958">
        <v>144</v>
      </c>
      <c r="M958">
        <v>2.5</v>
      </c>
      <c r="N958">
        <v>1</v>
      </c>
      <c r="O958">
        <v>144</v>
      </c>
      <c r="P958">
        <v>2.5</v>
      </c>
      <c r="Q958">
        <v>1</v>
      </c>
      <c r="R958">
        <v>2.5</v>
      </c>
      <c r="S958">
        <v>2.5</v>
      </c>
      <c r="T958" s="1">
        <v>44619</v>
      </c>
      <c r="U958" t="str">
        <f t="shared" si="70"/>
        <v>Bai Antioxidant - Molokai Coconut</v>
      </c>
      <c r="V958" t="str">
        <f t="shared" si="71"/>
        <v>Non Carbonated</v>
      </c>
      <c r="W958" t="s">
        <v>49</v>
      </c>
      <c r="X958" t="b">
        <f t="shared" si="73"/>
        <v>1</v>
      </c>
      <c r="Y958">
        <f t="shared" si="72"/>
        <v>2.5</v>
      </c>
      <c r="Z958" s="2">
        <f t="shared" si="74"/>
        <v>1.6666666666666667</v>
      </c>
      <c r="AA958" t="s">
        <v>52</v>
      </c>
      <c r="AB958" t="s">
        <v>175</v>
      </c>
      <c r="AD958" t="s">
        <v>60</v>
      </c>
      <c r="AE958" t="s">
        <v>359</v>
      </c>
      <c r="AF958">
        <v>2022</v>
      </c>
    </row>
    <row r="959" spans="1:32" x14ac:dyDescent="0.25">
      <c r="A959" t="s">
        <v>29</v>
      </c>
      <c r="B959" t="s">
        <v>46</v>
      </c>
      <c r="C959" t="s">
        <v>31</v>
      </c>
      <c r="D959" t="s">
        <v>47</v>
      </c>
      <c r="E959">
        <f>_xlfn.XLOOKUP(Table1[[#This Row],[Location]],'Location analysis'!A:A,'Location analysis'!B:B)</f>
        <v>40.423690999999998</v>
      </c>
      <c r="F959">
        <f>_xlfn.XLOOKUP(Table1[[#This Row],[Location]],'Location analysis'!A:A,'Location analysis'!C:C)</f>
        <v>-74.380831999999998</v>
      </c>
      <c r="G959" t="s">
        <v>182</v>
      </c>
      <c r="H959" t="s">
        <v>34</v>
      </c>
      <c r="I959">
        <v>14756471449</v>
      </c>
      <c r="J959" t="s">
        <v>358</v>
      </c>
      <c r="K959" t="s">
        <v>51</v>
      </c>
      <c r="L959">
        <v>140</v>
      </c>
      <c r="M959">
        <v>1.5</v>
      </c>
      <c r="N959">
        <v>1</v>
      </c>
      <c r="O959">
        <v>140</v>
      </c>
      <c r="P959">
        <v>1.5</v>
      </c>
      <c r="Q959">
        <v>1</v>
      </c>
      <c r="R959">
        <v>1.5</v>
      </c>
      <c r="S959">
        <v>1.5</v>
      </c>
      <c r="T959" s="1">
        <v>44619</v>
      </c>
      <c r="U959" t="str">
        <f t="shared" si="70"/>
        <v>Coca Cola - Zero Sugar</v>
      </c>
      <c r="V959" t="str">
        <f t="shared" si="71"/>
        <v>Carbonated</v>
      </c>
      <c r="W959" t="s">
        <v>34</v>
      </c>
      <c r="X959" t="b">
        <f t="shared" si="73"/>
        <v>1</v>
      </c>
      <c r="Y959">
        <f t="shared" si="72"/>
        <v>1.5</v>
      </c>
      <c r="Z959" s="2">
        <f t="shared" si="74"/>
        <v>1</v>
      </c>
      <c r="AA959" t="s">
        <v>183</v>
      </c>
      <c r="AB959" t="s">
        <v>184</v>
      </c>
      <c r="AD959" t="s">
        <v>60</v>
      </c>
      <c r="AE959" t="s">
        <v>359</v>
      </c>
      <c r="AF959">
        <v>2022</v>
      </c>
    </row>
    <row r="960" spans="1:32" x14ac:dyDescent="0.25">
      <c r="A960" t="s">
        <v>29</v>
      </c>
      <c r="B960" t="s">
        <v>46</v>
      </c>
      <c r="C960" t="s">
        <v>31</v>
      </c>
      <c r="D960" t="s">
        <v>47</v>
      </c>
      <c r="E960">
        <f>_xlfn.XLOOKUP(Table1[[#This Row],[Location]],'Location analysis'!A:A,'Location analysis'!B:B)</f>
        <v>40.423690999999998</v>
      </c>
      <c r="F960">
        <f>_xlfn.XLOOKUP(Table1[[#This Row],[Location]],'Location analysis'!A:A,'Location analysis'!C:C)</f>
        <v>-74.380831999999998</v>
      </c>
      <c r="G960" t="s">
        <v>182</v>
      </c>
      <c r="H960" t="s">
        <v>34</v>
      </c>
      <c r="I960">
        <v>14756472146</v>
      </c>
      <c r="J960" t="s">
        <v>358</v>
      </c>
      <c r="K960" t="s">
        <v>51</v>
      </c>
      <c r="L960">
        <v>140</v>
      </c>
      <c r="M960">
        <v>1.5</v>
      </c>
      <c r="N960">
        <v>1</v>
      </c>
      <c r="O960">
        <v>140</v>
      </c>
      <c r="P960">
        <v>1.5</v>
      </c>
      <c r="Q960">
        <v>1</v>
      </c>
      <c r="R960">
        <v>1.5</v>
      </c>
      <c r="S960">
        <v>1.5</v>
      </c>
      <c r="T960" s="1">
        <v>44619</v>
      </c>
      <c r="U960" t="str">
        <f t="shared" si="70"/>
        <v>Coca Cola - Zero Sugar</v>
      </c>
      <c r="V960" t="str">
        <f t="shared" si="71"/>
        <v>Carbonated</v>
      </c>
      <c r="W960" t="s">
        <v>34</v>
      </c>
      <c r="X960" t="b">
        <f t="shared" si="73"/>
        <v>1</v>
      </c>
      <c r="Y960">
        <f t="shared" si="72"/>
        <v>1.5</v>
      </c>
      <c r="Z960" s="2">
        <f t="shared" si="74"/>
        <v>1</v>
      </c>
      <c r="AA960" t="s">
        <v>183</v>
      </c>
      <c r="AB960" t="s">
        <v>184</v>
      </c>
      <c r="AD960" t="s">
        <v>60</v>
      </c>
      <c r="AE960" t="s">
        <v>359</v>
      </c>
      <c r="AF960">
        <v>2022</v>
      </c>
    </row>
    <row r="961" spans="1:32" x14ac:dyDescent="0.25">
      <c r="A961" t="s">
        <v>29</v>
      </c>
      <c r="B961" t="s">
        <v>46</v>
      </c>
      <c r="C961" t="s">
        <v>31</v>
      </c>
      <c r="D961" t="s">
        <v>47</v>
      </c>
      <c r="E961">
        <f>_xlfn.XLOOKUP(Table1[[#This Row],[Location]],'Location analysis'!A:A,'Location analysis'!B:B)</f>
        <v>40.423690999999998</v>
      </c>
      <c r="F961">
        <f>_xlfn.XLOOKUP(Table1[[#This Row],[Location]],'Location analysis'!A:A,'Location analysis'!C:C)</f>
        <v>-74.380831999999998</v>
      </c>
      <c r="G961" t="s">
        <v>182</v>
      </c>
      <c r="H961" t="s">
        <v>34</v>
      </c>
      <c r="I961">
        <v>14756472487</v>
      </c>
      <c r="J961" t="s">
        <v>358</v>
      </c>
      <c r="K961" t="s">
        <v>51</v>
      </c>
      <c r="L961">
        <v>140</v>
      </c>
      <c r="M961">
        <v>1.5</v>
      </c>
      <c r="N961">
        <v>1</v>
      </c>
      <c r="O961">
        <v>140</v>
      </c>
      <c r="P961">
        <v>1.5</v>
      </c>
      <c r="Q961">
        <v>1</v>
      </c>
      <c r="R961">
        <v>1.5</v>
      </c>
      <c r="S961">
        <v>1.5</v>
      </c>
      <c r="T961" s="1">
        <v>44619</v>
      </c>
      <c r="U961" t="str">
        <f t="shared" si="70"/>
        <v>Coca Cola - Zero Sugar</v>
      </c>
      <c r="V961" t="str">
        <f t="shared" si="71"/>
        <v>Carbonated</v>
      </c>
      <c r="W961" t="s">
        <v>34</v>
      </c>
      <c r="X961" t="b">
        <f t="shared" si="73"/>
        <v>1</v>
      </c>
      <c r="Y961">
        <f t="shared" si="72"/>
        <v>1.5</v>
      </c>
      <c r="Z961" s="2">
        <f t="shared" si="74"/>
        <v>1</v>
      </c>
      <c r="AA961" t="s">
        <v>183</v>
      </c>
      <c r="AB961" t="s">
        <v>184</v>
      </c>
      <c r="AD961" t="s">
        <v>60</v>
      </c>
      <c r="AE961" t="s">
        <v>359</v>
      </c>
      <c r="AF961">
        <v>2022</v>
      </c>
    </row>
    <row r="962" spans="1:32" x14ac:dyDescent="0.25">
      <c r="A962" t="s">
        <v>29</v>
      </c>
      <c r="B962" t="s">
        <v>67</v>
      </c>
      <c r="C962" t="s">
        <v>68</v>
      </c>
      <c r="D962" t="s">
        <v>69</v>
      </c>
      <c r="E962">
        <f>_xlfn.XLOOKUP(Table1[[#This Row],[Location]],'Location analysis'!A:A,'Location analysis'!B:B)</f>
        <v>40.435699999999997</v>
      </c>
      <c r="F962">
        <f>_xlfn.XLOOKUP(Table1[[#This Row],[Location]],'Location analysis'!A:A,'Location analysis'!C:C)</f>
        <v>-74.125200000000007</v>
      </c>
      <c r="G962" t="s">
        <v>350</v>
      </c>
      <c r="H962" t="s">
        <v>43</v>
      </c>
      <c r="I962">
        <v>14757874862</v>
      </c>
      <c r="J962" t="s">
        <v>358</v>
      </c>
      <c r="K962" t="s">
        <v>36</v>
      </c>
      <c r="L962">
        <v>122</v>
      </c>
      <c r="M962">
        <v>1.5</v>
      </c>
      <c r="N962">
        <v>1</v>
      </c>
      <c r="O962">
        <v>122</v>
      </c>
      <c r="P962">
        <v>1.5</v>
      </c>
      <c r="Q962">
        <v>1</v>
      </c>
      <c r="R962">
        <v>1.5</v>
      </c>
      <c r="S962">
        <v>3</v>
      </c>
      <c r="T962" s="1">
        <v>44620</v>
      </c>
      <c r="U962" t="str">
        <f t="shared" ref="U962:U1025" si="75">IF(G962="","Cell is Blank - Dis-regard",G962)</f>
        <v>Fritos - Original</v>
      </c>
      <c r="V962" t="str">
        <f t="shared" ref="V962:V1025" si="76">IF(H962="","Cell is Blank - Dis-regard",H962)</f>
        <v>Food</v>
      </c>
      <c r="W962" t="s">
        <v>43</v>
      </c>
      <c r="X962" t="b">
        <f t="shared" si="73"/>
        <v>1</v>
      </c>
      <c r="Y962">
        <f t="shared" ref="Y962:Y1025" si="77">IF(X962="FALSE",M962,M962)</f>
        <v>1.5</v>
      </c>
      <c r="Z962" s="2">
        <f t="shared" si="74"/>
        <v>1</v>
      </c>
      <c r="AA962" t="s">
        <v>351</v>
      </c>
      <c r="AB962" t="s">
        <v>150</v>
      </c>
      <c r="AD962" t="s">
        <v>60</v>
      </c>
      <c r="AE962" t="s">
        <v>359</v>
      </c>
      <c r="AF962">
        <v>2022</v>
      </c>
    </row>
    <row r="963" spans="1:32" x14ac:dyDescent="0.25">
      <c r="A963" t="s">
        <v>29</v>
      </c>
      <c r="B963" t="s">
        <v>67</v>
      </c>
      <c r="C963" t="s">
        <v>68</v>
      </c>
      <c r="D963" t="s">
        <v>69</v>
      </c>
      <c r="E963">
        <f>_xlfn.XLOOKUP(Table1[[#This Row],[Location]],'Location analysis'!A:A,'Location analysis'!B:B)</f>
        <v>40.435699999999997</v>
      </c>
      <c r="F963">
        <f>_xlfn.XLOOKUP(Table1[[#This Row],[Location]],'Location analysis'!A:A,'Location analysis'!C:C)</f>
        <v>-74.125200000000007</v>
      </c>
      <c r="G963" t="s">
        <v>179</v>
      </c>
      <c r="H963" t="s">
        <v>43</v>
      </c>
      <c r="I963">
        <v>14757874862</v>
      </c>
      <c r="J963" t="s">
        <v>358</v>
      </c>
      <c r="K963" t="s">
        <v>36</v>
      </c>
      <c r="L963">
        <v>112</v>
      </c>
      <c r="M963">
        <v>1.5</v>
      </c>
      <c r="N963">
        <v>1</v>
      </c>
      <c r="O963">
        <v>112</v>
      </c>
      <c r="P963">
        <v>1.5</v>
      </c>
      <c r="Q963">
        <v>1</v>
      </c>
      <c r="R963">
        <v>1.5</v>
      </c>
      <c r="S963">
        <v>3</v>
      </c>
      <c r="T963" s="1">
        <v>44620</v>
      </c>
      <c r="U963" t="str">
        <f t="shared" si="75"/>
        <v>Chesters Fries Flaming hot</v>
      </c>
      <c r="V963" t="str">
        <f t="shared" si="76"/>
        <v>Food</v>
      </c>
      <c r="W963" t="s">
        <v>43</v>
      </c>
      <c r="X963" t="b">
        <f t="shared" ref="X963:X1026" si="78">M963=P963</f>
        <v>1</v>
      </c>
      <c r="Y963">
        <f t="shared" si="77"/>
        <v>1.5</v>
      </c>
      <c r="Z963" s="2">
        <f t="shared" ref="Z963:Z1026" si="79">Y963/1.5</f>
        <v>1</v>
      </c>
      <c r="AA963" t="s">
        <v>179</v>
      </c>
      <c r="AD963" t="s">
        <v>60</v>
      </c>
      <c r="AE963" t="s">
        <v>359</v>
      </c>
      <c r="AF963">
        <v>2022</v>
      </c>
    </row>
    <row r="964" spans="1:32" x14ac:dyDescent="0.25">
      <c r="A964" t="s">
        <v>29</v>
      </c>
      <c r="B964" t="s">
        <v>62</v>
      </c>
      <c r="C964" t="s">
        <v>63</v>
      </c>
      <c r="D964" t="s">
        <v>64</v>
      </c>
      <c r="E964">
        <f>_xlfn.XLOOKUP(Table1[[#This Row],[Location]],'Location analysis'!A:A,'Location analysis'!B:B)</f>
        <v>40.091900000000003</v>
      </c>
      <c r="F964">
        <f>_xlfn.XLOOKUP(Table1[[#This Row],[Location]],'Location analysis'!A:A,'Location analysis'!C:C)</f>
        <v>-74.358699999999999</v>
      </c>
      <c r="G964" t="s">
        <v>237</v>
      </c>
      <c r="H964" t="s">
        <v>34</v>
      </c>
      <c r="I964">
        <v>14758612182</v>
      </c>
      <c r="J964" t="s">
        <v>358</v>
      </c>
      <c r="K964" t="s">
        <v>51</v>
      </c>
      <c r="L964">
        <v>135</v>
      </c>
      <c r="M964">
        <v>2</v>
      </c>
      <c r="N964">
        <v>1</v>
      </c>
      <c r="O964">
        <v>135</v>
      </c>
      <c r="P964">
        <v>2</v>
      </c>
      <c r="Q964">
        <v>1</v>
      </c>
      <c r="R964">
        <v>2</v>
      </c>
      <c r="S964">
        <v>2</v>
      </c>
      <c r="T964" s="1">
        <v>44620</v>
      </c>
      <c r="U964" t="str">
        <f t="shared" si="75"/>
        <v>Keto Krisp - Almond Butter</v>
      </c>
      <c r="V964" t="str">
        <f t="shared" si="76"/>
        <v>Carbonated</v>
      </c>
      <c r="W964" t="s">
        <v>34</v>
      </c>
      <c r="X964" t="b">
        <f t="shared" si="78"/>
        <v>1</v>
      </c>
      <c r="Y964">
        <f t="shared" si="77"/>
        <v>2</v>
      </c>
      <c r="Z964" s="2">
        <f t="shared" si="79"/>
        <v>1.3333333333333333</v>
      </c>
      <c r="AA964" t="s">
        <v>165</v>
      </c>
      <c r="AB964" t="s">
        <v>238</v>
      </c>
      <c r="AD964" t="s">
        <v>60</v>
      </c>
      <c r="AE964" t="s">
        <v>359</v>
      </c>
      <c r="AF964">
        <v>2022</v>
      </c>
    </row>
    <row r="965" spans="1:32" x14ac:dyDescent="0.25">
      <c r="A965" t="s">
        <v>29</v>
      </c>
      <c r="B965" t="s">
        <v>62</v>
      </c>
      <c r="C965" t="s">
        <v>63</v>
      </c>
      <c r="D965" t="s">
        <v>64</v>
      </c>
      <c r="E965">
        <f>_xlfn.XLOOKUP(Table1[[#This Row],[Location]],'Location analysis'!A:A,'Location analysis'!B:B)</f>
        <v>40.091900000000003</v>
      </c>
      <c r="F965">
        <f>_xlfn.XLOOKUP(Table1[[#This Row],[Location]],'Location analysis'!A:A,'Location analysis'!C:C)</f>
        <v>-74.358699999999999</v>
      </c>
      <c r="G965" t="s">
        <v>269</v>
      </c>
      <c r="H965" t="s">
        <v>43</v>
      </c>
      <c r="I965">
        <v>14758612555</v>
      </c>
      <c r="J965" t="s">
        <v>358</v>
      </c>
      <c r="K965" t="s">
        <v>51</v>
      </c>
      <c r="L965">
        <v>137</v>
      </c>
      <c r="M965">
        <v>2</v>
      </c>
      <c r="N965">
        <v>1</v>
      </c>
      <c r="O965">
        <v>137</v>
      </c>
      <c r="P965">
        <v>2</v>
      </c>
      <c r="Q965">
        <v>1</v>
      </c>
      <c r="R965">
        <v>2</v>
      </c>
      <c r="S965">
        <v>2</v>
      </c>
      <c r="T965" s="1">
        <v>44620</v>
      </c>
      <c r="U965" t="str">
        <f t="shared" si="75"/>
        <v>NuGo Dark Chocolate - Choc Chip</v>
      </c>
      <c r="V965" t="str">
        <f t="shared" si="76"/>
        <v>Food</v>
      </c>
      <c r="W965" t="s">
        <v>43</v>
      </c>
      <c r="X965" t="b">
        <f t="shared" si="78"/>
        <v>1</v>
      </c>
      <c r="Y965">
        <f t="shared" si="77"/>
        <v>2</v>
      </c>
      <c r="Z965" s="2">
        <f t="shared" si="79"/>
        <v>1.3333333333333333</v>
      </c>
      <c r="AA965" t="s">
        <v>270</v>
      </c>
      <c r="AB965" t="s">
        <v>271</v>
      </c>
      <c r="AD965" t="s">
        <v>60</v>
      </c>
      <c r="AE965" t="s">
        <v>359</v>
      </c>
      <c r="AF965">
        <v>2022</v>
      </c>
    </row>
    <row r="966" spans="1:32" x14ac:dyDescent="0.25">
      <c r="A966" t="s">
        <v>29</v>
      </c>
      <c r="B966" t="s">
        <v>62</v>
      </c>
      <c r="C966" t="s">
        <v>63</v>
      </c>
      <c r="D966" t="s">
        <v>64</v>
      </c>
      <c r="E966">
        <f>_xlfn.XLOOKUP(Table1[[#This Row],[Location]],'Location analysis'!A:A,'Location analysis'!B:B)</f>
        <v>40.091900000000003</v>
      </c>
      <c r="F966">
        <f>_xlfn.XLOOKUP(Table1[[#This Row],[Location]],'Location analysis'!A:A,'Location analysis'!C:C)</f>
        <v>-74.358699999999999</v>
      </c>
      <c r="G966" t="s">
        <v>128</v>
      </c>
      <c r="H966" t="s">
        <v>43</v>
      </c>
      <c r="I966">
        <v>14758830785</v>
      </c>
      <c r="J966" t="s">
        <v>358</v>
      </c>
      <c r="K966" t="s">
        <v>51</v>
      </c>
      <c r="L966">
        <v>110</v>
      </c>
      <c r="M966">
        <v>1.5</v>
      </c>
      <c r="N966">
        <v>1</v>
      </c>
      <c r="O966">
        <v>110</v>
      </c>
      <c r="P966">
        <v>1.5</v>
      </c>
      <c r="Q966">
        <v>1</v>
      </c>
      <c r="R966">
        <v>1.5</v>
      </c>
      <c r="S966">
        <v>1.5</v>
      </c>
      <c r="T966" s="1">
        <v>44620</v>
      </c>
      <c r="U966" t="str">
        <f t="shared" si="75"/>
        <v>SunChips Multigrain - Salsa</v>
      </c>
      <c r="V966" t="str">
        <f t="shared" si="76"/>
        <v>Food</v>
      </c>
      <c r="W966" t="s">
        <v>43</v>
      </c>
      <c r="X966" t="b">
        <f t="shared" si="78"/>
        <v>1</v>
      </c>
      <c r="Y966">
        <f t="shared" si="77"/>
        <v>1.5</v>
      </c>
      <c r="Z966" s="2">
        <f t="shared" si="79"/>
        <v>1</v>
      </c>
      <c r="AA966" t="s">
        <v>129</v>
      </c>
      <c r="AB966" t="s">
        <v>130</v>
      </c>
      <c r="AD966" t="s">
        <v>60</v>
      </c>
      <c r="AE966" t="s">
        <v>359</v>
      </c>
      <c r="AF966">
        <v>2022</v>
      </c>
    </row>
    <row r="967" spans="1:32" x14ac:dyDescent="0.25">
      <c r="A967" t="s">
        <v>29</v>
      </c>
      <c r="B967" t="s">
        <v>62</v>
      </c>
      <c r="C967" t="s">
        <v>63</v>
      </c>
      <c r="D967" t="s">
        <v>64</v>
      </c>
      <c r="E967">
        <f>_xlfn.XLOOKUP(Table1[[#This Row],[Location]],'Location analysis'!A:A,'Location analysis'!B:B)</f>
        <v>40.091900000000003</v>
      </c>
      <c r="F967">
        <f>_xlfn.XLOOKUP(Table1[[#This Row],[Location]],'Location analysis'!A:A,'Location analysis'!C:C)</f>
        <v>-74.358699999999999</v>
      </c>
      <c r="G967" t="s">
        <v>128</v>
      </c>
      <c r="H967" t="s">
        <v>43</v>
      </c>
      <c r="I967">
        <v>14759683620</v>
      </c>
      <c r="J967" t="s">
        <v>358</v>
      </c>
      <c r="K967" t="s">
        <v>51</v>
      </c>
      <c r="L967">
        <v>110</v>
      </c>
      <c r="M967">
        <v>1.5</v>
      </c>
      <c r="N967">
        <v>1</v>
      </c>
      <c r="O967">
        <v>110</v>
      </c>
      <c r="P967">
        <v>1.5</v>
      </c>
      <c r="Q967">
        <v>1</v>
      </c>
      <c r="R967">
        <v>1.5</v>
      </c>
      <c r="S967">
        <v>1.5</v>
      </c>
      <c r="T967" s="1">
        <v>44620</v>
      </c>
      <c r="U967" t="str">
        <f t="shared" si="75"/>
        <v>SunChips Multigrain - Salsa</v>
      </c>
      <c r="V967" t="str">
        <f t="shared" si="76"/>
        <v>Food</v>
      </c>
      <c r="W967" t="s">
        <v>43</v>
      </c>
      <c r="X967" t="b">
        <f t="shared" si="78"/>
        <v>1</v>
      </c>
      <c r="Y967">
        <f t="shared" si="77"/>
        <v>1.5</v>
      </c>
      <c r="Z967" s="2">
        <f t="shared" si="79"/>
        <v>1</v>
      </c>
      <c r="AA967" t="s">
        <v>129</v>
      </c>
      <c r="AB967" t="s">
        <v>130</v>
      </c>
      <c r="AD967" t="s">
        <v>60</v>
      </c>
      <c r="AE967" t="s">
        <v>359</v>
      </c>
      <c r="AF967">
        <v>2022</v>
      </c>
    </row>
    <row r="968" spans="1:32" x14ac:dyDescent="0.25">
      <c r="A968" t="s">
        <v>29</v>
      </c>
      <c r="B968" t="s">
        <v>46</v>
      </c>
      <c r="C968" t="s">
        <v>31</v>
      </c>
      <c r="D968" t="s">
        <v>47</v>
      </c>
      <c r="E968">
        <f>_xlfn.XLOOKUP(Table1[[#This Row],[Location]],'Location analysis'!A:A,'Location analysis'!B:B)</f>
        <v>40.423690999999998</v>
      </c>
      <c r="F968">
        <f>_xlfn.XLOOKUP(Table1[[#This Row],[Location]],'Location analysis'!A:A,'Location analysis'!C:C)</f>
        <v>-74.380831999999998</v>
      </c>
      <c r="G968" t="s">
        <v>210</v>
      </c>
      <c r="H968" t="s">
        <v>43</v>
      </c>
      <c r="I968">
        <v>14760451532</v>
      </c>
      <c r="J968" t="s">
        <v>358</v>
      </c>
      <c r="K968" t="s">
        <v>51</v>
      </c>
      <c r="L968">
        <v>111</v>
      </c>
      <c r="M968">
        <v>1.5</v>
      </c>
      <c r="N968">
        <v>1</v>
      </c>
      <c r="O968">
        <v>111</v>
      </c>
      <c r="P968">
        <v>1.5</v>
      </c>
      <c r="Q968">
        <v>1</v>
      </c>
      <c r="R968">
        <v>1.5</v>
      </c>
      <c r="S968">
        <v>1.5</v>
      </c>
      <c r="T968" s="1">
        <v>44620</v>
      </c>
      <c r="U968" t="str">
        <f t="shared" si="75"/>
        <v>Lays Baked - Original</v>
      </c>
      <c r="V968" t="str">
        <f t="shared" si="76"/>
        <v>Food</v>
      </c>
      <c r="W968" t="s">
        <v>43</v>
      </c>
      <c r="X968" t="b">
        <f t="shared" si="78"/>
        <v>1</v>
      </c>
      <c r="Y968">
        <f t="shared" si="77"/>
        <v>1.5</v>
      </c>
      <c r="Z968" s="2">
        <f t="shared" si="79"/>
        <v>1</v>
      </c>
      <c r="AA968" t="s">
        <v>211</v>
      </c>
      <c r="AB968" t="s">
        <v>150</v>
      </c>
      <c r="AD968" t="s">
        <v>60</v>
      </c>
      <c r="AE968" t="s">
        <v>359</v>
      </c>
      <c r="AF968">
        <v>2022</v>
      </c>
    </row>
    <row r="969" spans="1:32" x14ac:dyDescent="0.25">
      <c r="A969" t="s">
        <v>29</v>
      </c>
      <c r="B969" t="s">
        <v>67</v>
      </c>
      <c r="C969" t="s">
        <v>68</v>
      </c>
      <c r="D969" t="s">
        <v>69</v>
      </c>
      <c r="E969">
        <f>_xlfn.XLOOKUP(Table1[[#This Row],[Location]],'Location analysis'!A:A,'Location analysis'!B:B)</f>
        <v>40.435699999999997</v>
      </c>
      <c r="F969">
        <f>_xlfn.XLOOKUP(Table1[[#This Row],[Location]],'Location analysis'!A:A,'Location analysis'!C:C)</f>
        <v>-74.125200000000007</v>
      </c>
      <c r="G969" t="s">
        <v>259</v>
      </c>
      <c r="H969" t="s">
        <v>34</v>
      </c>
      <c r="I969">
        <v>14760591094</v>
      </c>
      <c r="J969" t="s">
        <v>358</v>
      </c>
      <c r="K969" t="s">
        <v>51</v>
      </c>
      <c r="L969">
        <v>140</v>
      </c>
      <c r="M969">
        <v>1</v>
      </c>
      <c r="N969">
        <v>1</v>
      </c>
      <c r="O969">
        <v>140</v>
      </c>
      <c r="P969">
        <v>1</v>
      </c>
      <c r="Q969">
        <v>1</v>
      </c>
      <c r="R969">
        <v>1</v>
      </c>
      <c r="S969">
        <v>1</v>
      </c>
      <c r="T969" s="1">
        <v>44620</v>
      </c>
      <c r="U969" t="str">
        <f t="shared" si="75"/>
        <v>Sunkist Soda - Orange</v>
      </c>
      <c r="V969" t="str">
        <f t="shared" si="76"/>
        <v>Carbonated</v>
      </c>
      <c r="W969" t="s">
        <v>34</v>
      </c>
      <c r="X969" t="b">
        <f t="shared" si="78"/>
        <v>1</v>
      </c>
      <c r="Y969">
        <f t="shared" si="77"/>
        <v>1</v>
      </c>
      <c r="Z969" s="2">
        <f t="shared" si="79"/>
        <v>0.66666666666666663</v>
      </c>
      <c r="AA969" t="s">
        <v>260</v>
      </c>
      <c r="AB969" t="s">
        <v>261</v>
      </c>
      <c r="AD969" t="s">
        <v>60</v>
      </c>
      <c r="AE969" t="s">
        <v>359</v>
      </c>
      <c r="AF969">
        <v>2022</v>
      </c>
    </row>
    <row r="970" spans="1:32" x14ac:dyDescent="0.25">
      <c r="A970" t="s">
        <v>29</v>
      </c>
      <c r="B970" t="s">
        <v>67</v>
      </c>
      <c r="C970" t="s">
        <v>68</v>
      </c>
      <c r="D970" t="s">
        <v>69</v>
      </c>
      <c r="E970">
        <f>_xlfn.XLOOKUP(Table1[[#This Row],[Location]],'Location analysis'!A:A,'Location analysis'!B:B)</f>
        <v>40.435699999999997</v>
      </c>
      <c r="F970">
        <f>_xlfn.XLOOKUP(Table1[[#This Row],[Location]],'Location analysis'!A:A,'Location analysis'!C:C)</f>
        <v>-74.125200000000007</v>
      </c>
      <c r="G970" t="s">
        <v>182</v>
      </c>
      <c r="H970" t="s">
        <v>34</v>
      </c>
      <c r="I970">
        <v>14760837844</v>
      </c>
      <c r="J970" t="s">
        <v>358</v>
      </c>
      <c r="K970" t="s">
        <v>51</v>
      </c>
      <c r="L970">
        <v>142</v>
      </c>
      <c r="M970">
        <v>1</v>
      </c>
      <c r="N970">
        <v>1</v>
      </c>
      <c r="O970">
        <v>142</v>
      </c>
      <c r="P970">
        <v>1</v>
      </c>
      <c r="Q970">
        <v>1</v>
      </c>
      <c r="R970">
        <v>1</v>
      </c>
      <c r="S970">
        <v>1</v>
      </c>
      <c r="T970" s="1">
        <v>44620</v>
      </c>
      <c r="U970" t="str">
        <f t="shared" si="75"/>
        <v>Coca Cola - Zero Sugar</v>
      </c>
      <c r="V970" t="str">
        <f t="shared" si="76"/>
        <v>Carbonated</v>
      </c>
      <c r="W970" t="s">
        <v>34</v>
      </c>
      <c r="X970" t="b">
        <f t="shared" si="78"/>
        <v>1</v>
      </c>
      <c r="Y970">
        <f t="shared" si="77"/>
        <v>1</v>
      </c>
      <c r="Z970" s="2">
        <f t="shared" si="79"/>
        <v>0.66666666666666663</v>
      </c>
      <c r="AA970" t="s">
        <v>183</v>
      </c>
      <c r="AB970" t="s">
        <v>184</v>
      </c>
      <c r="AD970" t="s">
        <v>60</v>
      </c>
      <c r="AE970" t="s">
        <v>359</v>
      </c>
      <c r="AF970">
        <v>2022</v>
      </c>
    </row>
    <row r="971" spans="1:32" x14ac:dyDescent="0.25">
      <c r="A971" t="s">
        <v>29</v>
      </c>
      <c r="B971" t="s">
        <v>67</v>
      </c>
      <c r="C971" t="s">
        <v>68</v>
      </c>
      <c r="D971" t="s">
        <v>69</v>
      </c>
      <c r="E971">
        <f>_xlfn.XLOOKUP(Table1[[#This Row],[Location]],'Location analysis'!A:A,'Location analysis'!B:B)</f>
        <v>40.435699999999997</v>
      </c>
      <c r="F971">
        <f>_xlfn.XLOOKUP(Table1[[#This Row],[Location]],'Location analysis'!A:A,'Location analysis'!C:C)</f>
        <v>-74.125200000000007</v>
      </c>
      <c r="G971" t="s">
        <v>264</v>
      </c>
      <c r="H971" t="s">
        <v>43</v>
      </c>
      <c r="I971">
        <v>14760894553</v>
      </c>
      <c r="J971" t="s">
        <v>358</v>
      </c>
      <c r="K971" t="s">
        <v>51</v>
      </c>
      <c r="L971">
        <v>114</v>
      </c>
      <c r="M971">
        <v>1.5</v>
      </c>
      <c r="N971">
        <v>1</v>
      </c>
      <c r="O971">
        <v>114</v>
      </c>
      <c r="P971">
        <v>1.5</v>
      </c>
      <c r="Q971">
        <v>1</v>
      </c>
      <c r="R971">
        <v>1.5</v>
      </c>
      <c r="S971">
        <v>1.5</v>
      </c>
      <c r="T971" s="1">
        <v>44620</v>
      </c>
      <c r="U971" t="str">
        <f t="shared" si="75"/>
        <v>Funyuns - Flaming Hot</v>
      </c>
      <c r="V971" t="str">
        <f t="shared" si="76"/>
        <v>Food</v>
      </c>
      <c r="W971" t="s">
        <v>43</v>
      </c>
      <c r="X971" t="b">
        <f t="shared" si="78"/>
        <v>1</v>
      </c>
      <c r="Y971">
        <f t="shared" si="77"/>
        <v>1.5</v>
      </c>
      <c r="Z971" s="2">
        <f t="shared" si="79"/>
        <v>1</v>
      </c>
      <c r="AA971" t="s">
        <v>265</v>
      </c>
      <c r="AB971" t="s">
        <v>122</v>
      </c>
      <c r="AD971" t="s">
        <v>60</v>
      </c>
      <c r="AE971" t="s">
        <v>359</v>
      </c>
      <c r="AF971">
        <v>2022</v>
      </c>
    </row>
    <row r="972" spans="1:32" x14ac:dyDescent="0.25">
      <c r="A972" t="s">
        <v>29</v>
      </c>
      <c r="B972" t="s">
        <v>67</v>
      </c>
      <c r="C972" t="s">
        <v>68</v>
      </c>
      <c r="D972" t="s">
        <v>69</v>
      </c>
      <c r="E972">
        <f>_xlfn.XLOOKUP(Table1[[#This Row],[Location]],'Location analysis'!A:A,'Location analysis'!B:B)</f>
        <v>40.435699999999997</v>
      </c>
      <c r="F972">
        <f>_xlfn.XLOOKUP(Table1[[#This Row],[Location]],'Location analysis'!A:A,'Location analysis'!C:C)</f>
        <v>-74.125200000000007</v>
      </c>
      <c r="G972" t="s">
        <v>264</v>
      </c>
      <c r="H972" t="s">
        <v>43</v>
      </c>
      <c r="I972">
        <v>14760960869</v>
      </c>
      <c r="J972" t="s">
        <v>358</v>
      </c>
      <c r="K972" t="s">
        <v>51</v>
      </c>
      <c r="L972">
        <v>114</v>
      </c>
      <c r="M972">
        <v>1.5</v>
      </c>
      <c r="N972">
        <v>1</v>
      </c>
      <c r="O972">
        <v>114</v>
      </c>
      <c r="P972">
        <v>1.5</v>
      </c>
      <c r="Q972">
        <v>1</v>
      </c>
      <c r="R972">
        <v>1.5</v>
      </c>
      <c r="S972">
        <v>1.5</v>
      </c>
      <c r="T972" s="1">
        <v>44620</v>
      </c>
      <c r="U972" t="str">
        <f t="shared" si="75"/>
        <v>Funyuns - Flaming Hot</v>
      </c>
      <c r="V972" t="str">
        <f t="shared" si="76"/>
        <v>Food</v>
      </c>
      <c r="W972" t="s">
        <v>43</v>
      </c>
      <c r="X972" t="b">
        <f t="shared" si="78"/>
        <v>1</v>
      </c>
      <c r="Y972">
        <f t="shared" si="77"/>
        <v>1.5</v>
      </c>
      <c r="Z972" s="2">
        <f t="shared" si="79"/>
        <v>1</v>
      </c>
      <c r="AA972" t="s">
        <v>265</v>
      </c>
      <c r="AB972" t="s">
        <v>122</v>
      </c>
      <c r="AD972" t="s">
        <v>60</v>
      </c>
      <c r="AE972" t="s">
        <v>359</v>
      </c>
      <c r="AF972">
        <v>2022</v>
      </c>
    </row>
    <row r="973" spans="1:32" x14ac:dyDescent="0.25">
      <c r="A973" t="s">
        <v>29</v>
      </c>
      <c r="B973" t="s">
        <v>67</v>
      </c>
      <c r="C973" t="s">
        <v>68</v>
      </c>
      <c r="D973" t="s">
        <v>69</v>
      </c>
      <c r="E973">
        <f>_xlfn.XLOOKUP(Table1[[#This Row],[Location]],'Location analysis'!A:A,'Location analysis'!B:B)</f>
        <v>40.435699999999997</v>
      </c>
      <c r="F973">
        <f>_xlfn.XLOOKUP(Table1[[#This Row],[Location]],'Location analysis'!A:A,'Location analysis'!C:C)</f>
        <v>-74.125200000000007</v>
      </c>
      <c r="G973" t="s">
        <v>264</v>
      </c>
      <c r="H973" t="s">
        <v>43</v>
      </c>
      <c r="I973">
        <v>14760961222</v>
      </c>
      <c r="J973" t="s">
        <v>358</v>
      </c>
      <c r="K973" t="s">
        <v>51</v>
      </c>
      <c r="L973">
        <v>114</v>
      </c>
      <c r="M973">
        <v>1.5</v>
      </c>
      <c r="N973">
        <v>1</v>
      </c>
      <c r="O973">
        <v>114</v>
      </c>
      <c r="P973">
        <v>1.5</v>
      </c>
      <c r="Q973">
        <v>1</v>
      </c>
      <c r="R973">
        <v>1.5</v>
      </c>
      <c r="S973">
        <v>1.5</v>
      </c>
      <c r="T973" s="1">
        <v>44620</v>
      </c>
      <c r="U973" t="str">
        <f t="shared" si="75"/>
        <v>Funyuns - Flaming Hot</v>
      </c>
      <c r="V973" t="str">
        <f t="shared" si="76"/>
        <v>Food</v>
      </c>
      <c r="W973" t="s">
        <v>43</v>
      </c>
      <c r="X973" t="b">
        <f t="shared" si="78"/>
        <v>1</v>
      </c>
      <c r="Y973">
        <f t="shared" si="77"/>
        <v>1.5</v>
      </c>
      <c r="Z973" s="2">
        <f t="shared" si="79"/>
        <v>1</v>
      </c>
      <c r="AA973" t="s">
        <v>265</v>
      </c>
      <c r="AB973" t="s">
        <v>122</v>
      </c>
      <c r="AD973" t="s">
        <v>60</v>
      </c>
      <c r="AE973" t="s">
        <v>359</v>
      </c>
      <c r="AF973">
        <v>2022</v>
      </c>
    </row>
    <row r="974" spans="1:32" x14ac:dyDescent="0.25">
      <c r="A974" t="s">
        <v>29</v>
      </c>
      <c r="B974" t="s">
        <v>67</v>
      </c>
      <c r="C974" t="s">
        <v>68</v>
      </c>
      <c r="D974" t="s">
        <v>69</v>
      </c>
      <c r="E974">
        <f>_xlfn.XLOOKUP(Table1[[#This Row],[Location]],'Location analysis'!A:A,'Location analysis'!B:B)</f>
        <v>40.435699999999997</v>
      </c>
      <c r="F974">
        <f>_xlfn.XLOOKUP(Table1[[#This Row],[Location]],'Location analysis'!A:A,'Location analysis'!C:C)</f>
        <v>-74.125200000000007</v>
      </c>
      <c r="G974" t="s">
        <v>182</v>
      </c>
      <c r="H974" t="s">
        <v>34</v>
      </c>
      <c r="I974">
        <v>14761513795</v>
      </c>
      <c r="J974" t="s">
        <v>358</v>
      </c>
      <c r="K974" t="s">
        <v>51</v>
      </c>
      <c r="L974">
        <v>141</v>
      </c>
      <c r="M974">
        <v>1</v>
      </c>
      <c r="N974">
        <v>1</v>
      </c>
      <c r="O974">
        <v>141</v>
      </c>
      <c r="P974">
        <v>1</v>
      </c>
      <c r="Q974">
        <v>1</v>
      </c>
      <c r="R974">
        <v>1</v>
      </c>
      <c r="S974">
        <v>1</v>
      </c>
      <c r="T974" s="1">
        <v>44620</v>
      </c>
      <c r="U974" t="str">
        <f t="shared" si="75"/>
        <v>Coca Cola - Zero Sugar</v>
      </c>
      <c r="V974" t="str">
        <f t="shared" si="76"/>
        <v>Carbonated</v>
      </c>
      <c r="W974" t="s">
        <v>34</v>
      </c>
      <c r="X974" t="b">
        <f t="shared" si="78"/>
        <v>1</v>
      </c>
      <c r="Y974">
        <f t="shared" si="77"/>
        <v>1</v>
      </c>
      <c r="Z974" s="2">
        <f t="shared" si="79"/>
        <v>0.66666666666666663</v>
      </c>
      <c r="AA974" t="s">
        <v>183</v>
      </c>
      <c r="AB974" t="s">
        <v>184</v>
      </c>
      <c r="AD974" t="s">
        <v>60</v>
      </c>
      <c r="AE974" t="s">
        <v>359</v>
      </c>
      <c r="AF974">
        <v>2022</v>
      </c>
    </row>
    <row r="975" spans="1:32" x14ac:dyDescent="0.25">
      <c r="A975" t="s">
        <v>29</v>
      </c>
      <c r="B975" t="s">
        <v>67</v>
      </c>
      <c r="C975" t="s">
        <v>68</v>
      </c>
      <c r="D975" t="s">
        <v>69</v>
      </c>
      <c r="E975">
        <f>_xlfn.XLOOKUP(Table1[[#This Row],[Location]],'Location analysis'!A:A,'Location analysis'!B:B)</f>
        <v>40.435699999999997</v>
      </c>
      <c r="F975">
        <f>_xlfn.XLOOKUP(Table1[[#This Row],[Location]],'Location analysis'!A:A,'Location analysis'!C:C)</f>
        <v>-74.125200000000007</v>
      </c>
      <c r="G975" t="s">
        <v>70</v>
      </c>
      <c r="H975" t="s">
        <v>34</v>
      </c>
      <c r="I975">
        <v>14761580941</v>
      </c>
      <c r="J975" t="s">
        <v>358</v>
      </c>
      <c r="K975" t="s">
        <v>51</v>
      </c>
      <c r="L975">
        <v>144</v>
      </c>
      <c r="M975">
        <v>3</v>
      </c>
      <c r="N975">
        <v>1</v>
      </c>
      <c r="O975">
        <v>144</v>
      </c>
      <c r="P975">
        <v>3</v>
      </c>
      <c r="Q975">
        <v>1</v>
      </c>
      <c r="R975">
        <v>3</v>
      </c>
      <c r="S975">
        <v>3</v>
      </c>
      <c r="T975" s="1">
        <v>44620</v>
      </c>
      <c r="U975" t="str">
        <f t="shared" si="75"/>
        <v>Monster Energy Original</v>
      </c>
      <c r="V975" t="str">
        <f t="shared" si="76"/>
        <v>Carbonated</v>
      </c>
      <c r="W975" t="s">
        <v>34</v>
      </c>
      <c r="X975" t="b">
        <f t="shared" si="78"/>
        <v>1</v>
      </c>
      <c r="Y975">
        <f t="shared" si="77"/>
        <v>3</v>
      </c>
      <c r="Z975" s="2">
        <f t="shared" si="79"/>
        <v>2</v>
      </c>
      <c r="AA975" t="s">
        <v>70</v>
      </c>
      <c r="AD975" t="s">
        <v>60</v>
      </c>
      <c r="AE975" t="s">
        <v>359</v>
      </c>
      <c r="AF975">
        <v>2022</v>
      </c>
    </row>
    <row r="976" spans="1:32" x14ac:dyDescent="0.25">
      <c r="A976" t="s">
        <v>29</v>
      </c>
      <c r="B976" t="s">
        <v>46</v>
      </c>
      <c r="C976" t="s">
        <v>31</v>
      </c>
      <c r="D976" t="s">
        <v>47</v>
      </c>
      <c r="E976">
        <f>_xlfn.XLOOKUP(Table1[[#This Row],[Location]],'Location analysis'!A:A,'Location analysis'!B:B)</f>
        <v>40.423690999999998</v>
      </c>
      <c r="F976">
        <f>_xlfn.XLOOKUP(Table1[[#This Row],[Location]],'Location analysis'!A:A,'Location analysis'!C:C)</f>
        <v>-74.380831999999998</v>
      </c>
      <c r="G976" t="s">
        <v>182</v>
      </c>
      <c r="H976" t="s">
        <v>34</v>
      </c>
      <c r="I976">
        <v>14761650558</v>
      </c>
      <c r="J976" t="s">
        <v>360</v>
      </c>
      <c r="K976" t="s">
        <v>51</v>
      </c>
      <c r="L976">
        <v>140</v>
      </c>
      <c r="M976">
        <v>1.5</v>
      </c>
      <c r="N976">
        <v>1</v>
      </c>
      <c r="O976">
        <v>140</v>
      </c>
      <c r="P976">
        <v>1.5</v>
      </c>
      <c r="Q976">
        <v>1</v>
      </c>
      <c r="R976">
        <v>1.5</v>
      </c>
      <c r="S976">
        <v>1.5</v>
      </c>
      <c r="T976" s="1">
        <v>44620</v>
      </c>
      <c r="U976" t="str">
        <f t="shared" si="75"/>
        <v>Coca Cola - Zero Sugar</v>
      </c>
      <c r="V976" t="str">
        <f t="shared" si="76"/>
        <v>Carbonated</v>
      </c>
      <c r="W976" t="s">
        <v>34</v>
      </c>
      <c r="X976" t="b">
        <f t="shared" si="78"/>
        <v>1</v>
      </c>
      <c r="Y976">
        <f t="shared" si="77"/>
        <v>1.5</v>
      </c>
      <c r="Z976" s="2">
        <f t="shared" si="79"/>
        <v>1</v>
      </c>
      <c r="AA976" t="s">
        <v>183</v>
      </c>
      <c r="AB976" t="s">
        <v>184</v>
      </c>
      <c r="AD976" t="s">
        <v>91</v>
      </c>
      <c r="AE976" t="s">
        <v>361</v>
      </c>
      <c r="AF976">
        <v>2022</v>
      </c>
    </row>
    <row r="977" spans="1:32" x14ac:dyDescent="0.25">
      <c r="A977" t="s">
        <v>29</v>
      </c>
      <c r="B977" t="s">
        <v>67</v>
      </c>
      <c r="C977" t="s">
        <v>68</v>
      </c>
      <c r="D977" t="s">
        <v>69</v>
      </c>
      <c r="E977">
        <f>_xlfn.XLOOKUP(Table1[[#This Row],[Location]],'Location analysis'!A:A,'Location analysis'!B:B)</f>
        <v>40.435699999999997</v>
      </c>
      <c r="F977">
        <f>_xlfn.XLOOKUP(Table1[[#This Row],[Location]],'Location analysis'!A:A,'Location analysis'!C:C)</f>
        <v>-74.125200000000007</v>
      </c>
      <c r="G977" t="s">
        <v>259</v>
      </c>
      <c r="H977" t="s">
        <v>34</v>
      </c>
      <c r="I977">
        <v>14761867642</v>
      </c>
      <c r="J977" t="s">
        <v>360</v>
      </c>
      <c r="K977" t="s">
        <v>51</v>
      </c>
      <c r="L977">
        <v>140</v>
      </c>
      <c r="M977">
        <v>1</v>
      </c>
      <c r="N977">
        <v>1</v>
      </c>
      <c r="O977">
        <v>140</v>
      </c>
      <c r="P977">
        <v>1</v>
      </c>
      <c r="Q977">
        <v>1</v>
      </c>
      <c r="R977">
        <v>1</v>
      </c>
      <c r="S977">
        <v>1</v>
      </c>
      <c r="T977" s="1">
        <v>44621</v>
      </c>
      <c r="U977" t="str">
        <f t="shared" si="75"/>
        <v>Sunkist Soda - Orange</v>
      </c>
      <c r="V977" t="str">
        <f t="shared" si="76"/>
        <v>Carbonated</v>
      </c>
      <c r="W977" t="s">
        <v>34</v>
      </c>
      <c r="X977" t="b">
        <f t="shared" si="78"/>
        <v>1</v>
      </c>
      <c r="Y977">
        <f t="shared" si="77"/>
        <v>1</v>
      </c>
      <c r="Z977" s="2">
        <f t="shared" si="79"/>
        <v>0.66666666666666663</v>
      </c>
      <c r="AA977" t="s">
        <v>260</v>
      </c>
      <c r="AB977" t="s">
        <v>261</v>
      </c>
      <c r="AD977" t="s">
        <v>91</v>
      </c>
      <c r="AE977" t="s">
        <v>361</v>
      </c>
      <c r="AF977">
        <v>2022</v>
      </c>
    </row>
    <row r="978" spans="1:32" x14ac:dyDescent="0.25">
      <c r="A978" t="s">
        <v>29</v>
      </c>
      <c r="B978" t="s">
        <v>67</v>
      </c>
      <c r="C978" t="s">
        <v>68</v>
      </c>
      <c r="D978" t="s">
        <v>69</v>
      </c>
      <c r="E978">
        <f>_xlfn.XLOOKUP(Table1[[#This Row],[Location]],'Location analysis'!A:A,'Location analysis'!B:B)</f>
        <v>40.435699999999997</v>
      </c>
      <c r="F978">
        <f>_xlfn.XLOOKUP(Table1[[#This Row],[Location]],'Location analysis'!A:A,'Location analysis'!C:C)</f>
        <v>-74.125200000000007</v>
      </c>
      <c r="G978" t="s">
        <v>350</v>
      </c>
      <c r="H978" t="s">
        <v>43</v>
      </c>
      <c r="I978">
        <v>14763323761</v>
      </c>
      <c r="J978" t="s">
        <v>360</v>
      </c>
      <c r="K978" t="s">
        <v>36</v>
      </c>
      <c r="L978">
        <v>122</v>
      </c>
      <c r="M978">
        <v>1.5</v>
      </c>
      <c r="N978">
        <v>1</v>
      </c>
      <c r="O978">
        <v>122</v>
      </c>
      <c r="P978">
        <v>1.5</v>
      </c>
      <c r="Q978">
        <v>1</v>
      </c>
      <c r="R978">
        <v>1.5</v>
      </c>
      <c r="S978">
        <v>6</v>
      </c>
      <c r="T978" s="1">
        <v>44621</v>
      </c>
      <c r="U978" t="str">
        <f t="shared" si="75"/>
        <v>Fritos - Original</v>
      </c>
      <c r="V978" t="str">
        <f t="shared" si="76"/>
        <v>Food</v>
      </c>
      <c r="W978" t="s">
        <v>43</v>
      </c>
      <c r="X978" t="b">
        <f t="shared" si="78"/>
        <v>1</v>
      </c>
      <c r="Y978">
        <f t="shared" si="77"/>
        <v>1.5</v>
      </c>
      <c r="Z978" s="2">
        <f t="shared" si="79"/>
        <v>1</v>
      </c>
      <c r="AA978" t="s">
        <v>351</v>
      </c>
      <c r="AB978" t="s">
        <v>150</v>
      </c>
      <c r="AD978" t="s">
        <v>91</v>
      </c>
      <c r="AE978" t="s">
        <v>361</v>
      </c>
      <c r="AF978">
        <v>2022</v>
      </c>
    </row>
    <row r="979" spans="1:32" x14ac:dyDescent="0.25">
      <c r="A979" t="s">
        <v>29</v>
      </c>
      <c r="B979" t="s">
        <v>67</v>
      </c>
      <c r="C979" t="s">
        <v>68</v>
      </c>
      <c r="D979" t="s">
        <v>69</v>
      </c>
      <c r="E979">
        <f>_xlfn.XLOOKUP(Table1[[#This Row],[Location]],'Location analysis'!A:A,'Location analysis'!B:B)</f>
        <v>40.435699999999997</v>
      </c>
      <c r="F979">
        <f>_xlfn.XLOOKUP(Table1[[#This Row],[Location]],'Location analysis'!A:A,'Location analysis'!C:C)</f>
        <v>-74.125200000000007</v>
      </c>
      <c r="G979" t="s">
        <v>179</v>
      </c>
      <c r="H979" t="s">
        <v>43</v>
      </c>
      <c r="I979">
        <v>14763323761</v>
      </c>
      <c r="J979" t="s">
        <v>360</v>
      </c>
      <c r="K979" t="s">
        <v>36</v>
      </c>
      <c r="L979">
        <v>112</v>
      </c>
      <c r="M979">
        <v>1.5</v>
      </c>
      <c r="N979">
        <v>1</v>
      </c>
      <c r="O979">
        <v>112</v>
      </c>
      <c r="P979">
        <v>1.5</v>
      </c>
      <c r="Q979">
        <v>1</v>
      </c>
      <c r="R979">
        <v>1.5</v>
      </c>
      <c r="S979">
        <v>6</v>
      </c>
      <c r="T979" s="1">
        <v>44621</v>
      </c>
      <c r="U979" t="str">
        <f t="shared" si="75"/>
        <v>Chesters Fries Flaming hot</v>
      </c>
      <c r="V979" t="str">
        <f t="shared" si="76"/>
        <v>Food</v>
      </c>
      <c r="W979" t="s">
        <v>43</v>
      </c>
      <c r="X979" t="b">
        <f t="shared" si="78"/>
        <v>1</v>
      </c>
      <c r="Y979">
        <f t="shared" si="77"/>
        <v>1.5</v>
      </c>
      <c r="Z979" s="2">
        <f t="shared" si="79"/>
        <v>1</v>
      </c>
      <c r="AA979" t="s">
        <v>179</v>
      </c>
      <c r="AD979" t="s">
        <v>91</v>
      </c>
      <c r="AE979" t="s">
        <v>361</v>
      </c>
      <c r="AF979">
        <v>2022</v>
      </c>
    </row>
    <row r="980" spans="1:32" x14ac:dyDescent="0.25">
      <c r="A980" t="s">
        <v>29</v>
      </c>
      <c r="B980" t="s">
        <v>67</v>
      </c>
      <c r="C980" t="s">
        <v>68</v>
      </c>
      <c r="D980" t="s">
        <v>69</v>
      </c>
      <c r="E980">
        <f>_xlfn.XLOOKUP(Table1[[#This Row],[Location]],'Location analysis'!A:A,'Location analysis'!B:B)</f>
        <v>40.435699999999997</v>
      </c>
      <c r="F980">
        <f>_xlfn.XLOOKUP(Table1[[#This Row],[Location]],'Location analysis'!A:A,'Location analysis'!C:C)</f>
        <v>-74.125200000000007</v>
      </c>
      <c r="G980" t="s">
        <v>185</v>
      </c>
      <c r="H980" t="s">
        <v>34</v>
      </c>
      <c r="I980">
        <v>14763323761</v>
      </c>
      <c r="J980" t="s">
        <v>360</v>
      </c>
      <c r="K980" t="s">
        <v>36</v>
      </c>
      <c r="L980">
        <v>148</v>
      </c>
      <c r="M980">
        <v>3</v>
      </c>
      <c r="N980">
        <v>1</v>
      </c>
      <c r="O980">
        <v>148</v>
      </c>
      <c r="P980">
        <v>3</v>
      </c>
      <c r="Q980">
        <v>1</v>
      </c>
      <c r="R980">
        <v>3</v>
      </c>
      <c r="S980">
        <v>6</v>
      </c>
      <c r="T980" s="1">
        <v>44621</v>
      </c>
      <c r="U980" t="str">
        <f t="shared" si="75"/>
        <v>Red Bull - Original</v>
      </c>
      <c r="V980" t="str">
        <f t="shared" si="76"/>
        <v>Carbonated</v>
      </c>
      <c r="W980" t="s">
        <v>34</v>
      </c>
      <c r="X980" t="b">
        <f t="shared" si="78"/>
        <v>1</v>
      </c>
      <c r="Y980">
        <f t="shared" si="77"/>
        <v>3</v>
      </c>
      <c r="Z980" s="2">
        <f t="shared" si="79"/>
        <v>2</v>
      </c>
      <c r="AA980" t="s">
        <v>37</v>
      </c>
      <c r="AB980" t="s">
        <v>150</v>
      </c>
      <c r="AD980" t="s">
        <v>91</v>
      </c>
      <c r="AE980" t="s">
        <v>361</v>
      </c>
      <c r="AF980">
        <v>2022</v>
      </c>
    </row>
    <row r="981" spans="1:32" x14ac:dyDescent="0.25">
      <c r="A981" t="s">
        <v>29</v>
      </c>
      <c r="B981" t="s">
        <v>62</v>
      </c>
      <c r="C981" t="s">
        <v>63</v>
      </c>
      <c r="D981" t="s">
        <v>64</v>
      </c>
      <c r="E981">
        <f>_xlfn.XLOOKUP(Table1[[#This Row],[Location]],'Location analysis'!A:A,'Location analysis'!B:B)</f>
        <v>40.091900000000003</v>
      </c>
      <c r="F981">
        <f>_xlfn.XLOOKUP(Table1[[#This Row],[Location]],'Location analysis'!A:A,'Location analysis'!C:C)</f>
        <v>-74.358699999999999</v>
      </c>
      <c r="G981" t="s">
        <v>128</v>
      </c>
      <c r="H981" t="s">
        <v>43</v>
      </c>
      <c r="I981">
        <v>14763408820</v>
      </c>
      <c r="J981" t="s">
        <v>360</v>
      </c>
      <c r="K981" t="s">
        <v>51</v>
      </c>
      <c r="L981">
        <v>110</v>
      </c>
      <c r="M981">
        <v>1.5</v>
      </c>
      <c r="N981">
        <v>1</v>
      </c>
      <c r="O981">
        <v>110</v>
      </c>
      <c r="P981">
        <v>1.5</v>
      </c>
      <c r="Q981">
        <v>1</v>
      </c>
      <c r="R981">
        <v>1.5</v>
      </c>
      <c r="S981">
        <v>1.5</v>
      </c>
      <c r="T981" s="1">
        <v>44621</v>
      </c>
      <c r="U981" t="str">
        <f t="shared" si="75"/>
        <v>SunChips Multigrain - Salsa</v>
      </c>
      <c r="V981" t="str">
        <f t="shared" si="76"/>
        <v>Food</v>
      </c>
      <c r="W981" t="s">
        <v>43</v>
      </c>
      <c r="X981" t="b">
        <f t="shared" si="78"/>
        <v>1</v>
      </c>
      <c r="Y981">
        <f t="shared" si="77"/>
        <v>1.5</v>
      </c>
      <c r="Z981" s="2">
        <f t="shared" si="79"/>
        <v>1</v>
      </c>
      <c r="AA981" t="s">
        <v>129</v>
      </c>
      <c r="AB981" t="s">
        <v>130</v>
      </c>
      <c r="AD981" t="s">
        <v>91</v>
      </c>
      <c r="AE981" t="s">
        <v>361</v>
      </c>
      <c r="AF981">
        <v>2022</v>
      </c>
    </row>
    <row r="982" spans="1:32" x14ac:dyDescent="0.25">
      <c r="A982" t="s">
        <v>29</v>
      </c>
      <c r="B982" t="s">
        <v>67</v>
      </c>
      <c r="C982" t="s">
        <v>68</v>
      </c>
      <c r="D982" t="s">
        <v>69</v>
      </c>
      <c r="E982">
        <f>_xlfn.XLOOKUP(Table1[[#This Row],[Location]],'Location analysis'!A:A,'Location analysis'!B:B)</f>
        <v>40.435699999999997</v>
      </c>
      <c r="F982">
        <f>_xlfn.XLOOKUP(Table1[[#This Row],[Location]],'Location analysis'!A:A,'Location analysis'!C:C)</f>
        <v>-74.125200000000007</v>
      </c>
      <c r="G982" t="s">
        <v>77</v>
      </c>
      <c r="H982" t="s">
        <v>43</v>
      </c>
      <c r="I982">
        <v>14764506124</v>
      </c>
      <c r="J982" t="s">
        <v>360</v>
      </c>
      <c r="K982" t="s">
        <v>51</v>
      </c>
      <c r="L982">
        <v>111</v>
      </c>
      <c r="M982">
        <v>1.5</v>
      </c>
      <c r="N982">
        <v>1</v>
      </c>
      <c r="O982">
        <v>111</v>
      </c>
      <c r="P982">
        <v>1.5</v>
      </c>
      <c r="Q982">
        <v>1</v>
      </c>
      <c r="R982">
        <v>1.5</v>
      </c>
      <c r="S982">
        <v>1.5</v>
      </c>
      <c r="T982" s="1">
        <v>44621</v>
      </c>
      <c r="U982" t="str">
        <f t="shared" si="75"/>
        <v>Skinny Pop Popcorn</v>
      </c>
      <c r="V982" t="str">
        <f t="shared" si="76"/>
        <v>Food</v>
      </c>
      <c r="W982" t="s">
        <v>43</v>
      </c>
      <c r="X982" t="b">
        <f t="shared" si="78"/>
        <v>1</v>
      </c>
      <c r="Y982">
        <f t="shared" si="77"/>
        <v>1.5</v>
      </c>
      <c r="Z982" s="2">
        <f t="shared" si="79"/>
        <v>1</v>
      </c>
      <c r="AA982" t="s">
        <v>77</v>
      </c>
      <c r="AD982" t="s">
        <v>91</v>
      </c>
      <c r="AE982" t="s">
        <v>361</v>
      </c>
      <c r="AF982">
        <v>2022</v>
      </c>
    </row>
    <row r="983" spans="1:32" x14ac:dyDescent="0.25">
      <c r="A983" t="s">
        <v>29</v>
      </c>
      <c r="B983" t="s">
        <v>62</v>
      </c>
      <c r="C983" t="s">
        <v>63</v>
      </c>
      <c r="D983" t="s">
        <v>64</v>
      </c>
      <c r="E983">
        <f>_xlfn.XLOOKUP(Table1[[#This Row],[Location]],'Location analysis'!A:A,'Location analysis'!B:B)</f>
        <v>40.091900000000003</v>
      </c>
      <c r="F983">
        <f>_xlfn.XLOOKUP(Table1[[#This Row],[Location]],'Location analysis'!A:A,'Location analysis'!C:C)</f>
        <v>-74.358699999999999</v>
      </c>
      <c r="G983" t="s">
        <v>237</v>
      </c>
      <c r="H983" t="s">
        <v>34</v>
      </c>
      <c r="I983">
        <v>14765009310</v>
      </c>
      <c r="J983" t="s">
        <v>360</v>
      </c>
      <c r="K983" t="s">
        <v>51</v>
      </c>
      <c r="L983">
        <v>135</v>
      </c>
      <c r="M983">
        <v>2</v>
      </c>
      <c r="N983">
        <v>1</v>
      </c>
      <c r="O983">
        <v>135</v>
      </c>
      <c r="P983">
        <v>2</v>
      </c>
      <c r="Q983">
        <v>1</v>
      </c>
      <c r="R983">
        <v>2</v>
      </c>
      <c r="S983">
        <v>2</v>
      </c>
      <c r="T983" s="1">
        <v>44621</v>
      </c>
      <c r="U983" t="str">
        <f t="shared" si="75"/>
        <v>Keto Krisp - Almond Butter</v>
      </c>
      <c r="V983" t="str">
        <f t="shared" si="76"/>
        <v>Carbonated</v>
      </c>
      <c r="W983" t="s">
        <v>34</v>
      </c>
      <c r="X983" t="b">
        <f t="shared" si="78"/>
        <v>1</v>
      </c>
      <c r="Y983">
        <f t="shared" si="77"/>
        <v>2</v>
      </c>
      <c r="Z983" s="2">
        <f t="shared" si="79"/>
        <v>1.3333333333333333</v>
      </c>
      <c r="AA983" t="s">
        <v>165</v>
      </c>
      <c r="AB983" t="s">
        <v>238</v>
      </c>
      <c r="AD983" t="s">
        <v>91</v>
      </c>
      <c r="AE983" t="s">
        <v>361</v>
      </c>
      <c r="AF983">
        <v>2022</v>
      </c>
    </row>
    <row r="984" spans="1:32" x14ac:dyDescent="0.25">
      <c r="A984" t="s">
        <v>29</v>
      </c>
      <c r="B984" t="s">
        <v>67</v>
      </c>
      <c r="C984" t="s">
        <v>68</v>
      </c>
      <c r="D984" t="s">
        <v>69</v>
      </c>
      <c r="E984">
        <f>_xlfn.XLOOKUP(Table1[[#This Row],[Location]],'Location analysis'!A:A,'Location analysis'!B:B)</f>
        <v>40.435699999999997</v>
      </c>
      <c r="F984">
        <f>_xlfn.XLOOKUP(Table1[[#This Row],[Location]],'Location analysis'!A:A,'Location analysis'!C:C)</f>
        <v>-74.125200000000007</v>
      </c>
      <c r="G984" t="s">
        <v>70</v>
      </c>
      <c r="H984" t="s">
        <v>34</v>
      </c>
      <c r="I984">
        <v>14765068531</v>
      </c>
      <c r="J984" t="s">
        <v>360</v>
      </c>
      <c r="K984" t="s">
        <v>51</v>
      </c>
      <c r="L984">
        <v>144</v>
      </c>
      <c r="M984">
        <v>3</v>
      </c>
      <c r="N984">
        <v>1</v>
      </c>
      <c r="O984">
        <v>144</v>
      </c>
      <c r="P984">
        <v>3</v>
      </c>
      <c r="Q984">
        <v>1</v>
      </c>
      <c r="R984">
        <v>3</v>
      </c>
      <c r="S984">
        <v>3</v>
      </c>
      <c r="T984" s="1">
        <v>44621</v>
      </c>
      <c r="U984" t="str">
        <f t="shared" si="75"/>
        <v>Monster Energy Original</v>
      </c>
      <c r="V984" t="str">
        <f t="shared" si="76"/>
        <v>Carbonated</v>
      </c>
      <c r="W984" t="s">
        <v>34</v>
      </c>
      <c r="X984" t="b">
        <f t="shared" si="78"/>
        <v>1</v>
      </c>
      <c r="Y984">
        <f t="shared" si="77"/>
        <v>3</v>
      </c>
      <c r="Z984" s="2">
        <f t="shared" si="79"/>
        <v>2</v>
      </c>
      <c r="AA984" t="s">
        <v>70</v>
      </c>
      <c r="AD984" t="s">
        <v>91</v>
      </c>
      <c r="AE984" t="s">
        <v>361</v>
      </c>
      <c r="AF984">
        <v>2022</v>
      </c>
    </row>
    <row r="985" spans="1:32" x14ac:dyDescent="0.25">
      <c r="A985" t="s">
        <v>29</v>
      </c>
      <c r="B985" t="s">
        <v>62</v>
      </c>
      <c r="C985" t="s">
        <v>63</v>
      </c>
      <c r="D985" t="s">
        <v>64</v>
      </c>
      <c r="E985">
        <f>_xlfn.XLOOKUP(Table1[[#This Row],[Location]],'Location analysis'!A:A,'Location analysis'!B:B)</f>
        <v>40.091900000000003</v>
      </c>
      <c r="F985">
        <f>_xlfn.XLOOKUP(Table1[[#This Row],[Location]],'Location analysis'!A:A,'Location analysis'!C:C)</f>
        <v>-74.358699999999999</v>
      </c>
      <c r="G985" t="s">
        <v>84</v>
      </c>
      <c r="H985" t="s">
        <v>43</v>
      </c>
      <c r="I985">
        <v>14765103808</v>
      </c>
      <c r="J985" t="s">
        <v>360</v>
      </c>
      <c r="K985" t="s">
        <v>51</v>
      </c>
      <c r="L985">
        <v>138</v>
      </c>
      <c r="M985">
        <v>2</v>
      </c>
      <c r="N985">
        <v>1</v>
      </c>
      <c r="O985">
        <v>138</v>
      </c>
      <c r="P985">
        <v>2</v>
      </c>
      <c r="Q985">
        <v>1</v>
      </c>
      <c r="R985">
        <v>2</v>
      </c>
      <c r="S985">
        <v>2</v>
      </c>
      <c r="T985" s="1">
        <v>44621</v>
      </c>
      <c r="U985" t="str">
        <f t="shared" si="75"/>
        <v>Wonderful Pistachios - Variety</v>
      </c>
      <c r="V985" t="str">
        <f t="shared" si="76"/>
        <v>Food</v>
      </c>
      <c r="W985" t="s">
        <v>43</v>
      </c>
      <c r="X985" t="b">
        <f t="shared" si="78"/>
        <v>1</v>
      </c>
      <c r="Y985">
        <f t="shared" si="77"/>
        <v>2</v>
      </c>
      <c r="Z985" s="2">
        <f t="shared" si="79"/>
        <v>1.3333333333333333</v>
      </c>
      <c r="AA985" t="s">
        <v>85</v>
      </c>
      <c r="AB985" t="s">
        <v>86</v>
      </c>
      <c r="AD985" t="s">
        <v>91</v>
      </c>
      <c r="AE985" t="s">
        <v>361</v>
      </c>
      <c r="AF985">
        <v>2022</v>
      </c>
    </row>
    <row r="986" spans="1:32" x14ac:dyDescent="0.25">
      <c r="A986" t="s">
        <v>29</v>
      </c>
      <c r="B986" t="s">
        <v>67</v>
      </c>
      <c r="C986" t="s">
        <v>68</v>
      </c>
      <c r="D986" t="s">
        <v>69</v>
      </c>
      <c r="E986">
        <f>_xlfn.XLOOKUP(Table1[[#This Row],[Location]],'Location analysis'!A:A,'Location analysis'!B:B)</f>
        <v>40.435699999999997</v>
      </c>
      <c r="F986">
        <f>_xlfn.XLOOKUP(Table1[[#This Row],[Location]],'Location analysis'!A:A,'Location analysis'!C:C)</f>
        <v>-74.125200000000007</v>
      </c>
      <c r="G986" t="s">
        <v>185</v>
      </c>
      <c r="H986" t="s">
        <v>34</v>
      </c>
      <c r="I986">
        <v>14765175086</v>
      </c>
      <c r="J986" t="s">
        <v>360</v>
      </c>
      <c r="K986" t="s">
        <v>51</v>
      </c>
      <c r="L986">
        <v>148</v>
      </c>
      <c r="M986">
        <v>3</v>
      </c>
      <c r="N986">
        <v>1</v>
      </c>
      <c r="O986">
        <v>148</v>
      </c>
      <c r="P986">
        <v>3</v>
      </c>
      <c r="Q986">
        <v>1</v>
      </c>
      <c r="R986">
        <v>3</v>
      </c>
      <c r="S986">
        <v>3</v>
      </c>
      <c r="T986" s="1">
        <v>44621</v>
      </c>
      <c r="U986" t="str">
        <f t="shared" si="75"/>
        <v>Red Bull - Original</v>
      </c>
      <c r="V986" t="str">
        <f t="shared" si="76"/>
        <v>Carbonated</v>
      </c>
      <c r="W986" t="s">
        <v>34</v>
      </c>
      <c r="X986" t="b">
        <f t="shared" si="78"/>
        <v>1</v>
      </c>
      <c r="Y986">
        <f t="shared" si="77"/>
        <v>3</v>
      </c>
      <c r="Z986" s="2">
        <f t="shared" si="79"/>
        <v>2</v>
      </c>
      <c r="AA986" t="s">
        <v>37</v>
      </c>
      <c r="AB986" t="s">
        <v>150</v>
      </c>
      <c r="AD986" t="s">
        <v>91</v>
      </c>
      <c r="AE986" t="s">
        <v>361</v>
      </c>
      <c r="AF986">
        <v>2022</v>
      </c>
    </row>
    <row r="987" spans="1:32" x14ac:dyDescent="0.25">
      <c r="A987" t="s">
        <v>29</v>
      </c>
      <c r="B987" t="s">
        <v>67</v>
      </c>
      <c r="C987" t="s">
        <v>68</v>
      </c>
      <c r="D987" t="s">
        <v>69</v>
      </c>
      <c r="E987">
        <f>_xlfn.XLOOKUP(Table1[[#This Row],[Location]],'Location analysis'!A:A,'Location analysis'!B:B)</f>
        <v>40.435699999999997</v>
      </c>
      <c r="F987">
        <f>_xlfn.XLOOKUP(Table1[[#This Row],[Location]],'Location analysis'!A:A,'Location analysis'!C:C)</f>
        <v>-74.125200000000007</v>
      </c>
      <c r="G987" t="s">
        <v>185</v>
      </c>
      <c r="H987" t="s">
        <v>34</v>
      </c>
      <c r="I987">
        <v>14765177339</v>
      </c>
      <c r="J987" t="s">
        <v>360</v>
      </c>
      <c r="K987" t="s">
        <v>51</v>
      </c>
      <c r="L987">
        <v>148</v>
      </c>
      <c r="M987">
        <v>3</v>
      </c>
      <c r="N987">
        <v>1</v>
      </c>
      <c r="O987">
        <v>148</v>
      </c>
      <c r="P987">
        <v>3</v>
      </c>
      <c r="Q987">
        <v>1</v>
      </c>
      <c r="R987">
        <v>3</v>
      </c>
      <c r="S987">
        <v>3</v>
      </c>
      <c r="T987" s="1">
        <v>44621</v>
      </c>
      <c r="U987" t="str">
        <f t="shared" si="75"/>
        <v>Red Bull - Original</v>
      </c>
      <c r="V987" t="str">
        <f t="shared" si="76"/>
        <v>Carbonated</v>
      </c>
      <c r="W987" t="s">
        <v>34</v>
      </c>
      <c r="X987" t="b">
        <f t="shared" si="78"/>
        <v>1</v>
      </c>
      <c r="Y987">
        <f t="shared" si="77"/>
        <v>3</v>
      </c>
      <c r="Z987" s="2">
        <f t="shared" si="79"/>
        <v>2</v>
      </c>
      <c r="AA987" t="s">
        <v>37</v>
      </c>
      <c r="AB987" t="s">
        <v>150</v>
      </c>
      <c r="AD987" t="s">
        <v>91</v>
      </c>
      <c r="AE987" t="s">
        <v>361</v>
      </c>
      <c r="AF987">
        <v>2022</v>
      </c>
    </row>
    <row r="988" spans="1:32" x14ac:dyDescent="0.25">
      <c r="A988" t="s">
        <v>29</v>
      </c>
      <c r="B988" t="s">
        <v>30</v>
      </c>
      <c r="C988" t="s">
        <v>31</v>
      </c>
      <c r="D988" t="s">
        <v>32</v>
      </c>
      <c r="E988">
        <f>_xlfn.XLOOKUP(Table1[[#This Row],[Location]],'Location analysis'!A:A,'Location analysis'!B:B)</f>
        <v>40.423690999999998</v>
      </c>
      <c r="F988">
        <f>_xlfn.XLOOKUP(Table1[[#This Row],[Location]],'Location analysis'!A:A,'Location analysis'!C:C)</f>
        <v>-74.380831999999998</v>
      </c>
      <c r="G988" t="s">
        <v>242</v>
      </c>
      <c r="H988" t="s">
        <v>97</v>
      </c>
      <c r="I988">
        <v>14765397301</v>
      </c>
      <c r="J988" t="s">
        <v>360</v>
      </c>
      <c r="K988" t="s">
        <v>36</v>
      </c>
      <c r="L988">
        <v>147</v>
      </c>
      <c r="M988">
        <v>2.75</v>
      </c>
      <c r="N988">
        <v>1</v>
      </c>
      <c r="O988">
        <v>147</v>
      </c>
      <c r="P988">
        <v>2.75</v>
      </c>
      <c r="Q988">
        <v>1</v>
      </c>
      <c r="R988">
        <v>2.75</v>
      </c>
      <c r="S988">
        <v>2.75</v>
      </c>
      <c r="T988" s="1">
        <v>44621</v>
      </c>
      <c r="U988" t="str">
        <f t="shared" si="75"/>
        <v>Vitamin Water - Squeezed Lemonade</v>
      </c>
      <c r="V988" t="str">
        <f t="shared" si="76"/>
        <v>Water</v>
      </c>
      <c r="W988" t="s">
        <v>97</v>
      </c>
      <c r="X988" t="b">
        <f t="shared" si="78"/>
        <v>1</v>
      </c>
      <c r="Y988">
        <f t="shared" si="77"/>
        <v>2.75</v>
      </c>
      <c r="Z988" s="2">
        <f t="shared" si="79"/>
        <v>1.8333333333333333</v>
      </c>
      <c r="AA988" t="s">
        <v>98</v>
      </c>
      <c r="AB988" t="s">
        <v>243</v>
      </c>
      <c r="AD988" t="s">
        <v>91</v>
      </c>
      <c r="AE988" t="s">
        <v>361</v>
      </c>
      <c r="AF988">
        <v>2022</v>
      </c>
    </row>
    <row r="989" spans="1:32" x14ac:dyDescent="0.25">
      <c r="A989" t="s">
        <v>29</v>
      </c>
      <c r="B989" t="s">
        <v>67</v>
      </c>
      <c r="C989" t="s">
        <v>68</v>
      </c>
      <c r="D989" t="s">
        <v>69</v>
      </c>
      <c r="E989">
        <f>_xlfn.XLOOKUP(Table1[[#This Row],[Location]],'Location analysis'!A:A,'Location analysis'!B:B)</f>
        <v>40.435699999999997</v>
      </c>
      <c r="F989">
        <f>_xlfn.XLOOKUP(Table1[[#This Row],[Location]],'Location analysis'!A:A,'Location analysis'!C:C)</f>
        <v>-74.125200000000007</v>
      </c>
      <c r="G989" t="s">
        <v>272</v>
      </c>
      <c r="H989" t="s">
        <v>43</v>
      </c>
      <c r="I989">
        <v>14765620983</v>
      </c>
      <c r="J989" t="s">
        <v>360</v>
      </c>
      <c r="K989" t="s">
        <v>51</v>
      </c>
      <c r="L989">
        <v>134</v>
      </c>
      <c r="M989">
        <v>2</v>
      </c>
      <c r="N989">
        <v>1</v>
      </c>
      <c r="O989">
        <v>134</v>
      </c>
      <c r="P989">
        <v>2</v>
      </c>
      <c r="Q989">
        <v>1</v>
      </c>
      <c r="R989">
        <v>2</v>
      </c>
      <c r="S989">
        <v>2</v>
      </c>
      <c r="T989" s="1">
        <v>44621</v>
      </c>
      <c r="U989" t="str">
        <f t="shared" si="75"/>
        <v>Oreo Single Server 6 ct</v>
      </c>
      <c r="V989" t="str">
        <f t="shared" si="76"/>
        <v>Food</v>
      </c>
      <c r="W989" t="s">
        <v>43</v>
      </c>
      <c r="X989" t="b">
        <f t="shared" si="78"/>
        <v>1</v>
      </c>
      <c r="Y989">
        <f t="shared" si="77"/>
        <v>2</v>
      </c>
      <c r="Z989" s="2">
        <f t="shared" si="79"/>
        <v>1.3333333333333333</v>
      </c>
      <c r="AA989" t="s">
        <v>272</v>
      </c>
      <c r="AD989" t="s">
        <v>91</v>
      </c>
      <c r="AE989" t="s">
        <v>361</v>
      </c>
      <c r="AF989">
        <v>2022</v>
      </c>
    </row>
    <row r="990" spans="1:32" x14ac:dyDescent="0.25">
      <c r="A990" t="s">
        <v>29</v>
      </c>
      <c r="B990" t="s">
        <v>46</v>
      </c>
      <c r="C990" t="s">
        <v>31</v>
      </c>
      <c r="D990" t="s">
        <v>47</v>
      </c>
      <c r="E990">
        <f>_xlfn.XLOOKUP(Table1[[#This Row],[Location]],'Location analysis'!A:A,'Location analysis'!B:B)</f>
        <v>40.423690999999998</v>
      </c>
      <c r="F990">
        <f>_xlfn.XLOOKUP(Table1[[#This Row],[Location]],'Location analysis'!A:A,'Location analysis'!C:C)</f>
        <v>-74.380831999999998</v>
      </c>
      <c r="G990" t="s">
        <v>210</v>
      </c>
      <c r="H990" t="s">
        <v>43</v>
      </c>
      <c r="I990">
        <v>14765642953</v>
      </c>
      <c r="J990" t="s">
        <v>360</v>
      </c>
      <c r="K990" t="s">
        <v>51</v>
      </c>
      <c r="L990">
        <v>111</v>
      </c>
      <c r="M990">
        <v>1.5</v>
      </c>
      <c r="N990">
        <v>1</v>
      </c>
      <c r="O990">
        <v>111</v>
      </c>
      <c r="P990">
        <v>1.5</v>
      </c>
      <c r="Q990">
        <v>1</v>
      </c>
      <c r="R990">
        <v>1.5</v>
      </c>
      <c r="S990">
        <v>1.5</v>
      </c>
      <c r="T990" s="1">
        <v>44621</v>
      </c>
      <c r="U990" t="str">
        <f t="shared" si="75"/>
        <v>Lays Baked - Original</v>
      </c>
      <c r="V990" t="str">
        <f t="shared" si="76"/>
        <v>Food</v>
      </c>
      <c r="W990" t="s">
        <v>43</v>
      </c>
      <c r="X990" t="b">
        <f t="shared" si="78"/>
        <v>1</v>
      </c>
      <c r="Y990">
        <f t="shared" si="77"/>
        <v>1.5</v>
      </c>
      <c r="Z990" s="2">
        <f t="shared" si="79"/>
        <v>1</v>
      </c>
      <c r="AA990" t="s">
        <v>211</v>
      </c>
      <c r="AB990" t="s">
        <v>150</v>
      </c>
      <c r="AD990" t="s">
        <v>91</v>
      </c>
      <c r="AE990" t="s">
        <v>361</v>
      </c>
      <c r="AF990">
        <v>2022</v>
      </c>
    </row>
    <row r="991" spans="1:32" x14ac:dyDescent="0.25">
      <c r="A991" t="s">
        <v>29</v>
      </c>
      <c r="B991" t="s">
        <v>67</v>
      </c>
      <c r="C991" t="s">
        <v>68</v>
      </c>
      <c r="D991" t="s">
        <v>69</v>
      </c>
      <c r="E991">
        <f>_xlfn.XLOOKUP(Table1[[#This Row],[Location]],'Location analysis'!A:A,'Location analysis'!B:B)</f>
        <v>40.435699999999997</v>
      </c>
      <c r="F991">
        <f>_xlfn.XLOOKUP(Table1[[#This Row],[Location]],'Location analysis'!A:A,'Location analysis'!C:C)</f>
        <v>-74.125200000000007</v>
      </c>
      <c r="G991" t="s">
        <v>182</v>
      </c>
      <c r="H991" t="s">
        <v>34</v>
      </c>
      <c r="I991">
        <v>14765784701</v>
      </c>
      <c r="J991" t="s">
        <v>360</v>
      </c>
      <c r="K991" t="s">
        <v>51</v>
      </c>
      <c r="L991">
        <v>141</v>
      </c>
      <c r="M991">
        <v>1</v>
      </c>
      <c r="N991">
        <v>1</v>
      </c>
      <c r="O991">
        <v>141</v>
      </c>
      <c r="P991">
        <v>1</v>
      </c>
      <c r="Q991">
        <v>1</v>
      </c>
      <c r="R991">
        <v>1</v>
      </c>
      <c r="S991">
        <v>1</v>
      </c>
      <c r="T991" s="1">
        <v>44621</v>
      </c>
      <c r="U991" t="str">
        <f t="shared" si="75"/>
        <v>Coca Cola - Zero Sugar</v>
      </c>
      <c r="V991" t="str">
        <f t="shared" si="76"/>
        <v>Carbonated</v>
      </c>
      <c r="W991" t="s">
        <v>34</v>
      </c>
      <c r="X991" t="b">
        <f t="shared" si="78"/>
        <v>1</v>
      </c>
      <c r="Y991">
        <f t="shared" si="77"/>
        <v>1</v>
      </c>
      <c r="Z991" s="2">
        <f t="shared" si="79"/>
        <v>0.66666666666666663</v>
      </c>
      <c r="AA991" t="s">
        <v>183</v>
      </c>
      <c r="AB991" t="s">
        <v>184</v>
      </c>
      <c r="AD991" t="s">
        <v>91</v>
      </c>
      <c r="AE991" t="s">
        <v>361</v>
      </c>
      <c r="AF991">
        <v>2022</v>
      </c>
    </row>
    <row r="992" spans="1:32" x14ac:dyDescent="0.25">
      <c r="A992" t="s">
        <v>29</v>
      </c>
      <c r="B992" t="s">
        <v>67</v>
      </c>
      <c r="C992" t="s">
        <v>68</v>
      </c>
      <c r="D992" t="s">
        <v>69</v>
      </c>
      <c r="E992">
        <f>_xlfn.XLOOKUP(Table1[[#This Row],[Location]],'Location analysis'!A:A,'Location analysis'!B:B)</f>
        <v>40.435699999999997</v>
      </c>
      <c r="F992">
        <f>_xlfn.XLOOKUP(Table1[[#This Row],[Location]],'Location analysis'!A:A,'Location analysis'!C:C)</f>
        <v>-74.125200000000007</v>
      </c>
      <c r="G992" t="s">
        <v>272</v>
      </c>
      <c r="H992" t="s">
        <v>43</v>
      </c>
      <c r="I992">
        <v>14765855679</v>
      </c>
      <c r="J992" t="s">
        <v>360</v>
      </c>
      <c r="K992" t="s">
        <v>51</v>
      </c>
      <c r="L992">
        <v>134</v>
      </c>
      <c r="M992">
        <v>2</v>
      </c>
      <c r="N992">
        <v>1</v>
      </c>
      <c r="O992">
        <v>134</v>
      </c>
      <c r="P992">
        <v>2</v>
      </c>
      <c r="Q992">
        <v>1</v>
      </c>
      <c r="R992">
        <v>2</v>
      </c>
      <c r="S992">
        <v>2</v>
      </c>
      <c r="T992" s="1">
        <v>44621</v>
      </c>
      <c r="U992" t="str">
        <f t="shared" si="75"/>
        <v>Oreo Single Server 6 ct</v>
      </c>
      <c r="V992" t="str">
        <f t="shared" si="76"/>
        <v>Food</v>
      </c>
      <c r="W992" t="s">
        <v>43</v>
      </c>
      <c r="X992" t="b">
        <f t="shared" si="78"/>
        <v>1</v>
      </c>
      <c r="Y992">
        <f t="shared" si="77"/>
        <v>2</v>
      </c>
      <c r="Z992" s="2">
        <f t="shared" si="79"/>
        <v>1.3333333333333333</v>
      </c>
      <c r="AA992" t="s">
        <v>272</v>
      </c>
      <c r="AD992" t="s">
        <v>91</v>
      </c>
      <c r="AE992" t="s">
        <v>361</v>
      </c>
      <c r="AF992">
        <v>2022</v>
      </c>
    </row>
    <row r="993" spans="1:32" x14ac:dyDescent="0.25">
      <c r="A993" t="s">
        <v>29</v>
      </c>
      <c r="B993" t="s">
        <v>67</v>
      </c>
      <c r="C993" t="s">
        <v>68</v>
      </c>
      <c r="D993" t="s">
        <v>69</v>
      </c>
      <c r="E993">
        <f>_xlfn.XLOOKUP(Table1[[#This Row],[Location]],'Location analysis'!A:A,'Location analysis'!B:B)</f>
        <v>40.435699999999997</v>
      </c>
      <c r="F993">
        <f>_xlfn.XLOOKUP(Table1[[#This Row],[Location]],'Location analysis'!A:A,'Location analysis'!C:C)</f>
        <v>-74.125200000000007</v>
      </c>
      <c r="G993" t="s">
        <v>116</v>
      </c>
      <c r="H993" t="s">
        <v>43</v>
      </c>
      <c r="I993">
        <v>14765940363</v>
      </c>
      <c r="J993" t="s">
        <v>360</v>
      </c>
      <c r="K993" t="s">
        <v>51</v>
      </c>
      <c r="L993">
        <v>110</v>
      </c>
      <c r="M993">
        <v>1.5</v>
      </c>
      <c r="N993">
        <v>1</v>
      </c>
      <c r="O993">
        <v>110</v>
      </c>
      <c r="P993">
        <v>1.5</v>
      </c>
      <c r="Q993">
        <v>1</v>
      </c>
      <c r="R993">
        <v>1.5</v>
      </c>
      <c r="S993">
        <v>1.5</v>
      </c>
      <c r="T993" s="1">
        <v>44621</v>
      </c>
      <c r="U993" t="str">
        <f t="shared" si="75"/>
        <v>Good Health Veggie Stix - Zesty Ranch</v>
      </c>
      <c r="V993" t="str">
        <f t="shared" si="76"/>
        <v>Food</v>
      </c>
      <c r="W993" t="s">
        <v>43</v>
      </c>
      <c r="X993" t="b">
        <f t="shared" si="78"/>
        <v>1</v>
      </c>
      <c r="Y993">
        <f t="shared" si="77"/>
        <v>1.5</v>
      </c>
      <c r="Z993" s="2">
        <f t="shared" si="79"/>
        <v>1</v>
      </c>
      <c r="AA993" t="s">
        <v>117</v>
      </c>
      <c r="AB993" t="s">
        <v>118</v>
      </c>
      <c r="AD993" t="s">
        <v>91</v>
      </c>
      <c r="AE993" t="s">
        <v>361</v>
      </c>
      <c r="AF993">
        <v>2022</v>
      </c>
    </row>
    <row r="994" spans="1:32" x14ac:dyDescent="0.25">
      <c r="A994" t="s">
        <v>29</v>
      </c>
      <c r="B994" t="s">
        <v>67</v>
      </c>
      <c r="C994" t="s">
        <v>68</v>
      </c>
      <c r="D994" t="s">
        <v>69</v>
      </c>
      <c r="E994">
        <f>_xlfn.XLOOKUP(Table1[[#This Row],[Location]],'Location analysis'!A:A,'Location analysis'!B:B)</f>
        <v>40.435699999999997</v>
      </c>
      <c r="F994">
        <f>_xlfn.XLOOKUP(Table1[[#This Row],[Location]],'Location analysis'!A:A,'Location analysis'!C:C)</f>
        <v>-74.125200000000007</v>
      </c>
      <c r="G994" t="s">
        <v>179</v>
      </c>
      <c r="H994" t="s">
        <v>43</v>
      </c>
      <c r="I994">
        <v>14766309775</v>
      </c>
      <c r="J994" t="s">
        <v>360</v>
      </c>
      <c r="K994" t="s">
        <v>51</v>
      </c>
      <c r="L994">
        <v>112</v>
      </c>
      <c r="M994">
        <v>1.5</v>
      </c>
      <c r="N994">
        <v>1</v>
      </c>
      <c r="O994">
        <v>112</v>
      </c>
      <c r="P994">
        <v>1.5</v>
      </c>
      <c r="Q994">
        <v>1</v>
      </c>
      <c r="R994">
        <v>1.5</v>
      </c>
      <c r="S994">
        <v>1.5</v>
      </c>
      <c r="T994" s="1">
        <v>44621</v>
      </c>
      <c r="U994" t="str">
        <f t="shared" si="75"/>
        <v>Chesters Fries Flaming hot</v>
      </c>
      <c r="V994" t="str">
        <f t="shared" si="76"/>
        <v>Food</v>
      </c>
      <c r="W994" t="s">
        <v>43</v>
      </c>
      <c r="X994" t="b">
        <f t="shared" si="78"/>
        <v>1</v>
      </c>
      <c r="Y994">
        <f t="shared" si="77"/>
        <v>1.5</v>
      </c>
      <c r="Z994" s="2">
        <f t="shared" si="79"/>
        <v>1</v>
      </c>
      <c r="AA994" t="s">
        <v>179</v>
      </c>
      <c r="AD994" t="s">
        <v>91</v>
      </c>
      <c r="AE994" t="s">
        <v>361</v>
      </c>
      <c r="AF994">
        <v>2022</v>
      </c>
    </row>
    <row r="995" spans="1:32" x14ac:dyDescent="0.25">
      <c r="A995" t="s">
        <v>29</v>
      </c>
      <c r="B995" t="s">
        <v>67</v>
      </c>
      <c r="C995" t="s">
        <v>68</v>
      </c>
      <c r="D995" t="s">
        <v>69</v>
      </c>
      <c r="E995">
        <f>_xlfn.XLOOKUP(Table1[[#This Row],[Location]],'Location analysis'!A:A,'Location analysis'!B:B)</f>
        <v>40.435699999999997</v>
      </c>
      <c r="F995">
        <f>_xlfn.XLOOKUP(Table1[[#This Row],[Location]],'Location analysis'!A:A,'Location analysis'!C:C)</f>
        <v>-74.125200000000007</v>
      </c>
      <c r="G995" t="s">
        <v>182</v>
      </c>
      <c r="H995" t="s">
        <v>34</v>
      </c>
      <c r="I995">
        <v>14766769644</v>
      </c>
      <c r="J995" t="s">
        <v>360</v>
      </c>
      <c r="K995" t="s">
        <v>51</v>
      </c>
      <c r="L995">
        <v>142</v>
      </c>
      <c r="M995">
        <v>1</v>
      </c>
      <c r="N995">
        <v>1</v>
      </c>
      <c r="O995">
        <v>142</v>
      </c>
      <c r="P995">
        <v>1</v>
      </c>
      <c r="Q995">
        <v>1</v>
      </c>
      <c r="R995">
        <v>1</v>
      </c>
      <c r="S995">
        <v>1</v>
      </c>
      <c r="T995" s="1">
        <v>44621</v>
      </c>
      <c r="U995" t="str">
        <f t="shared" si="75"/>
        <v>Coca Cola - Zero Sugar</v>
      </c>
      <c r="V995" t="str">
        <f t="shared" si="76"/>
        <v>Carbonated</v>
      </c>
      <c r="W995" t="s">
        <v>34</v>
      </c>
      <c r="X995" t="b">
        <f t="shared" si="78"/>
        <v>1</v>
      </c>
      <c r="Y995">
        <f t="shared" si="77"/>
        <v>1</v>
      </c>
      <c r="Z995" s="2">
        <f t="shared" si="79"/>
        <v>0.66666666666666663</v>
      </c>
      <c r="AA995" t="s">
        <v>183</v>
      </c>
      <c r="AB995" t="s">
        <v>184</v>
      </c>
      <c r="AD995" t="s">
        <v>91</v>
      </c>
      <c r="AE995" t="s">
        <v>361</v>
      </c>
      <c r="AF995">
        <v>2022</v>
      </c>
    </row>
    <row r="996" spans="1:32" x14ac:dyDescent="0.25">
      <c r="A996" t="s">
        <v>29</v>
      </c>
      <c r="B996" t="s">
        <v>67</v>
      </c>
      <c r="C996" t="s">
        <v>68</v>
      </c>
      <c r="D996" t="s">
        <v>69</v>
      </c>
      <c r="E996">
        <f>_xlfn.XLOOKUP(Table1[[#This Row],[Location]],'Location analysis'!A:A,'Location analysis'!B:B)</f>
        <v>40.435699999999997</v>
      </c>
      <c r="F996">
        <f>_xlfn.XLOOKUP(Table1[[#This Row],[Location]],'Location analysis'!A:A,'Location analysis'!C:C)</f>
        <v>-74.125200000000007</v>
      </c>
      <c r="G996" t="s">
        <v>182</v>
      </c>
      <c r="H996" t="s">
        <v>34</v>
      </c>
      <c r="I996">
        <v>14766822247</v>
      </c>
      <c r="J996" t="s">
        <v>360</v>
      </c>
      <c r="K996" t="s">
        <v>51</v>
      </c>
      <c r="L996">
        <v>141</v>
      </c>
      <c r="M996">
        <v>1</v>
      </c>
      <c r="N996">
        <v>1</v>
      </c>
      <c r="O996">
        <v>141</v>
      </c>
      <c r="P996">
        <v>1</v>
      </c>
      <c r="Q996">
        <v>1</v>
      </c>
      <c r="R996">
        <v>1</v>
      </c>
      <c r="S996">
        <v>1</v>
      </c>
      <c r="T996" s="1">
        <v>44621</v>
      </c>
      <c r="U996" t="str">
        <f t="shared" si="75"/>
        <v>Coca Cola - Zero Sugar</v>
      </c>
      <c r="V996" t="str">
        <f t="shared" si="76"/>
        <v>Carbonated</v>
      </c>
      <c r="W996" t="s">
        <v>34</v>
      </c>
      <c r="X996" t="b">
        <f t="shared" si="78"/>
        <v>1</v>
      </c>
      <c r="Y996">
        <f t="shared" si="77"/>
        <v>1</v>
      </c>
      <c r="Z996" s="2">
        <f t="shared" si="79"/>
        <v>0.66666666666666663</v>
      </c>
      <c r="AA996" t="s">
        <v>183</v>
      </c>
      <c r="AB996" t="s">
        <v>184</v>
      </c>
      <c r="AD996" t="s">
        <v>91</v>
      </c>
      <c r="AE996" t="s">
        <v>361</v>
      </c>
      <c r="AF996">
        <v>2022</v>
      </c>
    </row>
    <row r="997" spans="1:32" x14ac:dyDescent="0.25">
      <c r="A997" t="s">
        <v>29</v>
      </c>
      <c r="B997" t="s">
        <v>67</v>
      </c>
      <c r="C997" t="s">
        <v>68</v>
      </c>
      <c r="D997" t="s">
        <v>69</v>
      </c>
      <c r="E997">
        <f>_xlfn.XLOOKUP(Table1[[#This Row],[Location]],'Location analysis'!A:A,'Location analysis'!B:B)</f>
        <v>40.435699999999997</v>
      </c>
      <c r="F997">
        <f>_xlfn.XLOOKUP(Table1[[#This Row],[Location]],'Location analysis'!A:A,'Location analysis'!C:C)</f>
        <v>-74.125200000000007</v>
      </c>
      <c r="G997" t="s">
        <v>185</v>
      </c>
      <c r="H997" t="s">
        <v>34</v>
      </c>
      <c r="I997">
        <v>14766840245</v>
      </c>
      <c r="J997" t="s">
        <v>360</v>
      </c>
      <c r="K997" t="s">
        <v>36</v>
      </c>
      <c r="L997">
        <v>148</v>
      </c>
      <c r="M997">
        <v>3</v>
      </c>
      <c r="N997">
        <v>1</v>
      </c>
      <c r="O997">
        <v>148</v>
      </c>
      <c r="P997">
        <v>3</v>
      </c>
      <c r="Q997">
        <v>1</v>
      </c>
      <c r="R997">
        <v>3</v>
      </c>
      <c r="S997">
        <v>3</v>
      </c>
      <c r="T997" s="1">
        <v>44621</v>
      </c>
      <c r="U997" t="str">
        <f t="shared" si="75"/>
        <v>Red Bull - Original</v>
      </c>
      <c r="V997" t="str">
        <f t="shared" si="76"/>
        <v>Carbonated</v>
      </c>
      <c r="W997" t="s">
        <v>34</v>
      </c>
      <c r="X997" t="b">
        <f t="shared" si="78"/>
        <v>1</v>
      </c>
      <c r="Y997">
        <f t="shared" si="77"/>
        <v>3</v>
      </c>
      <c r="Z997" s="2">
        <f t="shared" si="79"/>
        <v>2</v>
      </c>
      <c r="AA997" t="s">
        <v>37</v>
      </c>
      <c r="AB997" t="s">
        <v>150</v>
      </c>
      <c r="AD997" t="s">
        <v>91</v>
      </c>
      <c r="AE997" t="s">
        <v>361</v>
      </c>
      <c r="AF997">
        <v>2022</v>
      </c>
    </row>
    <row r="998" spans="1:32" x14ac:dyDescent="0.25">
      <c r="A998" t="s">
        <v>29</v>
      </c>
      <c r="B998" t="s">
        <v>67</v>
      </c>
      <c r="C998" t="s">
        <v>68</v>
      </c>
      <c r="D998" t="s">
        <v>69</v>
      </c>
      <c r="E998">
        <f>_xlfn.XLOOKUP(Table1[[#This Row],[Location]],'Location analysis'!A:A,'Location analysis'!B:B)</f>
        <v>40.435699999999997</v>
      </c>
      <c r="F998">
        <f>_xlfn.XLOOKUP(Table1[[#This Row],[Location]],'Location analysis'!A:A,'Location analysis'!C:C)</f>
        <v>-74.125200000000007</v>
      </c>
      <c r="G998" t="s">
        <v>259</v>
      </c>
      <c r="H998" t="s">
        <v>34</v>
      </c>
      <c r="I998">
        <v>14766892731</v>
      </c>
      <c r="J998" t="s">
        <v>360</v>
      </c>
      <c r="K998" t="s">
        <v>51</v>
      </c>
      <c r="L998">
        <v>140</v>
      </c>
      <c r="M998">
        <v>1</v>
      </c>
      <c r="N998">
        <v>1</v>
      </c>
      <c r="O998">
        <v>140</v>
      </c>
      <c r="P998">
        <v>1</v>
      </c>
      <c r="Q998">
        <v>1</v>
      </c>
      <c r="R998">
        <v>1</v>
      </c>
      <c r="S998">
        <v>1</v>
      </c>
      <c r="T998" s="1">
        <v>44621</v>
      </c>
      <c r="U998" t="str">
        <f t="shared" si="75"/>
        <v>Sunkist Soda - Orange</v>
      </c>
      <c r="V998" t="str">
        <f t="shared" si="76"/>
        <v>Carbonated</v>
      </c>
      <c r="W998" t="s">
        <v>34</v>
      </c>
      <c r="X998" t="b">
        <f t="shared" si="78"/>
        <v>1</v>
      </c>
      <c r="Y998">
        <f t="shared" si="77"/>
        <v>1</v>
      </c>
      <c r="Z998" s="2">
        <f t="shared" si="79"/>
        <v>0.66666666666666663</v>
      </c>
      <c r="AA998" t="s">
        <v>260</v>
      </c>
      <c r="AB998" t="s">
        <v>261</v>
      </c>
      <c r="AD998" t="s">
        <v>91</v>
      </c>
      <c r="AE998" t="s">
        <v>361</v>
      </c>
      <c r="AF998">
        <v>2022</v>
      </c>
    </row>
    <row r="999" spans="1:32" x14ac:dyDescent="0.25">
      <c r="A999" t="s">
        <v>29</v>
      </c>
      <c r="B999" t="s">
        <v>67</v>
      </c>
      <c r="C999" t="s">
        <v>68</v>
      </c>
      <c r="D999" t="s">
        <v>69</v>
      </c>
      <c r="E999">
        <f>_xlfn.XLOOKUP(Table1[[#This Row],[Location]],'Location analysis'!A:A,'Location analysis'!B:B)</f>
        <v>40.435699999999997</v>
      </c>
      <c r="F999">
        <f>_xlfn.XLOOKUP(Table1[[#This Row],[Location]],'Location analysis'!A:A,'Location analysis'!C:C)</f>
        <v>-74.125200000000007</v>
      </c>
      <c r="G999" t="s">
        <v>182</v>
      </c>
      <c r="H999" t="s">
        <v>34</v>
      </c>
      <c r="I999">
        <v>14766894657</v>
      </c>
      <c r="J999" t="s">
        <v>360</v>
      </c>
      <c r="K999" t="s">
        <v>51</v>
      </c>
      <c r="L999">
        <v>141</v>
      </c>
      <c r="M999">
        <v>1</v>
      </c>
      <c r="N999">
        <v>1</v>
      </c>
      <c r="O999">
        <v>141</v>
      </c>
      <c r="P999">
        <v>1</v>
      </c>
      <c r="Q999">
        <v>1</v>
      </c>
      <c r="R999">
        <v>1</v>
      </c>
      <c r="S999">
        <v>1</v>
      </c>
      <c r="T999" s="1">
        <v>44621</v>
      </c>
      <c r="U999" t="str">
        <f t="shared" si="75"/>
        <v>Coca Cola - Zero Sugar</v>
      </c>
      <c r="V999" t="str">
        <f t="shared" si="76"/>
        <v>Carbonated</v>
      </c>
      <c r="W999" t="s">
        <v>34</v>
      </c>
      <c r="X999" t="b">
        <f t="shared" si="78"/>
        <v>1</v>
      </c>
      <c r="Y999">
        <f t="shared" si="77"/>
        <v>1</v>
      </c>
      <c r="Z999" s="2">
        <f t="shared" si="79"/>
        <v>0.66666666666666663</v>
      </c>
      <c r="AA999" t="s">
        <v>183</v>
      </c>
      <c r="AB999" t="s">
        <v>184</v>
      </c>
      <c r="AD999" t="s">
        <v>91</v>
      </c>
      <c r="AE999" t="s">
        <v>361</v>
      </c>
      <c r="AF999">
        <v>2022</v>
      </c>
    </row>
    <row r="1000" spans="1:32" x14ac:dyDescent="0.25">
      <c r="A1000" t="s">
        <v>29</v>
      </c>
      <c r="B1000" t="s">
        <v>67</v>
      </c>
      <c r="C1000" t="s">
        <v>68</v>
      </c>
      <c r="D1000" t="s">
        <v>69</v>
      </c>
      <c r="E1000">
        <f>_xlfn.XLOOKUP(Table1[[#This Row],[Location]],'Location analysis'!A:A,'Location analysis'!B:B)</f>
        <v>40.435699999999997</v>
      </c>
      <c r="F1000">
        <f>_xlfn.XLOOKUP(Table1[[#This Row],[Location]],'Location analysis'!A:A,'Location analysis'!C:C)</f>
        <v>-74.125200000000007</v>
      </c>
      <c r="G1000" t="s">
        <v>275</v>
      </c>
      <c r="H1000" t="s">
        <v>43</v>
      </c>
      <c r="I1000">
        <v>14766971552</v>
      </c>
      <c r="J1000" t="s">
        <v>362</v>
      </c>
      <c r="K1000" t="s">
        <v>51</v>
      </c>
      <c r="L1000">
        <v>120</v>
      </c>
      <c r="M1000">
        <v>1.5</v>
      </c>
      <c r="N1000">
        <v>1</v>
      </c>
      <c r="O1000">
        <v>120</v>
      </c>
      <c r="P1000">
        <v>1.5</v>
      </c>
      <c r="Q1000">
        <v>1</v>
      </c>
      <c r="R1000">
        <v>1.5</v>
      </c>
      <c r="S1000">
        <v>1.5</v>
      </c>
      <c r="T1000" s="1">
        <v>44621</v>
      </c>
      <c r="U1000" t="str">
        <f t="shared" si="75"/>
        <v>Cheetos Flaming Hot Limon Crunchy</v>
      </c>
      <c r="V1000" t="str">
        <f t="shared" si="76"/>
        <v>Food</v>
      </c>
      <c r="W1000" t="s">
        <v>43</v>
      </c>
      <c r="X1000" t="b">
        <f t="shared" si="78"/>
        <v>1</v>
      </c>
      <c r="Y1000">
        <f t="shared" si="77"/>
        <v>1.5</v>
      </c>
      <c r="Z1000" s="2">
        <f t="shared" si="79"/>
        <v>1</v>
      </c>
      <c r="AA1000" t="s">
        <v>275</v>
      </c>
      <c r="AD1000" t="s">
        <v>109</v>
      </c>
      <c r="AE1000" t="s">
        <v>363</v>
      </c>
      <c r="AF1000">
        <v>2022</v>
      </c>
    </row>
    <row r="1001" spans="1:32" x14ac:dyDescent="0.25">
      <c r="A1001" t="s">
        <v>29</v>
      </c>
      <c r="B1001" t="s">
        <v>67</v>
      </c>
      <c r="C1001" t="s">
        <v>68</v>
      </c>
      <c r="D1001" t="s">
        <v>69</v>
      </c>
      <c r="E1001">
        <f>_xlfn.XLOOKUP(Table1[[#This Row],[Location]],'Location analysis'!A:A,'Location analysis'!B:B)</f>
        <v>40.435699999999997</v>
      </c>
      <c r="F1001">
        <f>_xlfn.XLOOKUP(Table1[[#This Row],[Location]],'Location analysis'!A:A,'Location analysis'!C:C)</f>
        <v>-74.125200000000007</v>
      </c>
      <c r="G1001" t="s">
        <v>77</v>
      </c>
      <c r="H1001" t="s">
        <v>43</v>
      </c>
      <c r="I1001">
        <v>14767085766</v>
      </c>
      <c r="J1001" t="s">
        <v>362</v>
      </c>
      <c r="K1001" t="s">
        <v>51</v>
      </c>
      <c r="L1001">
        <v>111</v>
      </c>
      <c r="M1001">
        <v>1.5</v>
      </c>
      <c r="N1001">
        <v>1</v>
      </c>
      <c r="O1001">
        <v>111</v>
      </c>
      <c r="P1001">
        <v>1.5</v>
      </c>
      <c r="Q1001">
        <v>1</v>
      </c>
      <c r="R1001">
        <v>1.5</v>
      </c>
      <c r="S1001">
        <v>1.5</v>
      </c>
      <c r="T1001" s="1">
        <v>44621</v>
      </c>
      <c r="U1001" t="str">
        <f t="shared" si="75"/>
        <v>Skinny Pop Popcorn</v>
      </c>
      <c r="V1001" t="str">
        <f t="shared" si="76"/>
        <v>Food</v>
      </c>
      <c r="W1001" t="s">
        <v>43</v>
      </c>
      <c r="X1001" t="b">
        <f t="shared" si="78"/>
        <v>1</v>
      </c>
      <c r="Y1001">
        <f t="shared" si="77"/>
        <v>1.5</v>
      </c>
      <c r="Z1001" s="2">
        <f t="shared" si="79"/>
        <v>1</v>
      </c>
      <c r="AA1001" t="s">
        <v>77</v>
      </c>
      <c r="AD1001" t="s">
        <v>109</v>
      </c>
      <c r="AE1001" t="s">
        <v>363</v>
      </c>
      <c r="AF1001">
        <v>2022</v>
      </c>
    </row>
    <row r="1002" spans="1:32" x14ac:dyDescent="0.25">
      <c r="A1002" t="s">
        <v>29</v>
      </c>
      <c r="B1002" t="s">
        <v>67</v>
      </c>
      <c r="C1002" t="s">
        <v>68</v>
      </c>
      <c r="D1002" t="s">
        <v>69</v>
      </c>
      <c r="E1002">
        <f>_xlfn.XLOOKUP(Table1[[#This Row],[Location]],'Location analysis'!A:A,'Location analysis'!B:B)</f>
        <v>40.435699999999997</v>
      </c>
      <c r="F1002">
        <f>_xlfn.XLOOKUP(Table1[[#This Row],[Location]],'Location analysis'!A:A,'Location analysis'!C:C)</f>
        <v>-74.125200000000007</v>
      </c>
      <c r="G1002" t="s">
        <v>179</v>
      </c>
      <c r="H1002" t="s">
        <v>43</v>
      </c>
      <c r="I1002">
        <v>14767231744</v>
      </c>
      <c r="J1002" t="s">
        <v>362</v>
      </c>
      <c r="K1002" t="s">
        <v>51</v>
      </c>
      <c r="L1002">
        <v>112</v>
      </c>
      <c r="M1002">
        <v>1.5</v>
      </c>
      <c r="N1002">
        <v>1</v>
      </c>
      <c r="O1002">
        <v>112</v>
      </c>
      <c r="P1002">
        <v>1.5</v>
      </c>
      <c r="Q1002">
        <v>1</v>
      </c>
      <c r="R1002">
        <v>1.5</v>
      </c>
      <c r="S1002">
        <v>1.5</v>
      </c>
      <c r="T1002" s="1">
        <v>44622</v>
      </c>
      <c r="U1002" t="str">
        <f t="shared" si="75"/>
        <v>Chesters Fries Flaming hot</v>
      </c>
      <c r="V1002" t="str">
        <f t="shared" si="76"/>
        <v>Food</v>
      </c>
      <c r="W1002" t="s">
        <v>43</v>
      </c>
      <c r="X1002" t="b">
        <f t="shared" si="78"/>
        <v>1</v>
      </c>
      <c r="Y1002">
        <f t="shared" si="77"/>
        <v>1.5</v>
      </c>
      <c r="Z1002" s="2">
        <f t="shared" si="79"/>
        <v>1</v>
      </c>
      <c r="AA1002" t="s">
        <v>179</v>
      </c>
      <c r="AD1002" t="s">
        <v>109</v>
      </c>
      <c r="AE1002" t="s">
        <v>363</v>
      </c>
      <c r="AF1002">
        <v>2022</v>
      </c>
    </row>
    <row r="1003" spans="1:32" x14ac:dyDescent="0.25">
      <c r="A1003" t="s">
        <v>29</v>
      </c>
      <c r="B1003" t="s">
        <v>67</v>
      </c>
      <c r="C1003" t="s">
        <v>68</v>
      </c>
      <c r="D1003" t="s">
        <v>69</v>
      </c>
      <c r="E1003">
        <f>_xlfn.XLOOKUP(Table1[[#This Row],[Location]],'Location analysis'!A:A,'Location analysis'!B:B)</f>
        <v>40.435699999999997</v>
      </c>
      <c r="F1003">
        <f>_xlfn.XLOOKUP(Table1[[#This Row],[Location]],'Location analysis'!A:A,'Location analysis'!C:C)</f>
        <v>-74.125200000000007</v>
      </c>
      <c r="G1003" t="s">
        <v>70</v>
      </c>
      <c r="H1003" t="s">
        <v>34</v>
      </c>
      <c r="I1003">
        <v>14767232484</v>
      </c>
      <c r="J1003" t="s">
        <v>362</v>
      </c>
      <c r="K1003" t="s">
        <v>51</v>
      </c>
      <c r="L1003">
        <v>146</v>
      </c>
      <c r="M1003">
        <v>3</v>
      </c>
      <c r="N1003">
        <v>1</v>
      </c>
      <c r="O1003">
        <v>146</v>
      </c>
      <c r="P1003">
        <v>3</v>
      </c>
      <c r="Q1003">
        <v>1</v>
      </c>
      <c r="R1003">
        <v>3</v>
      </c>
      <c r="S1003">
        <v>3</v>
      </c>
      <c r="T1003" s="1">
        <v>44622</v>
      </c>
      <c r="U1003" t="str">
        <f t="shared" si="75"/>
        <v>Monster Energy Original</v>
      </c>
      <c r="V1003" t="str">
        <f t="shared" si="76"/>
        <v>Carbonated</v>
      </c>
      <c r="W1003" t="s">
        <v>34</v>
      </c>
      <c r="X1003" t="b">
        <f t="shared" si="78"/>
        <v>1</v>
      </c>
      <c r="Y1003">
        <f t="shared" si="77"/>
        <v>3</v>
      </c>
      <c r="Z1003" s="2">
        <f t="shared" si="79"/>
        <v>2</v>
      </c>
      <c r="AA1003" t="s">
        <v>70</v>
      </c>
      <c r="AD1003" t="s">
        <v>109</v>
      </c>
      <c r="AE1003" t="s">
        <v>363</v>
      </c>
      <c r="AF1003">
        <v>2022</v>
      </c>
    </row>
    <row r="1004" spans="1:32" x14ac:dyDescent="0.25">
      <c r="A1004" t="s">
        <v>29</v>
      </c>
      <c r="B1004" t="s">
        <v>67</v>
      </c>
      <c r="C1004" t="s">
        <v>68</v>
      </c>
      <c r="D1004" t="s">
        <v>69</v>
      </c>
      <c r="E1004">
        <f>_xlfn.XLOOKUP(Table1[[#This Row],[Location]],'Location analysis'!A:A,'Location analysis'!B:B)</f>
        <v>40.435699999999997</v>
      </c>
      <c r="F1004">
        <f>_xlfn.XLOOKUP(Table1[[#This Row],[Location]],'Location analysis'!A:A,'Location analysis'!C:C)</f>
        <v>-74.125200000000007</v>
      </c>
      <c r="G1004" t="s">
        <v>191</v>
      </c>
      <c r="H1004" t="s">
        <v>43</v>
      </c>
      <c r="I1004">
        <v>14767243943</v>
      </c>
      <c r="J1004" t="s">
        <v>362</v>
      </c>
      <c r="K1004" t="s">
        <v>51</v>
      </c>
      <c r="L1004">
        <v>123</v>
      </c>
      <c r="M1004">
        <v>1.5</v>
      </c>
      <c r="N1004">
        <v>1</v>
      </c>
      <c r="O1004">
        <v>123</v>
      </c>
      <c r="P1004">
        <v>1.5</v>
      </c>
      <c r="Q1004">
        <v>1</v>
      </c>
      <c r="R1004">
        <v>1.5</v>
      </c>
      <c r="S1004">
        <v>1.5</v>
      </c>
      <c r="T1004" s="1">
        <v>44622</v>
      </c>
      <c r="U1004" t="str">
        <f t="shared" si="75"/>
        <v>Ritz Bits Cheese</v>
      </c>
      <c r="V1004" t="str">
        <f t="shared" si="76"/>
        <v>Food</v>
      </c>
      <c r="W1004" t="s">
        <v>43</v>
      </c>
      <c r="X1004" t="b">
        <f t="shared" si="78"/>
        <v>1</v>
      </c>
      <c r="Y1004">
        <f t="shared" si="77"/>
        <v>1.5</v>
      </c>
      <c r="Z1004" s="2">
        <f t="shared" si="79"/>
        <v>1</v>
      </c>
      <c r="AA1004" t="s">
        <v>191</v>
      </c>
      <c r="AD1004" t="s">
        <v>109</v>
      </c>
      <c r="AE1004" t="s">
        <v>363</v>
      </c>
      <c r="AF1004">
        <v>2022</v>
      </c>
    </row>
    <row r="1005" spans="1:32" x14ac:dyDescent="0.25">
      <c r="A1005" t="s">
        <v>29</v>
      </c>
      <c r="B1005" t="s">
        <v>67</v>
      </c>
      <c r="C1005" t="s">
        <v>68</v>
      </c>
      <c r="D1005" t="s">
        <v>69</v>
      </c>
      <c r="E1005">
        <f>_xlfn.XLOOKUP(Table1[[#This Row],[Location]],'Location analysis'!A:A,'Location analysis'!B:B)</f>
        <v>40.435699999999997</v>
      </c>
      <c r="F1005">
        <f>_xlfn.XLOOKUP(Table1[[#This Row],[Location]],'Location analysis'!A:A,'Location analysis'!C:C)</f>
        <v>-74.125200000000007</v>
      </c>
      <c r="G1005" t="s">
        <v>185</v>
      </c>
      <c r="H1005" t="s">
        <v>34</v>
      </c>
      <c r="I1005">
        <v>14767470231</v>
      </c>
      <c r="J1005" t="s">
        <v>362</v>
      </c>
      <c r="K1005" t="s">
        <v>36</v>
      </c>
      <c r="L1005">
        <v>148</v>
      </c>
      <c r="M1005">
        <v>3</v>
      </c>
      <c r="N1005">
        <v>1</v>
      </c>
      <c r="O1005">
        <v>148</v>
      </c>
      <c r="P1005">
        <v>3</v>
      </c>
      <c r="Q1005">
        <v>1</v>
      </c>
      <c r="R1005">
        <v>3</v>
      </c>
      <c r="S1005">
        <v>3</v>
      </c>
      <c r="T1005" s="1">
        <v>44622</v>
      </c>
      <c r="U1005" t="str">
        <f t="shared" si="75"/>
        <v>Red Bull - Original</v>
      </c>
      <c r="V1005" t="str">
        <f t="shared" si="76"/>
        <v>Carbonated</v>
      </c>
      <c r="W1005" t="s">
        <v>34</v>
      </c>
      <c r="X1005" t="b">
        <f t="shared" si="78"/>
        <v>1</v>
      </c>
      <c r="Y1005">
        <f t="shared" si="77"/>
        <v>3</v>
      </c>
      <c r="Z1005" s="2">
        <f t="shared" si="79"/>
        <v>2</v>
      </c>
      <c r="AA1005" t="s">
        <v>37</v>
      </c>
      <c r="AB1005" t="s">
        <v>150</v>
      </c>
      <c r="AD1005" t="s">
        <v>109</v>
      </c>
      <c r="AE1005" t="s">
        <v>363</v>
      </c>
      <c r="AF1005">
        <v>2022</v>
      </c>
    </row>
    <row r="1006" spans="1:32" x14ac:dyDescent="0.25">
      <c r="A1006" t="s">
        <v>29</v>
      </c>
      <c r="B1006" t="s">
        <v>67</v>
      </c>
      <c r="C1006" t="s">
        <v>68</v>
      </c>
      <c r="D1006" t="s">
        <v>69</v>
      </c>
      <c r="E1006">
        <f>_xlfn.XLOOKUP(Table1[[#This Row],[Location]],'Location analysis'!A:A,'Location analysis'!B:B)</f>
        <v>40.435699999999997</v>
      </c>
      <c r="F1006">
        <f>_xlfn.XLOOKUP(Table1[[#This Row],[Location]],'Location analysis'!A:A,'Location analysis'!C:C)</f>
        <v>-74.125200000000007</v>
      </c>
      <c r="G1006" t="s">
        <v>191</v>
      </c>
      <c r="H1006" t="s">
        <v>43</v>
      </c>
      <c r="I1006">
        <v>14767576489</v>
      </c>
      <c r="J1006" t="s">
        <v>362</v>
      </c>
      <c r="K1006" t="s">
        <v>36</v>
      </c>
      <c r="L1006">
        <v>123</v>
      </c>
      <c r="M1006">
        <v>1.5</v>
      </c>
      <c r="N1006">
        <v>1</v>
      </c>
      <c r="O1006">
        <v>123</v>
      </c>
      <c r="P1006">
        <v>1.5</v>
      </c>
      <c r="Q1006">
        <v>1</v>
      </c>
      <c r="R1006">
        <v>1.5</v>
      </c>
      <c r="S1006">
        <v>1.5</v>
      </c>
      <c r="T1006" s="1">
        <v>44622</v>
      </c>
      <c r="U1006" t="str">
        <f t="shared" si="75"/>
        <v>Ritz Bits Cheese</v>
      </c>
      <c r="V1006" t="str">
        <f t="shared" si="76"/>
        <v>Food</v>
      </c>
      <c r="W1006" t="s">
        <v>43</v>
      </c>
      <c r="X1006" t="b">
        <f t="shared" si="78"/>
        <v>1</v>
      </c>
      <c r="Y1006">
        <f t="shared" si="77"/>
        <v>1.5</v>
      </c>
      <c r="Z1006" s="2">
        <f t="shared" si="79"/>
        <v>1</v>
      </c>
      <c r="AA1006" t="s">
        <v>191</v>
      </c>
      <c r="AD1006" t="s">
        <v>109</v>
      </c>
      <c r="AE1006" t="s">
        <v>363</v>
      </c>
      <c r="AF1006">
        <v>2022</v>
      </c>
    </row>
    <row r="1007" spans="1:32" x14ac:dyDescent="0.25">
      <c r="A1007" t="s">
        <v>29</v>
      </c>
      <c r="B1007" t="s">
        <v>67</v>
      </c>
      <c r="C1007" t="s">
        <v>68</v>
      </c>
      <c r="D1007" t="s">
        <v>69</v>
      </c>
      <c r="E1007">
        <f>_xlfn.XLOOKUP(Table1[[#This Row],[Location]],'Location analysis'!A:A,'Location analysis'!B:B)</f>
        <v>40.435699999999997</v>
      </c>
      <c r="F1007">
        <f>_xlfn.XLOOKUP(Table1[[#This Row],[Location]],'Location analysis'!A:A,'Location analysis'!C:C)</f>
        <v>-74.125200000000007</v>
      </c>
      <c r="G1007" t="s">
        <v>185</v>
      </c>
      <c r="H1007" t="s">
        <v>34</v>
      </c>
      <c r="I1007">
        <v>14767735491</v>
      </c>
      <c r="J1007" t="s">
        <v>362</v>
      </c>
      <c r="K1007" t="s">
        <v>36</v>
      </c>
      <c r="L1007">
        <v>148</v>
      </c>
      <c r="M1007">
        <v>3</v>
      </c>
      <c r="N1007">
        <v>1</v>
      </c>
      <c r="O1007">
        <v>148</v>
      </c>
      <c r="P1007">
        <v>3</v>
      </c>
      <c r="Q1007">
        <v>1</v>
      </c>
      <c r="R1007">
        <v>3</v>
      </c>
      <c r="S1007">
        <v>3</v>
      </c>
      <c r="T1007" s="1">
        <v>44622</v>
      </c>
      <c r="U1007" t="str">
        <f t="shared" si="75"/>
        <v>Red Bull - Original</v>
      </c>
      <c r="V1007" t="str">
        <f t="shared" si="76"/>
        <v>Carbonated</v>
      </c>
      <c r="W1007" t="s">
        <v>34</v>
      </c>
      <c r="X1007" t="b">
        <f t="shared" si="78"/>
        <v>1</v>
      </c>
      <c r="Y1007">
        <f t="shared" si="77"/>
        <v>3</v>
      </c>
      <c r="Z1007" s="2">
        <f t="shared" si="79"/>
        <v>2</v>
      </c>
      <c r="AA1007" t="s">
        <v>37</v>
      </c>
      <c r="AB1007" t="s">
        <v>150</v>
      </c>
      <c r="AD1007" t="s">
        <v>109</v>
      </c>
      <c r="AE1007" t="s">
        <v>363</v>
      </c>
      <c r="AF1007">
        <v>2022</v>
      </c>
    </row>
    <row r="1008" spans="1:32" x14ac:dyDescent="0.25">
      <c r="A1008" t="s">
        <v>29</v>
      </c>
      <c r="B1008" t="s">
        <v>67</v>
      </c>
      <c r="C1008" t="s">
        <v>68</v>
      </c>
      <c r="D1008" t="s">
        <v>69</v>
      </c>
      <c r="E1008">
        <f>_xlfn.XLOOKUP(Table1[[#This Row],[Location]],'Location analysis'!A:A,'Location analysis'!B:B)</f>
        <v>40.435699999999997</v>
      </c>
      <c r="F1008">
        <f>_xlfn.XLOOKUP(Table1[[#This Row],[Location]],'Location analysis'!A:A,'Location analysis'!C:C)</f>
        <v>-74.125200000000007</v>
      </c>
      <c r="G1008" t="s">
        <v>185</v>
      </c>
      <c r="H1008" t="s">
        <v>34</v>
      </c>
      <c r="I1008">
        <v>14768659093</v>
      </c>
      <c r="J1008" t="s">
        <v>362</v>
      </c>
      <c r="K1008" t="s">
        <v>36</v>
      </c>
      <c r="L1008">
        <v>148</v>
      </c>
      <c r="M1008">
        <v>3</v>
      </c>
      <c r="N1008">
        <v>1</v>
      </c>
      <c r="O1008">
        <v>148</v>
      </c>
      <c r="P1008">
        <v>3</v>
      </c>
      <c r="Q1008">
        <v>1</v>
      </c>
      <c r="R1008">
        <v>3</v>
      </c>
      <c r="S1008">
        <v>3</v>
      </c>
      <c r="T1008" s="1">
        <v>44622</v>
      </c>
      <c r="U1008" t="str">
        <f t="shared" si="75"/>
        <v>Red Bull - Original</v>
      </c>
      <c r="V1008" t="str">
        <f t="shared" si="76"/>
        <v>Carbonated</v>
      </c>
      <c r="W1008" t="s">
        <v>34</v>
      </c>
      <c r="X1008" t="b">
        <f t="shared" si="78"/>
        <v>1</v>
      </c>
      <c r="Y1008">
        <f t="shared" si="77"/>
        <v>3</v>
      </c>
      <c r="Z1008" s="2">
        <f t="shared" si="79"/>
        <v>2</v>
      </c>
      <c r="AA1008" t="s">
        <v>37</v>
      </c>
      <c r="AB1008" t="s">
        <v>150</v>
      </c>
      <c r="AD1008" t="s">
        <v>109</v>
      </c>
      <c r="AE1008" t="s">
        <v>363</v>
      </c>
      <c r="AF1008">
        <v>2022</v>
      </c>
    </row>
    <row r="1009" spans="1:32" x14ac:dyDescent="0.25">
      <c r="A1009" t="s">
        <v>29</v>
      </c>
      <c r="B1009" t="s">
        <v>62</v>
      </c>
      <c r="C1009" t="s">
        <v>63</v>
      </c>
      <c r="D1009" t="s">
        <v>64</v>
      </c>
      <c r="E1009">
        <f>_xlfn.XLOOKUP(Table1[[#This Row],[Location]],'Location analysis'!A:A,'Location analysis'!B:B)</f>
        <v>40.091900000000003</v>
      </c>
      <c r="F1009">
        <f>_xlfn.XLOOKUP(Table1[[#This Row],[Location]],'Location analysis'!A:A,'Location analysis'!C:C)</f>
        <v>-74.358699999999999</v>
      </c>
      <c r="G1009" t="s">
        <v>180</v>
      </c>
      <c r="H1009" t="s">
        <v>43</v>
      </c>
      <c r="I1009">
        <v>14768936659</v>
      </c>
      <c r="J1009" t="s">
        <v>362</v>
      </c>
      <c r="K1009" t="s">
        <v>51</v>
      </c>
      <c r="L1009">
        <v>113</v>
      </c>
      <c r="M1009">
        <v>1.5</v>
      </c>
      <c r="N1009">
        <v>1</v>
      </c>
      <c r="O1009">
        <v>113</v>
      </c>
      <c r="P1009">
        <v>1.5</v>
      </c>
      <c r="Q1009">
        <v>1</v>
      </c>
      <c r="R1009">
        <v>1.5</v>
      </c>
      <c r="S1009">
        <v>1.5</v>
      </c>
      <c r="T1009" s="1">
        <v>44622</v>
      </c>
      <c r="U1009" t="str">
        <f t="shared" si="75"/>
        <v>Miss Vickie's Potato Chip - Jalapeno</v>
      </c>
      <c r="V1009" t="str">
        <f t="shared" si="76"/>
        <v>Food</v>
      </c>
      <c r="W1009" t="s">
        <v>43</v>
      </c>
      <c r="X1009" t="b">
        <f t="shared" si="78"/>
        <v>1</v>
      </c>
      <c r="Y1009">
        <f t="shared" si="77"/>
        <v>1.5</v>
      </c>
      <c r="Z1009" s="2">
        <f t="shared" si="79"/>
        <v>1</v>
      </c>
      <c r="AA1009" t="s">
        <v>58</v>
      </c>
      <c r="AB1009" t="s">
        <v>181</v>
      </c>
      <c r="AD1009" t="s">
        <v>109</v>
      </c>
      <c r="AE1009" t="s">
        <v>363</v>
      </c>
      <c r="AF1009">
        <v>2022</v>
      </c>
    </row>
    <row r="1010" spans="1:32" x14ac:dyDescent="0.25">
      <c r="A1010" t="s">
        <v>29</v>
      </c>
      <c r="B1010" t="s">
        <v>62</v>
      </c>
      <c r="C1010" t="s">
        <v>63</v>
      </c>
      <c r="D1010" t="s">
        <v>64</v>
      </c>
      <c r="E1010">
        <f>_xlfn.XLOOKUP(Table1[[#This Row],[Location]],'Location analysis'!A:A,'Location analysis'!B:B)</f>
        <v>40.091900000000003</v>
      </c>
      <c r="F1010">
        <f>_xlfn.XLOOKUP(Table1[[#This Row],[Location]],'Location analysis'!A:A,'Location analysis'!C:C)</f>
        <v>-74.358699999999999</v>
      </c>
      <c r="G1010" t="s">
        <v>42</v>
      </c>
      <c r="H1010" t="s">
        <v>43</v>
      </c>
      <c r="I1010">
        <v>14768970407</v>
      </c>
      <c r="J1010" t="s">
        <v>362</v>
      </c>
      <c r="K1010" t="s">
        <v>36</v>
      </c>
      <c r="L1010">
        <v>123</v>
      </c>
      <c r="M1010">
        <v>1.25</v>
      </c>
      <c r="N1010">
        <v>2</v>
      </c>
      <c r="O1010">
        <v>123</v>
      </c>
      <c r="P1010">
        <v>1.25</v>
      </c>
      <c r="Q1010">
        <v>2</v>
      </c>
      <c r="R1010">
        <v>2.5</v>
      </c>
      <c r="S1010">
        <v>3.75</v>
      </c>
      <c r="T1010" s="1">
        <v>44622</v>
      </c>
      <c r="U1010" t="str">
        <f t="shared" si="75"/>
        <v>Takis - Hot Chilli Pepper &amp; Lime</v>
      </c>
      <c r="V1010" t="str">
        <f t="shared" si="76"/>
        <v>Food</v>
      </c>
      <c r="W1010" t="s">
        <v>43</v>
      </c>
      <c r="X1010" t="b">
        <f t="shared" si="78"/>
        <v>1</v>
      </c>
      <c r="Y1010">
        <f t="shared" si="77"/>
        <v>1.25</v>
      </c>
      <c r="Z1010" s="2">
        <f t="shared" si="79"/>
        <v>0.83333333333333337</v>
      </c>
      <c r="AA1010" t="s">
        <v>44</v>
      </c>
      <c r="AB1010" t="s">
        <v>45</v>
      </c>
      <c r="AD1010" t="s">
        <v>109</v>
      </c>
      <c r="AE1010" t="s">
        <v>363</v>
      </c>
      <c r="AF1010">
        <v>2022</v>
      </c>
    </row>
    <row r="1011" spans="1:32" x14ac:dyDescent="0.25">
      <c r="A1011" t="s">
        <v>29</v>
      </c>
      <c r="B1011" t="s">
        <v>62</v>
      </c>
      <c r="C1011" t="s">
        <v>63</v>
      </c>
      <c r="D1011" t="s">
        <v>64</v>
      </c>
      <c r="E1011">
        <f>_xlfn.XLOOKUP(Table1[[#This Row],[Location]],'Location analysis'!A:A,'Location analysis'!B:B)</f>
        <v>40.091900000000003</v>
      </c>
      <c r="F1011">
        <f>_xlfn.XLOOKUP(Table1[[#This Row],[Location]],'Location analysis'!A:A,'Location analysis'!C:C)</f>
        <v>-74.358699999999999</v>
      </c>
      <c r="G1011" t="s">
        <v>42</v>
      </c>
      <c r="H1011" t="s">
        <v>43</v>
      </c>
      <c r="I1011">
        <v>14768970407</v>
      </c>
      <c r="J1011" t="s">
        <v>362</v>
      </c>
      <c r="K1011" t="s">
        <v>36</v>
      </c>
      <c r="L1011">
        <v>124</v>
      </c>
      <c r="M1011">
        <v>1.25</v>
      </c>
      <c r="N1011">
        <v>1</v>
      </c>
      <c r="O1011">
        <v>124</v>
      </c>
      <c r="P1011">
        <v>1.25</v>
      </c>
      <c r="Q1011">
        <v>1</v>
      </c>
      <c r="R1011">
        <v>1.25</v>
      </c>
      <c r="S1011">
        <v>3.75</v>
      </c>
      <c r="T1011" s="1">
        <v>44622</v>
      </c>
      <c r="U1011" t="str">
        <f t="shared" si="75"/>
        <v>Takis - Hot Chilli Pepper &amp; Lime</v>
      </c>
      <c r="V1011" t="str">
        <f t="shared" si="76"/>
        <v>Food</v>
      </c>
      <c r="W1011" t="s">
        <v>43</v>
      </c>
      <c r="X1011" t="b">
        <f t="shared" si="78"/>
        <v>1</v>
      </c>
      <c r="Y1011">
        <f t="shared" si="77"/>
        <v>1.25</v>
      </c>
      <c r="Z1011" s="2">
        <f t="shared" si="79"/>
        <v>0.83333333333333337</v>
      </c>
      <c r="AA1011" t="s">
        <v>44</v>
      </c>
      <c r="AB1011" t="s">
        <v>45</v>
      </c>
      <c r="AD1011" t="s">
        <v>109</v>
      </c>
      <c r="AE1011" t="s">
        <v>363</v>
      </c>
      <c r="AF1011">
        <v>2022</v>
      </c>
    </row>
    <row r="1012" spans="1:32" x14ac:dyDescent="0.25">
      <c r="A1012" t="s">
        <v>29</v>
      </c>
      <c r="B1012" t="s">
        <v>62</v>
      </c>
      <c r="C1012" t="s">
        <v>63</v>
      </c>
      <c r="D1012" t="s">
        <v>64</v>
      </c>
      <c r="E1012">
        <f>_xlfn.XLOOKUP(Table1[[#This Row],[Location]],'Location analysis'!A:A,'Location analysis'!B:B)</f>
        <v>40.091900000000003</v>
      </c>
      <c r="F1012">
        <f>_xlfn.XLOOKUP(Table1[[#This Row],[Location]],'Location analysis'!A:A,'Location analysis'!C:C)</f>
        <v>-74.358699999999999</v>
      </c>
      <c r="G1012" t="s">
        <v>74</v>
      </c>
      <c r="H1012" t="s">
        <v>49</v>
      </c>
      <c r="I1012">
        <v>14769062086</v>
      </c>
      <c r="J1012" t="s">
        <v>362</v>
      </c>
      <c r="K1012" t="s">
        <v>51</v>
      </c>
      <c r="L1012">
        <v>145</v>
      </c>
      <c r="M1012">
        <v>2.5</v>
      </c>
      <c r="N1012">
        <v>1</v>
      </c>
      <c r="O1012">
        <v>145</v>
      </c>
      <c r="P1012">
        <v>2.5</v>
      </c>
      <c r="Q1012">
        <v>1</v>
      </c>
      <c r="R1012">
        <v>2.5</v>
      </c>
      <c r="S1012">
        <v>2.5</v>
      </c>
      <c r="T1012" s="1">
        <v>44622</v>
      </c>
      <c r="U1012" t="str">
        <f t="shared" si="75"/>
        <v>Snapple Diet Tea - Lemon</v>
      </c>
      <c r="V1012" t="str">
        <f t="shared" si="76"/>
        <v>Non Carbonated</v>
      </c>
      <c r="W1012" t="s">
        <v>49</v>
      </c>
      <c r="X1012" t="b">
        <f t="shared" si="78"/>
        <v>1</v>
      </c>
      <c r="Y1012">
        <f t="shared" si="77"/>
        <v>2.5</v>
      </c>
      <c r="Z1012" s="2">
        <f t="shared" si="79"/>
        <v>1.6666666666666667</v>
      </c>
      <c r="AA1012" t="s">
        <v>75</v>
      </c>
      <c r="AB1012" t="s">
        <v>76</v>
      </c>
      <c r="AD1012" t="s">
        <v>109</v>
      </c>
      <c r="AE1012" t="s">
        <v>363</v>
      </c>
      <c r="AF1012">
        <v>2022</v>
      </c>
    </row>
    <row r="1013" spans="1:32" x14ac:dyDescent="0.25">
      <c r="A1013" t="s">
        <v>29</v>
      </c>
      <c r="B1013" t="s">
        <v>67</v>
      </c>
      <c r="C1013" t="s">
        <v>68</v>
      </c>
      <c r="D1013" t="s">
        <v>69</v>
      </c>
      <c r="E1013">
        <f>_xlfn.XLOOKUP(Table1[[#This Row],[Location]],'Location analysis'!A:A,'Location analysis'!B:B)</f>
        <v>40.435699999999997</v>
      </c>
      <c r="F1013">
        <f>_xlfn.XLOOKUP(Table1[[#This Row],[Location]],'Location analysis'!A:A,'Location analysis'!C:C)</f>
        <v>-74.125200000000007</v>
      </c>
      <c r="G1013" t="s">
        <v>70</v>
      </c>
      <c r="H1013" t="s">
        <v>34</v>
      </c>
      <c r="I1013">
        <v>14769174318</v>
      </c>
      <c r="J1013" t="s">
        <v>362</v>
      </c>
      <c r="K1013" t="s">
        <v>36</v>
      </c>
      <c r="L1013">
        <v>146</v>
      </c>
      <c r="M1013">
        <v>3</v>
      </c>
      <c r="N1013">
        <v>1</v>
      </c>
      <c r="O1013">
        <v>146</v>
      </c>
      <c r="P1013">
        <v>3</v>
      </c>
      <c r="Q1013">
        <v>1</v>
      </c>
      <c r="R1013">
        <v>3</v>
      </c>
      <c r="S1013">
        <v>3</v>
      </c>
      <c r="T1013" s="1">
        <v>44622</v>
      </c>
      <c r="U1013" t="str">
        <f t="shared" si="75"/>
        <v>Monster Energy Original</v>
      </c>
      <c r="V1013" t="str">
        <f t="shared" si="76"/>
        <v>Carbonated</v>
      </c>
      <c r="W1013" t="s">
        <v>34</v>
      </c>
      <c r="X1013" t="b">
        <f t="shared" si="78"/>
        <v>1</v>
      </c>
      <c r="Y1013">
        <f t="shared" si="77"/>
        <v>3</v>
      </c>
      <c r="Z1013" s="2">
        <f t="shared" si="79"/>
        <v>2</v>
      </c>
      <c r="AA1013" t="s">
        <v>70</v>
      </c>
      <c r="AD1013" t="s">
        <v>109</v>
      </c>
      <c r="AE1013" t="s">
        <v>363</v>
      </c>
      <c r="AF1013">
        <v>2022</v>
      </c>
    </row>
    <row r="1014" spans="1:32" x14ac:dyDescent="0.25">
      <c r="A1014" t="s">
        <v>29</v>
      </c>
      <c r="B1014" t="s">
        <v>62</v>
      </c>
      <c r="C1014" t="s">
        <v>63</v>
      </c>
      <c r="D1014" t="s">
        <v>64</v>
      </c>
      <c r="E1014">
        <f>_xlfn.XLOOKUP(Table1[[#This Row],[Location]],'Location analysis'!A:A,'Location analysis'!B:B)</f>
        <v>40.091900000000003</v>
      </c>
      <c r="F1014">
        <f>_xlfn.XLOOKUP(Table1[[#This Row],[Location]],'Location analysis'!A:A,'Location analysis'!C:C)</f>
        <v>-74.358699999999999</v>
      </c>
      <c r="G1014" t="s">
        <v>237</v>
      </c>
      <c r="H1014" t="s">
        <v>34</v>
      </c>
      <c r="I1014">
        <v>14769359074</v>
      </c>
      <c r="J1014" t="s">
        <v>362</v>
      </c>
      <c r="K1014" t="s">
        <v>51</v>
      </c>
      <c r="L1014">
        <v>135</v>
      </c>
      <c r="M1014">
        <v>2</v>
      </c>
      <c r="N1014">
        <v>1</v>
      </c>
      <c r="O1014">
        <v>135</v>
      </c>
      <c r="P1014">
        <v>2</v>
      </c>
      <c r="Q1014">
        <v>1</v>
      </c>
      <c r="R1014">
        <v>2</v>
      </c>
      <c r="S1014">
        <v>2</v>
      </c>
      <c r="T1014" s="1">
        <v>44622</v>
      </c>
      <c r="U1014" t="str">
        <f t="shared" si="75"/>
        <v>Keto Krisp - Almond Butter</v>
      </c>
      <c r="V1014" t="str">
        <f t="shared" si="76"/>
        <v>Carbonated</v>
      </c>
      <c r="W1014" t="s">
        <v>34</v>
      </c>
      <c r="X1014" t="b">
        <f t="shared" si="78"/>
        <v>1</v>
      </c>
      <c r="Y1014">
        <f t="shared" si="77"/>
        <v>2</v>
      </c>
      <c r="Z1014" s="2">
        <f t="shared" si="79"/>
        <v>1.3333333333333333</v>
      </c>
      <c r="AA1014" t="s">
        <v>165</v>
      </c>
      <c r="AB1014" t="s">
        <v>238</v>
      </c>
      <c r="AD1014" t="s">
        <v>109</v>
      </c>
      <c r="AE1014" t="s">
        <v>363</v>
      </c>
      <c r="AF1014">
        <v>2022</v>
      </c>
    </row>
    <row r="1015" spans="1:32" x14ac:dyDescent="0.25">
      <c r="A1015" t="s">
        <v>29</v>
      </c>
      <c r="B1015" t="s">
        <v>62</v>
      </c>
      <c r="C1015" t="s">
        <v>63</v>
      </c>
      <c r="D1015" t="s">
        <v>64</v>
      </c>
      <c r="E1015">
        <f>_xlfn.XLOOKUP(Table1[[#This Row],[Location]],'Location analysis'!A:A,'Location analysis'!B:B)</f>
        <v>40.091900000000003</v>
      </c>
      <c r="F1015">
        <f>_xlfn.XLOOKUP(Table1[[#This Row],[Location]],'Location analysis'!A:A,'Location analysis'!C:C)</f>
        <v>-74.358699999999999</v>
      </c>
      <c r="G1015" t="s">
        <v>112</v>
      </c>
      <c r="H1015" t="s">
        <v>43</v>
      </c>
      <c r="I1015">
        <v>14769359913</v>
      </c>
      <c r="J1015" t="s">
        <v>362</v>
      </c>
      <c r="K1015" t="s">
        <v>51</v>
      </c>
      <c r="L1015">
        <v>132</v>
      </c>
      <c r="M1015">
        <v>2</v>
      </c>
      <c r="N1015">
        <v>1</v>
      </c>
      <c r="O1015">
        <v>132</v>
      </c>
      <c r="P1015">
        <v>2</v>
      </c>
      <c r="Q1015">
        <v>1</v>
      </c>
      <c r="R1015">
        <v>2</v>
      </c>
      <c r="S1015">
        <v>2</v>
      </c>
      <c r="T1015" s="1">
        <v>44622</v>
      </c>
      <c r="U1015" t="str">
        <f t="shared" si="75"/>
        <v>Robert Irvine's - Fit Crunch -  Chocolate Pea</v>
      </c>
      <c r="V1015" t="str">
        <f t="shared" si="76"/>
        <v>Food</v>
      </c>
      <c r="W1015" t="s">
        <v>43</v>
      </c>
      <c r="X1015" t="b">
        <f t="shared" si="78"/>
        <v>1</v>
      </c>
      <c r="Y1015">
        <f t="shared" si="77"/>
        <v>2</v>
      </c>
      <c r="Z1015" s="2">
        <f t="shared" si="79"/>
        <v>1.3333333333333333</v>
      </c>
      <c r="AA1015" t="s">
        <v>113</v>
      </c>
      <c r="AB1015" t="s">
        <v>114</v>
      </c>
      <c r="AC1015" t="s">
        <v>115</v>
      </c>
      <c r="AD1015" t="s">
        <v>109</v>
      </c>
      <c r="AE1015" t="s">
        <v>363</v>
      </c>
      <c r="AF1015">
        <v>2022</v>
      </c>
    </row>
    <row r="1016" spans="1:32" x14ac:dyDescent="0.25">
      <c r="A1016" t="s">
        <v>29</v>
      </c>
      <c r="B1016" t="s">
        <v>62</v>
      </c>
      <c r="C1016" t="s">
        <v>63</v>
      </c>
      <c r="D1016" t="s">
        <v>64</v>
      </c>
      <c r="E1016">
        <f>_xlfn.XLOOKUP(Table1[[#This Row],[Location]],'Location analysis'!A:A,'Location analysis'!B:B)</f>
        <v>40.091900000000003</v>
      </c>
      <c r="F1016">
        <f>_xlfn.XLOOKUP(Table1[[#This Row],[Location]],'Location analysis'!A:A,'Location analysis'!C:C)</f>
        <v>-74.358699999999999</v>
      </c>
      <c r="G1016" t="s">
        <v>180</v>
      </c>
      <c r="H1016" t="s">
        <v>43</v>
      </c>
      <c r="I1016">
        <v>14770624203</v>
      </c>
      <c r="J1016" t="s">
        <v>362</v>
      </c>
      <c r="K1016" t="s">
        <v>36</v>
      </c>
      <c r="L1016">
        <v>113</v>
      </c>
      <c r="M1016">
        <v>1.5</v>
      </c>
      <c r="N1016">
        <v>1</v>
      </c>
      <c r="O1016">
        <v>113</v>
      </c>
      <c r="P1016">
        <v>1.5</v>
      </c>
      <c r="Q1016">
        <v>1</v>
      </c>
      <c r="R1016">
        <v>1.5</v>
      </c>
      <c r="S1016">
        <v>1.5</v>
      </c>
      <c r="T1016" s="1">
        <v>44622</v>
      </c>
      <c r="U1016" t="str">
        <f t="shared" si="75"/>
        <v>Miss Vickie's Potato Chip - Jalapeno</v>
      </c>
      <c r="V1016" t="str">
        <f t="shared" si="76"/>
        <v>Food</v>
      </c>
      <c r="W1016" t="s">
        <v>43</v>
      </c>
      <c r="X1016" t="b">
        <f t="shared" si="78"/>
        <v>1</v>
      </c>
      <c r="Y1016">
        <f t="shared" si="77"/>
        <v>1.5</v>
      </c>
      <c r="Z1016" s="2">
        <f t="shared" si="79"/>
        <v>1</v>
      </c>
      <c r="AA1016" t="s">
        <v>58</v>
      </c>
      <c r="AB1016" t="s">
        <v>181</v>
      </c>
      <c r="AD1016" t="s">
        <v>109</v>
      </c>
      <c r="AE1016" t="s">
        <v>363</v>
      </c>
      <c r="AF1016">
        <v>2022</v>
      </c>
    </row>
    <row r="1017" spans="1:32" x14ac:dyDescent="0.25">
      <c r="A1017" t="s">
        <v>29</v>
      </c>
      <c r="B1017" t="s">
        <v>67</v>
      </c>
      <c r="C1017" t="s">
        <v>68</v>
      </c>
      <c r="D1017" t="s">
        <v>69</v>
      </c>
      <c r="E1017">
        <f>_xlfn.XLOOKUP(Table1[[#This Row],[Location]],'Location analysis'!A:A,'Location analysis'!B:B)</f>
        <v>40.435699999999997</v>
      </c>
      <c r="F1017">
        <f>_xlfn.XLOOKUP(Table1[[#This Row],[Location]],'Location analysis'!A:A,'Location analysis'!C:C)</f>
        <v>-74.125200000000007</v>
      </c>
      <c r="G1017" t="s">
        <v>259</v>
      </c>
      <c r="H1017" t="s">
        <v>34</v>
      </c>
      <c r="I1017">
        <v>14770713447</v>
      </c>
      <c r="J1017" t="s">
        <v>362</v>
      </c>
      <c r="K1017" t="s">
        <v>51</v>
      </c>
      <c r="L1017">
        <v>140</v>
      </c>
      <c r="M1017">
        <v>1</v>
      </c>
      <c r="N1017">
        <v>1</v>
      </c>
      <c r="O1017">
        <v>140</v>
      </c>
      <c r="P1017">
        <v>1</v>
      </c>
      <c r="Q1017">
        <v>1</v>
      </c>
      <c r="R1017">
        <v>1</v>
      </c>
      <c r="S1017">
        <v>1</v>
      </c>
      <c r="T1017" s="1">
        <v>44622</v>
      </c>
      <c r="U1017" t="str">
        <f t="shared" si="75"/>
        <v>Sunkist Soda - Orange</v>
      </c>
      <c r="V1017" t="str">
        <f t="shared" si="76"/>
        <v>Carbonated</v>
      </c>
      <c r="W1017" t="s">
        <v>34</v>
      </c>
      <c r="X1017" t="b">
        <f t="shared" si="78"/>
        <v>1</v>
      </c>
      <c r="Y1017">
        <f t="shared" si="77"/>
        <v>1</v>
      </c>
      <c r="Z1017" s="2">
        <f t="shared" si="79"/>
        <v>0.66666666666666663</v>
      </c>
      <c r="AA1017" t="s">
        <v>260</v>
      </c>
      <c r="AB1017" t="s">
        <v>261</v>
      </c>
      <c r="AD1017" t="s">
        <v>109</v>
      </c>
      <c r="AE1017" t="s">
        <v>363</v>
      </c>
      <c r="AF1017">
        <v>2022</v>
      </c>
    </row>
    <row r="1018" spans="1:32" x14ac:dyDescent="0.25">
      <c r="A1018" t="s">
        <v>29</v>
      </c>
      <c r="B1018" t="s">
        <v>46</v>
      </c>
      <c r="C1018" t="s">
        <v>31</v>
      </c>
      <c r="D1018" t="s">
        <v>47</v>
      </c>
      <c r="E1018">
        <f>_xlfn.XLOOKUP(Table1[[#This Row],[Location]],'Location analysis'!A:A,'Location analysis'!B:B)</f>
        <v>40.423690999999998</v>
      </c>
      <c r="F1018">
        <f>_xlfn.XLOOKUP(Table1[[#This Row],[Location]],'Location analysis'!A:A,'Location analysis'!C:C)</f>
        <v>-74.380831999999998</v>
      </c>
      <c r="G1018" t="s">
        <v>364</v>
      </c>
      <c r="H1018" t="s">
        <v>43</v>
      </c>
      <c r="I1018">
        <v>14771156339</v>
      </c>
      <c r="J1018" t="s">
        <v>362</v>
      </c>
      <c r="K1018" t="s">
        <v>36</v>
      </c>
      <c r="L1018">
        <v>122</v>
      </c>
      <c r="M1018">
        <v>1.5</v>
      </c>
      <c r="N1018">
        <v>1</v>
      </c>
      <c r="O1018">
        <v>122</v>
      </c>
      <c r="P1018">
        <v>1.5</v>
      </c>
      <c r="Q1018">
        <v>1</v>
      </c>
      <c r="R1018">
        <v>1.5</v>
      </c>
      <c r="S1018">
        <v>1.5</v>
      </c>
      <c r="T1018" s="1">
        <v>44622</v>
      </c>
      <c r="U1018" t="str">
        <f t="shared" si="75"/>
        <v>Cheetos Baked - Crunchy Cheese</v>
      </c>
      <c r="V1018" t="str">
        <f t="shared" si="76"/>
        <v>Food</v>
      </c>
      <c r="W1018" t="s">
        <v>43</v>
      </c>
      <c r="X1018" t="b">
        <f t="shared" si="78"/>
        <v>1</v>
      </c>
      <c r="Y1018">
        <f t="shared" si="77"/>
        <v>1.5</v>
      </c>
      <c r="Z1018" s="2">
        <f t="shared" si="79"/>
        <v>1</v>
      </c>
      <c r="AA1018" t="s">
        <v>121</v>
      </c>
      <c r="AB1018" t="s">
        <v>365</v>
      </c>
      <c r="AD1018" t="s">
        <v>109</v>
      </c>
      <c r="AE1018" t="s">
        <v>363</v>
      </c>
      <c r="AF1018">
        <v>2022</v>
      </c>
    </row>
    <row r="1019" spans="1:32" x14ac:dyDescent="0.25">
      <c r="A1019" t="s">
        <v>29</v>
      </c>
      <c r="B1019" t="s">
        <v>67</v>
      </c>
      <c r="C1019" t="s">
        <v>68</v>
      </c>
      <c r="D1019" t="s">
        <v>69</v>
      </c>
      <c r="E1019">
        <f>_xlfn.XLOOKUP(Table1[[#This Row],[Location]],'Location analysis'!A:A,'Location analysis'!B:B)</f>
        <v>40.435699999999997</v>
      </c>
      <c r="F1019">
        <f>_xlfn.XLOOKUP(Table1[[#This Row],[Location]],'Location analysis'!A:A,'Location analysis'!C:C)</f>
        <v>-74.125200000000007</v>
      </c>
      <c r="G1019" t="s">
        <v>185</v>
      </c>
      <c r="H1019" t="s">
        <v>34</v>
      </c>
      <c r="I1019">
        <v>14772266740</v>
      </c>
      <c r="J1019" t="s">
        <v>362</v>
      </c>
      <c r="K1019" t="s">
        <v>36</v>
      </c>
      <c r="L1019">
        <v>148</v>
      </c>
      <c r="M1019">
        <v>3</v>
      </c>
      <c r="N1019">
        <v>1</v>
      </c>
      <c r="O1019">
        <v>148</v>
      </c>
      <c r="P1019">
        <v>3</v>
      </c>
      <c r="Q1019">
        <v>1</v>
      </c>
      <c r="R1019">
        <v>3</v>
      </c>
      <c r="S1019">
        <v>5</v>
      </c>
      <c r="T1019" s="1">
        <v>44622</v>
      </c>
      <c r="U1019" t="str">
        <f t="shared" si="75"/>
        <v>Red Bull - Original</v>
      </c>
      <c r="V1019" t="str">
        <f t="shared" si="76"/>
        <v>Carbonated</v>
      </c>
      <c r="W1019" t="s">
        <v>34</v>
      </c>
      <c r="X1019" t="b">
        <f t="shared" si="78"/>
        <v>1</v>
      </c>
      <c r="Y1019">
        <f t="shared" si="77"/>
        <v>3</v>
      </c>
      <c r="Z1019" s="2">
        <f t="shared" si="79"/>
        <v>2</v>
      </c>
      <c r="AA1019" t="s">
        <v>37</v>
      </c>
      <c r="AB1019" t="s">
        <v>150</v>
      </c>
      <c r="AD1019" t="s">
        <v>109</v>
      </c>
      <c r="AE1019" t="s">
        <v>363</v>
      </c>
      <c r="AF1019">
        <v>2022</v>
      </c>
    </row>
    <row r="1020" spans="1:32" x14ac:dyDescent="0.25">
      <c r="A1020" t="s">
        <v>29</v>
      </c>
      <c r="B1020" t="s">
        <v>67</v>
      </c>
      <c r="C1020" t="s">
        <v>68</v>
      </c>
      <c r="D1020" t="s">
        <v>69</v>
      </c>
      <c r="E1020">
        <f>_xlfn.XLOOKUP(Table1[[#This Row],[Location]],'Location analysis'!A:A,'Location analysis'!B:B)</f>
        <v>40.435699999999997</v>
      </c>
      <c r="F1020">
        <f>_xlfn.XLOOKUP(Table1[[#This Row],[Location]],'Location analysis'!A:A,'Location analysis'!C:C)</f>
        <v>-74.125200000000007</v>
      </c>
      <c r="G1020" t="s">
        <v>272</v>
      </c>
      <c r="H1020" t="s">
        <v>43</v>
      </c>
      <c r="I1020">
        <v>14772266740</v>
      </c>
      <c r="J1020" t="s">
        <v>362</v>
      </c>
      <c r="K1020" t="s">
        <v>36</v>
      </c>
      <c r="L1020">
        <v>134</v>
      </c>
      <c r="M1020">
        <v>2</v>
      </c>
      <c r="N1020">
        <v>1</v>
      </c>
      <c r="O1020">
        <v>134</v>
      </c>
      <c r="P1020">
        <v>2</v>
      </c>
      <c r="Q1020">
        <v>1</v>
      </c>
      <c r="R1020">
        <v>2</v>
      </c>
      <c r="S1020">
        <v>5</v>
      </c>
      <c r="T1020" s="1">
        <v>44622</v>
      </c>
      <c r="U1020" t="str">
        <f t="shared" si="75"/>
        <v>Oreo Single Server 6 ct</v>
      </c>
      <c r="V1020" t="str">
        <f t="shared" si="76"/>
        <v>Food</v>
      </c>
      <c r="W1020" t="s">
        <v>43</v>
      </c>
      <c r="X1020" t="b">
        <f t="shared" si="78"/>
        <v>1</v>
      </c>
      <c r="Y1020">
        <f t="shared" si="77"/>
        <v>2</v>
      </c>
      <c r="Z1020" s="2">
        <f t="shared" si="79"/>
        <v>1.3333333333333333</v>
      </c>
      <c r="AA1020" t="s">
        <v>272</v>
      </c>
      <c r="AD1020" t="s">
        <v>109</v>
      </c>
      <c r="AE1020" t="s">
        <v>363</v>
      </c>
      <c r="AF1020">
        <v>2022</v>
      </c>
    </row>
    <row r="1021" spans="1:32" x14ac:dyDescent="0.25">
      <c r="A1021" t="s">
        <v>29</v>
      </c>
      <c r="B1021" t="s">
        <v>67</v>
      </c>
      <c r="C1021" t="s">
        <v>68</v>
      </c>
      <c r="D1021" t="s">
        <v>69</v>
      </c>
      <c r="E1021">
        <f>_xlfn.XLOOKUP(Table1[[#This Row],[Location]],'Location analysis'!A:A,'Location analysis'!B:B)</f>
        <v>40.435699999999997</v>
      </c>
      <c r="F1021">
        <f>_xlfn.XLOOKUP(Table1[[#This Row],[Location]],'Location analysis'!A:A,'Location analysis'!C:C)</f>
        <v>-74.125200000000007</v>
      </c>
      <c r="G1021" t="s">
        <v>182</v>
      </c>
      <c r="H1021" t="s">
        <v>34</v>
      </c>
      <c r="I1021">
        <v>14772311011</v>
      </c>
      <c r="J1021" t="s">
        <v>362</v>
      </c>
      <c r="K1021" t="s">
        <v>51</v>
      </c>
      <c r="L1021">
        <v>142</v>
      </c>
      <c r="M1021">
        <v>1</v>
      </c>
      <c r="N1021">
        <v>1</v>
      </c>
      <c r="O1021">
        <v>142</v>
      </c>
      <c r="P1021">
        <v>1</v>
      </c>
      <c r="Q1021">
        <v>1</v>
      </c>
      <c r="R1021">
        <v>1</v>
      </c>
      <c r="S1021">
        <v>1</v>
      </c>
      <c r="T1021" s="1">
        <v>44622</v>
      </c>
      <c r="U1021" t="str">
        <f t="shared" si="75"/>
        <v>Coca Cola - Zero Sugar</v>
      </c>
      <c r="V1021" t="str">
        <f t="shared" si="76"/>
        <v>Carbonated</v>
      </c>
      <c r="W1021" t="s">
        <v>34</v>
      </c>
      <c r="X1021" t="b">
        <f t="shared" si="78"/>
        <v>1</v>
      </c>
      <c r="Y1021">
        <f t="shared" si="77"/>
        <v>1</v>
      </c>
      <c r="Z1021" s="2">
        <f t="shared" si="79"/>
        <v>0.66666666666666663</v>
      </c>
      <c r="AA1021" t="s">
        <v>183</v>
      </c>
      <c r="AB1021" t="s">
        <v>184</v>
      </c>
      <c r="AD1021" t="s">
        <v>109</v>
      </c>
      <c r="AE1021" t="s">
        <v>363</v>
      </c>
      <c r="AF1021">
        <v>2022</v>
      </c>
    </row>
    <row r="1022" spans="1:32" x14ac:dyDescent="0.25">
      <c r="A1022" t="s">
        <v>29</v>
      </c>
      <c r="B1022" t="s">
        <v>67</v>
      </c>
      <c r="C1022" t="s">
        <v>68</v>
      </c>
      <c r="D1022" t="s">
        <v>69</v>
      </c>
      <c r="E1022">
        <f>_xlfn.XLOOKUP(Table1[[#This Row],[Location]],'Location analysis'!A:A,'Location analysis'!B:B)</f>
        <v>40.435699999999997</v>
      </c>
      <c r="F1022">
        <f>_xlfn.XLOOKUP(Table1[[#This Row],[Location]],'Location analysis'!A:A,'Location analysis'!C:C)</f>
        <v>-74.125200000000007</v>
      </c>
      <c r="G1022" t="s">
        <v>107</v>
      </c>
      <c r="H1022" t="s">
        <v>43</v>
      </c>
      <c r="I1022">
        <v>14772313249</v>
      </c>
      <c r="J1022" t="s">
        <v>362</v>
      </c>
      <c r="K1022" t="s">
        <v>51</v>
      </c>
      <c r="L1022">
        <v>124</v>
      </c>
      <c r="M1022">
        <v>1</v>
      </c>
      <c r="N1022">
        <v>1</v>
      </c>
      <c r="O1022">
        <v>124</v>
      </c>
      <c r="P1022">
        <v>1</v>
      </c>
      <c r="Q1022">
        <v>1</v>
      </c>
      <c r="R1022">
        <v>1</v>
      </c>
      <c r="S1022">
        <v>1</v>
      </c>
      <c r="T1022" s="1">
        <v>44622</v>
      </c>
      <c r="U1022" t="str">
        <f t="shared" si="75"/>
        <v>Nutter Butter Bites</v>
      </c>
      <c r="V1022" t="str">
        <f t="shared" si="76"/>
        <v>Food</v>
      </c>
      <c r="W1022" t="s">
        <v>43</v>
      </c>
      <c r="X1022" t="b">
        <f t="shared" si="78"/>
        <v>1</v>
      </c>
      <c r="Y1022">
        <f t="shared" si="77"/>
        <v>1</v>
      </c>
      <c r="Z1022" s="2">
        <f t="shared" si="79"/>
        <v>0.66666666666666663</v>
      </c>
      <c r="AA1022" t="s">
        <v>107</v>
      </c>
      <c r="AD1022" t="s">
        <v>109</v>
      </c>
      <c r="AE1022" t="s">
        <v>363</v>
      </c>
      <c r="AF1022">
        <v>2022</v>
      </c>
    </row>
    <row r="1023" spans="1:32" x14ac:dyDescent="0.25">
      <c r="A1023" t="s">
        <v>29</v>
      </c>
      <c r="B1023" t="s">
        <v>67</v>
      </c>
      <c r="C1023" t="s">
        <v>68</v>
      </c>
      <c r="D1023" t="s">
        <v>69</v>
      </c>
      <c r="E1023">
        <f>_xlfn.XLOOKUP(Table1[[#This Row],[Location]],'Location analysis'!A:A,'Location analysis'!B:B)</f>
        <v>40.435699999999997</v>
      </c>
      <c r="F1023">
        <f>_xlfn.XLOOKUP(Table1[[#This Row],[Location]],'Location analysis'!A:A,'Location analysis'!C:C)</f>
        <v>-74.125200000000007</v>
      </c>
      <c r="G1023" t="s">
        <v>272</v>
      </c>
      <c r="H1023" t="s">
        <v>43</v>
      </c>
      <c r="I1023">
        <v>14772323463</v>
      </c>
      <c r="J1023" t="s">
        <v>362</v>
      </c>
      <c r="K1023" t="s">
        <v>36</v>
      </c>
      <c r="L1023">
        <v>138</v>
      </c>
      <c r="M1023">
        <v>2</v>
      </c>
      <c r="N1023">
        <v>1</v>
      </c>
      <c r="O1023">
        <v>138</v>
      </c>
      <c r="P1023">
        <v>2</v>
      </c>
      <c r="Q1023">
        <v>1</v>
      </c>
      <c r="R1023">
        <v>2</v>
      </c>
      <c r="S1023">
        <v>2</v>
      </c>
      <c r="T1023" s="1">
        <v>44622</v>
      </c>
      <c r="U1023" t="str">
        <f t="shared" si="75"/>
        <v>Oreo Single Server 6 ct</v>
      </c>
      <c r="V1023" t="str">
        <f t="shared" si="76"/>
        <v>Food</v>
      </c>
      <c r="W1023" t="s">
        <v>43</v>
      </c>
      <c r="X1023" t="b">
        <f t="shared" si="78"/>
        <v>1</v>
      </c>
      <c r="Y1023">
        <f t="shared" si="77"/>
        <v>2</v>
      </c>
      <c r="Z1023" s="2">
        <f t="shared" si="79"/>
        <v>1.3333333333333333</v>
      </c>
      <c r="AA1023" t="s">
        <v>272</v>
      </c>
      <c r="AD1023" t="s">
        <v>109</v>
      </c>
      <c r="AE1023" t="s">
        <v>363</v>
      </c>
      <c r="AF1023">
        <v>2022</v>
      </c>
    </row>
    <row r="1024" spans="1:32" x14ac:dyDescent="0.25">
      <c r="A1024" t="s">
        <v>29</v>
      </c>
      <c r="B1024" t="s">
        <v>67</v>
      </c>
      <c r="C1024" t="s">
        <v>68</v>
      </c>
      <c r="D1024" t="s">
        <v>69</v>
      </c>
      <c r="E1024">
        <f>_xlfn.XLOOKUP(Table1[[#This Row],[Location]],'Location analysis'!A:A,'Location analysis'!B:B)</f>
        <v>40.435699999999997</v>
      </c>
      <c r="F1024">
        <f>_xlfn.XLOOKUP(Table1[[#This Row],[Location]],'Location analysis'!A:A,'Location analysis'!C:C)</f>
        <v>-74.125200000000007</v>
      </c>
      <c r="G1024" t="s">
        <v>182</v>
      </c>
      <c r="H1024" t="s">
        <v>34</v>
      </c>
      <c r="I1024">
        <v>14772345736</v>
      </c>
      <c r="J1024" t="s">
        <v>362</v>
      </c>
      <c r="K1024" t="s">
        <v>51</v>
      </c>
      <c r="L1024">
        <v>142</v>
      </c>
      <c r="M1024">
        <v>1</v>
      </c>
      <c r="N1024">
        <v>1</v>
      </c>
      <c r="O1024">
        <v>142</v>
      </c>
      <c r="P1024">
        <v>1</v>
      </c>
      <c r="Q1024">
        <v>1</v>
      </c>
      <c r="R1024">
        <v>1</v>
      </c>
      <c r="S1024">
        <v>1</v>
      </c>
      <c r="T1024" s="1">
        <v>44622</v>
      </c>
      <c r="U1024" t="str">
        <f t="shared" si="75"/>
        <v>Coca Cola - Zero Sugar</v>
      </c>
      <c r="V1024" t="str">
        <f t="shared" si="76"/>
        <v>Carbonated</v>
      </c>
      <c r="W1024" t="s">
        <v>34</v>
      </c>
      <c r="X1024" t="b">
        <f t="shared" si="78"/>
        <v>1</v>
      </c>
      <c r="Y1024">
        <f t="shared" si="77"/>
        <v>1</v>
      </c>
      <c r="Z1024" s="2">
        <f t="shared" si="79"/>
        <v>0.66666666666666663</v>
      </c>
      <c r="AA1024" t="s">
        <v>183</v>
      </c>
      <c r="AB1024" t="s">
        <v>184</v>
      </c>
      <c r="AD1024" t="s">
        <v>109</v>
      </c>
      <c r="AE1024" t="s">
        <v>363</v>
      </c>
      <c r="AF1024">
        <v>2022</v>
      </c>
    </row>
    <row r="1025" spans="1:32" x14ac:dyDescent="0.25">
      <c r="A1025" t="s">
        <v>29</v>
      </c>
      <c r="B1025" t="s">
        <v>67</v>
      </c>
      <c r="C1025" t="s">
        <v>68</v>
      </c>
      <c r="D1025" t="s">
        <v>69</v>
      </c>
      <c r="E1025">
        <f>_xlfn.XLOOKUP(Table1[[#This Row],[Location]],'Location analysis'!A:A,'Location analysis'!B:B)</f>
        <v>40.435699999999997</v>
      </c>
      <c r="F1025">
        <f>_xlfn.XLOOKUP(Table1[[#This Row],[Location]],'Location analysis'!A:A,'Location analysis'!C:C)</f>
        <v>-74.125200000000007</v>
      </c>
      <c r="G1025" t="s">
        <v>70</v>
      </c>
      <c r="H1025" t="s">
        <v>34</v>
      </c>
      <c r="I1025">
        <v>14772399611</v>
      </c>
      <c r="J1025" t="s">
        <v>362</v>
      </c>
      <c r="K1025" t="s">
        <v>51</v>
      </c>
      <c r="L1025">
        <v>144</v>
      </c>
      <c r="M1025">
        <v>3</v>
      </c>
      <c r="N1025">
        <v>1</v>
      </c>
      <c r="O1025">
        <v>144</v>
      </c>
      <c r="P1025">
        <v>3</v>
      </c>
      <c r="Q1025">
        <v>1</v>
      </c>
      <c r="R1025">
        <v>3</v>
      </c>
      <c r="S1025">
        <v>3</v>
      </c>
      <c r="T1025" s="1">
        <v>44622</v>
      </c>
      <c r="U1025" t="str">
        <f t="shared" si="75"/>
        <v>Monster Energy Original</v>
      </c>
      <c r="V1025" t="str">
        <f t="shared" si="76"/>
        <v>Carbonated</v>
      </c>
      <c r="W1025" t="s">
        <v>34</v>
      </c>
      <c r="X1025" t="b">
        <f t="shared" si="78"/>
        <v>1</v>
      </c>
      <c r="Y1025">
        <f t="shared" si="77"/>
        <v>3</v>
      </c>
      <c r="Z1025" s="2">
        <f t="shared" si="79"/>
        <v>2</v>
      </c>
      <c r="AA1025" t="s">
        <v>70</v>
      </c>
      <c r="AD1025" t="s">
        <v>109</v>
      </c>
      <c r="AE1025" t="s">
        <v>363</v>
      </c>
      <c r="AF1025">
        <v>2022</v>
      </c>
    </row>
    <row r="1026" spans="1:32" x14ac:dyDescent="0.25">
      <c r="A1026" t="s">
        <v>29</v>
      </c>
      <c r="B1026" t="s">
        <v>67</v>
      </c>
      <c r="C1026" t="s">
        <v>68</v>
      </c>
      <c r="D1026" t="s">
        <v>69</v>
      </c>
      <c r="E1026">
        <f>_xlfn.XLOOKUP(Table1[[#This Row],[Location]],'Location analysis'!A:A,'Location analysis'!B:B)</f>
        <v>40.435699999999997</v>
      </c>
      <c r="F1026">
        <f>_xlfn.XLOOKUP(Table1[[#This Row],[Location]],'Location analysis'!A:A,'Location analysis'!C:C)</f>
        <v>-74.125200000000007</v>
      </c>
      <c r="G1026" t="s">
        <v>70</v>
      </c>
      <c r="H1026" t="s">
        <v>34</v>
      </c>
      <c r="I1026">
        <v>14772402409</v>
      </c>
      <c r="J1026" t="s">
        <v>362</v>
      </c>
      <c r="K1026" t="s">
        <v>51</v>
      </c>
      <c r="L1026">
        <v>146</v>
      </c>
      <c r="M1026">
        <v>3</v>
      </c>
      <c r="N1026">
        <v>1</v>
      </c>
      <c r="O1026">
        <v>146</v>
      </c>
      <c r="P1026">
        <v>3</v>
      </c>
      <c r="Q1026">
        <v>1</v>
      </c>
      <c r="R1026">
        <v>3</v>
      </c>
      <c r="S1026">
        <v>3</v>
      </c>
      <c r="T1026" s="1">
        <v>44622</v>
      </c>
      <c r="U1026" t="str">
        <f t="shared" ref="U1026:U1089" si="80">IF(G1026="","Cell is Blank - Dis-regard",G1026)</f>
        <v>Monster Energy Original</v>
      </c>
      <c r="V1026" t="str">
        <f t="shared" ref="V1026:V1089" si="81">IF(H1026="","Cell is Blank - Dis-regard",H1026)</f>
        <v>Carbonated</v>
      </c>
      <c r="W1026" t="s">
        <v>34</v>
      </c>
      <c r="X1026" t="b">
        <f t="shared" si="78"/>
        <v>1</v>
      </c>
      <c r="Y1026">
        <f t="shared" ref="Y1026:Y1089" si="82">IF(X1026="FALSE",M1026,M1026)</f>
        <v>3</v>
      </c>
      <c r="Z1026" s="2">
        <f t="shared" si="79"/>
        <v>2</v>
      </c>
      <c r="AA1026" t="s">
        <v>70</v>
      </c>
      <c r="AD1026" t="s">
        <v>109</v>
      </c>
      <c r="AE1026" t="s">
        <v>363</v>
      </c>
      <c r="AF1026">
        <v>2022</v>
      </c>
    </row>
    <row r="1027" spans="1:32" x14ac:dyDescent="0.25">
      <c r="A1027" t="s">
        <v>29</v>
      </c>
      <c r="B1027" t="s">
        <v>67</v>
      </c>
      <c r="C1027" t="s">
        <v>68</v>
      </c>
      <c r="D1027" t="s">
        <v>69</v>
      </c>
      <c r="E1027">
        <f>_xlfn.XLOOKUP(Table1[[#This Row],[Location]],'Location analysis'!A:A,'Location analysis'!B:B)</f>
        <v>40.435699999999997</v>
      </c>
      <c r="F1027">
        <f>_xlfn.XLOOKUP(Table1[[#This Row],[Location]],'Location analysis'!A:A,'Location analysis'!C:C)</f>
        <v>-74.125200000000007</v>
      </c>
      <c r="G1027" t="s">
        <v>70</v>
      </c>
      <c r="H1027" t="s">
        <v>34</v>
      </c>
      <c r="I1027">
        <v>14773919702</v>
      </c>
      <c r="J1027" t="s">
        <v>366</v>
      </c>
      <c r="K1027" t="s">
        <v>36</v>
      </c>
      <c r="L1027">
        <v>144</v>
      </c>
      <c r="M1027">
        <v>3</v>
      </c>
      <c r="N1027">
        <v>1</v>
      </c>
      <c r="O1027">
        <v>144</v>
      </c>
      <c r="P1027">
        <v>3</v>
      </c>
      <c r="Q1027">
        <v>1</v>
      </c>
      <c r="R1027">
        <v>3</v>
      </c>
      <c r="S1027">
        <v>3</v>
      </c>
      <c r="T1027" s="1">
        <v>44623</v>
      </c>
      <c r="U1027" t="str">
        <f t="shared" si="80"/>
        <v>Monster Energy Original</v>
      </c>
      <c r="V1027" t="str">
        <f t="shared" si="81"/>
        <v>Carbonated</v>
      </c>
      <c r="W1027" t="s">
        <v>34</v>
      </c>
      <c r="X1027" t="b">
        <f t="shared" ref="X1027:X1090" si="83">M1027=P1027</f>
        <v>1</v>
      </c>
      <c r="Y1027">
        <f t="shared" si="82"/>
        <v>3</v>
      </c>
      <c r="Z1027" s="2">
        <f t="shared" ref="Z1027:Z1090" si="84">Y1027/1.5</f>
        <v>2</v>
      </c>
      <c r="AA1027" t="s">
        <v>70</v>
      </c>
      <c r="AD1027" t="s">
        <v>123</v>
      </c>
      <c r="AE1027" t="s">
        <v>367</v>
      </c>
      <c r="AF1027">
        <v>2022</v>
      </c>
    </row>
    <row r="1028" spans="1:32" x14ac:dyDescent="0.25">
      <c r="A1028" t="s">
        <v>29</v>
      </c>
      <c r="B1028" t="s">
        <v>67</v>
      </c>
      <c r="C1028" t="s">
        <v>68</v>
      </c>
      <c r="D1028" t="s">
        <v>69</v>
      </c>
      <c r="E1028">
        <f>_xlfn.XLOOKUP(Table1[[#This Row],[Location]],'Location analysis'!A:A,'Location analysis'!B:B)</f>
        <v>40.435699999999997</v>
      </c>
      <c r="F1028">
        <f>_xlfn.XLOOKUP(Table1[[#This Row],[Location]],'Location analysis'!A:A,'Location analysis'!C:C)</f>
        <v>-74.125200000000007</v>
      </c>
      <c r="G1028" t="s">
        <v>350</v>
      </c>
      <c r="H1028" t="s">
        <v>43</v>
      </c>
      <c r="I1028">
        <v>14774258616</v>
      </c>
      <c r="J1028" t="s">
        <v>366</v>
      </c>
      <c r="K1028" t="s">
        <v>36</v>
      </c>
      <c r="L1028">
        <v>122</v>
      </c>
      <c r="M1028">
        <v>1.5</v>
      </c>
      <c r="N1028">
        <v>1</v>
      </c>
      <c r="O1028">
        <v>122</v>
      </c>
      <c r="P1028">
        <v>1.5</v>
      </c>
      <c r="Q1028">
        <v>1</v>
      </c>
      <c r="R1028">
        <v>1.5</v>
      </c>
      <c r="S1028">
        <v>5.5</v>
      </c>
      <c r="T1028" s="1">
        <v>44623</v>
      </c>
      <c r="U1028" t="str">
        <f t="shared" si="80"/>
        <v>Fritos - Original</v>
      </c>
      <c r="V1028" t="str">
        <f t="shared" si="81"/>
        <v>Food</v>
      </c>
      <c r="W1028" t="s">
        <v>43</v>
      </c>
      <c r="X1028" t="b">
        <f t="shared" si="83"/>
        <v>1</v>
      </c>
      <c r="Y1028">
        <f t="shared" si="82"/>
        <v>1.5</v>
      </c>
      <c r="Z1028" s="2">
        <f t="shared" si="84"/>
        <v>1</v>
      </c>
      <c r="AA1028" t="s">
        <v>351</v>
      </c>
      <c r="AB1028" t="s">
        <v>150</v>
      </c>
      <c r="AD1028" t="s">
        <v>123</v>
      </c>
      <c r="AE1028" t="s">
        <v>367</v>
      </c>
      <c r="AF1028">
        <v>2022</v>
      </c>
    </row>
    <row r="1029" spans="1:32" x14ac:dyDescent="0.25">
      <c r="A1029" t="s">
        <v>29</v>
      </c>
      <c r="B1029" t="s">
        <v>67</v>
      </c>
      <c r="C1029" t="s">
        <v>68</v>
      </c>
      <c r="D1029" t="s">
        <v>69</v>
      </c>
      <c r="E1029">
        <f>_xlfn.XLOOKUP(Table1[[#This Row],[Location]],'Location analysis'!A:A,'Location analysis'!B:B)</f>
        <v>40.435699999999997</v>
      </c>
      <c r="F1029">
        <f>_xlfn.XLOOKUP(Table1[[#This Row],[Location]],'Location analysis'!A:A,'Location analysis'!C:C)</f>
        <v>-74.125200000000007</v>
      </c>
      <c r="G1029" t="s">
        <v>272</v>
      </c>
      <c r="H1029" t="s">
        <v>43</v>
      </c>
      <c r="I1029">
        <v>14774258616</v>
      </c>
      <c r="J1029" t="s">
        <v>366</v>
      </c>
      <c r="K1029" t="s">
        <v>36</v>
      </c>
      <c r="L1029">
        <v>134</v>
      </c>
      <c r="M1029">
        <v>2</v>
      </c>
      <c r="N1029">
        <v>1</v>
      </c>
      <c r="O1029">
        <v>134</v>
      </c>
      <c r="P1029">
        <v>2</v>
      </c>
      <c r="Q1029">
        <v>1</v>
      </c>
      <c r="R1029">
        <v>2</v>
      </c>
      <c r="S1029">
        <v>5.5</v>
      </c>
      <c r="T1029" s="1">
        <v>44623</v>
      </c>
      <c r="U1029" t="str">
        <f t="shared" si="80"/>
        <v>Oreo Single Server 6 ct</v>
      </c>
      <c r="V1029" t="str">
        <f t="shared" si="81"/>
        <v>Food</v>
      </c>
      <c r="W1029" t="s">
        <v>43</v>
      </c>
      <c r="X1029" t="b">
        <f t="shared" si="83"/>
        <v>1</v>
      </c>
      <c r="Y1029">
        <f t="shared" si="82"/>
        <v>2</v>
      </c>
      <c r="Z1029" s="2">
        <f t="shared" si="84"/>
        <v>1.3333333333333333</v>
      </c>
      <c r="AA1029" t="s">
        <v>272</v>
      </c>
      <c r="AD1029" t="s">
        <v>123</v>
      </c>
      <c r="AE1029" t="s">
        <v>367</v>
      </c>
      <c r="AF1029">
        <v>2022</v>
      </c>
    </row>
    <row r="1030" spans="1:32" x14ac:dyDescent="0.25">
      <c r="A1030" t="s">
        <v>29</v>
      </c>
      <c r="B1030" t="s">
        <v>67</v>
      </c>
      <c r="C1030" t="s">
        <v>68</v>
      </c>
      <c r="D1030" t="s">
        <v>69</v>
      </c>
      <c r="E1030">
        <f>_xlfn.XLOOKUP(Table1[[#This Row],[Location]],'Location analysis'!A:A,'Location analysis'!B:B)</f>
        <v>40.435699999999997</v>
      </c>
      <c r="F1030">
        <f>_xlfn.XLOOKUP(Table1[[#This Row],[Location]],'Location analysis'!A:A,'Location analysis'!C:C)</f>
        <v>-74.125200000000007</v>
      </c>
      <c r="G1030" t="s">
        <v>272</v>
      </c>
      <c r="H1030" t="s">
        <v>43</v>
      </c>
      <c r="I1030">
        <v>14774258616</v>
      </c>
      <c r="J1030" t="s">
        <v>366</v>
      </c>
      <c r="K1030" t="s">
        <v>36</v>
      </c>
      <c r="L1030">
        <v>138</v>
      </c>
      <c r="M1030">
        <v>2</v>
      </c>
      <c r="N1030">
        <v>1</v>
      </c>
      <c r="O1030">
        <v>138</v>
      </c>
      <c r="P1030">
        <v>2</v>
      </c>
      <c r="Q1030">
        <v>1</v>
      </c>
      <c r="R1030">
        <v>2</v>
      </c>
      <c r="S1030">
        <v>5.5</v>
      </c>
      <c r="T1030" s="1">
        <v>44623</v>
      </c>
      <c r="U1030" t="str">
        <f t="shared" si="80"/>
        <v>Oreo Single Server 6 ct</v>
      </c>
      <c r="V1030" t="str">
        <f t="shared" si="81"/>
        <v>Food</v>
      </c>
      <c r="W1030" t="s">
        <v>43</v>
      </c>
      <c r="X1030" t="b">
        <f t="shared" si="83"/>
        <v>1</v>
      </c>
      <c r="Y1030">
        <f t="shared" si="82"/>
        <v>2</v>
      </c>
      <c r="Z1030" s="2">
        <f t="shared" si="84"/>
        <v>1.3333333333333333</v>
      </c>
      <c r="AA1030" t="s">
        <v>272</v>
      </c>
      <c r="AD1030" t="s">
        <v>123</v>
      </c>
      <c r="AE1030" t="s">
        <v>367</v>
      </c>
      <c r="AF1030">
        <v>2022</v>
      </c>
    </row>
    <row r="1031" spans="1:32" x14ac:dyDescent="0.25">
      <c r="A1031" t="s">
        <v>29</v>
      </c>
      <c r="B1031" t="s">
        <v>62</v>
      </c>
      <c r="C1031" t="s">
        <v>63</v>
      </c>
      <c r="D1031" t="s">
        <v>64</v>
      </c>
      <c r="E1031">
        <f>_xlfn.XLOOKUP(Table1[[#This Row],[Location]],'Location analysis'!A:A,'Location analysis'!B:B)</f>
        <v>40.091900000000003</v>
      </c>
      <c r="F1031">
        <f>_xlfn.XLOOKUP(Table1[[#This Row],[Location]],'Location analysis'!A:A,'Location analysis'!C:C)</f>
        <v>-74.358699999999999</v>
      </c>
      <c r="G1031" t="s">
        <v>128</v>
      </c>
      <c r="H1031" t="s">
        <v>43</v>
      </c>
      <c r="I1031">
        <v>14774691425</v>
      </c>
      <c r="J1031" t="s">
        <v>366</v>
      </c>
      <c r="K1031" t="s">
        <v>51</v>
      </c>
      <c r="L1031">
        <v>110</v>
      </c>
      <c r="M1031">
        <v>1.5</v>
      </c>
      <c r="N1031">
        <v>1</v>
      </c>
      <c r="O1031">
        <v>110</v>
      </c>
      <c r="P1031">
        <v>1.5</v>
      </c>
      <c r="Q1031">
        <v>1</v>
      </c>
      <c r="R1031">
        <v>1.5</v>
      </c>
      <c r="S1031">
        <v>1.5</v>
      </c>
      <c r="T1031" s="1">
        <v>44623</v>
      </c>
      <c r="U1031" t="str">
        <f t="shared" si="80"/>
        <v>SunChips Multigrain - Salsa</v>
      </c>
      <c r="V1031" t="str">
        <f t="shared" si="81"/>
        <v>Food</v>
      </c>
      <c r="W1031" t="s">
        <v>43</v>
      </c>
      <c r="X1031" t="b">
        <f t="shared" si="83"/>
        <v>1</v>
      </c>
      <c r="Y1031">
        <f t="shared" si="82"/>
        <v>1.5</v>
      </c>
      <c r="Z1031" s="2">
        <f t="shared" si="84"/>
        <v>1</v>
      </c>
      <c r="AA1031" t="s">
        <v>129</v>
      </c>
      <c r="AB1031" t="s">
        <v>130</v>
      </c>
      <c r="AD1031" t="s">
        <v>123</v>
      </c>
      <c r="AE1031" t="s">
        <v>367</v>
      </c>
      <c r="AF1031">
        <v>2022</v>
      </c>
    </row>
    <row r="1032" spans="1:32" x14ac:dyDescent="0.25">
      <c r="A1032" t="s">
        <v>29</v>
      </c>
      <c r="B1032" t="s">
        <v>62</v>
      </c>
      <c r="C1032" t="s">
        <v>63</v>
      </c>
      <c r="D1032" t="s">
        <v>64</v>
      </c>
      <c r="E1032">
        <f>_xlfn.XLOOKUP(Table1[[#This Row],[Location]],'Location analysis'!A:A,'Location analysis'!B:B)</f>
        <v>40.091900000000003</v>
      </c>
      <c r="F1032">
        <f>_xlfn.XLOOKUP(Table1[[#This Row],[Location]],'Location analysis'!A:A,'Location analysis'!C:C)</f>
        <v>-74.358699999999999</v>
      </c>
      <c r="G1032" t="s">
        <v>128</v>
      </c>
      <c r="H1032" t="s">
        <v>43</v>
      </c>
      <c r="I1032">
        <v>14774860714</v>
      </c>
      <c r="J1032" t="s">
        <v>366</v>
      </c>
      <c r="K1032" t="s">
        <v>51</v>
      </c>
      <c r="L1032">
        <v>110</v>
      </c>
      <c r="M1032">
        <v>1.5</v>
      </c>
      <c r="N1032">
        <v>1</v>
      </c>
      <c r="O1032">
        <v>110</v>
      </c>
      <c r="P1032">
        <v>1.5</v>
      </c>
      <c r="Q1032">
        <v>1</v>
      </c>
      <c r="R1032">
        <v>1.5</v>
      </c>
      <c r="S1032">
        <v>1.5</v>
      </c>
      <c r="T1032" s="1">
        <v>44623</v>
      </c>
      <c r="U1032" t="str">
        <f t="shared" si="80"/>
        <v>SunChips Multigrain - Salsa</v>
      </c>
      <c r="V1032" t="str">
        <f t="shared" si="81"/>
        <v>Food</v>
      </c>
      <c r="W1032" t="s">
        <v>43</v>
      </c>
      <c r="X1032" t="b">
        <f t="shared" si="83"/>
        <v>1</v>
      </c>
      <c r="Y1032">
        <f t="shared" si="82"/>
        <v>1.5</v>
      </c>
      <c r="Z1032" s="2">
        <f t="shared" si="84"/>
        <v>1</v>
      </c>
      <c r="AA1032" t="s">
        <v>129</v>
      </c>
      <c r="AB1032" t="s">
        <v>130</v>
      </c>
      <c r="AD1032" t="s">
        <v>123</v>
      </c>
      <c r="AE1032" t="s">
        <v>367</v>
      </c>
      <c r="AF1032">
        <v>2022</v>
      </c>
    </row>
    <row r="1033" spans="1:32" x14ac:dyDescent="0.25">
      <c r="A1033" t="s">
        <v>29</v>
      </c>
      <c r="B1033" t="s">
        <v>67</v>
      </c>
      <c r="C1033" t="s">
        <v>68</v>
      </c>
      <c r="D1033" t="s">
        <v>69</v>
      </c>
      <c r="E1033">
        <f>_xlfn.XLOOKUP(Table1[[#This Row],[Location]],'Location analysis'!A:A,'Location analysis'!B:B)</f>
        <v>40.435699999999997</v>
      </c>
      <c r="F1033">
        <f>_xlfn.XLOOKUP(Table1[[#This Row],[Location]],'Location analysis'!A:A,'Location analysis'!C:C)</f>
        <v>-74.125200000000007</v>
      </c>
      <c r="G1033" t="s">
        <v>70</v>
      </c>
      <c r="H1033" t="s">
        <v>34</v>
      </c>
      <c r="I1033">
        <v>14774989050</v>
      </c>
      <c r="J1033" t="s">
        <v>366</v>
      </c>
      <c r="K1033" t="s">
        <v>51</v>
      </c>
      <c r="L1033">
        <v>146</v>
      </c>
      <c r="M1033">
        <v>3</v>
      </c>
      <c r="N1033">
        <v>1</v>
      </c>
      <c r="O1033">
        <v>146</v>
      </c>
      <c r="P1033">
        <v>3</v>
      </c>
      <c r="Q1033">
        <v>1</v>
      </c>
      <c r="R1033">
        <v>3</v>
      </c>
      <c r="S1033">
        <v>3</v>
      </c>
      <c r="T1033" s="1">
        <v>44623</v>
      </c>
      <c r="U1033" t="str">
        <f t="shared" si="80"/>
        <v>Monster Energy Original</v>
      </c>
      <c r="V1033" t="str">
        <f t="shared" si="81"/>
        <v>Carbonated</v>
      </c>
      <c r="W1033" t="s">
        <v>34</v>
      </c>
      <c r="X1033" t="b">
        <f t="shared" si="83"/>
        <v>1</v>
      </c>
      <c r="Y1033">
        <f t="shared" si="82"/>
        <v>3</v>
      </c>
      <c r="Z1033" s="2">
        <f t="shared" si="84"/>
        <v>2</v>
      </c>
      <c r="AA1033" t="s">
        <v>70</v>
      </c>
      <c r="AD1033" t="s">
        <v>123</v>
      </c>
      <c r="AE1033" t="s">
        <v>367</v>
      </c>
      <c r="AF1033">
        <v>2022</v>
      </c>
    </row>
    <row r="1034" spans="1:32" x14ac:dyDescent="0.25">
      <c r="A1034" t="s">
        <v>29</v>
      </c>
      <c r="B1034" t="s">
        <v>62</v>
      </c>
      <c r="C1034" t="s">
        <v>63</v>
      </c>
      <c r="D1034" t="s">
        <v>64</v>
      </c>
      <c r="E1034">
        <f>_xlfn.XLOOKUP(Table1[[#This Row],[Location]],'Location analysis'!A:A,'Location analysis'!B:B)</f>
        <v>40.091900000000003</v>
      </c>
      <c r="F1034">
        <f>_xlfn.XLOOKUP(Table1[[#This Row],[Location]],'Location analysis'!A:A,'Location analysis'!C:C)</f>
        <v>-74.358699999999999</v>
      </c>
      <c r="G1034" t="s">
        <v>128</v>
      </c>
      <c r="H1034" t="s">
        <v>43</v>
      </c>
      <c r="I1034">
        <v>14775156191</v>
      </c>
      <c r="J1034" t="s">
        <v>366</v>
      </c>
      <c r="K1034" t="s">
        <v>36</v>
      </c>
      <c r="L1034">
        <v>110</v>
      </c>
      <c r="M1034">
        <v>1.5</v>
      </c>
      <c r="N1034">
        <v>1</v>
      </c>
      <c r="O1034">
        <v>110</v>
      </c>
      <c r="P1034">
        <v>1.5</v>
      </c>
      <c r="Q1034">
        <v>1</v>
      </c>
      <c r="R1034">
        <v>1.5</v>
      </c>
      <c r="S1034">
        <v>1.5</v>
      </c>
      <c r="T1034" s="1">
        <v>44623</v>
      </c>
      <c r="U1034" t="str">
        <f t="shared" si="80"/>
        <v>SunChips Multigrain - Salsa</v>
      </c>
      <c r="V1034" t="str">
        <f t="shared" si="81"/>
        <v>Food</v>
      </c>
      <c r="W1034" t="s">
        <v>43</v>
      </c>
      <c r="X1034" t="b">
        <f t="shared" si="83"/>
        <v>1</v>
      </c>
      <c r="Y1034">
        <f t="shared" si="82"/>
        <v>1.5</v>
      </c>
      <c r="Z1034" s="2">
        <f t="shared" si="84"/>
        <v>1</v>
      </c>
      <c r="AA1034" t="s">
        <v>129</v>
      </c>
      <c r="AB1034" t="s">
        <v>130</v>
      </c>
      <c r="AD1034" t="s">
        <v>123</v>
      </c>
      <c r="AE1034" t="s">
        <v>367</v>
      </c>
      <c r="AF1034">
        <v>2022</v>
      </c>
    </row>
    <row r="1035" spans="1:32" x14ac:dyDescent="0.25">
      <c r="A1035" t="s">
        <v>29</v>
      </c>
      <c r="B1035" t="s">
        <v>67</v>
      </c>
      <c r="C1035" t="s">
        <v>68</v>
      </c>
      <c r="D1035" t="s">
        <v>69</v>
      </c>
      <c r="E1035">
        <f>_xlfn.XLOOKUP(Table1[[#This Row],[Location]],'Location analysis'!A:A,'Location analysis'!B:B)</f>
        <v>40.435699999999997</v>
      </c>
      <c r="F1035">
        <f>_xlfn.XLOOKUP(Table1[[#This Row],[Location]],'Location analysis'!A:A,'Location analysis'!C:C)</f>
        <v>-74.125200000000007</v>
      </c>
      <c r="G1035" t="s">
        <v>70</v>
      </c>
      <c r="H1035" t="s">
        <v>34</v>
      </c>
      <c r="I1035">
        <v>14775947168</v>
      </c>
      <c r="J1035" t="s">
        <v>366</v>
      </c>
      <c r="K1035" t="s">
        <v>51</v>
      </c>
      <c r="L1035">
        <v>146</v>
      </c>
      <c r="M1035">
        <v>3</v>
      </c>
      <c r="N1035">
        <v>1</v>
      </c>
      <c r="O1035">
        <v>146</v>
      </c>
      <c r="P1035">
        <v>3</v>
      </c>
      <c r="Q1035">
        <v>1</v>
      </c>
      <c r="R1035">
        <v>3</v>
      </c>
      <c r="S1035">
        <v>3</v>
      </c>
      <c r="T1035" s="1">
        <v>44623</v>
      </c>
      <c r="U1035" t="str">
        <f t="shared" si="80"/>
        <v>Monster Energy Original</v>
      </c>
      <c r="V1035" t="str">
        <f t="shared" si="81"/>
        <v>Carbonated</v>
      </c>
      <c r="W1035" t="s">
        <v>34</v>
      </c>
      <c r="X1035" t="b">
        <f t="shared" si="83"/>
        <v>1</v>
      </c>
      <c r="Y1035">
        <f t="shared" si="82"/>
        <v>3</v>
      </c>
      <c r="Z1035" s="2">
        <f t="shared" si="84"/>
        <v>2</v>
      </c>
      <c r="AA1035" t="s">
        <v>70</v>
      </c>
      <c r="AD1035" t="s">
        <v>123</v>
      </c>
      <c r="AE1035" t="s">
        <v>367</v>
      </c>
      <c r="AF1035">
        <v>2022</v>
      </c>
    </row>
    <row r="1036" spans="1:32" x14ac:dyDescent="0.25">
      <c r="A1036" t="s">
        <v>29</v>
      </c>
      <c r="B1036" t="s">
        <v>67</v>
      </c>
      <c r="C1036" t="s">
        <v>68</v>
      </c>
      <c r="D1036" t="s">
        <v>69</v>
      </c>
      <c r="E1036">
        <f>_xlfn.XLOOKUP(Table1[[#This Row],[Location]],'Location analysis'!A:A,'Location analysis'!B:B)</f>
        <v>40.435699999999997</v>
      </c>
      <c r="F1036">
        <f>_xlfn.XLOOKUP(Table1[[#This Row],[Location]],'Location analysis'!A:A,'Location analysis'!C:C)</f>
        <v>-74.125200000000007</v>
      </c>
      <c r="G1036" t="s">
        <v>182</v>
      </c>
      <c r="H1036" t="s">
        <v>34</v>
      </c>
      <c r="I1036">
        <v>14776052558</v>
      </c>
      <c r="J1036" t="s">
        <v>366</v>
      </c>
      <c r="K1036" t="s">
        <v>51</v>
      </c>
      <c r="L1036">
        <v>141</v>
      </c>
      <c r="M1036">
        <v>1</v>
      </c>
      <c r="N1036">
        <v>1</v>
      </c>
      <c r="O1036">
        <v>141</v>
      </c>
      <c r="P1036">
        <v>1</v>
      </c>
      <c r="Q1036">
        <v>1</v>
      </c>
      <c r="R1036">
        <v>1</v>
      </c>
      <c r="S1036">
        <v>1</v>
      </c>
      <c r="T1036" s="1">
        <v>44623</v>
      </c>
      <c r="U1036" t="str">
        <f t="shared" si="80"/>
        <v>Coca Cola - Zero Sugar</v>
      </c>
      <c r="V1036" t="str">
        <f t="shared" si="81"/>
        <v>Carbonated</v>
      </c>
      <c r="W1036" t="s">
        <v>34</v>
      </c>
      <c r="X1036" t="b">
        <f t="shared" si="83"/>
        <v>1</v>
      </c>
      <c r="Y1036">
        <f t="shared" si="82"/>
        <v>1</v>
      </c>
      <c r="Z1036" s="2">
        <f t="shared" si="84"/>
        <v>0.66666666666666663</v>
      </c>
      <c r="AA1036" t="s">
        <v>183</v>
      </c>
      <c r="AB1036" t="s">
        <v>184</v>
      </c>
      <c r="AD1036" t="s">
        <v>123</v>
      </c>
      <c r="AE1036" t="s">
        <v>367</v>
      </c>
      <c r="AF1036">
        <v>2022</v>
      </c>
    </row>
    <row r="1037" spans="1:32" x14ac:dyDescent="0.25">
      <c r="A1037" t="s">
        <v>29</v>
      </c>
      <c r="B1037" t="s">
        <v>62</v>
      </c>
      <c r="C1037" t="s">
        <v>63</v>
      </c>
      <c r="D1037" t="s">
        <v>64</v>
      </c>
      <c r="E1037">
        <f>_xlfn.XLOOKUP(Table1[[#This Row],[Location]],'Location analysis'!A:A,'Location analysis'!B:B)</f>
        <v>40.091900000000003</v>
      </c>
      <c r="F1037">
        <f>_xlfn.XLOOKUP(Table1[[#This Row],[Location]],'Location analysis'!A:A,'Location analysis'!C:C)</f>
        <v>-74.358699999999999</v>
      </c>
      <c r="G1037" t="s">
        <v>112</v>
      </c>
      <c r="H1037" t="s">
        <v>43</v>
      </c>
      <c r="I1037">
        <v>14776528958</v>
      </c>
      <c r="J1037" t="s">
        <v>366</v>
      </c>
      <c r="K1037" t="s">
        <v>51</v>
      </c>
      <c r="L1037">
        <v>132</v>
      </c>
      <c r="M1037">
        <v>2</v>
      </c>
      <c r="N1037">
        <v>1</v>
      </c>
      <c r="O1037">
        <v>132</v>
      </c>
      <c r="P1037">
        <v>2</v>
      </c>
      <c r="Q1037">
        <v>1</v>
      </c>
      <c r="R1037">
        <v>2</v>
      </c>
      <c r="S1037">
        <v>2</v>
      </c>
      <c r="T1037" s="1">
        <v>44623</v>
      </c>
      <c r="U1037" t="str">
        <f t="shared" si="80"/>
        <v>Robert Irvine's - Fit Crunch -  Chocolate Pea</v>
      </c>
      <c r="V1037" t="str">
        <f t="shared" si="81"/>
        <v>Food</v>
      </c>
      <c r="W1037" t="s">
        <v>43</v>
      </c>
      <c r="X1037" t="b">
        <f t="shared" si="83"/>
        <v>1</v>
      </c>
      <c r="Y1037">
        <f t="shared" si="82"/>
        <v>2</v>
      </c>
      <c r="Z1037" s="2">
        <f t="shared" si="84"/>
        <v>1.3333333333333333</v>
      </c>
      <c r="AA1037" t="s">
        <v>113</v>
      </c>
      <c r="AB1037" t="s">
        <v>114</v>
      </c>
      <c r="AC1037" t="s">
        <v>115</v>
      </c>
      <c r="AD1037" t="s">
        <v>123</v>
      </c>
      <c r="AE1037" t="s">
        <v>367</v>
      </c>
      <c r="AF1037">
        <v>2022</v>
      </c>
    </row>
    <row r="1038" spans="1:32" x14ac:dyDescent="0.25">
      <c r="A1038" t="s">
        <v>29</v>
      </c>
      <c r="B1038" t="s">
        <v>67</v>
      </c>
      <c r="C1038" t="s">
        <v>68</v>
      </c>
      <c r="D1038" t="s">
        <v>69</v>
      </c>
      <c r="E1038">
        <f>_xlfn.XLOOKUP(Table1[[#This Row],[Location]],'Location analysis'!A:A,'Location analysis'!B:B)</f>
        <v>40.435699999999997</v>
      </c>
      <c r="F1038">
        <f>_xlfn.XLOOKUP(Table1[[#This Row],[Location]],'Location analysis'!A:A,'Location analysis'!C:C)</f>
        <v>-74.125200000000007</v>
      </c>
      <c r="G1038" t="s">
        <v>259</v>
      </c>
      <c r="H1038" t="s">
        <v>34</v>
      </c>
      <c r="I1038">
        <v>14776842076</v>
      </c>
      <c r="J1038" t="s">
        <v>366</v>
      </c>
      <c r="K1038" t="s">
        <v>51</v>
      </c>
      <c r="L1038">
        <v>140</v>
      </c>
      <c r="M1038">
        <v>1</v>
      </c>
      <c r="N1038">
        <v>1</v>
      </c>
      <c r="O1038">
        <v>140</v>
      </c>
      <c r="P1038">
        <v>1</v>
      </c>
      <c r="Q1038">
        <v>1</v>
      </c>
      <c r="R1038">
        <v>1</v>
      </c>
      <c r="S1038">
        <v>1</v>
      </c>
      <c r="T1038" s="1">
        <v>44623</v>
      </c>
      <c r="U1038" t="str">
        <f t="shared" si="80"/>
        <v>Sunkist Soda - Orange</v>
      </c>
      <c r="V1038" t="str">
        <f t="shared" si="81"/>
        <v>Carbonated</v>
      </c>
      <c r="W1038" t="s">
        <v>34</v>
      </c>
      <c r="X1038" t="b">
        <f t="shared" si="83"/>
        <v>1</v>
      </c>
      <c r="Y1038">
        <f t="shared" si="82"/>
        <v>1</v>
      </c>
      <c r="Z1038" s="2">
        <f t="shared" si="84"/>
        <v>0.66666666666666663</v>
      </c>
      <c r="AA1038" t="s">
        <v>260</v>
      </c>
      <c r="AB1038" t="s">
        <v>261</v>
      </c>
      <c r="AD1038" t="s">
        <v>123</v>
      </c>
      <c r="AE1038" t="s">
        <v>367</v>
      </c>
      <c r="AF1038">
        <v>2022</v>
      </c>
    </row>
    <row r="1039" spans="1:32" x14ac:dyDescent="0.25">
      <c r="A1039" t="s">
        <v>29</v>
      </c>
      <c r="B1039" t="s">
        <v>67</v>
      </c>
      <c r="C1039" t="s">
        <v>68</v>
      </c>
      <c r="D1039" t="s">
        <v>69</v>
      </c>
      <c r="E1039">
        <f>_xlfn.XLOOKUP(Table1[[#This Row],[Location]],'Location analysis'!A:A,'Location analysis'!B:B)</f>
        <v>40.435699999999997</v>
      </c>
      <c r="F1039">
        <f>_xlfn.XLOOKUP(Table1[[#This Row],[Location]],'Location analysis'!A:A,'Location analysis'!C:C)</f>
        <v>-74.125200000000007</v>
      </c>
      <c r="G1039" t="s">
        <v>182</v>
      </c>
      <c r="H1039" t="s">
        <v>34</v>
      </c>
      <c r="I1039">
        <v>14777311898</v>
      </c>
      <c r="J1039" t="s">
        <v>366</v>
      </c>
      <c r="K1039" t="s">
        <v>51</v>
      </c>
      <c r="L1039">
        <v>142</v>
      </c>
      <c r="M1039">
        <v>1</v>
      </c>
      <c r="N1039">
        <v>1</v>
      </c>
      <c r="O1039">
        <v>142</v>
      </c>
      <c r="P1039">
        <v>1</v>
      </c>
      <c r="Q1039">
        <v>1</v>
      </c>
      <c r="R1039">
        <v>1</v>
      </c>
      <c r="S1039">
        <v>1</v>
      </c>
      <c r="T1039" s="1">
        <v>44623</v>
      </c>
      <c r="U1039" t="str">
        <f t="shared" si="80"/>
        <v>Coca Cola - Zero Sugar</v>
      </c>
      <c r="V1039" t="str">
        <f t="shared" si="81"/>
        <v>Carbonated</v>
      </c>
      <c r="W1039" t="s">
        <v>34</v>
      </c>
      <c r="X1039" t="b">
        <f t="shared" si="83"/>
        <v>1</v>
      </c>
      <c r="Y1039">
        <f t="shared" si="82"/>
        <v>1</v>
      </c>
      <c r="Z1039" s="2">
        <f t="shared" si="84"/>
        <v>0.66666666666666663</v>
      </c>
      <c r="AA1039" t="s">
        <v>183</v>
      </c>
      <c r="AB1039" t="s">
        <v>184</v>
      </c>
      <c r="AD1039" t="s">
        <v>123</v>
      </c>
      <c r="AE1039" t="s">
        <v>367</v>
      </c>
      <c r="AF1039">
        <v>2022</v>
      </c>
    </row>
    <row r="1040" spans="1:32" x14ac:dyDescent="0.25">
      <c r="A1040" t="s">
        <v>29</v>
      </c>
      <c r="B1040" t="s">
        <v>67</v>
      </c>
      <c r="C1040" t="s">
        <v>68</v>
      </c>
      <c r="D1040" t="s">
        <v>69</v>
      </c>
      <c r="E1040">
        <f>_xlfn.XLOOKUP(Table1[[#This Row],[Location]],'Location analysis'!A:A,'Location analysis'!B:B)</f>
        <v>40.435699999999997</v>
      </c>
      <c r="F1040">
        <f>_xlfn.XLOOKUP(Table1[[#This Row],[Location]],'Location analysis'!A:A,'Location analysis'!C:C)</f>
        <v>-74.125200000000007</v>
      </c>
      <c r="G1040" t="s">
        <v>182</v>
      </c>
      <c r="H1040" t="s">
        <v>34</v>
      </c>
      <c r="I1040">
        <v>14777342212</v>
      </c>
      <c r="J1040" t="s">
        <v>366</v>
      </c>
      <c r="K1040" t="s">
        <v>51</v>
      </c>
      <c r="L1040">
        <v>141</v>
      </c>
      <c r="M1040">
        <v>1</v>
      </c>
      <c r="N1040">
        <v>1</v>
      </c>
      <c r="O1040">
        <v>141</v>
      </c>
      <c r="P1040">
        <v>1</v>
      </c>
      <c r="Q1040">
        <v>1</v>
      </c>
      <c r="R1040">
        <v>1</v>
      </c>
      <c r="S1040">
        <v>1</v>
      </c>
      <c r="T1040" s="1">
        <v>44623</v>
      </c>
      <c r="U1040" t="str">
        <f t="shared" si="80"/>
        <v>Coca Cola - Zero Sugar</v>
      </c>
      <c r="V1040" t="str">
        <f t="shared" si="81"/>
        <v>Carbonated</v>
      </c>
      <c r="W1040" t="s">
        <v>34</v>
      </c>
      <c r="X1040" t="b">
        <f t="shared" si="83"/>
        <v>1</v>
      </c>
      <c r="Y1040">
        <f t="shared" si="82"/>
        <v>1</v>
      </c>
      <c r="Z1040" s="2">
        <f t="shared" si="84"/>
        <v>0.66666666666666663</v>
      </c>
      <c r="AA1040" t="s">
        <v>183</v>
      </c>
      <c r="AB1040" t="s">
        <v>184</v>
      </c>
      <c r="AD1040" t="s">
        <v>123</v>
      </c>
      <c r="AE1040" t="s">
        <v>367</v>
      </c>
      <c r="AF1040">
        <v>2022</v>
      </c>
    </row>
    <row r="1041" spans="1:32" x14ac:dyDescent="0.25">
      <c r="A1041" t="s">
        <v>29</v>
      </c>
      <c r="B1041" t="s">
        <v>67</v>
      </c>
      <c r="C1041" t="s">
        <v>68</v>
      </c>
      <c r="D1041" t="s">
        <v>69</v>
      </c>
      <c r="E1041">
        <f>_xlfn.XLOOKUP(Table1[[#This Row],[Location]],'Location analysis'!A:A,'Location analysis'!B:B)</f>
        <v>40.435699999999997</v>
      </c>
      <c r="F1041">
        <f>_xlfn.XLOOKUP(Table1[[#This Row],[Location]],'Location analysis'!A:A,'Location analysis'!C:C)</f>
        <v>-74.125200000000007</v>
      </c>
      <c r="G1041" t="s">
        <v>350</v>
      </c>
      <c r="H1041" t="s">
        <v>43</v>
      </c>
      <c r="I1041">
        <v>14777817473</v>
      </c>
      <c r="J1041" t="s">
        <v>366</v>
      </c>
      <c r="K1041" t="s">
        <v>36</v>
      </c>
      <c r="L1041">
        <v>122</v>
      </c>
      <c r="M1041">
        <v>1.5</v>
      </c>
      <c r="N1041">
        <v>1</v>
      </c>
      <c r="O1041">
        <v>122</v>
      </c>
      <c r="P1041">
        <v>1.5</v>
      </c>
      <c r="Q1041">
        <v>1</v>
      </c>
      <c r="R1041">
        <v>1.5</v>
      </c>
      <c r="S1041">
        <v>1.5</v>
      </c>
      <c r="T1041" s="1">
        <v>44623</v>
      </c>
      <c r="U1041" t="str">
        <f t="shared" si="80"/>
        <v>Fritos - Original</v>
      </c>
      <c r="V1041" t="str">
        <f t="shared" si="81"/>
        <v>Food</v>
      </c>
      <c r="W1041" t="s">
        <v>43</v>
      </c>
      <c r="X1041" t="b">
        <f t="shared" si="83"/>
        <v>1</v>
      </c>
      <c r="Y1041">
        <f t="shared" si="82"/>
        <v>1.5</v>
      </c>
      <c r="Z1041" s="2">
        <f t="shared" si="84"/>
        <v>1</v>
      </c>
      <c r="AA1041" t="s">
        <v>351</v>
      </c>
      <c r="AB1041" t="s">
        <v>150</v>
      </c>
      <c r="AD1041" t="s">
        <v>123</v>
      </c>
      <c r="AE1041" t="s">
        <v>367</v>
      </c>
      <c r="AF1041">
        <v>2022</v>
      </c>
    </row>
    <row r="1042" spans="1:32" x14ac:dyDescent="0.25">
      <c r="A1042" t="s">
        <v>29</v>
      </c>
      <c r="B1042" t="s">
        <v>67</v>
      </c>
      <c r="C1042" t="s">
        <v>68</v>
      </c>
      <c r="D1042" t="s">
        <v>69</v>
      </c>
      <c r="E1042">
        <f>_xlfn.XLOOKUP(Table1[[#This Row],[Location]],'Location analysis'!A:A,'Location analysis'!B:B)</f>
        <v>40.435699999999997</v>
      </c>
      <c r="F1042">
        <f>_xlfn.XLOOKUP(Table1[[#This Row],[Location]],'Location analysis'!A:A,'Location analysis'!C:C)</f>
        <v>-74.125200000000007</v>
      </c>
      <c r="G1042" t="s">
        <v>182</v>
      </c>
      <c r="H1042" t="s">
        <v>34</v>
      </c>
      <c r="I1042">
        <v>14777842983</v>
      </c>
      <c r="J1042" t="s">
        <v>366</v>
      </c>
      <c r="K1042" t="s">
        <v>51</v>
      </c>
      <c r="L1042">
        <v>141</v>
      </c>
      <c r="M1042">
        <v>1</v>
      </c>
      <c r="N1042">
        <v>1</v>
      </c>
      <c r="O1042">
        <v>141</v>
      </c>
      <c r="P1042">
        <v>1</v>
      </c>
      <c r="Q1042">
        <v>1</v>
      </c>
      <c r="R1042">
        <v>1</v>
      </c>
      <c r="S1042">
        <v>1</v>
      </c>
      <c r="T1042" s="1">
        <v>44623</v>
      </c>
      <c r="U1042" t="str">
        <f t="shared" si="80"/>
        <v>Coca Cola - Zero Sugar</v>
      </c>
      <c r="V1042" t="str">
        <f t="shared" si="81"/>
        <v>Carbonated</v>
      </c>
      <c r="W1042" t="s">
        <v>34</v>
      </c>
      <c r="X1042" t="b">
        <f t="shared" si="83"/>
        <v>1</v>
      </c>
      <c r="Y1042">
        <f t="shared" si="82"/>
        <v>1</v>
      </c>
      <c r="Z1042" s="2">
        <f t="shared" si="84"/>
        <v>0.66666666666666663</v>
      </c>
      <c r="AA1042" t="s">
        <v>183</v>
      </c>
      <c r="AB1042" t="s">
        <v>184</v>
      </c>
      <c r="AD1042" t="s">
        <v>123</v>
      </c>
      <c r="AE1042" t="s">
        <v>367</v>
      </c>
      <c r="AF1042">
        <v>2022</v>
      </c>
    </row>
    <row r="1043" spans="1:32" x14ac:dyDescent="0.25">
      <c r="A1043" t="s">
        <v>29</v>
      </c>
      <c r="B1043" t="s">
        <v>67</v>
      </c>
      <c r="C1043" t="s">
        <v>68</v>
      </c>
      <c r="D1043" t="s">
        <v>69</v>
      </c>
      <c r="E1043">
        <f>_xlfn.XLOOKUP(Table1[[#This Row],[Location]],'Location analysis'!A:A,'Location analysis'!B:B)</f>
        <v>40.435699999999997</v>
      </c>
      <c r="F1043">
        <f>_xlfn.XLOOKUP(Table1[[#This Row],[Location]],'Location analysis'!A:A,'Location analysis'!C:C)</f>
        <v>-74.125200000000007</v>
      </c>
      <c r="G1043" t="s">
        <v>182</v>
      </c>
      <c r="H1043" t="s">
        <v>34</v>
      </c>
      <c r="I1043">
        <v>14777910272</v>
      </c>
      <c r="J1043" t="s">
        <v>366</v>
      </c>
      <c r="K1043" t="s">
        <v>51</v>
      </c>
      <c r="L1043">
        <v>141</v>
      </c>
      <c r="M1043">
        <v>1</v>
      </c>
      <c r="N1043">
        <v>1</v>
      </c>
      <c r="O1043">
        <v>141</v>
      </c>
      <c r="P1043">
        <v>1</v>
      </c>
      <c r="Q1043">
        <v>1</v>
      </c>
      <c r="R1043">
        <v>1</v>
      </c>
      <c r="S1043">
        <v>1</v>
      </c>
      <c r="T1043" s="1">
        <v>44623</v>
      </c>
      <c r="U1043" t="str">
        <f t="shared" si="80"/>
        <v>Coca Cola - Zero Sugar</v>
      </c>
      <c r="V1043" t="str">
        <f t="shared" si="81"/>
        <v>Carbonated</v>
      </c>
      <c r="W1043" t="s">
        <v>34</v>
      </c>
      <c r="X1043" t="b">
        <f t="shared" si="83"/>
        <v>1</v>
      </c>
      <c r="Y1043">
        <f t="shared" si="82"/>
        <v>1</v>
      </c>
      <c r="Z1043" s="2">
        <f t="shared" si="84"/>
        <v>0.66666666666666663</v>
      </c>
      <c r="AA1043" t="s">
        <v>183</v>
      </c>
      <c r="AB1043" t="s">
        <v>184</v>
      </c>
      <c r="AD1043" t="s">
        <v>123</v>
      </c>
      <c r="AE1043" t="s">
        <v>367</v>
      </c>
      <c r="AF1043">
        <v>2022</v>
      </c>
    </row>
    <row r="1044" spans="1:32" x14ac:dyDescent="0.25">
      <c r="A1044" t="s">
        <v>29</v>
      </c>
      <c r="B1044" t="s">
        <v>67</v>
      </c>
      <c r="C1044" t="s">
        <v>68</v>
      </c>
      <c r="D1044" t="s">
        <v>69</v>
      </c>
      <c r="E1044">
        <f>_xlfn.XLOOKUP(Table1[[#This Row],[Location]],'Location analysis'!A:A,'Location analysis'!B:B)</f>
        <v>40.435699999999997</v>
      </c>
      <c r="F1044">
        <f>_xlfn.XLOOKUP(Table1[[#This Row],[Location]],'Location analysis'!A:A,'Location analysis'!C:C)</f>
        <v>-74.125200000000007</v>
      </c>
      <c r="G1044" t="s">
        <v>182</v>
      </c>
      <c r="H1044" t="s">
        <v>34</v>
      </c>
      <c r="I1044">
        <v>14777910925</v>
      </c>
      <c r="J1044" t="s">
        <v>366</v>
      </c>
      <c r="K1044" t="s">
        <v>51</v>
      </c>
      <c r="L1044">
        <v>141</v>
      </c>
      <c r="M1044">
        <v>1</v>
      </c>
      <c r="N1044">
        <v>1</v>
      </c>
      <c r="O1044">
        <v>141</v>
      </c>
      <c r="P1044">
        <v>1</v>
      </c>
      <c r="Q1044">
        <v>1</v>
      </c>
      <c r="R1044">
        <v>1</v>
      </c>
      <c r="S1044">
        <v>1</v>
      </c>
      <c r="T1044" s="1">
        <v>44623</v>
      </c>
      <c r="U1044" t="str">
        <f t="shared" si="80"/>
        <v>Coca Cola - Zero Sugar</v>
      </c>
      <c r="V1044" t="str">
        <f t="shared" si="81"/>
        <v>Carbonated</v>
      </c>
      <c r="W1044" t="s">
        <v>34</v>
      </c>
      <c r="X1044" t="b">
        <f t="shared" si="83"/>
        <v>1</v>
      </c>
      <c r="Y1044">
        <f t="shared" si="82"/>
        <v>1</v>
      </c>
      <c r="Z1044" s="2">
        <f t="shared" si="84"/>
        <v>0.66666666666666663</v>
      </c>
      <c r="AA1044" t="s">
        <v>183</v>
      </c>
      <c r="AB1044" t="s">
        <v>184</v>
      </c>
      <c r="AD1044" t="s">
        <v>123</v>
      </c>
      <c r="AE1044" t="s">
        <v>367</v>
      </c>
      <c r="AF1044">
        <v>2022</v>
      </c>
    </row>
    <row r="1045" spans="1:32" x14ac:dyDescent="0.25">
      <c r="A1045" t="s">
        <v>29</v>
      </c>
      <c r="B1045" t="s">
        <v>67</v>
      </c>
      <c r="C1045" t="s">
        <v>68</v>
      </c>
      <c r="D1045" t="s">
        <v>69</v>
      </c>
      <c r="E1045">
        <f>_xlfn.XLOOKUP(Table1[[#This Row],[Location]],'Location analysis'!A:A,'Location analysis'!B:B)</f>
        <v>40.435699999999997</v>
      </c>
      <c r="F1045">
        <f>_xlfn.XLOOKUP(Table1[[#This Row],[Location]],'Location analysis'!A:A,'Location analysis'!C:C)</f>
        <v>-74.125200000000007</v>
      </c>
      <c r="G1045" t="s">
        <v>182</v>
      </c>
      <c r="H1045" t="s">
        <v>34</v>
      </c>
      <c r="I1045">
        <v>14777922944</v>
      </c>
      <c r="J1045" t="s">
        <v>366</v>
      </c>
      <c r="K1045" t="s">
        <v>51</v>
      </c>
      <c r="L1045">
        <v>141</v>
      </c>
      <c r="M1045">
        <v>1</v>
      </c>
      <c r="N1045">
        <v>1</v>
      </c>
      <c r="O1045">
        <v>141</v>
      </c>
      <c r="P1045">
        <v>1</v>
      </c>
      <c r="Q1045">
        <v>1</v>
      </c>
      <c r="R1045">
        <v>1</v>
      </c>
      <c r="S1045">
        <v>1</v>
      </c>
      <c r="T1045" s="1">
        <v>44623</v>
      </c>
      <c r="U1045" t="str">
        <f t="shared" si="80"/>
        <v>Coca Cola - Zero Sugar</v>
      </c>
      <c r="V1045" t="str">
        <f t="shared" si="81"/>
        <v>Carbonated</v>
      </c>
      <c r="W1045" t="s">
        <v>34</v>
      </c>
      <c r="X1045" t="b">
        <f t="shared" si="83"/>
        <v>1</v>
      </c>
      <c r="Y1045">
        <f t="shared" si="82"/>
        <v>1</v>
      </c>
      <c r="Z1045" s="2">
        <f t="shared" si="84"/>
        <v>0.66666666666666663</v>
      </c>
      <c r="AA1045" t="s">
        <v>183</v>
      </c>
      <c r="AB1045" t="s">
        <v>184</v>
      </c>
      <c r="AD1045" t="s">
        <v>123</v>
      </c>
      <c r="AE1045" t="s">
        <v>367</v>
      </c>
      <c r="AF1045">
        <v>2022</v>
      </c>
    </row>
    <row r="1046" spans="1:32" x14ac:dyDescent="0.25">
      <c r="A1046" t="s">
        <v>29</v>
      </c>
      <c r="B1046" t="s">
        <v>67</v>
      </c>
      <c r="C1046" t="s">
        <v>68</v>
      </c>
      <c r="D1046" t="s">
        <v>69</v>
      </c>
      <c r="E1046">
        <f>_xlfn.XLOOKUP(Table1[[#This Row],[Location]],'Location analysis'!A:A,'Location analysis'!B:B)</f>
        <v>40.435699999999997</v>
      </c>
      <c r="F1046">
        <f>_xlfn.XLOOKUP(Table1[[#This Row],[Location]],'Location analysis'!A:A,'Location analysis'!C:C)</f>
        <v>-74.125200000000007</v>
      </c>
      <c r="G1046" t="s">
        <v>272</v>
      </c>
      <c r="H1046" t="s">
        <v>43</v>
      </c>
      <c r="I1046">
        <v>14778644364</v>
      </c>
      <c r="J1046" t="s">
        <v>368</v>
      </c>
      <c r="K1046" t="s">
        <v>36</v>
      </c>
      <c r="L1046">
        <v>138</v>
      </c>
      <c r="M1046">
        <v>2</v>
      </c>
      <c r="N1046">
        <v>1</v>
      </c>
      <c r="O1046">
        <v>138</v>
      </c>
      <c r="P1046">
        <v>2</v>
      </c>
      <c r="Q1046">
        <v>1</v>
      </c>
      <c r="R1046">
        <v>2</v>
      </c>
      <c r="S1046">
        <v>5.5</v>
      </c>
      <c r="T1046" s="1">
        <v>44624</v>
      </c>
      <c r="U1046" t="str">
        <f t="shared" si="80"/>
        <v>Oreo Single Server 6 ct</v>
      </c>
      <c r="V1046" t="str">
        <f t="shared" si="81"/>
        <v>Food</v>
      </c>
      <c r="W1046" t="s">
        <v>43</v>
      </c>
      <c r="X1046" t="b">
        <f t="shared" si="83"/>
        <v>1</v>
      </c>
      <c r="Y1046">
        <f t="shared" si="82"/>
        <v>2</v>
      </c>
      <c r="Z1046" s="2">
        <f t="shared" si="84"/>
        <v>1.3333333333333333</v>
      </c>
      <c r="AA1046" t="s">
        <v>272</v>
      </c>
      <c r="AD1046" t="s">
        <v>132</v>
      </c>
      <c r="AE1046" t="s">
        <v>369</v>
      </c>
      <c r="AF1046">
        <v>2022</v>
      </c>
    </row>
    <row r="1047" spans="1:32" x14ac:dyDescent="0.25">
      <c r="A1047" t="s">
        <v>29</v>
      </c>
      <c r="B1047" t="s">
        <v>67</v>
      </c>
      <c r="C1047" t="s">
        <v>68</v>
      </c>
      <c r="D1047" t="s">
        <v>69</v>
      </c>
      <c r="E1047">
        <f>_xlfn.XLOOKUP(Table1[[#This Row],[Location]],'Location analysis'!A:A,'Location analysis'!B:B)</f>
        <v>40.435699999999997</v>
      </c>
      <c r="F1047">
        <f>_xlfn.XLOOKUP(Table1[[#This Row],[Location]],'Location analysis'!A:A,'Location analysis'!C:C)</f>
        <v>-74.125200000000007</v>
      </c>
      <c r="G1047" t="s">
        <v>272</v>
      </c>
      <c r="H1047" t="s">
        <v>43</v>
      </c>
      <c r="I1047">
        <v>14778644364</v>
      </c>
      <c r="J1047" t="s">
        <v>368</v>
      </c>
      <c r="K1047" t="s">
        <v>36</v>
      </c>
      <c r="L1047">
        <v>134</v>
      </c>
      <c r="M1047">
        <v>2</v>
      </c>
      <c r="N1047">
        <v>1</v>
      </c>
      <c r="O1047">
        <v>134</v>
      </c>
      <c r="P1047">
        <v>2</v>
      </c>
      <c r="Q1047">
        <v>1</v>
      </c>
      <c r="R1047">
        <v>2</v>
      </c>
      <c r="S1047">
        <v>5.5</v>
      </c>
      <c r="T1047" s="1">
        <v>44624</v>
      </c>
      <c r="U1047" t="str">
        <f t="shared" si="80"/>
        <v>Oreo Single Server 6 ct</v>
      </c>
      <c r="V1047" t="str">
        <f t="shared" si="81"/>
        <v>Food</v>
      </c>
      <c r="W1047" t="s">
        <v>43</v>
      </c>
      <c r="X1047" t="b">
        <f t="shared" si="83"/>
        <v>1</v>
      </c>
      <c r="Y1047">
        <f t="shared" si="82"/>
        <v>2</v>
      </c>
      <c r="Z1047" s="2">
        <f t="shared" si="84"/>
        <v>1.3333333333333333</v>
      </c>
      <c r="AA1047" t="s">
        <v>272</v>
      </c>
      <c r="AD1047" t="s">
        <v>132</v>
      </c>
      <c r="AE1047" t="s">
        <v>369</v>
      </c>
      <c r="AF1047">
        <v>2022</v>
      </c>
    </row>
    <row r="1048" spans="1:32" x14ac:dyDescent="0.25">
      <c r="A1048" t="s">
        <v>29</v>
      </c>
      <c r="B1048" t="s">
        <v>67</v>
      </c>
      <c r="C1048" t="s">
        <v>68</v>
      </c>
      <c r="D1048" t="s">
        <v>69</v>
      </c>
      <c r="E1048">
        <f>_xlfn.XLOOKUP(Table1[[#This Row],[Location]],'Location analysis'!A:A,'Location analysis'!B:B)</f>
        <v>40.435699999999997</v>
      </c>
      <c r="F1048">
        <f>_xlfn.XLOOKUP(Table1[[#This Row],[Location]],'Location analysis'!A:A,'Location analysis'!C:C)</f>
        <v>-74.125200000000007</v>
      </c>
      <c r="G1048" t="s">
        <v>179</v>
      </c>
      <c r="H1048" t="s">
        <v>43</v>
      </c>
      <c r="I1048">
        <v>14778644364</v>
      </c>
      <c r="J1048" t="s">
        <v>368</v>
      </c>
      <c r="K1048" t="s">
        <v>36</v>
      </c>
      <c r="L1048">
        <v>112</v>
      </c>
      <c r="M1048">
        <v>1.5</v>
      </c>
      <c r="N1048">
        <v>1</v>
      </c>
      <c r="O1048">
        <v>112</v>
      </c>
      <c r="P1048">
        <v>1.5</v>
      </c>
      <c r="Q1048">
        <v>1</v>
      </c>
      <c r="R1048">
        <v>1.5</v>
      </c>
      <c r="S1048">
        <v>5.5</v>
      </c>
      <c r="T1048" s="1">
        <v>44624</v>
      </c>
      <c r="U1048" t="str">
        <f t="shared" si="80"/>
        <v>Chesters Fries Flaming hot</v>
      </c>
      <c r="V1048" t="str">
        <f t="shared" si="81"/>
        <v>Food</v>
      </c>
      <c r="W1048" t="s">
        <v>43</v>
      </c>
      <c r="X1048" t="b">
        <f t="shared" si="83"/>
        <v>1</v>
      </c>
      <c r="Y1048">
        <f t="shared" si="82"/>
        <v>1.5</v>
      </c>
      <c r="Z1048" s="2">
        <f t="shared" si="84"/>
        <v>1</v>
      </c>
      <c r="AA1048" t="s">
        <v>179</v>
      </c>
      <c r="AD1048" t="s">
        <v>132</v>
      </c>
      <c r="AE1048" t="s">
        <v>369</v>
      </c>
      <c r="AF1048">
        <v>2022</v>
      </c>
    </row>
    <row r="1049" spans="1:32" x14ac:dyDescent="0.25">
      <c r="A1049" t="s">
        <v>29</v>
      </c>
      <c r="B1049" t="s">
        <v>67</v>
      </c>
      <c r="C1049" t="s">
        <v>68</v>
      </c>
      <c r="D1049" t="s">
        <v>69</v>
      </c>
      <c r="E1049">
        <f>_xlfn.XLOOKUP(Table1[[#This Row],[Location]],'Location analysis'!A:A,'Location analysis'!B:B)</f>
        <v>40.435699999999997</v>
      </c>
      <c r="F1049">
        <f>_xlfn.XLOOKUP(Table1[[#This Row],[Location]],'Location analysis'!A:A,'Location analysis'!C:C)</f>
        <v>-74.125200000000007</v>
      </c>
      <c r="G1049" t="s">
        <v>259</v>
      </c>
      <c r="H1049" t="s">
        <v>34</v>
      </c>
      <c r="I1049">
        <v>14779719001</v>
      </c>
      <c r="J1049" t="s">
        <v>368</v>
      </c>
      <c r="K1049" t="s">
        <v>51</v>
      </c>
      <c r="L1049">
        <v>140</v>
      </c>
      <c r="M1049">
        <v>1</v>
      </c>
      <c r="N1049">
        <v>1</v>
      </c>
      <c r="O1049">
        <v>140</v>
      </c>
      <c r="P1049">
        <v>1</v>
      </c>
      <c r="Q1049">
        <v>1</v>
      </c>
      <c r="R1049">
        <v>1</v>
      </c>
      <c r="S1049">
        <v>1</v>
      </c>
      <c r="T1049" s="1">
        <v>44624</v>
      </c>
      <c r="U1049" t="str">
        <f t="shared" si="80"/>
        <v>Sunkist Soda - Orange</v>
      </c>
      <c r="V1049" t="str">
        <f t="shared" si="81"/>
        <v>Carbonated</v>
      </c>
      <c r="W1049" t="s">
        <v>34</v>
      </c>
      <c r="X1049" t="b">
        <f t="shared" si="83"/>
        <v>1</v>
      </c>
      <c r="Y1049">
        <f t="shared" si="82"/>
        <v>1</v>
      </c>
      <c r="Z1049" s="2">
        <f t="shared" si="84"/>
        <v>0.66666666666666663</v>
      </c>
      <c r="AA1049" t="s">
        <v>260</v>
      </c>
      <c r="AB1049" t="s">
        <v>261</v>
      </c>
      <c r="AD1049" t="s">
        <v>132</v>
      </c>
      <c r="AE1049" t="s">
        <v>369</v>
      </c>
      <c r="AF1049">
        <v>2022</v>
      </c>
    </row>
    <row r="1050" spans="1:32" x14ac:dyDescent="0.25">
      <c r="A1050" t="s">
        <v>29</v>
      </c>
      <c r="B1050" t="s">
        <v>62</v>
      </c>
      <c r="C1050" t="s">
        <v>63</v>
      </c>
      <c r="D1050" t="s">
        <v>64</v>
      </c>
      <c r="E1050">
        <f>_xlfn.XLOOKUP(Table1[[#This Row],[Location]],'Location analysis'!A:A,'Location analysis'!B:B)</f>
        <v>40.091900000000003</v>
      </c>
      <c r="F1050">
        <f>_xlfn.XLOOKUP(Table1[[#This Row],[Location]],'Location analysis'!A:A,'Location analysis'!C:C)</f>
        <v>-74.358699999999999</v>
      </c>
      <c r="G1050" t="s">
        <v>128</v>
      </c>
      <c r="H1050" t="s">
        <v>43</v>
      </c>
      <c r="I1050">
        <v>14779950663</v>
      </c>
      <c r="J1050" t="s">
        <v>368</v>
      </c>
      <c r="K1050" t="s">
        <v>51</v>
      </c>
      <c r="L1050">
        <v>110</v>
      </c>
      <c r="M1050">
        <v>1.5</v>
      </c>
      <c r="N1050">
        <v>1</v>
      </c>
      <c r="O1050">
        <v>110</v>
      </c>
      <c r="P1050">
        <v>1.5</v>
      </c>
      <c r="Q1050">
        <v>1</v>
      </c>
      <c r="R1050">
        <v>1.5</v>
      </c>
      <c r="S1050">
        <v>1.5</v>
      </c>
      <c r="T1050" s="1">
        <v>44624</v>
      </c>
      <c r="U1050" t="str">
        <f t="shared" si="80"/>
        <v>SunChips Multigrain - Salsa</v>
      </c>
      <c r="V1050" t="str">
        <f t="shared" si="81"/>
        <v>Food</v>
      </c>
      <c r="W1050" t="s">
        <v>43</v>
      </c>
      <c r="X1050" t="b">
        <f t="shared" si="83"/>
        <v>1</v>
      </c>
      <c r="Y1050">
        <f t="shared" si="82"/>
        <v>1.5</v>
      </c>
      <c r="Z1050" s="2">
        <f t="shared" si="84"/>
        <v>1</v>
      </c>
      <c r="AA1050" t="s">
        <v>129</v>
      </c>
      <c r="AB1050" t="s">
        <v>130</v>
      </c>
      <c r="AD1050" t="s">
        <v>132</v>
      </c>
      <c r="AE1050" t="s">
        <v>369</v>
      </c>
      <c r="AF1050">
        <v>2022</v>
      </c>
    </row>
    <row r="1051" spans="1:32" x14ac:dyDescent="0.25">
      <c r="A1051" t="s">
        <v>29</v>
      </c>
      <c r="B1051" t="s">
        <v>62</v>
      </c>
      <c r="C1051" t="s">
        <v>63</v>
      </c>
      <c r="D1051" t="s">
        <v>64</v>
      </c>
      <c r="E1051">
        <f>_xlfn.XLOOKUP(Table1[[#This Row],[Location]],'Location analysis'!A:A,'Location analysis'!B:B)</f>
        <v>40.091900000000003</v>
      </c>
      <c r="F1051">
        <f>_xlfn.XLOOKUP(Table1[[#This Row],[Location]],'Location analysis'!A:A,'Location analysis'!C:C)</f>
        <v>-74.358699999999999</v>
      </c>
      <c r="G1051" t="s">
        <v>112</v>
      </c>
      <c r="H1051" t="s">
        <v>43</v>
      </c>
      <c r="I1051">
        <v>14781106890</v>
      </c>
      <c r="J1051" t="s">
        <v>368</v>
      </c>
      <c r="K1051" t="s">
        <v>51</v>
      </c>
      <c r="L1051">
        <v>132</v>
      </c>
      <c r="M1051">
        <v>2</v>
      </c>
      <c r="N1051">
        <v>1</v>
      </c>
      <c r="O1051">
        <v>132</v>
      </c>
      <c r="P1051">
        <v>2</v>
      </c>
      <c r="Q1051">
        <v>1</v>
      </c>
      <c r="R1051">
        <v>2</v>
      </c>
      <c r="S1051">
        <v>2</v>
      </c>
      <c r="T1051" s="1">
        <v>44624</v>
      </c>
      <c r="U1051" t="str">
        <f t="shared" si="80"/>
        <v>Robert Irvine's - Fit Crunch -  Chocolate Pea</v>
      </c>
      <c r="V1051" t="str">
        <f t="shared" si="81"/>
        <v>Food</v>
      </c>
      <c r="W1051" t="s">
        <v>43</v>
      </c>
      <c r="X1051" t="b">
        <f t="shared" si="83"/>
        <v>1</v>
      </c>
      <c r="Y1051">
        <f t="shared" si="82"/>
        <v>2</v>
      </c>
      <c r="Z1051" s="2">
        <f t="shared" si="84"/>
        <v>1.3333333333333333</v>
      </c>
      <c r="AA1051" t="s">
        <v>113</v>
      </c>
      <c r="AB1051" t="s">
        <v>114</v>
      </c>
      <c r="AC1051" t="s">
        <v>115</v>
      </c>
      <c r="AD1051" t="s">
        <v>132</v>
      </c>
      <c r="AE1051" t="s">
        <v>369</v>
      </c>
      <c r="AF1051">
        <v>2022</v>
      </c>
    </row>
    <row r="1052" spans="1:32" x14ac:dyDescent="0.25">
      <c r="A1052" t="s">
        <v>29</v>
      </c>
      <c r="B1052" t="s">
        <v>67</v>
      </c>
      <c r="C1052" t="s">
        <v>68</v>
      </c>
      <c r="D1052" t="s">
        <v>69</v>
      </c>
      <c r="E1052">
        <f>_xlfn.XLOOKUP(Table1[[#This Row],[Location]],'Location analysis'!A:A,'Location analysis'!B:B)</f>
        <v>40.435699999999997</v>
      </c>
      <c r="F1052">
        <f>_xlfn.XLOOKUP(Table1[[#This Row],[Location]],'Location analysis'!A:A,'Location analysis'!C:C)</f>
        <v>-74.125200000000007</v>
      </c>
      <c r="G1052" t="s">
        <v>259</v>
      </c>
      <c r="H1052" t="s">
        <v>34</v>
      </c>
      <c r="I1052">
        <v>14781556949</v>
      </c>
      <c r="J1052" t="s">
        <v>368</v>
      </c>
      <c r="K1052" t="s">
        <v>51</v>
      </c>
      <c r="L1052">
        <v>140</v>
      </c>
      <c r="M1052">
        <v>1</v>
      </c>
      <c r="N1052">
        <v>1</v>
      </c>
      <c r="O1052">
        <v>140</v>
      </c>
      <c r="P1052">
        <v>1</v>
      </c>
      <c r="Q1052">
        <v>1</v>
      </c>
      <c r="R1052">
        <v>1</v>
      </c>
      <c r="S1052">
        <v>1</v>
      </c>
      <c r="T1052" s="1">
        <v>44624</v>
      </c>
      <c r="U1052" t="str">
        <f t="shared" si="80"/>
        <v>Sunkist Soda - Orange</v>
      </c>
      <c r="V1052" t="str">
        <f t="shared" si="81"/>
        <v>Carbonated</v>
      </c>
      <c r="W1052" t="s">
        <v>34</v>
      </c>
      <c r="X1052" t="b">
        <f t="shared" si="83"/>
        <v>1</v>
      </c>
      <c r="Y1052">
        <f t="shared" si="82"/>
        <v>1</v>
      </c>
      <c r="Z1052" s="2">
        <f t="shared" si="84"/>
        <v>0.66666666666666663</v>
      </c>
      <c r="AA1052" t="s">
        <v>260</v>
      </c>
      <c r="AB1052" t="s">
        <v>261</v>
      </c>
      <c r="AD1052" t="s">
        <v>132</v>
      </c>
      <c r="AE1052" t="s">
        <v>369</v>
      </c>
      <c r="AF1052">
        <v>2022</v>
      </c>
    </row>
    <row r="1053" spans="1:32" x14ac:dyDescent="0.25">
      <c r="A1053" t="s">
        <v>29</v>
      </c>
      <c r="B1053" t="s">
        <v>67</v>
      </c>
      <c r="C1053" t="s">
        <v>68</v>
      </c>
      <c r="D1053" t="s">
        <v>69</v>
      </c>
      <c r="E1053">
        <f>_xlfn.XLOOKUP(Table1[[#This Row],[Location]],'Location analysis'!A:A,'Location analysis'!B:B)</f>
        <v>40.435699999999997</v>
      </c>
      <c r="F1053">
        <f>_xlfn.XLOOKUP(Table1[[#This Row],[Location]],'Location analysis'!A:A,'Location analysis'!C:C)</f>
        <v>-74.125200000000007</v>
      </c>
      <c r="G1053" t="s">
        <v>70</v>
      </c>
      <c r="H1053" t="s">
        <v>34</v>
      </c>
      <c r="I1053">
        <v>14781559935</v>
      </c>
      <c r="J1053" t="s">
        <v>368</v>
      </c>
      <c r="K1053" t="s">
        <v>51</v>
      </c>
      <c r="L1053">
        <v>144</v>
      </c>
      <c r="M1053">
        <v>3</v>
      </c>
      <c r="N1053">
        <v>1</v>
      </c>
      <c r="O1053">
        <v>144</v>
      </c>
      <c r="P1053">
        <v>3</v>
      </c>
      <c r="Q1053">
        <v>1</v>
      </c>
      <c r="R1053">
        <v>3</v>
      </c>
      <c r="S1053">
        <v>3</v>
      </c>
      <c r="T1053" s="1">
        <v>44624</v>
      </c>
      <c r="U1053" t="str">
        <f t="shared" si="80"/>
        <v>Monster Energy Original</v>
      </c>
      <c r="V1053" t="str">
        <f t="shared" si="81"/>
        <v>Carbonated</v>
      </c>
      <c r="W1053" t="s">
        <v>34</v>
      </c>
      <c r="X1053" t="b">
        <f t="shared" si="83"/>
        <v>1</v>
      </c>
      <c r="Y1053">
        <f t="shared" si="82"/>
        <v>3</v>
      </c>
      <c r="Z1053" s="2">
        <f t="shared" si="84"/>
        <v>2</v>
      </c>
      <c r="AA1053" t="s">
        <v>70</v>
      </c>
      <c r="AD1053" t="s">
        <v>132</v>
      </c>
      <c r="AE1053" t="s">
        <v>369</v>
      </c>
      <c r="AF1053">
        <v>2022</v>
      </c>
    </row>
    <row r="1054" spans="1:32" x14ac:dyDescent="0.25">
      <c r="A1054" t="s">
        <v>29</v>
      </c>
      <c r="B1054" t="s">
        <v>67</v>
      </c>
      <c r="C1054" t="s">
        <v>68</v>
      </c>
      <c r="D1054" t="s">
        <v>69</v>
      </c>
      <c r="E1054">
        <f>_xlfn.XLOOKUP(Table1[[#This Row],[Location]],'Location analysis'!A:A,'Location analysis'!B:B)</f>
        <v>40.435699999999997</v>
      </c>
      <c r="F1054">
        <f>_xlfn.XLOOKUP(Table1[[#This Row],[Location]],'Location analysis'!A:A,'Location analysis'!C:C)</f>
        <v>-74.125200000000007</v>
      </c>
      <c r="G1054" t="s">
        <v>182</v>
      </c>
      <c r="H1054" t="s">
        <v>34</v>
      </c>
      <c r="I1054">
        <v>14781562268</v>
      </c>
      <c r="J1054" t="s">
        <v>368</v>
      </c>
      <c r="K1054" t="s">
        <v>51</v>
      </c>
      <c r="L1054">
        <v>142</v>
      </c>
      <c r="M1054">
        <v>1</v>
      </c>
      <c r="N1054">
        <v>1</v>
      </c>
      <c r="O1054">
        <v>142</v>
      </c>
      <c r="P1054">
        <v>1</v>
      </c>
      <c r="Q1054">
        <v>1</v>
      </c>
      <c r="R1054">
        <v>1</v>
      </c>
      <c r="S1054">
        <v>1</v>
      </c>
      <c r="T1054" s="1">
        <v>44624</v>
      </c>
      <c r="U1054" t="str">
        <f t="shared" si="80"/>
        <v>Coca Cola - Zero Sugar</v>
      </c>
      <c r="V1054" t="str">
        <f t="shared" si="81"/>
        <v>Carbonated</v>
      </c>
      <c r="W1054" t="s">
        <v>34</v>
      </c>
      <c r="X1054" t="b">
        <f t="shared" si="83"/>
        <v>1</v>
      </c>
      <c r="Y1054">
        <f t="shared" si="82"/>
        <v>1</v>
      </c>
      <c r="Z1054" s="2">
        <f t="shared" si="84"/>
        <v>0.66666666666666663</v>
      </c>
      <c r="AA1054" t="s">
        <v>183</v>
      </c>
      <c r="AB1054" t="s">
        <v>184</v>
      </c>
      <c r="AD1054" t="s">
        <v>132</v>
      </c>
      <c r="AE1054" t="s">
        <v>369</v>
      </c>
      <c r="AF1054">
        <v>2022</v>
      </c>
    </row>
    <row r="1055" spans="1:32" x14ac:dyDescent="0.25">
      <c r="A1055" t="s">
        <v>29</v>
      </c>
      <c r="B1055" t="s">
        <v>46</v>
      </c>
      <c r="C1055" t="s">
        <v>31</v>
      </c>
      <c r="D1055" t="s">
        <v>47</v>
      </c>
      <c r="E1055">
        <f>_xlfn.XLOOKUP(Table1[[#This Row],[Location]],'Location analysis'!A:A,'Location analysis'!B:B)</f>
        <v>40.423690999999998</v>
      </c>
      <c r="F1055">
        <f>_xlfn.XLOOKUP(Table1[[#This Row],[Location]],'Location analysis'!A:A,'Location analysis'!C:C)</f>
        <v>-74.380831999999998</v>
      </c>
      <c r="G1055" t="s">
        <v>93</v>
      </c>
      <c r="H1055" t="s">
        <v>43</v>
      </c>
      <c r="I1055">
        <v>14781847699</v>
      </c>
      <c r="J1055" t="s">
        <v>368</v>
      </c>
      <c r="K1055" t="s">
        <v>36</v>
      </c>
      <c r="L1055">
        <v>114</v>
      </c>
      <c r="M1055">
        <v>1.5</v>
      </c>
      <c r="N1055">
        <v>1</v>
      </c>
      <c r="O1055">
        <v>114</v>
      </c>
      <c r="P1055">
        <v>1.5</v>
      </c>
      <c r="Q1055">
        <v>1</v>
      </c>
      <c r="R1055">
        <v>1.5</v>
      </c>
      <c r="S1055">
        <v>1.5</v>
      </c>
      <c r="T1055" s="1">
        <v>44624</v>
      </c>
      <c r="U1055" t="str">
        <f t="shared" si="80"/>
        <v>Miss Vickie's Potato Chip - Sea Salt Original</v>
      </c>
      <c r="V1055" t="str">
        <f t="shared" si="81"/>
        <v>Food</v>
      </c>
      <c r="W1055" t="s">
        <v>43</v>
      </c>
      <c r="X1055" t="b">
        <f t="shared" si="83"/>
        <v>1</v>
      </c>
      <c r="Y1055">
        <f t="shared" si="82"/>
        <v>1.5</v>
      </c>
      <c r="Z1055" s="2">
        <f t="shared" si="84"/>
        <v>1</v>
      </c>
      <c r="AA1055" t="s">
        <v>58</v>
      </c>
      <c r="AB1055" t="s">
        <v>94</v>
      </c>
      <c r="AD1055" t="s">
        <v>132</v>
      </c>
      <c r="AE1055" t="s">
        <v>369</v>
      </c>
      <c r="AF1055">
        <v>2022</v>
      </c>
    </row>
    <row r="1056" spans="1:32" x14ac:dyDescent="0.25">
      <c r="A1056" t="s">
        <v>29</v>
      </c>
      <c r="B1056" t="s">
        <v>67</v>
      </c>
      <c r="C1056" t="s">
        <v>68</v>
      </c>
      <c r="D1056" t="s">
        <v>69</v>
      </c>
      <c r="E1056">
        <f>_xlfn.XLOOKUP(Table1[[#This Row],[Location]],'Location analysis'!A:A,'Location analysis'!B:B)</f>
        <v>40.435699999999997</v>
      </c>
      <c r="F1056">
        <f>_xlfn.XLOOKUP(Table1[[#This Row],[Location]],'Location analysis'!A:A,'Location analysis'!C:C)</f>
        <v>-74.125200000000007</v>
      </c>
      <c r="G1056" t="s">
        <v>182</v>
      </c>
      <c r="H1056" t="s">
        <v>34</v>
      </c>
      <c r="I1056">
        <v>14781982168</v>
      </c>
      <c r="J1056" t="s">
        <v>368</v>
      </c>
      <c r="K1056" t="s">
        <v>51</v>
      </c>
      <c r="L1056">
        <v>141</v>
      </c>
      <c r="M1056">
        <v>1</v>
      </c>
      <c r="N1056">
        <v>1</v>
      </c>
      <c r="O1056">
        <v>141</v>
      </c>
      <c r="P1056">
        <v>1</v>
      </c>
      <c r="Q1056">
        <v>1</v>
      </c>
      <c r="R1056">
        <v>1</v>
      </c>
      <c r="S1056">
        <v>1</v>
      </c>
      <c r="T1056" s="1">
        <v>44624</v>
      </c>
      <c r="U1056" t="str">
        <f t="shared" si="80"/>
        <v>Coca Cola - Zero Sugar</v>
      </c>
      <c r="V1056" t="str">
        <f t="shared" si="81"/>
        <v>Carbonated</v>
      </c>
      <c r="W1056" t="s">
        <v>34</v>
      </c>
      <c r="X1056" t="b">
        <f t="shared" si="83"/>
        <v>1</v>
      </c>
      <c r="Y1056">
        <f t="shared" si="82"/>
        <v>1</v>
      </c>
      <c r="Z1056" s="2">
        <f t="shared" si="84"/>
        <v>0.66666666666666663</v>
      </c>
      <c r="AA1056" t="s">
        <v>183</v>
      </c>
      <c r="AB1056" t="s">
        <v>184</v>
      </c>
      <c r="AD1056" t="s">
        <v>132</v>
      </c>
      <c r="AE1056" t="s">
        <v>369</v>
      </c>
      <c r="AF1056">
        <v>2022</v>
      </c>
    </row>
    <row r="1057" spans="1:32" x14ac:dyDescent="0.25">
      <c r="A1057" t="s">
        <v>29</v>
      </c>
      <c r="B1057" t="s">
        <v>67</v>
      </c>
      <c r="C1057" t="s">
        <v>68</v>
      </c>
      <c r="D1057" t="s">
        <v>69</v>
      </c>
      <c r="E1057">
        <f>_xlfn.XLOOKUP(Table1[[#This Row],[Location]],'Location analysis'!A:A,'Location analysis'!B:B)</f>
        <v>40.435699999999997</v>
      </c>
      <c r="F1057">
        <f>_xlfn.XLOOKUP(Table1[[#This Row],[Location]],'Location analysis'!A:A,'Location analysis'!C:C)</f>
        <v>-74.125200000000007</v>
      </c>
      <c r="G1057" t="s">
        <v>127</v>
      </c>
      <c r="H1057" t="s">
        <v>43</v>
      </c>
      <c r="I1057">
        <v>14782028390</v>
      </c>
      <c r="J1057" t="s">
        <v>368</v>
      </c>
      <c r="K1057" t="s">
        <v>51</v>
      </c>
      <c r="L1057">
        <v>136</v>
      </c>
      <c r="M1057">
        <v>1.5</v>
      </c>
      <c r="N1057">
        <v>1</v>
      </c>
      <c r="O1057">
        <v>136</v>
      </c>
      <c r="P1057">
        <v>1.5</v>
      </c>
      <c r="Q1057">
        <v>1</v>
      </c>
      <c r="R1057">
        <v>1.5</v>
      </c>
      <c r="S1057">
        <v>1.5</v>
      </c>
      <c r="T1057" s="1">
        <v>44624</v>
      </c>
      <c r="U1057" t="str">
        <f t="shared" si="80"/>
        <v>Newtons Fig Bar</v>
      </c>
      <c r="V1057" t="str">
        <f t="shared" si="81"/>
        <v>Food</v>
      </c>
      <c r="W1057" t="s">
        <v>43</v>
      </c>
      <c r="X1057" t="b">
        <f t="shared" si="83"/>
        <v>1</v>
      </c>
      <c r="Y1057">
        <f t="shared" si="82"/>
        <v>1.5</v>
      </c>
      <c r="Z1057" s="2">
        <f t="shared" si="84"/>
        <v>1</v>
      </c>
      <c r="AA1057" t="s">
        <v>127</v>
      </c>
      <c r="AD1057" t="s">
        <v>132</v>
      </c>
      <c r="AE1057" t="s">
        <v>369</v>
      </c>
      <c r="AF1057">
        <v>2022</v>
      </c>
    </row>
    <row r="1058" spans="1:32" x14ac:dyDescent="0.25">
      <c r="A1058" t="s">
        <v>29</v>
      </c>
      <c r="B1058" t="s">
        <v>67</v>
      </c>
      <c r="C1058" t="s">
        <v>68</v>
      </c>
      <c r="D1058" t="s">
        <v>69</v>
      </c>
      <c r="E1058">
        <f>_xlfn.XLOOKUP(Table1[[#This Row],[Location]],'Location analysis'!A:A,'Location analysis'!B:B)</f>
        <v>40.435699999999997</v>
      </c>
      <c r="F1058">
        <f>_xlfn.XLOOKUP(Table1[[#This Row],[Location]],'Location analysis'!A:A,'Location analysis'!C:C)</f>
        <v>-74.125200000000007</v>
      </c>
      <c r="G1058" t="s">
        <v>272</v>
      </c>
      <c r="H1058" t="s">
        <v>43</v>
      </c>
      <c r="I1058">
        <v>14782283255</v>
      </c>
      <c r="J1058" t="s">
        <v>368</v>
      </c>
      <c r="K1058" t="s">
        <v>51</v>
      </c>
      <c r="L1058">
        <v>134</v>
      </c>
      <c r="M1058">
        <v>2</v>
      </c>
      <c r="N1058">
        <v>1</v>
      </c>
      <c r="O1058">
        <v>134</v>
      </c>
      <c r="P1058">
        <v>2</v>
      </c>
      <c r="Q1058">
        <v>1</v>
      </c>
      <c r="R1058">
        <v>2</v>
      </c>
      <c r="S1058">
        <v>2</v>
      </c>
      <c r="T1058" s="1">
        <v>44624</v>
      </c>
      <c r="U1058" t="str">
        <f t="shared" si="80"/>
        <v>Oreo Single Server 6 ct</v>
      </c>
      <c r="V1058" t="str">
        <f t="shared" si="81"/>
        <v>Food</v>
      </c>
      <c r="W1058" t="s">
        <v>43</v>
      </c>
      <c r="X1058" t="b">
        <f t="shared" si="83"/>
        <v>1</v>
      </c>
      <c r="Y1058">
        <f t="shared" si="82"/>
        <v>2</v>
      </c>
      <c r="Z1058" s="2">
        <f t="shared" si="84"/>
        <v>1.3333333333333333</v>
      </c>
      <c r="AA1058" t="s">
        <v>272</v>
      </c>
      <c r="AD1058" t="s">
        <v>132</v>
      </c>
      <c r="AE1058" t="s">
        <v>369</v>
      </c>
      <c r="AF1058">
        <v>2022</v>
      </c>
    </row>
    <row r="1059" spans="1:32" x14ac:dyDescent="0.25">
      <c r="A1059" t="s">
        <v>29</v>
      </c>
      <c r="B1059" t="s">
        <v>67</v>
      </c>
      <c r="C1059" t="s">
        <v>68</v>
      </c>
      <c r="D1059" t="s">
        <v>69</v>
      </c>
      <c r="E1059">
        <f>_xlfn.XLOOKUP(Table1[[#This Row],[Location]],'Location analysis'!A:A,'Location analysis'!B:B)</f>
        <v>40.435699999999997</v>
      </c>
      <c r="F1059">
        <f>_xlfn.XLOOKUP(Table1[[#This Row],[Location]],'Location analysis'!A:A,'Location analysis'!C:C)</f>
        <v>-74.125200000000007</v>
      </c>
      <c r="G1059" t="s">
        <v>179</v>
      </c>
      <c r="H1059" t="s">
        <v>43</v>
      </c>
      <c r="I1059">
        <v>14782430582</v>
      </c>
      <c r="J1059" t="s">
        <v>368</v>
      </c>
      <c r="K1059" t="s">
        <v>51</v>
      </c>
      <c r="L1059">
        <v>112</v>
      </c>
      <c r="M1059">
        <v>1.5</v>
      </c>
      <c r="N1059">
        <v>1</v>
      </c>
      <c r="O1059">
        <v>112</v>
      </c>
      <c r="P1059">
        <v>1.5</v>
      </c>
      <c r="Q1059">
        <v>1</v>
      </c>
      <c r="R1059">
        <v>1.5</v>
      </c>
      <c r="S1059">
        <v>1.5</v>
      </c>
      <c r="T1059" s="1">
        <v>44624</v>
      </c>
      <c r="U1059" t="str">
        <f t="shared" si="80"/>
        <v>Chesters Fries Flaming hot</v>
      </c>
      <c r="V1059" t="str">
        <f t="shared" si="81"/>
        <v>Food</v>
      </c>
      <c r="W1059" t="s">
        <v>43</v>
      </c>
      <c r="X1059" t="b">
        <f t="shared" si="83"/>
        <v>1</v>
      </c>
      <c r="Y1059">
        <f t="shared" si="82"/>
        <v>1.5</v>
      </c>
      <c r="Z1059" s="2">
        <f t="shared" si="84"/>
        <v>1</v>
      </c>
      <c r="AA1059" t="s">
        <v>179</v>
      </c>
      <c r="AD1059" t="s">
        <v>132</v>
      </c>
      <c r="AE1059" t="s">
        <v>369</v>
      </c>
      <c r="AF1059">
        <v>2022</v>
      </c>
    </row>
    <row r="1060" spans="1:32" x14ac:dyDescent="0.25">
      <c r="A1060" t="s">
        <v>29</v>
      </c>
      <c r="B1060" t="s">
        <v>67</v>
      </c>
      <c r="C1060" t="s">
        <v>68</v>
      </c>
      <c r="D1060" t="s">
        <v>69</v>
      </c>
      <c r="E1060">
        <f>_xlfn.XLOOKUP(Table1[[#This Row],[Location]],'Location analysis'!A:A,'Location analysis'!B:B)</f>
        <v>40.435699999999997</v>
      </c>
      <c r="F1060">
        <f>_xlfn.XLOOKUP(Table1[[#This Row],[Location]],'Location analysis'!A:A,'Location analysis'!C:C)</f>
        <v>-74.125200000000007</v>
      </c>
      <c r="G1060" t="s">
        <v>182</v>
      </c>
      <c r="H1060" t="s">
        <v>34</v>
      </c>
      <c r="I1060">
        <v>14782625172</v>
      </c>
      <c r="J1060" t="s">
        <v>368</v>
      </c>
      <c r="K1060" t="s">
        <v>51</v>
      </c>
      <c r="L1060">
        <v>142</v>
      </c>
      <c r="M1060">
        <v>1</v>
      </c>
      <c r="N1060">
        <v>1</v>
      </c>
      <c r="O1060">
        <v>142</v>
      </c>
      <c r="P1060">
        <v>1</v>
      </c>
      <c r="Q1060">
        <v>1</v>
      </c>
      <c r="R1060">
        <v>1</v>
      </c>
      <c r="S1060">
        <v>1</v>
      </c>
      <c r="T1060" s="1">
        <v>44624</v>
      </c>
      <c r="U1060" t="str">
        <f t="shared" si="80"/>
        <v>Coca Cola - Zero Sugar</v>
      </c>
      <c r="V1060" t="str">
        <f t="shared" si="81"/>
        <v>Carbonated</v>
      </c>
      <c r="W1060" t="s">
        <v>34</v>
      </c>
      <c r="X1060" t="b">
        <f t="shared" si="83"/>
        <v>1</v>
      </c>
      <c r="Y1060">
        <f t="shared" si="82"/>
        <v>1</v>
      </c>
      <c r="Z1060" s="2">
        <f t="shared" si="84"/>
        <v>0.66666666666666663</v>
      </c>
      <c r="AA1060" t="s">
        <v>183</v>
      </c>
      <c r="AB1060" t="s">
        <v>184</v>
      </c>
      <c r="AD1060" t="s">
        <v>132</v>
      </c>
      <c r="AE1060" t="s">
        <v>369</v>
      </c>
      <c r="AF1060">
        <v>2022</v>
      </c>
    </row>
    <row r="1061" spans="1:32" x14ac:dyDescent="0.25">
      <c r="A1061" t="s">
        <v>29</v>
      </c>
      <c r="B1061" t="s">
        <v>67</v>
      </c>
      <c r="C1061" t="s">
        <v>68</v>
      </c>
      <c r="D1061" t="s">
        <v>69</v>
      </c>
      <c r="E1061">
        <f>_xlfn.XLOOKUP(Table1[[#This Row],[Location]],'Location analysis'!A:A,'Location analysis'!B:B)</f>
        <v>40.435699999999997</v>
      </c>
      <c r="F1061">
        <f>_xlfn.XLOOKUP(Table1[[#This Row],[Location]],'Location analysis'!A:A,'Location analysis'!C:C)</f>
        <v>-74.125200000000007</v>
      </c>
      <c r="G1061" t="s">
        <v>259</v>
      </c>
      <c r="H1061" t="s">
        <v>34</v>
      </c>
      <c r="I1061">
        <v>14783079450</v>
      </c>
      <c r="J1061" t="s">
        <v>368</v>
      </c>
      <c r="K1061" t="s">
        <v>36</v>
      </c>
      <c r="L1061">
        <v>140</v>
      </c>
      <c r="M1061">
        <v>1</v>
      </c>
      <c r="N1061">
        <v>1</v>
      </c>
      <c r="O1061">
        <v>140</v>
      </c>
      <c r="P1061">
        <v>1</v>
      </c>
      <c r="Q1061">
        <v>1</v>
      </c>
      <c r="R1061">
        <v>1</v>
      </c>
      <c r="S1061">
        <v>1</v>
      </c>
      <c r="T1061" s="1">
        <v>44624</v>
      </c>
      <c r="U1061" t="str">
        <f t="shared" si="80"/>
        <v>Sunkist Soda - Orange</v>
      </c>
      <c r="V1061" t="str">
        <f t="shared" si="81"/>
        <v>Carbonated</v>
      </c>
      <c r="W1061" t="s">
        <v>34</v>
      </c>
      <c r="X1061" t="b">
        <f t="shared" si="83"/>
        <v>1</v>
      </c>
      <c r="Y1061">
        <f t="shared" si="82"/>
        <v>1</v>
      </c>
      <c r="Z1061" s="2">
        <f t="shared" si="84"/>
        <v>0.66666666666666663</v>
      </c>
      <c r="AA1061" t="s">
        <v>260</v>
      </c>
      <c r="AB1061" t="s">
        <v>261</v>
      </c>
      <c r="AD1061" t="s">
        <v>132</v>
      </c>
      <c r="AE1061" t="s">
        <v>369</v>
      </c>
      <c r="AF1061">
        <v>2022</v>
      </c>
    </row>
    <row r="1062" spans="1:32" x14ac:dyDescent="0.25">
      <c r="A1062" t="s">
        <v>29</v>
      </c>
      <c r="B1062" t="s">
        <v>67</v>
      </c>
      <c r="C1062" t="s">
        <v>68</v>
      </c>
      <c r="D1062" t="s">
        <v>69</v>
      </c>
      <c r="E1062">
        <f>_xlfn.XLOOKUP(Table1[[#This Row],[Location]],'Location analysis'!A:A,'Location analysis'!B:B)</f>
        <v>40.435699999999997</v>
      </c>
      <c r="F1062">
        <f>_xlfn.XLOOKUP(Table1[[#This Row],[Location]],'Location analysis'!A:A,'Location analysis'!C:C)</f>
        <v>-74.125200000000007</v>
      </c>
      <c r="G1062" t="s">
        <v>182</v>
      </c>
      <c r="H1062" t="s">
        <v>34</v>
      </c>
      <c r="I1062">
        <v>14783151207</v>
      </c>
      <c r="J1062" t="s">
        <v>368</v>
      </c>
      <c r="K1062" t="s">
        <v>51</v>
      </c>
      <c r="L1062">
        <v>142</v>
      </c>
      <c r="M1062">
        <v>1</v>
      </c>
      <c r="N1062">
        <v>1</v>
      </c>
      <c r="O1062">
        <v>142</v>
      </c>
      <c r="P1062">
        <v>1</v>
      </c>
      <c r="Q1062">
        <v>1</v>
      </c>
      <c r="R1062">
        <v>1</v>
      </c>
      <c r="S1062">
        <v>1</v>
      </c>
      <c r="T1062" s="1">
        <v>44624</v>
      </c>
      <c r="U1062" t="str">
        <f t="shared" si="80"/>
        <v>Coca Cola - Zero Sugar</v>
      </c>
      <c r="V1062" t="str">
        <f t="shared" si="81"/>
        <v>Carbonated</v>
      </c>
      <c r="W1062" t="s">
        <v>34</v>
      </c>
      <c r="X1062" t="b">
        <f t="shared" si="83"/>
        <v>1</v>
      </c>
      <c r="Y1062">
        <f t="shared" si="82"/>
        <v>1</v>
      </c>
      <c r="Z1062" s="2">
        <f t="shared" si="84"/>
        <v>0.66666666666666663</v>
      </c>
      <c r="AA1062" t="s">
        <v>183</v>
      </c>
      <c r="AB1062" t="s">
        <v>184</v>
      </c>
      <c r="AD1062" t="s">
        <v>132</v>
      </c>
      <c r="AE1062" t="s">
        <v>369</v>
      </c>
      <c r="AF1062">
        <v>2022</v>
      </c>
    </row>
    <row r="1063" spans="1:32" x14ac:dyDescent="0.25">
      <c r="A1063" t="s">
        <v>29</v>
      </c>
      <c r="B1063" t="s">
        <v>67</v>
      </c>
      <c r="C1063" t="s">
        <v>68</v>
      </c>
      <c r="D1063" t="s">
        <v>69</v>
      </c>
      <c r="E1063">
        <f>_xlfn.XLOOKUP(Table1[[#This Row],[Location]],'Location analysis'!A:A,'Location analysis'!B:B)</f>
        <v>40.435699999999997</v>
      </c>
      <c r="F1063">
        <f>_xlfn.XLOOKUP(Table1[[#This Row],[Location]],'Location analysis'!A:A,'Location analysis'!C:C)</f>
        <v>-74.125200000000007</v>
      </c>
      <c r="G1063" t="s">
        <v>182</v>
      </c>
      <c r="H1063" t="s">
        <v>34</v>
      </c>
      <c r="I1063">
        <v>14783466663</v>
      </c>
      <c r="J1063" t="s">
        <v>370</v>
      </c>
      <c r="K1063" t="s">
        <v>51</v>
      </c>
      <c r="L1063">
        <v>142</v>
      </c>
      <c r="M1063">
        <v>1</v>
      </c>
      <c r="N1063">
        <v>1</v>
      </c>
      <c r="O1063">
        <v>142</v>
      </c>
      <c r="P1063">
        <v>1</v>
      </c>
      <c r="Q1063">
        <v>1</v>
      </c>
      <c r="R1063">
        <v>1</v>
      </c>
      <c r="S1063">
        <v>1</v>
      </c>
      <c r="T1063" s="1">
        <v>44625</v>
      </c>
      <c r="U1063" t="str">
        <f t="shared" si="80"/>
        <v>Coca Cola - Zero Sugar</v>
      </c>
      <c r="V1063" t="str">
        <f t="shared" si="81"/>
        <v>Carbonated</v>
      </c>
      <c r="W1063" t="s">
        <v>34</v>
      </c>
      <c r="X1063" t="b">
        <f t="shared" si="83"/>
        <v>1</v>
      </c>
      <c r="Y1063">
        <f t="shared" si="82"/>
        <v>1</v>
      </c>
      <c r="Z1063" s="2">
        <f t="shared" si="84"/>
        <v>0.66666666666666663</v>
      </c>
      <c r="AA1063" t="s">
        <v>183</v>
      </c>
      <c r="AB1063" t="s">
        <v>184</v>
      </c>
      <c r="AD1063" t="s">
        <v>40</v>
      </c>
      <c r="AE1063" t="s">
        <v>371</v>
      </c>
      <c r="AF1063">
        <v>2022</v>
      </c>
    </row>
    <row r="1064" spans="1:32" x14ac:dyDescent="0.25">
      <c r="A1064" t="s">
        <v>29</v>
      </c>
      <c r="B1064" t="s">
        <v>67</v>
      </c>
      <c r="C1064" t="s">
        <v>68</v>
      </c>
      <c r="D1064" t="s">
        <v>69</v>
      </c>
      <c r="E1064">
        <f>_xlfn.XLOOKUP(Table1[[#This Row],[Location]],'Location analysis'!A:A,'Location analysis'!B:B)</f>
        <v>40.435699999999997</v>
      </c>
      <c r="F1064">
        <f>_xlfn.XLOOKUP(Table1[[#This Row],[Location]],'Location analysis'!A:A,'Location analysis'!C:C)</f>
        <v>-74.125200000000007</v>
      </c>
      <c r="G1064" t="s">
        <v>127</v>
      </c>
      <c r="H1064" t="s">
        <v>43</v>
      </c>
      <c r="I1064">
        <v>14783968960</v>
      </c>
      <c r="J1064" t="s">
        <v>370</v>
      </c>
      <c r="K1064" t="s">
        <v>36</v>
      </c>
      <c r="L1064">
        <v>135</v>
      </c>
      <c r="M1064">
        <v>1.5</v>
      </c>
      <c r="N1064">
        <v>1</v>
      </c>
      <c r="O1064">
        <v>135</v>
      </c>
      <c r="P1064">
        <v>1.5</v>
      </c>
      <c r="Q1064">
        <v>1</v>
      </c>
      <c r="R1064">
        <v>1.5</v>
      </c>
      <c r="S1064">
        <v>1.5</v>
      </c>
      <c r="T1064" s="1">
        <v>44625</v>
      </c>
      <c r="U1064" t="str">
        <f t="shared" si="80"/>
        <v>Newtons Fig Bar</v>
      </c>
      <c r="V1064" t="str">
        <f t="shared" si="81"/>
        <v>Food</v>
      </c>
      <c r="W1064" t="s">
        <v>43</v>
      </c>
      <c r="X1064" t="b">
        <f t="shared" si="83"/>
        <v>1</v>
      </c>
      <c r="Y1064">
        <f t="shared" si="82"/>
        <v>1.5</v>
      </c>
      <c r="Z1064" s="2">
        <f t="shared" si="84"/>
        <v>1</v>
      </c>
      <c r="AA1064" t="s">
        <v>127</v>
      </c>
      <c r="AD1064" t="s">
        <v>40</v>
      </c>
      <c r="AE1064" t="s">
        <v>371</v>
      </c>
      <c r="AF1064">
        <v>2022</v>
      </c>
    </row>
    <row r="1065" spans="1:32" x14ac:dyDescent="0.25">
      <c r="A1065" t="s">
        <v>29</v>
      </c>
      <c r="B1065" t="s">
        <v>67</v>
      </c>
      <c r="C1065" t="s">
        <v>68</v>
      </c>
      <c r="D1065" t="s">
        <v>69</v>
      </c>
      <c r="E1065">
        <f>_xlfn.XLOOKUP(Table1[[#This Row],[Location]],'Location analysis'!A:A,'Location analysis'!B:B)</f>
        <v>40.435699999999997</v>
      </c>
      <c r="F1065">
        <f>_xlfn.XLOOKUP(Table1[[#This Row],[Location]],'Location analysis'!A:A,'Location analysis'!C:C)</f>
        <v>-74.125200000000007</v>
      </c>
      <c r="G1065" t="s">
        <v>259</v>
      </c>
      <c r="H1065" t="s">
        <v>34</v>
      </c>
      <c r="I1065">
        <v>14783971722</v>
      </c>
      <c r="J1065" t="s">
        <v>370</v>
      </c>
      <c r="K1065" t="s">
        <v>36</v>
      </c>
      <c r="L1065">
        <v>140</v>
      </c>
      <c r="M1065">
        <v>1</v>
      </c>
      <c r="N1065">
        <v>1</v>
      </c>
      <c r="O1065">
        <v>140</v>
      </c>
      <c r="P1065">
        <v>1</v>
      </c>
      <c r="Q1065">
        <v>1</v>
      </c>
      <c r="R1065">
        <v>1</v>
      </c>
      <c r="S1065">
        <v>1</v>
      </c>
      <c r="T1065" s="1">
        <v>44625</v>
      </c>
      <c r="U1065" t="str">
        <f t="shared" si="80"/>
        <v>Sunkist Soda - Orange</v>
      </c>
      <c r="V1065" t="str">
        <f t="shared" si="81"/>
        <v>Carbonated</v>
      </c>
      <c r="W1065" t="s">
        <v>34</v>
      </c>
      <c r="X1065" t="b">
        <f t="shared" si="83"/>
        <v>1</v>
      </c>
      <c r="Y1065">
        <f t="shared" si="82"/>
        <v>1</v>
      </c>
      <c r="Z1065" s="2">
        <f t="shared" si="84"/>
        <v>0.66666666666666663</v>
      </c>
      <c r="AA1065" t="s">
        <v>260</v>
      </c>
      <c r="AB1065" t="s">
        <v>261</v>
      </c>
      <c r="AD1065" t="s">
        <v>40</v>
      </c>
      <c r="AE1065" t="s">
        <v>371</v>
      </c>
      <c r="AF1065">
        <v>2022</v>
      </c>
    </row>
    <row r="1066" spans="1:32" x14ac:dyDescent="0.25">
      <c r="A1066" t="s">
        <v>29</v>
      </c>
      <c r="B1066" t="s">
        <v>67</v>
      </c>
      <c r="C1066" t="s">
        <v>68</v>
      </c>
      <c r="D1066" t="s">
        <v>69</v>
      </c>
      <c r="E1066">
        <f>_xlfn.XLOOKUP(Table1[[#This Row],[Location]],'Location analysis'!A:A,'Location analysis'!B:B)</f>
        <v>40.435699999999997</v>
      </c>
      <c r="F1066">
        <f>_xlfn.XLOOKUP(Table1[[#This Row],[Location]],'Location analysis'!A:A,'Location analysis'!C:C)</f>
        <v>-74.125200000000007</v>
      </c>
      <c r="G1066" t="s">
        <v>70</v>
      </c>
      <c r="H1066" t="s">
        <v>34</v>
      </c>
      <c r="I1066">
        <v>14783987159</v>
      </c>
      <c r="J1066" t="s">
        <v>370</v>
      </c>
      <c r="K1066" t="s">
        <v>51</v>
      </c>
      <c r="L1066">
        <v>146</v>
      </c>
      <c r="M1066">
        <v>3</v>
      </c>
      <c r="N1066">
        <v>1</v>
      </c>
      <c r="O1066">
        <v>146</v>
      </c>
      <c r="P1066">
        <v>3</v>
      </c>
      <c r="Q1066">
        <v>1</v>
      </c>
      <c r="R1066">
        <v>3</v>
      </c>
      <c r="S1066">
        <v>3</v>
      </c>
      <c r="T1066" s="1">
        <v>44625</v>
      </c>
      <c r="U1066" t="str">
        <f t="shared" si="80"/>
        <v>Monster Energy Original</v>
      </c>
      <c r="V1066" t="str">
        <f t="shared" si="81"/>
        <v>Carbonated</v>
      </c>
      <c r="W1066" t="s">
        <v>34</v>
      </c>
      <c r="X1066" t="b">
        <f t="shared" si="83"/>
        <v>1</v>
      </c>
      <c r="Y1066">
        <f t="shared" si="82"/>
        <v>3</v>
      </c>
      <c r="Z1066" s="2">
        <f t="shared" si="84"/>
        <v>2</v>
      </c>
      <c r="AA1066" t="s">
        <v>70</v>
      </c>
      <c r="AD1066" t="s">
        <v>40</v>
      </c>
      <c r="AE1066" t="s">
        <v>371</v>
      </c>
      <c r="AF1066">
        <v>2022</v>
      </c>
    </row>
    <row r="1067" spans="1:32" x14ac:dyDescent="0.25">
      <c r="A1067" t="s">
        <v>29</v>
      </c>
      <c r="B1067" t="s">
        <v>67</v>
      </c>
      <c r="C1067" t="s">
        <v>68</v>
      </c>
      <c r="D1067" t="s">
        <v>69</v>
      </c>
      <c r="E1067">
        <f>_xlfn.XLOOKUP(Table1[[#This Row],[Location]],'Location analysis'!A:A,'Location analysis'!B:B)</f>
        <v>40.435699999999997</v>
      </c>
      <c r="F1067">
        <f>_xlfn.XLOOKUP(Table1[[#This Row],[Location]],'Location analysis'!A:A,'Location analysis'!C:C)</f>
        <v>-74.125200000000007</v>
      </c>
      <c r="G1067" t="s">
        <v>116</v>
      </c>
      <c r="H1067" t="s">
        <v>43</v>
      </c>
      <c r="I1067">
        <v>14783990127</v>
      </c>
      <c r="J1067" t="s">
        <v>370</v>
      </c>
      <c r="K1067" t="s">
        <v>51</v>
      </c>
      <c r="L1067">
        <v>110</v>
      </c>
      <c r="M1067">
        <v>1.5</v>
      </c>
      <c r="N1067">
        <v>1</v>
      </c>
      <c r="O1067">
        <v>110</v>
      </c>
      <c r="P1067">
        <v>1.5</v>
      </c>
      <c r="Q1067">
        <v>1</v>
      </c>
      <c r="R1067">
        <v>1.5</v>
      </c>
      <c r="S1067">
        <v>1.5</v>
      </c>
      <c r="T1067" s="1">
        <v>44625</v>
      </c>
      <c r="U1067" t="str">
        <f t="shared" si="80"/>
        <v>Good Health Veggie Stix - Zesty Ranch</v>
      </c>
      <c r="V1067" t="str">
        <f t="shared" si="81"/>
        <v>Food</v>
      </c>
      <c r="W1067" t="s">
        <v>43</v>
      </c>
      <c r="X1067" t="b">
        <f t="shared" si="83"/>
        <v>1</v>
      </c>
      <c r="Y1067">
        <f t="shared" si="82"/>
        <v>1.5</v>
      </c>
      <c r="Z1067" s="2">
        <f t="shared" si="84"/>
        <v>1</v>
      </c>
      <c r="AA1067" t="s">
        <v>117</v>
      </c>
      <c r="AB1067" t="s">
        <v>118</v>
      </c>
      <c r="AD1067" t="s">
        <v>40</v>
      </c>
      <c r="AE1067" t="s">
        <v>371</v>
      </c>
      <c r="AF1067">
        <v>2022</v>
      </c>
    </row>
    <row r="1068" spans="1:32" x14ac:dyDescent="0.25">
      <c r="A1068" t="s">
        <v>29</v>
      </c>
      <c r="B1068" t="s">
        <v>67</v>
      </c>
      <c r="C1068" t="s">
        <v>68</v>
      </c>
      <c r="D1068" t="s">
        <v>69</v>
      </c>
      <c r="E1068">
        <f>_xlfn.XLOOKUP(Table1[[#This Row],[Location]],'Location analysis'!A:A,'Location analysis'!B:B)</f>
        <v>40.435699999999997</v>
      </c>
      <c r="F1068">
        <f>_xlfn.XLOOKUP(Table1[[#This Row],[Location]],'Location analysis'!A:A,'Location analysis'!C:C)</f>
        <v>-74.125200000000007</v>
      </c>
      <c r="G1068" t="s">
        <v>100</v>
      </c>
      <c r="H1068" t="s">
        <v>43</v>
      </c>
      <c r="I1068">
        <v>14783992124</v>
      </c>
      <c r="J1068" t="s">
        <v>370</v>
      </c>
      <c r="K1068" t="s">
        <v>51</v>
      </c>
      <c r="L1068">
        <v>113</v>
      </c>
      <c r="M1068">
        <v>1.5</v>
      </c>
      <c r="N1068">
        <v>1</v>
      </c>
      <c r="O1068">
        <v>113</v>
      </c>
      <c r="P1068">
        <v>1.5</v>
      </c>
      <c r="Q1068">
        <v>1</v>
      </c>
      <c r="R1068">
        <v>1.5</v>
      </c>
      <c r="S1068">
        <v>1.5</v>
      </c>
      <c r="T1068" s="1">
        <v>44625</v>
      </c>
      <c r="U1068" t="str">
        <f t="shared" si="80"/>
        <v>Cheetos - Fleming Hot Crunchy</v>
      </c>
      <c r="V1068" t="str">
        <f t="shared" si="81"/>
        <v>Food</v>
      </c>
      <c r="W1068" t="s">
        <v>43</v>
      </c>
      <c r="X1068" t="b">
        <f t="shared" si="83"/>
        <v>1</v>
      </c>
      <c r="Y1068">
        <f t="shared" si="82"/>
        <v>1.5</v>
      </c>
      <c r="Z1068" s="2">
        <f t="shared" si="84"/>
        <v>1</v>
      </c>
      <c r="AA1068" t="s">
        <v>101</v>
      </c>
      <c r="AB1068" t="s">
        <v>102</v>
      </c>
      <c r="AD1068" t="s">
        <v>40</v>
      </c>
      <c r="AE1068" t="s">
        <v>371</v>
      </c>
      <c r="AF1068">
        <v>2022</v>
      </c>
    </row>
    <row r="1069" spans="1:32" x14ac:dyDescent="0.25">
      <c r="A1069" t="s">
        <v>29</v>
      </c>
      <c r="B1069" t="s">
        <v>67</v>
      </c>
      <c r="C1069" t="s">
        <v>68</v>
      </c>
      <c r="D1069" t="s">
        <v>69</v>
      </c>
      <c r="E1069">
        <f>_xlfn.XLOOKUP(Table1[[#This Row],[Location]],'Location analysis'!A:A,'Location analysis'!B:B)</f>
        <v>40.435699999999997</v>
      </c>
      <c r="F1069">
        <f>_xlfn.XLOOKUP(Table1[[#This Row],[Location]],'Location analysis'!A:A,'Location analysis'!C:C)</f>
        <v>-74.125200000000007</v>
      </c>
      <c r="G1069" t="s">
        <v>107</v>
      </c>
      <c r="H1069" t="s">
        <v>43</v>
      </c>
      <c r="I1069">
        <v>14784054191</v>
      </c>
      <c r="J1069" t="s">
        <v>370</v>
      </c>
      <c r="K1069" t="s">
        <v>36</v>
      </c>
      <c r="L1069">
        <v>124</v>
      </c>
      <c r="M1069">
        <v>1</v>
      </c>
      <c r="N1069">
        <v>1</v>
      </c>
      <c r="O1069">
        <v>124</v>
      </c>
      <c r="P1069">
        <v>1</v>
      </c>
      <c r="Q1069">
        <v>1</v>
      </c>
      <c r="R1069">
        <v>1</v>
      </c>
      <c r="S1069">
        <v>1</v>
      </c>
      <c r="T1069" s="1">
        <v>44625</v>
      </c>
      <c r="U1069" t="str">
        <f t="shared" si="80"/>
        <v>Nutter Butter Bites</v>
      </c>
      <c r="V1069" t="str">
        <f t="shared" si="81"/>
        <v>Food</v>
      </c>
      <c r="W1069" t="s">
        <v>43</v>
      </c>
      <c r="X1069" t="b">
        <f t="shared" si="83"/>
        <v>1</v>
      </c>
      <c r="Y1069">
        <f t="shared" si="82"/>
        <v>1</v>
      </c>
      <c r="Z1069" s="2">
        <f t="shared" si="84"/>
        <v>0.66666666666666663</v>
      </c>
      <c r="AA1069" t="s">
        <v>107</v>
      </c>
      <c r="AD1069" t="s">
        <v>40</v>
      </c>
      <c r="AE1069" t="s">
        <v>371</v>
      </c>
      <c r="AF1069">
        <v>2022</v>
      </c>
    </row>
    <row r="1070" spans="1:32" x14ac:dyDescent="0.25">
      <c r="A1070" t="s">
        <v>29</v>
      </c>
      <c r="B1070" t="s">
        <v>67</v>
      </c>
      <c r="C1070" t="s">
        <v>68</v>
      </c>
      <c r="D1070" t="s">
        <v>69</v>
      </c>
      <c r="E1070">
        <f>_xlfn.XLOOKUP(Table1[[#This Row],[Location]],'Location analysis'!A:A,'Location analysis'!B:B)</f>
        <v>40.435699999999997</v>
      </c>
      <c r="F1070">
        <f>_xlfn.XLOOKUP(Table1[[#This Row],[Location]],'Location analysis'!A:A,'Location analysis'!C:C)</f>
        <v>-74.125200000000007</v>
      </c>
      <c r="G1070" t="s">
        <v>70</v>
      </c>
      <c r="H1070" t="s">
        <v>34</v>
      </c>
      <c r="I1070">
        <v>14784653236</v>
      </c>
      <c r="J1070" t="s">
        <v>370</v>
      </c>
      <c r="K1070" t="s">
        <v>51</v>
      </c>
      <c r="L1070">
        <v>146</v>
      </c>
      <c r="M1070">
        <v>3</v>
      </c>
      <c r="N1070">
        <v>1</v>
      </c>
      <c r="O1070">
        <v>146</v>
      </c>
      <c r="P1070">
        <v>3</v>
      </c>
      <c r="Q1070">
        <v>1</v>
      </c>
      <c r="R1070">
        <v>3</v>
      </c>
      <c r="S1070">
        <v>3</v>
      </c>
      <c r="T1070" s="1">
        <v>44625</v>
      </c>
      <c r="U1070" t="str">
        <f t="shared" si="80"/>
        <v>Monster Energy Original</v>
      </c>
      <c r="V1070" t="str">
        <f t="shared" si="81"/>
        <v>Carbonated</v>
      </c>
      <c r="W1070" t="s">
        <v>34</v>
      </c>
      <c r="X1070" t="b">
        <f t="shared" si="83"/>
        <v>1</v>
      </c>
      <c r="Y1070">
        <f t="shared" si="82"/>
        <v>3</v>
      </c>
      <c r="Z1070" s="2">
        <f t="shared" si="84"/>
        <v>2</v>
      </c>
      <c r="AA1070" t="s">
        <v>70</v>
      </c>
      <c r="AD1070" t="s">
        <v>40</v>
      </c>
      <c r="AE1070" t="s">
        <v>371</v>
      </c>
      <c r="AF1070">
        <v>2022</v>
      </c>
    </row>
    <row r="1071" spans="1:32" x14ac:dyDescent="0.25">
      <c r="A1071" t="s">
        <v>29</v>
      </c>
      <c r="B1071" t="s">
        <v>46</v>
      </c>
      <c r="C1071" t="s">
        <v>31</v>
      </c>
      <c r="D1071" t="s">
        <v>47</v>
      </c>
      <c r="E1071">
        <f>_xlfn.XLOOKUP(Table1[[#This Row],[Location]],'Location analysis'!A:A,'Location analysis'!B:B)</f>
        <v>40.423690999999998</v>
      </c>
      <c r="F1071">
        <f>_xlfn.XLOOKUP(Table1[[#This Row],[Location]],'Location analysis'!A:A,'Location analysis'!C:C)</f>
        <v>-74.380831999999998</v>
      </c>
      <c r="G1071" t="s">
        <v>81</v>
      </c>
      <c r="H1071" t="s">
        <v>43</v>
      </c>
      <c r="I1071">
        <v>14784869294</v>
      </c>
      <c r="J1071" t="s">
        <v>370</v>
      </c>
      <c r="K1071" t="s">
        <v>51</v>
      </c>
      <c r="L1071">
        <v>130</v>
      </c>
      <c r="M1071">
        <v>2</v>
      </c>
      <c r="N1071">
        <v>1</v>
      </c>
      <c r="O1071">
        <v>130</v>
      </c>
      <c r="P1071">
        <v>2</v>
      </c>
      <c r="Q1071">
        <v>1</v>
      </c>
      <c r="R1071">
        <v>2</v>
      </c>
      <c r="S1071">
        <v>2</v>
      </c>
      <c r="T1071" s="1">
        <v>44625</v>
      </c>
      <c r="U1071" t="str">
        <f t="shared" si="80"/>
        <v>KitKat - Crisp Wafers</v>
      </c>
      <c r="V1071" t="str">
        <f t="shared" si="81"/>
        <v>Food</v>
      </c>
      <c r="W1071" t="s">
        <v>43</v>
      </c>
      <c r="X1071" t="b">
        <f t="shared" si="83"/>
        <v>1</v>
      </c>
      <c r="Y1071">
        <f t="shared" si="82"/>
        <v>2</v>
      </c>
      <c r="Z1071" s="2">
        <f t="shared" si="84"/>
        <v>1.3333333333333333</v>
      </c>
      <c r="AA1071" t="s">
        <v>82</v>
      </c>
      <c r="AB1071" t="s">
        <v>83</v>
      </c>
      <c r="AD1071" t="s">
        <v>40</v>
      </c>
      <c r="AE1071" t="s">
        <v>371</v>
      </c>
      <c r="AF1071">
        <v>2022</v>
      </c>
    </row>
    <row r="1072" spans="1:32" x14ac:dyDescent="0.25">
      <c r="A1072" t="s">
        <v>29</v>
      </c>
      <c r="B1072" t="s">
        <v>46</v>
      </c>
      <c r="C1072" t="s">
        <v>31</v>
      </c>
      <c r="D1072" t="s">
        <v>47</v>
      </c>
      <c r="E1072">
        <f>_xlfn.XLOOKUP(Table1[[#This Row],[Location]],'Location analysis'!A:A,'Location analysis'!B:B)</f>
        <v>40.423690999999998</v>
      </c>
      <c r="F1072">
        <f>_xlfn.XLOOKUP(Table1[[#This Row],[Location]],'Location analysis'!A:A,'Location analysis'!C:C)</f>
        <v>-74.380831999999998</v>
      </c>
      <c r="G1072" t="s">
        <v>210</v>
      </c>
      <c r="H1072" t="s">
        <v>43</v>
      </c>
      <c r="I1072">
        <v>14785177116</v>
      </c>
      <c r="J1072" t="s">
        <v>370</v>
      </c>
      <c r="K1072" t="s">
        <v>51</v>
      </c>
      <c r="L1072">
        <v>111</v>
      </c>
      <c r="M1072">
        <v>1.5</v>
      </c>
      <c r="N1072">
        <v>1</v>
      </c>
      <c r="O1072">
        <v>111</v>
      </c>
      <c r="P1072">
        <v>1.5</v>
      </c>
      <c r="Q1072">
        <v>1</v>
      </c>
      <c r="R1072">
        <v>1.5</v>
      </c>
      <c r="S1072">
        <v>1.5</v>
      </c>
      <c r="T1072" s="1">
        <v>44625</v>
      </c>
      <c r="U1072" t="str">
        <f t="shared" si="80"/>
        <v>Lays Baked - Original</v>
      </c>
      <c r="V1072" t="str">
        <f t="shared" si="81"/>
        <v>Food</v>
      </c>
      <c r="W1072" t="s">
        <v>43</v>
      </c>
      <c r="X1072" t="b">
        <f t="shared" si="83"/>
        <v>1</v>
      </c>
      <c r="Y1072">
        <f t="shared" si="82"/>
        <v>1.5</v>
      </c>
      <c r="Z1072" s="2">
        <f t="shared" si="84"/>
        <v>1</v>
      </c>
      <c r="AA1072" t="s">
        <v>211</v>
      </c>
      <c r="AB1072" t="s">
        <v>150</v>
      </c>
      <c r="AD1072" t="s">
        <v>40</v>
      </c>
      <c r="AE1072" t="s">
        <v>371</v>
      </c>
      <c r="AF1072">
        <v>2022</v>
      </c>
    </row>
    <row r="1073" spans="1:32" x14ac:dyDescent="0.25">
      <c r="A1073" t="s">
        <v>29</v>
      </c>
      <c r="B1073" t="s">
        <v>46</v>
      </c>
      <c r="C1073" t="s">
        <v>31</v>
      </c>
      <c r="D1073" t="s">
        <v>47</v>
      </c>
      <c r="E1073">
        <f>_xlfn.XLOOKUP(Table1[[#This Row],[Location]],'Location analysis'!A:A,'Location analysis'!B:B)</f>
        <v>40.423690999999998</v>
      </c>
      <c r="F1073">
        <f>_xlfn.XLOOKUP(Table1[[#This Row],[Location]],'Location analysis'!A:A,'Location analysis'!C:C)</f>
        <v>-74.380831999999998</v>
      </c>
      <c r="G1073" t="s">
        <v>210</v>
      </c>
      <c r="H1073" t="s">
        <v>43</v>
      </c>
      <c r="I1073">
        <v>14785179897</v>
      </c>
      <c r="J1073" t="s">
        <v>370</v>
      </c>
      <c r="K1073" t="s">
        <v>51</v>
      </c>
      <c r="L1073">
        <v>111</v>
      </c>
      <c r="M1073">
        <v>1.5</v>
      </c>
      <c r="N1073">
        <v>1</v>
      </c>
      <c r="O1073">
        <v>111</v>
      </c>
      <c r="P1073">
        <v>1.5</v>
      </c>
      <c r="Q1073">
        <v>1</v>
      </c>
      <c r="R1073">
        <v>1.5</v>
      </c>
      <c r="S1073">
        <v>1.5</v>
      </c>
      <c r="T1073" s="1">
        <v>44625</v>
      </c>
      <c r="U1073" t="str">
        <f t="shared" si="80"/>
        <v>Lays Baked - Original</v>
      </c>
      <c r="V1073" t="str">
        <f t="shared" si="81"/>
        <v>Food</v>
      </c>
      <c r="W1073" t="s">
        <v>43</v>
      </c>
      <c r="X1073" t="b">
        <f t="shared" si="83"/>
        <v>1</v>
      </c>
      <c r="Y1073">
        <f t="shared" si="82"/>
        <v>1.5</v>
      </c>
      <c r="Z1073" s="2">
        <f t="shared" si="84"/>
        <v>1</v>
      </c>
      <c r="AA1073" t="s">
        <v>211</v>
      </c>
      <c r="AB1073" t="s">
        <v>150</v>
      </c>
      <c r="AD1073" t="s">
        <v>40</v>
      </c>
      <c r="AE1073" t="s">
        <v>371</v>
      </c>
      <c r="AF1073">
        <v>2022</v>
      </c>
    </row>
    <row r="1074" spans="1:32" x14ac:dyDescent="0.25">
      <c r="A1074" t="s">
        <v>29</v>
      </c>
      <c r="B1074" t="s">
        <v>46</v>
      </c>
      <c r="C1074" t="s">
        <v>31</v>
      </c>
      <c r="D1074" t="s">
        <v>47</v>
      </c>
      <c r="E1074">
        <f>_xlfn.XLOOKUP(Table1[[#This Row],[Location]],'Location analysis'!A:A,'Location analysis'!B:B)</f>
        <v>40.423690999999998</v>
      </c>
      <c r="F1074">
        <f>_xlfn.XLOOKUP(Table1[[#This Row],[Location]],'Location analysis'!A:A,'Location analysis'!C:C)</f>
        <v>-74.380831999999998</v>
      </c>
      <c r="G1074" t="s">
        <v>137</v>
      </c>
      <c r="H1074" t="s">
        <v>97</v>
      </c>
      <c r="I1074">
        <v>14785779716</v>
      </c>
      <c r="J1074" t="s">
        <v>370</v>
      </c>
      <c r="K1074" t="s">
        <v>36</v>
      </c>
      <c r="L1074">
        <v>144</v>
      </c>
      <c r="M1074">
        <v>1.5</v>
      </c>
      <c r="N1074">
        <v>1</v>
      </c>
      <c r="O1074">
        <v>144</v>
      </c>
      <c r="P1074">
        <v>1.5</v>
      </c>
      <c r="Q1074">
        <v>1</v>
      </c>
      <c r="R1074">
        <v>1.5</v>
      </c>
      <c r="S1074">
        <v>1.5</v>
      </c>
      <c r="T1074" s="1">
        <v>44625</v>
      </c>
      <c r="U1074" t="str">
        <f t="shared" si="80"/>
        <v>Poland Springs Water</v>
      </c>
      <c r="V1074" t="str">
        <f t="shared" si="81"/>
        <v>Water</v>
      </c>
      <c r="W1074" t="s">
        <v>97</v>
      </c>
      <c r="X1074" t="b">
        <f t="shared" si="83"/>
        <v>1</v>
      </c>
      <c r="Y1074">
        <f t="shared" si="82"/>
        <v>1.5</v>
      </c>
      <c r="Z1074" s="2">
        <f t="shared" si="84"/>
        <v>1</v>
      </c>
      <c r="AA1074" t="s">
        <v>137</v>
      </c>
      <c r="AD1074" t="s">
        <v>40</v>
      </c>
      <c r="AE1074" t="s">
        <v>371</v>
      </c>
      <c r="AF1074">
        <v>2022</v>
      </c>
    </row>
    <row r="1075" spans="1:32" x14ac:dyDescent="0.25">
      <c r="A1075" t="s">
        <v>29</v>
      </c>
      <c r="B1075" t="s">
        <v>46</v>
      </c>
      <c r="C1075" t="s">
        <v>31</v>
      </c>
      <c r="D1075" t="s">
        <v>47</v>
      </c>
      <c r="E1075">
        <f>_xlfn.XLOOKUP(Table1[[#This Row],[Location]],'Location analysis'!A:A,'Location analysis'!B:B)</f>
        <v>40.423690999999998</v>
      </c>
      <c r="F1075">
        <f>_xlfn.XLOOKUP(Table1[[#This Row],[Location]],'Location analysis'!A:A,'Location analysis'!C:C)</f>
        <v>-74.380831999999998</v>
      </c>
      <c r="G1075" t="s">
        <v>201</v>
      </c>
      <c r="H1075" t="s">
        <v>97</v>
      </c>
      <c r="I1075">
        <v>14786072399</v>
      </c>
      <c r="J1075" t="s">
        <v>370</v>
      </c>
      <c r="K1075" t="s">
        <v>51</v>
      </c>
      <c r="L1075">
        <v>145</v>
      </c>
      <c r="M1075">
        <v>2.75</v>
      </c>
      <c r="N1075">
        <v>1</v>
      </c>
      <c r="O1075">
        <v>145</v>
      </c>
      <c r="P1075">
        <v>2.75</v>
      </c>
      <c r="Q1075">
        <v>1</v>
      </c>
      <c r="R1075">
        <v>2.75</v>
      </c>
      <c r="S1075">
        <v>2.75</v>
      </c>
      <c r="T1075" s="1">
        <v>44625</v>
      </c>
      <c r="U1075" t="str">
        <f t="shared" si="80"/>
        <v>Vitamin Water - Ice Cool Blue Lavender</v>
      </c>
      <c r="V1075" t="str">
        <f t="shared" si="81"/>
        <v>Water</v>
      </c>
      <c r="W1075" t="s">
        <v>97</v>
      </c>
      <c r="X1075" t="b">
        <f t="shared" si="83"/>
        <v>1</v>
      </c>
      <c r="Y1075">
        <f t="shared" si="82"/>
        <v>2.75</v>
      </c>
      <c r="Z1075" s="2">
        <f t="shared" si="84"/>
        <v>1.8333333333333333</v>
      </c>
      <c r="AA1075" t="s">
        <v>98</v>
      </c>
      <c r="AB1075" t="s">
        <v>202</v>
      </c>
      <c r="AD1075" t="s">
        <v>40</v>
      </c>
      <c r="AE1075" t="s">
        <v>371</v>
      </c>
      <c r="AF1075">
        <v>2022</v>
      </c>
    </row>
    <row r="1076" spans="1:32" x14ac:dyDescent="0.25">
      <c r="A1076" t="s">
        <v>29</v>
      </c>
      <c r="B1076" t="s">
        <v>46</v>
      </c>
      <c r="C1076" t="s">
        <v>31</v>
      </c>
      <c r="D1076" t="s">
        <v>47</v>
      </c>
      <c r="E1076">
        <f>_xlfn.XLOOKUP(Table1[[#This Row],[Location]],'Location analysis'!A:A,'Location analysis'!B:B)</f>
        <v>40.423690999999998</v>
      </c>
      <c r="F1076">
        <f>_xlfn.XLOOKUP(Table1[[#This Row],[Location]],'Location analysis'!A:A,'Location analysis'!C:C)</f>
        <v>-74.380831999999998</v>
      </c>
      <c r="G1076" t="s">
        <v>160</v>
      </c>
      <c r="H1076" t="s">
        <v>49</v>
      </c>
      <c r="I1076">
        <v>14787737452</v>
      </c>
      <c r="J1076" t="s">
        <v>372</v>
      </c>
      <c r="K1076" t="s">
        <v>51</v>
      </c>
      <c r="L1076">
        <v>143</v>
      </c>
      <c r="M1076">
        <v>2.5</v>
      </c>
      <c r="N1076">
        <v>1</v>
      </c>
      <c r="O1076">
        <v>143</v>
      </c>
      <c r="P1076">
        <v>2.5</v>
      </c>
      <c r="Q1076">
        <v>1</v>
      </c>
      <c r="R1076">
        <v>2.5</v>
      </c>
      <c r="S1076">
        <v>2.5</v>
      </c>
      <c r="T1076" s="1">
        <v>44626</v>
      </c>
      <c r="U1076" t="str">
        <f t="shared" si="80"/>
        <v>Snapple Diet Tea - Peach Tea</v>
      </c>
      <c r="V1076" t="str">
        <f t="shared" si="81"/>
        <v>Non Carbonated</v>
      </c>
      <c r="W1076" t="s">
        <v>49</v>
      </c>
      <c r="X1076" t="b">
        <f t="shared" si="83"/>
        <v>1</v>
      </c>
      <c r="Y1076">
        <f t="shared" si="82"/>
        <v>2.5</v>
      </c>
      <c r="Z1076" s="2">
        <f t="shared" si="84"/>
        <v>1.6666666666666667</v>
      </c>
      <c r="AA1076" t="s">
        <v>75</v>
      </c>
      <c r="AB1076" t="s">
        <v>161</v>
      </c>
      <c r="AD1076" t="s">
        <v>54</v>
      </c>
      <c r="AE1076" t="s">
        <v>373</v>
      </c>
      <c r="AF1076">
        <v>2022</v>
      </c>
    </row>
    <row r="1077" spans="1:32" x14ac:dyDescent="0.25">
      <c r="A1077" t="s">
        <v>29</v>
      </c>
      <c r="B1077" t="s">
        <v>46</v>
      </c>
      <c r="C1077" t="s">
        <v>31</v>
      </c>
      <c r="D1077" t="s">
        <v>47</v>
      </c>
      <c r="E1077">
        <f>_xlfn.XLOOKUP(Table1[[#This Row],[Location]],'Location analysis'!A:A,'Location analysis'!B:B)</f>
        <v>40.423690999999998</v>
      </c>
      <c r="F1077">
        <f>_xlfn.XLOOKUP(Table1[[#This Row],[Location]],'Location analysis'!A:A,'Location analysis'!C:C)</f>
        <v>-74.380831999999998</v>
      </c>
      <c r="G1077" t="s">
        <v>160</v>
      </c>
      <c r="H1077" t="s">
        <v>49</v>
      </c>
      <c r="I1077">
        <v>14787739988</v>
      </c>
      <c r="J1077" t="s">
        <v>372</v>
      </c>
      <c r="K1077" t="s">
        <v>51</v>
      </c>
      <c r="L1077">
        <v>143</v>
      </c>
      <c r="M1077">
        <v>2.5</v>
      </c>
      <c r="N1077">
        <v>1</v>
      </c>
      <c r="O1077">
        <v>143</v>
      </c>
      <c r="P1077">
        <v>2.5</v>
      </c>
      <c r="Q1077">
        <v>1</v>
      </c>
      <c r="R1077">
        <v>2.5</v>
      </c>
      <c r="S1077">
        <v>2.5</v>
      </c>
      <c r="T1077" s="1">
        <v>44626</v>
      </c>
      <c r="U1077" t="str">
        <f t="shared" si="80"/>
        <v>Snapple Diet Tea - Peach Tea</v>
      </c>
      <c r="V1077" t="str">
        <f t="shared" si="81"/>
        <v>Non Carbonated</v>
      </c>
      <c r="W1077" t="s">
        <v>49</v>
      </c>
      <c r="X1077" t="b">
        <f t="shared" si="83"/>
        <v>1</v>
      </c>
      <c r="Y1077">
        <f t="shared" si="82"/>
        <v>2.5</v>
      </c>
      <c r="Z1077" s="2">
        <f t="shared" si="84"/>
        <v>1.6666666666666667</v>
      </c>
      <c r="AA1077" t="s">
        <v>75</v>
      </c>
      <c r="AB1077" t="s">
        <v>161</v>
      </c>
      <c r="AD1077" t="s">
        <v>54</v>
      </c>
      <c r="AE1077" t="s">
        <v>373</v>
      </c>
      <c r="AF1077">
        <v>2022</v>
      </c>
    </row>
    <row r="1078" spans="1:32" x14ac:dyDescent="0.25">
      <c r="A1078" t="s">
        <v>29</v>
      </c>
      <c r="B1078" t="s">
        <v>46</v>
      </c>
      <c r="C1078" t="s">
        <v>31</v>
      </c>
      <c r="D1078" t="s">
        <v>47</v>
      </c>
      <c r="E1078">
        <f>_xlfn.XLOOKUP(Table1[[#This Row],[Location]],'Location analysis'!A:A,'Location analysis'!B:B)</f>
        <v>40.423690999999998</v>
      </c>
      <c r="F1078">
        <f>_xlfn.XLOOKUP(Table1[[#This Row],[Location]],'Location analysis'!A:A,'Location analysis'!C:C)</f>
        <v>-74.380831999999998</v>
      </c>
      <c r="G1078" t="s">
        <v>210</v>
      </c>
      <c r="H1078" t="s">
        <v>43</v>
      </c>
      <c r="I1078">
        <v>14787775065</v>
      </c>
      <c r="J1078" t="s">
        <v>372</v>
      </c>
      <c r="K1078" t="s">
        <v>51</v>
      </c>
      <c r="L1078">
        <v>111</v>
      </c>
      <c r="M1078">
        <v>1.5</v>
      </c>
      <c r="N1078">
        <v>1</v>
      </c>
      <c r="O1078">
        <v>111</v>
      </c>
      <c r="P1078">
        <v>1.5</v>
      </c>
      <c r="Q1078">
        <v>1</v>
      </c>
      <c r="R1078">
        <v>1.5</v>
      </c>
      <c r="S1078">
        <v>1.5</v>
      </c>
      <c r="T1078" s="1">
        <v>44626</v>
      </c>
      <c r="U1078" t="str">
        <f t="shared" si="80"/>
        <v>Lays Baked - Original</v>
      </c>
      <c r="V1078" t="str">
        <f t="shared" si="81"/>
        <v>Food</v>
      </c>
      <c r="W1078" t="s">
        <v>43</v>
      </c>
      <c r="X1078" t="b">
        <f t="shared" si="83"/>
        <v>1</v>
      </c>
      <c r="Y1078">
        <f t="shared" si="82"/>
        <v>1.5</v>
      </c>
      <c r="Z1078" s="2">
        <f t="shared" si="84"/>
        <v>1</v>
      </c>
      <c r="AA1078" t="s">
        <v>211</v>
      </c>
      <c r="AB1078" t="s">
        <v>150</v>
      </c>
      <c r="AD1078" t="s">
        <v>54</v>
      </c>
      <c r="AE1078" t="s">
        <v>373</v>
      </c>
      <c r="AF1078">
        <v>2022</v>
      </c>
    </row>
    <row r="1079" spans="1:32" x14ac:dyDescent="0.25">
      <c r="A1079" t="s">
        <v>29</v>
      </c>
      <c r="B1079" t="s">
        <v>46</v>
      </c>
      <c r="C1079" t="s">
        <v>31</v>
      </c>
      <c r="D1079" t="s">
        <v>47</v>
      </c>
      <c r="E1079">
        <f>_xlfn.XLOOKUP(Table1[[#This Row],[Location]],'Location analysis'!A:A,'Location analysis'!B:B)</f>
        <v>40.423690999999998</v>
      </c>
      <c r="F1079">
        <f>_xlfn.XLOOKUP(Table1[[#This Row],[Location]],'Location analysis'!A:A,'Location analysis'!C:C)</f>
        <v>-74.380831999999998</v>
      </c>
      <c r="G1079" t="s">
        <v>137</v>
      </c>
      <c r="H1079" t="s">
        <v>97</v>
      </c>
      <c r="I1079">
        <v>14788235810</v>
      </c>
      <c r="J1079" t="s">
        <v>372</v>
      </c>
      <c r="K1079" t="s">
        <v>36</v>
      </c>
      <c r="L1079">
        <v>144</v>
      </c>
      <c r="M1079">
        <v>1.5</v>
      </c>
      <c r="N1079">
        <v>1</v>
      </c>
      <c r="O1079">
        <v>144</v>
      </c>
      <c r="P1079">
        <v>1.5</v>
      </c>
      <c r="Q1079">
        <v>1</v>
      </c>
      <c r="R1079">
        <v>1.5</v>
      </c>
      <c r="S1079">
        <v>1.5</v>
      </c>
      <c r="T1079" s="1">
        <v>44626</v>
      </c>
      <c r="U1079" t="str">
        <f t="shared" si="80"/>
        <v>Poland Springs Water</v>
      </c>
      <c r="V1079" t="str">
        <f t="shared" si="81"/>
        <v>Water</v>
      </c>
      <c r="W1079" t="s">
        <v>97</v>
      </c>
      <c r="X1079" t="b">
        <f t="shared" si="83"/>
        <v>1</v>
      </c>
      <c r="Y1079">
        <f t="shared" si="82"/>
        <v>1.5</v>
      </c>
      <c r="Z1079" s="2">
        <f t="shared" si="84"/>
        <v>1</v>
      </c>
      <c r="AA1079" t="s">
        <v>137</v>
      </c>
      <c r="AD1079" t="s">
        <v>54</v>
      </c>
      <c r="AE1079" t="s">
        <v>373</v>
      </c>
      <c r="AF1079">
        <v>2022</v>
      </c>
    </row>
    <row r="1080" spans="1:32" x14ac:dyDescent="0.25">
      <c r="A1080" t="s">
        <v>29</v>
      </c>
      <c r="B1080" t="s">
        <v>46</v>
      </c>
      <c r="C1080" t="s">
        <v>31</v>
      </c>
      <c r="D1080" t="s">
        <v>47</v>
      </c>
      <c r="E1080">
        <f>_xlfn.XLOOKUP(Table1[[#This Row],[Location]],'Location analysis'!A:A,'Location analysis'!B:B)</f>
        <v>40.423690999999998</v>
      </c>
      <c r="F1080">
        <f>_xlfn.XLOOKUP(Table1[[#This Row],[Location]],'Location analysis'!A:A,'Location analysis'!C:C)</f>
        <v>-74.380831999999998</v>
      </c>
      <c r="G1080" t="s">
        <v>280</v>
      </c>
      <c r="H1080" t="s">
        <v>43</v>
      </c>
      <c r="I1080">
        <v>14788238646</v>
      </c>
      <c r="J1080" t="s">
        <v>372</v>
      </c>
      <c r="K1080" t="s">
        <v>36</v>
      </c>
      <c r="L1080">
        <v>113</v>
      </c>
      <c r="M1080">
        <v>2</v>
      </c>
      <c r="N1080">
        <v>1</v>
      </c>
      <c r="O1080">
        <v>113</v>
      </c>
      <c r="P1080">
        <v>2</v>
      </c>
      <c r="Q1080">
        <v>1</v>
      </c>
      <c r="R1080">
        <v>2</v>
      </c>
      <c r="S1080">
        <v>2</v>
      </c>
      <c r="T1080" s="1">
        <v>44626</v>
      </c>
      <c r="U1080" t="str">
        <f t="shared" si="80"/>
        <v>Oberto Specialty Meats - Original</v>
      </c>
      <c r="V1080" t="str">
        <f t="shared" si="81"/>
        <v>Food</v>
      </c>
      <c r="W1080" t="s">
        <v>43</v>
      </c>
      <c r="X1080" t="b">
        <f t="shared" si="83"/>
        <v>1</v>
      </c>
      <c r="Y1080">
        <f t="shared" si="82"/>
        <v>2</v>
      </c>
      <c r="Z1080" s="2">
        <f t="shared" si="84"/>
        <v>1.3333333333333333</v>
      </c>
      <c r="AA1080" t="s">
        <v>281</v>
      </c>
      <c r="AB1080" t="s">
        <v>150</v>
      </c>
      <c r="AD1080" t="s">
        <v>54</v>
      </c>
      <c r="AE1080" t="s">
        <v>373</v>
      </c>
      <c r="AF1080">
        <v>2022</v>
      </c>
    </row>
    <row r="1081" spans="1:32" x14ac:dyDescent="0.25">
      <c r="A1081" t="s">
        <v>29</v>
      </c>
      <c r="B1081" t="s">
        <v>46</v>
      </c>
      <c r="C1081" t="s">
        <v>31</v>
      </c>
      <c r="D1081" t="s">
        <v>47</v>
      </c>
      <c r="E1081">
        <f>_xlfn.XLOOKUP(Table1[[#This Row],[Location]],'Location analysis'!A:A,'Location analysis'!B:B)</f>
        <v>40.423690999999998</v>
      </c>
      <c r="F1081">
        <f>_xlfn.XLOOKUP(Table1[[#This Row],[Location]],'Location analysis'!A:A,'Location analysis'!C:C)</f>
        <v>-74.380831999999998</v>
      </c>
      <c r="G1081" t="s">
        <v>56</v>
      </c>
      <c r="H1081" t="s">
        <v>43</v>
      </c>
      <c r="I1081">
        <v>14789215408</v>
      </c>
      <c r="J1081" t="s">
        <v>374</v>
      </c>
      <c r="K1081" t="s">
        <v>51</v>
      </c>
      <c r="L1081">
        <v>112</v>
      </c>
      <c r="M1081">
        <v>1.5</v>
      </c>
      <c r="N1081">
        <v>1</v>
      </c>
      <c r="O1081">
        <v>112</v>
      </c>
      <c r="P1081">
        <v>1.5</v>
      </c>
      <c r="Q1081">
        <v>1</v>
      </c>
      <c r="R1081">
        <v>1.5</v>
      </c>
      <c r="S1081">
        <v>1.5</v>
      </c>
      <c r="T1081" s="1">
        <v>44626</v>
      </c>
      <c r="U1081" t="str">
        <f t="shared" si="80"/>
        <v>Miss Vickie's Potato Chip - Sea Salt &amp; Vinega</v>
      </c>
      <c r="V1081" t="str">
        <f t="shared" si="81"/>
        <v>Food</v>
      </c>
      <c r="W1081" t="s">
        <v>43</v>
      </c>
      <c r="X1081" t="b">
        <f t="shared" si="83"/>
        <v>1</v>
      </c>
      <c r="Y1081">
        <f t="shared" si="82"/>
        <v>1.5</v>
      </c>
      <c r="Z1081" s="2">
        <f t="shared" si="84"/>
        <v>1</v>
      </c>
      <c r="AA1081" t="s">
        <v>58</v>
      </c>
      <c r="AB1081" t="s">
        <v>59</v>
      </c>
      <c r="AD1081" t="s">
        <v>60</v>
      </c>
      <c r="AE1081" t="s">
        <v>375</v>
      </c>
      <c r="AF1081">
        <v>2022</v>
      </c>
    </row>
    <row r="1082" spans="1:32" x14ac:dyDescent="0.25">
      <c r="A1082" t="s">
        <v>29</v>
      </c>
      <c r="B1082" t="s">
        <v>46</v>
      </c>
      <c r="C1082" t="s">
        <v>31</v>
      </c>
      <c r="D1082" t="s">
        <v>47</v>
      </c>
      <c r="E1082">
        <f>_xlfn.XLOOKUP(Table1[[#This Row],[Location]],'Location analysis'!A:A,'Location analysis'!B:B)</f>
        <v>40.423690999999998</v>
      </c>
      <c r="F1082">
        <f>_xlfn.XLOOKUP(Table1[[#This Row],[Location]],'Location analysis'!A:A,'Location analysis'!C:C)</f>
        <v>-74.380831999999998</v>
      </c>
      <c r="G1082" t="s">
        <v>137</v>
      </c>
      <c r="H1082" t="s">
        <v>97</v>
      </c>
      <c r="I1082">
        <v>14789217000</v>
      </c>
      <c r="J1082" t="s">
        <v>374</v>
      </c>
      <c r="K1082" t="s">
        <v>51</v>
      </c>
      <c r="L1082">
        <v>144</v>
      </c>
      <c r="M1082">
        <v>1.5</v>
      </c>
      <c r="N1082">
        <v>1</v>
      </c>
      <c r="O1082">
        <v>144</v>
      </c>
      <c r="P1082">
        <v>1.5</v>
      </c>
      <c r="Q1082">
        <v>1</v>
      </c>
      <c r="R1082">
        <v>1.5</v>
      </c>
      <c r="S1082">
        <v>1.5</v>
      </c>
      <c r="T1082" s="1">
        <v>44626</v>
      </c>
      <c r="U1082" t="str">
        <f t="shared" si="80"/>
        <v>Poland Springs Water</v>
      </c>
      <c r="V1082" t="str">
        <f t="shared" si="81"/>
        <v>Water</v>
      </c>
      <c r="W1082" t="s">
        <v>97</v>
      </c>
      <c r="X1082" t="b">
        <f t="shared" si="83"/>
        <v>1</v>
      </c>
      <c r="Y1082">
        <f t="shared" si="82"/>
        <v>1.5</v>
      </c>
      <c r="Z1082" s="2">
        <f t="shared" si="84"/>
        <v>1</v>
      </c>
      <c r="AA1082" t="s">
        <v>137</v>
      </c>
      <c r="AD1082" t="s">
        <v>60</v>
      </c>
      <c r="AE1082" t="s">
        <v>375</v>
      </c>
      <c r="AF1082">
        <v>2022</v>
      </c>
    </row>
    <row r="1083" spans="1:32" x14ac:dyDescent="0.25">
      <c r="A1083" t="s">
        <v>29</v>
      </c>
      <c r="B1083" t="s">
        <v>67</v>
      </c>
      <c r="C1083" t="s">
        <v>68</v>
      </c>
      <c r="D1083" t="s">
        <v>69</v>
      </c>
      <c r="E1083">
        <f>_xlfn.XLOOKUP(Table1[[#This Row],[Location]],'Location analysis'!A:A,'Location analysis'!B:B)</f>
        <v>40.435699999999997</v>
      </c>
      <c r="F1083">
        <f>_xlfn.XLOOKUP(Table1[[#This Row],[Location]],'Location analysis'!A:A,'Location analysis'!C:C)</f>
        <v>-74.125200000000007</v>
      </c>
      <c r="G1083" t="s">
        <v>179</v>
      </c>
      <c r="H1083" t="s">
        <v>43</v>
      </c>
      <c r="I1083">
        <v>14789621656</v>
      </c>
      <c r="J1083" t="s">
        <v>374</v>
      </c>
      <c r="K1083" t="s">
        <v>36</v>
      </c>
      <c r="L1083">
        <v>112</v>
      </c>
      <c r="M1083">
        <v>1.5</v>
      </c>
      <c r="N1083">
        <v>1</v>
      </c>
      <c r="O1083">
        <v>112</v>
      </c>
      <c r="P1083">
        <v>1.5</v>
      </c>
      <c r="Q1083">
        <v>1</v>
      </c>
      <c r="R1083">
        <v>1.5</v>
      </c>
      <c r="S1083">
        <v>1.5</v>
      </c>
      <c r="T1083" s="1">
        <v>44627</v>
      </c>
      <c r="U1083" t="str">
        <f t="shared" si="80"/>
        <v>Chesters Fries Flaming hot</v>
      </c>
      <c r="V1083" t="str">
        <f t="shared" si="81"/>
        <v>Food</v>
      </c>
      <c r="W1083" t="s">
        <v>43</v>
      </c>
      <c r="X1083" t="b">
        <f t="shared" si="83"/>
        <v>1</v>
      </c>
      <c r="Y1083">
        <f t="shared" si="82"/>
        <v>1.5</v>
      </c>
      <c r="Z1083" s="2">
        <f t="shared" si="84"/>
        <v>1</v>
      </c>
      <c r="AA1083" t="s">
        <v>179</v>
      </c>
      <c r="AD1083" t="s">
        <v>60</v>
      </c>
      <c r="AE1083" t="s">
        <v>375</v>
      </c>
      <c r="AF1083">
        <v>2022</v>
      </c>
    </row>
    <row r="1084" spans="1:32" x14ac:dyDescent="0.25">
      <c r="A1084" t="s">
        <v>29</v>
      </c>
      <c r="B1084" t="s">
        <v>62</v>
      </c>
      <c r="C1084" t="s">
        <v>63</v>
      </c>
      <c r="D1084" t="s">
        <v>64</v>
      </c>
      <c r="E1084">
        <f>_xlfn.XLOOKUP(Table1[[#This Row],[Location]],'Location analysis'!A:A,'Location analysis'!B:B)</f>
        <v>40.091900000000003</v>
      </c>
      <c r="F1084">
        <f>_xlfn.XLOOKUP(Table1[[#This Row],[Location]],'Location analysis'!A:A,'Location analysis'!C:C)</f>
        <v>-74.358699999999999</v>
      </c>
      <c r="G1084" t="s">
        <v>154</v>
      </c>
      <c r="H1084" t="s">
        <v>43</v>
      </c>
      <c r="I1084">
        <v>14791368419</v>
      </c>
      <c r="J1084" t="s">
        <v>374</v>
      </c>
      <c r="K1084" t="s">
        <v>51</v>
      </c>
      <c r="L1084">
        <v>121</v>
      </c>
      <c r="M1084">
        <v>1.5</v>
      </c>
      <c r="N1084">
        <v>1</v>
      </c>
      <c r="O1084">
        <v>121</v>
      </c>
      <c r="P1084">
        <v>1.5</v>
      </c>
      <c r="Q1084">
        <v>1</v>
      </c>
      <c r="R1084">
        <v>1.5</v>
      </c>
      <c r="S1084">
        <v>1.5</v>
      </c>
      <c r="T1084" s="1">
        <v>44627</v>
      </c>
      <c r="U1084" t="str">
        <f t="shared" si="80"/>
        <v>SunChips Multigrain - Harvest Cheddar</v>
      </c>
      <c r="V1084" t="str">
        <f t="shared" si="81"/>
        <v>Food</v>
      </c>
      <c r="W1084" t="s">
        <v>43</v>
      </c>
      <c r="X1084" t="b">
        <f t="shared" si="83"/>
        <v>1</v>
      </c>
      <c r="Y1084">
        <f t="shared" si="82"/>
        <v>1.5</v>
      </c>
      <c r="Z1084" s="2">
        <f t="shared" si="84"/>
        <v>1</v>
      </c>
      <c r="AA1084" t="s">
        <v>129</v>
      </c>
      <c r="AB1084" t="s">
        <v>155</v>
      </c>
      <c r="AD1084" t="s">
        <v>60</v>
      </c>
      <c r="AE1084" t="s">
        <v>375</v>
      </c>
      <c r="AF1084">
        <v>2022</v>
      </c>
    </row>
    <row r="1085" spans="1:32" x14ac:dyDescent="0.25">
      <c r="A1085" t="s">
        <v>29</v>
      </c>
      <c r="B1085" t="s">
        <v>62</v>
      </c>
      <c r="C1085" t="s">
        <v>63</v>
      </c>
      <c r="D1085" t="s">
        <v>64</v>
      </c>
      <c r="E1085">
        <f>_xlfn.XLOOKUP(Table1[[#This Row],[Location]],'Location analysis'!A:A,'Location analysis'!B:B)</f>
        <v>40.091900000000003</v>
      </c>
      <c r="F1085">
        <f>_xlfn.XLOOKUP(Table1[[#This Row],[Location]],'Location analysis'!A:A,'Location analysis'!C:C)</f>
        <v>-74.358699999999999</v>
      </c>
      <c r="G1085" t="s">
        <v>112</v>
      </c>
      <c r="H1085" t="s">
        <v>43</v>
      </c>
      <c r="I1085">
        <v>14792277935</v>
      </c>
      <c r="J1085" t="s">
        <v>374</v>
      </c>
      <c r="K1085" t="s">
        <v>51</v>
      </c>
      <c r="L1085">
        <v>132</v>
      </c>
      <c r="M1085">
        <v>2</v>
      </c>
      <c r="N1085">
        <v>1</v>
      </c>
      <c r="O1085">
        <v>132</v>
      </c>
      <c r="P1085">
        <v>2</v>
      </c>
      <c r="Q1085">
        <v>1</v>
      </c>
      <c r="R1085">
        <v>2</v>
      </c>
      <c r="S1085">
        <v>2</v>
      </c>
      <c r="T1085" s="1">
        <v>44627</v>
      </c>
      <c r="U1085" t="str">
        <f t="shared" si="80"/>
        <v>Robert Irvine's - Fit Crunch -  Chocolate Pea</v>
      </c>
      <c r="V1085" t="str">
        <f t="shared" si="81"/>
        <v>Food</v>
      </c>
      <c r="W1085" t="s">
        <v>43</v>
      </c>
      <c r="X1085" t="b">
        <f t="shared" si="83"/>
        <v>1</v>
      </c>
      <c r="Y1085">
        <f t="shared" si="82"/>
        <v>2</v>
      </c>
      <c r="Z1085" s="2">
        <f t="shared" si="84"/>
        <v>1.3333333333333333</v>
      </c>
      <c r="AA1085" t="s">
        <v>113</v>
      </c>
      <c r="AB1085" t="s">
        <v>114</v>
      </c>
      <c r="AC1085" t="s">
        <v>115</v>
      </c>
      <c r="AD1085" t="s">
        <v>60</v>
      </c>
      <c r="AE1085" t="s">
        <v>375</v>
      </c>
      <c r="AF1085">
        <v>2022</v>
      </c>
    </row>
    <row r="1086" spans="1:32" x14ac:dyDescent="0.25">
      <c r="A1086" t="s">
        <v>29</v>
      </c>
      <c r="B1086" t="s">
        <v>67</v>
      </c>
      <c r="C1086" t="s">
        <v>68</v>
      </c>
      <c r="D1086" t="s">
        <v>69</v>
      </c>
      <c r="E1086">
        <f>_xlfn.XLOOKUP(Table1[[#This Row],[Location]],'Location analysis'!A:A,'Location analysis'!B:B)</f>
        <v>40.435699999999997</v>
      </c>
      <c r="F1086">
        <f>_xlfn.XLOOKUP(Table1[[#This Row],[Location]],'Location analysis'!A:A,'Location analysis'!C:C)</f>
        <v>-74.125200000000007</v>
      </c>
      <c r="G1086" t="s">
        <v>70</v>
      </c>
      <c r="H1086" t="s">
        <v>34</v>
      </c>
      <c r="I1086">
        <v>14792572748</v>
      </c>
      <c r="J1086" t="s">
        <v>374</v>
      </c>
      <c r="K1086" t="s">
        <v>51</v>
      </c>
      <c r="L1086">
        <v>144</v>
      </c>
      <c r="M1086">
        <v>3</v>
      </c>
      <c r="N1086">
        <v>1</v>
      </c>
      <c r="O1086">
        <v>144</v>
      </c>
      <c r="P1086">
        <v>3</v>
      </c>
      <c r="Q1086">
        <v>1</v>
      </c>
      <c r="R1086">
        <v>3</v>
      </c>
      <c r="S1086">
        <v>3</v>
      </c>
      <c r="T1086" s="1">
        <v>44627</v>
      </c>
      <c r="U1086" t="str">
        <f t="shared" si="80"/>
        <v>Monster Energy Original</v>
      </c>
      <c r="V1086" t="str">
        <f t="shared" si="81"/>
        <v>Carbonated</v>
      </c>
      <c r="W1086" t="s">
        <v>34</v>
      </c>
      <c r="X1086" t="b">
        <f t="shared" si="83"/>
        <v>1</v>
      </c>
      <c r="Y1086">
        <f t="shared" si="82"/>
        <v>3</v>
      </c>
      <c r="Z1086" s="2">
        <f t="shared" si="84"/>
        <v>2</v>
      </c>
      <c r="AA1086" t="s">
        <v>70</v>
      </c>
      <c r="AD1086" t="s">
        <v>60</v>
      </c>
      <c r="AE1086" t="s">
        <v>375</v>
      </c>
      <c r="AF1086">
        <v>2022</v>
      </c>
    </row>
    <row r="1087" spans="1:32" x14ac:dyDescent="0.25">
      <c r="A1087" t="s">
        <v>29</v>
      </c>
      <c r="B1087" t="s">
        <v>67</v>
      </c>
      <c r="C1087" t="s">
        <v>68</v>
      </c>
      <c r="D1087" t="s">
        <v>69</v>
      </c>
      <c r="E1087">
        <f>_xlfn.XLOOKUP(Table1[[#This Row],[Location]],'Location analysis'!A:A,'Location analysis'!B:B)</f>
        <v>40.435699999999997</v>
      </c>
      <c r="F1087">
        <f>_xlfn.XLOOKUP(Table1[[#This Row],[Location]],'Location analysis'!A:A,'Location analysis'!C:C)</f>
        <v>-74.125200000000007</v>
      </c>
      <c r="G1087" t="s">
        <v>182</v>
      </c>
      <c r="H1087" t="s">
        <v>34</v>
      </c>
      <c r="I1087">
        <v>14792591507</v>
      </c>
      <c r="J1087" t="s">
        <v>374</v>
      </c>
      <c r="K1087" t="s">
        <v>51</v>
      </c>
      <c r="L1087">
        <v>141</v>
      </c>
      <c r="M1087">
        <v>1</v>
      </c>
      <c r="N1087">
        <v>1</v>
      </c>
      <c r="O1087">
        <v>141</v>
      </c>
      <c r="P1087">
        <v>1</v>
      </c>
      <c r="Q1087">
        <v>1</v>
      </c>
      <c r="R1087">
        <v>1</v>
      </c>
      <c r="S1087">
        <v>1</v>
      </c>
      <c r="T1087" s="1">
        <v>44627</v>
      </c>
      <c r="U1087" t="str">
        <f t="shared" si="80"/>
        <v>Coca Cola - Zero Sugar</v>
      </c>
      <c r="V1087" t="str">
        <f t="shared" si="81"/>
        <v>Carbonated</v>
      </c>
      <c r="W1087" t="s">
        <v>34</v>
      </c>
      <c r="X1087" t="b">
        <f t="shared" si="83"/>
        <v>1</v>
      </c>
      <c r="Y1087">
        <f t="shared" si="82"/>
        <v>1</v>
      </c>
      <c r="Z1087" s="2">
        <f t="shared" si="84"/>
        <v>0.66666666666666663</v>
      </c>
      <c r="AA1087" t="s">
        <v>183</v>
      </c>
      <c r="AB1087" t="s">
        <v>184</v>
      </c>
      <c r="AD1087" t="s">
        <v>60</v>
      </c>
      <c r="AE1087" t="s">
        <v>375</v>
      </c>
      <c r="AF1087">
        <v>2022</v>
      </c>
    </row>
    <row r="1088" spans="1:32" x14ac:dyDescent="0.25">
      <c r="A1088" t="s">
        <v>29</v>
      </c>
      <c r="B1088" t="s">
        <v>46</v>
      </c>
      <c r="C1088" t="s">
        <v>31</v>
      </c>
      <c r="D1088" t="s">
        <v>47</v>
      </c>
      <c r="E1088">
        <f>_xlfn.XLOOKUP(Table1[[#This Row],[Location]],'Location analysis'!A:A,'Location analysis'!B:B)</f>
        <v>40.423690999999998</v>
      </c>
      <c r="F1088">
        <f>_xlfn.XLOOKUP(Table1[[#This Row],[Location]],'Location analysis'!A:A,'Location analysis'!C:C)</f>
        <v>-74.380831999999998</v>
      </c>
      <c r="G1088" t="s">
        <v>280</v>
      </c>
      <c r="H1088" t="s">
        <v>43</v>
      </c>
      <c r="I1088">
        <v>14793336466</v>
      </c>
      <c r="J1088" t="s">
        <v>374</v>
      </c>
      <c r="K1088" t="s">
        <v>36</v>
      </c>
      <c r="L1088">
        <v>113</v>
      </c>
      <c r="M1088">
        <v>2</v>
      </c>
      <c r="N1088">
        <v>1</v>
      </c>
      <c r="O1088">
        <v>113</v>
      </c>
      <c r="P1088">
        <v>2</v>
      </c>
      <c r="Q1088">
        <v>1</v>
      </c>
      <c r="R1088">
        <v>2</v>
      </c>
      <c r="S1088">
        <v>5</v>
      </c>
      <c r="T1088" s="1">
        <v>44627</v>
      </c>
      <c r="U1088" t="str">
        <f t="shared" si="80"/>
        <v>Oberto Specialty Meats - Original</v>
      </c>
      <c r="V1088" t="str">
        <f t="shared" si="81"/>
        <v>Food</v>
      </c>
      <c r="W1088" t="s">
        <v>43</v>
      </c>
      <c r="X1088" t="b">
        <f t="shared" si="83"/>
        <v>1</v>
      </c>
      <c r="Y1088">
        <f t="shared" si="82"/>
        <v>2</v>
      </c>
      <c r="Z1088" s="2">
        <f t="shared" si="84"/>
        <v>1.3333333333333333</v>
      </c>
      <c r="AA1088" t="s">
        <v>281</v>
      </c>
      <c r="AB1088" t="s">
        <v>150</v>
      </c>
      <c r="AD1088" t="s">
        <v>60</v>
      </c>
      <c r="AE1088" t="s">
        <v>375</v>
      </c>
      <c r="AF1088">
        <v>2022</v>
      </c>
    </row>
    <row r="1089" spans="1:32" x14ac:dyDescent="0.25">
      <c r="A1089" t="s">
        <v>29</v>
      </c>
      <c r="B1089" t="s">
        <v>46</v>
      </c>
      <c r="C1089" t="s">
        <v>31</v>
      </c>
      <c r="D1089" t="s">
        <v>47</v>
      </c>
      <c r="E1089">
        <f>_xlfn.XLOOKUP(Table1[[#This Row],[Location]],'Location analysis'!A:A,'Location analysis'!B:B)</f>
        <v>40.423690999999998</v>
      </c>
      <c r="F1089">
        <f>_xlfn.XLOOKUP(Table1[[#This Row],[Location]],'Location analysis'!A:A,'Location analysis'!C:C)</f>
        <v>-74.380831999999998</v>
      </c>
      <c r="G1089" t="s">
        <v>137</v>
      </c>
      <c r="H1089" t="s">
        <v>97</v>
      </c>
      <c r="I1089">
        <v>14793336466</v>
      </c>
      <c r="J1089" t="s">
        <v>374</v>
      </c>
      <c r="K1089" t="s">
        <v>36</v>
      </c>
      <c r="L1089">
        <v>144</v>
      </c>
      <c r="M1089">
        <v>1.5</v>
      </c>
      <c r="N1089">
        <v>2</v>
      </c>
      <c r="O1089">
        <v>144</v>
      </c>
      <c r="P1089">
        <v>1.5</v>
      </c>
      <c r="Q1089">
        <v>2</v>
      </c>
      <c r="R1089">
        <v>3</v>
      </c>
      <c r="S1089">
        <v>5</v>
      </c>
      <c r="T1089" s="1">
        <v>44627</v>
      </c>
      <c r="U1089" t="str">
        <f t="shared" si="80"/>
        <v>Poland Springs Water</v>
      </c>
      <c r="V1089" t="str">
        <f t="shared" si="81"/>
        <v>Water</v>
      </c>
      <c r="W1089" t="s">
        <v>97</v>
      </c>
      <c r="X1089" t="b">
        <f t="shared" si="83"/>
        <v>1</v>
      </c>
      <c r="Y1089">
        <f t="shared" si="82"/>
        <v>1.5</v>
      </c>
      <c r="Z1089" s="2">
        <f t="shared" si="84"/>
        <v>1</v>
      </c>
      <c r="AA1089" t="s">
        <v>137</v>
      </c>
      <c r="AD1089" t="s">
        <v>60</v>
      </c>
      <c r="AE1089" t="s">
        <v>375</v>
      </c>
      <c r="AF1089">
        <v>2022</v>
      </c>
    </row>
    <row r="1090" spans="1:32" x14ac:dyDescent="0.25">
      <c r="A1090" t="s">
        <v>29</v>
      </c>
      <c r="B1090" t="s">
        <v>46</v>
      </c>
      <c r="C1090" t="s">
        <v>31</v>
      </c>
      <c r="D1090" t="s">
        <v>47</v>
      </c>
      <c r="E1090">
        <f>_xlfn.XLOOKUP(Table1[[#This Row],[Location]],'Location analysis'!A:A,'Location analysis'!B:B)</f>
        <v>40.423690999999998</v>
      </c>
      <c r="F1090">
        <f>_xlfn.XLOOKUP(Table1[[#This Row],[Location]],'Location analysis'!A:A,'Location analysis'!C:C)</f>
        <v>-74.380831999999998</v>
      </c>
      <c r="G1090" t="s">
        <v>242</v>
      </c>
      <c r="H1090" t="s">
        <v>97</v>
      </c>
      <c r="I1090">
        <v>14793342609</v>
      </c>
      <c r="J1090" t="s">
        <v>374</v>
      </c>
      <c r="K1090" t="s">
        <v>51</v>
      </c>
      <c r="L1090">
        <v>147</v>
      </c>
      <c r="M1090">
        <v>2.75</v>
      </c>
      <c r="N1090">
        <v>1</v>
      </c>
      <c r="O1090">
        <v>147</v>
      </c>
      <c r="P1090">
        <v>2.75</v>
      </c>
      <c r="Q1090">
        <v>1</v>
      </c>
      <c r="R1090">
        <v>2.75</v>
      </c>
      <c r="S1090">
        <v>2.75</v>
      </c>
      <c r="T1090" s="1">
        <v>44627</v>
      </c>
      <c r="U1090" t="str">
        <f t="shared" ref="U1090:U1153" si="85">IF(G1090="","Cell is Blank - Dis-regard",G1090)</f>
        <v>Vitamin Water - Squeezed Lemonade</v>
      </c>
      <c r="V1090" t="str">
        <f t="shared" ref="V1090:V1153" si="86">IF(H1090="","Cell is Blank - Dis-regard",H1090)</f>
        <v>Water</v>
      </c>
      <c r="W1090" t="s">
        <v>97</v>
      </c>
      <c r="X1090" t="b">
        <f t="shared" si="83"/>
        <v>1</v>
      </c>
      <c r="Y1090">
        <f t="shared" ref="Y1090:Y1153" si="87">IF(X1090="FALSE",M1090,M1090)</f>
        <v>2.75</v>
      </c>
      <c r="Z1090" s="2">
        <f t="shared" si="84"/>
        <v>1.8333333333333333</v>
      </c>
      <c r="AA1090" t="s">
        <v>98</v>
      </c>
      <c r="AB1090" t="s">
        <v>243</v>
      </c>
      <c r="AD1090" t="s">
        <v>60</v>
      </c>
      <c r="AE1090" t="s">
        <v>375</v>
      </c>
      <c r="AF1090">
        <v>2022</v>
      </c>
    </row>
    <row r="1091" spans="1:32" x14ac:dyDescent="0.25">
      <c r="A1091" t="s">
        <v>29</v>
      </c>
      <c r="B1091" t="s">
        <v>67</v>
      </c>
      <c r="C1091" t="s">
        <v>68</v>
      </c>
      <c r="D1091" t="s">
        <v>69</v>
      </c>
      <c r="E1091">
        <f>_xlfn.XLOOKUP(Table1[[#This Row],[Location]],'Location analysis'!A:A,'Location analysis'!B:B)</f>
        <v>40.435699999999997</v>
      </c>
      <c r="F1091">
        <f>_xlfn.XLOOKUP(Table1[[#This Row],[Location]],'Location analysis'!A:A,'Location analysis'!C:C)</f>
        <v>-74.125200000000007</v>
      </c>
      <c r="G1091" t="s">
        <v>182</v>
      </c>
      <c r="H1091" t="s">
        <v>34</v>
      </c>
      <c r="I1091">
        <v>14794166707</v>
      </c>
      <c r="J1091" t="s">
        <v>374</v>
      </c>
      <c r="K1091" t="s">
        <v>51</v>
      </c>
      <c r="L1091">
        <v>142</v>
      </c>
      <c r="M1091">
        <v>1</v>
      </c>
      <c r="N1091">
        <v>1</v>
      </c>
      <c r="O1091">
        <v>142</v>
      </c>
      <c r="P1091">
        <v>1</v>
      </c>
      <c r="Q1091">
        <v>1</v>
      </c>
      <c r="R1091">
        <v>1</v>
      </c>
      <c r="S1091">
        <v>1</v>
      </c>
      <c r="T1091" s="1">
        <v>44627</v>
      </c>
      <c r="U1091" t="str">
        <f t="shared" si="85"/>
        <v>Coca Cola - Zero Sugar</v>
      </c>
      <c r="V1091" t="str">
        <f t="shared" si="86"/>
        <v>Carbonated</v>
      </c>
      <c r="W1091" t="s">
        <v>34</v>
      </c>
      <c r="X1091" t="b">
        <f t="shared" ref="X1091:X1154" si="88">M1091=P1091</f>
        <v>1</v>
      </c>
      <c r="Y1091">
        <f t="shared" si="87"/>
        <v>1</v>
      </c>
      <c r="Z1091" s="2">
        <f t="shared" ref="Z1091:Z1154" si="89">Y1091/1.5</f>
        <v>0.66666666666666663</v>
      </c>
      <c r="AA1091" t="s">
        <v>183</v>
      </c>
      <c r="AB1091" t="s">
        <v>184</v>
      </c>
      <c r="AD1091" t="s">
        <v>60</v>
      </c>
      <c r="AE1091" t="s">
        <v>375</v>
      </c>
      <c r="AF1091">
        <v>2022</v>
      </c>
    </row>
    <row r="1092" spans="1:32" x14ac:dyDescent="0.25">
      <c r="A1092" t="s">
        <v>29</v>
      </c>
      <c r="B1092" t="s">
        <v>67</v>
      </c>
      <c r="C1092" t="s">
        <v>68</v>
      </c>
      <c r="D1092" t="s">
        <v>69</v>
      </c>
      <c r="E1092">
        <f>_xlfn.XLOOKUP(Table1[[#This Row],[Location]],'Location analysis'!A:A,'Location analysis'!B:B)</f>
        <v>40.435699999999997</v>
      </c>
      <c r="F1092">
        <f>_xlfn.XLOOKUP(Table1[[#This Row],[Location]],'Location analysis'!A:A,'Location analysis'!C:C)</f>
        <v>-74.125200000000007</v>
      </c>
      <c r="G1092" t="s">
        <v>259</v>
      </c>
      <c r="H1092" t="s">
        <v>34</v>
      </c>
      <c r="I1092">
        <v>14794169134</v>
      </c>
      <c r="J1092" t="s">
        <v>374</v>
      </c>
      <c r="K1092" t="s">
        <v>51</v>
      </c>
      <c r="L1092">
        <v>140</v>
      </c>
      <c r="M1092">
        <v>1</v>
      </c>
      <c r="N1092">
        <v>1</v>
      </c>
      <c r="O1092">
        <v>140</v>
      </c>
      <c r="P1092">
        <v>1</v>
      </c>
      <c r="Q1092">
        <v>1</v>
      </c>
      <c r="R1092">
        <v>1</v>
      </c>
      <c r="S1092">
        <v>1</v>
      </c>
      <c r="T1092" s="1">
        <v>44627</v>
      </c>
      <c r="U1092" t="str">
        <f t="shared" si="85"/>
        <v>Sunkist Soda - Orange</v>
      </c>
      <c r="V1092" t="str">
        <f t="shared" si="86"/>
        <v>Carbonated</v>
      </c>
      <c r="W1092" t="s">
        <v>34</v>
      </c>
      <c r="X1092" t="b">
        <f t="shared" si="88"/>
        <v>1</v>
      </c>
      <c r="Y1092">
        <f t="shared" si="87"/>
        <v>1</v>
      </c>
      <c r="Z1092" s="2">
        <f t="shared" si="89"/>
        <v>0.66666666666666663</v>
      </c>
      <c r="AA1092" t="s">
        <v>260</v>
      </c>
      <c r="AB1092" t="s">
        <v>261</v>
      </c>
      <c r="AD1092" t="s">
        <v>60</v>
      </c>
      <c r="AE1092" t="s">
        <v>375</v>
      </c>
      <c r="AF1092">
        <v>2022</v>
      </c>
    </row>
    <row r="1093" spans="1:32" x14ac:dyDescent="0.25">
      <c r="A1093" t="s">
        <v>29</v>
      </c>
      <c r="B1093" t="s">
        <v>67</v>
      </c>
      <c r="C1093" t="s">
        <v>68</v>
      </c>
      <c r="D1093" t="s">
        <v>69</v>
      </c>
      <c r="E1093">
        <f>_xlfn.XLOOKUP(Table1[[#This Row],[Location]],'Location analysis'!A:A,'Location analysis'!B:B)</f>
        <v>40.435699999999997</v>
      </c>
      <c r="F1093">
        <f>_xlfn.XLOOKUP(Table1[[#This Row],[Location]],'Location analysis'!A:A,'Location analysis'!C:C)</f>
        <v>-74.125200000000007</v>
      </c>
      <c r="G1093" t="s">
        <v>100</v>
      </c>
      <c r="H1093" t="s">
        <v>43</v>
      </c>
      <c r="I1093">
        <v>14794332260</v>
      </c>
      <c r="J1093" t="s">
        <v>374</v>
      </c>
      <c r="K1093" t="s">
        <v>36</v>
      </c>
      <c r="L1093">
        <v>113</v>
      </c>
      <c r="M1093">
        <v>1.5</v>
      </c>
      <c r="N1093">
        <v>1</v>
      </c>
      <c r="O1093">
        <v>113</v>
      </c>
      <c r="P1093">
        <v>1.5</v>
      </c>
      <c r="Q1093">
        <v>1</v>
      </c>
      <c r="R1093">
        <v>1.5</v>
      </c>
      <c r="S1093">
        <v>1.5</v>
      </c>
      <c r="T1093" s="1">
        <v>44627</v>
      </c>
      <c r="U1093" t="str">
        <f t="shared" si="85"/>
        <v>Cheetos - Fleming Hot Crunchy</v>
      </c>
      <c r="V1093" t="str">
        <f t="shared" si="86"/>
        <v>Food</v>
      </c>
      <c r="W1093" t="s">
        <v>43</v>
      </c>
      <c r="X1093" t="b">
        <f t="shared" si="88"/>
        <v>1</v>
      </c>
      <c r="Y1093">
        <f t="shared" si="87"/>
        <v>1.5</v>
      </c>
      <c r="Z1093" s="2">
        <f t="shared" si="89"/>
        <v>1</v>
      </c>
      <c r="AA1093" t="s">
        <v>101</v>
      </c>
      <c r="AB1093" t="s">
        <v>102</v>
      </c>
      <c r="AD1093" t="s">
        <v>60</v>
      </c>
      <c r="AE1093" t="s">
        <v>375</v>
      </c>
      <c r="AF1093">
        <v>2022</v>
      </c>
    </row>
    <row r="1094" spans="1:32" x14ac:dyDescent="0.25">
      <c r="A1094" t="s">
        <v>29</v>
      </c>
      <c r="B1094" t="s">
        <v>67</v>
      </c>
      <c r="C1094" t="s">
        <v>68</v>
      </c>
      <c r="D1094" t="s">
        <v>69</v>
      </c>
      <c r="E1094">
        <f>_xlfn.XLOOKUP(Table1[[#This Row],[Location]],'Location analysis'!A:A,'Location analysis'!B:B)</f>
        <v>40.435699999999997</v>
      </c>
      <c r="F1094">
        <f>_xlfn.XLOOKUP(Table1[[#This Row],[Location]],'Location analysis'!A:A,'Location analysis'!C:C)</f>
        <v>-74.125200000000007</v>
      </c>
      <c r="G1094" t="s">
        <v>182</v>
      </c>
      <c r="H1094" t="s">
        <v>34</v>
      </c>
      <c r="I1094">
        <v>14794374335</v>
      </c>
      <c r="J1094" t="s">
        <v>374</v>
      </c>
      <c r="K1094" t="s">
        <v>51</v>
      </c>
      <c r="L1094">
        <v>142</v>
      </c>
      <c r="M1094">
        <v>1</v>
      </c>
      <c r="N1094">
        <v>1</v>
      </c>
      <c r="O1094">
        <v>142</v>
      </c>
      <c r="P1094">
        <v>1</v>
      </c>
      <c r="Q1094">
        <v>1</v>
      </c>
      <c r="R1094">
        <v>1</v>
      </c>
      <c r="S1094">
        <v>1</v>
      </c>
      <c r="T1094" s="1">
        <v>44627</v>
      </c>
      <c r="U1094" t="str">
        <f t="shared" si="85"/>
        <v>Coca Cola - Zero Sugar</v>
      </c>
      <c r="V1094" t="str">
        <f t="shared" si="86"/>
        <v>Carbonated</v>
      </c>
      <c r="W1094" t="s">
        <v>34</v>
      </c>
      <c r="X1094" t="b">
        <f t="shared" si="88"/>
        <v>1</v>
      </c>
      <c r="Y1094">
        <f t="shared" si="87"/>
        <v>1</v>
      </c>
      <c r="Z1094" s="2">
        <f t="shared" si="89"/>
        <v>0.66666666666666663</v>
      </c>
      <c r="AA1094" t="s">
        <v>183</v>
      </c>
      <c r="AB1094" t="s">
        <v>184</v>
      </c>
      <c r="AD1094" t="s">
        <v>60</v>
      </c>
      <c r="AE1094" t="s">
        <v>375</v>
      </c>
      <c r="AF1094">
        <v>2022</v>
      </c>
    </row>
    <row r="1095" spans="1:32" x14ac:dyDescent="0.25">
      <c r="A1095" t="s">
        <v>29</v>
      </c>
      <c r="B1095" t="s">
        <v>67</v>
      </c>
      <c r="C1095" t="s">
        <v>68</v>
      </c>
      <c r="D1095" t="s">
        <v>69</v>
      </c>
      <c r="E1095">
        <f>_xlfn.XLOOKUP(Table1[[#This Row],[Location]],'Location analysis'!A:A,'Location analysis'!B:B)</f>
        <v>40.435699999999997</v>
      </c>
      <c r="F1095">
        <f>_xlfn.XLOOKUP(Table1[[#This Row],[Location]],'Location analysis'!A:A,'Location analysis'!C:C)</f>
        <v>-74.125200000000007</v>
      </c>
      <c r="G1095" t="s">
        <v>275</v>
      </c>
      <c r="H1095" t="s">
        <v>43</v>
      </c>
      <c r="I1095">
        <v>14794382961</v>
      </c>
      <c r="J1095" t="s">
        <v>376</v>
      </c>
      <c r="K1095" t="s">
        <v>51</v>
      </c>
      <c r="L1095">
        <v>120</v>
      </c>
      <c r="M1095">
        <v>1.5</v>
      </c>
      <c r="N1095">
        <v>1</v>
      </c>
      <c r="O1095">
        <v>120</v>
      </c>
      <c r="P1095">
        <v>1.5</v>
      </c>
      <c r="Q1095">
        <v>1</v>
      </c>
      <c r="R1095">
        <v>1.5</v>
      </c>
      <c r="S1095">
        <v>1.5</v>
      </c>
      <c r="T1095" s="1">
        <v>44627</v>
      </c>
      <c r="U1095" t="str">
        <f t="shared" si="85"/>
        <v>Cheetos Flaming Hot Limon Crunchy</v>
      </c>
      <c r="V1095" t="str">
        <f t="shared" si="86"/>
        <v>Food</v>
      </c>
      <c r="W1095" t="s">
        <v>43</v>
      </c>
      <c r="X1095" t="b">
        <f t="shared" si="88"/>
        <v>1</v>
      </c>
      <c r="Y1095">
        <f t="shared" si="87"/>
        <v>1.5</v>
      </c>
      <c r="Z1095" s="2">
        <f t="shared" si="89"/>
        <v>1</v>
      </c>
      <c r="AA1095" t="s">
        <v>275</v>
      </c>
      <c r="AD1095" t="s">
        <v>91</v>
      </c>
      <c r="AE1095" t="s">
        <v>377</v>
      </c>
      <c r="AF1095">
        <v>2022</v>
      </c>
    </row>
    <row r="1096" spans="1:32" x14ac:dyDescent="0.25">
      <c r="A1096" t="s">
        <v>29</v>
      </c>
      <c r="B1096" t="s">
        <v>67</v>
      </c>
      <c r="C1096" t="s">
        <v>68</v>
      </c>
      <c r="D1096" t="s">
        <v>69</v>
      </c>
      <c r="E1096">
        <f>_xlfn.XLOOKUP(Table1[[#This Row],[Location]],'Location analysis'!A:A,'Location analysis'!B:B)</f>
        <v>40.435699999999997</v>
      </c>
      <c r="F1096">
        <f>_xlfn.XLOOKUP(Table1[[#This Row],[Location]],'Location analysis'!A:A,'Location analysis'!C:C)</f>
        <v>-74.125200000000007</v>
      </c>
      <c r="G1096" t="s">
        <v>275</v>
      </c>
      <c r="H1096" t="s">
        <v>43</v>
      </c>
      <c r="I1096">
        <v>14794386581</v>
      </c>
      <c r="J1096" t="s">
        <v>376</v>
      </c>
      <c r="K1096" t="s">
        <v>51</v>
      </c>
      <c r="L1096">
        <v>120</v>
      </c>
      <c r="M1096">
        <v>1.5</v>
      </c>
      <c r="N1096">
        <v>1</v>
      </c>
      <c r="O1096">
        <v>120</v>
      </c>
      <c r="P1096">
        <v>1.5</v>
      </c>
      <c r="Q1096">
        <v>1</v>
      </c>
      <c r="R1096">
        <v>1.5</v>
      </c>
      <c r="S1096">
        <v>1.5</v>
      </c>
      <c r="T1096" s="1">
        <v>44627</v>
      </c>
      <c r="U1096" t="str">
        <f t="shared" si="85"/>
        <v>Cheetos Flaming Hot Limon Crunchy</v>
      </c>
      <c r="V1096" t="str">
        <f t="shared" si="86"/>
        <v>Food</v>
      </c>
      <c r="W1096" t="s">
        <v>43</v>
      </c>
      <c r="X1096" t="b">
        <f t="shared" si="88"/>
        <v>1</v>
      </c>
      <c r="Y1096">
        <f t="shared" si="87"/>
        <v>1.5</v>
      </c>
      <c r="Z1096" s="2">
        <f t="shared" si="89"/>
        <v>1</v>
      </c>
      <c r="AA1096" t="s">
        <v>275</v>
      </c>
      <c r="AD1096" t="s">
        <v>91</v>
      </c>
      <c r="AE1096" t="s">
        <v>377</v>
      </c>
      <c r="AF1096">
        <v>2022</v>
      </c>
    </row>
    <row r="1097" spans="1:32" x14ac:dyDescent="0.25">
      <c r="A1097" t="s">
        <v>29</v>
      </c>
      <c r="B1097" t="s">
        <v>67</v>
      </c>
      <c r="C1097" t="s">
        <v>68</v>
      </c>
      <c r="D1097" t="s">
        <v>69</v>
      </c>
      <c r="E1097">
        <f>_xlfn.XLOOKUP(Table1[[#This Row],[Location]],'Location analysis'!A:A,'Location analysis'!B:B)</f>
        <v>40.435699999999997</v>
      </c>
      <c r="F1097">
        <f>_xlfn.XLOOKUP(Table1[[#This Row],[Location]],'Location analysis'!A:A,'Location analysis'!C:C)</f>
        <v>-74.125200000000007</v>
      </c>
      <c r="G1097" t="s">
        <v>100</v>
      </c>
      <c r="H1097" t="s">
        <v>43</v>
      </c>
      <c r="I1097">
        <v>14794911180</v>
      </c>
      <c r="J1097" t="s">
        <v>376</v>
      </c>
      <c r="K1097" t="s">
        <v>36</v>
      </c>
      <c r="L1097">
        <v>113</v>
      </c>
      <c r="M1097">
        <v>1.5</v>
      </c>
      <c r="N1097">
        <v>1</v>
      </c>
      <c r="O1097">
        <v>113</v>
      </c>
      <c r="P1097">
        <v>1.5</v>
      </c>
      <c r="Q1097">
        <v>1</v>
      </c>
      <c r="R1097">
        <v>1.5</v>
      </c>
      <c r="S1097">
        <v>1.5</v>
      </c>
      <c r="T1097" s="1">
        <v>44628</v>
      </c>
      <c r="U1097" t="str">
        <f t="shared" si="85"/>
        <v>Cheetos - Fleming Hot Crunchy</v>
      </c>
      <c r="V1097" t="str">
        <f t="shared" si="86"/>
        <v>Food</v>
      </c>
      <c r="W1097" t="s">
        <v>43</v>
      </c>
      <c r="X1097" t="b">
        <f t="shared" si="88"/>
        <v>1</v>
      </c>
      <c r="Y1097">
        <f t="shared" si="87"/>
        <v>1.5</v>
      </c>
      <c r="Z1097" s="2">
        <f t="shared" si="89"/>
        <v>1</v>
      </c>
      <c r="AA1097" t="s">
        <v>101</v>
      </c>
      <c r="AB1097" t="s">
        <v>102</v>
      </c>
      <c r="AD1097" t="s">
        <v>91</v>
      </c>
      <c r="AE1097" t="s">
        <v>377</v>
      </c>
      <c r="AF1097">
        <v>2022</v>
      </c>
    </row>
    <row r="1098" spans="1:32" x14ac:dyDescent="0.25">
      <c r="A1098" t="s">
        <v>29</v>
      </c>
      <c r="B1098" t="s">
        <v>67</v>
      </c>
      <c r="C1098" t="s">
        <v>68</v>
      </c>
      <c r="D1098" t="s">
        <v>69</v>
      </c>
      <c r="E1098">
        <f>_xlfn.XLOOKUP(Table1[[#This Row],[Location]],'Location analysis'!A:A,'Location analysis'!B:B)</f>
        <v>40.435699999999997</v>
      </c>
      <c r="F1098">
        <f>_xlfn.XLOOKUP(Table1[[#This Row],[Location]],'Location analysis'!A:A,'Location analysis'!C:C)</f>
        <v>-74.125200000000007</v>
      </c>
      <c r="G1098" t="s">
        <v>191</v>
      </c>
      <c r="H1098" t="s">
        <v>43</v>
      </c>
      <c r="I1098">
        <v>14796062595</v>
      </c>
      <c r="J1098" t="s">
        <v>376</v>
      </c>
      <c r="K1098" t="s">
        <v>51</v>
      </c>
      <c r="L1098">
        <v>123</v>
      </c>
      <c r="M1098">
        <v>1.5</v>
      </c>
      <c r="N1098">
        <v>1</v>
      </c>
      <c r="O1098">
        <v>123</v>
      </c>
      <c r="P1098">
        <v>1.5</v>
      </c>
      <c r="Q1098">
        <v>1</v>
      </c>
      <c r="R1098">
        <v>1.5</v>
      </c>
      <c r="S1098">
        <v>1.5</v>
      </c>
      <c r="T1098" s="1">
        <v>44628</v>
      </c>
      <c r="U1098" t="str">
        <f t="shared" si="85"/>
        <v>Ritz Bits Cheese</v>
      </c>
      <c r="V1098" t="str">
        <f t="shared" si="86"/>
        <v>Food</v>
      </c>
      <c r="W1098" t="s">
        <v>43</v>
      </c>
      <c r="X1098" t="b">
        <f t="shared" si="88"/>
        <v>1</v>
      </c>
      <c r="Y1098">
        <f t="shared" si="87"/>
        <v>1.5</v>
      </c>
      <c r="Z1098" s="2">
        <f t="shared" si="89"/>
        <v>1</v>
      </c>
      <c r="AA1098" t="s">
        <v>191</v>
      </c>
      <c r="AD1098" t="s">
        <v>91</v>
      </c>
      <c r="AE1098" t="s">
        <v>377</v>
      </c>
      <c r="AF1098">
        <v>2022</v>
      </c>
    </row>
    <row r="1099" spans="1:32" x14ac:dyDescent="0.25">
      <c r="A1099" t="s">
        <v>29</v>
      </c>
      <c r="B1099" t="s">
        <v>62</v>
      </c>
      <c r="C1099" t="s">
        <v>63</v>
      </c>
      <c r="D1099" t="s">
        <v>64</v>
      </c>
      <c r="E1099">
        <f>_xlfn.XLOOKUP(Table1[[#This Row],[Location]],'Location analysis'!A:A,'Location analysis'!B:B)</f>
        <v>40.091900000000003</v>
      </c>
      <c r="F1099">
        <f>_xlfn.XLOOKUP(Table1[[#This Row],[Location]],'Location analysis'!A:A,'Location analysis'!C:C)</f>
        <v>-74.358699999999999</v>
      </c>
      <c r="G1099" t="s">
        <v>180</v>
      </c>
      <c r="H1099" t="s">
        <v>43</v>
      </c>
      <c r="I1099">
        <v>14796597020</v>
      </c>
      <c r="J1099" t="s">
        <v>376</v>
      </c>
      <c r="K1099" t="s">
        <v>51</v>
      </c>
      <c r="L1099">
        <v>113</v>
      </c>
      <c r="M1099">
        <v>1.5</v>
      </c>
      <c r="N1099">
        <v>1</v>
      </c>
      <c r="O1099">
        <v>113</v>
      </c>
      <c r="P1099">
        <v>1.5</v>
      </c>
      <c r="Q1099">
        <v>1</v>
      </c>
      <c r="R1099">
        <v>1.5</v>
      </c>
      <c r="S1099">
        <v>1.5</v>
      </c>
      <c r="T1099" s="1">
        <v>44628</v>
      </c>
      <c r="U1099" t="str">
        <f t="shared" si="85"/>
        <v>Miss Vickie's Potato Chip - Jalapeno</v>
      </c>
      <c r="V1099" t="str">
        <f t="shared" si="86"/>
        <v>Food</v>
      </c>
      <c r="W1099" t="s">
        <v>43</v>
      </c>
      <c r="X1099" t="b">
        <f t="shared" si="88"/>
        <v>1</v>
      </c>
      <c r="Y1099">
        <f t="shared" si="87"/>
        <v>1.5</v>
      </c>
      <c r="Z1099" s="2">
        <f t="shared" si="89"/>
        <v>1</v>
      </c>
      <c r="AA1099" t="s">
        <v>58</v>
      </c>
      <c r="AB1099" t="s">
        <v>181</v>
      </c>
      <c r="AD1099" t="s">
        <v>91</v>
      </c>
      <c r="AE1099" t="s">
        <v>377</v>
      </c>
      <c r="AF1099">
        <v>2022</v>
      </c>
    </row>
    <row r="1100" spans="1:32" x14ac:dyDescent="0.25">
      <c r="A1100" t="s">
        <v>29</v>
      </c>
      <c r="B1100" t="s">
        <v>67</v>
      </c>
      <c r="C1100" t="s">
        <v>68</v>
      </c>
      <c r="D1100" t="s">
        <v>69</v>
      </c>
      <c r="E1100">
        <f>_xlfn.XLOOKUP(Table1[[#This Row],[Location]],'Location analysis'!A:A,'Location analysis'!B:B)</f>
        <v>40.435699999999997</v>
      </c>
      <c r="F1100">
        <f>_xlfn.XLOOKUP(Table1[[#This Row],[Location]],'Location analysis'!A:A,'Location analysis'!C:C)</f>
        <v>-74.125200000000007</v>
      </c>
      <c r="G1100" t="s">
        <v>70</v>
      </c>
      <c r="H1100" t="s">
        <v>34</v>
      </c>
      <c r="I1100">
        <v>14796744620</v>
      </c>
      <c r="J1100" t="s">
        <v>376</v>
      </c>
      <c r="K1100" t="s">
        <v>51</v>
      </c>
      <c r="L1100">
        <v>144</v>
      </c>
      <c r="M1100">
        <v>3</v>
      </c>
      <c r="N1100">
        <v>1</v>
      </c>
      <c r="O1100">
        <v>144</v>
      </c>
      <c r="P1100">
        <v>3</v>
      </c>
      <c r="Q1100">
        <v>1</v>
      </c>
      <c r="R1100">
        <v>3</v>
      </c>
      <c r="S1100">
        <v>3</v>
      </c>
      <c r="T1100" s="1">
        <v>44628</v>
      </c>
      <c r="U1100" t="str">
        <f t="shared" si="85"/>
        <v>Monster Energy Original</v>
      </c>
      <c r="V1100" t="str">
        <f t="shared" si="86"/>
        <v>Carbonated</v>
      </c>
      <c r="W1100" t="s">
        <v>34</v>
      </c>
      <c r="X1100" t="b">
        <f t="shared" si="88"/>
        <v>1</v>
      </c>
      <c r="Y1100">
        <f t="shared" si="87"/>
        <v>3</v>
      </c>
      <c r="Z1100" s="2">
        <f t="shared" si="89"/>
        <v>2</v>
      </c>
      <c r="AA1100" t="s">
        <v>70</v>
      </c>
      <c r="AD1100" t="s">
        <v>91</v>
      </c>
      <c r="AE1100" t="s">
        <v>377</v>
      </c>
      <c r="AF1100">
        <v>2022</v>
      </c>
    </row>
    <row r="1101" spans="1:32" x14ac:dyDescent="0.25">
      <c r="A1101" t="s">
        <v>29</v>
      </c>
      <c r="B1101" t="s">
        <v>62</v>
      </c>
      <c r="C1101" t="s">
        <v>63</v>
      </c>
      <c r="D1101" t="s">
        <v>64</v>
      </c>
      <c r="E1101">
        <f>_xlfn.XLOOKUP(Table1[[#This Row],[Location]],'Location analysis'!A:A,'Location analysis'!B:B)</f>
        <v>40.091900000000003</v>
      </c>
      <c r="F1101">
        <f>_xlfn.XLOOKUP(Table1[[#This Row],[Location]],'Location analysis'!A:A,'Location analysis'!C:C)</f>
        <v>-74.358699999999999</v>
      </c>
      <c r="G1101" t="s">
        <v>112</v>
      </c>
      <c r="H1101" t="s">
        <v>43</v>
      </c>
      <c r="I1101">
        <v>14796862640</v>
      </c>
      <c r="J1101" t="s">
        <v>376</v>
      </c>
      <c r="K1101" t="s">
        <v>51</v>
      </c>
      <c r="L1101">
        <v>132</v>
      </c>
      <c r="M1101">
        <v>2</v>
      </c>
      <c r="N1101">
        <v>1</v>
      </c>
      <c r="O1101">
        <v>132</v>
      </c>
      <c r="P1101">
        <v>2</v>
      </c>
      <c r="Q1101">
        <v>1</v>
      </c>
      <c r="R1101">
        <v>2</v>
      </c>
      <c r="S1101">
        <v>2</v>
      </c>
      <c r="T1101" s="1">
        <v>44628</v>
      </c>
      <c r="U1101" t="str">
        <f t="shared" si="85"/>
        <v>Robert Irvine's - Fit Crunch -  Chocolate Pea</v>
      </c>
      <c r="V1101" t="str">
        <f t="shared" si="86"/>
        <v>Food</v>
      </c>
      <c r="W1101" t="s">
        <v>43</v>
      </c>
      <c r="X1101" t="b">
        <f t="shared" si="88"/>
        <v>1</v>
      </c>
      <c r="Y1101">
        <f t="shared" si="87"/>
        <v>2</v>
      </c>
      <c r="Z1101" s="2">
        <f t="shared" si="89"/>
        <v>1.3333333333333333</v>
      </c>
      <c r="AA1101" t="s">
        <v>113</v>
      </c>
      <c r="AB1101" t="s">
        <v>114</v>
      </c>
      <c r="AC1101" t="s">
        <v>115</v>
      </c>
      <c r="AD1101" t="s">
        <v>91</v>
      </c>
      <c r="AE1101" t="s">
        <v>377</v>
      </c>
      <c r="AF1101">
        <v>2022</v>
      </c>
    </row>
    <row r="1102" spans="1:32" x14ac:dyDescent="0.25">
      <c r="A1102" t="s">
        <v>29</v>
      </c>
      <c r="B1102" t="s">
        <v>62</v>
      </c>
      <c r="C1102" t="s">
        <v>63</v>
      </c>
      <c r="D1102" t="s">
        <v>64</v>
      </c>
      <c r="E1102">
        <f>_xlfn.XLOOKUP(Table1[[#This Row],[Location]],'Location analysis'!A:A,'Location analysis'!B:B)</f>
        <v>40.091900000000003</v>
      </c>
      <c r="F1102">
        <f>_xlfn.XLOOKUP(Table1[[#This Row],[Location]],'Location analysis'!A:A,'Location analysis'!C:C)</f>
        <v>-74.358699999999999</v>
      </c>
      <c r="G1102" t="s">
        <v>154</v>
      </c>
      <c r="H1102" t="s">
        <v>43</v>
      </c>
      <c r="I1102">
        <v>14796921625</v>
      </c>
      <c r="J1102" t="s">
        <v>376</v>
      </c>
      <c r="K1102" t="s">
        <v>51</v>
      </c>
      <c r="L1102">
        <v>121</v>
      </c>
      <c r="M1102">
        <v>1.5</v>
      </c>
      <c r="N1102">
        <v>1</v>
      </c>
      <c r="O1102">
        <v>121</v>
      </c>
      <c r="P1102">
        <v>1.5</v>
      </c>
      <c r="Q1102">
        <v>1</v>
      </c>
      <c r="R1102">
        <v>1.5</v>
      </c>
      <c r="S1102">
        <v>1.5</v>
      </c>
      <c r="T1102" s="1">
        <v>44628</v>
      </c>
      <c r="U1102" t="str">
        <f t="shared" si="85"/>
        <v>SunChips Multigrain - Harvest Cheddar</v>
      </c>
      <c r="V1102" t="str">
        <f t="shared" si="86"/>
        <v>Food</v>
      </c>
      <c r="W1102" t="s">
        <v>43</v>
      </c>
      <c r="X1102" t="b">
        <f t="shared" si="88"/>
        <v>1</v>
      </c>
      <c r="Y1102">
        <f t="shared" si="87"/>
        <v>1.5</v>
      </c>
      <c r="Z1102" s="2">
        <f t="shared" si="89"/>
        <v>1</v>
      </c>
      <c r="AA1102" t="s">
        <v>129</v>
      </c>
      <c r="AB1102" t="s">
        <v>155</v>
      </c>
      <c r="AD1102" t="s">
        <v>91</v>
      </c>
      <c r="AE1102" t="s">
        <v>377</v>
      </c>
      <c r="AF1102">
        <v>2022</v>
      </c>
    </row>
    <row r="1103" spans="1:32" x14ac:dyDescent="0.25">
      <c r="A1103" t="s">
        <v>29</v>
      </c>
      <c r="B1103" t="s">
        <v>67</v>
      </c>
      <c r="C1103" t="s">
        <v>68</v>
      </c>
      <c r="D1103" t="s">
        <v>69</v>
      </c>
      <c r="E1103">
        <f>_xlfn.XLOOKUP(Table1[[#This Row],[Location]],'Location analysis'!A:A,'Location analysis'!B:B)</f>
        <v>40.435699999999997</v>
      </c>
      <c r="F1103">
        <f>_xlfn.XLOOKUP(Table1[[#This Row],[Location]],'Location analysis'!A:A,'Location analysis'!C:C)</f>
        <v>-74.125200000000007</v>
      </c>
      <c r="G1103" t="s">
        <v>77</v>
      </c>
      <c r="H1103" t="s">
        <v>43</v>
      </c>
      <c r="I1103">
        <v>14797183447</v>
      </c>
      <c r="J1103" t="s">
        <v>376</v>
      </c>
      <c r="K1103" t="s">
        <v>36</v>
      </c>
      <c r="L1103">
        <v>111</v>
      </c>
      <c r="M1103">
        <v>1.5</v>
      </c>
      <c r="N1103">
        <v>1</v>
      </c>
      <c r="O1103">
        <v>111</v>
      </c>
      <c r="P1103">
        <v>1.5</v>
      </c>
      <c r="Q1103">
        <v>1</v>
      </c>
      <c r="R1103">
        <v>1.5</v>
      </c>
      <c r="S1103">
        <v>1.5</v>
      </c>
      <c r="T1103" s="1">
        <v>44628</v>
      </c>
      <c r="U1103" t="str">
        <f t="shared" si="85"/>
        <v>Skinny Pop Popcorn</v>
      </c>
      <c r="V1103" t="str">
        <f t="shared" si="86"/>
        <v>Food</v>
      </c>
      <c r="W1103" t="s">
        <v>43</v>
      </c>
      <c r="X1103" t="b">
        <f t="shared" si="88"/>
        <v>1</v>
      </c>
      <c r="Y1103">
        <f t="shared" si="87"/>
        <v>1.5</v>
      </c>
      <c r="Z1103" s="2">
        <f t="shared" si="89"/>
        <v>1</v>
      </c>
      <c r="AA1103" t="s">
        <v>77</v>
      </c>
      <c r="AD1103" t="s">
        <v>91</v>
      </c>
      <c r="AE1103" t="s">
        <v>377</v>
      </c>
      <c r="AF1103">
        <v>2022</v>
      </c>
    </row>
    <row r="1104" spans="1:32" x14ac:dyDescent="0.25">
      <c r="A1104" t="s">
        <v>29</v>
      </c>
      <c r="B1104" t="s">
        <v>62</v>
      </c>
      <c r="C1104" t="s">
        <v>63</v>
      </c>
      <c r="D1104" t="s">
        <v>64</v>
      </c>
      <c r="E1104">
        <f>_xlfn.XLOOKUP(Table1[[#This Row],[Location]],'Location analysis'!A:A,'Location analysis'!B:B)</f>
        <v>40.091900000000003</v>
      </c>
      <c r="F1104">
        <f>_xlfn.XLOOKUP(Table1[[#This Row],[Location]],'Location analysis'!A:A,'Location analysis'!C:C)</f>
        <v>-74.358699999999999</v>
      </c>
      <c r="G1104" t="s">
        <v>180</v>
      </c>
      <c r="H1104" t="s">
        <v>43</v>
      </c>
      <c r="I1104">
        <v>14797699773</v>
      </c>
      <c r="J1104" t="s">
        <v>376</v>
      </c>
      <c r="K1104" t="s">
        <v>51</v>
      </c>
      <c r="L1104">
        <v>113</v>
      </c>
      <c r="M1104">
        <v>1.5</v>
      </c>
      <c r="N1104">
        <v>1</v>
      </c>
      <c r="O1104">
        <v>113</v>
      </c>
      <c r="P1104">
        <v>1.5</v>
      </c>
      <c r="Q1104">
        <v>1</v>
      </c>
      <c r="R1104">
        <v>1.5</v>
      </c>
      <c r="S1104">
        <v>1.5</v>
      </c>
      <c r="T1104" s="1">
        <v>44628</v>
      </c>
      <c r="U1104" t="str">
        <f t="shared" si="85"/>
        <v>Miss Vickie's Potato Chip - Jalapeno</v>
      </c>
      <c r="V1104" t="str">
        <f t="shared" si="86"/>
        <v>Food</v>
      </c>
      <c r="W1104" t="s">
        <v>43</v>
      </c>
      <c r="X1104" t="b">
        <f t="shared" si="88"/>
        <v>1</v>
      </c>
      <c r="Y1104">
        <f t="shared" si="87"/>
        <v>1.5</v>
      </c>
      <c r="Z1104" s="2">
        <f t="shared" si="89"/>
        <v>1</v>
      </c>
      <c r="AA1104" t="s">
        <v>58</v>
      </c>
      <c r="AB1104" t="s">
        <v>181</v>
      </c>
      <c r="AD1104" t="s">
        <v>91</v>
      </c>
      <c r="AE1104" t="s">
        <v>377</v>
      </c>
      <c r="AF1104">
        <v>2022</v>
      </c>
    </row>
    <row r="1105" spans="1:32" x14ac:dyDescent="0.25">
      <c r="A1105" t="s">
        <v>29</v>
      </c>
      <c r="B1105" t="s">
        <v>67</v>
      </c>
      <c r="C1105" t="s">
        <v>68</v>
      </c>
      <c r="D1105" t="s">
        <v>69</v>
      </c>
      <c r="E1105">
        <f>_xlfn.XLOOKUP(Table1[[#This Row],[Location]],'Location analysis'!A:A,'Location analysis'!B:B)</f>
        <v>40.435699999999997</v>
      </c>
      <c r="F1105">
        <f>_xlfn.XLOOKUP(Table1[[#This Row],[Location]],'Location analysis'!A:A,'Location analysis'!C:C)</f>
        <v>-74.125200000000007</v>
      </c>
      <c r="G1105" t="s">
        <v>259</v>
      </c>
      <c r="H1105" t="s">
        <v>34</v>
      </c>
      <c r="I1105">
        <v>14798550510</v>
      </c>
      <c r="J1105" t="s">
        <v>376</v>
      </c>
      <c r="K1105" t="s">
        <v>51</v>
      </c>
      <c r="L1105">
        <v>140</v>
      </c>
      <c r="M1105">
        <v>1</v>
      </c>
      <c r="N1105">
        <v>1</v>
      </c>
      <c r="O1105">
        <v>140</v>
      </c>
      <c r="P1105">
        <v>1</v>
      </c>
      <c r="Q1105">
        <v>1</v>
      </c>
      <c r="R1105">
        <v>1</v>
      </c>
      <c r="S1105">
        <v>1</v>
      </c>
      <c r="T1105" s="1">
        <v>44628</v>
      </c>
      <c r="U1105" t="str">
        <f t="shared" si="85"/>
        <v>Sunkist Soda - Orange</v>
      </c>
      <c r="V1105" t="str">
        <f t="shared" si="86"/>
        <v>Carbonated</v>
      </c>
      <c r="W1105" t="s">
        <v>34</v>
      </c>
      <c r="X1105" t="b">
        <f t="shared" si="88"/>
        <v>1</v>
      </c>
      <c r="Y1105">
        <f t="shared" si="87"/>
        <v>1</v>
      </c>
      <c r="Z1105" s="2">
        <f t="shared" si="89"/>
        <v>0.66666666666666663</v>
      </c>
      <c r="AA1105" t="s">
        <v>260</v>
      </c>
      <c r="AB1105" t="s">
        <v>261</v>
      </c>
      <c r="AD1105" t="s">
        <v>91</v>
      </c>
      <c r="AE1105" t="s">
        <v>377</v>
      </c>
      <c r="AF1105">
        <v>2022</v>
      </c>
    </row>
    <row r="1106" spans="1:32" x14ac:dyDescent="0.25">
      <c r="A1106" t="s">
        <v>29</v>
      </c>
      <c r="B1106" t="s">
        <v>30</v>
      </c>
      <c r="C1106" t="s">
        <v>31</v>
      </c>
      <c r="D1106" t="s">
        <v>32</v>
      </c>
      <c r="E1106">
        <f>_xlfn.XLOOKUP(Table1[[#This Row],[Location]],'Location analysis'!A:A,'Location analysis'!B:B)</f>
        <v>40.423690999999998</v>
      </c>
      <c r="F1106">
        <f>_xlfn.XLOOKUP(Table1[[#This Row],[Location]],'Location analysis'!A:A,'Location analysis'!C:C)</f>
        <v>-74.380831999999998</v>
      </c>
      <c r="G1106" t="s">
        <v>112</v>
      </c>
      <c r="H1106" t="s">
        <v>43</v>
      </c>
      <c r="I1106">
        <v>14798567319</v>
      </c>
      <c r="J1106" t="s">
        <v>376</v>
      </c>
      <c r="K1106" t="s">
        <v>36</v>
      </c>
      <c r="L1106">
        <v>138</v>
      </c>
      <c r="M1106">
        <v>2</v>
      </c>
      <c r="N1106">
        <v>1</v>
      </c>
      <c r="O1106">
        <v>138</v>
      </c>
      <c r="P1106">
        <v>2</v>
      </c>
      <c r="Q1106">
        <v>1</v>
      </c>
      <c r="R1106">
        <v>2</v>
      </c>
      <c r="S1106">
        <v>2</v>
      </c>
      <c r="T1106" s="1">
        <v>44628</v>
      </c>
      <c r="U1106" t="str">
        <f t="shared" si="85"/>
        <v>Robert Irvine's - Fit Crunch -  Chocolate Pea</v>
      </c>
      <c r="V1106" t="str">
        <f t="shared" si="86"/>
        <v>Food</v>
      </c>
      <c r="W1106" t="s">
        <v>43</v>
      </c>
      <c r="X1106" t="b">
        <f t="shared" si="88"/>
        <v>1</v>
      </c>
      <c r="Y1106">
        <f t="shared" si="87"/>
        <v>2</v>
      </c>
      <c r="Z1106" s="2">
        <f t="shared" si="89"/>
        <v>1.3333333333333333</v>
      </c>
      <c r="AA1106" t="s">
        <v>113</v>
      </c>
      <c r="AB1106" t="s">
        <v>114</v>
      </c>
      <c r="AC1106" t="s">
        <v>115</v>
      </c>
      <c r="AD1106" t="s">
        <v>91</v>
      </c>
      <c r="AE1106" t="s">
        <v>377</v>
      </c>
      <c r="AF1106">
        <v>2022</v>
      </c>
    </row>
    <row r="1107" spans="1:32" x14ac:dyDescent="0.25">
      <c r="A1107" t="s">
        <v>29</v>
      </c>
      <c r="B1107" t="s">
        <v>67</v>
      </c>
      <c r="C1107" t="s">
        <v>68</v>
      </c>
      <c r="D1107" t="s">
        <v>69</v>
      </c>
      <c r="E1107">
        <f>_xlfn.XLOOKUP(Table1[[#This Row],[Location]],'Location analysis'!A:A,'Location analysis'!B:B)</f>
        <v>40.435699999999997</v>
      </c>
      <c r="F1107">
        <f>_xlfn.XLOOKUP(Table1[[#This Row],[Location]],'Location analysis'!A:A,'Location analysis'!C:C)</f>
        <v>-74.125200000000007</v>
      </c>
      <c r="G1107" t="s">
        <v>259</v>
      </c>
      <c r="H1107" t="s">
        <v>34</v>
      </c>
      <c r="I1107">
        <v>14798567304</v>
      </c>
      <c r="J1107" t="s">
        <v>376</v>
      </c>
      <c r="K1107" t="s">
        <v>51</v>
      </c>
      <c r="L1107">
        <v>140</v>
      </c>
      <c r="M1107">
        <v>1</v>
      </c>
      <c r="N1107">
        <v>1</v>
      </c>
      <c r="O1107">
        <v>140</v>
      </c>
      <c r="P1107">
        <v>1</v>
      </c>
      <c r="Q1107">
        <v>1</v>
      </c>
      <c r="R1107">
        <v>1</v>
      </c>
      <c r="S1107">
        <v>1</v>
      </c>
      <c r="T1107" s="1">
        <v>44628</v>
      </c>
      <c r="U1107" t="str">
        <f t="shared" si="85"/>
        <v>Sunkist Soda - Orange</v>
      </c>
      <c r="V1107" t="str">
        <f t="shared" si="86"/>
        <v>Carbonated</v>
      </c>
      <c r="W1107" t="s">
        <v>34</v>
      </c>
      <c r="X1107" t="b">
        <f t="shared" si="88"/>
        <v>1</v>
      </c>
      <c r="Y1107">
        <f t="shared" si="87"/>
        <v>1</v>
      </c>
      <c r="Z1107" s="2">
        <f t="shared" si="89"/>
        <v>0.66666666666666663</v>
      </c>
      <c r="AA1107" t="s">
        <v>260</v>
      </c>
      <c r="AB1107" t="s">
        <v>261</v>
      </c>
      <c r="AD1107" t="s">
        <v>91</v>
      </c>
      <c r="AE1107" t="s">
        <v>377</v>
      </c>
      <c r="AF1107">
        <v>2022</v>
      </c>
    </row>
    <row r="1108" spans="1:32" x14ac:dyDescent="0.25">
      <c r="A1108" t="s">
        <v>29</v>
      </c>
      <c r="B1108" t="s">
        <v>67</v>
      </c>
      <c r="C1108" t="s">
        <v>68</v>
      </c>
      <c r="D1108" t="s">
        <v>69</v>
      </c>
      <c r="E1108">
        <f>_xlfn.XLOOKUP(Table1[[#This Row],[Location]],'Location analysis'!A:A,'Location analysis'!B:B)</f>
        <v>40.435699999999997</v>
      </c>
      <c r="F1108">
        <f>_xlfn.XLOOKUP(Table1[[#This Row],[Location]],'Location analysis'!A:A,'Location analysis'!C:C)</f>
        <v>-74.125200000000007</v>
      </c>
      <c r="G1108" t="s">
        <v>70</v>
      </c>
      <c r="H1108" t="s">
        <v>34</v>
      </c>
      <c r="I1108">
        <v>14798685851</v>
      </c>
      <c r="J1108" t="s">
        <v>376</v>
      </c>
      <c r="K1108" t="s">
        <v>51</v>
      </c>
      <c r="L1108">
        <v>146</v>
      </c>
      <c r="M1108">
        <v>3</v>
      </c>
      <c r="N1108">
        <v>1</v>
      </c>
      <c r="O1108">
        <v>146</v>
      </c>
      <c r="P1108">
        <v>3</v>
      </c>
      <c r="Q1108">
        <v>1</v>
      </c>
      <c r="R1108">
        <v>3</v>
      </c>
      <c r="S1108">
        <v>3</v>
      </c>
      <c r="T1108" s="1">
        <v>44628</v>
      </c>
      <c r="U1108" t="str">
        <f t="shared" si="85"/>
        <v>Monster Energy Original</v>
      </c>
      <c r="V1108" t="str">
        <f t="shared" si="86"/>
        <v>Carbonated</v>
      </c>
      <c r="W1108" t="s">
        <v>34</v>
      </c>
      <c r="X1108" t="b">
        <f t="shared" si="88"/>
        <v>1</v>
      </c>
      <c r="Y1108">
        <f t="shared" si="87"/>
        <v>3</v>
      </c>
      <c r="Z1108" s="2">
        <f t="shared" si="89"/>
        <v>2</v>
      </c>
      <c r="AA1108" t="s">
        <v>70</v>
      </c>
      <c r="AD1108" t="s">
        <v>91</v>
      </c>
      <c r="AE1108" t="s">
        <v>377</v>
      </c>
      <c r="AF1108">
        <v>2022</v>
      </c>
    </row>
    <row r="1109" spans="1:32" x14ac:dyDescent="0.25">
      <c r="A1109" t="s">
        <v>29</v>
      </c>
      <c r="B1109" t="s">
        <v>67</v>
      </c>
      <c r="C1109" t="s">
        <v>68</v>
      </c>
      <c r="D1109" t="s">
        <v>69</v>
      </c>
      <c r="E1109">
        <f>_xlfn.XLOOKUP(Table1[[#This Row],[Location]],'Location analysis'!A:A,'Location analysis'!B:B)</f>
        <v>40.435699999999997</v>
      </c>
      <c r="F1109">
        <f>_xlfn.XLOOKUP(Table1[[#This Row],[Location]],'Location analysis'!A:A,'Location analysis'!C:C)</f>
        <v>-74.125200000000007</v>
      </c>
      <c r="G1109" t="s">
        <v>259</v>
      </c>
      <c r="H1109" t="s">
        <v>34</v>
      </c>
      <c r="I1109">
        <v>14799118456</v>
      </c>
      <c r="J1109" t="s">
        <v>376</v>
      </c>
      <c r="K1109" t="s">
        <v>51</v>
      </c>
      <c r="L1109">
        <v>140</v>
      </c>
      <c r="M1109">
        <v>1</v>
      </c>
      <c r="N1109">
        <v>1</v>
      </c>
      <c r="O1109">
        <v>140</v>
      </c>
      <c r="P1109">
        <v>1</v>
      </c>
      <c r="Q1109">
        <v>1</v>
      </c>
      <c r="R1109">
        <v>1</v>
      </c>
      <c r="S1109">
        <v>1</v>
      </c>
      <c r="T1109" s="1">
        <v>44628</v>
      </c>
      <c r="U1109" t="str">
        <f t="shared" si="85"/>
        <v>Sunkist Soda - Orange</v>
      </c>
      <c r="V1109" t="str">
        <f t="shared" si="86"/>
        <v>Carbonated</v>
      </c>
      <c r="W1109" t="s">
        <v>34</v>
      </c>
      <c r="X1109" t="b">
        <f t="shared" si="88"/>
        <v>1</v>
      </c>
      <c r="Y1109">
        <f t="shared" si="87"/>
        <v>1</v>
      </c>
      <c r="Z1109" s="2">
        <f t="shared" si="89"/>
        <v>0.66666666666666663</v>
      </c>
      <c r="AA1109" t="s">
        <v>260</v>
      </c>
      <c r="AB1109" t="s">
        <v>261</v>
      </c>
      <c r="AD1109" t="s">
        <v>91</v>
      </c>
      <c r="AE1109" t="s">
        <v>377</v>
      </c>
      <c r="AF1109">
        <v>2022</v>
      </c>
    </row>
    <row r="1110" spans="1:32" x14ac:dyDescent="0.25">
      <c r="A1110" t="s">
        <v>29</v>
      </c>
      <c r="B1110" t="s">
        <v>67</v>
      </c>
      <c r="C1110" t="s">
        <v>68</v>
      </c>
      <c r="D1110" t="s">
        <v>69</v>
      </c>
      <c r="E1110">
        <f>_xlfn.XLOOKUP(Table1[[#This Row],[Location]],'Location analysis'!A:A,'Location analysis'!B:B)</f>
        <v>40.435699999999997</v>
      </c>
      <c r="F1110">
        <f>_xlfn.XLOOKUP(Table1[[#This Row],[Location]],'Location analysis'!A:A,'Location analysis'!C:C)</f>
        <v>-74.125200000000007</v>
      </c>
      <c r="G1110" t="s">
        <v>182</v>
      </c>
      <c r="H1110" t="s">
        <v>34</v>
      </c>
      <c r="I1110">
        <v>14799141731</v>
      </c>
      <c r="J1110" t="s">
        <v>376</v>
      </c>
      <c r="K1110" t="s">
        <v>51</v>
      </c>
      <c r="L1110">
        <v>142</v>
      </c>
      <c r="M1110">
        <v>1</v>
      </c>
      <c r="N1110">
        <v>1</v>
      </c>
      <c r="O1110">
        <v>142</v>
      </c>
      <c r="P1110">
        <v>1</v>
      </c>
      <c r="Q1110">
        <v>1</v>
      </c>
      <c r="R1110">
        <v>1</v>
      </c>
      <c r="S1110">
        <v>1</v>
      </c>
      <c r="T1110" s="1">
        <v>44628</v>
      </c>
      <c r="U1110" t="str">
        <f t="shared" si="85"/>
        <v>Coca Cola - Zero Sugar</v>
      </c>
      <c r="V1110" t="str">
        <f t="shared" si="86"/>
        <v>Carbonated</v>
      </c>
      <c r="W1110" t="s">
        <v>34</v>
      </c>
      <c r="X1110" t="b">
        <f t="shared" si="88"/>
        <v>1</v>
      </c>
      <c r="Y1110">
        <f t="shared" si="87"/>
        <v>1</v>
      </c>
      <c r="Z1110" s="2">
        <f t="shared" si="89"/>
        <v>0.66666666666666663</v>
      </c>
      <c r="AA1110" t="s">
        <v>183</v>
      </c>
      <c r="AB1110" t="s">
        <v>184</v>
      </c>
      <c r="AD1110" t="s">
        <v>91</v>
      </c>
      <c r="AE1110" t="s">
        <v>377</v>
      </c>
      <c r="AF1110">
        <v>2022</v>
      </c>
    </row>
    <row r="1111" spans="1:32" x14ac:dyDescent="0.25">
      <c r="A1111" t="s">
        <v>29</v>
      </c>
      <c r="B1111" t="s">
        <v>67</v>
      </c>
      <c r="C1111" t="s">
        <v>68</v>
      </c>
      <c r="D1111" t="s">
        <v>69</v>
      </c>
      <c r="E1111">
        <f>_xlfn.XLOOKUP(Table1[[#This Row],[Location]],'Location analysis'!A:A,'Location analysis'!B:B)</f>
        <v>40.435699999999997</v>
      </c>
      <c r="F1111">
        <f>_xlfn.XLOOKUP(Table1[[#This Row],[Location]],'Location analysis'!A:A,'Location analysis'!C:C)</f>
        <v>-74.125200000000007</v>
      </c>
      <c r="G1111" t="s">
        <v>70</v>
      </c>
      <c r="H1111" t="s">
        <v>34</v>
      </c>
      <c r="I1111">
        <v>14799503990</v>
      </c>
      <c r="J1111" t="s">
        <v>376</v>
      </c>
      <c r="K1111" t="s">
        <v>51</v>
      </c>
      <c r="L1111">
        <v>144</v>
      </c>
      <c r="M1111">
        <v>3</v>
      </c>
      <c r="N1111">
        <v>1</v>
      </c>
      <c r="O1111">
        <v>144</v>
      </c>
      <c r="P1111">
        <v>3</v>
      </c>
      <c r="Q1111">
        <v>1</v>
      </c>
      <c r="R1111">
        <v>3</v>
      </c>
      <c r="S1111">
        <v>3</v>
      </c>
      <c r="T1111" s="1">
        <v>44628</v>
      </c>
      <c r="U1111" t="str">
        <f t="shared" si="85"/>
        <v>Monster Energy Original</v>
      </c>
      <c r="V1111" t="str">
        <f t="shared" si="86"/>
        <v>Carbonated</v>
      </c>
      <c r="W1111" t="s">
        <v>34</v>
      </c>
      <c r="X1111" t="b">
        <f t="shared" si="88"/>
        <v>1</v>
      </c>
      <c r="Y1111">
        <f t="shared" si="87"/>
        <v>3</v>
      </c>
      <c r="Z1111" s="2">
        <f t="shared" si="89"/>
        <v>2</v>
      </c>
      <c r="AA1111" t="s">
        <v>70</v>
      </c>
      <c r="AD1111" t="s">
        <v>91</v>
      </c>
      <c r="AE1111" t="s">
        <v>377</v>
      </c>
      <c r="AF1111">
        <v>2022</v>
      </c>
    </row>
    <row r="1112" spans="1:32" x14ac:dyDescent="0.25">
      <c r="A1112" t="s">
        <v>29</v>
      </c>
      <c r="B1112" t="s">
        <v>67</v>
      </c>
      <c r="C1112" t="s">
        <v>68</v>
      </c>
      <c r="D1112" t="s">
        <v>69</v>
      </c>
      <c r="E1112">
        <f>_xlfn.XLOOKUP(Table1[[#This Row],[Location]],'Location analysis'!A:A,'Location analysis'!B:B)</f>
        <v>40.435699999999997</v>
      </c>
      <c r="F1112">
        <f>_xlfn.XLOOKUP(Table1[[#This Row],[Location]],'Location analysis'!A:A,'Location analysis'!C:C)</f>
        <v>-74.125200000000007</v>
      </c>
      <c r="G1112" t="s">
        <v>259</v>
      </c>
      <c r="H1112" t="s">
        <v>34</v>
      </c>
      <c r="I1112">
        <v>14799755626</v>
      </c>
      <c r="J1112" t="s">
        <v>376</v>
      </c>
      <c r="K1112" t="s">
        <v>51</v>
      </c>
      <c r="L1112">
        <v>140</v>
      </c>
      <c r="M1112">
        <v>1</v>
      </c>
      <c r="N1112">
        <v>1</v>
      </c>
      <c r="O1112">
        <v>140</v>
      </c>
      <c r="P1112">
        <v>1</v>
      </c>
      <c r="Q1112">
        <v>1</v>
      </c>
      <c r="R1112">
        <v>1</v>
      </c>
      <c r="S1112">
        <v>1</v>
      </c>
      <c r="T1112" s="1">
        <v>44628</v>
      </c>
      <c r="U1112" t="str">
        <f t="shared" si="85"/>
        <v>Sunkist Soda - Orange</v>
      </c>
      <c r="V1112" t="str">
        <f t="shared" si="86"/>
        <v>Carbonated</v>
      </c>
      <c r="W1112" t="s">
        <v>34</v>
      </c>
      <c r="X1112" t="b">
        <f t="shared" si="88"/>
        <v>1</v>
      </c>
      <c r="Y1112">
        <f t="shared" si="87"/>
        <v>1</v>
      </c>
      <c r="Z1112" s="2">
        <f t="shared" si="89"/>
        <v>0.66666666666666663</v>
      </c>
      <c r="AA1112" t="s">
        <v>260</v>
      </c>
      <c r="AB1112" t="s">
        <v>261</v>
      </c>
      <c r="AD1112" t="s">
        <v>91</v>
      </c>
      <c r="AE1112" t="s">
        <v>377</v>
      </c>
      <c r="AF1112">
        <v>2022</v>
      </c>
    </row>
    <row r="1113" spans="1:32" x14ac:dyDescent="0.25">
      <c r="A1113" t="s">
        <v>29</v>
      </c>
      <c r="B1113" t="s">
        <v>62</v>
      </c>
      <c r="C1113" t="s">
        <v>63</v>
      </c>
      <c r="D1113" t="s">
        <v>64</v>
      </c>
      <c r="E1113">
        <f>_xlfn.XLOOKUP(Table1[[#This Row],[Location]],'Location analysis'!A:A,'Location analysis'!B:B)</f>
        <v>40.091900000000003</v>
      </c>
      <c r="F1113">
        <f>_xlfn.XLOOKUP(Table1[[#This Row],[Location]],'Location analysis'!A:A,'Location analysis'!C:C)</f>
        <v>-74.358699999999999</v>
      </c>
      <c r="G1113" t="s">
        <v>307</v>
      </c>
      <c r="H1113" t="s">
        <v>43</v>
      </c>
      <c r="I1113">
        <v>14801633305</v>
      </c>
      <c r="J1113" t="s">
        <v>378</v>
      </c>
      <c r="K1113" t="s">
        <v>51</v>
      </c>
      <c r="L1113">
        <v>122</v>
      </c>
      <c r="M1113">
        <v>1.25</v>
      </c>
      <c r="N1113">
        <v>1</v>
      </c>
      <c r="O1113">
        <v>122</v>
      </c>
      <c r="P1113">
        <v>1.25</v>
      </c>
      <c r="Q1113">
        <v>1</v>
      </c>
      <c r="R1113">
        <v>1.25</v>
      </c>
      <c r="S1113">
        <v>1.25</v>
      </c>
      <c r="T1113" s="1">
        <v>44629</v>
      </c>
      <c r="U1113" t="str">
        <f t="shared" si="85"/>
        <v>Belvita Snack Packs - Blueberry</v>
      </c>
      <c r="V1113" t="str">
        <f t="shared" si="86"/>
        <v>Food</v>
      </c>
      <c r="W1113" t="s">
        <v>43</v>
      </c>
      <c r="X1113" t="b">
        <f t="shared" si="88"/>
        <v>1</v>
      </c>
      <c r="Y1113">
        <f t="shared" si="87"/>
        <v>1.25</v>
      </c>
      <c r="Z1113" s="2">
        <f t="shared" si="89"/>
        <v>0.83333333333333337</v>
      </c>
      <c r="AA1113" t="s">
        <v>309</v>
      </c>
      <c r="AB1113" t="s">
        <v>222</v>
      </c>
      <c r="AD1113" t="s">
        <v>109</v>
      </c>
      <c r="AE1113" t="s">
        <v>379</v>
      </c>
      <c r="AF1113">
        <v>2022</v>
      </c>
    </row>
    <row r="1114" spans="1:32" x14ac:dyDescent="0.25">
      <c r="A1114" t="s">
        <v>29</v>
      </c>
      <c r="B1114" t="s">
        <v>62</v>
      </c>
      <c r="C1114" t="s">
        <v>63</v>
      </c>
      <c r="D1114" t="s">
        <v>64</v>
      </c>
      <c r="E1114">
        <f>_xlfn.XLOOKUP(Table1[[#This Row],[Location]],'Location analysis'!A:A,'Location analysis'!B:B)</f>
        <v>40.091900000000003</v>
      </c>
      <c r="F1114">
        <f>_xlfn.XLOOKUP(Table1[[#This Row],[Location]],'Location analysis'!A:A,'Location analysis'!C:C)</f>
        <v>-74.358699999999999</v>
      </c>
      <c r="G1114" t="s">
        <v>112</v>
      </c>
      <c r="H1114" t="s">
        <v>43</v>
      </c>
      <c r="I1114">
        <v>14802206083</v>
      </c>
      <c r="J1114" t="s">
        <v>378</v>
      </c>
      <c r="K1114" t="s">
        <v>51</v>
      </c>
      <c r="L1114">
        <v>132</v>
      </c>
      <c r="M1114">
        <v>2</v>
      </c>
      <c r="N1114">
        <v>1</v>
      </c>
      <c r="O1114">
        <v>132</v>
      </c>
      <c r="P1114">
        <v>2</v>
      </c>
      <c r="Q1114">
        <v>1</v>
      </c>
      <c r="R1114">
        <v>2</v>
      </c>
      <c r="S1114">
        <v>2</v>
      </c>
      <c r="T1114" s="1">
        <v>44629</v>
      </c>
      <c r="U1114" t="str">
        <f t="shared" si="85"/>
        <v>Robert Irvine's - Fit Crunch -  Chocolate Pea</v>
      </c>
      <c r="V1114" t="str">
        <f t="shared" si="86"/>
        <v>Food</v>
      </c>
      <c r="W1114" t="s">
        <v>43</v>
      </c>
      <c r="X1114" t="b">
        <f t="shared" si="88"/>
        <v>1</v>
      </c>
      <c r="Y1114">
        <f t="shared" si="87"/>
        <v>2</v>
      </c>
      <c r="Z1114" s="2">
        <f t="shared" si="89"/>
        <v>1.3333333333333333</v>
      </c>
      <c r="AA1114" t="s">
        <v>113</v>
      </c>
      <c r="AB1114" t="s">
        <v>114</v>
      </c>
      <c r="AC1114" t="s">
        <v>115</v>
      </c>
      <c r="AD1114" t="s">
        <v>109</v>
      </c>
      <c r="AE1114" t="s">
        <v>379</v>
      </c>
      <c r="AF1114">
        <v>2022</v>
      </c>
    </row>
    <row r="1115" spans="1:32" x14ac:dyDescent="0.25">
      <c r="A1115" t="s">
        <v>29</v>
      </c>
      <c r="B1115" t="s">
        <v>62</v>
      </c>
      <c r="C1115" t="s">
        <v>63</v>
      </c>
      <c r="D1115" t="s">
        <v>64</v>
      </c>
      <c r="E1115">
        <f>_xlfn.XLOOKUP(Table1[[#This Row],[Location]],'Location analysis'!A:A,'Location analysis'!B:B)</f>
        <v>40.091900000000003</v>
      </c>
      <c r="F1115">
        <f>_xlfn.XLOOKUP(Table1[[#This Row],[Location]],'Location analysis'!A:A,'Location analysis'!C:C)</f>
        <v>-74.358699999999999</v>
      </c>
      <c r="G1115" t="s">
        <v>154</v>
      </c>
      <c r="H1115" t="s">
        <v>43</v>
      </c>
      <c r="I1115">
        <v>14802240753</v>
      </c>
      <c r="J1115" t="s">
        <v>378</v>
      </c>
      <c r="K1115" t="s">
        <v>51</v>
      </c>
      <c r="L1115">
        <v>121</v>
      </c>
      <c r="M1115">
        <v>1.5</v>
      </c>
      <c r="N1115">
        <v>1</v>
      </c>
      <c r="O1115">
        <v>121</v>
      </c>
      <c r="P1115">
        <v>1.5</v>
      </c>
      <c r="Q1115">
        <v>1</v>
      </c>
      <c r="R1115">
        <v>1.5</v>
      </c>
      <c r="S1115">
        <v>1.5</v>
      </c>
      <c r="T1115" s="1">
        <v>44629</v>
      </c>
      <c r="U1115" t="str">
        <f t="shared" si="85"/>
        <v>SunChips Multigrain - Harvest Cheddar</v>
      </c>
      <c r="V1115" t="str">
        <f t="shared" si="86"/>
        <v>Food</v>
      </c>
      <c r="W1115" t="s">
        <v>43</v>
      </c>
      <c r="X1115" t="b">
        <f t="shared" si="88"/>
        <v>1</v>
      </c>
      <c r="Y1115">
        <f t="shared" si="87"/>
        <v>1.5</v>
      </c>
      <c r="Z1115" s="2">
        <f t="shared" si="89"/>
        <v>1</v>
      </c>
      <c r="AA1115" t="s">
        <v>129</v>
      </c>
      <c r="AB1115" t="s">
        <v>155</v>
      </c>
      <c r="AD1115" t="s">
        <v>109</v>
      </c>
      <c r="AE1115" t="s">
        <v>379</v>
      </c>
      <c r="AF1115">
        <v>2022</v>
      </c>
    </row>
    <row r="1116" spans="1:32" x14ac:dyDescent="0.25">
      <c r="A1116" t="s">
        <v>29</v>
      </c>
      <c r="B1116" t="s">
        <v>62</v>
      </c>
      <c r="C1116" t="s">
        <v>63</v>
      </c>
      <c r="D1116" t="s">
        <v>64</v>
      </c>
      <c r="E1116">
        <f>_xlfn.XLOOKUP(Table1[[#This Row],[Location]],'Location analysis'!A:A,'Location analysis'!B:B)</f>
        <v>40.091900000000003</v>
      </c>
      <c r="F1116">
        <f>_xlfn.XLOOKUP(Table1[[#This Row],[Location]],'Location analysis'!A:A,'Location analysis'!C:C)</f>
        <v>-74.358699999999999</v>
      </c>
      <c r="G1116" t="s">
        <v>112</v>
      </c>
      <c r="H1116" t="s">
        <v>43</v>
      </c>
      <c r="I1116">
        <v>14802294556</v>
      </c>
      <c r="J1116" t="s">
        <v>378</v>
      </c>
      <c r="K1116" t="s">
        <v>51</v>
      </c>
      <c r="L1116">
        <v>132</v>
      </c>
      <c r="M1116">
        <v>2</v>
      </c>
      <c r="N1116">
        <v>1</v>
      </c>
      <c r="O1116">
        <v>132</v>
      </c>
      <c r="P1116">
        <v>2</v>
      </c>
      <c r="Q1116">
        <v>1</v>
      </c>
      <c r="R1116">
        <v>2</v>
      </c>
      <c r="S1116">
        <v>2</v>
      </c>
      <c r="T1116" s="1">
        <v>44629</v>
      </c>
      <c r="U1116" t="str">
        <f t="shared" si="85"/>
        <v>Robert Irvine's - Fit Crunch -  Chocolate Pea</v>
      </c>
      <c r="V1116" t="str">
        <f t="shared" si="86"/>
        <v>Food</v>
      </c>
      <c r="W1116" t="s">
        <v>43</v>
      </c>
      <c r="X1116" t="b">
        <f t="shared" si="88"/>
        <v>1</v>
      </c>
      <c r="Y1116">
        <f t="shared" si="87"/>
        <v>2</v>
      </c>
      <c r="Z1116" s="2">
        <f t="shared" si="89"/>
        <v>1.3333333333333333</v>
      </c>
      <c r="AA1116" t="s">
        <v>113</v>
      </c>
      <c r="AB1116" t="s">
        <v>114</v>
      </c>
      <c r="AC1116" t="s">
        <v>115</v>
      </c>
      <c r="AD1116" t="s">
        <v>109</v>
      </c>
      <c r="AE1116" t="s">
        <v>379</v>
      </c>
      <c r="AF1116">
        <v>2022</v>
      </c>
    </row>
    <row r="1117" spans="1:32" x14ac:dyDescent="0.25">
      <c r="A1117" t="s">
        <v>29</v>
      </c>
      <c r="B1117" t="s">
        <v>67</v>
      </c>
      <c r="C1117" t="s">
        <v>68</v>
      </c>
      <c r="D1117" t="s">
        <v>69</v>
      </c>
      <c r="E1117">
        <f>_xlfn.XLOOKUP(Table1[[#This Row],[Location]],'Location analysis'!A:A,'Location analysis'!B:B)</f>
        <v>40.435699999999997</v>
      </c>
      <c r="F1117">
        <f>_xlfn.XLOOKUP(Table1[[#This Row],[Location]],'Location analysis'!A:A,'Location analysis'!C:C)</f>
        <v>-74.125200000000007</v>
      </c>
      <c r="G1117" t="s">
        <v>116</v>
      </c>
      <c r="H1117" t="s">
        <v>43</v>
      </c>
      <c r="I1117">
        <v>14802386979</v>
      </c>
      <c r="J1117" t="s">
        <v>378</v>
      </c>
      <c r="K1117" t="s">
        <v>51</v>
      </c>
      <c r="L1117">
        <v>110</v>
      </c>
      <c r="M1117">
        <v>1.5</v>
      </c>
      <c r="N1117">
        <v>1</v>
      </c>
      <c r="O1117">
        <v>110</v>
      </c>
      <c r="P1117">
        <v>1.5</v>
      </c>
      <c r="Q1117">
        <v>1</v>
      </c>
      <c r="R1117">
        <v>1.5</v>
      </c>
      <c r="S1117">
        <v>1.5</v>
      </c>
      <c r="T1117" s="1">
        <v>44629</v>
      </c>
      <c r="U1117" t="str">
        <f t="shared" si="85"/>
        <v>Good Health Veggie Stix - Zesty Ranch</v>
      </c>
      <c r="V1117" t="str">
        <f t="shared" si="86"/>
        <v>Food</v>
      </c>
      <c r="W1117" t="s">
        <v>43</v>
      </c>
      <c r="X1117" t="b">
        <f t="shared" si="88"/>
        <v>1</v>
      </c>
      <c r="Y1117">
        <f t="shared" si="87"/>
        <v>1.5</v>
      </c>
      <c r="Z1117" s="2">
        <f t="shared" si="89"/>
        <v>1</v>
      </c>
      <c r="AA1117" t="s">
        <v>117</v>
      </c>
      <c r="AB1117" t="s">
        <v>118</v>
      </c>
      <c r="AD1117" t="s">
        <v>109</v>
      </c>
      <c r="AE1117" t="s">
        <v>379</v>
      </c>
      <c r="AF1117">
        <v>2022</v>
      </c>
    </row>
    <row r="1118" spans="1:32" x14ac:dyDescent="0.25">
      <c r="A1118" t="s">
        <v>29</v>
      </c>
      <c r="B1118" t="s">
        <v>62</v>
      </c>
      <c r="C1118" t="s">
        <v>63</v>
      </c>
      <c r="D1118" t="s">
        <v>64</v>
      </c>
      <c r="E1118">
        <f>_xlfn.XLOOKUP(Table1[[#This Row],[Location]],'Location analysis'!A:A,'Location analysis'!B:B)</f>
        <v>40.091900000000003</v>
      </c>
      <c r="F1118">
        <f>_xlfn.XLOOKUP(Table1[[#This Row],[Location]],'Location analysis'!A:A,'Location analysis'!C:C)</f>
        <v>-74.358699999999999</v>
      </c>
      <c r="G1118" t="s">
        <v>242</v>
      </c>
      <c r="H1118" t="s">
        <v>97</v>
      </c>
      <c r="I1118">
        <v>14802542126</v>
      </c>
      <c r="J1118" t="s">
        <v>378</v>
      </c>
      <c r="K1118" t="s">
        <v>51</v>
      </c>
      <c r="L1118">
        <v>147</v>
      </c>
      <c r="M1118">
        <v>2.5</v>
      </c>
      <c r="N1118">
        <v>1</v>
      </c>
      <c r="O1118">
        <v>147</v>
      </c>
      <c r="P1118">
        <v>2.5</v>
      </c>
      <c r="Q1118">
        <v>1</v>
      </c>
      <c r="R1118">
        <v>2.5</v>
      </c>
      <c r="S1118">
        <v>2.5</v>
      </c>
      <c r="T1118" s="1">
        <v>44629</v>
      </c>
      <c r="U1118" t="str">
        <f t="shared" si="85"/>
        <v>Vitamin Water - Squeezed Lemonade</v>
      </c>
      <c r="V1118" t="str">
        <f t="shared" si="86"/>
        <v>Water</v>
      </c>
      <c r="W1118" t="s">
        <v>97</v>
      </c>
      <c r="X1118" t="b">
        <f t="shared" si="88"/>
        <v>1</v>
      </c>
      <c r="Y1118">
        <f t="shared" si="87"/>
        <v>2.5</v>
      </c>
      <c r="Z1118" s="2">
        <f t="shared" si="89"/>
        <v>1.6666666666666667</v>
      </c>
      <c r="AA1118" t="s">
        <v>98</v>
      </c>
      <c r="AB1118" t="s">
        <v>243</v>
      </c>
      <c r="AD1118" t="s">
        <v>109</v>
      </c>
      <c r="AE1118" t="s">
        <v>379</v>
      </c>
      <c r="AF1118">
        <v>2022</v>
      </c>
    </row>
    <row r="1119" spans="1:32" x14ac:dyDescent="0.25">
      <c r="A1119" t="s">
        <v>29</v>
      </c>
      <c r="B1119" t="s">
        <v>67</v>
      </c>
      <c r="C1119" t="s">
        <v>68</v>
      </c>
      <c r="D1119" t="s">
        <v>69</v>
      </c>
      <c r="E1119">
        <f>_xlfn.XLOOKUP(Table1[[#This Row],[Location]],'Location analysis'!A:A,'Location analysis'!B:B)</f>
        <v>40.435699999999997</v>
      </c>
      <c r="F1119">
        <f>_xlfn.XLOOKUP(Table1[[#This Row],[Location]],'Location analysis'!A:A,'Location analysis'!C:C)</f>
        <v>-74.125200000000007</v>
      </c>
      <c r="G1119" t="s">
        <v>100</v>
      </c>
      <c r="H1119" t="s">
        <v>43</v>
      </c>
      <c r="I1119">
        <v>14802722616</v>
      </c>
      <c r="J1119" t="s">
        <v>378</v>
      </c>
      <c r="K1119" t="s">
        <v>36</v>
      </c>
      <c r="L1119">
        <v>113</v>
      </c>
      <c r="M1119">
        <v>1.5</v>
      </c>
      <c r="N1119">
        <v>1</v>
      </c>
      <c r="O1119">
        <v>113</v>
      </c>
      <c r="P1119">
        <v>1.5</v>
      </c>
      <c r="Q1119">
        <v>1</v>
      </c>
      <c r="R1119">
        <v>1.5</v>
      </c>
      <c r="S1119">
        <v>1.5</v>
      </c>
      <c r="T1119" s="1">
        <v>44629</v>
      </c>
      <c r="U1119" t="str">
        <f t="shared" si="85"/>
        <v>Cheetos - Fleming Hot Crunchy</v>
      </c>
      <c r="V1119" t="str">
        <f t="shared" si="86"/>
        <v>Food</v>
      </c>
      <c r="W1119" t="s">
        <v>43</v>
      </c>
      <c r="X1119" t="b">
        <f t="shared" si="88"/>
        <v>1</v>
      </c>
      <c r="Y1119">
        <f t="shared" si="87"/>
        <v>1.5</v>
      </c>
      <c r="Z1119" s="2">
        <f t="shared" si="89"/>
        <v>1</v>
      </c>
      <c r="AA1119" t="s">
        <v>101</v>
      </c>
      <c r="AB1119" t="s">
        <v>102</v>
      </c>
      <c r="AD1119" t="s">
        <v>109</v>
      </c>
      <c r="AE1119" t="s">
        <v>379</v>
      </c>
      <c r="AF1119">
        <v>2022</v>
      </c>
    </row>
    <row r="1120" spans="1:32" x14ac:dyDescent="0.25">
      <c r="A1120" t="s">
        <v>29</v>
      </c>
      <c r="B1120" t="s">
        <v>46</v>
      </c>
      <c r="C1120" t="s">
        <v>31</v>
      </c>
      <c r="D1120" t="s">
        <v>47</v>
      </c>
      <c r="E1120">
        <f>_xlfn.XLOOKUP(Table1[[#This Row],[Location]],'Location analysis'!A:A,'Location analysis'!B:B)</f>
        <v>40.423690999999998</v>
      </c>
      <c r="F1120">
        <f>_xlfn.XLOOKUP(Table1[[#This Row],[Location]],'Location analysis'!A:A,'Location analysis'!C:C)</f>
        <v>-74.380831999999998</v>
      </c>
      <c r="G1120" t="s">
        <v>81</v>
      </c>
      <c r="H1120" t="s">
        <v>43</v>
      </c>
      <c r="I1120">
        <v>14803346249</v>
      </c>
      <c r="J1120" t="s">
        <v>378</v>
      </c>
      <c r="K1120" t="s">
        <v>51</v>
      </c>
      <c r="L1120">
        <v>130</v>
      </c>
      <c r="M1120">
        <v>2</v>
      </c>
      <c r="N1120">
        <v>1</v>
      </c>
      <c r="O1120">
        <v>130</v>
      </c>
      <c r="P1120">
        <v>2</v>
      </c>
      <c r="Q1120">
        <v>1</v>
      </c>
      <c r="R1120">
        <v>2</v>
      </c>
      <c r="S1120">
        <v>2</v>
      </c>
      <c r="T1120" s="1">
        <v>44629</v>
      </c>
      <c r="U1120" t="str">
        <f t="shared" si="85"/>
        <v>KitKat - Crisp Wafers</v>
      </c>
      <c r="V1120" t="str">
        <f t="shared" si="86"/>
        <v>Food</v>
      </c>
      <c r="W1120" t="s">
        <v>43</v>
      </c>
      <c r="X1120" t="b">
        <f t="shared" si="88"/>
        <v>1</v>
      </c>
      <c r="Y1120">
        <f t="shared" si="87"/>
        <v>2</v>
      </c>
      <c r="Z1120" s="2">
        <f t="shared" si="89"/>
        <v>1.3333333333333333</v>
      </c>
      <c r="AA1120" t="s">
        <v>82</v>
      </c>
      <c r="AB1120" t="s">
        <v>83</v>
      </c>
      <c r="AD1120" t="s">
        <v>109</v>
      </c>
      <c r="AE1120" t="s">
        <v>379</v>
      </c>
      <c r="AF1120">
        <v>2022</v>
      </c>
    </row>
    <row r="1121" spans="1:32" x14ac:dyDescent="0.25">
      <c r="A1121" t="s">
        <v>29</v>
      </c>
      <c r="B1121" t="s">
        <v>67</v>
      </c>
      <c r="C1121" t="s">
        <v>68</v>
      </c>
      <c r="D1121" t="s">
        <v>69</v>
      </c>
      <c r="E1121">
        <f>_xlfn.XLOOKUP(Table1[[#This Row],[Location]],'Location analysis'!A:A,'Location analysis'!B:B)</f>
        <v>40.435699999999997</v>
      </c>
      <c r="F1121">
        <f>_xlfn.XLOOKUP(Table1[[#This Row],[Location]],'Location analysis'!A:A,'Location analysis'!C:C)</f>
        <v>-74.125200000000007</v>
      </c>
      <c r="G1121" t="s">
        <v>70</v>
      </c>
      <c r="H1121" t="s">
        <v>34</v>
      </c>
      <c r="I1121">
        <v>14803833925</v>
      </c>
      <c r="J1121" t="s">
        <v>378</v>
      </c>
      <c r="K1121" t="s">
        <v>51</v>
      </c>
      <c r="L1121">
        <v>144</v>
      </c>
      <c r="M1121">
        <v>3</v>
      </c>
      <c r="N1121">
        <v>1</v>
      </c>
      <c r="O1121">
        <v>144</v>
      </c>
      <c r="P1121">
        <v>3</v>
      </c>
      <c r="Q1121">
        <v>1</v>
      </c>
      <c r="R1121">
        <v>3</v>
      </c>
      <c r="S1121">
        <v>3</v>
      </c>
      <c r="T1121" s="1">
        <v>44629</v>
      </c>
      <c r="U1121" t="str">
        <f t="shared" si="85"/>
        <v>Monster Energy Original</v>
      </c>
      <c r="V1121" t="str">
        <f t="shared" si="86"/>
        <v>Carbonated</v>
      </c>
      <c r="W1121" t="s">
        <v>34</v>
      </c>
      <c r="X1121" t="b">
        <f t="shared" si="88"/>
        <v>1</v>
      </c>
      <c r="Y1121">
        <f t="shared" si="87"/>
        <v>3</v>
      </c>
      <c r="Z1121" s="2">
        <f t="shared" si="89"/>
        <v>2</v>
      </c>
      <c r="AA1121" t="s">
        <v>70</v>
      </c>
      <c r="AD1121" t="s">
        <v>109</v>
      </c>
      <c r="AE1121" t="s">
        <v>379</v>
      </c>
      <c r="AF1121">
        <v>2022</v>
      </c>
    </row>
    <row r="1122" spans="1:32" x14ac:dyDescent="0.25">
      <c r="A1122" t="s">
        <v>29</v>
      </c>
      <c r="B1122" t="s">
        <v>67</v>
      </c>
      <c r="C1122" t="s">
        <v>68</v>
      </c>
      <c r="D1122" t="s">
        <v>69</v>
      </c>
      <c r="E1122">
        <f>_xlfn.XLOOKUP(Table1[[#This Row],[Location]],'Location analysis'!A:A,'Location analysis'!B:B)</f>
        <v>40.435699999999997</v>
      </c>
      <c r="F1122">
        <f>_xlfn.XLOOKUP(Table1[[#This Row],[Location]],'Location analysis'!A:A,'Location analysis'!C:C)</f>
        <v>-74.125200000000007</v>
      </c>
      <c r="G1122" t="s">
        <v>259</v>
      </c>
      <c r="H1122" t="s">
        <v>34</v>
      </c>
      <c r="I1122">
        <v>14804106904</v>
      </c>
      <c r="J1122" t="s">
        <v>378</v>
      </c>
      <c r="K1122" t="s">
        <v>51</v>
      </c>
      <c r="L1122">
        <v>140</v>
      </c>
      <c r="M1122">
        <v>1</v>
      </c>
      <c r="N1122">
        <v>1</v>
      </c>
      <c r="O1122">
        <v>140</v>
      </c>
      <c r="P1122">
        <v>1</v>
      </c>
      <c r="Q1122">
        <v>1</v>
      </c>
      <c r="R1122">
        <v>1</v>
      </c>
      <c r="S1122">
        <v>1</v>
      </c>
      <c r="T1122" s="1">
        <v>44629</v>
      </c>
      <c r="U1122" t="str">
        <f t="shared" si="85"/>
        <v>Sunkist Soda - Orange</v>
      </c>
      <c r="V1122" t="str">
        <f t="shared" si="86"/>
        <v>Carbonated</v>
      </c>
      <c r="W1122" t="s">
        <v>34</v>
      </c>
      <c r="X1122" t="b">
        <f t="shared" si="88"/>
        <v>1</v>
      </c>
      <c r="Y1122">
        <f t="shared" si="87"/>
        <v>1</v>
      </c>
      <c r="Z1122" s="2">
        <f t="shared" si="89"/>
        <v>0.66666666666666663</v>
      </c>
      <c r="AA1122" t="s">
        <v>260</v>
      </c>
      <c r="AB1122" t="s">
        <v>261</v>
      </c>
      <c r="AD1122" t="s">
        <v>109</v>
      </c>
      <c r="AE1122" t="s">
        <v>379</v>
      </c>
      <c r="AF1122">
        <v>2022</v>
      </c>
    </row>
    <row r="1123" spans="1:32" x14ac:dyDescent="0.25">
      <c r="A1123" t="s">
        <v>29</v>
      </c>
      <c r="B1123" t="s">
        <v>67</v>
      </c>
      <c r="C1123" t="s">
        <v>68</v>
      </c>
      <c r="D1123" t="s">
        <v>69</v>
      </c>
      <c r="E1123">
        <f>_xlfn.XLOOKUP(Table1[[#This Row],[Location]],'Location analysis'!A:A,'Location analysis'!B:B)</f>
        <v>40.435699999999997</v>
      </c>
      <c r="F1123">
        <f>_xlfn.XLOOKUP(Table1[[#This Row],[Location]],'Location analysis'!A:A,'Location analysis'!C:C)</f>
        <v>-74.125200000000007</v>
      </c>
      <c r="G1123" t="s">
        <v>259</v>
      </c>
      <c r="H1123" t="s">
        <v>34</v>
      </c>
      <c r="I1123">
        <v>14804109327</v>
      </c>
      <c r="J1123" t="s">
        <v>378</v>
      </c>
      <c r="K1123" t="s">
        <v>51</v>
      </c>
      <c r="L1123">
        <v>140</v>
      </c>
      <c r="M1123">
        <v>1</v>
      </c>
      <c r="N1123">
        <v>1</v>
      </c>
      <c r="O1123">
        <v>140</v>
      </c>
      <c r="P1123">
        <v>1</v>
      </c>
      <c r="Q1123">
        <v>1</v>
      </c>
      <c r="R1123">
        <v>1</v>
      </c>
      <c r="S1123">
        <v>1</v>
      </c>
      <c r="T1123" s="1">
        <v>44629</v>
      </c>
      <c r="U1123" t="str">
        <f t="shared" si="85"/>
        <v>Sunkist Soda - Orange</v>
      </c>
      <c r="V1123" t="str">
        <f t="shared" si="86"/>
        <v>Carbonated</v>
      </c>
      <c r="W1123" t="s">
        <v>34</v>
      </c>
      <c r="X1123" t="b">
        <f t="shared" si="88"/>
        <v>1</v>
      </c>
      <c r="Y1123">
        <f t="shared" si="87"/>
        <v>1</v>
      </c>
      <c r="Z1123" s="2">
        <f t="shared" si="89"/>
        <v>0.66666666666666663</v>
      </c>
      <c r="AA1123" t="s">
        <v>260</v>
      </c>
      <c r="AB1123" t="s">
        <v>261</v>
      </c>
      <c r="AD1123" t="s">
        <v>109</v>
      </c>
      <c r="AE1123" t="s">
        <v>379</v>
      </c>
      <c r="AF1123">
        <v>2022</v>
      </c>
    </row>
    <row r="1124" spans="1:32" x14ac:dyDescent="0.25">
      <c r="A1124" t="s">
        <v>29</v>
      </c>
      <c r="B1124" t="s">
        <v>67</v>
      </c>
      <c r="C1124" t="s">
        <v>68</v>
      </c>
      <c r="D1124" t="s">
        <v>69</v>
      </c>
      <c r="E1124">
        <f>_xlfn.XLOOKUP(Table1[[#This Row],[Location]],'Location analysis'!A:A,'Location analysis'!B:B)</f>
        <v>40.435699999999997</v>
      </c>
      <c r="F1124">
        <f>_xlfn.XLOOKUP(Table1[[#This Row],[Location]],'Location analysis'!A:A,'Location analysis'!C:C)</f>
        <v>-74.125200000000007</v>
      </c>
      <c r="G1124" t="s">
        <v>100</v>
      </c>
      <c r="H1124" t="s">
        <v>43</v>
      </c>
      <c r="I1124">
        <v>14804588223</v>
      </c>
      <c r="J1124" t="s">
        <v>378</v>
      </c>
      <c r="K1124" t="s">
        <v>51</v>
      </c>
      <c r="L1124">
        <v>113</v>
      </c>
      <c r="M1124">
        <v>1.5</v>
      </c>
      <c r="N1124">
        <v>1</v>
      </c>
      <c r="O1124">
        <v>113</v>
      </c>
      <c r="P1124">
        <v>1.5</v>
      </c>
      <c r="Q1124">
        <v>1</v>
      </c>
      <c r="R1124">
        <v>1.5</v>
      </c>
      <c r="S1124">
        <v>1.5</v>
      </c>
      <c r="T1124" s="1">
        <v>44629</v>
      </c>
      <c r="U1124" t="str">
        <f t="shared" si="85"/>
        <v>Cheetos - Fleming Hot Crunchy</v>
      </c>
      <c r="V1124" t="str">
        <f t="shared" si="86"/>
        <v>Food</v>
      </c>
      <c r="W1124" t="s">
        <v>43</v>
      </c>
      <c r="X1124" t="b">
        <f t="shared" si="88"/>
        <v>1</v>
      </c>
      <c r="Y1124">
        <f t="shared" si="87"/>
        <v>1.5</v>
      </c>
      <c r="Z1124" s="2">
        <f t="shared" si="89"/>
        <v>1</v>
      </c>
      <c r="AA1124" t="s">
        <v>101</v>
      </c>
      <c r="AB1124" t="s">
        <v>102</v>
      </c>
      <c r="AD1124" t="s">
        <v>109</v>
      </c>
      <c r="AE1124" t="s">
        <v>379</v>
      </c>
      <c r="AF1124">
        <v>2022</v>
      </c>
    </row>
    <row r="1125" spans="1:32" x14ac:dyDescent="0.25">
      <c r="A1125" t="s">
        <v>29</v>
      </c>
      <c r="B1125" t="s">
        <v>67</v>
      </c>
      <c r="C1125" t="s">
        <v>68</v>
      </c>
      <c r="D1125" t="s">
        <v>69</v>
      </c>
      <c r="E1125">
        <f>_xlfn.XLOOKUP(Table1[[#This Row],[Location]],'Location analysis'!A:A,'Location analysis'!B:B)</f>
        <v>40.435699999999997</v>
      </c>
      <c r="F1125">
        <f>_xlfn.XLOOKUP(Table1[[#This Row],[Location]],'Location analysis'!A:A,'Location analysis'!C:C)</f>
        <v>-74.125200000000007</v>
      </c>
      <c r="G1125" t="s">
        <v>259</v>
      </c>
      <c r="H1125" t="s">
        <v>34</v>
      </c>
      <c r="I1125">
        <v>14805493716</v>
      </c>
      <c r="J1125" t="s">
        <v>380</v>
      </c>
      <c r="K1125" t="s">
        <v>51</v>
      </c>
      <c r="L1125">
        <v>140</v>
      </c>
      <c r="M1125">
        <v>1</v>
      </c>
      <c r="N1125">
        <v>1</v>
      </c>
      <c r="O1125">
        <v>140</v>
      </c>
      <c r="P1125">
        <v>1</v>
      </c>
      <c r="Q1125">
        <v>1</v>
      </c>
      <c r="R1125">
        <v>1</v>
      </c>
      <c r="S1125">
        <v>1</v>
      </c>
      <c r="T1125" s="1">
        <v>44630</v>
      </c>
      <c r="U1125" t="str">
        <f t="shared" si="85"/>
        <v>Sunkist Soda - Orange</v>
      </c>
      <c r="V1125" t="str">
        <f t="shared" si="86"/>
        <v>Carbonated</v>
      </c>
      <c r="W1125" t="s">
        <v>34</v>
      </c>
      <c r="X1125" t="b">
        <f t="shared" si="88"/>
        <v>1</v>
      </c>
      <c r="Y1125">
        <f t="shared" si="87"/>
        <v>1</v>
      </c>
      <c r="Z1125" s="2">
        <f t="shared" si="89"/>
        <v>0.66666666666666663</v>
      </c>
      <c r="AA1125" t="s">
        <v>260</v>
      </c>
      <c r="AB1125" t="s">
        <v>261</v>
      </c>
      <c r="AD1125" t="s">
        <v>123</v>
      </c>
      <c r="AE1125" t="s">
        <v>381</v>
      </c>
      <c r="AF1125">
        <v>2022</v>
      </c>
    </row>
    <row r="1126" spans="1:32" x14ac:dyDescent="0.25">
      <c r="A1126" t="s">
        <v>29</v>
      </c>
      <c r="B1126" t="s">
        <v>67</v>
      </c>
      <c r="C1126" t="s">
        <v>68</v>
      </c>
      <c r="D1126" t="s">
        <v>69</v>
      </c>
      <c r="E1126">
        <f>_xlfn.XLOOKUP(Table1[[#This Row],[Location]],'Location analysis'!A:A,'Location analysis'!B:B)</f>
        <v>40.435699999999997</v>
      </c>
      <c r="F1126">
        <f>_xlfn.XLOOKUP(Table1[[#This Row],[Location]],'Location analysis'!A:A,'Location analysis'!C:C)</f>
        <v>-74.125200000000007</v>
      </c>
      <c r="G1126" t="s">
        <v>272</v>
      </c>
      <c r="H1126" t="s">
        <v>43</v>
      </c>
      <c r="I1126">
        <v>14805972658</v>
      </c>
      <c r="J1126" t="s">
        <v>380</v>
      </c>
      <c r="K1126" t="s">
        <v>36</v>
      </c>
      <c r="L1126">
        <v>138</v>
      </c>
      <c r="M1126">
        <v>2</v>
      </c>
      <c r="N1126">
        <v>2</v>
      </c>
      <c r="O1126">
        <v>138</v>
      </c>
      <c r="P1126">
        <v>2</v>
      </c>
      <c r="Q1126">
        <v>2</v>
      </c>
      <c r="R1126">
        <v>4</v>
      </c>
      <c r="S1126">
        <v>6</v>
      </c>
      <c r="T1126" s="1">
        <v>44630</v>
      </c>
      <c r="U1126" t="str">
        <f t="shared" si="85"/>
        <v>Oreo Single Server 6 ct</v>
      </c>
      <c r="V1126" t="str">
        <f t="shared" si="86"/>
        <v>Food</v>
      </c>
      <c r="W1126" t="s">
        <v>43</v>
      </c>
      <c r="X1126" t="b">
        <f t="shared" si="88"/>
        <v>1</v>
      </c>
      <c r="Y1126">
        <f t="shared" si="87"/>
        <v>2</v>
      </c>
      <c r="Z1126" s="2">
        <f t="shared" si="89"/>
        <v>1.3333333333333333</v>
      </c>
      <c r="AA1126" t="s">
        <v>272</v>
      </c>
      <c r="AD1126" t="s">
        <v>123</v>
      </c>
      <c r="AE1126" t="s">
        <v>381</v>
      </c>
      <c r="AF1126">
        <v>2022</v>
      </c>
    </row>
    <row r="1127" spans="1:32" x14ac:dyDescent="0.25">
      <c r="A1127" t="s">
        <v>29</v>
      </c>
      <c r="B1127" t="s">
        <v>67</v>
      </c>
      <c r="C1127" t="s">
        <v>68</v>
      </c>
      <c r="D1127" t="s">
        <v>69</v>
      </c>
      <c r="E1127">
        <f>_xlfn.XLOOKUP(Table1[[#This Row],[Location]],'Location analysis'!A:A,'Location analysis'!B:B)</f>
        <v>40.435699999999997</v>
      </c>
      <c r="F1127">
        <f>_xlfn.XLOOKUP(Table1[[#This Row],[Location]],'Location analysis'!A:A,'Location analysis'!C:C)</f>
        <v>-74.125200000000007</v>
      </c>
      <c r="G1127" t="s">
        <v>272</v>
      </c>
      <c r="H1127" t="s">
        <v>43</v>
      </c>
      <c r="I1127">
        <v>14805972658</v>
      </c>
      <c r="J1127" t="s">
        <v>380</v>
      </c>
      <c r="K1127" t="s">
        <v>36</v>
      </c>
      <c r="L1127">
        <v>134</v>
      </c>
      <c r="M1127">
        <v>2</v>
      </c>
      <c r="N1127">
        <v>1</v>
      </c>
      <c r="O1127">
        <v>134</v>
      </c>
      <c r="P1127">
        <v>2</v>
      </c>
      <c r="Q1127">
        <v>1</v>
      </c>
      <c r="R1127">
        <v>2</v>
      </c>
      <c r="S1127">
        <v>6</v>
      </c>
      <c r="T1127" s="1">
        <v>44630</v>
      </c>
      <c r="U1127" t="str">
        <f t="shared" si="85"/>
        <v>Oreo Single Server 6 ct</v>
      </c>
      <c r="V1127" t="str">
        <f t="shared" si="86"/>
        <v>Food</v>
      </c>
      <c r="W1127" t="s">
        <v>43</v>
      </c>
      <c r="X1127" t="b">
        <f t="shared" si="88"/>
        <v>1</v>
      </c>
      <c r="Y1127">
        <f t="shared" si="87"/>
        <v>2</v>
      </c>
      <c r="Z1127" s="2">
        <f t="shared" si="89"/>
        <v>1.3333333333333333</v>
      </c>
      <c r="AA1127" t="s">
        <v>272</v>
      </c>
      <c r="AD1127" t="s">
        <v>123</v>
      </c>
      <c r="AE1127" t="s">
        <v>381</v>
      </c>
      <c r="AF1127">
        <v>2022</v>
      </c>
    </row>
    <row r="1128" spans="1:32" x14ac:dyDescent="0.25">
      <c r="A1128" t="s">
        <v>29</v>
      </c>
      <c r="B1128" t="s">
        <v>67</v>
      </c>
      <c r="C1128" t="s">
        <v>68</v>
      </c>
      <c r="D1128" t="s">
        <v>69</v>
      </c>
      <c r="E1128">
        <f>_xlfn.XLOOKUP(Table1[[#This Row],[Location]],'Location analysis'!A:A,'Location analysis'!B:B)</f>
        <v>40.435699999999997</v>
      </c>
      <c r="F1128">
        <f>_xlfn.XLOOKUP(Table1[[#This Row],[Location]],'Location analysis'!A:A,'Location analysis'!C:C)</f>
        <v>-74.125200000000007</v>
      </c>
      <c r="G1128" t="s">
        <v>70</v>
      </c>
      <c r="H1128" t="s">
        <v>34</v>
      </c>
      <c r="I1128">
        <v>14806814731</v>
      </c>
      <c r="J1128" t="s">
        <v>380</v>
      </c>
      <c r="K1128" t="s">
        <v>36</v>
      </c>
      <c r="L1128">
        <v>144</v>
      </c>
      <c r="M1128">
        <v>3</v>
      </c>
      <c r="N1128">
        <v>1</v>
      </c>
      <c r="O1128">
        <v>144</v>
      </c>
      <c r="P1128">
        <v>3</v>
      </c>
      <c r="Q1128">
        <v>1</v>
      </c>
      <c r="R1128">
        <v>3</v>
      </c>
      <c r="S1128">
        <v>3</v>
      </c>
      <c r="T1128" s="1">
        <v>44630</v>
      </c>
      <c r="U1128" t="str">
        <f t="shared" si="85"/>
        <v>Monster Energy Original</v>
      </c>
      <c r="V1128" t="str">
        <f t="shared" si="86"/>
        <v>Carbonated</v>
      </c>
      <c r="W1128" t="s">
        <v>34</v>
      </c>
      <c r="X1128" t="b">
        <f t="shared" si="88"/>
        <v>1</v>
      </c>
      <c r="Y1128">
        <f t="shared" si="87"/>
        <v>3</v>
      </c>
      <c r="Z1128" s="2">
        <f t="shared" si="89"/>
        <v>2</v>
      </c>
      <c r="AA1128" t="s">
        <v>70</v>
      </c>
      <c r="AD1128" t="s">
        <v>123</v>
      </c>
      <c r="AE1128" t="s">
        <v>381</v>
      </c>
      <c r="AF1128">
        <v>2022</v>
      </c>
    </row>
    <row r="1129" spans="1:32" x14ac:dyDescent="0.25">
      <c r="A1129" t="s">
        <v>29</v>
      </c>
      <c r="B1129" t="s">
        <v>62</v>
      </c>
      <c r="C1129" t="s">
        <v>63</v>
      </c>
      <c r="D1129" t="s">
        <v>64</v>
      </c>
      <c r="E1129">
        <f>_xlfn.XLOOKUP(Table1[[#This Row],[Location]],'Location analysis'!A:A,'Location analysis'!B:B)</f>
        <v>40.091900000000003</v>
      </c>
      <c r="F1129">
        <f>_xlfn.XLOOKUP(Table1[[#This Row],[Location]],'Location analysis'!A:A,'Location analysis'!C:C)</f>
        <v>-74.358699999999999</v>
      </c>
      <c r="G1129" t="s">
        <v>154</v>
      </c>
      <c r="H1129" t="s">
        <v>43</v>
      </c>
      <c r="I1129">
        <v>14807040070</v>
      </c>
      <c r="J1129" t="s">
        <v>380</v>
      </c>
      <c r="K1129" t="s">
        <v>51</v>
      </c>
      <c r="L1129">
        <v>121</v>
      </c>
      <c r="M1129">
        <v>1.5</v>
      </c>
      <c r="N1129">
        <v>1</v>
      </c>
      <c r="O1129">
        <v>121</v>
      </c>
      <c r="P1129">
        <v>1.5</v>
      </c>
      <c r="Q1129">
        <v>1</v>
      </c>
      <c r="R1129">
        <v>1.5</v>
      </c>
      <c r="S1129">
        <v>1.5</v>
      </c>
      <c r="T1129" s="1">
        <v>44630</v>
      </c>
      <c r="U1129" t="str">
        <f t="shared" si="85"/>
        <v>SunChips Multigrain - Harvest Cheddar</v>
      </c>
      <c r="V1129" t="str">
        <f t="shared" si="86"/>
        <v>Food</v>
      </c>
      <c r="W1129" t="s">
        <v>43</v>
      </c>
      <c r="X1129" t="b">
        <f t="shared" si="88"/>
        <v>1</v>
      </c>
      <c r="Y1129">
        <f t="shared" si="87"/>
        <v>1.5</v>
      </c>
      <c r="Z1129" s="2">
        <f t="shared" si="89"/>
        <v>1</v>
      </c>
      <c r="AA1129" t="s">
        <v>129</v>
      </c>
      <c r="AB1129" t="s">
        <v>155</v>
      </c>
      <c r="AD1129" t="s">
        <v>123</v>
      </c>
      <c r="AE1129" t="s">
        <v>381</v>
      </c>
      <c r="AF1129">
        <v>2022</v>
      </c>
    </row>
    <row r="1130" spans="1:32" x14ac:dyDescent="0.25">
      <c r="A1130" t="s">
        <v>29</v>
      </c>
      <c r="B1130" t="s">
        <v>62</v>
      </c>
      <c r="C1130" t="s">
        <v>63</v>
      </c>
      <c r="D1130" t="s">
        <v>64</v>
      </c>
      <c r="E1130">
        <f>_xlfn.XLOOKUP(Table1[[#This Row],[Location]],'Location analysis'!A:A,'Location analysis'!B:B)</f>
        <v>40.091900000000003</v>
      </c>
      <c r="F1130">
        <f>_xlfn.XLOOKUP(Table1[[#This Row],[Location]],'Location analysis'!A:A,'Location analysis'!C:C)</f>
        <v>-74.358699999999999</v>
      </c>
      <c r="G1130" t="s">
        <v>112</v>
      </c>
      <c r="H1130" t="s">
        <v>43</v>
      </c>
      <c r="I1130">
        <v>14807158096</v>
      </c>
      <c r="J1130" t="s">
        <v>380</v>
      </c>
      <c r="K1130" t="s">
        <v>51</v>
      </c>
      <c r="L1130">
        <v>132</v>
      </c>
      <c r="M1130">
        <v>2</v>
      </c>
      <c r="N1130">
        <v>1</v>
      </c>
      <c r="O1130">
        <v>132</v>
      </c>
      <c r="P1130">
        <v>2</v>
      </c>
      <c r="Q1130">
        <v>1</v>
      </c>
      <c r="R1130">
        <v>2</v>
      </c>
      <c r="S1130">
        <v>2</v>
      </c>
      <c r="T1130" s="1">
        <v>44630</v>
      </c>
      <c r="U1130" t="str">
        <f t="shared" si="85"/>
        <v>Robert Irvine's - Fit Crunch -  Chocolate Pea</v>
      </c>
      <c r="V1130" t="str">
        <f t="shared" si="86"/>
        <v>Food</v>
      </c>
      <c r="W1130" t="s">
        <v>43</v>
      </c>
      <c r="X1130" t="b">
        <f t="shared" si="88"/>
        <v>1</v>
      </c>
      <c r="Y1130">
        <f t="shared" si="87"/>
        <v>2</v>
      </c>
      <c r="Z1130" s="2">
        <f t="shared" si="89"/>
        <v>1.3333333333333333</v>
      </c>
      <c r="AA1130" t="s">
        <v>113</v>
      </c>
      <c r="AB1130" t="s">
        <v>114</v>
      </c>
      <c r="AC1130" t="s">
        <v>115</v>
      </c>
      <c r="AD1130" t="s">
        <v>123</v>
      </c>
      <c r="AE1130" t="s">
        <v>381</v>
      </c>
      <c r="AF1130">
        <v>2022</v>
      </c>
    </row>
    <row r="1131" spans="1:32" x14ac:dyDescent="0.25">
      <c r="A1131" t="s">
        <v>29</v>
      </c>
      <c r="B1131" t="s">
        <v>62</v>
      </c>
      <c r="C1131" t="s">
        <v>63</v>
      </c>
      <c r="D1131" t="s">
        <v>64</v>
      </c>
      <c r="E1131">
        <f>_xlfn.XLOOKUP(Table1[[#This Row],[Location]],'Location analysis'!A:A,'Location analysis'!B:B)</f>
        <v>40.091900000000003</v>
      </c>
      <c r="F1131">
        <f>_xlfn.XLOOKUP(Table1[[#This Row],[Location]],'Location analysis'!A:A,'Location analysis'!C:C)</f>
        <v>-74.358699999999999</v>
      </c>
      <c r="G1131" t="s">
        <v>317</v>
      </c>
      <c r="H1131" t="s">
        <v>43</v>
      </c>
      <c r="I1131">
        <v>14807880237</v>
      </c>
      <c r="J1131" t="s">
        <v>380</v>
      </c>
      <c r="K1131" t="s">
        <v>51</v>
      </c>
      <c r="L1131">
        <v>131</v>
      </c>
      <c r="M1131">
        <v>2</v>
      </c>
      <c r="N1131">
        <v>1</v>
      </c>
      <c r="O1131">
        <v>131</v>
      </c>
      <c r="P1131">
        <v>2</v>
      </c>
      <c r="Q1131">
        <v>1</v>
      </c>
      <c r="R1131">
        <v>2</v>
      </c>
      <c r="S1131">
        <v>2</v>
      </c>
      <c r="T1131" s="1">
        <v>44630</v>
      </c>
      <c r="U1131" t="str">
        <f t="shared" si="85"/>
        <v>RXBAR - Protein Bar - Peanut Butter</v>
      </c>
      <c r="V1131" t="str">
        <f t="shared" si="86"/>
        <v>Food</v>
      </c>
      <c r="W1131" t="s">
        <v>43</v>
      </c>
      <c r="X1131" t="b">
        <f t="shared" si="88"/>
        <v>1</v>
      </c>
      <c r="Y1131">
        <f t="shared" si="87"/>
        <v>2</v>
      </c>
      <c r="Z1131" s="2">
        <f t="shared" si="89"/>
        <v>1.3333333333333333</v>
      </c>
      <c r="AA1131" t="s">
        <v>318</v>
      </c>
      <c r="AB1131" t="s">
        <v>319</v>
      </c>
      <c r="AC1131" t="s">
        <v>320</v>
      </c>
      <c r="AD1131" t="s">
        <v>123</v>
      </c>
      <c r="AE1131" t="s">
        <v>381</v>
      </c>
      <c r="AF1131">
        <v>2022</v>
      </c>
    </row>
    <row r="1132" spans="1:32" x14ac:dyDescent="0.25">
      <c r="A1132" t="s">
        <v>29</v>
      </c>
      <c r="B1132" t="s">
        <v>62</v>
      </c>
      <c r="C1132" t="s">
        <v>63</v>
      </c>
      <c r="D1132" t="s">
        <v>64</v>
      </c>
      <c r="E1132">
        <f>_xlfn.XLOOKUP(Table1[[#This Row],[Location]],'Location analysis'!A:A,'Location analysis'!B:B)</f>
        <v>40.091900000000003</v>
      </c>
      <c r="F1132">
        <f>_xlfn.XLOOKUP(Table1[[#This Row],[Location]],'Location analysis'!A:A,'Location analysis'!C:C)</f>
        <v>-74.358699999999999</v>
      </c>
      <c r="G1132" t="s">
        <v>112</v>
      </c>
      <c r="H1132" t="s">
        <v>43</v>
      </c>
      <c r="I1132">
        <v>14807992243</v>
      </c>
      <c r="J1132" t="s">
        <v>380</v>
      </c>
      <c r="K1132" t="s">
        <v>36</v>
      </c>
      <c r="L1132">
        <v>132</v>
      </c>
      <c r="M1132">
        <v>2</v>
      </c>
      <c r="N1132">
        <v>1</v>
      </c>
      <c r="O1132">
        <v>132</v>
      </c>
      <c r="P1132">
        <v>2</v>
      </c>
      <c r="Q1132">
        <v>1</v>
      </c>
      <c r="R1132">
        <v>2</v>
      </c>
      <c r="S1132">
        <v>2</v>
      </c>
      <c r="T1132" s="1">
        <v>44630</v>
      </c>
      <c r="U1132" t="str">
        <f t="shared" si="85"/>
        <v>Robert Irvine's - Fit Crunch -  Chocolate Pea</v>
      </c>
      <c r="V1132" t="str">
        <f t="shared" si="86"/>
        <v>Food</v>
      </c>
      <c r="W1132" t="s">
        <v>43</v>
      </c>
      <c r="X1132" t="b">
        <f t="shared" si="88"/>
        <v>1</v>
      </c>
      <c r="Y1132">
        <f t="shared" si="87"/>
        <v>2</v>
      </c>
      <c r="Z1132" s="2">
        <f t="shared" si="89"/>
        <v>1.3333333333333333</v>
      </c>
      <c r="AA1132" t="s">
        <v>113</v>
      </c>
      <c r="AB1132" t="s">
        <v>114</v>
      </c>
      <c r="AC1132" t="s">
        <v>115</v>
      </c>
      <c r="AD1132" t="s">
        <v>123</v>
      </c>
      <c r="AE1132" t="s">
        <v>381</v>
      </c>
      <c r="AF1132">
        <v>2022</v>
      </c>
    </row>
    <row r="1133" spans="1:32" x14ac:dyDescent="0.25">
      <c r="A1133" t="s">
        <v>29</v>
      </c>
      <c r="B1133" t="s">
        <v>67</v>
      </c>
      <c r="C1133" t="s">
        <v>68</v>
      </c>
      <c r="D1133" t="s">
        <v>69</v>
      </c>
      <c r="E1133">
        <f>_xlfn.XLOOKUP(Table1[[#This Row],[Location]],'Location analysis'!A:A,'Location analysis'!B:B)</f>
        <v>40.435699999999997</v>
      </c>
      <c r="F1133">
        <f>_xlfn.XLOOKUP(Table1[[#This Row],[Location]],'Location analysis'!A:A,'Location analysis'!C:C)</f>
        <v>-74.125200000000007</v>
      </c>
      <c r="G1133" t="s">
        <v>179</v>
      </c>
      <c r="H1133" t="s">
        <v>43</v>
      </c>
      <c r="I1133">
        <v>14808140951</v>
      </c>
      <c r="J1133" t="s">
        <v>380</v>
      </c>
      <c r="K1133" t="s">
        <v>36</v>
      </c>
      <c r="L1133">
        <v>112</v>
      </c>
      <c r="M1133">
        <v>1.5</v>
      </c>
      <c r="N1133">
        <v>1</v>
      </c>
      <c r="O1133">
        <v>112</v>
      </c>
      <c r="P1133">
        <v>1.5</v>
      </c>
      <c r="Q1133">
        <v>1</v>
      </c>
      <c r="R1133">
        <v>1.5</v>
      </c>
      <c r="S1133">
        <v>3</v>
      </c>
      <c r="T1133" s="1">
        <v>44630</v>
      </c>
      <c r="U1133" t="str">
        <f t="shared" si="85"/>
        <v>Chesters Fries Flaming hot</v>
      </c>
      <c r="V1133" t="str">
        <f t="shared" si="86"/>
        <v>Food</v>
      </c>
      <c r="W1133" t="s">
        <v>43</v>
      </c>
      <c r="X1133" t="b">
        <f t="shared" si="88"/>
        <v>1</v>
      </c>
      <c r="Y1133">
        <f t="shared" si="87"/>
        <v>1.5</v>
      </c>
      <c r="Z1133" s="2">
        <f t="shared" si="89"/>
        <v>1</v>
      </c>
      <c r="AA1133" t="s">
        <v>179</v>
      </c>
      <c r="AD1133" t="s">
        <v>123</v>
      </c>
      <c r="AE1133" t="s">
        <v>381</v>
      </c>
      <c r="AF1133">
        <v>2022</v>
      </c>
    </row>
    <row r="1134" spans="1:32" x14ac:dyDescent="0.25">
      <c r="A1134" t="s">
        <v>29</v>
      </c>
      <c r="B1134" t="s">
        <v>67</v>
      </c>
      <c r="C1134" t="s">
        <v>68</v>
      </c>
      <c r="D1134" t="s">
        <v>69</v>
      </c>
      <c r="E1134">
        <f>_xlfn.XLOOKUP(Table1[[#This Row],[Location]],'Location analysis'!A:A,'Location analysis'!B:B)</f>
        <v>40.435699999999997</v>
      </c>
      <c r="F1134">
        <f>_xlfn.XLOOKUP(Table1[[#This Row],[Location]],'Location analysis'!A:A,'Location analysis'!C:C)</f>
        <v>-74.125200000000007</v>
      </c>
      <c r="G1134" t="s">
        <v>100</v>
      </c>
      <c r="H1134" t="s">
        <v>43</v>
      </c>
      <c r="I1134">
        <v>14808140951</v>
      </c>
      <c r="J1134" t="s">
        <v>380</v>
      </c>
      <c r="K1134" t="s">
        <v>36</v>
      </c>
      <c r="L1134">
        <v>113</v>
      </c>
      <c r="M1134">
        <v>1.5</v>
      </c>
      <c r="N1134">
        <v>1</v>
      </c>
      <c r="O1134">
        <v>113</v>
      </c>
      <c r="P1134">
        <v>1.5</v>
      </c>
      <c r="Q1134">
        <v>1</v>
      </c>
      <c r="R1134">
        <v>1.5</v>
      </c>
      <c r="S1134">
        <v>3</v>
      </c>
      <c r="T1134" s="1">
        <v>44630</v>
      </c>
      <c r="U1134" t="str">
        <f t="shared" si="85"/>
        <v>Cheetos - Fleming Hot Crunchy</v>
      </c>
      <c r="V1134" t="str">
        <f t="shared" si="86"/>
        <v>Food</v>
      </c>
      <c r="W1134" t="s">
        <v>43</v>
      </c>
      <c r="X1134" t="b">
        <f t="shared" si="88"/>
        <v>1</v>
      </c>
      <c r="Y1134">
        <f t="shared" si="87"/>
        <v>1.5</v>
      </c>
      <c r="Z1134" s="2">
        <f t="shared" si="89"/>
        <v>1</v>
      </c>
      <c r="AA1134" t="s">
        <v>101</v>
      </c>
      <c r="AB1134" t="s">
        <v>102</v>
      </c>
      <c r="AD1134" t="s">
        <v>123</v>
      </c>
      <c r="AE1134" t="s">
        <v>381</v>
      </c>
      <c r="AF1134">
        <v>2022</v>
      </c>
    </row>
    <row r="1135" spans="1:32" x14ac:dyDescent="0.25">
      <c r="A1135" t="s">
        <v>29</v>
      </c>
      <c r="B1135" t="s">
        <v>62</v>
      </c>
      <c r="C1135" t="s">
        <v>63</v>
      </c>
      <c r="D1135" t="s">
        <v>64</v>
      </c>
      <c r="E1135">
        <f>_xlfn.XLOOKUP(Table1[[#This Row],[Location]],'Location analysis'!A:A,'Location analysis'!B:B)</f>
        <v>40.091900000000003</v>
      </c>
      <c r="F1135">
        <f>_xlfn.XLOOKUP(Table1[[#This Row],[Location]],'Location analysis'!A:A,'Location analysis'!C:C)</f>
        <v>-74.358699999999999</v>
      </c>
      <c r="G1135" t="s">
        <v>154</v>
      </c>
      <c r="H1135" t="s">
        <v>43</v>
      </c>
      <c r="I1135">
        <v>14808559247</v>
      </c>
      <c r="J1135" t="s">
        <v>380</v>
      </c>
      <c r="K1135" t="s">
        <v>51</v>
      </c>
      <c r="L1135">
        <v>121</v>
      </c>
      <c r="M1135">
        <v>1.5</v>
      </c>
      <c r="N1135">
        <v>1</v>
      </c>
      <c r="O1135">
        <v>121</v>
      </c>
      <c r="P1135">
        <v>1.5</v>
      </c>
      <c r="Q1135">
        <v>1</v>
      </c>
      <c r="R1135">
        <v>1.5</v>
      </c>
      <c r="S1135">
        <v>1.5</v>
      </c>
      <c r="T1135" s="1">
        <v>44630</v>
      </c>
      <c r="U1135" t="str">
        <f t="shared" si="85"/>
        <v>SunChips Multigrain - Harvest Cheddar</v>
      </c>
      <c r="V1135" t="str">
        <f t="shared" si="86"/>
        <v>Food</v>
      </c>
      <c r="W1135" t="s">
        <v>43</v>
      </c>
      <c r="X1135" t="b">
        <f t="shared" si="88"/>
        <v>1</v>
      </c>
      <c r="Y1135">
        <f t="shared" si="87"/>
        <v>1.5</v>
      </c>
      <c r="Z1135" s="2">
        <f t="shared" si="89"/>
        <v>1</v>
      </c>
      <c r="AA1135" t="s">
        <v>129</v>
      </c>
      <c r="AB1135" t="s">
        <v>155</v>
      </c>
      <c r="AD1135" t="s">
        <v>123</v>
      </c>
      <c r="AE1135" t="s">
        <v>381</v>
      </c>
      <c r="AF1135">
        <v>2022</v>
      </c>
    </row>
    <row r="1136" spans="1:32" x14ac:dyDescent="0.25">
      <c r="A1136" t="s">
        <v>29</v>
      </c>
      <c r="B1136" t="s">
        <v>62</v>
      </c>
      <c r="C1136" t="s">
        <v>63</v>
      </c>
      <c r="D1136" t="s">
        <v>64</v>
      </c>
      <c r="E1136">
        <f>_xlfn.XLOOKUP(Table1[[#This Row],[Location]],'Location analysis'!A:A,'Location analysis'!B:B)</f>
        <v>40.091900000000003</v>
      </c>
      <c r="F1136">
        <f>_xlfn.XLOOKUP(Table1[[#This Row],[Location]],'Location analysis'!A:A,'Location analysis'!C:C)</f>
        <v>-74.358699999999999</v>
      </c>
      <c r="G1136" t="s">
        <v>197</v>
      </c>
      <c r="H1136" t="s">
        <v>43</v>
      </c>
      <c r="I1136">
        <v>14809321837</v>
      </c>
      <c r="J1136" t="s">
        <v>380</v>
      </c>
      <c r="K1136" t="s">
        <v>36</v>
      </c>
      <c r="L1136">
        <v>111</v>
      </c>
      <c r="M1136">
        <v>1.5</v>
      </c>
      <c r="N1136">
        <v>1</v>
      </c>
      <c r="O1136">
        <v>111</v>
      </c>
      <c r="P1136">
        <v>1.5</v>
      </c>
      <c r="Q1136">
        <v>1</v>
      </c>
      <c r="R1136">
        <v>1.5</v>
      </c>
      <c r="S1136">
        <v>1.5</v>
      </c>
      <c r="T1136" s="1">
        <v>44630</v>
      </c>
      <c r="U1136" t="str">
        <f t="shared" si="85"/>
        <v>Miss Vickie's Potato Chip - Smokehouse BBQ</v>
      </c>
      <c r="V1136" t="str">
        <f t="shared" si="86"/>
        <v>Food</v>
      </c>
      <c r="W1136" t="s">
        <v>43</v>
      </c>
      <c r="X1136" t="b">
        <f t="shared" si="88"/>
        <v>1</v>
      </c>
      <c r="Y1136">
        <f t="shared" si="87"/>
        <v>1.5</v>
      </c>
      <c r="Z1136" s="2">
        <f t="shared" si="89"/>
        <v>1</v>
      </c>
      <c r="AA1136" t="s">
        <v>58</v>
      </c>
      <c r="AB1136" t="s">
        <v>198</v>
      </c>
      <c r="AD1136" t="s">
        <v>123</v>
      </c>
      <c r="AE1136" t="s">
        <v>381</v>
      </c>
      <c r="AF1136">
        <v>2022</v>
      </c>
    </row>
    <row r="1137" spans="1:32" x14ac:dyDescent="0.25">
      <c r="A1137" t="s">
        <v>29</v>
      </c>
      <c r="B1137" t="s">
        <v>67</v>
      </c>
      <c r="C1137" t="s">
        <v>68</v>
      </c>
      <c r="D1137" t="s">
        <v>69</v>
      </c>
      <c r="E1137">
        <f>_xlfn.XLOOKUP(Table1[[#This Row],[Location]],'Location analysis'!A:A,'Location analysis'!B:B)</f>
        <v>40.435699999999997</v>
      </c>
      <c r="F1137">
        <f>_xlfn.XLOOKUP(Table1[[#This Row],[Location]],'Location analysis'!A:A,'Location analysis'!C:C)</f>
        <v>-74.125200000000007</v>
      </c>
      <c r="G1137" t="s">
        <v>182</v>
      </c>
      <c r="H1137" t="s">
        <v>34</v>
      </c>
      <c r="I1137">
        <v>14809598252</v>
      </c>
      <c r="J1137" t="s">
        <v>380</v>
      </c>
      <c r="K1137" t="s">
        <v>51</v>
      </c>
      <c r="L1137">
        <v>142</v>
      </c>
      <c r="M1137">
        <v>1</v>
      </c>
      <c r="N1137">
        <v>1</v>
      </c>
      <c r="O1137">
        <v>142</v>
      </c>
      <c r="P1137">
        <v>1</v>
      </c>
      <c r="Q1137">
        <v>1</v>
      </c>
      <c r="R1137">
        <v>1</v>
      </c>
      <c r="S1137">
        <v>1</v>
      </c>
      <c r="T1137" s="1">
        <v>44630</v>
      </c>
      <c r="U1137" t="str">
        <f t="shared" si="85"/>
        <v>Coca Cola - Zero Sugar</v>
      </c>
      <c r="V1137" t="str">
        <f t="shared" si="86"/>
        <v>Carbonated</v>
      </c>
      <c r="W1137" t="s">
        <v>34</v>
      </c>
      <c r="X1137" t="b">
        <f t="shared" si="88"/>
        <v>1</v>
      </c>
      <c r="Y1137">
        <f t="shared" si="87"/>
        <v>1</v>
      </c>
      <c r="Z1137" s="2">
        <f t="shared" si="89"/>
        <v>0.66666666666666663</v>
      </c>
      <c r="AA1137" t="s">
        <v>183</v>
      </c>
      <c r="AB1137" t="s">
        <v>184</v>
      </c>
      <c r="AD1137" t="s">
        <v>123</v>
      </c>
      <c r="AE1137" t="s">
        <v>381</v>
      </c>
      <c r="AF1137">
        <v>2022</v>
      </c>
    </row>
    <row r="1138" spans="1:32" x14ac:dyDescent="0.25">
      <c r="A1138" t="s">
        <v>29</v>
      </c>
      <c r="B1138" t="s">
        <v>67</v>
      </c>
      <c r="C1138" t="s">
        <v>68</v>
      </c>
      <c r="D1138" t="s">
        <v>69</v>
      </c>
      <c r="E1138">
        <f>_xlfn.XLOOKUP(Table1[[#This Row],[Location]],'Location analysis'!A:A,'Location analysis'!B:B)</f>
        <v>40.435699999999997</v>
      </c>
      <c r="F1138">
        <f>_xlfn.XLOOKUP(Table1[[#This Row],[Location]],'Location analysis'!A:A,'Location analysis'!C:C)</f>
        <v>-74.125200000000007</v>
      </c>
      <c r="G1138" t="s">
        <v>116</v>
      </c>
      <c r="H1138" t="s">
        <v>43</v>
      </c>
      <c r="I1138">
        <v>14809892027</v>
      </c>
      <c r="J1138" t="s">
        <v>380</v>
      </c>
      <c r="K1138" t="s">
        <v>51</v>
      </c>
      <c r="L1138">
        <v>110</v>
      </c>
      <c r="M1138">
        <v>1.5</v>
      </c>
      <c r="N1138">
        <v>1</v>
      </c>
      <c r="O1138">
        <v>110</v>
      </c>
      <c r="P1138">
        <v>1.5</v>
      </c>
      <c r="Q1138">
        <v>1</v>
      </c>
      <c r="R1138">
        <v>1.5</v>
      </c>
      <c r="S1138">
        <v>1.5</v>
      </c>
      <c r="T1138" s="1">
        <v>44630</v>
      </c>
      <c r="U1138" t="str">
        <f t="shared" si="85"/>
        <v>Good Health Veggie Stix - Zesty Ranch</v>
      </c>
      <c r="V1138" t="str">
        <f t="shared" si="86"/>
        <v>Food</v>
      </c>
      <c r="W1138" t="s">
        <v>43</v>
      </c>
      <c r="X1138" t="b">
        <f t="shared" si="88"/>
        <v>1</v>
      </c>
      <c r="Y1138">
        <f t="shared" si="87"/>
        <v>1.5</v>
      </c>
      <c r="Z1138" s="2">
        <f t="shared" si="89"/>
        <v>1</v>
      </c>
      <c r="AA1138" t="s">
        <v>117</v>
      </c>
      <c r="AB1138" t="s">
        <v>118</v>
      </c>
      <c r="AD1138" t="s">
        <v>123</v>
      </c>
      <c r="AE1138" t="s">
        <v>381</v>
      </c>
      <c r="AF1138">
        <v>2022</v>
      </c>
    </row>
    <row r="1139" spans="1:32" x14ac:dyDescent="0.25">
      <c r="A1139" t="s">
        <v>29</v>
      </c>
      <c r="B1139" t="s">
        <v>67</v>
      </c>
      <c r="C1139" t="s">
        <v>68</v>
      </c>
      <c r="D1139" t="s">
        <v>69</v>
      </c>
      <c r="E1139">
        <f>_xlfn.XLOOKUP(Table1[[#This Row],[Location]],'Location analysis'!A:A,'Location analysis'!B:B)</f>
        <v>40.435699999999997</v>
      </c>
      <c r="F1139">
        <f>_xlfn.XLOOKUP(Table1[[#This Row],[Location]],'Location analysis'!A:A,'Location analysis'!C:C)</f>
        <v>-74.125200000000007</v>
      </c>
      <c r="G1139" t="s">
        <v>70</v>
      </c>
      <c r="H1139" t="s">
        <v>34</v>
      </c>
      <c r="I1139">
        <v>14810396944</v>
      </c>
      <c r="J1139" t="s">
        <v>380</v>
      </c>
      <c r="K1139" t="s">
        <v>51</v>
      </c>
      <c r="L1139">
        <v>146</v>
      </c>
      <c r="M1139">
        <v>3</v>
      </c>
      <c r="N1139">
        <v>1</v>
      </c>
      <c r="O1139">
        <v>146</v>
      </c>
      <c r="P1139">
        <v>3</v>
      </c>
      <c r="Q1139">
        <v>1</v>
      </c>
      <c r="R1139">
        <v>3</v>
      </c>
      <c r="S1139">
        <v>3</v>
      </c>
      <c r="T1139" s="1">
        <v>44630</v>
      </c>
      <c r="U1139" t="str">
        <f t="shared" si="85"/>
        <v>Monster Energy Original</v>
      </c>
      <c r="V1139" t="str">
        <f t="shared" si="86"/>
        <v>Carbonated</v>
      </c>
      <c r="W1139" t="s">
        <v>34</v>
      </c>
      <c r="X1139" t="b">
        <f t="shared" si="88"/>
        <v>1</v>
      </c>
      <c r="Y1139">
        <f t="shared" si="87"/>
        <v>3</v>
      </c>
      <c r="Z1139" s="2">
        <f t="shared" si="89"/>
        <v>2</v>
      </c>
      <c r="AA1139" t="s">
        <v>70</v>
      </c>
      <c r="AD1139" t="s">
        <v>123</v>
      </c>
      <c r="AE1139" t="s">
        <v>381</v>
      </c>
      <c r="AF1139">
        <v>2022</v>
      </c>
    </row>
    <row r="1140" spans="1:32" x14ac:dyDescent="0.25">
      <c r="A1140" t="s">
        <v>29</v>
      </c>
      <c r="B1140" t="s">
        <v>67</v>
      </c>
      <c r="C1140" t="s">
        <v>68</v>
      </c>
      <c r="D1140" t="s">
        <v>69</v>
      </c>
      <c r="E1140">
        <f>_xlfn.XLOOKUP(Table1[[#This Row],[Location]],'Location analysis'!A:A,'Location analysis'!B:B)</f>
        <v>40.435699999999997</v>
      </c>
      <c r="F1140">
        <f>_xlfn.XLOOKUP(Table1[[#This Row],[Location]],'Location analysis'!A:A,'Location analysis'!C:C)</f>
        <v>-74.125200000000007</v>
      </c>
      <c r="G1140" t="s">
        <v>272</v>
      </c>
      <c r="H1140" t="s">
        <v>43</v>
      </c>
      <c r="I1140">
        <v>14810397136</v>
      </c>
      <c r="J1140" t="s">
        <v>380</v>
      </c>
      <c r="K1140" t="s">
        <v>51</v>
      </c>
      <c r="L1140">
        <v>134</v>
      </c>
      <c r="M1140">
        <v>2</v>
      </c>
      <c r="N1140">
        <v>1</v>
      </c>
      <c r="O1140">
        <v>134</v>
      </c>
      <c r="P1140">
        <v>2</v>
      </c>
      <c r="Q1140">
        <v>1</v>
      </c>
      <c r="R1140">
        <v>2</v>
      </c>
      <c r="S1140">
        <v>2</v>
      </c>
      <c r="T1140" s="1">
        <v>44630</v>
      </c>
      <c r="U1140" t="str">
        <f t="shared" si="85"/>
        <v>Oreo Single Server 6 ct</v>
      </c>
      <c r="V1140" t="str">
        <f t="shared" si="86"/>
        <v>Food</v>
      </c>
      <c r="W1140" t="s">
        <v>43</v>
      </c>
      <c r="X1140" t="b">
        <f t="shared" si="88"/>
        <v>1</v>
      </c>
      <c r="Y1140">
        <f t="shared" si="87"/>
        <v>2</v>
      </c>
      <c r="Z1140" s="2">
        <f t="shared" si="89"/>
        <v>1.3333333333333333</v>
      </c>
      <c r="AA1140" t="s">
        <v>272</v>
      </c>
      <c r="AD1140" t="s">
        <v>123</v>
      </c>
      <c r="AE1140" t="s">
        <v>381</v>
      </c>
      <c r="AF1140">
        <v>2022</v>
      </c>
    </row>
    <row r="1141" spans="1:32" x14ac:dyDescent="0.25">
      <c r="A1141" t="s">
        <v>29</v>
      </c>
      <c r="B1141" t="s">
        <v>67</v>
      </c>
      <c r="C1141" t="s">
        <v>68</v>
      </c>
      <c r="D1141" t="s">
        <v>69</v>
      </c>
      <c r="E1141">
        <f>_xlfn.XLOOKUP(Table1[[#This Row],[Location]],'Location analysis'!A:A,'Location analysis'!B:B)</f>
        <v>40.435699999999997</v>
      </c>
      <c r="F1141">
        <f>_xlfn.XLOOKUP(Table1[[#This Row],[Location]],'Location analysis'!A:A,'Location analysis'!C:C)</f>
        <v>-74.125200000000007</v>
      </c>
      <c r="G1141" t="s">
        <v>182</v>
      </c>
      <c r="H1141" t="s">
        <v>34</v>
      </c>
      <c r="I1141">
        <v>14810432388</v>
      </c>
      <c r="J1141" t="s">
        <v>380</v>
      </c>
      <c r="K1141" t="s">
        <v>51</v>
      </c>
      <c r="L1141">
        <v>142</v>
      </c>
      <c r="M1141">
        <v>1</v>
      </c>
      <c r="N1141">
        <v>1</v>
      </c>
      <c r="O1141">
        <v>142</v>
      </c>
      <c r="P1141">
        <v>1</v>
      </c>
      <c r="Q1141">
        <v>1</v>
      </c>
      <c r="R1141">
        <v>1</v>
      </c>
      <c r="S1141">
        <v>1</v>
      </c>
      <c r="T1141" s="1">
        <v>44630</v>
      </c>
      <c r="U1141" t="str">
        <f t="shared" si="85"/>
        <v>Coca Cola - Zero Sugar</v>
      </c>
      <c r="V1141" t="str">
        <f t="shared" si="86"/>
        <v>Carbonated</v>
      </c>
      <c r="W1141" t="s">
        <v>34</v>
      </c>
      <c r="X1141" t="b">
        <f t="shared" si="88"/>
        <v>1</v>
      </c>
      <c r="Y1141">
        <f t="shared" si="87"/>
        <v>1</v>
      </c>
      <c r="Z1141" s="2">
        <f t="shared" si="89"/>
        <v>0.66666666666666663</v>
      </c>
      <c r="AA1141" t="s">
        <v>183</v>
      </c>
      <c r="AB1141" t="s">
        <v>184</v>
      </c>
      <c r="AD1141" t="s">
        <v>123</v>
      </c>
      <c r="AE1141" t="s">
        <v>381</v>
      </c>
      <c r="AF1141">
        <v>2022</v>
      </c>
    </row>
    <row r="1142" spans="1:32" x14ac:dyDescent="0.25">
      <c r="A1142" t="s">
        <v>29</v>
      </c>
      <c r="B1142" t="s">
        <v>67</v>
      </c>
      <c r="C1142" t="s">
        <v>68</v>
      </c>
      <c r="D1142" t="s">
        <v>69</v>
      </c>
      <c r="E1142">
        <f>_xlfn.XLOOKUP(Table1[[#This Row],[Location]],'Location analysis'!A:A,'Location analysis'!B:B)</f>
        <v>40.435699999999997</v>
      </c>
      <c r="F1142">
        <f>_xlfn.XLOOKUP(Table1[[#This Row],[Location]],'Location analysis'!A:A,'Location analysis'!C:C)</f>
        <v>-74.125200000000007</v>
      </c>
      <c r="G1142" t="s">
        <v>182</v>
      </c>
      <c r="H1142" t="s">
        <v>34</v>
      </c>
      <c r="I1142">
        <v>14810497557</v>
      </c>
      <c r="J1142" t="s">
        <v>380</v>
      </c>
      <c r="K1142" t="s">
        <v>51</v>
      </c>
      <c r="L1142">
        <v>142</v>
      </c>
      <c r="M1142">
        <v>1</v>
      </c>
      <c r="N1142">
        <v>1</v>
      </c>
      <c r="O1142">
        <v>142</v>
      </c>
      <c r="P1142">
        <v>1</v>
      </c>
      <c r="Q1142">
        <v>1</v>
      </c>
      <c r="R1142">
        <v>1</v>
      </c>
      <c r="S1142">
        <v>1</v>
      </c>
      <c r="T1142" s="1">
        <v>44630</v>
      </c>
      <c r="U1142" t="str">
        <f t="shared" si="85"/>
        <v>Coca Cola - Zero Sugar</v>
      </c>
      <c r="V1142" t="str">
        <f t="shared" si="86"/>
        <v>Carbonated</v>
      </c>
      <c r="W1142" t="s">
        <v>34</v>
      </c>
      <c r="X1142" t="b">
        <f t="shared" si="88"/>
        <v>1</v>
      </c>
      <c r="Y1142">
        <f t="shared" si="87"/>
        <v>1</v>
      </c>
      <c r="Z1142" s="2">
        <f t="shared" si="89"/>
        <v>0.66666666666666663</v>
      </c>
      <c r="AA1142" t="s">
        <v>183</v>
      </c>
      <c r="AB1142" t="s">
        <v>184</v>
      </c>
      <c r="AD1142" t="s">
        <v>123</v>
      </c>
      <c r="AE1142" t="s">
        <v>381</v>
      </c>
      <c r="AF1142">
        <v>2022</v>
      </c>
    </row>
    <row r="1143" spans="1:32" x14ac:dyDescent="0.25">
      <c r="A1143" t="s">
        <v>29</v>
      </c>
      <c r="B1143" t="s">
        <v>67</v>
      </c>
      <c r="C1143" t="s">
        <v>68</v>
      </c>
      <c r="D1143" t="s">
        <v>69</v>
      </c>
      <c r="E1143">
        <f>_xlfn.XLOOKUP(Table1[[#This Row],[Location]],'Location analysis'!A:A,'Location analysis'!B:B)</f>
        <v>40.435699999999997</v>
      </c>
      <c r="F1143">
        <f>_xlfn.XLOOKUP(Table1[[#This Row],[Location]],'Location analysis'!A:A,'Location analysis'!C:C)</f>
        <v>-74.125200000000007</v>
      </c>
      <c r="G1143" t="s">
        <v>182</v>
      </c>
      <c r="H1143" t="s">
        <v>34</v>
      </c>
      <c r="I1143">
        <v>14810951535</v>
      </c>
      <c r="J1143" t="s">
        <v>382</v>
      </c>
      <c r="K1143" t="s">
        <v>51</v>
      </c>
      <c r="L1143">
        <v>142</v>
      </c>
      <c r="M1143">
        <v>1</v>
      </c>
      <c r="N1143">
        <v>1</v>
      </c>
      <c r="O1143">
        <v>142</v>
      </c>
      <c r="P1143">
        <v>1</v>
      </c>
      <c r="Q1143">
        <v>1</v>
      </c>
      <c r="R1143">
        <v>1</v>
      </c>
      <c r="S1143">
        <v>1</v>
      </c>
      <c r="T1143" s="1">
        <v>44631</v>
      </c>
      <c r="U1143" t="str">
        <f t="shared" si="85"/>
        <v>Coca Cola - Zero Sugar</v>
      </c>
      <c r="V1143" t="str">
        <f t="shared" si="86"/>
        <v>Carbonated</v>
      </c>
      <c r="W1143" t="s">
        <v>34</v>
      </c>
      <c r="X1143" t="b">
        <f t="shared" si="88"/>
        <v>1</v>
      </c>
      <c r="Y1143">
        <f t="shared" si="87"/>
        <v>1</v>
      </c>
      <c r="Z1143" s="2">
        <f t="shared" si="89"/>
        <v>0.66666666666666663</v>
      </c>
      <c r="AA1143" t="s">
        <v>183</v>
      </c>
      <c r="AB1143" t="s">
        <v>184</v>
      </c>
      <c r="AD1143" t="s">
        <v>132</v>
      </c>
      <c r="AE1143" t="s">
        <v>383</v>
      </c>
      <c r="AF1143">
        <v>2022</v>
      </c>
    </row>
    <row r="1144" spans="1:32" x14ac:dyDescent="0.25">
      <c r="A1144" t="s">
        <v>29</v>
      </c>
      <c r="B1144" t="s">
        <v>67</v>
      </c>
      <c r="C1144" t="s">
        <v>68</v>
      </c>
      <c r="D1144" t="s">
        <v>69</v>
      </c>
      <c r="E1144">
        <f>_xlfn.XLOOKUP(Table1[[#This Row],[Location]],'Location analysis'!A:A,'Location analysis'!B:B)</f>
        <v>40.435699999999997</v>
      </c>
      <c r="F1144">
        <f>_xlfn.XLOOKUP(Table1[[#This Row],[Location]],'Location analysis'!A:A,'Location analysis'!C:C)</f>
        <v>-74.125200000000007</v>
      </c>
      <c r="G1144" t="s">
        <v>77</v>
      </c>
      <c r="H1144" t="s">
        <v>43</v>
      </c>
      <c r="I1144">
        <v>14811826616</v>
      </c>
      <c r="J1144" t="s">
        <v>382</v>
      </c>
      <c r="K1144" t="s">
        <v>36</v>
      </c>
      <c r="L1144">
        <v>111</v>
      </c>
      <c r="M1144">
        <v>1.5</v>
      </c>
      <c r="N1144">
        <v>1</v>
      </c>
      <c r="O1144">
        <v>111</v>
      </c>
      <c r="P1144">
        <v>1.5</v>
      </c>
      <c r="Q1144">
        <v>1</v>
      </c>
      <c r="R1144">
        <v>1.5</v>
      </c>
      <c r="S1144">
        <v>1.5</v>
      </c>
      <c r="T1144" s="1">
        <v>44631</v>
      </c>
      <c r="U1144" t="str">
        <f t="shared" si="85"/>
        <v>Skinny Pop Popcorn</v>
      </c>
      <c r="V1144" t="str">
        <f t="shared" si="86"/>
        <v>Food</v>
      </c>
      <c r="W1144" t="s">
        <v>43</v>
      </c>
      <c r="X1144" t="b">
        <f t="shared" si="88"/>
        <v>1</v>
      </c>
      <c r="Y1144">
        <f t="shared" si="87"/>
        <v>1.5</v>
      </c>
      <c r="Z1144" s="2">
        <f t="shared" si="89"/>
        <v>1</v>
      </c>
      <c r="AA1144" t="s">
        <v>77</v>
      </c>
      <c r="AD1144" t="s">
        <v>132</v>
      </c>
      <c r="AE1144" t="s">
        <v>383</v>
      </c>
      <c r="AF1144">
        <v>2022</v>
      </c>
    </row>
    <row r="1145" spans="1:32" x14ac:dyDescent="0.25">
      <c r="A1145" t="s">
        <v>29</v>
      </c>
      <c r="B1145" t="s">
        <v>67</v>
      </c>
      <c r="C1145" t="s">
        <v>68</v>
      </c>
      <c r="D1145" t="s">
        <v>69</v>
      </c>
      <c r="E1145">
        <f>_xlfn.XLOOKUP(Table1[[#This Row],[Location]],'Location analysis'!A:A,'Location analysis'!B:B)</f>
        <v>40.435699999999997</v>
      </c>
      <c r="F1145">
        <f>_xlfn.XLOOKUP(Table1[[#This Row],[Location]],'Location analysis'!A:A,'Location analysis'!C:C)</f>
        <v>-74.125200000000007</v>
      </c>
      <c r="G1145" t="s">
        <v>100</v>
      </c>
      <c r="H1145" t="s">
        <v>43</v>
      </c>
      <c r="I1145">
        <v>14813093509</v>
      </c>
      <c r="J1145" t="s">
        <v>382</v>
      </c>
      <c r="K1145" t="s">
        <v>36</v>
      </c>
      <c r="L1145">
        <v>113</v>
      </c>
      <c r="M1145">
        <v>1.5</v>
      </c>
      <c r="N1145">
        <v>1</v>
      </c>
      <c r="O1145">
        <v>113</v>
      </c>
      <c r="P1145">
        <v>1.5</v>
      </c>
      <c r="Q1145">
        <v>1</v>
      </c>
      <c r="R1145">
        <v>1.5</v>
      </c>
      <c r="S1145">
        <v>4.75</v>
      </c>
      <c r="T1145" s="1">
        <v>44631</v>
      </c>
      <c r="U1145" t="str">
        <f t="shared" si="85"/>
        <v>Cheetos - Fleming Hot Crunchy</v>
      </c>
      <c r="V1145" t="str">
        <f t="shared" si="86"/>
        <v>Food</v>
      </c>
      <c r="W1145" t="s">
        <v>43</v>
      </c>
      <c r="X1145" t="b">
        <f t="shared" si="88"/>
        <v>1</v>
      </c>
      <c r="Y1145">
        <f t="shared" si="87"/>
        <v>1.5</v>
      </c>
      <c r="Z1145" s="2">
        <f t="shared" si="89"/>
        <v>1</v>
      </c>
      <c r="AA1145" t="s">
        <v>101</v>
      </c>
      <c r="AB1145" t="s">
        <v>102</v>
      </c>
      <c r="AD1145" t="s">
        <v>132</v>
      </c>
      <c r="AE1145" t="s">
        <v>383</v>
      </c>
      <c r="AF1145">
        <v>2022</v>
      </c>
    </row>
    <row r="1146" spans="1:32" x14ac:dyDescent="0.25">
      <c r="A1146" t="s">
        <v>29</v>
      </c>
      <c r="B1146" t="s">
        <v>67</v>
      </c>
      <c r="C1146" t="s">
        <v>68</v>
      </c>
      <c r="D1146" t="s">
        <v>69</v>
      </c>
      <c r="E1146">
        <f>_xlfn.XLOOKUP(Table1[[#This Row],[Location]],'Location analysis'!A:A,'Location analysis'!B:B)</f>
        <v>40.435699999999997</v>
      </c>
      <c r="F1146">
        <f>_xlfn.XLOOKUP(Table1[[#This Row],[Location]],'Location analysis'!A:A,'Location analysis'!C:C)</f>
        <v>-74.125200000000007</v>
      </c>
      <c r="G1146" t="s">
        <v>140</v>
      </c>
      <c r="H1146" t="s">
        <v>43</v>
      </c>
      <c r="I1146">
        <v>14813093509</v>
      </c>
      <c r="J1146" t="s">
        <v>382</v>
      </c>
      <c r="K1146" t="s">
        <v>36</v>
      </c>
      <c r="L1146">
        <v>132</v>
      </c>
      <c r="M1146">
        <v>1.25</v>
      </c>
      <c r="N1146">
        <v>1</v>
      </c>
      <c r="O1146">
        <v>132</v>
      </c>
      <c r="P1146">
        <v>1.25</v>
      </c>
      <c r="Q1146">
        <v>1</v>
      </c>
      <c r="R1146">
        <v>1.25</v>
      </c>
      <c r="S1146">
        <v>4.75</v>
      </c>
      <c r="T1146" s="1">
        <v>44631</v>
      </c>
      <c r="U1146" t="str">
        <f t="shared" si="85"/>
        <v>Chum Fruit Bites - Mango/Strawberry</v>
      </c>
      <c r="V1146" t="str">
        <f t="shared" si="86"/>
        <v>Food</v>
      </c>
      <c r="W1146" t="s">
        <v>43</v>
      </c>
      <c r="X1146" t="b">
        <f t="shared" si="88"/>
        <v>1</v>
      </c>
      <c r="Y1146">
        <f t="shared" si="87"/>
        <v>1.25</v>
      </c>
      <c r="Z1146" s="2">
        <f t="shared" si="89"/>
        <v>0.83333333333333337</v>
      </c>
      <c r="AA1146" t="s">
        <v>141</v>
      </c>
      <c r="AB1146" t="s">
        <v>142</v>
      </c>
      <c r="AD1146" t="s">
        <v>132</v>
      </c>
      <c r="AE1146" t="s">
        <v>383</v>
      </c>
      <c r="AF1146">
        <v>2022</v>
      </c>
    </row>
    <row r="1147" spans="1:32" x14ac:dyDescent="0.25">
      <c r="A1147" t="s">
        <v>29</v>
      </c>
      <c r="B1147" t="s">
        <v>67</v>
      </c>
      <c r="C1147" t="s">
        <v>68</v>
      </c>
      <c r="D1147" t="s">
        <v>69</v>
      </c>
      <c r="E1147">
        <f>_xlfn.XLOOKUP(Table1[[#This Row],[Location]],'Location analysis'!A:A,'Location analysis'!B:B)</f>
        <v>40.435699999999997</v>
      </c>
      <c r="F1147">
        <f>_xlfn.XLOOKUP(Table1[[#This Row],[Location]],'Location analysis'!A:A,'Location analysis'!C:C)</f>
        <v>-74.125200000000007</v>
      </c>
      <c r="G1147" t="s">
        <v>272</v>
      </c>
      <c r="H1147" t="s">
        <v>43</v>
      </c>
      <c r="I1147">
        <v>14813093509</v>
      </c>
      <c r="J1147" t="s">
        <v>382</v>
      </c>
      <c r="K1147" t="s">
        <v>36</v>
      </c>
      <c r="L1147">
        <v>134</v>
      </c>
      <c r="M1147">
        <v>2</v>
      </c>
      <c r="N1147">
        <v>1</v>
      </c>
      <c r="O1147">
        <v>134</v>
      </c>
      <c r="P1147">
        <v>2</v>
      </c>
      <c r="Q1147">
        <v>1</v>
      </c>
      <c r="R1147">
        <v>2</v>
      </c>
      <c r="S1147">
        <v>4.75</v>
      </c>
      <c r="T1147" s="1">
        <v>44631</v>
      </c>
      <c r="U1147" t="str">
        <f t="shared" si="85"/>
        <v>Oreo Single Server 6 ct</v>
      </c>
      <c r="V1147" t="str">
        <f t="shared" si="86"/>
        <v>Food</v>
      </c>
      <c r="W1147" t="s">
        <v>43</v>
      </c>
      <c r="X1147" t="b">
        <f t="shared" si="88"/>
        <v>1</v>
      </c>
      <c r="Y1147">
        <f t="shared" si="87"/>
        <v>2</v>
      </c>
      <c r="Z1147" s="2">
        <f t="shared" si="89"/>
        <v>1.3333333333333333</v>
      </c>
      <c r="AA1147" t="s">
        <v>272</v>
      </c>
      <c r="AD1147" t="s">
        <v>132</v>
      </c>
      <c r="AE1147" t="s">
        <v>383</v>
      </c>
      <c r="AF1147">
        <v>2022</v>
      </c>
    </row>
    <row r="1148" spans="1:32" x14ac:dyDescent="0.25">
      <c r="A1148" t="s">
        <v>29</v>
      </c>
      <c r="B1148" t="s">
        <v>62</v>
      </c>
      <c r="C1148" t="s">
        <v>63</v>
      </c>
      <c r="D1148" t="s">
        <v>64</v>
      </c>
      <c r="E1148">
        <f>_xlfn.XLOOKUP(Table1[[#This Row],[Location]],'Location analysis'!A:A,'Location analysis'!B:B)</f>
        <v>40.091900000000003</v>
      </c>
      <c r="F1148">
        <f>_xlfn.XLOOKUP(Table1[[#This Row],[Location]],'Location analysis'!A:A,'Location analysis'!C:C)</f>
        <v>-74.358699999999999</v>
      </c>
      <c r="G1148" t="s">
        <v>180</v>
      </c>
      <c r="H1148" t="s">
        <v>43</v>
      </c>
      <c r="I1148">
        <v>14813126236</v>
      </c>
      <c r="J1148" t="s">
        <v>382</v>
      </c>
      <c r="K1148" t="s">
        <v>51</v>
      </c>
      <c r="L1148">
        <v>113</v>
      </c>
      <c r="M1148">
        <v>1.5</v>
      </c>
      <c r="N1148">
        <v>1</v>
      </c>
      <c r="O1148">
        <v>113</v>
      </c>
      <c r="P1148">
        <v>1.5</v>
      </c>
      <c r="Q1148">
        <v>1</v>
      </c>
      <c r="R1148">
        <v>1.5</v>
      </c>
      <c r="S1148">
        <v>1.5</v>
      </c>
      <c r="T1148" s="1">
        <v>44631</v>
      </c>
      <c r="U1148" t="str">
        <f t="shared" si="85"/>
        <v>Miss Vickie's Potato Chip - Jalapeno</v>
      </c>
      <c r="V1148" t="str">
        <f t="shared" si="86"/>
        <v>Food</v>
      </c>
      <c r="W1148" t="s">
        <v>43</v>
      </c>
      <c r="X1148" t="b">
        <f t="shared" si="88"/>
        <v>1</v>
      </c>
      <c r="Y1148">
        <f t="shared" si="87"/>
        <v>1.5</v>
      </c>
      <c r="Z1148" s="2">
        <f t="shared" si="89"/>
        <v>1</v>
      </c>
      <c r="AA1148" t="s">
        <v>58</v>
      </c>
      <c r="AB1148" t="s">
        <v>181</v>
      </c>
      <c r="AD1148" t="s">
        <v>132</v>
      </c>
      <c r="AE1148" t="s">
        <v>383</v>
      </c>
      <c r="AF1148">
        <v>2022</v>
      </c>
    </row>
    <row r="1149" spans="1:32" x14ac:dyDescent="0.25">
      <c r="A1149" t="s">
        <v>29</v>
      </c>
      <c r="B1149" t="s">
        <v>62</v>
      </c>
      <c r="C1149" t="s">
        <v>63</v>
      </c>
      <c r="D1149" t="s">
        <v>64</v>
      </c>
      <c r="E1149">
        <f>_xlfn.XLOOKUP(Table1[[#This Row],[Location]],'Location analysis'!A:A,'Location analysis'!B:B)</f>
        <v>40.091900000000003</v>
      </c>
      <c r="F1149">
        <f>_xlfn.XLOOKUP(Table1[[#This Row],[Location]],'Location analysis'!A:A,'Location analysis'!C:C)</f>
        <v>-74.358699999999999</v>
      </c>
      <c r="G1149" t="s">
        <v>197</v>
      </c>
      <c r="H1149" t="s">
        <v>43</v>
      </c>
      <c r="I1149">
        <v>14813261352</v>
      </c>
      <c r="J1149" t="s">
        <v>382</v>
      </c>
      <c r="K1149" t="s">
        <v>36</v>
      </c>
      <c r="L1149">
        <v>111</v>
      </c>
      <c r="M1149">
        <v>1.5</v>
      </c>
      <c r="N1149">
        <v>1</v>
      </c>
      <c r="O1149">
        <v>111</v>
      </c>
      <c r="P1149">
        <v>1.5</v>
      </c>
      <c r="Q1149">
        <v>1</v>
      </c>
      <c r="R1149">
        <v>1.5</v>
      </c>
      <c r="S1149">
        <v>1.5</v>
      </c>
      <c r="T1149" s="1">
        <v>44631</v>
      </c>
      <c r="U1149" t="str">
        <f t="shared" si="85"/>
        <v>Miss Vickie's Potato Chip - Smokehouse BBQ</v>
      </c>
      <c r="V1149" t="str">
        <f t="shared" si="86"/>
        <v>Food</v>
      </c>
      <c r="W1149" t="s">
        <v>43</v>
      </c>
      <c r="X1149" t="b">
        <f t="shared" si="88"/>
        <v>1</v>
      </c>
      <c r="Y1149">
        <f t="shared" si="87"/>
        <v>1.5</v>
      </c>
      <c r="Z1149" s="2">
        <f t="shared" si="89"/>
        <v>1</v>
      </c>
      <c r="AA1149" t="s">
        <v>58</v>
      </c>
      <c r="AB1149" t="s">
        <v>198</v>
      </c>
      <c r="AD1149" t="s">
        <v>132</v>
      </c>
      <c r="AE1149" t="s">
        <v>383</v>
      </c>
      <c r="AF1149">
        <v>2022</v>
      </c>
    </row>
    <row r="1150" spans="1:32" x14ac:dyDescent="0.25">
      <c r="A1150" t="s">
        <v>29</v>
      </c>
      <c r="B1150" t="s">
        <v>62</v>
      </c>
      <c r="C1150" t="s">
        <v>63</v>
      </c>
      <c r="D1150" t="s">
        <v>64</v>
      </c>
      <c r="E1150">
        <f>_xlfn.XLOOKUP(Table1[[#This Row],[Location]],'Location analysis'!A:A,'Location analysis'!B:B)</f>
        <v>40.091900000000003</v>
      </c>
      <c r="F1150">
        <f>_xlfn.XLOOKUP(Table1[[#This Row],[Location]],'Location analysis'!A:A,'Location analysis'!C:C)</f>
        <v>-74.358699999999999</v>
      </c>
      <c r="G1150" t="s">
        <v>269</v>
      </c>
      <c r="H1150" t="s">
        <v>43</v>
      </c>
      <c r="I1150">
        <v>14813447061</v>
      </c>
      <c r="J1150" t="s">
        <v>382</v>
      </c>
      <c r="K1150" t="s">
        <v>51</v>
      </c>
      <c r="L1150">
        <v>137</v>
      </c>
      <c r="M1150">
        <v>2</v>
      </c>
      <c r="N1150">
        <v>1</v>
      </c>
      <c r="O1150">
        <v>137</v>
      </c>
      <c r="P1150">
        <v>2</v>
      </c>
      <c r="Q1150">
        <v>1</v>
      </c>
      <c r="R1150">
        <v>2</v>
      </c>
      <c r="S1150">
        <v>2</v>
      </c>
      <c r="T1150" s="1">
        <v>44631</v>
      </c>
      <c r="U1150" t="str">
        <f t="shared" si="85"/>
        <v>NuGo Dark Chocolate - Choc Chip</v>
      </c>
      <c r="V1150" t="str">
        <f t="shared" si="86"/>
        <v>Food</v>
      </c>
      <c r="W1150" t="s">
        <v>43</v>
      </c>
      <c r="X1150" t="b">
        <f t="shared" si="88"/>
        <v>1</v>
      </c>
      <c r="Y1150">
        <f t="shared" si="87"/>
        <v>2</v>
      </c>
      <c r="Z1150" s="2">
        <f t="shared" si="89"/>
        <v>1.3333333333333333</v>
      </c>
      <c r="AA1150" t="s">
        <v>270</v>
      </c>
      <c r="AB1150" t="s">
        <v>271</v>
      </c>
      <c r="AD1150" t="s">
        <v>132</v>
      </c>
      <c r="AE1150" t="s">
        <v>383</v>
      </c>
      <c r="AF1150">
        <v>2022</v>
      </c>
    </row>
    <row r="1151" spans="1:32" x14ac:dyDescent="0.25">
      <c r="A1151" t="s">
        <v>29</v>
      </c>
      <c r="B1151" t="s">
        <v>46</v>
      </c>
      <c r="C1151" t="s">
        <v>31</v>
      </c>
      <c r="D1151" t="s">
        <v>47</v>
      </c>
      <c r="E1151">
        <f>_xlfn.XLOOKUP(Table1[[#This Row],[Location]],'Location analysis'!A:A,'Location analysis'!B:B)</f>
        <v>40.423690999999998</v>
      </c>
      <c r="F1151">
        <f>_xlfn.XLOOKUP(Table1[[#This Row],[Location]],'Location analysis'!A:A,'Location analysis'!C:C)</f>
        <v>-74.380831999999998</v>
      </c>
      <c r="G1151" t="s">
        <v>210</v>
      </c>
      <c r="H1151" t="s">
        <v>43</v>
      </c>
      <c r="I1151">
        <v>14813707749</v>
      </c>
      <c r="J1151" t="s">
        <v>382</v>
      </c>
      <c r="K1151" t="s">
        <v>51</v>
      </c>
      <c r="L1151">
        <v>111</v>
      </c>
      <c r="M1151">
        <v>1.5</v>
      </c>
      <c r="N1151">
        <v>1</v>
      </c>
      <c r="O1151">
        <v>111</v>
      </c>
      <c r="P1151">
        <v>1.5</v>
      </c>
      <c r="Q1151">
        <v>1</v>
      </c>
      <c r="R1151">
        <v>1.5</v>
      </c>
      <c r="S1151">
        <v>1.5</v>
      </c>
      <c r="T1151" s="1">
        <v>44631</v>
      </c>
      <c r="U1151" t="str">
        <f t="shared" si="85"/>
        <v>Lays Baked - Original</v>
      </c>
      <c r="V1151" t="str">
        <f t="shared" si="86"/>
        <v>Food</v>
      </c>
      <c r="W1151" t="s">
        <v>43</v>
      </c>
      <c r="X1151" t="b">
        <f t="shared" si="88"/>
        <v>1</v>
      </c>
      <c r="Y1151">
        <f t="shared" si="87"/>
        <v>1.5</v>
      </c>
      <c r="Z1151" s="2">
        <f t="shared" si="89"/>
        <v>1</v>
      </c>
      <c r="AA1151" t="s">
        <v>211</v>
      </c>
      <c r="AB1151" t="s">
        <v>150</v>
      </c>
      <c r="AD1151" t="s">
        <v>132</v>
      </c>
      <c r="AE1151" t="s">
        <v>383</v>
      </c>
      <c r="AF1151">
        <v>2022</v>
      </c>
    </row>
    <row r="1152" spans="1:32" x14ac:dyDescent="0.25">
      <c r="A1152" t="s">
        <v>29</v>
      </c>
      <c r="B1152" t="s">
        <v>62</v>
      </c>
      <c r="C1152" t="s">
        <v>63</v>
      </c>
      <c r="D1152" t="s">
        <v>64</v>
      </c>
      <c r="E1152">
        <f>_xlfn.XLOOKUP(Table1[[#This Row],[Location]],'Location analysis'!A:A,'Location analysis'!B:B)</f>
        <v>40.091900000000003</v>
      </c>
      <c r="F1152">
        <f>_xlfn.XLOOKUP(Table1[[#This Row],[Location]],'Location analysis'!A:A,'Location analysis'!C:C)</f>
        <v>-74.358699999999999</v>
      </c>
      <c r="G1152" t="s">
        <v>71</v>
      </c>
      <c r="H1152" t="s">
        <v>43</v>
      </c>
      <c r="I1152">
        <v>14813964352</v>
      </c>
      <c r="J1152" t="s">
        <v>382</v>
      </c>
      <c r="K1152" t="s">
        <v>51</v>
      </c>
      <c r="L1152">
        <v>134</v>
      </c>
      <c r="M1152">
        <v>2.5</v>
      </c>
      <c r="N1152">
        <v>1</v>
      </c>
      <c r="O1152">
        <v>134</v>
      </c>
      <c r="P1152">
        <v>2.5</v>
      </c>
      <c r="Q1152">
        <v>1</v>
      </c>
      <c r="R1152">
        <v>2.5</v>
      </c>
      <c r="S1152">
        <v>2.5</v>
      </c>
      <c r="T1152" s="1">
        <v>44631</v>
      </c>
      <c r="U1152" t="str">
        <f t="shared" si="85"/>
        <v>Seapoint Farms Dry Roasted Edamame - Wasabi</v>
      </c>
      <c r="V1152" t="str">
        <f t="shared" si="86"/>
        <v>Food</v>
      </c>
      <c r="W1152" t="s">
        <v>43</v>
      </c>
      <c r="X1152" t="b">
        <f t="shared" si="88"/>
        <v>1</v>
      </c>
      <c r="Y1152">
        <f t="shared" si="87"/>
        <v>2.5</v>
      </c>
      <c r="Z1152" s="2">
        <f t="shared" si="89"/>
        <v>1.6666666666666667</v>
      </c>
      <c r="AA1152" t="s">
        <v>72</v>
      </c>
      <c r="AB1152" t="s">
        <v>73</v>
      </c>
      <c r="AD1152" t="s">
        <v>132</v>
      </c>
      <c r="AE1152" t="s">
        <v>383</v>
      </c>
      <c r="AF1152">
        <v>2022</v>
      </c>
    </row>
    <row r="1153" spans="1:32" x14ac:dyDescent="0.25">
      <c r="A1153" t="s">
        <v>29</v>
      </c>
      <c r="B1153" t="s">
        <v>46</v>
      </c>
      <c r="C1153" t="s">
        <v>31</v>
      </c>
      <c r="D1153" t="s">
        <v>47</v>
      </c>
      <c r="E1153">
        <f>_xlfn.XLOOKUP(Table1[[#This Row],[Location]],'Location analysis'!A:A,'Location analysis'!B:B)</f>
        <v>40.423690999999998</v>
      </c>
      <c r="F1153">
        <f>_xlfn.XLOOKUP(Table1[[#This Row],[Location]],'Location analysis'!A:A,'Location analysis'!C:C)</f>
        <v>-74.380831999999998</v>
      </c>
      <c r="G1153" t="s">
        <v>127</v>
      </c>
      <c r="H1153" t="s">
        <v>43</v>
      </c>
      <c r="I1153">
        <v>14814440147</v>
      </c>
      <c r="J1153" t="s">
        <v>382</v>
      </c>
      <c r="K1153" t="s">
        <v>51</v>
      </c>
      <c r="L1153">
        <v>136</v>
      </c>
      <c r="M1153">
        <v>1.25</v>
      </c>
      <c r="N1153">
        <v>1</v>
      </c>
      <c r="O1153">
        <v>136</v>
      </c>
      <c r="P1153">
        <v>1.25</v>
      </c>
      <c r="Q1153">
        <v>1</v>
      </c>
      <c r="R1153">
        <v>1.25</v>
      </c>
      <c r="S1153">
        <v>1.25</v>
      </c>
      <c r="T1153" s="1">
        <v>44631</v>
      </c>
      <c r="U1153" t="str">
        <f t="shared" si="85"/>
        <v>Newtons Fig Bar</v>
      </c>
      <c r="V1153" t="str">
        <f t="shared" si="86"/>
        <v>Food</v>
      </c>
      <c r="W1153" t="s">
        <v>43</v>
      </c>
      <c r="X1153" t="b">
        <f t="shared" si="88"/>
        <v>1</v>
      </c>
      <c r="Y1153">
        <f t="shared" si="87"/>
        <v>1.25</v>
      </c>
      <c r="Z1153" s="2">
        <f t="shared" si="89"/>
        <v>0.83333333333333337</v>
      </c>
      <c r="AA1153" t="s">
        <v>127</v>
      </c>
      <c r="AD1153" t="s">
        <v>132</v>
      </c>
      <c r="AE1153" t="s">
        <v>383</v>
      </c>
      <c r="AF1153">
        <v>2022</v>
      </c>
    </row>
    <row r="1154" spans="1:32" x14ac:dyDescent="0.25">
      <c r="A1154" t="s">
        <v>29</v>
      </c>
      <c r="B1154" t="s">
        <v>67</v>
      </c>
      <c r="C1154" t="s">
        <v>68</v>
      </c>
      <c r="D1154" t="s">
        <v>69</v>
      </c>
      <c r="E1154">
        <f>_xlfn.XLOOKUP(Table1[[#This Row],[Location]],'Location analysis'!A:A,'Location analysis'!B:B)</f>
        <v>40.435699999999997</v>
      </c>
      <c r="F1154">
        <f>_xlfn.XLOOKUP(Table1[[#This Row],[Location]],'Location analysis'!A:A,'Location analysis'!C:C)</f>
        <v>-74.125200000000007</v>
      </c>
      <c r="G1154" t="s">
        <v>272</v>
      </c>
      <c r="H1154" t="s">
        <v>43</v>
      </c>
      <c r="I1154">
        <v>14814727831</v>
      </c>
      <c r="J1154" t="s">
        <v>382</v>
      </c>
      <c r="K1154" t="s">
        <v>51</v>
      </c>
      <c r="L1154">
        <v>134</v>
      </c>
      <c r="M1154">
        <v>2</v>
      </c>
      <c r="N1154">
        <v>1</v>
      </c>
      <c r="O1154">
        <v>134</v>
      </c>
      <c r="P1154">
        <v>2</v>
      </c>
      <c r="Q1154">
        <v>1</v>
      </c>
      <c r="R1154">
        <v>2</v>
      </c>
      <c r="S1154">
        <v>2</v>
      </c>
      <c r="T1154" s="1">
        <v>44631</v>
      </c>
      <c r="U1154" t="str">
        <f t="shared" ref="U1154:U1217" si="90">IF(G1154="","Cell is Blank - Dis-regard",G1154)</f>
        <v>Oreo Single Server 6 ct</v>
      </c>
      <c r="V1154" t="str">
        <f t="shared" ref="V1154:V1217" si="91">IF(H1154="","Cell is Blank - Dis-regard",H1154)</f>
        <v>Food</v>
      </c>
      <c r="W1154" t="s">
        <v>43</v>
      </c>
      <c r="X1154" t="b">
        <f t="shared" si="88"/>
        <v>1</v>
      </c>
      <c r="Y1154">
        <f t="shared" ref="Y1154:Y1217" si="92">IF(X1154="FALSE",M1154,M1154)</f>
        <v>2</v>
      </c>
      <c r="Z1154" s="2">
        <f t="shared" si="89"/>
        <v>1.3333333333333333</v>
      </c>
      <c r="AA1154" t="s">
        <v>272</v>
      </c>
      <c r="AD1154" t="s">
        <v>132</v>
      </c>
      <c r="AE1154" t="s">
        <v>383</v>
      </c>
      <c r="AF1154">
        <v>2022</v>
      </c>
    </row>
    <row r="1155" spans="1:32" x14ac:dyDescent="0.25">
      <c r="A1155" t="s">
        <v>29</v>
      </c>
      <c r="B1155" t="s">
        <v>30</v>
      </c>
      <c r="C1155" t="s">
        <v>31</v>
      </c>
      <c r="D1155" t="s">
        <v>32</v>
      </c>
      <c r="E1155">
        <f>_xlfn.XLOOKUP(Table1[[#This Row],[Location]],'Location analysis'!A:A,'Location analysis'!B:B)</f>
        <v>40.423690999999998</v>
      </c>
      <c r="F1155">
        <f>_xlfn.XLOOKUP(Table1[[#This Row],[Location]],'Location analysis'!A:A,'Location analysis'!C:C)</f>
        <v>-74.380831999999998</v>
      </c>
      <c r="G1155" t="s">
        <v>125</v>
      </c>
      <c r="H1155" t="s">
        <v>97</v>
      </c>
      <c r="I1155">
        <v>14814978652</v>
      </c>
      <c r="J1155" t="s">
        <v>382</v>
      </c>
      <c r="K1155" t="s">
        <v>51</v>
      </c>
      <c r="L1155">
        <v>143</v>
      </c>
      <c r="M1155">
        <v>2</v>
      </c>
      <c r="N1155">
        <v>1</v>
      </c>
      <c r="O1155">
        <v>143</v>
      </c>
      <c r="P1155">
        <v>2</v>
      </c>
      <c r="Q1155">
        <v>1</v>
      </c>
      <c r="R1155">
        <v>2</v>
      </c>
      <c r="S1155">
        <v>2</v>
      </c>
      <c r="T1155" s="1">
        <v>44631</v>
      </c>
      <c r="U1155" t="str">
        <f t="shared" si="90"/>
        <v>S. Pellegrino Sparkling Mineral Water</v>
      </c>
      <c r="V1155" t="str">
        <f t="shared" si="91"/>
        <v>Water</v>
      </c>
      <c r="W1155" t="s">
        <v>97</v>
      </c>
      <c r="X1155" t="b">
        <f t="shared" ref="X1155:X1218" si="93">M1155=P1155</f>
        <v>1</v>
      </c>
      <c r="Y1155">
        <f t="shared" si="92"/>
        <v>2</v>
      </c>
      <c r="Z1155" s="2">
        <f t="shared" ref="Z1155:Z1218" si="94">Y1155/1.5</f>
        <v>1.3333333333333333</v>
      </c>
      <c r="AA1155" t="s">
        <v>125</v>
      </c>
      <c r="AD1155" t="s">
        <v>132</v>
      </c>
      <c r="AE1155" t="s">
        <v>383</v>
      </c>
      <c r="AF1155">
        <v>2022</v>
      </c>
    </row>
    <row r="1156" spans="1:32" x14ac:dyDescent="0.25">
      <c r="A1156" t="s">
        <v>29</v>
      </c>
      <c r="B1156" t="s">
        <v>30</v>
      </c>
      <c r="C1156" t="s">
        <v>31</v>
      </c>
      <c r="D1156" t="s">
        <v>32</v>
      </c>
      <c r="E1156">
        <f>_xlfn.XLOOKUP(Table1[[#This Row],[Location]],'Location analysis'!A:A,'Location analysis'!B:B)</f>
        <v>40.423690999999998</v>
      </c>
      <c r="F1156">
        <f>_xlfn.XLOOKUP(Table1[[#This Row],[Location]],'Location analysis'!A:A,'Location analysis'!C:C)</f>
        <v>-74.380831999999998</v>
      </c>
      <c r="G1156" t="s">
        <v>119</v>
      </c>
      <c r="H1156" t="s">
        <v>43</v>
      </c>
      <c r="I1156">
        <v>14815023155</v>
      </c>
      <c r="J1156" t="s">
        <v>382</v>
      </c>
      <c r="K1156" t="s">
        <v>36</v>
      </c>
      <c r="L1156">
        <v>124</v>
      </c>
      <c r="M1156">
        <v>1.5</v>
      </c>
      <c r="N1156">
        <v>1</v>
      </c>
      <c r="O1156">
        <v>124</v>
      </c>
      <c r="P1156">
        <v>1.5</v>
      </c>
      <c r="Q1156">
        <v>1</v>
      </c>
      <c r="R1156">
        <v>1.5</v>
      </c>
      <c r="S1156">
        <v>1.5</v>
      </c>
      <c r="T1156" s="1">
        <v>44631</v>
      </c>
      <c r="U1156" t="str">
        <f t="shared" si="90"/>
        <v>Cheetos Baked - Flaming Hot</v>
      </c>
      <c r="V1156" t="str">
        <f t="shared" si="91"/>
        <v>Food</v>
      </c>
      <c r="W1156" t="s">
        <v>43</v>
      </c>
      <c r="X1156" t="b">
        <f t="shared" si="93"/>
        <v>1</v>
      </c>
      <c r="Y1156">
        <f t="shared" si="92"/>
        <v>1.5</v>
      </c>
      <c r="Z1156" s="2">
        <f t="shared" si="94"/>
        <v>1</v>
      </c>
      <c r="AA1156" t="s">
        <v>121</v>
      </c>
      <c r="AB1156" t="s">
        <v>122</v>
      </c>
      <c r="AD1156" t="s">
        <v>132</v>
      </c>
      <c r="AE1156" t="s">
        <v>383</v>
      </c>
      <c r="AF1156">
        <v>2022</v>
      </c>
    </row>
    <row r="1157" spans="1:32" x14ac:dyDescent="0.25">
      <c r="A1157" t="s">
        <v>29</v>
      </c>
      <c r="B1157" t="s">
        <v>67</v>
      </c>
      <c r="C1157" t="s">
        <v>68</v>
      </c>
      <c r="D1157" t="s">
        <v>69</v>
      </c>
      <c r="E1157">
        <f>_xlfn.XLOOKUP(Table1[[#This Row],[Location]],'Location analysis'!A:A,'Location analysis'!B:B)</f>
        <v>40.435699999999997</v>
      </c>
      <c r="F1157">
        <f>_xlfn.XLOOKUP(Table1[[#This Row],[Location]],'Location analysis'!A:A,'Location analysis'!C:C)</f>
        <v>-74.125200000000007</v>
      </c>
      <c r="G1157" t="s">
        <v>116</v>
      </c>
      <c r="H1157" t="s">
        <v>43</v>
      </c>
      <c r="I1157">
        <v>14815313948</v>
      </c>
      <c r="J1157" t="s">
        <v>382</v>
      </c>
      <c r="K1157" t="s">
        <v>51</v>
      </c>
      <c r="L1157">
        <v>110</v>
      </c>
      <c r="M1157">
        <v>1.5</v>
      </c>
      <c r="N1157">
        <v>1</v>
      </c>
      <c r="O1157">
        <v>110</v>
      </c>
      <c r="P1157">
        <v>1.5</v>
      </c>
      <c r="Q1157">
        <v>1</v>
      </c>
      <c r="R1157">
        <v>1.5</v>
      </c>
      <c r="S1157">
        <v>1.5</v>
      </c>
      <c r="T1157" s="1">
        <v>44631</v>
      </c>
      <c r="U1157" t="str">
        <f t="shared" si="90"/>
        <v>Good Health Veggie Stix - Zesty Ranch</v>
      </c>
      <c r="V1157" t="str">
        <f t="shared" si="91"/>
        <v>Food</v>
      </c>
      <c r="W1157" t="s">
        <v>43</v>
      </c>
      <c r="X1157" t="b">
        <f t="shared" si="93"/>
        <v>1</v>
      </c>
      <c r="Y1157">
        <f t="shared" si="92"/>
        <v>1.5</v>
      </c>
      <c r="Z1157" s="2">
        <f t="shared" si="94"/>
        <v>1</v>
      </c>
      <c r="AA1157" t="s">
        <v>117</v>
      </c>
      <c r="AB1157" t="s">
        <v>118</v>
      </c>
      <c r="AD1157" t="s">
        <v>132</v>
      </c>
      <c r="AE1157" t="s">
        <v>383</v>
      </c>
      <c r="AF1157">
        <v>2022</v>
      </c>
    </row>
    <row r="1158" spans="1:32" x14ac:dyDescent="0.25">
      <c r="A1158" t="s">
        <v>29</v>
      </c>
      <c r="B1158" t="s">
        <v>67</v>
      </c>
      <c r="C1158" t="s">
        <v>68</v>
      </c>
      <c r="D1158" t="s">
        <v>69</v>
      </c>
      <c r="E1158">
        <f>_xlfn.XLOOKUP(Table1[[#This Row],[Location]],'Location analysis'!A:A,'Location analysis'!B:B)</f>
        <v>40.435699999999997</v>
      </c>
      <c r="F1158">
        <f>_xlfn.XLOOKUP(Table1[[#This Row],[Location]],'Location analysis'!A:A,'Location analysis'!C:C)</f>
        <v>-74.125200000000007</v>
      </c>
      <c r="G1158" t="s">
        <v>275</v>
      </c>
      <c r="H1158" t="s">
        <v>43</v>
      </c>
      <c r="I1158">
        <v>14815314304</v>
      </c>
      <c r="J1158" t="s">
        <v>382</v>
      </c>
      <c r="K1158" t="s">
        <v>51</v>
      </c>
      <c r="L1158">
        <v>120</v>
      </c>
      <c r="M1158">
        <v>1.5</v>
      </c>
      <c r="N1158">
        <v>1</v>
      </c>
      <c r="O1158">
        <v>120</v>
      </c>
      <c r="P1158">
        <v>1.5</v>
      </c>
      <c r="Q1158">
        <v>1</v>
      </c>
      <c r="R1158">
        <v>1.5</v>
      </c>
      <c r="S1158">
        <v>1.5</v>
      </c>
      <c r="T1158" s="1">
        <v>44631</v>
      </c>
      <c r="U1158" t="str">
        <f t="shared" si="90"/>
        <v>Cheetos Flaming Hot Limon Crunchy</v>
      </c>
      <c r="V1158" t="str">
        <f t="shared" si="91"/>
        <v>Food</v>
      </c>
      <c r="W1158" t="s">
        <v>43</v>
      </c>
      <c r="X1158" t="b">
        <f t="shared" si="93"/>
        <v>1</v>
      </c>
      <c r="Y1158">
        <f t="shared" si="92"/>
        <v>1.5</v>
      </c>
      <c r="Z1158" s="2">
        <f t="shared" si="94"/>
        <v>1</v>
      </c>
      <c r="AA1158" t="s">
        <v>275</v>
      </c>
      <c r="AD1158" t="s">
        <v>132</v>
      </c>
      <c r="AE1158" t="s">
        <v>383</v>
      </c>
      <c r="AF1158">
        <v>2022</v>
      </c>
    </row>
    <row r="1159" spans="1:32" x14ac:dyDescent="0.25">
      <c r="A1159" t="s">
        <v>29</v>
      </c>
      <c r="B1159" t="s">
        <v>67</v>
      </c>
      <c r="C1159" t="s">
        <v>68</v>
      </c>
      <c r="D1159" t="s">
        <v>69</v>
      </c>
      <c r="E1159">
        <f>_xlfn.XLOOKUP(Table1[[#This Row],[Location]],'Location analysis'!A:A,'Location analysis'!B:B)</f>
        <v>40.435699999999997</v>
      </c>
      <c r="F1159">
        <f>_xlfn.XLOOKUP(Table1[[#This Row],[Location]],'Location analysis'!A:A,'Location analysis'!C:C)</f>
        <v>-74.125200000000007</v>
      </c>
      <c r="G1159" t="s">
        <v>192</v>
      </c>
      <c r="H1159" t="s">
        <v>43</v>
      </c>
      <c r="I1159">
        <v>14815565911</v>
      </c>
      <c r="J1159" t="s">
        <v>382</v>
      </c>
      <c r="K1159" t="s">
        <v>51</v>
      </c>
      <c r="L1159">
        <v>125</v>
      </c>
      <c r="M1159">
        <v>1</v>
      </c>
      <c r="N1159">
        <v>1</v>
      </c>
      <c r="O1159">
        <v>125</v>
      </c>
      <c r="P1159">
        <v>1</v>
      </c>
      <c r="Q1159">
        <v>1</v>
      </c>
      <c r="R1159">
        <v>1</v>
      </c>
      <c r="S1159">
        <v>1</v>
      </c>
      <c r="T1159" s="1">
        <v>44631</v>
      </c>
      <c r="U1159" t="str">
        <f t="shared" si="90"/>
        <v>CheezIt - Original</v>
      </c>
      <c r="V1159" t="str">
        <f t="shared" si="91"/>
        <v>Food</v>
      </c>
      <c r="W1159" t="s">
        <v>43</v>
      </c>
      <c r="X1159" t="b">
        <f t="shared" si="93"/>
        <v>1</v>
      </c>
      <c r="Y1159">
        <f t="shared" si="92"/>
        <v>1</v>
      </c>
      <c r="Z1159" s="2">
        <f t="shared" si="94"/>
        <v>0.66666666666666663</v>
      </c>
      <c r="AA1159" t="s">
        <v>193</v>
      </c>
      <c r="AB1159" t="s">
        <v>150</v>
      </c>
      <c r="AD1159" t="s">
        <v>132</v>
      </c>
      <c r="AE1159" t="s">
        <v>383</v>
      </c>
      <c r="AF1159">
        <v>2022</v>
      </c>
    </row>
    <row r="1160" spans="1:32" x14ac:dyDescent="0.25">
      <c r="A1160" t="s">
        <v>29</v>
      </c>
      <c r="B1160" t="s">
        <v>67</v>
      </c>
      <c r="C1160" t="s">
        <v>68</v>
      </c>
      <c r="D1160" t="s">
        <v>69</v>
      </c>
      <c r="E1160">
        <f>_xlfn.XLOOKUP(Table1[[#This Row],[Location]],'Location analysis'!A:A,'Location analysis'!B:B)</f>
        <v>40.435699999999997</v>
      </c>
      <c r="F1160">
        <f>_xlfn.XLOOKUP(Table1[[#This Row],[Location]],'Location analysis'!A:A,'Location analysis'!C:C)</f>
        <v>-74.125200000000007</v>
      </c>
      <c r="G1160" t="s">
        <v>127</v>
      </c>
      <c r="H1160" t="s">
        <v>43</v>
      </c>
      <c r="I1160">
        <v>14815681913</v>
      </c>
      <c r="J1160" t="s">
        <v>382</v>
      </c>
      <c r="K1160" t="s">
        <v>51</v>
      </c>
      <c r="L1160">
        <v>135</v>
      </c>
      <c r="M1160">
        <v>1.5</v>
      </c>
      <c r="N1160">
        <v>1</v>
      </c>
      <c r="O1160">
        <v>135</v>
      </c>
      <c r="P1160">
        <v>1.5</v>
      </c>
      <c r="Q1160">
        <v>1</v>
      </c>
      <c r="R1160">
        <v>1.5</v>
      </c>
      <c r="S1160">
        <v>1.5</v>
      </c>
      <c r="T1160" s="1">
        <v>44631</v>
      </c>
      <c r="U1160" t="str">
        <f t="shared" si="90"/>
        <v>Newtons Fig Bar</v>
      </c>
      <c r="V1160" t="str">
        <f t="shared" si="91"/>
        <v>Food</v>
      </c>
      <c r="W1160" t="s">
        <v>43</v>
      </c>
      <c r="X1160" t="b">
        <f t="shared" si="93"/>
        <v>1</v>
      </c>
      <c r="Y1160">
        <f t="shared" si="92"/>
        <v>1.5</v>
      </c>
      <c r="Z1160" s="2">
        <f t="shared" si="94"/>
        <v>1</v>
      </c>
      <c r="AA1160" t="s">
        <v>127</v>
      </c>
      <c r="AD1160" t="s">
        <v>132</v>
      </c>
      <c r="AE1160" t="s">
        <v>383</v>
      </c>
      <c r="AF1160">
        <v>2022</v>
      </c>
    </row>
    <row r="1161" spans="1:32" x14ac:dyDescent="0.25">
      <c r="A1161" t="s">
        <v>29</v>
      </c>
      <c r="B1161" t="s">
        <v>67</v>
      </c>
      <c r="C1161" t="s">
        <v>68</v>
      </c>
      <c r="D1161" t="s">
        <v>69</v>
      </c>
      <c r="E1161">
        <f>_xlfn.XLOOKUP(Table1[[#This Row],[Location]],'Location analysis'!A:A,'Location analysis'!B:B)</f>
        <v>40.435699999999997</v>
      </c>
      <c r="F1161">
        <f>_xlfn.XLOOKUP(Table1[[#This Row],[Location]],'Location analysis'!A:A,'Location analysis'!C:C)</f>
        <v>-74.125200000000007</v>
      </c>
      <c r="G1161" t="s">
        <v>70</v>
      </c>
      <c r="H1161" t="s">
        <v>34</v>
      </c>
      <c r="I1161">
        <v>14815683012</v>
      </c>
      <c r="J1161" t="s">
        <v>382</v>
      </c>
      <c r="K1161" t="s">
        <v>51</v>
      </c>
      <c r="L1161">
        <v>146</v>
      </c>
      <c r="M1161">
        <v>3</v>
      </c>
      <c r="N1161">
        <v>1</v>
      </c>
      <c r="O1161">
        <v>146</v>
      </c>
      <c r="P1161">
        <v>3</v>
      </c>
      <c r="Q1161">
        <v>1</v>
      </c>
      <c r="R1161">
        <v>3</v>
      </c>
      <c r="S1161">
        <v>3</v>
      </c>
      <c r="T1161" s="1">
        <v>44631</v>
      </c>
      <c r="U1161" t="str">
        <f t="shared" si="90"/>
        <v>Monster Energy Original</v>
      </c>
      <c r="V1161" t="str">
        <f t="shared" si="91"/>
        <v>Carbonated</v>
      </c>
      <c r="W1161" t="s">
        <v>34</v>
      </c>
      <c r="X1161" t="b">
        <f t="shared" si="93"/>
        <v>1</v>
      </c>
      <c r="Y1161">
        <f t="shared" si="92"/>
        <v>3</v>
      </c>
      <c r="Z1161" s="2">
        <f t="shared" si="94"/>
        <v>2</v>
      </c>
      <c r="AA1161" t="s">
        <v>70</v>
      </c>
      <c r="AD1161" t="s">
        <v>132</v>
      </c>
      <c r="AE1161" t="s">
        <v>383</v>
      </c>
      <c r="AF1161">
        <v>2022</v>
      </c>
    </row>
    <row r="1162" spans="1:32" x14ac:dyDescent="0.25">
      <c r="A1162" t="s">
        <v>29</v>
      </c>
      <c r="B1162" t="s">
        <v>67</v>
      </c>
      <c r="C1162" t="s">
        <v>68</v>
      </c>
      <c r="D1162" t="s">
        <v>69</v>
      </c>
      <c r="E1162">
        <f>_xlfn.XLOOKUP(Table1[[#This Row],[Location]],'Location analysis'!A:A,'Location analysis'!B:B)</f>
        <v>40.435699999999997</v>
      </c>
      <c r="F1162">
        <f>_xlfn.XLOOKUP(Table1[[#This Row],[Location]],'Location analysis'!A:A,'Location analysis'!C:C)</f>
        <v>-74.125200000000007</v>
      </c>
      <c r="G1162" t="s">
        <v>70</v>
      </c>
      <c r="H1162" t="s">
        <v>34</v>
      </c>
      <c r="I1162">
        <v>14815749700</v>
      </c>
      <c r="J1162" t="s">
        <v>382</v>
      </c>
      <c r="K1162" t="s">
        <v>51</v>
      </c>
      <c r="L1162">
        <v>146</v>
      </c>
      <c r="M1162">
        <v>3</v>
      </c>
      <c r="N1162">
        <v>1</v>
      </c>
      <c r="O1162">
        <v>146</v>
      </c>
      <c r="P1162">
        <v>3</v>
      </c>
      <c r="Q1162">
        <v>1</v>
      </c>
      <c r="R1162">
        <v>3</v>
      </c>
      <c r="S1162">
        <v>3</v>
      </c>
      <c r="T1162" s="1">
        <v>44631</v>
      </c>
      <c r="U1162" t="str">
        <f t="shared" si="90"/>
        <v>Monster Energy Original</v>
      </c>
      <c r="V1162" t="str">
        <f t="shared" si="91"/>
        <v>Carbonated</v>
      </c>
      <c r="W1162" t="s">
        <v>34</v>
      </c>
      <c r="X1162" t="b">
        <f t="shared" si="93"/>
        <v>1</v>
      </c>
      <c r="Y1162">
        <f t="shared" si="92"/>
        <v>3</v>
      </c>
      <c r="Z1162" s="2">
        <f t="shared" si="94"/>
        <v>2</v>
      </c>
      <c r="AA1162" t="s">
        <v>70</v>
      </c>
      <c r="AD1162" t="s">
        <v>132</v>
      </c>
      <c r="AE1162" t="s">
        <v>383</v>
      </c>
      <c r="AF1162">
        <v>2022</v>
      </c>
    </row>
    <row r="1163" spans="1:32" x14ac:dyDescent="0.25">
      <c r="A1163" t="s">
        <v>29</v>
      </c>
      <c r="B1163" t="s">
        <v>46</v>
      </c>
      <c r="C1163" t="s">
        <v>31</v>
      </c>
      <c r="D1163" t="s">
        <v>47</v>
      </c>
      <c r="E1163">
        <f>_xlfn.XLOOKUP(Table1[[#This Row],[Location]],'Location analysis'!A:A,'Location analysis'!B:B)</f>
        <v>40.423690999999998</v>
      </c>
      <c r="F1163">
        <f>_xlfn.XLOOKUP(Table1[[#This Row],[Location]],'Location analysis'!A:A,'Location analysis'!C:C)</f>
        <v>-74.380831999999998</v>
      </c>
      <c r="G1163" t="s">
        <v>384</v>
      </c>
      <c r="H1163" t="s">
        <v>43</v>
      </c>
      <c r="I1163">
        <v>14816582314</v>
      </c>
      <c r="J1163" t="s">
        <v>385</v>
      </c>
      <c r="K1163" t="s">
        <v>36</v>
      </c>
      <c r="L1163">
        <v>120</v>
      </c>
      <c r="M1163">
        <v>1.25</v>
      </c>
      <c r="N1163">
        <v>1</v>
      </c>
      <c r="O1163">
        <v>120</v>
      </c>
      <c r="P1163">
        <v>1.25</v>
      </c>
      <c r="Q1163">
        <v>1</v>
      </c>
      <c r="R1163">
        <v>1.25</v>
      </c>
      <c r="S1163">
        <v>1.25</v>
      </c>
      <c r="T1163" s="1">
        <v>44636</v>
      </c>
      <c r="U1163" t="str">
        <f t="shared" si="90"/>
        <v>CheezIt - Cheddar Sour Cream and Onion</v>
      </c>
      <c r="V1163" t="str">
        <f t="shared" si="91"/>
        <v>Food</v>
      </c>
      <c r="W1163" t="s">
        <v>43</v>
      </c>
      <c r="X1163" t="b">
        <f t="shared" si="93"/>
        <v>1</v>
      </c>
      <c r="Y1163">
        <f t="shared" si="92"/>
        <v>1.25</v>
      </c>
      <c r="Z1163" s="2">
        <f t="shared" si="94"/>
        <v>0.83333333333333337</v>
      </c>
      <c r="AA1163" t="s">
        <v>193</v>
      </c>
      <c r="AB1163" t="s">
        <v>386</v>
      </c>
      <c r="AD1163" t="s">
        <v>40</v>
      </c>
      <c r="AE1163" t="s">
        <v>387</v>
      </c>
      <c r="AF1163">
        <v>2022</v>
      </c>
    </row>
    <row r="1164" spans="1:32" x14ac:dyDescent="0.25">
      <c r="A1164" t="s">
        <v>29</v>
      </c>
      <c r="B1164" t="s">
        <v>30</v>
      </c>
      <c r="C1164" t="s">
        <v>31</v>
      </c>
      <c r="D1164" t="s">
        <v>32</v>
      </c>
      <c r="E1164">
        <f>_xlfn.XLOOKUP(Table1[[#This Row],[Location]],'Location analysis'!A:A,'Location analysis'!B:B)</f>
        <v>40.423690999999998</v>
      </c>
      <c r="F1164">
        <f>_xlfn.XLOOKUP(Table1[[#This Row],[Location]],'Location analysis'!A:A,'Location analysis'!C:C)</f>
        <v>-74.380831999999998</v>
      </c>
      <c r="G1164" t="s">
        <v>70</v>
      </c>
      <c r="H1164" t="s">
        <v>34</v>
      </c>
      <c r="I1164">
        <v>14816872715</v>
      </c>
      <c r="J1164" t="s">
        <v>385</v>
      </c>
      <c r="K1164" t="s">
        <v>36</v>
      </c>
      <c r="L1164">
        <v>146</v>
      </c>
      <c r="M1164">
        <v>3</v>
      </c>
      <c r="N1164">
        <v>1</v>
      </c>
      <c r="O1164">
        <v>146</v>
      </c>
      <c r="P1164">
        <v>3</v>
      </c>
      <c r="Q1164">
        <v>1</v>
      </c>
      <c r="R1164">
        <v>3</v>
      </c>
      <c r="S1164">
        <v>3</v>
      </c>
      <c r="T1164" s="1">
        <v>44632</v>
      </c>
      <c r="U1164" t="str">
        <f t="shared" si="90"/>
        <v>Monster Energy Original</v>
      </c>
      <c r="V1164" t="str">
        <f t="shared" si="91"/>
        <v>Carbonated</v>
      </c>
      <c r="W1164" t="s">
        <v>34</v>
      </c>
      <c r="X1164" t="b">
        <f t="shared" si="93"/>
        <v>1</v>
      </c>
      <c r="Y1164">
        <f t="shared" si="92"/>
        <v>3</v>
      </c>
      <c r="Z1164" s="2">
        <f t="shared" si="94"/>
        <v>2</v>
      </c>
      <c r="AA1164" t="s">
        <v>70</v>
      </c>
      <c r="AD1164" t="s">
        <v>40</v>
      </c>
      <c r="AE1164" t="s">
        <v>387</v>
      </c>
      <c r="AF1164">
        <v>2022</v>
      </c>
    </row>
    <row r="1165" spans="1:32" x14ac:dyDescent="0.25">
      <c r="A1165" t="s">
        <v>29</v>
      </c>
      <c r="B1165" t="s">
        <v>46</v>
      </c>
      <c r="C1165" t="s">
        <v>31</v>
      </c>
      <c r="D1165" t="s">
        <v>47</v>
      </c>
      <c r="E1165">
        <f>_xlfn.XLOOKUP(Table1[[#This Row],[Location]],'Location analysis'!A:A,'Location analysis'!B:B)</f>
        <v>40.423690999999998</v>
      </c>
      <c r="F1165">
        <f>_xlfn.XLOOKUP(Table1[[#This Row],[Location]],'Location analysis'!A:A,'Location analysis'!C:C)</f>
        <v>-74.380831999999998</v>
      </c>
      <c r="G1165" t="s">
        <v>194</v>
      </c>
      <c r="H1165" t="s">
        <v>43</v>
      </c>
      <c r="I1165">
        <v>14817714481</v>
      </c>
      <c r="J1165" t="s">
        <v>385</v>
      </c>
      <c r="K1165" t="s">
        <v>51</v>
      </c>
      <c r="L1165">
        <v>121</v>
      </c>
      <c r="M1165">
        <v>1.5</v>
      </c>
      <c r="N1165">
        <v>1</v>
      </c>
      <c r="O1165">
        <v>121</v>
      </c>
      <c r="P1165">
        <v>1.5</v>
      </c>
      <c r="Q1165">
        <v>1</v>
      </c>
      <c r="R1165">
        <v>1.5</v>
      </c>
      <c r="S1165">
        <v>1.5</v>
      </c>
      <c r="T1165" s="1">
        <v>44636</v>
      </c>
      <c r="U1165" t="str">
        <f t="shared" si="90"/>
        <v>Takis FUGEO mini</v>
      </c>
      <c r="V1165" t="str">
        <f t="shared" si="91"/>
        <v>Food</v>
      </c>
      <c r="W1165" t="s">
        <v>43</v>
      </c>
      <c r="X1165" t="b">
        <f t="shared" si="93"/>
        <v>1</v>
      </c>
      <c r="Y1165">
        <f t="shared" si="92"/>
        <v>1.5</v>
      </c>
      <c r="Z1165" s="2">
        <f t="shared" si="94"/>
        <v>1</v>
      </c>
      <c r="AA1165" t="s">
        <v>194</v>
      </c>
      <c r="AD1165" t="s">
        <v>40</v>
      </c>
      <c r="AE1165" t="s">
        <v>387</v>
      </c>
      <c r="AF1165">
        <v>2022</v>
      </c>
    </row>
    <row r="1166" spans="1:32" x14ac:dyDescent="0.25">
      <c r="A1166" t="s">
        <v>29</v>
      </c>
      <c r="B1166" t="s">
        <v>30</v>
      </c>
      <c r="C1166" t="s">
        <v>31</v>
      </c>
      <c r="D1166" t="s">
        <v>32</v>
      </c>
      <c r="E1166">
        <f>_xlfn.XLOOKUP(Table1[[#This Row],[Location]],'Location analysis'!A:A,'Location analysis'!B:B)</f>
        <v>40.423690999999998</v>
      </c>
      <c r="F1166">
        <f>_xlfn.XLOOKUP(Table1[[#This Row],[Location]],'Location analysis'!A:A,'Location analysis'!C:C)</f>
        <v>-74.380831999999998</v>
      </c>
      <c r="G1166" t="s">
        <v>156</v>
      </c>
      <c r="H1166" t="s">
        <v>43</v>
      </c>
      <c r="I1166">
        <v>14818134909</v>
      </c>
      <c r="J1166" t="s">
        <v>385</v>
      </c>
      <c r="K1166" t="s">
        <v>51</v>
      </c>
      <c r="L1166">
        <v>110</v>
      </c>
      <c r="M1166">
        <v>1.5</v>
      </c>
      <c r="N1166">
        <v>1</v>
      </c>
      <c r="O1166">
        <v>110</v>
      </c>
      <c r="P1166">
        <v>1.5</v>
      </c>
      <c r="Q1166">
        <v>1</v>
      </c>
      <c r="R1166">
        <v>1.5</v>
      </c>
      <c r="S1166">
        <v>1.5</v>
      </c>
      <c r="T1166" s="1">
        <v>44632</v>
      </c>
      <c r="U1166" t="str">
        <f t="shared" si="90"/>
        <v>Good Health Veggie Stix - Sea Salt</v>
      </c>
      <c r="V1166" t="str">
        <f t="shared" si="91"/>
        <v>Food</v>
      </c>
      <c r="W1166" t="s">
        <v>43</v>
      </c>
      <c r="X1166" t="b">
        <f t="shared" si="93"/>
        <v>1</v>
      </c>
      <c r="Y1166">
        <f t="shared" si="92"/>
        <v>1.5</v>
      </c>
      <c r="Z1166" s="2">
        <f t="shared" si="94"/>
        <v>1</v>
      </c>
      <c r="AA1166" t="s">
        <v>117</v>
      </c>
      <c r="AB1166" t="s">
        <v>157</v>
      </c>
      <c r="AD1166" t="s">
        <v>40</v>
      </c>
      <c r="AE1166" t="s">
        <v>387</v>
      </c>
      <c r="AF1166">
        <v>2022</v>
      </c>
    </row>
    <row r="1167" spans="1:32" x14ac:dyDescent="0.25">
      <c r="A1167" t="s">
        <v>29</v>
      </c>
      <c r="B1167" t="s">
        <v>30</v>
      </c>
      <c r="C1167" t="s">
        <v>31</v>
      </c>
      <c r="D1167" t="s">
        <v>32</v>
      </c>
      <c r="E1167">
        <f>_xlfn.XLOOKUP(Table1[[#This Row],[Location]],'Location analysis'!A:A,'Location analysis'!B:B)</f>
        <v>40.423690999999998</v>
      </c>
      <c r="F1167">
        <f>_xlfn.XLOOKUP(Table1[[#This Row],[Location]],'Location analysis'!A:A,'Location analysis'!C:C)</f>
        <v>-74.380831999999998</v>
      </c>
      <c r="G1167" t="s">
        <v>81</v>
      </c>
      <c r="H1167" t="s">
        <v>43</v>
      </c>
      <c r="I1167">
        <v>14818136737</v>
      </c>
      <c r="J1167" t="s">
        <v>385</v>
      </c>
      <c r="K1167" t="s">
        <v>51</v>
      </c>
      <c r="L1167">
        <v>135</v>
      </c>
      <c r="M1167">
        <v>1.25</v>
      </c>
      <c r="N1167">
        <v>1</v>
      </c>
      <c r="O1167">
        <v>135</v>
      </c>
      <c r="P1167">
        <v>1.25</v>
      </c>
      <c r="Q1167">
        <v>1</v>
      </c>
      <c r="R1167">
        <v>1.25</v>
      </c>
      <c r="S1167">
        <v>1.25</v>
      </c>
      <c r="T1167" s="1">
        <v>44632</v>
      </c>
      <c r="U1167" t="str">
        <f t="shared" si="90"/>
        <v>KitKat - Crisp Wafers</v>
      </c>
      <c r="V1167" t="str">
        <f t="shared" si="91"/>
        <v>Food</v>
      </c>
      <c r="W1167" t="s">
        <v>43</v>
      </c>
      <c r="X1167" t="b">
        <f t="shared" si="93"/>
        <v>1</v>
      </c>
      <c r="Y1167">
        <f t="shared" si="92"/>
        <v>1.25</v>
      </c>
      <c r="Z1167" s="2">
        <f t="shared" si="94"/>
        <v>0.83333333333333337</v>
      </c>
      <c r="AA1167" t="s">
        <v>82</v>
      </c>
      <c r="AB1167" t="s">
        <v>83</v>
      </c>
      <c r="AD1167" t="s">
        <v>40</v>
      </c>
      <c r="AE1167" t="s">
        <v>387</v>
      </c>
      <c r="AF1167">
        <v>2022</v>
      </c>
    </row>
    <row r="1168" spans="1:32" x14ac:dyDescent="0.25">
      <c r="A1168" t="s">
        <v>29</v>
      </c>
      <c r="B1168" t="s">
        <v>46</v>
      </c>
      <c r="C1168" t="s">
        <v>31</v>
      </c>
      <c r="D1168" t="s">
        <v>47</v>
      </c>
      <c r="E1168">
        <f>_xlfn.XLOOKUP(Table1[[#This Row],[Location]],'Location analysis'!A:A,'Location analysis'!B:B)</f>
        <v>40.423690999999998</v>
      </c>
      <c r="F1168">
        <f>_xlfn.XLOOKUP(Table1[[#This Row],[Location]],'Location analysis'!A:A,'Location analysis'!C:C)</f>
        <v>-74.380831999999998</v>
      </c>
      <c r="G1168" t="s">
        <v>242</v>
      </c>
      <c r="H1168" t="s">
        <v>97</v>
      </c>
      <c r="I1168">
        <v>14819725544</v>
      </c>
      <c r="J1168" t="s">
        <v>388</v>
      </c>
      <c r="K1168" t="s">
        <v>36</v>
      </c>
      <c r="L1168">
        <v>147</v>
      </c>
      <c r="M1168">
        <v>2.75</v>
      </c>
      <c r="N1168">
        <v>1</v>
      </c>
      <c r="O1168">
        <v>147</v>
      </c>
      <c r="P1168">
        <v>2.75</v>
      </c>
      <c r="Q1168">
        <v>1</v>
      </c>
      <c r="R1168">
        <v>2.75</v>
      </c>
      <c r="S1168">
        <v>2.75</v>
      </c>
      <c r="T1168" s="1">
        <v>44636</v>
      </c>
      <c r="U1168" t="str">
        <f t="shared" si="90"/>
        <v>Vitamin Water - Squeezed Lemonade</v>
      </c>
      <c r="V1168" t="str">
        <f t="shared" si="91"/>
        <v>Water</v>
      </c>
      <c r="W1168" t="s">
        <v>97</v>
      </c>
      <c r="X1168" t="b">
        <f t="shared" si="93"/>
        <v>1</v>
      </c>
      <c r="Y1168">
        <f t="shared" si="92"/>
        <v>2.75</v>
      </c>
      <c r="Z1168" s="2">
        <f t="shared" si="94"/>
        <v>1.8333333333333333</v>
      </c>
      <c r="AA1168" t="s">
        <v>98</v>
      </c>
      <c r="AB1168" t="s">
        <v>243</v>
      </c>
      <c r="AD1168" t="s">
        <v>54</v>
      </c>
      <c r="AE1168" t="s">
        <v>389</v>
      </c>
      <c r="AF1168">
        <v>2022</v>
      </c>
    </row>
    <row r="1169" spans="1:32" x14ac:dyDescent="0.25">
      <c r="A1169" t="s">
        <v>29</v>
      </c>
      <c r="B1169" t="s">
        <v>30</v>
      </c>
      <c r="C1169" t="s">
        <v>31</v>
      </c>
      <c r="D1169" t="s">
        <v>32</v>
      </c>
      <c r="E1169">
        <f>_xlfn.XLOOKUP(Table1[[#This Row],[Location]],'Location analysis'!A:A,'Location analysis'!B:B)</f>
        <v>40.423690999999998</v>
      </c>
      <c r="F1169">
        <f>_xlfn.XLOOKUP(Table1[[#This Row],[Location]],'Location analysis'!A:A,'Location analysis'!C:C)</f>
        <v>-74.380831999999998</v>
      </c>
      <c r="G1169" t="s">
        <v>390</v>
      </c>
      <c r="H1169" t="s">
        <v>43</v>
      </c>
      <c r="I1169">
        <v>14819730286</v>
      </c>
      <c r="J1169" t="s">
        <v>388</v>
      </c>
      <c r="K1169" t="s">
        <v>36</v>
      </c>
      <c r="L1169">
        <v>132</v>
      </c>
      <c r="M1169">
        <v>2</v>
      </c>
      <c r="N1169">
        <v>1</v>
      </c>
      <c r="O1169">
        <v>132</v>
      </c>
      <c r="P1169">
        <v>2</v>
      </c>
      <c r="Q1169">
        <v>1</v>
      </c>
      <c r="R1169">
        <v>2</v>
      </c>
      <c r="S1169">
        <v>2</v>
      </c>
      <c r="T1169" s="1">
        <v>44633</v>
      </c>
      <c r="U1169" t="str">
        <f t="shared" si="90"/>
        <v>RXBAR - Protein Bar - Chocolate Sea Salt</v>
      </c>
      <c r="V1169" t="str">
        <f t="shared" si="91"/>
        <v>Food</v>
      </c>
      <c r="W1169" t="s">
        <v>43</v>
      </c>
      <c r="X1169" t="b">
        <f t="shared" si="93"/>
        <v>1</v>
      </c>
      <c r="Y1169">
        <f t="shared" si="92"/>
        <v>2</v>
      </c>
      <c r="Z1169" s="2">
        <f t="shared" si="94"/>
        <v>1.3333333333333333</v>
      </c>
      <c r="AA1169" t="s">
        <v>318</v>
      </c>
      <c r="AB1169" t="s">
        <v>319</v>
      </c>
      <c r="AC1169" t="s">
        <v>391</v>
      </c>
      <c r="AD1169" t="s">
        <v>54</v>
      </c>
      <c r="AE1169" t="s">
        <v>389</v>
      </c>
      <c r="AF1169">
        <v>2022</v>
      </c>
    </row>
    <row r="1170" spans="1:32" x14ac:dyDescent="0.25">
      <c r="A1170" t="s">
        <v>29</v>
      </c>
      <c r="B1170" t="s">
        <v>46</v>
      </c>
      <c r="C1170" t="s">
        <v>31</v>
      </c>
      <c r="D1170" t="s">
        <v>47</v>
      </c>
      <c r="E1170">
        <f>_xlfn.XLOOKUP(Table1[[#This Row],[Location]],'Location analysis'!A:A,'Location analysis'!B:B)</f>
        <v>40.423690999999998</v>
      </c>
      <c r="F1170">
        <f>_xlfn.XLOOKUP(Table1[[#This Row],[Location]],'Location analysis'!A:A,'Location analysis'!C:C)</f>
        <v>-74.380831999999998</v>
      </c>
      <c r="G1170" t="s">
        <v>194</v>
      </c>
      <c r="H1170" t="s">
        <v>43</v>
      </c>
      <c r="I1170">
        <v>14819732423</v>
      </c>
      <c r="J1170" t="s">
        <v>388</v>
      </c>
      <c r="K1170" t="s">
        <v>36</v>
      </c>
      <c r="L1170">
        <v>121</v>
      </c>
      <c r="M1170">
        <v>1.5</v>
      </c>
      <c r="N1170">
        <v>1</v>
      </c>
      <c r="O1170">
        <v>121</v>
      </c>
      <c r="P1170">
        <v>1.5</v>
      </c>
      <c r="Q1170">
        <v>1</v>
      </c>
      <c r="R1170">
        <v>1.5</v>
      </c>
      <c r="S1170">
        <v>1.5</v>
      </c>
      <c r="T1170" s="1">
        <v>44636</v>
      </c>
      <c r="U1170" t="str">
        <f t="shared" si="90"/>
        <v>Takis FUGEO mini</v>
      </c>
      <c r="V1170" t="str">
        <f t="shared" si="91"/>
        <v>Food</v>
      </c>
      <c r="W1170" t="s">
        <v>43</v>
      </c>
      <c r="X1170" t="b">
        <f t="shared" si="93"/>
        <v>1</v>
      </c>
      <c r="Y1170">
        <f t="shared" si="92"/>
        <v>1.5</v>
      </c>
      <c r="Z1170" s="2">
        <f t="shared" si="94"/>
        <v>1</v>
      </c>
      <c r="AA1170" t="s">
        <v>194</v>
      </c>
      <c r="AD1170" t="s">
        <v>54</v>
      </c>
      <c r="AE1170" t="s">
        <v>389</v>
      </c>
      <c r="AF1170">
        <v>2022</v>
      </c>
    </row>
    <row r="1171" spans="1:32" x14ac:dyDescent="0.25">
      <c r="A1171" t="s">
        <v>29</v>
      </c>
      <c r="B1171" t="s">
        <v>46</v>
      </c>
      <c r="C1171" t="s">
        <v>31</v>
      </c>
      <c r="D1171" t="s">
        <v>47</v>
      </c>
      <c r="E1171">
        <f>_xlfn.XLOOKUP(Table1[[#This Row],[Location]],'Location analysis'!A:A,'Location analysis'!B:B)</f>
        <v>40.423690999999998</v>
      </c>
      <c r="F1171">
        <f>_xlfn.XLOOKUP(Table1[[#This Row],[Location]],'Location analysis'!A:A,'Location analysis'!C:C)</f>
        <v>-74.380831999999998</v>
      </c>
      <c r="G1171" t="s">
        <v>87</v>
      </c>
      <c r="H1171" t="s">
        <v>34</v>
      </c>
      <c r="I1171">
        <v>14820221728</v>
      </c>
      <c r="J1171" t="s">
        <v>388</v>
      </c>
      <c r="K1171" t="s">
        <v>36</v>
      </c>
      <c r="L1171">
        <v>141</v>
      </c>
      <c r="M1171">
        <v>1.5</v>
      </c>
      <c r="N1171">
        <v>1</v>
      </c>
      <c r="O1171">
        <v>141</v>
      </c>
      <c r="P1171">
        <v>1.5</v>
      </c>
      <c r="Q1171">
        <v>1</v>
      </c>
      <c r="R1171">
        <v>1.5</v>
      </c>
      <c r="S1171">
        <v>1.5</v>
      </c>
      <c r="T1171" s="1">
        <v>44636</v>
      </c>
      <c r="U1171" t="str">
        <f t="shared" si="90"/>
        <v>Spindrift - Sparkling Water  Lime</v>
      </c>
      <c r="V1171" t="str">
        <f t="shared" si="91"/>
        <v>Carbonated</v>
      </c>
      <c r="W1171" t="s">
        <v>34</v>
      </c>
      <c r="X1171" t="b">
        <f t="shared" si="93"/>
        <v>1</v>
      </c>
      <c r="Y1171">
        <f t="shared" si="92"/>
        <v>1.5</v>
      </c>
      <c r="Z1171" s="2">
        <f t="shared" si="94"/>
        <v>1</v>
      </c>
      <c r="AA1171" t="s">
        <v>89</v>
      </c>
      <c r="AB1171" t="s">
        <v>90</v>
      </c>
      <c r="AD1171" t="s">
        <v>54</v>
      </c>
      <c r="AE1171" t="s">
        <v>389</v>
      </c>
      <c r="AF1171">
        <v>2022</v>
      </c>
    </row>
    <row r="1172" spans="1:32" x14ac:dyDescent="0.25">
      <c r="A1172" t="s">
        <v>29</v>
      </c>
      <c r="B1172" t="s">
        <v>30</v>
      </c>
      <c r="C1172" t="s">
        <v>31</v>
      </c>
      <c r="D1172" t="s">
        <v>32</v>
      </c>
      <c r="E1172">
        <f>_xlfn.XLOOKUP(Table1[[#This Row],[Location]],'Location analysis'!A:A,'Location analysis'!B:B)</f>
        <v>40.423690999999998</v>
      </c>
      <c r="F1172">
        <f>_xlfn.XLOOKUP(Table1[[#This Row],[Location]],'Location analysis'!A:A,'Location analysis'!C:C)</f>
        <v>-74.380831999999998</v>
      </c>
      <c r="G1172" t="s">
        <v>143</v>
      </c>
      <c r="H1172" t="s">
        <v>49</v>
      </c>
      <c r="I1172">
        <v>14820415901</v>
      </c>
      <c r="J1172" t="s">
        <v>388</v>
      </c>
      <c r="K1172" t="s">
        <v>51</v>
      </c>
      <c r="L1172">
        <v>145</v>
      </c>
      <c r="M1172">
        <v>2.5</v>
      </c>
      <c r="N1172">
        <v>1</v>
      </c>
      <c r="O1172">
        <v>145</v>
      </c>
      <c r="P1172">
        <v>2.5</v>
      </c>
      <c r="Q1172">
        <v>1</v>
      </c>
      <c r="R1172">
        <v>2.5</v>
      </c>
      <c r="S1172">
        <v>2.5</v>
      </c>
      <c r="T1172" s="1">
        <v>44633</v>
      </c>
      <c r="U1172" t="str">
        <f t="shared" si="90"/>
        <v>Snapple Diet Tea - Raspberry</v>
      </c>
      <c r="V1172" t="str">
        <f t="shared" si="91"/>
        <v>Non Carbonated</v>
      </c>
      <c r="W1172" t="s">
        <v>49</v>
      </c>
      <c r="X1172" t="b">
        <f t="shared" si="93"/>
        <v>1</v>
      </c>
      <c r="Y1172">
        <f t="shared" si="92"/>
        <v>2.5</v>
      </c>
      <c r="Z1172" s="2">
        <f t="shared" si="94"/>
        <v>1.6666666666666667</v>
      </c>
      <c r="AA1172" t="s">
        <v>75</v>
      </c>
      <c r="AB1172" t="s">
        <v>144</v>
      </c>
      <c r="AD1172" t="s">
        <v>54</v>
      </c>
      <c r="AE1172" t="s">
        <v>389</v>
      </c>
      <c r="AF1172">
        <v>2022</v>
      </c>
    </row>
    <row r="1173" spans="1:32" x14ac:dyDescent="0.25">
      <c r="A1173" t="s">
        <v>29</v>
      </c>
      <c r="B1173" t="s">
        <v>30</v>
      </c>
      <c r="C1173" t="s">
        <v>31</v>
      </c>
      <c r="D1173" t="s">
        <v>32</v>
      </c>
      <c r="E1173">
        <f>_xlfn.XLOOKUP(Table1[[#This Row],[Location]],'Location analysis'!A:A,'Location analysis'!B:B)</f>
        <v>40.423690999999998</v>
      </c>
      <c r="F1173">
        <f>_xlfn.XLOOKUP(Table1[[#This Row],[Location]],'Location analysis'!A:A,'Location analysis'!C:C)</f>
        <v>-74.380831999999998</v>
      </c>
      <c r="G1173" t="s">
        <v>42</v>
      </c>
      <c r="H1173" t="s">
        <v>43</v>
      </c>
      <c r="I1173">
        <v>14820560451</v>
      </c>
      <c r="J1173" t="s">
        <v>388</v>
      </c>
      <c r="K1173" t="s">
        <v>51</v>
      </c>
      <c r="L1173">
        <v>123</v>
      </c>
      <c r="M1173">
        <v>1.5</v>
      </c>
      <c r="N1173">
        <v>1</v>
      </c>
      <c r="O1173">
        <v>123</v>
      </c>
      <c r="P1173">
        <v>1.5</v>
      </c>
      <c r="Q1173">
        <v>1</v>
      </c>
      <c r="R1173">
        <v>1.5</v>
      </c>
      <c r="S1173">
        <v>1.5</v>
      </c>
      <c r="T1173" s="1">
        <v>44633</v>
      </c>
      <c r="U1173" t="str">
        <f t="shared" si="90"/>
        <v>Takis - Hot Chilli Pepper &amp; Lime</v>
      </c>
      <c r="V1173" t="str">
        <f t="shared" si="91"/>
        <v>Food</v>
      </c>
      <c r="W1173" t="s">
        <v>43</v>
      </c>
      <c r="X1173" t="b">
        <f t="shared" si="93"/>
        <v>1</v>
      </c>
      <c r="Y1173">
        <f t="shared" si="92"/>
        <v>1.5</v>
      </c>
      <c r="Z1173" s="2">
        <f t="shared" si="94"/>
        <v>1</v>
      </c>
      <c r="AA1173" t="s">
        <v>44</v>
      </c>
      <c r="AB1173" t="s">
        <v>45</v>
      </c>
      <c r="AD1173" t="s">
        <v>54</v>
      </c>
      <c r="AE1173" t="s">
        <v>389</v>
      </c>
      <c r="AF1173">
        <v>2022</v>
      </c>
    </row>
    <row r="1174" spans="1:32" x14ac:dyDescent="0.25">
      <c r="A1174" t="s">
        <v>29</v>
      </c>
      <c r="B1174" t="s">
        <v>30</v>
      </c>
      <c r="C1174" t="s">
        <v>31</v>
      </c>
      <c r="D1174" t="s">
        <v>32</v>
      </c>
      <c r="E1174">
        <f>_xlfn.XLOOKUP(Table1[[#This Row],[Location]],'Location analysis'!A:A,'Location analysis'!B:B)</f>
        <v>40.423690999999998</v>
      </c>
      <c r="F1174">
        <f>_xlfn.XLOOKUP(Table1[[#This Row],[Location]],'Location analysis'!A:A,'Location analysis'!C:C)</f>
        <v>-74.380831999999998</v>
      </c>
      <c r="G1174" t="s">
        <v>81</v>
      </c>
      <c r="H1174" t="s">
        <v>43</v>
      </c>
      <c r="I1174">
        <v>14820659404</v>
      </c>
      <c r="J1174" t="s">
        <v>388</v>
      </c>
      <c r="K1174" t="s">
        <v>36</v>
      </c>
      <c r="L1174">
        <v>135</v>
      </c>
      <c r="M1174">
        <v>1.25</v>
      </c>
      <c r="N1174">
        <v>1</v>
      </c>
      <c r="O1174">
        <v>135</v>
      </c>
      <c r="P1174">
        <v>1.25</v>
      </c>
      <c r="Q1174">
        <v>1</v>
      </c>
      <c r="R1174">
        <v>1.25</v>
      </c>
      <c r="S1174">
        <v>1.25</v>
      </c>
      <c r="T1174" s="1">
        <v>44633</v>
      </c>
      <c r="U1174" t="str">
        <f t="shared" si="90"/>
        <v>KitKat - Crisp Wafers</v>
      </c>
      <c r="V1174" t="str">
        <f t="shared" si="91"/>
        <v>Food</v>
      </c>
      <c r="W1174" t="s">
        <v>43</v>
      </c>
      <c r="X1174" t="b">
        <f t="shared" si="93"/>
        <v>1</v>
      </c>
      <c r="Y1174">
        <f t="shared" si="92"/>
        <v>1.25</v>
      </c>
      <c r="Z1174" s="2">
        <f t="shared" si="94"/>
        <v>0.83333333333333337</v>
      </c>
      <c r="AA1174" t="s">
        <v>82</v>
      </c>
      <c r="AB1174" t="s">
        <v>83</v>
      </c>
      <c r="AD1174" t="s">
        <v>54</v>
      </c>
      <c r="AE1174" t="s">
        <v>389</v>
      </c>
      <c r="AF1174">
        <v>2022</v>
      </c>
    </row>
    <row r="1175" spans="1:32" x14ac:dyDescent="0.25">
      <c r="A1175" t="s">
        <v>29</v>
      </c>
      <c r="B1175" t="s">
        <v>46</v>
      </c>
      <c r="C1175" t="s">
        <v>31</v>
      </c>
      <c r="D1175" t="s">
        <v>47</v>
      </c>
      <c r="E1175">
        <f>_xlfn.XLOOKUP(Table1[[#This Row],[Location]],'Location analysis'!A:A,'Location analysis'!B:B)</f>
        <v>40.423690999999998</v>
      </c>
      <c r="F1175">
        <f>_xlfn.XLOOKUP(Table1[[#This Row],[Location]],'Location analysis'!A:A,'Location analysis'!C:C)</f>
        <v>-74.380831999999998</v>
      </c>
      <c r="G1175" t="s">
        <v>137</v>
      </c>
      <c r="H1175" t="s">
        <v>97</v>
      </c>
      <c r="I1175">
        <v>14820780151</v>
      </c>
      <c r="J1175" t="s">
        <v>388</v>
      </c>
      <c r="K1175" t="s">
        <v>36</v>
      </c>
      <c r="L1175">
        <v>144</v>
      </c>
      <c r="M1175">
        <v>1.5</v>
      </c>
      <c r="N1175">
        <v>1</v>
      </c>
      <c r="O1175">
        <v>144</v>
      </c>
      <c r="P1175">
        <v>1.5</v>
      </c>
      <c r="Q1175">
        <v>1</v>
      </c>
      <c r="R1175">
        <v>1.5</v>
      </c>
      <c r="S1175">
        <v>5.5</v>
      </c>
      <c r="T1175" s="1">
        <v>44636</v>
      </c>
      <c r="U1175" t="str">
        <f t="shared" si="90"/>
        <v>Poland Springs Water</v>
      </c>
      <c r="V1175" t="str">
        <f t="shared" si="91"/>
        <v>Water</v>
      </c>
      <c r="W1175" t="s">
        <v>97</v>
      </c>
      <c r="X1175" t="b">
        <f t="shared" si="93"/>
        <v>1</v>
      </c>
      <c r="Y1175">
        <f t="shared" si="92"/>
        <v>1.5</v>
      </c>
      <c r="Z1175" s="2">
        <f t="shared" si="94"/>
        <v>1</v>
      </c>
      <c r="AA1175" t="s">
        <v>137</v>
      </c>
      <c r="AD1175" t="s">
        <v>54</v>
      </c>
      <c r="AE1175" t="s">
        <v>389</v>
      </c>
      <c r="AF1175">
        <v>2022</v>
      </c>
    </row>
    <row r="1176" spans="1:32" x14ac:dyDescent="0.25">
      <c r="A1176" t="s">
        <v>29</v>
      </c>
      <c r="B1176" t="s">
        <v>46</v>
      </c>
      <c r="C1176" t="s">
        <v>31</v>
      </c>
      <c r="D1176" t="s">
        <v>47</v>
      </c>
      <c r="E1176">
        <f>_xlfn.XLOOKUP(Table1[[#This Row],[Location]],'Location analysis'!A:A,'Location analysis'!B:B)</f>
        <v>40.423690999999998</v>
      </c>
      <c r="F1176">
        <f>_xlfn.XLOOKUP(Table1[[#This Row],[Location]],'Location analysis'!A:A,'Location analysis'!C:C)</f>
        <v>-74.380831999999998</v>
      </c>
      <c r="G1176" t="s">
        <v>280</v>
      </c>
      <c r="H1176" t="s">
        <v>43</v>
      </c>
      <c r="I1176">
        <v>14820780151</v>
      </c>
      <c r="J1176" t="s">
        <v>388</v>
      </c>
      <c r="K1176" t="s">
        <v>36</v>
      </c>
      <c r="L1176">
        <v>113</v>
      </c>
      <c r="M1176">
        <v>2</v>
      </c>
      <c r="N1176">
        <v>2</v>
      </c>
      <c r="O1176">
        <v>113</v>
      </c>
      <c r="P1176">
        <v>2</v>
      </c>
      <c r="Q1176">
        <v>2</v>
      </c>
      <c r="R1176">
        <v>4</v>
      </c>
      <c r="S1176">
        <v>5.5</v>
      </c>
      <c r="T1176" s="1">
        <v>44636</v>
      </c>
      <c r="U1176" t="str">
        <f t="shared" si="90"/>
        <v>Oberto Specialty Meats - Original</v>
      </c>
      <c r="V1176" t="str">
        <f t="shared" si="91"/>
        <v>Food</v>
      </c>
      <c r="W1176" t="s">
        <v>43</v>
      </c>
      <c r="X1176" t="b">
        <f t="shared" si="93"/>
        <v>1</v>
      </c>
      <c r="Y1176">
        <f t="shared" si="92"/>
        <v>2</v>
      </c>
      <c r="Z1176" s="2">
        <f t="shared" si="94"/>
        <v>1.3333333333333333</v>
      </c>
      <c r="AA1176" t="s">
        <v>281</v>
      </c>
      <c r="AB1176" t="s">
        <v>150</v>
      </c>
      <c r="AD1176" t="s">
        <v>54</v>
      </c>
      <c r="AE1176" t="s">
        <v>389</v>
      </c>
      <c r="AF1176">
        <v>2022</v>
      </c>
    </row>
    <row r="1177" spans="1:32" x14ac:dyDescent="0.25">
      <c r="A1177" t="s">
        <v>29</v>
      </c>
      <c r="B1177" t="s">
        <v>30</v>
      </c>
      <c r="C1177" t="s">
        <v>31</v>
      </c>
      <c r="D1177" t="s">
        <v>32</v>
      </c>
      <c r="E1177">
        <f>_xlfn.XLOOKUP(Table1[[#This Row],[Location]],'Location analysis'!A:A,'Location analysis'!B:B)</f>
        <v>40.423690999999998</v>
      </c>
      <c r="F1177">
        <f>_xlfn.XLOOKUP(Table1[[#This Row],[Location]],'Location analysis'!A:A,'Location analysis'!C:C)</f>
        <v>-74.380831999999998</v>
      </c>
      <c r="G1177" t="s">
        <v>81</v>
      </c>
      <c r="H1177" t="s">
        <v>43</v>
      </c>
      <c r="I1177">
        <v>14820781649</v>
      </c>
      <c r="J1177" t="s">
        <v>388</v>
      </c>
      <c r="K1177" t="s">
        <v>36</v>
      </c>
      <c r="L1177">
        <v>135</v>
      </c>
      <c r="M1177">
        <v>1.25</v>
      </c>
      <c r="N1177">
        <v>1</v>
      </c>
      <c r="O1177">
        <v>135</v>
      </c>
      <c r="P1177">
        <v>1.25</v>
      </c>
      <c r="Q1177">
        <v>1</v>
      </c>
      <c r="R1177">
        <v>1.25</v>
      </c>
      <c r="S1177">
        <v>1.25</v>
      </c>
      <c r="T1177" s="1">
        <v>44633</v>
      </c>
      <c r="U1177" t="str">
        <f t="shared" si="90"/>
        <v>KitKat - Crisp Wafers</v>
      </c>
      <c r="V1177" t="str">
        <f t="shared" si="91"/>
        <v>Food</v>
      </c>
      <c r="W1177" t="s">
        <v>43</v>
      </c>
      <c r="X1177" t="b">
        <f t="shared" si="93"/>
        <v>1</v>
      </c>
      <c r="Y1177">
        <f t="shared" si="92"/>
        <v>1.25</v>
      </c>
      <c r="Z1177" s="2">
        <f t="shared" si="94"/>
        <v>0.83333333333333337</v>
      </c>
      <c r="AA1177" t="s">
        <v>82</v>
      </c>
      <c r="AB1177" t="s">
        <v>83</v>
      </c>
      <c r="AD1177" t="s">
        <v>54</v>
      </c>
      <c r="AE1177" t="s">
        <v>389</v>
      </c>
      <c r="AF1177">
        <v>2022</v>
      </c>
    </row>
    <row r="1178" spans="1:32" x14ac:dyDescent="0.25">
      <c r="A1178" t="s">
        <v>29</v>
      </c>
      <c r="B1178" t="s">
        <v>46</v>
      </c>
      <c r="C1178" t="s">
        <v>31</v>
      </c>
      <c r="D1178" t="s">
        <v>47</v>
      </c>
      <c r="E1178">
        <f>_xlfn.XLOOKUP(Table1[[#This Row],[Location]],'Location analysis'!A:A,'Location analysis'!B:B)</f>
        <v>40.423690999999998</v>
      </c>
      <c r="F1178">
        <f>_xlfn.XLOOKUP(Table1[[#This Row],[Location]],'Location analysis'!A:A,'Location analysis'!C:C)</f>
        <v>-74.380831999999998</v>
      </c>
      <c r="G1178" t="s">
        <v>48</v>
      </c>
      <c r="H1178" t="s">
        <v>49</v>
      </c>
      <c r="I1178">
        <v>14820837284</v>
      </c>
      <c r="J1178" t="s">
        <v>388</v>
      </c>
      <c r="K1178" t="s">
        <v>36</v>
      </c>
      <c r="L1178">
        <v>146</v>
      </c>
      <c r="M1178">
        <v>2.5</v>
      </c>
      <c r="N1178">
        <v>1</v>
      </c>
      <c r="O1178">
        <v>146</v>
      </c>
      <c r="P1178">
        <v>2.5</v>
      </c>
      <c r="Q1178">
        <v>1</v>
      </c>
      <c r="R1178">
        <v>2.5</v>
      </c>
      <c r="S1178">
        <v>2.5</v>
      </c>
      <c r="T1178" s="1">
        <v>44636</v>
      </c>
      <c r="U1178" t="str">
        <f t="shared" si="90"/>
        <v>Bai Antioxidant - Brasilia BB</v>
      </c>
      <c r="V1178" t="str">
        <f t="shared" si="91"/>
        <v>Non Carbonated</v>
      </c>
      <c r="W1178" t="s">
        <v>49</v>
      </c>
      <c r="X1178" t="b">
        <f t="shared" si="93"/>
        <v>1</v>
      </c>
      <c r="Y1178">
        <f t="shared" si="92"/>
        <v>2.5</v>
      </c>
      <c r="Z1178" s="2">
        <f t="shared" si="94"/>
        <v>1.6666666666666667</v>
      </c>
      <c r="AA1178" t="s">
        <v>52</v>
      </c>
      <c r="AB1178" t="s">
        <v>53</v>
      </c>
      <c r="AD1178" t="s">
        <v>54</v>
      </c>
      <c r="AE1178" t="s">
        <v>389</v>
      </c>
      <c r="AF1178">
        <v>2022</v>
      </c>
    </row>
    <row r="1179" spans="1:32" x14ac:dyDescent="0.25">
      <c r="A1179" t="s">
        <v>29</v>
      </c>
      <c r="B1179" t="s">
        <v>62</v>
      </c>
      <c r="C1179" t="s">
        <v>63</v>
      </c>
      <c r="D1179" t="s">
        <v>64</v>
      </c>
      <c r="E1179">
        <f>_xlfn.XLOOKUP(Table1[[#This Row],[Location]],'Location analysis'!A:A,'Location analysis'!B:B)</f>
        <v>40.091900000000003</v>
      </c>
      <c r="F1179">
        <f>_xlfn.XLOOKUP(Table1[[#This Row],[Location]],'Location analysis'!A:A,'Location analysis'!C:C)</f>
        <v>-74.358699999999999</v>
      </c>
      <c r="G1179" t="s">
        <v>74</v>
      </c>
      <c r="H1179" t="s">
        <v>49</v>
      </c>
      <c r="I1179">
        <v>14822930973</v>
      </c>
      <c r="J1179" t="s">
        <v>392</v>
      </c>
      <c r="K1179" t="s">
        <v>51</v>
      </c>
      <c r="L1179">
        <v>145</v>
      </c>
      <c r="M1179">
        <v>2.5</v>
      </c>
      <c r="N1179">
        <v>1</v>
      </c>
      <c r="O1179">
        <v>145</v>
      </c>
      <c r="P1179">
        <v>2.5</v>
      </c>
      <c r="Q1179">
        <v>1</v>
      </c>
      <c r="R1179">
        <v>2.5</v>
      </c>
      <c r="S1179">
        <v>2.5</v>
      </c>
      <c r="T1179" s="1">
        <v>44634</v>
      </c>
      <c r="U1179" t="str">
        <f t="shared" si="90"/>
        <v>Snapple Diet Tea - Lemon</v>
      </c>
      <c r="V1179" t="str">
        <f t="shared" si="91"/>
        <v>Non Carbonated</v>
      </c>
      <c r="W1179" t="s">
        <v>49</v>
      </c>
      <c r="X1179" t="b">
        <f t="shared" si="93"/>
        <v>1</v>
      </c>
      <c r="Y1179">
        <f t="shared" si="92"/>
        <v>2.5</v>
      </c>
      <c r="Z1179" s="2">
        <f t="shared" si="94"/>
        <v>1.6666666666666667</v>
      </c>
      <c r="AA1179" t="s">
        <v>75</v>
      </c>
      <c r="AB1179" t="s">
        <v>76</v>
      </c>
      <c r="AD1179" t="s">
        <v>60</v>
      </c>
      <c r="AE1179" t="s">
        <v>393</v>
      </c>
      <c r="AF1179">
        <v>2022</v>
      </c>
    </row>
    <row r="1180" spans="1:32" x14ac:dyDescent="0.25">
      <c r="A1180" t="s">
        <v>29</v>
      </c>
      <c r="B1180" t="s">
        <v>62</v>
      </c>
      <c r="C1180" t="s">
        <v>63</v>
      </c>
      <c r="D1180" t="s">
        <v>64</v>
      </c>
      <c r="E1180">
        <f>_xlfn.XLOOKUP(Table1[[#This Row],[Location]],'Location analysis'!A:A,'Location analysis'!B:B)</f>
        <v>40.091900000000003</v>
      </c>
      <c r="F1180">
        <f>_xlfn.XLOOKUP(Table1[[#This Row],[Location]],'Location analysis'!A:A,'Location analysis'!C:C)</f>
        <v>-74.358699999999999</v>
      </c>
      <c r="G1180" t="s">
        <v>154</v>
      </c>
      <c r="H1180" t="s">
        <v>43</v>
      </c>
      <c r="I1180">
        <v>14823153924</v>
      </c>
      <c r="J1180" t="s">
        <v>392</v>
      </c>
      <c r="K1180" t="s">
        <v>51</v>
      </c>
      <c r="L1180">
        <v>121</v>
      </c>
      <c r="M1180">
        <v>1.5</v>
      </c>
      <c r="N1180">
        <v>1</v>
      </c>
      <c r="O1180">
        <v>121</v>
      </c>
      <c r="P1180">
        <v>1.5</v>
      </c>
      <c r="Q1180">
        <v>1</v>
      </c>
      <c r="R1180">
        <v>1.5</v>
      </c>
      <c r="S1180">
        <v>1.5</v>
      </c>
      <c r="T1180" s="1">
        <v>44634</v>
      </c>
      <c r="U1180" t="str">
        <f t="shared" si="90"/>
        <v>SunChips Multigrain - Harvest Cheddar</v>
      </c>
      <c r="V1180" t="str">
        <f t="shared" si="91"/>
        <v>Food</v>
      </c>
      <c r="W1180" t="s">
        <v>43</v>
      </c>
      <c r="X1180" t="b">
        <f t="shared" si="93"/>
        <v>1</v>
      </c>
      <c r="Y1180">
        <f t="shared" si="92"/>
        <v>1.5</v>
      </c>
      <c r="Z1180" s="2">
        <f t="shared" si="94"/>
        <v>1</v>
      </c>
      <c r="AA1180" t="s">
        <v>129</v>
      </c>
      <c r="AB1180" t="s">
        <v>155</v>
      </c>
      <c r="AD1180" t="s">
        <v>60</v>
      </c>
      <c r="AE1180" t="s">
        <v>393</v>
      </c>
      <c r="AF1180">
        <v>2022</v>
      </c>
    </row>
    <row r="1181" spans="1:32" x14ac:dyDescent="0.25">
      <c r="A1181" t="s">
        <v>29</v>
      </c>
      <c r="B1181" t="s">
        <v>62</v>
      </c>
      <c r="C1181" t="s">
        <v>63</v>
      </c>
      <c r="D1181" t="s">
        <v>64</v>
      </c>
      <c r="E1181">
        <f>_xlfn.XLOOKUP(Table1[[#This Row],[Location]],'Location analysis'!A:A,'Location analysis'!B:B)</f>
        <v>40.091900000000003</v>
      </c>
      <c r="F1181">
        <f>_xlfn.XLOOKUP(Table1[[#This Row],[Location]],'Location analysis'!A:A,'Location analysis'!C:C)</f>
        <v>-74.358699999999999</v>
      </c>
      <c r="G1181" t="s">
        <v>390</v>
      </c>
      <c r="H1181" t="s">
        <v>43</v>
      </c>
      <c r="I1181">
        <v>14823835757</v>
      </c>
      <c r="J1181" t="s">
        <v>392</v>
      </c>
      <c r="K1181" t="s">
        <v>51</v>
      </c>
      <c r="L1181">
        <v>133</v>
      </c>
      <c r="M1181">
        <v>2</v>
      </c>
      <c r="N1181">
        <v>1</v>
      </c>
      <c r="O1181">
        <v>133</v>
      </c>
      <c r="P1181">
        <v>2</v>
      </c>
      <c r="Q1181">
        <v>1</v>
      </c>
      <c r="R1181">
        <v>2</v>
      </c>
      <c r="S1181">
        <v>2</v>
      </c>
      <c r="T1181" s="1">
        <v>44634</v>
      </c>
      <c r="U1181" t="str">
        <f t="shared" si="90"/>
        <v>RXBAR - Protein Bar - Chocolate Sea Salt</v>
      </c>
      <c r="V1181" t="str">
        <f t="shared" si="91"/>
        <v>Food</v>
      </c>
      <c r="W1181" t="s">
        <v>43</v>
      </c>
      <c r="X1181" t="b">
        <f t="shared" si="93"/>
        <v>1</v>
      </c>
      <c r="Y1181">
        <f t="shared" si="92"/>
        <v>2</v>
      </c>
      <c r="Z1181" s="2">
        <f t="shared" si="94"/>
        <v>1.3333333333333333</v>
      </c>
      <c r="AA1181" t="s">
        <v>318</v>
      </c>
      <c r="AB1181" t="s">
        <v>319</v>
      </c>
      <c r="AC1181" t="s">
        <v>391</v>
      </c>
      <c r="AD1181" t="s">
        <v>60</v>
      </c>
      <c r="AE1181" t="s">
        <v>393</v>
      </c>
      <c r="AF1181">
        <v>2022</v>
      </c>
    </row>
    <row r="1182" spans="1:32" x14ac:dyDescent="0.25">
      <c r="A1182" t="s">
        <v>29</v>
      </c>
      <c r="B1182" t="s">
        <v>30</v>
      </c>
      <c r="C1182" t="s">
        <v>31</v>
      </c>
      <c r="D1182" t="s">
        <v>32</v>
      </c>
      <c r="E1182">
        <f>_xlfn.XLOOKUP(Table1[[#This Row],[Location]],'Location analysis'!A:A,'Location analysis'!B:B)</f>
        <v>40.423690999999998</v>
      </c>
      <c r="F1182">
        <f>_xlfn.XLOOKUP(Table1[[#This Row],[Location]],'Location analysis'!A:A,'Location analysis'!C:C)</f>
        <v>-74.380831999999998</v>
      </c>
      <c r="G1182" t="s">
        <v>242</v>
      </c>
      <c r="H1182" t="s">
        <v>97</v>
      </c>
      <c r="I1182">
        <v>14824036184</v>
      </c>
      <c r="J1182" t="s">
        <v>392</v>
      </c>
      <c r="K1182" t="s">
        <v>51</v>
      </c>
      <c r="L1182">
        <v>147</v>
      </c>
      <c r="M1182">
        <v>2.75</v>
      </c>
      <c r="N1182">
        <v>1</v>
      </c>
      <c r="O1182">
        <v>147</v>
      </c>
      <c r="P1182">
        <v>2.75</v>
      </c>
      <c r="Q1182">
        <v>1</v>
      </c>
      <c r="R1182">
        <v>2.75</v>
      </c>
      <c r="S1182">
        <v>2.75</v>
      </c>
      <c r="T1182" s="1">
        <v>44634</v>
      </c>
      <c r="U1182" t="str">
        <f t="shared" si="90"/>
        <v>Vitamin Water - Squeezed Lemonade</v>
      </c>
      <c r="V1182" t="str">
        <f t="shared" si="91"/>
        <v>Water</v>
      </c>
      <c r="W1182" t="s">
        <v>97</v>
      </c>
      <c r="X1182" t="b">
        <f t="shared" si="93"/>
        <v>1</v>
      </c>
      <c r="Y1182">
        <f t="shared" si="92"/>
        <v>2.75</v>
      </c>
      <c r="Z1182" s="2">
        <f t="shared" si="94"/>
        <v>1.8333333333333333</v>
      </c>
      <c r="AA1182" t="s">
        <v>98</v>
      </c>
      <c r="AB1182" t="s">
        <v>243</v>
      </c>
      <c r="AD1182" t="s">
        <v>60</v>
      </c>
      <c r="AE1182" t="s">
        <v>393</v>
      </c>
      <c r="AF1182">
        <v>2022</v>
      </c>
    </row>
    <row r="1183" spans="1:32" x14ac:dyDescent="0.25">
      <c r="A1183" t="s">
        <v>29</v>
      </c>
      <c r="B1183" t="s">
        <v>46</v>
      </c>
      <c r="C1183" t="s">
        <v>31</v>
      </c>
      <c r="D1183" t="s">
        <v>47</v>
      </c>
      <c r="E1183">
        <f>_xlfn.XLOOKUP(Table1[[#This Row],[Location]],'Location analysis'!A:A,'Location analysis'!B:B)</f>
        <v>40.423690999999998</v>
      </c>
      <c r="F1183">
        <f>_xlfn.XLOOKUP(Table1[[#This Row],[Location]],'Location analysis'!A:A,'Location analysis'!C:C)</f>
        <v>-74.380831999999998</v>
      </c>
      <c r="G1183" t="s">
        <v>137</v>
      </c>
      <c r="H1183" t="s">
        <v>97</v>
      </c>
      <c r="I1183">
        <v>14824515464</v>
      </c>
      <c r="J1183" t="s">
        <v>392</v>
      </c>
      <c r="K1183" t="s">
        <v>51</v>
      </c>
      <c r="L1183">
        <v>144</v>
      </c>
      <c r="M1183">
        <v>1.5</v>
      </c>
      <c r="N1183">
        <v>1</v>
      </c>
      <c r="O1183">
        <v>144</v>
      </c>
      <c r="P1183">
        <v>1.5</v>
      </c>
      <c r="Q1183">
        <v>1</v>
      </c>
      <c r="R1183">
        <v>1.5</v>
      </c>
      <c r="S1183">
        <v>1.5</v>
      </c>
      <c r="T1183" s="1">
        <v>44636</v>
      </c>
      <c r="U1183" t="str">
        <f t="shared" si="90"/>
        <v>Poland Springs Water</v>
      </c>
      <c r="V1183" t="str">
        <f t="shared" si="91"/>
        <v>Water</v>
      </c>
      <c r="W1183" t="s">
        <v>97</v>
      </c>
      <c r="X1183" t="b">
        <f t="shared" si="93"/>
        <v>1</v>
      </c>
      <c r="Y1183">
        <f t="shared" si="92"/>
        <v>1.5</v>
      </c>
      <c r="Z1183" s="2">
        <f t="shared" si="94"/>
        <v>1</v>
      </c>
      <c r="AA1183" t="s">
        <v>137</v>
      </c>
      <c r="AD1183" t="s">
        <v>60</v>
      </c>
      <c r="AE1183" t="s">
        <v>393</v>
      </c>
      <c r="AF1183">
        <v>2022</v>
      </c>
    </row>
    <row r="1184" spans="1:32" x14ac:dyDescent="0.25">
      <c r="A1184" t="s">
        <v>29</v>
      </c>
      <c r="B1184" t="s">
        <v>46</v>
      </c>
      <c r="C1184" t="s">
        <v>31</v>
      </c>
      <c r="D1184" t="s">
        <v>47</v>
      </c>
      <c r="E1184">
        <f>_xlfn.XLOOKUP(Table1[[#This Row],[Location]],'Location analysis'!A:A,'Location analysis'!B:B)</f>
        <v>40.423690999999998</v>
      </c>
      <c r="F1184">
        <f>_xlfn.XLOOKUP(Table1[[#This Row],[Location]],'Location analysis'!A:A,'Location analysis'!C:C)</f>
        <v>-74.380831999999998</v>
      </c>
      <c r="G1184" t="s">
        <v>194</v>
      </c>
      <c r="H1184" t="s">
        <v>43</v>
      </c>
      <c r="I1184">
        <v>14824527507</v>
      </c>
      <c r="J1184" t="s">
        <v>392</v>
      </c>
      <c r="K1184" t="s">
        <v>51</v>
      </c>
      <c r="L1184">
        <v>125</v>
      </c>
      <c r="M1184">
        <v>1.5</v>
      </c>
      <c r="N1184">
        <v>1</v>
      </c>
      <c r="O1184">
        <v>125</v>
      </c>
      <c r="P1184">
        <v>1.5</v>
      </c>
      <c r="Q1184">
        <v>1</v>
      </c>
      <c r="R1184">
        <v>1.5</v>
      </c>
      <c r="S1184">
        <v>1.5</v>
      </c>
      <c r="T1184" s="1">
        <v>44636</v>
      </c>
      <c r="U1184" t="str">
        <f t="shared" si="90"/>
        <v>Takis FUGEO mini</v>
      </c>
      <c r="V1184" t="str">
        <f t="shared" si="91"/>
        <v>Food</v>
      </c>
      <c r="W1184" t="s">
        <v>43</v>
      </c>
      <c r="X1184" t="b">
        <f t="shared" si="93"/>
        <v>1</v>
      </c>
      <c r="Y1184">
        <f t="shared" si="92"/>
        <v>1.5</v>
      </c>
      <c r="Z1184" s="2">
        <f t="shared" si="94"/>
        <v>1</v>
      </c>
      <c r="AA1184" t="s">
        <v>194</v>
      </c>
      <c r="AD1184" t="s">
        <v>60</v>
      </c>
      <c r="AE1184" t="s">
        <v>393</v>
      </c>
      <c r="AF1184">
        <v>2022</v>
      </c>
    </row>
    <row r="1185" spans="1:32" x14ac:dyDescent="0.25">
      <c r="A1185" t="s">
        <v>29</v>
      </c>
      <c r="B1185" t="s">
        <v>394</v>
      </c>
      <c r="C1185" t="s">
        <v>395</v>
      </c>
      <c r="D1185" t="s">
        <v>396</v>
      </c>
      <c r="E1185">
        <f>_xlfn.XLOOKUP(Table1[[#This Row],[Location]],'Location analysis'!A:A,'Location analysis'!B:B)</f>
        <v>40.416893999999999</v>
      </c>
      <c r="F1185">
        <f>_xlfn.XLOOKUP(Table1[[#This Row],[Location]],'Location analysis'!A:A,'Location analysis'!C:C)</f>
        <v>-74.420399000000003</v>
      </c>
      <c r="G1185" t="s">
        <v>397</v>
      </c>
      <c r="H1185" t="s">
        <v>49</v>
      </c>
      <c r="I1185">
        <v>14825036422</v>
      </c>
      <c r="J1185" t="s">
        <v>392</v>
      </c>
      <c r="K1185" t="s">
        <v>36</v>
      </c>
      <c r="L1185">
        <v>146</v>
      </c>
      <c r="M1185">
        <v>1</v>
      </c>
      <c r="N1185">
        <v>1</v>
      </c>
      <c r="O1185">
        <v>146</v>
      </c>
      <c r="P1185">
        <v>1</v>
      </c>
      <c r="Q1185">
        <v>1</v>
      </c>
      <c r="R1185">
        <v>1</v>
      </c>
      <c r="S1185">
        <v>1</v>
      </c>
      <c r="T1185" s="1">
        <v>44634</v>
      </c>
      <c r="U1185" t="str">
        <f t="shared" si="90"/>
        <v>Starbucks Doubleshot Energy - Mocha</v>
      </c>
      <c r="V1185" t="str">
        <f t="shared" si="91"/>
        <v>Non Carbonated</v>
      </c>
      <c r="W1185" t="s">
        <v>49</v>
      </c>
      <c r="X1185" t="b">
        <f t="shared" si="93"/>
        <v>1</v>
      </c>
      <c r="Y1185">
        <f t="shared" si="92"/>
        <v>1</v>
      </c>
      <c r="Z1185" s="2">
        <f t="shared" si="94"/>
        <v>0.66666666666666663</v>
      </c>
      <c r="AA1185" t="s">
        <v>398</v>
      </c>
      <c r="AB1185" t="s">
        <v>399</v>
      </c>
      <c r="AD1185" t="s">
        <v>60</v>
      </c>
      <c r="AE1185" t="s">
        <v>393</v>
      </c>
      <c r="AF1185">
        <v>2022</v>
      </c>
    </row>
    <row r="1186" spans="1:32" x14ac:dyDescent="0.25">
      <c r="A1186" t="s">
        <v>29</v>
      </c>
      <c r="B1186" t="s">
        <v>67</v>
      </c>
      <c r="C1186" t="s">
        <v>68</v>
      </c>
      <c r="D1186" t="s">
        <v>69</v>
      </c>
      <c r="E1186">
        <f>_xlfn.XLOOKUP(Table1[[#This Row],[Location]],'Location analysis'!A:A,'Location analysis'!B:B)</f>
        <v>40.435699999999997</v>
      </c>
      <c r="F1186">
        <f>_xlfn.XLOOKUP(Table1[[#This Row],[Location]],'Location analysis'!A:A,'Location analysis'!C:C)</f>
        <v>-74.125200000000007</v>
      </c>
      <c r="G1186" t="s">
        <v>70</v>
      </c>
      <c r="H1186" t="s">
        <v>34</v>
      </c>
      <c r="I1186">
        <v>14825518902</v>
      </c>
      <c r="J1186" t="s">
        <v>392</v>
      </c>
      <c r="K1186" t="s">
        <v>51</v>
      </c>
      <c r="L1186">
        <v>146</v>
      </c>
      <c r="M1186">
        <v>3</v>
      </c>
      <c r="N1186">
        <v>1</v>
      </c>
      <c r="O1186">
        <v>146</v>
      </c>
      <c r="P1186">
        <v>3</v>
      </c>
      <c r="Q1186">
        <v>1</v>
      </c>
      <c r="R1186">
        <v>3</v>
      </c>
      <c r="S1186">
        <v>3</v>
      </c>
      <c r="T1186" s="1">
        <v>44634</v>
      </c>
      <c r="U1186" t="str">
        <f t="shared" si="90"/>
        <v>Monster Energy Original</v>
      </c>
      <c r="V1186" t="str">
        <f t="shared" si="91"/>
        <v>Carbonated</v>
      </c>
      <c r="W1186" t="s">
        <v>34</v>
      </c>
      <c r="X1186" t="b">
        <f t="shared" si="93"/>
        <v>1</v>
      </c>
      <c r="Y1186">
        <f t="shared" si="92"/>
        <v>3</v>
      </c>
      <c r="Z1186" s="2">
        <f t="shared" si="94"/>
        <v>2</v>
      </c>
      <c r="AA1186" t="s">
        <v>70</v>
      </c>
      <c r="AD1186" t="s">
        <v>60</v>
      </c>
      <c r="AE1186" t="s">
        <v>393</v>
      </c>
      <c r="AF1186">
        <v>2022</v>
      </c>
    </row>
    <row r="1187" spans="1:32" x14ac:dyDescent="0.25">
      <c r="A1187" t="s">
        <v>29</v>
      </c>
      <c r="B1187" t="s">
        <v>67</v>
      </c>
      <c r="C1187" t="s">
        <v>68</v>
      </c>
      <c r="D1187" t="s">
        <v>69</v>
      </c>
      <c r="E1187">
        <f>_xlfn.XLOOKUP(Table1[[#This Row],[Location]],'Location analysis'!A:A,'Location analysis'!B:B)</f>
        <v>40.435699999999997</v>
      </c>
      <c r="F1187">
        <f>_xlfn.XLOOKUP(Table1[[#This Row],[Location]],'Location analysis'!A:A,'Location analysis'!C:C)</f>
        <v>-74.125200000000007</v>
      </c>
      <c r="G1187" t="s">
        <v>70</v>
      </c>
      <c r="H1187" t="s">
        <v>34</v>
      </c>
      <c r="I1187">
        <v>14825531918</v>
      </c>
      <c r="J1187" t="s">
        <v>392</v>
      </c>
      <c r="K1187" t="s">
        <v>51</v>
      </c>
      <c r="L1187">
        <v>146</v>
      </c>
      <c r="M1187">
        <v>3</v>
      </c>
      <c r="N1187">
        <v>1</v>
      </c>
      <c r="O1187">
        <v>146</v>
      </c>
      <c r="P1187">
        <v>3</v>
      </c>
      <c r="Q1187">
        <v>1</v>
      </c>
      <c r="R1187">
        <v>3</v>
      </c>
      <c r="S1187">
        <v>3</v>
      </c>
      <c r="T1187" s="1">
        <v>44634</v>
      </c>
      <c r="U1187" t="str">
        <f t="shared" si="90"/>
        <v>Monster Energy Original</v>
      </c>
      <c r="V1187" t="str">
        <f t="shared" si="91"/>
        <v>Carbonated</v>
      </c>
      <c r="W1187" t="s">
        <v>34</v>
      </c>
      <c r="X1187" t="b">
        <f t="shared" si="93"/>
        <v>1</v>
      </c>
      <c r="Y1187">
        <f t="shared" si="92"/>
        <v>3</v>
      </c>
      <c r="Z1187" s="2">
        <f t="shared" si="94"/>
        <v>2</v>
      </c>
      <c r="AA1187" t="s">
        <v>70</v>
      </c>
      <c r="AD1187" t="s">
        <v>60</v>
      </c>
      <c r="AE1187" t="s">
        <v>393</v>
      </c>
      <c r="AF1187">
        <v>2022</v>
      </c>
    </row>
    <row r="1188" spans="1:32" x14ac:dyDescent="0.25">
      <c r="A1188" t="s">
        <v>29</v>
      </c>
      <c r="B1188" t="s">
        <v>394</v>
      </c>
      <c r="C1188" t="s">
        <v>395</v>
      </c>
      <c r="D1188" t="s">
        <v>396</v>
      </c>
      <c r="E1188">
        <f>_xlfn.XLOOKUP(Table1[[#This Row],[Location]],'Location analysis'!A:A,'Location analysis'!B:B)</f>
        <v>40.416893999999999</v>
      </c>
      <c r="F1188">
        <f>_xlfn.XLOOKUP(Table1[[#This Row],[Location]],'Location analysis'!A:A,'Location analysis'!C:C)</f>
        <v>-74.420399000000003</v>
      </c>
      <c r="G1188" t="s">
        <v>182</v>
      </c>
      <c r="H1188" t="s">
        <v>34</v>
      </c>
      <c r="I1188">
        <v>14825930535</v>
      </c>
      <c r="J1188" t="s">
        <v>392</v>
      </c>
      <c r="K1188" t="s">
        <v>36</v>
      </c>
      <c r="L1188">
        <v>142</v>
      </c>
      <c r="M1188">
        <v>1.5</v>
      </c>
      <c r="N1188">
        <v>1</v>
      </c>
      <c r="O1188">
        <v>142</v>
      </c>
      <c r="P1188">
        <v>1.5</v>
      </c>
      <c r="Q1188">
        <v>1</v>
      </c>
      <c r="R1188">
        <v>1.5</v>
      </c>
      <c r="S1188">
        <v>1.5</v>
      </c>
      <c r="T1188" s="1">
        <v>44650</v>
      </c>
      <c r="U1188" t="str">
        <f t="shared" si="90"/>
        <v>Coca Cola - Zero Sugar</v>
      </c>
      <c r="V1188" t="str">
        <f t="shared" si="91"/>
        <v>Carbonated</v>
      </c>
      <c r="W1188" t="s">
        <v>34</v>
      </c>
      <c r="X1188" t="b">
        <f t="shared" si="93"/>
        <v>1</v>
      </c>
      <c r="Y1188">
        <f t="shared" si="92"/>
        <v>1.5</v>
      </c>
      <c r="Z1188" s="2">
        <f t="shared" si="94"/>
        <v>1</v>
      </c>
      <c r="AA1188" t="s">
        <v>183</v>
      </c>
      <c r="AB1188" t="s">
        <v>184</v>
      </c>
      <c r="AD1188" t="s">
        <v>60</v>
      </c>
      <c r="AE1188" t="s">
        <v>393</v>
      </c>
      <c r="AF1188">
        <v>2022</v>
      </c>
    </row>
    <row r="1189" spans="1:32" x14ac:dyDescent="0.25">
      <c r="A1189" t="s">
        <v>29</v>
      </c>
      <c r="B1189" t="s">
        <v>67</v>
      </c>
      <c r="C1189" t="s">
        <v>68</v>
      </c>
      <c r="D1189" t="s">
        <v>69</v>
      </c>
      <c r="E1189">
        <f>_xlfn.XLOOKUP(Table1[[#This Row],[Location]],'Location analysis'!A:A,'Location analysis'!B:B)</f>
        <v>40.435699999999997</v>
      </c>
      <c r="F1189">
        <f>_xlfn.XLOOKUP(Table1[[#This Row],[Location]],'Location analysis'!A:A,'Location analysis'!C:C)</f>
        <v>-74.125200000000007</v>
      </c>
      <c r="G1189" t="s">
        <v>81</v>
      </c>
      <c r="H1189" t="s">
        <v>43</v>
      </c>
      <c r="I1189">
        <v>14825952878</v>
      </c>
      <c r="J1189" t="s">
        <v>392</v>
      </c>
      <c r="K1189" t="s">
        <v>51</v>
      </c>
      <c r="L1189">
        <v>134</v>
      </c>
      <c r="M1189">
        <v>2</v>
      </c>
      <c r="N1189">
        <v>1</v>
      </c>
      <c r="O1189">
        <v>134</v>
      </c>
      <c r="P1189">
        <v>2</v>
      </c>
      <c r="Q1189">
        <v>1</v>
      </c>
      <c r="R1189">
        <v>2</v>
      </c>
      <c r="S1189">
        <v>2</v>
      </c>
      <c r="T1189" s="1">
        <v>44634</v>
      </c>
      <c r="U1189" t="str">
        <f t="shared" si="90"/>
        <v>KitKat - Crisp Wafers</v>
      </c>
      <c r="V1189" t="str">
        <f t="shared" si="91"/>
        <v>Food</v>
      </c>
      <c r="W1189" t="s">
        <v>43</v>
      </c>
      <c r="X1189" t="b">
        <f t="shared" si="93"/>
        <v>1</v>
      </c>
      <c r="Y1189">
        <f t="shared" si="92"/>
        <v>2</v>
      </c>
      <c r="Z1189" s="2">
        <f t="shared" si="94"/>
        <v>1.3333333333333333</v>
      </c>
      <c r="AA1189" t="s">
        <v>82</v>
      </c>
      <c r="AB1189" t="s">
        <v>83</v>
      </c>
      <c r="AD1189" t="s">
        <v>60</v>
      </c>
      <c r="AE1189" t="s">
        <v>393</v>
      </c>
      <c r="AF1189">
        <v>2022</v>
      </c>
    </row>
    <row r="1190" spans="1:32" x14ac:dyDescent="0.25">
      <c r="A1190" t="s">
        <v>29</v>
      </c>
      <c r="B1190" t="s">
        <v>67</v>
      </c>
      <c r="C1190" t="s">
        <v>68</v>
      </c>
      <c r="D1190" t="s">
        <v>69</v>
      </c>
      <c r="E1190">
        <f>_xlfn.XLOOKUP(Table1[[#This Row],[Location]],'Location analysis'!A:A,'Location analysis'!B:B)</f>
        <v>40.435699999999997</v>
      </c>
      <c r="F1190">
        <f>_xlfn.XLOOKUP(Table1[[#This Row],[Location]],'Location analysis'!A:A,'Location analysis'!C:C)</f>
        <v>-74.125200000000007</v>
      </c>
      <c r="G1190" t="s">
        <v>128</v>
      </c>
      <c r="H1190" t="s">
        <v>43</v>
      </c>
      <c r="I1190">
        <v>14825954801</v>
      </c>
      <c r="J1190" t="s">
        <v>392</v>
      </c>
      <c r="K1190" t="s">
        <v>51</v>
      </c>
      <c r="L1190">
        <v>113</v>
      </c>
      <c r="M1190">
        <v>1.5</v>
      </c>
      <c r="N1190">
        <v>1</v>
      </c>
      <c r="O1190">
        <v>113</v>
      </c>
      <c r="P1190">
        <v>1.5</v>
      </c>
      <c r="Q1190">
        <v>1</v>
      </c>
      <c r="R1190">
        <v>1.5</v>
      </c>
      <c r="S1190">
        <v>1.5</v>
      </c>
      <c r="T1190" s="1">
        <v>44634</v>
      </c>
      <c r="U1190" t="str">
        <f t="shared" si="90"/>
        <v>SunChips Multigrain - Salsa</v>
      </c>
      <c r="V1190" t="str">
        <f t="shared" si="91"/>
        <v>Food</v>
      </c>
      <c r="W1190" t="s">
        <v>43</v>
      </c>
      <c r="X1190" t="b">
        <f t="shared" si="93"/>
        <v>1</v>
      </c>
      <c r="Y1190">
        <f t="shared" si="92"/>
        <v>1.5</v>
      </c>
      <c r="Z1190" s="2">
        <f t="shared" si="94"/>
        <v>1</v>
      </c>
      <c r="AA1190" t="s">
        <v>129</v>
      </c>
      <c r="AB1190" t="s">
        <v>130</v>
      </c>
      <c r="AD1190" t="s">
        <v>60</v>
      </c>
      <c r="AE1190" t="s">
        <v>393</v>
      </c>
      <c r="AF1190">
        <v>2022</v>
      </c>
    </row>
    <row r="1191" spans="1:32" x14ac:dyDescent="0.25">
      <c r="A1191" t="s">
        <v>29</v>
      </c>
      <c r="B1191" t="s">
        <v>67</v>
      </c>
      <c r="C1191" t="s">
        <v>68</v>
      </c>
      <c r="D1191" t="s">
        <v>69</v>
      </c>
      <c r="E1191">
        <f>_xlfn.XLOOKUP(Table1[[#This Row],[Location]],'Location analysis'!A:A,'Location analysis'!B:B)</f>
        <v>40.435699999999997</v>
      </c>
      <c r="F1191">
        <f>_xlfn.XLOOKUP(Table1[[#This Row],[Location]],'Location analysis'!A:A,'Location analysis'!C:C)</f>
        <v>-74.125200000000007</v>
      </c>
      <c r="G1191" t="s">
        <v>107</v>
      </c>
      <c r="H1191" t="s">
        <v>43</v>
      </c>
      <c r="I1191">
        <v>14826386301</v>
      </c>
      <c r="J1191" t="s">
        <v>392</v>
      </c>
      <c r="K1191" t="s">
        <v>51</v>
      </c>
      <c r="L1191">
        <v>124</v>
      </c>
      <c r="M1191">
        <v>1</v>
      </c>
      <c r="N1191">
        <v>1</v>
      </c>
      <c r="O1191">
        <v>124</v>
      </c>
      <c r="P1191">
        <v>1</v>
      </c>
      <c r="Q1191">
        <v>1</v>
      </c>
      <c r="R1191">
        <v>1</v>
      </c>
      <c r="S1191">
        <v>1</v>
      </c>
      <c r="T1191" s="1">
        <v>44634</v>
      </c>
      <c r="U1191" t="str">
        <f t="shared" si="90"/>
        <v>Nutter Butter Bites</v>
      </c>
      <c r="V1191" t="str">
        <f t="shared" si="91"/>
        <v>Food</v>
      </c>
      <c r="W1191" t="s">
        <v>43</v>
      </c>
      <c r="X1191" t="b">
        <f t="shared" si="93"/>
        <v>1</v>
      </c>
      <c r="Y1191">
        <f t="shared" si="92"/>
        <v>1</v>
      </c>
      <c r="Z1191" s="2">
        <f t="shared" si="94"/>
        <v>0.66666666666666663</v>
      </c>
      <c r="AA1191" t="s">
        <v>107</v>
      </c>
      <c r="AD1191" t="s">
        <v>60</v>
      </c>
      <c r="AE1191" t="s">
        <v>393</v>
      </c>
      <c r="AF1191">
        <v>2022</v>
      </c>
    </row>
    <row r="1192" spans="1:32" x14ac:dyDescent="0.25">
      <c r="A1192" t="s">
        <v>29</v>
      </c>
      <c r="B1192" t="s">
        <v>67</v>
      </c>
      <c r="C1192" t="s">
        <v>68</v>
      </c>
      <c r="D1192" t="s">
        <v>69</v>
      </c>
      <c r="E1192">
        <f>_xlfn.XLOOKUP(Table1[[#This Row],[Location]],'Location analysis'!A:A,'Location analysis'!B:B)</f>
        <v>40.435699999999997</v>
      </c>
      <c r="F1192">
        <f>_xlfn.XLOOKUP(Table1[[#This Row],[Location]],'Location analysis'!A:A,'Location analysis'!C:C)</f>
        <v>-74.125200000000007</v>
      </c>
      <c r="G1192" t="s">
        <v>107</v>
      </c>
      <c r="H1192" t="s">
        <v>43</v>
      </c>
      <c r="I1192">
        <v>14826521853</v>
      </c>
      <c r="J1192" t="s">
        <v>392</v>
      </c>
      <c r="K1192" t="s">
        <v>51</v>
      </c>
      <c r="L1192">
        <v>124</v>
      </c>
      <c r="M1192">
        <v>1</v>
      </c>
      <c r="N1192">
        <v>1</v>
      </c>
      <c r="O1192">
        <v>124</v>
      </c>
      <c r="P1192">
        <v>1</v>
      </c>
      <c r="Q1192">
        <v>1</v>
      </c>
      <c r="R1192">
        <v>1</v>
      </c>
      <c r="S1192">
        <v>1</v>
      </c>
      <c r="T1192" s="1">
        <v>44634</v>
      </c>
      <c r="U1192" t="str">
        <f t="shared" si="90"/>
        <v>Nutter Butter Bites</v>
      </c>
      <c r="V1192" t="str">
        <f t="shared" si="91"/>
        <v>Food</v>
      </c>
      <c r="W1192" t="s">
        <v>43</v>
      </c>
      <c r="X1192" t="b">
        <f t="shared" si="93"/>
        <v>1</v>
      </c>
      <c r="Y1192">
        <f t="shared" si="92"/>
        <v>1</v>
      </c>
      <c r="Z1192" s="2">
        <f t="shared" si="94"/>
        <v>0.66666666666666663</v>
      </c>
      <c r="AA1192" t="s">
        <v>107</v>
      </c>
      <c r="AD1192" t="s">
        <v>60</v>
      </c>
      <c r="AE1192" t="s">
        <v>393</v>
      </c>
      <c r="AF1192">
        <v>2022</v>
      </c>
    </row>
    <row r="1193" spans="1:32" x14ac:dyDescent="0.25">
      <c r="A1193" t="s">
        <v>29</v>
      </c>
      <c r="B1193" t="s">
        <v>46</v>
      </c>
      <c r="C1193" t="s">
        <v>31</v>
      </c>
      <c r="D1193" t="s">
        <v>47</v>
      </c>
      <c r="E1193">
        <f>_xlfn.XLOOKUP(Table1[[#This Row],[Location]],'Location analysis'!A:A,'Location analysis'!B:B)</f>
        <v>40.423690999999998</v>
      </c>
      <c r="F1193">
        <f>_xlfn.XLOOKUP(Table1[[#This Row],[Location]],'Location analysis'!A:A,'Location analysis'!C:C)</f>
        <v>-74.380831999999998</v>
      </c>
      <c r="G1193" t="s">
        <v>56</v>
      </c>
      <c r="H1193" t="s">
        <v>43</v>
      </c>
      <c r="I1193">
        <v>14826641996</v>
      </c>
      <c r="J1193" t="s">
        <v>400</v>
      </c>
      <c r="K1193" t="s">
        <v>51</v>
      </c>
      <c r="L1193">
        <v>112</v>
      </c>
      <c r="M1193">
        <v>1.5</v>
      </c>
      <c r="N1193">
        <v>1</v>
      </c>
      <c r="O1193">
        <v>112</v>
      </c>
      <c r="P1193">
        <v>1.5</v>
      </c>
      <c r="Q1193">
        <v>1</v>
      </c>
      <c r="R1193">
        <v>1.5</v>
      </c>
      <c r="S1193">
        <v>1.5</v>
      </c>
      <c r="T1193" s="1">
        <v>44636</v>
      </c>
      <c r="U1193" t="str">
        <f t="shared" si="90"/>
        <v>Miss Vickie's Potato Chip - Sea Salt &amp; Vinega</v>
      </c>
      <c r="V1193" t="str">
        <f t="shared" si="91"/>
        <v>Food</v>
      </c>
      <c r="W1193" t="s">
        <v>43</v>
      </c>
      <c r="X1193" t="b">
        <f t="shared" si="93"/>
        <v>1</v>
      </c>
      <c r="Y1193">
        <f t="shared" si="92"/>
        <v>1.5</v>
      </c>
      <c r="Z1193" s="2">
        <f t="shared" si="94"/>
        <v>1</v>
      </c>
      <c r="AA1193" t="s">
        <v>58</v>
      </c>
      <c r="AB1193" t="s">
        <v>59</v>
      </c>
      <c r="AD1193" t="s">
        <v>91</v>
      </c>
      <c r="AE1193" t="s">
        <v>401</v>
      </c>
      <c r="AF1193">
        <v>2022</v>
      </c>
    </row>
    <row r="1194" spans="1:32" x14ac:dyDescent="0.25">
      <c r="A1194" t="s">
        <v>29</v>
      </c>
      <c r="B1194" t="s">
        <v>46</v>
      </c>
      <c r="C1194" t="s">
        <v>31</v>
      </c>
      <c r="D1194" t="s">
        <v>47</v>
      </c>
      <c r="E1194">
        <f>_xlfn.XLOOKUP(Table1[[#This Row],[Location]],'Location analysis'!A:A,'Location analysis'!B:B)</f>
        <v>40.423690999999998</v>
      </c>
      <c r="F1194">
        <f>_xlfn.XLOOKUP(Table1[[#This Row],[Location]],'Location analysis'!A:A,'Location analysis'!C:C)</f>
        <v>-74.380831999999998</v>
      </c>
      <c r="G1194" t="s">
        <v>56</v>
      </c>
      <c r="H1194" t="s">
        <v>43</v>
      </c>
      <c r="I1194">
        <v>14826642619</v>
      </c>
      <c r="J1194" t="s">
        <v>400</v>
      </c>
      <c r="K1194" t="s">
        <v>51</v>
      </c>
      <c r="L1194">
        <v>112</v>
      </c>
      <c r="M1194">
        <v>1.5</v>
      </c>
      <c r="N1194">
        <v>1</v>
      </c>
      <c r="O1194">
        <v>112</v>
      </c>
      <c r="P1194">
        <v>1.5</v>
      </c>
      <c r="Q1194">
        <v>1</v>
      </c>
      <c r="R1194">
        <v>1.5</v>
      </c>
      <c r="S1194">
        <v>1.5</v>
      </c>
      <c r="T1194" s="1">
        <v>44636</v>
      </c>
      <c r="U1194" t="str">
        <f t="shared" si="90"/>
        <v>Miss Vickie's Potato Chip - Sea Salt &amp; Vinega</v>
      </c>
      <c r="V1194" t="str">
        <f t="shared" si="91"/>
        <v>Food</v>
      </c>
      <c r="W1194" t="s">
        <v>43</v>
      </c>
      <c r="X1194" t="b">
        <f t="shared" si="93"/>
        <v>1</v>
      </c>
      <c r="Y1194">
        <f t="shared" si="92"/>
        <v>1.5</v>
      </c>
      <c r="Z1194" s="2">
        <f t="shared" si="94"/>
        <v>1</v>
      </c>
      <c r="AA1194" t="s">
        <v>58</v>
      </c>
      <c r="AB1194" t="s">
        <v>59</v>
      </c>
      <c r="AD1194" t="s">
        <v>91</v>
      </c>
      <c r="AE1194" t="s">
        <v>401</v>
      </c>
      <c r="AF1194">
        <v>2022</v>
      </c>
    </row>
    <row r="1195" spans="1:32" x14ac:dyDescent="0.25">
      <c r="A1195" t="s">
        <v>29</v>
      </c>
      <c r="B1195" t="s">
        <v>46</v>
      </c>
      <c r="C1195" t="s">
        <v>31</v>
      </c>
      <c r="D1195" t="s">
        <v>47</v>
      </c>
      <c r="E1195">
        <f>_xlfn.XLOOKUP(Table1[[#This Row],[Location]],'Location analysis'!A:A,'Location analysis'!B:B)</f>
        <v>40.423690999999998</v>
      </c>
      <c r="F1195">
        <f>_xlfn.XLOOKUP(Table1[[#This Row],[Location]],'Location analysis'!A:A,'Location analysis'!C:C)</f>
        <v>-74.380831999999998</v>
      </c>
      <c r="G1195" t="s">
        <v>402</v>
      </c>
      <c r="H1195" t="s">
        <v>97</v>
      </c>
      <c r="I1195">
        <v>14826643434</v>
      </c>
      <c r="J1195" t="s">
        <v>400</v>
      </c>
      <c r="K1195" t="s">
        <v>51</v>
      </c>
      <c r="L1195">
        <v>142</v>
      </c>
      <c r="M1195">
        <v>1.5</v>
      </c>
      <c r="N1195">
        <v>1</v>
      </c>
      <c r="O1195">
        <v>142</v>
      </c>
      <c r="P1195">
        <v>1.5</v>
      </c>
      <c r="Q1195">
        <v>1</v>
      </c>
      <c r="R1195">
        <v>1.5</v>
      </c>
      <c r="S1195">
        <v>1.5</v>
      </c>
      <c r="T1195" s="1">
        <v>44636</v>
      </c>
      <c r="U1195" t="str">
        <f t="shared" si="90"/>
        <v>Bubly - Blackberry</v>
      </c>
      <c r="V1195" t="str">
        <f t="shared" si="91"/>
        <v>Water</v>
      </c>
      <c r="W1195" t="s">
        <v>97</v>
      </c>
      <c r="X1195" t="b">
        <f t="shared" si="93"/>
        <v>1</v>
      </c>
      <c r="Y1195">
        <f t="shared" si="92"/>
        <v>1.5</v>
      </c>
      <c r="Z1195" s="2">
        <f t="shared" si="94"/>
        <v>1</v>
      </c>
      <c r="AA1195" t="s">
        <v>135</v>
      </c>
      <c r="AB1195" t="s">
        <v>403</v>
      </c>
      <c r="AD1195" t="s">
        <v>91</v>
      </c>
      <c r="AE1195" t="s">
        <v>401</v>
      </c>
      <c r="AF1195">
        <v>2022</v>
      </c>
    </row>
    <row r="1196" spans="1:32" x14ac:dyDescent="0.25">
      <c r="A1196" t="s">
        <v>29</v>
      </c>
      <c r="B1196" t="s">
        <v>46</v>
      </c>
      <c r="C1196" t="s">
        <v>31</v>
      </c>
      <c r="D1196" t="s">
        <v>47</v>
      </c>
      <c r="E1196">
        <f>_xlfn.XLOOKUP(Table1[[#This Row],[Location]],'Location analysis'!A:A,'Location analysis'!B:B)</f>
        <v>40.423690999999998</v>
      </c>
      <c r="F1196">
        <f>_xlfn.XLOOKUP(Table1[[#This Row],[Location]],'Location analysis'!A:A,'Location analysis'!C:C)</f>
        <v>-74.380831999999998</v>
      </c>
      <c r="G1196" t="s">
        <v>182</v>
      </c>
      <c r="H1196" t="s">
        <v>34</v>
      </c>
      <c r="I1196">
        <v>14826644009</v>
      </c>
      <c r="J1196" t="s">
        <v>400</v>
      </c>
      <c r="K1196" t="s">
        <v>51</v>
      </c>
      <c r="L1196">
        <v>140</v>
      </c>
      <c r="M1196">
        <v>1.5</v>
      </c>
      <c r="N1196">
        <v>1</v>
      </c>
      <c r="O1196">
        <v>140</v>
      </c>
      <c r="P1196">
        <v>1.5</v>
      </c>
      <c r="Q1196">
        <v>1</v>
      </c>
      <c r="R1196">
        <v>1.5</v>
      </c>
      <c r="S1196">
        <v>1.5</v>
      </c>
      <c r="T1196" s="1">
        <v>44636</v>
      </c>
      <c r="U1196" t="str">
        <f t="shared" si="90"/>
        <v>Coca Cola - Zero Sugar</v>
      </c>
      <c r="V1196" t="str">
        <f t="shared" si="91"/>
        <v>Carbonated</v>
      </c>
      <c r="W1196" t="s">
        <v>34</v>
      </c>
      <c r="X1196" t="b">
        <f t="shared" si="93"/>
        <v>1</v>
      </c>
      <c r="Y1196">
        <f t="shared" si="92"/>
        <v>1.5</v>
      </c>
      <c r="Z1196" s="2">
        <f t="shared" si="94"/>
        <v>1</v>
      </c>
      <c r="AA1196" t="s">
        <v>183</v>
      </c>
      <c r="AB1196" t="s">
        <v>184</v>
      </c>
      <c r="AD1196" t="s">
        <v>91</v>
      </c>
      <c r="AE1196" t="s">
        <v>401</v>
      </c>
      <c r="AF1196">
        <v>2022</v>
      </c>
    </row>
    <row r="1197" spans="1:32" x14ac:dyDescent="0.25">
      <c r="A1197" t="s">
        <v>29</v>
      </c>
      <c r="B1197" t="s">
        <v>67</v>
      </c>
      <c r="C1197" t="s">
        <v>68</v>
      </c>
      <c r="D1197" t="s">
        <v>69</v>
      </c>
      <c r="E1197">
        <f>_xlfn.XLOOKUP(Table1[[#This Row],[Location]],'Location analysis'!A:A,'Location analysis'!B:B)</f>
        <v>40.435699999999997</v>
      </c>
      <c r="F1197">
        <f>_xlfn.XLOOKUP(Table1[[#This Row],[Location]],'Location analysis'!A:A,'Location analysis'!C:C)</f>
        <v>-74.125200000000007</v>
      </c>
      <c r="G1197" t="s">
        <v>70</v>
      </c>
      <c r="H1197" t="s">
        <v>34</v>
      </c>
      <c r="I1197">
        <v>14826879247</v>
      </c>
      <c r="J1197" t="s">
        <v>400</v>
      </c>
      <c r="K1197" t="s">
        <v>51</v>
      </c>
      <c r="L1197">
        <v>146</v>
      </c>
      <c r="M1197">
        <v>3</v>
      </c>
      <c r="N1197">
        <v>1</v>
      </c>
      <c r="O1197">
        <v>146</v>
      </c>
      <c r="P1197">
        <v>3</v>
      </c>
      <c r="Q1197">
        <v>1</v>
      </c>
      <c r="R1197">
        <v>3</v>
      </c>
      <c r="S1197">
        <v>3</v>
      </c>
      <c r="T1197" s="1">
        <v>44634</v>
      </c>
      <c r="U1197" t="str">
        <f t="shared" si="90"/>
        <v>Monster Energy Original</v>
      </c>
      <c r="V1197" t="str">
        <f t="shared" si="91"/>
        <v>Carbonated</v>
      </c>
      <c r="W1197" t="s">
        <v>34</v>
      </c>
      <c r="X1197" t="b">
        <f t="shared" si="93"/>
        <v>1</v>
      </c>
      <c r="Y1197">
        <f t="shared" si="92"/>
        <v>3</v>
      </c>
      <c r="Z1197" s="2">
        <f t="shared" si="94"/>
        <v>2</v>
      </c>
      <c r="AA1197" t="s">
        <v>70</v>
      </c>
      <c r="AD1197" t="s">
        <v>91</v>
      </c>
      <c r="AE1197" t="s">
        <v>401</v>
      </c>
      <c r="AF1197">
        <v>2022</v>
      </c>
    </row>
    <row r="1198" spans="1:32" x14ac:dyDescent="0.25">
      <c r="A1198" t="s">
        <v>29</v>
      </c>
      <c r="B1198" t="s">
        <v>67</v>
      </c>
      <c r="C1198" t="s">
        <v>68</v>
      </c>
      <c r="D1198" t="s">
        <v>69</v>
      </c>
      <c r="E1198">
        <f>_xlfn.XLOOKUP(Table1[[#This Row],[Location]],'Location analysis'!A:A,'Location analysis'!B:B)</f>
        <v>40.435699999999997</v>
      </c>
      <c r="F1198">
        <f>_xlfn.XLOOKUP(Table1[[#This Row],[Location]],'Location analysis'!A:A,'Location analysis'!C:C)</f>
        <v>-74.125200000000007</v>
      </c>
      <c r="G1198" t="s">
        <v>404</v>
      </c>
      <c r="H1198" t="s">
        <v>43</v>
      </c>
      <c r="I1198">
        <v>14826880248</v>
      </c>
      <c r="J1198" t="s">
        <v>400</v>
      </c>
      <c r="K1198" t="s">
        <v>51</v>
      </c>
      <c r="L1198">
        <v>120</v>
      </c>
      <c r="M1198">
        <v>1.5</v>
      </c>
      <c r="N1198">
        <v>1</v>
      </c>
      <c r="O1198">
        <v>120</v>
      </c>
      <c r="P1198">
        <v>1.5</v>
      </c>
      <c r="Q1198">
        <v>1</v>
      </c>
      <c r="R1198">
        <v>1.5</v>
      </c>
      <c r="S1198">
        <v>1.5</v>
      </c>
      <c r="T1198" s="1">
        <v>44634</v>
      </c>
      <c r="U1198" t="str">
        <f t="shared" si="90"/>
        <v>Doritos Nacho Cheese</v>
      </c>
      <c r="V1198" t="str">
        <f t="shared" si="91"/>
        <v>Food</v>
      </c>
      <c r="W1198" t="s">
        <v>43</v>
      </c>
      <c r="X1198" t="b">
        <f t="shared" si="93"/>
        <v>1</v>
      </c>
      <c r="Y1198">
        <f t="shared" si="92"/>
        <v>1.5</v>
      </c>
      <c r="Z1198" s="2">
        <f t="shared" si="94"/>
        <v>1</v>
      </c>
      <c r="AA1198" t="s">
        <v>404</v>
      </c>
      <c r="AD1198" t="s">
        <v>91</v>
      </c>
      <c r="AE1198" t="s">
        <v>401</v>
      </c>
      <c r="AF1198">
        <v>2022</v>
      </c>
    </row>
    <row r="1199" spans="1:32" x14ac:dyDescent="0.25">
      <c r="A1199" t="s">
        <v>29</v>
      </c>
      <c r="B1199" t="s">
        <v>67</v>
      </c>
      <c r="C1199" t="s">
        <v>68</v>
      </c>
      <c r="D1199" t="s">
        <v>69</v>
      </c>
      <c r="E1199">
        <f>_xlfn.XLOOKUP(Table1[[#This Row],[Location]],'Location analysis'!A:A,'Location analysis'!B:B)</f>
        <v>40.435699999999997</v>
      </c>
      <c r="F1199">
        <f>_xlfn.XLOOKUP(Table1[[#This Row],[Location]],'Location analysis'!A:A,'Location analysis'!C:C)</f>
        <v>-74.125200000000007</v>
      </c>
      <c r="G1199" t="s">
        <v>405</v>
      </c>
      <c r="H1199" t="s">
        <v>43</v>
      </c>
      <c r="I1199">
        <v>14826882551</v>
      </c>
      <c r="J1199" t="s">
        <v>400</v>
      </c>
      <c r="K1199" t="s">
        <v>51</v>
      </c>
      <c r="L1199">
        <v>123</v>
      </c>
      <c r="M1199">
        <v>1.5</v>
      </c>
      <c r="N1199">
        <v>1</v>
      </c>
      <c r="O1199">
        <v>123</v>
      </c>
      <c r="P1199">
        <v>1.5</v>
      </c>
      <c r="Q1199">
        <v>1</v>
      </c>
      <c r="R1199">
        <v>1.5</v>
      </c>
      <c r="S1199">
        <v>1.5</v>
      </c>
      <c r="T1199" s="1">
        <v>44634</v>
      </c>
      <c r="U1199" t="str">
        <f t="shared" si="90"/>
        <v>Cheetos - Crunchy</v>
      </c>
      <c r="V1199" t="str">
        <f t="shared" si="91"/>
        <v>Food</v>
      </c>
      <c r="W1199" t="s">
        <v>43</v>
      </c>
      <c r="X1199" t="b">
        <f t="shared" si="93"/>
        <v>1</v>
      </c>
      <c r="Y1199">
        <f t="shared" si="92"/>
        <v>1.5</v>
      </c>
      <c r="Z1199" s="2">
        <f t="shared" si="94"/>
        <v>1</v>
      </c>
      <c r="AA1199" t="s">
        <v>101</v>
      </c>
      <c r="AB1199" t="s">
        <v>406</v>
      </c>
      <c r="AD1199" t="s">
        <v>91</v>
      </c>
      <c r="AE1199" t="s">
        <v>401</v>
      </c>
      <c r="AF1199">
        <v>2022</v>
      </c>
    </row>
    <row r="1200" spans="1:32" x14ac:dyDescent="0.25">
      <c r="A1200" t="s">
        <v>29</v>
      </c>
      <c r="B1200" t="s">
        <v>62</v>
      </c>
      <c r="C1200" t="s">
        <v>63</v>
      </c>
      <c r="D1200" t="s">
        <v>64</v>
      </c>
      <c r="E1200">
        <f>_xlfn.XLOOKUP(Table1[[#This Row],[Location]],'Location analysis'!A:A,'Location analysis'!B:B)</f>
        <v>40.091900000000003</v>
      </c>
      <c r="F1200">
        <f>_xlfn.XLOOKUP(Table1[[#This Row],[Location]],'Location analysis'!A:A,'Location analysis'!C:C)</f>
        <v>-74.358699999999999</v>
      </c>
      <c r="G1200" t="s">
        <v>154</v>
      </c>
      <c r="H1200" t="s">
        <v>43</v>
      </c>
      <c r="I1200">
        <v>14828911974</v>
      </c>
      <c r="J1200" t="s">
        <v>400</v>
      </c>
      <c r="K1200" t="s">
        <v>51</v>
      </c>
      <c r="L1200">
        <v>121</v>
      </c>
      <c r="M1200">
        <v>1.5</v>
      </c>
      <c r="N1200">
        <v>1</v>
      </c>
      <c r="O1200">
        <v>121</v>
      </c>
      <c r="P1200">
        <v>1.5</v>
      </c>
      <c r="Q1200">
        <v>1</v>
      </c>
      <c r="R1200">
        <v>1.5</v>
      </c>
      <c r="S1200">
        <v>1.5</v>
      </c>
      <c r="T1200" s="1">
        <v>44635</v>
      </c>
      <c r="U1200" t="str">
        <f t="shared" si="90"/>
        <v>SunChips Multigrain - Harvest Cheddar</v>
      </c>
      <c r="V1200" t="str">
        <f t="shared" si="91"/>
        <v>Food</v>
      </c>
      <c r="W1200" t="s">
        <v>43</v>
      </c>
      <c r="X1200" t="b">
        <f t="shared" si="93"/>
        <v>1</v>
      </c>
      <c r="Y1200">
        <f t="shared" si="92"/>
        <v>1.5</v>
      </c>
      <c r="Z1200" s="2">
        <f t="shared" si="94"/>
        <v>1</v>
      </c>
      <c r="AA1200" t="s">
        <v>129</v>
      </c>
      <c r="AB1200" t="s">
        <v>155</v>
      </c>
      <c r="AD1200" t="s">
        <v>91</v>
      </c>
      <c r="AE1200" t="s">
        <v>401</v>
      </c>
      <c r="AF1200">
        <v>2022</v>
      </c>
    </row>
    <row r="1201" spans="1:32" x14ac:dyDescent="0.25">
      <c r="A1201" t="s">
        <v>29</v>
      </c>
      <c r="B1201" t="s">
        <v>46</v>
      </c>
      <c r="C1201" t="s">
        <v>31</v>
      </c>
      <c r="D1201" t="s">
        <v>47</v>
      </c>
      <c r="E1201">
        <f>_xlfn.XLOOKUP(Table1[[#This Row],[Location]],'Location analysis'!A:A,'Location analysis'!B:B)</f>
        <v>40.423690999999998</v>
      </c>
      <c r="F1201">
        <f>_xlfn.XLOOKUP(Table1[[#This Row],[Location]],'Location analysis'!A:A,'Location analysis'!C:C)</f>
        <v>-74.380831999999998</v>
      </c>
      <c r="G1201" t="s">
        <v>137</v>
      </c>
      <c r="H1201" t="s">
        <v>97</v>
      </c>
      <c r="I1201">
        <v>14829247227</v>
      </c>
      <c r="J1201" t="s">
        <v>400</v>
      </c>
      <c r="K1201" t="s">
        <v>36</v>
      </c>
      <c r="L1201">
        <v>144</v>
      </c>
      <c r="M1201">
        <v>1.5</v>
      </c>
      <c r="N1201">
        <v>1</v>
      </c>
      <c r="O1201">
        <v>144</v>
      </c>
      <c r="P1201">
        <v>1.5</v>
      </c>
      <c r="Q1201">
        <v>1</v>
      </c>
      <c r="R1201">
        <v>1.5</v>
      </c>
      <c r="S1201">
        <v>1.5</v>
      </c>
      <c r="T1201" s="1">
        <v>44636</v>
      </c>
      <c r="U1201" t="str">
        <f t="shared" si="90"/>
        <v>Poland Springs Water</v>
      </c>
      <c r="V1201" t="str">
        <f t="shared" si="91"/>
        <v>Water</v>
      </c>
      <c r="W1201" t="s">
        <v>97</v>
      </c>
      <c r="X1201" t="b">
        <f t="shared" si="93"/>
        <v>1</v>
      </c>
      <c r="Y1201">
        <f t="shared" si="92"/>
        <v>1.5</v>
      </c>
      <c r="Z1201" s="2">
        <f t="shared" si="94"/>
        <v>1</v>
      </c>
      <c r="AA1201" t="s">
        <v>137</v>
      </c>
      <c r="AD1201" t="s">
        <v>91</v>
      </c>
      <c r="AE1201" t="s">
        <v>401</v>
      </c>
      <c r="AF1201">
        <v>2022</v>
      </c>
    </row>
    <row r="1202" spans="1:32" x14ac:dyDescent="0.25">
      <c r="A1202" t="s">
        <v>29</v>
      </c>
      <c r="B1202" t="s">
        <v>30</v>
      </c>
      <c r="C1202" t="s">
        <v>31</v>
      </c>
      <c r="D1202" t="s">
        <v>32</v>
      </c>
      <c r="E1202">
        <f>_xlfn.XLOOKUP(Table1[[#This Row],[Location]],'Location analysis'!A:A,'Location analysis'!B:B)</f>
        <v>40.423690999999998</v>
      </c>
      <c r="F1202">
        <f>_xlfn.XLOOKUP(Table1[[#This Row],[Location]],'Location analysis'!A:A,'Location analysis'!C:C)</f>
        <v>-74.380831999999998</v>
      </c>
      <c r="G1202" t="s">
        <v>231</v>
      </c>
      <c r="H1202" t="s">
        <v>43</v>
      </c>
      <c r="I1202">
        <v>14829252089</v>
      </c>
      <c r="J1202" t="s">
        <v>400</v>
      </c>
      <c r="K1202" t="s">
        <v>36</v>
      </c>
      <c r="L1202">
        <v>120</v>
      </c>
      <c r="M1202">
        <v>1.5</v>
      </c>
      <c r="N1202">
        <v>1</v>
      </c>
      <c r="O1202">
        <v>120</v>
      </c>
      <c r="P1202">
        <v>1.5</v>
      </c>
      <c r="Q1202">
        <v>1</v>
      </c>
      <c r="R1202">
        <v>1.5</v>
      </c>
      <c r="S1202">
        <v>1.5</v>
      </c>
      <c r="T1202" s="1">
        <v>44635</v>
      </c>
      <c r="U1202" t="str">
        <f t="shared" si="90"/>
        <v>Snyder's of Hanover Pretzel - Cheddar Cheese</v>
      </c>
      <c r="V1202" t="str">
        <f t="shared" si="91"/>
        <v>Food</v>
      </c>
      <c r="W1202" t="s">
        <v>43</v>
      </c>
      <c r="X1202" t="b">
        <f t="shared" si="93"/>
        <v>1</v>
      </c>
      <c r="Y1202">
        <f t="shared" si="92"/>
        <v>1.5</v>
      </c>
      <c r="Z1202" s="2">
        <f t="shared" si="94"/>
        <v>1</v>
      </c>
      <c r="AA1202" t="s">
        <v>232</v>
      </c>
      <c r="AB1202" t="s">
        <v>233</v>
      </c>
      <c r="AD1202" t="s">
        <v>91</v>
      </c>
      <c r="AE1202" t="s">
        <v>401</v>
      </c>
      <c r="AF1202">
        <v>2022</v>
      </c>
    </row>
    <row r="1203" spans="1:32" x14ac:dyDescent="0.25">
      <c r="A1203" t="s">
        <v>29</v>
      </c>
      <c r="B1203" t="s">
        <v>67</v>
      </c>
      <c r="C1203" t="s">
        <v>68</v>
      </c>
      <c r="D1203" t="s">
        <v>69</v>
      </c>
      <c r="E1203">
        <f>_xlfn.XLOOKUP(Table1[[#This Row],[Location]],'Location analysis'!A:A,'Location analysis'!B:B)</f>
        <v>40.435699999999997</v>
      </c>
      <c r="F1203">
        <f>_xlfn.XLOOKUP(Table1[[#This Row],[Location]],'Location analysis'!A:A,'Location analysis'!C:C)</f>
        <v>-74.125200000000007</v>
      </c>
      <c r="G1203" t="s">
        <v>81</v>
      </c>
      <c r="H1203" t="s">
        <v>43</v>
      </c>
      <c r="I1203">
        <v>14829961519</v>
      </c>
      <c r="J1203" t="s">
        <v>400</v>
      </c>
      <c r="K1203" t="s">
        <v>51</v>
      </c>
      <c r="L1203">
        <v>134</v>
      </c>
      <c r="M1203">
        <v>2</v>
      </c>
      <c r="N1203">
        <v>1</v>
      </c>
      <c r="O1203">
        <v>134</v>
      </c>
      <c r="P1203">
        <v>2</v>
      </c>
      <c r="Q1203">
        <v>1</v>
      </c>
      <c r="R1203">
        <v>2</v>
      </c>
      <c r="S1203">
        <v>2</v>
      </c>
      <c r="T1203" s="1">
        <v>44635</v>
      </c>
      <c r="U1203" t="str">
        <f t="shared" si="90"/>
        <v>KitKat - Crisp Wafers</v>
      </c>
      <c r="V1203" t="str">
        <f t="shared" si="91"/>
        <v>Food</v>
      </c>
      <c r="W1203" t="s">
        <v>43</v>
      </c>
      <c r="X1203" t="b">
        <f t="shared" si="93"/>
        <v>1</v>
      </c>
      <c r="Y1203">
        <f t="shared" si="92"/>
        <v>2</v>
      </c>
      <c r="Z1203" s="2">
        <f t="shared" si="94"/>
        <v>1.3333333333333333</v>
      </c>
      <c r="AA1203" t="s">
        <v>82</v>
      </c>
      <c r="AB1203" t="s">
        <v>83</v>
      </c>
      <c r="AD1203" t="s">
        <v>91</v>
      </c>
      <c r="AE1203" t="s">
        <v>401</v>
      </c>
      <c r="AF1203">
        <v>2022</v>
      </c>
    </row>
    <row r="1204" spans="1:32" x14ac:dyDescent="0.25">
      <c r="A1204" t="s">
        <v>29</v>
      </c>
      <c r="B1204" t="s">
        <v>394</v>
      </c>
      <c r="C1204" t="s">
        <v>395</v>
      </c>
      <c r="D1204" t="s">
        <v>396</v>
      </c>
      <c r="E1204">
        <f>_xlfn.XLOOKUP(Table1[[#This Row],[Location]],'Location analysis'!A:A,'Location analysis'!B:B)</f>
        <v>40.416893999999999</v>
      </c>
      <c r="F1204">
        <f>_xlfn.XLOOKUP(Table1[[#This Row],[Location]],'Location analysis'!A:A,'Location analysis'!C:C)</f>
        <v>-74.420399000000003</v>
      </c>
      <c r="G1204" t="s">
        <v>182</v>
      </c>
      <c r="H1204" t="s">
        <v>34</v>
      </c>
      <c r="I1204">
        <v>14830244867</v>
      </c>
      <c r="J1204" t="s">
        <v>400</v>
      </c>
      <c r="K1204" t="s">
        <v>36</v>
      </c>
      <c r="L1204">
        <v>142</v>
      </c>
      <c r="M1204">
        <v>1.5</v>
      </c>
      <c r="N1204">
        <v>1</v>
      </c>
      <c r="O1204">
        <v>142</v>
      </c>
      <c r="P1204">
        <v>1.5</v>
      </c>
      <c r="Q1204">
        <v>1</v>
      </c>
      <c r="R1204">
        <v>1.5</v>
      </c>
      <c r="S1204">
        <v>1.5</v>
      </c>
      <c r="T1204" s="1">
        <v>44650</v>
      </c>
      <c r="U1204" t="str">
        <f t="shared" si="90"/>
        <v>Coca Cola - Zero Sugar</v>
      </c>
      <c r="V1204" t="str">
        <f t="shared" si="91"/>
        <v>Carbonated</v>
      </c>
      <c r="W1204" t="s">
        <v>34</v>
      </c>
      <c r="X1204" t="b">
        <f t="shared" si="93"/>
        <v>1</v>
      </c>
      <c r="Y1204">
        <f t="shared" si="92"/>
        <v>1.5</v>
      </c>
      <c r="Z1204" s="2">
        <f t="shared" si="94"/>
        <v>1</v>
      </c>
      <c r="AA1204" t="s">
        <v>183</v>
      </c>
      <c r="AB1204" t="s">
        <v>184</v>
      </c>
      <c r="AD1204" t="s">
        <v>91</v>
      </c>
      <c r="AE1204" t="s">
        <v>401</v>
      </c>
      <c r="AF1204">
        <v>2022</v>
      </c>
    </row>
    <row r="1205" spans="1:32" x14ac:dyDescent="0.25">
      <c r="A1205" t="s">
        <v>29</v>
      </c>
      <c r="B1205" t="s">
        <v>67</v>
      </c>
      <c r="C1205" t="s">
        <v>68</v>
      </c>
      <c r="D1205" t="s">
        <v>69</v>
      </c>
      <c r="E1205">
        <f>_xlfn.XLOOKUP(Table1[[#This Row],[Location]],'Location analysis'!A:A,'Location analysis'!B:B)</f>
        <v>40.435699999999997</v>
      </c>
      <c r="F1205">
        <f>_xlfn.XLOOKUP(Table1[[#This Row],[Location]],'Location analysis'!A:A,'Location analysis'!C:C)</f>
        <v>-74.125200000000007</v>
      </c>
      <c r="G1205" t="s">
        <v>127</v>
      </c>
      <c r="H1205" t="s">
        <v>43</v>
      </c>
      <c r="I1205">
        <v>14830499491</v>
      </c>
      <c r="J1205" t="s">
        <v>400</v>
      </c>
      <c r="K1205" t="s">
        <v>51</v>
      </c>
      <c r="L1205">
        <v>136</v>
      </c>
      <c r="M1205">
        <v>1.5</v>
      </c>
      <c r="N1205">
        <v>1</v>
      </c>
      <c r="O1205">
        <v>136</v>
      </c>
      <c r="P1205">
        <v>1.5</v>
      </c>
      <c r="Q1205">
        <v>1</v>
      </c>
      <c r="R1205">
        <v>1.5</v>
      </c>
      <c r="S1205">
        <v>1.5</v>
      </c>
      <c r="T1205" s="1">
        <v>44635</v>
      </c>
      <c r="U1205" t="str">
        <f t="shared" si="90"/>
        <v>Newtons Fig Bar</v>
      </c>
      <c r="V1205" t="str">
        <f t="shared" si="91"/>
        <v>Food</v>
      </c>
      <c r="W1205" t="s">
        <v>43</v>
      </c>
      <c r="X1205" t="b">
        <f t="shared" si="93"/>
        <v>1</v>
      </c>
      <c r="Y1205">
        <f t="shared" si="92"/>
        <v>1.5</v>
      </c>
      <c r="Z1205" s="2">
        <f t="shared" si="94"/>
        <v>1</v>
      </c>
      <c r="AA1205" t="s">
        <v>127</v>
      </c>
      <c r="AD1205" t="s">
        <v>91</v>
      </c>
      <c r="AE1205" t="s">
        <v>401</v>
      </c>
      <c r="AF1205">
        <v>2022</v>
      </c>
    </row>
    <row r="1206" spans="1:32" x14ac:dyDescent="0.25">
      <c r="A1206" t="s">
        <v>29</v>
      </c>
      <c r="B1206" t="s">
        <v>67</v>
      </c>
      <c r="C1206" t="s">
        <v>68</v>
      </c>
      <c r="D1206" t="s">
        <v>69</v>
      </c>
      <c r="E1206">
        <f>_xlfn.XLOOKUP(Table1[[#This Row],[Location]],'Location analysis'!A:A,'Location analysis'!B:B)</f>
        <v>40.435699999999997</v>
      </c>
      <c r="F1206">
        <f>_xlfn.XLOOKUP(Table1[[#This Row],[Location]],'Location analysis'!A:A,'Location analysis'!C:C)</f>
        <v>-74.125200000000007</v>
      </c>
      <c r="G1206" t="s">
        <v>127</v>
      </c>
      <c r="H1206" t="s">
        <v>43</v>
      </c>
      <c r="I1206">
        <v>14830502416</v>
      </c>
      <c r="J1206" t="s">
        <v>400</v>
      </c>
      <c r="K1206" t="s">
        <v>51</v>
      </c>
      <c r="L1206">
        <v>135</v>
      </c>
      <c r="M1206">
        <v>1.5</v>
      </c>
      <c r="N1206">
        <v>1</v>
      </c>
      <c r="O1206">
        <v>135</v>
      </c>
      <c r="P1206">
        <v>1.5</v>
      </c>
      <c r="Q1206">
        <v>1</v>
      </c>
      <c r="R1206">
        <v>1.5</v>
      </c>
      <c r="S1206">
        <v>1.5</v>
      </c>
      <c r="T1206" s="1">
        <v>44635</v>
      </c>
      <c r="U1206" t="str">
        <f t="shared" si="90"/>
        <v>Newtons Fig Bar</v>
      </c>
      <c r="V1206" t="str">
        <f t="shared" si="91"/>
        <v>Food</v>
      </c>
      <c r="W1206" t="s">
        <v>43</v>
      </c>
      <c r="X1206" t="b">
        <f t="shared" si="93"/>
        <v>1</v>
      </c>
      <c r="Y1206">
        <f t="shared" si="92"/>
        <v>1.5</v>
      </c>
      <c r="Z1206" s="2">
        <f t="shared" si="94"/>
        <v>1</v>
      </c>
      <c r="AA1206" t="s">
        <v>127</v>
      </c>
      <c r="AD1206" t="s">
        <v>91</v>
      </c>
      <c r="AE1206" t="s">
        <v>401</v>
      </c>
      <c r="AF1206">
        <v>2022</v>
      </c>
    </row>
    <row r="1207" spans="1:32" x14ac:dyDescent="0.25">
      <c r="A1207" t="s">
        <v>29</v>
      </c>
      <c r="B1207" t="s">
        <v>67</v>
      </c>
      <c r="C1207" t="s">
        <v>68</v>
      </c>
      <c r="D1207" t="s">
        <v>69</v>
      </c>
      <c r="E1207">
        <f>_xlfn.XLOOKUP(Table1[[#This Row],[Location]],'Location analysis'!A:A,'Location analysis'!B:B)</f>
        <v>40.435699999999997</v>
      </c>
      <c r="F1207">
        <f>_xlfn.XLOOKUP(Table1[[#This Row],[Location]],'Location analysis'!A:A,'Location analysis'!C:C)</f>
        <v>-74.125200000000007</v>
      </c>
      <c r="G1207" t="s">
        <v>127</v>
      </c>
      <c r="H1207" t="s">
        <v>43</v>
      </c>
      <c r="I1207">
        <v>14830597662</v>
      </c>
      <c r="J1207" t="s">
        <v>400</v>
      </c>
      <c r="K1207" t="s">
        <v>51</v>
      </c>
      <c r="L1207">
        <v>135</v>
      </c>
      <c r="M1207">
        <v>1.5</v>
      </c>
      <c r="N1207">
        <v>1</v>
      </c>
      <c r="O1207">
        <v>135</v>
      </c>
      <c r="P1207">
        <v>1.5</v>
      </c>
      <c r="Q1207">
        <v>1</v>
      </c>
      <c r="R1207">
        <v>1.5</v>
      </c>
      <c r="S1207">
        <v>1.5</v>
      </c>
      <c r="T1207" s="1">
        <v>44635</v>
      </c>
      <c r="U1207" t="str">
        <f t="shared" si="90"/>
        <v>Newtons Fig Bar</v>
      </c>
      <c r="V1207" t="str">
        <f t="shared" si="91"/>
        <v>Food</v>
      </c>
      <c r="W1207" t="s">
        <v>43</v>
      </c>
      <c r="X1207" t="b">
        <f t="shared" si="93"/>
        <v>1</v>
      </c>
      <c r="Y1207">
        <f t="shared" si="92"/>
        <v>1.5</v>
      </c>
      <c r="Z1207" s="2">
        <f t="shared" si="94"/>
        <v>1</v>
      </c>
      <c r="AA1207" t="s">
        <v>127</v>
      </c>
      <c r="AD1207" t="s">
        <v>91</v>
      </c>
      <c r="AE1207" t="s">
        <v>401</v>
      </c>
      <c r="AF1207">
        <v>2022</v>
      </c>
    </row>
    <row r="1208" spans="1:32" x14ac:dyDescent="0.25">
      <c r="A1208" t="s">
        <v>29</v>
      </c>
      <c r="B1208" t="s">
        <v>67</v>
      </c>
      <c r="C1208" t="s">
        <v>68</v>
      </c>
      <c r="D1208" t="s">
        <v>69</v>
      </c>
      <c r="E1208">
        <f>_xlfn.XLOOKUP(Table1[[#This Row],[Location]],'Location analysis'!A:A,'Location analysis'!B:B)</f>
        <v>40.435699999999997</v>
      </c>
      <c r="F1208">
        <f>_xlfn.XLOOKUP(Table1[[#This Row],[Location]],'Location analysis'!A:A,'Location analysis'!C:C)</f>
        <v>-74.125200000000007</v>
      </c>
      <c r="G1208" t="s">
        <v>127</v>
      </c>
      <c r="H1208" t="s">
        <v>43</v>
      </c>
      <c r="I1208">
        <v>14830598886</v>
      </c>
      <c r="J1208" t="s">
        <v>400</v>
      </c>
      <c r="K1208" t="s">
        <v>51</v>
      </c>
      <c r="L1208">
        <v>135</v>
      </c>
      <c r="M1208">
        <v>1.5</v>
      </c>
      <c r="N1208">
        <v>1</v>
      </c>
      <c r="O1208">
        <v>135</v>
      </c>
      <c r="P1208">
        <v>1.5</v>
      </c>
      <c r="Q1208">
        <v>1</v>
      </c>
      <c r="R1208">
        <v>1.5</v>
      </c>
      <c r="S1208">
        <v>1.5</v>
      </c>
      <c r="T1208" s="1">
        <v>44635</v>
      </c>
      <c r="U1208" t="str">
        <f t="shared" si="90"/>
        <v>Newtons Fig Bar</v>
      </c>
      <c r="V1208" t="str">
        <f t="shared" si="91"/>
        <v>Food</v>
      </c>
      <c r="W1208" t="s">
        <v>43</v>
      </c>
      <c r="X1208" t="b">
        <f t="shared" si="93"/>
        <v>1</v>
      </c>
      <c r="Y1208">
        <f t="shared" si="92"/>
        <v>1.5</v>
      </c>
      <c r="Z1208" s="2">
        <f t="shared" si="94"/>
        <v>1</v>
      </c>
      <c r="AA1208" t="s">
        <v>127</v>
      </c>
      <c r="AD1208" t="s">
        <v>91</v>
      </c>
      <c r="AE1208" t="s">
        <v>401</v>
      </c>
      <c r="AF1208">
        <v>2022</v>
      </c>
    </row>
    <row r="1209" spans="1:32" x14ac:dyDescent="0.25">
      <c r="A1209" t="s">
        <v>29</v>
      </c>
      <c r="B1209" t="s">
        <v>394</v>
      </c>
      <c r="C1209" t="s">
        <v>395</v>
      </c>
      <c r="D1209" t="s">
        <v>396</v>
      </c>
      <c r="E1209">
        <f>_xlfn.XLOOKUP(Table1[[#This Row],[Location]],'Location analysis'!A:A,'Location analysis'!B:B)</f>
        <v>40.416893999999999</v>
      </c>
      <c r="F1209">
        <f>_xlfn.XLOOKUP(Table1[[#This Row],[Location]],'Location analysis'!A:A,'Location analysis'!C:C)</f>
        <v>-74.420399000000003</v>
      </c>
      <c r="G1209" t="s">
        <v>71</v>
      </c>
      <c r="H1209" t="s">
        <v>43</v>
      </c>
      <c r="I1209">
        <v>14830600281</v>
      </c>
      <c r="J1209" t="s">
        <v>400</v>
      </c>
      <c r="K1209" t="s">
        <v>36</v>
      </c>
      <c r="L1209">
        <v>122</v>
      </c>
      <c r="M1209">
        <v>2.5</v>
      </c>
      <c r="N1209">
        <v>1</v>
      </c>
      <c r="O1209">
        <v>122</v>
      </c>
      <c r="P1209">
        <v>2.5</v>
      </c>
      <c r="Q1209">
        <v>1</v>
      </c>
      <c r="R1209">
        <v>2.5</v>
      </c>
      <c r="S1209">
        <v>2.5</v>
      </c>
      <c r="T1209" s="1">
        <v>44650</v>
      </c>
      <c r="U1209" t="str">
        <f t="shared" si="90"/>
        <v>Seapoint Farms Dry Roasted Edamame - Wasabi</v>
      </c>
      <c r="V1209" t="str">
        <f t="shared" si="91"/>
        <v>Food</v>
      </c>
      <c r="W1209" t="s">
        <v>43</v>
      </c>
      <c r="X1209" t="b">
        <f t="shared" si="93"/>
        <v>1</v>
      </c>
      <c r="Y1209">
        <f t="shared" si="92"/>
        <v>2.5</v>
      </c>
      <c r="Z1209" s="2">
        <f t="shared" si="94"/>
        <v>1.6666666666666667</v>
      </c>
      <c r="AA1209" t="s">
        <v>72</v>
      </c>
      <c r="AB1209" t="s">
        <v>73</v>
      </c>
      <c r="AD1209" t="s">
        <v>91</v>
      </c>
      <c r="AE1209" t="s">
        <v>401</v>
      </c>
      <c r="AF1209">
        <v>2022</v>
      </c>
    </row>
    <row r="1210" spans="1:32" x14ac:dyDescent="0.25">
      <c r="A1210" t="s">
        <v>29</v>
      </c>
      <c r="B1210" t="s">
        <v>67</v>
      </c>
      <c r="C1210" t="s">
        <v>68</v>
      </c>
      <c r="D1210" t="s">
        <v>69</v>
      </c>
      <c r="E1210">
        <f>_xlfn.XLOOKUP(Table1[[#This Row],[Location]],'Location analysis'!A:A,'Location analysis'!B:B)</f>
        <v>40.435699999999997</v>
      </c>
      <c r="F1210">
        <f>_xlfn.XLOOKUP(Table1[[#This Row],[Location]],'Location analysis'!A:A,'Location analysis'!C:C)</f>
        <v>-74.125200000000007</v>
      </c>
      <c r="G1210" t="s">
        <v>404</v>
      </c>
      <c r="H1210" t="s">
        <v>43</v>
      </c>
      <c r="I1210">
        <v>14830692131</v>
      </c>
      <c r="J1210" t="s">
        <v>400</v>
      </c>
      <c r="K1210" t="s">
        <v>51</v>
      </c>
      <c r="L1210">
        <v>120</v>
      </c>
      <c r="M1210">
        <v>1.5</v>
      </c>
      <c r="N1210">
        <v>1</v>
      </c>
      <c r="O1210">
        <v>120</v>
      </c>
      <c r="P1210">
        <v>1.5</v>
      </c>
      <c r="Q1210">
        <v>1</v>
      </c>
      <c r="R1210">
        <v>1.5</v>
      </c>
      <c r="S1210">
        <v>1.5</v>
      </c>
      <c r="T1210" s="1">
        <v>44635</v>
      </c>
      <c r="U1210" t="str">
        <f t="shared" si="90"/>
        <v>Doritos Nacho Cheese</v>
      </c>
      <c r="V1210" t="str">
        <f t="shared" si="91"/>
        <v>Food</v>
      </c>
      <c r="W1210" t="s">
        <v>43</v>
      </c>
      <c r="X1210" t="b">
        <f t="shared" si="93"/>
        <v>1</v>
      </c>
      <c r="Y1210">
        <f t="shared" si="92"/>
        <v>1.5</v>
      </c>
      <c r="Z1210" s="2">
        <f t="shared" si="94"/>
        <v>1</v>
      </c>
      <c r="AA1210" t="s">
        <v>404</v>
      </c>
      <c r="AD1210" t="s">
        <v>91</v>
      </c>
      <c r="AE1210" t="s">
        <v>401</v>
      </c>
      <c r="AF1210">
        <v>2022</v>
      </c>
    </row>
    <row r="1211" spans="1:32" x14ac:dyDescent="0.25">
      <c r="A1211" t="s">
        <v>29</v>
      </c>
      <c r="B1211" t="s">
        <v>67</v>
      </c>
      <c r="C1211" t="s">
        <v>68</v>
      </c>
      <c r="D1211" t="s">
        <v>69</v>
      </c>
      <c r="E1211">
        <f>_xlfn.XLOOKUP(Table1[[#This Row],[Location]],'Location analysis'!A:A,'Location analysis'!B:B)</f>
        <v>40.435699999999997</v>
      </c>
      <c r="F1211">
        <f>_xlfn.XLOOKUP(Table1[[#This Row],[Location]],'Location analysis'!A:A,'Location analysis'!C:C)</f>
        <v>-74.125200000000007</v>
      </c>
      <c r="G1211" t="s">
        <v>70</v>
      </c>
      <c r="H1211" t="s">
        <v>34</v>
      </c>
      <c r="I1211">
        <v>14830781048</v>
      </c>
      <c r="J1211" t="s">
        <v>400</v>
      </c>
      <c r="K1211" t="s">
        <v>51</v>
      </c>
      <c r="L1211">
        <v>146</v>
      </c>
      <c r="M1211">
        <v>3</v>
      </c>
      <c r="N1211">
        <v>1</v>
      </c>
      <c r="O1211">
        <v>146</v>
      </c>
      <c r="P1211">
        <v>3</v>
      </c>
      <c r="Q1211">
        <v>1</v>
      </c>
      <c r="R1211">
        <v>3</v>
      </c>
      <c r="S1211">
        <v>3</v>
      </c>
      <c r="T1211" s="1">
        <v>44635</v>
      </c>
      <c r="U1211" t="str">
        <f t="shared" si="90"/>
        <v>Monster Energy Original</v>
      </c>
      <c r="V1211" t="str">
        <f t="shared" si="91"/>
        <v>Carbonated</v>
      </c>
      <c r="W1211" t="s">
        <v>34</v>
      </c>
      <c r="X1211" t="b">
        <f t="shared" si="93"/>
        <v>1</v>
      </c>
      <c r="Y1211">
        <f t="shared" si="92"/>
        <v>3</v>
      </c>
      <c r="Z1211" s="2">
        <f t="shared" si="94"/>
        <v>2</v>
      </c>
      <c r="AA1211" t="s">
        <v>70</v>
      </c>
      <c r="AD1211" t="s">
        <v>91</v>
      </c>
      <c r="AE1211" t="s">
        <v>401</v>
      </c>
      <c r="AF1211">
        <v>2022</v>
      </c>
    </row>
    <row r="1212" spans="1:32" x14ac:dyDescent="0.25">
      <c r="A1212" t="s">
        <v>29</v>
      </c>
      <c r="B1212" t="s">
        <v>67</v>
      </c>
      <c r="C1212" t="s">
        <v>68</v>
      </c>
      <c r="D1212" t="s">
        <v>69</v>
      </c>
      <c r="E1212">
        <f>_xlfn.XLOOKUP(Table1[[#This Row],[Location]],'Location analysis'!A:A,'Location analysis'!B:B)</f>
        <v>40.435699999999997</v>
      </c>
      <c r="F1212">
        <f>_xlfn.XLOOKUP(Table1[[#This Row],[Location]],'Location analysis'!A:A,'Location analysis'!C:C)</f>
        <v>-74.125200000000007</v>
      </c>
      <c r="G1212" t="s">
        <v>81</v>
      </c>
      <c r="H1212" t="s">
        <v>43</v>
      </c>
      <c r="I1212">
        <v>14830813063</v>
      </c>
      <c r="J1212" t="s">
        <v>400</v>
      </c>
      <c r="K1212" t="s">
        <v>51</v>
      </c>
      <c r="L1212">
        <v>134</v>
      </c>
      <c r="M1212">
        <v>2</v>
      </c>
      <c r="N1212">
        <v>1</v>
      </c>
      <c r="O1212">
        <v>134</v>
      </c>
      <c r="P1212">
        <v>2</v>
      </c>
      <c r="Q1212">
        <v>1</v>
      </c>
      <c r="R1212">
        <v>2</v>
      </c>
      <c r="S1212">
        <v>2</v>
      </c>
      <c r="T1212" s="1">
        <v>44635</v>
      </c>
      <c r="U1212" t="str">
        <f t="shared" si="90"/>
        <v>KitKat - Crisp Wafers</v>
      </c>
      <c r="V1212" t="str">
        <f t="shared" si="91"/>
        <v>Food</v>
      </c>
      <c r="W1212" t="s">
        <v>43</v>
      </c>
      <c r="X1212" t="b">
        <f t="shared" si="93"/>
        <v>1</v>
      </c>
      <c r="Y1212">
        <f t="shared" si="92"/>
        <v>2</v>
      </c>
      <c r="Z1212" s="2">
        <f t="shared" si="94"/>
        <v>1.3333333333333333</v>
      </c>
      <c r="AA1212" t="s">
        <v>82</v>
      </c>
      <c r="AB1212" t="s">
        <v>83</v>
      </c>
      <c r="AD1212" t="s">
        <v>91</v>
      </c>
      <c r="AE1212" t="s">
        <v>401</v>
      </c>
      <c r="AF1212">
        <v>2022</v>
      </c>
    </row>
    <row r="1213" spans="1:32" x14ac:dyDescent="0.25">
      <c r="A1213" t="s">
        <v>29</v>
      </c>
      <c r="B1213" t="s">
        <v>394</v>
      </c>
      <c r="C1213" t="s">
        <v>395</v>
      </c>
      <c r="D1213" t="s">
        <v>396</v>
      </c>
      <c r="E1213">
        <f>_xlfn.XLOOKUP(Table1[[#This Row],[Location]],'Location analysis'!A:A,'Location analysis'!B:B)</f>
        <v>40.416893999999999</v>
      </c>
      <c r="F1213">
        <f>_xlfn.XLOOKUP(Table1[[#This Row],[Location]],'Location analysis'!A:A,'Location analysis'!C:C)</f>
        <v>-74.420399000000003</v>
      </c>
      <c r="G1213" t="s">
        <v>407</v>
      </c>
      <c r="H1213" t="s">
        <v>34</v>
      </c>
      <c r="I1213">
        <v>14831173571</v>
      </c>
      <c r="J1213" t="s">
        <v>400</v>
      </c>
      <c r="K1213" t="s">
        <v>51</v>
      </c>
      <c r="L1213">
        <v>141</v>
      </c>
      <c r="M1213">
        <v>1.5</v>
      </c>
      <c r="N1213">
        <v>1</v>
      </c>
      <c r="O1213">
        <v>141</v>
      </c>
      <c r="P1213">
        <v>1.5</v>
      </c>
      <c r="Q1213">
        <v>1</v>
      </c>
      <c r="R1213">
        <v>1.5</v>
      </c>
      <c r="S1213">
        <v>1.5</v>
      </c>
      <c r="T1213" s="1">
        <v>44650</v>
      </c>
      <c r="U1213" t="str">
        <f t="shared" si="90"/>
        <v>Spindrift - Sparkling Water - Pineapple</v>
      </c>
      <c r="V1213" t="str">
        <f t="shared" si="91"/>
        <v>Carbonated</v>
      </c>
      <c r="W1213" t="s">
        <v>34</v>
      </c>
      <c r="X1213" t="b">
        <f t="shared" si="93"/>
        <v>1</v>
      </c>
      <c r="Y1213">
        <f t="shared" si="92"/>
        <v>1.5</v>
      </c>
      <c r="Z1213" s="2">
        <f t="shared" si="94"/>
        <v>1</v>
      </c>
      <c r="AA1213" t="s">
        <v>89</v>
      </c>
      <c r="AB1213" t="s">
        <v>408</v>
      </c>
      <c r="AC1213" t="s">
        <v>409</v>
      </c>
      <c r="AD1213" t="s">
        <v>91</v>
      </c>
      <c r="AE1213" t="s">
        <v>401</v>
      </c>
      <c r="AF1213">
        <v>2022</v>
      </c>
    </row>
    <row r="1214" spans="1:32" x14ac:dyDescent="0.25">
      <c r="A1214" t="s">
        <v>29</v>
      </c>
      <c r="B1214" t="s">
        <v>394</v>
      </c>
      <c r="C1214" t="s">
        <v>395</v>
      </c>
      <c r="D1214" t="s">
        <v>396</v>
      </c>
      <c r="E1214">
        <f>_xlfn.XLOOKUP(Table1[[#This Row],[Location]],'Location analysis'!A:A,'Location analysis'!B:B)</f>
        <v>40.416893999999999</v>
      </c>
      <c r="F1214">
        <f>_xlfn.XLOOKUP(Table1[[#This Row],[Location]],'Location analysis'!A:A,'Location analysis'!C:C)</f>
        <v>-74.420399000000003</v>
      </c>
      <c r="G1214" t="s">
        <v>407</v>
      </c>
      <c r="H1214" t="s">
        <v>34</v>
      </c>
      <c r="I1214">
        <v>14831188703</v>
      </c>
      <c r="J1214" t="s">
        <v>400</v>
      </c>
      <c r="K1214" t="s">
        <v>51</v>
      </c>
      <c r="L1214">
        <v>141</v>
      </c>
      <c r="M1214">
        <v>1.5</v>
      </c>
      <c r="N1214">
        <v>1</v>
      </c>
      <c r="O1214">
        <v>141</v>
      </c>
      <c r="P1214">
        <v>1.5</v>
      </c>
      <c r="Q1214">
        <v>1</v>
      </c>
      <c r="R1214">
        <v>1.5</v>
      </c>
      <c r="S1214">
        <v>1.5</v>
      </c>
      <c r="T1214" s="1">
        <v>44650</v>
      </c>
      <c r="U1214" t="str">
        <f t="shared" si="90"/>
        <v>Spindrift - Sparkling Water - Pineapple</v>
      </c>
      <c r="V1214" t="str">
        <f t="shared" si="91"/>
        <v>Carbonated</v>
      </c>
      <c r="W1214" t="s">
        <v>34</v>
      </c>
      <c r="X1214" t="b">
        <f t="shared" si="93"/>
        <v>1</v>
      </c>
      <c r="Y1214">
        <f t="shared" si="92"/>
        <v>1.5</v>
      </c>
      <c r="Z1214" s="2">
        <f t="shared" si="94"/>
        <v>1</v>
      </c>
      <c r="AA1214" t="s">
        <v>89</v>
      </c>
      <c r="AB1214" t="s">
        <v>408</v>
      </c>
      <c r="AC1214" t="s">
        <v>409</v>
      </c>
      <c r="AD1214" t="s">
        <v>91</v>
      </c>
      <c r="AE1214" t="s">
        <v>401</v>
      </c>
      <c r="AF1214">
        <v>2022</v>
      </c>
    </row>
    <row r="1215" spans="1:32" x14ac:dyDescent="0.25">
      <c r="A1215" t="s">
        <v>29</v>
      </c>
      <c r="B1215" t="s">
        <v>394</v>
      </c>
      <c r="C1215" t="s">
        <v>395</v>
      </c>
      <c r="D1215" t="s">
        <v>396</v>
      </c>
      <c r="E1215">
        <f>_xlfn.XLOOKUP(Table1[[#This Row],[Location]],'Location analysis'!A:A,'Location analysis'!B:B)</f>
        <v>40.416893999999999</v>
      </c>
      <c r="F1215">
        <f>_xlfn.XLOOKUP(Table1[[#This Row],[Location]],'Location analysis'!A:A,'Location analysis'!C:C)</f>
        <v>-74.420399000000003</v>
      </c>
      <c r="G1215" t="s">
        <v>410</v>
      </c>
      <c r="H1215" t="s">
        <v>49</v>
      </c>
      <c r="I1215">
        <v>14831450760</v>
      </c>
      <c r="J1215" t="s">
        <v>400</v>
      </c>
      <c r="K1215" t="s">
        <v>51</v>
      </c>
      <c r="L1215">
        <v>140</v>
      </c>
      <c r="M1215">
        <v>2</v>
      </c>
      <c r="N1215">
        <v>1</v>
      </c>
      <c r="O1215">
        <v>140</v>
      </c>
      <c r="P1215">
        <v>2</v>
      </c>
      <c r="Q1215">
        <v>1</v>
      </c>
      <c r="R1215">
        <v>2</v>
      </c>
      <c r="S1215">
        <v>2</v>
      </c>
      <c r="T1215" s="1">
        <v>44650</v>
      </c>
      <c r="U1215" t="str">
        <f t="shared" si="90"/>
        <v>Iberia Coconut Water</v>
      </c>
      <c r="V1215" t="str">
        <f t="shared" si="91"/>
        <v>Non Carbonated</v>
      </c>
      <c r="W1215" t="s">
        <v>49</v>
      </c>
      <c r="X1215" t="b">
        <f t="shared" si="93"/>
        <v>1</v>
      </c>
      <c r="Y1215">
        <f t="shared" si="92"/>
        <v>2</v>
      </c>
      <c r="Z1215" s="2">
        <f t="shared" si="94"/>
        <v>1.3333333333333333</v>
      </c>
      <c r="AA1215" t="s">
        <v>410</v>
      </c>
      <c r="AD1215" t="s">
        <v>91</v>
      </c>
      <c r="AE1215" t="s">
        <v>401</v>
      </c>
      <c r="AF1215">
        <v>2022</v>
      </c>
    </row>
    <row r="1216" spans="1:32" x14ac:dyDescent="0.25">
      <c r="A1216" t="s">
        <v>29</v>
      </c>
      <c r="B1216" t="s">
        <v>67</v>
      </c>
      <c r="C1216" t="s">
        <v>68</v>
      </c>
      <c r="D1216" t="s">
        <v>69</v>
      </c>
      <c r="E1216">
        <f>_xlfn.XLOOKUP(Table1[[#This Row],[Location]],'Location analysis'!A:A,'Location analysis'!B:B)</f>
        <v>40.435699999999997</v>
      </c>
      <c r="F1216">
        <f>_xlfn.XLOOKUP(Table1[[#This Row],[Location]],'Location analysis'!A:A,'Location analysis'!C:C)</f>
        <v>-74.125200000000007</v>
      </c>
      <c r="G1216" t="s">
        <v>70</v>
      </c>
      <c r="H1216" t="s">
        <v>34</v>
      </c>
      <c r="I1216">
        <v>14831567659</v>
      </c>
      <c r="J1216" t="s">
        <v>400</v>
      </c>
      <c r="K1216" t="s">
        <v>51</v>
      </c>
      <c r="L1216">
        <v>146</v>
      </c>
      <c r="M1216">
        <v>3</v>
      </c>
      <c r="N1216">
        <v>1</v>
      </c>
      <c r="O1216">
        <v>146</v>
      </c>
      <c r="P1216">
        <v>3</v>
      </c>
      <c r="Q1216">
        <v>1</v>
      </c>
      <c r="R1216">
        <v>3</v>
      </c>
      <c r="S1216">
        <v>3</v>
      </c>
      <c r="T1216" s="1">
        <v>44635</v>
      </c>
      <c r="U1216" t="str">
        <f t="shared" si="90"/>
        <v>Monster Energy Original</v>
      </c>
      <c r="V1216" t="str">
        <f t="shared" si="91"/>
        <v>Carbonated</v>
      </c>
      <c r="W1216" t="s">
        <v>34</v>
      </c>
      <c r="X1216" t="b">
        <f t="shared" si="93"/>
        <v>1</v>
      </c>
      <c r="Y1216">
        <f t="shared" si="92"/>
        <v>3</v>
      </c>
      <c r="Z1216" s="2">
        <f t="shared" si="94"/>
        <v>2</v>
      </c>
      <c r="AA1216" t="s">
        <v>70</v>
      </c>
      <c r="AD1216" t="s">
        <v>91</v>
      </c>
      <c r="AE1216" t="s">
        <v>401</v>
      </c>
      <c r="AF1216">
        <v>2022</v>
      </c>
    </row>
    <row r="1217" spans="1:32" x14ac:dyDescent="0.25">
      <c r="A1217" t="s">
        <v>29</v>
      </c>
      <c r="B1217" t="s">
        <v>67</v>
      </c>
      <c r="C1217" t="s">
        <v>68</v>
      </c>
      <c r="D1217" t="s">
        <v>69</v>
      </c>
      <c r="E1217">
        <f>_xlfn.XLOOKUP(Table1[[#This Row],[Location]],'Location analysis'!A:A,'Location analysis'!B:B)</f>
        <v>40.435699999999997</v>
      </c>
      <c r="F1217">
        <f>_xlfn.XLOOKUP(Table1[[#This Row],[Location]],'Location analysis'!A:A,'Location analysis'!C:C)</f>
        <v>-74.125200000000007</v>
      </c>
      <c r="G1217" t="s">
        <v>404</v>
      </c>
      <c r="H1217" t="s">
        <v>43</v>
      </c>
      <c r="I1217">
        <v>14831587513</v>
      </c>
      <c r="J1217" t="s">
        <v>400</v>
      </c>
      <c r="K1217" t="s">
        <v>51</v>
      </c>
      <c r="L1217">
        <v>120</v>
      </c>
      <c r="M1217">
        <v>1.5</v>
      </c>
      <c r="N1217">
        <v>1</v>
      </c>
      <c r="O1217">
        <v>120</v>
      </c>
      <c r="P1217">
        <v>1.5</v>
      </c>
      <c r="Q1217">
        <v>1</v>
      </c>
      <c r="R1217">
        <v>1.5</v>
      </c>
      <c r="S1217">
        <v>1.5</v>
      </c>
      <c r="T1217" s="1">
        <v>44635</v>
      </c>
      <c r="U1217" t="str">
        <f t="shared" si="90"/>
        <v>Doritos Nacho Cheese</v>
      </c>
      <c r="V1217" t="str">
        <f t="shared" si="91"/>
        <v>Food</v>
      </c>
      <c r="W1217" t="s">
        <v>43</v>
      </c>
      <c r="X1217" t="b">
        <f t="shared" si="93"/>
        <v>1</v>
      </c>
      <c r="Y1217">
        <f t="shared" si="92"/>
        <v>1.5</v>
      </c>
      <c r="Z1217" s="2">
        <f t="shared" si="94"/>
        <v>1</v>
      </c>
      <c r="AA1217" t="s">
        <v>404</v>
      </c>
      <c r="AD1217" t="s">
        <v>91</v>
      </c>
      <c r="AE1217" t="s">
        <v>401</v>
      </c>
      <c r="AF1217">
        <v>2022</v>
      </c>
    </row>
    <row r="1218" spans="1:32" x14ac:dyDescent="0.25">
      <c r="A1218" t="s">
        <v>29</v>
      </c>
      <c r="B1218" t="s">
        <v>67</v>
      </c>
      <c r="C1218" t="s">
        <v>68</v>
      </c>
      <c r="D1218" t="s">
        <v>69</v>
      </c>
      <c r="E1218">
        <f>_xlfn.XLOOKUP(Table1[[#This Row],[Location]],'Location analysis'!A:A,'Location analysis'!B:B)</f>
        <v>40.435699999999997</v>
      </c>
      <c r="F1218">
        <f>_xlfn.XLOOKUP(Table1[[#This Row],[Location]],'Location analysis'!A:A,'Location analysis'!C:C)</f>
        <v>-74.125200000000007</v>
      </c>
      <c r="G1218" t="s">
        <v>70</v>
      </c>
      <c r="H1218" t="s">
        <v>34</v>
      </c>
      <c r="I1218">
        <v>14831659196</v>
      </c>
      <c r="J1218" t="s">
        <v>400</v>
      </c>
      <c r="K1218" t="s">
        <v>51</v>
      </c>
      <c r="L1218">
        <v>146</v>
      </c>
      <c r="M1218">
        <v>3</v>
      </c>
      <c r="N1218">
        <v>1</v>
      </c>
      <c r="O1218">
        <v>146</v>
      </c>
      <c r="P1218">
        <v>3</v>
      </c>
      <c r="Q1218">
        <v>1</v>
      </c>
      <c r="R1218">
        <v>3</v>
      </c>
      <c r="S1218">
        <v>3</v>
      </c>
      <c r="T1218" s="1">
        <v>44635</v>
      </c>
      <c r="U1218" t="str">
        <f t="shared" ref="U1218:U1281" si="95">IF(G1218="","Cell is Blank - Dis-regard",G1218)</f>
        <v>Monster Energy Original</v>
      </c>
      <c r="V1218" t="str">
        <f t="shared" ref="V1218:V1281" si="96">IF(H1218="","Cell is Blank - Dis-regard",H1218)</f>
        <v>Carbonated</v>
      </c>
      <c r="W1218" t="s">
        <v>34</v>
      </c>
      <c r="X1218" t="b">
        <f t="shared" si="93"/>
        <v>1</v>
      </c>
      <c r="Y1218">
        <f t="shared" ref="Y1218:Y1281" si="97">IF(X1218="FALSE",M1218,M1218)</f>
        <v>3</v>
      </c>
      <c r="Z1218" s="2">
        <f t="shared" si="94"/>
        <v>2</v>
      </c>
      <c r="AA1218" t="s">
        <v>70</v>
      </c>
      <c r="AD1218" t="s">
        <v>91</v>
      </c>
      <c r="AE1218" t="s">
        <v>401</v>
      </c>
      <c r="AF1218">
        <v>2022</v>
      </c>
    </row>
    <row r="1219" spans="1:32" x14ac:dyDescent="0.25">
      <c r="A1219" t="s">
        <v>29</v>
      </c>
      <c r="B1219" t="s">
        <v>67</v>
      </c>
      <c r="C1219" t="s">
        <v>68</v>
      </c>
      <c r="D1219" t="s">
        <v>69</v>
      </c>
      <c r="E1219">
        <f>_xlfn.XLOOKUP(Table1[[#This Row],[Location]],'Location analysis'!A:A,'Location analysis'!B:B)</f>
        <v>40.435699999999997</v>
      </c>
      <c r="F1219">
        <f>_xlfn.XLOOKUP(Table1[[#This Row],[Location]],'Location analysis'!A:A,'Location analysis'!C:C)</f>
        <v>-74.125200000000007</v>
      </c>
      <c r="G1219" t="s">
        <v>95</v>
      </c>
      <c r="H1219" t="s">
        <v>43</v>
      </c>
      <c r="I1219">
        <v>14831662175</v>
      </c>
      <c r="J1219" t="s">
        <v>400</v>
      </c>
      <c r="K1219" t="s">
        <v>51</v>
      </c>
      <c r="L1219">
        <v>137</v>
      </c>
      <c r="M1219">
        <v>2</v>
      </c>
      <c r="N1219">
        <v>1</v>
      </c>
      <c r="O1219">
        <v>137</v>
      </c>
      <c r="P1219">
        <v>2</v>
      </c>
      <c r="Q1219">
        <v>1</v>
      </c>
      <c r="R1219">
        <v>2</v>
      </c>
      <c r="S1219">
        <v>2</v>
      </c>
      <c r="T1219" s="1">
        <v>44635</v>
      </c>
      <c r="U1219" t="str">
        <f t="shared" si="95"/>
        <v>Jacks Links Bar Beef Strip</v>
      </c>
      <c r="V1219" t="str">
        <f t="shared" si="96"/>
        <v>Food</v>
      </c>
      <c r="W1219" t="s">
        <v>43</v>
      </c>
      <c r="X1219" t="b">
        <f t="shared" ref="X1219:X1282" si="98">M1219=P1219</f>
        <v>1</v>
      </c>
      <c r="Y1219">
        <f t="shared" si="97"/>
        <v>2</v>
      </c>
      <c r="Z1219" s="2">
        <f t="shared" ref="Z1219:Z1282" si="99">Y1219/1.5</f>
        <v>1.3333333333333333</v>
      </c>
      <c r="AA1219" t="s">
        <v>95</v>
      </c>
      <c r="AD1219" t="s">
        <v>91</v>
      </c>
      <c r="AE1219" t="s">
        <v>401</v>
      </c>
      <c r="AF1219">
        <v>2022</v>
      </c>
    </row>
    <row r="1220" spans="1:32" x14ac:dyDescent="0.25">
      <c r="A1220" t="s">
        <v>29</v>
      </c>
      <c r="B1220" t="s">
        <v>67</v>
      </c>
      <c r="C1220" t="s">
        <v>68</v>
      </c>
      <c r="D1220" t="s">
        <v>69</v>
      </c>
      <c r="E1220">
        <f>_xlfn.XLOOKUP(Table1[[#This Row],[Location]],'Location analysis'!A:A,'Location analysis'!B:B)</f>
        <v>40.435699999999997</v>
      </c>
      <c r="F1220">
        <f>_xlfn.XLOOKUP(Table1[[#This Row],[Location]],'Location analysis'!A:A,'Location analysis'!C:C)</f>
        <v>-74.125200000000007</v>
      </c>
      <c r="G1220" t="s">
        <v>128</v>
      </c>
      <c r="H1220" t="s">
        <v>43</v>
      </c>
      <c r="I1220">
        <v>14831992664</v>
      </c>
      <c r="J1220" t="s">
        <v>411</v>
      </c>
      <c r="K1220" t="s">
        <v>51</v>
      </c>
      <c r="L1220">
        <v>113</v>
      </c>
      <c r="M1220">
        <v>1.5</v>
      </c>
      <c r="N1220">
        <v>1</v>
      </c>
      <c r="O1220">
        <v>113</v>
      </c>
      <c r="P1220">
        <v>1.5</v>
      </c>
      <c r="Q1220">
        <v>1</v>
      </c>
      <c r="R1220">
        <v>1.5</v>
      </c>
      <c r="S1220">
        <v>1.5</v>
      </c>
      <c r="T1220" s="1">
        <v>44635</v>
      </c>
      <c r="U1220" t="str">
        <f t="shared" si="95"/>
        <v>SunChips Multigrain - Salsa</v>
      </c>
      <c r="V1220" t="str">
        <f t="shared" si="96"/>
        <v>Food</v>
      </c>
      <c r="W1220" t="s">
        <v>43</v>
      </c>
      <c r="X1220" t="b">
        <f t="shared" si="98"/>
        <v>1</v>
      </c>
      <c r="Y1220">
        <f t="shared" si="97"/>
        <v>1.5</v>
      </c>
      <c r="Z1220" s="2">
        <f t="shared" si="99"/>
        <v>1</v>
      </c>
      <c r="AA1220" t="s">
        <v>129</v>
      </c>
      <c r="AB1220" t="s">
        <v>130</v>
      </c>
      <c r="AD1220" t="s">
        <v>109</v>
      </c>
      <c r="AE1220" t="s">
        <v>412</v>
      </c>
      <c r="AF1220">
        <v>2022</v>
      </c>
    </row>
    <row r="1221" spans="1:32" x14ac:dyDescent="0.25">
      <c r="A1221" t="s">
        <v>29</v>
      </c>
      <c r="B1221" t="s">
        <v>67</v>
      </c>
      <c r="C1221" t="s">
        <v>68</v>
      </c>
      <c r="D1221" t="s">
        <v>69</v>
      </c>
      <c r="E1221">
        <f>_xlfn.XLOOKUP(Table1[[#This Row],[Location]],'Location analysis'!A:A,'Location analysis'!B:B)</f>
        <v>40.435699999999997</v>
      </c>
      <c r="F1221">
        <f>_xlfn.XLOOKUP(Table1[[#This Row],[Location]],'Location analysis'!A:A,'Location analysis'!C:C)</f>
        <v>-74.125200000000007</v>
      </c>
      <c r="G1221" t="s">
        <v>107</v>
      </c>
      <c r="H1221" t="s">
        <v>43</v>
      </c>
      <c r="I1221">
        <v>14832155470</v>
      </c>
      <c r="J1221" t="s">
        <v>411</v>
      </c>
      <c r="K1221" t="s">
        <v>51</v>
      </c>
      <c r="L1221">
        <v>124</v>
      </c>
      <c r="M1221">
        <v>1</v>
      </c>
      <c r="N1221">
        <v>1</v>
      </c>
      <c r="O1221">
        <v>124</v>
      </c>
      <c r="P1221">
        <v>1</v>
      </c>
      <c r="Q1221">
        <v>1</v>
      </c>
      <c r="R1221">
        <v>1</v>
      </c>
      <c r="S1221">
        <v>1</v>
      </c>
      <c r="T1221" s="1">
        <v>44635</v>
      </c>
      <c r="U1221" t="str">
        <f t="shared" si="95"/>
        <v>Nutter Butter Bites</v>
      </c>
      <c r="V1221" t="str">
        <f t="shared" si="96"/>
        <v>Food</v>
      </c>
      <c r="W1221" t="s">
        <v>43</v>
      </c>
      <c r="X1221" t="b">
        <f t="shared" si="98"/>
        <v>1</v>
      </c>
      <c r="Y1221">
        <f t="shared" si="97"/>
        <v>1</v>
      </c>
      <c r="Z1221" s="2">
        <f t="shared" si="99"/>
        <v>0.66666666666666663</v>
      </c>
      <c r="AA1221" t="s">
        <v>107</v>
      </c>
      <c r="AD1221" t="s">
        <v>109</v>
      </c>
      <c r="AE1221" t="s">
        <v>412</v>
      </c>
      <c r="AF1221">
        <v>2022</v>
      </c>
    </row>
    <row r="1222" spans="1:32" x14ac:dyDescent="0.25">
      <c r="A1222" t="s">
        <v>29</v>
      </c>
      <c r="B1222" t="s">
        <v>67</v>
      </c>
      <c r="C1222" t="s">
        <v>68</v>
      </c>
      <c r="D1222" t="s">
        <v>69</v>
      </c>
      <c r="E1222">
        <f>_xlfn.XLOOKUP(Table1[[#This Row],[Location]],'Location analysis'!A:A,'Location analysis'!B:B)</f>
        <v>40.435699999999997</v>
      </c>
      <c r="F1222">
        <f>_xlfn.XLOOKUP(Table1[[#This Row],[Location]],'Location analysis'!A:A,'Location analysis'!C:C)</f>
        <v>-74.125200000000007</v>
      </c>
      <c r="G1222" t="s">
        <v>404</v>
      </c>
      <c r="H1222" t="s">
        <v>43</v>
      </c>
      <c r="I1222">
        <v>14832655142</v>
      </c>
      <c r="J1222" t="s">
        <v>411</v>
      </c>
      <c r="K1222" t="s">
        <v>36</v>
      </c>
      <c r="L1222">
        <v>120</v>
      </c>
      <c r="M1222">
        <v>1.5</v>
      </c>
      <c r="N1222">
        <v>1</v>
      </c>
      <c r="O1222">
        <v>120</v>
      </c>
      <c r="P1222">
        <v>1.5</v>
      </c>
      <c r="Q1222">
        <v>1</v>
      </c>
      <c r="R1222">
        <v>1.5</v>
      </c>
      <c r="S1222">
        <v>4.5</v>
      </c>
      <c r="T1222" s="1">
        <v>44636</v>
      </c>
      <c r="U1222" t="str">
        <f t="shared" si="95"/>
        <v>Doritos Nacho Cheese</v>
      </c>
      <c r="V1222" t="str">
        <f t="shared" si="96"/>
        <v>Food</v>
      </c>
      <c r="W1222" t="s">
        <v>43</v>
      </c>
      <c r="X1222" t="b">
        <f t="shared" si="98"/>
        <v>1</v>
      </c>
      <c r="Y1222">
        <f t="shared" si="97"/>
        <v>1.5</v>
      </c>
      <c r="Z1222" s="2">
        <f t="shared" si="99"/>
        <v>1</v>
      </c>
      <c r="AA1222" t="s">
        <v>404</v>
      </c>
      <c r="AD1222" t="s">
        <v>109</v>
      </c>
      <c r="AE1222" t="s">
        <v>412</v>
      </c>
      <c r="AF1222">
        <v>2022</v>
      </c>
    </row>
    <row r="1223" spans="1:32" x14ac:dyDescent="0.25">
      <c r="A1223" t="s">
        <v>29</v>
      </c>
      <c r="B1223" t="s">
        <v>67</v>
      </c>
      <c r="C1223" t="s">
        <v>68</v>
      </c>
      <c r="D1223" t="s">
        <v>69</v>
      </c>
      <c r="E1223">
        <f>_xlfn.XLOOKUP(Table1[[#This Row],[Location]],'Location analysis'!A:A,'Location analysis'!B:B)</f>
        <v>40.435699999999997</v>
      </c>
      <c r="F1223">
        <f>_xlfn.XLOOKUP(Table1[[#This Row],[Location]],'Location analysis'!A:A,'Location analysis'!C:C)</f>
        <v>-74.125200000000007</v>
      </c>
      <c r="G1223" t="s">
        <v>413</v>
      </c>
      <c r="H1223" t="s">
        <v>43</v>
      </c>
      <c r="I1223">
        <v>14832655142</v>
      </c>
      <c r="J1223" t="s">
        <v>411</v>
      </c>
      <c r="K1223" t="s">
        <v>36</v>
      </c>
      <c r="L1223">
        <v>122</v>
      </c>
      <c r="M1223">
        <v>1.5</v>
      </c>
      <c r="N1223">
        <v>1</v>
      </c>
      <c r="O1223">
        <v>122</v>
      </c>
      <c r="P1223">
        <v>1.5</v>
      </c>
      <c r="Q1223">
        <v>1</v>
      </c>
      <c r="R1223">
        <v>1.5</v>
      </c>
      <c r="S1223">
        <v>4.5</v>
      </c>
      <c r="T1223" s="1">
        <v>44636</v>
      </c>
      <c r="U1223" t="str">
        <f t="shared" si="95"/>
        <v>Doritos Cool Ranch</v>
      </c>
      <c r="V1223" t="str">
        <f t="shared" si="96"/>
        <v>Food</v>
      </c>
      <c r="W1223" t="s">
        <v>43</v>
      </c>
      <c r="X1223" t="b">
        <f t="shared" si="98"/>
        <v>1</v>
      </c>
      <c r="Y1223">
        <f t="shared" si="97"/>
        <v>1.5</v>
      </c>
      <c r="Z1223" s="2">
        <f t="shared" si="99"/>
        <v>1</v>
      </c>
      <c r="AA1223" t="s">
        <v>413</v>
      </c>
      <c r="AD1223" t="s">
        <v>109</v>
      </c>
      <c r="AE1223" t="s">
        <v>412</v>
      </c>
      <c r="AF1223">
        <v>2022</v>
      </c>
    </row>
    <row r="1224" spans="1:32" x14ac:dyDescent="0.25">
      <c r="A1224" t="s">
        <v>29</v>
      </c>
      <c r="B1224" t="s">
        <v>67</v>
      </c>
      <c r="C1224" t="s">
        <v>68</v>
      </c>
      <c r="D1224" t="s">
        <v>69</v>
      </c>
      <c r="E1224">
        <f>_xlfn.XLOOKUP(Table1[[#This Row],[Location]],'Location analysis'!A:A,'Location analysis'!B:B)</f>
        <v>40.435699999999997</v>
      </c>
      <c r="F1224">
        <f>_xlfn.XLOOKUP(Table1[[#This Row],[Location]],'Location analysis'!A:A,'Location analysis'!C:C)</f>
        <v>-74.125200000000007</v>
      </c>
      <c r="G1224" t="s">
        <v>414</v>
      </c>
      <c r="H1224" t="s">
        <v>43</v>
      </c>
      <c r="I1224">
        <v>14832655142</v>
      </c>
      <c r="J1224" t="s">
        <v>411</v>
      </c>
      <c r="K1224" t="s">
        <v>36</v>
      </c>
      <c r="L1224">
        <v>121</v>
      </c>
      <c r="M1224">
        <v>1.5</v>
      </c>
      <c r="N1224">
        <v>1</v>
      </c>
      <c r="O1224">
        <v>121</v>
      </c>
      <c r="P1224">
        <v>1.5</v>
      </c>
      <c r="Q1224">
        <v>1</v>
      </c>
      <c r="R1224">
        <v>1.5</v>
      </c>
      <c r="S1224">
        <v>4.5</v>
      </c>
      <c r="T1224" s="1">
        <v>44636</v>
      </c>
      <c r="U1224" t="str">
        <f t="shared" si="95"/>
        <v>Lays - Classic</v>
      </c>
      <c r="V1224" t="str">
        <f t="shared" si="96"/>
        <v>Food</v>
      </c>
      <c r="W1224" t="s">
        <v>43</v>
      </c>
      <c r="X1224" t="b">
        <f t="shared" si="98"/>
        <v>1</v>
      </c>
      <c r="Y1224">
        <f t="shared" si="97"/>
        <v>1.5</v>
      </c>
      <c r="Z1224" s="2">
        <f t="shared" si="99"/>
        <v>1</v>
      </c>
      <c r="AA1224" t="s">
        <v>415</v>
      </c>
      <c r="AB1224" t="s">
        <v>416</v>
      </c>
      <c r="AD1224" t="s">
        <v>109</v>
      </c>
      <c r="AE1224" t="s">
        <v>412</v>
      </c>
      <c r="AF1224">
        <v>2022</v>
      </c>
    </row>
    <row r="1225" spans="1:32" x14ac:dyDescent="0.25">
      <c r="A1225" t="s">
        <v>29</v>
      </c>
      <c r="B1225" t="s">
        <v>62</v>
      </c>
      <c r="C1225" t="s">
        <v>63</v>
      </c>
      <c r="D1225" t="s">
        <v>64</v>
      </c>
      <c r="E1225">
        <f>_xlfn.XLOOKUP(Table1[[#This Row],[Location]],'Location analysis'!A:A,'Location analysis'!B:B)</f>
        <v>40.091900000000003</v>
      </c>
      <c r="F1225">
        <f>_xlfn.XLOOKUP(Table1[[#This Row],[Location]],'Location analysis'!A:A,'Location analysis'!C:C)</f>
        <v>-74.358699999999999</v>
      </c>
      <c r="G1225" t="s">
        <v>74</v>
      </c>
      <c r="H1225" t="s">
        <v>49</v>
      </c>
      <c r="I1225">
        <v>14832839842</v>
      </c>
      <c r="J1225" t="s">
        <v>411</v>
      </c>
      <c r="K1225" t="s">
        <v>51</v>
      </c>
      <c r="L1225">
        <v>145</v>
      </c>
      <c r="M1225">
        <v>2.5</v>
      </c>
      <c r="N1225">
        <v>1</v>
      </c>
      <c r="O1225">
        <v>145</v>
      </c>
      <c r="P1225">
        <v>2.5</v>
      </c>
      <c r="Q1225">
        <v>1</v>
      </c>
      <c r="R1225">
        <v>2.5</v>
      </c>
      <c r="S1225">
        <v>2.5</v>
      </c>
      <c r="T1225" s="1">
        <v>44636</v>
      </c>
      <c r="U1225" t="str">
        <f t="shared" si="95"/>
        <v>Snapple Diet Tea - Lemon</v>
      </c>
      <c r="V1225" t="str">
        <f t="shared" si="96"/>
        <v>Non Carbonated</v>
      </c>
      <c r="W1225" t="s">
        <v>49</v>
      </c>
      <c r="X1225" t="b">
        <f t="shared" si="98"/>
        <v>1</v>
      </c>
      <c r="Y1225">
        <f t="shared" si="97"/>
        <v>2.5</v>
      </c>
      <c r="Z1225" s="2">
        <f t="shared" si="99"/>
        <v>1.6666666666666667</v>
      </c>
      <c r="AA1225" t="s">
        <v>75</v>
      </c>
      <c r="AB1225" t="s">
        <v>76</v>
      </c>
      <c r="AD1225" t="s">
        <v>109</v>
      </c>
      <c r="AE1225" t="s">
        <v>412</v>
      </c>
      <c r="AF1225">
        <v>2022</v>
      </c>
    </row>
    <row r="1226" spans="1:32" x14ac:dyDescent="0.25">
      <c r="A1226" t="s">
        <v>29</v>
      </c>
      <c r="B1226" t="s">
        <v>67</v>
      </c>
      <c r="C1226" t="s">
        <v>68</v>
      </c>
      <c r="D1226" t="s">
        <v>69</v>
      </c>
      <c r="E1226">
        <f>_xlfn.XLOOKUP(Table1[[#This Row],[Location]],'Location analysis'!A:A,'Location analysis'!B:B)</f>
        <v>40.435699999999997</v>
      </c>
      <c r="F1226">
        <f>_xlfn.XLOOKUP(Table1[[#This Row],[Location]],'Location analysis'!A:A,'Location analysis'!C:C)</f>
        <v>-74.125200000000007</v>
      </c>
      <c r="G1226" t="s">
        <v>70</v>
      </c>
      <c r="H1226" t="s">
        <v>34</v>
      </c>
      <c r="I1226">
        <v>14834206506</v>
      </c>
      <c r="J1226" t="s">
        <v>411</v>
      </c>
      <c r="K1226" t="s">
        <v>51</v>
      </c>
      <c r="L1226">
        <v>146</v>
      </c>
      <c r="M1226">
        <v>3</v>
      </c>
      <c r="N1226">
        <v>1</v>
      </c>
      <c r="O1226">
        <v>146</v>
      </c>
      <c r="P1226">
        <v>3</v>
      </c>
      <c r="Q1226">
        <v>1</v>
      </c>
      <c r="R1226">
        <v>3</v>
      </c>
      <c r="S1226">
        <v>3</v>
      </c>
      <c r="T1226" s="1">
        <v>44636</v>
      </c>
      <c r="U1226" t="str">
        <f t="shared" si="95"/>
        <v>Monster Energy Original</v>
      </c>
      <c r="V1226" t="str">
        <f t="shared" si="96"/>
        <v>Carbonated</v>
      </c>
      <c r="W1226" t="s">
        <v>34</v>
      </c>
      <c r="X1226" t="b">
        <f t="shared" si="98"/>
        <v>1</v>
      </c>
      <c r="Y1226">
        <f t="shared" si="97"/>
        <v>3</v>
      </c>
      <c r="Z1226" s="2">
        <f t="shared" si="99"/>
        <v>2</v>
      </c>
      <c r="AA1226" t="s">
        <v>70</v>
      </c>
      <c r="AD1226" t="s">
        <v>109</v>
      </c>
      <c r="AE1226" t="s">
        <v>412</v>
      </c>
      <c r="AF1226">
        <v>2022</v>
      </c>
    </row>
    <row r="1227" spans="1:32" x14ac:dyDescent="0.25">
      <c r="A1227" t="s">
        <v>29</v>
      </c>
      <c r="B1227" t="s">
        <v>394</v>
      </c>
      <c r="C1227" t="s">
        <v>395</v>
      </c>
      <c r="D1227" t="s">
        <v>396</v>
      </c>
      <c r="E1227">
        <f>_xlfn.XLOOKUP(Table1[[#This Row],[Location]],'Location analysis'!A:A,'Location analysis'!B:B)</f>
        <v>40.416893999999999</v>
      </c>
      <c r="F1227">
        <f>_xlfn.XLOOKUP(Table1[[#This Row],[Location]],'Location analysis'!A:A,'Location analysis'!C:C)</f>
        <v>-74.420399000000003</v>
      </c>
      <c r="G1227" t="s">
        <v>417</v>
      </c>
      <c r="H1227" t="s">
        <v>43</v>
      </c>
      <c r="I1227">
        <v>14834614209</v>
      </c>
      <c r="J1227" t="s">
        <v>411</v>
      </c>
      <c r="K1227" t="s">
        <v>51</v>
      </c>
      <c r="L1227">
        <v>136</v>
      </c>
      <c r="M1227">
        <v>2</v>
      </c>
      <c r="N1227">
        <v>1</v>
      </c>
      <c r="O1227">
        <v>136</v>
      </c>
      <c r="P1227">
        <v>2</v>
      </c>
      <c r="Q1227">
        <v>1</v>
      </c>
      <c r="R1227">
        <v>2</v>
      </c>
      <c r="S1227">
        <v>2</v>
      </c>
      <c r="T1227" s="1">
        <v>44650</v>
      </c>
      <c r="U1227" t="str">
        <f t="shared" si="95"/>
        <v>Genius Keto Bar - Chocolate Dream</v>
      </c>
      <c r="V1227" t="str">
        <f t="shared" si="96"/>
        <v>Food</v>
      </c>
      <c r="W1227" t="s">
        <v>43</v>
      </c>
      <c r="X1227" t="b">
        <f t="shared" si="98"/>
        <v>1</v>
      </c>
      <c r="Y1227">
        <f t="shared" si="97"/>
        <v>2</v>
      </c>
      <c r="Z1227" s="2">
        <f t="shared" si="99"/>
        <v>1.3333333333333333</v>
      </c>
      <c r="AA1227" t="s">
        <v>418</v>
      </c>
      <c r="AB1227" t="s">
        <v>419</v>
      </c>
      <c r="AD1227" t="s">
        <v>109</v>
      </c>
      <c r="AE1227" t="s">
        <v>412</v>
      </c>
      <c r="AF1227">
        <v>2022</v>
      </c>
    </row>
    <row r="1228" spans="1:32" x14ac:dyDescent="0.25">
      <c r="A1228" t="s">
        <v>29</v>
      </c>
      <c r="B1228" t="s">
        <v>67</v>
      </c>
      <c r="C1228" t="s">
        <v>68</v>
      </c>
      <c r="D1228" t="s">
        <v>69</v>
      </c>
      <c r="E1228">
        <f>_xlfn.XLOOKUP(Table1[[#This Row],[Location]],'Location analysis'!A:A,'Location analysis'!B:B)</f>
        <v>40.435699999999997</v>
      </c>
      <c r="F1228">
        <f>_xlfn.XLOOKUP(Table1[[#This Row],[Location]],'Location analysis'!A:A,'Location analysis'!C:C)</f>
        <v>-74.125200000000007</v>
      </c>
      <c r="G1228" t="s">
        <v>413</v>
      </c>
      <c r="H1228" t="s">
        <v>43</v>
      </c>
      <c r="I1228">
        <v>14834734718</v>
      </c>
      <c r="J1228" t="s">
        <v>411</v>
      </c>
      <c r="K1228" t="s">
        <v>36</v>
      </c>
      <c r="L1228">
        <v>122</v>
      </c>
      <c r="M1228">
        <v>1.5</v>
      </c>
      <c r="N1228">
        <v>1</v>
      </c>
      <c r="O1228">
        <v>122</v>
      </c>
      <c r="P1228">
        <v>1.5</v>
      </c>
      <c r="Q1228">
        <v>1</v>
      </c>
      <c r="R1228">
        <v>1.5</v>
      </c>
      <c r="S1228">
        <v>4.5</v>
      </c>
      <c r="T1228" s="1">
        <v>44636</v>
      </c>
      <c r="U1228" t="str">
        <f t="shared" si="95"/>
        <v>Doritos Cool Ranch</v>
      </c>
      <c r="V1228" t="str">
        <f t="shared" si="96"/>
        <v>Food</v>
      </c>
      <c r="W1228" t="s">
        <v>43</v>
      </c>
      <c r="X1228" t="b">
        <f t="shared" si="98"/>
        <v>1</v>
      </c>
      <c r="Y1228">
        <f t="shared" si="97"/>
        <v>1.5</v>
      </c>
      <c r="Z1228" s="2">
        <f t="shared" si="99"/>
        <v>1</v>
      </c>
      <c r="AA1228" t="s">
        <v>413</v>
      </c>
      <c r="AD1228" t="s">
        <v>109</v>
      </c>
      <c r="AE1228" t="s">
        <v>412</v>
      </c>
      <c r="AF1228">
        <v>2022</v>
      </c>
    </row>
    <row r="1229" spans="1:32" x14ac:dyDescent="0.25">
      <c r="A1229" t="s">
        <v>29</v>
      </c>
      <c r="B1229" t="s">
        <v>67</v>
      </c>
      <c r="C1229" t="s">
        <v>68</v>
      </c>
      <c r="D1229" t="s">
        <v>69</v>
      </c>
      <c r="E1229">
        <f>_xlfn.XLOOKUP(Table1[[#This Row],[Location]],'Location analysis'!A:A,'Location analysis'!B:B)</f>
        <v>40.435699999999997</v>
      </c>
      <c r="F1229">
        <f>_xlfn.XLOOKUP(Table1[[#This Row],[Location]],'Location analysis'!A:A,'Location analysis'!C:C)</f>
        <v>-74.125200000000007</v>
      </c>
      <c r="G1229" t="s">
        <v>414</v>
      </c>
      <c r="H1229" t="s">
        <v>43</v>
      </c>
      <c r="I1229">
        <v>14834734718</v>
      </c>
      <c r="J1229" t="s">
        <v>411</v>
      </c>
      <c r="K1229" t="s">
        <v>36</v>
      </c>
      <c r="L1229">
        <v>121</v>
      </c>
      <c r="M1229">
        <v>1.5</v>
      </c>
      <c r="N1229">
        <v>1</v>
      </c>
      <c r="O1229">
        <v>121</v>
      </c>
      <c r="P1229">
        <v>1.5</v>
      </c>
      <c r="Q1229">
        <v>1</v>
      </c>
      <c r="R1229">
        <v>1.5</v>
      </c>
      <c r="S1229">
        <v>4.5</v>
      </c>
      <c r="T1229" s="1">
        <v>44636</v>
      </c>
      <c r="U1229" t="str">
        <f t="shared" si="95"/>
        <v>Lays - Classic</v>
      </c>
      <c r="V1229" t="str">
        <f t="shared" si="96"/>
        <v>Food</v>
      </c>
      <c r="W1229" t="s">
        <v>43</v>
      </c>
      <c r="X1229" t="b">
        <f t="shared" si="98"/>
        <v>1</v>
      </c>
      <c r="Y1229">
        <f t="shared" si="97"/>
        <v>1.5</v>
      </c>
      <c r="Z1229" s="2">
        <f t="shared" si="99"/>
        <v>1</v>
      </c>
      <c r="AA1229" t="s">
        <v>415</v>
      </c>
      <c r="AB1229" t="s">
        <v>416</v>
      </c>
      <c r="AD1229" t="s">
        <v>109</v>
      </c>
      <c r="AE1229" t="s">
        <v>412</v>
      </c>
      <c r="AF1229">
        <v>2022</v>
      </c>
    </row>
    <row r="1230" spans="1:32" x14ac:dyDescent="0.25">
      <c r="A1230" t="s">
        <v>29</v>
      </c>
      <c r="B1230" t="s">
        <v>67</v>
      </c>
      <c r="C1230" t="s">
        <v>68</v>
      </c>
      <c r="D1230" t="s">
        <v>69</v>
      </c>
      <c r="E1230">
        <f>_xlfn.XLOOKUP(Table1[[#This Row],[Location]],'Location analysis'!A:A,'Location analysis'!B:B)</f>
        <v>40.435699999999997</v>
      </c>
      <c r="F1230">
        <f>_xlfn.XLOOKUP(Table1[[#This Row],[Location]],'Location analysis'!A:A,'Location analysis'!C:C)</f>
        <v>-74.125200000000007</v>
      </c>
      <c r="G1230" t="s">
        <v>404</v>
      </c>
      <c r="H1230" t="s">
        <v>43</v>
      </c>
      <c r="I1230">
        <v>14834734718</v>
      </c>
      <c r="J1230" t="s">
        <v>411</v>
      </c>
      <c r="K1230" t="s">
        <v>36</v>
      </c>
      <c r="L1230">
        <v>120</v>
      </c>
      <c r="M1230">
        <v>1.5</v>
      </c>
      <c r="N1230">
        <v>1</v>
      </c>
      <c r="O1230">
        <v>120</v>
      </c>
      <c r="P1230">
        <v>1.5</v>
      </c>
      <c r="Q1230">
        <v>1</v>
      </c>
      <c r="R1230">
        <v>1.5</v>
      </c>
      <c r="S1230">
        <v>4.5</v>
      </c>
      <c r="T1230" s="1">
        <v>44636</v>
      </c>
      <c r="U1230" t="str">
        <f t="shared" si="95"/>
        <v>Doritos Nacho Cheese</v>
      </c>
      <c r="V1230" t="str">
        <f t="shared" si="96"/>
        <v>Food</v>
      </c>
      <c r="W1230" t="s">
        <v>43</v>
      </c>
      <c r="X1230" t="b">
        <f t="shared" si="98"/>
        <v>1</v>
      </c>
      <c r="Y1230">
        <f t="shared" si="97"/>
        <v>1.5</v>
      </c>
      <c r="Z1230" s="2">
        <f t="shared" si="99"/>
        <v>1</v>
      </c>
      <c r="AA1230" t="s">
        <v>404</v>
      </c>
      <c r="AD1230" t="s">
        <v>109</v>
      </c>
      <c r="AE1230" t="s">
        <v>412</v>
      </c>
      <c r="AF1230">
        <v>2022</v>
      </c>
    </row>
    <row r="1231" spans="1:32" x14ac:dyDescent="0.25">
      <c r="A1231" t="s">
        <v>29</v>
      </c>
      <c r="B1231" t="s">
        <v>67</v>
      </c>
      <c r="C1231" t="s">
        <v>68</v>
      </c>
      <c r="D1231" t="s">
        <v>69</v>
      </c>
      <c r="E1231">
        <f>_xlfn.XLOOKUP(Table1[[#This Row],[Location]],'Location analysis'!A:A,'Location analysis'!B:B)</f>
        <v>40.435699999999997</v>
      </c>
      <c r="F1231">
        <f>_xlfn.XLOOKUP(Table1[[#This Row],[Location]],'Location analysis'!A:A,'Location analysis'!C:C)</f>
        <v>-74.125200000000007</v>
      </c>
      <c r="G1231" t="s">
        <v>414</v>
      </c>
      <c r="H1231" t="s">
        <v>43</v>
      </c>
      <c r="I1231">
        <v>14834741146</v>
      </c>
      <c r="J1231" t="s">
        <v>411</v>
      </c>
      <c r="K1231" t="s">
        <v>36</v>
      </c>
      <c r="L1231">
        <v>121</v>
      </c>
      <c r="M1231">
        <v>1.5</v>
      </c>
      <c r="N1231">
        <v>1</v>
      </c>
      <c r="O1231">
        <v>121</v>
      </c>
      <c r="P1231">
        <v>1.5</v>
      </c>
      <c r="Q1231">
        <v>1</v>
      </c>
      <c r="R1231">
        <v>1.5</v>
      </c>
      <c r="S1231">
        <v>1.5</v>
      </c>
      <c r="T1231" s="1">
        <v>44636</v>
      </c>
      <c r="U1231" t="str">
        <f t="shared" si="95"/>
        <v>Lays - Classic</v>
      </c>
      <c r="V1231" t="str">
        <f t="shared" si="96"/>
        <v>Food</v>
      </c>
      <c r="W1231" t="s">
        <v>43</v>
      </c>
      <c r="X1231" t="b">
        <f t="shared" si="98"/>
        <v>1</v>
      </c>
      <c r="Y1231">
        <f t="shared" si="97"/>
        <v>1.5</v>
      </c>
      <c r="Z1231" s="2">
        <f t="shared" si="99"/>
        <v>1</v>
      </c>
      <c r="AA1231" t="s">
        <v>415</v>
      </c>
      <c r="AB1231" t="s">
        <v>416</v>
      </c>
      <c r="AD1231" t="s">
        <v>109</v>
      </c>
      <c r="AE1231" t="s">
        <v>412</v>
      </c>
      <c r="AF1231">
        <v>2022</v>
      </c>
    </row>
    <row r="1232" spans="1:32" x14ac:dyDescent="0.25">
      <c r="A1232" t="s">
        <v>29</v>
      </c>
      <c r="B1232" t="s">
        <v>394</v>
      </c>
      <c r="C1232" t="s">
        <v>395</v>
      </c>
      <c r="D1232" t="s">
        <v>396</v>
      </c>
      <c r="E1232">
        <f>_xlfn.XLOOKUP(Table1[[#This Row],[Location]],'Location analysis'!A:A,'Location analysis'!B:B)</f>
        <v>40.416893999999999</v>
      </c>
      <c r="F1232">
        <f>_xlfn.XLOOKUP(Table1[[#This Row],[Location]],'Location analysis'!A:A,'Location analysis'!C:C)</f>
        <v>-74.420399000000003</v>
      </c>
      <c r="G1232" t="s">
        <v>81</v>
      </c>
      <c r="H1232" t="s">
        <v>43</v>
      </c>
      <c r="I1232">
        <v>14834886629</v>
      </c>
      <c r="J1232" t="s">
        <v>411</v>
      </c>
      <c r="K1232" t="s">
        <v>51</v>
      </c>
      <c r="L1232">
        <v>138</v>
      </c>
      <c r="M1232">
        <v>2</v>
      </c>
      <c r="N1232">
        <v>1</v>
      </c>
      <c r="O1232">
        <v>138</v>
      </c>
      <c r="P1232">
        <v>2</v>
      </c>
      <c r="Q1232">
        <v>1</v>
      </c>
      <c r="R1232">
        <v>2</v>
      </c>
      <c r="S1232">
        <v>2</v>
      </c>
      <c r="T1232" s="1">
        <v>44650</v>
      </c>
      <c r="U1232" t="str">
        <f t="shared" si="95"/>
        <v>KitKat - Crisp Wafers</v>
      </c>
      <c r="V1232" t="str">
        <f t="shared" si="96"/>
        <v>Food</v>
      </c>
      <c r="W1232" t="s">
        <v>43</v>
      </c>
      <c r="X1232" t="b">
        <f t="shared" si="98"/>
        <v>1</v>
      </c>
      <c r="Y1232">
        <f t="shared" si="97"/>
        <v>2</v>
      </c>
      <c r="Z1232" s="2">
        <f t="shared" si="99"/>
        <v>1.3333333333333333</v>
      </c>
      <c r="AA1232" t="s">
        <v>82</v>
      </c>
      <c r="AB1232" t="s">
        <v>83</v>
      </c>
      <c r="AD1232" t="s">
        <v>109</v>
      </c>
      <c r="AE1232" t="s">
        <v>412</v>
      </c>
      <c r="AF1232">
        <v>2022</v>
      </c>
    </row>
    <row r="1233" spans="1:32" x14ac:dyDescent="0.25">
      <c r="A1233" t="s">
        <v>29</v>
      </c>
      <c r="B1233" t="s">
        <v>394</v>
      </c>
      <c r="C1233" t="s">
        <v>395</v>
      </c>
      <c r="D1233" t="s">
        <v>396</v>
      </c>
      <c r="E1233">
        <f>_xlfn.XLOOKUP(Table1[[#This Row],[Location]],'Location analysis'!A:A,'Location analysis'!B:B)</f>
        <v>40.416893999999999</v>
      </c>
      <c r="F1233">
        <f>_xlfn.XLOOKUP(Table1[[#This Row],[Location]],'Location analysis'!A:A,'Location analysis'!C:C)</f>
        <v>-74.420399000000003</v>
      </c>
      <c r="G1233" t="s">
        <v>65</v>
      </c>
      <c r="H1233" t="s">
        <v>43</v>
      </c>
      <c r="I1233">
        <v>14835066863</v>
      </c>
      <c r="J1233" t="s">
        <v>411</v>
      </c>
      <c r="K1233" t="s">
        <v>36</v>
      </c>
      <c r="L1233">
        <v>114</v>
      </c>
      <c r="M1233">
        <v>1.5</v>
      </c>
      <c r="N1233">
        <v>1</v>
      </c>
      <c r="O1233">
        <v>114</v>
      </c>
      <c r="P1233">
        <v>1.5</v>
      </c>
      <c r="Q1233">
        <v>1</v>
      </c>
      <c r="R1233">
        <v>1.5</v>
      </c>
      <c r="S1233">
        <v>1.5</v>
      </c>
      <c r="T1233" s="1">
        <v>44650</v>
      </c>
      <c r="U1233" t="str">
        <f t="shared" si="95"/>
        <v>Miss Vickie's Potato Chip - Lime &amp; Cracked Pe</v>
      </c>
      <c r="V1233" t="str">
        <f t="shared" si="96"/>
        <v>Food</v>
      </c>
      <c r="W1233" t="s">
        <v>43</v>
      </c>
      <c r="X1233" t="b">
        <f t="shared" si="98"/>
        <v>1</v>
      </c>
      <c r="Y1233">
        <f t="shared" si="97"/>
        <v>1.5</v>
      </c>
      <c r="Z1233" s="2">
        <f t="shared" si="99"/>
        <v>1</v>
      </c>
      <c r="AA1233" t="s">
        <v>58</v>
      </c>
      <c r="AB1233" t="s">
        <v>66</v>
      </c>
      <c r="AD1233" t="s">
        <v>109</v>
      </c>
      <c r="AE1233" t="s">
        <v>412</v>
      </c>
      <c r="AF1233">
        <v>2022</v>
      </c>
    </row>
    <row r="1234" spans="1:32" x14ac:dyDescent="0.25">
      <c r="A1234" t="s">
        <v>29</v>
      </c>
      <c r="B1234" t="s">
        <v>394</v>
      </c>
      <c r="C1234" t="s">
        <v>395</v>
      </c>
      <c r="D1234" t="s">
        <v>396</v>
      </c>
      <c r="E1234">
        <f>_xlfn.XLOOKUP(Table1[[#This Row],[Location]],'Location analysis'!A:A,'Location analysis'!B:B)</f>
        <v>40.416893999999999</v>
      </c>
      <c r="F1234">
        <f>_xlfn.XLOOKUP(Table1[[#This Row],[Location]],'Location analysis'!A:A,'Location analysis'!C:C)</f>
        <v>-74.420399000000003</v>
      </c>
      <c r="I1234">
        <v>14835073327</v>
      </c>
      <c r="J1234" t="s">
        <v>411</v>
      </c>
      <c r="K1234" t="s">
        <v>36</v>
      </c>
      <c r="L1234">
        <v>120</v>
      </c>
      <c r="M1234">
        <v>2</v>
      </c>
      <c r="N1234">
        <v>1</v>
      </c>
      <c r="O1234">
        <v>120</v>
      </c>
      <c r="P1234">
        <v>2</v>
      </c>
      <c r="Q1234">
        <v>1</v>
      </c>
      <c r="R1234">
        <v>2</v>
      </c>
      <c r="S1234">
        <v>2</v>
      </c>
      <c r="T1234" s="1">
        <v>44650</v>
      </c>
      <c r="U1234" t="str">
        <f t="shared" si="95"/>
        <v>Cell is Blank - Dis-regard</v>
      </c>
      <c r="V1234" t="str">
        <f t="shared" si="96"/>
        <v>Cell is Blank - Dis-regard</v>
      </c>
      <c r="W1234" t="s">
        <v>420</v>
      </c>
      <c r="X1234" t="b">
        <f t="shared" si="98"/>
        <v>1</v>
      </c>
      <c r="Y1234">
        <f t="shared" si="97"/>
        <v>2</v>
      </c>
      <c r="Z1234" s="2">
        <f t="shared" si="99"/>
        <v>1.3333333333333333</v>
      </c>
      <c r="AD1234" t="s">
        <v>109</v>
      </c>
      <c r="AE1234" t="s">
        <v>412</v>
      </c>
      <c r="AF1234">
        <v>2022</v>
      </c>
    </row>
    <row r="1235" spans="1:32" x14ac:dyDescent="0.25">
      <c r="A1235" t="s">
        <v>29</v>
      </c>
      <c r="B1235" t="s">
        <v>394</v>
      </c>
      <c r="C1235" t="s">
        <v>395</v>
      </c>
      <c r="D1235" t="s">
        <v>396</v>
      </c>
      <c r="E1235">
        <f>_xlfn.XLOOKUP(Table1[[#This Row],[Location]],'Location analysis'!A:A,'Location analysis'!B:B)</f>
        <v>40.416893999999999</v>
      </c>
      <c r="F1235">
        <f>_xlfn.XLOOKUP(Table1[[#This Row],[Location]],'Location analysis'!A:A,'Location analysis'!C:C)</f>
        <v>-74.420399000000003</v>
      </c>
      <c r="G1235" t="s">
        <v>65</v>
      </c>
      <c r="H1235" t="s">
        <v>43</v>
      </c>
      <c r="I1235">
        <v>14835077498</v>
      </c>
      <c r="J1235" t="s">
        <v>411</v>
      </c>
      <c r="K1235" t="s">
        <v>36</v>
      </c>
      <c r="L1235">
        <v>114</v>
      </c>
      <c r="M1235">
        <v>1.5</v>
      </c>
      <c r="N1235">
        <v>1</v>
      </c>
      <c r="O1235">
        <v>114</v>
      </c>
      <c r="P1235">
        <v>1.5</v>
      </c>
      <c r="Q1235">
        <v>1</v>
      </c>
      <c r="R1235">
        <v>1.5</v>
      </c>
      <c r="S1235">
        <v>1.5</v>
      </c>
      <c r="T1235" s="1">
        <v>44650</v>
      </c>
      <c r="U1235" t="str">
        <f t="shared" si="95"/>
        <v>Miss Vickie's Potato Chip - Lime &amp; Cracked Pe</v>
      </c>
      <c r="V1235" t="str">
        <f t="shared" si="96"/>
        <v>Food</v>
      </c>
      <c r="W1235" t="s">
        <v>43</v>
      </c>
      <c r="X1235" t="b">
        <f t="shared" si="98"/>
        <v>1</v>
      </c>
      <c r="Y1235">
        <f t="shared" si="97"/>
        <v>1.5</v>
      </c>
      <c r="Z1235" s="2">
        <f t="shared" si="99"/>
        <v>1</v>
      </c>
      <c r="AA1235" t="s">
        <v>58</v>
      </c>
      <c r="AB1235" t="s">
        <v>66</v>
      </c>
      <c r="AD1235" t="s">
        <v>109</v>
      </c>
      <c r="AE1235" t="s">
        <v>412</v>
      </c>
      <c r="AF1235">
        <v>2022</v>
      </c>
    </row>
    <row r="1236" spans="1:32" x14ac:dyDescent="0.25">
      <c r="A1236" t="s">
        <v>29</v>
      </c>
      <c r="B1236" t="s">
        <v>394</v>
      </c>
      <c r="C1236" t="s">
        <v>395</v>
      </c>
      <c r="D1236" t="s">
        <v>396</v>
      </c>
      <c r="E1236">
        <f>_xlfn.XLOOKUP(Table1[[#This Row],[Location]],'Location analysis'!A:A,'Location analysis'!B:B)</f>
        <v>40.416893999999999</v>
      </c>
      <c r="F1236">
        <f>_xlfn.XLOOKUP(Table1[[#This Row],[Location]],'Location analysis'!A:A,'Location analysis'!C:C)</f>
        <v>-74.420399000000003</v>
      </c>
      <c r="G1236" t="s">
        <v>407</v>
      </c>
      <c r="H1236" t="s">
        <v>34</v>
      </c>
      <c r="I1236">
        <v>14835090072</v>
      </c>
      <c r="J1236" t="s">
        <v>411</v>
      </c>
      <c r="K1236" t="s">
        <v>36</v>
      </c>
      <c r="L1236">
        <v>141</v>
      </c>
      <c r="M1236">
        <v>1.5</v>
      </c>
      <c r="N1236">
        <v>1</v>
      </c>
      <c r="O1236">
        <v>141</v>
      </c>
      <c r="P1236">
        <v>1.5</v>
      </c>
      <c r="Q1236">
        <v>1</v>
      </c>
      <c r="R1236">
        <v>1.5</v>
      </c>
      <c r="S1236">
        <v>1.5</v>
      </c>
      <c r="T1236" s="1">
        <v>44650</v>
      </c>
      <c r="U1236" t="str">
        <f t="shared" si="95"/>
        <v>Spindrift - Sparkling Water - Pineapple</v>
      </c>
      <c r="V1236" t="str">
        <f t="shared" si="96"/>
        <v>Carbonated</v>
      </c>
      <c r="W1236" t="s">
        <v>34</v>
      </c>
      <c r="X1236" t="b">
        <f t="shared" si="98"/>
        <v>1</v>
      </c>
      <c r="Y1236">
        <f t="shared" si="97"/>
        <v>1.5</v>
      </c>
      <c r="Z1236" s="2">
        <f t="shared" si="99"/>
        <v>1</v>
      </c>
      <c r="AA1236" t="s">
        <v>89</v>
      </c>
      <c r="AB1236" t="s">
        <v>408</v>
      </c>
      <c r="AC1236" t="s">
        <v>409</v>
      </c>
      <c r="AD1236" t="s">
        <v>109</v>
      </c>
      <c r="AE1236" t="s">
        <v>412</v>
      </c>
      <c r="AF1236">
        <v>2022</v>
      </c>
    </row>
    <row r="1237" spans="1:32" x14ac:dyDescent="0.25">
      <c r="A1237" t="s">
        <v>29</v>
      </c>
      <c r="B1237" t="s">
        <v>62</v>
      </c>
      <c r="C1237" t="s">
        <v>63</v>
      </c>
      <c r="D1237" t="s">
        <v>64</v>
      </c>
      <c r="E1237">
        <f>_xlfn.XLOOKUP(Table1[[#This Row],[Location]],'Location analysis'!A:A,'Location analysis'!B:B)</f>
        <v>40.091900000000003</v>
      </c>
      <c r="F1237">
        <f>_xlfn.XLOOKUP(Table1[[#This Row],[Location]],'Location analysis'!A:A,'Location analysis'!C:C)</f>
        <v>-74.358699999999999</v>
      </c>
      <c r="G1237" t="s">
        <v>180</v>
      </c>
      <c r="H1237" t="s">
        <v>43</v>
      </c>
      <c r="I1237">
        <v>14835164862</v>
      </c>
      <c r="J1237" t="s">
        <v>411</v>
      </c>
      <c r="K1237" t="s">
        <v>51</v>
      </c>
      <c r="L1237">
        <v>113</v>
      </c>
      <c r="M1237">
        <v>1.5</v>
      </c>
      <c r="N1237">
        <v>1</v>
      </c>
      <c r="O1237">
        <v>113</v>
      </c>
      <c r="P1237">
        <v>1.5</v>
      </c>
      <c r="Q1237">
        <v>1</v>
      </c>
      <c r="R1237">
        <v>1.5</v>
      </c>
      <c r="S1237">
        <v>1.5</v>
      </c>
      <c r="T1237" s="1">
        <v>44636</v>
      </c>
      <c r="U1237" t="str">
        <f t="shared" si="95"/>
        <v>Miss Vickie's Potato Chip - Jalapeno</v>
      </c>
      <c r="V1237" t="str">
        <f t="shared" si="96"/>
        <v>Food</v>
      </c>
      <c r="W1237" t="s">
        <v>43</v>
      </c>
      <c r="X1237" t="b">
        <f t="shared" si="98"/>
        <v>1</v>
      </c>
      <c r="Y1237">
        <f t="shared" si="97"/>
        <v>1.5</v>
      </c>
      <c r="Z1237" s="2">
        <f t="shared" si="99"/>
        <v>1</v>
      </c>
      <c r="AA1237" t="s">
        <v>58</v>
      </c>
      <c r="AB1237" t="s">
        <v>181</v>
      </c>
      <c r="AD1237" t="s">
        <v>109</v>
      </c>
      <c r="AE1237" t="s">
        <v>412</v>
      </c>
      <c r="AF1237">
        <v>2022</v>
      </c>
    </row>
    <row r="1238" spans="1:32" x14ac:dyDescent="0.25">
      <c r="A1238" t="s">
        <v>29</v>
      </c>
      <c r="B1238" t="s">
        <v>394</v>
      </c>
      <c r="C1238" t="s">
        <v>395</v>
      </c>
      <c r="D1238" t="s">
        <v>396</v>
      </c>
      <c r="E1238">
        <f>_xlfn.XLOOKUP(Table1[[#This Row],[Location]],'Location analysis'!A:A,'Location analysis'!B:B)</f>
        <v>40.416893999999999</v>
      </c>
      <c r="F1238">
        <f>_xlfn.XLOOKUP(Table1[[#This Row],[Location]],'Location analysis'!A:A,'Location analysis'!C:C)</f>
        <v>-74.420399000000003</v>
      </c>
      <c r="G1238" t="s">
        <v>180</v>
      </c>
      <c r="H1238" t="s">
        <v>43</v>
      </c>
      <c r="I1238">
        <v>14835300114</v>
      </c>
      <c r="J1238" t="s">
        <v>411</v>
      </c>
      <c r="K1238" t="s">
        <v>36</v>
      </c>
      <c r="L1238">
        <v>111</v>
      </c>
      <c r="M1238">
        <v>1.5</v>
      </c>
      <c r="N1238">
        <v>1</v>
      </c>
      <c r="O1238">
        <v>111</v>
      </c>
      <c r="P1238">
        <v>1.5</v>
      </c>
      <c r="Q1238">
        <v>1</v>
      </c>
      <c r="R1238">
        <v>1.5</v>
      </c>
      <c r="S1238">
        <v>1.5</v>
      </c>
      <c r="T1238" s="1">
        <v>44650</v>
      </c>
      <c r="U1238" t="str">
        <f t="shared" si="95"/>
        <v>Miss Vickie's Potato Chip - Jalapeno</v>
      </c>
      <c r="V1238" t="str">
        <f t="shared" si="96"/>
        <v>Food</v>
      </c>
      <c r="W1238" t="s">
        <v>43</v>
      </c>
      <c r="X1238" t="b">
        <f t="shared" si="98"/>
        <v>1</v>
      </c>
      <c r="Y1238">
        <f t="shared" si="97"/>
        <v>1.5</v>
      </c>
      <c r="Z1238" s="2">
        <f t="shared" si="99"/>
        <v>1</v>
      </c>
      <c r="AA1238" t="s">
        <v>58</v>
      </c>
      <c r="AB1238" t="s">
        <v>181</v>
      </c>
      <c r="AD1238" t="s">
        <v>109</v>
      </c>
      <c r="AE1238" t="s">
        <v>412</v>
      </c>
      <c r="AF1238">
        <v>2022</v>
      </c>
    </row>
    <row r="1239" spans="1:32" x14ac:dyDescent="0.25">
      <c r="A1239" t="s">
        <v>29</v>
      </c>
      <c r="B1239" t="s">
        <v>46</v>
      </c>
      <c r="C1239" t="s">
        <v>31</v>
      </c>
      <c r="D1239" t="s">
        <v>47</v>
      </c>
      <c r="E1239">
        <f>_xlfn.XLOOKUP(Table1[[#This Row],[Location]],'Location analysis'!A:A,'Location analysis'!B:B)</f>
        <v>40.423690999999998</v>
      </c>
      <c r="F1239">
        <f>_xlfn.XLOOKUP(Table1[[#This Row],[Location]],'Location analysis'!A:A,'Location analysis'!C:C)</f>
        <v>-74.380831999999998</v>
      </c>
      <c r="G1239" t="s">
        <v>137</v>
      </c>
      <c r="H1239" t="s">
        <v>97</v>
      </c>
      <c r="I1239">
        <v>14835594908</v>
      </c>
      <c r="J1239" t="s">
        <v>411</v>
      </c>
      <c r="K1239" t="s">
        <v>36</v>
      </c>
      <c r="L1239">
        <v>144</v>
      </c>
      <c r="M1239">
        <v>1.5</v>
      </c>
      <c r="N1239">
        <v>1</v>
      </c>
      <c r="O1239">
        <v>144</v>
      </c>
      <c r="P1239">
        <v>1.5</v>
      </c>
      <c r="Q1239">
        <v>1</v>
      </c>
      <c r="R1239">
        <v>1.5</v>
      </c>
      <c r="S1239">
        <v>1.5</v>
      </c>
      <c r="T1239" s="1">
        <v>44636</v>
      </c>
      <c r="U1239" t="str">
        <f t="shared" si="95"/>
        <v>Poland Springs Water</v>
      </c>
      <c r="V1239" t="str">
        <f t="shared" si="96"/>
        <v>Water</v>
      </c>
      <c r="W1239" t="s">
        <v>97</v>
      </c>
      <c r="X1239" t="b">
        <f t="shared" si="98"/>
        <v>1</v>
      </c>
      <c r="Y1239">
        <f t="shared" si="97"/>
        <v>1.5</v>
      </c>
      <c r="Z1239" s="2">
        <f t="shared" si="99"/>
        <v>1</v>
      </c>
      <c r="AA1239" t="s">
        <v>137</v>
      </c>
      <c r="AD1239" t="s">
        <v>109</v>
      </c>
      <c r="AE1239" t="s">
        <v>412</v>
      </c>
      <c r="AF1239">
        <v>2022</v>
      </c>
    </row>
    <row r="1240" spans="1:32" x14ac:dyDescent="0.25">
      <c r="A1240" t="s">
        <v>29</v>
      </c>
      <c r="B1240" t="s">
        <v>46</v>
      </c>
      <c r="C1240" t="s">
        <v>31</v>
      </c>
      <c r="D1240" t="s">
        <v>47</v>
      </c>
      <c r="E1240">
        <f>_xlfn.XLOOKUP(Table1[[#This Row],[Location]],'Location analysis'!A:A,'Location analysis'!B:B)</f>
        <v>40.423690999999998</v>
      </c>
      <c r="F1240">
        <f>_xlfn.XLOOKUP(Table1[[#This Row],[Location]],'Location analysis'!A:A,'Location analysis'!C:C)</f>
        <v>-74.380831999999998</v>
      </c>
      <c r="G1240" t="s">
        <v>48</v>
      </c>
      <c r="H1240" t="s">
        <v>49</v>
      </c>
      <c r="I1240">
        <v>14835677150</v>
      </c>
      <c r="J1240" t="s">
        <v>411</v>
      </c>
      <c r="K1240" t="s">
        <v>51</v>
      </c>
      <c r="L1240">
        <v>146</v>
      </c>
      <c r="M1240">
        <v>2.5</v>
      </c>
      <c r="N1240">
        <v>1</v>
      </c>
      <c r="O1240">
        <v>146</v>
      </c>
      <c r="P1240">
        <v>2.5</v>
      </c>
      <c r="Q1240">
        <v>1</v>
      </c>
      <c r="R1240">
        <v>2.5</v>
      </c>
      <c r="S1240">
        <v>2.5</v>
      </c>
      <c r="T1240" s="1">
        <v>44636</v>
      </c>
      <c r="U1240" t="str">
        <f t="shared" si="95"/>
        <v>Bai Antioxidant - Brasilia BB</v>
      </c>
      <c r="V1240" t="str">
        <f t="shared" si="96"/>
        <v>Non Carbonated</v>
      </c>
      <c r="W1240" t="s">
        <v>49</v>
      </c>
      <c r="X1240" t="b">
        <f t="shared" si="98"/>
        <v>1</v>
      </c>
      <c r="Y1240">
        <f t="shared" si="97"/>
        <v>2.5</v>
      </c>
      <c r="Z1240" s="2">
        <f t="shared" si="99"/>
        <v>1.6666666666666667</v>
      </c>
      <c r="AA1240" t="s">
        <v>52</v>
      </c>
      <c r="AB1240" t="s">
        <v>53</v>
      </c>
      <c r="AD1240" t="s">
        <v>109</v>
      </c>
      <c r="AE1240" t="s">
        <v>412</v>
      </c>
      <c r="AF1240">
        <v>2022</v>
      </c>
    </row>
    <row r="1241" spans="1:32" x14ac:dyDescent="0.25">
      <c r="A1241" t="s">
        <v>29</v>
      </c>
      <c r="B1241" t="s">
        <v>67</v>
      </c>
      <c r="C1241" t="s">
        <v>68</v>
      </c>
      <c r="D1241" t="s">
        <v>69</v>
      </c>
      <c r="E1241">
        <f>_xlfn.XLOOKUP(Table1[[#This Row],[Location]],'Location analysis'!A:A,'Location analysis'!B:B)</f>
        <v>40.435699999999997</v>
      </c>
      <c r="F1241">
        <f>_xlfn.XLOOKUP(Table1[[#This Row],[Location]],'Location analysis'!A:A,'Location analysis'!C:C)</f>
        <v>-74.125200000000007</v>
      </c>
      <c r="G1241" t="s">
        <v>70</v>
      </c>
      <c r="H1241" t="s">
        <v>34</v>
      </c>
      <c r="I1241">
        <v>14835729372</v>
      </c>
      <c r="J1241" t="s">
        <v>411</v>
      </c>
      <c r="K1241" t="s">
        <v>36</v>
      </c>
      <c r="L1241">
        <v>146</v>
      </c>
      <c r="M1241">
        <v>3</v>
      </c>
      <c r="N1241">
        <v>1</v>
      </c>
      <c r="O1241">
        <v>146</v>
      </c>
      <c r="P1241">
        <v>3</v>
      </c>
      <c r="Q1241">
        <v>1</v>
      </c>
      <c r="R1241">
        <v>3</v>
      </c>
      <c r="S1241">
        <v>3</v>
      </c>
      <c r="T1241" s="1">
        <v>44636</v>
      </c>
      <c r="U1241" t="str">
        <f t="shared" si="95"/>
        <v>Monster Energy Original</v>
      </c>
      <c r="V1241" t="str">
        <f t="shared" si="96"/>
        <v>Carbonated</v>
      </c>
      <c r="W1241" t="s">
        <v>34</v>
      </c>
      <c r="X1241" t="b">
        <f t="shared" si="98"/>
        <v>1</v>
      </c>
      <c r="Y1241">
        <f t="shared" si="97"/>
        <v>3</v>
      </c>
      <c r="Z1241" s="2">
        <f t="shared" si="99"/>
        <v>2</v>
      </c>
      <c r="AA1241" t="s">
        <v>70</v>
      </c>
      <c r="AD1241" t="s">
        <v>109</v>
      </c>
      <c r="AE1241" t="s">
        <v>412</v>
      </c>
      <c r="AF1241">
        <v>2022</v>
      </c>
    </row>
    <row r="1242" spans="1:32" x14ac:dyDescent="0.25">
      <c r="A1242" t="s">
        <v>29</v>
      </c>
      <c r="B1242" t="s">
        <v>67</v>
      </c>
      <c r="C1242" t="s">
        <v>68</v>
      </c>
      <c r="D1242" t="s">
        <v>69</v>
      </c>
      <c r="E1242">
        <f>_xlfn.XLOOKUP(Table1[[#This Row],[Location]],'Location analysis'!A:A,'Location analysis'!B:B)</f>
        <v>40.435699999999997</v>
      </c>
      <c r="F1242">
        <f>_xlfn.XLOOKUP(Table1[[#This Row],[Location]],'Location analysis'!A:A,'Location analysis'!C:C)</f>
        <v>-74.125200000000007</v>
      </c>
      <c r="G1242" t="s">
        <v>413</v>
      </c>
      <c r="H1242" t="s">
        <v>43</v>
      </c>
      <c r="I1242">
        <v>14835742418</v>
      </c>
      <c r="J1242" t="s">
        <v>411</v>
      </c>
      <c r="K1242" t="s">
        <v>51</v>
      </c>
      <c r="L1242">
        <v>122</v>
      </c>
      <c r="M1242">
        <v>1.5</v>
      </c>
      <c r="N1242">
        <v>1</v>
      </c>
      <c r="O1242">
        <v>122</v>
      </c>
      <c r="P1242">
        <v>1.5</v>
      </c>
      <c r="Q1242">
        <v>1</v>
      </c>
      <c r="R1242">
        <v>1.5</v>
      </c>
      <c r="S1242">
        <v>1.5</v>
      </c>
      <c r="T1242" s="1">
        <v>44636</v>
      </c>
      <c r="U1242" t="str">
        <f t="shared" si="95"/>
        <v>Doritos Cool Ranch</v>
      </c>
      <c r="V1242" t="str">
        <f t="shared" si="96"/>
        <v>Food</v>
      </c>
      <c r="W1242" t="s">
        <v>43</v>
      </c>
      <c r="X1242" t="b">
        <f t="shared" si="98"/>
        <v>1</v>
      </c>
      <c r="Y1242">
        <f t="shared" si="97"/>
        <v>1.5</v>
      </c>
      <c r="Z1242" s="2">
        <f t="shared" si="99"/>
        <v>1</v>
      </c>
      <c r="AA1242" t="s">
        <v>413</v>
      </c>
      <c r="AD1242" t="s">
        <v>109</v>
      </c>
      <c r="AE1242" t="s">
        <v>412</v>
      </c>
      <c r="AF1242">
        <v>2022</v>
      </c>
    </row>
    <row r="1243" spans="1:32" x14ac:dyDescent="0.25">
      <c r="A1243" t="s">
        <v>29</v>
      </c>
      <c r="B1243" t="s">
        <v>67</v>
      </c>
      <c r="C1243" t="s">
        <v>68</v>
      </c>
      <c r="D1243" t="s">
        <v>69</v>
      </c>
      <c r="E1243">
        <f>_xlfn.XLOOKUP(Table1[[#This Row],[Location]],'Location analysis'!A:A,'Location analysis'!B:B)</f>
        <v>40.435699999999997</v>
      </c>
      <c r="F1243">
        <f>_xlfn.XLOOKUP(Table1[[#This Row],[Location]],'Location analysis'!A:A,'Location analysis'!C:C)</f>
        <v>-74.125200000000007</v>
      </c>
      <c r="G1243" t="s">
        <v>405</v>
      </c>
      <c r="H1243" t="s">
        <v>43</v>
      </c>
      <c r="I1243">
        <v>14835746958</v>
      </c>
      <c r="J1243" t="s">
        <v>411</v>
      </c>
      <c r="K1243" t="s">
        <v>51</v>
      </c>
      <c r="L1243">
        <v>123</v>
      </c>
      <c r="M1243">
        <v>1.5</v>
      </c>
      <c r="N1243">
        <v>1</v>
      </c>
      <c r="O1243">
        <v>123</v>
      </c>
      <c r="P1243">
        <v>1.5</v>
      </c>
      <c r="Q1243">
        <v>1</v>
      </c>
      <c r="R1243">
        <v>1.5</v>
      </c>
      <c r="S1243">
        <v>1.5</v>
      </c>
      <c r="T1243" s="1">
        <v>44636</v>
      </c>
      <c r="U1243" t="str">
        <f t="shared" si="95"/>
        <v>Cheetos - Crunchy</v>
      </c>
      <c r="V1243" t="str">
        <f t="shared" si="96"/>
        <v>Food</v>
      </c>
      <c r="W1243" t="s">
        <v>43</v>
      </c>
      <c r="X1243" t="b">
        <f t="shared" si="98"/>
        <v>1</v>
      </c>
      <c r="Y1243">
        <f t="shared" si="97"/>
        <v>1.5</v>
      </c>
      <c r="Z1243" s="2">
        <f t="shared" si="99"/>
        <v>1</v>
      </c>
      <c r="AA1243" t="s">
        <v>101</v>
      </c>
      <c r="AB1243" t="s">
        <v>406</v>
      </c>
      <c r="AD1243" t="s">
        <v>109</v>
      </c>
      <c r="AE1243" t="s">
        <v>412</v>
      </c>
      <c r="AF1243">
        <v>2022</v>
      </c>
    </row>
    <row r="1244" spans="1:32" x14ac:dyDescent="0.25">
      <c r="A1244" t="s">
        <v>29</v>
      </c>
      <c r="B1244" t="s">
        <v>30</v>
      </c>
      <c r="C1244" t="s">
        <v>31</v>
      </c>
      <c r="D1244" t="s">
        <v>32</v>
      </c>
      <c r="E1244">
        <f>_xlfn.XLOOKUP(Table1[[#This Row],[Location]],'Location analysis'!A:A,'Location analysis'!B:B)</f>
        <v>40.423690999999998</v>
      </c>
      <c r="F1244">
        <f>_xlfn.XLOOKUP(Table1[[#This Row],[Location]],'Location analysis'!A:A,'Location analysis'!C:C)</f>
        <v>-74.380831999999998</v>
      </c>
      <c r="G1244" t="s">
        <v>70</v>
      </c>
      <c r="H1244" t="s">
        <v>34</v>
      </c>
      <c r="I1244">
        <v>14835872377</v>
      </c>
      <c r="J1244" t="s">
        <v>411</v>
      </c>
      <c r="K1244" t="s">
        <v>36</v>
      </c>
      <c r="L1244">
        <v>146</v>
      </c>
      <c r="M1244">
        <v>3</v>
      </c>
      <c r="N1244">
        <v>1</v>
      </c>
      <c r="O1244">
        <v>146</v>
      </c>
      <c r="P1244">
        <v>3</v>
      </c>
      <c r="Q1244">
        <v>1</v>
      </c>
      <c r="R1244">
        <v>3</v>
      </c>
      <c r="S1244">
        <v>3</v>
      </c>
      <c r="T1244" s="1">
        <v>44636</v>
      </c>
      <c r="U1244" t="str">
        <f t="shared" si="95"/>
        <v>Monster Energy Original</v>
      </c>
      <c r="V1244" t="str">
        <f t="shared" si="96"/>
        <v>Carbonated</v>
      </c>
      <c r="W1244" t="s">
        <v>34</v>
      </c>
      <c r="X1244" t="b">
        <f t="shared" si="98"/>
        <v>1</v>
      </c>
      <c r="Y1244">
        <f t="shared" si="97"/>
        <v>3</v>
      </c>
      <c r="Z1244" s="2">
        <f t="shared" si="99"/>
        <v>2</v>
      </c>
      <c r="AA1244" t="s">
        <v>70</v>
      </c>
      <c r="AD1244" t="s">
        <v>109</v>
      </c>
      <c r="AE1244" t="s">
        <v>412</v>
      </c>
      <c r="AF1244">
        <v>2022</v>
      </c>
    </row>
    <row r="1245" spans="1:32" x14ac:dyDescent="0.25">
      <c r="A1245" t="s">
        <v>29</v>
      </c>
      <c r="B1245" t="s">
        <v>394</v>
      </c>
      <c r="C1245" t="s">
        <v>395</v>
      </c>
      <c r="D1245" t="s">
        <v>396</v>
      </c>
      <c r="E1245">
        <f>_xlfn.XLOOKUP(Table1[[#This Row],[Location]],'Location analysis'!A:A,'Location analysis'!B:B)</f>
        <v>40.416893999999999</v>
      </c>
      <c r="F1245">
        <f>_xlfn.XLOOKUP(Table1[[#This Row],[Location]],'Location analysis'!A:A,'Location analysis'!C:C)</f>
        <v>-74.420399000000003</v>
      </c>
      <c r="G1245" t="s">
        <v>421</v>
      </c>
      <c r="H1245" t="s">
        <v>43</v>
      </c>
      <c r="I1245">
        <v>14836031922</v>
      </c>
      <c r="J1245" t="s">
        <v>411</v>
      </c>
      <c r="K1245" t="s">
        <v>36</v>
      </c>
      <c r="L1245">
        <v>125</v>
      </c>
      <c r="M1245">
        <v>2.5</v>
      </c>
      <c r="N1245">
        <v>1</v>
      </c>
      <c r="O1245">
        <v>125</v>
      </c>
      <c r="P1245">
        <v>2.5</v>
      </c>
      <c r="Q1245">
        <v>1</v>
      </c>
      <c r="R1245">
        <v>2.5</v>
      </c>
      <c r="S1245">
        <v>2.5</v>
      </c>
      <c r="T1245" s="1">
        <v>44650</v>
      </c>
      <c r="U1245" t="str">
        <f t="shared" si="95"/>
        <v>Lenny &amp; Larrys - SnickerDoodle</v>
      </c>
      <c r="V1245" t="str">
        <f t="shared" si="96"/>
        <v>Food</v>
      </c>
      <c r="W1245" t="s">
        <v>43</v>
      </c>
      <c r="X1245" t="b">
        <f t="shared" si="98"/>
        <v>1</v>
      </c>
      <c r="Y1245">
        <f t="shared" si="97"/>
        <v>2.5</v>
      </c>
      <c r="Z1245" s="2">
        <f t="shared" si="99"/>
        <v>1.6666666666666667</v>
      </c>
      <c r="AA1245" t="s">
        <v>422</v>
      </c>
      <c r="AB1245" t="s">
        <v>423</v>
      </c>
      <c r="AD1245" t="s">
        <v>109</v>
      </c>
      <c r="AE1245" t="s">
        <v>412</v>
      </c>
      <c r="AF1245">
        <v>2022</v>
      </c>
    </row>
    <row r="1246" spans="1:32" x14ac:dyDescent="0.25">
      <c r="A1246" t="s">
        <v>29</v>
      </c>
      <c r="B1246" t="s">
        <v>394</v>
      </c>
      <c r="C1246" t="s">
        <v>395</v>
      </c>
      <c r="D1246" t="s">
        <v>396</v>
      </c>
      <c r="E1246">
        <f>_xlfn.XLOOKUP(Table1[[#This Row],[Location]],'Location analysis'!A:A,'Location analysis'!B:B)</f>
        <v>40.416893999999999</v>
      </c>
      <c r="F1246">
        <f>_xlfn.XLOOKUP(Table1[[#This Row],[Location]],'Location analysis'!A:A,'Location analysis'!C:C)</f>
        <v>-74.420399000000003</v>
      </c>
      <c r="G1246" t="s">
        <v>65</v>
      </c>
      <c r="H1246" t="s">
        <v>43</v>
      </c>
      <c r="I1246">
        <v>14836059445</v>
      </c>
      <c r="J1246" t="s">
        <v>411</v>
      </c>
      <c r="K1246" t="s">
        <v>36</v>
      </c>
      <c r="L1246">
        <v>114</v>
      </c>
      <c r="M1246">
        <v>1.5</v>
      </c>
      <c r="N1246">
        <v>1</v>
      </c>
      <c r="O1246">
        <v>114</v>
      </c>
      <c r="P1246">
        <v>1.5</v>
      </c>
      <c r="Q1246">
        <v>1</v>
      </c>
      <c r="R1246">
        <v>1.5</v>
      </c>
      <c r="S1246">
        <v>1.5</v>
      </c>
      <c r="T1246" s="1">
        <v>44650</v>
      </c>
      <c r="U1246" t="str">
        <f t="shared" si="95"/>
        <v>Miss Vickie's Potato Chip - Lime &amp; Cracked Pe</v>
      </c>
      <c r="V1246" t="str">
        <f t="shared" si="96"/>
        <v>Food</v>
      </c>
      <c r="W1246" t="s">
        <v>43</v>
      </c>
      <c r="X1246" t="b">
        <f t="shared" si="98"/>
        <v>1</v>
      </c>
      <c r="Y1246">
        <f t="shared" si="97"/>
        <v>1.5</v>
      </c>
      <c r="Z1246" s="2">
        <f t="shared" si="99"/>
        <v>1</v>
      </c>
      <c r="AA1246" t="s">
        <v>58</v>
      </c>
      <c r="AB1246" t="s">
        <v>66</v>
      </c>
      <c r="AD1246" t="s">
        <v>109</v>
      </c>
      <c r="AE1246" t="s">
        <v>412</v>
      </c>
      <c r="AF1246">
        <v>2022</v>
      </c>
    </row>
    <row r="1247" spans="1:32" x14ac:dyDescent="0.25">
      <c r="A1247" t="s">
        <v>29</v>
      </c>
      <c r="B1247" t="s">
        <v>67</v>
      </c>
      <c r="C1247" t="s">
        <v>68</v>
      </c>
      <c r="D1247" t="s">
        <v>69</v>
      </c>
      <c r="E1247">
        <f>_xlfn.XLOOKUP(Table1[[#This Row],[Location]],'Location analysis'!A:A,'Location analysis'!B:B)</f>
        <v>40.435699999999997</v>
      </c>
      <c r="F1247">
        <f>_xlfn.XLOOKUP(Table1[[#This Row],[Location]],'Location analysis'!A:A,'Location analysis'!C:C)</f>
        <v>-74.125200000000007</v>
      </c>
      <c r="G1247" t="s">
        <v>192</v>
      </c>
      <c r="H1247" t="s">
        <v>43</v>
      </c>
      <c r="I1247">
        <v>14836064148</v>
      </c>
      <c r="J1247" t="s">
        <v>411</v>
      </c>
      <c r="K1247" t="s">
        <v>51</v>
      </c>
      <c r="L1247">
        <v>125</v>
      </c>
      <c r="M1247">
        <v>1</v>
      </c>
      <c r="N1247">
        <v>1</v>
      </c>
      <c r="O1247">
        <v>125</v>
      </c>
      <c r="P1247">
        <v>1</v>
      </c>
      <c r="Q1247">
        <v>1</v>
      </c>
      <c r="R1247">
        <v>1</v>
      </c>
      <c r="S1247">
        <v>1</v>
      </c>
      <c r="T1247" s="1">
        <v>44636</v>
      </c>
      <c r="U1247" t="str">
        <f t="shared" si="95"/>
        <v>CheezIt - Original</v>
      </c>
      <c r="V1247" t="str">
        <f t="shared" si="96"/>
        <v>Food</v>
      </c>
      <c r="W1247" t="s">
        <v>43</v>
      </c>
      <c r="X1247" t="b">
        <f t="shared" si="98"/>
        <v>1</v>
      </c>
      <c r="Y1247">
        <f t="shared" si="97"/>
        <v>1</v>
      </c>
      <c r="Z1247" s="2">
        <f t="shared" si="99"/>
        <v>0.66666666666666663</v>
      </c>
      <c r="AA1247" t="s">
        <v>193</v>
      </c>
      <c r="AB1247" t="s">
        <v>150</v>
      </c>
      <c r="AD1247" t="s">
        <v>109</v>
      </c>
      <c r="AE1247" t="s">
        <v>412</v>
      </c>
      <c r="AF1247">
        <v>2022</v>
      </c>
    </row>
    <row r="1248" spans="1:32" x14ac:dyDescent="0.25">
      <c r="A1248" t="s">
        <v>29</v>
      </c>
      <c r="B1248" t="s">
        <v>46</v>
      </c>
      <c r="C1248" t="s">
        <v>31</v>
      </c>
      <c r="D1248" t="s">
        <v>47</v>
      </c>
      <c r="E1248">
        <f>_xlfn.XLOOKUP(Table1[[#This Row],[Location]],'Location analysis'!A:A,'Location analysis'!B:B)</f>
        <v>40.423690999999998</v>
      </c>
      <c r="F1248">
        <f>_xlfn.XLOOKUP(Table1[[#This Row],[Location]],'Location analysis'!A:A,'Location analysis'!C:C)</f>
        <v>-74.380831999999998</v>
      </c>
      <c r="G1248" t="s">
        <v>87</v>
      </c>
      <c r="H1248" t="s">
        <v>34</v>
      </c>
      <c r="I1248">
        <v>14836165986</v>
      </c>
      <c r="J1248" t="s">
        <v>411</v>
      </c>
      <c r="K1248" t="s">
        <v>36</v>
      </c>
      <c r="L1248">
        <v>141</v>
      </c>
      <c r="M1248">
        <v>1.5</v>
      </c>
      <c r="N1248">
        <v>1</v>
      </c>
      <c r="O1248">
        <v>141</v>
      </c>
      <c r="P1248">
        <v>1.5</v>
      </c>
      <c r="Q1248">
        <v>1</v>
      </c>
      <c r="R1248">
        <v>1.5</v>
      </c>
      <c r="S1248">
        <v>1.5</v>
      </c>
      <c r="T1248" s="1">
        <v>44636</v>
      </c>
      <c r="U1248" t="str">
        <f t="shared" si="95"/>
        <v>Spindrift - Sparkling Water  Lime</v>
      </c>
      <c r="V1248" t="str">
        <f t="shared" si="96"/>
        <v>Carbonated</v>
      </c>
      <c r="W1248" t="s">
        <v>34</v>
      </c>
      <c r="X1248" t="b">
        <f t="shared" si="98"/>
        <v>1</v>
      </c>
      <c r="Y1248">
        <f t="shared" si="97"/>
        <v>1.5</v>
      </c>
      <c r="Z1248" s="2">
        <f t="shared" si="99"/>
        <v>1</v>
      </c>
      <c r="AA1248" t="s">
        <v>89</v>
      </c>
      <c r="AB1248" t="s">
        <v>90</v>
      </c>
      <c r="AD1248" t="s">
        <v>109</v>
      </c>
      <c r="AE1248" t="s">
        <v>412</v>
      </c>
      <c r="AF1248">
        <v>2022</v>
      </c>
    </row>
    <row r="1249" spans="1:32" x14ac:dyDescent="0.25">
      <c r="A1249" t="s">
        <v>29</v>
      </c>
      <c r="B1249" t="s">
        <v>30</v>
      </c>
      <c r="C1249" t="s">
        <v>31</v>
      </c>
      <c r="D1249" t="s">
        <v>32</v>
      </c>
      <c r="E1249">
        <f>_xlfn.XLOOKUP(Table1[[#This Row],[Location]],'Location analysis'!A:A,'Location analysis'!B:B)</f>
        <v>40.423690999999998</v>
      </c>
      <c r="F1249">
        <f>_xlfn.XLOOKUP(Table1[[#This Row],[Location]],'Location analysis'!A:A,'Location analysis'!C:C)</f>
        <v>-74.380831999999998</v>
      </c>
      <c r="G1249" t="s">
        <v>424</v>
      </c>
      <c r="H1249" t="s">
        <v>43</v>
      </c>
      <c r="I1249">
        <v>14836424873</v>
      </c>
      <c r="J1249" t="s">
        <v>411</v>
      </c>
      <c r="K1249" t="s">
        <v>51</v>
      </c>
      <c r="L1249">
        <v>136</v>
      </c>
      <c r="M1249">
        <v>2</v>
      </c>
      <c r="N1249">
        <v>1</v>
      </c>
      <c r="O1249">
        <v>136</v>
      </c>
      <c r="P1249">
        <v>2</v>
      </c>
      <c r="Q1249">
        <v>1</v>
      </c>
      <c r="R1249">
        <v>2</v>
      </c>
      <c r="S1249">
        <v>2</v>
      </c>
      <c r="T1249" s="1">
        <v>44636</v>
      </c>
      <c r="U1249" t="str">
        <f t="shared" si="95"/>
        <v>Autumns Granola Bar - Cinnamon Almond</v>
      </c>
      <c r="V1249" t="str">
        <f t="shared" si="96"/>
        <v>Food</v>
      </c>
      <c r="W1249" t="s">
        <v>43</v>
      </c>
      <c r="X1249" t="b">
        <f t="shared" si="98"/>
        <v>1</v>
      </c>
      <c r="Y1249">
        <f t="shared" si="97"/>
        <v>2</v>
      </c>
      <c r="Z1249" s="2">
        <f t="shared" si="99"/>
        <v>1.3333333333333333</v>
      </c>
      <c r="AA1249" t="s">
        <v>425</v>
      </c>
      <c r="AB1249" t="s">
        <v>426</v>
      </c>
      <c r="AD1249" t="s">
        <v>109</v>
      </c>
      <c r="AE1249" t="s">
        <v>412</v>
      </c>
      <c r="AF1249">
        <v>2022</v>
      </c>
    </row>
    <row r="1250" spans="1:32" x14ac:dyDescent="0.25">
      <c r="A1250" t="s">
        <v>29</v>
      </c>
      <c r="B1250" t="s">
        <v>394</v>
      </c>
      <c r="C1250" t="s">
        <v>395</v>
      </c>
      <c r="D1250" t="s">
        <v>396</v>
      </c>
      <c r="E1250">
        <f>_xlfn.XLOOKUP(Table1[[#This Row],[Location]],'Location analysis'!A:A,'Location analysis'!B:B)</f>
        <v>40.416893999999999</v>
      </c>
      <c r="F1250">
        <f>_xlfn.XLOOKUP(Table1[[#This Row],[Location]],'Location analysis'!A:A,'Location analysis'!C:C)</f>
        <v>-74.420399000000003</v>
      </c>
      <c r="G1250" t="s">
        <v>182</v>
      </c>
      <c r="H1250" t="s">
        <v>34</v>
      </c>
      <c r="I1250">
        <v>14836623701</v>
      </c>
      <c r="J1250" t="s">
        <v>411</v>
      </c>
      <c r="K1250" t="s">
        <v>51</v>
      </c>
      <c r="L1250">
        <v>142</v>
      </c>
      <c r="M1250">
        <v>1.5</v>
      </c>
      <c r="N1250">
        <v>1</v>
      </c>
      <c r="O1250">
        <v>142</v>
      </c>
      <c r="P1250">
        <v>1.5</v>
      </c>
      <c r="Q1250">
        <v>1</v>
      </c>
      <c r="R1250">
        <v>1.5</v>
      </c>
      <c r="S1250">
        <v>1.5</v>
      </c>
      <c r="T1250" s="1">
        <v>44650</v>
      </c>
      <c r="U1250" t="str">
        <f t="shared" si="95"/>
        <v>Coca Cola - Zero Sugar</v>
      </c>
      <c r="V1250" t="str">
        <f t="shared" si="96"/>
        <v>Carbonated</v>
      </c>
      <c r="W1250" t="s">
        <v>34</v>
      </c>
      <c r="X1250" t="b">
        <f t="shared" si="98"/>
        <v>1</v>
      </c>
      <c r="Y1250">
        <f t="shared" si="97"/>
        <v>1.5</v>
      </c>
      <c r="Z1250" s="2">
        <f t="shared" si="99"/>
        <v>1</v>
      </c>
      <c r="AA1250" t="s">
        <v>183</v>
      </c>
      <c r="AB1250" t="s">
        <v>184</v>
      </c>
      <c r="AD1250" t="s">
        <v>109</v>
      </c>
      <c r="AE1250" t="s">
        <v>412</v>
      </c>
      <c r="AF1250">
        <v>2022</v>
      </c>
    </row>
    <row r="1251" spans="1:32" x14ac:dyDescent="0.25">
      <c r="A1251" t="s">
        <v>29</v>
      </c>
      <c r="B1251" t="s">
        <v>67</v>
      </c>
      <c r="C1251" t="s">
        <v>68</v>
      </c>
      <c r="D1251" t="s">
        <v>69</v>
      </c>
      <c r="E1251">
        <f>_xlfn.XLOOKUP(Table1[[#This Row],[Location]],'Location analysis'!A:A,'Location analysis'!B:B)</f>
        <v>40.435699999999997</v>
      </c>
      <c r="F1251">
        <f>_xlfn.XLOOKUP(Table1[[#This Row],[Location]],'Location analysis'!A:A,'Location analysis'!C:C)</f>
        <v>-74.125200000000007</v>
      </c>
      <c r="G1251" t="s">
        <v>107</v>
      </c>
      <c r="H1251" t="s">
        <v>43</v>
      </c>
      <c r="I1251">
        <v>14836896711</v>
      </c>
      <c r="J1251" t="s">
        <v>411</v>
      </c>
      <c r="K1251" t="s">
        <v>51</v>
      </c>
      <c r="L1251">
        <v>124</v>
      </c>
      <c r="M1251">
        <v>1</v>
      </c>
      <c r="N1251">
        <v>1</v>
      </c>
      <c r="O1251">
        <v>124</v>
      </c>
      <c r="P1251">
        <v>1</v>
      </c>
      <c r="Q1251">
        <v>1</v>
      </c>
      <c r="R1251">
        <v>1</v>
      </c>
      <c r="S1251">
        <v>1</v>
      </c>
      <c r="T1251" s="1">
        <v>44636</v>
      </c>
      <c r="U1251" t="str">
        <f t="shared" si="95"/>
        <v>Nutter Butter Bites</v>
      </c>
      <c r="V1251" t="str">
        <f t="shared" si="96"/>
        <v>Food</v>
      </c>
      <c r="W1251" t="s">
        <v>43</v>
      </c>
      <c r="X1251" t="b">
        <f t="shared" si="98"/>
        <v>1</v>
      </c>
      <c r="Y1251">
        <f t="shared" si="97"/>
        <v>1</v>
      </c>
      <c r="Z1251" s="2">
        <f t="shared" si="99"/>
        <v>0.66666666666666663</v>
      </c>
      <c r="AA1251" t="s">
        <v>107</v>
      </c>
      <c r="AD1251" t="s">
        <v>109</v>
      </c>
      <c r="AE1251" t="s">
        <v>412</v>
      </c>
      <c r="AF1251">
        <v>2022</v>
      </c>
    </row>
    <row r="1252" spans="1:32" x14ac:dyDescent="0.25">
      <c r="A1252" t="s">
        <v>29</v>
      </c>
      <c r="B1252" t="s">
        <v>67</v>
      </c>
      <c r="C1252" t="s">
        <v>68</v>
      </c>
      <c r="D1252" t="s">
        <v>69</v>
      </c>
      <c r="E1252">
        <f>_xlfn.XLOOKUP(Table1[[#This Row],[Location]],'Location analysis'!A:A,'Location analysis'!B:B)</f>
        <v>40.435699999999997</v>
      </c>
      <c r="F1252">
        <f>_xlfn.XLOOKUP(Table1[[#This Row],[Location]],'Location analysis'!A:A,'Location analysis'!C:C)</f>
        <v>-74.125200000000007</v>
      </c>
      <c r="G1252" t="s">
        <v>70</v>
      </c>
      <c r="H1252" t="s">
        <v>34</v>
      </c>
      <c r="I1252">
        <v>14837045692</v>
      </c>
      <c r="J1252" t="s">
        <v>411</v>
      </c>
      <c r="K1252" t="s">
        <v>51</v>
      </c>
      <c r="L1252">
        <v>146</v>
      </c>
      <c r="M1252">
        <v>3</v>
      </c>
      <c r="N1252">
        <v>1</v>
      </c>
      <c r="O1252">
        <v>146</v>
      </c>
      <c r="P1252">
        <v>3</v>
      </c>
      <c r="Q1252">
        <v>1</v>
      </c>
      <c r="R1252">
        <v>3</v>
      </c>
      <c r="S1252">
        <v>3</v>
      </c>
      <c r="T1252" s="1">
        <v>44636</v>
      </c>
      <c r="U1252" t="str">
        <f t="shared" si="95"/>
        <v>Monster Energy Original</v>
      </c>
      <c r="V1252" t="str">
        <f t="shared" si="96"/>
        <v>Carbonated</v>
      </c>
      <c r="W1252" t="s">
        <v>34</v>
      </c>
      <c r="X1252" t="b">
        <f t="shared" si="98"/>
        <v>1</v>
      </c>
      <c r="Y1252">
        <f t="shared" si="97"/>
        <v>3</v>
      </c>
      <c r="Z1252" s="2">
        <f t="shared" si="99"/>
        <v>2</v>
      </c>
      <c r="AA1252" t="s">
        <v>70</v>
      </c>
      <c r="AD1252" t="s">
        <v>109</v>
      </c>
      <c r="AE1252" t="s">
        <v>412</v>
      </c>
      <c r="AF1252">
        <v>2022</v>
      </c>
    </row>
    <row r="1253" spans="1:32" x14ac:dyDescent="0.25">
      <c r="A1253" t="s">
        <v>29</v>
      </c>
      <c r="B1253" t="s">
        <v>67</v>
      </c>
      <c r="C1253" t="s">
        <v>68</v>
      </c>
      <c r="D1253" t="s">
        <v>69</v>
      </c>
      <c r="E1253">
        <f>_xlfn.XLOOKUP(Table1[[#This Row],[Location]],'Location analysis'!A:A,'Location analysis'!B:B)</f>
        <v>40.435699999999997</v>
      </c>
      <c r="F1253">
        <f>_xlfn.XLOOKUP(Table1[[#This Row],[Location]],'Location analysis'!A:A,'Location analysis'!C:C)</f>
        <v>-74.125200000000007</v>
      </c>
      <c r="G1253" t="s">
        <v>107</v>
      </c>
      <c r="H1253" t="s">
        <v>43</v>
      </c>
      <c r="I1253">
        <v>14837107714</v>
      </c>
      <c r="J1253" t="s">
        <v>411</v>
      </c>
      <c r="K1253" t="s">
        <v>51</v>
      </c>
      <c r="L1253">
        <v>124</v>
      </c>
      <c r="M1253">
        <v>1</v>
      </c>
      <c r="N1253">
        <v>1</v>
      </c>
      <c r="O1253">
        <v>124</v>
      </c>
      <c r="P1253">
        <v>1</v>
      </c>
      <c r="Q1253">
        <v>1</v>
      </c>
      <c r="R1253">
        <v>1</v>
      </c>
      <c r="S1253">
        <v>1</v>
      </c>
      <c r="T1253" s="1">
        <v>44636</v>
      </c>
      <c r="U1253" t="str">
        <f t="shared" si="95"/>
        <v>Nutter Butter Bites</v>
      </c>
      <c r="V1253" t="str">
        <f t="shared" si="96"/>
        <v>Food</v>
      </c>
      <c r="W1253" t="s">
        <v>43</v>
      </c>
      <c r="X1253" t="b">
        <f t="shared" si="98"/>
        <v>1</v>
      </c>
      <c r="Y1253">
        <f t="shared" si="97"/>
        <v>1</v>
      </c>
      <c r="Z1253" s="2">
        <f t="shared" si="99"/>
        <v>0.66666666666666663</v>
      </c>
      <c r="AA1253" t="s">
        <v>107</v>
      </c>
      <c r="AD1253" t="s">
        <v>109</v>
      </c>
      <c r="AE1253" t="s">
        <v>412</v>
      </c>
      <c r="AF1253">
        <v>2022</v>
      </c>
    </row>
    <row r="1254" spans="1:32" x14ac:dyDescent="0.25">
      <c r="A1254" t="s">
        <v>29</v>
      </c>
      <c r="B1254" t="s">
        <v>67</v>
      </c>
      <c r="C1254" t="s">
        <v>68</v>
      </c>
      <c r="D1254" t="s">
        <v>69</v>
      </c>
      <c r="E1254">
        <f>_xlfn.XLOOKUP(Table1[[#This Row],[Location]],'Location analysis'!A:A,'Location analysis'!B:B)</f>
        <v>40.435699999999997</v>
      </c>
      <c r="F1254">
        <f>_xlfn.XLOOKUP(Table1[[#This Row],[Location]],'Location analysis'!A:A,'Location analysis'!C:C)</f>
        <v>-74.125200000000007</v>
      </c>
      <c r="G1254" t="s">
        <v>107</v>
      </c>
      <c r="H1254" t="s">
        <v>43</v>
      </c>
      <c r="I1254">
        <v>14837107971</v>
      </c>
      <c r="J1254" t="s">
        <v>411</v>
      </c>
      <c r="K1254" t="s">
        <v>51</v>
      </c>
      <c r="L1254">
        <v>124</v>
      </c>
      <c r="M1254">
        <v>1</v>
      </c>
      <c r="N1254">
        <v>1</v>
      </c>
      <c r="O1254">
        <v>124</v>
      </c>
      <c r="P1254">
        <v>1</v>
      </c>
      <c r="Q1254">
        <v>1</v>
      </c>
      <c r="R1254">
        <v>1</v>
      </c>
      <c r="S1254">
        <v>1</v>
      </c>
      <c r="T1254" s="1">
        <v>44636</v>
      </c>
      <c r="U1254" t="str">
        <f t="shared" si="95"/>
        <v>Nutter Butter Bites</v>
      </c>
      <c r="V1254" t="str">
        <f t="shared" si="96"/>
        <v>Food</v>
      </c>
      <c r="W1254" t="s">
        <v>43</v>
      </c>
      <c r="X1254" t="b">
        <f t="shared" si="98"/>
        <v>1</v>
      </c>
      <c r="Y1254">
        <f t="shared" si="97"/>
        <v>1</v>
      </c>
      <c r="Z1254" s="2">
        <f t="shared" si="99"/>
        <v>0.66666666666666663</v>
      </c>
      <c r="AA1254" t="s">
        <v>107</v>
      </c>
      <c r="AD1254" t="s">
        <v>109</v>
      </c>
      <c r="AE1254" t="s">
        <v>412</v>
      </c>
      <c r="AF1254">
        <v>2022</v>
      </c>
    </row>
    <row r="1255" spans="1:32" x14ac:dyDescent="0.25">
      <c r="A1255" t="s">
        <v>29</v>
      </c>
      <c r="B1255" t="s">
        <v>67</v>
      </c>
      <c r="C1255" t="s">
        <v>68</v>
      </c>
      <c r="D1255" t="s">
        <v>69</v>
      </c>
      <c r="E1255">
        <f>_xlfn.XLOOKUP(Table1[[#This Row],[Location]],'Location analysis'!A:A,'Location analysis'!B:B)</f>
        <v>40.435699999999997</v>
      </c>
      <c r="F1255">
        <f>_xlfn.XLOOKUP(Table1[[#This Row],[Location]],'Location analysis'!A:A,'Location analysis'!C:C)</f>
        <v>-74.125200000000007</v>
      </c>
      <c r="G1255" t="s">
        <v>192</v>
      </c>
      <c r="H1255" t="s">
        <v>43</v>
      </c>
      <c r="I1255">
        <v>14837109887</v>
      </c>
      <c r="J1255" t="s">
        <v>411</v>
      </c>
      <c r="K1255" t="s">
        <v>51</v>
      </c>
      <c r="L1255">
        <v>125</v>
      </c>
      <c r="M1255">
        <v>1</v>
      </c>
      <c r="N1255">
        <v>1</v>
      </c>
      <c r="O1255">
        <v>125</v>
      </c>
      <c r="P1255">
        <v>1</v>
      </c>
      <c r="Q1255">
        <v>1</v>
      </c>
      <c r="R1255">
        <v>1</v>
      </c>
      <c r="S1255">
        <v>1</v>
      </c>
      <c r="T1255" s="1">
        <v>44636</v>
      </c>
      <c r="U1255" t="str">
        <f t="shared" si="95"/>
        <v>CheezIt - Original</v>
      </c>
      <c r="V1255" t="str">
        <f t="shared" si="96"/>
        <v>Food</v>
      </c>
      <c r="W1255" t="s">
        <v>43</v>
      </c>
      <c r="X1255" t="b">
        <f t="shared" si="98"/>
        <v>1</v>
      </c>
      <c r="Y1255">
        <f t="shared" si="97"/>
        <v>1</v>
      </c>
      <c r="Z1255" s="2">
        <f t="shared" si="99"/>
        <v>0.66666666666666663</v>
      </c>
      <c r="AA1255" t="s">
        <v>193</v>
      </c>
      <c r="AB1255" t="s">
        <v>150</v>
      </c>
      <c r="AD1255" t="s">
        <v>109</v>
      </c>
      <c r="AE1255" t="s">
        <v>412</v>
      </c>
      <c r="AF1255">
        <v>2022</v>
      </c>
    </row>
    <row r="1256" spans="1:32" x14ac:dyDescent="0.25">
      <c r="A1256" t="s">
        <v>29</v>
      </c>
      <c r="B1256" t="s">
        <v>67</v>
      </c>
      <c r="C1256" t="s">
        <v>68</v>
      </c>
      <c r="D1256" t="s">
        <v>69</v>
      </c>
      <c r="E1256">
        <f>_xlfn.XLOOKUP(Table1[[#This Row],[Location]],'Location analysis'!A:A,'Location analysis'!B:B)</f>
        <v>40.435699999999997</v>
      </c>
      <c r="F1256">
        <f>_xlfn.XLOOKUP(Table1[[#This Row],[Location]],'Location analysis'!A:A,'Location analysis'!C:C)</f>
        <v>-74.125200000000007</v>
      </c>
      <c r="G1256" t="s">
        <v>427</v>
      </c>
      <c r="H1256" t="s">
        <v>43</v>
      </c>
      <c r="I1256">
        <v>14837116924</v>
      </c>
      <c r="J1256" t="s">
        <v>411</v>
      </c>
      <c r="K1256" t="s">
        <v>51</v>
      </c>
      <c r="L1256">
        <v>111</v>
      </c>
      <c r="M1256">
        <v>1.5</v>
      </c>
      <c r="N1256">
        <v>1</v>
      </c>
      <c r="O1256">
        <v>111</v>
      </c>
      <c r="P1256">
        <v>1.5</v>
      </c>
      <c r="Q1256">
        <v>1</v>
      </c>
      <c r="R1256">
        <v>1.5</v>
      </c>
      <c r="S1256">
        <v>1.5</v>
      </c>
      <c r="T1256" s="1">
        <v>44636</v>
      </c>
      <c r="U1256" t="str">
        <f t="shared" si="95"/>
        <v>SunChips Multigrain - French Onion</v>
      </c>
      <c r="V1256" t="str">
        <f t="shared" si="96"/>
        <v>Food</v>
      </c>
      <c r="W1256" t="s">
        <v>43</v>
      </c>
      <c r="X1256" t="b">
        <f t="shared" si="98"/>
        <v>1</v>
      </c>
      <c r="Y1256">
        <f t="shared" si="97"/>
        <v>1.5</v>
      </c>
      <c r="Z1256" s="2">
        <f t="shared" si="99"/>
        <v>1</v>
      </c>
      <c r="AA1256" t="s">
        <v>129</v>
      </c>
      <c r="AB1256" t="s">
        <v>428</v>
      </c>
      <c r="AD1256" t="s">
        <v>109</v>
      </c>
      <c r="AE1256" t="s">
        <v>412</v>
      </c>
      <c r="AF1256">
        <v>2022</v>
      </c>
    </row>
    <row r="1257" spans="1:32" x14ac:dyDescent="0.25">
      <c r="A1257" t="s">
        <v>29</v>
      </c>
      <c r="B1257" t="s">
        <v>67</v>
      </c>
      <c r="C1257" t="s">
        <v>68</v>
      </c>
      <c r="D1257" t="s">
        <v>69</v>
      </c>
      <c r="E1257">
        <f>_xlfn.XLOOKUP(Table1[[#This Row],[Location]],'Location analysis'!A:A,'Location analysis'!B:B)</f>
        <v>40.435699999999997</v>
      </c>
      <c r="F1257">
        <f>_xlfn.XLOOKUP(Table1[[#This Row],[Location]],'Location analysis'!A:A,'Location analysis'!C:C)</f>
        <v>-74.125200000000007</v>
      </c>
      <c r="G1257" t="s">
        <v>70</v>
      </c>
      <c r="H1257" t="s">
        <v>34</v>
      </c>
      <c r="I1257">
        <v>14837434477</v>
      </c>
      <c r="J1257" t="s">
        <v>429</v>
      </c>
      <c r="K1257" t="s">
        <v>51</v>
      </c>
      <c r="L1257">
        <v>146</v>
      </c>
      <c r="M1257">
        <v>3</v>
      </c>
      <c r="N1257">
        <v>1</v>
      </c>
      <c r="O1257">
        <v>146</v>
      </c>
      <c r="P1257">
        <v>3</v>
      </c>
      <c r="Q1257">
        <v>1</v>
      </c>
      <c r="R1257">
        <v>3</v>
      </c>
      <c r="S1257">
        <v>3</v>
      </c>
      <c r="T1257" s="1">
        <v>44636</v>
      </c>
      <c r="U1257" t="str">
        <f t="shared" si="95"/>
        <v>Monster Energy Original</v>
      </c>
      <c r="V1257" t="str">
        <f t="shared" si="96"/>
        <v>Carbonated</v>
      </c>
      <c r="W1257" t="s">
        <v>34</v>
      </c>
      <c r="X1257" t="b">
        <f t="shared" si="98"/>
        <v>1</v>
      </c>
      <c r="Y1257">
        <f t="shared" si="97"/>
        <v>3</v>
      </c>
      <c r="Z1257" s="2">
        <f t="shared" si="99"/>
        <v>2</v>
      </c>
      <c r="AA1257" t="s">
        <v>70</v>
      </c>
      <c r="AD1257" t="s">
        <v>123</v>
      </c>
      <c r="AE1257" t="s">
        <v>430</v>
      </c>
      <c r="AF1257">
        <v>2022</v>
      </c>
    </row>
    <row r="1258" spans="1:32" x14ac:dyDescent="0.25">
      <c r="A1258" t="s">
        <v>29</v>
      </c>
      <c r="B1258" t="s">
        <v>67</v>
      </c>
      <c r="C1258" t="s">
        <v>68</v>
      </c>
      <c r="D1258" t="s">
        <v>69</v>
      </c>
      <c r="E1258">
        <f>_xlfn.XLOOKUP(Table1[[#This Row],[Location]],'Location analysis'!A:A,'Location analysis'!B:B)</f>
        <v>40.435699999999997</v>
      </c>
      <c r="F1258">
        <f>_xlfn.XLOOKUP(Table1[[#This Row],[Location]],'Location analysis'!A:A,'Location analysis'!C:C)</f>
        <v>-74.125200000000007</v>
      </c>
      <c r="G1258" t="s">
        <v>127</v>
      </c>
      <c r="H1258" t="s">
        <v>43</v>
      </c>
      <c r="I1258">
        <v>14837436388</v>
      </c>
      <c r="J1258" t="s">
        <v>429</v>
      </c>
      <c r="K1258" t="s">
        <v>51</v>
      </c>
      <c r="L1258">
        <v>136</v>
      </c>
      <c r="M1258">
        <v>1.5</v>
      </c>
      <c r="N1258">
        <v>1</v>
      </c>
      <c r="O1258">
        <v>136</v>
      </c>
      <c r="P1258">
        <v>1.5</v>
      </c>
      <c r="Q1258">
        <v>1</v>
      </c>
      <c r="R1258">
        <v>1.5</v>
      </c>
      <c r="S1258">
        <v>1.5</v>
      </c>
      <c r="T1258" s="1">
        <v>44636</v>
      </c>
      <c r="U1258" t="str">
        <f t="shared" si="95"/>
        <v>Newtons Fig Bar</v>
      </c>
      <c r="V1258" t="str">
        <f t="shared" si="96"/>
        <v>Food</v>
      </c>
      <c r="W1258" t="s">
        <v>43</v>
      </c>
      <c r="X1258" t="b">
        <f t="shared" si="98"/>
        <v>1</v>
      </c>
      <c r="Y1258">
        <f t="shared" si="97"/>
        <v>1.5</v>
      </c>
      <c r="Z1258" s="2">
        <f t="shared" si="99"/>
        <v>1</v>
      </c>
      <c r="AA1258" t="s">
        <v>127</v>
      </c>
      <c r="AD1258" t="s">
        <v>123</v>
      </c>
      <c r="AE1258" t="s">
        <v>430</v>
      </c>
      <c r="AF1258">
        <v>2022</v>
      </c>
    </row>
    <row r="1259" spans="1:32" x14ac:dyDescent="0.25">
      <c r="A1259" t="s">
        <v>29</v>
      </c>
      <c r="B1259" t="s">
        <v>67</v>
      </c>
      <c r="C1259" t="s">
        <v>68</v>
      </c>
      <c r="D1259" t="s">
        <v>69</v>
      </c>
      <c r="E1259">
        <f>_xlfn.XLOOKUP(Table1[[#This Row],[Location]],'Location analysis'!A:A,'Location analysis'!B:B)</f>
        <v>40.435699999999997</v>
      </c>
      <c r="F1259">
        <f>_xlfn.XLOOKUP(Table1[[#This Row],[Location]],'Location analysis'!A:A,'Location analysis'!C:C)</f>
        <v>-74.125200000000007</v>
      </c>
      <c r="G1259" t="s">
        <v>70</v>
      </c>
      <c r="H1259" t="s">
        <v>34</v>
      </c>
      <c r="I1259">
        <v>14837757342</v>
      </c>
      <c r="J1259" t="s">
        <v>429</v>
      </c>
      <c r="K1259" t="s">
        <v>51</v>
      </c>
      <c r="L1259">
        <v>146</v>
      </c>
      <c r="M1259">
        <v>3</v>
      </c>
      <c r="N1259">
        <v>1</v>
      </c>
      <c r="O1259">
        <v>146</v>
      </c>
      <c r="P1259">
        <v>3</v>
      </c>
      <c r="Q1259">
        <v>1</v>
      </c>
      <c r="R1259">
        <v>3</v>
      </c>
      <c r="S1259">
        <v>3</v>
      </c>
      <c r="T1259" s="1">
        <v>44637</v>
      </c>
      <c r="U1259" t="str">
        <f t="shared" si="95"/>
        <v>Monster Energy Original</v>
      </c>
      <c r="V1259" t="str">
        <f t="shared" si="96"/>
        <v>Carbonated</v>
      </c>
      <c r="W1259" t="s">
        <v>34</v>
      </c>
      <c r="X1259" t="b">
        <f t="shared" si="98"/>
        <v>1</v>
      </c>
      <c r="Y1259">
        <f t="shared" si="97"/>
        <v>3</v>
      </c>
      <c r="Z1259" s="2">
        <f t="shared" si="99"/>
        <v>2</v>
      </c>
      <c r="AA1259" t="s">
        <v>70</v>
      </c>
      <c r="AD1259" t="s">
        <v>123</v>
      </c>
      <c r="AE1259" t="s">
        <v>430</v>
      </c>
      <c r="AF1259">
        <v>2022</v>
      </c>
    </row>
    <row r="1260" spans="1:32" x14ac:dyDescent="0.25">
      <c r="A1260" t="s">
        <v>29</v>
      </c>
      <c r="B1260" t="s">
        <v>67</v>
      </c>
      <c r="C1260" t="s">
        <v>68</v>
      </c>
      <c r="D1260" t="s">
        <v>69</v>
      </c>
      <c r="E1260">
        <f>_xlfn.XLOOKUP(Table1[[#This Row],[Location]],'Location analysis'!A:A,'Location analysis'!B:B)</f>
        <v>40.435699999999997</v>
      </c>
      <c r="F1260">
        <f>_xlfn.XLOOKUP(Table1[[#This Row],[Location]],'Location analysis'!A:A,'Location analysis'!C:C)</f>
        <v>-74.125200000000007</v>
      </c>
      <c r="G1260" t="s">
        <v>404</v>
      </c>
      <c r="H1260" t="s">
        <v>43</v>
      </c>
      <c r="I1260">
        <v>14838733685</v>
      </c>
      <c r="J1260" t="s">
        <v>429</v>
      </c>
      <c r="K1260" t="s">
        <v>36</v>
      </c>
      <c r="L1260">
        <v>120</v>
      </c>
      <c r="M1260">
        <v>1.5</v>
      </c>
      <c r="N1260">
        <v>1</v>
      </c>
      <c r="O1260">
        <v>120</v>
      </c>
      <c r="P1260">
        <v>1.5</v>
      </c>
      <c r="Q1260">
        <v>1</v>
      </c>
      <c r="R1260">
        <v>1.5</v>
      </c>
      <c r="S1260">
        <v>4.5</v>
      </c>
      <c r="T1260" s="1">
        <v>44637</v>
      </c>
      <c r="U1260" t="str">
        <f t="shared" si="95"/>
        <v>Doritos Nacho Cheese</v>
      </c>
      <c r="V1260" t="str">
        <f t="shared" si="96"/>
        <v>Food</v>
      </c>
      <c r="W1260" t="s">
        <v>43</v>
      </c>
      <c r="X1260" t="b">
        <f t="shared" si="98"/>
        <v>1</v>
      </c>
      <c r="Y1260">
        <f t="shared" si="97"/>
        <v>1.5</v>
      </c>
      <c r="Z1260" s="2">
        <f t="shared" si="99"/>
        <v>1</v>
      </c>
      <c r="AA1260" t="s">
        <v>404</v>
      </c>
      <c r="AD1260" t="s">
        <v>123</v>
      </c>
      <c r="AE1260" t="s">
        <v>430</v>
      </c>
      <c r="AF1260">
        <v>2022</v>
      </c>
    </row>
    <row r="1261" spans="1:32" x14ac:dyDescent="0.25">
      <c r="A1261" t="s">
        <v>29</v>
      </c>
      <c r="B1261" t="s">
        <v>67</v>
      </c>
      <c r="C1261" t="s">
        <v>68</v>
      </c>
      <c r="D1261" t="s">
        <v>69</v>
      </c>
      <c r="E1261">
        <f>_xlfn.XLOOKUP(Table1[[#This Row],[Location]],'Location analysis'!A:A,'Location analysis'!B:B)</f>
        <v>40.435699999999997</v>
      </c>
      <c r="F1261">
        <f>_xlfn.XLOOKUP(Table1[[#This Row],[Location]],'Location analysis'!A:A,'Location analysis'!C:C)</f>
        <v>-74.125200000000007</v>
      </c>
      <c r="G1261" t="s">
        <v>413</v>
      </c>
      <c r="H1261" t="s">
        <v>43</v>
      </c>
      <c r="I1261">
        <v>14838733685</v>
      </c>
      <c r="J1261" t="s">
        <v>429</v>
      </c>
      <c r="K1261" t="s">
        <v>36</v>
      </c>
      <c r="L1261">
        <v>122</v>
      </c>
      <c r="M1261">
        <v>1.5</v>
      </c>
      <c r="N1261">
        <v>1</v>
      </c>
      <c r="O1261">
        <v>122</v>
      </c>
      <c r="P1261">
        <v>1.5</v>
      </c>
      <c r="Q1261">
        <v>1</v>
      </c>
      <c r="R1261">
        <v>1.5</v>
      </c>
      <c r="S1261">
        <v>4.5</v>
      </c>
      <c r="T1261" s="1">
        <v>44637</v>
      </c>
      <c r="U1261" t="str">
        <f t="shared" si="95"/>
        <v>Doritos Cool Ranch</v>
      </c>
      <c r="V1261" t="str">
        <f t="shared" si="96"/>
        <v>Food</v>
      </c>
      <c r="W1261" t="s">
        <v>43</v>
      </c>
      <c r="X1261" t="b">
        <f t="shared" si="98"/>
        <v>1</v>
      </c>
      <c r="Y1261">
        <f t="shared" si="97"/>
        <v>1.5</v>
      </c>
      <c r="Z1261" s="2">
        <f t="shared" si="99"/>
        <v>1</v>
      </c>
      <c r="AA1261" t="s">
        <v>413</v>
      </c>
      <c r="AD1261" t="s">
        <v>123</v>
      </c>
      <c r="AE1261" t="s">
        <v>430</v>
      </c>
      <c r="AF1261">
        <v>2022</v>
      </c>
    </row>
    <row r="1262" spans="1:32" x14ac:dyDescent="0.25">
      <c r="A1262" t="s">
        <v>29</v>
      </c>
      <c r="B1262" t="s">
        <v>67</v>
      </c>
      <c r="C1262" t="s">
        <v>68</v>
      </c>
      <c r="D1262" t="s">
        <v>69</v>
      </c>
      <c r="E1262">
        <f>_xlfn.XLOOKUP(Table1[[#This Row],[Location]],'Location analysis'!A:A,'Location analysis'!B:B)</f>
        <v>40.435699999999997</v>
      </c>
      <c r="F1262">
        <f>_xlfn.XLOOKUP(Table1[[#This Row],[Location]],'Location analysis'!A:A,'Location analysis'!C:C)</f>
        <v>-74.125200000000007</v>
      </c>
      <c r="G1262" t="s">
        <v>414</v>
      </c>
      <c r="H1262" t="s">
        <v>43</v>
      </c>
      <c r="I1262">
        <v>14838733685</v>
      </c>
      <c r="J1262" t="s">
        <v>429</v>
      </c>
      <c r="K1262" t="s">
        <v>36</v>
      </c>
      <c r="L1262">
        <v>121</v>
      </c>
      <c r="M1262">
        <v>1.5</v>
      </c>
      <c r="N1262">
        <v>1</v>
      </c>
      <c r="O1262">
        <v>121</v>
      </c>
      <c r="P1262">
        <v>1.5</v>
      </c>
      <c r="Q1262">
        <v>1</v>
      </c>
      <c r="R1262">
        <v>1.5</v>
      </c>
      <c r="S1262">
        <v>4.5</v>
      </c>
      <c r="T1262" s="1">
        <v>44637</v>
      </c>
      <c r="U1262" t="str">
        <f t="shared" si="95"/>
        <v>Lays - Classic</v>
      </c>
      <c r="V1262" t="str">
        <f t="shared" si="96"/>
        <v>Food</v>
      </c>
      <c r="W1262" t="s">
        <v>43</v>
      </c>
      <c r="X1262" t="b">
        <f t="shared" si="98"/>
        <v>1</v>
      </c>
      <c r="Y1262">
        <f t="shared" si="97"/>
        <v>1.5</v>
      </c>
      <c r="Z1262" s="2">
        <f t="shared" si="99"/>
        <v>1</v>
      </c>
      <c r="AA1262" t="s">
        <v>415</v>
      </c>
      <c r="AB1262" t="s">
        <v>416</v>
      </c>
      <c r="AD1262" t="s">
        <v>123</v>
      </c>
      <c r="AE1262" t="s">
        <v>430</v>
      </c>
      <c r="AF1262">
        <v>2022</v>
      </c>
    </row>
    <row r="1263" spans="1:32" x14ac:dyDescent="0.25">
      <c r="A1263" t="s">
        <v>29</v>
      </c>
      <c r="B1263" t="s">
        <v>62</v>
      </c>
      <c r="C1263" t="s">
        <v>63</v>
      </c>
      <c r="D1263" t="s">
        <v>64</v>
      </c>
      <c r="E1263">
        <f>_xlfn.XLOOKUP(Table1[[#This Row],[Location]],'Location analysis'!A:A,'Location analysis'!B:B)</f>
        <v>40.091900000000003</v>
      </c>
      <c r="F1263">
        <f>_xlfn.XLOOKUP(Table1[[#This Row],[Location]],'Location analysis'!A:A,'Location analysis'!C:C)</f>
        <v>-74.358699999999999</v>
      </c>
      <c r="G1263" t="s">
        <v>65</v>
      </c>
      <c r="H1263" t="s">
        <v>43</v>
      </c>
      <c r="I1263">
        <v>14839301261</v>
      </c>
      <c r="J1263" t="s">
        <v>429</v>
      </c>
      <c r="K1263" t="s">
        <v>51</v>
      </c>
      <c r="L1263">
        <v>114</v>
      </c>
      <c r="M1263">
        <v>1.5</v>
      </c>
      <c r="N1263">
        <v>1</v>
      </c>
      <c r="O1263">
        <v>114</v>
      </c>
      <c r="P1263">
        <v>1.5</v>
      </c>
      <c r="Q1263">
        <v>1</v>
      </c>
      <c r="R1263">
        <v>1.5</v>
      </c>
      <c r="S1263">
        <v>1.5</v>
      </c>
      <c r="T1263" s="1">
        <v>44637</v>
      </c>
      <c r="U1263" t="str">
        <f t="shared" si="95"/>
        <v>Miss Vickie's Potato Chip - Lime &amp; Cracked Pe</v>
      </c>
      <c r="V1263" t="str">
        <f t="shared" si="96"/>
        <v>Food</v>
      </c>
      <c r="W1263" t="s">
        <v>43</v>
      </c>
      <c r="X1263" t="b">
        <f t="shared" si="98"/>
        <v>1</v>
      </c>
      <c r="Y1263">
        <f t="shared" si="97"/>
        <v>1.5</v>
      </c>
      <c r="Z1263" s="2">
        <f t="shared" si="99"/>
        <v>1</v>
      </c>
      <c r="AA1263" t="s">
        <v>58</v>
      </c>
      <c r="AB1263" t="s">
        <v>66</v>
      </c>
      <c r="AD1263" t="s">
        <v>123</v>
      </c>
      <c r="AE1263" t="s">
        <v>430</v>
      </c>
      <c r="AF1263">
        <v>2022</v>
      </c>
    </row>
    <row r="1264" spans="1:32" x14ac:dyDescent="0.25">
      <c r="A1264" t="s">
        <v>29</v>
      </c>
      <c r="B1264" t="s">
        <v>30</v>
      </c>
      <c r="C1264" t="s">
        <v>31</v>
      </c>
      <c r="D1264" t="s">
        <v>32</v>
      </c>
      <c r="E1264">
        <f>_xlfn.XLOOKUP(Table1[[#This Row],[Location]],'Location analysis'!A:A,'Location analysis'!B:B)</f>
        <v>40.423690999999998</v>
      </c>
      <c r="F1264">
        <f>_xlfn.XLOOKUP(Table1[[#This Row],[Location]],'Location analysis'!A:A,'Location analysis'!C:C)</f>
        <v>-74.380831999999998</v>
      </c>
      <c r="G1264" t="s">
        <v>257</v>
      </c>
      <c r="H1264" t="s">
        <v>43</v>
      </c>
      <c r="I1264">
        <v>14839508762</v>
      </c>
      <c r="J1264" t="s">
        <v>429</v>
      </c>
      <c r="K1264" t="s">
        <v>36</v>
      </c>
      <c r="L1264">
        <v>112</v>
      </c>
      <c r="M1264">
        <v>1.5</v>
      </c>
      <c r="N1264">
        <v>1</v>
      </c>
      <c r="O1264">
        <v>112</v>
      </c>
      <c r="P1264">
        <v>1.5</v>
      </c>
      <c r="Q1264">
        <v>1</v>
      </c>
      <c r="R1264">
        <v>1.5</v>
      </c>
      <c r="S1264">
        <v>1.5</v>
      </c>
      <c r="T1264" s="1">
        <v>44637</v>
      </c>
      <c r="U1264" t="str">
        <f t="shared" si="95"/>
        <v>Lays Baked - Barbecue</v>
      </c>
      <c r="V1264" t="str">
        <f t="shared" si="96"/>
        <v>Food</v>
      </c>
      <c r="W1264" t="s">
        <v>43</v>
      </c>
      <c r="X1264" t="b">
        <f t="shared" si="98"/>
        <v>1</v>
      </c>
      <c r="Y1264">
        <f t="shared" si="97"/>
        <v>1.5</v>
      </c>
      <c r="Z1264" s="2">
        <f t="shared" si="99"/>
        <v>1</v>
      </c>
      <c r="AA1264" t="s">
        <v>211</v>
      </c>
      <c r="AB1264" t="s">
        <v>258</v>
      </c>
      <c r="AD1264" t="s">
        <v>123</v>
      </c>
      <c r="AE1264" t="s">
        <v>430</v>
      </c>
      <c r="AF1264">
        <v>2022</v>
      </c>
    </row>
    <row r="1265" spans="1:32" x14ac:dyDescent="0.25">
      <c r="A1265" t="s">
        <v>29</v>
      </c>
      <c r="B1265" t="s">
        <v>62</v>
      </c>
      <c r="C1265" t="s">
        <v>63</v>
      </c>
      <c r="D1265" t="s">
        <v>64</v>
      </c>
      <c r="E1265">
        <f>_xlfn.XLOOKUP(Table1[[#This Row],[Location]],'Location analysis'!A:A,'Location analysis'!B:B)</f>
        <v>40.091900000000003</v>
      </c>
      <c r="F1265">
        <f>_xlfn.XLOOKUP(Table1[[#This Row],[Location]],'Location analysis'!A:A,'Location analysis'!C:C)</f>
        <v>-74.358699999999999</v>
      </c>
      <c r="G1265" t="s">
        <v>112</v>
      </c>
      <c r="H1265" t="s">
        <v>43</v>
      </c>
      <c r="I1265">
        <v>14839920544</v>
      </c>
      <c r="J1265" t="s">
        <v>429</v>
      </c>
      <c r="K1265" t="s">
        <v>51</v>
      </c>
      <c r="L1265">
        <v>132</v>
      </c>
      <c r="M1265">
        <v>2</v>
      </c>
      <c r="N1265">
        <v>1</v>
      </c>
      <c r="O1265">
        <v>132</v>
      </c>
      <c r="P1265">
        <v>2</v>
      </c>
      <c r="Q1265">
        <v>1</v>
      </c>
      <c r="R1265">
        <v>2</v>
      </c>
      <c r="S1265">
        <v>2</v>
      </c>
      <c r="T1265" s="1">
        <v>44637</v>
      </c>
      <c r="U1265" t="str">
        <f t="shared" si="95"/>
        <v>Robert Irvine's - Fit Crunch -  Chocolate Pea</v>
      </c>
      <c r="V1265" t="str">
        <f t="shared" si="96"/>
        <v>Food</v>
      </c>
      <c r="W1265" t="s">
        <v>43</v>
      </c>
      <c r="X1265" t="b">
        <f t="shared" si="98"/>
        <v>1</v>
      </c>
      <c r="Y1265">
        <f t="shared" si="97"/>
        <v>2</v>
      </c>
      <c r="Z1265" s="2">
        <f t="shared" si="99"/>
        <v>1.3333333333333333</v>
      </c>
      <c r="AA1265" t="s">
        <v>113</v>
      </c>
      <c r="AB1265" t="s">
        <v>114</v>
      </c>
      <c r="AC1265" t="s">
        <v>115</v>
      </c>
      <c r="AD1265" t="s">
        <v>123</v>
      </c>
      <c r="AE1265" t="s">
        <v>430</v>
      </c>
      <c r="AF1265">
        <v>2022</v>
      </c>
    </row>
    <row r="1266" spans="1:32" x14ac:dyDescent="0.25">
      <c r="A1266" t="s">
        <v>29</v>
      </c>
      <c r="B1266" t="s">
        <v>46</v>
      </c>
      <c r="C1266" t="s">
        <v>31</v>
      </c>
      <c r="D1266" t="s">
        <v>47</v>
      </c>
      <c r="E1266">
        <f>_xlfn.XLOOKUP(Table1[[#This Row],[Location]],'Location analysis'!A:A,'Location analysis'!B:B)</f>
        <v>40.423690999999998</v>
      </c>
      <c r="F1266">
        <f>_xlfn.XLOOKUP(Table1[[#This Row],[Location]],'Location analysis'!A:A,'Location analysis'!C:C)</f>
        <v>-74.380831999999998</v>
      </c>
      <c r="G1266" t="s">
        <v>137</v>
      </c>
      <c r="H1266" t="s">
        <v>97</v>
      </c>
      <c r="I1266">
        <v>14840023610</v>
      </c>
      <c r="J1266" t="s">
        <v>429</v>
      </c>
      <c r="K1266" t="s">
        <v>36</v>
      </c>
      <c r="L1266">
        <v>144</v>
      </c>
      <c r="M1266">
        <v>1.5</v>
      </c>
      <c r="N1266">
        <v>1</v>
      </c>
      <c r="O1266">
        <v>144</v>
      </c>
      <c r="P1266">
        <v>1.5</v>
      </c>
      <c r="Q1266">
        <v>1</v>
      </c>
      <c r="R1266">
        <v>1.5</v>
      </c>
      <c r="S1266">
        <v>1.5</v>
      </c>
      <c r="T1266" s="1">
        <v>44637</v>
      </c>
      <c r="U1266" t="str">
        <f t="shared" si="95"/>
        <v>Poland Springs Water</v>
      </c>
      <c r="V1266" t="str">
        <f t="shared" si="96"/>
        <v>Water</v>
      </c>
      <c r="W1266" t="s">
        <v>97</v>
      </c>
      <c r="X1266" t="b">
        <f t="shared" si="98"/>
        <v>1</v>
      </c>
      <c r="Y1266">
        <f t="shared" si="97"/>
        <v>1.5</v>
      </c>
      <c r="Z1266" s="2">
        <f t="shared" si="99"/>
        <v>1</v>
      </c>
      <c r="AA1266" t="s">
        <v>137</v>
      </c>
      <c r="AD1266" t="s">
        <v>123</v>
      </c>
      <c r="AE1266" t="s">
        <v>430</v>
      </c>
      <c r="AF1266">
        <v>2022</v>
      </c>
    </row>
    <row r="1267" spans="1:32" x14ac:dyDescent="0.25">
      <c r="A1267" t="s">
        <v>29</v>
      </c>
      <c r="B1267" t="s">
        <v>67</v>
      </c>
      <c r="C1267" t="s">
        <v>68</v>
      </c>
      <c r="D1267" t="s">
        <v>69</v>
      </c>
      <c r="E1267">
        <f>_xlfn.XLOOKUP(Table1[[#This Row],[Location]],'Location analysis'!A:A,'Location analysis'!B:B)</f>
        <v>40.435699999999997</v>
      </c>
      <c r="F1267">
        <f>_xlfn.XLOOKUP(Table1[[#This Row],[Location]],'Location analysis'!A:A,'Location analysis'!C:C)</f>
        <v>-74.125200000000007</v>
      </c>
      <c r="G1267" t="s">
        <v>70</v>
      </c>
      <c r="H1267" t="s">
        <v>34</v>
      </c>
      <c r="I1267">
        <v>14840478183</v>
      </c>
      <c r="J1267" t="s">
        <v>429</v>
      </c>
      <c r="K1267" t="s">
        <v>36</v>
      </c>
      <c r="L1267">
        <v>146</v>
      </c>
      <c r="M1267">
        <v>3</v>
      </c>
      <c r="N1267">
        <v>1</v>
      </c>
      <c r="O1267">
        <v>146</v>
      </c>
      <c r="P1267">
        <v>3</v>
      </c>
      <c r="Q1267">
        <v>1</v>
      </c>
      <c r="R1267">
        <v>3</v>
      </c>
      <c r="S1267">
        <v>3</v>
      </c>
      <c r="T1267" s="1">
        <v>44637</v>
      </c>
      <c r="U1267" t="str">
        <f t="shared" si="95"/>
        <v>Monster Energy Original</v>
      </c>
      <c r="V1267" t="str">
        <f t="shared" si="96"/>
        <v>Carbonated</v>
      </c>
      <c r="W1267" t="s">
        <v>34</v>
      </c>
      <c r="X1267" t="b">
        <f t="shared" si="98"/>
        <v>1</v>
      </c>
      <c r="Y1267">
        <f t="shared" si="97"/>
        <v>3</v>
      </c>
      <c r="Z1267" s="2">
        <f t="shared" si="99"/>
        <v>2</v>
      </c>
      <c r="AA1267" t="s">
        <v>70</v>
      </c>
      <c r="AD1267" t="s">
        <v>123</v>
      </c>
      <c r="AE1267" t="s">
        <v>430</v>
      </c>
      <c r="AF1267">
        <v>2022</v>
      </c>
    </row>
    <row r="1268" spans="1:32" x14ac:dyDescent="0.25">
      <c r="A1268" t="s">
        <v>29</v>
      </c>
      <c r="B1268" t="s">
        <v>394</v>
      </c>
      <c r="C1268" t="s">
        <v>395</v>
      </c>
      <c r="D1268" t="s">
        <v>396</v>
      </c>
      <c r="E1268">
        <f>_xlfn.XLOOKUP(Table1[[#This Row],[Location]],'Location analysis'!A:A,'Location analysis'!B:B)</f>
        <v>40.416893999999999</v>
      </c>
      <c r="F1268">
        <f>_xlfn.XLOOKUP(Table1[[#This Row],[Location]],'Location analysis'!A:A,'Location analysis'!C:C)</f>
        <v>-74.420399000000003</v>
      </c>
      <c r="G1268" t="s">
        <v>182</v>
      </c>
      <c r="H1268" t="s">
        <v>34</v>
      </c>
      <c r="I1268">
        <v>14840783414</v>
      </c>
      <c r="J1268" t="s">
        <v>429</v>
      </c>
      <c r="K1268" t="s">
        <v>51</v>
      </c>
      <c r="L1268">
        <v>142</v>
      </c>
      <c r="M1268">
        <v>1.5</v>
      </c>
      <c r="N1268">
        <v>1</v>
      </c>
      <c r="O1268">
        <v>142</v>
      </c>
      <c r="P1268">
        <v>1.5</v>
      </c>
      <c r="Q1268">
        <v>1</v>
      </c>
      <c r="R1268">
        <v>1.5</v>
      </c>
      <c r="S1268">
        <v>1.5</v>
      </c>
      <c r="T1268" s="1">
        <v>44650</v>
      </c>
      <c r="U1268" t="str">
        <f t="shared" si="95"/>
        <v>Coca Cola - Zero Sugar</v>
      </c>
      <c r="V1268" t="str">
        <f t="shared" si="96"/>
        <v>Carbonated</v>
      </c>
      <c r="W1268" t="s">
        <v>34</v>
      </c>
      <c r="X1268" t="b">
        <f t="shared" si="98"/>
        <v>1</v>
      </c>
      <c r="Y1268">
        <f t="shared" si="97"/>
        <v>1.5</v>
      </c>
      <c r="Z1268" s="2">
        <f t="shared" si="99"/>
        <v>1</v>
      </c>
      <c r="AA1268" t="s">
        <v>183</v>
      </c>
      <c r="AB1268" t="s">
        <v>184</v>
      </c>
      <c r="AD1268" t="s">
        <v>123</v>
      </c>
      <c r="AE1268" t="s">
        <v>430</v>
      </c>
      <c r="AF1268">
        <v>2022</v>
      </c>
    </row>
    <row r="1269" spans="1:32" x14ac:dyDescent="0.25">
      <c r="A1269" t="s">
        <v>29</v>
      </c>
      <c r="B1269" t="s">
        <v>46</v>
      </c>
      <c r="C1269" t="s">
        <v>31</v>
      </c>
      <c r="D1269" t="s">
        <v>47</v>
      </c>
      <c r="E1269">
        <f>_xlfn.XLOOKUP(Table1[[#This Row],[Location]],'Location analysis'!A:A,'Location analysis'!B:B)</f>
        <v>40.423690999999998</v>
      </c>
      <c r="F1269">
        <f>_xlfn.XLOOKUP(Table1[[#This Row],[Location]],'Location analysis'!A:A,'Location analysis'!C:C)</f>
        <v>-74.380831999999998</v>
      </c>
      <c r="G1269" t="s">
        <v>194</v>
      </c>
      <c r="H1269" t="s">
        <v>43</v>
      </c>
      <c r="I1269">
        <v>14841253488</v>
      </c>
      <c r="J1269" t="s">
        <v>429</v>
      </c>
      <c r="K1269" t="s">
        <v>51</v>
      </c>
      <c r="L1269">
        <v>121</v>
      </c>
      <c r="M1269">
        <v>1.5</v>
      </c>
      <c r="N1269">
        <v>1</v>
      </c>
      <c r="O1269">
        <v>121</v>
      </c>
      <c r="P1269">
        <v>1.5</v>
      </c>
      <c r="Q1269">
        <v>1</v>
      </c>
      <c r="R1269">
        <v>1.5</v>
      </c>
      <c r="S1269">
        <v>1.5</v>
      </c>
      <c r="T1269" s="1">
        <v>44637</v>
      </c>
      <c r="U1269" t="str">
        <f t="shared" si="95"/>
        <v>Takis FUGEO mini</v>
      </c>
      <c r="V1269" t="str">
        <f t="shared" si="96"/>
        <v>Food</v>
      </c>
      <c r="W1269" t="s">
        <v>43</v>
      </c>
      <c r="X1269" t="b">
        <f t="shared" si="98"/>
        <v>1</v>
      </c>
      <c r="Y1269">
        <f t="shared" si="97"/>
        <v>1.5</v>
      </c>
      <c r="Z1269" s="2">
        <f t="shared" si="99"/>
        <v>1</v>
      </c>
      <c r="AA1269" t="s">
        <v>194</v>
      </c>
      <c r="AD1269" t="s">
        <v>123</v>
      </c>
      <c r="AE1269" t="s">
        <v>430</v>
      </c>
      <c r="AF1269">
        <v>2022</v>
      </c>
    </row>
    <row r="1270" spans="1:32" x14ac:dyDescent="0.25">
      <c r="A1270" t="s">
        <v>29</v>
      </c>
      <c r="B1270" t="s">
        <v>394</v>
      </c>
      <c r="C1270" t="s">
        <v>395</v>
      </c>
      <c r="D1270" t="s">
        <v>396</v>
      </c>
      <c r="E1270">
        <f>_xlfn.XLOOKUP(Table1[[#This Row],[Location]],'Location analysis'!A:A,'Location analysis'!B:B)</f>
        <v>40.416893999999999</v>
      </c>
      <c r="F1270">
        <f>_xlfn.XLOOKUP(Table1[[#This Row],[Location]],'Location analysis'!A:A,'Location analysis'!C:C)</f>
        <v>-74.420399000000003</v>
      </c>
      <c r="G1270" t="s">
        <v>56</v>
      </c>
      <c r="H1270" t="s">
        <v>43</v>
      </c>
      <c r="I1270">
        <v>14841306073</v>
      </c>
      <c r="J1270" t="s">
        <v>429</v>
      </c>
      <c r="K1270" t="s">
        <v>51</v>
      </c>
      <c r="L1270">
        <v>110</v>
      </c>
      <c r="M1270">
        <v>1.5</v>
      </c>
      <c r="N1270">
        <v>1</v>
      </c>
      <c r="O1270">
        <v>110</v>
      </c>
      <c r="P1270">
        <v>1.5</v>
      </c>
      <c r="Q1270">
        <v>1</v>
      </c>
      <c r="R1270">
        <v>1.5</v>
      </c>
      <c r="S1270">
        <v>1.5</v>
      </c>
      <c r="T1270" s="1">
        <v>44650</v>
      </c>
      <c r="U1270" t="str">
        <f t="shared" si="95"/>
        <v>Miss Vickie's Potato Chip - Sea Salt &amp; Vinega</v>
      </c>
      <c r="V1270" t="str">
        <f t="shared" si="96"/>
        <v>Food</v>
      </c>
      <c r="W1270" t="s">
        <v>43</v>
      </c>
      <c r="X1270" t="b">
        <f t="shared" si="98"/>
        <v>1</v>
      </c>
      <c r="Y1270">
        <f t="shared" si="97"/>
        <v>1.5</v>
      </c>
      <c r="Z1270" s="2">
        <f t="shared" si="99"/>
        <v>1</v>
      </c>
      <c r="AA1270" t="s">
        <v>58</v>
      </c>
      <c r="AB1270" t="s">
        <v>59</v>
      </c>
      <c r="AD1270" t="s">
        <v>123</v>
      </c>
      <c r="AE1270" t="s">
        <v>430</v>
      </c>
      <c r="AF1270">
        <v>2022</v>
      </c>
    </row>
    <row r="1271" spans="1:32" x14ac:dyDescent="0.25">
      <c r="A1271" t="s">
        <v>29</v>
      </c>
      <c r="B1271" t="s">
        <v>394</v>
      </c>
      <c r="C1271" t="s">
        <v>395</v>
      </c>
      <c r="D1271" t="s">
        <v>396</v>
      </c>
      <c r="E1271">
        <f>_xlfn.XLOOKUP(Table1[[#This Row],[Location]],'Location analysis'!A:A,'Location analysis'!B:B)</f>
        <v>40.416893999999999</v>
      </c>
      <c r="F1271">
        <f>_xlfn.XLOOKUP(Table1[[#This Row],[Location]],'Location analysis'!A:A,'Location analysis'!C:C)</f>
        <v>-74.420399000000003</v>
      </c>
      <c r="G1271" t="s">
        <v>180</v>
      </c>
      <c r="H1271" t="s">
        <v>43</v>
      </c>
      <c r="I1271">
        <v>14841313020</v>
      </c>
      <c r="J1271" t="s">
        <v>429</v>
      </c>
      <c r="K1271" t="s">
        <v>51</v>
      </c>
      <c r="L1271">
        <v>111</v>
      </c>
      <c r="M1271">
        <v>1.5</v>
      </c>
      <c r="N1271">
        <v>1</v>
      </c>
      <c r="O1271">
        <v>111</v>
      </c>
      <c r="P1271">
        <v>1.5</v>
      </c>
      <c r="Q1271">
        <v>1</v>
      </c>
      <c r="R1271">
        <v>1.5</v>
      </c>
      <c r="S1271">
        <v>1.5</v>
      </c>
      <c r="T1271" s="1">
        <v>44650</v>
      </c>
      <c r="U1271" t="str">
        <f t="shared" si="95"/>
        <v>Miss Vickie's Potato Chip - Jalapeno</v>
      </c>
      <c r="V1271" t="str">
        <f t="shared" si="96"/>
        <v>Food</v>
      </c>
      <c r="W1271" t="s">
        <v>43</v>
      </c>
      <c r="X1271" t="b">
        <f t="shared" si="98"/>
        <v>1</v>
      </c>
      <c r="Y1271">
        <f t="shared" si="97"/>
        <v>1.5</v>
      </c>
      <c r="Z1271" s="2">
        <f t="shared" si="99"/>
        <v>1</v>
      </c>
      <c r="AA1271" t="s">
        <v>58</v>
      </c>
      <c r="AB1271" t="s">
        <v>181</v>
      </c>
      <c r="AD1271" t="s">
        <v>123</v>
      </c>
      <c r="AE1271" t="s">
        <v>430</v>
      </c>
      <c r="AF1271">
        <v>2022</v>
      </c>
    </row>
    <row r="1272" spans="1:32" x14ac:dyDescent="0.25">
      <c r="A1272" t="s">
        <v>29</v>
      </c>
      <c r="B1272" t="s">
        <v>394</v>
      </c>
      <c r="C1272" t="s">
        <v>395</v>
      </c>
      <c r="D1272" t="s">
        <v>396</v>
      </c>
      <c r="E1272">
        <f>_xlfn.XLOOKUP(Table1[[#This Row],[Location]],'Location analysis'!A:A,'Location analysis'!B:B)</f>
        <v>40.416893999999999</v>
      </c>
      <c r="F1272">
        <f>_xlfn.XLOOKUP(Table1[[#This Row],[Location]],'Location analysis'!A:A,'Location analysis'!C:C)</f>
        <v>-74.420399000000003</v>
      </c>
      <c r="G1272" t="s">
        <v>197</v>
      </c>
      <c r="H1272" t="s">
        <v>43</v>
      </c>
      <c r="I1272">
        <v>14841324528</v>
      </c>
      <c r="J1272" t="s">
        <v>429</v>
      </c>
      <c r="K1272" t="s">
        <v>51</v>
      </c>
      <c r="L1272">
        <v>112</v>
      </c>
      <c r="M1272">
        <v>1.5</v>
      </c>
      <c r="N1272">
        <v>1</v>
      </c>
      <c r="O1272">
        <v>112</v>
      </c>
      <c r="P1272">
        <v>1.5</v>
      </c>
      <c r="Q1272">
        <v>1</v>
      </c>
      <c r="R1272">
        <v>1.5</v>
      </c>
      <c r="S1272">
        <v>1.5</v>
      </c>
      <c r="T1272" s="1">
        <v>44650</v>
      </c>
      <c r="U1272" t="str">
        <f t="shared" si="95"/>
        <v>Miss Vickie's Potato Chip - Smokehouse BBQ</v>
      </c>
      <c r="V1272" t="str">
        <f t="shared" si="96"/>
        <v>Food</v>
      </c>
      <c r="W1272" t="s">
        <v>43</v>
      </c>
      <c r="X1272" t="b">
        <f t="shared" si="98"/>
        <v>1</v>
      </c>
      <c r="Y1272">
        <f t="shared" si="97"/>
        <v>1.5</v>
      </c>
      <c r="Z1272" s="2">
        <f t="shared" si="99"/>
        <v>1</v>
      </c>
      <c r="AA1272" t="s">
        <v>58</v>
      </c>
      <c r="AB1272" t="s">
        <v>198</v>
      </c>
      <c r="AD1272" t="s">
        <v>123</v>
      </c>
      <c r="AE1272" t="s">
        <v>430</v>
      </c>
      <c r="AF1272">
        <v>2022</v>
      </c>
    </row>
    <row r="1273" spans="1:32" x14ac:dyDescent="0.25">
      <c r="A1273" t="s">
        <v>29</v>
      </c>
      <c r="B1273" t="s">
        <v>394</v>
      </c>
      <c r="C1273" t="s">
        <v>395</v>
      </c>
      <c r="D1273" t="s">
        <v>396</v>
      </c>
      <c r="E1273">
        <f>_xlfn.XLOOKUP(Table1[[#This Row],[Location]],'Location analysis'!A:A,'Location analysis'!B:B)</f>
        <v>40.416893999999999</v>
      </c>
      <c r="F1273">
        <f>_xlfn.XLOOKUP(Table1[[#This Row],[Location]],'Location analysis'!A:A,'Location analysis'!C:C)</f>
        <v>-74.420399000000003</v>
      </c>
      <c r="G1273" t="s">
        <v>180</v>
      </c>
      <c r="H1273" t="s">
        <v>43</v>
      </c>
      <c r="I1273">
        <v>14841326100</v>
      </c>
      <c r="J1273" t="s">
        <v>429</v>
      </c>
      <c r="K1273" t="s">
        <v>51</v>
      </c>
      <c r="L1273">
        <v>111</v>
      </c>
      <c r="M1273">
        <v>1.5</v>
      </c>
      <c r="N1273">
        <v>1</v>
      </c>
      <c r="O1273">
        <v>111</v>
      </c>
      <c r="P1273">
        <v>1.5</v>
      </c>
      <c r="Q1273">
        <v>1</v>
      </c>
      <c r="R1273">
        <v>1.5</v>
      </c>
      <c r="S1273">
        <v>1.5</v>
      </c>
      <c r="T1273" s="1">
        <v>44650</v>
      </c>
      <c r="U1273" t="str">
        <f t="shared" si="95"/>
        <v>Miss Vickie's Potato Chip - Jalapeno</v>
      </c>
      <c r="V1273" t="str">
        <f t="shared" si="96"/>
        <v>Food</v>
      </c>
      <c r="W1273" t="s">
        <v>43</v>
      </c>
      <c r="X1273" t="b">
        <f t="shared" si="98"/>
        <v>1</v>
      </c>
      <c r="Y1273">
        <f t="shared" si="97"/>
        <v>1.5</v>
      </c>
      <c r="Z1273" s="2">
        <f t="shared" si="99"/>
        <v>1</v>
      </c>
      <c r="AA1273" t="s">
        <v>58</v>
      </c>
      <c r="AB1273" t="s">
        <v>181</v>
      </c>
      <c r="AD1273" t="s">
        <v>123</v>
      </c>
      <c r="AE1273" t="s">
        <v>430</v>
      </c>
      <c r="AF1273">
        <v>2022</v>
      </c>
    </row>
    <row r="1274" spans="1:32" x14ac:dyDescent="0.25">
      <c r="A1274" t="s">
        <v>29</v>
      </c>
      <c r="B1274" t="s">
        <v>46</v>
      </c>
      <c r="C1274" t="s">
        <v>31</v>
      </c>
      <c r="D1274" t="s">
        <v>47</v>
      </c>
      <c r="E1274">
        <f>_xlfn.XLOOKUP(Table1[[#This Row],[Location]],'Location analysis'!A:A,'Location analysis'!B:B)</f>
        <v>40.423690999999998</v>
      </c>
      <c r="F1274">
        <f>_xlfn.XLOOKUP(Table1[[#This Row],[Location]],'Location analysis'!A:A,'Location analysis'!C:C)</f>
        <v>-74.380831999999998</v>
      </c>
      <c r="G1274" t="s">
        <v>201</v>
      </c>
      <c r="H1274" t="s">
        <v>97</v>
      </c>
      <c r="I1274">
        <v>14841516847</v>
      </c>
      <c r="J1274" t="s">
        <v>429</v>
      </c>
      <c r="K1274" t="s">
        <v>51</v>
      </c>
      <c r="L1274">
        <v>145</v>
      </c>
      <c r="M1274">
        <v>2.75</v>
      </c>
      <c r="N1274">
        <v>1</v>
      </c>
      <c r="O1274">
        <v>145</v>
      </c>
      <c r="P1274">
        <v>2.75</v>
      </c>
      <c r="Q1274">
        <v>1</v>
      </c>
      <c r="R1274">
        <v>2.75</v>
      </c>
      <c r="S1274">
        <v>2.75</v>
      </c>
      <c r="T1274" s="1">
        <v>44637</v>
      </c>
      <c r="U1274" t="str">
        <f t="shared" si="95"/>
        <v>Vitamin Water - Ice Cool Blue Lavender</v>
      </c>
      <c r="V1274" t="str">
        <f t="shared" si="96"/>
        <v>Water</v>
      </c>
      <c r="W1274" t="s">
        <v>97</v>
      </c>
      <c r="X1274" t="b">
        <f t="shared" si="98"/>
        <v>1</v>
      </c>
      <c r="Y1274">
        <f t="shared" si="97"/>
        <v>2.75</v>
      </c>
      <c r="Z1274" s="2">
        <f t="shared" si="99"/>
        <v>1.8333333333333333</v>
      </c>
      <c r="AA1274" t="s">
        <v>98</v>
      </c>
      <c r="AB1274" t="s">
        <v>202</v>
      </c>
      <c r="AD1274" t="s">
        <v>123</v>
      </c>
      <c r="AE1274" t="s">
        <v>430</v>
      </c>
      <c r="AF1274">
        <v>2022</v>
      </c>
    </row>
    <row r="1275" spans="1:32" x14ac:dyDescent="0.25">
      <c r="A1275" t="s">
        <v>29</v>
      </c>
      <c r="B1275" t="s">
        <v>394</v>
      </c>
      <c r="C1275" t="s">
        <v>395</v>
      </c>
      <c r="D1275" t="s">
        <v>396</v>
      </c>
      <c r="E1275">
        <f>_xlfn.XLOOKUP(Table1[[#This Row],[Location]],'Location analysis'!A:A,'Location analysis'!B:B)</f>
        <v>40.416893999999999</v>
      </c>
      <c r="F1275">
        <f>_xlfn.XLOOKUP(Table1[[#This Row],[Location]],'Location analysis'!A:A,'Location analysis'!C:C)</f>
        <v>-74.420399000000003</v>
      </c>
      <c r="G1275" t="s">
        <v>180</v>
      </c>
      <c r="H1275" t="s">
        <v>43</v>
      </c>
      <c r="I1275">
        <v>14841562371</v>
      </c>
      <c r="J1275" t="s">
        <v>429</v>
      </c>
      <c r="K1275" t="s">
        <v>51</v>
      </c>
      <c r="L1275">
        <v>111</v>
      </c>
      <c r="M1275">
        <v>1.5</v>
      </c>
      <c r="N1275">
        <v>1</v>
      </c>
      <c r="O1275">
        <v>111</v>
      </c>
      <c r="P1275">
        <v>1.5</v>
      </c>
      <c r="Q1275">
        <v>1</v>
      </c>
      <c r="R1275">
        <v>1.5</v>
      </c>
      <c r="S1275">
        <v>1.5</v>
      </c>
      <c r="T1275" s="1">
        <v>44650</v>
      </c>
      <c r="U1275" t="str">
        <f t="shared" si="95"/>
        <v>Miss Vickie's Potato Chip - Jalapeno</v>
      </c>
      <c r="V1275" t="str">
        <f t="shared" si="96"/>
        <v>Food</v>
      </c>
      <c r="W1275" t="s">
        <v>43</v>
      </c>
      <c r="X1275" t="b">
        <f t="shared" si="98"/>
        <v>1</v>
      </c>
      <c r="Y1275">
        <f t="shared" si="97"/>
        <v>1.5</v>
      </c>
      <c r="Z1275" s="2">
        <f t="shared" si="99"/>
        <v>1</v>
      </c>
      <c r="AA1275" t="s">
        <v>58</v>
      </c>
      <c r="AB1275" t="s">
        <v>181</v>
      </c>
      <c r="AD1275" t="s">
        <v>123</v>
      </c>
      <c r="AE1275" t="s">
        <v>430</v>
      </c>
      <c r="AF1275">
        <v>2022</v>
      </c>
    </row>
    <row r="1276" spans="1:32" x14ac:dyDescent="0.25">
      <c r="A1276" t="s">
        <v>29</v>
      </c>
      <c r="B1276" t="s">
        <v>46</v>
      </c>
      <c r="C1276" t="s">
        <v>31</v>
      </c>
      <c r="D1276" t="s">
        <v>47</v>
      </c>
      <c r="E1276">
        <f>_xlfn.XLOOKUP(Table1[[#This Row],[Location]],'Location analysis'!A:A,'Location analysis'!B:B)</f>
        <v>40.423690999999998</v>
      </c>
      <c r="F1276">
        <f>_xlfn.XLOOKUP(Table1[[#This Row],[Location]],'Location analysis'!A:A,'Location analysis'!C:C)</f>
        <v>-74.380831999999998</v>
      </c>
      <c r="G1276" t="s">
        <v>182</v>
      </c>
      <c r="H1276" t="s">
        <v>34</v>
      </c>
      <c r="I1276">
        <v>14841685158</v>
      </c>
      <c r="J1276" t="s">
        <v>429</v>
      </c>
      <c r="K1276" t="s">
        <v>51</v>
      </c>
      <c r="L1276">
        <v>140</v>
      </c>
      <c r="M1276">
        <v>1.5</v>
      </c>
      <c r="N1276">
        <v>1</v>
      </c>
      <c r="O1276">
        <v>140</v>
      </c>
      <c r="P1276">
        <v>1.5</v>
      </c>
      <c r="Q1276">
        <v>1</v>
      </c>
      <c r="R1276">
        <v>1.5</v>
      </c>
      <c r="S1276">
        <v>1.5</v>
      </c>
      <c r="T1276" s="1">
        <v>44637</v>
      </c>
      <c r="U1276" t="str">
        <f t="shared" si="95"/>
        <v>Coca Cola - Zero Sugar</v>
      </c>
      <c r="V1276" t="str">
        <f t="shared" si="96"/>
        <v>Carbonated</v>
      </c>
      <c r="W1276" t="s">
        <v>34</v>
      </c>
      <c r="X1276" t="b">
        <f t="shared" si="98"/>
        <v>1</v>
      </c>
      <c r="Y1276">
        <f t="shared" si="97"/>
        <v>1.5</v>
      </c>
      <c r="Z1276" s="2">
        <f t="shared" si="99"/>
        <v>1</v>
      </c>
      <c r="AA1276" t="s">
        <v>183</v>
      </c>
      <c r="AB1276" t="s">
        <v>184</v>
      </c>
      <c r="AD1276" t="s">
        <v>123</v>
      </c>
      <c r="AE1276" t="s">
        <v>430</v>
      </c>
      <c r="AF1276">
        <v>2022</v>
      </c>
    </row>
    <row r="1277" spans="1:32" x14ac:dyDescent="0.25">
      <c r="A1277" t="s">
        <v>29</v>
      </c>
      <c r="B1277" t="s">
        <v>67</v>
      </c>
      <c r="C1277" t="s">
        <v>68</v>
      </c>
      <c r="D1277" t="s">
        <v>69</v>
      </c>
      <c r="E1277">
        <f>_xlfn.XLOOKUP(Table1[[#This Row],[Location]],'Location analysis'!A:A,'Location analysis'!B:B)</f>
        <v>40.435699999999997</v>
      </c>
      <c r="F1277">
        <f>_xlfn.XLOOKUP(Table1[[#This Row],[Location]],'Location analysis'!A:A,'Location analysis'!C:C)</f>
        <v>-74.125200000000007</v>
      </c>
      <c r="G1277" t="s">
        <v>405</v>
      </c>
      <c r="H1277" t="s">
        <v>43</v>
      </c>
      <c r="I1277">
        <v>14841775711</v>
      </c>
      <c r="J1277" t="s">
        <v>429</v>
      </c>
      <c r="K1277" t="s">
        <v>51</v>
      </c>
      <c r="L1277">
        <v>123</v>
      </c>
      <c r="M1277">
        <v>1.5</v>
      </c>
      <c r="N1277">
        <v>1</v>
      </c>
      <c r="O1277">
        <v>123</v>
      </c>
      <c r="P1277">
        <v>1.5</v>
      </c>
      <c r="Q1277">
        <v>1</v>
      </c>
      <c r="R1277">
        <v>1.5</v>
      </c>
      <c r="S1277">
        <v>1.5</v>
      </c>
      <c r="T1277" s="1">
        <v>44637</v>
      </c>
      <c r="U1277" t="str">
        <f t="shared" si="95"/>
        <v>Cheetos - Crunchy</v>
      </c>
      <c r="V1277" t="str">
        <f t="shared" si="96"/>
        <v>Food</v>
      </c>
      <c r="W1277" t="s">
        <v>43</v>
      </c>
      <c r="X1277" t="b">
        <f t="shared" si="98"/>
        <v>1</v>
      </c>
      <c r="Y1277">
        <f t="shared" si="97"/>
        <v>1.5</v>
      </c>
      <c r="Z1277" s="2">
        <f t="shared" si="99"/>
        <v>1</v>
      </c>
      <c r="AA1277" t="s">
        <v>101</v>
      </c>
      <c r="AB1277" t="s">
        <v>406</v>
      </c>
      <c r="AD1277" t="s">
        <v>123</v>
      </c>
      <c r="AE1277" t="s">
        <v>430</v>
      </c>
      <c r="AF1277">
        <v>2022</v>
      </c>
    </row>
    <row r="1278" spans="1:32" x14ac:dyDescent="0.25">
      <c r="A1278" t="s">
        <v>29</v>
      </c>
      <c r="B1278" t="s">
        <v>67</v>
      </c>
      <c r="C1278" t="s">
        <v>68</v>
      </c>
      <c r="D1278" t="s">
        <v>69</v>
      </c>
      <c r="E1278">
        <f>_xlfn.XLOOKUP(Table1[[#This Row],[Location]],'Location analysis'!A:A,'Location analysis'!B:B)</f>
        <v>40.435699999999997</v>
      </c>
      <c r="F1278">
        <f>_xlfn.XLOOKUP(Table1[[#This Row],[Location]],'Location analysis'!A:A,'Location analysis'!C:C)</f>
        <v>-74.125200000000007</v>
      </c>
      <c r="G1278" t="s">
        <v>413</v>
      </c>
      <c r="H1278" t="s">
        <v>43</v>
      </c>
      <c r="I1278">
        <v>14841783525</v>
      </c>
      <c r="J1278" t="s">
        <v>429</v>
      </c>
      <c r="K1278" t="s">
        <v>51</v>
      </c>
      <c r="L1278">
        <v>122</v>
      </c>
      <c r="M1278">
        <v>1.5</v>
      </c>
      <c r="N1278">
        <v>1</v>
      </c>
      <c r="O1278">
        <v>122</v>
      </c>
      <c r="P1278">
        <v>1.5</v>
      </c>
      <c r="Q1278">
        <v>1</v>
      </c>
      <c r="R1278">
        <v>1.5</v>
      </c>
      <c r="S1278">
        <v>1.5</v>
      </c>
      <c r="T1278" s="1">
        <v>44637</v>
      </c>
      <c r="U1278" t="str">
        <f t="shared" si="95"/>
        <v>Doritos Cool Ranch</v>
      </c>
      <c r="V1278" t="str">
        <f t="shared" si="96"/>
        <v>Food</v>
      </c>
      <c r="W1278" t="s">
        <v>43</v>
      </c>
      <c r="X1278" t="b">
        <f t="shared" si="98"/>
        <v>1</v>
      </c>
      <c r="Y1278">
        <f t="shared" si="97"/>
        <v>1.5</v>
      </c>
      <c r="Z1278" s="2">
        <f t="shared" si="99"/>
        <v>1</v>
      </c>
      <c r="AA1278" t="s">
        <v>413</v>
      </c>
      <c r="AD1278" t="s">
        <v>123</v>
      </c>
      <c r="AE1278" t="s">
        <v>430</v>
      </c>
      <c r="AF1278">
        <v>2022</v>
      </c>
    </row>
    <row r="1279" spans="1:32" x14ac:dyDescent="0.25">
      <c r="A1279" t="s">
        <v>29</v>
      </c>
      <c r="B1279" t="s">
        <v>67</v>
      </c>
      <c r="C1279" t="s">
        <v>68</v>
      </c>
      <c r="D1279" t="s">
        <v>69</v>
      </c>
      <c r="E1279">
        <f>_xlfn.XLOOKUP(Table1[[#This Row],[Location]],'Location analysis'!A:A,'Location analysis'!B:B)</f>
        <v>40.435699999999997</v>
      </c>
      <c r="F1279">
        <f>_xlfn.XLOOKUP(Table1[[#This Row],[Location]],'Location analysis'!A:A,'Location analysis'!C:C)</f>
        <v>-74.125200000000007</v>
      </c>
      <c r="G1279" t="s">
        <v>405</v>
      </c>
      <c r="H1279" t="s">
        <v>43</v>
      </c>
      <c r="I1279">
        <v>14842114718</v>
      </c>
      <c r="J1279" t="s">
        <v>429</v>
      </c>
      <c r="K1279" t="s">
        <v>51</v>
      </c>
      <c r="L1279">
        <v>123</v>
      </c>
      <c r="M1279">
        <v>1.5</v>
      </c>
      <c r="N1279">
        <v>1</v>
      </c>
      <c r="O1279">
        <v>123</v>
      </c>
      <c r="P1279">
        <v>1.5</v>
      </c>
      <c r="Q1279">
        <v>1</v>
      </c>
      <c r="R1279">
        <v>1.5</v>
      </c>
      <c r="S1279">
        <v>1.5</v>
      </c>
      <c r="T1279" s="1">
        <v>44637</v>
      </c>
      <c r="U1279" t="str">
        <f t="shared" si="95"/>
        <v>Cheetos - Crunchy</v>
      </c>
      <c r="V1279" t="str">
        <f t="shared" si="96"/>
        <v>Food</v>
      </c>
      <c r="W1279" t="s">
        <v>43</v>
      </c>
      <c r="X1279" t="b">
        <f t="shared" si="98"/>
        <v>1</v>
      </c>
      <c r="Y1279">
        <f t="shared" si="97"/>
        <v>1.5</v>
      </c>
      <c r="Z1279" s="2">
        <f t="shared" si="99"/>
        <v>1</v>
      </c>
      <c r="AA1279" t="s">
        <v>101</v>
      </c>
      <c r="AB1279" t="s">
        <v>406</v>
      </c>
      <c r="AD1279" t="s">
        <v>123</v>
      </c>
      <c r="AE1279" t="s">
        <v>430</v>
      </c>
      <c r="AF1279">
        <v>2022</v>
      </c>
    </row>
    <row r="1280" spans="1:32" x14ac:dyDescent="0.25">
      <c r="A1280" t="s">
        <v>29</v>
      </c>
      <c r="B1280" t="s">
        <v>67</v>
      </c>
      <c r="C1280" t="s">
        <v>68</v>
      </c>
      <c r="D1280" t="s">
        <v>69</v>
      </c>
      <c r="E1280">
        <f>_xlfn.XLOOKUP(Table1[[#This Row],[Location]],'Location analysis'!A:A,'Location analysis'!B:B)</f>
        <v>40.435699999999997</v>
      </c>
      <c r="F1280">
        <f>_xlfn.XLOOKUP(Table1[[#This Row],[Location]],'Location analysis'!A:A,'Location analysis'!C:C)</f>
        <v>-74.125200000000007</v>
      </c>
      <c r="G1280" t="s">
        <v>404</v>
      </c>
      <c r="H1280" t="s">
        <v>43</v>
      </c>
      <c r="I1280">
        <v>14842685368</v>
      </c>
      <c r="J1280" t="s">
        <v>431</v>
      </c>
      <c r="K1280" t="s">
        <v>51</v>
      </c>
      <c r="L1280">
        <v>120</v>
      </c>
      <c r="M1280">
        <v>1.5</v>
      </c>
      <c r="N1280">
        <v>1</v>
      </c>
      <c r="O1280">
        <v>120</v>
      </c>
      <c r="P1280">
        <v>1.5</v>
      </c>
      <c r="Q1280">
        <v>1</v>
      </c>
      <c r="R1280">
        <v>1.5</v>
      </c>
      <c r="S1280">
        <v>1.5</v>
      </c>
      <c r="T1280" s="1">
        <v>44637</v>
      </c>
      <c r="U1280" t="str">
        <f t="shared" si="95"/>
        <v>Doritos Nacho Cheese</v>
      </c>
      <c r="V1280" t="str">
        <f t="shared" si="96"/>
        <v>Food</v>
      </c>
      <c r="W1280" t="s">
        <v>43</v>
      </c>
      <c r="X1280" t="b">
        <f t="shared" si="98"/>
        <v>1</v>
      </c>
      <c r="Y1280">
        <f t="shared" si="97"/>
        <v>1.5</v>
      </c>
      <c r="Z1280" s="2">
        <f t="shared" si="99"/>
        <v>1</v>
      </c>
      <c r="AA1280" t="s">
        <v>404</v>
      </c>
      <c r="AD1280" t="s">
        <v>132</v>
      </c>
      <c r="AE1280" t="s">
        <v>432</v>
      </c>
      <c r="AF1280">
        <v>2022</v>
      </c>
    </row>
    <row r="1281" spans="1:32" x14ac:dyDescent="0.25">
      <c r="A1281" t="s">
        <v>29</v>
      </c>
      <c r="B1281" t="s">
        <v>67</v>
      </c>
      <c r="C1281" t="s">
        <v>68</v>
      </c>
      <c r="D1281" t="s">
        <v>69</v>
      </c>
      <c r="E1281">
        <f>_xlfn.XLOOKUP(Table1[[#This Row],[Location]],'Location analysis'!A:A,'Location analysis'!B:B)</f>
        <v>40.435699999999997</v>
      </c>
      <c r="F1281">
        <f>_xlfn.XLOOKUP(Table1[[#This Row],[Location]],'Location analysis'!A:A,'Location analysis'!C:C)</f>
        <v>-74.125200000000007</v>
      </c>
      <c r="G1281" t="s">
        <v>405</v>
      </c>
      <c r="H1281" t="s">
        <v>43</v>
      </c>
      <c r="I1281">
        <v>14842686892</v>
      </c>
      <c r="J1281" t="s">
        <v>431</v>
      </c>
      <c r="K1281" t="s">
        <v>51</v>
      </c>
      <c r="L1281">
        <v>123</v>
      </c>
      <c r="M1281">
        <v>1.5</v>
      </c>
      <c r="N1281">
        <v>1</v>
      </c>
      <c r="O1281">
        <v>123</v>
      </c>
      <c r="P1281">
        <v>1.5</v>
      </c>
      <c r="Q1281">
        <v>1</v>
      </c>
      <c r="R1281">
        <v>1.5</v>
      </c>
      <c r="S1281">
        <v>1.5</v>
      </c>
      <c r="T1281" s="1">
        <v>44637</v>
      </c>
      <c r="U1281" t="str">
        <f t="shared" si="95"/>
        <v>Cheetos - Crunchy</v>
      </c>
      <c r="V1281" t="str">
        <f t="shared" si="96"/>
        <v>Food</v>
      </c>
      <c r="W1281" t="s">
        <v>43</v>
      </c>
      <c r="X1281" t="b">
        <f t="shared" si="98"/>
        <v>1</v>
      </c>
      <c r="Y1281">
        <f t="shared" si="97"/>
        <v>1.5</v>
      </c>
      <c r="Z1281" s="2">
        <f t="shared" si="99"/>
        <v>1</v>
      </c>
      <c r="AA1281" t="s">
        <v>101</v>
      </c>
      <c r="AB1281" t="s">
        <v>406</v>
      </c>
      <c r="AD1281" t="s">
        <v>132</v>
      </c>
      <c r="AE1281" t="s">
        <v>432</v>
      </c>
      <c r="AF1281">
        <v>2022</v>
      </c>
    </row>
    <row r="1282" spans="1:32" x14ac:dyDescent="0.25">
      <c r="A1282" t="s">
        <v>29</v>
      </c>
      <c r="B1282" t="s">
        <v>67</v>
      </c>
      <c r="C1282" t="s">
        <v>68</v>
      </c>
      <c r="D1282" t="s">
        <v>69</v>
      </c>
      <c r="E1282">
        <f>_xlfn.XLOOKUP(Table1[[#This Row],[Location]],'Location analysis'!A:A,'Location analysis'!B:B)</f>
        <v>40.435699999999997</v>
      </c>
      <c r="F1282">
        <f>_xlfn.XLOOKUP(Table1[[#This Row],[Location]],'Location analysis'!A:A,'Location analysis'!C:C)</f>
        <v>-74.125200000000007</v>
      </c>
      <c r="G1282" t="s">
        <v>405</v>
      </c>
      <c r="H1282" t="s">
        <v>43</v>
      </c>
      <c r="I1282">
        <v>14842687044</v>
      </c>
      <c r="J1282" t="s">
        <v>431</v>
      </c>
      <c r="K1282" t="s">
        <v>51</v>
      </c>
      <c r="L1282">
        <v>123</v>
      </c>
      <c r="M1282">
        <v>1.5</v>
      </c>
      <c r="N1282">
        <v>1</v>
      </c>
      <c r="O1282">
        <v>123</v>
      </c>
      <c r="P1282">
        <v>1.5</v>
      </c>
      <c r="Q1282">
        <v>1</v>
      </c>
      <c r="R1282">
        <v>1.5</v>
      </c>
      <c r="S1282">
        <v>1.5</v>
      </c>
      <c r="T1282" s="1">
        <v>44637</v>
      </c>
      <c r="U1282" t="str">
        <f t="shared" ref="U1282:U1345" si="100">IF(G1282="","Cell is Blank - Dis-regard",G1282)</f>
        <v>Cheetos - Crunchy</v>
      </c>
      <c r="V1282" t="str">
        <f t="shared" ref="V1282:V1345" si="101">IF(H1282="","Cell is Blank - Dis-regard",H1282)</f>
        <v>Food</v>
      </c>
      <c r="W1282" t="s">
        <v>43</v>
      </c>
      <c r="X1282" t="b">
        <f t="shared" si="98"/>
        <v>1</v>
      </c>
      <c r="Y1282">
        <f t="shared" ref="Y1282:Y1345" si="102">IF(X1282="FALSE",M1282,M1282)</f>
        <v>1.5</v>
      </c>
      <c r="Z1282" s="2">
        <f t="shared" si="99"/>
        <v>1</v>
      </c>
      <c r="AA1282" t="s">
        <v>101</v>
      </c>
      <c r="AB1282" t="s">
        <v>406</v>
      </c>
      <c r="AD1282" t="s">
        <v>132</v>
      </c>
      <c r="AE1282" t="s">
        <v>432</v>
      </c>
      <c r="AF1282">
        <v>2022</v>
      </c>
    </row>
    <row r="1283" spans="1:32" x14ac:dyDescent="0.25">
      <c r="A1283" t="s">
        <v>29</v>
      </c>
      <c r="B1283" t="s">
        <v>394</v>
      </c>
      <c r="C1283" t="s">
        <v>395</v>
      </c>
      <c r="D1283" t="s">
        <v>396</v>
      </c>
      <c r="E1283">
        <f>_xlfn.XLOOKUP(Table1[[#This Row],[Location]],'Location analysis'!A:A,'Location analysis'!B:B)</f>
        <v>40.416893999999999</v>
      </c>
      <c r="F1283">
        <f>_xlfn.XLOOKUP(Table1[[#This Row],[Location]],'Location analysis'!A:A,'Location analysis'!C:C)</f>
        <v>-74.420399000000003</v>
      </c>
      <c r="G1283" t="s">
        <v>56</v>
      </c>
      <c r="H1283" t="s">
        <v>43</v>
      </c>
      <c r="I1283">
        <v>14843825797</v>
      </c>
      <c r="J1283" t="s">
        <v>431</v>
      </c>
      <c r="K1283" t="s">
        <v>51</v>
      </c>
      <c r="L1283">
        <v>110</v>
      </c>
      <c r="M1283">
        <v>1.5</v>
      </c>
      <c r="N1283">
        <v>1</v>
      </c>
      <c r="O1283">
        <v>110</v>
      </c>
      <c r="P1283">
        <v>1.5</v>
      </c>
      <c r="Q1283">
        <v>1</v>
      </c>
      <c r="R1283">
        <v>1.5</v>
      </c>
      <c r="S1283">
        <v>1.5</v>
      </c>
      <c r="T1283" s="1">
        <v>44650</v>
      </c>
      <c r="U1283" t="str">
        <f t="shared" si="100"/>
        <v>Miss Vickie's Potato Chip - Sea Salt &amp; Vinega</v>
      </c>
      <c r="V1283" t="str">
        <f t="shared" si="101"/>
        <v>Food</v>
      </c>
      <c r="W1283" t="s">
        <v>43</v>
      </c>
      <c r="X1283" t="b">
        <f t="shared" ref="X1283:X1346" si="103">M1283=P1283</f>
        <v>1</v>
      </c>
      <c r="Y1283">
        <f t="shared" si="102"/>
        <v>1.5</v>
      </c>
      <c r="Z1283" s="2">
        <f t="shared" ref="Z1283:Z1346" si="104">Y1283/1.5</f>
        <v>1</v>
      </c>
      <c r="AA1283" t="s">
        <v>58</v>
      </c>
      <c r="AB1283" t="s">
        <v>59</v>
      </c>
      <c r="AD1283" t="s">
        <v>132</v>
      </c>
      <c r="AE1283" t="s">
        <v>432</v>
      </c>
      <c r="AF1283">
        <v>2022</v>
      </c>
    </row>
    <row r="1284" spans="1:32" x14ac:dyDescent="0.25">
      <c r="A1284" t="s">
        <v>29</v>
      </c>
      <c r="B1284" t="s">
        <v>62</v>
      </c>
      <c r="C1284" t="s">
        <v>63</v>
      </c>
      <c r="D1284" t="s">
        <v>64</v>
      </c>
      <c r="E1284">
        <f>_xlfn.XLOOKUP(Table1[[#This Row],[Location]],'Location analysis'!A:A,'Location analysis'!B:B)</f>
        <v>40.091900000000003</v>
      </c>
      <c r="F1284">
        <f>_xlfn.XLOOKUP(Table1[[#This Row],[Location]],'Location analysis'!A:A,'Location analysis'!C:C)</f>
        <v>-74.358699999999999</v>
      </c>
      <c r="G1284" t="s">
        <v>197</v>
      </c>
      <c r="H1284" t="s">
        <v>43</v>
      </c>
      <c r="I1284">
        <v>14844074841</v>
      </c>
      <c r="J1284" t="s">
        <v>431</v>
      </c>
      <c r="K1284" t="s">
        <v>51</v>
      </c>
      <c r="L1284">
        <v>111</v>
      </c>
      <c r="M1284">
        <v>1.5</v>
      </c>
      <c r="N1284">
        <v>1</v>
      </c>
      <c r="O1284">
        <v>111</v>
      </c>
      <c r="P1284">
        <v>1.5</v>
      </c>
      <c r="Q1284">
        <v>1</v>
      </c>
      <c r="R1284">
        <v>1.5</v>
      </c>
      <c r="S1284">
        <v>1.5</v>
      </c>
      <c r="T1284" s="1">
        <v>44638</v>
      </c>
      <c r="U1284" t="str">
        <f t="shared" si="100"/>
        <v>Miss Vickie's Potato Chip - Smokehouse BBQ</v>
      </c>
      <c r="V1284" t="str">
        <f t="shared" si="101"/>
        <v>Food</v>
      </c>
      <c r="W1284" t="s">
        <v>43</v>
      </c>
      <c r="X1284" t="b">
        <f t="shared" si="103"/>
        <v>1</v>
      </c>
      <c r="Y1284">
        <f t="shared" si="102"/>
        <v>1.5</v>
      </c>
      <c r="Z1284" s="2">
        <f t="shared" si="104"/>
        <v>1</v>
      </c>
      <c r="AA1284" t="s">
        <v>58</v>
      </c>
      <c r="AB1284" t="s">
        <v>198</v>
      </c>
      <c r="AD1284" t="s">
        <v>132</v>
      </c>
      <c r="AE1284" t="s">
        <v>432</v>
      </c>
      <c r="AF1284">
        <v>2022</v>
      </c>
    </row>
    <row r="1285" spans="1:32" x14ac:dyDescent="0.25">
      <c r="A1285" t="s">
        <v>29</v>
      </c>
      <c r="B1285" t="s">
        <v>394</v>
      </c>
      <c r="C1285" t="s">
        <v>395</v>
      </c>
      <c r="D1285" t="s">
        <v>396</v>
      </c>
      <c r="E1285">
        <f>_xlfn.XLOOKUP(Table1[[#This Row],[Location]],'Location analysis'!A:A,'Location analysis'!B:B)</f>
        <v>40.416893999999999</v>
      </c>
      <c r="F1285">
        <f>_xlfn.XLOOKUP(Table1[[#This Row],[Location]],'Location analysis'!A:A,'Location analysis'!C:C)</f>
        <v>-74.420399000000003</v>
      </c>
      <c r="G1285" t="s">
        <v>417</v>
      </c>
      <c r="H1285" t="s">
        <v>43</v>
      </c>
      <c r="I1285">
        <v>14844297417</v>
      </c>
      <c r="J1285" t="s">
        <v>431</v>
      </c>
      <c r="K1285" t="s">
        <v>51</v>
      </c>
      <c r="L1285">
        <v>136</v>
      </c>
      <c r="M1285">
        <v>2</v>
      </c>
      <c r="N1285">
        <v>1</v>
      </c>
      <c r="O1285">
        <v>136</v>
      </c>
      <c r="P1285">
        <v>2</v>
      </c>
      <c r="Q1285">
        <v>1</v>
      </c>
      <c r="R1285">
        <v>2</v>
      </c>
      <c r="S1285">
        <v>2</v>
      </c>
      <c r="T1285" s="1">
        <v>44650</v>
      </c>
      <c r="U1285" t="str">
        <f t="shared" si="100"/>
        <v>Genius Keto Bar - Chocolate Dream</v>
      </c>
      <c r="V1285" t="str">
        <f t="shared" si="101"/>
        <v>Food</v>
      </c>
      <c r="W1285" t="s">
        <v>43</v>
      </c>
      <c r="X1285" t="b">
        <f t="shared" si="103"/>
        <v>1</v>
      </c>
      <c r="Y1285">
        <f t="shared" si="102"/>
        <v>2</v>
      </c>
      <c r="Z1285" s="2">
        <f t="shared" si="104"/>
        <v>1.3333333333333333</v>
      </c>
      <c r="AA1285" t="s">
        <v>418</v>
      </c>
      <c r="AB1285" t="s">
        <v>419</v>
      </c>
      <c r="AD1285" t="s">
        <v>132</v>
      </c>
      <c r="AE1285" t="s">
        <v>432</v>
      </c>
      <c r="AF1285">
        <v>2022</v>
      </c>
    </row>
    <row r="1286" spans="1:32" x14ac:dyDescent="0.25">
      <c r="A1286" t="s">
        <v>29</v>
      </c>
      <c r="B1286" t="s">
        <v>67</v>
      </c>
      <c r="C1286" t="s">
        <v>68</v>
      </c>
      <c r="D1286" t="s">
        <v>69</v>
      </c>
      <c r="E1286">
        <f>_xlfn.XLOOKUP(Table1[[#This Row],[Location]],'Location analysis'!A:A,'Location analysis'!B:B)</f>
        <v>40.435699999999997</v>
      </c>
      <c r="F1286">
        <f>_xlfn.XLOOKUP(Table1[[#This Row],[Location]],'Location analysis'!A:A,'Location analysis'!C:C)</f>
        <v>-74.125200000000007</v>
      </c>
      <c r="G1286" t="s">
        <v>413</v>
      </c>
      <c r="H1286" t="s">
        <v>43</v>
      </c>
      <c r="I1286">
        <v>14844972282</v>
      </c>
      <c r="J1286" t="s">
        <v>431</v>
      </c>
      <c r="K1286" t="s">
        <v>36</v>
      </c>
      <c r="L1286">
        <v>122</v>
      </c>
      <c r="M1286">
        <v>1.5</v>
      </c>
      <c r="N1286">
        <v>2</v>
      </c>
      <c r="O1286">
        <v>122</v>
      </c>
      <c r="P1286">
        <v>1.5</v>
      </c>
      <c r="Q1286">
        <v>2</v>
      </c>
      <c r="R1286">
        <v>3</v>
      </c>
      <c r="S1286">
        <v>5</v>
      </c>
      <c r="T1286" s="1">
        <v>44638</v>
      </c>
      <c r="U1286" t="str">
        <f t="shared" si="100"/>
        <v>Doritos Cool Ranch</v>
      </c>
      <c r="V1286" t="str">
        <f t="shared" si="101"/>
        <v>Food</v>
      </c>
      <c r="W1286" t="s">
        <v>43</v>
      </c>
      <c r="X1286" t="b">
        <f t="shared" si="103"/>
        <v>1</v>
      </c>
      <c r="Y1286">
        <f t="shared" si="102"/>
        <v>1.5</v>
      </c>
      <c r="Z1286" s="2">
        <f t="shared" si="104"/>
        <v>1</v>
      </c>
      <c r="AA1286" t="s">
        <v>413</v>
      </c>
      <c r="AD1286" t="s">
        <v>132</v>
      </c>
      <c r="AE1286" t="s">
        <v>432</v>
      </c>
      <c r="AF1286">
        <v>2022</v>
      </c>
    </row>
    <row r="1287" spans="1:32" x14ac:dyDescent="0.25">
      <c r="A1287" t="s">
        <v>29</v>
      </c>
      <c r="B1287" t="s">
        <v>67</v>
      </c>
      <c r="C1287" t="s">
        <v>68</v>
      </c>
      <c r="D1287" t="s">
        <v>69</v>
      </c>
      <c r="E1287">
        <f>_xlfn.XLOOKUP(Table1[[#This Row],[Location]],'Location analysis'!A:A,'Location analysis'!B:B)</f>
        <v>40.435699999999997</v>
      </c>
      <c r="F1287">
        <f>_xlfn.XLOOKUP(Table1[[#This Row],[Location]],'Location analysis'!A:A,'Location analysis'!C:C)</f>
        <v>-74.125200000000007</v>
      </c>
      <c r="G1287" t="s">
        <v>81</v>
      </c>
      <c r="H1287" t="s">
        <v>43</v>
      </c>
      <c r="I1287">
        <v>14844972282</v>
      </c>
      <c r="J1287" t="s">
        <v>431</v>
      </c>
      <c r="K1287" t="s">
        <v>36</v>
      </c>
      <c r="L1287">
        <v>134</v>
      </c>
      <c r="M1287">
        <v>2</v>
      </c>
      <c r="N1287">
        <v>1</v>
      </c>
      <c r="O1287">
        <v>134</v>
      </c>
      <c r="P1287">
        <v>2</v>
      </c>
      <c r="Q1287">
        <v>1</v>
      </c>
      <c r="R1287">
        <v>2</v>
      </c>
      <c r="S1287">
        <v>5</v>
      </c>
      <c r="T1287" s="1">
        <v>44638</v>
      </c>
      <c r="U1287" t="str">
        <f t="shared" si="100"/>
        <v>KitKat - Crisp Wafers</v>
      </c>
      <c r="V1287" t="str">
        <f t="shared" si="101"/>
        <v>Food</v>
      </c>
      <c r="W1287" t="s">
        <v>43</v>
      </c>
      <c r="X1287" t="b">
        <f t="shared" si="103"/>
        <v>1</v>
      </c>
      <c r="Y1287">
        <f t="shared" si="102"/>
        <v>2</v>
      </c>
      <c r="Z1287" s="2">
        <f t="shared" si="104"/>
        <v>1.3333333333333333</v>
      </c>
      <c r="AA1287" t="s">
        <v>82</v>
      </c>
      <c r="AB1287" t="s">
        <v>83</v>
      </c>
      <c r="AD1287" t="s">
        <v>132</v>
      </c>
      <c r="AE1287" t="s">
        <v>432</v>
      </c>
      <c r="AF1287">
        <v>2022</v>
      </c>
    </row>
    <row r="1288" spans="1:32" x14ac:dyDescent="0.25">
      <c r="A1288" t="s">
        <v>29</v>
      </c>
      <c r="B1288" t="s">
        <v>394</v>
      </c>
      <c r="C1288" t="s">
        <v>395</v>
      </c>
      <c r="D1288" t="s">
        <v>396</v>
      </c>
      <c r="E1288">
        <f>_xlfn.XLOOKUP(Table1[[#This Row],[Location]],'Location analysis'!A:A,'Location analysis'!B:B)</f>
        <v>40.416893999999999</v>
      </c>
      <c r="F1288">
        <f>_xlfn.XLOOKUP(Table1[[#This Row],[Location]],'Location analysis'!A:A,'Location analysis'!C:C)</f>
        <v>-74.420399000000003</v>
      </c>
      <c r="G1288" t="s">
        <v>192</v>
      </c>
      <c r="H1288" t="s">
        <v>43</v>
      </c>
      <c r="I1288">
        <v>14844981063</v>
      </c>
      <c r="J1288" t="s">
        <v>431</v>
      </c>
      <c r="K1288" t="s">
        <v>36</v>
      </c>
      <c r="L1288">
        <v>124</v>
      </c>
      <c r="M1288">
        <v>1.25</v>
      </c>
      <c r="N1288">
        <v>1</v>
      </c>
      <c r="O1288">
        <v>124</v>
      </c>
      <c r="P1288">
        <v>1.25</v>
      </c>
      <c r="Q1288">
        <v>1</v>
      </c>
      <c r="R1288">
        <v>1.25</v>
      </c>
      <c r="S1288">
        <v>2.75</v>
      </c>
      <c r="T1288" s="1">
        <v>44650</v>
      </c>
      <c r="U1288" t="str">
        <f t="shared" si="100"/>
        <v>CheezIt - Original</v>
      </c>
      <c r="V1288" t="str">
        <f t="shared" si="101"/>
        <v>Food</v>
      </c>
      <c r="W1288" t="s">
        <v>43</v>
      </c>
      <c r="X1288" t="b">
        <f t="shared" si="103"/>
        <v>1</v>
      </c>
      <c r="Y1288">
        <f t="shared" si="102"/>
        <v>1.25</v>
      </c>
      <c r="Z1288" s="2">
        <f t="shared" si="104"/>
        <v>0.83333333333333337</v>
      </c>
      <c r="AA1288" t="s">
        <v>193</v>
      </c>
      <c r="AB1288" t="s">
        <v>150</v>
      </c>
      <c r="AD1288" t="s">
        <v>132</v>
      </c>
      <c r="AE1288" t="s">
        <v>432</v>
      </c>
      <c r="AF1288">
        <v>2022</v>
      </c>
    </row>
    <row r="1289" spans="1:32" x14ac:dyDescent="0.25">
      <c r="A1289" t="s">
        <v>29</v>
      </c>
      <c r="B1289" t="s">
        <v>394</v>
      </c>
      <c r="C1289" t="s">
        <v>395</v>
      </c>
      <c r="D1289" t="s">
        <v>396</v>
      </c>
      <c r="E1289">
        <f>_xlfn.XLOOKUP(Table1[[#This Row],[Location]],'Location analysis'!A:A,'Location analysis'!B:B)</f>
        <v>40.416893999999999</v>
      </c>
      <c r="F1289">
        <f>_xlfn.XLOOKUP(Table1[[#This Row],[Location]],'Location analysis'!A:A,'Location analysis'!C:C)</f>
        <v>-74.420399000000003</v>
      </c>
      <c r="G1289" t="s">
        <v>65</v>
      </c>
      <c r="H1289" t="s">
        <v>43</v>
      </c>
      <c r="I1289">
        <v>14844981063</v>
      </c>
      <c r="J1289" t="s">
        <v>431</v>
      </c>
      <c r="K1289" t="s">
        <v>36</v>
      </c>
      <c r="L1289">
        <v>114</v>
      </c>
      <c r="M1289">
        <v>1.5</v>
      </c>
      <c r="N1289">
        <v>1</v>
      </c>
      <c r="O1289">
        <v>114</v>
      </c>
      <c r="P1289">
        <v>1.5</v>
      </c>
      <c r="Q1289">
        <v>1</v>
      </c>
      <c r="R1289">
        <v>1.5</v>
      </c>
      <c r="S1289">
        <v>2.75</v>
      </c>
      <c r="T1289" s="1">
        <v>44650</v>
      </c>
      <c r="U1289" t="str">
        <f t="shared" si="100"/>
        <v>Miss Vickie's Potato Chip - Lime &amp; Cracked Pe</v>
      </c>
      <c r="V1289" t="str">
        <f t="shared" si="101"/>
        <v>Food</v>
      </c>
      <c r="W1289" t="s">
        <v>43</v>
      </c>
      <c r="X1289" t="b">
        <f t="shared" si="103"/>
        <v>1</v>
      </c>
      <c r="Y1289">
        <f t="shared" si="102"/>
        <v>1.5</v>
      </c>
      <c r="Z1289" s="2">
        <f t="shared" si="104"/>
        <v>1</v>
      </c>
      <c r="AA1289" t="s">
        <v>58</v>
      </c>
      <c r="AB1289" t="s">
        <v>66</v>
      </c>
      <c r="AD1289" t="s">
        <v>132</v>
      </c>
      <c r="AE1289" t="s">
        <v>432</v>
      </c>
      <c r="AF1289">
        <v>2022</v>
      </c>
    </row>
    <row r="1290" spans="1:32" x14ac:dyDescent="0.25">
      <c r="A1290" t="s">
        <v>29</v>
      </c>
      <c r="B1290" t="s">
        <v>394</v>
      </c>
      <c r="C1290" t="s">
        <v>395</v>
      </c>
      <c r="D1290" t="s">
        <v>396</v>
      </c>
      <c r="E1290">
        <f>_xlfn.XLOOKUP(Table1[[#This Row],[Location]],'Location analysis'!A:A,'Location analysis'!B:B)</f>
        <v>40.416893999999999</v>
      </c>
      <c r="F1290">
        <f>_xlfn.XLOOKUP(Table1[[#This Row],[Location]],'Location analysis'!A:A,'Location analysis'!C:C)</f>
        <v>-74.420399000000003</v>
      </c>
      <c r="G1290" t="s">
        <v>407</v>
      </c>
      <c r="H1290" t="s">
        <v>34</v>
      </c>
      <c r="I1290">
        <v>14845020604</v>
      </c>
      <c r="J1290" t="s">
        <v>431</v>
      </c>
      <c r="K1290" t="s">
        <v>51</v>
      </c>
      <c r="L1290">
        <v>141</v>
      </c>
      <c r="M1290">
        <v>1.5</v>
      </c>
      <c r="N1290">
        <v>1</v>
      </c>
      <c r="O1290">
        <v>141</v>
      </c>
      <c r="P1290">
        <v>1.5</v>
      </c>
      <c r="Q1290">
        <v>1</v>
      </c>
      <c r="R1290">
        <v>1.5</v>
      </c>
      <c r="S1290">
        <v>1.5</v>
      </c>
      <c r="T1290" s="1">
        <v>44650</v>
      </c>
      <c r="U1290" t="str">
        <f t="shared" si="100"/>
        <v>Spindrift - Sparkling Water - Pineapple</v>
      </c>
      <c r="V1290" t="str">
        <f t="shared" si="101"/>
        <v>Carbonated</v>
      </c>
      <c r="W1290" t="s">
        <v>34</v>
      </c>
      <c r="X1290" t="b">
        <f t="shared" si="103"/>
        <v>1</v>
      </c>
      <c r="Y1290">
        <f t="shared" si="102"/>
        <v>1.5</v>
      </c>
      <c r="Z1290" s="2">
        <f t="shared" si="104"/>
        <v>1</v>
      </c>
      <c r="AA1290" t="s">
        <v>89</v>
      </c>
      <c r="AB1290" t="s">
        <v>408</v>
      </c>
      <c r="AC1290" t="s">
        <v>409</v>
      </c>
      <c r="AD1290" t="s">
        <v>132</v>
      </c>
      <c r="AE1290" t="s">
        <v>432</v>
      </c>
      <c r="AF1290">
        <v>2022</v>
      </c>
    </row>
    <row r="1291" spans="1:32" x14ac:dyDescent="0.25">
      <c r="A1291" t="s">
        <v>29</v>
      </c>
      <c r="B1291" t="s">
        <v>30</v>
      </c>
      <c r="C1291" t="s">
        <v>31</v>
      </c>
      <c r="D1291" t="s">
        <v>32</v>
      </c>
      <c r="E1291">
        <f>_xlfn.XLOOKUP(Table1[[#This Row],[Location]],'Location analysis'!A:A,'Location analysis'!B:B)</f>
        <v>40.423690999999998</v>
      </c>
      <c r="F1291">
        <f>_xlfn.XLOOKUP(Table1[[#This Row],[Location]],'Location analysis'!A:A,'Location analysis'!C:C)</f>
        <v>-74.380831999999998</v>
      </c>
      <c r="G1291" t="s">
        <v>257</v>
      </c>
      <c r="H1291" t="s">
        <v>43</v>
      </c>
      <c r="I1291">
        <v>14845529733</v>
      </c>
      <c r="J1291" t="s">
        <v>431</v>
      </c>
      <c r="K1291" t="s">
        <v>51</v>
      </c>
      <c r="L1291">
        <v>112</v>
      </c>
      <c r="M1291">
        <v>1.5</v>
      </c>
      <c r="N1291">
        <v>1</v>
      </c>
      <c r="O1291">
        <v>112</v>
      </c>
      <c r="P1291">
        <v>1.5</v>
      </c>
      <c r="Q1291">
        <v>1</v>
      </c>
      <c r="R1291">
        <v>1.5</v>
      </c>
      <c r="S1291">
        <v>1.5</v>
      </c>
      <c r="T1291" s="1">
        <v>44638</v>
      </c>
      <c r="U1291" t="str">
        <f t="shared" si="100"/>
        <v>Lays Baked - Barbecue</v>
      </c>
      <c r="V1291" t="str">
        <f t="shared" si="101"/>
        <v>Food</v>
      </c>
      <c r="W1291" t="s">
        <v>43</v>
      </c>
      <c r="X1291" t="b">
        <f t="shared" si="103"/>
        <v>1</v>
      </c>
      <c r="Y1291">
        <f t="shared" si="102"/>
        <v>1.5</v>
      </c>
      <c r="Z1291" s="2">
        <f t="shared" si="104"/>
        <v>1</v>
      </c>
      <c r="AA1291" t="s">
        <v>211</v>
      </c>
      <c r="AB1291" t="s">
        <v>258</v>
      </c>
      <c r="AD1291" t="s">
        <v>132</v>
      </c>
      <c r="AE1291" t="s">
        <v>432</v>
      </c>
      <c r="AF1291">
        <v>2022</v>
      </c>
    </row>
    <row r="1292" spans="1:32" x14ac:dyDescent="0.25">
      <c r="A1292" t="s">
        <v>29</v>
      </c>
      <c r="B1292" t="s">
        <v>62</v>
      </c>
      <c r="C1292" t="s">
        <v>63</v>
      </c>
      <c r="D1292" t="s">
        <v>64</v>
      </c>
      <c r="E1292">
        <f>_xlfn.XLOOKUP(Table1[[#This Row],[Location]],'Location analysis'!A:A,'Location analysis'!B:B)</f>
        <v>40.091900000000003</v>
      </c>
      <c r="F1292">
        <f>_xlfn.XLOOKUP(Table1[[#This Row],[Location]],'Location analysis'!A:A,'Location analysis'!C:C)</f>
        <v>-74.358699999999999</v>
      </c>
      <c r="G1292" t="s">
        <v>84</v>
      </c>
      <c r="H1292" t="s">
        <v>43</v>
      </c>
      <c r="I1292">
        <v>14845608666</v>
      </c>
      <c r="J1292" t="s">
        <v>431</v>
      </c>
      <c r="K1292" t="s">
        <v>51</v>
      </c>
      <c r="L1292">
        <v>138</v>
      </c>
      <c r="M1292">
        <v>2</v>
      </c>
      <c r="N1292">
        <v>1</v>
      </c>
      <c r="O1292">
        <v>138</v>
      </c>
      <c r="P1292">
        <v>2</v>
      </c>
      <c r="Q1292">
        <v>1</v>
      </c>
      <c r="R1292">
        <v>2</v>
      </c>
      <c r="S1292">
        <v>2</v>
      </c>
      <c r="T1292" s="1">
        <v>44638</v>
      </c>
      <c r="U1292" t="str">
        <f t="shared" si="100"/>
        <v>Wonderful Pistachios - Variety</v>
      </c>
      <c r="V1292" t="str">
        <f t="shared" si="101"/>
        <v>Food</v>
      </c>
      <c r="W1292" t="s">
        <v>43</v>
      </c>
      <c r="X1292" t="b">
        <f t="shared" si="103"/>
        <v>1</v>
      </c>
      <c r="Y1292">
        <f t="shared" si="102"/>
        <v>2</v>
      </c>
      <c r="Z1292" s="2">
        <f t="shared" si="104"/>
        <v>1.3333333333333333</v>
      </c>
      <c r="AA1292" t="s">
        <v>85</v>
      </c>
      <c r="AB1292" t="s">
        <v>86</v>
      </c>
      <c r="AD1292" t="s">
        <v>132</v>
      </c>
      <c r="AE1292" t="s">
        <v>432</v>
      </c>
      <c r="AF1292">
        <v>2022</v>
      </c>
    </row>
    <row r="1293" spans="1:32" x14ac:dyDescent="0.25">
      <c r="A1293" t="s">
        <v>29</v>
      </c>
      <c r="B1293" t="s">
        <v>62</v>
      </c>
      <c r="C1293" t="s">
        <v>63</v>
      </c>
      <c r="D1293" t="s">
        <v>64</v>
      </c>
      <c r="E1293">
        <f>_xlfn.XLOOKUP(Table1[[#This Row],[Location]],'Location analysis'!A:A,'Location analysis'!B:B)</f>
        <v>40.091900000000003</v>
      </c>
      <c r="F1293">
        <f>_xlfn.XLOOKUP(Table1[[#This Row],[Location]],'Location analysis'!A:A,'Location analysis'!C:C)</f>
        <v>-74.358699999999999</v>
      </c>
      <c r="G1293" t="s">
        <v>84</v>
      </c>
      <c r="H1293" t="s">
        <v>43</v>
      </c>
      <c r="I1293">
        <v>14845704575</v>
      </c>
      <c r="J1293" t="s">
        <v>431</v>
      </c>
      <c r="K1293" t="s">
        <v>51</v>
      </c>
      <c r="L1293">
        <v>138</v>
      </c>
      <c r="M1293">
        <v>2</v>
      </c>
      <c r="N1293">
        <v>1</v>
      </c>
      <c r="O1293">
        <v>138</v>
      </c>
      <c r="P1293">
        <v>2</v>
      </c>
      <c r="Q1293">
        <v>1</v>
      </c>
      <c r="R1293">
        <v>2</v>
      </c>
      <c r="S1293">
        <v>2</v>
      </c>
      <c r="T1293" s="1">
        <v>44638</v>
      </c>
      <c r="U1293" t="str">
        <f t="shared" si="100"/>
        <v>Wonderful Pistachios - Variety</v>
      </c>
      <c r="V1293" t="str">
        <f t="shared" si="101"/>
        <v>Food</v>
      </c>
      <c r="W1293" t="s">
        <v>43</v>
      </c>
      <c r="X1293" t="b">
        <f t="shared" si="103"/>
        <v>1</v>
      </c>
      <c r="Y1293">
        <f t="shared" si="102"/>
        <v>2</v>
      </c>
      <c r="Z1293" s="2">
        <f t="shared" si="104"/>
        <v>1.3333333333333333</v>
      </c>
      <c r="AA1293" t="s">
        <v>85</v>
      </c>
      <c r="AB1293" t="s">
        <v>86</v>
      </c>
      <c r="AD1293" t="s">
        <v>132</v>
      </c>
      <c r="AE1293" t="s">
        <v>432</v>
      </c>
      <c r="AF1293">
        <v>2022</v>
      </c>
    </row>
    <row r="1294" spans="1:32" x14ac:dyDescent="0.25">
      <c r="A1294" t="s">
        <v>29</v>
      </c>
      <c r="B1294" t="s">
        <v>394</v>
      </c>
      <c r="C1294" t="s">
        <v>395</v>
      </c>
      <c r="D1294" t="s">
        <v>396</v>
      </c>
      <c r="E1294">
        <f>_xlfn.XLOOKUP(Table1[[#This Row],[Location]],'Location analysis'!A:A,'Location analysis'!B:B)</f>
        <v>40.416893999999999</v>
      </c>
      <c r="F1294">
        <f>_xlfn.XLOOKUP(Table1[[#This Row],[Location]],'Location analysis'!A:A,'Location analysis'!C:C)</f>
        <v>-74.420399000000003</v>
      </c>
      <c r="G1294" t="s">
        <v>93</v>
      </c>
      <c r="H1294" t="s">
        <v>43</v>
      </c>
      <c r="I1294">
        <v>14845733451</v>
      </c>
      <c r="J1294" t="s">
        <v>431</v>
      </c>
      <c r="K1294" t="s">
        <v>36</v>
      </c>
      <c r="L1294">
        <v>113</v>
      </c>
      <c r="M1294">
        <v>1.5</v>
      </c>
      <c r="N1294">
        <v>1</v>
      </c>
      <c r="O1294">
        <v>113</v>
      </c>
      <c r="P1294">
        <v>1.5</v>
      </c>
      <c r="Q1294">
        <v>1</v>
      </c>
      <c r="R1294">
        <v>1.5</v>
      </c>
      <c r="S1294">
        <v>1.5</v>
      </c>
      <c r="T1294" s="1">
        <v>44650</v>
      </c>
      <c r="U1294" t="str">
        <f t="shared" si="100"/>
        <v>Miss Vickie's Potato Chip - Sea Salt Original</v>
      </c>
      <c r="V1294" t="str">
        <f t="shared" si="101"/>
        <v>Food</v>
      </c>
      <c r="W1294" t="s">
        <v>43</v>
      </c>
      <c r="X1294" t="b">
        <f t="shared" si="103"/>
        <v>1</v>
      </c>
      <c r="Y1294">
        <f t="shared" si="102"/>
        <v>1.5</v>
      </c>
      <c r="Z1294" s="2">
        <f t="shared" si="104"/>
        <v>1</v>
      </c>
      <c r="AA1294" t="s">
        <v>58</v>
      </c>
      <c r="AB1294" t="s">
        <v>94</v>
      </c>
      <c r="AD1294" t="s">
        <v>132</v>
      </c>
      <c r="AE1294" t="s">
        <v>432</v>
      </c>
      <c r="AF1294">
        <v>2022</v>
      </c>
    </row>
    <row r="1295" spans="1:32" x14ac:dyDescent="0.25">
      <c r="A1295" t="s">
        <v>29</v>
      </c>
      <c r="B1295" t="s">
        <v>394</v>
      </c>
      <c r="C1295" t="s">
        <v>395</v>
      </c>
      <c r="D1295" t="s">
        <v>396</v>
      </c>
      <c r="E1295">
        <f>_xlfn.XLOOKUP(Table1[[#This Row],[Location]],'Location analysis'!A:A,'Location analysis'!B:B)</f>
        <v>40.416893999999999</v>
      </c>
      <c r="F1295">
        <f>_xlfn.XLOOKUP(Table1[[#This Row],[Location]],'Location analysis'!A:A,'Location analysis'!C:C)</f>
        <v>-74.420399000000003</v>
      </c>
      <c r="G1295" t="s">
        <v>407</v>
      </c>
      <c r="H1295" t="s">
        <v>34</v>
      </c>
      <c r="I1295">
        <v>14845774159</v>
      </c>
      <c r="J1295" t="s">
        <v>431</v>
      </c>
      <c r="K1295" t="s">
        <v>51</v>
      </c>
      <c r="L1295">
        <v>141</v>
      </c>
      <c r="M1295">
        <v>1.5</v>
      </c>
      <c r="N1295">
        <v>1</v>
      </c>
      <c r="O1295">
        <v>141</v>
      </c>
      <c r="P1295">
        <v>1.5</v>
      </c>
      <c r="Q1295">
        <v>1</v>
      </c>
      <c r="R1295">
        <v>1.5</v>
      </c>
      <c r="S1295">
        <v>1.5</v>
      </c>
      <c r="T1295" s="1">
        <v>44650</v>
      </c>
      <c r="U1295" t="str">
        <f t="shared" si="100"/>
        <v>Spindrift - Sparkling Water - Pineapple</v>
      </c>
      <c r="V1295" t="str">
        <f t="shared" si="101"/>
        <v>Carbonated</v>
      </c>
      <c r="W1295" t="s">
        <v>34</v>
      </c>
      <c r="X1295" t="b">
        <f t="shared" si="103"/>
        <v>1</v>
      </c>
      <c r="Y1295">
        <f t="shared" si="102"/>
        <v>1.5</v>
      </c>
      <c r="Z1295" s="2">
        <f t="shared" si="104"/>
        <v>1</v>
      </c>
      <c r="AA1295" t="s">
        <v>89</v>
      </c>
      <c r="AB1295" t="s">
        <v>408</v>
      </c>
      <c r="AC1295" t="s">
        <v>409</v>
      </c>
      <c r="AD1295" t="s">
        <v>132</v>
      </c>
      <c r="AE1295" t="s">
        <v>432</v>
      </c>
      <c r="AF1295">
        <v>2022</v>
      </c>
    </row>
    <row r="1296" spans="1:32" x14ac:dyDescent="0.25">
      <c r="A1296" t="s">
        <v>29</v>
      </c>
      <c r="B1296" t="s">
        <v>394</v>
      </c>
      <c r="C1296" t="s">
        <v>395</v>
      </c>
      <c r="D1296" t="s">
        <v>396</v>
      </c>
      <c r="E1296">
        <f>_xlfn.XLOOKUP(Table1[[#This Row],[Location]],'Location analysis'!A:A,'Location analysis'!B:B)</f>
        <v>40.416893999999999</v>
      </c>
      <c r="F1296">
        <f>_xlfn.XLOOKUP(Table1[[#This Row],[Location]],'Location analysis'!A:A,'Location analysis'!C:C)</f>
        <v>-74.420399000000003</v>
      </c>
      <c r="G1296" t="s">
        <v>433</v>
      </c>
      <c r="H1296" t="s">
        <v>49</v>
      </c>
      <c r="I1296">
        <v>14845777261</v>
      </c>
      <c r="J1296" t="s">
        <v>431</v>
      </c>
      <c r="K1296" t="s">
        <v>51</v>
      </c>
      <c r="L1296">
        <v>147</v>
      </c>
      <c r="M1296">
        <v>2.75</v>
      </c>
      <c r="N1296">
        <v>1</v>
      </c>
      <c r="O1296">
        <v>147</v>
      </c>
      <c r="P1296">
        <v>2.75</v>
      </c>
      <c r="Q1296">
        <v>1</v>
      </c>
      <c r="R1296">
        <v>2.75</v>
      </c>
      <c r="S1296">
        <v>2.75</v>
      </c>
      <c r="T1296" s="1">
        <v>44650</v>
      </c>
      <c r="U1296" t="str">
        <f t="shared" si="100"/>
        <v>Bai Antioxidant - Kula Watermelon</v>
      </c>
      <c r="V1296" t="str">
        <f t="shared" si="101"/>
        <v>Non Carbonated</v>
      </c>
      <c r="W1296" t="s">
        <v>49</v>
      </c>
      <c r="X1296" t="b">
        <f t="shared" si="103"/>
        <v>1</v>
      </c>
      <c r="Y1296">
        <f t="shared" si="102"/>
        <v>2.75</v>
      </c>
      <c r="Z1296" s="2">
        <f t="shared" si="104"/>
        <v>1.8333333333333333</v>
      </c>
      <c r="AA1296" t="s">
        <v>52</v>
      </c>
      <c r="AB1296" t="s">
        <v>434</v>
      </c>
      <c r="AD1296" t="s">
        <v>132</v>
      </c>
      <c r="AE1296" t="s">
        <v>432</v>
      </c>
      <c r="AF1296">
        <v>2022</v>
      </c>
    </row>
    <row r="1297" spans="1:32" x14ac:dyDescent="0.25">
      <c r="A1297" t="s">
        <v>29</v>
      </c>
      <c r="B1297" t="s">
        <v>394</v>
      </c>
      <c r="C1297" t="s">
        <v>395</v>
      </c>
      <c r="D1297" t="s">
        <v>396</v>
      </c>
      <c r="E1297">
        <f>_xlfn.XLOOKUP(Table1[[#This Row],[Location]],'Location analysis'!A:A,'Location analysis'!B:B)</f>
        <v>40.416893999999999</v>
      </c>
      <c r="F1297">
        <f>_xlfn.XLOOKUP(Table1[[#This Row],[Location]],'Location analysis'!A:A,'Location analysis'!C:C)</f>
        <v>-74.420399000000003</v>
      </c>
      <c r="G1297" t="s">
        <v>424</v>
      </c>
      <c r="H1297" t="s">
        <v>43</v>
      </c>
      <c r="I1297">
        <v>14845816964</v>
      </c>
      <c r="J1297" t="s">
        <v>431</v>
      </c>
      <c r="K1297" t="s">
        <v>36</v>
      </c>
      <c r="L1297">
        <v>130</v>
      </c>
      <c r="M1297">
        <v>2</v>
      </c>
      <c r="N1297">
        <v>1</v>
      </c>
      <c r="O1297">
        <v>130</v>
      </c>
      <c r="P1297">
        <v>2</v>
      </c>
      <c r="Q1297">
        <v>1</v>
      </c>
      <c r="R1297">
        <v>2</v>
      </c>
      <c r="S1297">
        <v>2</v>
      </c>
      <c r="T1297" s="1">
        <v>44650</v>
      </c>
      <c r="U1297" t="str">
        <f t="shared" si="100"/>
        <v>Autumns Granola Bar - Cinnamon Almond</v>
      </c>
      <c r="V1297" t="str">
        <f t="shared" si="101"/>
        <v>Food</v>
      </c>
      <c r="W1297" t="s">
        <v>43</v>
      </c>
      <c r="X1297" t="b">
        <f t="shared" si="103"/>
        <v>1</v>
      </c>
      <c r="Y1297">
        <f t="shared" si="102"/>
        <v>2</v>
      </c>
      <c r="Z1297" s="2">
        <f t="shared" si="104"/>
        <v>1.3333333333333333</v>
      </c>
      <c r="AA1297" t="s">
        <v>425</v>
      </c>
      <c r="AB1297" t="s">
        <v>426</v>
      </c>
      <c r="AD1297" t="s">
        <v>132</v>
      </c>
      <c r="AE1297" t="s">
        <v>432</v>
      </c>
      <c r="AF1297">
        <v>2022</v>
      </c>
    </row>
    <row r="1298" spans="1:32" x14ac:dyDescent="0.25">
      <c r="A1298" t="s">
        <v>29</v>
      </c>
      <c r="B1298" t="s">
        <v>46</v>
      </c>
      <c r="C1298" t="s">
        <v>31</v>
      </c>
      <c r="D1298" t="s">
        <v>47</v>
      </c>
      <c r="E1298">
        <f>_xlfn.XLOOKUP(Table1[[#This Row],[Location]],'Location analysis'!A:A,'Location analysis'!B:B)</f>
        <v>40.423690999999998</v>
      </c>
      <c r="F1298">
        <f>_xlfn.XLOOKUP(Table1[[#This Row],[Location]],'Location analysis'!A:A,'Location analysis'!C:C)</f>
        <v>-74.380831999999998</v>
      </c>
      <c r="G1298" t="s">
        <v>137</v>
      </c>
      <c r="H1298" t="s">
        <v>97</v>
      </c>
      <c r="I1298">
        <v>14846214529</v>
      </c>
      <c r="J1298" t="s">
        <v>431</v>
      </c>
      <c r="K1298" t="s">
        <v>36</v>
      </c>
      <c r="L1298">
        <v>144</v>
      </c>
      <c r="M1298">
        <v>1.5</v>
      </c>
      <c r="N1298">
        <v>1</v>
      </c>
      <c r="O1298">
        <v>144</v>
      </c>
      <c r="P1298">
        <v>1.5</v>
      </c>
      <c r="Q1298">
        <v>1</v>
      </c>
      <c r="R1298">
        <v>1.5</v>
      </c>
      <c r="S1298">
        <v>1.5</v>
      </c>
      <c r="T1298" s="1">
        <v>44638</v>
      </c>
      <c r="U1298" t="str">
        <f t="shared" si="100"/>
        <v>Poland Springs Water</v>
      </c>
      <c r="V1298" t="str">
        <f t="shared" si="101"/>
        <v>Water</v>
      </c>
      <c r="W1298" t="s">
        <v>97</v>
      </c>
      <c r="X1298" t="b">
        <f t="shared" si="103"/>
        <v>1</v>
      </c>
      <c r="Y1298">
        <f t="shared" si="102"/>
        <v>1.5</v>
      </c>
      <c r="Z1298" s="2">
        <f t="shared" si="104"/>
        <v>1</v>
      </c>
      <c r="AA1298" t="s">
        <v>137</v>
      </c>
      <c r="AD1298" t="s">
        <v>132</v>
      </c>
      <c r="AE1298" t="s">
        <v>432</v>
      </c>
      <c r="AF1298">
        <v>2022</v>
      </c>
    </row>
    <row r="1299" spans="1:32" x14ac:dyDescent="0.25">
      <c r="A1299" t="s">
        <v>29</v>
      </c>
      <c r="B1299" t="s">
        <v>30</v>
      </c>
      <c r="C1299" t="s">
        <v>31</v>
      </c>
      <c r="D1299" t="s">
        <v>32</v>
      </c>
      <c r="E1299">
        <f>_xlfn.XLOOKUP(Table1[[#This Row],[Location]],'Location analysis'!A:A,'Location analysis'!B:B)</f>
        <v>40.423690999999998</v>
      </c>
      <c r="F1299">
        <f>_xlfn.XLOOKUP(Table1[[#This Row],[Location]],'Location analysis'!A:A,'Location analysis'!C:C)</f>
        <v>-74.380831999999998</v>
      </c>
      <c r="G1299" t="s">
        <v>42</v>
      </c>
      <c r="H1299" t="s">
        <v>43</v>
      </c>
      <c r="I1299">
        <v>14846549759</v>
      </c>
      <c r="J1299" t="s">
        <v>431</v>
      </c>
      <c r="K1299" t="s">
        <v>51</v>
      </c>
      <c r="L1299">
        <v>123</v>
      </c>
      <c r="M1299">
        <v>1.5</v>
      </c>
      <c r="N1299">
        <v>1</v>
      </c>
      <c r="O1299">
        <v>123</v>
      </c>
      <c r="P1299">
        <v>1.5</v>
      </c>
      <c r="Q1299">
        <v>1</v>
      </c>
      <c r="R1299">
        <v>1.5</v>
      </c>
      <c r="S1299">
        <v>1.5</v>
      </c>
      <c r="T1299" s="1">
        <v>44638</v>
      </c>
      <c r="U1299" t="str">
        <f t="shared" si="100"/>
        <v>Takis - Hot Chilli Pepper &amp; Lime</v>
      </c>
      <c r="V1299" t="str">
        <f t="shared" si="101"/>
        <v>Food</v>
      </c>
      <c r="W1299" t="s">
        <v>43</v>
      </c>
      <c r="X1299" t="b">
        <f t="shared" si="103"/>
        <v>1</v>
      </c>
      <c r="Y1299">
        <f t="shared" si="102"/>
        <v>1.5</v>
      </c>
      <c r="Z1299" s="2">
        <f t="shared" si="104"/>
        <v>1</v>
      </c>
      <c r="AA1299" t="s">
        <v>44</v>
      </c>
      <c r="AB1299" t="s">
        <v>45</v>
      </c>
      <c r="AD1299" t="s">
        <v>132</v>
      </c>
      <c r="AE1299" t="s">
        <v>432</v>
      </c>
      <c r="AF1299">
        <v>2022</v>
      </c>
    </row>
    <row r="1300" spans="1:32" x14ac:dyDescent="0.25">
      <c r="A1300" t="s">
        <v>29</v>
      </c>
      <c r="B1300" t="s">
        <v>46</v>
      </c>
      <c r="C1300" t="s">
        <v>31</v>
      </c>
      <c r="D1300" t="s">
        <v>47</v>
      </c>
      <c r="E1300">
        <f>_xlfn.XLOOKUP(Table1[[#This Row],[Location]],'Location analysis'!A:A,'Location analysis'!B:B)</f>
        <v>40.423690999999998</v>
      </c>
      <c r="F1300">
        <f>_xlfn.XLOOKUP(Table1[[#This Row],[Location]],'Location analysis'!A:A,'Location analysis'!C:C)</f>
        <v>-74.380831999999998</v>
      </c>
      <c r="G1300" t="s">
        <v>364</v>
      </c>
      <c r="H1300" t="s">
        <v>43</v>
      </c>
      <c r="I1300">
        <v>14846768926</v>
      </c>
      <c r="J1300" t="s">
        <v>431</v>
      </c>
      <c r="K1300" t="s">
        <v>36</v>
      </c>
      <c r="L1300">
        <v>122</v>
      </c>
      <c r="M1300">
        <v>1.5</v>
      </c>
      <c r="N1300">
        <v>1</v>
      </c>
      <c r="O1300">
        <v>122</v>
      </c>
      <c r="P1300">
        <v>1.5</v>
      </c>
      <c r="Q1300">
        <v>1</v>
      </c>
      <c r="R1300">
        <v>1.5</v>
      </c>
      <c r="S1300">
        <v>1.5</v>
      </c>
      <c r="T1300" s="1">
        <v>44638</v>
      </c>
      <c r="U1300" t="str">
        <f t="shared" si="100"/>
        <v>Cheetos Baked - Crunchy Cheese</v>
      </c>
      <c r="V1300" t="str">
        <f t="shared" si="101"/>
        <v>Food</v>
      </c>
      <c r="W1300" t="s">
        <v>43</v>
      </c>
      <c r="X1300" t="b">
        <f t="shared" si="103"/>
        <v>1</v>
      </c>
      <c r="Y1300">
        <f t="shared" si="102"/>
        <v>1.5</v>
      </c>
      <c r="Z1300" s="2">
        <f t="shared" si="104"/>
        <v>1</v>
      </c>
      <c r="AA1300" t="s">
        <v>121</v>
      </c>
      <c r="AB1300" t="s">
        <v>365</v>
      </c>
      <c r="AD1300" t="s">
        <v>132</v>
      </c>
      <c r="AE1300" t="s">
        <v>432</v>
      </c>
      <c r="AF1300">
        <v>2022</v>
      </c>
    </row>
    <row r="1301" spans="1:32" x14ac:dyDescent="0.25">
      <c r="A1301" t="s">
        <v>29</v>
      </c>
      <c r="B1301" t="s">
        <v>46</v>
      </c>
      <c r="C1301" t="s">
        <v>31</v>
      </c>
      <c r="D1301" t="s">
        <v>47</v>
      </c>
      <c r="E1301">
        <f>_xlfn.XLOOKUP(Table1[[#This Row],[Location]],'Location analysis'!A:A,'Location analysis'!B:B)</f>
        <v>40.423690999999998</v>
      </c>
      <c r="F1301">
        <f>_xlfn.XLOOKUP(Table1[[#This Row],[Location]],'Location analysis'!A:A,'Location analysis'!C:C)</f>
        <v>-74.380831999999998</v>
      </c>
      <c r="G1301" t="s">
        <v>81</v>
      </c>
      <c r="H1301" t="s">
        <v>43</v>
      </c>
      <c r="I1301">
        <v>14846828221</v>
      </c>
      <c r="J1301" t="s">
        <v>431</v>
      </c>
      <c r="K1301" t="s">
        <v>51</v>
      </c>
      <c r="L1301">
        <v>130</v>
      </c>
      <c r="M1301">
        <v>2</v>
      </c>
      <c r="N1301">
        <v>1</v>
      </c>
      <c r="O1301">
        <v>130</v>
      </c>
      <c r="P1301">
        <v>2</v>
      </c>
      <c r="Q1301">
        <v>1</v>
      </c>
      <c r="R1301">
        <v>2</v>
      </c>
      <c r="S1301">
        <v>2</v>
      </c>
      <c r="T1301" s="1">
        <v>44638</v>
      </c>
      <c r="U1301" t="str">
        <f t="shared" si="100"/>
        <v>KitKat - Crisp Wafers</v>
      </c>
      <c r="V1301" t="str">
        <f t="shared" si="101"/>
        <v>Food</v>
      </c>
      <c r="W1301" t="s">
        <v>43</v>
      </c>
      <c r="X1301" t="b">
        <f t="shared" si="103"/>
        <v>1</v>
      </c>
      <c r="Y1301">
        <f t="shared" si="102"/>
        <v>2</v>
      </c>
      <c r="Z1301" s="2">
        <f t="shared" si="104"/>
        <v>1.3333333333333333</v>
      </c>
      <c r="AA1301" t="s">
        <v>82</v>
      </c>
      <c r="AB1301" t="s">
        <v>83</v>
      </c>
      <c r="AD1301" t="s">
        <v>132</v>
      </c>
      <c r="AE1301" t="s">
        <v>432</v>
      </c>
      <c r="AF1301">
        <v>2022</v>
      </c>
    </row>
    <row r="1302" spans="1:32" x14ac:dyDescent="0.25">
      <c r="A1302" t="s">
        <v>29</v>
      </c>
      <c r="B1302" t="s">
        <v>30</v>
      </c>
      <c r="C1302" t="s">
        <v>31</v>
      </c>
      <c r="D1302" t="s">
        <v>32</v>
      </c>
      <c r="E1302">
        <f>_xlfn.XLOOKUP(Table1[[#This Row],[Location]],'Location analysis'!A:A,'Location analysis'!B:B)</f>
        <v>40.423690999999998</v>
      </c>
      <c r="F1302">
        <f>_xlfn.XLOOKUP(Table1[[#This Row],[Location]],'Location analysis'!A:A,'Location analysis'!C:C)</f>
        <v>-74.380831999999998</v>
      </c>
      <c r="G1302" t="s">
        <v>70</v>
      </c>
      <c r="H1302" t="s">
        <v>34</v>
      </c>
      <c r="I1302">
        <v>14846936181</v>
      </c>
      <c r="J1302" t="s">
        <v>431</v>
      </c>
      <c r="K1302" t="s">
        <v>36</v>
      </c>
      <c r="L1302">
        <v>146</v>
      </c>
      <c r="M1302">
        <v>3</v>
      </c>
      <c r="N1302">
        <v>1</v>
      </c>
      <c r="O1302">
        <v>146</v>
      </c>
      <c r="P1302">
        <v>3</v>
      </c>
      <c r="Q1302">
        <v>1</v>
      </c>
      <c r="R1302">
        <v>3</v>
      </c>
      <c r="S1302">
        <v>3</v>
      </c>
      <c r="T1302" s="1">
        <v>44638</v>
      </c>
      <c r="U1302" t="str">
        <f t="shared" si="100"/>
        <v>Monster Energy Original</v>
      </c>
      <c r="V1302" t="str">
        <f t="shared" si="101"/>
        <v>Carbonated</v>
      </c>
      <c r="W1302" t="s">
        <v>34</v>
      </c>
      <c r="X1302" t="b">
        <f t="shared" si="103"/>
        <v>1</v>
      </c>
      <c r="Y1302">
        <f t="shared" si="102"/>
        <v>3</v>
      </c>
      <c r="Z1302" s="2">
        <f t="shared" si="104"/>
        <v>2</v>
      </c>
      <c r="AA1302" t="s">
        <v>70</v>
      </c>
      <c r="AD1302" t="s">
        <v>132</v>
      </c>
      <c r="AE1302" t="s">
        <v>432</v>
      </c>
      <c r="AF1302">
        <v>2022</v>
      </c>
    </row>
    <row r="1303" spans="1:32" x14ac:dyDescent="0.25">
      <c r="A1303" t="s">
        <v>29</v>
      </c>
      <c r="B1303" t="s">
        <v>30</v>
      </c>
      <c r="C1303" t="s">
        <v>31</v>
      </c>
      <c r="D1303" t="s">
        <v>32</v>
      </c>
      <c r="E1303">
        <f>_xlfn.XLOOKUP(Table1[[#This Row],[Location]],'Location analysis'!A:A,'Location analysis'!B:B)</f>
        <v>40.423690999999998</v>
      </c>
      <c r="F1303">
        <f>_xlfn.XLOOKUP(Table1[[#This Row],[Location]],'Location analysis'!A:A,'Location analysis'!C:C)</f>
        <v>-74.380831999999998</v>
      </c>
      <c r="G1303" t="s">
        <v>143</v>
      </c>
      <c r="H1303" t="s">
        <v>49</v>
      </c>
      <c r="I1303">
        <v>14846938032</v>
      </c>
      <c r="J1303" t="s">
        <v>431</v>
      </c>
      <c r="K1303" t="s">
        <v>36</v>
      </c>
      <c r="L1303">
        <v>145</v>
      </c>
      <c r="M1303">
        <v>2.5</v>
      </c>
      <c r="N1303">
        <v>1</v>
      </c>
      <c r="O1303">
        <v>145</v>
      </c>
      <c r="P1303">
        <v>2.5</v>
      </c>
      <c r="Q1303">
        <v>1</v>
      </c>
      <c r="R1303">
        <v>2.5</v>
      </c>
      <c r="S1303">
        <v>2.5</v>
      </c>
      <c r="T1303" s="1">
        <v>44638</v>
      </c>
      <c r="U1303" t="str">
        <f t="shared" si="100"/>
        <v>Snapple Diet Tea - Raspberry</v>
      </c>
      <c r="V1303" t="str">
        <f t="shared" si="101"/>
        <v>Non Carbonated</v>
      </c>
      <c r="W1303" t="s">
        <v>49</v>
      </c>
      <c r="X1303" t="b">
        <f t="shared" si="103"/>
        <v>1</v>
      </c>
      <c r="Y1303">
        <f t="shared" si="102"/>
        <v>2.5</v>
      </c>
      <c r="Z1303" s="2">
        <f t="shared" si="104"/>
        <v>1.6666666666666667</v>
      </c>
      <c r="AA1303" t="s">
        <v>75</v>
      </c>
      <c r="AB1303" t="s">
        <v>144</v>
      </c>
      <c r="AD1303" t="s">
        <v>132</v>
      </c>
      <c r="AE1303" t="s">
        <v>432</v>
      </c>
      <c r="AF1303">
        <v>2022</v>
      </c>
    </row>
    <row r="1304" spans="1:32" x14ac:dyDescent="0.25">
      <c r="A1304" t="s">
        <v>29</v>
      </c>
      <c r="B1304" t="s">
        <v>67</v>
      </c>
      <c r="C1304" t="s">
        <v>68</v>
      </c>
      <c r="D1304" t="s">
        <v>69</v>
      </c>
      <c r="E1304">
        <f>_xlfn.XLOOKUP(Table1[[#This Row],[Location]],'Location analysis'!A:A,'Location analysis'!B:B)</f>
        <v>40.435699999999997</v>
      </c>
      <c r="F1304">
        <f>_xlfn.XLOOKUP(Table1[[#This Row],[Location]],'Location analysis'!A:A,'Location analysis'!C:C)</f>
        <v>-74.125200000000007</v>
      </c>
      <c r="G1304" t="s">
        <v>81</v>
      </c>
      <c r="H1304" t="s">
        <v>43</v>
      </c>
      <c r="I1304">
        <v>14847366238</v>
      </c>
      <c r="J1304" t="s">
        <v>431</v>
      </c>
      <c r="K1304" t="s">
        <v>51</v>
      </c>
      <c r="L1304">
        <v>134</v>
      </c>
      <c r="M1304">
        <v>2</v>
      </c>
      <c r="N1304">
        <v>1</v>
      </c>
      <c r="O1304">
        <v>134</v>
      </c>
      <c r="P1304">
        <v>2</v>
      </c>
      <c r="Q1304">
        <v>1</v>
      </c>
      <c r="R1304">
        <v>2</v>
      </c>
      <c r="S1304">
        <v>2</v>
      </c>
      <c r="T1304" s="1">
        <v>44638</v>
      </c>
      <c r="U1304" t="str">
        <f t="shared" si="100"/>
        <v>KitKat - Crisp Wafers</v>
      </c>
      <c r="V1304" t="str">
        <f t="shared" si="101"/>
        <v>Food</v>
      </c>
      <c r="W1304" t="s">
        <v>43</v>
      </c>
      <c r="X1304" t="b">
        <f t="shared" si="103"/>
        <v>1</v>
      </c>
      <c r="Y1304">
        <f t="shared" si="102"/>
        <v>2</v>
      </c>
      <c r="Z1304" s="2">
        <f t="shared" si="104"/>
        <v>1.3333333333333333</v>
      </c>
      <c r="AA1304" t="s">
        <v>82</v>
      </c>
      <c r="AB1304" t="s">
        <v>83</v>
      </c>
      <c r="AD1304" t="s">
        <v>132</v>
      </c>
      <c r="AE1304" t="s">
        <v>432</v>
      </c>
      <c r="AF1304">
        <v>2022</v>
      </c>
    </row>
    <row r="1305" spans="1:32" x14ac:dyDescent="0.25">
      <c r="A1305" t="s">
        <v>29</v>
      </c>
      <c r="B1305" t="s">
        <v>46</v>
      </c>
      <c r="C1305" t="s">
        <v>31</v>
      </c>
      <c r="D1305" t="s">
        <v>47</v>
      </c>
      <c r="E1305">
        <f>_xlfn.XLOOKUP(Table1[[#This Row],[Location]],'Location analysis'!A:A,'Location analysis'!B:B)</f>
        <v>40.423690999999998</v>
      </c>
      <c r="F1305">
        <f>_xlfn.XLOOKUP(Table1[[#This Row],[Location]],'Location analysis'!A:A,'Location analysis'!C:C)</f>
        <v>-74.380831999999998</v>
      </c>
      <c r="G1305" t="s">
        <v>194</v>
      </c>
      <c r="H1305" t="s">
        <v>43</v>
      </c>
      <c r="I1305">
        <v>14848387486</v>
      </c>
      <c r="J1305" t="s">
        <v>435</v>
      </c>
      <c r="K1305" t="s">
        <v>36</v>
      </c>
      <c r="L1305">
        <v>121</v>
      </c>
      <c r="M1305">
        <v>1.5</v>
      </c>
      <c r="N1305">
        <v>1</v>
      </c>
      <c r="O1305">
        <v>121</v>
      </c>
      <c r="P1305">
        <v>1.5</v>
      </c>
      <c r="Q1305">
        <v>1</v>
      </c>
      <c r="R1305">
        <v>1.5</v>
      </c>
      <c r="S1305">
        <v>1.5</v>
      </c>
      <c r="T1305" s="1">
        <v>44639</v>
      </c>
      <c r="U1305" t="str">
        <f t="shared" si="100"/>
        <v>Takis FUGEO mini</v>
      </c>
      <c r="V1305" t="str">
        <f t="shared" si="101"/>
        <v>Food</v>
      </c>
      <c r="W1305" t="s">
        <v>43</v>
      </c>
      <c r="X1305" t="b">
        <f t="shared" si="103"/>
        <v>1</v>
      </c>
      <c r="Y1305">
        <f t="shared" si="102"/>
        <v>1.5</v>
      </c>
      <c r="Z1305" s="2">
        <f t="shared" si="104"/>
        <v>1</v>
      </c>
      <c r="AA1305" t="s">
        <v>194</v>
      </c>
      <c r="AD1305" t="s">
        <v>40</v>
      </c>
      <c r="AE1305" t="s">
        <v>436</v>
      </c>
      <c r="AF1305">
        <v>2022</v>
      </c>
    </row>
    <row r="1306" spans="1:32" x14ac:dyDescent="0.25">
      <c r="A1306" t="s">
        <v>29</v>
      </c>
      <c r="B1306" t="s">
        <v>46</v>
      </c>
      <c r="C1306" t="s">
        <v>31</v>
      </c>
      <c r="D1306" t="s">
        <v>47</v>
      </c>
      <c r="E1306">
        <f>_xlfn.XLOOKUP(Table1[[#This Row],[Location]],'Location analysis'!A:A,'Location analysis'!B:B)</f>
        <v>40.423690999999998</v>
      </c>
      <c r="F1306">
        <f>_xlfn.XLOOKUP(Table1[[#This Row],[Location]],'Location analysis'!A:A,'Location analysis'!C:C)</f>
        <v>-74.380831999999998</v>
      </c>
      <c r="G1306" t="s">
        <v>364</v>
      </c>
      <c r="H1306" t="s">
        <v>43</v>
      </c>
      <c r="I1306">
        <v>14848389061</v>
      </c>
      <c r="J1306" t="s">
        <v>435</v>
      </c>
      <c r="K1306" t="s">
        <v>36</v>
      </c>
      <c r="L1306">
        <v>122</v>
      </c>
      <c r="M1306">
        <v>1.5</v>
      </c>
      <c r="N1306">
        <v>1</v>
      </c>
      <c r="O1306">
        <v>122</v>
      </c>
      <c r="P1306">
        <v>1.5</v>
      </c>
      <c r="Q1306">
        <v>1</v>
      </c>
      <c r="R1306">
        <v>1.5</v>
      </c>
      <c r="S1306">
        <v>1.5</v>
      </c>
      <c r="T1306" s="1">
        <v>44639</v>
      </c>
      <c r="U1306" t="str">
        <f t="shared" si="100"/>
        <v>Cheetos Baked - Crunchy Cheese</v>
      </c>
      <c r="V1306" t="str">
        <f t="shared" si="101"/>
        <v>Food</v>
      </c>
      <c r="W1306" t="s">
        <v>43</v>
      </c>
      <c r="X1306" t="b">
        <f t="shared" si="103"/>
        <v>1</v>
      </c>
      <c r="Y1306">
        <f t="shared" si="102"/>
        <v>1.5</v>
      </c>
      <c r="Z1306" s="2">
        <f t="shared" si="104"/>
        <v>1</v>
      </c>
      <c r="AA1306" t="s">
        <v>121</v>
      </c>
      <c r="AB1306" t="s">
        <v>365</v>
      </c>
      <c r="AD1306" t="s">
        <v>40</v>
      </c>
      <c r="AE1306" t="s">
        <v>436</v>
      </c>
      <c r="AF1306">
        <v>2022</v>
      </c>
    </row>
    <row r="1307" spans="1:32" x14ac:dyDescent="0.25">
      <c r="A1307" t="s">
        <v>29</v>
      </c>
      <c r="B1307" t="s">
        <v>46</v>
      </c>
      <c r="C1307" t="s">
        <v>31</v>
      </c>
      <c r="D1307" t="s">
        <v>47</v>
      </c>
      <c r="E1307">
        <f>_xlfn.XLOOKUP(Table1[[#This Row],[Location]],'Location analysis'!A:A,'Location analysis'!B:B)</f>
        <v>40.423690999999998</v>
      </c>
      <c r="F1307">
        <f>_xlfn.XLOOKUP(Table1[[#This Row],[Location]],'Location analysis'!A:A,'Location analysis'!C:C)</f>
        <v>-74.380831999999998</v>
      </c>
      <c r="G1307" t="s">
        <v>201</v>
      </c>
      <c r="H1307" t="s">
        <v>97</v>
      </c>
      <c r="I1307">
        <v>14848394148</v>
      </c>
      <c r="J1307" t="s">
        <v>435</v>
      </c>
      <c r="K1307" t="s">
        <v>36</v>
      </c>
      <c r="L1307">
        <v>145</v>
      </c>
      <c r="M1307">
        <v>2.75</v>
      </c>
      <c r="N1307">
        <v>1</v>
      </c>
      <c r="O1307">
        <v>145</v>
      </c>
      <c r="P1307">
        <v>2.75</v>
      </c>
      <c r="Q1307">
        <v>1</v>
      </c>
      <c r="R1307">
        <v>2.75</v>
      </c>
      <c r="S1307">
        <v>2.75</v>
      </c>
      <c r="T1307" s="1">
        <v>44639</v>
      </c>
      <c r="U1307" t="str">
        <f t="shared" si="100"/>
        <v>Vitamin Water - Ice Cool Blue Lavender</v>
      </c>
      <c r="V1307" t="str">
        <f t="shared" si="101"/>
        <v>Water</v>
      </c>
      <c r="W1307" t="s">
        <v>97</v>
      </c>
      <c r="X1307" t="b">
        <f t="shared" si="103"/>
        <v>1</v>
      </c>
      <c r="Y1307">
        <f t="shared" si="102"/>
        <v>2.75</v>
      </c>
      <c r="Z1307" s="2">
        <f t="shared" si="104"/>
        <v>1.8333333333333333</v>
      </c>
      <c r="AA1307" t="s">
        <v>98</v>
      </c>
      <c r="AB1307" t="s">
        <v>202</v>
      </c>
      <c r="AD1307" t="s">
        <v>40</v>
      </c>
      <c r="AE1307" t="s">
        <v>436</v>
      </c>
      <c r="AF1307">
        <v>2022</v>
      </c>
    </row>
    <row r="1308" spans="1:32" x14ac:dyDescent="0.25">
      <c r="A1308" t="s">
        <v>29</v>
      </c>
      <c r="B1308" t="s">
        <v>394</v>
      </c>
      <c r="C1308" t="s">
        <v>395</v>
      </c>
      <c r="D1308" t="s">
        <v>396</v>
      </c>
      <c r="E1308">
        <f>_xlfn.XLOOKUP(Table1[[#This Row],[Location]],'Location analysis'!A:A,'Location analysis'!B:B)</f>
        <v>40.416893999999999</v>
      </c>
      <c r="F1308">
        <f>_xlfn.XLOOKUP(Table1[[#This Row],[Location]],'Location analysis'!A:A,'Location analysis'!C:C)</f>
        <v>-74.420399000000003</v>
      </c>
      <c r="G1308" t="s">
        <v>410</v>
      </c>
      <c r="H1308" t="s">
        <v>49</v>
      </c>
      <c r="I1308">
        <v>14848732843</v>
      </c>
      <c r="J1308" t="s">
        <v>435</v>
      </c>
      <c r="K1308" t="s">
        <v>51</v>
      </c>
      <c r="L1308">
        <v>140</v>
      </c>
      <c r="M1308">
        <v>2</v>
      </c>
      <c r="N1308">
        <v>1</v>
      </c>
      <c r="O1308">
        <v>140</v>
      </c>
      <c r="P1308">
        <v>2</v>
      </c>
      <c r="Q1308">
        <v>1</v>
      </c>
      <c r="R1308">
        <v>2</v>
      </c>
      <c r="S1308">
        <v>2</v>
      </c>
      <c r="T1308" s="1">
        <v>44650</v>
      </c>
      <c r="U1308" t="str">
        <f t="shared" si="100"/>
        <v>Iberia Coconut Water</v>
      </c>
      <c r="V1308" t="str">
        <f t="shared" si="101"/>
        <v>Non Carbonated</v>
      </c>
      <c r="W1308" t="s">
        <v>49</v>
      </c>
      <c r="X1308" t="b">
        <f t="shared" si="103"/>
        <v>1</v>
      </c>
      <c r="Y1308">
        <f t="shared" si="102"/>
        <v>2</v>
      </c>
      <c r="Z1308" s="2">
        <f t="shared" si="104"/>
        <v>1.3333333333333333</v>
      </c>
      <c r="AA1308" t="s">
        <v>410</v>
      </c>
      <c r="AD1308" t="s">
        <v>40</v>
      </c>
      <c r="AE1308" t="s">
        <v>436</v>
      </c>
      <c r="AF1308">
        <v>2022</v>
      </c>
    </row>
    <row r="1309" spans="1:32" x14ac:dyDescent="0.25">
      <c r="A1309" t="s">
        <v>29</v>
      </c>
      <c r="B1309" t="s">
        <v>30</v>
      </c>
      <c r="C1309" t="s">
        <v>31</v>
      </c>
      <c r="D1309" t="s">
        <v>32</v>
      </c>
      <c r="E1309">
        <f>_xlfn.XLOOKUP(Table1[[#This Row],[Location]],'Location analysis'!A:A,'Location analysis'!B:B)</f>
        <v>40.423690999999998</v>
      </c>
      <c r="F1309">
        <f>_xlfn.XLOOKUP(Table1[[#This Row],[Location]],'Location analysis'!A:A,'Location analysis'!C:C)</f>
        <v>-74.380831999999998</v>
      </c>
      <c r="G1309" t="s">
        <v>242</v>
      </c>
      <c r="H1309" t="s">
        <v>97</v>
      </c>
      <c r="I1309">
        <v>14848758456</v>
      </c>
      <c r="J1309" t="s">
        <v>435</v>
      </c>
      <c r="K1309" t="s">
        <v>36</v>
      </c>
      <c r="L1309">
        <v>147</v>
      </c>
      <c r="M1309">
        <v>2.75</v>
      </c>
      <c r="N1309">
        <v>1</v>
      </c>
      <c r="O1309">
        <v>147</v>
      </c>
      <c r="P1309">
        <v>2.75</v>
      </c>
      <c r="Q1309">
        <v>1</v>
      </c>
      <c r="R1309">
        <v>2.75</v>
      </c>
      <c r="S1309">
        <v>2.75</v>
      </c>
      <c r="T1309" s="1">
        <v>44639</v>
      </c>
      <c r="U1309" t="str">
        <f t="shared" si="100"/>
        <v>Vitamin Water - Squeezed Lemonade</v>
      </c>
      <c r="V1309" t="str">
        <f t="shared" si="101"/>
        <v>Water</v>
      </c>
      <c r="W1309" t="s">
        <v>97</v>
      </c>
      <c r="X1309" t="b">
        <f t="shared" si="103"/>
        <v>1</v>
      </c>
      <c r="Y1309">
        <f t="shared" si="102"/>
        <v>2.75</v>
      </c>
      <c r="Z1309" s="2">
        <f t="shared" si="104"/>
        <v>1.8333333333333333</v>
      </c>
      <c r="AA1309" t="s">
        <v>98</v>
      </c>
      <c r="AB1309" t="s">
        <v>243</v>
      </c>
      <c r="AD1309" t="s">
        <v>40</v>
      </c>
      <c r="AE1309" t="s">
        <v>436</v>
      </c>
      <c r="AF1309">
        <v>2022</v>
      </c>
    </row>
    <row r="1310" spans="1:32" x14ac:dyDescent="0.25">
      <c r="A1310" t="s">
        <v>29</v>
      </c>
      <c r="B1310" t="s">
        <v>46</v>
      </c>
      <c r="C1310" t="s">
        <v>31</v>
      </c>
      <c r="D1310" t="s">
        <v>47</v>
      </c>
      <c r="E1310">
        <f>_xlfn.XLOOKUP(Table1[[#This Row],[Location]],'Location analysis'!A:A,'Location analysis'!B:B)</f>
        <v>40.423690999999998</v>
      </c>
      <c r="F1310">
        <f>_xlfn.XLOOKUP(Table1[[#This Row],[Location]],'Location analysis'!A:A,'Location analysis'!C:C)</f>
        <v>-74.380831999999998</v>
      </c>
      <c r="G1310" t="s">
        <v>137</v>
      </c>
      <c r="H1310" t="s">
        <v>97</v>
      </c>
      <c r="I1310">
        <v>14848760026</v>
      </c>
      <c r="J1310" t="s">
        <v>435</v>
      </c>
      <c r="K1310" t="s">
        <v>36</v>
      </c>
      <c r="L1310">
        <v>144</v>
      </c>
      <c r="M1310">
        <v>1.5</v>
      </c>
      <c r="N1310">
        <v>1</v>
      </c>
      <c r="O1310">
        <v>144</v>
      </c>
      <c r="P1310">
        <v>1.5</v>
      </c>
      <c r="Q1310">
        <v>1</v>
      </c>
      <c r="R1310">
        <v>1.5</v>
      </c>
      <c r="S1310">
        <v>1.5</v>
      </c>
      <c r="T1310" s="1">
        <v>44639</v>
      </c>
      <c r="U1310" t="str">
        <f t="shared" si="100"/>
        <v>Poland Springs Water</v>
      </c>
      <c r="V1310" t="str">
        <f t="shared" si="101"/>
        <v>Water</v>
      </c>
      <c r="W1310" t="s">
        <v>97</v>
      </c>
      <c r="X1310" t="b">
        <f t="shared" si="103"/>
        <v>1</v>
      </c>
      <c r="Y1310">
        <f t="shared" si="102"/>
        <v>1.5</v>
      </c>
      <c r="Z1310" s="2">
        <f t="shared" si="104"/>
        <v>1</v>
      </c>
      <c r="AA1310" t="s">
        <v>137</v>
      </c>
      <c r="AD1310" t="s">
        <v>40</v>
      </c>
      <c r="AE1310" t="s">
        <v>436</v>
      </c>
      <c r="AF1310">
        <v>2022</v>
      </c>
    </row>
    <row r="1311" spans="1:32" x14ac:dyDescent="0.25">
      <c r="A1311" t="s">
        <v>29</v>
      </c>
      <c r="B1311" t="s">
        <v>30</v>
      </c>
      <c r="C1311" t="s">
        <v>31</v>
      </c>
      <c r="D1311" t="s">
        <v>32</v>
      </c>
      <c r="E1311">
        <f>_xlfn.XLOOKUP(Table1[[#This Row],[Location]],'Location analysis'!A:A,'Location analysis'!B:B)</f>
        <v>40.423690999999998</v>
      </c>
      <c r="F1311">
        <f>_xlfn.XLOOKUP(Table1[[#This Row],[Location]],'Location analysis'!A:A,'Location analysis'!C:C)</f>
        <v>-74.380831999999998</v>
      </c>
      <c r="G1311" t="s">
        <v>156</v>
      </c>
      <c r="H1311" t="s">
        <v>43</v>
      </c>
      <c r="I1311">
        <v>14848798179</v>
      </c>
      <c r="J1311" t="s">
        <v>435</v>
      </c>
      <c r="K1311" t="s">
        <v>51</v>
      </c>
      <c r="L1311">
        <v>110</v>
      </c>
      <c r="M1311">
        <v>1.5</v>
      </c>
      <c r="N1311">
        <v>1</v>
      </c>
      <c r="O1311">
        <v>110</v>
      </c>
      <c r="P1311">
        <v>1.5</v>
      </c>
      <c r="Q1311">
        <v>1</v>
      </c>
      <c r="R1311">
        <v>1.5</v>
      </c>
      <c r="S1311">
        <v>1.5</v>
      </c>
      <c r="T1311" s="1">
        <v>44639</v>
      </c>
      <c r="U1311" t="str">
        <f t="shared" si="100"/>
        <v>Good Health Veggie Stix - Sea Salt</v>
      </c>
      <c r="V1311" t="str">
        <f t="shared" si="101"/>
        <v>Food</v>
      </c>
      <c r="W1311" t="s">
        <v>43</v>
      </c>
      <c r="X1311" t="b">
        <f t="shared" si="103"/>
        <v>1</v>
      </c>
      <c r="Y1311">
        <f t="shared" si="102"/>
        <v>1.5</v>
      </c>
      <c r="Z1311" s="2">
        <f t="shared" si="104"/>
        <v>1</v>
      </c>
      <c r="AA1311" t="s">
        <v>117</v>
      </c>
      <c r="AB1311" t="s">
        <v>157</v>
      </c>
      <c r="AD1311" t="s">
        <v>40</v>
      </c>
      <c r="AE1311" t="s">
        <v>436</v>
      </c>
      <c r="AF1311">
        <v>2022</v>
      </c>
    </row>
    <row r="1312" spans="1:32" x14ac:dyDescent="0.25">
      <c r="A1312" t="s">
        <v>29</v>
      </c>
      <c r="B1312" t="s">
        <v>394</v>
      </c>
      <c r="C1312" t="s">
        <v>395</v>
      </c>
      <c r="D1312" t="s">
        <v>396</v>
      </c>
      <c r="E1312">
        <f>_xlfn.XLOOKUP(Table1[[#This Row],[Location]],'Location analysis'!A:A,'Location analysis'!B:B)</f>
        <v>40.416893999999999</v>
      </c>
      <c r="F1312">
        <f>_xlfn.XLOOKUP(Table1[[#This Row],[Location]],'Location analysis'!A:A,'Location analysis'!C:C)</f>
        <v>-74.420399000000003</v>
      </c>
      <c r="G1312" t="s">
        <v>424</v>
      </c>
      <c r="H1312" t="s">
        <v>43</v>
      </c>
      <c r="I1312">
        <v>14848915570</v>
      </c>
      <c r="J1312" t="s">
        <v>435</v>
      </c>
      <c r="K1312" t="s">
        <v>51</v>
      </c>
      <c r="L1312">
        <v>130</v>
      </c>
      <c r="M1312">
        <v>2</v>
      </c>
      <c r="N1312">
        <v>1</v>
      </c>
      <c r="O1312">
        <v>130</v>
      </c>
      <c r="P1312">
        <v>2</v>
      </c>
      <c r="Q1312">
        <v>1</v>
      </c>
      <c r="R1312">
        <v>2</v>
      </c>
      <c r="S1312">
        <v>2</v>
      </c>
      <c r="T1312" s="1">
        <v>44650</v>
      </c>
      <c r="U1312" t="str">
        <f t="shared" si="100"/>
        <v>Autumns Granola Bar - Cinnamon Almond</v>
      </c>
      <c r="V1312" t="str">
        <f t="shared" si="101"/>
        <v>Food</v>
      </c>
      <c r="W1312" t="s">
        <v>43</v>
      </c>
      <c r="X1312" t="b">
        <f t="shared" si="103"/>
        <v>1</v>
      </c>
      <c r="Y1312">
        <f t="shared" si="102"/>
        <v>2</v>
      </c>
      <c r="Z1312" s="2">
        <f t="shared" si="104"/>
        <v>1.3333333333333333</v>
      </c>
      <c r="AA1312" t="s">
        <v>425</v>
      </c>
      <c r="AB1312" t="s">
        <v>426</v>
      </c>
      <c r="AD1312" t="s">
        <v>40</v>
      </c>
      <c r="AE1312" t="s">
        <v>436</v>
      </c>
      <c r="AF1312">
        <v>2022</v>
      </c>
    </row>
    <row r="1313" spans="1:32" x14ac:dyDescent="0.25">
      <c r="A1313" t="s">
        <v>29</v>
      </c>
      <c r="B1313" t="s">
        <v>394</v>
      </c>
      <c r="C1313" t="s">
        <v>395</v>
      </c>
      <c r="D1313" t="s">
        <v>396</v>
      </c>
      <c r="E1313">
        <f>_xlfn.XLOOKUP(Table1[[#This Row],[Location]],'Location analysis'!A:A,'Location analysis'!B:B)</f>
        <v>40.416893999999999</v>
      </c>
      <c r="F1313">
        <f>_xlfn.XLOOKUP(Table1[[#This Row],[Location]],'Location analysis'!A:A,'Location analysis'!C:C)</f>
        <v>-74.420399000000003</v>
      </c>
      <c r="G1313" t="s">
        <v>180</v>
      </c>
      <c r="H1313" t="s">
        <v>43</v>
      </c>
      <c r="I1313">
        <v>14848918017</v>
      </c>
      <c r="J1313" t="s">
        <v>435</v>
      </c>
      <c r="K1313" t="s">
        <v>51</v>
      </c>
      <c r="L1313">
        <v>111</v>
      </c>
      <c r="M1313">
        <v>1.5</v>
      </c>
      <c r="N1313">
        <v>1</v>
      </c>
      <c r="O1313">
        <v>111</v>
      </c>
      <c r="P1313">
        <v>1.5</v>
      </c>
      <c r="Q1313">
        <v>1</v>
      </c>
      <c r="R1313">
        <v>1.5</v>
      </c>
      <c r="S1313">
        <v>1.5</v>
      </c>
      <c r="T1313" s="1">
        <v>44650</v>
      </c>
      <c r="U1313" t="str">
        <f t="shared" si="100"/>
        <v>Miss Vickie's Potato Chip - Jalapeno</v>
      </c>
      <c r="V1313" t="str">
        <f t="shared" si="101"/>
        <v>Food</v>
      </c>
      <c r="W1313" t="s">
        <v>43</v>
      </c>
      <c r="X1313" t="b">
        <f t="shared" si="103"/>
        <v>1</v>
      </c>
      <c r="Y1313">
        <f t="shared" si="102"/>
        <v>1.5</v>
      </c>
      <c r="Z1313" s="2">
        <f t="shared" si="104"/>
        <v>1</v>
      </c>
      <c r="AA1313" t="s">
        <v>58</v>
      </c>
      <c r="AB1313" t="s">
        <v>181</v>
      </c>
      <c r="AD1313" t="s">
        <v>40</v>
      </c>
      <c r="AE1313" t="s">
        <v>436</v>
      </c>
      <c r="AF1313">
        <v>2022</v>
      </c>
    </row>
    <row r="1314" spans="1:32" x14ac:dyDescent="0.25">
      <c r="A1314" t="s">
        <v>29</v>
      </c>
      <c r="B1314" t="s">
        <v>30</v>
      </c>
      <c r="C1314" t="s">
        <v>31</v>
      </c>
      <c r="D1314" t="s">
        <v>32</v>
      </c>
      <c r="E1314">
        <f>_xlfn.XLOOKUP(Table1[[#This Row],[Location]],'Location analysis'!A:A,'Location analysis'!B:B)</f>
        <v>40.423690999999998</v>
      </c>
      <c r="F1314">
        <f>_xlfn.XLOOKUP(Table1[[#This Row],[Location]],'Location analysis'!A:A,'Location analysis'!C:C)</f>
        <v>-74.380831999999998</v>
      </c>
      <c r="G1314" t="s">
        <v>125</v>
      </c>
      <c r="H1314" t="s">
        <v>97</v>
      </c>
      <c r="I1314">
        <v>14849180640</v>
      </c>
      <c r="J1314" t="s">
        <v>435</v>
      </c>
      <c r="K1314" t="s">
        <v>36</v>
      </c>
      <c r="L1314">
        <v>143</v>
      </c>
      <c r="M1314">
        <v>2</v>
      </c>
      <c r="N1314">
        <v>1</v>
      </c>
      <c r="O1314">
        <v>143</v>
      </c>
      <c r="P1314">
        <v>2</v>
      </c>
      <c r="Q1314">
        <v>1</v>
      </c>
      <c r="R1314">
        <v>2</v>
      </c>
      <c r="S1314">
        <v>2</v>
      </c>
      <c r="T1314" s="1">
        <v>44639</v>
      </c>
      <c r="U1314" t="str">
        <f t="shared" si="100"/>
        <v>S. Pellegrino Sparkling Mineral Water</v>
      </c>
      <c r="V1314" t="str">
        <f t="shared" si="101"/>
        <v>Water</v>
      </c>
      <c r="W1314" t="s">
        <v>97</v>
      </c>
      <c r="X1314" t="b">
        <f t="shared" si="103"/>
        <v>1</v>
      </c>
      <c r="Y1314">
        <f t="shared" si="102"/>
        <v>2</v>
      </c>
      <c r="Z1314" s="2">
        <f t="shared" si="104"/>
        <v>1.3333333333333333</v>
      </c>
      <c r="AA1314" t="s">
        <v>125</v>
      </c>
      <c r="AD1314" t="s">
        <v>40</v>
      </c>
      <c r="AE1314" t="s">
        <v>436</v>
      </c>
      <c r="AF1314">
        <v>2022</v>
      </c>
    </row>
    <row r="1315" spans="1:32" x14ac:dyDescent="0.25">
      <c r="A1315" t="s">
        <v>29</v>
      </c>
      <c r="B1315" t="s">
        <v>394</v>
      </c>
      <c r="C1315" t="s">
        <v>395</v>
      </c>
      <c r="D1315" t="s">
        <v>396</v>
      </c>
      <c r="E1315">
        <f>_xlfn.XLOOKUP(Table1[[#This Row],[Location]],'Location analysis'!A:A,'Location analysis'!B:B)</f>
        <v>40.416893999999999</v>
      </c>
      <c r="F1315">
        <f>_xlfn.XLOOKUP(Table1[[#This Row],[Location]],'Location analysis'!A:A,'Location analysis'!C:C)</f>
        <v>-74.420399000000003</v>
      </c>
      <c r="G1315" t="s">
        <v>182</v>
      </c>
      <c r="H1315" t="s">
        <v>34</v>
      </c>
      <c r="I1315">
        <v>14849226787</v>
      </c>
      <c r="J1315" t="s">
        <v>435</v>
      </c>
      <c r="K1315" t="s">
        <v>51</v>
      </c>
      <c r="L1315">
        <v>142</v>
      </c>
      <c r="M1315">
        <v>1.5</v>
      </c>
      <c r="N1315">
        <v>1</v>
      </c>
      <c r="O1315">
        <v>142</v>
      </c>
      <c r="P1315">
        <v>1.5</v>
      </c>
      <c r="Q1315">
        <v>1</v>
      </c>
      <c r="R1315">
        <v>1.5</v>
      </c>
      <c r="S1315">
        <v>1.5</v>
      </c>
      <c r="T1315" s="1">
        <v>44650</v>
      </c>
      <c r="U1315" t="str">
        <f t="shared" si="100"/>
        <v>Coca Cola - Zero Sugar</v>
      </c>
      <c r="V1315" t="str">
        <f t="shared" si="101"/>
        <v>Carbonated</v>
      </c>
      <c r="W1315" t="s">
        <v>34</v>
      </c>
      <c r="X1315" t="b">
        <f t="shared" si="103"/>
        <v>1</v>
      </c>
      <c r="Y1315">
        <f t="shared" si="102"/>
        <v>1.5</v>
      </c>
      <c r="Z1315" s="2">
        <f t="shared" si="104"/>
        <v>1</v>
      </c>
      <c r="AA1315" t="s">
        <v>183</v>
      </c>
      <c r="AB1315" t="s">
        <v>184</v>
      </c>
      <c r="AD1315" t="s">
        <v>40</v>
      </c>
      <c r="AE1315" t="s">
        <v>436</v>
      </c>
      <c r="AF1315">
        <v>2022</v>
      </c>
    </row>
    <row r="1316" spans="1:32" x14ac:dyDescent="0.25">
      <c r="A1316" t="s">
        <v>29</v>
      </c>
      <c r="B1316" t="s">
        <v>394</v>
      </c>
      <c r="C1316" t="s">
        <v>395</v>
      </c>
      <c r="D1316" t="s">
        <v>396</v>
      </c>
      <c r="E1316">
        <f>_xlfn.XLOOKUP(Table1[[#This Row],[Location]],'Location analysis'!A:A,'Location analysis'!B:B)</f>
        <v>40.416893999999999</v>
      </c>
      <c r="F1316">
        <f>_xlfn.XLOOKUP(Table1[[#This Row],[Location]],'Location analysis'!A:A,'Location analysis'!C:C)</f>
        <v>-74.420399000000003</v>
      </c>
      <c r="G1316" t="s">
        <v>317</v>
      </c>
      <c r="H1316" t="s">
        <v>43</v>
      </c>
      <c r="I1316">
        <v>14849235770</v>
      </c>
      <c r="J1316" t="s">
        <v>435</v>
      </c>
      <c r="K1316" t="s">
        <v>51</v>
      </c>
      <c r="L1316">
        <v>134</v>
      </c>
      <c r="M1316">
        <v>2</v>
      </c>
      <c r="N1316">
        <v>1</v>
      </c>
      <c r="O1316">
        <v>134</v>
      </c>
      <c r="P1316">
        <v>2</v>
      </c>
      <c r="Q1316">
        <v>1</v>
      </c>
      <c r="R1316">
        <v>2</v>
      </c>
      <c r="S1316">
        <v>2</v>
      </c>
      <c r="T1316" s="1">
        <v>44650</v>
      </c>
      <c r="U1316" t="str">
        <f t="shared" si="100"/>
        <v>RXBAR - Protein Bar - Peanut Butter</v>
      </c>
      <c r="V1316" t="str">
        <f t="shared" si="101"/>
        <v>Food</v>
      </c>
      <c r="W1316" t="s">
        <v>43</v>
      </c>
      <c r="X1316" t="b">
        <f t="shared" si="103"/>
        <v>1</v>
      </c>
      <c r="Y1316">
        <f t="shared" si="102"/>
        <v>2</v>
      </c>
      <c r="Z1316" s="2">
        <f t="shared" si="104"/>
        <v>1.3333333333333333</v>
      </c>
      <c r="AA1316" t="s">
        <v>318</v>
      </c>
      <c r="AB1316" t="s">
        <v>319</v>
      </c>
      <c r="AC1316" t="s">
        <v>320</v>
      </c>
      <c r="AD1316" t="s">
        <v>40</v>
      </c>
      <c r="AE1316" t="s">
        <v>436</v>
      </c>
      <c r="AF1316">
        <v>2022</v>
      </c>
    </row>
    <row r="1317" spans="1:32" x14ac:dyDescent="0.25">
      <c r="A1317" t="s">
        <v>29</v>
      </c>
      <c r="B1317" t="s">
        <v>46</v>
      </c>
      <c r="C1317" t="s">
        <v>31</v>
      </c>
      <c r="D1317" t="s">
        <v>47</v>
      </c>
      <c r="E1317">
        <f>_xlfn.XLOOKUP(Table1[[#This Row],[Location]],'Location analysis'!A:A,'Location analysis'!B:B)</f>
        <v>40.423690999999998</v>
      </c>
      <c r="F1317">
        <f>_xlfn.XLOOKUP(Table1[[#This Row],[Location]],'Location analysis'!A:A,'Location analysis'!C:C)</f>
        <v>-74.380831999999998</v>
      </c>
      <c r="G1317" t="s">
        <v>194</v>
      </c>
      <c r="H1317" t="s">
        <v>43</v>
      </c>
      <c r="I1317">
        <v>14849264047</v>
      </c>
      <c r="J1317" t="s">
        <v>435</v>
      </c>
      <c r="K1317" t="s">
        <v>51</v>
      </c>
      <c r="L1317">
        <v>121</v>
      </c>
      <c r="M1317">
        <v>1.5</v>
      </c>
      <c r="N1317">
        <v>1</v>
      </c>
      <c r="O1317">
        <v>121</v>
      </c>
      <c r="P1317">
        <v>1.5</v>
      </c>
      <c r="Q1317">
        <v>1</v>
      </c>
      <c r="R1317">
        <v>1.5</v>
      </c>
      <c r="S1317">
        <v>1.5</v>
      </c>
      <c r="T1317" s="1">
        <v>44639</v>
      </c>
      <c r="U1317" t="str">
        <f t="shared" si="100"/>
        <v>Takis FUGEO mini</v>
      </c>
      <c r="V1317" t="str">
        <f t="shared" si="101"/>
        <v>Food</v>
      </c>
      <c r="W1317" t="s">
        <v>43</v>
      </c>
      <c r="X1317" t="b">
        <f t="shared" si="103"/>
        <v>1</v>
      </c>
      <c r="Y1317">
        <f t="shared" si="102"/>
        <v>1.5</v>
      </c>
      <c r="Z1317" s="2">
        <f t="shared" si="104"/>
        <v>1</v>
      </c>
      <c r="AA1317" t="s">
        <v>194</v>
      </c>
      <c r="AD1317" t="s">
        <v>40</v>
      </c>
      <c r="AE1317" t="s">
        <v>436</v>
      </c>
      <c r="AF1317">
        <v>2022</v>
      </c>
    </row>
    <row r="1318" spans="1:32" x14ac:dyDescent="0.25">
      <c r="A1318" t="s">
        <v>29</v>
      </c>
      <c r="B1318" t="s">
        <v>394</v>
      </c>
      <c r="C1318" t="s">
        <v>395</v>
      </c>
      <c r="D1318" t="s">
        <v>396</v>
      </c>
      <c r="E1318">
        <f>_xlfn.XLOOKUP(Table1[[#This Row],[Location]],'Location analysis'!A:A,'Location analysis'!B:B)</f>
        <v>40.416893999999999</v>
      </c>
      <c r="F1318">
        <f>_xlfn.XLOOKUP(Table1[[#This Row],[Location]],'Location analysis'!A:A,'Location analysis'!C:C)</f>
        <v>-74.420399000000003</v>
      </c>
      <c r="G1318" t="s">
        <v>65</v>
      </c>
      <c r="H1318" t="s">
        <v>43</v>
      </c>
      <c r="I1318">
        <v>14849421535</v>
      </c>
      <c r="J1318" t="s">
        <v>435</v>
      </c>
      <c r="K1318" t="s">
        <v>51</v>
      </c>
      <c r="L1318">
        <v>114</v>
      </c>
      <c r="M1318">
        <v>1.5</v>
      </c>
      <c r="N1318">
        <v>1</v>
      </c>
      <c r="O1318">
        <v>114</v>
      </c>
      <c r="P1318">
        <v>1.5</v>
      </c>
      <c r="Q1318">
        <v>1</v>
      </c>
      <c r="R1318">
        <v>1.5</v>
      </c>
      <c r="S1318">
        <v>1.5</v>
      </c>
      <c r="T1318" s="1">
        <v>44650</v>
      </c>
      <c r="U1318" t="str">
        <f t="shared" si="100"/>
        <v>Miss Vickie's Potato Chip - Lime &amp; Cracked Pe</v>
      </c>
      <c r="V1318" t="str">
        <f t="shared" si="101"/>
        <v>Food</v>
      </c>
      <c r="W1318" t="s">
        <v>43</v>
      </c>
      <c r="X1318" t="b">
        <f t="shared" si="103"/>
        <v>1</v>
      </c>
      <c r="Y1318">
        <f t="shared" si="102"/>
        <v>1.5</v>
      </c>
      <c r="Z1318" s="2">
        <f t="shared" si="104"/>
        <v>1</v>
      </c>
      <c r="AA1318" t="s">
        <v>58</v>
      </c>
      <c r="AB1318" t="s">
        <v>66</v>
      </c>
      <c r="AD1318" t="s">
        <v>40</v>
      </c>
      <c r="AE1318" t="s">
        <v>436</v>
      </c>
      <c r="AF1318">
        <v>2022</v>
      </c>
    </row>
    <row r="1319" spans="1:32" x14ac:dyDescent="0.25">
      <c r="A1319" t="s">
        <v>29</v>
      </c>
      <c r="B1319" t="s">
        <v>394</v>
      </c>
      <c r="C1319" t="s">
        <v>395</v>
      </c>
      <c r="D1319" t="s">
        <v>396</v>
      </c>
      <c r="E1319">
        <f>_xlfn.XLOOKUP(Table1[[#This Row],[Location]],'Location analysis'!A:A,'Location analysis'!B:B)</f>
        <v>40.416893999999999</v>
      </c>
      <c r="F1319">
        <f>_xlfn.XLOOKUP(Table1[[#This Row],[Location]],'Location analysis'!A:A,'Location analysis'!C:C)</f>
        <v>-74.420399000000003</v>
      </c>
      <c r="G1319" t="s">
        <v>433</v>
      </c>
      <c r="H1319" t="s">
        <v>49</v>
      </c>
      <c r="I1319">
        <v>14849429310</v>
      </c>
      <c r="J1319" t="s">
        <v>435</v>
      </c>
      <c r="K1319" t="s">
        <v>51</v>
      </c>
      <c r="L1319">
        <v>147</v>
      </c>
      <c r="M1319">
        <v>2.75</v>
      </c>
      <c r="N1319">
        <v>1</v>
      </c>
      <c r="O1319">
        <v>147</v>
      </c>
      <c r="P1319">
        <v>2.75</v>
      </c>
      <c r="Q1319">
        <v>1</v>
      </c>
      <c r="R1319">
        <v>2.75</v>
      </c>
      <c r="S1319">
        <v>2.75</v>
      </c>
      <c r="T1319" s="1">
        <v>44650</v>
      </c>
      <c r="U1319" t="str">
        <f t="shared" si="100"/>
        <v>Bai Antioxidant - Kula Watermelon</v>
      </c>
      <c r="V1319" t="str">
        <f t="shared" si="101"/>
        <v>Non Carbonated</v>
      </c>
      <c r="W1319" t="s">
        <v>49</v>
      </c>
      <c r="X1319" t="b">
        <f t="shared" si="103"/>
        <v>1</v>
      </c>
      <c r="Y1319">
        <f t="shared" si="102"/>
        <v>2.75</v>
      </c>
      <c r="Z1319" s="2">
        <f t="shared" si="104"/>
        <v>1.8333333333333333</v>
      </c>
      <c r="AA1319" t="s">
        <v>52</v>
      </c>
      <c r="AB1319" t="s">
        <v>434</v>
      </c>
      <c r="AD1319" t="s">
        <v>40</v>
      </c>
      <c r="AE1319" t="s">
        <v>436</v>
      </c>
      <c r="AF1319">
        <v>2022</v>
      </c>
    </row>
    <row r="1320" spans="1:32" x14ac:dyDescent="0.25">
      <c r="A1320" t="s">
        <v>29</v>
      </c>
      <c r="B1320" t="s">
        <v>30</v>
      </c>
      <c r="C1320" t="s">
        <v>31</v>
      </c>
      <c r="D1320" t="s">
        <v>32</v>
      </c>
      <c r="E1320">
        <f>_xlfn.XLOOKUP(Table1[[#This Row],[Location]],'Location analysis'!A:A,'Location analysis'!B:B)</f>
        <v>40.423690999999998</v>
      </c>
      <c r="F1320">
        <f>_xlfn.XLOOKUP(Table1[[#This Row],[Location]],'Location analysis'!A:A,'Location analysis'!C:C)</f>
        <v>-74.380831999999998</v>
      </c>
      <c r="G1320" t="s">
        <v>125</v>
      </c>
      <c r="H1320" t="s">
        <v>97</v>
      </c>
      <c r="I1320">
        <v>14849666930</v>
      </c>
      <c r="J1320" t="s">
        <v>435</v>
      </c>
      <c r="K1320" t="s">
        <v>51</v>
      </c>
      <c r="L1320">
        <v>143</v>
      </c>
      <c r="M1320">
        <v>2</v>
      </c>
      <c r="N1320">
        <v>1</v>
      </c>
      <c r="O1320">
        <v>143</v>
      </c>
      <c r="P1320">
        <v>2</v>
      </c>
      <c r="Q1320">
        <v>1</v>
      </c>
      <c r="R1320">
        <v>2</v>
      </c>
      <c r="S1320">
        <v>2</v>
      </c>
      <c r="T1320" s="1">
        <v>44639</v>
      </c>
      <c r="U1320" t="str">
        <f t="shared" si="100"/>
        <v>S. Pellegrino Sparkling Mineral Water</v>
      </c>
      <c r="V1320" t="str">
        <f t="shared" si="101"/>
        <v>Water</v>
      </c>
      <c r="W1320" t="s">
        <v>97</v>
      </c>
      <c r="X1320" t="b">
        <f t="shared" si="103"/>
        <v>1</v>
      </c>
      <c r="Y1320">
        <f t="shared" si="102"/>
        <v>2</v>
      </c>
      <c r="Z1320" s="2">
        <f t="shared" si="104"/>
        <v>1.3333333333333333</v>
      </c>
      <c r="AA1320" t="s">
        <v>125</v>
      </c>
      <c r="AD1320" t="s">
        <v>40</v>
      </c>
      <c r="AE1320" t="s">
        <v>436</v>
      </c>
      <c r="AF1320">
        <v>2022</v>
      </c>
    </row>
    <row r="1321" spans="1:32" x14ac:dyDescent="0.25">
      <c r="A1321" t="s">
        <v>29</v>
      </c>
      <c r="B1321" t="s">
        <v>30</v>
      </c>
      <c r="C1321" t="s">
        <v>31</v>
      </c>
      <c r="D1321" t="s">
        <v>32</v>
      </c>
      <c r="E1321">
        <f>_xlfn.XLOOKUP(Table1[[#This Row],[Location]],'Location analysis'!A:A,'Location analysis'!B:B)</f>
        <v>40.423690999999998</v>
      </c>
      <c r="F1321">
        <f>_xlfn.XLOOKUP(Table1[[#This Row],[Location]],'Location analysis'!A:A,'Location analysis'!C:C)</f>
        <v>-74.380831999999998</v>
      </c>
      <c r="G1321" t="s">
        <v>125</v>
      </c>
      <c r="H1321" t="s">
        <v>97</v>
      </c>
      <c r="I1321">
        <v>14849667525</v>
      </c>
      <c r="J1321" t="s">
        <v>435</v>
      </c>
      <c r="K1321" t="s">
        <v>51</v>
      </c>
      <c r="L1321">
        <v>143</v>
      </c>
      <c r="M1321">
        <v>2</v>
      </c>
      <c r="N1321">
        <v>1</v>
      </c>
      <c r="O1321">
        <v>143</v>
      </c>
      <c r="P1321">
        <v>2</v>
      </c>
      <c r="Q1321">
        <v>1</v>
      </c>
      <c r="R1321">
        <v>2</v>
      </c>
      <c r="S1321">
        <v>2</v>
      </c>
      <c r="T1321" s="1">
        <v>44639</v>
      </c>
      <c r="U1321" t="str">
        <f t="shared" si="100"/>
        <v>S. Pellegrino Sparkling Mineral Water</v>
      </c>
      <c r="V1321" t="str">
        <f t="shared" si="101"/>
        <v>Water</v>
      </c>
      <c r="W1321" t="s">
        <v>97</v>
      </c>
      <c r="X1321" t="b">
        <f t="shared" si="103"/>
        <v>1</v>
      </c>
      <c r="Y1321">
        <f t="shared" si="102"/>
        <v>2</v>
      </c>
      <c r="Z1321" s="2">
        <f t="shared" si="104"/>
        <v>1.3333333333333333</v>
      </c>
      <c r="AA1321" t="s">
        <v>125</v>
      </c>
      <c r="AD1321" t="s">
        <v>40</v>
      </c>
      <c r="AE1321" t="s">
        <v>436</v>
      </c>
      <c r="AF1321">
        <v>2022</v>
      </c>
    </row>
    <row r="1322" spans="1:32" x14ac:dyDescent="0.25">
      <c r="A1322" t="s">
        <v>29</v>
      </c>
      <c r="B1322" t="s">
        <v>30</v>
      </c>
      <c r="C1322" t="s">
        <v>31</v>
      </c>
      <c r="D1322" t="s">
        <v>32</v>
      </c>
      <c r="E1322">
        <f>_xlfn.XLOOKUP(Table1[[#This Row],[Location]],'Location analysis'!A:A,'Location analysis'!B:B)</f>
        <v>40.423690999999998</v>
      </c>
      <c r="F1322">
        <f>_xlfn.XLOOKUP(Table1[[#This Row],[Location]],'Location analysis'!A:A,'Location analysis'!C:C)</f>
        <v>-74.380831999999998</v>
      </c>
      <c r="G1322" t="s">
        <v>174</v>
      </c>
      <c r="H1322" t="s">
        <v>49</v>
      </c>
      <c r="I1322">
        <v>14849753441</v>
      </c>
      <c r="J1322" t="s">
        <v>435</v>
      </c>
      <c r="K1322" t="s">
        <v>36</v>
      </c>
      <c r="L1322">
        <v>144</v>
      </c>
      <c r="M1322">
        <v>2.5</v>
      </c>
      <c r="N1322">
        <v>1</v>
      </c>
      <c r="O1322">
        <v>144</v>
      </c>
      <c r="P1322">
        <v>2.5</v>
      </c>
      <c r="Q1322">
        <v>1</v>
      </c>
      <c r="R1322">
        <v>2.5</v>
      </c>
      <c r="S1322">
        <v>2.5</v>
      </c>
      <c r="T1322" s="1">
        <v>44639</v>
      </c>
      <c r="U1322" t="str">
        <f t="shared" si="100"/>
        <v>Bai Antioxidant - Molokai Coconut</v>
      </c>
      <c r="V1322" t="str">
        <f t="shared" si="101"/>
        <v>Non Carbonated</v>
      </c>
      <c r="W1322" t="s">
        <v>49</v>
      </c>
      <c r="X1322" t="b">
        <f t="shared" si="103"/>
        <v>1</v>
      </c>
      <c r="Y1322">
        <f t="shared" si="102"/>
        <v>2.5</v>
      </c>
      <c r="Z1322" s="2">
        <f t="shared" si="104"/>
        <v>1.6666666666666667</v>
      </c>
      <c r="AA1322" t="s">
        <v>52</v>
      </c>
      <c r="AB1322" t="s">
        <v>175</v>
      </c>
      <c r="AD1322" t="s">
        <v>40</v>
      </c>
      <c r="AE1322" t="s">
        <v>436</v>
      </c>
      <c r="AF1322">
        <v>2022</v>
      </c>
    </row>
    <row r="1323" spans="1:32" x14ac:dyDescent="0.25">
      <c r="A1323" t="s">
        <v>29</v>
      </c>
      <c r="B1323" t="s">
        <v>46</v>
      </c>
      <c r="C1323" t="s">
        <v>31</v>
      </c>
      <c r="D1323" t="s">
        <v>47</v>
      </c>
      <c r="E1323">
        <f>_xlfn.XLOOKUP(Table1[[#This Row],[Location]],'Location analysis'!A:A,'Location analysis'!B:B)</f>
        <v>40.423690999999998</v>
      </c>
      <c r="F1323">
        <f>_xlfn.XLOOKUP(Table1[[#This Row],[Location]],'Location analysis'!A:A,'Location analysis'!C:C)</f>
        <v>-74.380831999999998</v>
      </c>
      <c r="G1323" t="s">
        <v>210</v>
      </c>
      <c r="H1323" t="s">
        <v>43</v>
      </c>
      <c r="I1323">
        <v>14849768679</v>
      </c>
      <c r="J1323" t="s">
        <v>435</v>
      </c>
      <c r="K1323" t="s">
        <v>36</v>
      </c>
      <c r="L1323">
        <v>111</v>
      </c>
      <c r="M1323">
        <v>1.5</v>
      </c>
      <c r="N1323">
        <v>1</v>
      </c>
      <c r="O1323">
        <v>111</v>
      </c>
      <c r="P1323">
        <v>1.5</v>
      </c>
      <c r="Q1323">
        <v>1</v>
      </c>
      <c r="R1323">
        <v>1.5</v>
      </c>
      <c r="S1323">
        <v>1.5</v>
      </c>
      <c r="T1323" s="1">
        <v>44639</v>
      </c>
      <c r="U1323" t="str">
        <f t="shared" si="100"/>
        <v>Lays Baked - Original</v>
      </c>
      <c r="V1323" t="str">
        <f t="shared" si="101"/>
        <v>Food</v>
      </c>
      <c r="W1323" t="s">
        <v>43</v>
      </c>
      <c r="X1323" t="b">
        <f t="shared" si="103"/>
        <v>1</v>
      </c>
      <c r="Y1323">
        <f t="shared" si="102"/>
        <v>1.5</v>
      </c>
      <c r="Z1323" s="2">
        <f t="shared" si="104"/>
        <v>1</v>
      </c>
      <c r="AA1323" t="s">
        <v>211</v>
      </c>
      <c r="AB1323" t="s">
        <v>150</v>
      </c>
      <c r="AD1323" t="s">
        <v>40</v>
      </c>
      <c r="AE1323" t="s">
        <v>436</v>
      </c>
      <c r="AF1323">
        <v>2022</v>
      </c>
    </row>
    <row r="1324" spans="1:32" x14ac:dyDescent="0.25">
      <c r="A1324" t="s">
        <v>29</v>
      </c>
      <c r="B1324" t="s">
        <v>46</v>
      </c>
      <c r="C1324" t="s">
        <v>31</v>
      </c>
      <c r="D1324" t="s">
        <v>47</v>
      </c>
      <c r="E1324">
        <f>_xlfn.XLOOKUP(Table1[[#This Row],[Location]],'Location analysis'!A:A,'Location analysis'!B:B)</f>
        <v>40.423690999999998</v>
      </c>
      <c r="F1324">
        <f>_xlfn.XLOOKUP(Table1[[#This Row],[Location]],'Location analysis'!A:A,'Location analysis'!C:C)</f>
        <v>-74.380831999999998</v>
      </c>
      <c r="G1324" t="s">
        <v>248</v>
      </c>
      <c r="H1324" t="s">
        <v>43</v>
      </c>
      <c r="I1324">
        <v>14849772343</v>
      </c>
      <c r="J1324" t="s">
        <v>435</v>
      </c>
      <c r="K1324" t="s">
        <v>36</v>
      </c>
      <c r="L1324">
        <v>110</v>
      </c>
      <c r="M1324">
        <v>1.5</v>
      </c>
      <c r="N1324">
        <v>1</v>
      </c>
      <c r="O1324">
        <v>110</v>
      </c>
      <c r="P1324">
        <v>1.5</v>
      </c>
      <c r="Q1324">
        <v>1</v>
      </c>
      <c r="R1324">
        <v>1.5</v>
      </c>
      <c r="S1324">
        <v>1.5</v>
      </c>
      <c r="T1324" s="1">
        <v>44639</v>
      </c>
      <c r="U1324" t="str">
        <f t="shared" si="100"/>
        <v>Popchips Potato - Sea Salt</v>
      </c>
      <c r="V1324" t="str">
        <f t="shared" si="101"/>
        <v>Food</v>
      </c>
      <c r="W1324" t="s">
        <v>43</v>
      </c>
      <c r="X1324" t="b">
        <f t="shared" si="103"/>
        <v>1</v>
      </c>
      <c r="Y1324">
        <f t="shared" si="102"/>
        <v>1.5</v>
      </c>
      <c r="Z1324" s="2">
        <f t="shared" si="104"/>
        <v>1</v>
      </c>
      <c r="AA1324" t="s">
        <v>229</v>
      </c>
      <c r="AB1324" t="s">
        <v>157</v>
      </c>
      <c r="AD1324" t="s">
        <v>40</v>
      </c>
      <c r="AE1324" t="s">
        <v>436</v>
      </c>
      <c r="AF1324">
        <v>2022</v>
      </c>
    </row>
    <row r="1325" spans="1:32" x14ac:dyDescent="0.25">
      <c r="A1325" t="s">
        <v>29</v>
      </c>
      <c r="B1325" t="s">
        <v>30</v>
      </c>
      <c r="C1325" t="s">
        <v>31</v>
      </c>
      <c r="D1325" t="s">
        <v>32</v>
      </c>
      <c r="E1325">
        <f>_xlfn.XLOOKUP(Table1[[#This Row],[Location]],'Location analysis'!A:A,'Location analysis'!B:B)</f>
        <v>40.423690999999998</v>
      </c>
      <c r="F1325">
        <f>_xlfn.XLOOKUP(Table1[[#This Row],[Location]],'Location analysis'!A:A,'Location analysis'!C:C)</f>
        <v>-74.380831999999998</v>
      </c>
      <c r="G1325" t="s">
        <v>93</v>
      </c>
      <c r="H1325" t="s">
        <v>43</v>
      </c>
      <c r="I1325">
        <v>14849786937</v>
      </c>
      <c r="J1325" t="s">
        <v>435</v>
      </c>
      <c r="K1325" t="s">
        <v>51</v>
      </c>
      <c r="L1325">
        <v>114</v>
      </c>
      <c r="M1325">
        <v>1.5</v>
      </c>
      <c r="N1325">
        <v>1</v>
      </c>
      <c r="O1325">
        <v>114</v>
      </c>
      <c r="P1325">
        <v>1.5</v>
      </c>
      <c r="Q1325">
        <v>1</v>
      </c>
      <c r="R1325">
        <v>1.5</v>
      </c>
      <c r="S1325">
        <v>1.5</v>
      </c>
      <c r="T1325" s="1">
        <v>44639</v>
      </c>
      <c r="U1325" t="str">
        <f t="shared" si="100"/>
        <v>Miss Vickie's Potato Chip - Sea Salt Original</v>
      </c>
      <c r="V1325" t="str">
        <f t="shared" si="101"/>
        <v>Food</v>
      </c>
      <c r="W1325" t="s">
        <v>43</v>
      </c>
      <c r="X1325" t="b">
        <f t="shared" si="103"/>
        <v>1</v>
      </c>
      <c r="Y1325">
        <f t="shared" si="102"/>
        <v>1.5</v>
      </c>
      <c r="Z1325" s="2">
        <f t="shared" si="104"/>
        <v>1</v>
      </c>
      <c r="AA1325" t="s">
        <v>58</v>
      </c>
      <c r="AB1325" t="s">
        <v>94</v>
      </c>
      <c r="AD1325" t="s">
        <v>40</v>
      </c>
      <c r="AE1325" t="s">
        <v>436</v>
      </c>
      <c r="AF1325">
        <v>2022</v>
      </c>
    </row>
    <row r="1326" spans="1:32" x14ac:dyDescent="0.25">
      <c r="A1326" t="s">
        <v>29</v>
      </c>
      <c r="B1326" t="s">
        <v>46</v>
      </c>
      <c r="C1326" t="s">
        <v>31</v>
      </c>
      <c r="D1326" t="s">
        <v>47</v>
      </c>
      <c r="E1326">
        <f>_xlfn.XLOOKUP(Table1[[#This Row],[Location]],'Location analysis'!A:A,'Location analysis'!B:B)</f>
        <v>40.423690999999998</v>
      </c>
      <c r="F1326">
        <f>_xlfn.XLOOKUP(Table1[[#This Row],[Location]],'Location analysis'!A:A,'Location analysis'!C:C)</f>
        <v>-74.380831999999998</v>
      </c>
      <c r="G1326" t="s">
        <v>56</v>
      </c>
      <c r="H1326" t="s">
        <v>43</v>
      </c>
      <c r="I1326">
        <v>14849793356</v>
      </c>
      <c r="J1326" t="s">
        <v>435</v>
      </c>
      <c r="K1326" t="s">
        <v>51</v>
      </c>
      <c r="L1326">
        <v>112</v>
      </c>
      <c r="M1326">
        <v>1.5</v>
      </c>
      <c r="N1326">
        <v>1</v>
      </c>
      <c r="O1326">
        <v>112</v>
      </c>
      <c r="P1326">
        <v>1.5</v>
      </c>
      <c r="Q1326">
        <v>1</v>
      </c>
      <c r="R1326">
        <v>1.5</v>
      </c>
      <c r="S1326">
        <v>1.5</v>
      </c>
      <c r="T1326" s="1">
        <v>44639</v>
      </c>
      <c r="U1326" t="str">
        <f t="shared" si="100"/>
        <v>Miss Vickie's Potato Chip - Sea Salt &amp; Vinega</v>
      </c>
      <c r="V1326" t="str">
        <f t="shared" si="101"/>
        <v>Food</v>
      </c>
      <c r="W1326" t="s">
        <v>43</v>
      </c>
      <c r="X1326" t="b">
        <f t="shared" si="103"/>
        <v>1</v>
      </c>
      <c r="Y1326">
        <f t="shared" si="102"/>
        <v>1.5</v>
      </c>
      <c r="Z1326" s="2">
        <f t="shared" si="104"/>
        <v>1</v>
      </c>
      <c r="AA1326" t="s">
        <v>58</v>
      </c>
      <c r="AB1326" t="s">
        <v>59</v>
      </c>
      <c r="AD1326" t="s">
        <v>40</v>
      </c>
      <c r="AE1326" t="s">
        <v>436</v>
      </c>
      <c r="AF1326">
        <v>2022</v>
      </c>
    </row>
    <row r="1327" spans="1:32" x14ac:dyDescent="0.25">
      <c r="A1327" t="s">
        <v>29</v>
      </c>
      <c r="B1327" t="s">
        <v>46</v>
      </c>
      <c r="C1327" t="s">
        <v>31</v>
      </c>
      <c r="D1327" t="s">
        <v>47</v>
      </c>
      <c r="E1327">
        <f>_xlfn.XLOOKUP(Table1[[#This Row],[Location]],'Location analysis'!A:A,'Location analysis'!B:B)</f>
        <v>40.423690999999998</v>
      </c>
      <c r="F1327">
        <f>_xlfn.XLOOKUP(Table1[[#This Row],[Location]],'Location analysis'!A:A,'Location analysis'!C:C)</f>
        <v>-74.380831999999998</v>
      </c>
      <c r="G1327" t="s">
        <v>182</v>
      </c>
      <c r="H1327" t="s">
        <v>34</v>
      </c>
      <c r="I1327">
        <v>14849794334</v>
      </c>
      <c r="J1327" t="s">
        <v>435</v>
      </c>
      <c r="K1327" t="s">
        <v>51</v>
      </c>
      <c r="L1327">
        <v>140</v>
      </c>
      <c r="M1327">
        <v>1.5</v>
      </c>
      <c r="N1327">
        <v>1</v>
      </c>
      <c r="O1327">
        <v>140</v>
      </c>
      <c r="P1327">
        <v>1.5</v>
      </c>
      <c r="Q1327">
        <v>1</v>
      </c>
      <c r="R1327">
        <v>1.5</v>
      </c>
      <c r="S1327">
        <v>1.5</v>
      </c>
      <c r="T1327" s="1">
        <v>44639</v>
      </c>
      <c r="U1327" t="str">
        <f t="shared" si="100"/>
        <v>Coca Cola - Zero Sugar</v>
      </c>
      <c r="V1327" t="str">
        <f t="shared" si="101"/>
        <v>Carbonated</v>
      </c>
      <c r="W1327" t="s">
        <v>34</v>
      </c>
      <c r="X1327" t="b">
        <f t="shared" si="103"/>
        <v>1</v>
      </c>
      <c r="Y1327">
        <f t="shared" si="102"/>
        <v>1.5</v>
      </c>
      <c r="Z1327" s="2">
        <f t="shared" si="104"/>
        <v>1</v>
      </c>
      <c r="AA1327" t="s">
        <v>183</v>
      </c>
      <c r="AB1327" t="s">
        <v>184</v>
      </c>
      <c r="AD1327" t="s">
        <v>40</v>
      </c>
      <c r="AE1327" t="s">
        <v>436</v>
      </c>
      <c r="AF1327">
        <v>2022</v>
      </c>
    </row>
    <row r="1328" spans="1:32" x14ac:dyDescent="0.25">
      <c r="A1328" t="s">
        <v>29</v>
      </c>
      <c r="B1328" t="s">
        <v>46</v>
      </c>
      <c r="C1328" t="s">
        <v>31</v>
      </c>
      <c r="D1328" t="s">
        <v>47</v>
      </c>
      <c r="E1328">
        <f>_xlfn.XLOOKUP(Table1[[#This Row],[Location]],'Location analysis'!A:A,'Location analysis'!B:B)</f>
        <v>40.423690999999998</v>
      </c>
      <c r="F1328">
        <f>_xlfn.XLOOKUP(Table1[[#This Row],[Location]],'Location analysis'!A:A,'Location analysis'!C:C)</f>
        <v>-74.380831999999998</v>
      </c>
      <c r="G1328" t="s">
        <v>194</v>
      </c>
      <c r="H1328" t="s">
        <v>43</v>
      </c>
      <c r="I1328">
        <v>14849794677</v>
      </c>
      <c r="J1328" t="s">
        <v>435</v>
      </c>
      <c r="K1328" t="s">
        <v>51</v>
      </c>
      <c r="L1328">
        <v>121</v>
      </c>
      <c r="M1328">
        <v>1.5</v>
      </c>
      <c r="N1328">
        <v>1</v>
      </c>
      <c r="O1328">
        <v>121</v>
      </c>
      <c r="P1328">
        <v>1.5</v>
      </c>
      <c r="Q1328">
        <v>1</v>
      </c>
      <c r="R1328">
        <v>1.5</v>
      </c>
      <c r="S1328">
        <v>1.5</v>
      </c>
      <c r="T1328" s="1">
        <v>44639</v>
      </c>
      <c r="U1328" t="str">
        <f t="shared" si="100"/>
        <v>Takis FUGEO mini</v>
      </c>
      <c r="V1328" t="str">
        <f t="shared" si="101"/>
        <v>Food</v>
      </c>
      <c r="W1328" t="s">
        <v>43</v>
      </c>
      <c r="X1328" t="b">
        <f t="shared" si="103"/>
        <v>1</v>
      </c>
      <c r="Y1328">
        <f t="shared" si="102"/>
        <v>1.5</v>
      </c>
      <c r="Z1328" s="2">
        <f t="shared" si="104"/>
        <v>1</v>
      </c>
      <c r="AA1328" t="s">
        <v>194</v>
      </c>
      <c r="AD1328" t="s">
        <v>40</v>
      </c>
      <c r="AE1328" t="s">
        <v>436</v>
      </c>
      <c r="AF1328">
        <v>2022</v>
      </c>
    </row>
    <row r="1329" spans="1:32" x14ac:dyDescent="0.25">
      <c r="A1329" t="s">
        <v>29</v>
      </c>
      <c r="B1329" t="s">
        <v>46</v>
      </c>
      <c r="C1329" t="s">
        <v>31</v>
      </c>
      <c r="D1329" t="s">
        <v>47</v>
      </c>
      <c r="E1329">
        <f>_xlfn.XLOOKUP(Table1[[#This Row],[Location]],'Location analysis'!A:A,'Location analysis'!B:B)</f>
        <v>40.423690999999998</v>
      </c>
      <c r="F1329">
        <f>_xlfn.XLOOKUP(Table1[[#This Row],[Location]],'Location analysis'!A:A,'Location analysis'!C:C)</f>
        <v>-74.380831999999998</v>
      </c>
      <c r="G1329" t="s">
        <v>402</v>
      </c>
      <c r="H1329" t="s">
        <v>97</v>
      </c>
      <c r="I1329">
        <v>14849797564</v>
      </c>
      <c r="J1329" t="s">
        <v>435</v>
      </c>
      <c r="K1329" t="s">
        <v>51</v>
      </c>
      <c r="L1329">
        <v>142</v>
      </c>
      <c r="M1329">
        <v>1.5</v>
      </c>
      <c r="N1329">
        <v>1</v>
      </c>
      <c r="O1329">
        <v>142</v>
      </c>
      <c r="P1329">
        <v>1.5</v>
      </c>
      <c r="Q1329">
        <v>1</v>
      </c>
      <c r="R1329">
        <v>1.5</v>
      </c>
      <c r="S1329">
        <v>1.5</v>
      </c>
      <c r="T1329" s="1">
        <v>44639</v>
      </c>
      <c r="U1329" t="str">
        <f t="shared" si="100"/>
        <v>Bubly - Blackberry</v>
      </c>
      <c r="V1329" t="str">
        <f t="shared" si="101"/>
        <v>Water</v>
      </c>
      <c r="W1329" t="s">
        <v>97</v>
      </c>
      <c r="X1329" t="b">
        <f t="shared" si="103"/>
        <v>1</v>
      </c>
      <c r="Y1329">
        <f t="shared" si="102"/>
        <v>1.5</v>
      </c>
      <c r="Z1329" s="2">
        <f t="shared" si="104"/>
        <v>1</v>
      </c>
      <c r="AA1329" t="s">
        <v>135</v>
      </c>
      <c r="AB1329" t="s">
        <v>403</v>
      </c>
      <c r="AD1329" t="s">
        <v>40</v>
      </c>
      <c r="AE1329" t="s">
        <v>436</v>
      </c>
      <c r="AF1329">
        <v>2022</v>
      </c>
    </row>
    <row r="1330" spans="1:32" x14ac:dyDescent="0.25">
      <c r="A1330" t="s">
        <v>29</v>
      </c>
      <c r="B1330" t="s">
        <v>46</v>
      </c>
      <c r="C1330" t="s">
        <v>31</v>
      </c>
      <c r="D1330" t="s">
        <v>47</v>
      </c>
      <c r="E1330">
        <f>_xlfn.XLOOKUP(Table1[[#This Row],[Location]],'Location analysis'!A:A,'Location analysis'!B:B)</f>
        <v>40.423690999999998</v>
      </c>
      <c r="F1330">
        <f>_xlfn.XLOOKUP(Table1[[#This Row],[Location]],'Location analysis'!A:A,'Location analysis'!C:C)</f>
        <v>-74.380831999999998</v>
      </c>
      <c r="G1330" t="s">
        <v>364</v>
      </c>
      <c r="H1330" t="s">
        <v>43</v>
      </c>
      <c r="I1330">
        <v>14849843182</v>
      </c>
      <c r="J1330" t="s">
        <v>435</v>
      </c>
      <c r="K1330" t="s">
        <v>51</v>
      </c>
      <c r="L1330">
        <v>122</v>
      </c>
      <c r="M1330">
        <v>1.5</v>
      </c>
      <c r="N1330">
        <v>1</v>
      </c>
      <c r="O1330">
        <v>122</v>
      </c>
      <c r="P1330">
        <v>1.5</v>
      </c>
      <c r="Q1330">
        <v>1</v>
      </c>
      <c r="R1330">
        <v>1.5</v>
      </c>
      <c r="S1330">
        <v>1.5</v>
      </c>
      <c r="T1330" s="1">
        <v>44639</v>
      </c>
      <c r="U1330" t="str">
        <f t="shared" si="100"/>
        <v>Cheetos Baked - Crunchy Cheese</v>
      </c>
      <c r="V1330" t="str">
        <f t="shared" si="101"/>
        <v>Food</v>
      </c>
      <c r="W1330" t="s">
        <v>43</v>
      </c>
      <c r="X1330" t="b">
        <f t="shared" si="103"/>
        <v>1</v>
      </c>
      <c r="Y1330">
        <f t="shared" si="102"/>
        <v>1.5</v>
      </c>
      <c r="Z1330" s="2">
        <f t="shared" si="104"/>
        <v>1</v>
      </c>
      <c r="AA1330" t="s">
        <v>121</v>
      </c>
      <c r="AB1330" t="s">
        <v>365</v>
      </c>
      <c r="AD1330" t="s">
        <v>40</v>
      </c>
      <c r="AE1330" t="s">
        <v>436</v>
      </c>
      <c r="AF1330">
        <v>2022</v>
      </c>
    </row>
    <row r="1331" spans="1:32" x14ac:dyDescent="0.25">
      <c r="A1331" t="s">
        <v>29</v>
      </c>
      <c r="B1331" t="s">
        <v>46</v>
      </c>
      <c r="C1331" t="s">
        <v>31</v>
      </c>
      <c r="D1331" t="s">
        <v>47</v>
      </c>
      <c r="E1331">
        <f>_xlfn.XLOOKUP(Table1[[#This Row],[Location]],'Location analysis'!A:A,'Location analysis'!B:B)</f>
        <v>40.423690999999998</v>
      </c>
      <c r="F1331">
        <f>_xlfn.XLOOKUP(Table1[[#This Row],[Location]],'Location analysis'!A:A,'Location analysis'!C:C)</f>
        <v>-74.380831999999998</v>
      </c>
      <c r="G1331" t="s">
        <v>137</v>
      </c>
      <c r="H1331" t="s">
        <v>97</v>
      </c>
      <c r="I1331">
        <v>14849866025</v>
      </c>
      <c r="J1331" t="s">
        <v>435</v>
      </c>
      <c r="K1331" t="s">
        <v>51</v>
      </c>
      <c r="L1331">
        <v>144</v>
      </c>
      <c r="M1331">
        <v>1.5</v>
      </c>
      <c r="N1331">
        <v>1</v>
      </c>
      <c r="O1331">
        <v>144</v>
      </c>
      <c r="P1331">
        <v>1.5</v>
      </c>
      <c r="Q1331">
        <v>1</v>
      </c>
      <c r="R1331">
        <v>1.5</v>
      </c>
      <c r="S1331">
        <v>1.5</v>
      </c>
      <c r="T1331" s="1">
        <v>44639</v>
      </c>
      <c r="U1331" t="str">
        <f t="shared" si="100"/>
        <v>Poland Springs Water</v>
      </c>
      <c r="V1331" t="str">
        <f t="shared" si="101"/>
        <v>Water</v>
      </c>
      <c r="W1331" t="s">
        <v>97</v>
      </c>
      <c r="X1331" t="b">
        <f t="shared" si="103"/>
        <v>1</v>
      </c>
      <c r="Y1331">
        <f t="shared" si="102"/>
        <v>1.5</v>
      </c>
      <c r="Z1331" s="2">
        <f t="shared" si="104"/>
        <v>1</v>
      </c>
      <c r="AA1331" t="s">
        <v>137</v>
      </c>
      <c r="AD1331" t="s">
        <v>40</v>
      </c>
      <c r="AE1331" t="s">
        <v>436</v>
      </c>
      <c r="AF1331">
        <v>2022</v>
      </c>
    </row>
    <row r="1332" spans="1:32" x14ac:dyDescent="0.25">
      <c r="A1332" t="s">
        <v>29</v>
      </c>
      <c r="B1332" t="s">
        <v>46</v>
      </c>
      <c r="C1332" t="s">
        <v>31</v>
      </c>
      <c r="D1332" t="s">
        <v>47</v>
      </c>
      <c r="E1332">
        <f>_xlfn.XLOOKUP(Table1[[#This Row],[Location]],'Location analysis'!A:A,'Location analysis'!B:B)</f>
        <v>40.423690999999998</v>
      </c>
      <c r="F1332">
        <f>_xlfn.XLOOKUP(Table1[[#This Row],[Location]],'Location analysis'!A:A,'Location analysis'!C:C)</f>
        <v>-74.380831999999998</v>
      </c>
      <c r="G1332" t="s">
        <v>137</v>
      </c>
      <c r="H1332" t="s">
        <v>97</v>
      </c>
      <c r="I1332">
        <v>14849917098</v>
      </c>
      <c r="J1332" t="s">
        <v>435</v>
      </c>
      <c r="K1332" t="s">
        <v>51</v>
      </c>
      <c r="L1332">
        <v>144</v>
      </c>
      <c r="M1332">
        <v>1.5</v>
      </c>
      <c r="N1332">
        <v>1</v>
      </c>
      <c r="O1332">
        <v>144</v>
      </c>
      <c r="P1332">
        <v>1.5</v>
      </c>
      <c r="Q1332">
        <v>1</v>
      </c>
      <c r="R1332">
        <v>1.5</v>
      </c>
      <c r="S1332">
        <v>1.5</v>
      </c>
      <c r="T1332" s="1">
        <v>44639</v>
      </c>
      <c r="U1332" t="str">
        <f t="shared" si="100"/>
        <v>Poland Springs Water</v>
      </c>
      <c r="V1332" t="str">
        <f t="shared" si="101"/>
        <v>Water</v>
      </c>
      <c r="W1332" t="s">
        <v>97</v>
      </c>
      <c r="X1332" t="b">
        <f t="shared" si="103"/>
        <v>1</v>
      </c>
      <c r="Y1332">
        <f t="shared" si="102"/>
        <v>1.5</v>
      </c>
      <c r="Z1332" s="2">
        <f t="shared" si="104"/>
        <v>1</v>
      </c>
      <c r="AA1332" t="s">
        <v>137</v>
      </c>
      <c r="AD1332" t="s">
        <v>40</v>
      </c>
      <c r="AE1332" t="s">
        <v>436</v>
      </c>
      <c r="AF1332">
        <v>2022</v>
      </c>
    </row>
    <row r="1333" spans="1:32" x14ac:dyDescent="0.25">
      <c r="A1333" t="s">
        <v>29</v>
      </c>
      <c r="B1333" t="s">
        <v>46</v>
      </c>
      <c r="C1333" t="s">
        <v>31</v>
      </c>
      <c r="D1333" t="s">
        <v>47</v>
      </c>
      <c r="E1333">
        <f>_xlfn.XLOOKUP(Table1[[#This Row],[Location]],'Location analysis'!A:A,'Location analysis'!B:B)</f>
        <v>40.423690999999998</v>
      </c>
      <c r="F1333">
        <f>_xlfn.XLOOKUP(Table1[[#This Row],[Location]],'Location analysis'!A:A,'Location analysis'!C:C)</f>
        <v>-74.380831999999998</v>
      </c>
      <c r="G1333" t="s">
        <v>160</v>
      </c>
      <c r="H1333" t="s">
        <v>49</v>
      </c>
      <c r="I1333">
        <v>14850144030</v>
      </c>
      <c r="J1333" t="s">
        <v>435</v>
      </c>
      <c r="K1333" t="s">
        <v>36</v>
      </c>
      <c r="L1333">
        <v>143</v>
      </c>
      <c r="M1333">
        <v>2.5</v>
      </c>
      <c r="N1333">
        <v>1</v>
      </c>
      <c r="O1333">
        <v>143</v>
      </c>
      <c r="P1333">
        <v>2.5</v>
      </c>
      <c r="Q1333">
        <v>1</v>
      </c>
      <c r="R1333">
        <v>2.5</v>
      </c>
      <c r="S1333">
        <v>2.5</v>
      </c>
      <c r="T1333" s="1">
        <v>44639</v>
      </c>
      <c r="U1333" t="str">
        <f t="shared" si="100"/>
        <v>Snapple Diet Tea - Peach Tea</v>
      </c>
      <c r="V1333" t="str">
        <f t="shared" si="101"/>
        <v>Non Carbonated</v>
      </c>
      <c r="W1333" t="s">
        <v>49</v>
      </c>
      <c r="X1333" t="b">
        <f t="shared" si="103"/>
        <v>1</v>
      </c>
      <c r="Y1333">
        <f t="shared" si="102"/>
        <v>2.5</v>
      </c>
      <c r="Z1333" s="2">
        <f t="shared" si="104"/>
        <v>1.6666666666666667</v>
      </c>
      <c r="AA1333" t="s">
        <v>75</v>
      </c>
      <c r="AB1333" t="s">
        <v>161</v>
      </c>
      <c r="AD1333" t="s">
        <v>40</v>
      </c>
      <c r="AE1333" t="s">
        <v>436</v>
      </c>
      <c r="AF1333">
        <v>2022</v>
      </c>
    </row>
    <row r="1334" spans="1:32" x14ac:dyDescent="0.25">
      <c r="A1334" t="s">
        <v>29</v>
      </c>
      <c r="B1334" t="s">
        <v>30</v>
      </c>
      <c r="C1334" t="s">
        <v>31</v>
      </c>
      <c r="D1334" t="s">
        <v>32</v>
      </c>
      <c r="E1334">
        <f>_xlfn.XLOOKUP(Table1[[#This Row],[Location]],'Location analysis'!A:A,'Location analysis'!B:B)</f>
        <v>40.423690999999998</v>
      </c>
      <c r="F1334">
        <f>_xlfn.XLOOKUP(Table1[[#This Row],[Location]],'Location analysis'!A:A,'Location analysis'!C:C)</f>
        <v>-74.380831999999998</v>
      </c>
      <c r="G1334" t="s">
        <v>143</v>
      </c>
      <c r="H1334" t="s">
        <v>49</v>
      </c>
      <c r="I1334">
        <v>14850246702</v>
      </c>
      <c r="J1334" t="s">
        <v>435</v>
      </c>
      <c r="K1334" t="s">
        <v>36</v>
      </c>
      <c r="L1334">
        <v>145</v>
      </c>
      <c r="M1334">
        <v>2.5</v>
      </c>
      <c r="N1334">
        <v>1</v>
      </c>
      <c r="O1334">
        <v>145</v>
      </c>
      <c r="P1334">
        <v>2.5</v>
      </c>
      <c r="Q1334">
        <v>1</v>
      </c>
      <c r="R1334">
        <v>2.5</v>
      </c>
      <c r="S1334">
        <v>2.5</v>
      </c>
      <c r="T1334" s="1">
        <v>44639</v>
      </c>
      <c r="U1334" t="str">
        <f t="shared" si="100"/>
        <v>Snapple Diet Tea - Raspberry</v>
      </c>
      <c r="V1334" t="str">
        <f t="shared" si="101"/>
        <v>Non Carbonated</v>
      </c>
      <c r="W1334" t="s">
        <v>49</v>
      </c>
      <c r="X1334" t="b">
        <f t="shared" si="103"/>
        <v>1</v>
      </c>
      <c r="Y1334">
        <f t="shared" si="102"/>
        <v>2.5</v>
      </c>
      <c r="Z1334" s="2">
        <f t="shared" si="104"/>
        <v>1.6666666666666667</v>
      </c>
      <c r="AA1334" t="s">
        <v>75</v>
      </c>
      <c r="AB1334" t="s">
        <v>144</v>
      </c>
      <c r="AD1334" t="s">
        <v>40</v>
      </c>
      <c r="AE1334" t="s">
        <v>436</v>
      </c>
      <c r="AF1334">
        <v>2022</v>
      </c>
    </row>
    <row r="1335" spans="1:32" x14ac:dyDescent="0.25">
      <c r="A1335" t="s">
        <v>29</v>
      </c>
      <c r="B1335" t="s">
        <v>46</v>
      </c>
      <c r="C1335" t="s">
        <v>31</v>
      </c>
      <c r="D1335" t="s">
        <v>47</v>
      </c>
      <c r="E1335">
        <f>_xlfn.XLOOKUP(Table1[[#This Row],[Location]],'Location analysis'!A:A,'Location analysis'!B:B)</f>
        <v>40.423690999999998</v>
      </c>
      <c r="F1335">
        <f>_xlfn.XLOOKUP(Table1[[#This Row],[Location]],'Location analysis'!A:A,'Location analysis'!C:C)</f>
        <v>-74.380831999999998</v>
      </c>
      <c r="G1335" t="s">
        <v>137</v>
      </c>
      <c r="H1335" t="s">
        <v>97</v>
      </c>
      <c r="I1335">
        <v>14850301787</v>
      </c>
      <c r="J1335" t="s">
        <v>435</v>
      </c>
      <c r="K1335" t="s">
        <v>51</v>
      </c>
      <c r="L1335">
        <v>144</v>
      </c>
      <c r="M1335">
        <v>1.5</v>
      </c>
      <c r="N1335">
        <v>1</v>
      </c>
      <c r="O1335">
        <v>144</v>
      </c>
      <c r="P1335">
        <v>1.5</v>
      </c>
      <c r="Q1335">
        <v>1</v>
      </c>
      <c r="R1335">
        <v>1.5</v>
      </c>
      <c r="S1335">
        <v>1.5</v>
      </c>
      <c r="T1335" s="1">
        <v>44639</v>
      </c>
      <c r="U1335" t="str">
        <f t="shared" si="100"/>
        <v>Poland Springs Water</v>
      </c>
      <c r="V1335" t="str">
        <f t="shared" si="101"/>
        <v>Water</v>
      </c>
      <c r="W1335" t="s">
        <v>97</v>
      </c>
      <c r="X1335" t="b">
        <f t="shared" si="103"/>
        <v>1</v>
      </c>
      <c r="Y1335">
        <f t="shared" si="102"/>
        <v>1.5</v>
      </c>
      <c r="Z1335" s="2">
        <f t="shared" si="104"/>
        <v>1</v>
      </c>
      <c r="AA1335" t="s">
        <v>137</v>
      </c>
      <c r="AD1335" t="s">
        <v>40</v>
      </c>
      <c r="AE1335" t="s">
        <v>436</v>
      </c>
      <c r="AF1335">
        <v>2022</v>
      </c>
    </row>
    <row r="1336" spans="1:32" x14ac:dyDescent="0.25">
      <c r="A1336" t="s">
        <v>29</v>
      </c>
      <c r="B1336" t="s">
        <v>46</v>
      </c>
      <c r="C1336" t="s">
        <v>31</v>
      </c>
      <c r="D1336" t="s">
        <v>47</v>
      </c>
      <c r="E1336">
        <f>_xlfn.XLOOKUP(Table1[[#This Row],[Location]],'Location analysis'!A:A,'Location analysis'!B:B)</f>
        <v>40.423690999999998</v>
      </c>
      <c r="F1336">
        <f>_xlfn.XLOOKUP(Table1[[#This Row],[Location]],'Location analysis'!A:A,'Location analysis'!C:C)</f>
        <v>-74.380831999999998</v>
      </c>
      <c r="G1336" t="s">
        <v>364</v>
      </c>
      <c r="H1336" t="s">
        <v>43</v>
      </c>
      <c r="I1336">
        <v>14850305930</v>
      </c>
      <c r="J1336" t="s">
        <v>435</v>
      </c>
      <c r="K1336" t="s">
        <v>51</v>
      </c>
      <c r="L1336">
        <v>122</v>
      </c>
      <c r="M1336">
        <v>1.5</v>
      </c>
      <c r="N1336">
        <v>1</v>
      </c>
      <c r="O1336">
        <v>122</v>
      </c>
      <c r="P1336">
        <v>1.5</v>
      </c>
      <c r="Q1336">
        <v>1</v>
      </c>
      <c r="R1336">
        <v>1.5</v>
      </c>
      <c r="S1336">
        <v>1.5</v>
      </c>
      <c r="T1336" s="1">
        <v>44639</v>
      </c>
      <c r="U1336" t="str">
        <f t="shared" si="100"/>
        <v>Cheetos Baked - Crunchy Cheese</v>
      </c>
      <c r="V1336" t="str">
        <f t="shared" si="101"/>
        <v>Food</v>
      </c>
      <c r="W1336" t="s">
        <v>43</v>
      </c>
      <c r="X1336" t="b">
        <f t="shared" si="103"/>
        <v>1</v>
      </c>
      <c r="Y1336">
        <f t="shared" si="102"/>
        <v>1.5</v>
      </c>
      <c r="Z1336" s="2">
        <f t="shared" si="104"/>
        <v>1</v>
      </c>
      <c r="AA1336" t="s">
        <v>121</v>
      </c>
      <c r="AB1336" t="s">
        <v>365</v>
      </c>
      <c r="AD1336" t="s">
        <v>40</v>
      </c>
      <c r="AE1336" t="s">
        <v>436</v>
      </c>
      <c r="AF1336">
        <v>2022</v>
      </c>
    </row>
    <row r="1337" spans="1:32" x14ac:dyDescent="0.25">
      <c r="A1337" t="s">
        <v>29</v>
      </c>
      <c r="B1337" t="s">
        <v>30</v>
      </c>
      <c r="C1337" t="s">
        <v>31</v>
      </c>
      <c r="D1337" t="s">
        <v>32</v>
      </c>
      <c r="E1337">
        <f>_xlfn.XLOOKUP(Table1[[#This Row],[Location]],'Location analysis'!A:A,'Location analysis'!B:B)</f>
        <v>40.423690999999998</v>
      </c>
      <c r="F1337">
        <f>_xlfn.XLOOKUP(Table1[[#This Row],[Location]],'Location analysis'!A:A,'Location analysis'!C:C)</f>
        <v>-74.380831999999998</v>
      </c>
      <c r="G1337" t="s">
        <v>125</v>
      </c>
      <c r="H1337" t="s">
        <v>97</v>
      </c>
      <c r="I1337">
        <v>14851671801</v>
      </c>
      <c r="J1337" t="s">
        <v>437</v>
      </c>
      <c r="K1337" t="s">
        <v>51</v>
      </c>
      <c r="L1337">
        <v>143</v>
      </c>
      <c r="M1337">
        <v>2</v>
      </c>
      <c r="N1337">
        <v>1</v>
      </c>
      <c r="O1337">
        <v>143</v>
      </c>
      <c r="P1337">
        <v>2</v>
      </c>
      <c r="Q1337">
        <v>1</v>
      </c>
      <c r="R1337">
        <v>2</v>
      </c>
      <c r="S1337">
        <v>2</v>
      </c>
      <c r="T1337" s="1">
        <v>44640</v>
      </c>
      <c r="U1337" t="str">
        <f t="shared" si="100"/>
        <v>S. Pellegrino Sparkling Mineral Water</v>
      </c>
      <c r="V1337" t="str">
        <f t="shared" si="101"/>
        <v>Water</v>
      </c>
      <c r="W1337" t="s">
        <v>97</v>
      </c>
      <c r="X1337" t="b">
        <f t="shared" si="103"/>
        <v>1</v>
      </c>
      <c r="Y1337">
        <f t="shared" si="102"/>
        <v>2</v>
      </c>
      <c r="Z1337" s="2">
        <f t="shared" si="104"/>
        <v>1.3333333333333333</v>
      </c>
      <c r="AA1337" t="s">
        <v>125</v>
      </c>
      <c r="AD1337" t="s">
        <v>54</v>
      </c>
      <c r="AE1337" t="s">
        <v>438</v>
      </c>
      <c r="AF1337">
        <v>2022</v>
      </c>
    </row>
    <row r="1338" spans="1:32" x14ac:dyDescent="0.25">
      <c r="A1338" t="s">
        <v>29</v>
      </c>
      <c r="B1338" t="s">
        <v>394</v>
      </c>
      <c r="C1338" t="s">
        <v>395</v>
      </c>
      <c r="D1338" t="s">
        <v>396</v>
      </c>
      <c r="E1338">
        <f>_xlfn.XLOOKUP(Table1[[#This Row],[Location]],'Location analysis'!A:A,'Location analysis'!B:B)</f>
        <v>40.416893999999999</v>
      </c>
      <c r="F1338">
        <f>_xlfn.XLOOKUP(Table1[[#This Row],[Location]],'Location analysis'!A:A,'Location analysis'!C:C)</f>
        <v>-74.420399000000003</v>
      </c>
      <c r="G1338" t="s">
        <v>397</v>
      </c>
      <c r="H1338" t="s">
        <v>49</v>
      </c>
      <c r="I1338">
        <v>14851817336</v>
      </c>
      <c r="J1338" t="s">
        <v>437</v>
      </c>
      <c r="K1338" t="s">
        <v>51</v>
      </c>
      <c r="L1338">
        <v>146</v>
      </c>
      <c r="M1338">
        <v>3.5</v>
      </c>
      <c r="N1338">
        <v>1</v>
      </c>
      <c r="O1338">
        <v>146</v>
      </c>
      <c r="P1338">
        <v>3.5</v>
      </c>
      <c r="Q1338">
        <v>1</v>
      </c>
      <c r="R1338">
        <v>3.5</v>
      </c>
      <c r="S1338">
        <v>3.5</v>
      </c>
      <c r="T1338" s="1">
        <v>44650</v>
      </c>
      <c r="U1338" t="str">
        <f t="shared" si="100"/>
        <v>Starbucks Doubleshot Energy - Mocha</v>
      </c>
      <c r="V1338" t="str">
        <f t="shared" si="101"/>
        <v>Non Carbonated</v>
      </c>
      <c r="W1338" t="s">
        <v>49</v>
      </c>
      <c r="X1338" t="b">
        <f t="shared" si="103"/>
        <v>1</v>
      </c>
      <c r="Y1338">
        <f t="shared" si="102"/>
        <v>3.5</v>
      </c>
      <c r="Z1338" s="2">
        <f t="shared" si="104"/>
        <v>2.3333333333333335</v>
      </c>
      <c r="AA1338" t="s">
        <v>398</v>
      </c>
      <c r="AB1338" t="s">
        <v>399</v>
      </c>
      <c r="AD1338" t="s">
        <v>54</v>
      </c>
      <c r="AE1338" t="s">
        <v>438</v>
      </c>
      <c r="AF1338">
        <v>2022</v>
      </c>
    </row>
    <row r="1339" spans="1:32" x14ac:dyDescent="0.25">
      <c r="A1339" t="s">
        <v>29</v>
      </c>
      <c r="B1339" t="s">
        <v>394</v>
      </c>
      <c r="C1339" t="s">
        <v>395</v>
      </c>
      <c r="D1339" t="s">
        <v>396</v>
      </c>
      <c r="E1339">
        <f>_xlfn.XLOOKUP(Table1[[#This Row],[Location]],'Location analysis'!A:A,'Location analysis'!B:B)</f>
        <v>40.416893999999999</v>
      </c>
      <c r="F1339">
        <f>_xlfn.XLOOKUP(Table1[[#This Row],[Location]],'Location analysis'!A:A,'Location analysis'!C:C)</f>
        <v>-74.420399000000003</v>
      </c>
      <c r="G1339" t="s">
        <v>439</v>
      </c>
      <c r="H1339" t="s">
        <v>49</v>
      </c>
      <c r="I1339">
        <v>14851901052</v>
      </c>
      <c r="J1339" t="s">
        <v>437</v>
      </c>
      <c r="K1339" t="s">
        <v>36</v>
      </c>
      <c r="L1339">
        <v>145</v>
      </c>
      <c r="M1339">
        <v>2.75</v>
      </c>
      <c r="N1339">
        <v>1</v>
      </c>
      <c r="O1339">
        <v>145</v>
      </c>
      <c r="P1339">
        <v>2.75</v>
      </c>
      <c r="Q1339">
        <v>1</v>
      </c>
      <c r="R1339">
        <v>2.75</v>
      </c>
      <c r="S1339">
        <v>2.75</v>
      </c>
      <c r="T1339" s="1">
        <v>44650</v>
      </c>
      <c r="U1339" t="str">
        <f t="shared" si="100"/>
        <v>Honest Tea - Berry Hibiscus</v>
      </c>
      <c r="V1339" t="str">
        <f t="shared" si="101"/>
        <v>Non Carbonated</v>
      </c>
      <c r="W1339" t="s">
        <v>49</v>
      </c>
      <c r="X1339" t="b">
        <f t="shared" si="103"/>
        <v>1</v>
      </c>
      <c r="Y1339">
        <f t="shared" si="102"/>
        <v>2.75</v>
      </c>
      <c r="Z1339" s="2">
        <f t="shared" si="104"/>
        <v>1.8333333333333333</v>
      </c>
      <c r="AA1339" t="s">
        <v>440</v>
      </c>
      <c r="AB1339" t="s">
        <v>441</v>
      </c>
      <c r="AD1339" t="s">
        <v>54</v>
      </c>
      <c r="AE1339" t="s">
        <v>438</v>
      </c>
      <c r="AF1339">
        <v>2022</v>
      </c>
    </row>
    <row r="1340" spans="1:32" x14ac:dyDescent="0.25">
      <c r="A1340" t="s">
        <v>29</v>
      </c>
      <c r="B1340" t="s">
        <v>394</v>
      </c>
      <c r="C1340" t="s">
        <v>395</v>
      </c>
      <c r="D1340" t="s">
        <v>396</v>
      </c>
      <c r="E1340">
        <f>_xlfn.XLOOKUP(Table1[[#This Row],[Location]],'Location analysis'!A:A,'Location analysis'!B:B)</f>
        <v>40.416893999999999</v>
      </c>
      <c r="F1340">
        <f>_xlfn.XLOOKUP(Table1[[#This Row],[Location]],'Location analysis'!A:A,'Location analysis'!C:C)</f>
        <v>-74.420399000000003</v>
      </c>
      <c r="G1340" t="s">
        <v>442</v>
      </c>
      <c r="H1340" t="s">
        <v>43</v>
      </c>
      <c r="I1340">
        <v>14851948159</v>
      </c>
      <c r="J1340" t="s">
        <v>437</v>
      </c>
      <c r="K1340" t="s">
        <v>51</v>
      </c>
      <c r="L1340">
        <v>137</v>
      </c>
      <c r="M1340">
        <v>2</v>
      </c>
      <c r="N1340">
        <v>1</v>
      </c>
      <c r="O1340">
        <v>137</v>
      </c>
      <c r="P1340">
        <v>2</v>
      </c>
      <c r="Q1340">
        <v>1</v>
      </c>
      <c r="R1340">
        <v>2</v>
      </c>
      <c r="S1340">
        <v>2</v>
      </c>
      <c r="T1340" s="1">
        <v>44650</v>
      </c>
      <c r="U1340" t="str">
        <f t="shared" si="100"/>
        <v>Hungry Buddha - Chocolate Chip</v>
      </c>
      <c r="V1340" t="str">
        <f t="shared" si="101"/>
        <v>Food</v>
      </c>
      <c r="W1340" t="s">
        <v>43</v>
      </c>
      <c r="X1340" t="b">
        <f t="shared" si="103"/>
        <v>1</v>
      </c>
      <c r="Y1340">
        <f t="shared" si="102"/>
        <v>2</v>
      </c>
      <c r="Z1340" s="2">
        <f t="shared" si="104"/>
        <v>1.3333333333333333</v>
      </c>
      <c r="AA1340" t="s">
        <v>443</v>
      </c>
      <c r="AB1340" t="s">
        <v>444</v>
      </c>
      <c r="AD1340" t="s">
        <v>54</v>
      </c>
      <c r="AE1340" t="s">
        <v>438</v>
      </c>
      <c r="AF1340">
        <v>2022</v>
      </c>
    </row>
    <row r="1341" spans="1:32" x14ac:dyDescent="0.25">
      <c r="A1341" t="s">
        <v>29</v>
      </c>
      <c r="B1341" t="s">
        <v>394</v>
      </c>
      <c r="C1341" t="s">
        <v>395</v>
      </c>
      <c r="D1341" t="s">
        <v>396</v>
      </c>
      <c r="E1341">
        <f>_xlfn.XLOOKUP(Table1[[#This Row],[Location]],'Location analysis'!A:A,'Location analysis'!B:B)</f>
        <v>40.416893999999999</v>
      </c>
      <c r="F1341">
        <f>_xlfn.XLOOKUP(Table1[[#This Row],[Location]],'Location analysis'!A:A,'Location analysis'!C:C)</f>
        <v>-74.420399000000003</v>
      </c>
      <c r="G1341" t="s">
        <v>65</v>
      </c>
      <c r="H1341" t="s">
        <v>43</v>
      </c>
      <c r="I1341">
        <v>14852213568</v>
      </c>
      <c r="J1341" t="s">
        <v>437</v>
      </c>
      <c r="K1341" t="s">
        <v>51</v>
      </c>
      <c r="L1341">
        <v>114</v>
      </c>
      <c r="M1341">
        <v>1.5</v>
      </c>
      <c r="N1341">
        <v>1</v>
      </c>
      <c r="O1341">
        <v>114</v>
      </c>
      <c r="P1341">
        <v>1.5</v>
      </c>
      <c r="Q1341">
        <v>1</v>
      </c>
      <c r="R1341">
        <v>1.5</v>
      </c>
      <c r="S1341">
        <v>1.5</v>
      </c>
      <c r="T1341" s="1">
        <v>44650</v>
      </c>
      <c r="U1341" t="str">
        <f t="shared" si="100"/>
        <v>Miss Vickie's Potato Chip - Lime &amp; Cracked Pe</v>
      </c>
      <c r="V1341" t="str">
        <f t="shared" si="101"/>
        <v>Food</v>
      </c>
      <c r="W1341" t="s">
        <v>43</v>
      </c>
      <c r="X1341" t="b">
        <f t="shared" si="103"/>
        <v>1</v>
      </c>
      <c r="Y1341">
        <f t="shared" si="102"/>
        <v>1.5</v>
      </c>
      <c r="Z1341" s="2">
        <f t="shared" si="104"/>
        <v>1</v>
      </c>
      <c r="AA1341" t="s">
        <v>58</v>
      </c>
      <c r="AB1341" t="s">
        <v>66</v>
      </c>
      <c r="AD1341" t="s">
        <v>54</v>
      </c>
      <c r="AE1341" t="s">
        <v>438</v>
      </c>
      <c r="AF1341">
        <v>2022</v>
      </c>
    </row>
    <row r="1342" spans="1:32" x14ac:dyDescent="0.25">
      <c r="A1342" t="s">
        <v>29</v>
      </c>
      <c r="B1342" t="s">
        <v>394</v>
      </c>
      <c r="C1342" t="s">
        <v>395</v>
      </c>
      <c r="D1342" t="s">
        <v>396</v>
      </c>
      <c r="E1342">
        <f>_xlfn.XLOOKUP(Table1[[#This Row],[Location]],'Location analysis'!A:A,'Location analysis'!B:B)</f>
        <v>40.416893999999999</v>
      </c>
      <c r="F1342">
        <f>_xlfn.XLOOKUP(Table1[[#This Row],[Location]],'Location analysis'!A:A,'Location analysis'!C:C)</f>
        <v>-74.420399000000003</v>
      </c>
      <c r="G1342" t="s">
        <v>81</v>
      </c>
      <c r="H1342" t="s">
        <v>43</v>
      </c>
      <c r="I1342">
        <v>14852218901</v>
      </c>
      <c r="J1342" t="s">
        <v>437</v>
      </c>
      <c r="K1342" t="s">
        <v>51</v>
      </c>
      <c r="L1342">
        <v>138</v>
      </c>
      <c r="M1342">
        <v>2</v>
      </c>
      <c r="N1342">
        <v>1</v>
      </c>
      <c r="O1342">
        <v>138</v>
      </c>
      <c r="P1342">
        <v>2</v>
      </c>
      <c r="Q1342">
        <v>1</v>
      </c>
      <c r="R1342">
        <v>2</v>
      </c>
      <c r="S1342">
        <v>2</v>
      </c>
      <c r="T1342" s="1">
        <v>44650</v>
      </c>
      <c r="U1342" t="str">
        <f t="shared" si="100"/>
        <v>KitKat - Crisp Wafers</v>
      </c>
      <c r="V1342" t="str">
        <f t="shared" si="101"/>
        <v>Food</v>
      </c>
      <c r="W1342" t="s">
        <v>43</v>
      </c>
      <c r="X1342" t="b">
        <f t="shared" si="103"/>
        <v>1</v>
      </c>
      <c r="Y1342">
        <f t="shared" si="102"/>
        <v>2</v>
      </c>
      <c r="Z1342" s="2">
        <f t="shared" si="104"/>
        <v>1.3333333333333333</v>
      </c>
      <c r="AA1342" t="s">
        <v>82</v>
      </c>
      <c r="AB1342" t="s">
        <v>83</v>
      </c>
      <c r="AD1342" t="s">
        <v>54</v>
      </c>
      <c r="AE1342" t="s">
        <v>438</v>
      </c>
      <c r="AF1342">
        <v>2022</v>
      </c>
    </row>
    <row r="1343" spans="1:32" x14ac:dyDescent="0.25">
      <c r="A1343" t="s">
        <v>29</v>
      </c>
      <c r="B1343" t="s">
        <v>394</v>
      </c>
      <c r="C1343" t="s">
        <v>395</v>
      </c>
      <c r="D1343" t="s">
        <v>396</v>
      </c>
      <c r="E1343">
        <f>_xlfn.XLOOKUP(Table1[[#This Row],[Location]],'Location analysis'!A:A,'Location analysis'!B:B)</f>
        <v>40.416893999999999</v>
      </c>
      <c r="F1343">
        <f>_xlfn.XLOOKUP(Table1[[#This Row],[Location]],'Location analysis'!A:A,'Location analysis'!C:C)</f>
        <v>-74.420399000000003</v>
      </c>
      <c r="G1343" t="s">
        <v>192</v>
      </c>
      <c r="H1343" t="s">
        <v>43</v>
      </c>
      <c r="I1343">
        <v>14852230693</v>
      </c>
      <c r="J1343" t="s">
        <v>437</v>
      </c>
      <c r="K1343" t="s">
        <v>51</v>
      </c>
      <c r="L1343">
        <v>124</v>
      </c>
      <c r="M1343">
        <v>1.25</v>
      </c>
      <c r="N1343">
        <v>1</v>
      </c>
      <c r="O1343">
        <v>124</v>
      </c>
      <c r="P1343">
        <v>1.25</v>
      </c>
      <c r="Q1343">
        <v>1</v>
      </c>
      <c r="R1343">
        <v>1.25</v>
      </c>
      <c r="S1343">
        <v>1.25</v>
      </c>
      <c r="T1343" s="1">
        <v>44650</v>
      </c>
      <c r="U1343" t="str">
        <f t="shared" si="100"/>
        <v>CheezIt - Original</v>
      </c>
      <c r="V1343" t="str">
        <f t="shared" si="101"/>
        <v>Food</v>
      </c>
      <c r="W1343" t="s">
        <v>43</v>
      </c>
      <c r="X1343" t="b">
        <f t="shared" si="103"/>
        <v>1</v>
      </c>
      <c r="Y1343">
        <f t="shared" si="102"/>
        <v>1.25</v>
      </c>
      <c r="Z1343" s="2">
        <f t="shared" si="104"/>
        <v>0.83333333333333337</v>
      </c>
      <c r="AA1343" t="s">
        <v>193</v>
      </c>
      <c r="AB1343" t="s">
        <v>150</v>
      </c>
      <c r="AD1343" t="s">
        <v>54</v>
      </c>
      <c r="AE1343" t="s">
        <v>438</v>
      </c>
      <c r="AF1343">
        <v>2022</v>
      </c>
    </row>
    <row r="1344" spans="1:32" x14ac:dyDescent="0.25">
      <c r="A1344" t="s">
        <v>29</v>
      </c>
      <c r="B1344" t="s">
        <v>394</v>
      </c>
      <c r="C1344" t="s">
        <v>395</v>
      </c>
      <c r="D1344" t="s">
        <v>396</v>
      </c>
      <c r="E1344">
        <f>_xlfn.XLOOKUP(Table1[[#This Row],[Location]],'Location analysis'!A:A,'Location analysis'!B:B)</f>
        <v>40.416893999999999</v>
      </c>
      <c r="F1344">
        <f>_xlfn.XLOOKUP(Table1[[#This Row],[Location]],'Location analysis'!A:A,'Location analysis'!C:C)</f>
        <v>-74.420399000000003</v>
      </c>
      <c r="G1344" t="s">
        <v>65</v>
      </c>
      <c r="H1344" t="s">
        <v>43</v>
      </c>
      <c r="I1344">
        <v>14852236922</v>
      </c>
      <c r="J1344" t="s">
        <v>437</v>
      </c>
      <c r="K1344" t="s">
        <v>51</v>
      </c>
      <c r="L1344">
        <v>114</v>
      </c>
      <c r="M1344">
        <v>1.5</v>
      </c>
      <c r="N1344">
        <v>1</v>
      </c>
      <c r="O1344">
        <v>114</v>
      </c>
      <c r="P1344">
        <v>1.5</v>
      </c>
      <c r="Q1344">
        <v>1</v>
      </c>
      <c r="R1344">
        <v>1.5</v>
      </c>
      <c r="S1344">
        <v>1.5</v>
      </c>
      <c r="T1344" s="1">
        <v>44650</v>
      </c>
      <c r="U1344" t="str">
        <f t="shared" si="100"/>
        <v>Miss Vickie's Potato Chip - Lime &amp; Cracked Pe</v>
      </c>
      <c r="V1344" t="str">
        <f t="shared" si="101"/>
        <v>Food</v>
      </c>
      <c r="W1344" t="s">
        <v>43</v>
      </c>
      <c r="X1344" t="b">
        <f t="shared" si="103"/>
        <v>1</v>
      </c>
      <c r="Y1344">
        <f t="shared" si="102"/>
        <v>1.5</v>
      </c>
      <c r="Z1344" s="2">
        <f t="shared" si="104"/>
        <v>1</v>
      </c>
      <c r="AA1344" t="s">
        <v>58</v>
      </c>
      <c r="AB1344" t="s">
        <v>66</v>
      </c>
      <c r="AD1344" t="s">
        <v>54</v>
      </c>
      <c r="AE1344" t="s">
        <v>438</v>
      </c>
      <c r="AF1344">
        <v>2022</v>
      </c>
    </row>
    <row r="1345" spans="1:32" x14ac:dyDescent="0.25">
      <c r="A1345" t="s">
        <v>29</v>
      </c>
      <c r="B1345" t="s">
        <v>394</v>
      </c>
      <c r="C1345" t="s">
        <v>395</v>
      </c>
      <c r="D1345" t="s">
        <v>396</v>
      </c>
      <c r="E1345">
        <f>_xlfn.XLOOKUP(Table1[[#This Row],[Location]],'Location analysis'!A:A,'Location analysis'!B:B)</f>
        <v>40.416893999999999</v>
      </c>
      <c r="F1345">
        <f>_xlfn.XLOOKUP(Table1[[#This Row],[Location]],'Location analysis'!A:A,'Location analysis'!C:C)</f>
        <v>-74.420399000000003</v>
      </c>
      <c r="G1345" t="s">
        <v>421</v>
      </c>
      <c r="H1345" t="s">
        <v>43</v>
      </c>
      <c r="I1345">
        <v>14852397428</v>
      </c>
      <c r="J1345" t="s">
        <v>437</v>
      </c>
      <c r="K1345" t="s">
        <v>36</v>
      </c>
      <c r="L1345">
        <v>125</v>
      </c>
      <c r="M1345">
        <v>2.5</v>
      </c>
      <c r="N1345">
        <v>1</v>
      </c>
      <c r="O1345">
        <v>125</v>
      </c>
      <c r="P1345">
        <v>2.5</v>
      </c>
      <c r="Q1345">
        <v>1</v>
      </c>
      <c r="R1345">
        <v>2.5</v>
      </c>
      <c r="S1345">
        <v>2.5</v>
      </c>
      <c r="T1345" s="1">
        <v>44650</v>
      </c>
      <c r="U1345" t="str">
        <f t="shared" si="100"/>
        <v>Lenny &amp; Larrys - SnickerDoodle</v>
      </c>
      <c r="V1345" t="str">
        <f t="shared" si="101"/>
        <v>Food</v>
      </c>
      <c r="W1345" t="s">
        <v>43</v>
      </c>
      <c r="X1345" t="b">
        <f t="shared" si="103"/>
        <v>1</v>
      </c>
      <c r="Y1345">
        <f t="shared" si="102"/>
        <v>2.5</v>
      </c>
      <c r="Z1345" s="2">
        <f t="shared" si="104"/>
        <v>1.6666666666666667</v>
      </c>
      <c r="AA1345" t="s">
        <v>422</v>
      </c>
      <c r="AB1345" t="s">
        <v>423</v>
      </c>
      <c r="AD1345" t="s">
        <v>54</v>
      </c>
      <c r="AE1345" t="s">
        <v>438</v>
      </c>
      <c r="AF1345">
        <v>2022</v>
      </c>
    </row>
    <row r="1346" spans="1:32" x14ac:dyDescent="0.25">
      <c r="A1346" t="s">
        <v>29</v>
      </c>
      <c r="B1346" t="s">
        <v>30</v>
      </c>
      <c r="C1346" t="s">
        <v>31</v>
      </c>
      <c r="D1346" t="s">
        <v>32</v>
      </c>
      <c r="E1346">
        <f>_xlfn.XLOOKUP(Table1[[#This Row],[Location]],'Location analysis'!A:A,'Location analysis'!B:B)</f>
        <v>40.423690999999998</v>
      </c>
      <c r="F1346">
        <f>_xlfn.XLOOKUP(Table1[[#This Row],[Location]],'Location analysis'!A:A,'Location analysis'!C:C)</f>
        <v>-74.380831999999998</v>
      </c>
      <c r="G1346" t="s">
        <v>242</v>
      </c>
      <c r="H1346" t="s">
        <v>97</v>
      </c>
      <c r="I1346">
        <v>14852417398</v>
      </c>
      <c r="J1346" t="s">
        <v>437</v>
      </c>
      <c r="K1346" t="s">
        <v>36</v>
      </c>
      <c r="L1346">
        <v>147</v>
      </c>
      <c r="M1346">
        <v>2.75</v>
      </c>
      <c r="N1346">
        <v>1</v>
      </c>
      <c r="O1346">
        <v>147</v>
      </c>
      <c r="P1346">
        <v>2.75</v>
      </c>
      <c r="Q1346">
        <v>1</v>
      </c>
      <c r="R1346">
        <v>2.75</v>
      </c>
      <c r="S1346">
        <v>2.75</v>
      </c>
      <c r="T1346" s="1">
        <v>44640</v>
      </c>
      <c r="U1346" t="str">
        <f t="shared" ref="U1346:U1409" si="105">IF(G1346="","Cell is Blank - Dis-regard",G1346)</f>
        <v>Vitamin Water - Squeezed Lemonade</v>
      </c>
      <c r="V1346" t="str">
        <f t="shared" ref="V1346:V1409" si="106">IF(H1346="","Cell is Blank - Dis-regard",H1346)</f>
        <v>Water</v>
      </c>
      <c r="W1346" t="s">
        <v>97</v>
      </c>
      <c r="X1346" t="b">
        <f t="shared" si="103"/>
        <v>1</v>
      </c>
      <c r="Y1346">
        <f t="shared" ref="Y1346:Y1409" si="107">IF(X1346="FALSE",M1346,M1346)</f>
        <v>2.75</v>
      </c>
      <c r="Z1346" s="2">
        <f t="shared" si="104"/>
        <v>1.8333333333333333</v>
      </c>
      <c r="AA1346" t="s">
        <v>98</v>
      </c>
      <c r="AB1346" t="s">
        <v>243</v>
      </c>
      <c r="AD1346" t="s">
        <v>54</v>
      </c>
      <c r="AE1346" t="s">
        <v>438</v>
      </c>
      <c r="AF1346">
        <v>2022</v>
      </c>
    </row>
    <row r="1347" spans="1:32" x14ac:dyDescent="0.25">
      <c r="A1347" t="s">
        <v>29</v>
      </c>
      <c r="B1347" t="s">
        <v>394</v>
      </c>
      <c r="C1347" t="s">
        <v>395</v>
      </c>
      <c r="D1347" t="s">
        <v>396</v>
      </c>
      <c r="E1347">
        <f>_xlfn.XLOOKUP(Table1[[#This Row],[Location]],'Location analysis'!A:A,'Location analysis'!B:B)</f>
        <v>40.416893999999999</v>
      </c>
      <c r="F1347">
        <f>_xlfn.XLOOKUP(Table1[[#This Row],[Location]],'Location analysis'!A:A,'Location analysis'!C:C)</f>
        <v>-74.420399000000003</v>
      </c>
      <c r="G1347" t="s">
        <v>421</v>
      </c>
      <c r="H1347" t="s">
        <v>43</v>
      </c>
      <c r="I1347">
        <v>14852436101</v>
      </c>
      <c r="J1347" t="s">
        <v>437</v>
      </c>
      <c r="K1347" t="s">
        <v>36</v>
      </c>
      <c r="L1347">
        <v>125</v>
      </c>
      <c r="M1347">
        <v>2.5</v>
      </c>
      <c r="N1347">
        <v>1</v>
      </c>
      <c r="O1347">
        <v>125</v>
      </c>
      <c r="P1347">
        <v>2.5</v>
      </c>
      <c r="Q1347">
        <v>1</v>
      </c>
      <c r="R1347">
        <v>2.5</v>
      </c>
      <c r="S1347">
        <v>2.5</v>
      </c>
      <c r="T1347" s="1">
        <v>44650</v>
      </c>
      <c r="U1347" t="str">
        <f t="shared" si="105"/>
        <v>Lenny &amp; Larrys - SnickerDoodle</v>
      </c>
      <c r="V1347" t="str">
        <f t="shared" si="106"/>
        <v>Food</v>
      </c>
      <c r="W1347" t="s">
        <v>43</v>
      </c>
      <c r="X1347" t="b">
        <f t="shared" ref="X1347:X1410" si="108">M1347=P1347</f>
        <v>1</v>
      </c>
      <c r="Y1347">
        <f t="shared" si="107"/>
        <v>2.5</v>
      </c>
      <c r="Z1347" s="2">
        <f t="shared" ref="Z1347:Z1410" si="109">Y1347/1.5</f>
        <v>1.6666666666666667</v>
      </c>
      <c r="AA1347" t="s">
        <v>422</v>
      </c>
      <c r="AB1347" t="s">
        <v>423</v>
      </c>
      <c r="AD1347" t="s">
        <v>54</v>
      </c>
      <c r="AE1347" t="s">
        <v>438</v>
      </c>
      <c r="AF1347">
        <v>2022</v>
      </c>
    </row>
    <row r="1348" spans="1:32" x14ac:dyDescent="0.25">
      <c r="A1348" t="s">
        <v>29</v>
      </c>
      <c r="B1348" t="s">
        <v>46</v>
      </c>
      <c r="C1348" t="s">
        <v>31</v>
      </c>
      <c r="D1348" t="s">
        <v>47</v>
      </c>
      <c r="E1348">
        <f>_xlfn.XLOOKUP(Table1[[#This Row],[Location]],'Location analysis'!A:A,'Location analysis'!B:B)</f>
        <v>40.423690999999998</v>
      </c>
      <c r="F1348">
        <f>_xlfn.XLOOKUP(Table1[[#This Row],[Location]],'Location analysis'!A:A,'Location analysis'!C:C)</f>
        <v>-74.380831999999998</v>
      </c>
      <c r="G1348" t="s">
        <v>56</v>
      </c>
      <c r="H1348" t="s">
        <v>43</v>
      </c>
      <c r="I1348">
        <v>14853432645</v>
      </c>
      <c r="J1348" t="s">
        <v>445</v>
      </c>
      <c r="K1348" t="s">
        <v>36</v>
      </c>
      <c r="L1348">
        <v>112</v>
      </c>
      <c r="M1348">
        <v>1.5</v>
      </c>
      <c r="N1348">
        <v>1</v>
      </c>
      <c r="O1348">
        <v>112</v>
      </c>
      <c r="P1348">
        <v>1.5</v>
      </c>
      <c r="Q1348">
        <v>1</v>
      </c>
      <c r="R1348">
        <v>1.5</v>
      </c>
      <c r="S1348">
        <v>1.5</v>
      </c>
      <c r="T1348" s="1">
        <v>44640</v>
      </c>
      <c r="U1348" t="str">
        <f t="shared" si="105"/>
        <v>Miss Vickie's Potato Chip - Sea Salt &amp; Vinega</v>
      </c>
      <c r="V1348" t="str">
        <f t="shared" si="106"/>
        <v>Food</v>
      </c>
      <c r="W1348" t="s">
        <v>43</v>
      </c>
      <c r="X1348" t="b">
        <f t="shared" si="108"/>
        <v>1</v>
      </c>
      <c r="Y1348">
        <f t="shared" si="107"/>
        <v>1.5</v>
      </c>
      <c r="Z1348" s="2">
        <f t="shared" si="109"/>
        <v>1</v>
      </c>
      <c r="AA1348" t="s">
        <v>58</v>
      </c>
      <c r="AB1348" t="s">
        <v>59</v>
      </c>
      <c r="AD1348" t="s">
        <v>60</v>
      </c>
      <c r="AE1348" t="s">
        <v>446</v>
      </c>
      <c r="AF1348">
        <v>2022</v>
      </c>
    </row>
    <row r="1349" spans="1:32" x14ac:dyDescent="0.25">
      <c r="A1349" t="s">
        <v>29</v>
      </c>
      <c r="B1349" t="s">
        <v>46</v>
      </c>
      <c r="C1349" t="s">
        <v>31</v>
      </c>
      <c r="D1349" t="s">
        <v>47</v>
      </c>
      <c r="E1349">
        <f>_xlfn.XLOOKUP(Table1[[#This Row],[Location]],'Location analysis'!A:A,'Location analysis'!B:B)</f>
        <v>40.423690999999998</v>
      </c>
      <c r="F1349">
        <f>_xlfn.XLOOKUP(Table1[[#This Row],[Location]],'Location analysis'!A:A,'Location analysis'!C:C)</f>
        <v>-74.380831999999998</v>
      </c>
      <c r="G1349" t="s">
        <v>182</v>
      </c>
      <c r="H1349" t="s">
        <v>34</v>
      </c>
      <c r="I1349">
        <v>14853433980</v>
      </c>
      <c r="J1349" t="s">
        <v>445</v>
      </c>
      <c r="K1349" t="s">
        <v>51</v>
      </c>
      <c r="L1349">
        <v>140</v>
      </c>
      <c r="M1349">
        <v>1.5</v>
      </c>
      <c r="N1349">
        <v>1</v>
      </c>
      <c r="O1349">
        <v>140</v>
      </c>
      <c r="P1349">
        <v>1.5</v>
      </c>
      <c r="Q1349">
        <v>1</v>
      </c>
      <c r="R1349">
        <v>1.5</v>
      </c>
      <c r="S1349">
        <v>1.5</v>
      </c>
      <c r="T1349" s="1">
        <v>44640</v>
      </c>
      <c r="U1349" t="str">
        <f t="shared" si="105"/>
        <v>Coca Cola - Zero Sugar</v>
      </c>
      <c r="V1349" t="str">
        <f t="shared" si="106"/>
        <v>Carbonated</v>
      </c>
      <c r="W1349" t="s">
        <v>34</v>
      </c>
      <c r="X1349" t="b">
        <f t="shared" si="108"/>
        <v>1</v>
      </c>
      <c r="Y1349">
        <f t="shared" si="107"/>
        <v>1.5</v>
      </c>
      <c r="Z1349" s="2">
        <f t="shared" si="109"/>
        <v>1</v>
      </c>
      <c r="AA1349" t="s">
        <v>183</v>
      </c>
      <c r="AB1349" t="s">
        <v>184</v>
      </c>
      <c r="AD1349" t="s">
        <v>60</v>
      </c>
      <c r="AE1349" t="s">
        <v>446</v>
      </c>
      <c r="AF1349">
        <v>2022</v>
      </c>
    </row>
    <row r="1350" spans="1:32" x14ac:dyDescent="0.25">
      <c r="A1350" t="s">
        <v>29</v>
      </c>
      <c r="B1350" t="s">
        <v>30</v>
      </c>
      <c r="C1350" t="s">
        <v>31</v>
      </c>
      <c r="D1350" t="s">
        <v>32</v>
      </c>
      <c r="E1350">
        <f>_xlfn.XLOOKUP(Table1[[#This Row],[Location]],'Location analysis'!A:A,'Location analysis'!B:B)</f>
        <v>40.423690999999998</v>
      </c>
      <c r="F1350">
        <f>_xlfn.XLOOKUP(Table1[[#This Row],[Location]],'Location analysis'!A:A,'Location analysis'!C:C)</f>
        <v>-74.380831999999998</v>
      </c>
      <c r="G1350" t="s">
        <v>112</v>
      </c>
      <c r="H1350" t="s">
        <v>43</v>
      </c>
      <c r="I1350">
        <v>14854379364</v>
      </c>
      <c r="J1350" t="s">
        <v>445</v>
      </c>
      <c r="K1350" t="s">
        <v>36</v>
      </c>
      <c r="L1350">
        <v>138</v>
      </c>
      <c r="M1350">
        <v>2</v>
      </c>
      <c r="N1350">
        <v>1</v>
      </c>
      <c r="O1350">
        <v>138</v>
      </c>
      <c r="P1350">
        <v>2</v>
      </c>
      <c r="Q1350">
        <v>1</v>
      </c>
      <c r="R1350">
        <v>2</v>
      </c>
      <c r="S1350">
        <v>2</v>
      </c>
      <c r="T1350" s="1">
        <v>44641</v>
      </c>
      <c r="U1350" t="str">
        <f t="shared" si="105"/>
        <v>Robert Irvine's - Fit Crunch -  Chocolate Pea</v>
      </c>
      <c r="V1350" t="str">
        <f t="shared" si="106"/>
        <v>Food</v>
      </c>
      <c r="W1350" t="s">
        <v>43</v>
      </c>
      <c r="X1350" t="b">
        <f t="shared" si="108"/>
        <v>1</v>
      </c>
      <c r="Y1350">
        <f t="shared" si="107"/>
        <v>2</v>
      </c>
      <c r="Z1350" s="2">
        <f t="shared" si="109"/>
        <v>1.3333333333333333</v>
      </c>
      <c r="AA1350" t="s">
        <v>113</v>
      </c>
      <c r="AB1350" t="s">
        <v>114</v>
      </c>
      <c r="AC1350" t="s">
        <v>115</v>
      </c>
      <c r="AD1350" t="s">
        <v>60</v>
      </c>
      <c r="AE1350" t="s">
        <v>446</v>
      </c>
      <c r="AF1350">
        <v>2022</v>
      </c>
    </row>
    <row r="1351" spans="1:32" x14ac:dyDescent="0.25">
      <c r="A1351" t="s">
        <v>29</v>
      </c>
      <c r="B1351" t="s">
        <v>62</v>
      </c>
      <c r="C1351" t="s">
        <v>63</v>
      </c>
      <c r="D1351" t="s">
        <v>64</v>
      </c>
      <c r="E1351">
        <f>_xlfn.XLOOKUP(Table1[[#This Row],[Location]],'Location analysis'!A:A,'Location analysis'!B:B)</f>
        <v>40.091900000000003</v>
      </c>
      <c r="F1351">
        <f>_xlfn.XLOOKUP(Table1[[#This Row],[Location]],'Location analysis'!A:A,'Location analysis'!C:C)</f>
        <v>-74.358699999999999</v>
      </c>
      <c r="G1351" t="s">
        <v>74</v>
      </c>
      <c r="H1351" t="s">
        <v>49</v>
      </c>
      <c r="I1351">
        <v>14854568213</v>
      </c>
      <c r="J1351" t="s">
        <v>445</v>
      </c>
      <c r="K1351" t="s">
        <v>51</v>
      </c>
      <c r="L1351">
        <v>145</v>
      </c>
      <c r="M1351">
        <v>2.5</v>
      </c>
      <c r="N1351">
        <v>1</v>
      </c>
      <c r="O1351">
        <v>145</v>
      </c>
      <c r="P1351">
        <v>2.5</v>
      </c>
      <c r="Q1351">
        <v>1</v>
      </c>
      <c r="R1351">
        <v>2.5</v>
      </c>
      <c r="S1351">
        <v>2.5</v>
      </c>
      <c r="T1351" s="1">
        <v>44641</v>
      </c>
      <c r="U1351" t="str">
        <f t="shared" si="105"/>
        <v>Snapple Diet Tea - Lemon</v>
      </c>
      <c r="V1351" t="str">
        <f t="shared" si="106"/>
        <v>Non Carbonated</v>
      </c>
      <c r="W1351" t="s">
        <v>49</v>
      </c>
      <c r="X1351" t="b">
        <f t="shared" si="108"/>
        <v>1</v>
      </c>
      <c r="Y1351">
        <f t="shared" si="107"/>
        <v>2.5</v>
      </c>
      <c r="Z1351" s="2">
        <f t="shared" si="109"/>
        <v>1.6666666666666667</v>
      </c>
      <c r="AA1351" t="s">
        <v>75</v>
      </c>
      <c r="AB1351" t="s">
        <v>76</v>
      </c>
      <c r="AD1351" t="s">
        <v>60</v>
      </c>
      <c r="AE1351" t="s">
        <v>446</v>
      </c>
      <c r="AF1351">
        <v>2022</v>
      </c>
    </row>
    <row r="1352" spans="1:32" x14ac:dyDescent="0.25">
      <c r="A1352" t="s">
        <v>29</v>
      </c>
      <c r="B1352" t="s">
        <v>62</v>
      </c>
      <c r="C1352" t="s">
        <v>63</v>
      </c>
      <c r="D1352" t="s">
        <v>64</v>
      </c>
      <c r="E1352">
        <f>_xlfn.XLOOKUP(Table1[[#This Row],[Location]],'Location analysis'!A:A,'Location analysis'!B:B)</f>
        <v>40.091900000000003</v>
      </c>
      <c r="F1352">
        <f>_xlfn.XLOOKUP(Table1[[#This Row],[Location]],'Location analysis'!A:A,'Location analysis'!C:C)</f>
        <v>-74.358699999999999</v>
      </c>
      <c r="G1352" t="s">
        <v>84</v>
      </c>
      <c r="H1352" t="s">
        <v>43</v>
      </c>
      <c r="I1352">
        <v>14855191122</v>
      </c>
      <c r="J1352" t="s">
        <v>445</v>
      </c>
      <c r="K1352" t="s">
        <v>51</v>
      </c>
      <c r="L1352">
        <v>138</v>
      </c>
      <c r="M1352">
        <v>2</v>
      </c>
      <c r="N1352">
        <v>1</v>
      </c>
      <c r="O1352">
        <v>138</v>
      </c>
      <c r="P1352">
        <v>2</v>
      </c>
      <c r="Q1352">
        <v>1</v>
      </c>
      <c r="R1352">
        <v>2</v>
      </c>
      <c r="S1352">
        <v>2</v>
      </c>
      <c r="T1352" s="1">
        <v>44641</v>
      </c>
      <c r="U1352" t="str">
        <f t="shared" si="105"/>
        <v>Wonderful Pistachios - Variety</v>
      </c>
      <c r="V1352" t="str">
        <f t="shared" si="106"/>
        <v>Food</v>
      </c>
      <c r="W1352" t="s">
        <v>43</v>
      </c>
      <c r="X1352" t="b">
        <f t="shared" si="108"/>
        <v>1</v>
      </c>
      <c r="Y1352">
        <f t="shared" si="107"/>
        <v>2</v>
      </c>
      <c r="Z1352" s="2">
        <f t="shared" si="109"/>
        <v>1.3333333333333333</v>
      </c>
      <c r="AA1352" t="s">
        <v>85</v>
      </c>
      <c r="AB1352" t="s">
        <v>86</v>
      </c>
      <c r="AD1352" t="s">
        <v>60</v>
      </c>
      <c r="AE1352" t="s">
        <v>446</v>
      </c>
      <c r="AF1352">
        <v>2022</v>
      </c>
    </row>
    <row r="1353" spans="1:32" x14ac:dyDescent="0.25">
      <c r="A1353" t="s">
        <v>29</v>
      </c>
      <c r="B1353" t="s">
        <v>394</v>
      </c>
      <c r="C1353" t="s">
        <v>395</v>
      </c>
      <c r="D1353" t="s">
        <v>396</v>
      </c>
      <c r="E1353">
        <f>_xlfn.XLOOKUP(Table1[[#This Row],[Location]],'Location analysis'!A:A,'Location analysis'!B:B)</f>
        <v>40.416893999999999</v>
      </c>
      <c r="F1353">
        <f>_xlfn.XLOOKUP(Table1[[#This Row],[Location]],'Location analysis'!A:A,'Location analysis'!C:C)</f>
        <v>-74.420399000000003</v>
      </c>
      <c r="G1353" t="s">
        <v>56</v>
      </c>
      <c r="H1353" t="s">
        <v>43</v>
      </c>
      <c r="I1353">
        <v>14855830966</v>
      </c>
      <c r="J1353" t="s">
        <v>445</v>
      </c>
      <c r="K1353" t="s">
        <v>51</v>
      </c>
      <c r="L1353">
        <v>110</v>
      </c>
      <c r="M1353">
        <v>1.5</v>
      </c>
      <c r="N1353">
        <v>1</v>
      </c>
      <c r="O1353">
        <v>110</v>
      </c>
      <c r="P1353">
        <v>1.5</v>
      </c>
      <c r="Q1353">
        <v>1</v>
      </c>
      <c r="R1353">
        <v>1.5</v>
      </c>
      <c r="S1353">
        <v>1.5</v>
      </c>
      <c r="T1353" s="1">
        <v>44650</v>
      </c>
      <c r="U1353" t="str">
        <f t="shared" si="105"/>
        <v>Miss Vickie's Potato Chip - Sea Salt &amp; Vinega</v>
      </c>
      <c r="V1353" t="str">
        <f t="shared" si="106"/>
        <v>Food</v>
      </c>
      <c r="W1353" t="s">
        <v>43</v>
      </c>
      <c r="X1353" t="b">
        <f t="shared" si="108"/>
        <v>1</v>
      </c>
      <c r="Y1353">
        <f t="shared" si="107"/>
        <v>1.5</v>
      </c>
      <c r="Z1353" s="2">
        <f t="shared" si="109"/>
        <v>1</v>
      </c>
      <c r="AA1353" t="s">
        <v>58</v>
      </c>
      <c r="AB1353" t="s">
        <v>59</v>
      </c>
      <c r="AD1353" t="s">
        <v>60</v>
      </c>
      <c r="AE1353" t="s">
        <v>446</v>
      </c>
      <c r="AF1353">
        <v>2022</v>
      </c>
    </row>
    <row r="1354" spans="1:32" x14ac:dyDescent="0.25">
      <c r="A1354" t="s">
        <v>29</v>
      </c>
      <c r="B1354" t="s">
        <v>67</v>
      </c>
      <c r="C1354" t="s">
        <v>68</v>
      </c>
      <c r="D1354" t="s">
        <v>69</v>
      </c>
      <c r="E1354">
        <f>_xlfn.XLOOKUP(Table1[[#This Row],[Location]],'Location analysis'!A:A,'Location analysis'!B:B)</f>
        <v>40.435699999999997</v>
      </c>
      <c r="F1354">
        <f>_xlfn.XLOOKUP(Table1[[#This Row],[Location]],'Location analysis'!A:A,'Location analysis'!C:C)</f>
        <v>-74.125200000000007</v>
      </c>
      <c r="G1354" t="s">
        <v>81</v>
      </c>
      <c r="H1354" t="s">
        <v>43</v>
      </c>
      <c r="I1354">
        <v>14855935156</v>
      </c>
      <c r="J1354" t="s">
        <v>445</v>
      </c>
      <c r="K1354" t="s">
        <v>36</v>
      </c>
      <c r="L1354">
        <v>134</v>
      </c>
      <c r="M1354">
        <v>2</v>
      </c>
      <c r="N1354">
        <v>1</v>
      </c>
      <c r="O1354">
        <v>134</v>
      </c>
      <c r="P1354">
        <v>2</v>
      </c>
      <c r="Q1354">
        <v>1</v>
      </c>
      <c r="R1354">
        <v>2</v>
      </c>
      <c r="S1354">
        <v>3.5</v>
      </c>
      <c r="T1354" s="1">
        <v>44641</v>
      </c>
      <c r="U1354" t="str">
        <f t="shared" si="105"/>
        <v>KitKat - Crisp Wafers</v>
      </c>
      <c r="V1354" t="str">
        <f t="shared" si="106"/>
        <v>Food</v>
      </c>
      <c r="W1354" t="s">
        <v>43</v>
      </c>
      <c r="X1354" t="b">
        <f t="shared" si="108"/>
        <v>1</v>
      </c>
      <c r="Y1354">
        <f t="shared" si="107"/>
        <v>2</v>
      </c>
      <c r="Z1354" s="2">
        <f t="shared" si="109"/>
        <v>1.3333333333333333</v>
      </c>
      <c r="AA1354" t="s">
        <v>82</v>
      </c>
      <c r="AB1354" t="s">
        <v>83</v>
      </c>
      <c r="AD1354" t="s">
        <v>60</v>
      </c>
      <c r="AE1354" t="s">
        <v>446</v>
      </c>
      <c r="AF1354">
        <v>2022</v>
      </c>
    </row>
    <row r="1355" spans="1:32" x14ac:dyDescent="0.25">
      <c r="A1355" t="s">
        <v>29</v>
      </c>
      <c r="B1355" t="s">
        <v>67</v>
      </c>
      <c r="C1355" t="s">
        <v>68</v>
      </c>
      <c r="D1355" t="s">
        <v>69</v>
      </c>
      <c r="E1355">
        <f>_xlfn.XLOOKUP(Table1[[#This Row],[Location]],'Location analysis'!A:A,'Location analysis'!B:B)</f>
        <v>40.435699999999997</v>
      </c>
      <c r="F1355">
        <f>_xlfn.XLOOKUP(Table1[[#This Row],[Location]],'Location analysis'!A:A,'Location analysis'!C:C)</f>
        <v>-74.125200000000007</v>
      </c>
      <c r="G1355" t="s">
        <v>154</v>
      </c>
      <c r="H1355" t="s">
        <v>43</v>
      </c>
      <c r="I1355">
        <v>14855935156</v>
      </c>
      <c r="J1355" t="s">
        <v>445</v>
      </c>
      <c r="K1355" t="s">
        <v>36</v>
      </c>
      <c r="L1355">
        <v>114</v>
      </c>
      <c r="M1355">
        <v>1.5</v>
      </c>
      <c r="N1355">
        <v>1</v>
      </c>
      <c r="O1355">
        <v>114</v>
      </c>
      <c r="P1355">
        <v>1.5</v>
      </c>
      <c r="Q1355">
        <v>1</v>
      </c>
      <c r="R1355">
        <v>1.5</v>
      </c>
      <c r="S1355">
        <v>3.5</v>
      </c>
      <c r="T1355" s="1">
        <v>44641</v>
      </c>
      <c r="U1355" t="str">
        <f t="shared" si="105"/>
        <v>SunChips Multigrain - Harvest Cheddar</v>
      </c>
      <c r="V1355" t="str">
        <f t="shared" si="106"/>
        <v>Food</v>
      </c>
      <c r="W1355" t="s">
        <v>43</v>
      </c>
      <c r="X1355" t="b">
        <f t="shared" si="108"/>
        <v>1</v>
      </c>
      <c r="Y1355">
        <f t="shared" si="107"/>
        <v>1.5</v>
      </c>
      <c r="Z1355" s="2">
        <f t="shared" si="109"/>
        <v>1</v>
      </c>
      <c r="AA1355" t="s">
        <v>129</v>
      </c>
      <c r="AB1355" t="s">
        <v>155</v>
      </c>
      <c r="AD1355" t="s">
        <v>60</v>
      </c>
      <c r="AE1355" t="s">
        <v>446</v>
      </c>
      <c r="AF1355">
        <v>2022</v>
      </c>
    </row>
    <row r="1356" spans="1:32" x14ac:dyDescent="0.25">
      <c r="A1356" t="s">
        <v>29</v>
      </c>
      <c r="B1356" t="s">
        <v>67</v>
      </c>
      <c r="C1356" t="s">
        <v>68</v>
      </c>
      <c r="D1356" t="s">
        <v>69</v>
      </c>
      <c r="E1356">
        <f>_xlfn.XLOOKUP(Table1[[#This Row],[Location]],'Location analysis'!A:A,'Location analysis'!B:B)</f>
        <v>40.435699999999997</v>
      </c>
      <c r="F1356">
        <f>_xlfn.XLOOKUP(Table1[[#This Row],[Location]],'Location analysis'!A:A,'Location analysis'!C:C)</f>
        <v>-74.125200000000007</v>
      </c>
      <c r="G1356" t="s">
        <v>81</v>
      </c>
      <c r="H1356" t="s">
        <v>43</v>
      </c>
      <c r="I1356">
        <v>14856074187</v>
      </c>
      <c r="J1356" t="s">
        <v>445</v>
      </c>
      <c r="K1356" t="s">
        <v>51</v>
      </c>
      <c r="L1356">
        <v>134</v>
      </c>
      <c r="M1356">
        <v>2</v>
      </c>
      <c r="N1356">
        <v>1</v>
      </c>
      <c r="O1356">
        <v>134</v>
      </c>
      <c r="P1356">
        <v>2</v>
      </c>
      <c r="Q1356">
        <v>1</v>
      </c>
      <c r="R1356">
        <v>2</v>
      </c>
      <c r="S1356">
        <v>2</v>
      </c>
      <c r="T1356" s="1">
        <v>44641</v>
      </c>
      <c r="U1356" t="str">
        <f t="shared" si="105"/>
        <v>KitKat - Crisp Wafers</v>
      </c>
      <c r="V1356" t="str">
        <f t="shared" si="106"/>
        <v>Food</v>
      </c>
      <c r="W1356" t="s">
        <v>43</v>
      </c>
      <c r="X1356" t="b">
        <f t="shared" si="108"/>
        <v>1</v>
      </c>
      <c r="Y1356">
        <f t="shared" si="107"/>
        <v>2</v>
      </c>
      <c r="Z1356" s="2">
        <f t="shared" si="109"/>
        <v>1.3333333333333333</v>
      </c>
      <c r="AA1356" t="s">
        <v>82</v>
      </c>
      <c r="AB1356" t="s">
        <v>83</v>
      </c>
      <c r="AD1356" t="s">
        <v>60</v>
      </c>
      <c r="AE1356" t="s">
        <v>446</v>
      </c>
      <c r="AF1356">
        <v>2022</v>
      </c>
    </row>
    <row r="1357" spans="1:32" x14ac:dyDescent="0.25">
      <c r="A1357" t="s">
        <v>29</v>
      </c>
      <c r="B1357" t="s">
        <v>394</v>
      </c>
      <c r="C1357" t="s">
        <v>395</v>
      </c>
      <c r="D1357" t="s">
        <v>396</v>
      </c>
      <c r="E1357">
        <f>_xlfn.XLOOKUP(Table1[[#This Row],[Location]],'Location analysis'!A:A,'Location analysis'!B:B)</f>
        <v>40.416893999999999</v>
      </c>
      <c r="F1357">
        <f>_xlfn.XLOOKUP(Table1[[#This Row],[Location]],'Location analysis'!A:A,'Location analysis'!C:C)</f>
        <v>-74.420399000000003</v>
      </c>
      <c r="G1357" t="s">
        <v>56</v>
      </c>
      <c r="H1357" t="s">
        <v>43</v>
      </c>
      <c r="I1357">
        <v>14856284333</v>
      </c>
      <c r="J1357" t="s">
        <v>445</v>
      </c>
      <c r="K1357" t="s">
        <v>51</v>
      </c>
      <c r="L1357">
        <v>123</v>
      </c>
      <c r="M1357">
        <v>1.5</v>
      </c>
      <c r="N1357">
        <v>1</v>
      </c>
      <c r="O1357">
        <v>123</v>
      </c>
      <c r="P1357">
        <v>1.5</v>
      </c>
      <c r="Q1357">
        <v>1</v>
      </c>
      <c r="R1357">
        <v>1.5</v>
      </c>
      <c r="S1357">
        <v>1.5</v>
      </c>
      <c r="T1357" s="1">
        <v>44650</v>
      </c>
      <c r="U1357" t="str">
        <f t="shared" si="105"/>
        <v>Miss Vickie's Potato Chip - Sea Salt &amp; Vinega</v>
      </c>
      <c r="V1357" t="str">
        <f t="shared" si="106"/>
        <v>Food</v>
      </c>
      <c r="W1357" t="s">
        <v>43</v>
      </c>
      <c r="X1357" t="b">
        <f t="shared" si="108"/>
        <v>1</v>
      </c>
      <c r="Y1357">
        <f t="shared" si="107"/>
        <v>1.5</v>
      </c>
      <c r="Z1357" s="2">
        <f t="shared" si="109"/>
        <v>1</v>
      </c>
      <c r="AA1357" t="s">
        <v>58</v>
      </c>
      <c r="AB1357" t="s">
        <v>59</v>
      </c>
      <c r="AD1357" t="s">
        <v>60</v>
      </c>
      <c r="AE1357" t="s">
        <v>446</v>
      </c>
      <c r="AF1357">
        <v>2022</v>
      </c>
    </row>
    <row r="1358" spans="1:32" x14ac:dyDescent="0.25">
      <c r="A1358" t="s">
        <v>29</v>
      </c>
      <c r="B1358" t="s">
        <v>394</v>
      </c>
      <c r="C1358" t="s">
        <v>395</v>
      </c>
      <c r="D1358" t="s">
        <v>396</v>
      </c>
      <c r="E1358">
        <f>_xlfn.XLOOKUP(Table1[[#This Row],[Location]],'Location analysis'!A:A,'Location analysis'!B:B)</f>
        <v>40.416893999999999</v>
      </c>
      <c r="F1358">
        <f>_xlfn.XLOOKUP(Table1[[#This Row],[Location]],'Location analysis'!A:A,'Location analysis'!C:C)</f>
        <v>-74.420399000000003</v>
      </c>
      <c r="G1358" t="s">
        <v>71</v>
      </c>
      <c r="H1358" t="s">
        <v>43</v>
      </c>
      <c r="I1358">
        <v>14856286042</v>
      </c>
      <c r="J1358" t="s">
        <v>445</v>
      </c>
      <c r="K1358" t="s">
        <v>51</v>
      </c>
      <c r="L1358">
        <v>122</v>
      </c>
      <c r="M1358">
        <v>2.5</v>
      </c>
      <c r="N1358">
        <v>1</v>
      </c>
      <c r="O1358">
        <v>122</v>
      </c>
      <c r="P1358">
        <v>2.5</v>
      </c>
      <c r="Q1358">
        <v>1</v>
      </c>
      <c r="R1358">
        <v>2.5</v>
      </c>
      <c r="S1358">
        <v>2.5</v>
      </c>
      <c r="T1358" s="1">
        <v>44650</v>
      </c>
      <c r="U1358" t="str">
        <f t="shared" si="105"/>
        <v>Seapoint Farms Dry Roasted Edamame - Wasabi</v>
      </c>
      <c r="V1358" t="str">
        <f t="shared" si="106"/>
        <v>Food</v>
      </c>
      <c r="W1358" t="s">
        <v>43</v>
      </c>
      <c r="X1358" t="b">
        <f t="shared" si="108"/>
        <v>1</v>
      </c>
      <c r="Y1358">
        <f t="shared" si="107"/>
        <v>2.5</v>
      </c>
      <c r="Z1358" s="2">
        <f t="shared" si="109"/>
        <v>1.6666666666666667</v>
      </c>
      <c r="AA1358" t="s">
        <v>72</v>
      </c>
      <c r="AB1358" t="s">
        <v>73</v>
      </c>
      <c r="AD1358" t="s">
        <v>60</v>
      </c>
      <c r="AE1358" t="s">
        <v>446</v>
      </c>
      <c r="AF1358">
        <v>2022</v>
      </c>
    </row>
    <row r="1359" spans="1:32" x14ac:dyDescent="0.25">
      <c r="A1359" t="s">
        <v>29</v>
      </c>
      <c r="B1359" t="s">
        <v>394</v>
      </c>
      <c r="C1359" t="s">
        <v>395</v>
      </c>
      <c r="D1359" t="s">
        <v>396</v>
      </c>
      <c r="E1359">
        <f>_xlfn.XLOOKUP(Table1[[#This Row],[Location]],'Location analysis'!A:A,'Location analysis'!B:B)</f>
        <v>40.416893999999999</v>
      </c>
      <c r="F1359">
        <f>_xlfn.XLOOKUP(Table1[[#This Row],[Location]],'Location analysis'!A:A,'Location analysis'!C:C)</f>
        <v>-74.420399000000003</v>
      </c>
      <c r="G1359" t="s">
        <v>182</v>
      </c>
      <c r="H1359" t="s">
        <v>34</v>
      </c>
      <c r="I1359">
        <v>14856291468</v>
      </c>
      <c r="J1359" t="s">
        <v>445</v>
      </c>
      <c r="K1359" t="s">
        <v>51</v>
      </c>
      <c r="L1359">
        <v>142</v>
      </c>
      <c r="M1359">
        <v>1.5</v>
      </c>
      <c r="N1359">
        <v>1</v>
      </c>
      <c r="O1359">
        <v>142</v>
      </c>
      <c r="P1359">
        <v>1.5</v>
      </c>
      <c r="Q1359">
        <v>1</v>
      </c>
      <c r="R1359">
        <v>1.5</v>
      </c>
      <c r="S1359">
        <v>1.5</v>
      </c>
      <c r="T1359" s="1">
        <v>44650</v>
      </c>
      <c r="U1359" t="str">
        <f t="shared" si="105"/>
        <v>Coca Cola - Zero Sugar</v>
      </c>
      <c r="V1359" t="str">
        <f t="shared" si="106"/>
        <v>Carbonated</v>
      </c>
      <c r="W1359" t="s">
        <v>34</v>
      </c>
      <c r="X1359" t="b">
        <f t="shared" si="108"/>
        <v>1</v>
      </c>
      <c r="Y1359">
        <f t="shared" si="107"/>
        <v>1.5</v>
      </c>
      <c r="Z1359" s="2">
        <f t="shared" si="109"/>
        <v>1</v>
      </c>
      <c r="AA1359" t="s">
        <v>183</v>
      </c>
      <c r="AB1359" t="s">
        <v>184</v>
      </c>
      <c r="AD1359" t="s">
        <v>60</v>
      </c>
      <c r="AE1359" t="s">
        <v>446</v>
      </c>
      <c r="AF1359">
        <v>2022</v>
      </c>
    </row>
    <row r="1360" spans="1:32" x14ac:dyDescent="0.25">
      <c r="A1360" t="s">
        <v>29</v>
      </c>
      <c r="B1360" t="s">
        <v>46</v>
      </c>
      <c r="C1360" t="s">
        <v>31</v>
      </c>
      <c r="D1360" t="s">
        <v>47</v>
      </c>
      <c r="E1360">
        <f>_xlfn.XLOOKUP(Table1[[#This Row],[Location]],'Location analysis'!A:A,'Location analysis'!B:B)</f>
        <v>40.423690999999998</v>
      </c>
      <c r="F1360">
        <f>_xlfn.XLOOKUP(Table1[[#This Row],[Location]],'Location analysis'!A:A,'Location analysis'!C:C)</f>
        <v>-74.380831999999998</v>
      </c>
      <c r="G1360" t="s">
        <v>137</v>
      </c>
      <c r="H1360" t="s">
        <v>97</v>
      </c>
      <c r="I1360">
        <v>14856379171</v>
      </c>
      <c r="J1360" t="s">
        <v>445</v>
      </c>
      <c r="K1360" t="s">
        <v>36</v>
      </c>
      <c r="L1360">
        <v>144</v>
      </c>
      <c r="M1360">
        <v>1.5</v>
      </c>
      <c r="N1360">
        <v>1</v>
      </c>
      <c r="O1360">
        <v>144</v>
      </c>
      <c r="P1360">
        <v>1.5</v>
      </c>
      <c r="Q1360">
        <v>1</v>
      </c>
      <c r="R1360">
        <v>1.5</v>
      </c>
      <c r="S1360">
        <v>1.5</v>
      </c>
      <c r="T1360" s="1">
        <v>44641</v>
      </c>
      <c r="U1360" t="str">
        <f t="shared" si="105"/>
        <v>Poland Springs Water</v>
      </c>
      <c r="V1360" t="str">
        <f t="shared" si="106"/>
        <v>Water</v>
      </c>
      <c r="W1360" t="s">
        <v>97</v>
      </c>
      <c r="X1360" t="b">
        <f t="shared" si="108"/>
        <v>1</v>
      </c>
      <c r="Y1360">
        <f t="shared" si="107"/>
        <v>1.5</v>
      </c>
      <c r="Z1360" s="2">
        <f t="shared" si="109"/>
        <v>1</v>
      </c>
      <c r="AA1360" t="s">
        <v>137</v>
      </c>
      <c r="AD1360" t="s">
        <v>60</v>
      </c>
      <c r="AE1360" t="s">
        <v>446</v>
      </c>
      <c r="AF1360">
        <v>2022</v>
      </c>
    </row>
    <row r="1361" spans="1:32" x14ac:dyDescent="0.25">
      <c r="A1361" t="s">
        <v>29</v>
      </c>
      <c r="B1361" t="s">
        <v>62</v>
      </c>
      <c r="C1361" t="s">
        <v>63</v>
      </c>
      <c r="D1361" t="s">
        <v>64</v>
      </c>
      <c r="E1361">
        <f>_xlfn.XLOOKUP(Table1[[#This Row],[Location]],'Location analysis'!A:A,'Location analysis'!B:B)</f>
        <v>40.091900000000003</v>
      </c>
      <c r="F1361">
        <f>_xlfn.XLOOKUP(Table1[[#This Row],[Location]],'Location analysis'!A:A,'Location analysis'!C:C)</f>
        <v>-74.358699999999999</v>
      </c>
      <c r="G1361" t="s">
        <v>197</v>
      </c>
      <c r="H1361" t="s">
        <v>43</v>
      </c>
      <c r="I1361">
        <v>14856381898</v>
      </c>
      <c r="J1361" t="s">
        <v>445</v>
      </c>
      <c r="K1361" t="s">
        <v>36</v>
      </c>
      <c r="L1361">
        <v>111</v>
      </c>
      <c r="M1361">
        <v>1.5</v>
      </c>
      <c r="N1361">
        <v>1</v>
      </c>
      <c r="O1361">
        <v>111</v>
      </c>
      <c r="P1361">
        <v>1.5</v>
      </c>
      <c r="Q1361">
        <v>1</v>
      </c>
      <c r="R1361">
        <v>1.5</v>
      </c>
      <c r="S1361">
        <v>1.5</v>
      </c>
      <c r="T1361" s="1">
        <v>44641</v>
      </c>
      <c r="U1361" t="str">
        <f t="shared" si="105"/>
        <v>Miss Vickie's Potato Chip - Smokehouse BBQ</v>
      </c>
      <c r="V1361" t="str">
        <f t="shared" si="106"/>
        <v>Food</v>
      </c>
      <c r="W1361" t="s">
        <v>43</v>
      </c>
      <c r="X1361" t="b">
        <f t="shared" si="108"/>
        <v>1</v>
      </c>
      <c r="Y1361">
        <f t="shared" si="107"/>
        <v>1.5</v>
      </c>
      <c r="Z1361" s="2">
        <f t="shared" si="109"/>
        <v>1</v>
      </c>
      <c r="AA1361" t="s">
        <v>58</v>
      </c>
      <c r="AB1361" t="s">
        <v>198</v>
      </c>
      <c r="AD1361" t="s">
        <v>60</v>
      </c>
      <c r="AE1361" t="s">
        <v>446</v>
      </c>
      <c r="AF1361">
        <v>2022</v>
      </c>
    </row>
    <row r="1362" spans="1:32" x14ac:dyDescent="0.25">
      <c r="A1362" t="s">
        <v>29</v>
      </c>
      <c r="B1362" t="s">
        <v>62</v>
      </c>
      <c r="C1362" t="s">
        <v>63</v>
      </c>
      <c r="D1362" t="s">
        <v>64</v>
      </c>
      <c r="E1362">
        <f>_xlfn.XLOOKUP(Table1[[#This Row],[Location]],'Location analysis'!A:A,'Location analysis'!B:B)</f>
        <v>40.091900000000003</v>
      </c>
      <c r="F1362">
        <f>_xlfn.XLOOKUP(Table1[[#This Row],[Location]],'Location analysis'!A:A,'Location analysis'!C:C)</f>
        <v>-74.358699999999999</v>
      </c>
      <c r="G1362" t="s">
        <v>112</v>
      </c>
      <c r="H1362" t="s">
        <v>43</v>
      </c>
      <c r="I1362">
        <v>14856550739</v>
      </c>
      <c r="J1362" t="s">
        <v>445</v>
      </c>
      <c r="K1362" t="s">
        <v>51</v>
      </c>
      <c r="L1362">
        <v>132</v>
      </c>
      <c r="M1362">
        <v>2</v>
      </c>
      <c r="N1362">
        <v>1</v>
      </c>
      <c r="O1362">
        <v>132</v>
      </c>
      <c r="P1362">
        <v>2</v>
      </c>
      <c r="Q1362">
        <v>1</v>
      </c>
      <c r="R1362">
        <v>2</v>
      </c>
      <c r="S1362">
        <v>2</v>
      </c>
      <c r="T1362" s="1">
        <v>44641</v>
      </c>
      <c r="U1362" t="str">
        <f t="shared" si="105"/>
        <v>Robert Irvine's - Fit Crunch -  Chocolate Pea</v>
      </c>
      <c r="V1362" t="str">
        <f t="shared" si="106"/>
        <v>Food</v>
      </c>
      <c r="W1362" t="s">
        <v>43</v>
      </c>
      <c r="X1362" t="b">
        <f t="shared" si="108"/>
        <v>1</v>
      </c>
      <c r="Y1362">
        <f t="shared" si="107"/>
        <v>2</v>
      </c>
      <c r="Z1362" s="2">
        <f t="shared" si="109"/>
        <v>1.3333333333333333</v>
      </c>
      <c r="AA1362" t="s">
        <v>113</v>
      </c>
      <c r="AB1362" t="s">
        <v>114</v>
      </c>
      <c r="AC1362" t="s">
        <v>115</v>
      </c>
      <c r="AD1362" t="s">
        <v>60</v>
      </c>
      <c r="AE1362" t="s">
        <v>446</v>
      </c>
      <c r="AF1362">
        <v>2022</v>
      </c>
    </row>
    <row r="1363" spans="1:32" x14ac:dyDescent="0.25">
      <c r="A1363" t="s">
        <v>29</v>
      </c>
      <c r="B1363" t="s">
        <v>394</v>
      </c>
      <c r="C1363" t="s">
        <v>395</v>
      </c>
      <c r="D1363" t="s">
        <v>396</v>
      </c>
      <c r="E1363">
        <f>_xlfn.XLOOKUP(Table1[[#This Row],[Location]],'Location analysis'!A:A,'Location analysis'!B:B)</f>
        <v>40.416893999999999</v>
      </c>
      <c r="F1363">
        <f>_xlfn.XLOOKUP(Table1[[#This Row],[Location]],'Location analysis'!A:A,'Location analysis'!C:C)</f>
        <v>-74.420399000000003</v>
      </c>
      <c r="G1363" t="s">
        <v>390</v>
      </c>
      <c r="H1363" t="s">
        <v>43</v>
      </c>
      <c r="I1363">
        <v>14856644319</v>
      </c>
      <c r="J1363" t="s">
        <v>445</v>
      </c>
      <c r="K1363" t="s">
        <v>36</v>
      </c>
      <c r="L1363">
        <v>135</v>
      </c>
      <c r="M1363">
        <v>2</v>
      </c>
      <c r="N1363">
        <v>1</v>
      </c>
      <c r="O1363">
        <v>135</v>
      </c>
      <c r="P1363">
        <v>2</v>
      </c>
      <c r="Q1363">
        <v>1</v>
      </c>
      <c r="R1363">
        <v>2</v>
      </c>
      <c r="S1363">
        <v>2</v>
      </c>
      <c r="T1363" s="1">
        <v>44650</v>
      </c>
      <c r="U1363" t="str">
        <f t="shared" si="105"/>
        <v>RXBAR - Protein Bar - Chocolate Sea Salt</v>
      </c>
      <c r="V1363" t="str">
        <f t="shared" si="106"/>
        <v>Food</v>
      </c>
      <c r="W1363" t="s">
        <v>43</v>
      </c>
      <c r="X1363" t="b">
        <f t="shared" si="108"/>
        <v>1</v>
      </c>
      <c r="Y1363">
        <f t="shared" si="107"/>
        <v>2</v>
      </c>
      <c r="Z1363" s="2">
        <f t="shared" si="109"/>
        <v>1.3333333333333333</v>
      </c>
      <c r="AA1363" t="s">
        <v>318</v>
      </c>
      <c r="AB1363" t="s">
        <v>319</v>
      </c>
      <c r="AC1363" t="s">
        <v>391</v>
      </c>
      <c r="AD1363" t="s">
        <v>60</v>
      </c>
      <c r="AE1363" t="s">
        <v>446</v>
      </c>
      <c r="AF1363">
        <v>2022</v>
      </c>
    </row>
    <row r="1364" spans="1:32" x14ac:dyDescent="0.25">
      <c r="A1364" t="s">
        <v>29</v>
      </c>
      <c r="B1364" t="s">
        <v>394</v>
      </c>
      <c r="C1364" t="s">
        <v>395</v>
      </c>
      <c r="D1364" t="s">
        <v>396</v>
      </c>
      <c r="E1364">
        <f>_xlfn.XLOOKUP(Table1[[#This Row],[Location]],'Location analysis'!A:A,'Location analysis'!B:B)</f>
        <v>40.416893999999999</v>
      </c>
      <c r="F1364">
        <f>_xlfn.XLOOKUP(Table1[[#This Row],[Location]],'Location analysis'!A:A,'Location analysis'!C:C)</f>
        <v>-74.420399000000003</v>
      </c>
      <c r="G1364" t="s">
        <v>397</v>
      </c>
      <c r="H1364" t="s">
        <v>49</v>
      </c>
      <c r="I1364">
        <v>14857027718</v>
      </c>
      <c r="J1364" t="s">
        <v>445</v>
      </c>
      <c r="K1364" t="s">
        <v>36</v>
      </c>
      <c r="L1364">
        <v>146</v>
      </c>
      <c r="M1364">
        <v>3.5</v>
      </c>
      <c r="N1364">
        <v>1</v>
      </c>
      <c r="O1364">
        <v>146</v>
      </c>
      <c r="P1364">
        <v>3.5</v>
      </c>
      <c r="Q1364">
        <v>1</v>
      </c>
      <c r="R1364">
        <v>3.5</v>
      </c>
      <c r="S1364">
        <v>3.5</v>
      </c>
      <c r="T1364" s="1">
        <v>44650</v>
      </c>
      <c r="U1364" t="str">
        <f t="shared" si="105"/>
        <v>Starbucks Doubleshot Energy - Mocha</v>
      </c>
      <c r="V1364" t="str">
        <f t="shared" si="106"/>
        <v>Non Carbonated</v>
      </c>
      <c r="W1364" t="s">
        <v>49</v>
      </c>
      <c r="X1364" t="b">
        <f t="shared" si="108"/>
        <v>1</v>
      </c>
      <c r="Y1364">
        <f t="shared" si="107"/>
        <v>3.5</v>
      </c>
      <c r="Z1364" s="2">
        <f t="shared" si="109"/>
        <v>2.3333333333333335</v>
      </c>
      <c r="AA1364" t="s">
        <v>398</v>
      </c>
      <c r="AB1364" t="s">
        <v>399</v>
      </c>
      <c r="AD1364" t="s">
        <v>60</v>
      </c>
      <c r="AE1364" t="s">
        <v>446</v>
      </c>
      <c r="AF1364">
        <v>2022</v>
      </c>
    </row>
    <row r="1365" spans="1:32" x14ac:dyDescent="0.25">
      <c r="A1365" t="s">
        <v>29</v>
      </c>
      <c r="B1365" t="s">
        <v>394</v>
      </c>
      <c r="C1365" t="s">
        <v>395</v>
      </c>
      <c r="D1365" t="s">
        <v>396</v>
      </c>
      <c r="E1365">
        <f>_xlfn.XLOOKUP(Table1[[#This Row],[Location]],'Location analysis'!A:A,'Location analysis'!B:B)</f>
        <v>40.416893999999999</v>
      </c>
      <c r="F1365">
        <f>_xlfn.XLOOKUP(Table1[[#This Row],[Location]],'Location analysis'!A:A,'Location analysis'!C:C)</f>
        <v>-74.420399000000003</v>
      </c>
      <c r="G1365" t="s">
        <v>192</v>
      </c>
      <c r="H1365" t="s">
        <v>43</v>
      </c>
      <c r="I1365">
        <v>14857407845</v>
      </c>
      <c r="J1365" t="s">
        <v>445</v>
      </c>
      <c r="K1365" t="s">
        <v>51</v>
      </c>
      <c r="L1365">
        <v>124</v>
      </c>
      <c r="M1365">
        <v>1.25</v>
      </c>
      <c r="N1365">
        <v>1</v>
      </c>
      <c r="O1365">
        <v>124</v>
      </c>
      <c r="P1365">
        <v>1.25</v>
      </c>
      <c r="Q1365">
        <v>1</v>
      </c>
      <c r="R1365">
        <v>1.25</v>
      </c>
      <c r="S1365">
        <v>1.25</v>
      </c>
      <c r="T1365" s="1">
        <v>44650</v>
      </c>
      <c r="U1365" t="str">
        <f t="shared" si="105"/>
        <v>CheezIt - Original</v>
      </c>
      <c r="V1365" t="str">
        <f t="shared" si="106"/>
        <v>Food</v>
      </c>
      <c r="W1365" t="s">
        <v>43</v>
      </c>
      <c r="X1365" t="b">
        <f t="shared" si="108"/>
        <v>1</v>
      </c>
      <c r="Y1365">
        <f t="shared" si="107"/>
        <v>1.25</v>
      </c>
      <c r="Z1365" s="2">
        <f t="shared" si="109"/>
        <v>0.83333333333333337</v>
      </c>
      <c r="AA1365" t="s">
        <v>193</v>
      </c>
      <c r="AB1365" t="s">
        <v>150</v>
      </c>
      <c r="AD1365" t="s">
        <v>60</v>
      </c>
      <c r="AE1365" t="s">
        <v>446</v>
      </c>
      <c r="AF1365">
        <v>2022</v>
      </c>
    </row>
    <row r="1366" spans="1:32" x14ac:dyDescent="0.25">
      <c r="A1366" t="s">
        <v>29</v>
      </c>
      <c r="B1366" t="s">
        <v>394</v>
      </c>
      <c r="C1366" t="s">
        <v>395</v>
      </c>
      <c r="D1366" t="s">
        <v>396</v>
      </c>
      <c r="E1366">
        <f>_xlfn.XLOOKUP(Table1[[#This Row],[Location]],'Location analysis'!A:A,'Location analysis'!B:B)</f>
        <v>40.416893999999999</v>
      </c>
      <c r="F1366">
        <f>_xlfn.XLOOKUP(Table1[[#This Row],[Location]],'Location analysis'!A:A,'Location analysis'!C:C)</f>
        <v>-74.420399000000003</v>
      </c>
      <c r="G1366" t="s">
        <v>433</v>
      </c>
      <c r="H1366" t="s">
        <v>49</v>
      </c>
      <c r="I1366">
        <v>14857417265</v>
      </c>
      <c r="J1366" t="s">
        <v>445</v>
      </c>
      <c r="K1366" t="s">
        <v>51</v>
      </c>
      <c r="L1366">
        <v>147</v>
      </c>
      <c r="M1366">
        <v>2.75</v>
      </c>
      <c r="N1366">
        <v>1</v>
      </c>
      <c r="O1366">
        <v>147</v>
      </c>
      <c r="P1366">
        <v>2.75</v>
      </c>
      <c r="Q1366">
        <v>1</v>
      </c>
      <c r="R1366">
        <v>2.75</v>
      </c>
      <c r="S1366">
        <v>2.75</v>
      </c>
      <c r="T1366" s="1">
        <v>44650</v>
      </c>
      <c r="U1366" t="str">
        <f t="shared" si="105"/>
        <v>Bai Antioxidant - Kula Watermelon</v>
      </c>
      <c r="V1366" t="str">
        <f t="shared" si="106"/>
        <v>Non Carbonated</v>
      </c>
      <c r="W1366" t="s">
        <v>49</v>
      </c>
      <c r="X1366" t="b">
        <f t="shared" si="108"/>
        <v>1</v>
      </c>
      <c r="Y1366">
        <f t="shared" si="107"/>
        <v>2.75</v>
      </c>
      <c r="Z1366" s="2">
        <f t="shared" si="109"/>
        <v>1.8333333333333333</v>
      </c>
      <c r="AA1366" t="s">
        <v>52</v>
      </c>
      <c r="AB1366" t="s">
        <v>434</v>
      </c>
      <c r="AD1366" t="s">
        <v>60</v>
      </c>
      <c r="AE1366" t="s">
        <v>446</v>
      </c>
      <c r="AF1366">
        <v>2022</v>
      </c>
    </row>
    <row r="1367" spans="1:32" x14ac:dyDescent="0.25">
      <c r="A1367" t="s">
        <v>29</v>
      </c>
      <c r="B1367" t="s">
        <v>394</v>
      </c>
      <c r="C1367" t="s">
        <v>395</v>
      </c>
      <c r="D1367" t="s">
        <v>396</v>
      </c>
      <c r="E1367">
        <f>_xlfn.XLOOKUP(Table1[[#This Row],[Location]],'Location analysis'!A:A,'Location analysis'!B:B)</f>
        <v>40.416893999999999</v>
      </c>
      <c r="F1367">
        <f>_xlfn.XLOOKUP(Table1[[#This Row],[Location]],'Location analysis'!A:A,'Location analysis'!C:C)</f>
        <v>-74.420399000000003</v>
      </c>
      <c r="G1367" t="s">
        <v>93</v>
      </c>
      <c r="H1367" t="s">
        <v>43</v>
      </c>
      <c r="I1367">
        <v>14857494457</v>
      </c>
      <c r="J1367" t="s">
        <v>445</v>
      </c>
      <c r="K1367" t="s">
        <v>51</v>
      </c>
      <c r="L1367">
        <v>113</v>
      </c>
      <c r="M1367">
        <v>1.5</v>
      </c>
      <c r="N1367">
        <v>1</v>
      </c>
      <c r="O1367">
        <v>113</v>
      </c>
      <c r="P1367">
        <v>1.5</v>
      </c>
      <c r="Q1367">
        <v>1</v>
      </c>
      <c r="R1367">
        <v>1.5</v>
      </c>
      <c r="S1367">
        <v>1.5</v>
      </c>
      <c r="T1367" s="1">
        <v>44650</v>
      </c>
      <c r="U1367" t="str">
        <f t="shared" si="105"/>
        <v>Miss Vickie's Potato Chip - Sea Salt Original</v>
      </c>
      <c r="V1367" t="str">
        <f t="shared" si="106"/>
        <v>Food</v>
      </c>
      <c r="W1367" t="s">
        <v>43</v>
      </c>
      <c r="X1367" t="b">
        <f t="shared" si="108"/>
        <v>1</v>
      </c>
      <c r="Y1367">
        <f t="shared" si="107"/>
        <v>1.5</v>
      </c>
      <c r="Z1367" s="2">
        <f t="shared" si="109"/>
        <v>1</v>
      </c>
      <c r="AA1367" t="s">
        <v>58</v>
      </c>
      <c r="AB1367" t="s">
        <v>94</v>
      </c>
      <c r="AD1367" t="s">
        <v>60</v>
      </c>
      <c r="AE1367" t="s">
        <v>446</v>
      </c>
      <c r="AF1367">
        <v>2022</v>
      </c>
    </row>
    <row r="1368" spans="1:32" x14ac:dyDescent="0.25">
      <c r="A1368" t="s">
        <v>29</v>
      </c>
      <c r="B1368" t="s">
        <v>394</v>
      </c>
      <c r="C1368" t="s">
        <v>395</v>
      </c>
      <c r="D1368" t="s">
        <v>396</v>
      </c>
      <c r="E1368">
        <f>_xlfn.XLOOKUP(Table1[[#This Row],[Location]],'Location analysis'!A:A,'Location analysis'!B:B)</f>
        <v>40.416893999999999</v>
      </c>
      <c r="F1368">
        <f>_xlfn.XLOOKUP(Table1[[#This Row],[Location]],'Location analysis'!A:A,'Location analysis'!C:C)</f>
        <v>-74.420399000000003</v>
      </c>
      <c r="G1368" t="s">
        <v>410</v>
      </c>
      <c r="H1368" t="s">
        <v>49</v>
      </c>
      <c r="I1368">
        <v>14857532737</v>
      </c>
      <c r="J1368" t="s">
        <v>445</v>
      </c>
      <c r="K1368" t="s">
        <v>51</v>
      </c>
      <c r="L1368">
        <v>140</v>
      </c>
      <c r="M1368">
        <v>2</v>
      </c>
      <c r="N1368">
        <v>1</v>
      </c>
      <c r="O1368">
        <v>140</v>
      </c>
      <c r="P1368">
        <v>2</v>
      </c>
      <c r="Q1368">
        <v>1</v>
      </c>
      <c r="R1368">
        <v>2</v>
      </c>
      <c r="S1368">
        <v>2</v>
      </c>
      <c r="T1368" s="1">
        <v>44650</v>
      </c>
      <c r="U1368" t="str">
        <f t="shared" si="105"/>
        <v>Iberia Coconut Water</v>
      </c>
      <c r="V1368" t="str">
        <f t="shared" si="106"/>
        <v>Non Carbonated</v>
      </c>
      <c r="W1368" t="s">
        <v>49</v>
      </c>
      <c r="X1368" t="b">
        <f t="shared" si="108"/>
        <v>1</v>
      </c>
      <c r="Y1368">
        <f t="shared" si="107"/>
        <v>2</v>
      </c>
      <c r="Z1368" s="2">
        <f t="shared" si="109"/>
        <v>1.3333333333333333</v>
      </c>
      <c r="AA1368" t="s">
        <v>410</v>
      </c>
      <c r="AD1368" t="s">
        <v>60</v>
      </c>
      <c r="AE1368" t="s">
        <v>446</v>
      </c>
      <c r="AF1368">
        <v>2022</v>
      </c>
    </row>
    <row r="1369" spans="1:32" x14ac:dyDescent="0.25">
      <c r="A1369" t="s">
        <v>29</v>
      </c>
      <c r="B1369" t="s">
        <v>46</v>
      </c>
      <c r="C1369" t="s">
        <v>31</v>
      </c>
      <c r="D1369" t="s">
        <v>47</v>
      </c>
      <c r="E1369">
        <f>_xlfn.XLOOKUP(Table1[[#This Row],[Location]],'Location analysis'!A:A,'Location analysis'!B:B)</f>
        <v>40.423690999999998</v>
      </c>
      <c r="F1369">
        <f>_xlfn.XLOOKUP(Table1[[#This Row],[Location]],'Location analysis'!A:A,'Location analysis'!C:C)</f>
        <v>-74.380831999999998</v>
      </c>
      <c r="G1369" t="s">
        <v>182</v>
      </c>
      <c r="H1369" t="s">
        <v>34</v>
      </c>
      <c r="I1369">
        <v>14857614568</v>
      </c>
      <c r="J1369" t="s">
        <v>445</v>
      </c>
      <c r="K1369" t="s">
        <v>51</v>
      </c>
      <c r="L1369">
        <v>140</v>
      </c>
      <c r="M1369">
        <v>1.5</v>
      </c>
      <c r="N1369">
        <v>1</v>
      </c>
      <c r="O1369">
        <v>140</v>
      </c>
      <c r="P1369">
        <v>1.5</v>
      </c>
      <c r="Q1369">
        <v>1</v>
      </c>
      <c r="R1369">
        <v>1.5</v>
      </c>
      <c r="S1369">
        <v>1.5</v>
      </c>
      <c r="T1369" s="1">
        <v>44641</v>
      </c>
      <c r="U1369" t="str">
        <f t="shared" si="105"/>
        <v>Coca Cola - Zero Sugar</v>
      </c>
      <c r="V1369" t="str">
        <f t="shared" si="106"/>
        <v>Carbonated</v>
      </c>
      <c r="W1369" t="s">
        <v>34</v>
      </c>
      <c r="X1369" t="b">
        <f t="shared" si="108"/>
        <v>1</v>
      </c>
      <c r="Y1369">
        <f t="shared" si="107"/>
        <v>1.5</v>
      </c>
      <c r="Z1369" s="2">
        <f t="shared" si="109"/>
        <v>1</v>
      </c>
      <c r="AA1369" t="s">
        <v>183</v>
      </c>
      <c r="AB1369" t="s">
        <v>184</v>
      </c>
      <c r="AD1369" t="s">
        <v>60</v>
      </c>
      <c r="AE1369" t="s">
        <v>446</v>
      </c>
      <c r="AF1369">
        <v>2022</v>
      </c>
    </row>
    <row r="1370" spans="1:32" x14ac:dyDescent="0.25">
      <c r="A1370" t="s">
        <v>29</v>
      </c>
      <c r="B1370" t="s">
        <v>394</v>
      </c>
      <c r="C1370" t="s">
        <v>395</v>
      </c>
      <c r="D1370" t="s">
        <v>396</v>
      </c>
      <c r="E1370">
        <f>_xlfn.XLOOKUP(Table1[[#This Row],[Location]],'Location analysis'!A:A,'Location analysis'!B:B)</f>
        <v>40.416893999999999</v>
      </c>
      <c r="F1370">
        <f>_xlfn.XLOOKUP(Table1[[#This Row],[Location]],'Location analysis'!A:A,'Location analysis'!C:C)</f>
        <v>-74.420399000000003</v>
      </c>
      <c r="G1370" t="s">
        <v>197</v>
      </c>
      <c r="H1370" t="s">
        <v>43</v>
      </c>
      <c r="I1370">
        <v>14857713099</v>
      </c>
      <c r="J1370" t="s">
        <v>445</v>
      </c>
      <c r="K1370" t="s">
        <v>51</v>
      </c>
      <c r="L1370">
        <v>112</v>
      </c>
      <c r="M1370">
        <v>1.5</v>
      </c>
      <c r="N1370">
        <v>1</v>
      </c>
      <c r="O1370">
        <v>112</v>
      </c>
      <c r="P1370">
        <v>1.5</v>
      </c>
      <c r="Q1370">
        <v>1</v>
      </c>
      <c r="R1370">
        <v>1.5</v>
      </c>
      <c r="S1370">
        <v>1.5</v>
      </c>
      <c r="T1370" s="1">
        <v>44650</v>
      </c>
      <c r="U1370" t="str">
        <f t="shared" si="105"/>
        <v>Miss Vickie's Potato Chip - Smokehouse BBQ</v>
      </c>
      <c r="V1370" t="str">
        <f t="shared" si="106"/>
        <v>Food</v>
      </c>
      <c r="W1370" t="s">
        <v>43</v>
      </c>
      <c r="X1370" t="b">
        <f t="shared" si="108"/>
        <v>1</v>
      </c>
      <c r="Y1370">
        <f t="shared" si="107"/>
        <v>1.5</v>
      </c>
      <c r="Z1370" s="2">
        <f t="shared" si="109"/>
        <v>1</v>
      </c>
      <c r="AA1370" t="s">
        <v>58</v>
      </c>
      <c r="AB1370" t="s">
        <v>198</v>
      </c>
      <c r="AD1370" t="s">
        <v>60</v>
      </c>
      <c r="AE1370" t="s">
        <v>446</v>
      </c>
      <c r="AF1370">
        <v>2022</v>
      </c>
    </row>
    <row r="1371" spans="1:32" x14ac:dyDescent="0.25">
      <c r="A1371" t="s">
        <v>29</v>
      </c>
      <c r="B1371" t="s">
        <v>46</v>
      </c>
      <c r="C1371" t="s">
        <v>31</v>
      </c>
      <c r="D1371" t="s">
        <v>47</v>
      </c>
      <c r="E1371">
        <f>_xlfn.XLOOKUP(Table1[[#This Row],[Location]],'Location analysis'!A:A,'Location analysis'!B:B)</f>
        <v>40.423690999999998</v>
      </c>
      <c r="F1371">
        <f>_xlfn.XLOOKUP(Table1[[#This Row],[Location]],'Location analysis'!A:A,'Location analysis'!C:C)</f>
        <v>-74.380831999999998</v>
      </c>
      <c r="G1371" t="s">
        <v>182</v>
      </c>
      <c r="H1371" t="s">
        <v>34</v>
      </c>
      <c r="I1371">
        <v>14857808779</v>
      </c>
      <c r="J1371" t="s">
        <v>445</v>
      </c>
      <c r="K1371" t="s">
        <v>51</v>
      </c>
      <c r="L1371">
        <v>140</v>
      </c>
      <c r="M1371">
        <v>1.5</v>
      </c>
      <c r="N1371">
        <v>1</v>
      </c>
      <c r="O1371">
        <v>140</v>
      </c>
      <c r="P1371">
        <v>1.5</v>
      </c>
      <c r="Q1371">
        <v>1</v>
      </c>
      <c r="R1371">
        <v>1.5</v>
      </c>
      <c r="S1371">
        <v>1.5</v>
      </c>
      <c r="T1371" s="1">
        <v>44641</v>
      </c>
      <c r="U1371" t="str">
        <f t="shared" si="105"/>
        <v>Coca Cola - Zero Sugar</v>
      </c>
      <c r="V1371" t="str">
        <f t="shared" si="106"/>
        <v>Carbonated</v>
      </c>
      <c r="W1371" t="s">
        <v>34</v>
      </c>
      <c r="X1371" t="b">
        <f t="shared" si="108"/>
        <v>1</v>
      </c>
      <c r="Y1371">
        <f t="shared" si="107"/>
        <v>1.5</v>
      </c>
      <c r="Z1371" s="2">
        <f t="shared" si="109"/>
        <v>1</v>
      </c>
      <c r="AA1371" t="s">
        <v>183</v>
      </c>
      <c r="AB1371" t="s">
        <v>184</v>
      </c>
      <c r="AD1371" t="s">
        <v>60</v>
      </c>
      <c r="AE1371" t="s">
        <v>446</v>
      </c>
      <c r="AF1371">
        <v>2022</v>
      </c>
    </row>
    <row r="1372" spans="1:32" x14ac:dyDescent="0.25">
      <c r="A1372" t="s">
        <v>29</v>
      </c>
      <c r="B1372" t="s">
        <v>30</v>
      </c>
      <c r="C1372" t="s">
        <v>31</v>
      </c>
      <c r="D1372" t="s">
        <v>32</v>
      </c>
      <c r="E1372">
        <f>_xlfn.XLOOKUP(Table1[[#This Row],[Location]],'Location analysis'!A:A,'Location analysis'!B:B)</f>
        <v>40.423690999999998</v>
      </c>
      <c r="F1372">
        <f>_xlfn.XLOOKUP(Table1[[#This Row],[Location]],'Location analysis'!A:A,'Location analysis'!C:C)</f>
        <v>-74.380831999999998</v>
      </c>
      <c r="G1372" t="s">
        <v>242</v>
      </c>
      <c r="H1372" t="s">
        <v>97</v>
      </c>
      <c r="I1372">
        <v>14857840059</v>
      </c>
      <c r="J1372" t="s">
        <v>445</v>
      </c>
      <c r="K1372" t="s">
        <v>36</v>
      </c>
      <c r="L1372">
        <v>147</v>
      </c>
      <c r="M1372">
        <v>2.75</v>
      </c>
      <c r="N1372">
        <v>1</v>
      </c>
      <c r="O1372">
        <v>147</v>
      </c>
      <c r="P1372">
        <v>2.75</v>
      </c>
      <c r="Q1372">
        <v>1</v>
      </c>
      <c r="R1372">
        <v>2.75</v>
      </c>
      <c r="S1372">
        <v>4</v>
      </c>
      <c r="T1372" s="1">
        <v>44641</v>
      </c>
      <c r="U1372" t="str">
        <f t="shared" si="105"/>
        <v>Vitamin Water - Squeezed Lemonade</v>
      </c>
      <c r="V1372" t="str">
        <f t="shared" si="106"/>
        <v>Water</v>
      </c>
      <c r="W1372" t="s">
        <v>97</v>
      </c>
      <c r="X1372" t="b">
        <f t="shared" si="108"/>
        <v>1</v>
      </c>
      <c r="Y1372">
        <f t="shared" si="107"/>
        <v>2.75</v>
      </c>
      <c r="Z1372" s="2">
        <f t="shared" si="109"/>
        <v>1.8333333333333333</v>
      </c>
      <c r="AA1372" t="s">
        <v>98</v>
      </c>
      <c r="AB1372" t="s">
        <v>243</v>
      </c>
      <c r="AD1372" t="s">
        <v>60</v>
      </c>
      <c r="AE1372" t="s">
        <v>446</v>
      </c>
      <c r="AF1372">
        <v>2022</v>
      </c>
    </row>
    <row r="1373" spans="1:32" x14ac:dyDescent="0.25">
      <c r="A1373" t="s">
        <v>29</v>
      </c>
      <c r="B1373" t="s">
        <v>30</v>
      </c>
      <c r="C1373" t="s">
        <v>31</v>
      </c>
      <c r="D1373" t="s">
        <v>32</v>
      </c>
      <c r="E1373">
        <f>_xlfn.XLOOKUP(Table1[[#This Row],[Location]],'Location analysis'!A:A,'Location analysis'!B:B)</f>
        <v>40.423690999999998</v>
      </c>
      <c r="F1373">
        <f>_xlfn.XLOOKUP(Table1[[#This Row],[Location]],'Location analysis'!A:A,'Location analysis'!C:C)</f>
        <v>-74.380831999999998</v>
      </c>
      <c r="G1373" t="s">
        <v>106</v>
      </c>
      <c r="H1373" t="s">
        <v>43</v>
      </c>
      <c r="I1373">
        <v>14857840059</v>
      </c>
      <c r="J1373" t="s">
        <v>445</v>
      </c>
      <c r="K1373" t="s">
        <v>36</v>
      </c>
      <c r="L1373">
        <v>122</v>
      </c>
      <c r="M1373">
        <v>1.25</v>
      </c>
      <c r="N1373">
        <v>1</v>
      </c>
      <c r="O1373">
        <v>122</v>
      </c>
      <c r="P1373">
        <v>1.25</v>
      </c>
      <c r="Q1373">
        <v>1</v>
      </c>
      <c r="R1373">
        <v>1.25</v>
      </c>
      <c r="S1373">
        <v>4</v>
      </c>
      <c r="T1373" s="1">
        <v>44641</v>
      </c>
      <c r="U1373" t="str">
        <f t="shared" si="105"/>
        <v>Oreo Mini</v>
      </c>
      <c r="V1373" t="str">
        <f t="shared" si="106"/>
        <v>Food</v>
      </c>
      <c r="W1373" t="s">
        <v>43</v>
      </c>
      <c r="X1373" t="b">
        <f t="shared" si="108"/>
        <v>1</v>
      </c>
      <c r="Y1373">
        <f t="shared" si="107"/>
        <v>1.25</v>
      </c>
      <c r="Z1373" s="2">
        <f t="shared" si="109"/>
        <v>0.83333333333333337</v>
      </c>
      <c r="AA1373" t="s">
        <v>106</v>
      </c>
      <c r="AD1373" t="s">
        <v>60</v>
      </c>
      <c r="AE1373" t="s">
        <v>446</v>
      </c>
      <c r="AF1373">
        <v>2022</v>
      </c>
    </row>
    <row r="1374" spans="1:32" x14ac:dyDescent="0.25">
      <c r="A1374" t="s">
        <v>29</v>
      </c>
      <c r="B1374" t="s">
        <v>46</v>
      </c>
      <c r="C1374" t="s">
        <v>31</v>
      </c>
      <c r="D1374" t="s">
        <v>47</v>
      </c>
      <c r="E1374">
        <f>_xlfn.XLOOKUP(Table1[[#This Row],[Location]],'Location analysis'!A:A,'Location analysis'!B:B)</f>
        <v>40.423690999999998</v>
      </c>
      <c r="F1374">
        <f>_xlfn.XLOOKUP(Table1[[#This Row],[Location]],'Location analysis'!A:A,'Location analysis'!C:C)</f>
        <v>-74.380831999999998</v>
      </c>
      <c r="G1374" t="s">
        <v>182</v>
      </c>
      <c r="H1374" t="s">
        <v>34</v>
      </c>
      <c r="I1374">
        <v>14858553437</v>
      </c>
      <c r="J1374" t="s">
        <v>447</v>
      </c>
      <c r="K1374" t="s">
        <v>36</v>
      </c>
      <c r="L1374">
        <v>140</v>
      </c>
      <c r="M1374">
        <v>1.5</v>
      </c>
      <c r="N1374">
        <v>1</v>
      </c>
      <c r="O1374">
        <v>140</v>
      </c>
      <c r="P1374">
        <v>1.5</v>
      </c>
      <c r="Q1374">
        <v>1</v>
      </c>
      <c r="R1374">
        <v>1.5</v>
      </c>
      <c r="S1374">
        <v>1.5</v>
      </c>
      <c r="T1374" s="1">
        <v>44641</v>
      </c>
      <c r="U1374" t="str">
        <f t="shared" si="105"/>
        <v>Coca Cola - Zero Sugar</v>
      </c>
      <c r="V1374" t="str">
        <f t="shared" si="106"/>
        <v>Carbonated</v>
      </c>
      <c r="W1374" t="s">
        <v>34</v>
      </c>
      <c r="X1374" t="b">
        <f t="shared" si="108"/>
        <v>1</v>
      </c>
      <c r="Y1374">
        <f t="shared" si="107"/>
        <v>1.5</v>
      </c>
      <c r="Z1374" s="2">
        <f t="shared" si="109"/>
        <v>1</v>
      </c>
      <c r="AA1374" t="s">
        <v>183</v>
      </c>
      <c r="AB1374" t="s">
        <v>184</v>
      </c>
      <c r="AD1374" t="s">
        <v>91</v>
      </c>
      <c r="AE1374" t="s">
        <v>448</v>
      </c>
      <c r="AF1374">
        <v>2022</v>
      </c>
    </row>
    <row r="1375" spans="1:32" x14ac:dyDescent="0.25">
      <c r="A1375" t="s">
        <v>29</v>
      </c>
      <c r="B1375" t="s">
        <v>46</v>
      </c>
      <c r="C1375" t="s">
        <v>31</v>
      </c>
      <c r="D1375" t="s">
        <v>47</v>
      </c>
      <c r="E1375">
        <f>_xlfn.XLOOKUP(Table1[[#This Row],[Location]],'Location analysis'!A:A,'Location analysis'!B:B)</f>
        <v>40.423690999999998</v>
      </c>
      <c r="F1375">
        <f>_xlfn.XLOOKUP(Table1[[#This Row],[Location]],'Location analysis'!A:A,'Location analysis'!C:C)</f>
        <v>-74.380831999999998</v>
      </c>
      <c r="G1375" t="s">
        <v>112</v>
      </c>
      <c r="H1375" t="s">
        <v>43</v>
      </c>
      <c r="I1375">
        <v>14858556635</v>
      </c>
      <c r="J1375" t="s">
        <v>447</v>
      </c>
      <c r="K1375" t="s">
        <v>36</v>
      </c>
      <c r="L1375">
        <v>137</v>
      </c>
      <c r="M1375">
        <v>2</v>
      </c>
      <c r="N1375">
        <v>1</v>
      </c>
      <c r="O1375">
        <v>137</v>
      </c>
      <c r="P1375">
        <v>2</v>
      </c>
      <c r="Q1375">
        <v>1</v>
      </c>
      <c r="R1375">
        <v>2</v>
      </c>
      <c r="S1375">
        <v>3.5</v>
      </c>
      <c r="T1375" s="1">
        <v>44641</v>
      </c>
      <c r="U1375" t="str">
        <f t="shared" si="105"/>
        <v>Robert Irvine's - Fit Crunch -  Chocolate Pea</v>
      </c>
      <c r="V1375" t="str">
        <f t="shared" si="106"/>
        <v>Food</v>
      </c>
      <c r="W1375" t="s">
        <v>43</v>
      </c>
      <c r="X1375" t="b">
        <f t="shared" si="108"/>
        <v>1</v>
      </c>
      <c r="Y1375">
        <f t="shared" si="107"/>
        <v>2</v>
      </c>
      <c r="Z1375" s="2">
        <f t="shared" si="109"/>
        <v>1.3333333333333333</v>
      </c>
      <c r="AA1375" t="s">
        <v>113</v>
      </c>
      <c r="AB1375" t="s">
        <v>114</v>
      </c>
      <c r="AC1375" t="s">
        <v>115</v>
      </c>
      <c r="AD1375" t="s">
        <v>91</v>
      </c>
      <c r="AE1375" t="s">
        <v>448</v>
      </c>
      <c r="AF1375">
        <v>2022</v>
      </c>
    </row>
    <row r="1376" spans="1:32" x14ac:dyDescent="0.25">
      <c r="A1376" t="s">
        <v>29</v>
      </c>
      <c r="B1376" t="s">
        <v>46</v>
      </c>
      <c r="C1376" t="s">
        <v>31</v>
      </c>
      <c r="D1376" t="s">
        <v>47</v>
      </c>
      <c r="E1376">
        <f>_xlfn.XLOOKUP(Table1[[#This Row],[Location]],'Location analysis'!A:A,'Location analysis'!B:B)</f>
        <v>40.423690999999998</v>
      </c>
      <c r="F1376">
        <f>_xlfn.XLOOKUP(Table1[[#This Row],[Location]],'Location analysis'!A:A,'Location analysis'!C:C)</f>
        <v>-74.380831999999998</v>
      </c>
      <c r="G1376" t="s">
        <v>93</v>
      </c>
      <c r="H1376" t="s">
        <v>43</v>
      </c>
      <c r="I1376">
        <v>14858556635</v>
      </c>
      <c r="J1376" t="s">
        <v>447</v>
      </c>
      <c r="K1376" t="s">
        <v>36</v>
      </c>
      <c r="L1376">
        <v>114</v>
      </c>
      <c r="M1376">
        <v>1.5</v>
      </c>
      <c r="N1376">
        <v>1</v>
      </c>
      <c r="O1376">
        <v>114</v>
      </c>
      <c r="P1376">
        <v>1.5</v>
      </c>
      <c r="Q1376">
        <v>1</v>
      </c>
      <c r="R1376">
        <v>1.5</v>
      </c>
      <c r="S1376">
        <v>3.5</v>
      </c>
      <c r="T1376" s="1">
        <v>44641</v>
      </c>
      <c r="U1376" t="str">
        <f t="shared" si="105"/>
        <v>Miss Vickie's Potato Chip - Sea Salt Original</v>
      </c>
      <c r="V1376" t="str">
        <f t="shared" si="106"/>
        <v>Food</v>
      </c>
      <c r="W1376" t="s">
        <v>43</v>
      </c>
      <c r="X1376" t="b">
        <f t="shared" si="108"/>
        <v>1</v>
      </c>
      <c r="Y1376">
        <f t="shared" si="107"/>
        <v>1.5</v>
      </c>
      <c r="Z1376" s="2">
        <f t="shared" si="109"/>
        <v>1</v>
      </c>
      <c r="AA1376" t="s">
        <v>58</v>
      </c>
      <c r="AB1376" t="s">
        <v>94</v>
      </c>
      <c r="AD1376" t="s">
        <v>91</v>
      </c>
      <c r="AE1376" t="s">
        <v>448</v>
      </c>
      <c r="AF1376">
        <v>2022</v>
      </c>
    </row>
    <row r="1377" spans="1:32" x14ac:dyDescent="0.25">
      <c r="A1377" t="s">
        <v>29</v>
      </c>
      <c r="B1377" t="s">
        <v>67</v>
      </c>
      <c r="C1377" t="s">
        <v>68</v>
      </c>
      <c r="D1377" t="s">
        <v>69</v>
      </c>
      <c r="E1377">
        <f>_xlfn.XLOOKUP(Table1[[#This Row],[Location]],'Location analysis'!A:A,'Location analysis'!B:B)</f>
        <v>40.435699999999997</v>
      </c>
      <c r="F1377">
        <f>_xlfn.XLOOKUP(Table1[[#This Row],[Location]],'Location analysis'!A:A,'Location analysis'!C:C)</f>
        <v>-74.125200000000007</v>
      </c>
      <c r="G1377" t="s">
        <v>154</v>
      </c>
      <c r="H1377" t="s">
        <v>43</v>
      </c>
      <c r="I1377">
        <v>14860183018</v>
      </c>
      <c r="J1377" t="s">
        <v>447</v>
      </c>
      <c r="K1377" t="s">
        <v>36</v>
      </c>
      <c r="L1377">
        <v>114</v>
      </c>
      <c r="M1377">
        <v>1.5</v>
      </c>
      <c r="N1377">
        <v>1</v>
      </c>
      <c r="O1377">
        <v>114</v>
      </c>
      <c r="P1377">
        <v>1.5</v>
      </c>
      <c r="Q1377">
        <v>1</v>
      </c>
      <c r="R1377">
        <v>1.5</v>
      </c>
      <c r="S1377">
        <v>5</v>
      </c>
      <c r="T1377" s="1">
        <v>44642</v>
      </c>
      <c r="U1377" t="str">
        <f t="shared" si="105"/>
        <v>SunChips Multigrain - Harvest Cheddar</v>
      </c>
      <c r="V1377" t="str">
        <f t="shared" si="106"/>
        <v>Food</v>
      </c>
      <c r="W1377" t="s">
        <v>43</v>
      </c>
      <c r="X1377" t="b">
        <f t="shared" si="108"/>
        <v>1</v>
      </c>
      <c r="Y1377">
        <f t="shared" si="107"/>
        <v>1.5</v>
      </c>
      <c r="Z1377" s="2">
        <f t="shared" si="109"/>
        <v>1</v>
      </c>
      <c r="AA1377" t="s">
        <v>129</v>
      </c>
      <c r="AB1377" t="s">
        <v>155</v>
      </c>
      <c r="AD1377" t="s">
        <v>91</v>
      </c>
      <c r="AE1377" t="s">
        <v>448</v>
      </c>
      <c r="AF1377">
        <v>2022</v>
      </c>
    </row>
    <row r="1378" spans="1:32" x14ac:dyDescent="0.25">
      <c r="A1378" t="s">
        <v>29</v>
      </c>
      <c r="B1378" t="s">
        <v>67</v>
      </c>
      <c r="C1378" t="s">
        <v>68</v>
      </c>
      <c r="D1378" t="s">
        <v>69</v>
      </c>
      <c r="E1378">
        <f>_xlfn.XLOOKUP(Table1[[#This Row],[Location]],'Location analysis'!A:A,'Location analysis'!B:B)</f>
        <v>40.435699999999997</v>
      </c>
      <c r="F1378">
        <f>_xlfn.XLOOKUP(Table1[[#This Row],[Location]],'Location analysis'!A:A,'Location analysis'!C:C)</f>
        <v>-74.125200000000007</v>
      </c>
      <c r="G1378" t="s">
        <v>81</v>
      </c>
      <c r="H1378" t="s">
        <v>43</v>
      </c>
      <c r="I1378">
        <v>14860183018</v>
      </c>
      <c r="J1378" t="s">
        <v>447</v>
      </c>
      <c r="K1378" t="s">
        <v>36</v>
      </c>
      <c r="L1378">
        <v>134</v>
      </c>
      <c r="M1378">
        <v>2</v>
      </c>
      <c r="N1378">
        <v>1</v>
      </c>
      <c r="O1378">
        <v>134</v>
      </c>
      <c r="P1378">
        <v>2</v>
      </c>
      <c r="Q1378">
        <v>1</v>
      </c>
      <c r="R1378">
        <v>2</v>
      </c>
      <c r="S1378">
        <v>5</v>
      </c>
      <c r="T1378" s="1">
        <v>44642</v>
      </c>
      <c r="U1378" t="str">
        <f t="shared" si="105"/>
        <v>KitKat - Crisp Wafers</v>
      </c>
      <c r="V1378" t="str">
        <f t="shared" si="106"/>
        <v>Food</v>
      </c>
      <c r="W1378" t="s">
        <v>43</v>
      </c>
      <c r="X1378" t="b">
        <f t="shared" si="108"/>
        <v>1</v>
      </c>
      <c r="Y1378">
        <f t="shared" si="107"/>
        <v>2</v>
      </c>
      <c r="Z1378" s="2">
        <f t="shared" si="109"/>
        <v>1.3333333333333333</v>
      </c>
      <c r="AA1378" t="s">
        <v>82</v>
      </c>
      <c r="AB1378" t="s">
        <v>83</v>
      </c>
      <c r="AD1378" t="s">
        <v>91</v>
      </c>
      <c r="AE1378" t="s">
        <v>448</v>
      </c>
      <c r="AF1378">
        <v>2022</v>
      </c>
    </row>
    <row r="1379" spans="1:32" x14ac:dyDescent="0.25">
      <c r="A1379" t="s">
        <v>29</v>
      </c>
      <c r="B1379" t="s">
        <v>67</v>
      </c>
      <c r="C1379" t="s">
        <v>68</v>
      </c>
      <c r="D1379" t="s">
        <v>69</v>
      </c>
      <c r="E1379">
        <f>_xlfn.XLOOKUP(Table1[[#This Row],[Location]],'Location analysis'!A:A,'Location analysis'!B:B)</f>
        <v>40.435699999999997</v>
      </c>
      <c r="F1379">
        <f>_xlfn.XLOOKUP(Table1[[#This Row],[Location]],'Location analysis'!A:A,'Location analysis'!C:C)</f>
        <v>-74.125200000000007</v>
      </c>
      <c r="G1379" t="s">
        <v>128</v>
      </c>
      <c r="H1379" t="s">
        <v>43</v>
      </c>
      <c r="I1379">
        <v>14860183018</v>
      </c>
      <c r="J1379" t="s">
        <v>447</v>
      </c>
      <c r="K1379" t="s">
        <v>36</v>
      </c>
      <c r="L1379">
        <v>113</v>
      </c>
      <c r="M1379">
        <v>1.5</v>
      </c>
      <c r="N1379">
        <v>1</v>
      </c>
      <c r="O1379">
        <v>113</v>
      </c>
      <c r="P1379">
        <v>1.5</v>
      </c>
      <c r="Q1379">
        <v>1</v>
      </c>
      <c r="R1379">
        <v>1.5</v>
      </c>
      <c r="S1379">
        <v>5</v>
      </c>
      <c r="T1379" s="1">
        <v>44642</v>
      </c>
      <c r="U1379" t="str">
        <f t="shared" si="105"/>
        <v>SunChips Multigrain - Salsa</v>
      </c>
      <c r="V1379" t="str">
        <f t="shared" si="106"/>
        <v>Food</v>
      </c>
      <c r="W1379" t="s">
        <v>43</v>
      </c>
      <c r="X1379" t="b">
        <f t="shared" si="108"/>
        <v>1</v>
      </c>
      <c r="Y1379">
        <f t="shared" si="107"/>
        <v>1.5</v>
      </c>
      <c r="Z1379" s="2">
        <f t="shared" si="109"/>
        <v>1</v>
      </c>
      <c r="AA1379" t="s">
        <v>129</v>
      </c>
      <c r="AB1379" t="s">
        <v>130</v>
      </c>
      <c r="AD1379" t="s">
        <v>91</v>
      </c>
      <c r="AE1379" t="s">
        <v>448</v>
      </c>
      <c r="AF1379">
        <v>2022</v>
      </c>
    </row>
    <row r="1380" spans="1:32" x14ac:dyDescent="0.25">
      <c r="A1380" t="s">
        <v>29</v>
      </c>
      <c r="B1380" t="s">
        <v>62</v>
      </c>
      <c r="C1380" t="s">
        <v>63</v>
      </c>
      <c r="D1380" t="s">
        <v>64</v>
      </c>
      <c r="E1380">
        <f>_xlfn.XLOOKUP(Table1[[#This Row],[Location]],'Location analysis'!A:A,'Location analysis'!B:B)</f>
        <v>40.091900000000003</v>
      </c>
      <c r="F1380">
        <f>_xlfn.XLOOKUP(Table1[[#This Row],[Location]],'Location analysis'!A:A,'Location analysis'!C:C)</f>
        <v>-74.358699999999999</v>
      </c>
      <c r="G1380" t="s">
        <v>197</v>
      </c>
      <c r="H1380" t="s">
        <v>43</v>
      </c>
      <c r="I1380">
        <v>14860522702</v>
      </c>
      <c r="J1380" t="s">
        <v>447</v>
      </c>
      <c r="K1380" t="s">
        <v>51</v>
      </c>
      <c r="L1380">
        <v>111</v>
      </c>
      <c r="M1380">
        <v>1.5</v>
      </c>
      <c r="N1380">
        <v>1</v>
      </c>
      <c r="O1380">
        <v>111</v>
      </c>
      <c r="P1380">
        <v>1.5</v>
      </c>
      <c r="Q1380">
        <v>1</v>
      </c>
      <c r="R1380">
        <v>1.5</v>
      </c>
      <c r="S1380">
        <v>1.5</v>
      </c>
      <c r="T1380" s="1">
        <v>44642</v>
      </c>
      <c r="U1380" t="str">
        <f t="shared" si="105"/>
        <v>Miss Vickie's Potato Chip - Smokehouse BBQ</v>
      </c>
      <c r="V1380" t="str">
        <f t="shared" si="106"/>
        <v>Food</v>
      </c>
      <c r="W1380" t="s">
        <v>43</v>
      </c>
      <c r="X1380" t="b">
        <f t="shared" si="108"/>
        <v>1</v>
      </c>
      <c r="Y1380">
        <f t="shared" si="107"/>
        <v>1.5</v>
      </c>
      <c r="Z1380" s="2">
        <f t="shared" si="109"/>
        <v>1</v>
      </c>
      <c r="AA1380" t="s">
        <v>58</v>
      </c>
      <c r="AB1380" t="s">
        <v>198</v>
      </c>
      <c r="AD1380" t="s">
        <v>91</v>
      </c>
      <c r="AE1380" t="s">
        <v>448</v>
      </c>
      <c r="AF1380">
        <v>2022</v>
      </c>
    </row>
    <row r="1381" spans="1:32" x14ac:dyDescent="0.25">
      <c r="A1381" t="s">
        <v>29</v>
      </c>
      <c r="B1381" t="s">
        <v>30</v>
      </c>
      <c r="C1381" t="s">
        <v>31</v>
      </c>
      <c r="D1381" t="s">
        <v>32</v>
      </c>
      <c r="E1381">
        <f>_xlfn.XLOOKUP(Table1[[#This Row],[Location]],'Location analysis'!A:A,'Location analysis'!B:B)</f>
        <v>40.423690999999998</v>
      </c>
      <c r="F1381">
        <f>_xlfn.XLOOKUP(Table1[[#This Row],[Location]],'Location analysis'!A:A,'Location analysis'!C:C)</f>
        <v>-74.380831999999998</v>
      </c>
      <c r="G1381" t="s">
        <v>242</v>
      </c>
      <c r="H1381" t="s">
        <v>97</v>
      </c>
      <c r="I1381">
        <v>14860647532</v>
      </c>
      <c r="J1381" t="s">
        <v>447</v>
      </c>
      <c r="K1381" t="s">
        <v>36</v>
      </c>
      <c r="L1381">
        <v>147</v>
      </c>
      <c r="M1381">
        <v>2.75</v>
      </c>
      <c r="N1381">
        <v>1</v>
      </c>
      <c r="O1381">
        <v>147</v>
      </c>
      <c r="P1381">
        <v>2.75</v>
      </c>
      <c r="Q1381">
        <v>1</v>
      </c>
      <c r="R1381">
        <v>2.75</v>
      </c>
      <c r="S1381">
        <v>2.75</v>
      </c>
      <c r="T1381" s="1">
        <v>44642</v>
      </c>
      <c r="U1381" t="str">
        <f t="shared" si="105"/>
        <v>Vitamin Water - Squeezed Lemonade</v>
      </c>
      <c r="V1381" t="str">
        <f t="shared" si="106"/>
        <v>Water</v>
      </c>
      <c r="W1381" t="s">
        <v>97</v>
      </c>
      <c r="X1381" t="b">
        <f t="shared" si="108"/>
        <v>1</v>
      </c>
      <c r="Y1381">
        <f t="shared" si="107"/>
        <v>2.75</v>
      </c>
      <c r="Z1381" s="2">
        <f t="shared" si="109"/>
        <v>1.8333333333333333</v>
      </c>
      <c r="AA1381" t="s">
        <v>98</v>
      </c>
      <c r="AB1381" t="s">
        <v>243</v>
      </c>
      <c r="AD1381" t="s">
        <v>91</v>
      </c>
      <c r="AE1381" t="s">
        <v>448</v>
      </c>
      <c r="AF1381">
        <v>2022</v>
      </c>
    </row>
    <row r="1382" spans="1:32" x14ac:dyDescent="0.25">
      <c r="A1382" t="s">
        <v>29</v>
      </c>
      <c r="B1382" t="s">
        <v>394</v>
      </c>
      <c r="C1382" t="s">
        <v>395</v>
      </c>
      <c r="D1382" t="s">
        <v>396</v>
      </c>
      <c r="E1382">
        <f>_xlfn.XLOOKUP(Table1[[#This Row],[Location]],'Location analysis'!A:A,'Location analysis'!B:B)</f>
        <v>40.416893999999999</v>
      </c>
      <c r="F1382">
        <f>_xlfn.XLOOKUP(Table1[[#This Row],[Location]],'Location analysis'!A:A,'Location analysis'!C:C)</f>
        <v>-74.420399000000003</v>
      </c>
      <c r="G1382" t="s">
        <v>407</v>
      </c>
      <c r="H1382" t="s">
        <v>34</v>
      </c>
      <c r="I1382">
        <v>14861597399</v>
      </c>
      <c r="J1382" t="s">
        <v>447</v>
      </c>
      <c r="K1382" t="s">
        <v>36</v>
      </c>
      <c r="L1382">
        <v>141</v>
      </c>
      <c r="M1382">
        <v>1.5</v>
      </c>
      <c r="N1382">
        <v>1</v>
      </c>
      <c r="O1382">
        <v>141</v>
      </c>
      <c r="P1382">
        <v>1.5</v>
      </c>
      <c r="Q1382">
        <v>1</v>
      </c>
      <c r="R1382">
        <v>1.5</v>
      </c>
      <c r="S1382">
        <v>1.5</v>
      </c>
      <c r="T1382" s="1">
        <v>44650</v>
      </c>
      <c r="U1382" t="str">
        <f t="shared" si="105"/>
        <v>Spindrift - Sparkling Water - Pineapple</v>
      </c>
      <c r="V1382" t="str">
        <f t="shared" si="106"/>
        <v>Carbonated</v>
      </c>
      <c r="W1382" t="s">
        <v>34</v>
      </c>
      <c r="X1382" t="b">
        <f t="shared" si="108"/>
        <v>1</v>
      </c>
      <c r="Y1382">
        <f t="shared" si="107"/>
        <v>1.5</v>
      </c>
      <c r="Z1382" s="2">
        <f t="shared" si="109"/>
        <v>1</v>
      </c>
      <c r="AA1382" t="s">
        <v>89</v>
      </c>
      <c r="AB1382" t="s">
        <v>408</v>
      </c>
      <c r="AC1382" t="s">
        <v>409</v>
      </c>
      <c r="AD1382" t="s">
        <v>91</v>
      </c>
      <c r="AE1382" t="s">
        <v>448</v>
      </c>
      <c r="AF1382">
        <v>2022</v>
      </c>
    </row>
    <row r="1383" spans="1:32" x14ac:dyDescent="0.25">
      <c r="A1383" t="s">
        <v>29</v>
      </c>
      <c r="B1383" t="s">
        <v>46</v>
      </c>
      <c r="C1383" t="s">
        <v>31</v>
      </c>
      <c r="D1383" t="s">
        <v>47</v>
      </c>
      <c r="E1383">
        <f>_xlfn.XLOOKUP(Table1[[#This Row],[Location]],'Location analysis'!A:A,'Location analysis'!B:B)</f>
        <v>40.423690999999998</v>
      </c>
      <c r="F1383">
        <f>_xlfn.XLOOKUP(Table1[[#This Row],[Location]],'Location analysis'!A:A,'Location analysis'!C:C)</f>
        <v>-74.380831999999998</v>
      </c>
      <c r="G1383" t="s">
        <v>160</v>
      </c>
      <c r="H1383" t="s">
        <v>49</v>
      </c>
      <c r="I1383">
        <v>14862272554</v>
      </c>
      <c r="J1383" t="s">
        <v>447</v>
      </c>
      <c r="K1383" t="s">
        <v>51</v>
      </c>
      <c r="L1383">
        <v>143</v>
      </c>
      <c r="M1383">
        <v>2.5</v>
      </c>
      <c r="N1383">
        <v>1</v>
      </c>
      <c r="O1383">
        <v>143</v>
      </c>
      <c r="P1383">
        <v>2.5</v>
      </c>
      <c r="Q1383">
        <v>1</v>
      </c>
      <c r="R1383">
        <v>2.5</v>
      </c>
      <c r="S1383">
        <v>2.5</v>
      </c>
      <c r="T1383" s="1">
        <v>44642</v>
      </c>
      <c r="U1383" t="str">
        <f t="shared" si="105"/>
        <v>Snapple Diet Tea - Peach Tea</v>
      </c>
      <c r="V1383" t="str">
        <f t="shared" si="106"/>
        <v>Non Carbonated</v>
      </c>
      <c r="W1383" t="s">
        <v>49</v>
      </c>
      <c r="X1383" t="b">
        <f t="shared" si="108"/>
        <v>1</v>
      </c>
      <c r="Y1383">
        <f t="shared" si="107"/>
        <v>2.5</v>
      </c>
      <c r="Z1383" s="2">
        <f t="shared" si="109"/>
        <v>1.6666666666666667</v>
      </c>
      <c r="AA1383" t="s">
        <v>75</v>
      </c>
      <c r="AB1383" t="s">
        <v>161</v>
      </c>
      <c r="AD1383" t="s">
        <v>91</v>
      </c>
      <c r="AE1383" t="s">
        <v>448</v>
      </c>
      <c r="AF1383">
        <v>2022</v>
      </c>
    </row>
    <row r="1384" spans="1:32" x14ac:dyDescent="0.25">
      <c r="A1384" t="s">
        <v>29</v>
      </c>
      <c r="B1384" t="s">
        <v>46</v>
      </c>
      <c r="C1384" t="s">
        <v>31</v>
      </c>
      <c r="D1384" t="s">
        <v>47</v>
      </c>
      <c r="E1384">
        <f>_xlfn.XLOOKUP(Table1[[#This Row],[Location]],'Location analysis'!A:A,'Location analysis'!B:B)</f>
        <v>40.423690999999998</v>
      </c>
      <c r="F1384">
        <f>_xlfn.XLOOKUP(Table1[[#This Row],[Location]],'Location analysis'!A:A,'Location analysis'!C:C)</f>
        <v>-74.380831999999998</v>
      </c>
      <c r="G1384" t="s">
        <v>194</v>
      </c>
      <c r="H1384" t="s">
        <v>43</v>
      </c>
      <c r="I1384">
        <v>14862275249</v>
      </c>
      <c r="J1384" t="s">
        <v>447</v>
      </c>
      <c r="K1384" t="s">
        <v>51</v>
      </c>
      <c r="L1384">
        <v>121</v>
      </c>
      <c r="M1384">
        <v>1.5</v>
      </c>
      <c r="N1384">
        <v>1</v>
      </c>
      <c r="O1384">
        <v>121</v>
      </c>
      <c r="P1384">
        <v>1.5</v>
      </c>
      <c r="Q1384">
        <v>1</v>
      </c>
      <c r="R1384">
        <v>1.5</v>
      </c>
      <c r="S1384">
        <v>1.5</v>
      </c>
      <c r="T1384" s="1">
        <v>44642</v>
      </c>
      <c r="U1384" t="str">
        <f t="shared" si="105"/>
        <v>Takis FUGEO mini</v>
      </c>
      <c r="V1384" t="str">
        <f t="shared" si="106"/>
        <v>Food</v>
      </c>
      <c r="W1384" t="s">
        <v>43</v>
      </c>
      <c r="X1384" t="b">
        <f t="shared" si="108"/>
        <v>1</v>
      </c>
      <c r="Y1384">
        <f t="shared" si="107"/>
        <v>1.5</v>
      </c>
      <c r="Z1384" s="2">
        <f t="shared" si="109"/>
        <v>1</v>
      </c>
      <c r="AA1384" t="s">
        <v>194</v>
      </c>
      <c r="AD1384" t="s">
        <v>91</v>
      </c>
      <c r="AE1384" t="s">
        <v>448</v>
      </c>
      <c r="AF1384">
        <v>2022</v>
      </c>
    </row>
    <row r="1385" spans="1:32" x14ac:dyDescent="0.25">
      <c r="A1385" t="s">
        <v>29</v>
      </c>
      <c r="B1385" t="s">
        <v>394</v>
      </c>
      <c r="C1385" t="s">
        <v>395</v>
      </c>
      <c r="D1385" t="s">
        <v>396</v>
      </c>
      <c r="E1385">
        <f>_xlfn.XLOOKUP(Table1[[#This Row],[Location]],'Location analysis'!A:A,'Location analysis'!B:B)</f>
        <v>40.416893999999999</v>
      </c>
      <c r="F1385">
        <f>_xlfn.XLOOKUP(Table1[[#This Row],[Location]],'Location analysis'!A:A,'Location analysis'!C:C)</f>
        <v>-74.420399000000003</v>
      </c>
      <c r="G1385" t="s">
        <v>192</v>
      </c>
      <c r="H1385" t="s">
        <v>43</v>
      </c>
      <c r="I1385">
        <v>14862339498</v>
      </c>
      <c r="J1385" t="s">
        <v>447</v>
      </c>
      <c r="K1385" t="s">
        <v>51</v>
      </c>
      <c r="L1385">
        <v>124</v>
      </c>
      <c r="M1385">
        <v>1.25</v>
      </c>
      <c r="N1385">
        <v>1</v>
      </c>
      <c r="O1385">
        <v>124</v>
      </c>
      <c r="P1385">
        <v>1.25</v>
      </c>
      <c r="Q1385">
        <v>1</v>
      </c>
      <c r="R1385">
        <v>1.25</v>
      </c>
      <c r="S1385">
        <v>1.25</v>
      </c>
      <c r="T1385" s="1">
        <v>44650</v>
      </c>
      <c r="U1385" t="str">
        <f t="shared" si="105"/>
        <v>CheezIt - Original</v>
      </c>
      <c r="V1385" t="str">
        <f t="shared" si="106"/>
        <v>Food</v>
      </c>
      <c r="W1385" t="s">
        <v>43</v>
      </c>
      <c r="X1385" t="b">
        <f t="shared" si="108"/>
        <v>1</v>
      </c>
      <c r="Y1385">
        <f t="shared" si="107"/>
        <v>1.25</v>
      </c>
      <c r="Z1385" s="2">
        <f t="shared" si="109"/>
        <v>0.83333333333333337</v>
      </c>
      <c r="AA1385" t="s">
        <v>193</v>
      </c>
      <c r="AB1385" t="s">
        <v>150</v>
      </c>
      <c r="AD1385" t="s">
        <v>91</v>
      </c>
      <c r="AE1385" t="s">
        <v>448</v>
      </c>
      <c r="AF1385">
        <v>2022</v>
      </c>
    </row>
    <row r="1386" spans="1:32" x14ac:dyDescent="0.25">
      <c r="A1386" t="s">
        <v>29</v>
      </c>
      <c r="B1386" t="s">
        <v>394</v>
      </c>
      <c r="C1386" t="s">
        <v>395</v>
      </c>
      <c r="D1386" t="s">
        <v>396</v>
      </c>
      <c r="E1386">
        <f>_xlfn.XLOOKUP(Table1[[#This Row],[Location]],'Location analysis'!A:A,'Location analysis'!B:B)</f>
        <v>40.416893999999999</v>
      </c>
      <c r="F1386">
        <f>_xlfn.XLOOKUP(Table1[[#This Row],[Location]],'Location analysis'!A:A,'Location analysis'!C:C)</f>
        <v>-74.420399000000003</v>
      </c>
      <c r="G1386" t="s">
        <v>433</v>
      </c>
      <c r="H1386" t="s">
        <v>49</v>
      </c>
      <c r="I1386">
        <v>14862508979</v>
      </c>
      <c r="J1386" t="s">
        <v>447</v>
      </c>
      <c r="K1386" t="s">
        <v>36</v>
      </c>
      <c r="L1386">
        <v>147</v>
      </c>
      <c r="M1386">
        <v>2.75</v>
      </c>
      <c r="N1386">
        <v>1</v>
      </c>
      <c r="O1386">
        <v>147</v>
      </c>
      <c r="P1386">
        <v>2.75</v>
      </c>
      <c r="Q1386">
        <v>1</v>
      </c>
      <c r="R1386">
        <v>2.75</v>
      </c>
      <c r="S1386">
        <v>2.75</v>
      </c>
      <c r="T1386" s="1">
        <v>44650</v>
      </c>
      <c r="U1386" t="str">
        <f t="shared" si="105"/>
        <v>Bai Antioxidant - Kula Watermelon</v>
      </c>
      <c r="V1386" t="str">
        <f t="shared" si="106"/>
        <v>Non Carbonated</v>
      </c>
      <c r="W1386" t="s">
        <v>49</v>
      </c>
      <c r="X1386" t="b">
        <f t="shared" si="108"/>
        <v>1</v>
      </c>
      <c r="Y1386">
        <f t="shared" si="107"/>
        <v>2.75</v>
      </c>
      <c r="Z1386" s="2">
        <f t="shared" si="109"/>
        <v>1.8333333333333333</v>
      </c>
      <c r="AA1386" t="s">
        <v>52</v>
      </c>
      <c r="AB1386" t="s">
        <v>434</v>
      </c>
      <c r="AD1386" t="s">
        <v>91</v>
      </c>
      <c r="AE1386" t="s">
        <v>448</v>
      </c>
      <c r="AF1386">
        <v>2022</v>
      </c>
    </row>
    <row r="1387" spans="1:32" x14ac:dyDescent="0.25">
      <c r="A1387" t="s">
        <v>29</v>
      </c>
      <c r="B1387" t="s">
        <v>394</v>
      </c>
      <c r="C1387" t="s">
        <v>395</v>
      </c>
      <c r="D1387" t="s">
        <v>396</v>
      </c>
      <c r="E1387">
        <f>_xlfn.XLOOKUP(Table1[[#This Row],[Location]],'Location analysis'!A:A,'Location analysis'!B:B)</f>
        <v>40.416893999999999</v>
      </c>
      <c r="F1387">
        <f>_xlfn.XLOOKUP(Table1[[#This Row],[Location]],'Location analysis'!A:A,'Location analysis'!C:C)</f>
        <v>-74.420399000000003</v>
      </c>
      <c r="G1387" t="s">
        <v>81</v>
      </c>
      <c r="H1387" t="s">
        <v>43</v>
      </c>
      <c r="I1387">
        <v>14862527502</v>
      </c>
      <c r="J1387" t="s">
        <v>447</v>
      </c>
      <c r="K1387" t="s">
        <v>36</v>
      </c>
      <c r="L1387">
        <v>138</v>
      </c>
      <c r="M1387">
        <v>2</v>
      </c>
      <c r="N1387">
        <v>1</v>
      </c>
      <c r="O1387">
        <v>138</v>
      </c>
      <c r="P1387">
        <v>2</v>
      </c>
      <c r="Q1387">
        <v>1</v>
      </c>
      <c r="R1387">
        <v>2</v>
      </c>
      <c r="S1387">
        <v>2</v>
      </c>
      <c r="T1387" s="1">
        <v>44650</v>
      </c>
      <c r="U1387" t="str">
        <f t="shared" si="105"/>
        <v>KitKat - Crisp Wafers</v>
      </c>
      <c r="V1387" t="str">
        <f t="shared" si="106"/>
        <v>Food</v>
      </c>
      <c r="W1387" t="s">
        <v>43</v>
      </c>
      <c r="X1387" t="b">
        <f t="shared" si="108"/>
        <v>1</v>
      </c>
      <c r="Y1387">
        <f t="shared" si="107"/>
        <v>2</v>
      </c>
      <c r="Z1387" s="2">
        <f t="shared" si="109"/>
        <v>1.3333333333333333</v>
      </c>
      <c r="AA1387" t="s">
        <v>82</v>
      </c>
      <c r="AB1387" t="s">
        <v>83</v>
      </c>
      <c r="AD1387" t="s">
        <v>91</v>
      </c>
      <c r="AE1387" t="s">
        <v>448</v>
      </c>
      <c r="AF1387">
        <v>2022</v>
      </c>
    </row>
    <row r="1388" spans="1:32" x14ac:dyDescent="0.25">
      <c r="A1388" t="s">
        <v>29</v>
      </c>
      <c r="B1388" t="s">
        <v>394</v>
      </c>
      <c r="C1388" t="s">
        <v>395</v>
      </c>
      <c r="D1388" t="s">
        <v>396</v>
      </c>
      <c r="E1388">
        <f>_xlfn.XLOOKUP(Table1[[#This Row],[Location]],'Location analysis'!A:A,'Location analysis'!B:B)</f>
        <v>40.416893999999999</v>
      </c>
      <c r="F1388">
        <f>_xlfn.XLOOKUP(Table1[[#This Row],[Location]],'Location analysis'!A:A,'Location analysis'!C:C)</f>
        <v>-74.420399000000003</v>
      </c>
      <c r="G1388" t="s">
        <v>407</v>
      </c>
      <c r="H1388" t="s">
        <v>34</v>
      </c>
      <c r="I1388">
        <v>14862549618</v>
      </c>
      <c r="J1388" t="s">
        <v>447</v>
      </c>
      <c r="K1388" t="s">
        <v>51</v>
      </c>
      <c r="L1388">
        <v>141</v>
      </c>
      <c r="M1388">
        <v>1.5</v>
      </c>
      <c r="N1388">
        <v>1</v>
      </c>
      <c r="O1388">
        <v>141</v>
      </c>
      <c r="P1388">
        <v>1.5</v>
      </c>
      <c r="Q1388">
        <v>1</v>
      </c>
      <c r="R1388">
        <v>1.5</v>
      </c>
      <c r="S1388">
        <v>1.5</v>
      </c>
      <c r="T1388" s="1">
        <v>44650</v>
      </c>
      <c r="U1388" t="str">
        <f t="shared" si="105"/>
        <v>Spindrift - Sparkling Water - Pineapple</v>
      </c>
      <c r="V1388" t="str">
        <f t="shared" si="106"/>
        <v>Carbonated</v>
      </c>
      <c r="W1388" t="s">
        <v>34</v>
      </c>
      <c r="X1388" t="b">
        <f t="shared" si="108"/>
        <v>1</v>
      </c>
      <c r="Y1388">
        <f t="shared" si="107"/>
        <v>1.5</v>
      </c>
      <c r="Z1388" s="2">
        <f t="shared" si="109"/>
        <v>1</v>
      </c>
      <c r="AA1388" t="s">
        <v>89</v>
      </c>
      <c r="AB1388" t="s">
        <v>408</v>
      </c>
      <c r="AC1388" t="s">
        <v>409</v>
      </c>
      <c r="AD1388" t="s">
        <v>91</v>
      </c>
      <c r="AE1388" t="s">
        <v>448</v>
      </c>
      <c r="AF1388">
        <v>2022</v>
      </c>
    </row>
    <row r="1389" spans="1:32" x14ac:dyDescent="0.25">
      <c r="A1389" t="s">
        <v>29</v>
      </c>
      <c r="B1389" t="s">
        <v>394</v>
      </c>
      <c r="C1389" t="s">
        <v>395</v>
      </c>
      <c r="D1389" t="s">
        <v>396</v>
      </c>
      <c r="E1389">
        <f>_xlfn.XLOOKUP(Table1[[#This Row],[Location]],'Location analysis'!A:A,'Location analysis'!B:B)</f>
        <v>40.416893999999999</v>
      </c>
      <c r="F1389">
        <f>_xlfn.XLOOKUP(Table1[[#This Row],[Location]],'Location analysis'!A:A,'Location analysis'!C:C)</f>
        <v>-74.420399000000003</v>
      </c>
      <c r="G1389" t="s">
        <v>433</v>
      </c>
      <c r="H1389" t="s">
        <v>49</v>
      </c>
      <c r="I1389">
        <v>14862570224</v>
      </c>
      <c r="J1389" t="s">
        <v>447</v>
      </c>
      <c r="K1389" t="s">
        <v>36</v>
      </c>
      <c r="L1389">
        <v>147</v>
      </c>
      <c r="M1389">
        <v>2.75</v>
      </c>
      <c r="N1389">
        <v>1</v>
      </c>
      <c r="O1389">
        <v>147</v>
      </c>
      <c r="P1389">
        <v>2.75</v>
      </c>
      <c r="Q1389">
        <v>1</v>
      </c>
      <c r="R1389">
        <v>2.75</v>
      </c>
      <c r="S1389">
        <v>2.75</v>
      </c>
      <c r="T1389" s="1">
        <v>44650</v>
      </c>
      <c r="U1389" t="str">
        <f t="shared" si="105"/>
        <v>Bai Antioxidant - Kula Watermelon</v>
      </c>
      <c r="V1389" t="str">
        <f t="shared" si="106"/>
        <v>Non Carbonated</v>
      </c>
      <c r="W1389" t="s">
        <v>49</v>
      </c>
      <c r="X1389" t="b">
        <f t="shared" si="108"/>
        <v>1</v>
      </c>
      <c r="Y1389">
        <f t="shared" si="107"/>
        <v>2.75</v>
      </c>
      <c r="Z1389" s="2">
        <f t="shared" si="109"/>
        <v>1.8333333333333333</v>
      </c>
      <c r="AA1389" t="s">
        <v>52</v>
      </c>
      <c r="AB1389" t="s">
        <v>434</v>
      </c>
      <c r="AD1389" t="s">
        <v>91</v>
      </c>
      <c r="AE1389" t="s">
        <v>448</v>
      </c>
      <c r="AF1389">
        <v>2022</v>
      </c>
    </row>
    <row r="1390" spans="1:32" x14ac:dyDescent="0.25">
      <c r="A1390" t="s">
        <v>29</v>
      </c>
      <c r="B1390" t="s">
        <v>46</v>
      </c>
      <c r="C1390" t="s">
        <v>31</v>
      </c>
      <c r="D1390" t="s">
        <v>47</v>
      </c>
      <c r="E1390">
        <f>_xlfn.XLOOKUP(Table1[[#This Row],[Location]],'Location analysis'!A:A,'Location analysis'!B:B)</f>
        <v>40.423690999999998</v>
      </c>
      <c r="F1390">
        <f>_xlfn.XLOOKUP(Table1[[#This Row],[Location]],'Location analysis'!A:A,'Location analysis'!C:C)</f>
        <v>-74.380831999999998</v>
      </c>
      <c r="G1390" t="s">
        <v>194</v>
      </c>
      <c r="H1390" t="s">
        <v>43</v>
      </c>
      <c r="I1390">
        <v>14862581480</v>
      </c>
      <c r="J1390" t="s">
        <v>447</v>
      </c>
      <c r="K1390" t="s">
        <v>51</v>
      </c>
      <c r="L1390">
        <v>125</v>
      </c>
      <c r="M1390">
        <v>1.5</v>
      </c>
      <c r="N1390">
        <v>1</v>
      </c>
      <c r="O1390">
        <v>125</v>
      </c>
      <c r="P1390">
        <v>1.5</v>
      </c>
      <c r="Q1390">
        <v>1</v>
      </c>
      <c r="R1390">
        <v>1.5</v>
      </c>
      <c r="S1390">
        <v>1.5</v>
      </c>
      <c r="T1390" s="1">
        <v>44642</v>
      </c>
      <c r="U1390" t="str">
        <f t="shared" si="105"/>
        <v>Takis FUGEO mini</v>
      </c>
      <c r="V1390" t="str">
        <f t="shared" si="106"/>
        <v>Food</v>
      </c>
      <c r="W1390" t="s">
        <v>43</v>
      </c>
      <c r="X1390" t="b">
        <f t="shared" si="108"/>
        <v>1</v>
      </c>
      <c r="Y1390">
        <f t="shared" si="107"/>
        <v>1.5</v>
      </c>
      <c r="Z1390" s="2">
        <f t="shared" si="109"/>
        <v>1</v>
      </c>
      <c r="AA1390" t="s">
        <v>194</v>
      </c>
      <c r="AD1390" t="s">
        <v>91</v>
      </c>
      <c r="AE1390" t="s">
        <v>448</v>
      </c>
      <c r="AF1390">
        <v>2022</v>
      </c>
    </row>
    <row r="1391" spans="1:32" x14ac:dyDescent="0.25">
      <c r="A1391" t="s">
        <v>29</v>
      </c>
      <c r="B1391" t="s">
        <v>46</v>
      </c>
      <c r="C1391" t="s">
        <v>31</v>
      </c>
      <c r="D1391" t="s">
        <v>47</v>
      </c>
      <c r="E1391">
        <f>_xlfn.XLOOKUP(Table1[[#This Row],[Location]],'Location analysis'!A:A,'Location analysis'!B:B)</f>
        <v>40.423690999999998</v>
      </c>
      <c r="F1391">
        <f>_xlfn.XLOOKUP(Table1[[#This Row],[Location]],'Location analysis'!A:A,'Location analysis'!C:C)</f>
        <v>-74.380831999999998</v>
      </c>
      <c r="G1391" t="s">
        <v>194</v>
      </c>
      <c r="H1391" t="s">
        <v>43</v>
      </c>
      <c r="I1391">
        <v>14862583594</v>
      </c>
      <c r="J1391" t="s">
        <v>447</v>
      </c>
      <c r="K1391" t="s">
        <v>51</v>
      </c>
      <c r="L1391">
        <v>125</v>
      </c>
      <c r="M1391">
        <v>1.5</v>
      </c>
      <c r="N1391">
        <v>1</v>
      </c>
      <c r="O1391">
        <v>125</v>
      </c>
      <c r="P1391">
        <v>1.5</v>
      </c>
      <c r="Q1391">
        <v>1</v>
      </c>
      <c r="R1391">
        <v>1.5</v>
      </c>
      <c r="S1391">
        <v>1.5</v>
      </c>
      <c r="T1391" s="1">
        <v>44642</v>
      </c>
      <c r="U1391" t="str">
        <f t="shared" si="105"/>
        <v>Takis FUGEO mini</v>
      </c>
      <c r="V1391" t="str">
        <f t="shared" si="106"/>
        <v>Food</v>
      </c>
      <c r="W1391" t="s">
        <v>43</v>
      </c>
      <c r="X1391" t="b">
        <f t="shared" si="108"/>
        <v>1</v>
      </c>
      <c r="Y1391">
        <f t="shared" si="107"/>
        <v>1.5</v>
      </c>
      <c r="Z1391" s="2">
        <f t="shared" si="109"/>
        <v>1</v>
      </c>
      <c r="AA1391" t="s">
        <v>194</v>
      </c>
      <c r="AD1391" t="s">
        <v>91</v>
      </c>
      <c r="AE1391" t="s">
        <v>448</v>
      </c>
      <c r="AF1391">
        <v>2022</v>
      </c>
    </row>
    <row r="1392" spans="1:32" x14ac:dyDescent="0.25">
      <c r="A1392" t="s">
        <v>29</v>
      </c>
      <c r="B1392" t="s">
        <v>394</v>
      </c>
      <c r="C1392" t="s">
        <v>395</v>
      </c>
      <c r="D1392" t="s">
        <v>396</v>
      </c>
      <c r="E1392">
        <f>_xlfn.XLOOKUP(Table1[[#This Row],[Location]],'Location analysis'!A:A,'Location analysis'!B:B)</f>
        <v>40.416893999999999</v>
      </c>
      <c r="F1392">
        <f>_xlfn.XLOOKUP(Table1[[#This Row],[Location]],'Location analysis'!A:A,'Location analysis'!C:C)</f>
        <v>-74.420399000000003</v>
      </c>
      <c r="G1392" t="s">
        <v>182</v>
      </c>
      <c r="H1392" t="s">
        <v>34</v>
      </c>
      <c r="I1392">
        <v>14862855928</v>
      </c>
      <c r="J1392" t="s">
        <v>447</v>
      </c>
      <c r="K1392" t="s">
        <v>51</v>
      </c>
      <c r="L1392">
        <v>142</v>
      </c>
      <c r="M1392">
        <v>1.5</v>
      </c>
      <c r="N1392">
        <v>1</v>
      </c>
      <c r="O1392">
        <v>142</v>
      </c>
      <c r="P1392">
        <v>1.5</v>
      </c>
      <c r="Q1392">
        <v>1</v>
      </c>
      <c r="R1392">
        <v>1.5</v>
      </c>
      <c r="S1392">
        <v>1.5</v>
      </c>
      <c r="T1392" s="1">
        <v>44650</v>
      </c>
      <c r="U1392" t="str">
        <f t="shared" si="105"/>
        <v>Coca Cola - Zero Sugar</v>
      </c>
      <c r="V1392" t="str">
        <f t="shared" si="106"/>
        <v>Carbonated</v>
      </c>
      <c r="W1392" t="s">
        <v>34</v>
      </c>
      <c r="X1392" t="b">
        <f t="shared" si="108"/>
        <v>1</v>
      </c>
      <c r="Y1392">
        <f t="shared" si="107"/>
        <v>1.5</v>
      </c>
      <c r="Z1392" s="2">
        <f t="shared" si="109"/>
        <v>1</v>
      </c>
      <c r="AA1392" t="s">
        <v>183</v>
      </c>
      <c r="AB1392" t="s">
        <v>184</v>
      </c>
      <c r="AD1392" t="s">
        <v>91</v>
      </c>
      <c r="AE1392" t="s">
        <v>448</v>
      </c>
      <c r="AF1392">
        <v>2022</v>
      </c>
    </row>
    <row r="1393" spans="1:32" x14ac:dyDescent="0.25">
      <c r="A1393" t="s">
        <v>29</v>
      </c>
      <c r="B1393" t="s">
        <v>394</v>
      </c>
      <c r="C1393" t="s">
        <v>395</v>
      </c>
      <c r="D1393" t="s">
        <v>396</v>
      </c>
      <c r="E1393">
        <f>_xlfn.XLOOKUP(Table1[[#This Row],[Location]],'Location analysis'!A:A,'Location analysis'!B:B)</f>
        <v>40.416893999999999</v>
      </c>
      <c r="F1393">
        <f>_xlfn.XLOOKUP(Table1[[#This Row],[Location]],'Location analysis'!A:A,'Location analysis'!C:C)</f>
        <v>-74.420399000000003</v>
      </c>
      <c r="G1393" t="s">
        <v>93</v>
      </c>
      <c r="H1393" t="s">
        <v>43</v>
      </c>
      <c r="I1393">
        <v>14862860337</v>
      </c>
      <c r="J1393" t="s">
        <v>447</v>
      </c>
      <c r="K1393" t="s">
        <v>51</v>
      </c>
      <c r="L1393">
        <v>113</v>
      </c>
      <c r="M1393">
        <v>1.5</v>
      </c>
      <c r="N1393">
        <v>1</v>
      </c>
      <c r="O1393">
        <v>113</v>
      </c>
      <c r="P1393">
        <v>1.5</v>
      </c>
      <c r="Q1393">
        <v>1</v>
      </c>
      <c r="R1393">
        <v>1.5</v>
      </c>
      <c r="S1393">
        <v>1.5</v>
      </c>
      <c r="T1393" s="1">
        <v>44650</v>
      </c>
      <c r="U1393" t="str">
        <f t="shared" si="105"/>
        <v>Miss Vickie's Potato Chip - Sea Salt Original</v>
      </c>
      <c r="V1393" t="str">
        <f t="shared" si="106"/>
        <v>Food</v>
      </c>
      <c r="W1393" t="s">
        <v>43</v>
      </c>
      <c r="X1393" t="b">
        <f t="shared" si="108"/>
        <v>1</v>
      </c>
      <c r="Y1393">
        <f t="shared" si="107"/>
        <v>1.5</v>
      </c>
      <c r="Z1393" s="2">
        <f t="shared" si="109"/>
        <v>1</v>
      </c>
      <c r="AA1393" t="s">
        <v>58</v>
      </c>
      <c r="AB1393" t="s">
        <v>94</v>
      </c>
      <c r="AD1393" t="s">
        <v>91</v>
      </c>
      <c r="AE1393" t="s">
        <v>448</v>
      </c>
      <c r="AF1393">
        <v>2022</v>
      </c>
    </row>
    <row r="1394" spans="1:32" x14ac:dyDescent="0.25">
      <c r="A1394" t="s">
        <v>29</v>
      </c>
      <c r="B1394" t="s">
        <v>67</v>
      </c>
      <c r="C1394" t="s">
        <v>68</v>
      </c>
      <c r="D1394" t="s">
        <v>69</v>
      </c>
      <c r="E1394">
        <f>_xlfn.XLOOKUP(Table1[[#This Row],[Location]],'Location analysis'!A:A,'Location analysis'!B:B)</f>
        <v>40.435699999999997</v>
      </c>
      <c r="F1394">
        <f>_xlfn.XLOOKUP(Table1[[#This Row],[Location]],'Location analysis'!A:A,'Location analysis'!C:C)</f>
        <v>-74.125200000000007</v>
      </c>
      <c r="G1394" t="s">
        <v>116</v>
      </c>
      <c r="H1394" t="s">
        <v>43</v>
      </c>
      <c r="I1394">
        <v>14862877385</v>
      </c>
      <c r="J1394" t="s">
        <v>447</v>
      </c>
      <c r="K1394" t="s">
        <v>51</v>
      </c>
      <c r="L1394">
        <v>110</v>
      </c>
      <c r="M1394">
        <v>1.5</v>
      </c>
      <c r="N1394">
        <v>1</v>
      </c>
      <c r="O1394">
        <v>110</v>
      </c>
      <c r="P1394">
        <v>1.5</v>
      </c>
      <c r="Q1394">
        <v>1</v>
      </c>
      <c r="R1394">
        <v>1.5</v>
      </c>
      <c r="S1394">
        <v>1.5</v>
      </c>
      <c r="T1394" s="1">
        <v>44642</v>
      </c>
      <c r="U1394" t="str">
        <f t="shared" si="105"/>
        <v>Good Health Veggie Stix - Zesty Ranch</v>
      </c>
      <c r="V1394" t="str">
        <f t="shared" si="106"/>
        <v>Food</v>
      </c>
      <c r="W1394" t="s">
        <v>43</v>
      </c>
      <c r="X1394" t="b">
        <f t="shared" si="108"/>
        <v>1</v>
      </c>
      <c r="Y1394">
        <f t="shared" si="107"/>
        <v>1.5</v>
      </c>
      <c r="Z1394" s="2">
        <f t="shared" si="109"/>
        <v>1</v>
      </c>
      <c r="AA1394" t="s">
        <v>117</v>
      </c>
      <c r="AB1394" t="s">
        <v>118</v>
      </c>
      <c r="AD1394" t="s">
        <v>91</v>
      </c>
      <c r="AE1394" t="s">
        <v>448</v>
      </c>
      <c r="AF1394">
        <v>2022</v>
      </c>
    </row>
    <row r="1395" spans="1:32" x14ac:dyDescent="0.25">
      <c r="A1395" t="s">
        <v>29</v>
      </c>
      <c r="B1395" t="s">
        <v>394</v>
      </c>
      <c r="C1395" t="s">
        <v>395</v>
      </c>
      <c r="D1395" t="s">
        <v>396</v>
      </c>
      <c r="E1395">
        <f>_xlfn.XLOOKUP(Table1[[#This Row],[Location]],'Location analysis'!A:A,'Location analysis'!B:B)</f>
        <v>40.416893999999999</v>
      </c>
      <c r="F1395">
        <f>_xlfn.XLOOKUP(Table1[[#This Row],[Location]],'Location analysis'!A:A,'Location analysis'!C:C)</f>
        <v>-74.420399000000003</v>
      </c>
      <c r="G1395" t="s">
        <v>197</v>
      </c>
      <c r="H1395" t="s">
        <v>43</v>
      </c>
      <c r="I1395">
        <v>14862909560</v>
      </c>
      <c r="J1395" t="s">
        <v>447</v>
      </c>
      <c r="K1395" t="s">
        <v>51</v>
      </c>
      <c r="L1395">
        <v>112</v>
      </c>
      <c r="M1395">
        <v>1.5</v>
      </c>
      <c r="N1395">
        <v>1</v>
      </c>
      <c r="O1395">
        <v>112</v>
      </c>
      <c r="P1395">
        <v>1.5</v>
      </c>
      <c r="Q1395">
        <v>1</v>
      </c>
      <c r="R1395">
        <v>1.5</v>
      </c>
      <c r="S1395">
        <v>1.5</v>
      </c>
      <c r="T1395" s="1">
        <v>44650</v>
      </c>
      <c r="U1395" t="str">
        <f t="shared" si="105"/>
        <v>Miss Vickie's Potato Chip - Smokehouse BBQ</v>
      </c>
      <c r="V1395" t="str">
        <f t="shared" si="106"/>
        <v>Food</v>
      </c>
      <c r="W1395" t="s">
        <v>43</v>
      </c>
      <c r="X1395" t="b">
        <f t="shared" si="108"/>
        <v>1</v>
      </c>
      <c r="Y1395">
        <f t="shared" si="107"/>
        <v>1.5</v>
      </c>
      <c r="Z1395" s="2">
        <f t="shared" si="109"/>
        <v>1</v>
      </c>
      <c r="AA1395" t="s">
        <v>58</v>
      </c>
      <c r="AB1395" t="s">
        <v>198</v>
      </c>
      <c r="AD1395" t="s">
        <v>91</v>
      </c>
      <c r="AE1395" t="s">
        <v>448</v>
      </c>
      <c r="AF1395">
        <v>2022</v>
      </c>
    </row>
    <row r="1396" spans="1:32" x14ac:dyDescent="0.25">
      <c r="A1396" t="s">
        <v>29</v>
      </c>
      <c r="B1396" t="s">
        <v>394</v>
      </c>
      <c r="C1396" t="s">
        <v>395</v>
      </c>
      <c r="D1396" t="s">
        <v>396</v>
      </c>
      <c r="E1396">
        <f>_xlfn.XLOOKUP(Table1[[#This Row],[Location]],'Location analysis'!A:A,'Location analysis'!B:B)</f>
        <v>40.416893999999999</v>
      </c>
      <c r="F1396">
        <f>_xlfn.XLOOKUP(Table1[[#This Row],[Location]],'Location analysis'!A:A,'Location analysis'!C:C)</f>
        <v>-74.420399000000003</v>
      </c>
      <c r="G1396" t="s">
        <v>65</v>
      </c>
      <c r="H1396" t="s">
        <v>43</v>
      </c>
      <c r="I1396">
        <v>14862921481</v>
      </c>
      <c r="J1396" t="s">
        <v>447</v>
      </c>
      <c r="K1396" t="s">
        <v>51</v>
      </c>
      <c r="L1396">
        <v>114</v>
      </c>
      <c r="M1396">
        <v>1.5</v>
      </c>
      <c r="N1396">
        <v>1</v>
      </c>
      <c r="O1396">
        <v>114</v>
      </c>
      <c r="P1396">
        <v>1.5</v>
      </c>
      <c r="Q1396">
        <v>1</v>
      </c>
      <c r="R1396">
        <v>1.5</v>
      </c>
      <c r="S1396">
        <v>1.5</v>
      </c>
      <c r="T1396" s="1">
        <v>44650</v>
      </c>
      <c r="U1396" t="str">
        <f t="shared" si="105"/>
        <v>Miss Vickie's Potato Chip - Lime &amp; Cracked Pe</v>
      </c>
      <c r="V1396" t="str">
        <f t="shared" si="106"/>
        <v>Food</v>
      </c>
      <c r="W1396" t="s">
        <v>43</v>
      </c>
      <c r="X1396" t="b">
        <f t="shared" si="108"/>
        <v>1</v>
      </c>
      <c r="Y1396">
        <f t="shared" si="107"/>
        <v>1.5</v>
      </c>
      <c r="Z1396" s="2">
        <f t="shared" si="109"/>
        <v>1</v>
      </c>
      <c r="AA1396" t="s">
        <v>58</v>
      </c>
      <c r="AB1396" t="s">
        <v>66</v>
      </c>
      <c r="AD1396" t="s">
        <v>91</v>
      </c>
      <c r="AE1396" t="s">
        <v>448</v>
      </c>
      <c r="AF1396">
        <v>2022</v>
      </c>
    </row>
    <row r="1397" spans="1:32" x14ac:dyDescent="0.25">
      <c r="A1397" t="s">
        <v>29</v>
      </c>
      <c r="B1397" t="s">
        <v>394</v>
      </c>
      <c r="C1397" t="s">
        <v>395</v>
      </c>
      <c r="D1397" t="s">
        <v>396</v>
      </c>
      <c r="E1397">
        <f>_xlfn.XLOOKUP(Table1[[#This Row],[Location]],'Location analysis'!A:A,'Location analysis'!B:B)</f>
        <v>40.416893999999999</v>
      </c>
      <c r="F1397">
        <f>_xlfn.XLOOKUP(Table1[[#This Row],[Location]],'Location analysis'!A:A,'Location analysis'!C:C)</f>
        <v>-74.420399000000003</v>
      </c>
      <c r="G1397" t="s">
        <v>197</v>
      </c>
      <c r="H1397" t="s">
        <v>43</v>
      </c>
      <c r="I1397">
        <v>14862923940</v>
      </c>
      <c r="J1397" t="s">
        <v>447</v>
      </c>
      <c r="K1397" t="s">
        <v>51</v>
      </c>
      <c r="L1397">
        <v>112</v>
      </c>
      <c r="M1397">
        <v>1.5</v>
      </c>
      <c r="N1397">
        <v>1</v>
      </c>
      <c r="O1397">
        <v>112</v>
      </c>
      <c r="P1397">
        <v>1.5</v>
      </c>
      <c r="Q1397">
        <v>1</v>
      </c>
      <c r="R1397">
        <v>1.5</v>
      </c>
      <c r="S1397">
        <v>1.5</v>
      </c>
      <c r="T1397" s="1">
        <v>44650</v>
      </c>
      <c r="U1397" t="str">
        <f t="shared" si="105"/>
        <v>Miss Vickie's Potato Chip - Smokehouse BBQ</v>
      </c>
      <c r="V1397" t="str">
        <f t="shared" si="106"/>
        <v>Food</v>
      </c>
      <c r="W1397" t="s">
        <v>43</v>
      </c>
      <c r="X1397" t="b">
        <f t="shared" si="108"/>
        <v>1</v>
      </c>
      <c r="Y1397">
        <f t="shared" si="107"/>
        <v>1.5</v>
      </c>
      <c r="Z1397" s="2">
        <f t="shared" si="109"/>
        <v>1</v>
      </c>
      <c r="AA1397" t="s">
        <v>58</v>
      </c>
      <c r="AB1397" t="s">
        <v>198</v>
      </c>
      <c r="AD1397" t="s">
        <v>91</v>
      </c>
      <c r="AE1397" t="s">
        <v>448</v>
      </c>
      <c r="AF1397">
        <v>2022</v>
      </c>
    </row>
    <row r="1398" spans="1:32" x14ac:dyDescent="0.25">
      <c r="A1398" t="s">
        <v>29</v>
      </c>
      <c r="B1398" t="s">
        <v>394</v>
      </c>
      <c r="C1398" t="s">
        <v>395</v>
      </c>
      <c r="D1398" t="s">
        <v>396</v>
      </c>
      <c r="E1398">
        <f>_xlfn.XLOOKUP(Table1[[#This Row],[Location]],'Location analysis'!A:A,'Location analysis'!B:B)</f>
        <v>40.416893999999999</v>
      </c>
      <c r="F1398">
        <f>_xlfn.XLOOKUP(Table1[[#This Row],[Location]],'Location analysis'!A:A,'Location analysis'!C:C)</f>
        <v>-74.420399000000003</v>
      </c>
      <c r="G1398" t="s">
        <v>410</v>
      </c>
      <c r="H1398" t="s">
        <v>49</v>
      </c>
      <c r="I1398">
        <v>14862928709</v>
      </c>
      <c r="J1398" t="s">
        <v>447</v>
      </c>
      <c r="K1398" t="s">
        <v>51</v>
      </c>
      <c r="L1398">
        <v>140</v>
      </c>
      <c r="M1398">
        <v>2</v>
      </c>
      <c r="N1398">
        <v>1</v>
      </c>
      <c r="O1398">
        <v>140</v>
      </c>
      <c r="P1398">
        <v>2</v>
      </c>
      <c r="Q1398">
        <v>1</v>
      </c>
      <c r="R1398">
        <v>2</v>
      </c>
      <c r="S1398">
        <v>2</v>
      </c>
      <c r="T1398" s="1">
        <v>44650</v>
      </c>
      <c r="U1398" t="str">
        <f t="shared" si="105"/>
        <v>Iberia Coconut Water</v>
      </c>
      <c r="V1398" t="str">
        <f t="shared" si="106"/>
        <v>Non Carbonated</v>
      </c>
      <c r="W1398" t="s">
        <v>49</v>
      </c>
      <c r="X1398" t="b">
        <f t="shared" si="108"/>
        <v>1</v>
      </c>
      <c r="Y1398">
        <f t="shared" si="107"/>
        <v>2</v>
      </c>
      <c r="Z1398" s="2">
        <f t="shared" si="109"/>
        <v>1.3333333333333333</v>
      </c>
      <c r="AA1398" t="s">
        <v>410</v>
      </c>
      <c r="AD1398" t="s">
        <v>91</v>
      </c>
      <c r="AE1398" t="s">
        <v>448</v>
      </c>
      <c r="AF1398">
        <v>2022</v>
      </c>
    </row>
    <row r="1399" spans="1:32" x14ac:dyDescent="0.25">
      <c r="A1399" t="s">
        <v>29</v>
      </c>
      <c r="B1399" t="s">
        <v>394</v>
      </c>
      <c r="C1399" t="s">
        <v>395</v>
      </c>
      <c r="D1399" t="s">
        <v>396</v>
      </c>
      <c r="E1399">
        <f>_xlfn.XLOOKUP(Table1[[#This Row],[Location]],'Location analysis'!A:A,'Location analysis'!B:B)</f>
        <v>40.416893999999999</v>
      </c>
      <c r="F1399">
        <f>_xlfn.XLOOKUP(Table1[[#This Row],[Location]],'Location analysis'!A:A,'Location analysis'!C:C)</f>
        <v>-74.420399000000003</v>
      </c>
      <c r="G1399" t="s">
        <v>182</v>
      </c>
      <c r="H1399" t="s">
        <v>34</v>
      </c>
      <c r="I1399">
        <v>14862994592</v>
      </c>
      <c r="J1399" t="s">
        <v>447</v>
      </c>
      <c r="K1399" t="s">
        <v>36</v>
      </c>
      <c r="L1399">
        <v>142</v>
      </c>
      <c r="M1399">
        <v>1.5</v>
      </c>
      <c r="N1399">
        <v>1</v>
      </c>
      <c r="O1399">
        <v>142</v>
      </c>
      <c r="P1399">
        <v>1.5</v>
      </c>
      <c r="Q1399">
        <v>1</v>
      </c>
      <c r="R1399">
        <v>1.5</v>
      </c>
      <c r="S1399">
        <v>1.5</v>
      </c>
      <c r="T1399" s="1">
        <v>44650</v>
      </c>
      <c r="U1399" t="str">
        <f t="shared" si="105"/>
        <v>Coca Cola - Zero Sugar</v>
      </c>
      <c r="V1399" t="str">
        <f t="shared" si="106"/>
        <v>Carbonated</v>
      </c>
      <c r="W1399" t="s">
        <v>34</v>
      </c>
      <c r="X1399" t="b">
        <f t="shared" si="108"/>
        <v>1</v>
      </c>
      <c r="Y1399">
        <f t="shared" si="107"/>
        <v>1.5</v>
      </c>
      <c r="Z1399" s="2">
        <f t="shared" si="109"/>
        <v>1</v>
      </c>
      <c r="AA1399" t="s">
        <v>183</v>
      </c>
      <c r="AB1399" t="s">
        <v>184</v>
      </c>
      <c r="AD1399" t="s">
        <v>91</v>
      </c>
      <c r="AE1399" t="s">
        <v>448</v>
      </c>
      <c r="AF1399">
        <v>2022</v>
      </c>
    </row>
    <row r="1400" spans="1:32" x14ac:dyDescent="0.25">
      <c r="A1400" t="s">
        <v>29</v>
      </c>
      <c r="B1400" t="s">
        <v>394</v>
      </c>
      <c r="C1400" t="s">
        <v>395</v>
      </c>
      <c r="D1400" t="s">
        <v>396</v>
      </c>
      <c r="E1400">
        <f>_xlfn.XLOOKUP(Table1[[#This Row],[Location]],'Location analysis'!A:A,'Location analysis'!B:B)</f>
        <v>40.416893999999999</v>
      </c>
      <c r="F1400">
        <f>_xlfn.XLOOKUP(Table1[[#This Row],[Location]],'Location analysis'!A:A,'Location analysis'!C:C)</f>
        <v>-74.420399000000003</v>
      </c>
      <c r="G1400" t="s">
        <v>81</v>
      </c>
      <c r="H1400" t="s">
        <v>43</v>
      </c>
      <c r="I1400">
        <v>14862998250</v>
      </c>
      <c r="J1400" t="s">
        <v>447</v>
      </c>
      <c r="K1400" t="s">
        <v>51</v>
      </c>
      <c r="L1400">
        <v>138</v>
      </c>
      <c r="M1400">
        <v>2</v>
      </c>
      <c r="N1400">
        <v>1</v>
      </c>
      <c r="O1400">
        <v>138</v>
      </c>
      <c r="P1400">
        <v>2</v>
      </c>
      <c r="Q1400">
        <v>1</v>
      </c>
      <c r="R1400">
        <v>2</v>
      </c>
      <c r="S1400">
        <v>2</v>
      </c>
      <c r="T1400" s="1">
        <v>44650</v>
      </c>
      <c r="U1400" t="str">
        <f t="shared" si="105"/>
        <v>KitKat - Crisp Wafers</v>
      </c>
      <c r="V1400" t="str">
        <f t="shared" si="106"/>
        <v>Food</v>
      </c>
      <c r="W1400" t="s">
        <v>43</v>
      </c>
      <c r="X1400" t="b">
        <f t="shared" si="108"/>
        <v>1</v>
      </c>
      <c r="Y1400">
        <f t="shared" si="107"/>
        <v>2</v>
      </c>
      <c r="Z1400" s="2">
        <f t="shared" si="109"/>
        <v>1.3333333333333333</v>
      </c>
      <c r="AA1400" t="s">
        <v>82</v>
      </c>
      <c r="AB1400" t="s">
        <v>83</v>
      </c>
      <c r="AD1400" t="s">
        <v>91</v>
      </c>
      <c r="AE1400" t="s">
        <v>448</v>
      </c>
      <c r="AF1400">
        <v>2022</v>
      </c>
    </row>
    <row r="1401" spans="1:32" x14ac:dyDescent="0.25">
      <c r="A1401" t="s">
        <v>29</v>
      </c>
      <c r="B1401" t="s">
        <v>67</v>
      </c>
      <c r="C1401" t="s">
        <v>68</v>
      </c>
      <c r="D1401" t="s">
        <v>69</v>
      </c>
      <c r="E1401">
        <f>_xlfn.XLOOKUP(Table1[[#This Row],[Location]],'Location analysis'!A:A,'Location analysis'!B:B)</f>
        <v>40.435699999999997</v>
      </c>
      <c r="F1401">
        <f>_xlfn.XLOOKUP(Table1[[#This Row],[Location]],'Location analysis'!A:A,'Location analysis'!C:C)</f>
        <v>-74.125200000000007</v>
      </c>
      <c r="G1401" t="s">
        <v>128</v>
      </c>
      <c r="H1401" t="s">
        <v>43</v>
      </c>
      <c r="I1401">
        <v>14864537720</v>
      </c>
      <c r="J1401" t="s">
        <v>449</v>
      </c>
      <c r="K1401" t="s">
        <v>36</v>
      </c>
      <c r="L1401">
        <v>113</v>
      </c>
      <c r="M1401">
        <v>1.5</v>
      </c>
      <c r="N1401">
        <v>1</v>
      </c>
      <c r="O1401">
        <v>113</v>
      </c>
      <c r="P1401">
        <v>1.5</v>
      </c>
      <c r="Q1401">
        <v>1</v>
      </c>
      <c r="R1401">
        <v>1.5</v>
      </c>
      <c r="S1401">
        <v>3</v>
      </c>
      <c r="T1401" s="1">
        <v>44643</v>
      </c>
      <c r="U1401" t="str">
        <f t="shared" si="105"/>
        <v>SunChips Multigrain - Salsa</v>
      </c>
      <c r="V1401" t="str">
        <f t="shared" si="106"/>
        <v>Food</v>
      </c>
      <c r="W1401" t="s">
        <v>43</v>
      </c>
      <c r="X1401" t="b">
        <f t="shared" si="108"/>
        <v>1</v>
      </c>
      <c r="Y1401">
        <f t="shared" si="107"/>
        <v>1.5</v>
      </c>
      <c r="Z1401" s="2">
        <f t="shared" si="109"/>
        <v>1</v>
      </c>
      <c r="AA1401" t="s">
        <v>129</v>
      </c>
      <c r="AB1401" t="s">
        <v>130</v>
      </c>
      <c r="AD1401" t="s">
        <v>109</v>
      </c>
      <c r="AE1401" t="s">
        <v>450</v>
      </c>
      <c r="AF1401">
        <v>2022</v>
      </c>
    </row>
    <row r="1402" spans="1:32" x14ac:dyDescent="0.25">
      <c r="A1402" t="s">
        <v>29</v>
      </c>
      <c r="B1402" t="s">
        <v>67</v>
      </c>
      <c r="C1402" t="s">
        <v>68</v>
      </c>
      <c r="D1402" t="s">
        <v>69</v>
      </c>
      <c r="E1402">
        <f>_xlfn.XLOOKUP(Table1[[#This Row],[Location]],'Location analysis'!A:A,'Location analysis'!B:B)</f>
        <v>40.435699999999997</v>
      </c>
      <c r="F1402">
        <f>_xlfn.XLOOKUP(Table1[[#This Row],[Location]],'Location analysis'!A:A,'Location analysis'!C:C)</f>
        <v>-74.125200000000007</v>
      </c>
      <c r="G1402" t="s">
        <v>154</v>
      </c>
      <c r="H1402" t="s">
        <v>43</v>
      </c>
      <c r="I1402">
        <v>14864537720</v>
      </c>
      <c r="J1402" t="s">
        <v>449</v>
      </c>
      <c r="K1402" t="s">
        <v>36</v>
      </c>
      <c r="L1402">
        <v>114</v>
      </c>
      <c r="M1402">
        <v>1.5</v>
      </c>
      <c r="N1402">
        <v>1</v>
      </c>
      <c r="O1402">
        <v>114</v>
      </c>
      <c r="P1402">
        <v>1.5</v>
      </c>
      <c r="Q1402">
        <v>1</v>
      </c>
      <c r="R1402">
        <v>1.5</v>
      </c>
      <c r="S1402">
        <v>3</v>
      </c>
      <c r="T1402" s="1">
        <v>44643</v>
      </c>
      <c r="U1402" t="str">
        <f t="shared" si="105"/>
        <v>SunChips Multigrain - Harvest Cheddar</v>
      </c>
      <c r="V1402" t="str">
        <f t="shared" si="106"/>
        <v>Food</v>
      </c>
      <c r="W1402" t="s">
        <v>43</v>
      </c>
      <c r="X1402" t="b">
        <f t="shared" si="108"/>
        <v>1</v>
      </c>
      <c r="Y1402">
        <f t="shared" si="107"/>
        <v>1.5</v>
      </c>
      <c r="Z1402" s="2">
        <f t="shared" si="109"/>
        <v>1</v>
      </c>
      <c r="AA1402" t="s">
        <v>129</v>
      </c>
      <c r="AB1402" t="s">
        <v>155</v>
      </c>
      <c r="AD1402" t="s">
        <v>109</v>
      </c>
      <c r="AE1402" t="s">
        <v>450</v>
      </c>
      <c r="AF1402">
        <v>2022</v>
      </c>
    </row>
    <row r="1403" spans="1:32" x14ac:dyDescent="0.25">
      <c r="A1403" t="s">
        <v>29</v>
      </c>
      <c r="B1403" t="s">
        <v>394</v>
      </c>
      <c r="C1403" t="s">
        <v>395</v>
      </c>
      <c r="D1403" t="s">
        <v>396</v>
      </c>
      <c r="E1403">
        <f>_xlfn.XLOOKUP(Table1[[#This Row],[Location]],'Location analysis'!A:A,'Location analysis'!B:B)</f>
        <v>40.416893999999999</v>
      </c>
      <c r="F1403">
        <f>_xlfn.XLOOKUP(Table1[[#This Row],[Location]],'Location analysis'!A:A,'Location analysis'!C:C)</f>
        <v>-74.420399000000003</v>
      </c>
      <c r="G1403" t="s">
        <v>192</v>
      </c>
      <c r="H1403" t="s">
        <v>43</v>
      </c>
      <c r="I1403">
        <v>14865503848</v>
      </c>
      <c r="J1403" t="s">
        <v>449</v>
      </c>
      <c r="K1403" t="s">
        <v>51</v>
      </c>
      <c r="L1403">
        <v>124</v>
      </c>
      <c r="M1403">
        <v>1.25</v>
      </c>
      <c r="N1403">
        <v>1</v>
      </c>
      <c r="O1403">
        <v>124</v>
      </c>
      <c r="P1403">
        <v>1.25</v>
      </c>
      <c r="Q1403">
        <v>1</v>
      </c>
      <c r="R1403">
        <v>1.25</v>
      </c>
      <c r="S1403">
        <v>1.25</v>
      </c>
      <c r="T1403" s="1">
        <v>44650</v>
      </c>
      <c r="U1403" t="str">
        <f t="shared" si="105"/>
        <v>CheezIt - Original</v>
      </c>
      <c r="V1403" t="str">
        <f t="shared" si="106"/>
        <v>Food</v>
      </c>
      <c r="W1403" t="s">
        <v>43</v>
      </c>
      <c r="X1403" t="b">
        <f t="shared" si="108"/>
        <v>1</v>
      </c>
      <c r="Y1403">
        <f t="shared" si="107"/>
        <v>1.25</v>
      </c>
      <c r="Z1403" s="2">
        <f t="shared" si="109"/>
        <v>0.83333333333333337</v>
      </c>
      <c r="AA1403" t="s">
        <v>193</v>
      </c>
      <c r="AB1403" t="s">
        <v>150</v>
      </c>
      <c r="AD1403" t="s">
        <v>109</v>
      </c>
      <c r="AE1403" t="s">
        <v>450</v>
      </c>
      <c r="AF1403">
        <v>2022</v>
      </c>
    </row>
    <row r="1404" spans="1:32" x14ac:dyDescent="0.25">
      <c r="A1404" t="s">
        <v>29</v>
      </c>
      <c r="B1404" t="s">
        <v>394</v>
      </c>
      <c r="C1404" t="s">
        <v>395</v>
      </c>
      <c r="D1404" t="s">
        <v>396</v>
      </c>
      <c r="E1404">
        <f>_xlfn.XLOOKUP(Table1[[#This Row],[Location]],'Location analysis'!A:A,'Location analysis'!B:B)</f>
        <v>40.416893999999999</v>
      </c>
      <c r="F1404">
        <f>_xlfn.XLOOKUP(Table1[[#This Row],[Location]],'Location analysis'!A:A,'Location analysis'!C:C)</f>
        <v>-74.420399000000003</v>
      </c>
      <c r="G1404" t="s">
        <v>65</v>
      </c>
      <c r="H1404" t="s">
        <v>43</v>
      </c>
      <c r="I1404">
        <v>14866076050</v>
      </c>
      <c r="J1404" t="s">
        <v>449</v>
      </c>
      <c r="K1404" t="s">
        <v>36</v>
      </c>
      <c r="L1404">
        <v>121</v>
      </c>
      <c r="M1404">
        <v>1.5</v>
      </c>
      <c r="N1404">
        <v>1</v>
      </c>
      <c r="O1404">
        <v>121</v>
      </c>
      <c r="P1404">
        <v>1.5</v>
      </c>
      <c r="Q1404">
        <v>1</v>
      </c>
      <c r="R1404">
        <v>1.5</v>
      </c>
      <c r="S1404">
        <v>3.5</v>
      </c>
      <c r="T1404" s="1">
        <v>44650</v>
      </c>
      <c r="U1404" t="str">
        <f t="shared" si="105"/>
        <v>Miss Vickie's Potato Chip - Lime &amp; Cracked Pe</v>
      </c>
      <c r="V1404" t="str">
        <f t="shared" si="106"/>
        <v>Food</v>
      </c>
      <c r="W1404" t="s">
        <v>43</v>
      </c>
      <c r="X1404" t="b">
        <f t="shared" si="108"/>
        <v>1</v>
      </c>
      <c r="Y1404">
        <f t="shared" si="107"/>
        <v>1.5</v>
      </c>
      <c r="Z1404" s="2">
        <f t="shared" si="109"/>
        <v>1</v>
      </c>
      <c r="AA1404" t="s">
        <v>58</v>
      </c>
      <c r="AB1404" t="s">
        <v>66</v>
      </c>
      <c r="AD1404" t="s">
        <v>109</v>
      </c>
      <c r="AE1404" t="s">
        <v>450</v>
      </c>
      <c r="AF1404">
        <v>2022</v>
      </c>
    </row>
    <row r="1405" spans="1:32" x14ac:dyDescent="0.25">
      <c r="A1405" t="s">
        <v>29</v>
      </c>
      <c r="B1405" t="s">
        <v>394</v>
      </c>
      <c r="C1405" t="s">
        <v>395</v>
      </c>
      <c r="D1405" t="s">
        <v>396</v>
      </c>
      <c r="E1405">
        <f>_xlfn.XLOOKUP(Table1[[#This Row],[Location]],'Location analysis'!A:A,'Location analysis'!B:B)</f>
        <v>40.416893999999999</v>
      </c>
      <c r="F1405">
        <f>_xlfn.XLOOKUP(Table1[[#This Row],[Location]],'Location analysis'!A:A,'Location analysis'!C:C)</f>
        <v>-74.420399000000003</v>
      </c>
      <c r="G1405" t="s">
        <v>112</v>
      </c>
      <c r="H1405" t="s">
        <v>43</v>
      </c>
      <c r="I1405">
        <v>14866076050</v>
      </c>
      <c r="J1405" t="s">
        <v>449</v>
      </c>
      <c r="K1405" t="s">
        <v>36</v>
      </c>
      <c r="L1405">
        <v>131</v>
      </c>
      <c r="M1405">
        <v>2</v>
      </c>
      <c r="N1405">
        <v>1</v>
      </c>
      <c r="O1405">
        <v>131</v>
      </c>
      <c r="P1405">
        <v>2</v>
      </c>
      <c r="Q1405">
        <v>1</v>
      </c>
      <c r="R1405">
        <v>2</v>
      </c>
      <c r="S1405">
        <v>3.5</v>
      </c>
      <c r="T1405" s="1">
        <v>44650</v>
      </c>
      <c r="U1405" t="str">
        <f t="shared" si="105"/>
        <v>Robert Irvine's - Fit Crunch -  Chocolate Pea</v>
      </c>
      <c r="V1405" t="str">
        <f t="shared" si="106"/>
        <v>Food</v>
      </c>
      <c r="W1405" t="s">
        <v>43</v>
      </c>
      <c r="X1405" t="b">
        <f t="shared" si="108"/>
        <v>1</v>
      </c>
      <c r="Y1405">
        <f t="shared" si="107"/>
        <v>2</v>
      </c>
      <c r="Z1405" s="2">
        <f t="shared" si="109"/>
        <v>1.3333333333333333</v>
      </c>
      <c r="AA1405" t="s">
        <v>113</v>
      </c>
      <c r="AB1405" t="s">
        <v>114</v>
      </c>
      <c r="AC1405" t="s">
        <v>115</v>
      </c>
      <c r="AD1405" t="s">
        <v>109</v>
      </c>
      <c r="AE1405" t="s">
        <v>450</v>
      </c>
      <c r="AF1405">
        <v>2022</v>
      </c>
    </row>
    <row r="1406" spans="1:32" x14ac:dyDescent="0.25">
      <c r="A1406" t="s">
        <v>29</v>
      </c>
      <c r="B1406" t="s">
        <v>62</v>
      </c>
      <c r="C1406" t="s">
        <v>63</v>
      </c>
      <c r="D1406" t="s">
        <v>64</v>
      </c>
      <c r="E1406">
        <f>_xlfn.XLOOKUP(Table1[[#This Row],[Location]],'Location analysis'!A:A,'Location analysis'!B:B)</f>
        <v>40.091900000000003</v>
      </c>
      <c r="F1406">
        <f>_xlfn.XLOOKUP(Table1[[#This Row],[Location]],'Location analysis'!A:A,'Location analysis'!C:C)</f>
        <v>-74.358699999999999</v>
      </c>
      <c r="G1406" t="s">
        <v>293</v>
      </c>
      <c r="H1406" t="s">
        <v>43</v>
      </c>
      <c r="I1406">
        <v>14866229863</v>
      </c>
      <c r="J1406" t="s">
        <v>449</v>
      </c>
      <c r="K1406" t="s">
        <v>51</v>
      </c>
      <c r="L1406">
        <v>139</v>
      </c>
      <c r="M1406">
        <v>2</v>
      </c>
      <c r="N1406">
        <v>1</v>
      </c>
      <c r="O1406">
        <v>139</v>
      </c>
      <c r="P1406">
        <v>2</v>
      </c>
      <c r="Q1406">
        <v>1</v>
      </c>
      <c r="R1406">
        <v>2</v>
      </c>
      <c r="S1406">
        <v>2</v>
      </c>
      <c r="T1406" s="1">
        <v>44643</v>
      </c>
      <c r="U1406" t="str">
        <f t="shared" si="105"/>
        <v>Kinder - Bueno - Crispy Creamy Chocolate</v>
      </c>
      <c r="V1406" t="str">
        <f t="shared" si="106"/>
        <v>Food</v>
      </c>
      <c r="W1406" t="s">
        <v>43</v>
      </c>
      <c r="X1406" t="b">
        <f t="shared" si="108"/>
        <v>1</v>
      </c>
      <c r="Y1406">
        <f t="shared" si="107"/>
        <v>2</v>
      </c>
      <c r="Z1406" s="2">
        <f t="shared" si="109"/>
        <v>1.3333333333333333</v>
      </c>
      <c r="AA1406" t="s">
        <v>294</v>
      </c>
      <c r="AB1406" t="s">
        <v>295</v>
      </c>
      <c r="AC1406" t="s">
        <v>296</v>
      </c>
      <c r="AD1406" t="s">
        <v>109</v>
      </c>
      <c r="AE1406" t="s">
        <v>450</v>
      </c>
      <c r="AF1406">
        <v>2022</v>
      </c>
    </row>
    <row r="1407" spans="1:32" x14ac:dyDescent="0.25">
      <c r="A1407" t="s">
        <v>29</v>
      </c>
      <c r="B1407" t="s">
        <v>62</v>
      </c>
      <c r="C1407" t="s">
        <v>63</v>
      </c>
      <c r="D1407" t="s">
        <v>64</v>
      </c>
      <c r="E1407">
        <f>_xlfn.XLOOKUP(Table1[[#This Row],[Location]],'Location analysis'!A:A,'Location analysis'!B:B)</f>
        <v>40.091900000000003</v>
      </c>
      <c r="F1407">
        <f>_xlfn.XLOOKUP(Table1[[#This Row],[Location]],'Location analysis'!A:A,'Location analysis'!C:C)</f>
        <v>-74.358699999999999</v>
      </c>
      <c r="G1407" t="s">
        <v>84</v>
      </c>
      <c r="H1407" t="s">
        <v>43</v>
      </c>
      <c r="I1407">
        <v>14866521284</v>
      </c>
      <c r="J1407" t="s">
        <v>449</v>
      </c>
      <c r="K1407" t="s">
        <v>51</v>
      </c>
      <c r="L1407">
        <v>138</v>
      </c>
      <c r="M1407">
        <v>2</v>
      </c>
      <c r="N1407">
        <v>1</v>
      </c>
      <c r="O1407">
        <v>138</v>
      </c>
      <c r="P1407">
        <v>2</v>
      </c>
      <c r="Q1407">
        <v>1</v>
      </c>
      <c r="R1407">
        <v>2</v>
      </c>
      <c r="S1407">
        <v>2</v>
      </c>
      <c r="T1407" s="1">
        <v>44643</v>
      </c>
      <c r="U1407" t="str">
        <f t="shared" si="105"/>
        <v>Wonderful Pistachios - Variety</v>
      </c>
      <c r="V1407" t="str">
        <f t="shared" si="106"/>
        <v>Food</v>
      </c>
      <c r="W1407" t="s">
        <v>43</v>
      </c>
      <c r="X1407" t="b">
        <f t="shared" si="108"/>
        <v>1</v>
      </c>
      <c r="Y1407">
        <f t="shared" si="107"/>
        <v>2</v>
      </c>
      <c r="Z1407" s="2">
        <f t="shared" si="109"/>
        <v>1.3333333333333333</v>
      </c>
      <c r="AA1407" t="s">
        <v>85</v>
      </c>
      <c r="AB1407" t="s">
        <v>86</v>
      </c>
      <c r="AD1407" t="s">
        <v>109</v>
      </c>
      <c r="AE1407" t="s">
        <v>450</v>
      </c>
      <c r="AF1407">
        <v>2022</v>
      </c>
    </row>
    <row r="1408" spans="1:32" x14ac:dyDescent="0.25">
      <c r="A1408" t="s">
        <v>29</v>
      </c>
      <c r="B1408" t="s">
        <v>62</v>
      </c>
      <c r="C1408" t="s">
        <v>63</v>
      </c>
      <c r="D1408" t="s">
        <v>64</v>
      </c>
      <c r="E1408">
        <f>_xlfn.XLOOKUP(Table1[[#This Row],[Location]],'Location analysis'!A:A,'Location analysis'!B:B)</f>
        <v>40.091900000000003</v>
      </c>
      <c r="F1408">
        <f>_xlfn.XLOOKUP(Table1[[#This Row],[Location]],'Location analysis'!A:A,'Location analysis'!C:C)</f>
        <v>-74.358699999999999</v>
      </c>
      <c r="G1408" t="s">
        <v>84</v>
      </c>
      <c r="H1408" t="s">
        <v>43</v>
      </c>
      <c r="I1408">
        <v>14866629317</v>
      </c>
      <c r="J1408" t="s">
        <v>449</v>
      </c>
      <c r="K1408" t="s">
        <v>51</v>
      </c>
      <c r="L1408">
        <v>138</v>
      </c>
      <c r="M1408">
        <v>2</v>
      </c>
      <c r="N1408">
        <v>1</v>
      </c>
      <c r="O1408">
        <v>138</v>
      </c>
      <c r="P1408">
        <v>2</v>
      </c>
      <c r="Q1408">
        <v>1</v>
      </c>
      <c r="R1408">
        <v>2</v>
      </c>
      <c r="S1408">
        <v>2</v>
      </c>
      <c r="T1408" s="1">
        <v>44643</v>
      </c>
      <c r="U1408" t="str">
        <f t="shared" si="105"/>
        <v>Wonderful Pistachios - Variety</v>
      </c>
      <c r="V1408" t="str">
        <f t="shared" si="106"/>
        <v>Food</v>
      </c>
      <c r="W1408" t="s">
        <v>43</v>
      </c>
      <c r="X1408" t="b">
        <f t="shared" si="108"/>
        <v>1</v>
      </c>
      <c r="Y1408">
        <f t="shared" si="107"/>
        <v>2</v>
      </c>
      <c r="Z1408" s="2">
        <f t="shared" si="109"/>
        <v>1.3333333333333333</v>
      </c>
      <c r="AA1408" t="s">
        <v>85</v>
      </c>
      <c r="AB1408" t="s">
        <v>86</v>
      </c>
      <c r="AD1408" t="s">
        <v>109</v>
      </c>
      <c r="AE1408" t="s">
        <v>450</v>
      </c>
      <c r="AF1408">
        <v>2022</v>
      </c>
    </row>
    <row r="1409" spans="1:32" x14ac:dyDescent="0.25">
      <c r="A1409" t="s">
        <v>29</v>
      </c>
      <c r="B1409" t="s">
        <v>67</v>
      </c>
      <c r="C1409" t="s">
        <v>68</v>
      </c>
      <c r="D1409" t="s">
        <v>69</v>
      </c>
      <c r="E1409">
        <f>_xlfn.XLOOKUP(Table1[[#This Row],[Location]],'Location analysis'!A:A,'Location analysis'!B:B)</f>
        <v>40.435699999999997</v>
      </c>
      <c r="F1409">
        <f>_xlfn.XLOOKUP(Table1[[#This Row],[Location]],'Location analysis'!A:A,'Location analysis'!C:C)</f>
        <v>-74.125200000000007</v>
      </c>
      <c r="G1409" t="s">
        <v>405</v>
      </c>
      <c r="H1409" t="s">
        <v>43</v>
      </c>
      <c r="I1409">
        <v>14866840146</v>
      </c>
      <c r="J1409" t="s">
        <v>449</v>
      </c>
      <c r="K1409" t="s">
        <v>36</v>
      </c>
      <c r="L1409">
        <v>123</v>
      </c>
      <c r="M1409">
        <v>1.5</v>
      </c>
      <c r="N1409">
        <v>1</v>
      </c>
      <c r="O1409">
        <v>123</v>
      </c>
      <c r="P1409">
        <v>1.5</v>
      </c>
      <c r="Q1409">
        <v>1</v>
      </c>
      <c r="R1409">
        <v>1.5</v>
      </c>
      <c r="S1409">
        <v>1.5</v>
      </c>
      <c r="T1409" s="1">
        <v>44643</v>
      </c>
      <c r="U1409" t="str">
        <f t="shared" si="105"/>
        <v>Cheetos - Crunchy</v>
      </c>
      <c r="V1409" t="str">
        <f t="shared" si="106"/>
        <v>Food</v>
      </c>
      <c r="W1409" t="s">
        <v>43</v>
      </c>
      <c r="X1409" t="b">
        <f t="shared" si="108"/>
        <v>1</v>
      </c>
      <c r="Y1409">
        <f t="shared" si="107"/>
        <v>1.5</v>
      </c>
      <c r="Z1409" s="2">
        <f t="shared" si="109"/>
        <v>1</v>
      </c>
      <c r="AA1409" t="s">
        <v>101</v>
      </c>
      <c r="AB1409" t="s">
        <v>406</v>
      </c>
      <c r="AD1409" t="s">
        <v>109</v>
      </c>
      <c r="AE1409" t="s">
        <v>450</v>
      </c>
      <c r="AF1409">
        <v>2022</v>
      </c>
    </row>
    <row r="1410" spans="1:32" x14ac:dyDescent="0.25">
      <c r="A1410" t="s">
        <v>29</v>
      </c>
      <c r="B1410" t="s">
        <v>62</v>
      </c>
      <c r="C1410" t="s">
        <v>63</v>
      </c>
      <c r="D1410" t="s">
        <v>64</v>
      </c>
      <c r="E1410">
        <f>_xlfn.XLOOKUP(Table1[[#This Row],[Location]],'Location analysis'!A:A,'Location analysis'!B:B)</f>
        <v>40.091900000000003</v>
      </c>
      <c r="F1410">
        <f>_xlfn.XLOOKUP(Table1[[#This Row],[Location]],'Location analysis'!A:A,'Location analysis'!C:C)</f>
        <v>-74.358699999999999</v>
      </c>
      <c r="G1410" t="s">
        <v>112</v>
      </c>
      <c r="H1410" t="s">
        <v>43</v>
      </c>
      <c r="I1410">
        <v>14866923301</v>
      </c>
      <c r="J1410" t="s">
        <v>449</v>
      </c>
      <c r="K1410" t="s">
        <v>51</v>
      </c>
      <c r="L1410">
        <v>132</v>
      </c>
      <c r="M1410">
        <v>2</v>
      </c>
      <c r="N1410">
        <v>1</v>
      </c>
      <c r="O1410">
        <v>132</v>
      </c>
      <c r="P1410">
        <v>2</v>
      </c>
      <c r="Q1410">
        <v>1</v>
      </c>
      <c r="R1410">
        <v>2</v>
      </c>
      <c r="S1410">
        <v>2</v>
      </c>
      <c r="T1410" s="1">
        <v>44643</v>
      </c>
      <c r="U1410" t="str">
        <f t="shared" ref="U1410:U1473" si="110">IF(G1410="","Cell is Blank - Dis-regard",G1410)</f>
        <v>Robert Irvine's - Fit Crunch -  Chocolate Pea</v>
      </c>
      <c r="V1410" t="str">
        <f t="shared" ref="V1410:V1473" si="111">IF(H1410="","Cell is Blank - Dis-regard",H1410)</f>
        <v>Food</v>
      </c>
      <c r="W1410" t="s">
        <v>43</v>
      </c>
      <c r="X1410" t="b">
        <f t="shared" si="108"/>
        <v>1</v>
      </c>
      <c r="Y1410">
        <f t="shared" ref="Y1410:Y1473" si="112">IF(X1410="FALSE",M1410,M1410)</f>
        <v>2</v>
      </c>
      <c r="Z1410" s="2">
        <f t="shared" si="109"/>
        <v>1.3333333333333333</v>
      </c>
      <c r="AA1410" t="s">
        <v>113</v>
      </c>
      <c r="AB1410" t="s">
        <v>114</v>
      </c>
      <c r="AC1410" t="s">
        <v>115</v>
      </c>
      <c r="AD1410" t="s">
        <v>109</v>
      </c>
      <c r="AE1410" t="s">
        <v>450</v>
      </c>
      <c r="AF1410">
        <v>2022</v>
      </c>
    </row>
    <row r="1411" spans="1:32" x14ac:dyDescent="0.25">
      <c r="A1411" t="s">
        <v>29</v>
      </c>
      <c r="B1411" t="s">
        <v>67</v>
      </c>
      <c r="C1411" t="s">
        <v>68</v>
      </c>
      <c r="D1411" t="s">
        <v>69</v>
      </c>
      <c r="E1411">
        <f>_xlfn.XLOOKUP(Table1[[#This Row],[Location]],'Location analysis'!A:A,'Location analysis'!B:B)</f>
        <v>40.435699999999997</v>
      </c>
      <c r="F1411">
        <f>_xlfn.XLOOKUP(Table1[[#This Row],[Location]],'Location analysis'!A:A,'Location analysis'!C:C)</f>
        <v>-74.125200000000007</v>
      </c>
      <c r="G1411" t="s">
        <v>116</v>
      </c>
      <c r="H1411" t="s">
        <v>43</v>
      </c>
      <c r="I1411">
        <v>14867478319</v>
      </c>
      <c r="J1411" t="s">
        <v>449</v>
      </c>
      <c r="K1411" t="s">
        <v>51</v>
      </c>
      <c r="L1411">
        <v>110</v>
      </c>
      <c r="M1411">
        <v>1.5</v>
      </c>
      <c r="N1411">
        <v>1</v>
      </c>
      <c r="O1411">
        <v>110</v>
      </c>
      <c r="P1411">
        <v>1.5</v>
      </c>
      <c r="Q1411">
        <v>1</v>
      </c>
      <c r="R1411">
        <v>1.5</v>
      </c>
      <c r="S1411">
        <v>1.5</v>
      </c>
      <c r="T1411" s="1">
        <v>44643</v>
      </c>
      <c r="U1411" t="str">
        <f t="shared" si="110"/>
        <v>Good Health Veggie Stix - Zesty Ranch</v>
      </c>
      <c r="V1411" t="str">
        <f t="shared" si="111"/>
        <v>Food</v>
      </c>
      <c r="W1411" t="s">
        <v>43</v>
      </c>
      <c r="X1411" t="b">
        <f t="shared" ref="X1411:X1474" si="113">M1411=P1411</f>
        <v>1</v>
      </c>
      <c r="Y1411">
        <f t="shared" si="112"/>
        <v>1.5</v>
      </c>
      <c r="Z1411" s="2">
        <f t="shared" ref="Z1411:Z1474" si="114">Y1411/1.5</f>
        <v>1</v>
      </c>
      <c r="AA1411" t="s">
        <v>117</v>
      </c>
      <c r="AB1411" t="s">
        <v>118</v>
      </c>
      <c r="AD1411" t="s">
        <v>109</v>
      </c>
      <c r="AE1411" t="s">
        <v>450</v>
      </c>
      <c r="AF1411">
        <v>2022</v>
      </c>
    </row>
    <row r="1412" spans="1:32" x14ac:dyDescent="0.25">
      <c r="A1412" t="s">
        <v>29</v>
      </c>
      <c r="B1412" t="s">
        <v>67</v>
      </c>
      <c r="C1412" t="s">
        <v>68</v>
      </c>
      <c r="D1412" t="s">
        <v>69</v>
      </c>
      <c r="E1412">
        <f>_xlfn.XLOOKUP(Table1[[#This Row],[Location]],'Location analysis'!A:A,'Location analysis'!B:B)</f>
        <v>40.435699999999997</v>
      </c>
      <c r="F1412">
        <f>_xlfn.XLOOKUP(Table1[[#This Row],[Location]],'Location analysis'!A:A,'Location analysis'!C:C)</f>
        <v>-74.125200000000007</v>
      </c>
      <c r="G1412" t="s">
        <v>128</v>
      </c>
      <c r="H1412" t="s">
        <v>43</v>
      </c>
      <c r="I1412">
        <v>14867481747</v>
      </c>
      <c r="J1412" t="s">
        <v>449</v>
      </c>
      <c r="K1412" t="s">
        <v>51</v>
      </c>
      <c r="L1412">
        <v>113</v>
      </c>
      <c r="M1412">
        <v>1.5</v>
      </c>
      <c r="N1412">
        <v>1</v>
      </c>
      <c r="O1412">
        <v>113</v>
      </c>
      <c r="P1412">
        <v>1.5</v>
      </c>
      <c r="Q1412">
        <v>1</v>
      </c>
      <c r="R1412">
        <v>1.5</v>
      </c>
      <c r="S1412">
        <v>1.5</v>
      </c>
      <c r="T1412" s="1">
        <v>44643</v>
      </c>
      <c r="U1412" t="str">
        <f t="shared" si="110"/>
        <v>SunChips Multigrain - Salsa</v>
      </c>
      <c r="V1412" t="str">
        <f t="shared" si="111"/>
        <v>Food</v>
      </c>
      <c r="W1412" t="s">
        <v>43</v>
      </c>
      <c r="X1412" t="b">
        <f t="shared" si="113"/>
        <v>1</v>
      </c>
      <c r="Y1412">
        <f t="shared" si="112"/>
        <v>1.5</v>
      </c>
      <c r="Z1412" s="2">
        <f t="shared" si="114"/>
        <v>1</v>
      </c>
      <c r="AA1412" t="s">
        <v>129</v>
      </c>
      <c r="AB1412" t="s">
        <v>130</v>
      </c>
      <c r="AD1412" t="s">
        <v>109</v>
      </c>
      <c r="AE1412" t="s">
        <v>450</v>
      </c>
      <c r="AF1412">
        <v>2022</v>
      </c>
    </row>
    <row r="1413" spans="1:32" x14ac:dyDescent="0.25">
      <c r="A1413" t="s">
        <v>29</v>
      </c>
      <c r="B1413" t="s">
        <v>30</v>
      </c>
      <c r="C1413" t="s">
        <v>31</v>
      </c>
      <c r="D1413" t="s">
        <v>32</v>
      </c>
      <c r="E1413">
        <f>_xlfn.XLOOKUP(Table1[[#This Row],[Location]],'Location analysis'!A:A,'Location analysis'!B:B)</f>
        <v>40.423690999999998</v>
      </c>
      <c r="F1413">
        <f>_xlfn.XLOOKUP(Table1[[#This Row],[Location]],'Location analysis'!A:A,'Location analysis'!C:C)</f>
        <v>-74.380831999999998</v>
      </c>
      <c r="G1413" t="s">
        <v>106</v>
      </c>
      <c r="H1413" t="s">
        <v>43</v>
      </c>
      <c r="I1413">
        <v>14867983627</v>
      </c>
      <c r="J1413" t="s">
        <v>449</v>
      </c>
      <c r="K1413" t="s">
        <v>36</v>
      </c>
      <c r="L1413">
        <v>122</v>
      </c>
      <c r="M1413">
        <v>1.25</v>
      </c>
      <c r="N1413">
        <v>1</v>
      </c>
      <c r="O1413">
        <v>122</v>
      </c>
      <c r="P1413">
        <v>1.25</v>
      </c>
      <c r="Q1413">
        <v>1</v>
      </c>
      <c r="R1413">
        <v>1.25</v>
      </c>
      <c r="S1413">
        <v>1.25</v>
      </c>
      <c r="T1413" s="1">
        <v>44643</v>
      </c>
      <c r="U1413" t="str">
        <f t="shared" si="110"/>
        <v>Oreo Mini</v>
      </c>
      <c r="V1413" t="str">
        <f t="shared" si="111"/>
        <v>Food</v>
      </c>
      <c r="W1413" t="s">
        <v>43</v>
      </c>
      <c r="X1413" t="b">
        <f t="shared" si="113"/>
        <v>1</v>
      </c>
      <c r="Y1413">
        <f t="shared" si="112"/>
        <v>1.25</v>
      </c>
      <c r="Z1413" s="2">
        <f t="shared" si="114"/>
        <v>0.83333333333333337</v>
      </c>
      <c r="AA1413" t="s">
        <v>106</v>
      </c>
      <c r="AD1413" t="s">
        <v>109</v>
      </c>
      <c r="AE1413" t="s">
        <v>450</v>
      </c>
      <c r="AF1413">
        <v>2022</v>
      </c>
    </row>
    <row r="1414" spans="1:32" x14ac:dyDescent="0.25">
      <c r="A1414" t="s">
        <v>29</v>
      </c>
      <c r="B1414" t="s">
        <v>46</v>
      </c>
      <c r="C1414" t="s">
        <v>31</v>
      </c>
      <c r="D1414" t="s">
        <v>47</v>
      </c>
      <c r="E1414">
        <f>_xlfn.XLOOKUP(Table1[[#This Row],[Location]],'Location analysis'!A:A,'Location analysis'!B:B)</f>
        <v>40.423690999999998</v>
      </c>
      <c r="F1414">
        <f>_xlfn.XLOOKUP(Table1[[#This Row],[Location]],'Location analysis'!A:A,'Location analysis'!C:C)</f>
        <v>-74.380831999999998</v>
      </c>
      <c r="G1414" t="s">
        <v>160</v>
      </c>
      <c r="H1414" t="s">
        <v>49</v>
      </c>
      <c r="I1414">
        <v>14868568179</v>
      </c>
      <c r="J1414" t="s">
        <v>449</v>
      </c>
      <c r="K1414" t="s">
        <v>36</v>
      </c>
      <c r="L1414">
        <v>143</v>
      </c>
      <c r="M1414">
        <v>2.5</v>
      </c>
      <c r="N1414">
        <v>1</v>
      </c>
      <c r="O1414">
        <v>143</v>
      </c>
      <c r="P1414">
        <v>2.5</v>
      </c>
      <c r="Q1414">
        <v>1</v>
      </c>
      <c r="R1414">
        <v>2.5</v>
      </c>
      <c r="S1414">
        <v>2.5</v>
      </c>
      <c r="T1414" s="1">
        <v>44643</v>
      </c>
      <c r="U1414" t="str">
        <f t="shared" si="110"/>
        <v>Snapple Diet Tea - Peach Tea</v>
      </c>
      <c r="V1414" t="str">
        <f t="shared" si="111"/>
        <v>Non Carbonated</v>
      </c>
      <c r="W1414" t="s">
        <v>49</v>
      </c>
      <c r="X1414" t="b">
        <f t="shared" si="113"/>
        <v>1</v>
      </c>
      <c r="Y1414">
        <f t="shared" si="112"/>
        <v>2.5</v>
      </c>
      <c r="Z1414" s="2">
        <f t="shared" si="114"/>
        <v>1.6666666666666667</v>
      </c>
      <c r="AA1414" t="s">
        <v>75</v>
      </c>
      <c r="AB1414" t="s">
        <v>161</v>
      </c>
      <c r="AD1414" t="s">
        <v>109</v>
      </c>
      <c r="AE1414" t="s">
        <v>450</v>
      </c>
      <c r="AF1414">
        <v>2022</v>
      </c>
    </row>
    <row r="1415" spans="1:32" x14ac:dyDescent="0.25">
      <c r="A1415" t="s">
        <v>29</v>
      </c>
      <c r="B1415" t="s">
        <v>67</v>
      </c>
      <c r="C1415" t="s">
        <v>68</v>
      </c>
      <c r="D1415" t="s">
        <v>69</v>
      </c>
      <c r="E1415">
        <f>_xlfn.XLOOKUP(Table1[[#This Row],[Location]],'Location analysis'!A:A,'Location analysis'!B:B)</f>
        <v>40.435699999999997</v>
      </c>
      <c r="F1415">
        <f>_xlfn.XLOOKUP(Table1[[#This Row],[Location]],'Location analysis'!A:A,'Location analysis'!C:C)</f>
        <v>-74.125200000000007</v>
      </c>
      <c r="G1415" t="s">
        <v>154</v>
      </c>
      <c r="H1415" t="s">
        <v>43</v>
      </c>
      <c r="I1415">
        <v>14869556650</v>
      </c>
      <c r="J1415" t="s">
        <v>451</v>
      </c>
      <c r="K1415" t="s">
        <v>51</v>
      </c>
      <c r="L1415">
        <v>114</v>
      </c>
      <c r="M1415">
        <v>1.5</v>
      </c>
      <c r="N1415">
        <v>1</v>
      </c>
      <c r="O1415">
        <v>114</v>
      </c>
      <c r="P1415">
        <v>1.5</v>
      </c>
      <c r="Q1415">
        <v>1</v>
      </c>
      <c r="R1415">
        <v>1.5</v>
      </c>
      <c r="S1415">
        <v>1.5</v>
      </c>
      <c r="T1415" s="1">
        <v>44643</v>
      </c>
      <c r="U1415" t="str">
        <f t="shared" si="110"/>
        <v>SunChips Multigrain - Harvest Cheddar</v>
      </c>
      <c r="V1415" t="str">
        <f t="shared" si="111"/>
        <v>Food</v>
      </c>
      <c r="W1415" t="s">
        <v>43</v>
      </c>
      <c r="X1415" t="b">
        <f t="shared" si="113"/>
        <v>1</v>
      </c>
      <c r="Y1415">
        <f t="shared" si="112"/>
        <v>1.5</v>
      </c>
      <c r="Z1415" s="2">
        <f t="shared" si="114"/>
        <v>1</v>
      </c>
      <c r="AA1415" t="s">
        <v>129</v>
      </c>
      <c r="AB1415" t="s">
        <v>155</v>
      </c>
      <c r="AD1415" t="s">
        <v>123</v>
      </c>
      <c r="AE1415" t="s">
        <v>452</v>
      </c>
      <c r="AF1415">
        <v>2022</v>
      </c>
    </row>
    <row r="1416" spans="1:32" x14ac:dyDescent="0.25">
      <c r="A1416" t="s">
        <v>29</v>
      </c>
      <c r="B1416" t="s">
        <v>394</v>
      </c>
      <c r="C1416" t="s">
        <v>395</v>
      </c>
      <c r="D1416" t="s">
        <v>396</v>
      </c>
      <c r="E1416">
        <f>_xlfn.XLOOKUP(Table1[[#This Row],[Location]],'Location analysis'!A:A,'Location analysis'!B:B)</f>
        <v>40.416893999999999</v>
      </c>
      <c r="F1416">
        <f>_xlfn.XLOOKUP(Table1[[#This Row],[Location]],'Location analysis'!A:A,'Location analysis'!C:C)</f>
        <v>-74.420399000000003</v>
      </c>
      <c r="G1416" t="s">
        <v>56</v>
      </c>
      <c r="H1416" t="s">
        <v>43</v>
      </c>
      <c r="I1416">
        <v>14871548556</v>
      </c>
      <c r="J1416" t="s">
        <v>451</v>
      </c>
      <c r="K1416" t="s">
        <v>51</v>
      </c>
      <c r="L1416">
        <v>110</v>
      </c>
      <c r="M1416">
        <v>1.5</v>
      </c>
      <c r="N1416">
        <v>1</v>
      </c>
      <c r="O1416">
        <v>110</v>
      </c>
      <c r="P1416">
        <v>1.5</v>
      </c>
      <c r="Q1416">
        <v>1</v>
      </c>
      <c r="R1416">
        <v>1.5</v>
      </c>
      <c r="S1416">
        <v>1.5</v>
      </c>
      <c r="T1416" s="1">
        <v>44650</v>
      </c>
      <c r="U1416" t="str">
        <f t="shared" si="110"/>
        <v>Miss Vickie's Potato Chip - Sea Salt &amp; Vinega</v>
      </c>
      <c r="V1416" t="str">
        <f t="shared" si="111"/>
        <v>Food</v>
      </c>
      <c r="W1416" t="s">
        <v>43</v>
      </c>
      <c r="X1416" t="b">
        <f t="shared" si="113"/>
        <v>1</v>
      </c>
      <c r="Y1416">
        <f t="shared" si="112"/>
        <v>1.5</v>
      </c>
      <c r="Z1416" s="2">
        <f t="shared" si="114"/>
        <v>1</v>
      </c>
      <c r="AA1416" t="s">
        <v>58</v>
      </c>
      <c r="AB1416" t="s">
        <v>59</v>
      </c>
      <c r="AD1416" t="s">
        <v>123</v>
      </c>
      <c r="AE1416" t="s">
        <v>452</v>
      </c>
      <c r="AF1416">
        <v>2022</v>
      </c>
    </row>
    <row r="1417" spans="1:32" x14ac:dyDescent="0.25">
      <c r="A1417" t="s">
        <v>29</v>
      </c>
      <c r="B1417" t="s">
        <v>394</v>
      </c>
      <c r="C1417" t="s">
        <v>395</v>
      </c>
      <c r="D1417" t="s">
        <v>396</v>
      </c>
      <c r="E1417">
        <f>_xlfn.XLOOKUP(Table1[[#This Row],[Location]],'Location analysis'!A:A,'Location analysis'!B:B)</f>
        <v>40.416893999999999</v>
      </c>
      <c r="F1417">
        <f>_xlfn.XLOOKUP(Table1[[#This Row],[Location]],'Location analysis'!A:A,'Location analysis'!C:C)</f>
        <v>-74.420399000000003</v>
      </c>
      <c r="G1417" t="s">
        <v>439</v>
      </c>
      <c r="H1417" t="s">
        <v>49</v>
      </c>
      <c r="I1417">
        <v>14871947599</v>
      </c>
      <c r="J1417" t="s">
        <v>451</v>
      </c>
      <c r="K1417" t="s">
        <v>51</v>
      </c>
      <c r="L1417">
        <v>145</v>
      </c>
      <c r="M1417">
        <v>2.75</v>
      </c>
      <c r="N1417">
        <v>1</v>
      </c>
      <c r="O1417">
        <v>145</v>
      </c>
      <c r="P1417">
        <v>2.75</v>
      </c>
      <c r="Q1417">
        <v>1</v>
      </c>
      <c r="R1417">
        <v>2.75</v>
      </c>
      <c r="S1417">
        <v>2.75</v>
      </c>
      <c r="T1417" s="1">
        <v>44650</v>
      </c>
      <c r="U1417" t="str">
        <f t="shared" si="110"/>
        <v>Honest Tea - Berry Hibiscus</v>
      </c>
      <c r="V1417" t="str">
        <f t="shared" si="111"/>
        <v>Non Carbonated</v>
      </c>
      <c r="W1417" t="s">
        <v>49</v>
      </c>
      <c r="X1417" t="b">
        <f t="shared" si="113"/>
        <v>1</v>
      </c>
      <c r="Y1417">
        <f t="shared" si="112"/>
        <v>2.75</v>
      </c>
      <c r="Z1417" s="2">
        <f t="shared" si="114"/>
        <v>1.8333333333333333</v>
      </c>
      <c r="AA1417" t="s">
        <v>440</v>
      </c>
      <c r="AB1417" t="s">
        <v>441</v>
      </c>
      <c r="AD1417" t="s">
        <v>123</v>
      </c>
      <c r="AE1417" t="s">
        <v>452</v>
      </c>
      <c r="AF1417">
        <v>2022</v>
      </c>
    </row>
    <row r="1418" spans="1:32" x14ac:dyDescent="0.25">
      <c r="A1418" t="s">
        <v>29</v>
      </c>
      <c r="B1418" t="s">
        <v>394</v>
      </c>
      <c r="C1418" t="s">
        <v>395</v>
      </c>
      <c r="D1418" t="s">
        <v>396</v>
      </c>
      <c r="E1418">
        <f>_xlfn.XLOOKUP(Table1[[#This Row],[Location]],'Location analysis'!A:A,'Location analysis'!B:B)</f>
        <v>40.416893999999999</v>
      </c>
      <c r="F1418">
        <f>_xlfn.XLOOKUP(Table1[[#This Row],[Location]],'Location analysis'!A:A,'Location analysis'!C:C)</f>
        <v>-74.420399000000003</v>
      </c>
      <c r="G1418" t="s">
        <v>439</v>
      </c>
      <c r="H1418" t="s">
        <v>49</v>
      </c>
      <c r="I1418">
        <v>14872041345</v>
      </c>
      <c r="J1418" t="s">
        <v>451</v>
      </c>
      <c r="K1418" t="s">
        <v>51</v>
      </c>
      <c r="L1418">
        <v>145</v>
      </c>
      <c r="M1418">
        <v>2.75</v>
      </c>
      <c r="N1418">
        <v>1</v>
      </c>
      <c r="O1418">
        <v>145</v>
      </c>
      <c r="P1418">
        <v>2.75</v>
      </c>
      <c r="Q1418">
        <v>1</v>
      </c>
      <c r="R1418">
        <v>2.75</v>
      </c>
      <c r="S1418">
        <v>2.75</v>
      </c>
      <c r="T1418" s="1">
        <v>44650</v>
      </c>
      <c r="U1418" t="str">
        <f t="shared" si="110"/>
        <v>Honest Tea - Berry Hibiscus</v>
      </c>
      <c r="V1418" t="str">
        <f t="shared" si="111"/>
        <v>Non Carbonated</v>
      </c>
      <c r="W1418" t="s">
        <v>49</v>
      </c>
      <c r="X1418" t="b">
        <f t="shared" si="113"/>
        <v>1</v>
      </c>
      <c r="Y1418">
        <f t="shared" si="112"/>
        <v>2.75</v>
      </c>
      <c r="Z1418" s="2">
        <f t="shared" si="114"/>
        <v>1.8333333333333333</v>
      </c>
      <c r="AA1418" t="s">
        <v>440</v>
      </c>
      <c r="AB1418" t="s">
        <v>441</v>
      </c>
      <c r="AD1418" t="s">
        <v>123</v>
      </c>
      <c r="AE1418" t="s">
        <v>452</v>
      </c>
      <c r="AF1418">
        <v>2022</v>
      </c>
    </row>
    <row r="1419" spans="1:32" x14ac:dyDescent="0.25">
      <c r="A1419" t="s">
        <v>29</v>
      </c>
      <c r="B1419" t="s">
        <v>30</v>
      </c>
      <c r="C1419" t="s">
        <v>31</v>
      </c>
      <c r="D1419" t="s">
        <v>32</v>
      </c>
      <c r="E1419">
        <f>_xlfn.XLOOKUP(Table1[[#This Row],[Location]],'Location analysis'!A:A,'Location analysis'!B:B)</f>
        <v>40.423690999999998</v>
      </c>
      <c r="F1419">
        <f>_xlfn.XLOOKUP(Table1[[#This Row],[Location]],'Location analysis'!A:A,'Location analysis'!C:C)</f>
        <v>-74.380831999999998</v>
      </c>
      <c r="G1419" t="s">
        <v>203</v>
      </c>
      <c r="H1419" t="s">
        <v>43</v>
      </c>
      <c r="I1419">
        <v>14872063194</v>
      </c>
      <c r="J1419" t="s">
        <v>451</v>
      </c>
      <c r="K1419" t="s">
        <v>36</v>
      </c>
      <c r="L1419">
        <v>121</v>
      </c>
      <c r="M1419">
        <v>1.25</v>
      </c>
      <c r="N1419">
        <v>1</v>
      </c>
      <c r="O1419">
        <v>121</v>
      </c>
      <c r="P1419">
        <v>1.25</v>
      </c>
      <c r="Q1419">
        <v>1</v>
      </c>
      <c r="R1419">
        <v>1.25</v>
      </c>
      <c r="S1419">
        <v>1.25</v>
      </c>
      <c r="T1419" s="1">
        <v>44644</v>
      </c>
      <c r="U1419" t="str">
        <f t="shared" si="110"/>
        <v>CheezIt - White Cheddar</v>
      </c>
      <c r="V1419" t="str">
        <f t="shared" si="111"/>
        <v>Food</v>
      </c>
      <c r="W1419" t="s">
        <v>43</v>
      </c>
      <c r="X1419" t="b">
        <f t="shared" si="113"/>
        <v>1</v>
      </c>
      <c r="Y1419">
        <f t="shared" si="112"/>
        <v>1.25</v>
      </c>
      <c r="Z1419" s="2">
        <f t="shared" si="114"/>
        <v>0.83333333333333337</v>
      </c>
      <c r="AA1419" t="s">
        <v>193</v>
      </c>
      <c r="AB1419" t="s">
        <v>204</v>
      </c>
      <c r="AD1419" t="s">
        <v>123</v>
      </c>
      <c r="AE1419" t="s">
        <v>452</v>
      </c>
      <c r="AF1419">
        <v>2022</v>
      </c>
    </row>
    <row r="1420" spans="1:32" x14ac:dyDescent="0.25">
      <c r="A1420" t="s">
        <v>29</v>
      </c>
      <c r="B1420" t="s">
        <v>67</v>
      </c>
      <c r="C1420" t="s">
        <v>68</v>
      </c>
      <c r="D1420" t="s">
        <v>69</v>
      </c>
      <c r="E1420">
        <f>_xlfn.XLOOKUP(Table1[[#This Row],[Location]],'Location analysis'!A:A,'Location analysis'!B:B)</f>
        <v>40.435699999999997</v>
      </c>
      <c r="F1420">
        <f>_xlfn.XLOOKUP(Table1[[#This Row],[Location]],'Location analysis'!A:A,'Location analysis'!C:C)</f>
        <v>-74.125200000000007</v>
      </c>
      <c r="G1420" t="s">
        <v>140</v>
      </c>
      <c r="H1420" t="s">
        <v>43</v>
      </c>
      <c r="I1420">
        <v>14872125070</v>
      </c>
      <c r="J1420" t="s">
        <v>451</v>
      </c>
      <c r="K1420" t="s">
        <v>36</v>
      </c>
      <c r="L1420">
        <v>132</v>
      </c>
      <c r="M1420">
        <v>1.25</v>
      </c>
      <c r="N1420">
        <v>1</v>
      </c>
      <c r="O1420">
        <v>132</v>
      </c>
      <c r="P1420">
        <v>1.25</v>
      </c>
      <c r="Q1420">
        <v>1</v>
      </c>
      <c r="R1420">
        <v>1.25</v>
      </c>
      <c r="S1420">
        <v>3.25</v>
      </c>
      <c r="T1420" s="1">
        <v>44644</v>
      </c>
      <c r="U1420" t="str">
        <f t="shared" si="110"/>
        <v>Chum Fruit Bites - Mango/Strawberry</v>
      </c>
      <c r="V1420" t="str">
        <f t="shared" si="111"/>
        <v>Food</v>
      </c>
      <c r="W1420" t="s">
        <v>43</v>
      </c>
      <c r="X1420" t="b">
        <f t="shared" si="113"/>
        <v>1</v>
      </c>
      <c r="Y1420">
        <f t="shared" si="112"/>
        <v>1.25</v>
      </c>
      <c r="Z1420" s="2">
        <f t="shared" si="114"/>
        <v>0.83333333333333337</v>
      </c>
      <c r="AA1420" t="s">
        <v>141</v>
      </c>
      <c r="AB1420" t="s">
        <v>142</v>
      </c>
      <c r="AD1420" t="s">
        <v>123</v>
      </c>
      <c r="AE1420" t="s">
        <v>452</v>
      </c>
      <c r="AF1420">
        <v>2022</v>
      </c>
    </row>
    <row r="1421" spans="1:32" x14ac:dyDescent="0.25">
      <c r="A1421" t="s">
        <v>29</v>
      </c>
      <c r="B1421" t="s">
        <v>67</v>
      </c>
      <c r="C1421" t="s">
        <v>68</v>
      </c>
      <c r="D1421" t="s">
        <v>69</v>
      </c>
      <c r="E1421">
        <f>_xlfn.XLOOKUP(Table1[[#This Row],[Location]],'Location analysis'!A:A,'Location analysis'!B:B)</f>
        <v>40.435699999999997</v>
      </c>
      <c r="F1421">
        <f>_xlfn.XLOOKUP(Table1[[#This Row],[Location]],'Location analysis'!A:A,'Location analysis'!C:C)</f>
        <v>-74.125200000000007</v>
      </c>
      <c r="G1421" t="s">
        <v>81</v>
      </c>
      <c r="H1421" t="s">
        <v>43</v>
      </c>
      <c r="I1421">
        <v>14872125070</v>
      </c>
      <c r="J1421" t="s">
        <v>451</v>
      </c>
      <c r="K1421" t="s">
        <v>36</v>
      </c>
      <c r="L1421">
        <v>134</v>
      </c>
      <c r="M1421">
        <v>2</v>
      </c>
      <c r="N1421">
        <v>1</v>
      </c>
      <c r="O1421">
        <v>134</v>
      </c>
      <c r="P1421">
        <v>2</v>
      </c>
      <c r="Q1421">
        <v>1</v>
      </c>
      <c r="R1421">
        <v>2</v>
      </c>
      <c r="S1421">
        <v>3.25</v>
      </c>
      <c r="T1421" s="1">
        <v>44644</v>
      </c>
      <c r="U1421" t="str">
        <f t="shared" si="110"/>
        <v>KitKat - Crisp Wafers</v>
      </c>
      <c r="V1421" t="str">
        <f t="shared" si="111"/>
        <v>Food</v>
      </c>
      <c r="W1421" t="s">
        <v>43</v>
      </c>
      <c r="X1421" t="b">
        <f t="shared" si="113"/>
        <v>1</v>
      </c>
      <c r="Y1421">
        <f t="shared" si="112"/>
        <v>2</v>
      </c>
      <c r="Z1421" s="2">
        <f t="shared" si="114"/>
        <v>1.3333333333333333</v>
      </c>
      <c r="AA1421" t="s">
        <v>82</v>
      </c>
      <c r="AB1421" t="s">
        <v>83</v>
      </c>
      <c r="AD1421" t="s">
        <v>123</v>
      </c>
      <c r="AE1421" t="s">
        <v>452</v>
      </c>
      <c r="AF1421">
        <v>2022</v>
      </c>
    </row>
    <row r="1422" spans="1:32" x14ac:dyDescent="0.25">
      <c r="A1422" t="s">
        <v>29</v>
      </c>
      <c r="B1422" t="s">
        <v>62</v>
      </c>
      <c r="C1422" t="s">
        <v>63</v>
      </c>
      <c r="D1422" t="s">
        <v>64</v>
      </c>
      <c r="E1422">
        <f>_xlfn.XLOOKUP(Table1[[#This Row],[Location]],'Location analysis'!A:A,'Location analysis'!B:B)</f>
        <v>40.091900000000003</v>
      </c>
      <c r="F1422">
        <f>_xlfn.XLOOKUP(Table1[[#This Row],[Location]],'Location analysis'!A:A,'Location analysis'!C:C)</f>
        <v>-74.358699999999999</v>
      </c>
      <c r="G1422" t="s">
        <v>84</v>
      </c>
      <c r="H1422" t="s">
        <v>43</v>
      </c>
      <c r="I1422">
        <v>14872262212</v>
      </c>
      <c r="J1422" t="s">
        <v>451</v>
      </c>
      <c r="K1422" t="s">
        <v>51</v>
      </c>
      <c r="L1422">
        <v>138</v>
      </c>
      <c r="M1422">
        <v>2</v>
      </c>
      <c r="N1422">
        <v>1</v>
      </c>
      <c r="O1422">
        <v>138</v>
      </c>
      <c r="P1422">
        <v>2</v>
      </c>
      <c r="Q1422">
        <v>1</v>
      </c>
      <c r="R1422">
        <v>2</v>
      </c>
      <c r="S1422">
        <v>2</v>
      </c>
      <c r="T1422" s="1">
        <v>44644</v>
      </c>
      <c r="U1422" t="str">
        <f t="shared" si="110"/>
        <v>Wonderful Pistachios - Variety</v>
      </c>
      <c r="V1422" t="str">
        <f t="shared" si="111"/>
        <v>Food</v>
      </c>
      <c r="W1422" t="s">
        <v>43</v>
      </c>
      <c r="X1422" t="b">
        <f t="shared" si="113"/>
        <v>1</v>
      </c>
      <c r="Y1422">
        <f t="shared" si="112"/>
        <v>2</v>
      </c>
      <c r="Z1422" s="2">
        <f t="shared" si="114"/>
        <v>1.3333333333333333</v>
      </c>
      <c r="AA1422" t="s">
        <v>85</v>
      </c>
      <c r="AB1422" t="s">
        <v>86</v>
      </c>
      <c r="AD1422" t="s">
        <v>123</v>
      </c>
      <c r="AE1422" t="s">
        <v>452</v>
      </c>
      <c r="AF1422">
        <v>2022</v>
      </c>
    </row>
    <row r="1423" spans="1:32" x14ac:dyDescent="0.25">
      <c r="A1423" t="s">
        <v>29</v>
      </c>
      <c r="B1423" t="s">
        <v>394</v>
      </c>
      <c r="C1423" t="s">
        <v>395</v>
      </c>
      <c r="D1423" t="s">
        <v>396</v>
      </c>
      <c r="E1423">
        <f>_xlfn.XLOOKUP(Table1[[#This Row],[Location]],'Location analysis'!A:A,'Location analysis'!B:B)</f>
        <v>40.416893999999999</v>
      </c>
      <c r="F1423">
        <f>_xlfn.XLOOKUP(Table1[[#This Row],[Location]],'Location analysis'!A:A,'Location analysis'!C:C)</f>
        <v>-74.420399000000003</v>
      </c>
      <c r="G1423" t="s">
        <v>439</v>
      </c>
      <c r="H1423" t="s">
        <v>49</v>
      </c>
      <c r="I1423">
        <v>14872557273</v>
      </c>
      <c r="J1423" t="s">
        <v>451</v>
      </c>
      <c r="K1423" t="s">
        <v>51</v>
      </c>
      <c r="L1423">
        <v>145</v>
      </c>
      <c r="M1423">
        <v>2.75</v>
      </c>
      <c r="N1423">
        <v>1</v>
      </c>
      <c r="O1423">
        <v>145</v>
      </c>
      <c r="P1423">
        <v>2.75</v>
      </c>
      <c r="Q1423">
        <v>1</v>
      </c>
      <c r="R1423">
        <v>2.75</v>
      </c>
      <c r="S1423">
        <v>2.75</v>
      </c>
      <c r="T1423" s="1">
        <v>44650</v>
      </c>
      <c r="U1423" t="str">
        <f t="shared" si="110"/>
        <v>Honest Tea - Berry Hibiscus</v>
      </c>
      <c r="V1423" t="str">
        <f t="shared" si="111"/>
        <v>Non Carbonated</v>
      </c>
      <c r="W1423" t="s">
        <v>49</v>
      </c>
      <c r="X1423" t="b">
        <f t="shared" si="113"/>
        <v>1</v>
      </c>
      <c r="Y1423">
        <f t="shared" si="112"/>
        <v>2.75</v>
      </c>
      <c r="Z1423" s="2">
        <f t="shared" si="114"/>
        <v>1.8333333333333333</v>
      </c>
      <c r="AA1423" t="s">
        <v>440</v>
      </c>
      <c r="AB1423" t="s">
        <v>441</v>
      </c>
      <c r="AD1423" t="s">
        <v>123</v>
      </c>
      <c r="AE1423" t="s">
        <v>452</v>
      </c>
      <c r="AF1423">
        <v>2022</v>
      </c>
    </row>
    <row r="1424" spans="1:32" x14ac:dyDescent="0.25">
      <c r="A1424" t="s">
        <v>29</v>
      </c>
      <c r="B1424" t="s">
        <v>62</v>
      </c>
      <c r="C1424" t="s">
        <v>63</v>
      </c>
      <c r="D1424" t="s">
        <v>64</v>
      </c>
      <c r="E1424">
        <f>_xlfn.XLOOKUP(Table1[[#This Row],[Location]],'Location analysis'!A:A,'Location analysis'!B:B)</f>
        <v>40.091900000000003</v>
      </c>
      <c r="F1424">
        <f>_xlfn.XLOOKUP(Table1[[#This Row],[Location]],'Location analysis'!A:A,'Location analysis'!C:C)</f>
        <v>-74.358699999999999</v>
      </c>
      <c r="G1424" t="s">
        <v>269</v>
      </c>
      <c r="H1424" t="s">
        <v>43</v>
      </c>
      <c r="I1424">
        <v>14872969039</v>
      </c>
      <c r="J1424" t="s">
        <v>451</v>
      </c>
      <c r="K1424" t="s">
        <v>51</v>
      </c>
      <c r="L1424">
        <v>137</v>
      </c>
      <c r="M1424">
        <v>2</v>
      </c>
      <c r="N1424">
        <v>1</v>
      </c>
      <c r="O1424">
        <v>137</v>
      </c>
      <c r="P1424">
        <v>2</v>
      </c>
      <c r="Q1424">
        <v>1</v>
      </c>
      <c r="R1424">
        <v>2</v>
      </c>
      <c r="S1424">
        <v>2</v>
      </c>
      <c r="T1424" s="1">
        <v>44644</v>
      </c>
      <c r="U1424" t="str">
        <f t="shared" si="110"/>
        <v>NuGo Dark Chocolate - Choc Chip</v>
      </c>
      <c r="V1424" t="str">
        <f t="shared" si="111"/>
        <v>Food</v>
      </c>
      <c r="W1424" t="s">
        <v>43</v>
      </c>
      <c r="X1424" t="b">
        <f t="shared" si="113"/>
        <v>1</v>
      </c>
      <c r="Y1424">
        <f t="shared" si="112"/>
        <v>2</v>
      </c>
      <c r="Z1424" s="2">
        <f t="shared" si="114"/>
        <v>1.3333333333333333</v>
      </c>
      <c r="AA1424" t="s">
        <v>270</v>
      </c>
      <c r="AB1424" t="s">
        <v>271</v>
      </c>
      <c r="AD1424" t="s">
        <v>123</v>
      </c>
      <c r="AE1424" t="s">
        <v>452</v>
      </c>
      <c r="AF1424">
        <v>2022</v>
      </c>
    </row>
    <row r="1425" spans="1:32" x14ac:dyDescent="0.25">
      <c r="A1425" t="s">
        <v>29</v>
      </c>
      <c r="B1425" t="s">
        <v>394</v>
      </c>
      <c r="C1425" t="s">
        <v>395</v>
      </c>
      <c r="D1425" t="s">
        <v>396</v>
      </c>
      <c r="E1425">
        <f>_xlfn.XLOOKUP(Table1[[#This Row],[Location]],'Location analysis'!A:A,'Location analysis'!B:B)</f>
        <v>40.416893999999999</v>
      </c>
      <c r="F1425">
        <f>_xlfn.XLOOKUP(Table1[[#This Row],[Location]],'Location analysis'!A:A,'Location analysis'!C:C)</f>
        <v>-74.420399000000003</v>
      </c>
      <c r="G1425" t="s">
        <v>439</v>
      </c>
      <c r="H1425" t="s">
        <v>49</v>
      </c>
      <c r="I1425">
        <v>14873192213</v>
      </c>
      <c r="J1425" t="s">
        <v>451</v>
      </c>
      <c r="K1425" t="s">
        <v>36</v>
      </c>
      <c r="L1425">
        <v>145</v>
      </c>
      <c r="M1425">
        <v>2.75</v>
      </c>
      <c r="N1425">
        <v>1</v>
      </c>
      <c r="O1425">
        <v>145</v>
      </c>
      <c r="P1425">
        <v>2.75</v>
      </c>
      <c r="Q1425">
        <v>1</v>
      </c>
      <c r="R1425">
        <v>2.75</v>
      </c>
      <c r="S1425">
        <v>2.75</v>
      </c>
      <c r="T1425" s="1">
        <v>44650</v>
      </c>
      <c r="U1425" t="str">
        <f t="shared" si="110"/>
        <v>Honest Tea - Berry Hibiscus</v>
      </c>
      <c r="V1425" t="str">
        <f t="shared" si="111"/>
        <v>Non Carbonated</v>
      </c>
      <c r="W1425" t="s">
        <v>49</v>
      </c>
      <c r="X1425" t="b">
        <f t="shared" si="113"/>
        <v>1</v>
      </c>
      <c r="Y1425">
        <f t="shared" si="112"/>
        <v>2.75</v>
      </c>
      <c r="Z1425" s="2">
        <f t="shared" si="114"/>
        <v>1.8333333333333333</v>
      </c>
      <c r="AA1425" t="s">
        <v>440</v>
      </c>
      <c r="AB1425" t="s">
        <v>441</v>
      </c>
      <c r="AD1425" t="s">
        <v>123</v>
      </c>
      <c r="AE1425" t="s">
        <v>452</v>
      </c>
      <c r="AF1425">
        <v>2022</v>
      </c>
    </row>
    <row r="1426" spans="1:32" x14ac:dyDescent="0.25">
      <c r="A1426" t="s">
        <v>29</v>
      </c>
      <c r="B1426" t="s">
        <v>394</v>
      </c>
      <c r="C1426" t="s">
        <v>395</v>
      </c>
      <c r="D1426" t="s">
        <v>396</v>
      </c>
      <c r="E1426">
        <f>_xlfn.XLOOKUP(Table1[[#This Row],[Location]],'Location analysis'!A:A,'Location analysis'!B:B)</f>
        <v>40.416893999999999</v>
      </c>
      <c r="F1426">
        <f>_xlfn.XLOOKUP(Table1[[#This Row],[Location]],'Location analysis'!A:A,'Location analysis'!C:C)</f>
        <v>-74.420399000000003</v>
      </c>
      <c r="G1426" t="s">
        <v>65</v>
      </c>
      <c r="H1426" t="s">
        <v>43</v>
      </c>
      <c r="I1426">
        <v>14873242625</v>
      </c>
      <c r="J1426" t="s">
        <v>451</v>
      </c>
      <c r="K1426" t="s">
        <v>36</v>
      </c>
      <c r="L1426">
        <v>121</v>
      </c>
      <c r="M1426">
        <v>1.5</v>
      </c>
      <c r="N1426">
        <v>1</v>
      </c>
      <c r="O1426">
        <v>121</v>
      </c>
      <c r="P1426">
        <v>1.5</v>
      </c>
      <c r="Q1426">
        <v>1</v>
      </c>
      <c r="R1426">
        <v>1.5</v>
      </c>
      <c r="S1426">
        <v>1.5</v>
      </c>
      <c r="T1426" s="1">
        <v>44650</v>
      </c>
      <c r="U1426" t="str">
        <f t="shared" si="110"/>
        <v>Miss Vickie's Potato Chip - Lime &amp; Cracked Pe</v>
      </c>
      <c r="V1426" t="str">
        <f t="shared" si="111"/>
        <v>Food</v>
      </c>
      <c r="W1426" t="s">
        <v>43</v>
      </c>
      <c r="X1426" t="b">
        <f t="shared" si="113"/>
        <v>1</v>
      </c>
      <c r="Y1426">
        <f t="shared" si="112"/>
        <v>1.5</v>
      </c>
      <c r="Z1426" s="2">
        <f t="shared" si="114"/>
        <v>1</v>
      </c>
      <c r="AA1426" t="s">
        <v>58</v>
      </c>
      <c r="AB1426" t="s">
        <v>66</v>
      </c>
      <c r="AD1426" t="s">
        <v>123</v>
      </c>
      <c r="AE1426" t="s">
        <v>452</v>
      </c>
      <c r="AF1426">
        <v>2022</v>
      </c>
    </row>
    <row r="1427" spans="1:32" x14ac:dyDescent="0.25">
      <c r="A1427" t="s">
        <v>29</v>
      </c>
      <c r="B1427" t="s">
        <v>394</v>
      </c>
      <c r="C1427" t="s">
        <v>395</v>
      </c>
      <c r="D1427" t="s">
        <v>396</v>
      </c>
      <c r="E1427">
        <f>_xlfn.XLOOKUP(Table1[[#This Row],[Location]],'Location analysis'!A:A,'Location analysis'!B:B)</f>
        <v>40.416893999999999</v>
      </c>
      <c r="F1427">
        <f>_xlfn.XLOOKUP(Table1[[#This Row],[Location]],'Location analysis'!A:A,'Location analysis'!C:C)</f>
        <v>-74.420399000000003</v>
      </c>
      <c r="G1427" t="s">
        <v>56</v>
      </c>
      <c r="H1427" t="s">
        <v>43</v>
      </c>
      <c r="I1427">
        <v>14873251523</v>
      </c>
      <c r="J1427" t="s">
        <v>451</v>
      </c>
      <c r="K1427" t="s">
        <v>51</v>
      </c>
      <c r="L1427">
        <v>123</v>
      </c>
      <c r="M1427">
        <v>1.5</v>
      </c>
      <c r="N1427">
        <v>1</v>
      </c>
      <c r="O1427">
        <v>123</v>
      </c>
      <c r="P1427">
        <v>1.5</v>
      </c>
      <c r="Q1427">
        <v>1</v>
      </c>
      <c r="R1427">
        <v>1.5</v>
      </c>
      <c r="S1427">
        <v>1.5</v>
      </c>
      <c r="T1427" s="1">
        <v>44650</v>
      </c>
      <c r="U1427" t="str">
        <f t="shared" si="110"/>
        <v>Miss Vickie's Potato Chip - Sea Salt &amp; Vinega</v>
      </c>
      <c r="V1427" t="str">
        <f t="shared" si="111"/>
        <v>Food</v>
      </c>
      <c r="W1427" t="s">
        <v>43</v>
      </c>
      <c r="X1427" t="b">
        <f t="shared" si="113"/>
        <v>1</v>
      </c>
      <c r="Y1427">
        <f t="shared" si="112"/>
        <v>1.5</v>
      </c>
      <c r="Z1427" s="2">
        <f t="shared" si="114"/>
        <v>1</v>
      </c>
      <c r="AA1427" t="s">
        <v>58</v>
      </c>
      <c r="AB1427" t="s">
        <v>59</v>
      </c>
      <c r="AD1427" t="s">
        <v>123</v>
      </c>
      <c r="AE1427" t="s">
        <v>452</v>
      </c>
      <c r="AF1427">
        <v>2022</v>
      </c>
    </row>
    <row r="1428" spans="1:32" x14ac:dyDescent="0.25">
      <c r="A1428" t="s">
        <v>29</v>
      </c>
      <c r="B1428" t="s">
        <v>394</v>
      </c>
      <c r="C1428" t="s">
        <v>395</v>
      </c>
      <c r="D1428" t="s">
        <v>396</v>
      </c>
      <c r="E1428">
        <f>_xlfn.XLOOKUP(Table1[[#This Row],[Location]],'Location analysis'!A:A,'Location analysis'!B:B)</f>
        <v>40.416893999999999</v>
      </c>
      <c r="F1428">
        <f>_xlfn.XLOOKUP(Table1[[#This Row],[Location]],'Location analysis'!A:A,'Location analysis'!C:C)</f>
        <v>-74.420399000000003</v>
      </c>
      <c r="G1428" t="s">
        <v>397</v>
      </c>
      <c r="H1428" t="s">
        <v>49</v>
      </c>
      <c r="I1428">
        <v>14873255620</v>
      </c>
      <c r="J1428" t="s">
        <v>451</v>
      </c>
      <c r="K1428" t="s">
        <v>36</v>
      </c>
      <c r="L1428">
        <v>146</v>
      </c>
      <c r="M1428">
        <v>3.5</v>
      </c>
      <c r="N1428">
        <v>1</v>
      </c>
      <c r="O1428">
        <v>146</v>
      </c>
      <c r="P1428">
        <v>3.5</v>
      </c>
      <c r="Q1428">
        <v>1</v>
      </c>
      <c r="R1428">
        <v>3.5</v>
      </c>
      <c r="S1428">
        <v>3.5</v>
      </c>
      <c r="T1428" s="1">
        <v>44650</v>
      </c>
      <c r="U1428" t="str">
        <f t="shared" si="110"/>
        <v>Starbucks Doubleshot Energy - Mocha</v>
      </c>
      <c r="V1428" t="str">
        <f t="shared" si="111"/>
        <v>Non Carbonated</v>
      </c>
      <c r="W1428" t="s">
        <v>49</v>
      </c>
      <c r="X1428" t="b">
        <f t="shared" si="113"/>
        <v>1</v>
      </c>
      <c r="Y1428">
        <f t="shared" si="112"/>
        <v>3.5</v>
      </c>
      <c r="Z1428" s="2">
        <f t="shared" si="114"/>
        <v>2.3333333333333335</v>
      </c>
      <c r="AA1428" t="s">
        <v>398</v>
      </c>
      <c r="AB1428" t="s">
        <v>399</v>
      </c>
      <c r="AD1428" t="s">
        <v>123</v>
      </c>
      <c r="AE1428" t="s">
        <v>452</v>
      </c>
      <c r="AF1428">
        <v>2022</v>
      </c>
    </row>
    <row r="1429" spans="1:32" x14ac:dyDescent="0.25">
      <c r="A1429" t="s">
        <v>29</v>
      </c>
      <c r="B1429" t="s">
        <v>394</v>
      </c>
      <c r="C1429" t="s">
        <v>395</v>
      </c>
      <c r="D1429" t="s">
        <v>396</v>
      </c>
      <c r="E1429">
        <f>_xlfn.XLOOKUP(Table1[[#This Row],[Location]],'Location analysis'!A:A,'Location analysis'!B:B)</f>
        <v>40.416893999999999</v>
      </c>
      <c r="F1429">
        <f>_xlfn.XLOOKUP(Table1[[#This Row],[Location]],'Location analysis'!A:A,'Location analysis'!C:C)</f>
        <v>-74.420399000000003</v>
      </c>
      <c r="G1429" t="s">
        <v>93</v>
      </c>
      <c r="H1429" t="s">
        <v>43</v>
      </c>
      <c r="I1429">
        <v>14873519663</v>
      </c>
      <c r="J1429" t="s">
        <v>451</v>
      </c>
      <c r="K1429" t="s">
        <v>51</v>
      </c>
      <c r="L1429">
        <v>113</v>
      </c>
      <c r="M1429">
        <v>1.5</v>
      </c>
      <c r="N1429">
        <v>1</v>
      </c>
      <c r="O1429">
        <v>113</v>
      </c>
      <c r="P1429">
        <v>1.5</v>
      </c>
      <c r="Q1429">
        <v>1</v>
      </c>
      <c r="R1429">
        <v>1.5</v>
      </c>
      <c r="S1429">
        <v>1.5</v>
      </c>
      <c r="T1429" s="1">
        <v>44650</v>
      </c>
      <c r="U1429" t="str">
        <f t="shared" si="110"/>
        <v>Miss Vickie's Potato Chip - Sea Salt Original</v>
      </c>
      <c r="V1429" t="str">
        <f t="shared" si="111"/>
        <v>Food</v>
      </c>
      <c r="W1429" t="s">
        <v>43</v>
      </c>
      <c r="X1429" t="b">
        <f t="shared" si="113"/>
        <v>1</v>
      </c>
      <c r="Y1429">
        <f t="shared" si="112"/>
        <v>1.5</v>
      </c>
      <c r="Z1429" s="2">
        <f t="shared" si="114"/>
        <v>1</v>
      </c>
      <c r="AA1429" t="s">
        <v>58</v>
      </c>
      <c r="AB1429" t="s">
        <v>94</v>
      </c>
      <c r="AD1429" t="s">
        <v>123</v>
      </c>
      <c r="AE1429" t="s">
        <v>452</v>
      </c>
      <c r="AF1429">
        <v>2022</v>
      </c>
    </row>
    <row r="1430" spans="1:32" x14ac:dyDescent="0.25">
      <c r="A1430" t="s">
        <v>29</v>
      </c>
      <c r="B1430" t="s">
        <v>67</v>
      </c>
      <c r="C1430" t="s">
        <v>68</v>
      </c>
      <c r="D1430" t="s">
        <v>69</v>
      </c>
      <c r="E1430">
        <f>_xlfn.XLOOKUP(Table1[[#This Row],[Location]],'Location analysis'!A:A,'Location analysis'!B:B)</f>
        <v>40.435699999999997</v>
      </c>
      <c r="F1430">
        <f>_xlfn.XLOOKUP(Table1[[#This Row],[Location]],'Location analysis'!A:A,'Location analysis'!C:C)</f>
        <v>-74.125200000000007</v>
      </c>
      <c r="G1430" t="s">
        <v>192</v>
      </c>
      <c r="H1430" t="s">
        <v>43</v>
      </c>
      <c r="I1430">
        <v>14873531783</v>
      </c>
      <c r="J1430" t="s">
        <v>451</v>
      </c>
      <c r="K1430" t="s">
        <v>51</v>
      </c>
      <c r="L1430">
        <v>125</v>
      </c>
      <c r="M1430">
        <v>1</v>
      </c>
      <c r="N1430">
        <v>1</v>
      </c>
      <c r="O1430">
        <v>125</v>
      </c>
      <c r="P1430">
        <v>1</v>
      </c>
      <c r="Q1430">
        <v>1</v>
      </c>
      <c r="R1430">
        <v>1</v>
      </c>
      <c r="S1430">
        <v>1</v>
      </c>
      <c r="T1430" s="1">
        <v>44644</v>
      </c>
      <c r="U1430" t="str">
        <f t="shared" si="110"/>
        <v>CheezIt - Original</v>
      </c>
      <c r="V1430" t="str">
        <f t="shared" si="111"/>
        <v>Food</v>
      </c>
      <c r="W1430" t="s">
        <v>43</v>
      </c>
      <c r="X1430" t="b">
        <f t="shared" si="113"/>
        <v>1</v>
      </c>
      <c r="Y1430">
        <f t="shared" si="112"/>
        <v>1</v>
      </c>
      <c r="Z1430" s="2">
        <f t="shared" si="114"/>
        <v>0.66666666666666663</v>
      </c>
      <c r="AA1430" t="s">
        <v>193</v>
      </c>
      <c r="AB1430" t="s">
        <v>150</v>
      </c>
      <c r="AD1430" t="s">
        <v>123</v>
      </c>
      <c r="AE1430" t="s">
        <v>452</v>
      </c>
      <c r="AF1430">
        <v>2022</v>
      </c>
    </row>
    <row r="1431" spans="1:32" x14ac:dyDescent="0.25">
      <c r="A1431" t="s">
        <v>29</v>
      </c>
      <c r="B1431" t="s">
        <v>67</v>
      </c>
      <c r="C1431" t="s">
        <v>68</v>
      </c>
      <c r="D1431" t="s">
        <v>69</v>
      </c>
      <c r="E1431">
        <f>_xlfn.XLOOKUP(Table1[[#This Row],[Location]],'Location analysis'!A:A,'Location analysis'!B:B)</f>
        <v>40.435699999999997</v>
      </c>
      <c r="F1431">
        <f>_xlfn.XLOOKUP(Table1[[#This Row],[Location]],'Location analysis'!A:A,'Location analysis'!C:C)</f>
        <v>-74.125200000000007</v>
      </c>
      <c r="G1431" t="s">
        <v>128</v>
      </c>
      <c r="H1431" t="s">
        <v>43</v>
      </c>
      <c r="I1431">
        <v>14873533601</v>
      </c>
      <c r="J1431" t="s">
        <v>451</v>
      </c>
      <c r="K1431" t="s">
        <v>51</v>
      </c>
      <c r="L1431">
        <v>113</v>
      </c>
      <c r="M1431">
        <v>1.5</v>
      </c>
      <c r="N1431">
        <v>1</v>
      </c>
      <c r="O1431">
        <v>113</v>
      </c>
      <c r="P1431">
        <v>1.5</v>
      </c>
      <c r="Q1431">
        <v>1</v>
      </c>
      <c r="R1431">
        <v>1.5</v>
      </c>
      <c r="S1431">
        <v>1.5</v>
      </c>
      <c r="T1431" s="1">
        <v>44644</v>
      </c>
      <c r="U1431" t="str">
        <f t="shared" si="110"/>
        <v>SunChips Multigrain - Salsa</v>
      </c>
      <c r="V1431" t="str">
        <f t="shared" si="111"/>
        <v>Food</v>
      </c>
      <c r="W1431" t="s">
        <v>43</v>
      </c>
      <c r="X1431" t="b">
        <f t="shared" si="113"/>
        <v>1</v>
      </c>
      <c r="Y1431">
        <f t="shared" si="112"/>
        <v>1.5</v>
      </c>
      <c r="Z1431" s="2">
        <f t="shared" si="114"/>
        <v>1</v>
      </c>
      <c r="AA1431" t="s">
        <v>129</v>
      </c>
      <c r="AB1431" t="s">
        <v>130</v>
      </c>
      <c r="AD1431" t="s">
        <v>123</v>
      </c>
      <c r="AE1431" t="s">
        <v>452</v>
      </c>
      <c r="AF1431">
        <v>2022</v>
      </c>
    </row>
    <row r="1432" spans="1:32" x14ac:dyDescent="0.25">
      <c r="A1432" t="s">
        <v>29</v>
      </c>
      <c r="B1432" t="s">
        <v>30</v>
      </c>
      <c r="C1432" t="s">
        <v>31</v>
      </c>
      <c r="D1432" t="s">
        <v>32</v>
      </c>
      <c r="E1432">
        <f>_xlfn.XLOOKUP(Table1[[#This Row],[Location]],'Location analysis'!A:A,'Location analysis'!B:B)</f>
        <v>40.423690999999998</v>
      </c>
      <c r="F1432">
        <f>_xlfn.XLOOKUP(Table1[[#This Row],[Location]],'Location analysis'!A:A,'Location analysis'!C:C)</f>
        <v>-74.380831999999998</v>
      </c>
      <c r="G1432" t="s">
        <v>106</v>
      </c>
      <c r="H1432" t="s">
        <v>43</v>
      </c>
      <c r="I1432">
        <v>14873583477</v>
      </c>
      <c r="J1432" t="s">
        <v>451</v>
      </c>
      <c r="K1432" t="s">
        <v>36</v>
      </c>
      <c r="L1432">
        <v>122</v>
      </c>
      <c r="M1432">
        <v>1.25</v>
      </c>
      <c r="N1432">
        <v>1</v>
      </c>
      <c r="O1432">
        <v>122</v>
      </c>
      <c r="P1432">
        <v>1.25</v>
      </c>
      <c r="Q1432">
        <v>1</v>
      </c>
      <c r="R1432">
        <v>1.25</v>
      </c>
      <c r="S1432">
        <v>1.25</v>
      </c>
      <c r="T1432" s="1">
        <v>44644</v>
      </c>
      <c r="U1432" t="str">
        <f t="shared" si="110"/>
        <v>Oreo Mini</v>
      </c>
      <c r="V1432" t="str">
        <f t="shared" si="111"/>
        <v>Food</v>
      </c>
      <c r="W1432" t="s">
        <v>43</v>
      </c>
      <c r="X1432" t="b">
        <f t="shared" si="113"/>
        <v>1</v>
      </c>
      <c r="Y1432">
        <f t="shared" si="112"/>
        <v>1.25</v>
      </c>
      <c r="Z1432" s="2">
        <f t="shared" si="114"/>
        <v>0.83333333333333337</v>
      </c>
      <c r="AA1432" t="s">
        <v>106</v>
      </c>
      <c r="AD1432" t="s">
        <v>123</v>
      </c>
      <c r="AE1432" t="s">
        <v>452</v>
      </c>
      <c r="AF1432">
        <v>2022</v>
      </c>
    </row>
    <row r="1433" spans="1:32" x14ac:dyDescent="0.25">
      <c r="A1433" t="s">
        <v>29</v>
      </c>
      <c r="B1433" t="s">
        <v>394</v>
      </c>
      <c r="C1433" t="s">
        <v>395</v>
      </c>
      <c r="D1433" t="s">
        <v>396</v>
      </c>
      <c r="E1433">
        <f>_xlfn.XLOOKUP(Table1[[#This Row],[Location]],'Location analysis'!A:A,'Location analysis'!B:B)</f>
        <v>40.416893999999999</v>
      </c>
      <c r="F1433">
        <f>_xlfn.XLOOKUP(Table1[[#This Row],[Location]],'Location analysis'!A:A,'Location analysis'!C:C)</f>
        <v>-74.420399000000003</v>
      </c>
      <c r="I1433">
        <v>14873793590</v>
      </c>
      <c r="J1433" t="s">
        <v>451</v>
      </c>
      <c r="K1433" t="s">
        <v>51</v>
      </c>
      <c r="L1433">
        <v>120</v>
      </c>
      <c r="M1433">
        <v>2</v>
      </c>
      <c r="N1433">
        <v>1</v>
      </c>
      <c r="O1433">
        <v>120</v>
      </c>
      <c r="P1433">
        <v>2</v>
      </c>
      <c r="Q1433">
        <v>1</v>
      </c>
      <c r="R1433">
        <v>2</v>
      </c>
      <c r="S1433">
        <v>2</v>
      </c>
      <c r="T1433" s="1">
        <v>44650</v>
      </c>
      <c r="U1433" t="str">
        <f t="shared" si="110"/>
        <v>Cell is Blank - Dis-regard</v>
      </c>
      <c r="V1433" t="str">
        <f t="shared" si="111"/>
        <v>Cell is Blank - Dis-regard</v>
      </c>
      <c r="W1433" t="s">
        <v>420</v>
      </c>
      <c r="X1433" t="b">
        <f t="shared" si="113"/>
        <v>1</v>
      </c>
      <c r="Y1433">
        <f t="shared" si="112"/>
        <v>2</v>
      </c>
      <c r="Z1433" s="2">
        <f t="shared" si="114"/>
        <v>1.3333333333333333</v>
      </c>
      <c r="AD1433" t="s">
        <v>123</v>
      </c>
      <c r="AE1433" t="s">
        <v>452</v>
      </c>
      <c r="AF1433">
        <v>2022</v>
      </c>
    </row>
    <row r="1434" spans="1:32" x14ac:dyDescent="0.25">
      <c r="A1434" t="s">
        <v>29</v>
      </c>
      <c r="B1434" t="s">
        <v>394</v>
      </c>
      <c r="C1434" t="s">
        <v>395</v>
      </c>
      <c r="D1434" t="s">
        <v>396</v>
      </c>
      <c r="E1434">
        <f>_xlfn.XLOOKUP(Table1[[#This Row],[Location]],'Location analysis'!A:A,'Location analysis'!B:B)</f>
        <v>40.416893999999999</v>
      </c>
      <c r="F1434">
        <f>_xlfn.XLOOKUP(Table1[[#This Row],[Location]],'Location analysis'!A:A,'Location analysis'!C:C)</f>
        <v>-74.420399000000003</v>
      </c>
      <c r="G1434" t="s">
        <v>453</v>
      </c>
      <c r="H1434" t="s">
        <v>34</v>
      </c>
      <c r="I1434">
        <v>14875849817</v>
      </c>
      <c r="J1434" t="s">
        <v>454</v>
      </c>
      <c r="K1434" t="s">
        <v>36</v>
      </c>
      <c r="L1434">
        <v>148</v>
      </c>
      <c r="M1434">
        <v>3</v>
      </c>
      <c r="N1434">
        <v>1</v>
      </c>
      <c r="O1434">
        <v>148</v>
      </c>
      <c r="P1434">
        <v>3</v>
      </c>
      <c r="Q1434">
        <v>1</v>
      </c>
      <c r="R1434">
        <v>3</v>
      </c>
      <c r="S1434">
        <v>3</v>
      </c>
      <c r="T1434" s="1">
        <v>44650</v>
      </c>
      <c r="U1434" t="str">
        <f t="shared" si="110"/>
        <v>Remedy Kombucha - Ginger Lemon</v>
      </c>
      <c r="V1434" t="str">
        <f t="shared" si="111"/>
        <v>Carbonated</v>
      </c>
      <c r="W1434" t="s">
        <v>34</v>
      </c>
      <c r="X1434" t="b">
        <f t="shared" si="113"/>
        <v>1</v>
      </c>
      <c r="Y1434">
        <f t="shared" si="112"/>
        <v>3</v>
      </c>
      <c r="Z1434" s="2">
        <f t="shared" si="114"/>
        <v>2</v>
      </c>
      <c r="AA1434" t="s">
        <v>455</v>
      </c>
      <c r="AB1434" t="s">
        <v>456</v>
      </c>
      <c r="AD1434" t="s">
        <v>132</v>
      </c>
      <c r="AE1434" t="s">
        <v>457</v>
      </c>
      <c r="AF1434">
        <v>2022</v>
      </c>
    </row>
    <row r="1435" spans="1:32" x14ac:dyDescent="0.25">
      <c r="A1435" t="s">
        <v>29</v>
      </c>
      <c r="B1435" t="s">
        <v>394</v>
      </c>
      <c r="C1435" t="s">
        <v>395</v>
      </c>
      <c r="D1435" t="s">
        <v>396</v>
      </c>
      <c r="E1435">
        <f>_xlfn.XLOOKUP(Table1[[#This Row],[Location]],'Location analysis'!A:A,'Location analysis'!B:B)</f>
        <v>40.416893999999999</v>
      </c>
      <c r="F1435">
        <f>_xlfn.XLOOKUP(Table1[[#This Row],[Location]],'Location analysis'!A:A,'Location analysis'!C:C)</f>
        <v>-74.420399000000003</v>
      </c>
      <c r="G1435" t="s">
        <v>197</v>
      </c>
      <c r="H1435" t="s">
        <v>43</v>
      </c>
      <c r="I1435">
        <v>14876333483</v>
      </c>
      <c r="J1435" t="s">
        <v>454</v>
      </c>
      <c r="K1435" t="s">
        <v>51</v>
      </c>
      <c r="L1435">
        <v>112</v>
      </c>
      <c r="M1435">
        <v>1.5</v>
      </c>
      <c r="N1435">
        <v>1</v>
      </c>
      <c r="O1435">
        <v>112</v>
      </c>
      <c r="P1435">
        <v>1.5</v>
      </c>
      <c r="Q1435">
        <v>1</v>
      </c>
      <c r="R1435">
        <v>1.5</v>
      </c>
      <c r="S1435">
        <v>1.5</v>
      </c>
      <c r="T1435" s="1">
        <v>44650</v>
      </c>
      <c r="U1435" t="str">
        <f t="shared" si="110"/>
        <v>Miss Vickie's Potato Chip - Smokehouse BBQ</v>
      </c>
      <c r="V1435" t="str">
        <f t="shared" si="111"/>
        <v>Food</v>
      </c>
      <c r="W1435" t="s">
        <v>43</v>
      </c>
      <c r="X1435" t="b">
        <f t="shared" si="113"/>
        <v>1</v>
      </c>
      <c r="Y1435">
        <f t="shared" si="112"/>
        <v>1.5</v>
      </c>
      <c r="Z1435" s="2">
        <f t="shared" si="114"/>
        <v>1</v>
      </c>
      <c r="AA1435" t="s">
        <v>58</v>
      </c>
      <c r="AB1435" t="s">
        <v>198</v>
      </c>
      <c r="AD1435" t="s">
        <v>132</v>
      </c>
      <c r="AE1435" t="s">
        <v>457</v>
      </c>
      <c r="AF1435">
        <v>2022</v>
      </c>
    </row>
    <row r="1436" spans="1:32" x14ac:dyDescent="0.25">
      <c r="A1436" t="s">
        <v>29</v>
      </c>
      <c r="B1436" t="s">
        <v>67</v>
      </c>
      <c r="C1436" t="s">
        <v>68</v>
      </c>
      <c r="D1436" t="s">
        <v>69</v>
      </c>
      <c r="E1436">
        <f>_xlfn.XLOOKUP(Table1[[#This Row],[Location]],'Location analysis'!A:A,'Location analysis'!B:B)</f>
        <v>40.435699999999997</v>
      </c>
      <c r="F1436">
        <f>_xlfn.XLOOKUP(Table1[[#This Row],[Location]],'Location analysis'!A:A,'Location analysis'!C:C)</f>
        <v>-74.125200000000007</v>
      </c>
      <c r="G1436" t="s">
        <v>225</v>
      </c>
      <c r="H1436" t="s">
        <v>43</v>
      </c>
      <c r="I1436">
        <v>14877464738</v>
      </c>
      <c r="J1436" t="s">
        <v>454</v>
      </c>
      <c r="K1436" t="s">
        <v>36</v>
      </c>
      <c r="L1436">
        <v>112</v>
      </c>
      <c r="M1436">
        <v>1.5</v>
      </c>
      <c r="N1436">
        <v>1</v>
      </c>
      <c r="O1436">
        <v>112</v>
      </c>
      <c r="P1436">
        <v>1.5</v>
      </c>
      <c r="Q1436">
        <v>1</v>
      </c>
      <c r="R1436">
        <v>1.5</v>
      </c>
      <c r="S1436">
        <v>3.5</v>
      </c>
      <c r="T1436" s="1">
        <v>44645</v>
      </c>
      <c r="U1436" t="str">
        <f t="shared" si="110"/>
        <v>SunChips Multigrain - Original</v>
      </c>
      <c r="V1436" t="str">
        <f t="shared" si="111"/>
        <v>Food</v>
      </c>
      <c r="W1436" t="s">
        <v>43</v>
      </c>
      <c r="X1436" t="b">
        <f t="shared" si="113"/>
        <v>1</v>
      </c>
      <c r="Y1436">
        <f t="shared" si="112"/>
        <v>1.5</v>
      </c>
      <c r="Z1436" s="2">
        <f t="shared" si="114"/>
        <v>1</v>
      </c>
      <c r="AA1436" t="s">
        <v>129</v>
      </c>
      <c r="AB1436" t="s">
        <v>150</v>
      </c>
      <c r="AD1436" t="s">
        <v>132</v>
      </c>
      <c r="AE1436" t="s">
        <v>457</v>
      </c>
      <c r="AF1436">
        <v>2022</v>
      </c>
    </row>
    <row r="1437" spans="1:32" x14ac:dyDescent="0.25">
      <c r="A1437" t="s">
        <v>29</v>
      </c>
      <c r="B1437" t="s">
        <v>67</v>
      </c>
      <c r="C1437" t="s">
        <v>68</v>
      </c>
      <c r="D1437" t="s">
        <v>69</v>
      </c>
      <c r="E1437">
        <f>_xlfn.XLOOKUP(Table1[[#This Row],[Location]],'Location analysis'!A:A,'Location analysis'!B:B)</f>
        <v>40.435699999999997</v>
      </c>
      <c r="F1437">
        <f>_xlfn.XLOOKUP(Table1[[#This Row],[Location]],'Location analysis'!A:A,'Location analysis'!C:C)</f>
        <v>-74.125200000000007</v>
      </c>
      <c r="G1437" t="s">
        <v>95</v>
      </c>
      <c r="H1437" t="s">
        <v>43</v>
      </c>
      <c r="I1437">
        <v>14877464738</v>
      </c>
      <c r="J1437" t="s">
        <v>454</v>
      </c>
      <c r="K1437" t="s">
        <v>36</v>
      </c>
      <c r="L1437">
        <v>137</v>
      </c>
      <c r="M1437">
        <v>2</v>
      </c>
      <c r="N1437">
        <v>1</v>
      </c>
      <c r="O1437">
        <v>137</v>
      </c>
      <c r="P1437">
        <v>2</v>
      </c>
      <c r="Q1437">
        <v>1</v>
      </c>
      <c r="R1437">
        <v>2</v>
      </c>
      <c r="S1437">
        <v>3.5</v>
      </c>
      <c r="T1437" s="1">
        <v>44645</v>
      </c>
      <c r="U1437" t="str">
        <f t="shared" si="110"/>
        <v>Jacks Links Bar Beef Strip</v>
      </c>
      <c r="V1437" t="str">
        <f t="shared" si="111"/>
        <v>Food</v>
      </c>
      <c r="W1437" t="s">
        <v>43</v>
      </c>
      <c r="X1437" t="b">
        <f t="shared" si="113"/>
        <v>1</v>
      </c>
      <c r="Y1437">
        <f t="shared" si="112"/>
        <v>2</v>
      </c>
      <c r="Z1437" s="2">
        <f t="shared" si="114"/>
        <v>1.3333333333333333</v>
      </c>
      <c r="AA1437" t="s">
        <v>95</v>
      </c>
      <c r="AD1437" t="s">
        <v>132</v>
      </c>
      <c r="AE1437" t="s">
        <v>457</v>
      </c>
      <c r="AF1437">
        <v>2022</v>
      </c>
    </row>
    <row r="1438" spans="1:32" x14ac:dyDescent="0.25">
      <c r="A1438" t="s">
        <v>29</v>
      </c>
      <c r="B1438" t="s">
        <v>394</v>
      </c>
      <c r="C1438" t="s">
        <v>395</v>
      </c>
      <c r="D1438" t="s">
        <v>396</v>
      </c>
      <c r="E1438">
        <f>_xlfn.XLOOKUP(Table1[[#This Row],[Location]],'Location analysis'!A:A,'Location analysis'!B:B)</f>
        <v>40.416893999999999</v>
      </c>
      <c r="F1438">
        <f>_xlfn.XLOOKUP(Table1[[#This Row],[Location]],'Location analysis'!A:A,'Location analysis'!C:C)</f>
        <v>-74.420399000000003</v>
      </c>
      <c r="G1438" t="s">
        <v>182</v>
      </c>
      <c r="H1438" t="s">
        <v>34</v>
      </c>
      <c r="I1438">
        <v>14877908799</v>
      </c>
      <c r="J1438" t="s">
        <v>454</v>
      </c>
      <c r="K1438" t="s">
        <v>36</v>
      </c>
      <c r="L1438">
        <v>142</v>
      </c>
      <c r="M1438">
        <v>1.5</v>
      </c>
      <c r="N1438">
        <v>1</v>
      </c>
      <c r="O1438">
        <v>142</v>
      </c>
      <c r="P1438">
        <v>1.5</v>
      </c>
      <c r="Q1438">
        <v>1</v>
      </c>
      <c r="R1438">
        <v>1.5</v>
      </c>
      <c r="S1438">
        <v>1.5</v>
      </c>
      <c r="T1438" s="1">
        <v>44650</v>
      </c>
      <c r="U1438" t="str">
        <f t="shared" si="110"/>
        <v>Coca Cola - Zero Sugar</v>
      </c>
      <c r="V1438" t="str">
        <f t="shared" si="111"/>
        <v>Carbonated</v>
      </c>
      <c r="W1438" t="s">
        <v>34</v>
      </c>
      <c r="X1438" t="b">
        <f t="shared" si="113"/>
        <v>1</v>
      </c>
      <c r="Y1438">
        <f t="shared" si="112"/>
        <v>1.5</v>
      </c>
      <c r="Z1438" s="2">
        <f t="shared" si="114"/>
        <v>1</v>
      </c>
      <c r="AA1438" t="s">
        <v>183</v>
      </c>
      <c r="AB1438" t="s">
        <v>184</v>
      </c>
      <c r="AD1438" t="s">
        <v>132</v>
      </c>
      <c r="AE1438" t="s">
        <v>457</v>
      </c>
      <c r="AF1438">
        <v>2022</v>
      </c>
    </row>
    <row r="1439" spans="1:32" x14ac:dyDescent="0.25">
      <c r="A1439" t="s">
        <v>29</v>
      </c>
      <c r="B1439" t="s">
        <v>394</v>
      </c>
      <c r="C1439" t="s">
        <v>395</v>
      </c>
      <c r="D1439" t="s">
        <v>396</v>
      </c>
      <c r="E1439">
        <f>_xlfn.XLOOKUP(Table1[[#This Row],[Location]],'Location analysis'!A:A,'Location analysis'!B:B)</f>
        <v>40.416893999999999</v>
      </c>
      <c r="F1439">
        <f>_xlfn.XLOOKUP(Table1[[#This Row],[Location]],'Location analysis'!A:A,'Location analysis'!C:C)</f>
        <v>-74.420399000000003</v>
      </c>
      <c r="G1439" t="s">
        <v>56</v>
      </c>
      <c r="H1439" t="s">
        <v>43</v>
      </c>
      <c r="I1439">
        <v>14878175281</v>
      </c>
      <c r="J1439" t="s">
        <v>454</v>
      </c>
      <c r="K1439" t="s">
        <v>36</v>
      </c>
      <c r="L1439">
        <v>110</v>
      </c>
      <c r="M1439">
        <v>1.5</v>
      </c>
      <c r="N1439">
        <v>1</v>
      </c>
      <c r="O1439">
        <v>110</v>
      </c>
      <c r="P1439">
        <v>1.5</v>
      </c>
      <c r="Q1439">
        <v>1</v>
      </c>
      <c r="R1439">
        <v>1.5</v>
      </c>
      <c r="S1439">
        <v>1.5</v>
      </c>
      <c r="T1439" s="1">
        <v>44650</v>
      </c>
      <c r="U1439" t="str">
        <f t="shared" si="110"/>
        <v>Miss Vickie's Potato Chip - Sea Salt &amp; Vinega</v>
      </c>
      <c r="V1439" t="str">
        <f t="shared" si="111"/>
        <v>Food</v>
      </c>
      <c r="W1439" t="s">
        <v>43</v>
      </c>
      <c r="X1439" t="b">
        <f t="shared" si="113"/>
        <v>1</v>
      </c>
      <c r="Y1439">
        <f t="shared" si="112"/>
        <v>1.5</v>
      </c>
      <c r="Z1439" s="2">
        <f t="shared" si="114"/>
        <v>1</v>
      </c>
      <c r="AA1439" t="s">
        <v>58</v>
      </c>
      <c r="AB1439" t="s">
        <v>59</v>
      </c>
      <c r="AD1439" t="s">
        <v>132</v>
      </c>
      <c r="AE1439" t="s">
        <v>457</v>
      </c>
      <c r="AF1439">
        <v>2022</v>
      </c>
    </row>
    <row r="1440" spans="1:32" x14ac:dyDescent="0.25">
      <c r="A1440" t="s">
        <v>29</v>
      </c>
      <c r="B1440" t="s">
        <v>394</v>
      </c>
      <c r="C1440" t="s">
        <v>395</v>
      </c>
      <c r="D1440" t="s">
        <v>396</v>
      </c>
      <c r="E1440">
        <f>_xlfn.XLOOKUP(Table1[[#This Row],[Location]],'Location analysis'!A:A,'Location analysis'!B:B)</f>
        <v>40.416893999999999</v>
      </c>
      <c r="F1440">
        <f>_xlfn.XLOOKUP(Table1[[#This Row],[Location]],'Location analysis'!A:A,'Location analysis'!C:C)</f>
        <v>-74.420399000000003</v>
      </c>
      <c r="G1440" t="s">
        <v>439</v>
      </c>
      <c r="H1440" t="s">
        <v>49</v>
      </c>
      <c r="I1440">
        <v>14878599687</v>
      </c>
      <c r="J1440" t="s">
        <v>454</v>
      </c>
      <c r="K1440" t="s">
        <v>51</v>
      </c>
      <c r="L1440">
        <v>145</v>
      </c>
      <c r="M1440">
        <v>2.75</v>
      </c>
      <c r="N1440">
        <v>1</v>
      </c>
      <c r="O1440">
        <v>145</v>
      </c>
      <c r="P1440">
        <v>2.75</v>
      </c>
      <c r="Q1440">
        <v>1</v>
      </c>
      <c r="R1440">
        <v>2.75</v>
      </c>
      <c r="S1440">
        <v>2.75</v>
      </c>
      <c r="T1440" s="1">
        <v>44650</v>
      </c>
      <c r="U1440" t="str">
        <f t="shared" si="110"/>
        <v>Honest Tea - Berry Hibiscus</v>
      </c>
      <c r="V1440" t="str">
        <f t="shared" si="111"/>
        <v>Non Carbonated</v>
      </c>
      <c r="W1440" t="s">
        <v>49</v>
      </c>
      <c r="X1440" t="b">
        <f t="shared" si="113"/>
        <v>1</v>
      </c>
      <c r="Y1440">
        <f t="shared" si="112"/>
        <v>2.75</v>
      </c>
      <c r="Z1440" s="2">
        <f t="shared" si="114"/>
        <v>1.8333333333333333</v>
      </c>
      <c r="AA1440" t="s">
        <v>440</v>
      </c>
      <c r="AB1440" t="s">
        <v>441</v>
      </c>
      <c r="AD1440" t="s">
        <v>132</v>
      </c>
      <c r="AE1440" t="s">
        <v>457</v>
      </c>
      <c r="AF1440">
        <v>2022</v>
      </c>
    </row>
    <row r="1441" spans="1:32" x14ac:dyDescent="0.25">
      <c r="A1441" t="s">
        <v>29</v>
      </c>
      <c r="B1441" t="s">
        <v>394</v>
      </c>
      <c r="C1441" t="s">
        <v>395</v>
      </c>
      <c r="D1441" t="s">
        <v>396</v>
      </c>
      <c r="E1441">
        <f>_xlfn.XLOOKUP(Table1[[#This Row],[Location]],'Location analysis'!A:A,'Location analysis'!B:B)</f>
        <v>40.416893999999999</v>
      </c>
      <c r="F1441">
        <f>_xlfn.XLOOKUP(Table1[[#This Row],[Location]],'Location analysis'!A:A,'Location analysis'!C:C)</f>
        <v>-74.420399000000003</v>
      </c>
      <c r="I1441">
        <v>14878665903</v>
      </c>
      <c r="J1441" t="s">
        <v>454</v>
      </c>
      <c r="K1441" t="s">
        <v>36</v>
      </c>
      <c r="L1441">
        <v>120</v>
      </c>
      <c r="M1441">
        <v>2</v>
      </c>
      <c r="N1441">
        <v>1</v>
      </c>
      <c r="O1441">
        <v>120</v>
      </c>
      <c r="P1441">
        <v>2</v>
      </c>
      <c r="Q1441">
        <v>1</v>
      </c>
      <c r="R1441">
        <v>2</v>
      </c>
      <c r="S1441">
        <v>3.25</v>
      </c>
      <c r="T1441" s="1">
        <v>44650</v>
      </c>
      <c r="U1441" t="str">
        <f t="shared" si="110"/>
        <v>Cell is Blank - Dis-regard</v>
      </c>
      <c r="V1441" t="str">
        <f t="shared" si="111"/>
        <v>Cell is Blank - Dis-regard</v>
      </c>
      <c r="W1441" t="s">
        <v>420</v>
      </c>
      <c r="X1441" t="b">
        <f t="shared" si="113"/>
        <v>1</v>
      </c>
      <c r="Y1441">
        <f t="shared" si="112"/>
        <v>2</v>
      </c>
      <c r="Z1441" s="2">
        <f t="shared" si="114"/>
        <v>1.3333333333333333</v>
      </c>
      <c r="AD1441" t="s">
        <v>132</v>
      </c>
      <c r="AE1441" t="s">
        <v>457</v>
      </c>
      <c r="AF1441">
        <v>2022</v>
      </c>
    </row>
    <row r="1442" spans="1:32" x14ac:dyDescent="0.25">
      <c r="A1442" t="s">
        <v>29</v>
      </c>
      <c r="B1442" t="s">
        <v>394</v>
      </c>
      <c r="C1442" t="s">
        <v>395</v>
      </c>
      <c r="D1442" t="s">
        <v>396</v>
      </c>
      <c r="E1442">
        <f>_xlfn.XLOOKUP(Table1[[#This Row],[Location]],'Location analysis'!A:A,'Location analysis'!B:B)</f>
        <v>40.416893999999999</v>
      </c>
      <c r="F1442">
        <f>_xlfn.XLOOKUP(Table1[[#This Row],[Location]],'Location analysis'!A:A,'Location analysis'!C:C)</f>
        <v>-74.420399000000003</v>
      </c>
      <c r="G1442" t="s">
        <v>192</v>
      </c>
      <c r="H1442" t="s">
        <v>43</v>
      </c>
      <c r="I1442">
        <v>14878665903</v>
      </c>
      <c r="J1442" t="s">
        <v>454</v>
      </c>
      <c r="K1442" t="s">
        <v>36</v>
      </c>
      <c r="L1442">
        <v>124</v>
      </c>
      <c r="M1442">
        <v>1.25</v>
      </c>
      <c r="N1442">
        <v>1</v>
      </c>
      <c r="O1442">
        <v>124</v>
      </c>
      <c r="P1442">
        <v>1.25</v>
      </c>
      <c r="Q1442">
        <v>1</v>
      </c>
      <c r="R1442">
        <v>1.25</v>
      </c>
      <c r="S1442">
        <v>3.25</v>
      </c>
      <c r="T1442" s="1">
        <v>44650</v>
      </c>
      <c r="U1442" t="str">
        <f t="shared" si="110"/>
        <v>CheezIt - Original</v>
      </c>
      <c r="V1442" t="str">
        <f t="shared" si="111"/>
        <v>Food</v>
      </c>
      <c r="W1442" t="s">
        <v>43</v>
      </c>
      <c r="X1442" t="b">
        <f t="shared" si="113"/>
        <v>1</v>
      </c>
      <c r="Y1442">
        <f t="shared" si="112"/>
        <v>1.25</v>
      </c>
      <c r="Z1442" s="2">
        <f t="shared" si="114"/>
        <v>0.83333333333333337</v>
      </c>
      <c r="AA1442" t="s">
        <v>193</v>
      </c>
      <c r="AB1442" t="s">
        <v>150</v>
      </c>
      <c r="AD1442" t="s">
        <v>132</v>
      </c>
      <c r="AE1442" t="s">
        <v>457</v>
      </c>
      <c r="AF1442">
        <v>2022</v>
      </c>
    </row>
    <row r="1443" spans="1:32" x14ac:dyDescent="0.25">
      <c r="A1443" t="s">
        <v>29</v>
      </c>
      <c r="B1443" t="s">
        <v>67</v>
      </c>
      <c r="C1443" t="s">
        <v>68</v>
      </c>
      <c r="D1443" t="s">
        <v>69</v>
      </c>
      <c r="E1443">
        <f>_xlfn.XLOOKUP(Table1[[#This Row],[Location]],'Location analysis'!A:A,'Location analysis'!B:B)</f>
        <v>40.435699999999997</v>
      </c>
      <c r="F1443">
        <f>_xlfn.XLOOKUP(Table1[[#This Row],[Location]],'Location analysis'!A:A,'Location analysis'!C:C)</f>
        <v>-74.125200000000007</v>
      </c>
      <c r="G1443" t="s">
        <v>264</v>
      </c>
      <c r="H1443" t="s">
        <v>43</v>
      </c>
      <c r="I1443">
        <v>14879136742</v>
      </c>
      <c r="J1443" t="s">
        <v>454</v>
      </c>
      <c r="K1443" t="s">
        <v>51</v>
      </c>
      <c r="L1443">
        <v>114</v>
      </c>
      <c r="M1443">
        <v>1.5</v>
      </c>
      <c r="N1443">
        <v>1</v>
      </c>
      <c r="O1443">
        <v>114</v>
      </c>
      <c r="P1443">
        <v>1.5</v>
      </c>
      <c r="Q1443">
        <v>1</v>
      </c>
      <c r="R1443">
        <v>1.5</v>
      </c>
      <c r="S1443">
        <v>1.5</v>
      </c>
      <c r="T1443" s="1">
        <v>44645</v>
      </c>
      <c r="U1443" t="str">
        <f t="shared" si="110"/>
        <v>Funyuns - Flaming Hot</v>
      </c>
      <c r="V1443" t="str">
        <f t="shared" si="111"/>
        <v>Food</v>
      </c>
      <c r="W1443" t="s">
        <v>43</v>
      </c>
      <c r="X1443" t="b">
        <f t="shared" si="113"/>
        <v>1</v>
      </c>
      <c r="Y1443">
        <f t="shared" si="112"/>
        <v>1.5</v>
      </c>
      <c r="Z1443" s="2">
        <f t="shared" si="114"/>
        <v>1</v>
      </c>
      <c r="AA1443" t="s">
        <v>265</v>
      </c>
      <c r="AB1443" t="s">
        <v>122</v>
      </c>
      <c r="AD1443" t="s">
        <v>132</v>
      </c>
      <c r="AE1443" t="s">
        <v>457</v>
      </c>
      <c r="AF1443">
        <v>2022</v>
      </c>
    </row>
    <row r="1444" spans="1:32" x14ac:dyDescent="0.25">
      <c r="A1444" t="s">
        <v>29</v>
      </c>
      <c r="B1444" t="s">
        <v>67</v>
      </c>
      <c r="C1444" t="s">
        <v>68</v>
      </c>
      <c r="D1444" t="s">
        <v>69</v>
      </c>
      <c r="E1444">
        <f>_xlfn.XLOOKUP(Table1[[#This Row],[Location]],'Location analysis'!A:A,'Location analysis'!B:B)</f>
        <v>40.435699999999997</v>
      </c>
      <c r="F1444">
        <f>_xlfn.XLOOKUP(Table1[[#This Row],[Location]],'Location analysis'!A:A,'Location analysis'!C:C)</f>
        <v>-74.125200000000007</v>
      </c>
      <c r="G1444" t="s">
        <v>264</v>
      </c>
      <c r="H1444" t="s">
        <v>43</v>
      </c>
      <c r="I1444">
        <v>14879138407</v>
      </c>
      <c r="J1444" t="s">
        <v>454</v>
      </c>
      <c r="K1444" t="s">
        <v>51</v>
      </c>
      <c r="L1444">
        <v>114</v>
      </c>
      <c r="M1444">
        <v>1.5</v>
      </c>
      <c r="N1444">
        <v>1</v>
      </c>
      <c r="O1444">
        <v>114</v>
      </c>
      <c r="P1444">
        <v>1.5</v>
      </c>
      <c r="Q1444">
        <v>1</v>
      </c>
      <c r="R1444">
        <v>1.5</v>
      </c>
      <c r="S1444">
        <v>1.5</v>
      </c>
      <c r="T1444" s="1">
        <v>44645</v>
      </c>
      <c r="U1444" t="str">
        <f t="shared" si="110"/>
        <v>Funyuns - Flaming Hot</v>
      </c>
      <c r="V1444" t="str">
        <f t="shared" si="111"/>
        <v>Food</v>
      </c>
      <c r="W1444" t="s">
        <v>43</v>
      </c>
      <c r="X1444" t="b">
        <f t="shared" si="113"/>
        <v>1</v>
      </c>
      <c r="Y1444">
        <f t="shared" si="112"/>
        <v>1.5</v>
      </c>
      <c r="Z1444" s="2">
        <f t="shared" si="114"/>
        <v>1</v>
      </c>
      <c r="AA1444" t="s">
        <v>265</v>
      </c>
      <c r="AB1444" t="s">
        <v>122</v>
      </c>
      <c r="AD1444" t="s">
        <v>132</v>
      </c>
      <c r="AE1444" t="s">
        <v>457</v>
      </c>
      <c r="AF1444">
        <v>2022</v>
      </c>
    </row>
    <row r="1445" spans="1:32" x14ac:dyDescent="0.25">
      <c r="A1445" t="s">
        <v>29</v>
      </c>
      <c r="B1445" t="s">
        <v>67</v>
      </c>
      <c r="C1445" t="s">
        <v>68</v>
      </c>
      <c r="D1445" t="s">
        <v>69</v>
      </c>
      <c r="E1445">
        <f>_xlfn.XLOOKUP(Table1[[#This Row],[Location]],'Location analysis'!A:A,'Location analysis'!B:B)</f>
        <v>40.435699999999997</v>
      </c>
      <c r="F1445">
        <f>_xlfn.XLOOKUP(Table1[[#This Row],[Location]],'Location analysis'!A:A,'Location analysis'!C:C)</f>
        <v>-74.125200000000007</v>
      </c>
      <c r="G1445" t="s">
        <v>264</v>
      </c>
      <c r="H1445" t="s">
        <v>43</v>
      </c>
      <c r="I1445">
        <v>14879144245</v>
      </c>
      <c r="J1445" t="s">
        <v>454</v>
      </c>
      <c r="K1445" t="s">
        <v>51</v>
      </c>
      <c r="L1445">
        <v>114</v>
      </c>
      <c r="M1445">
        <v>1.5</v>
      </c>
      <c r="N1445">
        <v>1</v>
      </c>
      <c r="O1445">
        <v>114</v>
      </c>
      <c r="P1445">
        <v>1.5</v>
      </c>
      <c r="Q1445">
        <v>1</v>
      </c>
      <c r="R1445">
        <v>1.5</v>
      </c>
      <c r="S1445">
        <v>1.5</v>
      </c>
      <c r="T1445" s="1">
        <v>44645</v>
      </c>
      <c r="U1445" t="str">
        <f t="shared" si="110"/>
        <v>Funyuns - Flaming Hot</v>
      </c>
      <c r="V1445" t="str">
        <f t="shared" si="111"/>
        <v>Food</v>
      </c>
      <c r="W1445" t="s">
        <v>43</v>
      </c>
      <c r="X1445" t="b">
        <f t="shared" si="113"/>
        <v>1</v>
      </c>
      <c r="Y1445">
        <f t="shared" si="112"/>
        <v>1.5</v>
      </c>
      <c r="Z1445" s="2">
        <f t="shared" si="114"/>
        <v>1</v>
      </c>
      <c r="AA1445" t="s">
        <v>265</v>
      </c>
      <c r="AB1445" t="s">
        <v>122</v>
      </c>
      <c r="AD1445" t="s">
        <v>132</v>
      </c>
      <c r="AE1445" t="s">
        <v>457</v>
      </c>
      <c r="AF1445">
        <v>2022</v>
      </c>
    </row>
    <row r="1446" spans="1:32" x14ac:dyDescent="0.25">
      <c r="A1446" t="s">
        <v>29</v>
      </c>
      <c r="B1446" t="s">
        <v>30</v>
      </c>
      <c r="C1446" t="s">
        <v>31</v>
      </c>
      <c r="D1446" t="s">
        <v>32</v>
      </c>
      <c r="E1446">
        <f>_xlfn.XLOOKUP(Table1[[#This Row],[Location]],'Location analysis'!A:A,'Location analysis'!B:B)</f>
        <v>40.423690999999998</v>
      </c>
      <c r="F1446">
        <f>_xlfn.XLOOKUP(Table1[[#This Row],[Location]],'Location analysis'!A:A,'Location analysis'!C:C)</f>
        <v>-74.380831999999998</v>
      </c>
      <c r="G1446" t="s">
        <v>125</v>
      </c>
      <c r="H1446" t="s">
        <v>97</v>
      </c>
      <c r="I1446">
        <v>14879281359</v>
      </c>
      <c r="J1446" t="s">
        <v>454</v>
      </c>
      <c r="K1446" t="s">
        <v>36</v>
      </c>
      <c r="L1446">
        <v>143</v>
      </c>
      <c r="M1446">
        <v>2</v>
      </c>
      <c r="N1446">
        <v>1</v>
      </c>
      <c r="O1446">
        <v>143</v>
      </c>
      <c r="P1446">
        <v>2</v>
      </c>
      <c r="Q1446">
        <v>1</v>
      </c>
      <c r="R1446">
        <v>2</v>
      </c>
      <c r="S1446">
        <v>2</v>
      </c>
      <c r="T1446" s="1">
        <v>44645</v>
      </c>
      <c r="U1446" t="str">
        <f t="shared" si="110"/>
        <v>S. Pellegrino Sparkling Mineral Water</v>
      </c>
      <c r="V1446" t="str">
        <f t="shared" si="111"/>
        <v>Water</v>
      </c>
      <c r="W1446" t="s">
        <v>97</v>
      </c>
      <c r="X1446" t="b">
        <f t="shared" si="113"/>
        <v>1</v>
      </c>
      <c r="Y1446">
        <f t="shared" si="112"/>
        <v>2</v>
      </c>
      <c r="Z1446" s="2">
        <f t="shared" si="114"/>
        <v>1.3333333333333333</v>
      </c>
      <c r="AA1446" t="s">
        <v>125</v>
      </c>
      <c r="AD1446" t="s">
        <v>132</v>
      </c>
      <c r="AE1446" t="s">
        <v>457</v>
      </c>
      <c r="AF1446">
        <v>2022</v>
      </c>
    </row>
    <row r="1447" spans="1:32" x14ac:dyDescent="0.25">
      <c r="A1447" t="s">
        <v>29</v>
      </c>
      <c r="B1447" t="s">
        <v>67</v>
      </c>
      <c r="C1447" t="s">
        <v>68</v>
      </c>
      <c r="D1447" t="s">
        <v>69</v>
      </c>
      <c r="E1447">
        <f>_xlfn.XLOOKUP(Table1[[#This Row],[Location]],'Location analysis'!A:A,'Location analysis'!B:B)</f>
        <v>40.435699999999997</v>
      </c>
      <c r="F1447">
        <f>_xlfn.XLOOKUP(Table1[[#This Row],[Location]],'Location analysis'!A:A,'Location analysis'!C:C)</f>
        <v>-74.125200000000007</v>
      </c>
      <c r="G1447" t="s">
        <v>182</v>
      </c>
      <c r="H1447" t="s">
        <v>34</v>
      </c>
      <c r="I1447">
        <v>14879369149</v>
      </c>
      <c r="J1447" t="s">
        <v>454</v>
      </c>
      <c r="K1447" t="s">
        <v>51</v>
      </c>
      <c r="L1447">
        <v>142</v>
      </c>
      <c r="M1447">
        <v>1</v>
      </c>
      <c r="N1447">
        <v>1</v>
      </c>
      <c r="O1447">
        <v>142</v>
      </c>
      <c r="P1447">
        <v>1</v>
      </c>
      <c r="Q1447">
        <v>1</v>
      </c>
      <c r="R1447">
        <v>1</v>
      </c>
      <c r="S1447">
        <v>1</v>
      </c>
      <c r="T1447" s="1">
        <v>44645</v>
      </c>
      <c r="U1447" t="str">
        <f t="shared" si="110"/>
        <v>Coca Cola - Zero Sugar</v>
      </c>
      <c r="V1447" t="str">
        <f t="shared" si="111"/>
        <v>Carbonated</v>
      </c>
      <c r="W1447" t="s">
        <v>34</v>
      </c>
      <c r="X1447" t="b">
        <f t="shared" si="113"/>
        <v>1</v>
      </c>
      <c r="Y1447">
        <f t="shared" si="112"/>
        <v>1</v>
      </c>
      <c r="Z1447" s="2">
        <f t="shared" si="114"/>
        <v>0.66666666666666663</v>
      </c>
      <c r="AA1447" t="s">
        <v>183</v>
      </c>
      <c r="AB1447" t="s">
        <v>184</v>
      </c>
      <c r="AD1447" t="s">
        <v>132</v>
      </c>
      <c r="AE1447" t="s">
        <v>457</v>
      </c>
      <c r="AF1447">
        <v>2022</v>
      </c>
    </row>
    <row r="1448" spans="1:32" x14ac:dyDescent="0.25">
      <c r="A1448" t="s">
        <v>29</v>
      </c>
      <c r="B1448" t="s">
        <v>67</v>
      </c>
      <c r="C1448" t="s">
        <v>68</v>
      </c>
      <c r="D1448" t="s">
        <v>69</v>
      </c>
      <c r="E1448">
        <f>_xlfn.XLOOKUP(Table1[[#This Row],[Location]],'Location analysis'!A:A,'Location analysis'!B:B)</f>
        <v>40.435699999999997</v>
      </c>
      <c r="F1448">
        <f>_xlfn.XLOOKUP(Table1[[#This Row],[Location]],'Location analysis'!A:A,'Location analysis'!C:C)</f>
        <v>-74.125200000000007</v>
      </c>
      <c r="G1448" t="s">
        <v>81</v>
      </c>
      <c r="H1448" t="s">
        <v>43</v>
      </c>
      <c r="I1448">
        <v>14879581934</v>
      </c>
      <c r="J1448" t="s">
        <v>454</v>
      </c>
      <c r="K1448" t="s">
        <v>51</v>
      </c>
      <c r="L1448">
        <v>138</v>
      </c>
      <c r="M1448">
        <v>2</v>
      </c>
      <c r="N1448">
        <v>1</v>
      </c>
      <c r="O1448">
        <v>138</v>
      </c>
      <c r="P1448">
        <v>2</v>
      </c>
      <c r="Q1448">
        <v>1</v>
      </c>
      <c r="R1448">
        <v>2</v>
      </c>
      <c r="S1448">
        <v>2</v>
      </c>
      <c r="T1448" s="1">
        <v>44645</v>
      </c>
      <c r="U1448" t="str">
        <f t="shared" si="110"/>
        <v>KitKat - Crisp Wafers</v>
      </c>
      <c r="V1448" t="str">
        <f t="shared" si="111"/>
        <v>Food</v>
      </c>
      <c r="W1448" t="s">
        <v>43</v>
      </c>
      <c r="X1448" t="b">
        <f t="shared" si="113"/>
        <v>1</v>
      </c>
      <c r="Y1448">
        <f t="shared" si="112"/>
        <v>2</v>
      </c>
      <c r="Z1448" s="2">
        <f t="shared" si="114"/>
        <v>1.3333333333333333</v>
      </c>
      <c r="AA1448" t="s">
        <v>82</v>
      </c>
      <c r="AB1448" t="s">
        <v>83</v>
      </c>
      <c r="AD1448" t="s">
        <v>132</v>
      </c>
      <c r="AE1448" t="s">
        <v>457</v>
      </c>
      <c r="AF1448">
        <v>2022</v>
      </c>
    </row>
    <row r="1449" spans="1:32" x14ac:dyDescent="0.25">
      <c r="A1449" t="s">
        <v>29</v>
      </c>
      <c r="B1449" t="s">
        <v>67</v>
      </c>
      <c r="C1449" t="s">
        <v>68</v>
      </c>
      <c r="D1449" t="s">
        <v>69</v>
      </c>
      <c r="E1449">
        <f>_xlfn.XLOOKUP(Table1[[#This Row],[Location]],'Location analysis'!A:A,'Location analysis'!B:B)</f>
        <v>40.435699999999997</v>
      </c>
      <c r="F1449">
        <f>_xlfn.XLOOKUP(Table1[[#This Row],[Location]],'Location analysis'!A:A,'Location analysis'!C:C)</f>
        <v>-74.125200000000007</v>
      </c>
      <c r="G1449" t="s">
        <v>81</v>
      </c>
      <c r="H1449" t="s">
        <v>43</v>
      </c>
      <c r="I1449">
        <v>14879754825</v>
      </c>
      <c r="J1449" t="s">
        <v>454</v>
      </c>
      <c r="K1449" t="s">
        <v>51</v>
      </c>
      <c r="L1449">
        <v>138</v>
      </c>
      <c r="M1449">
        <v>2</v>
      </c>
      <c r="N1449">
        <v>1</v>
      </c>
      <c r="O1449">
        <v>138</v>
      </c>
      <c r="P1449">
        <v>2</v>
      </c>
      <c r="Q1449">
        <v>1</v>
      </c>
      <c r="R1449">
        <v>2</v>
      </c>
      <c r="S1449">
        <v>2</v>
      </c>
      <c r="T1449" s="1">
        <v>44645</v>
      </c>
      <c r="U1449" t="str">
        <f t="shared" si="110"/>
        <v>KitKat - Crisp Wafers</v>
      </c>
      <c r="V1449" t="str">
        <f t="shared" si="111"/>
        <v>Food</v>
      </c>
      <c r="W1449" t="s">
        <v>43</v>
      </c>
      <c r="X1449" t="b">
        <f t="shared" si="113"/>
        <v>1</v>
      </c>
      <c r="Y1449">
        <f t="shared" si="112"/>
        <v>2</v>
      </c>
      <c r="Z1449" s="2">
        <f t="shared" si="114"/>
        <v>1.3333333333333333</v>
      </c>
      <c r="AA1449" t="s">
        <v>82</v>
      </c>
      <c r="AB1449" t="s">
        <v>83</v>
      </c>
      <c r="AD1449" t="s">
        <v>132</v>
      </c>
      <c r="AE1449" t="s">
        <v>457</v>
      </c>
      <c r="AF1449">
        <v>2022</v>
      </c>
    </row>
    <row r="1450" spans="1:32" x14ac:dyDescent="0.25">
      <c r="A1450" t="s">
        <v>29</v>
      </c>
      <c r="B1450" t="s">
        <v>67</v>
      </c>
      <c r="C1450" t="s">
        <v>68</v>
      </c>
      <c r="D1450" t="s">
        <v>69</v>
      </c>
      <c r="E1450">
        <f>_xlfn.XLOOKUP(Table1[[#This Row],[Location]],'Location analysis'!A:A,'Location analysis'!B:B)</f>
        <v>40.435699999999997</v>
      </c>
      <c r="F1450">
        <f>_xlfn.XLOOKUP(Table1[[#This Row],[Location]],'Location analysis'!A:A,'Location analysis'!C:C)</f>
        <v>-74.125200000000007</v>
      </c>
      <c r="G1450" t="s">
        <v>458</v>
      </c>
      <c r="I1450">
        <v>14879782611</v>
      </c>
      <c r="J1450" t="s">
        <v>454</v>
      </c>
      <c r="K1450" t="s">
        <v>51</v>
      </c>
      <c r="L1450">
        <v>125</v>
      </c>
      <c r="M1450">
        <v>1</v>
      </c>
      <c r="N1450">
        <v>1</v>
      </c>
      <c r="O1450">
        <v>125</v>
      </c>
      <c r="P1450">
        <v>1</v>
      </c>
      <c r="Q1450">
        <v>1</v>
      </c>
      <c r="R1450">
        <v>1</v>
      </c>
      <c r="S1450">
        <v>1</v>
      </c>
      <c r="T1450" s="1">
        <v>44645</v>
      </c>
      <c r="U1450" t="str">
        <f t="shared" si="110"/>
        <v>Doritos Dinamita Chile Lemon</v>
      </c>
      <c r="V1450" t="str">
        <f t="shared" si="111"/>
        <v>Cell is Blank - Dis-regard</v>
      </c>
      <c r="W1450" t="s">
        <v>43</v>
      </c>
      <c r="X1450" t="b">
        <f t="shared" si="113"/>
        <v>1</v>
      </c>
      <c r="Y1450">
        <f t="shared" si="112"/>
        <v>1</v>
      </c>
      <c r="Z1450" s="2">
        <f t="shared" si="114"/>
        <v>0.66666666666666663</v>
      </c>
      <c r="AA1450" t="s">
        <v>458</v>
      </c>
      <c r="AD1450" t="s">
        <v>132</v>
      </c>
      <c r="AE1450" t="s">
        <v>457</v>
      </c>
      <c r="AF1450">
        <v>2022</v>
      </c>
    </row>
    <row r="1451" spans="1:32" x14ac:dyDescent="0.25">
      <c r="A1451" t="s">
        <v>29</v>
      </c>
      <c r="B1451" t="s">
        <v>67</v>
      </c>
      <c r="C1451" t="s">
        <v>68</v>
      </c>
      <c r="D1451" t="s">
        <v>69</v>
      </c>
      <c r="E1451">
        <f>_xlfn.XLOOKUP(Table1[[#This Row],[Location]],'Location analysis'!A:A,'Location analysis'!B:B)</f>
        <v>40.435699999999997</v>
      </c>
      <c r="F1451">
        <f>_xlfn.XLOOKUP(Table1[[#This Row],[Location]],'Location analysis'!A:A,'Location analysis'!C:C)</f>
        <v>-74.125200000000007</v>
      </c>
      <c r="G1451" t="s">
        <v>185</v>
      </c>
      <c r="H1451" t="s">
        <v>34</v>
      </c>
      <c r="I1451">
        <v>14879831774</v>
      </c>
      <c r="J1451" t="s">
        <v>454</v>
      </c>
      <c r="K1451" t="s">
        <v>51</v>
      </c>
      <c r="L1451">
        <v>148</v>
      </c>
      <c r="M1451">
        <v>3</v>
      </c>
      <c r="N1451">
        <v>1</v>
      </c>
      <c r="O1451">
        <v>148</v>
      </c>
      <c r="P1451">
        <v>3</v>
      </c>
      <c r="Q1451">
        <v>1</v>
      </c>
      <c r="R1451">
        <v>3</v>
      </c>
      <c r="S1451">
        <v>3</v>
      </c>
      <c r="T1451" s="1">
        <v>44645</v>
      </c>
      <c r="U1451" t="str">
        <f t="shared" si="110"/>
        <v>Red Bull - Original</v>
      </c>
      <c r="V1451" t="str">
        <f t="shared" si="111"/>
        <v>Carbonated</v>
      </c>
      <c r="W1451" t="s">
        <v>34</v>
      </c>
      <c r="X1451" t="b">
        <f t="shared" si="113"/>
        <v>1</v>
      </c>
      <c r="Y1451">
        <f t="shared" si="112"/>
        <v>3</v>
      </c>
      <c r="Z1451" s="2">
        <f t="shared" si="114"/>
        <v>2</v>
      </c>
      <c r="AA1451" t="s">
        <v>37</v>
      </c>
      <c r="AB1451" t="s">
        <v>150</v>
      </c>
      <c r="AD1451" t="s">
        <v>132</v>
      </c>
      <c r="AE1451" t="s">
        <v>457</v>
      </c>
      <c r="AF1451">
        <v>2022</v>
      </c>
    </row>
    <row r="1452" spans="1:32" x14ac:dyDescent="0.25">
      <c r="A1452" t="s">
        <v>29</v>
      </c>
      <c r="B1452" t="s">
        <v>67</v>
      </c>
      <c r="C1452" t="s">
        <v>68</v>
      </c>
      <c r="D1452" t="s">
        <v>69</v>
      </c>
      <c r="E1452">
        <f>_xlfn.XLOOKUP(Table1[[#This Row],[Location]],'Location analysis'!A:A,'Location analysis'!B:B)</f>
        <v>40.435699999999997</v>
      </c>
      <c r="F1452">
        <f>_xlfn.XLOOKUP(Table1[[#This Row],[Location]],'Location analysis'!A:A,'Location analysis'!C:C)</f>
        <v>-74.125200000000007</v>
      </c>
      <c r="G1452" t="s">
        <v>70</v>
      </c>
      <c r="H1452" t="s">
        <v>34</v>
      </c>
      <c r="I1452">
        <v>14879899338</v>
      </c>
      <c r="J1452" t="s">
        <v>454</v>
      </c>
      <c r="K1452" t="s">
        <v>51</v>
      </c>
      <c r="L1452">
        <v>144</v>
      </c>
      <c r="M1452">
        <v>3.25</v>
      </c>
      <c r="N1452">
        <v>1</v>
      </c>
      <c r="O1452">
        <v>144</v>
      </c>
      <c r="P1452">
        <v>3.25</v>
      </c>
      <c r="Q1452">
        <v>1</v>
      </c>
      <c r="R1452">
        <v>3.25</v>
      </c>
      <c r="S1452">
        <v>3.25</v>
      </c>
      <c r="T1452" s="1">
        <v>44645</v>
      </c>
      <c r="U1452" t="str">
        <f t="shared" si="110"/>
        <v>Monster Energy Original</v>
      </c>
      <c r="V1452" t="str">
        <f t="shared" si="111"/>
        <v>Carbonated</v>
      </c>
      <c r="W1452" t="s">
        <v>34</v>
      </c>
      <c r="X1452" t="b">
        <f t="shared" si="113"/>
        <v>1</v>
      </c>
      <c r="Y1452">
        <f t="shared" si="112"/>
        <v>3.25</v>
      </c>
      <c r="Z1452" s="2">
        <f t="shared" si="114"/>
        <v>2.1666666666666665</v>
      </c>
      <c r="AA1452" t="s">
        <v>70</v>
      </c>
      <c r="AD1452" t="s">
        <v>132</v>
      </c>
      <c r="AE1452" t="s">
        <v>457</v>
      </c>
      <c r="AF1452">
        <v>2022</v>
      </c>
    </row>
    <row r="1453" spans="1:32" x14ac:dyDescent="0.25">
      <c r="A1453" t="s">
        <v>29</v>
      </c>
      <c r="B1453" t="s">
        <v>67</v>
      </c>
      <c r="C1453" t="s">
        <v>68</v>
      </c>
      <c r="D1453" t="s">
        <v>69</v>
      </c>
      <c r="E1453">
        <f>_xlfn.XLOOKUP(Table1[[#This Row],[Location]],'Location analysis'!A:A,'Location analysis'!B:B)</f>
        <v>40.435699999999997</v>
      </c>
      <c r="F1453">
        <f>_xlfn.XLOOKUP(Table1[[#This Row],[Location]],'Location analysis'!A:A,'Location analysis'!C:C)</f>
        <v>-74.125200000000007</v>
      </c>
      <c r="G1453" t="s">
        <v>81</v>
      </c>
      <c r="H1453" t="s">
        <v>43</v>
      </c>
      <c r="I1453">
        <v>14879906912</v>
      </c>
      <c r="J1453" t="s">
        <v>454</v>
      </c>
      <c r="K1453" t="s">
        <v>51</v>
      </c>
      <c r="L1453">
        <v>138</v>
      </c>
      <c r="M1453">
        <v>2</v>
      </c>
      <c r="N1453">
        <v>1</v>
      </c>
      <c r="O1453">
        <v>138</v>
      </c>
      <c r="P1453">
        <v>2</v>
      </c>
      <c r="Q1453">
        <v>1</v>
      </c>
      <c r="R1453">
        <v>2</v>
      </c>
      <c r="S1453">
        <v>2</v>
      </c>
      <c r="T1453" s="1">
        <v>44645</v>
      </c>
      <c r="U1453" t="str">
        <f t="shared" si="110"/>
        <v>KitKat - Crisp Wafers</v>
      </c>
      <c r="V1453" t="str">
        <f t="shared" si="111"/>
        <v>Food</v>
      </c>
      <c r="W1453" t="s">
        <v>43</v>
      </c>
      <c r="X1453" t="b">
        <f t="shared" si="113"/>
        <v>1</v>
      </c>
      <c r="Y1453">
        <f t="shared" si="112"/>
        <v>2</v>
      </c>
      <c r="Z1453" s="2">
        <f t="shared" si="114"/>
        <v>1.3333333333333333</v>
      </c>
      <c r="AA1453" t="s">
        <v>82</v>
      </c>
      <c r="AB1453" t="s">
        <v>83</v>
      </c>
      <c r="AD1453" t="s">
        <v>132</v>
      </c>
      <c r="AE1453" t="s">
        <v>457</v>
      </c>
      <c r="AF1453">
        <v>2022</v>
      </c>
    </row>
    <row r="1454" spans="1:32" x14ac:dyDescent="0.25">
      <c r="A1454" t="s">
        <v>29</v>
      </c>
      <c r="B1454" t="s">
        <v>67</v>
      </c>
      <c r="C1454" t="s">
        <v>68</v>
      </c>
      <c r="D1454" t="s">
        <v>69</v>
      </c>
      <c r="E1454">
        <f>_xlfn.XLOOKUP(Table1[[#This Row],[Location]],'Location analysis'!A:A,'Location analysis'!B:B)</f>
        <v>40.435699999999997</v>
      </c>
      <c r="F1454">
        <f>_xlfn.XLOOKUP(Table1[[#This Row],[Location]],'Location analysis'!A:A,'Location analysis'!C:C)</f>
        <v>-74.125200000000007</v>
      </c>
      <c r="G1454" t="s">
        <v>275</v>
      </c>
      <c r="H1454" t="s">
        <v>43</v>
      </c>
      <c r="I1454">
        <v>14880057988</v>
      </c>
      <c r="J1454" t="s">
        <v>459</v>
      </c>
      <c r="K1454" t="s">
        <v>51</v>
      </c>
      <c r="L1454">
        <v>124</v>
      </c>
      <c r="M1454">
        <v>1</v>
      </c>
      <c r="N1454">
        <v>1</v>
      </c>
      <c r="O1454">
        <v>124</v>
      </c>
      <c r="P1454">
        <v>1</v>
      </c>
      <c r="Q1454">
        <v>1</v>
      </c>
      <c r="R1454">
        <v>1</v>
      </c>
      <c r="S1454">
        <v>1</v>
      </c>
      <c r="T1454" s="1">
        <v>44645</v>
      </c>
      <c r="U1454" t="str">
        <f t="shared" si="110"/>
        <v>Cheetos Flaming Hot Limon Crunchy</v>
      </c>
      <c r="V1454" t="str">
        <f t="shared" si="111"/>
        <v>Food</v>
      </c>
      <c r="W1454" t="s">
        <v>43</v>
      </c>
      <c r="X1454" t="b">
        <f t="shared" si="113"/>
        <v>1</v>
      </c>
      <c r="Y1454">
        <f t="shared" si="112"/>
        <v>1</v>
      </c>
      <c r="Z1454" s="2">
        <f t="shared" si="114"/>
        <v>0.66666666666666663</v>
      </c>
      <c r="AA1454" t="s">
        <v>275</v>
      </c>
      <c r="AD1454" t="s">
        <v>40</v>
      </c>
      <c r="AE1454" t="s">
        <v>460</v>
      </c>
      <c r="AF1454">
        <v>2022</v>
      </c>
    </row>
    <row r="1455" spans="1:32" x14ac:dyDescent="0.25">
      <c r="A1455" t="s">
        <v>29</v>
      </c>
      <c r="B1455" t="s">
        <v>67</v>
      </c>
      <c r="C1455" t="s">
        <v>68</v>
      </c>
      <c r="D1455" t="s">
        <v>69</v>
      </c>
      <c r="E1455">
        <f>_xlfn.XLOOKUP(Table1[[#This Row],[Location]],'Location analysis'!A:A,'Location analysis'!B:B)</f>
        <v>40.435699999999997</v>
      </c>
      <c r="F1455">
        <f>_xlfn.XLOOKUP(Table1[[#This Row],[Location]],'Location analysis'!A:A,'Location analysis'!C:C)</f>
        <v>-74.125200000000007</v>
      </c>
      <c r="G1455" t="s">
        <v>458</v>
      </c>
      <c r="I1455">
        <v>14880181107</v>
      </c>
      <c r="J1455" t="s">
        <v>459</v>
      </c>
      <c r="K1455" t="s">
        <v>51</v>
      </c>
      <c r="L1455">
        <v>113</v>
      </c>
      <c r="M1455">
        <v>1.5</v>
      </c>
      <c r="N1455">
        <v>1</v>
      </c>
      <c r="O1455">
        <v>113</v>
      </c>
      <c r="P1455">
        <v>1.5</v>
      </c>
      <c r="Q1455">
        <v>1</v>
      </c>
      <c r="R1455">
        <v>1.5</v>
      </c>
      <c r="S1455">
        <v>1.5</v>
      </c>
      <c r="T1455" s="1">
        <v>44645</v>
      </c>
      <c r="U1455" t="str">
        <f t="shared" si="110"/>
        <v>Doritos Dinamita Chile Lemon</v>
      </c>
      <c r="V1455" t="str">
        <f t="shared" si="111"/>
        <v>Cell is Blank - Dis-regard</v>
      </c>
      <c r="W1455" t="s">
        <v>43</v>
      </c>
      <c r="X1455" t="b">
        <f t="shared" si="113"/>
        <v>1</v>
      </c>
      <c r="Y1455">
        <f t="shared" si="112"/>
        <v>1.5</v>
      </c>
      <c r="Z1455" s="2">
        <f t="shared" si="114"/>
        <v>1</v>
      </c>
      <c r="AA1455" t="s">
        <v>458</v>
      </c>
      <c r="AD1455" t="s">
        <v>40</v>
      </c>
      <c r="AE1455" t="s">
        <v>460</v>
      </c>
      <c r="AF1455">
        <v>2022</v>
      </c>
    </row>
    <row r="1456" spans="1:32" x14ac:dyDescent="0.25">
      <c r="A1456" t="s">
        <v>29</v>
      </c>
      <c r="B1456" t="s">
        <v>67</v>
      </c>
      <c r="C1456" t="s">
        <v>68</v>
      </c>
      <c r="D1456" t="s">
        <v>69</v>
      </c>
      <c r="E1456">
        <f>_xlfn.XLOOKUP(Table1[[#This Row],[Location]],'Location analysis'!A:A,'Location analysis'!B:B)</f>
        <v>40.435699999999997</v>
      </c>
      <c r="F1456">
        <f>_xlfn.XLOOKUP(Table1[[#This Row],[Location]],'Location analysis'!A:A,'Location analysis'!C:C)</f>
        <v>-74.125200000000007</v>
      </c>
      <c r="G1456" t="s">
        <v>458</v>
      </c>
      <c r="I1456">
        <v>14880190653</v>
      </c>
      <c r="J1456" t="s">
        <v>459</v>
      </c>
      <c r="K1456" t="s">
        <v>51</v>
      </c>
      <c r="L1456">
        <v>125</v>
      </c>
      <c r="M1456">
        <v>1</v>
      </c>
      <c r="N1456">
        <v>1</v>
      </c>
      <c r="O1456">
        <v>125</v>
      </c>
      <c r="P1456">
        <v>1</v>
      </c>
      <c r="Q1456">
        <v>1</v>
      </c>
      <c r="R1456">
        <v>1</v>
      </c>
      <c r="S1456">
        <v>1</v>
      </c>
      <c r="T1456" s="1">
        <v>44645</v>
      </c>
      <c r="U1456" t="str">
        <f t="shared" si="110"/>
        <v>Doritos Dinamita Chile Lemon</v>
      </c>
      <c r="V1456" t="str">
        <f t="shared" si="111"/>
        <v>Cell is Blank - Dis-regard</v>
      </c>
      <c r="W1456" t="s">
        <v>43</v>
      </c>
      <c r="X1456" t="b">
        <f t="shared" si="113"/>
        <v>1</v>
      </c>
      <c r="Y1456">
        <f t="shared" si="112"/>
        <v>1</v>
      </c>
      <c r="Z1456" s="2">
        <f t="shared" si="114"/>
        <v>0.66666666666666663</v>
      </c>
      <c r="AA1456" t="s">
        <v>458</v>
      </c>
      <c r="AD1456" t="s">
        <v>40</v>
      </c>
      <c r="AE1456" t="s">
        <v>460</v>
      </c>
      <c r="AF1456">
        <v>2022</v>
      </c>
    </row>
    <row r="1457" spans="1:32" x14ac:dyDescent="0.25">
      <c r="A1457" t="s">
        <v>29</v>
      </c>
      <c r="B1457" t="s">
        <v>394</v>
      </c>
      <c r="C1457" t="s">
        <v>395</v>
      </c>
      <c r="D1457" t="s">
        <v>396</v>
      </c>
      <c r="E1457">
        <f>_xlfn.XLOOKUP(Table1[[#This Row],[Location]],'Location analysis'!A:A,'Location analysis'!B:B)</f>
        <v>40.416893999999999</v>
      </c>
      <c r="F1457">
        <f>_xlfn.XLOOKUP(Table1[[#This Row],[Location]],'Location analysis'!A:A,'Location analysis'!C:C)</f>
        <v>-74.420399000000003</v>
      </c>
      <c r="G1457" t="s">
        <v>417</v>
      </c>
      <c r="H1457" t="s">
        <v>43</v>
      </c>
      <c r="I1457">
        <v>14880989183</v>
      </c>
      <c r="J1457" t="s">
        <v>459</v>
      </c>
      <c r="K1457" t="s">
        <v>36</v>
      </c>
      <c r="L1457">
        <v>136</v>
      </c>
      <c r="M1457">
        <v>2</v>
      </c>
      <c r="N1457">
        <v>1</v>
      </c>
      <c r="O1457">
        <v>136</v>
      </c>
      <c r="P1457">
        <v>2</v>
      </c>
      <c r="Q1457">
        <v>1</v>
      </c>
      <c r="R1457">
        <v>2</v>
      </c>
      <c r="S1457">
        <v>2</v>
      </c>
      <c r="T1457" s="1">
        <v>44650</v>
      </c>
      <c r="U1457" t="str">
        <f t="shared" si="110"/>
        <v>Genius Keto Bar - Chocolate Dream</v>
      </c>
      <c r="V1457" t="str">
        <f t="shared" si="111"/>
        <v>Food</v>
      </c>
      <c r="W1457" t="s">
        <v>43</v>
      </c>
      <c r="X1457" t="b">
        <f t="shared" si="113"/>
        <v>1</v>
      </c>
      <c r="Y1457">
        <f t="shared" si="112"/>
        <v>2</v>
      </c>
      <c r="Z1457" s="2">
        <f t="shared" si="114"/>
        <v>1.3333333333333333</v>
      </c>
      <c r="AA1457" t="s">
        <v>418</v>
      </c>
      <c r="AB1457" t="s">
        <v>419</v>
      </c>
      <c r="AD1457" t="s">
        <v>40</v>
      </c>
      <c r="AE1457" t="s">
        <v>460</v>
      </c>
      <c r="AF1457">
        <v>2022</v>
      </c>
    </row>
    <row r="1458" spans="1:32" x14ac:dyDescent="0.25">
      <c r="A1458" t="s">
        <v>29</v>
      </c>
      <c r="B1458" t="s">
        <v>30</v>
      </c>
      <c r="C1458" t="s">
        <v>31</v>
      </c>
      <c r="D1458" t="s">
        <v>32</v>
      </c>
      <c r="E1458">
        <f>_xlfn.XLOOKUP(Table1[[#This Row],[Location]],'Location analysis'!A:A,'Location analysis'!B:B)</f>
        <v>40.423690999999998</v>
      </c>
      <c r="F1458">
        <f>_xlfn.XLOOKUP(Table1[[#This Row],[Location]],'Location analysis'!A:A,'Location analysis'!C:C)</f>
        <v>-74.380831999999998</v>
      </c>
      <c r="G1458" t="s">
        <v>119</v>
      </c>
      <c r="H1458" t="s">
        <v>43</v>
      </c>
      <c r="I1458">
        <v>14881459334</v>
      </c>
      <c r="J1458" t="s">
        <v>459</v>
      </c>
      <c r="K1458" t="s">
        <v>51</v>
      </c>
      <c r="L1458">
        <v>124</v>
      </c>
      <c r="M1458">
        <v>1.5</v>
      </c>
      <c r="N1458">
        <v>1</v>
      </c>
      <c r="O1458">
        <v>124</v>
      </c>
      <c r="P1458">
        <v>1.5</v>
      </c>
      <c r="Q1458">
        <v>1</v>
      </c>
      <c r="R1458">
        <v>1.5</v>
      </c>
      <c r="S1458">
        <v>1.5</v>
      </c>
      <c r="T1458" s="1">
        <v>44646</v>
      </c>
      <c r="U1458" t="str">
        <f t="shared" si="110"/>
        <v>Cheetos Baked - Flaming Hot</v>
      </c>
      <c r="V1458" t="str">
        <f t="shared" si="111"/>
        <v>Food</v>
      </c>
      <c r="W1458" t="s">
        <v>43</v>
      </c>
      <c r="X1458" t="b">
        <f t="shared" si="113"/>
        <v>1</v>
      </c>
      <c r="Y1458">
        <f t="shared" si="112"/>
        <v>1.5</v>
      </c>
      <c r="Z1458" s="2">
        <f t="shared" si="114"/>
        <v>1</v>
      </c>
      <c r="AA1458" t="s">
        <v>121</v>
      </c>
      <c r="AB1458" t="s">
        <v>122</v>
      </c>
      <c r="AD1458" t="s">
        <v>40</v>
      </c>
      <c r="AE1458" t="s">
        <v>460</v>
      </c>
      <c r="AF1458">
        <v>2022</v>
      </c>
    </row>
    <row r="1459" spans="1:32" x14ac:dyDescent="0.25">
      <c r="A1459" t="s">
        <v>29</v>
      </c>
      <c r="B1459" t="s">
        <v>46</v>
      </c>
      <c r="C1459" t="s">
        <v>31</v>
      </c>
      <c r="D1459" t="s">
        <v>47</v>
      </c>
      <c r="E1459">
        <f>_xlfn.XLOOKUP(Table1[[#This Row],[Location]],'Location analysis'!A:A,'Location analysis'!B:B)</f>
        <v>40.423690999999998</v>
      </c>
      <c r="F1459">
        <f>_xlfn.XLOOKUP(Table1[[#This Row],[Location]],'Location analysis'!A:A,'Location analysis'!C:C)</f>
        <v>-74.380831999999998</v>
      </c>
      <c r="G1459" t="s">
        <v>194</v>
      </c>
      <c r="H1459" t="s">
        <v>43</v>
      </c>
      <c r="I1459">
        <v>14881559692</v>
      </c>
      <c r="J1459" t="s">
        <v>459</v>
      </c>
      <c r="K1459" t="s">
        <v>51</v>
      </c>
      <c r="L1459">
        <v>125</v>
      </c>
      <c r="M1459">
        <v>1.5</v>
      </c>
      <c r="N1459">
        <v>1</v>
      </c>
      <c r="O1459">
        <v>125</v>
      </c>
      <c r="P1459">
        <v>1.5</v>
      </c>
      <c r="Q1459">
        <v>1</v>
      </c>
      <c r="R1459">
        <v>1.5</v>
      </c>
      <c r="S1459">
        <v>1.5</v>
      </c>
      <c r="T1459" s="1">
        <v>44646</v>
      </c>
      <c r="U1459" t="str">
        <f t="shared" si="110"/>
        <v>Takis FUGEO mini</v>
      </c>
      <c r="V1459" t="str">
        <f t="shared" si="111"/>
        <v>Food</v>
      </c>
      <c r="W1459" t="s">
        <v>43</v>
      </c>
      <c r="X1459" t="b">
        <f t="shared" si="113"/>
        <v>1</v>
      </c>
      <c r="Y1459">
        <f t="shared" si="112"/>
        <v>1.5</v>
      </c>
      <c r="Z1459" s="2">
        <f t="shared" si="114"/>
        <v>1</v>
      </c>
      <c r="AA1459" t="s">
        <v>194</v>
      </c>
      <c r="AD1459" t="s">
        <v>40</v>
      </c>
      <c r="AE1459" t="s">
        <v>460</v>
      </c>
      <c r="AF1459">
        <v>2022</v>
      </c>
    </row>
    <row r="1460" spans="1:32" x14ac:dyDescent="0.25">
      <c r="A1460" t="s">
        <v>29</v>
      </c>
      <c r="B1460" t="s">
        <v>394</v>
      </c>
      <c r="C1460" t="s">
        <v>395</v>
      </c>
      <c r="D1460" t="s">
        <v>396</v>
      </c>
      <c r="E1460">
        <f>_xlfn.XLOOKUP(Table1[[#This Row],[Location]],'Location analysis'!A:A,'Location analysis'!B:B)</f>
        <v>40.416893999999999</v>
      </c>
      <c r="F1460">
        <f>_xlfn.XLOOKUP(Table1[[#This Row],[Location]],'Location analysis'!A:A,'Location analysis'!C:C)</f>
        <v>-74.420399000000003</v>
      </c>
      <c r="G1460" t="s">
        <v>407</v>
      </c>
      <c r="H1460" t="s">
        <v>34</v>
      </c>
      <c r="I1460">
        <v>14881788342</v>
      </c>
      <c r="J1460" t="s">
        <v>459</v>
      </c>
      <c r="K1460" t="s">
        <v>51</v>
      </c>
      <c r="L1460">
        <v>141</v>
      </c>
      <c r="M1460">
        <v>1.5</v>
      </c>
      <c r="N1460">
        <v>1</v>
      </c>
      <c r="O1460">
        <v>141</v>
      </c>
      <c r="P1460">
        <v>1.5</v>
      </c>
      <c r="Q1460">
        <v>1</v>
      </c>
      <c r="R1460">
        <v>1.5</v>
      </c>
      <c r="S1460">
        <v>1.5</v>
      </c>
      <c r="T1460" s="1">
        <v>44650</v>
      </c>
      <c r="U1460" t="str">
        <f t="shared" si="110"/>
        <v>Spindrift - Sparkling Water - Pineapple</v>
      </c>
      <c r="V1460" t="str">
        <f t="shared" si="111"/>
        <v>Carbonated</v>
      </c>
      <c r="W1460" t="s">
        <v>34</v>
      </c>
      <c r="X1460" t="b">
        <f t="shared" si="113"/>
        <v>1</v>
      </c>
      <c r="Y1460">
        <f t="shared" si="112"/>
        <v>1.5</v>
      </c>
      <c r="Z1460" s="2">
        <f t="shared" si="114"/>
        <v>1</v>
      </c>
      <c r="AA1460" t="s">
        <v>89</v>
      </c>
      <c r="AB1460" t="s">
        <v>408</v>
      </c>
      <c r="AC1460" t="s">
        <v>409</v>
      </c>
      <c r="AD1460" t="s">
        <v>40</v>
      </c>
      <c r="AE1460" t="s">
        <v>460</v>
      </c>
      <c r="AF1460">
        <v>2022</v>
      </c>
    </row>
    <row r="1461" spans="1:32" x14ac:dyDescent="0.25">
      <c r="A1461" t="s">
        <v>29</v>
      </c>
      <c r="B1461" t="s">
        <v>46</v>
      </c>
      <c r="C1461" t="s">
        <v>31</v>
      </c>
      <c r="D1461" t="s">
        <v>47</v>
      </c>
      <c r="E1461">
        <f>_xlfn.XLOOKUP(Table1[[#This Row],[Location]],'Location analysis'!A:A,'Location analysis'!B:B)</f>
        <v>40.423690999999998</v>
      </c>
      <c r="F1461">
        <f>_xlfn.XLOOKUP(Table1[[#This Row],[Location]],'Location analysis'!A:A,'Location analysis'!C:C)</f>
        <v>-74.380831999999998</v>
      </c>
      <c r="G1461" t="s">
        <v>154</v>
      </c>
      <c r="H1461" t="s">
        <v>43</v>
      </c>
      <c r="I1461">
        <v>14881956440</v>
      </c>
      <c r="J1461" t="s">
        <v>459</v>
      </c>
      <c r="K1461" t="s">
        <v>51</v>
      </c>
      <c r="L1461">
        <v>113</v>
      </c>
      <c r="M1461">
        <v>1.5</v>
      </c>
      <c r="N1461">
        <v>1</v>
      </c>
      <c r="O1461">
        <v>113</v>
      </c>
      <c r="P1461">
        <v>1.5</v>
      </c>
      <c r="Q1461">
        <v>1</v>
      </c>
      <c r="R1461">
        <v>1.5</v>
      </c>
      <c r="S1461">
        <v>1.5</v>
      </c>
      <c r="T1461" s="1">
        <v>44646</v>
      </c>
      <c r="U1461" t="str">
        <f t="shared" si="110"/>
        <v>SunChips Multigrain - Harvest Cheddar</v>
      </c>
      <c r="V1461" t="str">
        <f t="shared" si="111"/>
        <v>Food</v>
      </c>
      <c r="W1461" t="s">
        <v>43</v>
      </c>
      <c r="X1461" t="b">
        <f t="shared" si="113"/>
        <v>1</v>
      </c>
      <c r="Y1461">
        <f t="shared" si="112"/>
        <v>1.5</v>
      </c>
      <c r="Z1461" s="2">
        <f t="shared" si="114"/>
        <v>1</v>
      </c>
      <c r="AA1461" t="s">
        <v>129</v>
      </c>
      <c r="AB1461" t="s">
        <v>155</v>
      </c>
      <c r="AD1461" t="s">
        <v>40</v>
      </c>
      <c r="AE1461" t="s">
        <v>460</v>
      </c>
      <c r="AF1461">
        <v>2022</v>
      </c>
    </row>
    <row r="1462" spans="1:32" x14ac:dyDescent="0.25">
      <c r="A1462" t="s">
        <v>29</v>
      </c>
      <c r="B1462" t="s">
        <v>394</v>
      </c>
      <c r="C1462" t="s">
        <v>395</v>
      </c>
      <c r="D1462" t="s">
        <v>396</v>
      </c>
      <c r="E1462">
        <f>_xlfn.XLOOKUP(Table1[[#This Row],[Location]],'Location analysis'!A:A,'Location analysis'!B:B)</f>
        <v>40.416893999999999</v>
      </c>
      <c r="F1462">
        <f>_xlfn.XLOOKUP(Table1[[#This Row],[Location]],'Location analysis'!A:A,'Location analysis'!C:C)</f>
        <v>-74.420399000000003</v>
      </c>
      <c r="G1462" t="s">
        <v>56</v>
      </c>
      <c r="H1462" t="s">
        <v>43</v>
      </c>
      <c r="I1462">
        <v>14882218405</v>
      </c>
      <c r="J1462" t="s">
        <v>459</v>
      </c>
      <c r="K1462" t="s">
        <v>51</v>
      </c>
      <c r="L1462">
        <v>110</v>
      </c>
      <c r="M1462">
        <v>1.5</v>
      </c>
      <c r="N1462">
        <v>1</v>
      </c>
      <c r="O1462">
        <v>110</v>
      </c>
      <c r="P1462">
        <v>1.5</v>
      </c>
      <c r="Q1462">
        <v>1</v>
      </c>
      <c r="R1462">
        <v>1.5</v>
      </c>
      <c r="S1462">
        <v>1.5</v>
      </c>
      <c r="T1462" s="1">
        <v>44650</v>
      </c>
      <c r="U1462" t="str">
        <f t="shared" si="110"/>
        <v>Miss Vickie's Potato Chip - Sea Salt &amp; Vinega</v>
      </c>
      <c r="V1462" t="str">
        <f t="shared" si="111"/>
        <v>Food</v>
      </c>
      <c r="W1462" t="s">
        <v>43</v>
      </c>
      <c r="X1462" t="b">
        <f t="shared" si="113"/>
        <v>1</v>
      </c>
      <c r="Y1462">
        <f t="shared" si="112"/>
        <v>1.5</v>
      </c>
      <c r="Z1462" s="2">
        <f t="shared" si="114"/>
        <v>1</v>
      </c>
      <c r="AA1462" t="s">
        <v>58</v>
      </c>
      <c r="AB1462" t="s">
        <v>59</v>
      </c>
      <c r="AD1462" t="s">
        <v>40</v>
      </c>
      <c r="AE1462" t="s">
        <v>460</v>
      </c>
      <c r="AF1462">
        <v>2022</v>
      </c>
    </row>
    <row r="1463" spans="1:32" x14ac:dyDescent="0.25">
      <c r="A1463" t="s">
        <v>29</v>
      </c>
      <c r="B1463" t="s">
        <v>46</v>
      </c>
      <c r="C1463" t="s">
        <v>31</v>
      </c>
      <c r="D1463" t="s">
        <v>47</v>
      </c>
      <c r="E1463">
        <f>_xlfn.XLOOKUP(Table1[[#This Row],[Location]],'Location analysis'!A:A,'Location analysis'!B:B)</f>
        <v>40.423690999999998</v>
      </c>
      <c r="F1463">
        <f>_xlfn.XLOOKUP(Table1[[#This Row],[Location]],'Location analysis'!A:A,'Location analysis'!C:C)</f>
        <v>-74.380831999999998</v>
      </c>
      <c r="G1463" t="s">
        <v>182</v>
      </c>
      <c r="H1463" t="s">
        <v>34</v>
      </c>
      <c r="I1463">
        <v>14884082959</v>
      </c>
      <c r="J1463" t="s">
        <v>461</v>
      </c>
      <c r="K1463" t="s">
        <v>51</v>
      </c>
      <c r="L1463">
        <v>140</v>
      </c>
      <c r="M1463">
        <v>1.5</v>
      </c>
      <c r="N1463">
        <v>1</v>
      </c>
      <c r="O1463">
        <v>140</v>
      </c>
      <c r="P1463">
        <v>1.5</v>
      </c>
      <c r="Q1463">
        <v>1</v>
      </c>
      <c r="R1463">
        <v>1.5</v>
      </c>
      <c r="S1463">
        <v>1.5</v>
      </c>
      <c r="T1463" s="1">
        <v>44647</v>
      </c>
      <c r="U1463" t="str">
        <f t="shared" si="110"/>
        <v>Coca Cola - Zero Sugar</v>
      </c>
      <c r="V1463" t="str">
        <f t="shared" si="111"/>
        <v>Carbonated</v>
      </c>
      <c r="W1463" t="s">
        <v>34</v>
      </c>
      <c r="X1463" t="b">
        <f t="shared" si="113"/>
        <v>1</v>
      </c>
      <c r="Y1463">
        <f t="shared" si="112"/>
        <v>1.5</v>
      </c>
      <c r="Z1463" s="2">
        <f t="shared" si="114"/>
        <v>1</v>
      </c>
      <c r="AA1463" t="s">
        <v>183</v>
      </c>
      <c r="AB1463" t="s">
        <v>184</v>
      </c>
      <c r="AD1463" t="s">
        <v>54</v>
      </c>
      <c r="AE1463" t="s">
        <v>462</v>
      </c>
      <c r="AF1463">
        <v>2022</v>
      </c>
    </row>
    <row r="1464" spans="1:32" x14ac:dyDescent="0.25">
      <c r="A1464" t="s">
        <v>29</v>
      </c>
      <c r="B1464" t="s">
        <v>46</v>
      </c>
      <c r="C1464" t="s">
        <v>31</v>
      </c>
      <c r="D1464" t="s">
        <v>47</v>
      </c>
      <c r="E1464">
        <f>_xlfn.XLOOKUP(Table1[[#This Row],[Location]],'Location analysis'!A:A,'Location analysis'!B:B)</f>
        <v>40.423690999999998</v>
      </c>
      <c r="F1464">
        <f>_xlfn.XLOOKUP(Table1[[#This Row],[Location]],'Location analysis'!A:A,'Location analysis'!C:C)</f>
        <v>-74.380831999999998</v>
      </c>
      <c r="G1464" t="s">
        <v>137</v>
      </c>
      <c r="H1464" t="s">
        <v>97</v>
      </c>
      <c r="I1464">
        <v>14884136681</v>
      </c>
      <c r="J1464" t="s">
        <v>461</v>
      </c>
      <c r="K1464" t="s">
        <v>36</v>
      </c>
      <c r="L1464">
        <v>144</v>
      </c>
      <c r="M1464">
        <v>1.5</v>
      </c>
      <c r="N1464">
        <v>1</v>
      </c>
      <c r="O1464">
        <v>144</v>
      </c>
      <c r="P1464">
        <v>1.5</v>
      </c>
      <c r="Q1464">
        <v>1</v>
      </c>
      <c r="R1464">
        <v>1.5</v>
      </c>
      <c r="S1464">
        <v>4</v>
      </c>
      <c r="T1464" s="1">
        <v>44647</v>
      </c>
      <c r="U1464" t="str">
        <f t="shared" si="110"/>
        <v>Poland Springs Water</v>
      </c>
      <c r="V1464" t="str">
        <f t="shared" si="111"/>
        <v>Water</v>
      </c>
      <c r="W1464" t="s">
        <v>97</v>
      </c>
      <c r="X1464" t="b">
        <f t="shared" si="113"/>
        <v>1</v>
      </c>
      <c r="Y1464">
        <f t="shared" si="112"/>
        <v>1.5</v>
      </c>
      <c r="Z1464" s="2">
        <f t="shared" si="114"/>
        <v>1</v>
      </c>
      <c r="AA1464" t="s">
        <v>137</v>
      </c>
      <c r="AD1464" t="s">
        <v>54</v>
      </c>
      <c r="AE1464" t="s">
        <v>462</v>
      </c>
      <c r="AF1464">
        <v>2022</v>
      </c>
    </row>
    <row r="1465" spans="1:32" x14ac:dyDescent="0.25">
      <c r="A1465" t="s">
        <v>29</v>
      </c>
      <c r="B1465" t="s">
        <v>46</v>
      </c>
      <c r="C1465" t="s">
        <v>31</v>
      </c>
      <c r="D1465" t="s">
        <v>47</v>
      </c>
      <c r="E1465">
        <f>_xlfn.XLOOKUP(Table1[[#This Row],[Location]],'Location analysis'!A:A,'Location analysis'!B:B)</f>
        <v>40.423690999999998</v>
      </c>
      <c r="F1465">
        <f>_xlfn.XLOOKUP(Table1[[#This Row],[Location]],'Location analysis'!A:A,'Location analysis'!C:C)</f>
        <v>-74.380831999999998</v>
      </c>
      <c r="G1465" t="s">
        <v>160</v>
      </c>
      <c r="H1465" t="s">
        <v>49</v>
      </c>
      <c r="I1465">
        <v>14884136681</v>
      </c>
      <c r="J1465" t="s">
        <v>461</v>
      </c>
      <c r="K1465" t="s">
        <v>36</v>
      </c>
      <c r="L1465">
        <v>143</v>
      </c>
      <c r="M1465">
        <v>2.5</v>
      </c>
      <c r="N1465">
        <v>1</v>
      </c>
      <c r="O1465">
        <v>143</v>
      </c>
      <c r="P1465">
        <v>2.5</v>
      </c>
      <c r="Q1465">
        <v>1</v>
      </c>
      <c r="R1465">
        <v>2.5</v>
      </c>
      <c r="S1465">
        <v>4</v>
      </c>
      <c r="T1465" s="1">
        <v>44647</v>
      </c>
      <c r="U1465" t="str">
        <f t="shared" si="110"/>
        <v>Snapple Diet Tea - Peach Tea</v>
      </c>
      <c r="V1465" t="str">
        <f t="shared" si="111"/>
        <v>Non Carbonated</v>
      </c>
      <c r="W1465" t="s">
        <v>49</v>
      </c>
      <c r="X1465" t="b">
        <f t="shared" si="113"/>
        <v>1</v>
      </c>
      <c r="Y1465">
        <f t="shared" si="112"/>
        <v>2.5</v>
      </c>
      <c r="Z1465" s="2">
        <f t="shared" si="114"/>
        <v>1.6666666666666667</v>
      </c>
      <c r="AA1465" t="s">
        <v>75</v>
      </c>
      <c r="AB1465" t="s">
        <v>161</v>
      </c>
      <c r="AD1465" t="s">
        <v>54</v>
      </c>
      <c r="AE1465" t="s">
        <v>462</v>
      </c>
      <c r="AF1465">
        <v>2022</v>
      </c>
    </row>
    <row r="1466" spans="1:32" x14ac:dyDescent="0.25">
      <c r="A1466" t="s">
        <v>29</v>
      </c>
      <c r="B1466" t="s">
        <v>46</v>
      </c>
      <c r="C1466" t="s">
        <v>31</v>
      </c>
      <c r="D1466" t="s">
        <v>47</v>
      </c>
      <c r="E1466">
        <f>_xlfn.XLOOKUP(Table1[[#This Row],[Location]],'Location analysis'!A:A,'Location analysis'!B:B)</f>
        <v>40.423690999999998</v>
      </c>
      <c r="F1466">
        <f>_xlfn.XLOOKUP(Table1[[#This Row],[Location]],'Location analysis'!A:A,'Location analysis'!C:C)</f>
        <v>-74.380831999999998</v>
      </c>
      <c r="G1466" t="s">
        <v>225</v>
      </c>
      <c r="H1466" t="s">
        <v>43</v>
      </c>
      <c r="I1466">
        <v>14884276560</v>
      </c>
      <c r="J1466" t="s">
        <v>461</v>
      </c>
      <c r="K1466" t="s">
        <v>36</v>
      </c>
      <c r="L1466">
        <v>112</v>
      </c>
      <c r="M1466">
        <v>1.5</v>
      </c>
      <c r="N1466">
        <v>3</v>
      </c>
      <c r="O1466">
        <v>112</v>
      </c>
      <c r="P1466">
        <v>1.5</v>
      </c>
      <c r="Q1466">
        <v>3</v>
      </c>
      <c r="R1466">
        <v>4.5</v>
      </c>
      <c r="S1466">
        <v>4.5</v>
      </c>
      <c r="T1466" s="1">
        <v>44647</v>
      </c>
      <c r="U1466" t="str">
        <f t="shared" si="110"/>
        <v>SunChips Multigrain - Original</v>
      </c>
      <c r="V1466" t="str">
        <f t="shared" si="111"/>
        <v>Food</v>
      </c>
      <c r="W1466" t="s">
        <v>43</v>
      </c>
      <c r="X1466" t="b">
        <f t="shared" si="113"/>
        <v>1</v>
      </c>
      <c r="Y1466">
        <f t="shared" si="112"/>
        <v>1.5</v>
      </c>
      <c r="Z1466" s="2">
        <f t="shared" si="114"/>
        <v>1</v>
      </c>
      <c r="AA1466" t="s">
        <v>129</v>
      </c>
      <c r="AB1466" t="s">
        <v>150</v>
      </c>
      <c r="AD1466" t="s">
        <v>54</v>
      </c>
      <c r="AE1466" t="s">
        <v>462</v>
      </c>
      <c r="AF1466">
        <v>2022</v>
      </c>
    </row>
    <row r="1467" spans="1:32" x14ac:dyDescent="0.25">
      <c r="A1467" t="s">
        <v>29</v>
      </c>
      <c r="B1467" t="s">
        <v>30</v>
      </c>
      <c r="C1467" t="s">
        <v>31</v>
      </c>
      <c r="D1467" t="s">
        <v>32</v>
      </c>
      <c r="E1467">
        <f>_xlfn.XLOOKUP(Table1[[#This Row],[Location]],'Location analysis'!A:A,'Location analysis'!B:B)</f>
        <v>40.423690999999998</v>
      </c>
      <c r="F1467">
        <f>_xlfn.XLOOKUP(Table1[[#This Row],[Location]],'Location analysis'!A:A,'Location analysis'!C:C)</f>
        <v>-74.380831999999998</v>
      </c>
      <c r="G1467" t="s">
        <v>463</v>
      </c>
      <c r="H1467" t="s">
        <v>34</v>
      </c>
      <c r="I1467">
        <v>14884517453</v>
      </c>
      <c r="J1467" t="s">
        <v>461</v>
      </c>
      <c r="K1467" t="s">
        <v>36</v>
      </c>
      <c r="L1467">
        <v>148</v>
      </c>
      <c r="M1467">
        <v>3.5</v>
      </c>
      <c r="N1467">
        <v>1</v>
      </c>
      <c r="O1467">
        <v>148</v>
      </c>
      <c r="P1467">
        <v>3.5</v>
      </c>
      <c r="Q1467">
        <v>1</v>
      </c>
      <c r="R1467">
        <v>3.5</v>
      </c>
      <c r="S1467">
        <v>3.5</v>
      </c>
      <c r="T1467" s="1">
        <v>44647</v>
      </c>
      <c r="U1467" t="str">
        <f t="shared" si="110"/>
        <v>Starbucks Refresher - Real Coconut Water</v>
      </c>
      <c r="V1467" t="str">
        <f t="shared" si="111"/>
        <v>Carbonated</v>
      </c>
      <c r="W1467" t="s">
        <v>34</v>
      </c>
      <c r="X1467" t="b">
        <f t="shared" si="113"/>
        <v>1</v>
      </c>
      <c r="Y1467">
        <f t="shared" si="112"/>
        <v>3.5</v>
      </c>
      <c r="Z1467" s="2">
        <f t="shared" si="114"/>
        <v>2.3333333333333335</v>
      </c>
      <c r="AA1467" t="s">
        <v>464</v>
      </c>
      <c r="AB1467" t="s">
        <v>465</v>
      </c>
      <c r="AD1467" t="s">
        <v>54</v>
      </c>
      <c r="AE1467" t="s">
        <v>462</v>
      </c>
      <c r="AF1467">
        <v>2022</v>
      </c>
    </row>
    <row r="1468" spans="1:32" x14ac:dyDescent="0.25">
      <c r="A1468" t="s">
        <v>29</v>
      </c>
      <c r="B1468" t="s">
        <v>46</v>
      </c>
      <c r="C1468" t="s">
        <v>31</v>
      </c>
      <c r="D1468" t="s">
        <v>47</v>
      </c>
      <c r="E1468">
        <f>_xlfn.XLOOKUP(Table1[[#This Row],[Location]],'Location analysis'!A:A,'Location analysis'!B:B)</f>
        <v>40.423690999999998</v>
      </c>
      <c r="F1468">
        <f>_xlfn.XLOOKUP(Table1[[#This Row],[Location]],'Location analysis'!A:A,'Location analysis'!C:C)</f>
        <v>-74.380831999999998</v>
      </c>
      <c r="G1468" t="s">
        <v>225</v>
      </c>
      <c r="H1468" t="s">
        <v>43</v>
      </c>
      <c r="I1468">
        <v>14884746071</v>
      </c>
      <c r="J1468" t="s">
        <v>461</v>
      </c>
      <c r="K1468" t="s">
        <v>36</v>
      </c>
      <c r="L1468">
        <v>112</v>
      </c>
      <c r="M1468">
        <v>1.5</v>
      </c>
      <c r="N1468">
        <v>3</v>
      </c>
      <c r="O1468">
        <v>112</v>
      </c>
      <c r="P1468">
        <v>1.5</v>
      </c>
      <c r="Q1468">
        <v>3</v>
      </c>
      <c r="R1468">
        <v>4.5</v>
      </c>
      <c r="S1468">
        <v>4.5</v>
      </c>
      <c r="T1468" s="1">
        <v>44647</v>
      </c>
      <c r="U1468" t="str">
        <f t="shared" si="110"/>
        <v>SunChips Multigrain - Original</v>
      </c>
      <c r="V1468" t="str">
        <f t="shared" si="111"/>
        <v>Food</v>
      </c>
      <c r="W1468" t="s">
        <v>43</v>
      </c>
      <c r="X1468" t="b">
        <f t="shared" si="113"/>
        <v>1</v>
      </c>
      <c r="Y1468">
        <f t="shared" si="112"/>
        <v>1.5</v>
      </c>
      <c r="Z1468" s="2">
        <f t="shared" si="114"/>
        <v>1</v>
      </c>
      <c r="AA1468" t="s">
        <v>129</v>
      </c>
      <c r="AB1468" t="s">
        <v>150</v>
      </c>
      <c r="AD1468" t="s">
        <v>54</v>
      </c>
      <c r="AE1468" t="s">
        <v>462</v>
      </c>
      <c r="AF1468">
        <v>2022</v>
      </c>
    </row>
    <row r="1469" spans="1:32" x14ac:dyDescent="0.25">
      <c r="A1469" t="s">
        <v>29</v>
      </c>
      <c r="B1469" t="s">
        <v>46</v>
      </c>
      <c r="C1469" t="s">
        <v>31</v>
      </c>
      <c r="D1469" t="s">
        <v>47</v>
      </c>
      <c r="E1469">
        <f>_xlfn.XLOOKUP(Table1[[#This Row],[Location]],'Location analysis'!A:A,'Location analysis'!B:B)</f>
        <v>40.423690999999998</v>
      </c>
      <c r="F1469">
        <f>_xlfn.XLOOKUP(Table1[[#This Row],[Location]],'Location analysis'!A:A,'Location analysis'!C:C)</f>
        <v>-74.380831999999998</v>
      </c>
      <c r="G1469" t="s">
        <v>225</v>
      </c>
      <c r="H1469" t="s">
        <v>43</v>
      </c>
      <c r="I1469">
        <v>14884749241</v>
      </c>
      <c r="J1469" t="s">
        <v>461</v>
      </c>
      <c r="K1469" t="s">
        <v>36</v>
      </c>
      <c r="L1469">
        <v>112</v>
      </c>
      <c r="M1469">
        <v>1.5</v>
      </c>
      <c r="N1469">
        <v>1</v>
      </c>
      <c r="O1469">
        <v>112</v>
      </c>
      <c r="P1469">
        <v>1.5</v>
      </c>
      <c r="Q1469">
        <v>1</v>
      </c>
      <c r="R1469">
        <v>1.5</v>
      </c>
      <c r="S1469">
        <v>1.5</v>
      </c>
      <c r="T1469" s="1">
        <v>44647</v>
      </c>
      <c r="U1469" t="str">
        <f t="shared" si="110"/>
        <v>SunChips Multigrain - Original</v>
      </c>
      <c r="V1469" t="str">
        <f t="shared" si="111"/>
        <v>Food</v>
      </c>
      <c r="W1469" t="s">
        <v>43</v>
      </c>
      <c r="X1469" t="b">
        <f t="shared" si="113"/>
        <v>1</v>
      </c>
      <c r="Y1469">
        <f t="shared" si="112"/>
        <v>1.5</v>
      </c>
      <c r="Z1469" s="2">
        <f t="shared" si="114"/>
        <v>1</v>
      </c>
      <c r="AA1469" t="s">
        <v>129</v>
      </c>
      <c r="AB1469" t="s">
        <v>150</v>
      </c>
      <c r="AD1469" t="s">
        <v>54</v>
      </c>
      <c r="AE1469" t="s">
        <v>462</v>
      </c>
      <c r="AF1469">
        <v>2022</v>
      </c>
    </row>
    <row r="1470" spans="1:32" x14ac:dyDescent="0.25">
      <c r="A1470" t="s">
        <v>29</v>
      </c>
      <c r="B1470" t="s">
        <v>394</v>
      </c>
      <c r="C1470" t="s">
        <v>395</v>
      </c>
      <c r="D1470" t="s">
        <v>396</v>
      </c>
      <c r="E1470">
        <f>_xlfn.XLOOKUP(Table1[[#This Row],[Location]],'Location analysis'!A:A,'Location analysis'!B:B)</f>
        <v>40.416893999999999</v>
      </c>
      <c r="F1470">
        <f>_xlfn.XLOOKUP(Table1[[#This Row],[Location]],'Location analysis'!A:A,'Location analysis'!C:C)</f>
        <v>-74.420399000000003</v>
      </c>
      <c r="G1470" t="s">
        <v>156</v>
      </c>
      <c r="H1470" t="s">
        <v>43</v>
      </c>
      <c r="I1470">
        <v>14884774379</v>
      </c>
      <c r="J1470" t="s">
        <v>461</v>
      </c>
      <c r="K1470" t="s">
        <v>51</v>
      </c>
      <c r="L1470">
        <v>110</v>
      </c>
      <c r="M1470">
        <v>1.5</v>
      </c>
      <c r="N1470">
        <v>1</v>
      </c>
      <c r="O1470">
        <v>110</v>
      </c>
      <c r="P1470">
        <v>1.5</v>
      </c>
      <c r="Q1470">
        <v>1</v>
      </c>
      <c r="R1470">
        <v>1.5</v>
      </c>
      <c r="S1470">
        <v>1.5</v>
      </c>
      <c r="T1470" s="1">
        <v>44651</v>
      </c>
      <c r="U1470" t="str">
        <f t="shared" si="110"/>
        <v>Good Health Veggie Stix - Sea Salt</v>
      </c>
      <c r="V1470" t="str">
        <f t="shared" si="111"/>
        <v>Food</v>
      </c>
      <c r="W1470" t="s">
        <v>43</v>
      </c>
      <c r="X1470" t="b">
        <f t="shared" si="113"/>
        <v>1</v>
      </c>
      <c r="Y1470">
        <f t="shared" si="112"/>
        <v>1.5</v>
      </c>
      <c r="Z1470" s="2">
        <f t="shared" si="114"/>
        <v>1</v>
      </c>
      <c r="AA1470" t="s">
        <v>117</v>
      </c>
      <c r="AB1470" t="s">
        <v>157</v>
      </c>
      <c r="AD1470" t="s">
        <v>54</v>
      </c>
      <c r="AE1470" t="s">
        <v>462</v>
      </c>
      <c r="AF1470">
        <v>2022</v>
      </c>
    </row>
    <row r="1471" spans="1:32" x14ac:dyDescent="0.25">
      <c r="A1471" t="s">
        <v>29</v>
      </c>
      <c r="B1471" t="s">
        <v>394</v>
      </c>
      <c r="C1471" t="s">
        <v>395</v>
      </c>
      <c r="D1471" t="s">
        <v>396</v>
      </c>
      <c r="E1471">
        <f>_xlfn.XLOOKUP(Table1[[#This Row],[Location]],'Location analysis'!A:A,'Location analysis'!B:B)</f>
        <v>40.416893999999999</v>
      </c>
      <c r="F1471">
        <f>_xlfn.XLOOKUP(Table1[[#This Row],[Location]],'Location analysis'!A:A,'Location analysis'!C:C)</f>
        <v>-74.420399000000003</v>
      </c>
      <c r="G1471" t="s">
        <v>71</v>
      </c>
      <c r="H1471" t="s">
        <v>43</v>
      </c>
      <c r="I1471">
        <v>14884866849</v>
      </c>
      <c r="J1471" t="s">
        <v>461</v>
      </c>
      <c r="K1471" t="s">
        <v>36</v>
      </c>
      <c r="L1471">
        <v>122</v>
      </c>
      <c r="M1471">
        <v>2.5</v>
      </c>
      <c r="N1471">
        <v>1</v>
      </c>
      <c r="O1471">
        <v>122</v>
      </c>
      <c r="P1471">
        <v>2.5</v>
      </c>
      <c r="Q1471">
        <v>1</v>
      </c>
      <c r="R1471">
        <v>2.5</v>
      </c>
      <c r="S1471">
        <v>2.5</v>
      </c>
      <c r="T1471" s="1">
        <v>44651</v>
      </c>
      <c r="U1471" t="str">
        <f t="shared" si="110"/>
        <v>Seapoint Farms Dry Roasted Edamame - Wasabi</v>
      </c>
      <c r="V1471" t="str">
        <f t="shared" si="111"/>
        <v>Food</v>
      </c>
      <c r="W1471" t="s">
        <v>43</v>
      </c>
      <c r="X1471" t="b">
        <f t="shared" si="113"/>
        <v>1</v>
      </c>
      <c r="Y1471">
        <f t="shared" si="112"/>
        <v>2.5</v>
      </c>
      <c r="Z1471" s="2">
        <f t="shared" si="114"/>
        <v>1.6666666666666667</v>
      </c>
      <c r="AA1471" t="s">
        <v>72</v>
      </c>
      <c r="AB1471" t="s">
        <v>73</v>
      </c>
      <c r="AD1471" t="s">
        <v>54</v>
      </c>
      <c r="AE1471" t="s">
        <v>462</v>
      </c>
      <c r="AF1471">
        <v>2022</v>
      </c>
    </row>
    <row r="1472" spans="1:32" x14ac:dyDescent="0.25">
      <c r="A1472" t="s">
        <v>29</v>
      </c>
      <c r="B1472" t="s">
        <v>394</v>
      </c>
      <c r="C1472" t="s">
        <v>395</v>
      </c>
      <c r="D1472" t="s">
        <v>396</v>
      </c>
      <c r="E1472">
        <f>_xlfn.XLOOKUP(Table1[[#This Row],[Location]],'Location analysis'!A:A,'Location analysis'!B:B)</f>
        <v>40.416893999999999</v>
      </c>
      <c r="F1472">
        <f>_xlfn.XLOOKUP(Table1[[#This Row],[Location]],'Location analysis'!A:A,'Location analysis'!C:C)</f>
        <v>-74.420399000000003</v>
      </c>
      <c r="G1472" t="s">
        <v>116</v>
      </c>
      <c r="H1472" t="s">
        <v>43</v>
      </c>
      <c r="I1472">
        <v>14884903460</v>
      </c>
      <c r="J1472" t="s">
        <v>461</v>
      </c>
      <c r="K1472" t="s">
        <v>51</v>
      </c>
      <c r="L1472">
        <v>125</v>
      </c>
      <c r="M1472">
        <v>1.5</v>
      </c>
      <c r="N1472">
        <v>1</v>
      </c>
      <c r="O1472">
        <v>125</v>
      </c>
      <c r="P1472">
        <v>1.5</v>
      </c>
      <c r="Q1472">
        <v>1</v>
      </c>
      <c r="R1472">
        <v>1.5</v>
      </c>
      <c r="S1472">
        <v>1.5</v>
      </c>
      <c r="T1472" s="1">
        <v>44651</v>
      </c>
      <c r="U1472" t="str">
        <f t="shared" si="110"/>
        <v>Good Health Veggie Stix - Zesty Ranch</v>
      </c>
      <c r="V1472" t="str">
        <f t="shared" si="111"/>
        <v>Food</v>
      </c>
      <c r="W1472" t="s">
        <v>43</v>
      </c>
      <c r="X1472" t="b">
        <f t="shared" si="113"/>
        <v>1</v>
      </c>
      <c r="Y1472">
        <f t="shared" si="112"/>
        <v>1.5</v>
      </c>
      <c r="Z1472" s="2">
        <f t="shared" si="114"/>
        <v>1</v>
      </c>
      <c r="AA1472" t="s">
        <v>117</v>
      </c>
      <c r="AB1472" t="s">
        <v>118</v>
      </c>
      <c r="AD1472" t="s">
        <v>54</v>
      </c>
      <c r="AE1472" t="s">
        <v>462</v>
      </c>
      <c r="AF1472">
        <v>2022</v>
      </c>
    </row>
    <row r="1473" spans="1:32" x14ac:dyDescent="0.25">
      <c r="A1473" t="s">
        <v>29</v>
      </c>
      <c r="B1473" t="s">
        <v>46</v>
      </c>
      <c r="C1473" t="s">
        <v>31</v>
      </c>
      <c r="D1473" t="s">
        <v>47</v>
      </c>
      <c r="E1473">
        <f>_xlfn.XLOOKUP(Table1[[#This Row],[Location]],'Location analysis'!A:A,'Location analysis'!B:B)</f>
        <v>40.423690999999998</v>
      </c>
      <c r="F1473">
        <f>_xlfn.XLOOKUP(Table1[[#This Row],[Location]],'Location analysis'!A:A,'Location analysis'!C:C)</f>
        <v>-74.380831999999998</v>
      </c>
      <c r="G1473" t="s">
        <v>182</v>
      </c>
      <c r="H1473" t="s">
        <v>34</v>
      </c>
      <c r="I1473">
        <v>14885953261</v>
      </c>
      <c r="J1473" t="s">
        <v>466</v>
      </c>
      <c r="K1473" t="s">
        <v>51</v>
      </c>
      <c r="L1473">
        <v>140</v>
      </c>
      <c r="M1473">
        <v>1.5</v>
      </c>
      <c r="N1473">
        <v>1</v>
      </c>
      <c r="O1473">
        <v>140</v>
      </c>
      <c r="P1473">
        <v>1.5</v>
      </c>
      <c r="Q1473">
        <v>1</v>
      </c>
      <c r="R1473">
        <v>1.5</v>
      </c>
      <c r="S1473">
        <v>1.5</v>
      </c>
      <c r="T1473" s="1">
        <v>44647</v>
      </c>
      <c r="U1473" t="str">
        <f t="shared" si="110"/>
        <v>Coca Cola - Zero Sugar</v>
      </c>
      <c r="V1473" t="str">
        <f t="shared" si="111"/>
        <v>Carbonated</v>
      </c>
      <c r="W1473" t="s">
        <v>34</v>
      </c>
      <c r="X1473" t="b">
        <f t="shared" si="113"/>
        <v>1</v>
      </c>
      <c r="Y1473">
        <f t="shared" si="112"/>
        <v>1.5</v>
      </c>
      <c r="Z1473" s="2">
        <f t="shared" si="114"/>
        <v>1</v>
      </c>
      <c r="AA1473" t="s">
        <v>183</v>
      </c>
      <c r="AB1473" t="s">
        <v>184</v>
      </c>
      <c r="AD1473" t="s">
        <v>60</v>
      </c>
      <c r="AE1473" t="s">
        <v>467</v>
      </c>
      <c r="AF1473">
        <v>2022</v>
      </c>
    </row>
    <row r="1474" spans="1:32" x14ac:dyDescent="0.25">
      <c r="A1474" t="s">
        <v>29</v>
      </c>
      <c r="B1474" t="s">
        <v>67</v>
      </c>
      <c r="C1474" t="s">
        <v>68</v>
      </c>
      <c r="D1474" t="s">
        <v>69</v>
      </c>
      <c r="E1474">
        <f>_xlfn.XLOOKUP(Table1[[#This Row],[Location]],'Location analysis'!A:A,'Location analysis'!B:B)</f>
        <v>40.435699999999997</v>
      </c>
      <c r="F1474">
        <f>_xlfn.XLOOKUP(Table1[[#This Row],[Location]],'Location analysis'!A:A,'Location analysis'!C:C)</f>
        <v>-74.125200000000007</v>
      </c>
      <c r="G1474" t="s">
        <v>182</v>
      </c>
      <c r="H1474" t="s">
        <v>34</v>
      </c>
      <c r="I1474">
        <v>14887340262</v>
      </c>
      <c r="J1474" t="s">
        <v>466</v>
      </c>
      <c r="K1474" t="s">
        <v>51</v>
      </c>
      <c r="L1474">
        <v>141</v>
      </c>
      <c r="M1474">
        <v>1</v>
      </c>
      <c r="N1474">
        <v>1</v>
      </c>
      <c r="O1474">
        <v>141</v>
      </c>
      <c r="P1474">
        <v>1</v>
      </c>
      <c r="Q1474">
        <v>1</v>
      </c>
      <c r="R1474">
        <v>1</v>
      </c>
      <c r="S1474">
        <v>1</v>
      </c>
      <c r="T1474" s="1">
        <v>44648</v>
      </c>
      <c r="U1474" t="str">
        <f t="shared" ref="U1474:U1537" si="115">IF(G1474="","Cell is Blank - Dis-regard",G1474)</f>
        <v>Coca Cola - Zero Sugar</v>
      </c>
      <c r="V1474" t="str">
        <f t="shared" ref="V1474:V1537" si="116">IF(H1474="","Cell is Blank - Dis-regard",H1474)</f>
        <v>Carbonated</v>
      </c>
      <c r="W1474" t="s">
        <v>34</v>
      </c>
      <c r="X1474" t="b">
        <f t="shared" si="113"/>
        <v>1</v>
      </c>
      <c r="Y1474">
        <f t="shared" ref="Y1474:Y1537" si="117">IF(X1474="FALSE",M1474,M1474)</f>
        <v>1</v>
      </c>
      <c r="Z1474" s="2">
        <f t="shared" si="114"/>
        <v>0.66666666666666663</v>
      </c>
      <c r="AA1474" t="s">
        <v>183</v>
      </c>
      <c r="AB1474" t="s">
        <v>184</v>
      </c>
      <c r="AD1474" t="s">
        <v>60</v>
      </c>
      <c r="AE1474" t="s">
        <v>467</v>
      </c>
      <c r="AF1474">
        <v>2022</v>
      </c>
    </row>
    <row r="1475" spans="1:32" x14ac:dyDescent="0.25">
      <c r="A1475" t="s">
        <v>29</v>
      </c>
      <c r="B1475" t="s">
        <v>67</v>
      </c>
      <c r="C1475" t="s">
        <v>68</v>
      </c>
      <c r="D1475" t="s">
        <v>69</v>
      </c>
      <c r="E1475">
        <f>_xlfn.XLOOKUP(Table1[[#This Row],[Location]],'Location analysis'!A:A,'Location analysis'!B:B)</f>
        <v>40.435699999999997</v>
      </c>
      <c r="F1475">
        <f>_xlfn.XLOOKUP(Table1[[#This Row],[Location]],'Location analysis'!A:A,'Location analysis'!C:C)</f>
        <v>-74.125200000000007</v>
      </c>
      <c r="G1475" t="s">
        <v>182</v>
      </c>
      <c r="H1475" t="s">
        <v>34</v>
      </c>
      <c r="I1475">
        <v>14887342959</v>
      </c>
      <c r="J1475" t="s">
        <v>466</v>
      </c>
      <c r="K1475" t="s">
        <v>51</v>
      </c>
      <c r="L1475">
        <v>142</v>
      </c>
      <c r="M1475">
        <v>1</v>
      </c>
      <c r="N1475">
        <v>1</v>
      </c>
      <c r="O1475">
        <v>142</v>
      </c>
      <c r="P1475">
        <v>1</v>
      </c>
      <c r="Q1475">
        <v>1</v>
      </c>
      <c r="R1475">
        <v>1</v>
      </c>
      <c r="S1475">
        <v>1</v>
      </c>
      <c r="T1475" s="1">
        <v>44648</v>
      </c>
      <c r="U1475" t="str">
        <f t="shared" si="115"/>
        <v>Coca Cola - Zero Sugar</v>
      </c>
      <c r="V1475" t="str">
        <f t="shared" si="116"/>
        <v>Carbonated</v>
      </c>
      <c r="W1475" t="s">
        <v>34</v>
      </c>
      <c r="X1475" t="b">
        <f t="shared" ref="X1475:X1538" si="118">M1475=P1475</f>
        <v>1</v>
      </c>
      <c r="Y1475">
        <f t="shared" si="117"/>
        <v>1</v>
      </c>
      <c r="Z1475" s="2">
        <f t="shared" ref="Z1475:Z1538" si="119">Y1475/1.5</f>
        <v>0.66666666666666663</v>
      </c>
      <c r="AA1475" t="s">
        <v>183</v>
      </c>
      <c r="AB1475" t="s">
        <v>184</v>
      </c>
      <c r="AD1475" t="s">
        <v>60</v>
      </c>
      <c r="AE1475" t="s">
        <v>467</v>
      </c>
      <c r="AF1475">
        <v>2022</v>
      </c>
    </row>
    <row r="1476" spans="1:32" x14ac:dyDescent="0.25">
      <c r="A1476" t="s">
        <v>29</v>
      </c>
      <c r="B1476" t="s">
        <v>67</v>
      </c>
      <c r="C1476" t="s">
        <v>68</v>
      </c>
      <c r="D1476" t="s">
        <v>69</v>
      </c>
      <c r="E1476">
        <f>_xlfn.XLOOKUP(Table1[[#This Row],[Location]],'Location analysis'!A:A,'Location analysis'!B:B)</f>
        <v>40.435699999999997</v>
      </c>
      <c r="F1476">
        <f>_xlfn.XLOOKUP(Table1[[#This Row],[Location]],'Location analysis'!A:A,'Location analysis'!C:C)</f>
        <v>-74.125200000000007</v>
      </c>
      <c r="G1476" t="s">
        <v>264</v>
      </c>
      <c r="H1476" t="s">
        <v>43</v>
      </c>
      <c r="I1476">
        <v>14887524922</v>
      </c>
      <c r="J1476" t="s">
        <v>466</v>
      </c>
      <c r="K1476" t="s">
        <v>36</v>
      </c>
      <c r="L1476">
        <v>114</v>
      </c>
      <c r="M1476">
        <v>1.5</v>
      </c>
      <c r="N1476">
        <v>1</v>
      </c>
      <c r="O1476">
        <v>114</v>
      </c>
      <c r="P1476">
        <v>1.5</v>
      </c>
      <c r="Q1476">
        <v>1</v>
      </c>
      <c r="R1476">
        <v>1.5</v>
      </c>
      <c r="S1476">
        <v>5.5</v>
      </c>
      <c r="T1476" s="1">
        <v>44648</v>
      </c>
      <c r="U1476" t="str">
        <f t="shared" si="115"/>
        <v>Funyuns - Flaming Hot</v>
      </c>
      <c r="V1476" t="str">
        <f t="shared" si="116"/>
        <v>Food</v>
      </c>
      <c r="W1476" t="s">
        <v>43</v>
      </c>
      <c r="X1476" t="b">
        <f t="shared" si="118"/>
        <v>1</v>
      </c>
      <c r="Y1476">
        <f t="shared" si="117"/>
        <v>1.5</v>
      </c>
      <c r="Z1476" s="2">
        <f t="shared" si="119"/>
        <v>1</v>
      </c>
      <c r="AA1476" t="s">
        <v>265</v>
      </c>
      <c r="AB1476" t="s">
        <v>122</v>
      </c>
      <c r="AD1476" t="s">
        <v>60</v>
      </c>
      <c r="AE1476" t="s">
        <v>467</v>
      </c>
      <c r="AF1476">
        <v>2022</v>
      </c>
    </row>
    <row r="1477" spans="1:32" x14ac:dyDescent="0.25">
      <c r="A1477" t="s">
        <v>29</v>
      </c>
      <c r="B1477" t="s">
        <v>67</v>
      </c>
      <c r="C1477" t="s">
        <v>68</v>
      </c>
      <c r="D1477" t="s">
        <v>69</v>
      </c>
      <c r="E1477">
        <f>_xlfn.XLOOKUP(Table1[[#This Row],[Location]],'Location analysis'!A:A,'Location analysis'!B:B)</f>
        <v>40.435699999999997</v>
      </c>
      <c r="F1477">
        <f>_xlfn.XLOOKUP(Table1[[#This Row],[Location]],'Location analysis'!A:A,'Location analysis'!C:C)</f>
        <v>-74.125200000000007</v>
      </c>
      <c r="G1477" t="s">
        <v>81</v>
      </c>
      <c r="H1477" t="s">
        <v>43</v>
      </c>
      <c r="I1477">
        <v>14887524922</v>
      </c>
      <c r="J1477" t="s">
        <v>466</v>
      </c>
      <c r="K1477" t="s">
        <v>36</v>
      </c>
      <c r="L1477">
        <v>138</v>
      </c>
      <c r="M1477">
        <v>2</v>
      </c>
      <c r="N1477">
        <v>1</v>
      </c>
      <c r="O1477">
        <v>138</v>
      </c>
      <c r="P1477">
        <v>2</v>
      </c>
      <c r="Q1477">
        <v>1</v>
      </c>
      <c r="R1477">
        <v>2</v>
      </c>
      <c r="S1477">
        <v>5.5</v>
      </c>
      <c r="T1477" s="1">
        <v>44648</v>
      </c>
      <c r="U1477" t="str">
        <f t="shared" si="115"/>
        <v>KitKat - Crisp Wafers</v>
      </c>
      <c r="V1477" t="str">
        <f t="shared" si="116"/>
        <v>Food</v>
      </c>
      <c r="W1477" t="s">
        <v>43</v>
      </c>
      <c r="X1477" t="b">
        <f t="shared" si="118"/>
        <v>1</v>
      </c>
      <c r="Y1477">
        <f t="shared" si="117"/>
        <v>2</v>
      </c>
      <c r="Z1477" s="2">
        <f t="shared" si="119"/>
        <v>1.3333333333333333</v>
      </c>
      <c r="AA1477" t="s">
        <v>82</v>
      </c>
      <c r="AB1477" t="s">
        <v>83</v>
      </c>
      <c r="AD1477" t="s">
        <v>60</v>
      </c>
      <c r="AE1477" t="s">
        <v>467</v>
      </c>
      <c r="AF1477">
        <v>2022</v>
      </c>
    </row>
    <row r="1478" spans="1:32" x14ac:dyDescent="0.25">
      <c r="A1478" t="s">
        <v>29</v>
      </c>
      <c r="B1478" t="s">
        <v>67</v>
      </c>
      <c r="C1478" t="s">
        <v>68</v>
      </c>
      <c r="D1478" t="s">
        <v>69</v>
      </c>
      <c r="E1478">
        <f>_xlfn.XLOOKUP(Table1[[#This Row],[Location]],'Location analysis'!A:A,'Location analysis'!B:B)</f>
        <v>40.435699999999997</v>
      </c>
      <c r="F1478">
        <f>_xlfn.XLOOKUP(Table1[[#This Row],[Location]],'Location analysis'!A:A,'Location analysis'!C:C)</f>
        <v>-74.125200000000007</v>
      </c>
      <c r="G1478" t="s">
        <v>81</v>
      </c>
      <c r="H1478" t="s">
        <v>43</v>
      </c>
      <c r="I1478">
        <v>14887524922</v>
      </c>
      <c r="J1478" t="s">
        <v>466</v>
      </c>
      <c r="K1478" t="s">
        <v>36</v>
      </c>
      <c r="L1478">
        <v>134</v>
      </c>
      <c r="M1478">
        <v>2</v>
      </c>
      <c r="N1478">
        <v>1</v>
      </c>
      <c r="O1478">
        <v>134</v>
      </c>
      <c r="P1478">
        <v>2</v>
      </c>
      <c r="Q1478">
        <v>1</v>
      </c>
      <c r="R1478">
        <v>2</v>
      </c>
      <c r="S1478">
        <v>5.5</v>
      </c>
      <c r="T1478" s="1">
        <v>44648</v>
      </c>
      <c r="U1478" t="str">
        <f t="shared" si="115"/>
        <v>KitKat - Crisp Wafers</v>
      </c>
      <c r="V1478" t="str">
        <f t="shared" si="116"/>
        <v>Food</v>
      </c>
      <c r="W1478" t="s">
        <v>43</v>
      </c>
      <c r="X1478" t="b">
        <f t="shared" si="118"/>
        <v>1</v>
      </c>
      <c r="Y1478">
        <f t="shared" si="117"/>
        <v>2</v>
      </c>
      <c r="Z1478" s="2">
        <f t="shared" si="119"/>
        <v>1.3333333333333333</v>
      </c>
      <c r="AA1478" t="s">
        <v>82</v>
      </c>
      <c r="AB1478" t="s">
        <v>83</v>
      </c>
      <c r="AD1478" t="s">
        <v>60</v>
      </c>
      <c r="AE1478" t="s">
        <v>467</v>
      </c>
      <c r="AF1478">
        <v>2022</v>
      </c>
    </row>
    <row r="1479" spans="1:32" x14ac:dyDescent="0.25">
      <c r="A1479" t="s">
        <v>29</v>
      </c>
      <c r="B1479" t="s">
        <v>62</v>
      </c>
      <c r="C1479" t="s">
        <v>63</v>
      </c>
      <c r="D1479" t="s">
        <v>64</v>
      </c>
      <c r="E1479">
        <f>_xlfn.XLOOKUP(Table1[[#This Row],[Location]],'Location analysis'!A:A,'Location analysis'!B:B)</f>
        <v>40.091900000000003</v>
      </c>
      <c r="F1479">
        <f>_xlfn.XLOOKUP(Table1[[#This Row],[Location]],'Location analysis'!A:A,'Location analysis'!C:C)</f>
        <v>-74.358699999999999</v>
      </c>
      <c r="G1479" t="s">
        <v>95</v>
      </c>
      <c r="H1479" t="s">
        <v>43</v>
      </c>
      <c r="I1479">
        <v>14887536721</v>
      </c>
      <c r="J1479" t="s">
        <v>466</v>
      </c>
      <c r="K1479" t="s">
        <v>51</v>
      </c>
      <c r="L1479">
        <v>137</v>
      </c>
      <c r="M1479">
        <v>2</v>
      </c>
      <c r="N1479">
        <v>1</v>
      </c>
      <c r="O1479">
        <v>137</v>
      </c>
      <c r="P1479">
        <v>2</v>
      </c>
      <c r="Q1479">
        <v>1</v>
      </c>
      <c r="R1479">
        <v>2</v>
      </c>
      <c r="S1479">
        <v>2</v>
      </c>
      <c r="T1479" s="1">
        <v>44648</v>
      </c>
      <c r="U1479" t="str">
        <f t="shared" si="115"/>
        <v>Jacks Links Bar Beef Strip</v>
      </c>
      <c r="V1479" t="str">
        <f t="shared" si="116"/>
        <v>Food</v>
      </c>
      <c r="W1479" t="s">
        <v>43</v>
      </c>
      <c r="X1479" t="b">
        <f t="shared" si="118"/>
        <v>1</v>
      </c>
      <c r="Y1479">
        <f t="shared" si="117"/>
        <v>2</v>
      </c>
      <c r="Z1479" s="2">
        <f t="shared" si="119"/>
        <v>1.3333333333333333</v>
      </c>
      <c r="AA1479" t="s">
        <v>95</v>
      </c>
      <c r="AD1479" t="s">
        <v>60</v>
      </c>
      <c r="AE1479" t="s">
        <v>467</v>
      </c>
      <c r="AF1479">
        <v>2022</v>
      </c>
    </row>
    <row r="1480" spans="1:32" x14ac:dyDescent="0.25">
      <c r="A1480" t="s">
        <v>29</v>
      </c>
      <c r="B1480" t="s">
        <v>62</v>
      </c>
      <c r="C1480" t="s">
        <v>63</v>
      </c>
      <c r="D1480" t="s">
        <v>64</v>
      </c>
      <c r="E1480">
        <f>_xlfn.XLOOKUP(Table1[[#This Row],[Location]],'Location analysis'!A:A,'Location analysis'!B:B)</f>
        <v>40.091900000000003</v>
      </c>
      <c r="F1480">
        <f>_xlfn.XLOOKUP(Table1[[#This Row],[Location]],'Location analysis'!A:A,'Location analysis'!C:C)</f>
        <v>-74.358699999999999</v>
      </c>
      <c r="G1480" t="s">
        <v>95</v>
      </c>
      <c r="H1480" t="s">
        <v>43</v>
      </c>
      <c r="I1480">
        <v>14887597292</v>
      </c>
      <c r="J1480" t="s">
        <v>466</v>
      </c>
      <c r="K1480" t="s">
        <v>51</v>
      </c>
      <c r="L1480">
        <v>137</v>
      </c>
      <c r="M1480">
        <v>2</v>
      </c>
      <c r="N1480">
        <v>1</v>
      </c>
      <c r="O1480">
        <v>137</v>
      </c>
      <c r="P1480">
        <v>2</v>
      </c>
      <c r="Q1480">
        <v>1</v>
      </c>
      <c r="R1480">
        <v>2</v>
      </c>
      <c r="S1480">
        <v>2</v>
      </c>
      <c r="T1480" s="1">
        <v>44648</v>
      </c>
      <c r="U1480" t="str">
        <f t="shared" si="115"/>
        <v>Jacks Links Bar Beef Strip</v>
      </c>
      <c r="V1480" t="str">
        <f t="shared" si="116"/>
        <v>Food</v>
      </c>
      <c r="W1480" t="s">
        <v>43</v>
      </c>
      <c r="X1480" t="b">
        <f t="shared" si="118"/>
        <v>1</v>
      </c>
      <c r="Y1480">
        <f t="shared" si="117"/>
        <v>2</v>
      </c>
      <c r="Z1480" s="2">
        <f t="shared" si="119"/>
        <v>1.3333333333333333</v>
      </c>
      <c r="AA1480" t="s">
        <v>95</v>
      </c>
      <c r="AD1480" t="s">
        <v>60</v>
      </c>
      <c r="AE1480" t="s">
        <v>467</v>
      </c>
      <c r="AF1480">
        <v>2022</v>
      </c>
    </row>
    <row r="1481" spans="1:32" x14ac:dyDescent="0.25">
      <c r="A1481" t="s">
        <v>29</v>
      </c>
      <c r="B1481" t="s">
        <v>394</v>
      </c>
      <c r="C1481" t="s">
        <v>395</v>
      </c>
      <c r="D1481" t="s">
        <v>396</v>
      </c>
      <c r="E1481">
        <f>_xlfn.XLOOKUP(Table1[[#This Row],[Location]],'Location analysis'!A:A,'Location analysis'!B:B)</f>
        <v>40.416893999999999</v>
      </c>
      <c r="F1481">
        <f>_xlfn.XLOOKUP(Table1[[#This Row],[Location]],'Location analysis'!A:A,'Location analysis'!C:C)</f>
        <v>-74.420399000000003</v>
      </c>
      <c r="G1481" t="s">
        <v>182</v>
      </c>
      <c r="H1481" t="s">
        <v>34</v>
      </c>
      <c r="I1481">
        <v>14887676621</v>
      </c>
      <c r="J1481" t="s">
        <v>466</v>
      </c>
      <c r="K1481" t="s">
        <v>36</v>
      </c>
      <c r="L1481">
        <v>142</v>
      </c>
      <c r="M1481">
        <v>1.5</v>
      </c>
      <c r="N1481">
        <v>1</v>
      </c>
      <c r="O1481">
        <v>142</v>
      </c>
      <c r="P1481">
        <v>1.5</v>
      </c>
      <c r="Q1481">
        <v>1</v>
      </c>
      <c r="R1481">
        <v>1.5</v>
      </c>
      <c r="S1481">
        <v>1.5</v>
      </c>
      <c r="T1481" s="1">
        <v>44651</v>
      </c>
      <c r="U1481" t="str">
        <f t="shared" si="115"/>
        <v>Coca Cola - Zero Sugar</v>
      </c>
      <c r="V1481" t="str">
        <f t="shared" si="116"/>
        <v>Carbonated</v>
      </c>
      <c r="W1481" t="s">
        <v>34</v>
      </c>
      <c r="X1481" t="b">
        <f t="shared" si="118"/>
        <v>1</v>
      </c>
      <c r="Y1481">
        <f t="shared" si="117"/>
        <v>1.5</v>
      </c>
      <c r="Z1481" s="2">
        <f t="shared" si="119"/>
        <v>1</v>
      </c>
      <c r="AA1481" t="s">
        <v>183</v>
      </c>
      <c r="AB1481" t="s">
        <v>184</v>
      </c>
      <c r="AD1481" t="s">
        <v>60</v>
      </c>
      <c r="AE1481" t="s">
        <v>467</v>
      </c>
      <c r="AF1481">
        <v>2022</v>
      </c>
    </row>
    <row r="1482" spans="1:32" x14ac:dyDescent="0.25">
      <c r="A1482" t="s">
        <v>29</v>
      </c>
      <c r="B1482" t="s">
        <v>62</v>
      </c>
      <c r="C1482" t="s">
        <v>63</v>
      </c>
      <c r="D1482" t="s">
        <v>64</v>
      </c>
      <c r="E1482">
        <f>_xlfn.XLOOKUP(Table1[[#This Row],[Location]],'Location analysis'!A:A,'Location analysis'!B:B)</f>
        <v>40.091900000000003</v>
      </c>
      <c r="F1482">
        <f>_xlfn.XLOOKUP(Table1[[#This Row],[Location]],'Location analysis'!A:A,'Location analysis'!C:C)</f>
        <v>-74.358699999999999</v>
      </c>
      <c r="G1482" t="s">
        <v>180</v>
      </c>
      <c r="H1482" t="s">
        <v>43</v>
      </c>
      <c r="I1482">
        <v>14887992753</v>
      </c>
      <c r="J1482" t="s">
        <v>466</v>
      </c>
      <c r="K1482" t="s">
        <v>51</v>
      </c>
      <c r="L1482">
        <v>113</v>
      </c>
      <c r="M1482">
        <v>1.5</v>
      </c>
      <c r="N1482">
        <v>1</v>
      </c>
      <c r="O1482">
        <v>113</v>
      </c>
      <c r="P1482">
        <v>1.5</v>
      </c>
      <c r="Q1482">
        <v>1</v>
      </c>
      <c r="R1482">
        <v>1.5</v>
      </c>
      <c r="S1482">
        <v>1.5</v>
      </c>
      <c r="T1482" s="1">
        <v>44648</v>
      </c>
      <c r="U1482" t="str">
        <f t="shared" si="115"/>
        <v>Miss Vickie's Potato Chip - Jalapeno</v>
      </c>
      <c r="V1482" t="str">
        <f t="shared" si="116"/>
        <v>Food</v>
      </c>
      <c r="W1482" t="s">
        <v>43</v>
      </c>
      <c r="X1482" t="b">
        <f t="shared" si="118"/>
        <v>1</v>
      </c>
      <c r="Y1482">
        <f t="shared" si="117"/>
        <v>1.5</v>
      </c>
      <c r="Z1482" s="2">
        <f t="shared" si="119"/>
        <v>1</v>
      </c>
      <c r="AA1482" t="s">
        <v>58</v>
      </c>
      <c r="AB1482" t="s">
        <v>181</v>
      </c>
      <c r="AD1482" t="s">
        <v>60</v>
      </c>
      <c r="AE1482" t="s">
        <v>467</v>
      </c>
      <c r="AF1482">
        <v>2022</v>
      </c>
    </row>
    <row r="1483" spans="1:32" x14ac:dyDescent="0.25">
      <c r="A1483" t="s">
        <v>29</v>
      </c>
      <c r="B1483" t="s">
        <v>394</v>
      </c>
      <c r="C1483" t="s">
        <v>395</v>
      </c>
      <c r="D1483" t="s">
        <v>396</v>
      </c>
      <c r="E1483">
        <f>_xlfn.XLOOKUP(Table1[[#This Row],[Location]],'Location analysis'!A:A,'Location analysis'!B:B)</f>
        <v>40.416893999999999</v>
      </c>
      <c r="F1483">
        <f>_xlfn.XLOOKUP(Table1[[#This Row],[Location]],'Location analysis'!A:A,'Location analysis'!C:C)</f>
        <v>-74.420399000000003</v>
      </c>
      <c r="G1483" t="s">
        <v>192</v>
      </c>
      <c r="H1483" t="s">
        <v>43</v>
      </c>
      <c r="I1483">
        <v>14888026242</v>
      </c>
      <c r="J1483" t="s">
        <v>466</v>
      </c>
      <c r="K1483" t="s">
        <v>36</v>
      </c>
      <c r="L1483">
        <v>124</v>
      </c>
      <c r="M1483">
        <v>1.25</v>
      </c>
      <c r="N1483">
        <v>1</v>
      </c>
      <c r="O1483">
        <v>124</v>
      </c>
      <c r="P1483">
        <v>1.25</v>
      </c>
      <c r="Q1483">
        <v>1</v>
      </c>
      <c r="R1483">
        <v>1.25</v>
      </c>
      <c r="S1483">
        <v>1.25</v>
      </c>
      <c r="T1483" s="1">
        <v>44651</v>
      </c>
      <c r="U1483" t="str">
        <f t="shared" si="115"/>
        <v>CheezIt - Original</v>
      </c>
      <c r="V1483" t="str">
        <f t="shared" si="116"/>
        <v>Food</v>
      </c>
      <c r="W1483" t="s">
        <v>43</v>
      </c>
      <c r="X1483" t="b">
        <f t="shared" si="118"/>
        <v>1</v>
      </c>
      <c r="Y1483">
        <f t="shared" si="117"/>
        <v>1.25</v>
      </c>
      <c r="Z1483" s="2">
        <f t="shared" si="119"/>
        <v>0.83333333333333337</v>
      </c>
      <c r="AA1483" t="s">
        <v>193</v>
      </c>
      <c r="AB1483" t="s">
        <v>150</v>
      </c>
      <c r="AD1483" t="s">
        <v>60</v>
      </c>
      <c r="AE1483" t="s">
        <v>467</v>
      </c>
      <c r="AF1483">
        <v>2022</v>
      </c>
    </row>
    <row r="1484" spans="1:32" x14ac:dyDescent="0.25">
      <c r="A1484" t="s">
        <v>29</v>
      </c>
      <c r="B1484" t="s">
        <v>62</v>
      </c>
      <c r="C1484" t="s">
        <v>63</v>
      </c>
      <c r="D1484" t="s">
        <v>64</v>
      </c>
      <c r="E1484">
        <f>_xlfn.XLOOKUP(Table1[[#This Row],[Location]],'Location analysis'!A:A,'Location analysis'!B:B)</f>
        <v>40.091900000000003</v>
      </c>
      <c r="F1484">
        <f>_xlfn.XLOOKUP(Table1[[#This Row],[Location]],'Location analysis'!A:A,'Location analysis'!C:C)</f>
        <v>-74.358699999999999</v>
      </c>
      <c r="G1484" t="s">
        <v>197</v>
      </c>
      <c r="H1484" t="s">
        <v>43</v>
      </c>
      <c r="I1484">
        <v>14888281213</v>
      </c>
      <c r="J1484" t="s">
        <v>466</v>
      </c>
      <c r="K1484" t="s">
        <v>36</v>
      </c>
      <c r="L1484">
        <v>111</v>
      </c>
      <c r="M1484">
        <v>1.5</v>
      </c>
      <c r="N1484">
        <v>1</v>
      </c>
      <c r="O1484">
        <v>111</v>
      </c>
      <c r="P1484">
        <v>1.5</v>
      </c>
      <c r="Q1484">
        <v>1</v>
      </c>
      <c r="R1484">
        <v>1.5</v>
      </c>
      <c r="S1484">
        <v>3</v>
      </c>
      <c r="T1484" s="1">
        <v>44648</v>
      </c>
      <c r="U1484" t="str">
        <f t="shared" si="115"/>
        <v>Miss Vickie's Potato Chip - Smokehouse BBQ</v>
      </c>
      <c r="V1484" t="str">
        <f t="shared" si="116"/>
        <v>Food</v>
      </c>
      <c r="W1484" t="s">
        <v>43</v>
      </c>
      <c r="X1484" t="b">
        <f t="shared" si="118"/>
        <v>1</v>
      </c>
      <c r="Y1484">
        <f t="shared" si="117"/>
        <v>1.5</v>
      </c>
      <c r="Z1484" s="2">
        <f t="shared" si="119"/>
        <v>1</v>
      </c>
      <c r="AA1484" t="s">
        <v>58</v>
      </c>
      <c r="AB1484" t="s">
        <v>198</v>
      </c>
      <c r="AD1484" t="s">
        <v>60</v>
      </c>
      <c r="AE1484" t="s">
        <v>467</v>
      </c>
      <c r="AF1484">
        <v>2022</v>
      </c>
    </row>
    <row r="1485" spans="1:32" x14ac:dyDescent="0.25">
      <c r="A1485" t="s">
        <v>29</v>
      </c>
      <c r="B1485" t="s">
        <v>62</v>
      </c>
      <c r="C1485" t="s">
        <v>63</v>
      </c>
      <c r="D1485" t="s">
        <v>64</v>
      </c>
      <c r="E1485">
        <f>_xlfn.XLOOKUP(Table1[[#This Row],[Location]],'Location analysis'!A:A,'Location analysis'!B:B)</f>
        <v>40.091900000000003</v>
      </c>
      <c r="F1485">
        <f>_xlfn.XLOOKUP(Table1[[#This Row],[Location]],'Location analysis'!A:A,'Location analysis'!C:C)</f>
        <v>-74.358699999999999</v>
      </c>
      <c r="G1485" t="s">
        <v>154</v>
      </c>
      <c r="H1485" t="s">
        <v>43</v>
      </c>
      <c r="I1485">
        <v>14888281213</v>
      </c>
      <c r="J1485" t="s">
        <v>466</v>
      </c>
      <c r="K1485" t="s">
        <v>36</v>
      </c>
      <c r="L1485">
        <v>121</v>
      </c>
      <c r="M1485">
        <v>1.5</v>
      </c>
      <c r="N1485">
        <v>1</v>
      </c>
      <c r="O1485">
        <v>121</v>
      </c>
      <c r="P1485">
        <v>1.5</v>
      </c>
      <c r="Q1485">
        <v>1</v>
      </c>
      <c r="R1485">
        <v>1.5</v>
      </c>
      <c r="S1485">
        <v>3</v>
      </c>
      <c r="T1485" s="1">
        <v>44648</v>
      </c>
      <c r="U1485" t="str">
        <f t="shared" si="115"/>
        <v>SunChips Multigrain - Harvest Cheddar</v>
      </c>
      <c r="V1485" t="str">
        <f t="shared" si="116"/>
        <v>Food</v>
      </c>
      <c r="W1485" t="s">
        <v>43</v>
      </c>
      <c r="X1485" t="b">
        <f t="shared" si="118"/>
        <v>1</v>
      </c>
      <c r="Y1485">
        <f t="shared" si="117"/>
        <v>1.5</v>
      </c>
      <c r="Z1485" s="2">
        <f t="shared" si="119"/>
        <v>1</v>
      </c>
      <c r="AA1485" t="s">
        <v>129</v>
      </c>
      <c r="AB1485" t="s">
        <v>155</v>
      </c>
      <c r="AD1485" t="s">
        <v>60</v>
      </c>
      <c r="AE1485" t="s">
        <v>467</v>
      </c>
      <c r="AF1485">
        <v>2022</v>
      </c>
    </row>
    <row r="1486" spans="1:32" x14ac:dyDescent="0.25">
      <c r="A1486" t="s">
        <v>29</v>
      </c>
      <c r="B1486" t="s">
        <v>62</v>
      </c>
      <c r="C1486" t="s">
        <v>63</v>
      </c>
      <c r="D1486" t="s">
        <v>64</v>
      </c>
      <c r="E1486">
        <f>_xlfn.XLOOKUP(Table1[[#This Row],[Location]],'Location analysis'!A:A,'Location analysis'!B:B)</f>
        <v>40.091900000000003</v>
      </c>
      <c r="F1486">
        <f>_xlfn.XLOOKUP(Table1[[#This Row],[Location]],'Location analysis'!A:A,'Location analysis'!C:C)</f>
        <v>-74.358699999999999</v>
      </c>
      <c r="G1486" t="s">
        <v>95</v>
      </c>
      <c r="H1486" t="s">
        <v>43</v>
      </c>
      <c r="I1486">
        <v>14888307815</v>
      </c>
      <c r="J1486" t="s">
        <v>466</v>
      </c>
      <c r="K1486" t="s">
        <v>51</v>
      </c>
      <c r="L1486">
        <v>137</v>
      </c>
      <c r="M1486">
        <v>2</v>
      </c>
      <c r="N1486">
        <v>1</v>
      </c>
      <c r="O1486">
        <v>137</v>
      </c>
      <c r="P1486">
        <v>2</v>
      </c>
      <c r="Q1486">
        <v>1</v>
      </c>
      <c r="R1486">
        <v>2</v>
      </c>
      <c r="S1486">
        <v>2</v>
      </c>
      <c r="T1486" s="1">
        <v>44648</v>
      </c>
      <c r="U1486" t="str">
        <f t="shared" si="115"/>
        <v>Jacks Links Bar Beef Strip</v>
      </c>
      <c r="V1486" t="str">
        <f t="shared" si="116"/>
        <v>Food</v>
      </c>
      <c r="W1486" t="s">
        <v>43</v>
      </c>
      <c r="X1486" t="b">
        <f t="shared" si="118"/>
        <v>1</v>
      </c>
      <c r="Y1486">
        <f t="shared" si="117"/>
        <v>2</v>
      </c>
      <c r="Z1486" s="2">
        <f t="shared" si="119"/>
        <v>1.3333333333333333</v>
      </c>
      <c r="AA1486" t="s">
        <v>95</v>
      </c>
      <c r="AD1486" t="s">
        <v>60</v>
      </c>
      <c r="AE1486" t="s">
        <v>467</v>
      </c>
      <c r="AF1486">
        <v>2022</v>
      </c>
    </row>
    <row r="1487" spans="1:32" x14ac:dyDescent="0.25">
      <c r="A1487" t="s">
        <v>29</v>
      </c>
      <c r="B1487" t="s">
        <v>62</v>
      </c>
      <c r="C1487" t="s">
        <v>63</v>
      </c>
      <c r="D1487" t="s">
        <v>64</v>
      </c>
      <c r="E1487">
        <f>_xlfn.XLOOKUP(Table1[[#This Row],[Location]],'Location analysis'!A:A,'Location analysis'!B:B)</f>
        <v>40.091900000000003</v>
      </c>
      <c r="F1487">
        <f>_xlfn.XLOOKUP(Table1[[#This Row],[Location]],'Location analysis'!A:A,'Location analysis'!C:C)</f>
        <v>-74.358699999999999</v>
      </c>
      <c r="G1487" t="s">
        <v>112</v>
      </c>
      <c r="H1487" t="s">
        <v>43</v>
      </c>
      <c r="I1487">
        <v>14888319697</v>
      </c>
      <c r="J1487" t="s">
        <v>466</v>
      </c>
      <c r="K1487" t="s">
        <v>51</v>
      </c>
      <c r="L1487">
        <v>132</v>
      </c>
      <c r="M1487">
        <v>2</v>
      </c>
      <c r="N1487">
        <v>1</v>
      </c>
      <c r="O1487">
        <v>132</v>
      </c>
      <c r="P1487">
        <v>2</v>
      </c>
      <c r="Q1487">
        <v>1</v>
      </c>
      <c r="R1487">
        <v>2</v>
      </c>
      <c r="S1487">
        <v>2</v>
      </c>
      <c r="T1487" s="1">
        <v>44648</v>
      </c>
      <c r="U1487" t="str">
        <f t="shared" si="115"/>
        <v>Robert Irvine's - Fit Crunch -  Chocolate Pea</v>
      </c>
      <c r="V1487" t="str">
        <f t="shared" si="116"/>
        <v>Food</v>
      </c>
      <c r="W1487" t="s">
        <v>43</v>
      </c>
      <c r="X1487" t="b">
        <f t="shared" si="118"/>
        <v>1</v>
      </c>
      <c r="Y1487">
        <f t="shared" si="117"/>
        <v>2</v>
      </c>
      <c r="Z1487" s="2">
        <f t="shared" si="119"/>
        <v>1.3333333333333333</v>
      </c>
      <c r="AA1487" t="s">
        <v>113</v>
      </c>
      <c r="AB1487" t="s">
        <v>114</v>
      </c>
      <c r="AC1487" t="s">
        <v>115</v>
      </c>
      <c r="AD1487" t="s">
        <v>60</v>
      </c>
      <c r="AE1487" t="s">
        <v>467</v>
      </c>
      <c r="AF1487">
        <v>2022</v>
      </c>
    </row>
    <row r="1488" spans="1:32" x14ac:dyDescent="0.25">
      <c r="A1488" t="s">
        <v>29</v>
      </c>
      <c r="B1488" t="s">
        <v>62</v>
      </c>
      <c r="C1488" t="s">
        <v>63</v>
      </c>
      <c r="D1488" t="s">
        <v>64</v>
      </c>
      <c r="E1488">
        <f>_xlfn.XLOOKUP(Table1[[#This Row],[Location]],'Location analysis'!A:A,'Location analysis'!B:B)</f>
        <v>40.091900000000003</v>
      </c>
      <c r="F1488">
        <f>_xlfn.XLOOKUP(Table1[[#This Row],[Location]],'Location analysis'!A:A,'Location analysis'!C:C)</f>
        <v>-74.358699999999999</v>
      </c>
      <c r="G1488" t="s">
        <v>180</v>
      </c>
      <c r="H1488" t="s">
        <v>43</v>
      </c>
      <c r="I1488">
        <v>14888796363</v>
      </c>
      <c r="J1488" t="s">
        <v>466</v>
      </c>
      <c r="K1488" t="s">
        <v>51</v>
      </c>
      <c r="L1488">
        <v>113</v>
      </c>
      <c r="M1488">
        <v>1.5</v>
      </c>
      <c r="N1488">
        <v>1</v>
      </c>
      <c r="O1488">
        <v>113</v>
      </c>
      <c r="P1488">
        <v>1.5</v>
      </c>
      <c r="Q1488">
        <v>1</v>
      </c>
      <c r="R1488">
        <v>1.5</v>
      </c>
      <c r="S1488">
        <v>1.5</v>
      </c>
      <c r="T1488" s="1">
        <v>44648</v>
      </c>
      <c r="U1488" t="str">
        <f t="shared" si="115"/>
        <v>Miss Vickie's Potato Chip - Jalapeno</v>
      </c>
      <c r="V1488" t="str">
        <f t="shared" si="116"/>
        <v>Food</v>
      </c>
      <c r="W1488" t="s">
        <v>43</v>
      </c>
      <c r="X1488" t="b">
        <f t="shared" si="118"/>
        <v>1</v>
      </c>
      <c r="Y1488">
        <f t="shared" si="117"/>
        <v>1.5</v>
      </c>
      <c r="Z1488" s="2">
        <f t="shared" si="119"/>
        <v>1</v>
      </c>
      <c r="AA1488" t="s">
        <v>58</v>
      </c>
      <c r="AB1488" t="s">
        <v>181</v>
      </c>
      <c r="AD1488" t="s">
        <v>60</v>
      </c>
      <c r="AE1488" t="s">
        <v>467</v>
      </c>
      <c r="AF1488">
        <v>2022</v>
      </c>
    </row>
    <row r="1489" spans="1:32" x14ac:dyDescent="0.25">
      <c r="A1489" t="s">
        <v>29</v>
      </c>
      <c r="B1489" t="s">
        <v>394</v>
      </c>
      <c r="C1489" t="s">
        <v>395</v>
      </c>
      <c r="D1489" t="s">
        <v>396</v>
      </c>
      <c r="E1489">
        <f>_xlfn.XLOOKUP(Table1[[#This Row],[Location]],'Location analysis'!A:A,'Location analysis'!B:B)</f>
        <v>40.416893999999999</v>
      </c>
      <c r="F1489">
        <f>_xlfn.XLOOKUP(Table1[[#This Row],[Location]],'Location analysis'!A:A,'Location analysis'!C:C)</f>
        <v>-74.420399000000003</v>
      </c>
      <c r="G1489" t="s">
        <v>397</v>
      </c>
      <c r="H1489" t="s">
        <v>49</v>
      </c>
      <c r="I1489">
        <v>14888876217</v>
      </c>
      <c r="J1489" t="s">
        <v>466</v>
      </c>
      <c r="K1489" t="s">
        <v>36</v>
      </c>
      <c r="L1489">
        <v>146</v>
      </c>
      <c r="M1489">
        <v>3.5</v>
      </c>
      <c r="N1489">
        <v>1</v>
      </c>
      <c r="O1489">
        <v>146</v>
      </c>
      <c r="P1489">
        <v>3.5</v>
      </c>
      <c r="Q1489">
        <v>1</v>
      </c>
      <c r="R1489">
        <v>3.5</v>
      </c>
      <c r="S1489">
        <v>3.5</v>
      </c>
      <c r="T1489" s="1">
        <v>44651</v>
      </c>
      <c r="U1489" t="str">
        <f t="shared" si="115"/>
        <v>Starbucks Doubleshot Energy - Mocha</v>
      </c>
      <c r="V1489" t="str">
        <f t="shared" si="116"/>
        <v>Non Carbonated</v>
      </c>
      <c r="W1489" t="s">
        <v>49</v>
      </c>
      <c r="X1489" t="b">
        <f t="shared" si="118"/>
        <v>1</v>
      </c>
      <c r="Y1489">
        <f t="shared" si="117"/>
        <v>3.5</v>
      </c>
      <c r="Z1489" s="2">
        <f t="shared" si="119"/>
        <v>2.3333333333333335</v>
      </c>
      <c r="AA1489" t="s">
        <v>398</v>
      </c>
      <c r="AB1489" t="s">
        <v>399</v>
      </c>
      <c r="AD1489" t="s">
        <v>60</v>
      </c>
      <c r="AE1489" t="s">
        <v>467</v>
      </c>
      <c r="AF1489">
        <v>2022</v>
      </c>
    </row>
    <row r="1490" spans="1:32" x14ac:dyDescent="0.25">
      <c r="A1490" t="s">
        <v>29</v>
      </c>
      <c r="B1490" t="s">
        <v>394</v>
      </c>
      <c r="C1490" t="s">
        <v>395</v>
      </c>
      <c r="D1490" t="s">
        <v>396</v>
      </c>
      <c r="E1490">
        <f>_xlfn.XLOOKUP(Table1[[#This Row],[Location]],'Location analysis'!A:A,'Location analysis'!B:B)</f>
        <v>40.416893999999999</v>
      </c>
      <c r="F1490">
        <f>_xlfn.XLOOKUP(Table1[[#This Row],[Location]],'Location analysis'!A:A,'Location analysis'!C:C)</f>
        <v>-74.420399000000003</v>
      </c>
      <c r="G1490" t="s">
        <v>182</v>
      </c>
      <c r="H1490" t="s">
        <v>34</v>
      </c>
      <c r="I1490">
        <v>14888888071</v>
      </c>
      <c r="J1490" t="s">
        <v>466</v>
      </c>
      <c r="K1490" t="s">
        <v>36</v>
      </c>
      <c r="L1490">
        <v>142</v>
      </c>
      <c r="M1490">
        <v>1.5</v>
      </c>
      <c r="N1490">
        <v>1</v>
      </c>
      <c r="O1490">
        <v>142</v>
      </c>
      <c r="P1490">
        <v>1.5</v>
      </c>
      <c r="Q1490">
        <v>1</v>
      </c>
      <c r="R1490">
        <v>1.5</v>
      </c>
      <c r="S1490">
        <v>1.5</v>
      </c>
      <c r="T1490" s="1">
        <v>44651</v>
      </c>
      <c r="U1490" t="str">
        <f t="shared" si="115"/>
        <v>Coca Cola - Zero Sugar</v>
      </c>
      <c r="V1490" t="str">
        <f t="shared" si="116"/>
        <v>Carbonated</v>
      </c>
      <c r="W1490" t="s">
        <v>34</v>
      </c>
      <c r="X1490" t="b">
        <f t="shared" si="118"/>
        <v>1</v>
      </c>
      <c r="Y1490">
        <f t="shared" si="117"/>
        <v>1.5</v>
      </c>
      <c r="Z1490" s="2">
        <f t="shared" si="119"/>
        <v>1</v>
      </c>
      <c r="AA1490" t="s">
        <v>183</v>
      </c>
      <c r="AB1490" t="s">
        <v>184</v>
      </c>
      <c r="AD1490" t="s">
        <v>60</v>
      </c>
      <c r="AE1490" t="s">
        <v>467</v>
      </c>
      <c r="AF1490">
        <v>2022</v>
      </c>
    </row>
    <row r="1491" spans="1:32" x14ac:dyDescent="0.25">
      <c r="A1491" t="s">
        <v>29</v>
      </c>
      <c r="B1491" t="s">
        <v>62</v>
      </c>
      <c r="C1491" t="s">
        <v>63</v>
      </c>
      <c r="D1491" t="s">
        <v>64</v>
      </c>
      <c r="E1491">
        <f>_xlfn.XLOOKUP(Table1[[#This Row],[Location]],'Location analysis'!A:A,'Location analysis'!B:B)</f>
        <v>40.091900000000003</v>
      </c>
      <c r="F1491">
        <f>_xlfn.XLOOKUP(Table1[[#This Row],[Location]],'Location analysis'!A:A,'Location analysis'!C:C)</f>
        <v>-74.358699999999999</v>
      </c>
      <c r="G1491" t="s">
        <v>56</v>
      </c>
      <c r="H1491" t="s">
        <v>43</v>
      </c>
      <c r="I1491">
        <v>14888993473</v>
      </c>
      <c r="J1491" t="s">
        <v>466</v>
      </c>
      <c r="K1491" t="s">
        <v>51</v>
      </c>
      <c r="L1491">
        <v>110</v>
      </c>
      <c r="M1491">
        <v>1.5</v>
      </c>
      <c r="N1491">
        <v>1</v>
      </c>
      <c r="O1491">
        <v>110</v>
      </c>
      <c r="P1491">
        <v>1.5</v>
      </c>
      <c r="Q1491">
        <v>1</v>
      </c>
      <c r="R1491">
        <v>1.5</v>
      </c>
      <c r="S1491">
        <v>1.5</v>
      </c>
      <c r="T1491" s="1">
        <v>44648</v>
      </c>
      <c r="U1491" t="str">
        <f t="shared" si="115"/>
        <v>Miss Vickie's Potato Chip - Sea Salt &amp; Vinega</v>
      </c>
      <c r="V1491" t="str">
        <f t="shared" si="116"/>
        <v>Food</v>
      </c>
      <c r="W1491" t="s">
        <v>43</v>
      </c>
      <c r="X1491" t="b">
        <f t="shared" si="118"/>
        <v>1</v>
      </c>
      <c r="Y1491">
        <f t="shared" si="117"/>
        <v>1.5</v>
      </c>
      <c r="Z1491" s="2">
        <f t="shared" si="119"/>
        <v>1</v>
      </c>
      <c r="AA1491" t="s">
        <v>58</v>
      </c>
      <c r="AB1491" t="s">
        <v>59</v>
      </c>
      <c r="AD1491" t="s">
        <v>60</v>
      </c>
      <c r="AE1491" t="s">
        <v>467</v>
      </c>
      <c r="AF1491">
        <v>2022</v>
      </c>
    </row>
    <row r="1492" spans="1:32" x14ac:dyDescent="0.25">
      <c r="A1492" t="s">
        <v>29</v>
      </c>
      <c r="B1492" t="s">
        <v>62</v>
      </c>
      <c r="C1492" t="s">
        <v>63</v>
      </c>
      <c r="D1492" t="s">
        <v>64</v>
      </c>
      <c r="E1492">
        <f>_xlfn.XLOOKUP(Table1[[#This Row],[Location]],'Location analysis'!A:A,'Location analysis'!B:B)</f>
        <v>40.091900000000003</v>
      </c>
      <c r="F1492">
        <f>_xlfn.XLOOKUP(Table1[[#This Row],[Location]],'Location analysis'!A:A,'Location analysis'!C:C)</f>
        <v>-74.358699999999999</v>
      </c>
      <c r="G1492" t="s">
        <v>95</v>
      </c>
      <c r="H1492" t="s">
        <v>43</v>
      </c>
      <c r="I1492">
        <v>14889202428</v>
      </c>
      <c r="J1492" t="s">
        <v>466</v>
      </c>
      <c r="K1492" t="s">
        <v>51</v>
      </c>
      <c r="L1492">
        <v>137</v>
      </c>
      <c r="M1492">
        <v>2</v>
      </c>
      <c r="N1492">
        <v>1</v>
      </c>
      <c r="O1492">
        <v>137</v>
      </c>
      <c r="P1492">
        <v>2</v>
      </c>
      <c r="Q1492">
        <v>1</v>
      </c>
      <c r="R1492">
        <v>2</v>
      </c>
      <c r="S1492">
        <v>2</v>
      </c>
      <c r="T1492" s="1">
        <v>44648</v>
      </c>
      <c r="U1492" t="str">
        <f t="shared" si="115"/>
        <v>Jacks Links Bar Beef Strip</v>
      </c>
      <c r="V1492" t="str">
        <f t="shared" si="116"/>
        <v>Food</v>
      </c>
      <c r="W1492" t="s">
        <v>43</v>
      </c>
      <c r="X1492" t="b">
        <f t="shared" si="118"/>
        <v>1</v>
      </c>
      <c r="Y1492">
        <f t="shared" si="117"/>
        <v>2</v>
      </c>
      <c r="Z1492" s="2">
        <f t="shared" si="119"/>
        <v>1.3333333333333333</v>
      </c>
      <c r="AA1492" t="s">
        <v>95</v>
      </c>
      <c r="AD1492" t="s">
        <v>60</v>
      </c>
      <c r="AE1492" t="s">
        <v>467</v>
      </c>
      <c r="AF1492">
        <v>2022</v>
      </c>
    </row>
    <row r="1493" spans="1:32" x14ac:dyDescent="0.25">
      <c r="A1493" t="s">
        <v>29</v>
      </c>
      <c r="B1493" t="s">
        <v>67</v>
      </c>
      <c r="C1493" t="s">
        <v>68</v>
      </c>
      <c r="D1493" t="s">
        <v>69</v>
      </c>
      <c r="E1493">
        <f>_xlfn.XLOOKUP(Table1[[#This Row],[Location]],'Location analysis'!A:A,'Location analysis'!B:B)</f>
        <v>40.435699999999997</v>
      </c>
      <c r="F1493">
        <f>_xlfn.XLOOKUP(Table1[[#This Row],[Location]],'Location analysis'!A:A,'Location analysis'!C:C)</f>
        <v>-74.125200000000007</v>
      </c>
      <c r="G1493" t="s">
        <v>182</v>
      </c>
      <c r="H1493" t="s">
        <v>34</v>
      </c>
      <c r="I1493">
        <v>14889306397</v>
      </c>
      <c r="J1493" t="s">
        <v>466</v>
      </c>
      <c r="K1493" t="s">
        <v>51</v>
      </c>
      <c r="L1493">
        <v>141</v>
      </c>
      <c r="M1493">
        <v>1</v>
      </c>
      <c r="N1493">
        <v>1</v>
      </c>
      <c r="O1493">
        <v>141</v>
      </c>
      <c r="P1493">
        <v>1</v>
      </c>
      <c r="Q1493">
        <v>1</v>
      </c>
      <c r="R1493">
        <v>1</v>
      </c>
      <c r="S1493">
        <v>1</v>
      </c>
      <c r="T1493" s="1">
        <v>44648</v>
      </c>
      <c r="U1493" t="str">
        <f t="shared" si="115"/>
        <v>Coca Cola - Zero Sugar</v>
      </c>
      <c r="V1493" t="str">
        <f t="shared" si="116"/>
        <v>Carbonated</v>
      </c>
      <c r="W1493" t="s">
        <v>34</v>
      </c>
      <c r="X1493" t="b">
        <f t="shared" si="118"/>
        <v>1</v>
      </c>
      <c r="Y1493">
        <f t="shared" si="117"/>
        <v>1</v>
      </c>
      <c r="Z1493" s="2">
        <f t="shared" si="119"/>
        <v>0.66666666666666663</v>
      </c>
      <c r="AA1493" t="s">
        <v>183</v>
      </c>
      <c r="AB1493" t="s">
        <v>184</v>
      </c>
      <c r="AD1493" t="s">
        <v>60</v>
      </c>
      <c r="AE1493" t="s">
        <v>467</v>
      </c>
      <c r="AF1493">
        <v>2022</v>
      </c>
    </row>
    <row r="1494" spans="1:32" x14ac:dyDescent="0.25">
      <c r="A1494" t="s">
        <v>29</v>
      </c>
      <c r="B1494" t="s">
        <v>67</v>
      </c>
      <c r="C1494" t="s">
        <v>68</v>
      </c>
      <c r="D1494" t="s">
        <v>69</v>
      </c>
      <c r="E1494">
        <f>_xlfn.XLOOKUP(Table1[[#This Row],[Location]],'Location analysis'!A:A,'Location analysis'!B:B)</f>
        <v>40.435699999999997</v>
      </c>
      <c r="F1494">
        <f>_xlfn.XLOOKUP(Table1[[#This Row],[Location]],'Location analysis'!A:A,'Location analysis'!C:C)</f>
        <v>-74.125200000000007</v>
      </c>
      <c r="G1494" t="s">
        <v>275</v>
      </c>
      <c r="H1494" t="s">
        <v>43</v>
      </c>
      <c r="I1494">
        <v>14889351807</v>
      </c>
      <c r="J1494" t="s">
        <v>466</v>
      </c>
      <c r="K1494" t="s">
        <v>51</v>
      </c>
      <c r="L1494">
        <v>124</v>
      </c>
      <c r="M1494">
        <v>1</v>
      </c>
      <c r="N1494">
        <v>1</v>
      </c>
      <c r="O1494">
        <v>124</v>
      </c>
      <c r="P1494">
        <v>1</v>
      </c>
      <c r="Q1494">
        <v>1</v>
      </c>
      <c r="R1494">
        <v>1</v>
      </c>
      <c r="S1494">
        <v>1</v>
      </c>
      <c r="T1494" s="1">
        <v>44648</v>
      </c>
      <c r="U1494" t="str">
        <f t="shared" si="115"/>
        <v>Cheetos Flaming Hot Limon Crunchy</v>
      </c>
      <c r="V1494" t="str">
        <f t="shared" si="116"/>
        <v>Food</v>
      </c>
      <c r="W1494" t="s">
        <v>43</v>
      </c>
      <c r="X1494" t="b">
        <f t="shared" si="118"/>
        <v>1</v>
      </c>
      <c r="Y1494">
        <f t="shared" si="117"/>
        <v>1</v>
      </c>
      <c r="Z1494" s="2">
        <f t="shared" si="119"/>
        <v>0.66666666666666663</v>
      </c>
      <c r="AA1494" t="s">
        <v>275</v>
      </c>
      <c r="AD1494" t="s">
        <v>60</v>
      </c>
      <c r="AE1494" t="s">
        <v>467</v>
      </c>
      <c r="AF1494">
        <v>2022</v>
      </c>
    </row>
    <row r="1495" spans="1:32" x14ac:dyDescent="0.25">
      <c r="A1495" t="s">
        <v>29</v>
      </c>
      <c r="B1495" t="s">
        <v>394</v>
      </c>
      <c r="C1495" t="s">
        <v>395</v>
      </c>
      <c r="D1495" t="s">
        <v>396</v>
      </c>
      <c r="E1495">
        <f>_xlfn.XLOOKUP(Table1[[#This Row],[Location]],'Location analysis'!A:A,'Location analysis'!B:B)</f>
        <v>40.416893999999999</v>
      </c>
      <c r="F1495">
        <f>_xlfn.XLOOKUP(Table1[[#This Row],[Location]],'Location analysis'!A:A,'Location analysis'!C:C)</f>
        <v>-74.420399000000003</v>
      </c>
      <c r="G1495" t="s">
        <v>468</v>
      </c>
      <c r="H1495" t="s">
        <v>43</v>
      </c>
      <c r="I1495">
        <v>14889380557</v>
      </c>
      <c r="J1495" t="s">
        <v>466</v>
      </c>
      <c r="K1495" t="s">
        <v>36</v>
      </c>
      <c r="L1495">
        <v>139</v>
      </c>
      <c r="M1495">
        <v>2</v>
      </c>
      <c r="N1495">
        <v>1</v>
      </c>
      <c r="O1495">
        <v>139</v>
      </c>
      <c r="P1495">
        <v>2</v>
      </c>
      <c r="Q1495">
        <v>1</v>
      </c>
      <c r="R1495">
        <v>2</v>
      </c>
      <c r="S1495">
        <v>2</v>
      </c>
      <c r="T1495" s="1">
        <v>44651</v>
      </c>
      <c r="U1495" t="str">
        <f t="shared" si="115"/>
        <v>Hungry Buddha - Coconut Cocoa</v>
      </c>
      <c r="V1495" t="str">
        <f t="shared" si="116"/>
        <v>Food</v>
      </c>
      <c r="W1495" t="s">
        <v>43</v>
      </c>
      <c r="X1495" t="b">
        <f t="shared" si="118"/>
        <v>1</v>
      </c>
      <c r="Y1495">
        <f t="shared" si="117"/>
        <v>2</v>
      </c>
      <c r="Z1495" s="2">
        <f t="shared" si="119"/>
        <v>1.3333333333333333</v>
      </c>
      <c r="AA1495" t="s">
        <v>443</v>
      </c>
      <c r="AB1495" t="s">
        <v>469</v>
      </c>
      <c r="AD1495" t="s">
        <v>60</v>
      </c>
      <c r="AE1495" t="s">
        <v>467</v>
      </c>
      <c r="AF1495">
        <v>2022</v>
      </c>
    </row>
    <row r="1496" spans="1:32" x14ac:dyDescent="0.25">
      <c r="A1496" t="s">
        <v>29</v>
      </c>
      <c r="B1496" t="s">
        <v>62</v>
      </c>
      <c r="C1496" t="s">
        <v>63</v>
      </c>
      <c r="D1496" t="s">
        <v>64</v>
      </c>
      <c r="E1496">
        <f>_xlfn.XLOOKUP(Table1[[#This Row],[Location]],'Location analysis'!A:A,'Location analysis'!B:B)</f>
        <v>40.091900000000003</v>
      </c>
      <c r="F1496">
        <f>_xlfn.XLOOKUP(Table1[[#This Row],[Location]],'Location analysis'!A:A,'Location analysis'!C:C)</f>
        <v>-74.358699999999999</v>
      </c>
      <c r="G1496" t="s">
        <v>242</v>
      </c>
      <c r="H1496" t="s">
        <v>97</v>
      </c>
      <c r="I1496">
        <v>14889461833</v>
      </c>
      <c r="J1496" t="s">
        <v>466</v>
      </c>
      <c r="K1496" t="s">
        <v>51</v>
      </c>
      <c r="L1496">
        <v>147</v>
      </c>
      <c r="M1496">
        <v>2.5</v>
      </c>
      <c r="N1496">
        <v>1</v>
      </c>
      <c r="O1496">
        <v>147</v>
      </c>
      <c r="P1496">
        <v>2.5</v>
      </c>
      <c r="Q1496">
        <v>1</v>
      </c>
      <c r="R1496">
        <v>2.5</v>
      </c>
      <c r="S1496">
        <v>2.5</v>
      </c>
      <c r="T1496" s="1">
        <v>44648</v>
      </c>
      <c r="U1496" t="str">
        <f t="shared" si="115"/>
        <v>Vitamin Water - Squeezed Lemonade</v>
      </c>
      <c r="V1496" t="str">
        <f t="shared" si="116"/>
        <v>Water</v>
      </c>
      <c r="W1496" t="s">
        <v>97</v>
      </c>
      <c r="X1496" t="b">
        <f t="shared" si="118"/>
        <v>1</v>
      </c>
      <c r="Y1496">
        <f t="shared" si="117"/>
        <v>2.5</v>
      </c>
      <c r="Z1496" s="2">
        <f t="shared" si="119"/>
        <v>1.6666666666666667</v>
      </c>
      <c r="AA1496" t="s">
        <v>98</v>
      </c>
      <c r="AB1496" t="s">
        <v>243</v>
      </c>
      <c r="AD1496" t="s">
        <v>60</v>
      </c>
      <c r="AE1496" t="s">
        <v>467</v>
      </c>
      <c r="AF1496">
        <v>2022</v>
      </c>
    </row>
    <row r="1497" spans="1:32" x14ac:dyDescent="0.25">
      <c r="A1497" t="s">
        <v>29</v>
      </c>
      <c r="B1497" t="s">
        <v>67</v>
      </c>
      <c r="C1497" t="s">
        <v>68</v>
      </c>
      <c r="D1497" t="s">
        <v>69</v>
      </c>
      <c r="E1497">
        <f>_xlfn.XLOOKUP(Table1[[#This Row],[Location]],'Location analysis'!A:A,'Location analysis'!B:B)</f>
        <v>40.435699999999997</v>
      </c>
      <c r="F1497">
        <f>_xlfn.XLOOKUP(Table1[[#This Row],[Location]],'Location analysis'!A:A,'Location analysis'!C:C)</f>
        <v>-74.125200000000007</v>
      </c>
      <c r="G1497" t="s">
        <v>275</v>
      </c>
      <c r="H1497" t="s">
        <v>43</v>
      </c>
      <c r="I1497">
        <v>14890082045</v>
      </c>
      <c r="J1497" t="s">
        <v>466</v>
      </c>
      <c r="K1497" t="s">
        <v>51</v>
      </c>
      <c r="L1497">
        <v>124</v>
      </c>
      <c r="M1497">
        <v>1</v>
      </c>
      <c r="N1497">
        <v>1</v>
      </c>
      <c r="O1497">
        <v>124</v>
      </c>
      <c r="P1497">
        <v>1</v>
      </c>
      <c r="Q1497">
        <v>1</v>
      </c>
      <c r="R1497">
        <v>1</v>
      </c>
      <c r="S1497">
        <v>1</v>
      </c>
      <c r="T1497" s="1">
        <v>44648</v>
      </c>
      <c r="U1497" t="str">
        <f t="shared" si="115"/>
        <v>Cheetos Flaming Hot Limon Crunchy</v>
      </c>
      <c r="V1497" t="str">
        <f t="shared" si="116"/>
        <v>Food</v>
      </c>
      <c r="W1497" t="s">
        <v>43</v>
      </c>
      <c r="X1497" t="b">
        <f t="shared" si="118"/>
        <v>1</v>
      </c>
      <c r="Y1497">
        <f t="shared" si="117"/>
        <v>1</v>
      </c>
      <c r="Z1497" s="2">
        <f t="shared" si="119"/>
        <v>0.66666666666666663</v>
      </c>
      <c r="AA1497" t="s">
        <v>275</v>
      </c>
      <c r="AD1497" t="s">
        <v>60</v>
      </c>
      <c r="AE1497" t="s">
        <v>467</v>
      </c>
      <c r="AF1497">
        <v>2022</v>
      </c>
    </row>
    <row r="1498" spans="1:32" x14ac:dyDescent="0.25">
      <c r="A1498" t="s">
        <v>29</v>
      </c>
      <c r="B1498" t="s">
        <v>394</v>
      </c>
      <c r="C1498" t="s">
        <v>395</v>
      </c>
      <c r="D1498" t="s">
        <v>396</v>
      </c>
      <c r="E1498">
        <f>_xlfn.XLOOKUP(Table1[[#This Row],[Location]],'Location analysis'!A:A,'Location analysis'!B:B)</f>
        <v>40.416893999999999</v>
      </c>
      <c r="F1498">
        <f>_xlfn.XLOOKUP(Table1[[#This Row],[Location]],'Location analysis'!A:A,'Location analysis'!C:C)</f>
        <v>-74.420399000000003</v>
      </c>
      <c r="G1498" t="s">
        <v>212</v>
      </c>
      <c r="H1498" t="s">
        <v>49</v>
      </c>
      <c r="I1498">
        <v>14890291305</v>
      </c>
      <c r="J1498" t="s">
        <v>466</v>
      </c>
      <c r="K1498" t="s">
        <v>51</v>
      </c>
      <c r="L1498">
        <v>147</v>
      </c>
      <c r="M1498">
        <v>2.75</v>
      </c>
      <c r="N1498">
        <v>1</v>
      </c>
      <c r="O1498">
        <v>147</v>
      </c>
      <c r="P1498">
        <v>2.75</v>
      </c>
      <c r="Q1498">
        <v>1</v>
      </c>
      <c r="R1498">
        <v>2.75</v>
      </c>
      <c r="S1498">
        <v>2.75</v>
      </c>
      <c r="T1498" s="1">
        <v>44651</v>
      </c>
      <c r="U1498" t="str">
        <f t="shared" si="115"/>
        <v>Bai Antioxidant - Zambia Bingcherry</v>
      </c>
      <c r="V1498" t="str">
        <f t="shared" si="116"/>
        <v>Non Carbonated</v>
      </c>
      <c r="W1498" t="s">
        <v>49</v>
      </c>
      <c r="X1498" t="b">
        <f t="shared" si="118"/>
        <v>1</v>
      </c>
      <c r="Y1498">
        <f t="shared" si="117"/>
        <v>2.75</v>
      </c>
      <c r="Z1498" s="2">
        <f t="shared" si="119"/>
        <v>1.8333333333333333</v>
      </c>
      <c r="AA1498" t="s">
        <v>52</v>
      </c>
      <c r="AB1498" t="s">
        <v>214</v>
      </c>
      <c r="AD1498" t="s">
        <v>60</v>
      </c>
      <c r="AE1498" t="s">
        <v>467</v>
      </c>
      <c r="AF1498">
        <v>2022</v>
      </c>
    </row>
    <row r="1499" spans="1:32" x14ac:dyDescent="0.25">
      <c r="A1499" t="s">
        <v>29</v>
      </c>
      <c r="B1499" t="s">
        <v>46</v>
      </c>
      <c r="C1499" t="s">
        <v>31</v>
      </c>
      <c r="D1499" t="s">
        <v>47</v>
      </c>
      <c r="E1499">
        <f>_xlfn.XLOOKUP(Table1[[#This Row],[Location]],'Location analysis'!A:A,'Location analysis'!B:B)</f>
        <v>40.423690999999998</v>
      </c>
      <c r="F1499">
        <f>_xlfn.XLOOKUP(Table1[[#This Row],[Location]],'Location analysis'!A:A,'Location analysis'!C:C)</f>
        <v>-74.380831999999998</v>
      </c>
      <c r="G1499" t="s">
        <v>128</v>
      </c>
      <c r="H1499" t="s">
        <v>43</v>
      </c>
      <c r="I1499">
        <v>14890444178</v>
      </c>
      <c r="J1499" t="s">
        <v>466</v>
      </c>
      <c r="K1499" t="s">
        <v>36</v>
      </c>
      <c r="L1499">
        <v>111</v>
      </c>
      <c r="M1499">
        <v>1.5</v>
      </c>
      <c r="N1499">
        <v>1</v>
      </c>
      <c r="O1499">
        <v>111</v>
      </c>
      <c r="P1499">
        <v>1.5</v>
      </c>
      <c r="Q1499">
        <v>1</v>
      </c>
      <c r="R1499">
        <v>1.5</v>
      </c>
      <c r="S1499">
        <v>1.5</v>
      </c>
      <c r="T1499" s="1">
        <v>44648</v>
      </c>
      <c r="U1499" t="str">
        <f t="shared" si="115"/>
        <v>SunChips Multigrain - Salsa</v>
      </c>
      <c r="V1499" t="str">
        <f t="shared" si="116"/>
        <v>Food</v>
      </c>
      <c r="W1499" t="s">
        <v>43</v>
      </c>
      <c r="X1499" t="b">
        <f t="shared" si="118"/>
        <v>1</v>
      </c>
      <c r="Y1499">
        <f t="shared" si="117"/>
        <v>1.5</v>
      </c>
      <c r="Z1499" s="2">
        <f t="shared" si="119"/>
        <v>1</v>
      </c>
      <c r="AA1499" t="s">
        <v>129</v>
      </c>
      <c r="AB1499" t="s">
        <v>130</v>
      </c>
      <c r="AD1499" t="s">
        <v>60</v>
      </c>
      <c r="AE1499" t="s">
        <v>467</v>
      </c>
      <c r="AF1499">
        <v>2022</v>
      </c>
    </row>
    <row r="1500" spans="1:32" x14ac:dyDescent="0.25">
      <c r="A1500" t="s">
        <v>29</v>
      </c>
      <c r="B1500" t="s">
        <v>394</v>
      </c>
      <c r="C1500" t="s">
        <v>395</v>
      </c>
      <c r="D1500" t="s">
        <v>396</v>
      </c>
      <c r="E1500">
        <f>_xlfn.XLOOKUP(Table1[[#This Row],[Location]],'Location analysis'!A:A,'Location analysis'!B:B)</f>
        <v>40.416893999999999</v>
      </c>
      <c r="F1500">
        <f>_xlfn.XLOOKUP(Table1[[#This Row],[Location]],'Location analysis'!A:A,'Location analysis'!C:C)</f>
        <v>-74.420399000000003</v>
      </c>
      <c r="G1500" t="s">
        <v>417</v>
      </c>
      <c r="H1500" t="s">
        <v>43</v>
      </c>
      <c r="I1500">
        <v>14890573316</v>
      </c>
      <c r="J1500" t="s">
        <v>466</v>
      </c>
      <c r="K1500" t="s">
        <v>51</v>
      </c>
      <c r="L1500">
        <v>136</v>
      </c>
      <c r="M1500">
        <v>2</v>
      </c>
      <c r="N1500">
        <v>1</v>
      </c>
      <c r="O1500">
        <v>136</v>
      </c>
      <c r="P1500">
        <v>2</v>
      </c>
      <c r="Q1500">
        <v>1</v>
      </c>
      <c r="R1500">
        <v>2</v>
      </c>
      <c r="S1500">
        <v>2</v>
      </c>
      <c r="T1500" s="1">
        <v>44651</v>
      </c>
      <c r="U1500" t="str">
        <f t="shared" si="115"/>
        <v>Genius Keto Bar - Chocolate Dream</v>
      </c>
      <c r="V1500" t="str">
        <f t="shared" si="116"/>
        <v>Food</v>
      </c>
      <c r="W1500" t="s">
        <v>43</v>
      </c>
      <c r="X1500" t="b">
        <f t="shared" si="118"/>
        <v>1</v>
      </c>
      <c r="Y1500">
        <f t="shared" si="117"/>
        <v>2</v>
      </c>
      <c r="Z1500" s="2">
        <f t="shared" si="119"/>
        <v>1.3333333333333333</v>
      </c>
      <c r="AA1500" t="s">
        <v>418</v>
      </c>
      <c r="AB1500" t="s">
        <v>419</v>
      </c>
      <c r="AD1500" t="s">
        <v>60</v>
      </c>
      <c r="AE1500" t="s">
        <v>467</v>
      </c>
      <c r="AF1500">
        <v>2022</v>
      </c>
    </row>
    <row r="1501" spans="1:32" x14ac:dyDescent="0.25">
      <c r="A1501" t="s">
        <v>29</v>
      </c>
      <c r="B1501" t="s">
        <v>67</v>
      </c>
      <c r="C1501" t="s">
        <v>68</v>
      </c>
      <c r="D1501" t="s">
        <v>69</v>
      </c>
      <c r="E1501">
        <f>_xlfn.XLOOKUP(Table1[[#This Row],[Location]],'Location analysis'!A:A,'Location analysis'!B:B)</f>
        <v>40.435699999999997</v>
      </c>
      <c r="F1501">
        <f>_xlfn.XLOOKUP(Table1[[#This Row],[Location]],'Location analysis'!A:A,'Location analysis'!C:C)</f>
        <v>-74.125200000000007</v>
      </c>
      <c r="G1501" t="s">
        <v>182</v>
      </c>
      <c r="H1501" t="s">
        <v>34</v>
      </c>
      <c r="I1501">
        <v>14890871852</v>
      </c>
      <c r="J1501" t="s">
        <v>466</v>
      </c>
      <c r="K1501" t="s">
        <v>51</v>
      </c>
      <c r="L1501">
        <v>142</v>
      </c>
      <c r="M1501">
        <v>1</v>
      </c>
      <c r="N1501">
        <v>1</v>
      </c>
      <c r="O1501">
        <v>142</v>
      </c>
      <c r="P1501">
        <v>1</v>
      </c>
      <c r="Q1501">
        <v>1</v>
      </c>
      <c r="R1501">
        <v>1</v>
      </c>
      <c r="S1501">
        <v>1</v>
      </c>
      <c r="T1501" s="1">
        <v>44648</v>
      </c>
      <c r="U1501" t="str">
        <f t="shared" si="115"/>
        <v>Coca Cola - Zero Sugar</v>
      </c>
      <c r="V1501" t="str">
        <f t="shared" si="116"/>
        <v>Carbonated</v>
      </c>
      <c r="W1501" t="s">
        <v>34</v>
      </c>
      <c r="X1501" t="b">
        <f t="shared" si="118"/>
        <v>1</v>
      </c>
      <c r="Y1501">
        <f t="shared" si="117"/>
        <v>1</v>
      </c>
      <c r="Z1501" s="2">
        <f t="shared" si="119"/>
        <v>0.66666666666666663</v>
      </c>
      <c r="AA1501" t="s">
        <v>183</v>
      </c>
      <c r="AB1501" t="s">
        <v>184</v>
      </c>
      <c r="AD1501" t="s">
        <v>60</v>
      </c>
      <c r="AE1501" t="s">
        <v>467</v>
      </c>
      <c r="AF1501">
        <v>2022</v>
      </c>
    </row>
    <row r="1502" spans="1:32" x14ac:dyDescent="0.25">
      <c r="A1502" t="s">
        <v>29</v>
      </c>
      <c r="B1502" t="s">
        <v>67</v>
      </c>
      <c r="C1502" t="s">
        <v>68</v>
      </c>
      <c r="D1502" t="s">
        <v>69</v>
      </c>
      <c r="E1502">
        <f>_xlfn.XLOOKUP(Table1[[#This Row],[Location]],'Location analysis'!A:A,'Location analysis'!B:B)</f>
        <v>40.435699999999997</v>
      </c>
      <c r="F1502">
        <f>_xlfn.XLOOKUP(Table1[[#This Row],[Location]],'Location analysis'!A:A,'Location analysis'!C:C)</f>
        <v>-74.125200000000007</v>
      </c>
      <c r="G1502" t="s">
        <v>185</v>
      </c>
      <c r="H1502" t="s">
        <v>34</v>
      </c>
      <c r="I1502">
        <v>14890934718</v>
      </c>
      <c r="J1502" t="s">
        <v>466</v>
      </c>
      <c r="K1502" t="s">
        <v>51</v>
      </c>
      <c r="L1502">
        <v>148</v>
      </c>
      <c r="M1502">
        <v>3</v>
      </c>
      <c r="N1502">
        <v>1</v>
      </c>
      <c r="O1502">
        <v>148</v>
      </c>
      <c r="P1502">
        <v>3</v>
      </c>
      <c r="Q1502">
        <v>1</v>
      </c>
      <c r="R1502">
        <v>3</v>
      </c>
      <c r="S1502">
        <v>3</v>
      </c>
      <c r="T1502" s="1">
        <v>44648</v>
      </c>
      <c r="U1502" t="str">
        <f t="shared" si="115"/>
        <v>Red Bull - Original</v>
      </c>
      <c r="V1502" t="str">
        <f t="shared" si="116"/>
        <v>Carbonated</v>
      </c>
      <c r="W1502" t="s">
        <v>34</v>
      </c>
      <c r="X1502" t="b">
        <f t="shared" si="118"/>
        <v>1</v>
      </c>
      <c r="Y1502">
        <f t="shared" si="117"/>
        <v>3</v>
      </c>
      <c r="Z1502" s="2">
        <f t="shared" si="119"/>
        <v>2</v>
      </c>
      <c r="AA1502" t="s">
        <v>37</v>
      </c>
      <c r="AB1502" t="s">
        <v>150</v>
      </c>
      <c r="AD1502" t="s">
        <v>60</v>
      </c>
      <c r="AE1502" t="s">
        <v>467</v>
      </c>
      <c r="AF1502">
        <v>2022</v>
      </c>
    </row>
    <row r="1503" spans="1:32" x14ac:dyDescent="0.25">
      <c r="A1503" t="s">
        <v>29</v>
      </c>
      <c r="B1503" t="s">
        <v>67</v>
      </c>
      <c r="C1503" t="s">
        <v>68</v>
      </c>
      <c r="D1503" t="s">
        <v>69</v>
      </c>
      <c r="E1503">
        <f>_xlfn.XLOOKUP(Table1[[#This Row],[Location]],'Location analysis'!A:A,'Location analysis'!B:B)</f>
        <v>40.435699999999997</v>
      </c>
      <c r="F1503">
        <f>_xlfn.XLOOKUP(Table1[[#This Row],[Location]],'Location analysis'!A:A,'Location analysis'!C:C)</f>
        <v>-74.125200000000007</v>
      </c>
      <c r="G1503" t="s">
        <v>458</v>
      </c>
      <c r="I1503">
        <v>14890974857</v>
      </c>
      <c r="J1503" t="s">
        <v>466</v>
      </c>
      <c r="K1503" t="s">
        <v>51</v>
      </c>
      <c r="L1503">
        <v>125</v>
      </c>
      <c r="M1503">
        <v>1</v>
      </c>
      <c r="N1503">
        <v>1</v>
      </c>
      <c r="O1503">
        <v>125</v>
      </c>
      <c r="P1503">
        <v>1</v>
      </c>
      <c r="Q1503">
        <v>1</v>
      </c>
      <c r="R1503">
        <v>1</v>
      </c>
      <c r="S1503">
        <v>1</v>
      </c>
      <c r="T1503" s="1">
        <v>44648</v>
      </c>
      <c r="U1503" t="str">
        <f t="shared" si="115"/>
        <v>Doritos Dinamita Chile Lemon</v>
      </c>
      <c r="V1503" t="str">
        <f t="shared" si="116"/>
        <v>Cell is Blank - Dis-regard</v>
      </c>
      <c r="W1503" t="s">
        <v>43</v>
      </c>
      <c r="X1503" t="b">
        <f t="shared" si="118"/>
        <v>1</v>
      </c>
      <c r="Y1503">
        <f t="shared" si="117"/>
        <v>1</v>
      </c>
      <c r="Z1503" s="2">
        <f t="shared" si="119"/>
        <v>0.66666666666666663</v>
      </c>
      <c r="AA1503" t="s">
        <v>458</v>
      </c>
      <c r="AD1503" t="s">
        <v>60</v>
      </c>
      <c r="AE1503" t="s">
        <v>467</v>
      </c>
      <c r="AF1503">
        <v>2022</v>
      </c>
    </row>
    <row r="1504" spans="1:32" x14ac:dyDescent="0.25">
      <c r="A1504" t="s">
        <v>29</v>
      </c>
      <c r="B1504" t="s">
        <v>67</v>
      </c>
      <c r="C1504" t="s">
        <v>68</v>
      </c>
      <c r="D1504" t="s">
        <v>69</v>
      </c>
      <c r="E1504">
        <f>_xlfn.XLOOKUP(Table1[[#This Row],[Location]],'Location analysis'!A:A,'Location analysis'!B:B)</f>
        <v>40.435699999999997</v>
      </c>
      <c r="F1504">
        <f>_xlfn.XLOOKUP(Table1[[#This Row],[Location]],'Location analysis'!A:A,'Location analysis'!C:C)</f>
        <v>-74.125200000000007</v>
      </c>
      <c r="G1504" t="s">
        <v>427</v>
      </c>
      <c r="H1504" t="s">
        <v>43</v>
      </c>
      <c r="I1504">
        <v>14890976767</v>
      </c>
      <c r="J1504" t="s">
        <v>466</v>
      </c>
      <c r="K1504" t="s">
        <v>51</v>
      </c>
      <c r="L1504">
        <v>111</v>
      </c>
      <c r="M1504">
        <v>1.5</v>
      </c>
      <c r="N1504">
        <v>1</v>
      </c>
      <c r="O1504">
        <v>111</v>
      </c>
      <c r="P1504">
        <v>1.5</v>
      </c>
      <c r="Q1504">
        <v>1</v>
      </c>
      <c r="R1504">
        <v>1.5</v>
      </c>
      <c r="S1504">
        <v>1.5</v>
      </c>
      <c r="T1504" s="1">
        <v>44648</v>
      </c>
      <c r="U1504" t="str">
        <f t="shared" si="115"/>
        <v>SunChips Multigrain - French Onion</v>
      </c>
      <c r="V1504" t="str">
        <f t="shared" si="116"/>
        <v>Food</v>
      </c>
      <c r="W1504" t="s">
        <v>43</v>
      </c>
      <c r="X1504" t="b">
        <f t="shared" si="118"/>
        <v>1</v>
      </c>
      <c r="Y1504">
        <f t="shared" si="117"/>
        <v>1.5</v>
      </c>
      <c r="Z1504" s="2">
        <f t="shared" si="119"/>
        <v>1</v>
      </c>
      <c r="AA1504" t="s">
        <v>129</v>
      </c>
      <c r="AB1504" t="s">
        <v>428</v>
      </c>
      <c r="AD1504" t="s">
        <v>60</v>
      </c>
      <c r="AE1504" t="s">
        <v>467</v>
      </c>
      <c r="AF1504">
        <v>2022</v>
      </c>
    </row>
    <row r="1505" spans="1:32" x14ac:dyDescent="0.25">
      <c r="A1505" t="s">
        <v>29</v>
      </c>
      <c r="B1505" t="s">
        <v>67</v>
      </c>
      <c r="C1505" t="s">
        <v>68</v>
      </c>
      <c r="D1505" t="s">
        <v>69</v>
      </c>
      <c r="E1505">
        <f>_xlfn.XLOOKUP(Table1[[#This Row],[Location]],'Location analysis'!A:A,'Location analysis'!B:B)</f>
        <v>40.435699999999997</v>
      </c>
      <c r="F1505">
        <f>_xlfn.XLOOKUP(Table1[[#This Row],[Location]],'Location analysis'!A:A,'Location analysis'!C:C)</f>
        <v>-74.125200000000007</v>
      </c>
      <c r="G1505" t="s">
        <v>182</v>
      </c>
      <c r="H1505" t="s">
        <v>34</v>
      </c>
      <c r="I1505">
        <v>14890982389</v>
      </c>
      <c r="J1505" t="s">
        <v>466</v>
      </c>
      <c r="K1505" t="s">
        <v>51</v>
      </c>
      <c r="L1505">
        <v>142</v>
      </c>
      <c r="M1505">
        <v>1</v>
      </c>
      <c r="N1505">
        <v>1</v>
      </c>
      <c r="O1505">
        <v>142</v>
      </c>
      <c r="P1505">
        <v>1</v>
      </c>
      <c r="Q1505">
        <v>1</v>
      </c>
      <c r="R1505">
        <v>1</v>
      </c>
      <c r="S1505">
        <v>1</v>
      </c>
      <c r="T1505" s="1">
        <v>44648</v>
      </c>
      <c r="U1505" t="str">
        <f t="shared" si="115"/>
        <v>Coca Cola - Zero Sugar</v>
      </c>
      <c r="V1505" t="str">
        <f t="shared" si="116"/>
        <v>Carbonated</v>
      </c>
      <c r="W1505" t="s">
        <v>34</v>
      </c>
      <c r="X1505" t="b">
        <f t="shared" si="118"/>
        <v>1</v>
      </c>
      <c r="Y1505">
        <f t="shared" si="117"/>
        <v>1</v>
      </c>
      <c r="Z1505" s="2">
        <f t="shared" si="119"/>
        <v>0.66666666666666663</v>
      </c>
      <c r="AA1505" t="s">
        <v>183</v>
      </c>
      <c r="AB1505" t="s">
        <v>184</v>
      </c>
      <c r="AD1505" t="s">
        <v>60</v>
      </c>
      <c r="AE1505" t="s">
        <v>467</v>
      </c>
      <c r="AF1505">
        <v>2022</v>
      </c>
    </row>
    <row r="1506" spans="1:32" x14ac:dyDescent="0.25">
      <c r="A1506" t="s">
        <v>29</v>
      </c>
      <c r="B1506" t="s">
        <v>67</v>
      </c>
      <c r="C1506" t="s">
        <v>68</v>
      </c>
      <c r="D1506" t="s">
        <v>69</v>
      </c>
      <c r="E1506">
        <f>_xlfn.XLOOKUP(Table1[[#This Row],[Location]],'Location analysis'!A:A,'Location analysis'!B:B)</f>
        <v>40.435699999999997</v>
      </c>
      <c r="F1506">
        <f>_xlfn.XLOOKUP(Table1[[#This Row],[Location]],'Location analysis'!A:A,'Location analysis'!C:C)</f>
        <v>-74.125200000000007</v>
      </c>
      <c r="G1506" t="s">
        <v>182</v>
      </c>
      <c r="H1506" t="s">
        <v>34</v>
      </c>
      <c r="I1506">
        <v>14891014219</v>
      </c>
      <c r="J1506" t="s">
        <v>466</v>
      </c>
      <c r="K1506" t="s">
        <v>51</v>
      </c>
      <c r="L1506">
        <v>141</v>
      </c>
      <c r="M1506">
        <v>1</v>
      </c>
      <c r="N1506">
        <v>1</v>
      </c>
      <c r="O1506">
        <v>141</v>
      </c>
      <c r="P1506">
        <v>1</v>
      </c>
      <c r="Q1506">
        <v>1</v>
      </c>
      <c r="R1506">
        <v>1</v>
      </c>
      <c r="S1506">
        <v>1</v>
      </c>
      <c r="T1506" s="1">
        <v>44648</v>
      </c>
      <c r="U1506" t="str">
        <f t="shared" si="115"/>
        <v>Coca Cola - Zero Sugar</v>
      </c>
      <c r="V1506" t="str">
        <f t="shared" si="116"/>
        <v>Carbonated</v>
      </c>
      <c r="W1506" t="s">
        <v>34</v>
      </c>
      <c r="X1506" t="b">
        <f t="shared" si="118"/>
        <v>1</v>
      </c>
      <c r="Y1506">
        <f t="shared" si="117"/>
        <v>1</v>
      </c>
      <c r="Z1506" s="2">
        <f t="shared" si="119"/>
        <v>0.66666666666666663</v>
      </c>
      <c r="AA1506" t="s">
        <v>183</v>
      </c>
      <c r="AB1506" t="s">
        <v>184</v>
      </c>
      <c r="AD1506" t="s">
        <v>60</v>
      </c>
      <c r="AE1506" t="s">
        <v>467</v>
      </c>
      <c r="AF1506">
        <v>2022</v>
      </c>
    </row>
    <row r="1507" spans="1:32" x14ac:dyDescent="0.25">
      <c r="A1507" t="s">
        <v>29</v>
      </c>
      <c r="B1507" t="s">
        <v>46</v>
      </c>
      <c r="C1507" t="s">
        <v>31</v>
      </c>
      <c r="D1507" t="s">
        <v>47</v>
      </c>
      <c r="E1507">
        <f>_xlfn.XLOOKUP(Table1[[#This Row],[Location]],'Location analysis'!A:A,'Location analysis'!B:B)</f>
        <v>40.423690999999998</v>
      </c>
      <c r="F1507">
        <f>_xlfn.XLOOKUP(Table1[[#This Row],[Location]],'Location analysis'!A:A,'Location analysis'!C:C)</f>
        <v>-74.380831999999998</v>
      </c>
      <c r="G1507" t="s">
        <v>137</v>
      </c>
      <c r="H1507" t="s">
        <v>97</v>
      </c>
      <c r="I1507">
        <v>14891168283</v>
      </c>
      <c r="J1507" t="s">
        <v>470</v>
      </c>
      <c r="K1507" t="s">
        <v>51</v>
      </c>
      <c r="L1507">
        <v>144</v>
      </c>
      <c r="M1507">
        <v>1.5</v>
      </c>
      <c r="N1507">
        <v>1</v>
      </c>
      <c r="O1507">
        <v>144</v>
      </c>
      <c r="P1507">
        <v>1.5</v>
      </c>
      <c r="Q1507">
        <v>1</v>
      </c>
      <c r="R1507">
        <v>1.5</v>
      </c>
      <c r="S1507">
        <v>1.5</v>
      </c>
      <c r="T1507" s="1">
        <v>44648</v>
      </c>
      <c r="U1507" t="str">
        <f t="shared" si="115"/>
        <v>Poland Springs Water</v>
      </c>
      <c r="V1507" t="str">
        <f t="shared" si="116"/>
        <v>Water</v>
      </c>
      <c r="W1507" t="s">
        <v>97</v>
      </c>
      <c r="X1507" t="b">
        <f t="shared" si="118"/>
        <v>1</v>
      </c>
      <c r="Y1507">
        <f t="shared" si="117"/>
        <v>1.5</v>
      </c>
      <c r="Z1507" s="2">
        <f t="shared" si="119"/>
        <v>1</v>
      </c>
      <c r="AA1507" t="s">
        <v>137</v>
      </c>
      <c r="AD1507" t="s">
        <v>91</v>
      </c>
      <c r="AE1507" t="s">
        <v>471</v>
      </c>
      <c r="AF1507">
        <v>2022</v>
      </c>
    </row>
    <row r="1508" spans="1:32" x14ac:dyDescent="0.25">
      <c r="A1508" t="s">
        <v>29</v>
      </c>
      <c r="B1508" t="s">
        <v>46</v>
      </c>
      <c r="C1508" t="s">
        <v>31</v>
      </c>
      <c r="D1508" t="s">
        <v>47</v>
      </c>
      <c r="E1508">
        <f>_xlfn.XLOOKUP(Table1[[#This Row],[Location]],'Location analysis'!A:A,'Location analysis'!B:B)</f>
        <v>40.423690999999998</v>
      </c>
      <c r="F1508">
        <f>_xlfn.XLOOKUP(Table1[[#This Row],[Location]],'Location analysis'!A:A,'Location analysis'!C:C)</f>
        <v>-74.380831999999998</v>
      </c>
      <c r="G1508" t="s">
        <v>137</v>
      </c>
      <c r="H1508" t="s">
        <v>97</v>
      </c>
      <c r="I1508">
        <v>14891169339</v>
      </c>
      <c r="J1508" t="s">
        <v>470</v>
      </c>
      <c r="K1508" t="s">
        <v>51</v>
      </c>
      <c r="L1508">
        <v>144</v>
      </c>
      <c r="M1508">
        <v>1.5</v>
      </c>
      <c r="N1508">
        <v>1</v>
      </c>
      <c r="O1508">
        <v>144</v>
      </c>
      <c r="P1508">
        <v>1.5</v>
      </c>
      <c r="Q1508">
        <v>1</v>
      </c>
      <c r="R1508">
        <v>1.5</v>
      </c>
      <c r="S1508">
        <v>1.5</v>
      </c>
      <c r="T1508" s="1">
        <v>44648</v>
      </c>
      <c r="U1508" t="str">
        <f t="shared" si="115"/>
        <v>Poland Springs Water</v>
      </c>
      <c r="V1508" t="str">
        <f t="shared" si="116"/>
        <v>Water</v>
      </c>
      <c r="W1508" t="s">
        <v>97</v>
      </c>
      <c r="X1508" t="b">
        <f t="shared" si="118"/>
        <v>1</v>
      </c>
      <c r="Y1508">
        <f t="shared" si="117"/>
        <v>1.5</v>
      </c>
      <c r="Z1508" s="2">
        <f t="shared" si="119"/>
        <v>1</v>
      </c>
      <c r="AA1508" t="s">
        <v>137</v>
      </c>
      <c r="AD1508" t="s">
        <v>91</v>
      </c>
      <c r="AE1508" t="s">
        <v>471</v>
      </c>
      <c r="AF1508">
        <v>2022</v>
      </c>
    </row>
    <row r="1509" spans="1:32" x14ac:dyDescent="0.25">
      <c r="A1509" t="s">
        <v>29</v>
      </c>
      <c r="B1509" t="s">
        <v>67</v>
      </c>
      <c r="C1509" t="s">
        <v>68</v>
      </c>
      <c r="D1509" t="s">
        <v>69</v>
      </c>
      <c r="E1509">
        <f>_xlfn.XLOOKUP(Table1[[#This Row],[Location]],'Location analysis'!A:A,'Location analysis'!B:B)</f>
        <v>40.435699999999997</v>
      </c>
      <c r="F1509">
        <f>_xlfn.XLOOKUP(Table1[[#This Row],[Location]],'Location analysis'!A:A,'Location analysis'!C:C)</f>
        <v>-74.125200000000007</v>
      </c>
      <c r="G1509" t="s">
        <v>458</v>
      </c>
      <c r="I1509">
        <v>14891265301</v>
      </c>
      <c r="J1509" t="s">
        <v>470</v>
      </c>
      <c r="K1509" t="s">
        <v>51</v>
      </c>
      <c r="L1509">
        <v>113</v>
      </c>
      <c r="M1509">
        <v>1.5</v>
      </c>
      <c r="N1509">
        <v>1</v>
      </c>
      <c r="O1509">
        <v>113</v>
      </c>
      <c r="P1509">
        <v>1.5</v>
      </c>
      <c r="Q1509">
        <v>1</v>
      </c>
      <c r="R1509">
        <v>1.5</v>
      </c>
      <c r="S1509">
        <v>1.5</v>
      </c>
      <c r="T1509" s="1">
        <v>44648</v>
      </c>
      <c r="U1509" t="str">
        <f t="shared" si="115"/>
        <v>Doritos Dinamita Chile Lemon</v>
      </c>
      <c r="V1509" t="str">
        <f t="shared" si="116"/>
        <v>Cell is Blank - Dis-regard</v>
      </c>
      <c r="W1509" t="s">
        <v>43</v>
      </c>
      <c r="X1509" t="b">
        <f t="shared" si="118"/>
        <v>1</v>
      </c>
      <c r="Y1509">
        <f t="shared" si="117"/>
        <v>1.5</v>
      </c>
      <c r="Z1509" s="2">
        <f t="shared" si="119"/>
        <v>1</v>
      </c>
      <c r="AA1509" t="s">
        <v>458</v>
      </c>
      <c r="AD1509" t="s">
        <v>91</v>
      </c>
      <c r="AE1509" t="s">
        <v>471</v>
      </c>
      <c r="AF1509">
        <v>2022</v>
      </c>
    </row>
    <row r="1510" spans="1:32" x14ac:dyDescent="0.25">
      <c r="A1510" t="s">
        <v>29</v>
      </c>
      <c r="B1510" t="s">
        <v>67</v>
      </c>
      <c r="C1510" t="s">
        <v>68</v>
      </c>
      <c r="D1510" t="s">
        <v>69</v>
      </c>
      <c r="E1510">
        <f>_xlfn.XLOOKUP(Table1[[#This Row],[Location]],'Location analysis'!A:A,'Location analysis'!B:B)</f>
        <v>40.435699999999997</v>
      </c>
      <c r="F1510">
        <f>_xlfn.XLOOKUP(Table1[[#This Row],[Location]],'Location analysis'!A:A,'Location analysis'!C:C)</f>
        <v>-74.125200000000007</v>
      </c>
      <c r="G1510" t="s">
        <v>275</v>
      </c>
      <c r="H1510" t="s">
        <v>43</v>
      </c>
      <c r="I1510">
        <v>14891390856</v>
      </c>
      <c r="J1510" t="s">
        <v>470</v>
      </c>
      <c r="K1510" t="s">
        <v>51</v>
      </c>
      <c r="L1510">
        <v>124</v>
      </c>
      <c r="M1510">
        <v>1</v>
      </c>
      <c r="N1510">
        <v>1</v>
      </c>
      <c r="O1510">
        <v>124</v>
      </c>
      <c r="P1510">
        <v>1</v>
      </c>
      <c r="Q1510">
        <v>1</v>
      </c>
      <c r="R1510">
        <v>1</v>
      </c>
      <c r="S1510">
        <v>1</v>
      </c>
      <c r="T1510" s="1">
        <v>44648</v>
      </c>
      <c r="U1510" t="str">
        <f t="shared" si="115"/>
        <v>Cheetos Flaming Hot Limon Crunchy</v>
      </c>
      <c r="V1510" t="str">
        <f t="shared" si="116"/>
        <v>Food</v>
      </c>
      <c r="W1510" t="s">
        <v>43</v>
      </c>
      <c r="X1510" t="b">
        <f t="shared" si="118"/>
        <v>1</v>
      </c>
      <c r="Y1510">
        <f t="shared" si="117"/>
        <v>1</v>
      </c>
      <c r="Z1510" s="2">
        <f t="shared" si="119"/>
        <v>0.66666666666666663</v>
      </c>
      <c r="AA1510" t="s">
        <v>275</v>
      </c>
      <c r="AD1510" t="s">
        <v>91</v>
      </c>
      <c r="AE1510" t="s">
        <v>471</v>
      </c>
      <c r="AF1510">
        <v>2022</v>
      </c>
    </row>
    <row r="1511" spans="1:32" x14ac:dyDescent="0.25">
      <c r="A1511" t="s">
        <v>29</v>
      </c>
      <c r="B1511" t="s">
        <v>67</v>
      </c>
      <c r="C1511" t="s">
        <v>68</v>
      </c>
      <c r="D1511" t="s">
        <v>69</v>
      </c>
      <c r="E1511">
        <f>_xlfn.XLOOKUP(Table1[[#This Row],[Location]],'Location analysis'!A:A,'Location analysis'!B:B)</f>
        <v>40.435699999999997</v>
      </c>
      <c r="F1511">
        <f>_xlfn.XLOOKUP(Table1[[#This Row],[Location]],'Location analysis'!A:A,'Location analysis'!C:C)</f>
        <v>-74.125200000000007</v>
      </c>
      <c r="G1511" t="s">
        <v>259</v>
      </c>
      <c r="H1511" t="s">
        <v>34</v>
      </c>
      <c r="I1511">
        <v>14891392359</v>
      </c>
      <c r="J1511" t="s">
        <v>470</v>
      </c>
      <c r="K1511" t="s">
        <v>51</v>
      </c>
      <c r="L1511">
        <v>140</v>
      </c>
      <c r="M1511">
        <v>1</v>
      </c>
      <c r="N1511">
        <v>1</v>
      </c>
      <c r="O1511">
        <v>140</v>
      </c>
      <c r="P1511">
        <v>1</v>
      </c>
      <c r="Q1511">
        <v>1</v>
      </c>
      <c r="R1511">
        <v>1</v>
      </c>
      <c r="S1511">
        <v>1</v>
      </c>
      <c r="T1511" s="1">
        <v>44648</v>
      </c>
      <c r="U1511" t="str">
        <f t="shared" si="115"/>
        <v>Sunkist Soda - Orange</v>
      </c>
      <c r="V1511" t="str">
        <f t="shared" si="116"/>
        <v>Carbonated</v>
      </c>
      <c r="W1511" t="s">
        <v>34</v>
      </c>
      <c r="X1511" t="b">
        <f t="shared" si="118"/>
        <v>1</v>
      </c>
      <c r="Y1511">
        <f t="shared" si="117"/>
        <v>1</v>
      </c>
      <c r="Z1511" s="2">
        <f t="shared" si="119"/>
        <v>0.66666666666666663</v>
      </c>
      <c r="AA1511" t="s">
        <v>260</v>
      </c>
      <c r="AB1511" t="s">
        <v>261</v>
      </c>
      <c r="AD1511" t="s">
        <v>91</v>
      </c>
      <c r="AE1511" t="s">
        <v>471</v>
      </c>
      <c r="AF1511">
        <v>2022</v>
      </c>
    </row>
    <row r="1512" spans="1:32" x14ac:dyDescent="0.25">
      <c r="A1512" t="s">
        <v>29</v>
      </c>
      <c r="B1512" t="s">
        <v>67</v>
      </c>
      <c r="C1512" t="s">
        <v>68</v>
      </c>
      <c r="D1512" t="s">
        <v>69</v>
      </c>
      <c r="E1512">
        <f>_xlfn.XLOOKUP(Table1[[#This Row],[Location]],'Location analysis'!A:A,'Location analysis'!B:B)</f>
        <v>40.435699999999997</v>
      </c>
      <c r="F1512">
        <f>_xlfn.XLOOKUP(Table1[[#This Row],[Location]],'Location analysis'!A:A,'Location analysis'!C:C)</f>
        <v>-74.125200000000007</v>
      </c>
      <c r="G1512" t="s">
        <v>275</v>
      </c>
      <c r="H1512" t="s">
        <v>43</v>
      </c>
      <c r="I1512">
        <v>14891393697</v>
      </c>
      <c r="J1512" t="s">
        <v>470</v>
      </c>
      <c r="K1512" t="s">
        <v>51</v>
      </c>
      <c r="L1512">
        <v>124</v>
      </c>
      <c r="M1512">
        <v>1</v>
      </c>
      <c r="N1512">
        <v>1</v>
      </c>
      <c r="O1512">
        <v>124</v>
      </c>
      <c r="P1512">
        <v>1</v>
      </c>
      <c r="Q1512">
        <v>1</v>
      </c>
      <c r="R1512">
        <v>1</v>
      </c>
      <c r="S1512">
        <v>1</v>
      </c>
      <c r="T1512" s="1">
        <v>44648</v>
      </c>
      <c r="U1512" t="str">
        <f t="shared" si="115"/>
        <v>Cheetos Flaming Hot Limon Crunchy</v>
      </c>
      <c r="V1512" t="str">
        <f t="shared" si="116"/>
        <v>Food</v>
      </c>
      <c r="W1512" t="s">
        <v>43</v>
      </c>
      <c r="X1512" t="b">
        <f t="shared" si="118"/>
        <v>1</v>
      </c>
      <c r="Y1512">
        <f t="shared" si="117"/>
        <v>1</v>
      </c>
      <c r="Z1512" s="2">
        <f t="shared" si="119"/>
        <v>0.66666666666666663</v>
      </c>
      <c r="AA1512" t="s">
        <v>275</v>
      </c>
      <c r="AD1512" t="s">
        <v>91</v>
      </c>
      <c r="AE1512" t="s">
        <v>471</v>
      </c>
      <c r="AF1512">
        <v>2022</v>
      </c>
    </row>
    <row r="1513" spans="1:32" x14ac:dyDescent="0.25">
      <c r="A1513" t="s">
        <v>29</v>
      </c>
      <c r="B1513" t="s">
        <v>67</v>
      </c>
      <c r="C1513" t="s">
        <v>68</v>
      </c>
      <c r="D1513" t="s">
        <v>69</v>
      </c>
      <c r="E1513">
        <f>_xlfn.XLOOKUP(Table1[[#This Row],[Location]],'Location analysis'!A:A,'Location analysis'!B:B)</f>
        <v>40.435699999999997</v>
      </c>
      <c r="F1513">
        <f>_xlfn.XLOOKUP(Table1[[#This Row],[Location]],'Location analysis'!A:A,'Location analysis'!C:C)</f>
        <v>-74.125200000000007</v>
      </c>
      <c r="G1513" t="s">
        <v>182</v>
      </c>
      <c r="H1513" t="s">
        <v>34</v>
      </c>
      <c r="I1513">
        <v>14891394707</v>
      </c>
      <c r="J1513" t="s">
        <v>470</v>
      </c>
      <c r="K1513" t="s">
        <v>51</v>
      </c>
      <c r="L1513">
        <v>141</v>
      </c>
      <c r="M1513">
        <v>1</v>
      </c>
      <c r="N1513">
        <v>1</v>
      </c>
      <c r="O1513">
        <v>141</v>
      </c>
      <c r="P1513">
        <v>1</v>
      </c>
      <c r="Q1513">
        <v>1</v>
      </c>
      <c r="R1513">
        <v>1</v>
      </c>
      <c r="S1513">
        <v>1</v>
      </c>
      <c r="T1513" s="1">
        <v>44648</v>
      </c>
      <c r="U1513" t="str">
        <f t="shared" si="115"/>
        <v>Coca Cola - Zero Sugar</v>
      </c>
      <c r="V1513" t="str">
        <f t="shared" si="116"/>
        <v>Carbonated</v>
      </c>
      <c r="W1513" t="s">
        <v>34</v>
      </c>
      <c r="X1513" t="b">
        <f t="shared" si="118"/>
        <v>1</v>
      </c>
      <c r="Y1513">
        <f t="shared" si="117"/>
        <v>1</v>
      </c>
      <c r="Z1513" s="2">
        <f t="shared" si="119"/>
        <v>0.66666666666666663</v>
      </c>
      <c r="AA1513" t="s">
        <v>183</v>
      </c>
      <c r="AB1513" t="s">
        <v>184</v>
      </c>
      <c r="AD1513" t="s">
        <v>91</v>
      </c>
      <c r="AE1513" t="s">
        <v>471</v>
      </c>
      <c r="AF1513">
        <v>2022</v>
      </c>
    </row>
    <row r="1514" spans="1:32" x14ac:dyDescent="0.25">
      <c r="A1514" t="s">
        <v>29</v>
      </c>
      <c r="B1514" t="s">
        <v>67</v>
      </c>
      <c r="C1514" t="s">
        <v>68</v>
      </c>
      <c r="D1514" t="s">
        <v>69</v>
      </c>
      <c r="E1514">
        <f>_xlfn.XLOOKUP(Table1[[#This Row],[Location]],'Location analysis'!A:A,'Location analysis'!B:B)</f>
        <v>40.435699999999997</v>
      </c>
      <c r="F1514">
        <f>_xlfn.XLOOKUP(Table1[[#This Row],[Location]],'Location analysis'!A:A,'Location analysis'!C:C)</f>
        <v>-74.125200000000007</v>
      </c>
      <c r="G1514" t="s">
        <v>182</v>
      </c>
      <c r="H1514" t="s">
        <v>34</v>
      </c>
      <c r="I1514">
        <v>14891395552</v>
      </c>
      <c r="J1514" t="s">
        <v>470</v>
      </c>
      <c r="K1514" t="s">
        <v>51</v>
      </c>
      <c r="L1514">
        <v>141</v>
      </c>
      <c r="M1514">
        <v>1</v>
      </c>
      <c r="N1514">
        <v>1</v>
      </c>
      <c r="O1514">
        <v>141</v>
      </c>
      <c r="P1514">
        <v>1</v>
      </c>
      <c r="Q1514">
        <v>1</v>
      </c>
      <c r="R1514">
        <v>1</v>
      </c>
      <c r="S1514">
        <v>1</v>
      </c>
      <c r="T1514" s="1">
        <v>44648</v>
      </c>
      <c r="U1514" t="str">
        <f t="shared" si="115"/>
        <v>Coca Cola - Zero Sugar</v>
      </c>
      <c r="V1514" t="str">
        <f t="shared" si="116"/>
        <v>Carbonated</v>
      </c>
      <c r="W1514" t="s">
        <v>34</v>
      </c>
      <c r="X1514" t="b">
        <f t="shared" si="118"/>
        <v>1</v>
      </c>
      <c r="Y1514">
        <f t="shared" si="117"/>
        <v>1</v>
      </c>
      <c r="Z1514" s="2">
        <f t="shared" si="119"/>
        <v>0.66666666666666663</v>
      </c>
      <c r="AA1514" t="s">
        <v>183</v>
      </c>
      <c r="AB1514" t="s">
        <v>184</v>
      </c>
      <c r="AD1514" t="s">
        <v>91</v>
      </c>
      <c r="AE1514" t="s">
        <v>471</v>
      </c>
      <c r="AF1514">
        <v>2022</v>
      </c>
    </row>
    <row r="1515" spans="1:32" x14ac:dyDescent="0.25">
      <c r="A1515" t="s">
        <v>29</v>
      </c>
      <c r="B1515" t="s">
        <v>67</v>
      </c>
      <c r="C1515" t="s">
        <v>68</v>
      </c>
      <c r="D1515" t="s">
        <v>69</v>
      </c>
      <c r="E1515">
        <f>_xlfn.XLOOKUP(Table1[[#This Row],[Location]],'Location analysis'!A:A,'Location analysis'!B:B)</f>
        <v>40.435699999999997</v>
      </c>
      <c r="F1515">
        <f>_xlfn.XLOOKUP(Table1[[#This Row],[Location]],'Location analysis'!A:A,'Location analysis'!C:C)</f>
        <v>-74.125200000000007</v>
      </c>
      <c r="G1515" t="s">
        <v>264</v>
      </c>
      <c r="H1515" t="s">
        <v>43</v>
      </c>
      <c r="I1515">
        <v>14891405443</v>
      </c>
      <c r="J1515" t="s">
        <v>470</v>
      </c>
      <c r="K1515" t="s">
        <v>51</v>
      </c>
      <c r="L1515">
        <v>114</v>
      </c>
      <c r="M1515">
        <v>1.5</v>
      </c>
      <c r="N1515">
        <v>1</v>
      </c>
      <c r="O1515">
        <v>114</v>
      </c>
      <c r="P1515">
        <v>1.5</v>
      </c>
      <c r="Q1515">
        <v>1</v>
      </c>
      <c r="R1515">
        <v>1.5</v>
      </c>
      <c r="S1515">
        <v>1.5</v>
      </c>
      <c r="T1515" s="1">
        <v>44648</v>
      </c>
      <c r="U1515" t="str">
        <f t="shared" si="115"/>
        <v>Funyuns - Flaming Hot</v>
      </c>
      <c r="V1515" t="str">
        <f t="shared" si="116"/>
        <v>Food</v>
      </c>
      <c r="W1515" t="s">
        <v>43</v>
      </c>
      <c r="X1515" t="b">
        <f t="shared" si="118"/>
        <v>1</v>
      </c>
      <c r="Y1515">
        <f t="shared" si="117"/>
        <v>1.5</v>
      </c>
      <c r="Z1515" s="2">
        <f t="shared" si="119"/>
        <v>1</v>
      </c>
      <c r="AA1515" t="s">
        <v>265</v>
      </c>
      <c r="AB1515" t="s">
        <v>122</v>
      </c>
      <c r="AD1515" t="s">
        <v>91</v>
      </c>
      <c r="AE1515" t="s">
        <v>471</v>
      </c>
      <c r="AF1515">
        <v>2022</v>
      </c>
    </row>
    <row r="1516" spans="1:32" x14ac:dyDescent="0.25">
      <c r="A1516" t="s">
        <v>29</v>
      </c>
      <c r="B1516" t="s">
        <v>394</v>
      </c>
      <c r="C1516" t="s">
        <v>395</v>
      </c>
      <c r="D1516" t="s">
        <v>396</v>
      </c>
      <c r="E1516">
        <f>_xlfn.XLOOKUP(Table1[[#This Row],[Location]],'Location analysis'!A:A,'Location analysis'!B:B)</f>
        <v>40.416893999999999</v>
      </c>
      <c r="F1516">
        <f>_xlfn.XLOOKUP(Table1[[#This Row],[Location]],'Location analysis'!A:A,'Location analysis'!C:C)</f>
        <v>-74.420399000000003</v>
      </c>
      <c r="G1516" t="s">
        <v>182</v>
      </c>
      <c r="H1516" t="s">
        <v>34</v>
      </c>
      <c r="I1516">
        <v>14892336045</v>
      </c>
      <c r="J1516" t="s">
        <v>470</v>
      </c>
      <c r="K1516" t="s">
        <v>36</v>
      </c>
      <c r="L1516">
        <v>142</v>
      </c>
      <c r="M1516">
        <v>1.5</v>
      </c>
      <c r="N1516">
        <v>1</v>
      </c>
      <c r="O1516">
        <v>142</v>
      </c>
      <c r="P1516">
        <v>1.5</v>
      </c>
      <c r="Q1516">
        <v>1</v>
      </c>
      <c r="R1516">
        <v>1.5</v>
      </c>
      <c r="S1516">
        <v>1.5</v>
      </c>
      <c r="T1516" s="1">
        <v>44651</v>
      </c>
      <c r="U1516" t="str">
        <f t="shared" si="115"/>
        <v>Coca Cola - Zero Sugar</v>
      </c>
      <c r="V1516" t="str">
        <f t="shared" si="116"/>
        <v>Carbonated</v>
      </c>
      <c r="W1516" t="s">
        <v>34</v>
      </c>
      <c r="X1516" t="b">
        <f t="shared" si="118"/>
        <v>1</v>
      </c>
      <c r="Y1516">
        <f t="shared" si="117"/>
        <v>1.5</v>
      </c>
      <c r="Z1516" s="2">
        <f t="shared" si="119"/>
        <v>1</v>
      </c>
      <c r="AA1516" t="s">
        <v>183</v>
      </c>
      <c r="AB1516" t="s">
        <v>184</v>
      </c>
      <c r="AD1516" t="s">
        <v>91</v>
      </c>
      <c r="AE1516" t="s">
        <v>471</v>
      </c>
      <c r="AF1516">
        <v>2022</v>
      </c>
    </row>
    <row r="1517" spans="1:32" x14ac:dyDescent="0.25">
      <c r="A1517" t="s">
        <v>29</v>
      </c>
      <c r="B1517" t="s">
        <v>62</v>
      </c>
      <c r="C1517" t="s">
        <v>63</v>
      </c>
      <c r="D1517" t="s">
        <v>64</v>
      </c>
      <c r="E1517">
        <f>_xlfn.XLOOKUP(Table1[[#This Row],[Location]],'Location analysis'!A:A,'Location analysis'!B:B)</f>
        <v>40.091900000000003</v>
      </c>
      <c r="F1517">
        <f>_xlfn.XLOOKUP(Table1[[#This Row],[Location]],'Location analysis'!A:A,'Location analysis'!C:C)</f>
        <v>-74.358699999999999</v>
      </c>
      <c r="G1517" t="s">
        <v>95</v>
      </c>
      <c r="H1517" t="s">
        <v>43</v>
      </c>
      <c r="I1517">
        <v>14892530923</v>
      </c>
      <c r="J1517" t="s">
        <v>470</v>
      </c>
      <c r="K1517" t="s">
        <v>51</v>
      </c>
      <c r="L1517">
        <v>137</v>
      </c>
      <c r="M1517">
        <v>2</v>
      </c>
      <c r="N1517">
        <v>1</v>
      </c>
      <c r="O1517">
        <v>137</v>
      </c>
      <c r="P1517">
        <v>2</v>
      </c>
      <c r="Q1517">
        <v>1</v>
      </c>
      <c r="R1517">
        <v>2</v>
      </c>
      <c r="S1517">
        <v>2</v>
      </c>
      <c r="T1517" s="1">
        <v>44649</v>
      </c>
      <c r="U1517" t="str">
        <f t="shared" si="115"/>
        <v>Jacks Links Bar Beef Strip</v>
      </c>
      <c r="V1517" t="str">
        <f t="shared" si="116"/>
        <v>Food</v>
      </c>
      <c r="W1517" t="s">
        <v>43</v>
      </c>
      <c r="X1517" t="b">
        <f t="shared" si="118"/>
        <v>1</v>
      </c>
      <c r="Y1517">
        <f t="shared" si="117"/>
        <v>2</v>
      </c>
      <c r="Z1517" s="2">
        <f t="shared" si="119"/>
        <v>1.3333333333333333</v>
      </c>
      <c r="AA1517" t="s">
        <v>95</v>
      </c>
      <c r="AD1517" t="s">
        <v>91</v>
      </c>
      <c r="AE1517" t="s">
        <v>471</v>
      </c>
      <c r="AF1517">
        <v>2022</v>
      </c>
    </row>
    <row r="1518" spans="1:32" x14ac:dyDescent="0.25">
      <c r="A1518" t="s">
        <v>29</v>
      </c>
      <c r="B1518" t="s">
        <v>62</v>
      </c>
      <c r="C1518" t="s">
        <v>63</v>
      </c>
      <c r="D1518" t="s">
        <v>64</v>
      </c>
      <c r="E1518">
        <f>_xlfn.XLOOKUP(Table1[[#This Row],[Location]],'Location analysis'!A:A,'Location analysis'!B:B)</f>
        <v>40.091900000000003</v>
      </c>
      <c r="F1518">
        <f>_xlfn.XLOOKUP(Table1[[#This Row],[Location]],'Location analysis'!A:A,'Location analysis'!C:C)</f>
        <v>-74.358699999999999</v>
      </c>
      <c r="G1518" t="s">
        <v>472</v>
      </c>
      <c r="H1518" t="s">
        <v>43</v>
      </c>
      <c r="I1518">
        <v>14892668120</v>
      </c>
      <c r="J1518" t="s">
        <v>470</v>
      </c>
      <c r="K1518" t="s">
        <v>36</v>
      </c>
      <c r="L1518">
        <v>135</v>
      </c>
      <c r="M1518">
        <v>2</v>
      </c>
      <c r="N1518">
        <v>1</v>
      </c>
      <c r="O1518">
        <v>135</v>
      </c>
      <c r="P1518">
        <v>2</v>
      </c>
      <c r="Q1518">
        <v>1</v>
      </c>
      <c r="R1518">
        <v>2</v>
      </c>
      <c r="S1518">
        <v>2</v>
      </c>
      <c r="T1518" s="1">
        <v>44649</v>
      </c>
      <c r="U1518" t="str">
        <f t="shared" si="115"/>
        <v>Made in Nature - Mangoes Sweet &amp; Tangy</v>
      </c>
      <c r="V1518" t="str">
        <f t="shared" si="116"/>
        <v>Food</v>
      </c>
      <c r="W1518" t="s">
        <v>43</v>
      </c>
      <c r="X1518" t="b">
        <f t="shared" si="118"/>
        <v>1</v>
      </c>
      <c r="Y1518">
        <f t="shared" si="117"/>
        <v>2</v>
      </c>
      <c r="Z1518" s="2">
        <f t="shared" si="119"/>
        <v>1.3333333333333333</v>
      </c>
      <c r="AA1518" t="s">
        <v>473</v>
      </c>
      <c r="AB1518" t="s">
        <v>474</v>
      </c>
      <c r="AD1518" t="s">
        <v>91</v>
      </c>
      <c r="AE1518" t="s">
        <v>471</v>
      </c>
      <c r="AF1518">
        <v>2022</v>
      </c>
    </row>
    <row r="1519" spans="1:32" x14ac:dyDescent="0.25">
      <c r="A1519" t="s">
        <v>29</v>
      </c>
      <c r="B1519" t="s">
        <v>67</v>
      </c>
      <c r="C1519" t="s">
        <v>68</v>
      </c>
      <c r="D1519" t="s">
        <v>69</v>
      </c>
      <c r="E1519">
        <f>_xlfn.XLOOKUP(Table1[[#This Row],[Location]],'Location analysis'!A:A,'Location analysis'!B:B)</f>
        <v>40.435699999999997</v>
      </c>
      <c r="F1519">
        <f>_xlfn.XLOOKUP(Table1[[#This Row],[Location]],'Location analysis'!A:A,'Location analysis'!C:C)</f>
        <v>-74.125200000000007</v>
      </c>
      <c r="G1519" t="s">
        <v>458</v>
      </c>
      <c r="I1519">
        <v>14892801008</v>
      </c>
      <c r="J1519" t="s">
        <v>470</v>
      </c>
      <c r="K1519" t="s">
        <v>36</v>
      </c>
      <c r="L1519">
        <v>125</v>
      </c>
      <c r="M1519">
        <v>1</v>
      </c>
      <c r="N1519">
        <v>1</v>
      </c>
      <c r="O1519">
        <v>125</v>
      </c>
      <c r="P1519">
        <v>1</v>
      </c>
      <c r="Q1519">
        <v>1</v>
      </c>
      <c r="R1519">
        <v>1</v>
      </c>
      <c r="S1519">
        <v>4</v>
      </c>
      <c r="T1519" s="1">
        <v>44649</v>
      </c>
      <c r="U1519" t="str">
        <f t="shared" si="115"/>
        <v>Doritos Dinamita Chile Lemon</v>
      </c>
      <c r="V1519" t="str">
        <f t="shared" si="116"/>
        <v>Cell is Blank - Dis-regard</v>
      </c>
      <c r="W1519" t="s">
        <v>43</v>
      </c>
      <c r="X1519" t="b">
        <f t="shared" si="118"/>
        <v>1</v>
      </c>
      <c r="Y1519">
        <f t="shared" si="117"/>
        <v>1</v>
      </c>
      <c r="Z1519" s="2">
        <f t="shared" si="119"/>
        <v>0.66666666666666663</v>
      </c>
      <c r="AA1519" t="s">
        <v>458</v>
      </c>
      <c r="AD1519" t="s">
        <v>91</v>
      </c>
      <c r="AE1519" t="s">
        <v>471</v>
      </c>
      <c r="AF1519">
        <v>2022</v>
      </c>
    </row>
    <row r="1520" spans="1:32" x14ac:dyDescent="0.25">
      <c r="A1520" t="s">
        <v>29</v>
      </c>
      <c r="B1520" t="s">
        <v>67</v>
      </c>
      <c r="C1520" t="s">
        <v>68</v>
      </c>
      <c r="D1520" t="s">
        <v>69</v>
      </c>
      <c r="E1520">
        <f>_xlfn.XLOOKUP(Table1[[#This Row],[Location]],'Location analysis'!A:A,'Location analysis'!B:B)</f>
        <v>40.435699999999997</v>
      </c>
      <c r="F1520">
        <f>_xlfn.XLOOKUP(Table1[[#This Row],[Location]],'Location analysis'!A:A,'Location analysis'!C:C)</f>
        <v>-74.125200000000007</v>
      </c>
      <c r="G1520" t="s">
        <v>225</v>
      </c>
      <c r="H1520" t="s">
        <v>43</v>
      </c>
      <c r="I1520">
        <v>14892801008</v>
      </c>
      <c r="J1520" t="s">
        <v>470</v>
      </c>
      <c r="K1520" t="s">
        <v>36</v>
      </c>
      <c r="L1520">
        <v>112</v>
      </c>
      <c r="M1520">
        <v>1.5</v>
      </c>
      <c r="N1520">
        <v>1</v>
      </c>
      <c r="O1520">
        <v>112</v>
      </c>
      <c r="P1520">
        <v>1.5</v>
      </c>
      <c r="Q1520">
        <v>1</v>
      </c>
      <c r="R1520">
        <v>1.5</v>
      </c>
      <c r="S1520">
        <v>4</v>
      </c>
      <c r="T1520" s="1">
        <v>44649</v>
      </c>
      <c r="U1520" t="str">
        <f t="shared" si="115"/>
        <v>SunChips Multigrain - Original</v>
      </c>
      <c r="V1520" t="str">
        <f t="shared" si="116"/>
        <v>Food</v>
      </c>
      <c r="W1520" t="s">
        <v>43</v>
      </c>
      <c r="X1520" t="b">
        <f t="shared" si="118"/>
        <v>1</v>
      </c>
      <c r="Y1520">
        <f t="shared" si="117"/>
        <v>1.5</v>
      </c>
      <c r="Z1520" s="2">
        <f t="shared" si="119"/>
        <v>1</v>
      </c>
      <c r="AA1520" t="s">
        <v>129</v>
      </c>
      <c r="AB1520" t="s">
        <v>150</v>
      </c>
      <c r="AD1520" t="s">
        <v>91</v>
      </c>
      <c r="AE1520" t="s">
        <v>471</v>
      </c>
      <c r="AF1520">
        <v>2022</v>
      </c>
    </row>
    <row r="1521" spans="1:32" x14ac:dyDescent="0.25">
      <c r="A1521" t="s">
        <v>29</v>
      </c>
      <c r="B1521" t="s">
        <v>67</v>
      </c>
      <c r="C1521" t="s">
        <v>68</v>
      </c>
      <c r="D1521" t="s">
        <v>69</v>
      </c>
      <c r="E1521">
        <f>_xlfn.XLOOKUP(Table1[[#This Row],[Location]],'Location analysis'!A:A,'Location analysis'!B:B)</f>
        <v>40.435699999999997</v>
      </c>
      <c r="F1521">
        <f>_xlfn.XLOOKUP(Table1[[#This Row],[Location]],'Location analysis'!A:A,'Location analysis'!C:C)</f>
        <v>-74.125200000000007</v>
      </c>
      <c r="G1521" t="s">
        <v>427</v>
      </c>
      <c r="H1521" t="s">
        <v>43</v>
      </c>
      <c r="I1521">
        <v>14892801008</v>
      </c>
      <c r="J1521" t="s">
        <v>470</v>
      </c>
      <c r="K1521" t="s">
        <v>36</v>
      </c>
      <c r="L1521">
        <v>111</v>
      </c>
      <c r="M1521">
        <v>1.5</v>
      </c>
      <c r="N1521">
        <v>1</v>
      </c>
      <c r="O1521">
        <v>111</v>
      </c>
      <c r="P1521">
        <v>1.5</v>
      </c>
      <c r="Q1521">
        <v>1</v>
      </c>
      <c r="R1521">
        <v>1.5</v>
      </c>
      <c r="S1521">
        <v>4</v>
      </c>
      <c r="T1521" s="1">
        <v>44649</v>
      </c>
      <c r="U1521" t="str">
        <f t="shared" si="115"/>
        <v>SunChips Multigrain - French Onion</v>
      </c>
      <c r="V1521" t="str">
        <f t="shared" si="116"/>
        <v>Food</v>
      </c>
      <c r="W1521" t="s">
        <v>43</v>
      </c>
      <c r="X1521" t="b">
        <f t="shared" si="118"/>
        <v>1</v>
      </c>
      <c r="Y1521">
        <f t="shared" si="117"/>
        <v>1.5</v>
      </c>
      <c r="Z1521" s="2">
        <f t="shared" si="119"/>
        <v>1</v>
      </c>
      <c r="AA1521" t="s">
        <v>129</v>
      </c>
      <c r="AB1521" t="s">
        <v>428</v>
      </c>
      <c r="AD1521" t="s">
        <v>91</v>
      </c>
      <c r="AE1521" t="s">
        <v>471</v>
      </c>
      <c r="AF1521">
        <v>2022</v>
      </c>
    </row>
    <row r="1522" spans="1:32" x14ac:dyDescent="0.25">
      <c r="A1522" t="s">
        <v>29</v>
      </c>
      <c r="B1522" t="s">
        <v>67</v>
      </c>
      <c r="C1522" t="s">
        <v>68</v>
      </c>
      <c r="D1522" t="s">
        <v>69</v>
      </c>
      <c r="E1522">
        <f>_xlfn.XLOOKUP(Table1[[#This Row],[Location]],'Location analysis'!A:A,'Location analysis'!B:B)</f>
        <v>40.435699999999997</v>
      </c>
      <c r="F1522">
        <f>_xlfn.XLOOKUP(Table1[[#This Row],[Location]],'Location analysis'!A:A,'Location analysis'!C:C)</f>
        <v>-74.125200000000007</v>
      </c>
      <c r="G1522" t="s">
        <v>185</v>
      </c>
      <c r="H1522" t="s">
        <v>34</v>
      </c>
      <c r="I1522">
        <v>14892911297</v>
      </c>
      <c r="J1522" t="s">
        <v>470</v>
      </c>
      <c r="K1522" t="s">
        <v>51</v>
      </c>
      <c r="L1522">
        <v>148</v>
      </c>
      <c r="M1522">
        <v>3</v>
      </c>
      <c r="N1522">
        <v>1</v>
      </c>
      <c r="O1522">
        <v>148</v>
      </c>
      <c r="P1522">
        <v>3</v>
      </c>
      <c r="Q1522">
        <v>1</v>
      </c>
      <c r="R1522">
        <v>3</v>
      </c>
      <c r="S1522">
        <v>3</v>
      </c>
      <c r="T1522" s="1">
        <v>44649</v>
      </c>
      <c r="U1522" t="str">
        <f t="shared" si="115"/>
        <v>Red Bull - Original</v>
      </c>
      <c r="V1522" t="str">
        <f t="shared" si="116"/>
        <v>Carbonated</v>
      </c>
      <c r="W1522" t="s">
        <v>34</v>
      </c>
      <c r="X1522" t="b">
        <f t="shared" si="118"/>
        <v>1</v>
      </c>
      <c r="Y1522">
        <f t="shared" si="117"/>
        <v>3</v>
      </c>
      <c r="Z1522" s="2">
        <f t="shared" si="119"/>
        <v>2</v>
      </c>
      <c r="AA1522" t="s">
        <v>37</v>
      </c>
      <c r="AB1522" t="s">
        <v>150</v>
      </c>
      <c r="AD1522" t="s">
        <v>91</v>
      </c>
      <c r="AE1522" t="s">
        <v>471</v>
      </c>
      <c r="AF1522">
        <v>2022</v>
      </c>
    </row>
    <row r="1523" spans="1:32" x14ac:dyDescent="0.25">
      <c r="A1523" t="s">
        <v>29</v>
      </c>
      <c r="B1523" t="s">
        <v>62</v>
      </c>
      <c r="C1523" t="s">
        <v>63</v>
      </c>
      <c r="D1523" t="s">
        <v>64</v>
      </c>
      <c r="E1523">
        <f>_xlfn.XLOOKUP(Table1[[#This Row],[Location]],'Location analysis'!A:A,'Location analysis'!B:B)</f>
        <v>40.091900000000003</v>
      </c>
      <c r="F1523">
        <f>_xlfn.XLOOKUP(Table1[[#This Row],[Location]],'Location analysis'!A:A,'Location analysis'!C:C)</f>
        <v>-74.358699999999999</v>
      </c>
      <c r="G1523" t="s">
        <v>197</v>
      </c>
      <c r="H1523" t="s">
        <v>43</v>
      </c>
      <c r="I1523">
        <v>14893070244</v>
      </c>
      <c r="J1523" t="s">
        <v>470</v>
      </c>
      <c r="K1523" t="s">
        <v>36</v>
      </c>
      <c r="L1523">
        <v>111</v>
      </c>
      <c r="M1523">
        <v>1.5</v>
      </c>
      <c r="N1523">
        <v>1</v>
      </c>
      <c r="O1523">
        <v>111</v>
      </c>
      <c r="P1523">
        <v>1.5</v>
      </c>
      <c r="Q1523">
        <v>1</v>
      </c>
      <c r="R1523">
        <v>1.5</v>
      </c>
      <c r="S1523">
        <v>1.5</v>
      </c>
      <c r="T1523" s="1">
        <v>44649</v>
      </c>
      <c r="U1523" t="str">
        <f t="shared" si="115"/>
        <v>Miss Vickie's Potato Chip - Smokehouse BBQ</v>
      </c>
      <c r="V1523" t="str">
        <f t="shared" si="116"/>
        <v>Food</v>
      </c>
      <c r="W1523" t="s">
        <v>43</v>
      </c>
      <c r="X1523" t="b">
        <f t="shared" si="118"/>
        <v>1</v>
      </c>
      <c r="Y1523">
        <f t="shared" si="117"/>
        <v>1.5</v>
      </c>
      <c r="Z1523" s="2">
        <f t="shared" si="119"/>
        <v>1</v>
      </c>
      <c r="AA1523" t="s">
        <v>58</v>
      </c>
      <c r="AB1523" t="s">
        <v>198</v>
      </c>
      <c r="AD1523" t="s">
        <v>91</v>
      </c>
      <c r="AE1523" t="s">
        <v>471</v>
      </c>
      <c r="AF1523">
        <v>2022</v>
      </c>
    </row>
    <row r="1524" spans="1:32" x14ac:dyDescent="0.25">
      <c r="A1524" t="s">
        <v>29</v>
      </c>
      <c r="B1524" t="s">
        <v>62</v>
      </c>
      <c r="C1524" t="s">
        <v>63</v>
      </c>
      <c r="D1524" t="s">
        <v>64</v>
      </c>
      <c r="E1524">
        <f>_xlfn.XLOOKUP(Table1[[#This Row],[Location]],'Location analysis'!A:A,'Location analysis'!B:B)</f>
        <v>40.091900000000003</v>
      </c>
      <c r="F1524">
        <f>_xlfn.XLOOKUP(Table1[[#This Row],[Location]],'Location analysis'!A:A,'Location analysis'!C:C)</f>
        <v>-74.358699999999999</v>
      </c>
      <c r="G1524" t="s">
        <v>95</v>
      </c>
      <c r="H1524" t="s">
        <v>43</v>
      </c>
      <c r="I1524">
        <v>14893606219</v>
      </c>
      <c r="J1524" t="s">
        <v>470</v>
      </c>
      <c r="K1524" t="s">
        <v>51</v>
      </c>
      <c r="L1524">
        <v>137</v>
      </c>
      <c r="M1524">
        <v>2</v>
      </c>
      <c r="N1524">
        <v>1</v>
      </c>
      <c r="O1524">
        <v>137</v>
      </c>
      <c r="P1524">
        <v>2</v>
      </c>
      <c r="Q1524">
        <v>1</v>
      </c>
      <c r="R1524">
        <v>2</v>
      </c>
      <c r="S1524">
        <v>2</v>
      </c>
      <c r="T1524" s="1">
        <v>44649</v>
      </c>
      <c r="U1524" t="str">
        <f t="shared" si="115"/>
        <v>Jacks Links Bar Beef Strip</v>
      </c>
      <c r="V1524" t="str">
        <f t="shared" si="116"/>
        <v>Food</v>
      </c>
      <c r="W1524" t="s">
        <v>43</v>
      </c>
      <c r="X1524" t="b">
        <f t="shared" si="118"/>
        <v>1</v>
      </c>
      <c r="Y1524">
        <f t="shared" si="117"/>
        <v>2</v>
      </c>
      <c r="Z1524" s="2">
        <f t="shared" si="119"/>
        <v>1.3333333333333333</v>
      </c>
      <c r="AA1524" t="s">
        <v>95</v>
      </c>
      <c r="AD1524" t="s">
        <v>91</v>
      </c>
      <c r="AE1524" t="s">
        <v>471</v>
      </c>
      <c r="AF1524">
        <v>2022</v>
      </c>
    </row>
    <row r="1525" spans="1:32" x14ac:dyDescent="0.25">
      <c r="A1525" t="s">
        <v>29</v>
      </c>
      <c r="B1525" t="s">
        <v>30</v>
      </c>
      <c r="C1525" t="s">
        <v>31</v>
      </c>
      <c r="D1525" t="s">
        <v>32</v>
      </c>
      <c r="E1525">
        <f>_xlfn.XLOOKUP(Table1[[#This Row],[Location]],'Location analysis'!A:A,'Location analysis'!B:B)</f>
        <v>40.423690999999998</v>
      </c>
      <c r="F1525">
        <f>_xlfn.XLOOKUP(Table1[[#This Row],[Location]],'Location analysis'!A:A,'Location analysis'!C:C)</f>
        <v>-74.380831999999998</v>
      </c>
      <c r="G1525" t="s">
        <v>154</v>
      </c>
      <c r="H1525" t="s">
        <v>43</v>
      </c>
      <c r="I1525">
        <v>14894888284</v>
      </c>
      <c r="J1525" t="s">
        <v>470</v>
      </c>
      <c r="K1525" t="s">
        <v>36</v>
      </c>
      <c r="L1525">
        <v>125</v>
      </c>
      <c r="M1525">
        <v>1.5</v>
      </c>
      <c r="N1525">
        <v>1</v>
      </c>
      <c r="O1525">
        <v>125</v>
      </c>
      <c r="P1525">
        <v>1.5</v>
      </c>
      <c r="Q1525">
        <v>1</v>
      </c>
      <c r="R1525">
        <v>1.5</v>
      </c>
      <c r="S1525">
        <v>1.5</v>
      </c>
      <c r="T1525" s="1">
        <v>44649</v>
      </c>
      <c r="U1525" t="str">
        <f t="shared" si="115"/>
        <v>SunChips Multigrain - Harvest Cheddar</v>
      </c>
      <c r="V1525" t="str">
        <f t="shared" si="116"/>
        <v>Food</v>
      </c>
      <c r="W1525" t="s">
        <v>43</v>
      </c>
      <c r="X1525" t="b">
        <f t="shared" si="118"/>
        <v>1</v>
      </c>
      <c r="Y1525">
        <f t="shared" si="117"/>
        <v>1.5</v>
      </c>
      <c r="Z1525" s="2">
        <f t="shared" si="119"/>
        <v>1</v>
      </c>
      <c r="AA1525" t="s">
        <v>129</v>
      </c>
      <c r="AB1525" t="s">
        <v>155</v>
      </c>
      <c r="AD1525" t="s">
        <v>91</v>
      </c>
      <c r="AE1525" t="s">
        <v>471</v>
      </c>
      <c r="AF1525">
        <v>2022</v>
      </c>
    </row>
    <row r="1526" spans="1:32" x14ac:dyDescent="0.25">
      <c r="A1526" t="s">
        <v>29</v>
      </c>
      <c r="B1526" t="s">
        <v>394</v>
      </c>
      <c r="C1526" t="s">
        <v>395</v>
      </c>
      <c r="D1526" t="s">
        <v>396</v>
      </c>
      <c r="E1526">
        <f>_xlfn.XLOOKUP(Table1[[#This Row],[Location]],'Location analysis'!A:A,'Location analysis'!B:B)</f>
        <v>40.416893999999999</v>
      </c>
      <c r="F1526">
        <f>_xlfn.XLOOKUP(Table1[[#This Row],[Location]],'Location analysis'!A:A,'Location analysis'!C:C)</f>
        <v>-74.420399000000003</v>
      </c>
      <c r="G1526" t="s">
        <v>407</v>
      </c>
      <c r="H1526" t="s">
        <v>34</v>
      </c>
      <c r="I1526">
        <v>14895025736</v>
      </c>
      <c r="J1526" t="s">
        <v>470</v>
      </c>
      <c r="K1526" t="s">
        <v>51</v>
      </c>
      <c r="L1526">
        <v>141</v>
      </c>
      <c r="M1526">
        <v>1.5</v>
      </c>
      <c r="N1526">
        <v>1</v>
      </c>
      <c r="O1526">
        <v>141</v>
      </c>
      <c r="P1526">
        <v>1.5</v>
      </c>
      <c r="Q1526">
        <v>1</v>
      </c>
      <c r="R1526">
        <v>1.5</v>
      </c>
      <c r="S1526">
        <v>1.5</v>
      </c>
      <c r="T1526" s="1">
        <v>44651</v>
      </c>
      <c r="U1526" t="str">
        <f t="shared" si="115"/>
        <v>Spindrift - Sparkling Water - Pineapple</v>
      </c>
      <c r="V1526" t="str">
        <f t="shared" si="116"/>
        <v>Carbonated</v>
      </c>
      <c r="W1526" t="s">
        <v>34</v>
      </c>
      <c r="X1526" t="b">
        <f t="shared" si="118"/>
        <v>1</v>
      </c>
      <c r="Y1526">
        <f t="shared" si="117"/>
        <v>1.5</v>
      </c>
      <c r="Z1526" s="2">
        <f t="shared" si="119"/>
        <v>1</v>
      </c>
      <c r="AA1526" t="s">
        <v>89</v>
      </c>
      <c r="AB1526" t="s">
        <v>408</v>
      </c>
      <c r="AC1526" t="s">
        <v>409</v>
      </c>
      <c r="AD1526" t="s">
        <v>91</v>
      </c>
      <c r="AE1526" t="s">
        <v>471</v>
      </c>
      <c r="AF1526">
        <v>2022</v>
      </c>
    </row>
    <row r="1527" spans="1:32" x14ac:dyDescent="0.25">
      <c r="A1527" t="s">
        <v>29</v>
      </c>
      <c r="B1527" t="s">
        <v>67</v>
      </c>
      <c r="C1527" t="s">
        <v>68</v>
      </c>
      <c r="D1527" t="s">
        <v>69</v>
      </c>
      <c r="E1527">
        <f>_xlfn.XLOOKUP(Table1[[#This Row],[Location]],'Location analysis'!A:A,'Location analysis'!B:B)</f>
        <v>40.435699999999997</v>
      </c>
      <c r="F1527">
        <f>_xlfn.XLOOKUP(Table1[[#This Row],[Location]],'Location analysis'!A:A,'Location analysis'!C:C)</f>
        <v>-74.125200000000007</v>
      </c>
      <c r="G1527" t="s">
        <v>259</v>
      </c>
      <c r="H1527" t="s">
        <v>34</v>
      </c>
      <c r="I1527">
        <v>14895218737</v>
      </c>
      <c r="J1527" t="s">
        <v>470</v>
      </c>
      <c r="K1527" t="s">
        <v>51</v>
      </c>
      <c r="L1527">
        <v>140</v>
      </c>
      <c r="M1527">
        <v>1</v>
      </c>
      <c r="N1527">
        <v>1</v>
      </c>
      <c r="O1527">
        <v>140</v>
      </c>
      <c r="P1527">
        <v>1</v>
      </c>
      <c r="Q1527">
        <v>1</v>
      </c>
      <c r="R1527">
        <v>1</v>
      </c>
      <c r="S1527">
        <v>1</v>
      </c>
      <c r="T1527" s="1">
        <v>44649</v>
      </c>
      <c r="U1527" t="str">
        <f t="shared" si="115"/>
        <v>Sunkist Soda - Orange</v>
      </c>
      <c r="V1527" t="str">
        <f t="shared" si="116"/>
        <v>Carbonated</v>
      </c>
      <c r="W1527" t="s">
        <v>34</v>
      </c>
      <c r="X1527" t="b">
        <f t="shared" si="118"/>
        <v>1</v>
      </c>
      <c r="Y1527">
        <f t="shared" si="117"/>
        <v>1</v>
      </c>
      <c r="Z1527" s="2">
        <f t="shared" si="119"/>
        <v>0.66666666666666663</v>
      </c>
      <c r="AA1527" t="s">
        <v>260</v>
      </c>
      <c r="AB1527" t="s">
        <v>261</v>
      </c>
      <c r="AD1527" t="s">
        <v>91</v>
      </c>
      <c r="AE1527" t="s">
        <v>471</v>
      </c>
      <c r="AF1527">
        <v>2022</v>
      </c>
    </row>
    <row r="1528" spans="1:32" x14ac:dyDescent="0.25">
      <c r="A1528" t="s">
        <v>29</v>
      </c>
      <c r="B1528" t="s">
        <v>67</v>
      </c>
      <c r="C1528" t="s">
        <v>68</v>
      </c>
      <c r="D1528" t="s">
        <v>69</v>
      </c>
      <c r="E1528">
        <f>_xlfn.XLOOKUP(Table1[[#This Row],[Location]],'Location analysis'!A:A,'Location analysis'!B:B)</f>
        <v>40.435699999999997</v>
      </c>
      <c r="F1528">
        <f>_xlfn.XLOOKUP(Table1[[#This Row],[Location]],'Location analysis'!A:A,'Location analysis'!C:C)</f>
        <v>-74.125200000000007</v>
      </c>
      <c r="G1528" t="s">
        <v>182</v>
      </c>
      <c r="H1528" t="s">
        <v>34</v>
      </c>
      <c r="I1528">
        <v>14895432521</v>
      </c>
      <c r="J1528" t="s">
        <v>470</v>
      </c>
      <c r="K1528" t="s">
        <v>51</v>
      </c>
      <c r="L1528">
        <v>141</v>
      </c>
      <c r="M1528">
        <v>1</v>
      </c>
      <c r="N1528">
        <v>1</v>
      </c>
      <c r="O1528">
        <v>141</v>
      </c>
      <c r="P1528">
        <v>1</v>
      </c>
      <c r="Q1528">
        <v>1</v>
      </c>
      <c r="R1528">
        <v>1</v>
      </c>
      <c r="S1528">
        <v>1</v>
      </c>
      <c r="T1528" s="1">
        <v>44649</v>
      </c>
      <c r="U1528" t="str">
        <f t="shared" si="115"/>
        <v>Coca Cola - Zero Sugar</v>
      </c>
      <c r="V1528" t="str">
        <f t="shared" si="116"/>
        <v>Carbonated</v>
      </c>
      <c r="W1528" t="s">
        <v>34</v>
      </c>
      <c r="X1528" t="b">
        <f t="shared" si="118"/>
        <v>1</v>
      </c>
      <c r="Y1528">
        <f t="shared" si="117"/>
        <v>1</v>
      </c>
      <c r="Z1528" s="2">
        <f t="shared" si="119"/>
        <v>0.66666666666666663</v>
      </c>
      <c r="AA1528" t="s">
        <v>183</v>
      </c>
      <c r="AB1528" t="s">
        <v>184</v>
      </c>
      <c r="AD1528" t="s">
        <v>91</v>
      </c>
      <c r="AE1528" t="s">
        <v>471</v>
      </c>
      <c r="AF1528">
        <v>2022</v>
      </c>
    </row>
    <row r="1529" spans="1:32" x14ac:dyDescent="0.25">
      <c r="A1529" t="s">
        <v>29</v>
      </c>
      <c r="B1529" t="s">
        <v>67</v>
      </c>
      <c r="C1529" t="s">
        <v>68</v>
      </c>
      <c r="D1529" t="s">
        <v>69</v>
      </c>
      <c r="E1529">
        <f>_xlfn.XLOOKUP(Table1[[#This Row],[Location]],'Location analysis'!A:A,'Location analysis'!B:B)</f>
        <v>40.435699999999997</v>
      </c>
      <c r="F1529">
        <f>_xlfn.XLOOKUP(Table1[[#This Row],[Location]],'Location analysis'!A:A,'Location analysis'!C:C)</f>
        <v>-74.125200000000007</v>
      </c>
      <c r="G1529" t="s">
        <v>275</v>
      </c>
      <c r="H1529" t="s">
        <v>43</v>
      </c>
      <c r="I1529">
        <v>14895450081</v>
      </c>
      <c r="J1529" t="s">
        <v>470</v>
      </c>
      <c r="K1529" t="s">
        <v>51</v>
      </c>
      <c r="L1529">
        <v>124</v>
      </c>
      <c r="M1529">
        <v>1</v>
      </c>
      <c r="N1529">
        <v>1</v>
      </c>
      <c r="O1529">
        <v>124</v>
      </c>
      <c r="P1529">
        <v>1</v>
      </c>
      <c r="Q1529">
        <v>1</v>
      </c>
      <c r="R1529">
        <v>1</v>
      </c>
      <c r="S1529">
        <v>1</v>
      </c>
      <c r="T1529" s="1">
        <v>44649</v>
      </c>
      <c r="U1529" t="str">
        <f t="shared" si="115"/>
        <v>Cheetos Flaming Hot Limon Crunchy</v>
      </c>
      <c r="V1529" t="str">
        <f t="shared" si="116"/>
        <v>Food</v>
      </c>
      <c r="W1529" t="s">
        <v>43</v>
      </c>
      <c r="X1529" t="b">
        <f t="shared" si="118"/>
        <v>1</v>
      </c>
      <c r="Y1529">
        <f t="shared" si="117"/>
        <v>1</v>
      </c>
      <c r="Z1529" s="2">
        <f t="shared" si="119"/>
        <v>0.66666666666666663</v>
      </c>
      <c r="AA1529" t="s">
        <v>275</v>
      </c>
      <c r="AD1529" t="s">
        <v>91</v>
      </c>
      <c r="AE1529" t="s">
        <v>471</v>
      </c>
      <c r="AF1529">
        <v>2022</v>
      </c>
    </row>
    <row r="1530" spans="1:32" x14ac:dyDescent="0.25">
      <c r="A1530" t="s">
        <v>29</v>
      </c>
      <c r="B1530" t="s">
        <v>67</v>
      </c>
      <c r="C1530" t="s">
        <v>68</v>
      </c>
      <c r="D1530" t="s">
        <v>69</v>
      </c>
      <c r="E1530">
        <f>_xlfn.XLOOKUP(Table1[[#This Row],[Location]],'Location analysis'!A:A,'Location analysis'!B:B)</f>
        <v>40.435699999999997</v>
      </c>
      <c r="F1530">
        <f>_xlfn.XLOOKUP(Table1[[#This Row],[Location]],'Location analysis'!A:A,'Location analysis'!C:C)</f>
        <v>-74.125200000000007</v>
      </c>
      <c r="G1530" t="s">
        <v>264</v>
      </c>
      <c r="H1530" t="s">
        <v>43</v>
      </c>
      <c r="I1530">
        <v>14895451444</v>
      </c>
      <c r="J1530" t="s">
        <v>470</v>
      </c>
      <c r="K1530" t="s">
        <v>51</v>
      </c>
      <c r="L1530">
        <v>114</v>
      </c>
      <c r="M1530">
        <v>1.5</v>
      </c>
      <c r="N1530">
        <v>1</v>
      </c>
      <c r="O1530">
        <v>114</v>
      </c>
      <c r="P1530">
        <v>1.5</v>
      </c>
      <c r="Q1530">
        <v>1</v>
      </c>
      <c r="R1530">
        <v>1.5</v>
      </c>
      <c r="S1530">
        <v>1.5</v>
      </c>
      <c r="T1530" s="1">
        <v>44649</v>
      </c>
      <c r="U1530" t="str">
        <f t="shared" si="115"/>
        <v>Funyuns - Flaming Hot</v>
      </c>
      <c r="V1530" t="str">
        <f t="shared" si="116"/>
        <v>Food</v>
      </c>
      <c r="W1530" t="s">
        <v>43</v>
      </c>
      <c r="X1530" t="b">
        <f t="shared" si="118"/>
        <v>1</v>
      </c>
      <c r="Y1530">
        <f t="shared" si="117"/>
        <v>1.5</v>
      </c>
      <c r="Z1530" s="2">
        <f t="shared" si="119"/>
        <v>1</v>
      </c>
      <c r="AA1530" t="s">
        <v>265</v>
      </c>
      <c r="AB1530" t="s">
        <v>122</v>
      </c>
      <c r="AD1530" t="s">
        <v>91</v>
      </c>
      <c r="AE1530" t="s">
        <v>471</v>
      </c>
      <c r="AF1530">
        <v>2022</v>
      </c>
    </row>
    <row r="1531" spans="1:32" x14ac:dyDescent="0.25">
      <c r="A1531" t="s">
        <v>29</v>
      </c>
      <c r="B1531" t="s">
        <v>67</v>
      </c>
      <c r="C1531" t="s">
        <v>68</v>
      </c>
      <c r="D1531" t="s">
        <v>69</v>
      </c>
      <c r="E1531">
        <f>_xlfn.XLOOKUP(Table1[[#This Row],[Location]],'Location analysis'!A:A,'Location analysis'!B:B)</f>
        <v>40.435699999999997</v>
      </c>
      <c r="F1531">
        <f>_xlfn.XLOOKUP(Table1[[#This Row],[Location]],'Location analysis'!A:A,'Location analysis'!C:C)</f>
        <v>-74.125200000000007</v>
      </c>
      <c r="G1531" t="s">
        <v>264</v>
      </c>
      <c r="H1531" t="s">
        <v>43</v>
      </c>
      <c r="I1531">
        <v>14895453270</v>
      </c>
      <c r="J1531" t="s">
        <v>470</v>
      </c>
      <c r="K1531" t="s">
        <v>51</v>
      </c>
      <c r="L1531">
        <v>114</v>
      </c>
      <c r="M1531">
        <v>1.5</v>
      </c>
      <c r="N1531">
        <v>1</v>
      </c>
      <c r="O1531">
        <v>114</v>
      </c>
      <c r="P1531">
        <v>1.5</v>
      </c>
      <c r="Q1531">
        <v>1</v>
      </c>
      <c r="R1531">
        <v>1.5</v>
      </c>
      <c r="S1531">
        <v>1.5</v>
      </c>
      <c r="T1531" s="1">
        <v>44649</v>
      </c>
      <c r="U1531" t="str">
        <f t="shared" si="115"/>
        <v>Funyuns - Flaming Hot</v>
      </c>
      <c r="V1531" t="str">
        <f t="shared" si="116"/>
        <v>Food</v>
      </c>
      <c r="W1531" t="s">
        <v>43</v>
      </c>
      <c r="X1531" t="b">
        <f t="shared" si="118"/>
        <v>1</v>
      </c>
      <c r="Y1531">
        <f t="shared" si="117"/>
        <v>1.5</v>
      </c>
      <c r="Z1531" s="2">
        <f t="shared" si="119"/>
        <v>1</v>
      </c>
      <c r="AA1531" t="s">
        <v>265</v>
      </c>
      <c r="AB1531" t="s">
        <v>122</v>
      </c>
      <c r="AD1531" t="s">
        <v>91</v>
      </c>
      <c r="AE1531" t="s">
        <v>471</v>
      </c>
      <c r="AF1531">
        <v>2022</v>
      </c>
    </row>
    <row r="1532" spans="1:32" x14ac:dyDescent="0.25">
      <c r="A1532" t="s">
        <v>29</v>
      </c>
      <c r="B1532" t="s">
        <v>67</v>
      </c>
      <c r="C1532" t="s">
        <v>68</v>
      </c>
      <c r="D1532" t="s">
        <v>69</v>
      </c>
      <c r="E1532">
        <f>_xlfn.XLOOKUP(Table1[[#This Row],[Location]],'Location analysis'!A:A,'Location analysis'!B:B)</f>
        <v>40.435699999999997</v>
      </c>
      <c r="F1532">
        <f>_xlfn.XLOOKUP(Table1[[#This Row],[Location]],'Location analysis'!A:A,'Location analysis'!C:C)</f>
        <v>-74.125200000000007</v>
      </c>
      <c r="G1532" t="s">
        <v>81</v>
      </c>
      <c r="H1532" t="s">
        <v>43</v>
      </c>
      <c r="I1532">
        <v>14895454059</v>
      </c>
      <c r="J1532" t="s">
        <v>470</v>
      </c>
      <c r="K1532" t="s">
        <v>51</v>
      </c>
      <c r="L1532">
        <v>138</v>
      </c>
      <c r="M1532">
        <v>2</v>
      </c>
      <c r="N1532">
        <v>1</v>
      </c>
      <c r="O1532">
        <v>138</v>
      </c>
      <c r="P1532">
        <v>2</v>
      </c>
      <c r="Q1532">
        <v>1</v>
      </c>
      <c r="R1532">
        <v>2</v>
      </c>
      <c r="S1532">
        <v>2</v>
      </c>
      <c r="T1532" s="1">
        <v>44649</v>
      </c>
      <c r="U1532" t="str">
        <f t="shared" si="115"/>
        <v>KitKat - Crisp Wafers</v>
      </c>
      <c r="V1532" t="str">
        <f t="shared" si="116"/>
        <v>Food</v>
      </c>
      <c r="W1532" t="s">
        <v>43</v>
      </c>
      <c r="X1532" t="b">
        <f t="shared" si="118"/>
        <v>1</v>
      </c>
      <c r="Y1532">
        <f t="shared" si="117"/>
        <v>2</v>
      </c>
      <c r="Z1532" s="2">
        <f t="shared" si="119"/>
        <v>1.3333333333333333</v>
      </c>
      <c r="AA1532" t="s">
        <v>82</v>
      </c>
      <c r="AB1532" t="s">
        <v>83</v>
      </c>
      <c r="AD1532" t="s">
        <v>91</v>
      </c>
      <c r="AE1532" t="s">
        <v>471</v>
      </c>
      <c r="AF1532">
        <v>2022</v>
      </c>
    </row>
    <row r="1533" spans="1:32" x14ac:dyDescent="0.25">
      <c r="A1533" t="s">
        <v>29</v>
      </c>
      <c r="B1533" t="s">
        <v>394</v>
      </c>
      <c r="C1533" t="s">
        <v>395</v>
      </c>
      <c r="D1533" t="s">
        <v>396</v>
      </c>
      <c r="E1533">
        <f>_xlfn.XLOOKUP(Table1[[#This Row],[Location]],'Location analysis'!A:A,'Location analysis'!B:B)</f>
        <v>40.416893999999999</v>
      </c>
      <c r="F1533">
        <f>_xlfn.XLOOKUP(Table1[[#This Row],[Location]],'Location analysis'!A:A,'Location analysis'!C:C)</f>
        <v>-74.420399000000003</v>
      </c>
      <c r="G1533" t="s">
        <v>128</v>
      </c>
      <c r="H1533" t="s">
        <v>43</v>
      </c>
      <c r="I1533">
        <v>14895633215</v>
      </c>
      <c r="J1533" t="s">
        <v>470</v>
      </c>
      <c r="K1533" t="s">
        <v>51</v>
      </c>
      <c r="L1533">
        <v>114</v>
      </c>
      <c r="M1533">
        <v>1.5</v>
      </c>
      <c r="N1533">
        <v>1</v>
      </c>
      <c r="O1533">
        <v>114</v>
      </c>
      <c r="P1533">
        <v>1.5</v>
      </c>
      <c r="Q1533">
        <v>1</v>
      </c>
      <c r="R1533">
        <v>1.5</v>
      </c>
      <c r="S1533">
        <v>1.5</v>
      </c>
      <c r="T1533" s="1">
        <v>44651</v>
      </c>
      <c r="U1533" t="str">
        <f t="shared" si="115"/>
        <v>SunChips Multigrain - Salsa</v>
      </c>
      <c r="V1533" t="str">
        <f t="shared" si="116"/>
        <v>Food</v>
      </c>
      <c r="W1533" t="s">
        <v>43</v>
      </c>
      <c r="X1533" t="b">
        <f t="shared" si="118"/>
        <v>1</v>
      </c>
      <c r="Y1533">
        <f t="shared" si="117"/>
        <v>1.5</v>
      </c>
      <c r="Z1533" s="2">
        <f t="shared" si="119"/>
        <v>1</v>
      </c>
      <c r="AA1533" t="s">
        <v>129</v>
      </c>
      <c r="AB1533" t="s">
        <v>130</v>
      </c>
      <c r="AD1533" t="s">
        <v>91</v>
      </c>
      <c r="AE1533" t="s">
        <v>471</v>
      </c>
      <c r="AF1533">
        <v>2022</v>
      </c>
    </row>
    <row r="1534" spans="1:32" x14ac:dyDescent="0.25">
      <c r="A1534" t="s">
        <v>29</v>
      </c>
      <c r="B1534" t="s">
        <v>394</v>
      </c>
      <c r="C1534" t="s">
        <v>395</v>
      </c>
      <c r="D1534" t="s">
        <v>396</v>
      </c>
      <c r="E1534">
        <f>_xlfn.XLOOKUP(Table1[[#This Row],[Location]],'Location analysis'!A:A,'Location analysis'!B:B)</f>
        <v>40.416893999999999</v>
      </c>
      <c r="F1534">
        <f>_xlfn.XLOOKUP(Table1[[#This Row],[Location]],'Location analysis'!A:A,'Location analysis'!C:C)</f>
        <v>-74.420399000000003</v>
      </c>
      <c r="G1534" t="s">
        <v>417</v>
      </c>
      <c r="H1534" t="s">
        <v>43</v>
      </c>
      <c r="I1534">
        <v>14895943108</v>
      </c>
      <c r="J1534" t="s">
        <v>470</v>
      </c>
      <c r="K1534" t="s">
        <v>51</v>
      </c>
      <c r="L1534">
        <v>136</v>
      </c>
      <c r="M1534">
        <v>2</v>
      </c>
      <c r="N1534">
        <v>1</v>
      </c>
      <c r="O1534">
        <v>136</v>
      </c>
      <c r="P1534">
        <v>2</v>
      </c>
      <c r="Q1534">
        <v>1</v>
      </c>
      <c r="R1534">
        <v>2</v>
      </c>
      <c r="S1534">
        <v>2</v>
      </c>
      <c r="T1534" s="1">
        <v>44651</v>
      </c>
      <c r="U1534" t="str">
        <f t="shared" si="115"/>
        <v>Genius Keto Bar - Chocolate Dream</v>
      </c>
      <c r="V1534" t="str">
        <f t="shared" si="116"/>
        <v>Food</v>
      </c>
      <c r="W1534" t="s">
        <v>43</v>
      </c>
      <c r="X1534" t="b">
        <f t="shared" si="118"/>
        <v>1</v>
      </c>
      <c r="Y1534">
        <f t="shared" si="117"/>
        <v>2</v>
      </c>
      <c r="Z1534" s="2">
        <f t="shared" si="119"/>
        <v>1.3333333333333333</v>
      </c>
      <c r="AA1534" t="s">
        <v>418</v>
      </c>
      <c r="AB1534" t="s">
        <v>419</v>
      </c>
      <c r="AD1534" t="s">
        <v>91</v>
      </c>
      <c r="AE1534" t="s">
        <v>471</v>
      </c>
      <c r="AF1534">
        <v>2022</v>
      </c>
    </row>
    <row r="1535" spans="1:32" x14ac:dyDescent="0.25">
      <c r="A1535" t="s">
        <v>29</v>
      </c>
      <c r="B1535" t="s">
        <v>67</v>
      </c>
      <c r="C1535" t="s">
        <v>68</v>
      </c>
      <c r="D1535" t="s">
        <v>69</v>
      </c>
      <c r="E1535">
        <f>_xlfn.XLOOKUP(Table1[[#This Row],[Location]],'Location analysis'!A:A,'Location analysis'!B:B)</f>
        <v>40.435699999999997</v>
      </c>
      <c r="F1535">
        <f>_xlfn.XLOOKUP(Table1[[#This Row],[Location]],'Location analysis'!A:A,'Location analysis'!C:C)</f>
        <v>-74.125200000000007</v>
      </c>
      <c r="G1535" t="s">
        <v>182</v>
      </c>
      <c r="H1535" t="s">
        <v>34</v>
      </c>
      <c r="I1535">
        <v>14895996301</v>
      </c>
      <c r="J1535" t="s">
        <v>470</v>
      </c>
      <c r="K1535" t="s">
        <v>51</v>
      </c>
      <c r="L1535">
        <v>141</v>
      </c>
      <c r="M1535">
        <v>1</v>
      </c>
      <c r="N1535">
        <v>1</v>
      </c>
      <c r="O1535">
        <v>141</v>
      </c>
      <c r="P1535">
        <v>1</v>
      </c>
      <c r="Q1535">
        <v>1</v>
      </c>
      <c r="R1535">
        <v>1</v>
      </c>
      <c r="S1535">
        <v>1</v>
      </c>
      <c r="T1535" s="1">
        <v>44649</v>
      </c>
      <c r="U1535" t="str">
        <f t="shared" si="115"/>
        <v>Coca Cola - Zero Sugar</v>
      </c>
      <c r="V1535" t="str">
        <f t="shared" si="116"/>
        <v>Carbonated</v>
      </c>
      <c r="W1535" t="s">
        <v>34</v>
      </c>
      <c r="X1535" t="b">
        <f t="shared" si="118"/>
        <v>1</v>
      </c>
      <c r="Y1535">
        <f t="shared" si="117"/>
        <v>1</v>
      </c>
      <c r="Z1535" s="2">
        <f t="shared" si="119"/>
        <v>0.66666666666666663</v>
      </c>
      <c r="AA1535" t="s">
        <v>183</v>
      </c>
      <c r="AB1535" t="s">
        <v>184</v>
      </c>
      <c r="AD1535" t="s">
        <v>91</v>
      </c>
      <c r="AE1535" t="s">
        <v>471</v>
      </c>
      <c r="AF1535">
        <v>2022</v>
      </c>
    </row>
    <row r="1536" spans="1:32" x14ac:dyDescent="0.25">
      <c r="A1536" t="s">
        <v>29</v>
      </c>
      <c r="B1536" t="s">
        <v>67</v>
      </c>
      <c r="C1536" t="s">
        <v>68</v>
      </c>
      <c r="D1536" t="s">
        <v>69</v>
      </c>
      <c r="E1536">
        <f>_xlfn.XLOOKUP(Table1[[#This Row],[Location]],'Location analysis'!A:A,'Location analysis'!B:B)</f>
        <v>40.435699999999997</v>
      </c>
      <c r="F1536">
        <f>_xlfn.XLOOKUP(Table1[[#This Row],[Location]],'Location analysis'!A:A,'Location analysis'!C:C)</f>
        <v>-74.125200000000007</v>
      </c>
      <c r="G1536" t="s">
        <v>182</v>
      </c>
      <c r="H1536" t="s">
        <v>34</v>
      </c>
      <c r="I1536">
        <v>14896323024</v>
      </c>
      <c r="J1536" t="s">
        <v>470</v>
      </c>
      <c r="K1536" t="s">
        <v>51</v>
      </c>
      <c r="L1536">
        <v>142</v>
      </c>
      <c r="M1536">
        <v>1</v>
      </c>
      <c r="N1536">
        <v>1</v>
      </c>
      <c r="O1536">
        <v>142</v>
      </c>
      <c r="P1536">
        <v>1</v>
      </c>
      <c r="Q1536">
        <v>1</v>
      </c>
      <c r="R1536">
        <v>1</v>
      </c>
      <c r="S1536">
        <v>1</v>
      </c>
      <c r="T1536" s="1">
        <v>44649</v>
      </c>
      <c r="U1536" t="str">
        <f t="shared" si="115"/>
        <v>Coca Cola - Zero Sugar</v>
      </c>
      <c r="V1536" t="str">
        <f t="shared" si="116"/>
        <v>Carbonated</v>
      </c>
      <c r="W1536" t="s">
        <v>34</v>
      </c>
      <c r="X1536" t="b">
        <f t="shared" si="118"/>
        <v>1</v>
      </c>
      <c r="Y1536">
        <f t="shared" si="117"/>
        <v>1</v>
      </c>
      <c r="Z1536" s="2">
        <f t="shared" si="119"/>
        <v>0.66666666666666663</v>
      </c>
      <c r="AA1536" t="s">
        <v>183</v>
      </c>
      <c r="AB1536" t="s">
        <v>184</v>
      </c>
      <c r="AD1536" t="s">
        <v>91</v>
      </c>
      <c r="AE1536" t="s">
        <v>471</v>
      </c>
      <c r="AF1536">
        <v>2022</v>
      </c>
    </row>
    <row r="1537" spans="1:32" x14ac:dyDescent="0.25">
      <c r="A1537" t="s">
        <v>29</v>
      </c>
      <c r="B1537" t="s">
        <v>67</v>
      </c>
      <c r="C1537" t="s">
        <v>68</v>
      </c>
      <c r="D1537" t="s">
        <v>69</v>
      </c>
      <c r="E1537">
        <f>_xlfn.XLOOKUP(Table1[[#This Row],[Location]],'Location analysis'!A:A,'Location analysis'!B:B)</f>
        <v>40.435699999999997</v>
      </c>
      <c r="F1537">
        <f>_xlfn.XLOOKUP(Table1[[#This Row],[Location]],'Location analysis'!A:A,'Location analysis'!C:C)</f>
        <v>-74.125200000000007</v>
      </c>
      <c r="G1537" t="s">
        <v>182</v>
      </c>
      <c r="H1537" t="s">
        <v>34</v>
      </c>
      <c r="I1537">
        <v>14896453085</v>
      </c>
      <c r="J1537" t="s">
        <v>470</v>
      </c>
      <c r="K1537" t="s">
        <v>51</v>
      </c>
      <c r="L1537">
        <v>141</v>
      </c>
      <c r="M1537">
        <v>1</v>
      </c>
      <c r="N1537">
        <v>1</v>
      </c>
      <c r="O1537">
        <v>141</v>
      </c>
      <c r="P1537">
        <v>1</v>
      </c>
      <c r="Q1537">
        <v>1</v>
      </c>
      <c r="R1537">
        <v>1</v>
      </c>
      <c r="S1537">
        <v>1</v>
      </c>
      <c r="T1537" s="1">
        <v>44649</v>
      </c>
      <c r="U1537" t="str">
        <f t="shared" si="115"/>
        <v>Coca Cola - Zero Sugar</v>
      </c>
      <c r="V1537" t="str">
        <f t="shared" si="116"/>
        <v>Carbonated</v>
      </c>
      <c r="W1537" t="s">
        <v>34</v>
      </c>
      <c r="X1537" t="b">
        <f t="shared" si="118"/>
        <v>1</v>
      </c>
      <c r="Y1537">
        <f t="shared" si="117"/>
        <v>1</v>
      </c>
      <c r="Z1537" s="2">
        <f t="shared" si="119"/>
        <v>0.66666666666666663</v>
      </c>
      <c r="AA1537" t="s">
        <v>183</v>
      </c>
      <c r="AB1537" t="s">
        <v>184</v>
      </c>
      <c r="AD1537" t="s">
        <v>91</v>
      </c>
      <c r="AE1537" t="s">
        <v>471</v>
      </c>
      <c r="AF1537">
        <v>2022</v>
      </c>
    </row>
    <row r="1538" spans="1:32" x14ac:dyDescent="0.25">
      <c r="A1538" t="s">
        <v>29</v>
      </c>
      <c r="B1538" t="s">
        <v>67</v>
      </c>
      <c r="C1538" t="s">
        <v>68</v>
      </c>
      <c r="D1538" t="s">
        <v>69</v>
      </c>
      <c r="E1538">
        <f>_xlfn.XLOOKUP(Table1[[#This Row],[Location]],'Location analysis'!A:A,'Location analysis'!B:B)</f>
        <v>40.435699999999997</v>
      </c>
      <c r="F1538">
        <f>_xlfn.XLOOKUP(Table1[[#This Row],[Location]],'Location analysis'!A:A,'Location analysis'!C:C)</f>
        <v>-74.125200000000007</v>
      </c>
      <c r="G1538" t="s">
        <v>225</v>
      </c>
      <c r="H1538" t="s">
        <v>43</v>
      </c>
      <c r="I1538">
        <v>14896502371</v>
      </c>
      <c r="J1538" t="s">
        <v>470</v>
      </c>
      <c r="K1538" t="s">
        <v>51</v>
      </c>
      <c r="L1538">
        <v>112</v>
      </c>
      <c r="M1538">
        <v>1.5</v>
      </c>
      <c r="N1538">
        <v>1</v>
      </c>
      <c r="O1538">
        <v>112</v>
      </c>
      <c r="P1538">
        <v>1.5</v>
      </c>
      <c r="Q1538">
        <v>1</v>
      </c>
      <c r="R1538">
        <v>1.5</v>
      </c>
      <c r="S1538">
        <v>1.5</v>
      </c>
      <c r="T1538" s="1">
        <v>44649</v>
      </c>
      <c r="U1538" t="str">
        <f t="shared" ref="U1538:U1601" si="120">IF(G1538="","Cell is Blank - Dis-regard",G1538)</f>
        <v>SunChips Multigrain - Original</v>
      </c>
      <c r="V1538" t="str">
        <f t="shared" ref="V1538:V1601" si="121">IF(H1538="","Cell is Blank - Dis-regard",H1538)</f>
        <v>Food</v>
      </c>
      <c r="W1538" t="s">
        <v>43</v>
      </c>
      <c r="X1538" t="b">
        <f t="shared" si="118"/>
        <v>1</v>
      </c>
      <c r="Y1538">
        <f t="shared" ref="Y1538:Y1601" si="122">IF(X1538="FALSE",M1538,M1538)</f>
        <v>1.5</v>
      </c>
      <c r="Z1538" s="2">
        <f t="shared" si="119"/>
        <v>1</v>
      </c>
      <c r="AA1538" t="s">
        <v>129</v>
      </c>
      <c r="AB1538" t="s">
        <v>150</v>
      </c>
      <c r="AD1538" t="s">
        <v>91</v>
      </c>
      <c r="AE1538" t="s">
        <v>471</v>
      </c>
      <c r="AF1538">
        <v>2022</v>
      </c>
    </row>
    <row r="1539" spans="1:32" x14ac:dyDescent="0.25">
      <c r="A1539" t="s">
        <v>29</v>
      </c>
      <c r="B1539" t="s">
        <v>67</v>
      </c>
      <c r="C1539" t="s">
        <v>68</v>
      </c>
      <c r="D1539" t="s">
        <v>69</v>
      </c>
      <c r="E1539">
        <f>_xlfn.XLOOKUP(Table1[[#This Row],[Location]],'Location analysis'!A:A,'Location analysis'!B:B)</f>
        <v>40.435699999999997</v>
      </c>
      <c r="F1539">
        <f>_xlfn.XLOOKUP(Table1[[#This Row],[Location]],'Location analysis'!A:A,'Location analysis'!C:C)</f>
        <v>-74.125200000000007</v>
      </c>
      <c r="G1539" t="s">
        <v>225</v>
      </c>
      <c r="H1539" t="s">
        <v>43</v>
      </c>
      <c r="I1539">
        <v>14896718875</v>
      </c>
      <c r="J1539" t="s">
        <v>475</v>
      </c>
      <c r="K1539" t="s">
        <v>51</v>
      </c>
      <c r="L1539">
        <v>112</v>
      </c>
      <c r="M1539">
        <v>1.5</v>
      </c>
      <c r="N1539">
        <v>1</v>
      </c>
      <c r="O1539">
        <v>112</v>
      </c>
      <c r="P1539">
        <v>1.5</v>
      </c>
      <c r="Q1539">
        <v>1</v>
      </c>
      <c r="R1539">
        <v>1.5</v>
      </c>
      <c r="S1539">
        <v>1.5</v>
      </c>
      <c r="T1539" s="1">
        <v>44649</v>
      </c>
      <c r="U1539" t="str">
        <f t="shared" si="120"/>
        <v>SunChips Multigrain - Original</v>
      </c>
      <c r="V1539" t="str">
        <f t="shared" si="121"/>
        <v>Food</v>
      </c>
      <c r="W1539" t="s">
        <v>43</v>
      </c>
      <c r="X1539" t="b">
        <f t="shared" ref="X1539:X1602" si="123">M1539=P1539</f>
        <v>1</v>
      </c>
      <c r="Y1539">
        <f t="shared" si="122"/>
        <v>1.5</v>
      </c>
      <c r="Z1539" s="2">
        <f t="shared" ref="Z1539:Z1602" si="124">Y1539/1.5</f>
        <v>1</v>
      </c>
      <c r="AA1539" t="s">
        <v>129</v>
      </c>
      <c r="AB1539" t="s">
        <v>150</v>
      </c>
      <c r="AD1539" t="s">
        <v>109</v>
      </c>
      <c r="AE1539" t="s">
        <v>476</v>
      </c>
      <c r="AF1539">
        <v>2022</v>
      </c>
    </row>
    <row r="1540" spans="1:32" x14ac:dyDescent="0.25">
      <c r="A1540" t="s">
        <v>29</v>
      </c>
      <c r="B1540" t="s">
        <v>67</v>
      </c>
      <c r="C1540" t="s">
        <v>68</v>
      </c>
      <c r="D1540" t="s">
        <v>69</v>
      </c>
      <c r="E1540">
        <f>_xlfn.XLOOKUP(Table1[[#This Row],[Location]],'Location analysis'!A:A,'Location analysis'!B:B)</f>
        <v>40.435699999999997</v>
      </c>
      <c r="F1540">
        <f>_xlfn.XLOOKUP(Table1[[#This Row],[Location]],'Location analysis'!A:A,'Location analysis'!C:C)</f>
        <v>-74.125200000000007</v>
      </c>
      <c r="G1540" t="s">
        <v>182</v>
      </c>
      <c r="H1540" t="s">
        <v>34</v>
      </c>
      <c r="I1540">
        <v>14896898832</v>
      </c>
      <c r="J1540" t="s">
        <v>475</v>
      </c>
      <c r="K1540" t="s">
        <v>51</v>
      </c>
      <c r="L1540">
        <v>141</v>
      </c>
      <c r="M1540">
        <v>1</v>
      </c>
      <c r="N1540">
        <v>1</v>
      </c>
      <c r="O1540">
        <v>141</v>
      </c>
      <c r="P1540">
        <v>1</v>
      </c>
      <c r="Q1540">
        <v>1</v>
      </c>
      <c r="R1540">
        <v>1</v>
      </c>
      <c r="S1540">
        <v>1</v>
      </c>
      <c r="T1540" s="1">
        <v>44649</v>
      </c>
      <c r="U1540" t="str">
        <f t="shared" si="120"/>
        <v>Coca Cola - Zero Sugar</v>
      </c>
      <c r="V1540" t="str">
        <f t="shared" si="121"/>
        <v>Carbonated</v>
      </c>
      <c r="W1540" t="s">
        <v>34</v>
      </c>
      <c r="X1540" t="b">
        <f t="shared" si="123"/>
        <v>1</v>
      </c>
      <c r="Y1540">
        <f t="shared" si="122"/>
        <v>1</v>
      </c>
      <c r="Z1540" s="2">
        <f t="shared" si="124"/>
        <v>0.66666666666666663</v>
      </c>
      <c r="AA1540" t="s">
        <v>183</v>
      </c>
      <c r="AB1540" t="s">
        <v>184</v>
      </c>
      <c r="AD1540" t="s">
        <v>109</v>
      </c>
      <c r="AE1540" t="s">
        <v>476</v>
      </c>
      <c r="AF1540">
        <v>2022</v>
      </c>
    </row>
    <row r="1541" spans="1:32" x14ac:dyDescent="0.25">
      <c r="A1541" t="s">
        <v>29</v>
      </c>
      <c r="B1541" t="s">
        <v>62</v>
      </c>
      <c r="C1541" t="s">
        <v>63</v>
      </c>
      <c r="D1541" t="s">
        <v>64</v>
      </c>
      <c r="E1541">
        <f>_xlfn.XLOOKUP(Table1[[#This Row],[Location]],'Location analysis'!A:A,'Location analysis'!B:B)</f>
        <v>40.091900000000003</v>
      </c>
      <c r="F1541">
        <f>_xlfn.XLOOKUP(Table1[[#This Row],[Location]],'Location analysis'!A:A,'Location analysis'!C:C)</f>
        <v>-74.358699999999999</v>
      </c>
      <c r="G1541" t="s">
        <v>95</v>
      </c>
      <c r="H1541" t="s">
        <v>43</v>
      </c>
      <c r="I1541">
        <v>14898175827</v>
      </c>
      <c r="J1541" t="s">
        <v>475</v>
      </c>
      <c r="K1541" t="s">
        <v>51</v>
      </c>
      <c r="L1541">
        <v>137</v>
      </c>
      <c r="M1541">
        <v>2</v>
      </c>
      <c r="N1541">
        <v>1</v>
      </c>
      <c r="O1541">
        <v>137</v>
      </c>
      <c r="P1541">
        <v>2</v>
      </c>
      <c r="Q1541">
        <v>1</v>
      </c>
      <c r="R1541">
        <v>2</v>
      </c>
      <c r="S1541">
        <v>2</v>
      </c>
      <c r="T1541" s="1">
        <v>44650</v>
      </c>
      <c r="U1541" t="str">
        <f t="shared" si="120"/>
        <v>Jacks Links Bar Beef Strip</v>
      </c>
      <c r="V1541" t="str">
        <f t="shared" si="121"/>
        <v>Food</v>
      </c>
      <c r="W1541" t="s">
        <v>43</v>
      </c>
      <c r="X1541" t="b">
        <f t="shared" si="123"/>
        <v>1</v>
      </c>
      <c r="Y1541">
        <f t="shared" si="122"/>
        <v>2</v>
      </c>
      <c r="Z1541" s="2">
        <f t="shared" si="124"/>
        <v>1.3333333333333333</v>
      </c>
      <c r="AA1541" t="s">
        <v>95</v>
      </c>
      <c r="AD1541" t="s">
        <v>109</v>
      </c>
      <c r="AE1541" t="s">
        <v>476</v>
      </c>
      <c r="AF1541">
        <v>2022</v>
      </c>
    </row>
    <row r="1542" spans="1:32" x14ac:dyDescent="0.25">
      <c r="A1542" t="s">
        <v>29</v>
      </c>
      <c r="B1542" t="s">
        <v>62</v>
      </c>
      <c r="C1542" t="s">
        <v>63</v>
      </c>
      <c r="D1542" t="s">
        <v>64</v>
      </c>
      <c r="E1542">
        <f>_xlfn.XLOOKUP(Table1[[#This Row],[Location]],'Location analysis'!A:A,'Location analysis'!B:B)</f>
        <v>40.091900000000003</v>
      </c>
      <c r="F1542">
        <f>_xlfn.XLOOKUP(Table1[[#This Row],[Location]],'Location analysis'!A:A,'Location analysis'!C:C)</f>
        <v>-74.358699999999999</v>
      </c>
      <c r="G1542" t="s">
        <v>95</v>
      </c>
      <c r="H1542" t="s">
        <v>43</v>
      </c>
      <c r="I1542">
        <v>14898212652</v>
      </c>
      <c r="J1542" t="s">
        <v>475</v>
      </c>
      <c r="K1542" t="s">
        <v>51</v>
      </c>
      <c r="L1542">
        <v>137</v>
      </c>
      <c r="M1542">
        <v>2</v>
      </c>
      <c r="N1542">
        <v>1</v>
      </c>
      <c r="O1542">
        <v>137</v>
      </c>
      <c r="P1542">
        <v>2</v>
      </c>
      <c r="Q1542">
        <v>1</v>
      </c>
      <c r="R1542">
        <v>2</v>
      </c>
      <c r="S1542">
        <v>2</v>
      </c>
      <c r="T1542" s="1">
        <v>44650</v>
      </c>
      <c r="U1542" t="str">
        <f t="shared" si="120"/>
        <v>Jacks Links Bar Beef Strip</v>
      </c>
      <c r="V1542" t="str">
        <f t="shared" si="121"/>
        <v>Food</v>
      </c>
      <c r="W1542" t="s">
        <v>43</v>
      </c>
      <c r="X1542" t="b">
        <f t="shared" si="123"/>
        <v>1</v>
      </c>
      <c r="Y1542">
        <f t="shared" si="122"/>
        <v>2</v>
      </c>
      <c r="Z1542" s="2">
        <f t="shared" si="124"/>
        <v>1.3333333333333333</v>
      </c>
      <c r="AA1542" t="s">
        <v>95</v>
      </c>
      <c r="AD1542" t="s">
        <v>109</v>
      </c>
      <c r="AE1542" t="s">
        <v>476</v>
      </c>
      <c r="AF1542">
        <v>2022</v>
      </c>
    </row>
    <row r="1543" spans="1:32" x14ac:dyDescent="0.25">
      <c r="A1543" t="s">
        <v>29</v>
      </c>
      <c r="B1543" t="s">
        <v>394</v>
      </c>
      <c r="C1543" t="s">
        <v>395</v>
      </c>
      <c r="D1543" t="s">
        <v>396</v>
      </c>
      <c r="E1543">
        <f>_xlfn.XLOOKUP(Table1[[#This Row],[Location]],'Location analysis'!A:A,'Location analysis'!B:B)</f>
        <v>40.416893999999999</v>
      </c>
      <c r="F1543">
        <f>_xlfn.XLOOKUP(Table1[[#This Row],[Location]],'Location analysis'!A:A,'Location analysis'!C:C)</f>
        <v>-74.420399000000003</v>
      </c>
      <c r="G1543" t="s">
        <v>407</v>
      </c>
      <c r="H1543" t="s">
        <v>34</v>
      </c>
      <c r="I1543">
        <v>14899116957</v>
      </c>
      <c r="J1543" t="s">
        <v>475</v>
      </c>
      <c r="K1543" t="s">
        <v>36</v>
      </c>
      <c r="L1543">
        <v>141</v>
      </c>
      <c r="M1543">
        <v>1.5</v>
      </c>
      <c r="N1543">
        <v>1</v>
      </c>
      <c r="O1543">
        <v>141</v>
      </c>
      <c r="P1543">
        <v>1.5</v>
      </c>
      <c r="Q1543">
        <v>1</v>
      </c>
      <c r="R1543">
        <v>1.5</v>
      </c>
      <c r="S1543">
        <v>1.5</v>
      </c>
      <c r="T1543" s="1">
        <v>44651</v>
      </c>
      <c r="U1543" t="str">
        <f t="shared" si="120"/>
        <v>Spindrift - Sparkling Water - Pineapple</v>
      </c>
      <c r="V1543" t="str">
        <f t="shared" si="121"/>
        <v>Carbonated</v>
      </c>
      <c r="W1543" t="s">
        <v>34</v>
      </c>
      <c r="X1543" t="b">
        <f t="shared" si="123"/>
        <v>1</v>
      </c>
      <c r="Y1543">
        <f t="shared" si="122"/>
        <v>1.5</v>
      </c>
      <c r="Z1543" s="2">
        <f t="shared" si="124"/>
        <v>1</v>
      </c>
      <c r="AA1543" t="s">
        <v>89</v>
      </c>
      <c r="AB1543" t="s">
        <v>408</v>
      </c>
      <c r="AC1543" t="s">
        <v>409</v>
      </c>
      <c r="AD1543" t="s">
        <v>109</v>
      </c>
      <c r="AE1543" t="s">
        <v>476</v>
      </c>
      <c r="AF1543">
        <v>2022</v>
      </c>
    </row>
    <row r="1544" spans="1:32" x14ac:dyDescent="0.25">
      <c r="A1544" t="s">
        <v>29</v>
      </c>
      <c r="B1544" t="s">
        <v>67</v>
      </c>
      <c r="C1544" t="s">
        <v>68</v>
      </c>
      <c r="D1544" t="s">
        <v>69</v>
      </c>
      <c r="E1544">
        <f>_xlfn.XLOOKUP(Table1[[#This Row],[Location]],'Location analysis'!A:A,'Location analysis'!B:B)</f>
        <v>40.435699999999997</v>
      </c>
      <c r="F1544">
        <f>_xlfn.XLOOKUP(Table1[[#This Row],[Location]],'Location analysis'!A:A,'Location analysis'!C:C)</f>
        <v>-74.125200000000007</v>
      </c>
      <c r="G1544" t="s">
        <v>290</v>
      </c>
      <c r="H1544" t="s">
        <v>43</v>
      </c>
      <c r="I1544">
        <v>14899485487</v>
      </c>
      <c r="J1544" t="s">
        <v>475</v>
      </c>
      <c r="K1544" t="s">
        <v>51</v>
      </c>
      <c r="L1544">
        <v>120</v>
      </c>
      <c r="M1544">
        <v>1.5</v>
      </c>
      <c r="N1544">
        <v>1</v>
      </c>
      <c r="O1544">
        <v>120</v>
      </c>
      <c r="P1544">
        <v>1.5</v>
      </c>
      <c r="Q1544">
        <v>1</v>
      </c>
      <c r="R1544">
        <v>1.5</v>
      </c>
      <c r="S1544">
        <v>1.5</v>
      </c>
      <c r="T1544" s="1">
        <v>44650</v>
      </c>
      <c r="U1544" t="str">
        <f t="shared" si="120"/>
        <v>Doritos Famin Hot Nacho</v>
      </c>
      <c r="V1544" t="str">
        <f t="shared" si="121"/>
        <v>Food</v>
      </c>
      <c r="W1544" t="s">
        <v>43</v>
      </c>
      <c r="X1544" t="b">
        <f t="shared" si="123"/>
        <v>1</v>
      </c>
      <c r="Y1544">
        <f t="shared" si="122"/>
        <v>1.5</v>
      </c>
      <c r="Z1544" s="2">
        <f t="shared" si="124"/>
        <v>1</v>
      </c>
      <c r="AA1544" t="s">
        <v>290</v>
      </c>
      <c r="AD1544" t="s">
        <v>109</v>
      </c>
      <c r="AE1544" t="s">
        <v>476</v>
      </c>
      <c r="AF1544">
        <v>2022</v>
      </c>
    </row>
    <row r="1545" spans="1:32" x14ac:dyDescent="0.25">
      <c r="A1545" t="s">
        <v>29</v>
      </c>
      <c r="B1545" t="s">
        <v>62</v>
      </c>
      <c r="C1545" t="s">
        <v>63</v>
      </c>
      <c r="D1545" t="s">
        <v>64</v>
      </c>
      <c r="E1545">
        <f>_xlfn.XLOOKUP(Table1[[#This Row],[Location]],'Location analysis'!A:A,'Location analysis'!B:B)</f>
        <v>40.091900000000003</v>
      </c>
      <c r="F1545">
        <f>_xlfn.XLOOKUP(Table1[[#This Row],[Location]],'Location analysis'!A:A,'Location analysis'!C:C)</f>
        <v>-74.358699999999999</v>
      </c>
      <c r="G1545" t="s">
        <v>180</v>
      </c>
      <c r="H1545" t="s">
        <v>43</v>
      </c>
      <c r="I1545">
        <v>14899516626</v>
      </c>
      <c r="J1545" t="s">
        <v>475</v>
      </c>
      <c r="K1545" t="s">
        <v>51</v>
      </c>
      <c r="L1545">
        <v>113</v>
      </c>
      <c r="M1545">
        <v>1.5</v>
      </c>
      <c r="N1545">
        <v>1</v>
      </c>
      <c r="O1545">
        <v>113</v>
      </c>
      <c r="P1545">
        <v>1.5</v>
      </c>
      <c r="Q1545">
        <v>1</v>
      </c>
      <c r="R1545">
        <v>1.5</v>
      </c>
      <c r="S1545">
        <v>1.5</v>
      </c>
      <c r="T1545" s="1">
        <v>44650</v>
      </c>
      <c r="U1545" t="str">
        <f t="shared" si="120"/>
        <v>Miss Vickie's Potato Chip - Jalapeno</v>
      </c>
      <c r="V1545" t="str">
        <f t="shared" si="121"/>
        <v>Food</v>
      </c>
      <c r="W1545" t="s">
        <v>43</v>
      </c>
      <c r="X1545" t="b">
        <f t="shared" si="123"/>
        <v>1</v>
      </c>
      <c r="Y1545">
        <f t="shared" si="122"/>
        <v>1.5</v>
      </c>
      <c r="Z1545" s="2">
        <f t="shared" si="124"/>
        <v>1</v>
      </c>
      <c r="AA1545" t="s">
        <v>58</v>
      </c>
      <c r="AB1545" t="s">
        <v>181</v>
      </c>
      <c r="AD1545" t="s">
        <v>109</v>
      </c>
      <c r="AE1545" t="s">
        <v>476</v>
      </c>
      <c r="AF1545">
        <v>2022</v>
      </c>
    </row>
    <row r="1546" spans="1:32" x14ac:dyDescent="0.25">
      <c r="A1546" t="s">
        <v>29</v>
      </c>
      <c r="B1546" t="s">
        <v>67</v>
      </c>
      <c r="C1546" t="s">
        <v>68</v>
      </c>
      <c r="D1546" t="s">
        <v>69</v>
      </c>
      <c r="E1546">
        <f>_xlfn.XLOOKUP(Table1[[#This Row],[Location]],'Location analysis'!A:A,'Location analysis'!B:B)</f>
        <v>40.435699999999997</v>
      </c>
      <c r="F1546">
        <f>_xlfn.XLOOKUP(Table1[[#This Row],[Location]],'Location analysis'!A:A,'Location analysis'!C:C)</f>
        <v>-74.125200000000007</v>
      </c>
      <c r="G1546" t="s">
        <v>458</v>
      </c>
      <c r="I1546">
        <v>14899443840</v>
      </c>
      <c r="J1546" t="s">
        <v>475</v>
      </c>
      <c r="K1546" t="s">
        <v>36</v>
      </c>
      <c r="L1546">
        <v>113</v>
      </c>
      <c r="M1546">
        <v>1.5</v>
      </c>
      <c r="N1546">
        <v>1</v>
      </c>
      <c r="O1546">
        <v>113</v>
      </c>
      <c r="P1546">
        <v>1.5</v>
      </c>
      <c r="Q1546">
        <v>1</v>
      </c>
      <c r="R1546">
        <v>1.5</v>
      </c>
      <c r="S1546">
        <v>4.25</v>
      </c>
      <c r="T1546" s="1">
        <v>44650</v>
      </c>
      <c r="U1546" t="str">
        <f t="shared" si="120"/>
        <v>Doritos Dinamita Chile Lemon</v>
      </c>
      <c r="V1546" t="str">
        <f t="shared" si="121"/>
        <v>Cell is Blank - Dis-regard</v>
      </c>
      <c r="W1546" t="s">
        <v>43</v>
      </c>
      <c r="X1546" t="b">
        <f t="shared" si="123"/>
        <v>1</v>
      </c>
      <c r="Y1546">
        <f t="shared" si="122"/>
        <v>1.5</v>
      </c>
      <c r="Z1546" s="2">
        <f t="shared" si="124"/>
        <v>1</v>
      </c>
      <c r="AA1546" t="s">
        <v>458</v>
      </c>
      <c r="AD1546" t="s">
        <v>109</v>
      </c>
      <c r="AE1546" t="s">
        <v>476</v>
      </c>
      <c r="AF1546">
        <v>2022</v>
      </c>
    </row>
    <row r="1547" spans="1:32" x14ac:dyDescent="0.25">
      <c r="A1547" t="s">
        <v>29</v>
      </c>
      <c r="B1547" t="s">
        <v>67</v>
      </c>
      <c r="C1547" t="s">
        <v>68</v>
      </c>
      <c r="D1547" t="s">
        <v>69</v>
      </c>
      <c r="E1547">
        <f>_xlfn.XLOOKUP(Table1[[#This Row],[Location]],'Location analysis'!A:A,'Location analysis'!B:B)</f>
        <v>40.435699999999997</v>
      </c>
      <c r="F1547">
        <f>_xlfn.XLOOKUP(Table1[[#This Row],[Location]],'Location analysis'!A:A,'Location analysis'!C:C)</f>
        <v>-74.125200000000007</v>
      </c>
      <c r="G1547" t="s">
        <v>225</v>
      </c>
      <c r="H1547" t="s">
        <v>43</v>
      </c>
      <c r="I1547">
        <v>14899443840</v>
      </c>
      <c r="J1547" t="s">
        <v>475</v>
      </c>
      <c r="K1547" t="s">
        <v>36</v>
      </c>
      <c r="L1547">
        <v>112</v>
      </c>
      <c r="M1547">
        <v>1.5</v>
      </c>
      <c r="N1547">
        <v>1</v>
      </c>
      <c r="O1547">
        <v>112</v>
      </c>
      <c r="P1547">
        <v>1.5</v>
      </c>
      <c r="Q1547">
        <v>1</v>
      </c>
      <c r="R1547">
        <v>1.5</v>
      </c>
      <c r="S1547">
        <v>4.25</v>
      </c>
      <c r="T1547" s="1">
        <v>44650</v>
      </c>
      <c r="U1547" t="str">
        <f t="shared" si="120"/>
        <v>SunChips Multigrain - Original</v>
      </c>
      <c r="V1547" t="str">
        <f t="shared" si="121"/>
        <v>Food</v>
      </c>
      <c r="W1547" t="s">
        <v>43</v>
      </c>
      <c r="X1547" t="b">
        <f t="shared" si="123"/>
        <v>1</v>
      </c>
      <c r="Y1547">
        <f t="shared" si="122"/>
        <v>1.5</v>
      </c>
      <c r="Z1547" s="2">
        <f t="shared" si="124"/>
        <v>1</v>
      </c>
      <c r="AA1547" t="s">
        <v>129</v>
      </c>
      <c r="AB1547" t="s">
        <v>150</v>
      </c>
      <c r="AD1547" t="s">
        <v>109</v>
      </c>
      <c r="AE1547" t="s">
        <v>476</v>
      </c>
      <c r="AF1547">
        <v>2022</v>
      </c>
    </row>
    <row r="1548" spans="1:32" x14ac:dyDescent="0.25">
      <c r="A1548" t="s">
        <v>29</v>
      </c>
      <c r="B1548" t="s">
        <v>67</v>
      </c>
      <c r="C1548" t="s">
        <v>68</v>
      </c>
      <c r="D1548" t="s">
        <v>69</v>
      </c>
      <c r="E1548">
        <f>_xlfn.XLOOKUP(Table1[[#This Row],[Location]],'Location analysis'!A:A,'Location analysis'!B:B)</f>
        <v>40.435699999999997</v>
      </c>
      <c r="F1548">
        <f>_xlfn.XLOOKUP(Table1[[#This Row],[Location]],'Location analysis'!A:A,'Location analysis'!C:C)</f>
        <v>-74.125200000000007</v>
      </c>
      <c r="G1548" t="s">
        <v>140</v>
      </c>
      <c r="H1548" t="s">
        <v>43</v>
      </c>
      <c r="I1548">
        <v>14899443840</v>
      </c>
      <c r="J1548" t="s">
        <v>475</v>
      </c>
      <c r="K1548" t="s">
        <v>36</v>
      </c>
      <c r="L1548">
        <v>132</v>
      </c>
      <c r="M1548">
        <v>1.25</v>
      </c>
      <c r="N1548">
        <v>1</v>
      </c>
      <c r="O1548">
        <v>132</v>
      </c>
      <c r="P1548">
        <v>1.25</v>
      </c>
      <c r="Q1548">
        <v>1</v>
      </c>
      <c r="R1548">
        <v>1.25</v>
      </c>
      <c r="S1548">
        <v>4.25</v>
      </c>
      <c r="T1548" s="1">
        <v>44650</v>
      </c>
      <c r="U1548" t="str">
        <f t="shared" si="120"/>
        <v>Chum Fruit Bites - Mango/Strawberry</v>
      </c>
      <c r="V1548" t="str">
        <f t="shared" si="121"/>
        <v>Food</v>
      </c>
      <c r="W1548" t="s">
        <v>43</v>
      </c>
      <c r="X1548" t="b">
        <f t="shared" si="123"/>
        <v>1</v>
      </c>
      <c r="Y1548">
        <f t="shared" si="122"/>
        <v>1.25</v>
      </c>
      <c r="Z1548" s="2">
        <f t="shared" si="124"/>
        <v>0.83333333333333337</v>
      </c>
      <c r="AA1548" t="s">
        <v>141</v>
      </c>
      <c r="AB1548" t="s">
        <v>142</v>
      </c>
      <c r="AD1548" t="s">
        <v>109</v>
      </c>
      <c r="AE1548" t="s">
        <v>476</v>
      </c>
      <c r="AF1548">
        <v>2022</v>
      </c>
    </row>
    <row r="1549" spans="1:32" x14ac:dyDescent="0.25">
      <c r="A1549" t="s">
        <v>29</v>
      </c>
      <c r="B1549" t="s">
        <v>62</v>
      </c>
      <c r="C1549" t="s">
        <v>63</v>
      </c>
      <c r="D1549" t="s">
        <v>64</v>
      </c>
      <c r="E1549">
        <f>_xlfn.XLOOKUP(Table1[[#This Row],[Location]],'Location analysis'!A:A,'Location analysis'!B:B)</f>
        <v>40.091900000000003</v>
      </c>
      <c r="F1549">
        <f>_xlfn.XLOOKUP(Table1[[#This Row],[Location]],'Location analysis'!A:A,'Location analysis'!C:C)</f>
        <v>-74.358699999999999</v>
      </c>
      <c r="G1549" t="s">
        <v>192</v>
      </c>
      <c r="H1549" t="s">
        <v>43</v>
      </c>
      <c r="I1549">
        <v>14899725995</v>
      </c>
      <c r="J1549" t="s">
        <v>475</v>
      </c>
      <c r="K1549" t="s">
        <v>36</v>
      </c>
      <c r="L1549">
        <v>125</v>
      </c>
      <c r="M1549">
        <v>1.25</v>
      </c>
      <c r="N1549">
        <v>1</v>
      </c>
      <c r="O1549">
        <v>125</v>
      </c>
      <c r="P1549">
        <v>1.25</v>
      </c>
      <c r="Q1549">
        <v>1</v>
      </c>
      <c r="R1549">
        <v>1.25</v>
      </c>
      <c r="S1549">
        <v>3.25</v>
      </c>
      <c r="T1549" s="1">
        <v>44650</v>
      </c>
      <c r="U1549" t="str">
        <f t="shared" si="120"/>
        <v>CheezIt - Original</v>
      </c>
      <c r="V1549" t="str">
        <f t="shared" si="121"/>
        <v>Food</v>
      </c>
      <c r="W1549" t="s">
        <v>43</v>
      </c>
      <c r="X1549" t="b">
        <f t="shared" si="123"/>
        <v>1</v>
      </c>
      <c r="Y1549">
        <f t="shared" si="122"/>
        <v>1.25</v>
      </c>
      <c r="Z1549" s="2">
        <f t="shared" si="124"/>
        <v>0.83333333333333337</v>
      </c>
      <c r="AA1549" t="s">
        <v>193</v>
      </c>
      <c r="AB1549" t="s">
        <v>150</v>
      </c>
      <c r="AD1549" t="s">
        <v>109</v>
      </c>
      <c r="AE1549" t="s">
        <v>476</v>
      </c>
      <c r="AF1549">
        <v>2022</v>
      </c>
    </row>
    <row r="1550" spans="1:32" x14ac:dyDescent="0.25">
      <c r="A1550" t="s">
        <v>29</v>
      </c>
      <c r="B1550" t="s">
        <v>62</v>
      </c>
      <c r="C1550" t="s">
        <v>63</v>
      </c>
      <c r="D1550" t="s">
        <v>64</v>
      </c>
      <c r="E1550">
        <f>_xlfn.XLOOKUP(Table1[[#This Row],[Location]],'Location analysis'!A:A,'Location analysis'!B:B)</f>
        <v>40.091900000000003</v>
      </c>
      <c r="F1550">
        <f>_xlfn.XLOOKUP(Table1[[#This Row],[Location]],'Location analysis'!A:A,'Location analysis'!C:C)</f>
        <v>-74.358699999999999</v>
      </c>
      <c r="G1550" t="s">
        <v>95</v>
      </c>
      <c r="H1550" t="s">
        <v>43</v>
      </c>
      <c r="I1550">
        <v>14899725995</v>
      </c>
      <c r="J1550" t="s">
        <v>475</v>
      </c>
      <c r="K1550" t="s">
        <v>36</v>
      </c>
      <c r="L1550">
        <v>137</v>
      </c>
      <c r="M1550">
        <v>2</v>
      </c>
      <c r="N1550">
        <v>1</v>
      </c>
      <c r="O1550">
        <v>137</v>
      </c>
      <c r="P1550">
        <v>2</v>
      </c>
      <c r="Q1550">
        <v>1</v>
      </c>
      <c r="R1550">
        <v>2</v>
      </c>
      <c r="S1550">
        <v>3.25</v>
      </c>
      <c r="T1550" s="1">
        <v>44650</v>
      </c>
      <c r="U1550" t="str">
        <f t="shared" si="120"/>
        <v>Jacks Links Bar Beef Strip</v>
      </c>
      <c r="V1550" t="str">
        <f t="shared" si="121"/>
        <v>Food</v>
      </c>
      <c r="W1550" t="s">
        <v>43</v>
      </c>
      <c r="X1550" t="b">
        <f t="shared" si="123"/>
        <v>1</v>
      </c>
      <c r="Y1550">
        <f t="shared" si="122"/>
        <v>2</v>
      </c>
      <c r="Z1550" s="2">
        <f t="shared" si="124"/>
        <v>1.3333333333333333</v>
      </c>
      <c r="AA1550" t="s">
        <v>95</v>
      </c>
      <c r="AD1550" t="s">
        <v>109</v>
      </c>
      <c r="AE1550" t="s">
        <v>476</v>
      </c>
      <c r="AF1550">
        <v>2022</v>
      </c>
    </row>
    <row r="1551" spans="1:32" x14ac:dyDescent="0.25">
      <c r="A1551" t="s">
        <v>29</v>
      </c>
      <c r="B1551" t="s">
        <v>30</v>
      </c>
      <c r="C1551" t="s">
        <v>31</v>
      </c>
      <c r="D1551" t="s">
        <v>32</v>
      </c>
      <c r="E1551">
        <f>_xlfn.XLOOKUP(Table1[[#This Row],[Location]],'Location analysis'!A:A,'Location analysis'!B:B)</f>
        <v>40.423690999999998</v>
      </c>
      <c r="F1551">
        <f>_xlfn.XLOOKUP(Table1[[#This Row],[Location]],'Location analysis'!A:A,'Location analysis'!C:C)</f>
        <v>-74.380831999999998</v>
      </c>
      <c r="G1551" t="s">
        <v>174</v>
      </c>
      <c r="H1551" t="s">
        <v>49</v>
      </c>
      <c r="I1551">
        <v>14899727119</v>
      </c>
      <c r="J1551" t="s">
        <v>475</v>
      </c>
      <c r="K1551" t="s">
        <v>51</v>
      </c>
      <c r="L1551">
        <v>144</v>
      </c>
      <c r="M1551">
        <v>2.5</v>
      </c>
      <c r="N1551">
        <v>1</v>
      </c>
      <c r="O1551">
        <v>144</v>
      </c>
      <c r="P1551">
        <v>2.5</v>
      </c>
      <c r="Q1551">
        <v>1</v>
      </c>
      <c r="R1551">
        <v>2.5</v>
      </c>
      <c r="S1551">
        <v>2.5</v>
      </c>
      <c r="T1551" s="1">
        <v>44650</v>
      </c>
      <c r="U1551" t="str">
        <f t="shared" si="120"/>
        <v>Bai Antioxidant - Molokai Coconut</v>
      </c>
      <c r="V1551" t="str">
        <f t="shared" si="121"/>
        <v>Non Carbonated</v>
      </c>
      <c r="W1551" t="s">
        <v>49</v>
      </c>
      <c r="X1551" t="b">
        <f t="shared" si="123"/>
        <v>1</v>
      </c>
      <c r="Y1551">
        <f t="shared" si="122"/>
        <v>2.5</v>
      </c>
      <c r="Z1551" s="2">
        <f t="shared" si="124"/>
        <v>1.6666666666666667</v>
      </c>
      <c r="AA1551" t="s">
        <v>52</v>
      </c>
      <c r="AB1551" t="s">
        <v>175</v>
      </c>
      <c r="AD1551" t="s">
        <v>109</v>
      </c>
      <c r="AE1551" t="s">
        <v>476</v>
      </c>
      <c r="AF1551">
        <v>2022</v>
      </c>
    </row>
    <row r="1552" spans="1:32" x14ac:dyDescent="0.25">
      <c r="A1552" t="s">
        <v>29</v>
      </c>
      <c r="B1552" t="s">
        <v>30</v>
      </c>
      <c r="C1552" t="s">
        <v>31</v>
      </c>
      <c r="D1552" t="s">
        <v>32</v>
      </c>
      <c r="E1552">
        <f>_xlfn.XLOOKUP(Table1[[#This Row],[Location]],'Location analysis'!A:A,'Location analysis'!B:B)</f>
        <v>40.423690999999998</v>
      </c>
      <c r="F1552">
        <f>_xlfn.XLOOKUP(Table1[[#This Row],[Location]],'Location analysis'!A:A,'Location analysis'!C:C)</f>
        <v>-74.380831999999998</v>
      </c>
      <c r="G1552" t="s">
        <v>463</v>
      </c>
      <c r="H1552" t="s">
        <v>34</v>
      </c>
      <c r="I1552">
        <v>14899736787</v>
      </c>
      <c r="J1552" t="s">
        <v>475</v>
      </c>
      <c r="K1552" t="s">
        <v>51</v>
      </c>
      <c r="L1552">
        <v>148</v>
      </c>
      <c r="M1552">
        <v>3.5</v>
      </c>
      <c r="N1552">
        <v>1</v>
      </c>
      <c r="O1552">
        <v>148</v>
      </c>
      <c r="P1552">
        <v>3.5</v>
      </c>
      <c r="Q1552">
        <v>1</v>
      </c>
      <c r="R1552">
        <v>3.5</v>
      </c>
      <c r="S1552">
        <v>3.5</v>
      </c>
      <c r="T1552" s="1">
        <v>44650</v>
      </c>
      <c r="U1552" t="str">
        <f t="shared" si="120"/>
        <v>Starbucks Refresher - Real Coconut Water</v>
      </c>
      <c r="V1552" t="str">
        <f t="shared" si="121"/>
        <v>Carbonated</v>
      </c>
      <c r="W1552" t="s">
        <v>34</v>
      </c>
      <c r="X1552" t="b">
        <f t="shared" si="123"/>
        <v>1</v>
      </c>
      <c r="Y1552">
        <f t="shared" si="122"/>
        <v>3.5</v>
      </c>
      <c r="Z1552" s="2">
        <f t="shared" si="124"/>
        <v>2.3333333333333335</v>
      </c>
      <c r="AA1552" t="s">
        <v>464</v>
      </c>
      <c r="AB1552" t="s">
        <v>465</v>
      </c>
      <c r="AD1552" t="s">
        <v>109</v>
      </c>
      <c r="AE1552" t="s">
        <v>476</v>
      </c>
      <c r="AF1552">
        <v>2022</v>
      </c>
    </row>
    <row r="1553" spans="1:32" x14ac:dyDescent="0.25">
      <c r="A1553" t="s">
        <v>29</v>
      </c>
      <c r="B1553" t="s">
        <v>30</v>
      </c>
      <c r="C1553" t="s">
        <v>31</v>
      </c>
      <c r="D1553" t="s">
        <v>32</v>
      </c>
      <c r="E1553">
        <f>_xlfn.XLOOKUP(Table1[[#This Row],[Location]],'Location analysis'!A:A,'Location analysis'!B:B)</f>
        <v>40.423690999999998</v>
      </c>
      <c r="F1553">
        <f>_xlfn.XLOOKUP(Table1[[#This Row],[Location]],'Location analysis'!A:A,'Location analysis'!C:C)</f>
        <v>-74.380831999999998</v>
      </c>
      <c r="G1553" t="s">
        <v>463</v>
      </c>
      <c r="H1553" t="s">
        <v>34</v>
      </c>
      <c r="I1553">
        <v>14899738848</v>
      </c>
      <c r="J1553" t="s">
        <v>475</v>
      </c>
      <c r="K1553" t="s">
        <v>51</v>
      </c>
      <c r="L1553">
        <v>148</v>
      </c>
      <c r="M1553">
        <v>3.5</v>
      </c>
      <c r="N1553">
        <v>1</v>
      </c>
      <c r="O1553">
        <v>148</v>
      </c>
      <c r="P1553">
        <v>3.5</v>
      </c>
      <c r="Q1553">
        <v>1</v>
      </c>
      <c r="R1553">
        <v>3.5</v>
      </c>
      <c r="S1553">
        <v>3.5</v>
      </c>
      <c r="T1553" s="1">
        <v>44650</v>
      </c>
      <c r="U1553" t="str">
        <f t="shared" si="120"/>
        <v>Starbucks Refresher - Real Coconut Water</v>
      </c>
      <c r="V1553" t="str">
        <f t="shared" si="121"/>
        <v>Carbonated</v>
      </c>
      <c r="W1553" t="s">
        <v>34</v>
      </c>
      <c r="X1553" t="b">
        <f t="shared" si="123"/>
        <v>1</v>
      </c>
      <c r="Y1553">
        <f t="shared" si="122"/>
        <v>3.5</v>
      </c>
      <c r="Z1553" s="2">
        <f t="shared" si="124"/>
        <v>2.3333333333333335</v>
      </c>
      <c r="AA1553" t="s">
        <v>464</v>
      </c>
      <c r="AB1553" t="s">
        <v>465</v>
      </c>
      <c r="AD1553" t="s">
        <v>109</v>
      </c>
      <c r="AE1553" t="s">
        <v>476</v>
      </c>
      <c r="AF1553">
        <v>2022</v>
      </c>
    </row>
    <row r="1554" spans="1:32" x14ac:dyDescent="0.25">
      <c r="A1554" t="s">
        <v>29</v>
      </c>
      <c r="B1554" t="s">
        <v>67</v>
      </c>
      <c r="C1554" t="s">
        <v>68</v>
      </c>
      <c r="D1554" t="s">
        <v>69</v>
      </c>
      <c r="E1554">
        <f>_xlfn.XLOOKUP(Table1[[#This Row],[Location]],'Location analysis'!A:A,'Location analysis'!B:B)</f>
        <v>40.435699999999997</v>
      </c>
      <c r="F1554">
        <f>_xlfn.XLOOKUP(Table1[[#This Row],[Location]],'Location analysis'!A:A,'Location analysis'!C:C)</f>
        <v>-74.125200000000007</v>
      </c>
      <c r="G1554" t="s">
        <v>70</v>
      </c>
      <c r="H1554" t="s">
        <v>34</v>
      </c>
      <c r="I1554">
        <v>14900014596</v>
      </c>
      <c r="J1554" t="s">
        <v>475</v>
      </c>
      <c r="K1554" t="s">
        <v>51</v>
      </c>
      <c r="L1554">
        <v>144</v>
      </c>
      <c r="M1554">
        <v>3.25</v>
      </c>
      <c r="N1554">
        <v>1</v>
      </c>
      <c r="O1554">
        <v>144</v>
      </c>
      <c r="P1554">
        <v>3.25</v>
      </c>
      <c r="Q1554">
        <v>1</v>
      </c>
      <c r="R1554">
        <v>3.25</v>
      </c>
      <c r="S1554">
        <v>3.25</v>
      </c>
      <c r="T1554" s="1">
        <v>44650</v>
      </c>
      <c r="U1554" t="str">
        <f t="shared" si="120"/>
        <v>Monster Energy Original</v>
      </c>
      <c r="V1554" t="str">
        <f t="shared" si="121"/>
        <v>Carbonated</v>
      </c>
      <c r="W1554" t="s">
        <v>34</v>
      </c>
      <c r="X1554" t="b">
        <f t="shared" si="123"/>
        <v>1</v>
      </c>
      <c r="Y1554">
        <f t="shared" si="122"/>
        <v>3.25</v>
      </c>
      <c r="Z1554" s="2">
        <f t="shared" si="124"/>
        <v>2.1666666666666665</v>
      </c>
      <c r="AA1554" t="s">
        <v>70</v>
      </c>
      <c r="AD1554" t="s">
        <v>109</v>
      </c>
      <c r="AE1554" t="s">
        <v>476</v>
      </c>
      <c r="AF1554">
        <v>2022</v>
      </c>
    </row>
    <row r="1555" spans="1:32" x14ac:dyDescent="0.25">
      <c r="A1555" t="s">
        <v>29</v>
      </c>
      <c r="B1555" t="s">
        <v>394</v>
      </c>
      <c r="C1555" t="s">
        <v>395</v>
      </c>
      <c r="D1555" t="s">
        <v>396</v>
      </c>
      <c r="E1555">
        <f>_xlfn.XLOOKUP(Table1[[#This Row],[Location]],'Location analysis'!A:A,'Location analysis'!B:B)</f>
        <v>40.416893999999999</v>
      </c>
      <c r="F1555">
        <f>_xlfn.XLOOKUP(Table1[[#This Row],[Location]],'Location analysis'!A:A,'Location analysis'!C:C)</f>
        <v>-74.420399000000003</v>
      </c>
      <c r="G1555" t="s">
        <v>182</v>
      </c>
      <c r="H1555" t="s">
        <v>34</v>
      </c>
      <c r="I1555">
        <v>14900034953</v>
      </c>
      <c r="J1555" t="s">
        <v>475</v>
      </c>
      <c r="K1555" t="s">
        <v>51</v>
      </c>
      <c r="L1555">
        <v>142</v>
      </c>
      <c r="M1555">
        <v>1.5</v>
      </c>
      <c r="N1555">
        <v>1</v>
      </c>
      <c r="O1555">
        <v>142</v>
      </c>
      <c r="P1555">
        <v>1.5</v>
      </c>
      <c r="Q1555">
        <v>1</v>
      </c>
      <c r="R1555">
        <v>1.5</v>
      </c>
      <c r="S1555">
        <v>1.5</v>
      </c>
      <c r="T1555" s="1">
        <v>44651</v>
      </c>
      <c r="U1555" t="str">
        <f t="shared" si="120"/>
        <v>Coca Cola - Zero Sugar</v>
      </c>
      <c r="V1555" t="str">
        <f t="shared" si="121"/>
        <v>Carbonated</v>
      </c>
      <c r="W1555" t="s">
        <v>34</v>
      </c>
      <c r="X1555" t="b">
        <f t="shared" si="123"/>
        <v>1</v>
      </c>
      <c r="Y1555">
        <f t="shared" si="122"/>
        <v>1.5</v>
      </c>
      <c r="Z1555" s="2">
        <f t="shared" si="124"/>
        <v>1</v>
      </c>
      <c r="AA1555" t="s">
        <v>183</v>
      </c>
      <c r="AB1555" t="s">
        <v>184</v>
      </c>
      <c r="AD1555" t="s">
        <v>109</v>
      </c>
      <c r="AE1555" t="s">
        <v>476</v>
      </c>
      <c r="AF1555">
        <v>2022</v>
      </c>
    </row>
    <row r="1556" spans="1:32" x14ac:dyDescent="0.25">
      <c r="A1556" t="s">
        <v>29</v>
      </c>
      <c r="B1556" t="s">
        <v>67</v>
      </c>
      <c r="C1556" t="s">
        <v>68</v>
      </c>
      <c r="D1556" t="s">
        <v>69</v>
      </c>
      <c r="E1556">
        <f>_xlfn.XLOOKUP(Table1[[#This Row],[Location]],'Location analysis'!A:A,'Location analysis'!B:B)</f>
        <v>40.435699999999997</v>
      </c>
      <c r="F1556">
        <f>_xlfn.XLOOKUP(Table1[[#This Row],[Location]],'Location analysis'!A:A,'Location analysis'!C:C)</f>
        <v>-74.125200000000007</v>
      </c>
      <c r="G1556" t="s">
        <v>185</v>
      </c>
      <c r="H1556" t="s">
        <v>34</v>
      </c>
      <c r="I1556">
        <v>14900141904</v>
      </c>
      <c r="J1556" t="s">
        <v>475</v>
      </c>
      <c r="K1556" t="s">
        <v>51</v>
      </c>
      <c r="L1556">
        <v>148</v>
      </c>
      <c r="M1556">
        <v>3</v>
      </c>
      <c r="N1556">
        <v>1</v>
      </c>
      <c r="O1556">
        <v>148</v>
      </c>
      <c r="P1556">
        <v>3</v>
      </c>
      <c r="Q1556">
        <v>1</v>
      </c>
      <c r="R1556">
        <v>3</v>
      </c>
      <c r="S1556">
        <v>3</v>
      </c>
      <c r="T1556" s="1">
        <v>44650</v>
      </c>
      <c r="U1556" t="str">
        <f t="shared" si="120"/>
        <v>Red Bull - Original</v>
      </c>
      <c r="V1556" t="str">
        <f t="shared" si="121"/>
        <v>Carbonated</v>
      </c>
      <c r="W1556" t="s">
        <v>34</v>
      </c>
      <c r="X1556" t="b">
        <f t="shared" si="123"/>
        <v>1</v>
      </c>
      <c r="Y1556">
        <f t="shared" si="122"/>
        <v>3</v>
      </c>
      <c r="Z1556" s="2">
        <f t="shared" si="124"/>
        <v>2</v>
      </c>
      <c r="AA1556" t="s">
        <v>37</v>
      </c>
      <c r="AB1556" t="s">
        <v>150</v>
      </c>
      <c r="AD1556" t="s">
        <v>109</v>
      </c>
      <c r="AE1556" t="s">
        <v>476</v>
      </c>
      <c r="AF1556">
        <v>2022</v>
      </c>
    </row>
    <row r="1557" spans="1:32" x14ac:dyDescent="0.25">
      <c r="A1557" t="s">
        <v>29</v>
      </c>
      <c r="B1557" t="s">
        <v>394</v>
      </c>
      <c r="C1557" t="s">
        <v>395</v>
      </c>
      <c r="D1557" t="s">
        <v>396</v>
      </c>
      <c r="E1557">
        <f>_xlfn.XLOOKUP(Table1[[#This Row],[Location]],'Location analysis'!A:A,'Location analysis'!B:B)</f>
        <v>40.416893999999999</v>
      </c>
      <c r="F1557">
        <f>_xlfn.XLOOKUP(Table1[[#This Row],[Location]],'Location analysis'!A:A,'Location analysis'!C:C)</f>
        <v>-74.420399000000003</v>
      </c>
      <c r="G1557" t="s">
        <v>106</v>
      </c>
      <c r="H1557" t="s">
        <v>43</v>
      </c>
      <c r="I1557">
        <v>14900594187</v>
      </c>
      <c r="J1557" t="s">
        <v>475</v>
      </c>
      <c r="K1557" t="s">
        <v>51</v>
      </c>
      <c r="L1557">
        <v>120</v>
      </c>
      <c r="M1557">
        <v>2</v>
      </c>
      <c r="N1557">
        <v>1</v>
      </c>
      <c r="O1557">
        <v>120</v>
      </c>
      <c r="P1557">
        <v>2</v>
      </c>
      <c r="Q1557">
        <v>1</v>
      </c>
      <c r="R1557">
        <v>2</v>
      </c>
      <c r="S1557">
        <v>2</v>
      </c>
      <c r="T1557" s="1">
        <v>44651</v>
      </c>
      <c r="U1557" t="str">
        <f t="shared" si="120"/>
        <v>Oreo Mini</v>
      </c>
      <c r="V1557" t="str">
        <f t="shared" si="121"/>
        <v>Food</v>
      </c>
      <c r="W1557" t="s">
        <v>43</v>
      </c>
      <c r="X1557" t="b">
        <f t="shared" si="123"/>
        <v>1</v>
      </c>
      <c r="Y1557">
        <f t="shared" si="122"/>
        <v>2</v>
      </c>
      <c r="Z1557" s="2">
        <f t="shared" si="124"/>
        <v>1.3333333333333333</v>
      </c>
      <c r="AA1557" t="s">
        <v>106</v>
      </c>
      <c r="AD1557" t="s">
        <v>109</v>
      </c>
      <c r="AE1557" t="s">
        <v>476</v>
      </c>
      <c r="AF1557">
        <v>2022</v>
      </c>
    </row>
    <row r="1558" spans="1:32" x14ac:dyDescent="0.25">
      <c r="A1558" t="s">
        <v>29</v>
      </c>
      <c r="B1558" t="s">
        <v>394</v>
      </c>
      <c r="C1558" t="s">
        <v>395</v>
      </c>
      <c r="D1558" t="s">
        <v>396</v>
      </c>
      <c r="E1558">
        <f>_xlfn.XLOOKUP(Table1[[#This Row],[Location]],'Location analysis'!A:A,'Location analysis'!B:B)</f>
        <v>40.416893999999999</v>
      </c>
      <c r="F1558">
        <f>_xlfn.XLOOKUP(Table1[[#This Row],[Location]],'Location analysis'!A:A,'Location analysis'!C:C)</f>
        <v>-74.420399000000003</v>
      </c>
      <c r="G1558" t="s">
        <v>397</v>
      </c>
      <c r="H1558" t="s">
        <v>49</v>
      </c>
      <c r="I1558">
        <v>14900602135</v>
      </c>
      <c r="J1558" t="s">
        <v>475</v>
      </c>
      <c r="K1558" t="s">
        <v>51</v>
      </c>
      <c r="L1558">
        <v>146</v>
      </c>
      <c r="M1558">
        <v>3.5</v>
      </c>
      <c r="N1558">
        <v>1</v>
      </c>
      <c r="O1558">
        <v>146</v>
      </c>
      <c r="P1558">
        <v>3.5</v>
      </c>
      <c r="Q1558">
        <v>1</v>
      </c>
      <c r="R1558">
        <v>3.5</v>
      </c>
      <c r="S1558">
        <v>3.5</v>
      </c>
      <c r="T1558" s="1">
        <v>44651</v>
      </c>
      <c r="U1558" t="str">
        <f t="shared" si="120"/>
        <v>Starbucks Doubleshot Energy - Mocha</v>
      </c>
      <c r="V1558" t="str">
        <f t="shared" si="121"/>
        <v>Non Carbonated</v>
      </c>
      <c r="W1558" t="s">
        <v>49</v>
      </c>
      <c r="X1558" t="b">
        <f t="shared" si="123"/>
        <v>1</v>
      </c>
      <c r="Y1558">
        <f t="shared" si="122"/>
        <v>3.5</v>
      </c>
      <c r="Z1558" s="2">
        <f t="shared" si="124"/>
        <v>2.3333333333333335</v>
      </c>
      <c r="AA1558" t="s">
        <v>398</v>
      </c>
      <c r="AB1558" t="s">
        <v>399</v>
      </c>
      <c r="AD1558" t="s">
        <v>109</v>
      </c>
      <c r="AE1558" t="s">
        <v>476</v>
      </c>
      <c r="AF1558">
        <v>2022</v>
      </c>
    </row>
    <row r="1559" spans="1:32" x14ac:dyDescent="0.25">
      <c r="A1559" t="s">
        <v>29</v>
      </c>
      <c r="B1559" t="s">
        <v>394</v>
      </c>
      <c r="C1559" t="s">
        <v>395</v>
      </c>
      <c r="D1559" t="s">
        <v>396</v>
      </c>
      <c r="E1559">
        <f>_xlfn.XLOOKUP(Table1[[#This Row],[Location]],'Location analysis'!A:A,'Location analysis'!B:B)</f>
        <v>40.416893999999999</v>
      </c>
      <c r="F1559">
        <f>_xlfn.XLOOKUP(Table1[[#This Row],[Location]],'Location analysis'!A:A,'Location analysis'!C:C)</f>
        <v>-74.420399000000003</v>
      </c>
      <c r="G1559" t="s">
        <v>164</v>
      </c>
      <c r="H1559" t="s">
        <v>34</v>
      </c>
      <c r="I1559">
        <v>14900613550</v>
      </c>
      <c r="J1559" t="s">
        <v>475</v>
      </c>
      <c r="K1559" t="s">
        <v>51</v>
      </c>
      <c r="L1559">
        <v>132</v>
      </c>
      <c r="M1559">
        <v>2</v>
      </c>
      <c r="N1559">
        <v>1</v>
      </c>
      <c r="O1559">
        <v>132</v>
      </c>
      <c r="P1559">
        <v>2</v>
      </c>
      <c r="Q1559">
        <v>1</v>
      </c>
      <c r="R1559">
        <v>2</v>
      </c>
      <c r="S1559">
        <v>2</v>
      </c>
      <c r="T1559" s="1">
        <v>44651</v>
      </c>
      <c r="U1559" t="str">
        <f t="shared" si="120"/>
        <v>Keto Krisp - Almond/Chocolate</v>
      </c>
      <c r="V1559" t="str">
        <f t="shared" si="121"/>
        <v>Carbonated</v>
      </c>
      <c r="W1559" t="s">
        <v>34</v>
      </c>
      <c r="X1559" t="b">
        <f t="shared" si="123"/>
        <v>1</v>
      </c>
      <c r="Y1559">
        <f t="shared" si="122"/>
        <v>2</v>
      </c>
      <c r="Z1559" s="2">
        <f t="shared" si="124"/>
        <v>1.3333333333333333</v>
      </c>
      <c r="AA1559" t="s">
        <v>165</v>
      </c>
      <c r="AB1559" t="s">
        <v>166</v>
      </c>
      <c r="AD1559" t="s">
        <v>109</v>
      </c>
      <c r="AE1559" t="s">
        <v>476</v>
      </c>
      <c r="AF1559">
        <v>2022</v>
      </c>
    </row>
    <row r="1560" spans="1:32" x14ac:dyDescent="0.25">
      <c r="A1560" t="s">
        <v>29</v>
      </c>
      <c r="B1560" t="s">
        <v>46</v>
      </c>
      <c r="C1560" t="s">
        <v>31</v>
      </c>
      <c r="D1560" t="s">
        <v>47</v>
      </c>
      <c r="E1560">
        <f>_xlfn.XLOOKUP(Table1[[#This Row],[Location]],'Location analysis'!A:A,'Location analysis'!B:B)</f>
        <v>40.423690999999998</v>
      </c>
      <c r="F1560">
        <f>_xlfn.XLOOKUP(Table1[[#This Row],[Location]],'Location analysis'!A:A,'Location analysis'!C:C)</f>
        <v>-74.380831999999998</v>
      </c>
      <c r="G1560" t="s">
        <v>242</v>
      </c>
      <c r="H1560" t="s">
        <v>97</v>
      </c>
      <c r="I1560">
        <v>14900639105</v>
      </c>
      <c r="J1560" t="s">
        <v>475</v>
      </c>
      <c r="K1560" t="s">
        <v>51</v>
      </c>
      <c r="L1560">
        <v>147</v>
      </c>
      <c r="M1560">
        <v>2.75</v>
      </c>
      <c r="N1560">
        <v>1</v>
      </c>
      <c r="O1560">
        <v>147</v>
      </c>
      <c r="P1560">
        <v>2.75</v>
      </c>
      <c r="Q1560">
        <v>1</v>
      </c>
      <c r="R1560">
        <v>2.75</v>
      </c>
      <c r="S1560">
        <v>2.75</v>
      </c>
      <c r="T1560" s="1">
        <v>44650</v>
      </c>
      <c r="U1560" t="str">
        <f t="shared" si="120"/>
        <v>Vitamin Water - Squeezed Lemonade</v>
      </c>
      <c r="V1560" t="str">
        <f t="shared" si="121"/>
        <v>Water</v>
      </c>
      <c r="W1560" t="s">
        <v>97</v>
      </c>
      <c r="X1560" t="b">
        <f t="shared" si="123"/>
        <v>1</v>
      </c>
      <c r="Y1560">
        <f t="shared" si="122"/>
        <v>2.75</v>
      </c>
      <c r="Z1560" s="2">
        <f t="shared" si="124"/>
        <v>1.8333333333333333</v>
      </c>
      <c r="AA1560" t="s">
        <v>98</v>
      </c>
      <c r="AB1560" t="s">
        <v>243</v>
      </c>
      <c r="AD1560" t="s">
        <v>109</v>
      </c>
      <c r="AE1560" t="s">
        <v>476</v>
      </c>
      <c r="AF1560">
        <v>2022</v>
      </c>
    </row>
    <row r="1561" spans="1:32" x14ac:dyDescent="0.25">
      <c r="A1561" t="s">
        <v>29</v>
      </c>
      <c r="B1561" t="s">
        <v>67</v>
      </c>
      <c r="C1561" t="s">
        <v>68</v>
      </c>
      <c r="D1561" t="s">
        <v>69</v>
      </c>
      <c r="E1561">
        <f>_xlfn.XLOOKUP(Table1[[#This Row],[Location]],'Location analysis'!A:A,'Location analysis'!B:B)</f>
        <v>40.435699999999997</v>
      </c>
      <c r="F1561">
        <f>_xlfn.XLOOKUP(Table1[[#This Row],[Location]],'Location analysis'!A:A,'Location analysis'!C:C)</f>
        <v>-74.125200000000007</v>
      </c>
      <c r="G1561" t="s">
        <v>259</v>
      </c>
      <c r="H1561" t="s">
        <v>34</v>
      </c>
      <c r="I1561">
        <v>14900684403</v>
      </c>
      <c r="J1561" t="s">
        <v>475</v>
      </c>
      <c r="K1561" t="s">
        <v>51</v>
      </c>
      <c r="L1561">
        <v>140</v>
      </c>
      <c r="M1561">
        <v>1</v>
      </c>
      <c r="N1561">
        <v>1</v>
      </c>
      <c r="O1561">
        <v>140</v>
      </c>
      <c r="P1561">
        <v>1</v>
      </c>
      <c r="Q1561">
        <v>1</v>
      </c>
      <c r="R1561">
        <v>1</v>
      </c>
      <c r="S1561">
        <v>1</v>
      </c>
      <c r="T1561" s="1">
        <v>44650</v>
      </c>
      <c r="U1561" t="str">
        <f t="shared" si="120"/>
        <v>Sunkist Soda - Orange</v>
      </c>
      <c r="V1561" t="str">
        <f t="shared" si="121"/>
        <v>Carbonated</v>
      </c>
      <c r="W1561" t="s">
        <v>34</v>
      </c>
      <c r="X1561" t="b">
        <f t="shared" si="123"/>
        <v>1</v>
      </c>
      <c r="Y1561">
        <f t="shared" si="122"/>
        <v>1</v>
      </c>
      <c r="Z1561" s="2">
        <f t="shared" si="124"/>
        <v>0.66666666666666663</v>
      </c>
      <c r="AA1561" t="s">
        <v>260</v>
      </c>
      <c r="AB1561" t="s">
        <v>261</v>
      </c>
      <c r="AD1561" t="s">
        <v>109</v>
      </c>
      <c r="AE1561" t="s">
        <v>476</v>
      </c>
      <c r="AF1561">
        <v>2022</v>
      </c>
    </row>
    <row r="1562" spans="1:32" x14ac:dyDescent="0.25">
      <c r="A1562" t="s">
        <v>29</v>
      </c>
      <c r="B1562" t="s">
        <v>394</v>
      </c>
      <c r="C1562" t="s">
        <v>395</v>
      </c>
      <c r="D1562" t="s">
        <v>396</v>
      </c>
      <c r="E1562">
        <f>_xlfn.XLOOKUP(Table1[[#This Row],[Location]],'Location analysis'!A:A,'Location analysis'!B:B)</f>
        <v>40.416893999999999</v>
      </c>
      <c r="F1562">
        <f>_xlfn.XLOOKUP(Table1[[#This Row],[Location]],'Location analysis'!A:A,'Location analysis'!C:C)</f>
        <v>-74.420399000000003</v>
      </c>
      <c r="G1562" t="s">
        <v>106</v>
      </c>
      <c r="H1562" t="s">
        <v>43</v>
      </c>
      <c r="I1562">
        <v>14900727149</v>
      </c>
      <c r="J1562" t="s">
        <v>475</v>
      </c>
      <c r="K1562" t="s">
        <v>51</v>
      </c>
      <c r="L1562">
        <v>120</v>
      </c>
      <c r="M1562">
        <v>2</v>
      </c>
      <c r="N1562">
        <v>1</v>
      </c>
      <c r="O1562">
        <v>120</v>
      </c>
      <c r="P1562">
        <v>2</v>
      </c>
      <c r="Q1562">
        <v>1</v>
      </c>
      <c r="R1562">
        <v>2</v>
      </c>
      <c r="S1562">
        <v>2</v>
      </c>
      <c r="T1562" s="1">
        <v>44651</v>
      </c>
      <c r="U1562" t="str">
        <f t="shared" si="120"/>
        <v>Oreo Mini</v>
      </c>
      <c r="V1562" t="str">
        <f t="shared" si="121"/>
        <v>Food</v>
      </c>
      <c r="W1562" t="s">
        <v>43</v>
      </c>
      <c r="X1562" t="b">
        <f t="shared" si="123"/>
        <v>1</v>
      </c>
      <c r="Y1562">
        <f t="shared" si="122"/>
        <v>2</v>
      </c>
      <c r="Z1562" s="2">
        <f t="shared" si="124"/>
        <v>1.3333333333333333</v>
      </c>
      <c r="AA1562" t="s">
        <v>106</v>
      </c>
      <c r="AD1562" t="s">
        <v>109</v>
      </c>
      <c r="AE1562" t="s">
        <v>476</v>
      </c>
      <c r="AF1562">
        <v>2022</v>
      </c>
    </row>
    <row r="1563" spans="1:32" x14ac:dyDescent="0.25">
      <c r="A1563" t="s">
        <v>29</v>
      </c>
      <c r="B1563" t="s">
        <v>394</v>
      </c>
      <c r="C1563" t="s">
        <v>395</v>
      </c>
      <c r="D1563" t="s">
        <v>396</v>
      </c>
      <c r="E1563">
        <f>_xlfn.XLOOKUP(Table1[[#This Row],[Location]],'Location analysis'!A:A,'Location analysis'!B:B)</f>
        <v>40.416893999999999</v>
      </c>
      <c r="F1563">
        <f>_xlfn.XLOOKUP(Table1[[#This Row],[Location]],'Location analysis'!A:A,'Location analysis'!C:C)</f>
        <v>-74.420399000000003</v>
      </c>
      <c r="G1563" t="s">
        <v>156</v>
      </c>
      <c r="H1563" t="s">
        <v>43</v>
      </c>
      <c r="I1563">
        <v>14900744237</v>
      </c>
      <c r="J1563" t="s">
        <v>475</v>
      </c>
      <c r="K1563" t="s">
        <v>51</v>
      </c>
      <c r="L1563">
        <v>110</v>
      </c>
      <c r="M1563">
        <v>1.5</v>
      </c>
      <c r="N1563">
        <v>1</v>
      </c>
      <c r="O1563">
        <v>110</v>
      </c>
      <c r="P1563">
        <v>1.5</v>
      </c>
      <c r="Q1563">
        <v>1</v>
      </c>
      <c r="R1563">
        <v>1.5</v>
      </c>
      <c r="S1563">
        <v>1.5</v>
      </c>
      <c r="T1563" s="1">
        <v>44651</v>
      </c>
      <c r="U1563" t="str">
        <f t="shared" si="120"/>
        <v>Good Health Veggie Stix - Sea Salt</v>
      </c>
      <c r="V1563" t="str">
        <f t="shared" si="121"/>
        <v>Food</v>
      </c>
      <c r="W1563" t="s">
        <v>43</v>
      </c>
      <c r="X1563" t="b">
        <f t="shared" si="123"/>
        <v>1</v>
      </c>
      <c r="Y1563">
        <f t="shared" si="122"/>
        <v>1.5</v>
      </c>
      <c r="Z1563" s="2">
        <f t="shared" si="124"/>
        <v>1</v>
      </c>
      <c r="AA1563" t="s">
        <v>117</v>
      </c>
      <c r="AB1563" t="s">
        <v>157</v>
      </c>
      <c r="AD1563" t="s">
        <v>109</v>
      </c>
      <c r="AE1563" t="s">
        <v>476</v>
      </c>
      <c r="AF1563">
        <v>2022</v>
      </c>
    </row>
    <row r="1564" spans="1:32" x14ac:dyDescent="0.25">
      <c r="A1564" t="s">
        <v>29</v>
      </c>
      <c r="B1564" t="s">
        <v>394</v>
      </c>
      <c r="C1564" t="s">
        <v>395</v>
      </c>
      <c r="D1564" t="s">
        <v>396</v>
      </c>
      <c r="E1564">
        <f>_xlfn.XLOOKUP(Table1[[#This Row],[Location]],'Location analysis'!A:A,'Location analysis'!B:B)</f>
        <v>40.416893999999999</v>
      </c>
      <c r="F1564">
        <f>_xlfn.XLOOKUP(Table1[[#This Row],[Location]],'Location analysis'!A:A,'Location analysis'!C:C)</f>
        <v>-74.420399000000003</v>
      </c>
      <c r="G1564" t="s">
        <v>156</v>
      </c>
      <c r="H1564" t="s">
        <v>43</v>
      </c>
      <c r="I1564">
        <v>14900772438</v>
      </c>
      <c r="J1564" t="s">
        <v>475</v>
      </c>
      <c r="K1564" t="s">
        <v>36</v>
      </c>
      <c r="L1564">
        <v>110</v>
      </c>
      <c r="M1564">
        <v>1.5</v>
      </c>
      <c r="N1564">
        <v>1</v>
      </c>
      <c r="O1564">
        <v>110</v>
      </c>
      <c r="P1564">
        <v>1.5</v>
      </c>
      <c r="Q1564">
        <v>1</v>
      </c>
      <c r="R1564">
        <v>1.5</v>
      </c>
      <c r="S1564">
        <v>1.5</v>
      </c>
      <c r="T1564" s="1">
        <v>44651</v>
      </c>
      <c r="U1564" t="str">
        <f t="shared" si="120"/>
        <v>Good Health Veggie Stix - Sea Salt</v>
      </c>
      <c r="V1564" t="str">
        <f t="shared" si="121"/>
        <v>Food</v>
      </c>
      <c r="W1564" t="s">
        <v>43</v>
      </c>
      <c r="X1564" t="b">
        <f t="shared" si="123"/>
        <v>1</v>
      </c>
      <c r="Y1564">
        <f t="shared" si="122"/>
        <v>1.5</v>
      </c>
      <c r="Z1564" s="2">
        <f t="shared" si="124"/>
        <v>1</v>
      </c>
      <c r="AA1564" t="s">
        <v>117</v>
      </c>
      <c r="AB1564" t="s">
        <v>157</v>
      </c>
      <c r="AD1564" t="s">
        <v>109</v>
      </c>
      <c r="AE1564" t="s">
        <v>476</v>
      </c>
      <c r="AF1564">
        <v>2022</v>
      </c>
    </row>
    <row r="1565" spans="1:32" x14ac:dyDescent="0.25">
      <c r="A1565" t="s">
        <v>29</v>
      </c>
      <c r="B1565" t="s">
        <v>394</v>
      </c>
      <c r="C1565" t="s">
        <v>395</v>
      </c>
      <c r="D1565" t="s">
        <v>396</v>
      </c>
      <c r="E1565">
        <f>_xlfn.XLOOKUP(Table1[[#This Row],[Location]],'Location analysis'!A:A,'Location analysis'!B:B)</f>
        <v>40.416893999999999</v>
      </c>
      <c r="F1565">
        <f>_xlfn.XLOOKUP(Table1[[#This Row],[Location]],'Location analysis'!A:A,'Location analysis'!C:C)</f>
        <v>-74.420399000000003</v>
      </c>
      <c r="G1565" t="s">
        <v>65</v>
      </c>
      <c r="H1565" t="s">
        <v>43</v>
      </c>
      <c r="I1565">
        <v>14900776882</v>
      </c>
      <c r="J1565" t="s">
        <v>475</v>
      </c>
      <c r="K1565" t="s">
        <v>36</v>
      </c>
      <c r="L1565">
        <v>121</v>
      </c>
      <c r="M1565">
        <v>1.5</v>
      </c>
      <c r="N1565">
        <v>1</v>
      </c>
      <c r="O1565">
        <v>121</v>
      </c>
      <c r="P1565">
        <v>1.5</v>
      </c>
      <c r="Q1565">
        <v>1</v>
      </c>
      <c r="R1565">
        <v>1.5</v>
      </c>
      <c r="S1565">
        <v>3.5</v>
      </c>
      <c r="T1565" s="1">
        <v>44651</v>
      </c>
      <c r="U1565" t="str">
        <f t="shared" si="120"/>
        <v>Miss Vickie's Potato Chip - Lime &amp; Cracked Pe</v>
      </c>
      <c r="V1565" t="str">
        <f t="shared" si="121"/>
        <v>Food</v>
      </c>
      <c r="W1565" t="s">
        <v>43</v>
      </c>
      <c r="X1565" t="b">
        <f t="shared" si="123"/>
        <v>1</v>
      </c>
      <c r="Y1565">
        <f t="shared" si="122"/>
        <v>1.5</v>
      </c>
      <c r="Z1565" s="2">
        <f t="shared" si="124"/>
        <v>1</v>
      </c>
      <c r="AA1565" t="s">
        <v>58</v>
      </c>
      <c r="AB1565" t="s">
        <v>66</v>
      </c>
      <c r="AD1565" t="s">
        <v>109</v>
      </c>
      <c r="AE1565" t="s">
        <v>476</v>
      </c>
      <c r="AF1565">
        <v>2022</v>
      </c>
    </row>
    <row r="1566" spans="1:32" x14ac:dyDescent="0.25">
      <c r="A1566" t="s">
        <v>29</v>
      </c>
      <c r="B1566" t="s">
        <v>394</v>
      </c>
      <c r="C1566" t="s">
        <v>395</v>
      </c>
      <c r="D1566" t="s">
        <v>396</v>
      </c>
      <c r="E1566">
        <f>_xlfn.XLOOKUP(Table1[[#This Row],[Location]],'Location analysis'!A:A,'Location analysis'!B:B)</f>
        <v>40.416893999999999</v>
      </c>
      <c r="F1566">
        <f>_xlfn.XLOOKUP(Table1[[#This Row],[Location]],'Location analysis'!A:A,'Location analysis'!C:C)</f>
        <v>-74.420399000000003</v>
      </c>
      <c r="G1566" t="s">
        <v>410</v>
      </c>
      <c r="H1566" t="s">
        <v>49</v>
      </c>
      <c r="I1566">
        <v>14900776882</v>
      </c>
      <c r="J1566" t="s">
        <v>475</v>
      </c>
      <c r="K1566" t="s">
        <v>36</v>
      </c>
      <c r="L1566">
        <v>140</v>
      </c>
      <c r="M1566">
        <v>2</v>
      </c>
      <c r="N1566">
        <v>1</v>
      </c>
      <c r="O1566">
        <v>140</v>
      </c>
      <c r="P1566">
        <v>2</v>
      </c>
      <c r="Q1566">
        <v>1</v>
      </c>
      <c r="R1566">
        <v>2</v>
      </c>
      <c r="S1566">
        <v>3.5</v>
      </c>
      <c r="T1566" s="1">
        <v>44651</v>
      </c>
      <c r="U1566" t="str">
        <f t="shared" si="120"/>
        <v>Iberia Coconut Water</v>
      </c>
      <c r="V1566" t="str">
        <f t="shared" si="121"/>
        <v>Non Carbonated</v>
      </c>
      <c r="W1566" t="s">
        <v>49</v>
      </c>
      <c r="X1566" t="b">
        <f t="shared" si="123"/>
        <v>1</v>
      </c>
      <c r="Y1566">
        <f t="shared" si="122"/>
        <v>2</v>
      </c>
      <c r="Z1566" s="2">
        <f t="shared" si="124"/>
        <v>1.3333333333333333</v>
      </c>
      <c r="AA1566" t="s">
        <v>410</v>
      </c>
      <c r="AD1566" t="s">
        <v>109</v>
      </c>
      <c r="AE1566" t="s">
        <v>476</v>
      </c>
      <c r="AF1566">
        <v>2022</v>
      </c>
    </row>
    <row r="1567" spans="1:32" x14ac:dyDescent="0.25">
      <c r="A1567" t="s">
        <v>29</v>
      </c>
      <c r="B1567" t="s">
        <v>67</v>
      </c>
      <c r="C1567" t="s">
        <v>68</v>
      </c>
      <c r="D1567" t="s">
        <v>69</v>
      </c>
      <c r="E1567">
        <f>_xlfn.XLOOKUP(Table1[[#This Row],[Location]],'Location analysis'!A:A,'Location analysis'!B:B)</f>
        <v>40.435699999999997</v>
      </c>
      <c r="F1567">
        <f>_xlfn.XLOOKUP(Table1[[#This Row],[Location]],'Location analysis'!A:A,'Location analysis'!C:C)</f>
        <v>-74.125200000000007</v>
      </c>
      <c r="G1567" t="s">
        <v>275</v>
      </c>
      <c r="H1567" t="s">
        <v>43</v>
      </c>
      <c r="I1567">
        <v>14900886689</v>
      </c>
      <c r="J1567" t="s">
        <v>475</v>
      </c>
      <c r="K1567" t="s">
        <v>51</v>
      </c>
      <c r="L1567">
        <v>124</v>
      </c>
      <c r="M1567">
        <v>1</v>
      </c>
      <c r="N1567">
        <v>1</v>
      </c>
      <c r="O1567">
        <v>124</v>
      </c>
      <c r="P1567">
        <v>1</v>
      </c>
      <c r="Q1567">
        <v>1</v>
      </c>
      <c r="R1567">
        <v>1</v>
      </c>
      <c r="S1567">
        <v>1</v>
      </c>
      <c r="T1567" s="1">
        <v>44650</v>
      </c>
      <c r="U1567" t="str">
        <f t="shared" si="120"/>
        <v>Cheetos Flaming Hot Limon Crunchy</v>
      </c>
      <c r="V1567" t="str">
        <f t="shared" si="121"/>
        <v>Food</v>
      </c>
      <c r="W1567" t="s">
        <v>43</v>
      </c>
      <c r="X1567" t="b">
        <f t="shared" si="123"/>
        <v>1</v>
      </c>
      <c r="Y1567">
        <f t="shared" si="122"/>
        <v>1</v>
      </c>
      <c r="Z1567" s="2">
        <f t="shared" si="124"/>
        <v>0.66666666666666663</v>
      </c>
      <c r="AA1567" t="s">
        <v>275</v>
      </c>
      <c r="AD1567" t="s">
        <v>109</v>
      </c>
      <c r="AE1567" t="s">
        <v>476</v>
      </c>
      <c r="AF1567">
        <v>2022</v>
      </c>
    </row>
    <row r="1568" spans="1:32" x14ac:dyDescent="0.25">
      <c r="A1568" t="s">
        <v>29</v>
      </c>
      <c r="B1568" t="s">
        <v>67</v>
      </c>
      <c r="C1568" t="s">
        <v>68</v>
      </c>
      <c r="D1568" t="s">
        <v>69</v>
      </c>
      <c r="E1568">
        <f>_xlfn.XLOOKUP(Table1[[#This Row],[Location]],'Location analysis'!A:A,'Location analysis'!B:B)</f>
        <v>40.435699999999997</v>
      </c>
      <c r="F1568">
        <f>_xlfn.XLOOKUP(Table1[[#This Row],[Location]],'Location analysis'!A:A,'Location analysis'!C:C)</f>
        <v>-74.125200000000007</v>
      </c>
      <c r="G1568" t="s">
        <v>182</v>
      </c>
      <c r="H1568" t="s">
        <v>34</v>
      </c>
      <c r="I1568">
        <v>14900908786</v>
      </c>
      <c r="J1568" t="s">
        <v>475</v>
      </c>
      <c r="K1568" t="s">
        <v>51</v>
      </c>
      <c r="L1568">
        <v>141</v>
      </c>
      <c r="M1568">
        <v>1</v>
      </c>
      <c r="N1568">
        <v>1</v>
      </c>
      <c r="O1568">
        <v>141</v>
      </c>
      <c r="P1568">
        <v>1</v>
      </c>
      <c r="Q1568">
        <v>1</v>
      </c>
      <c r="R1568">
        <v>1</v>
      </c>
      <c r="S1568">
        <v>1</v>
      </c>
      <c r="T1568" s="1">
        <v>44650</v>
      </c>
      <c r="U1568" t="str">
        <f t="shared" si="120"/>
        <v>Coca Cola - Zero Sugar</v>
      </c>
      <c r="V1568" t="str">
        <f t="shared" si="121"/>
        <v>Carbonated</v>
      </c>
      <c r="W1568" t="s">
        <v>34</v>
      </c>
      <c r="X1568" t="b">
        <f t="shared" si="123"/>
        <v>1</v>
      </c>
      <c r="Y1568">
        <f t="shared" si="122"/>
        <v>1</v>
      </c>
      <c r="Z1568" s="2">
        <f t="shared" si="124"/>
        <v>0.66666666666666663</v>
      </c>
      <c r="AA1568" t="s">
        <v>183</v>
      </c>
      <c r="AB1568" t="s">
        <v>184</v>
      </c>
      <c r="AD1568" t="s">
        <v>109</v>
      </c>
      <c r="AE1568" t="s">
        <v>476</v>
      </c>
      <c r="AF1568">
        <v>2022</v>
      </c>
    </row>
    <row r="1569" spans="1:32" x14ac:dyDescent="0.25">
      <c r="A1569" t="s">
        <v>29</v>
      </c>
      <c r="B1569" t="s">
        <v>67</v>
      </c>
      <c r="C1569" t="s">
        <v>68</v>
      </c>
      <c r="D1569" t="s">
        <v>69</v>
      </c>
      <c r="E1569">
        <f>_xlfn.XLOOKUP(Table1[[#This Row],[Location]],'Location analysis'!A:A,'Location analysis'!B:B)</f>
        <v>40.435699999999997</v>
      </c>
      <c r="F1569">
        <f>_xlfn.XLOOKUP(Table1[[#This Row],[Location]],'Location analysis'!A:A,'Location analysis'!C:C)</f>
        <v>-74.125200000000007</v>
      </c>
      <c r="G1569" t="s">
        <v>185</v>
      </c>
      <c r="H1569" t="s">
        <v>34</v>
      </c>
      <c r="I1569">
        <v>14900965397</v>
      </c>
      <c r="J1569" t="s">
        <v>475</v>
      </c>
      <c r="K1569" t="s">
        <v>36</v>
      </c>
      <c r="L1569">
        <v>148</v>
      </c>
      <c r="M1569">
        <v>3</v>
      </c>
      <c r="N1569">
        <v>1</v>
      </c>
      <c r="O1569">
        <v>148</v>
      </c>
      <c r="P1569">
        <v>3</v>
      </c>
      <c r="Q1569">
        <v>1</v>
      </c>
      <c r="R1569">
        <v>3</v>
      </c>
      <c r="S1569">
        <v>3</v>
      </c>
      <c r="T1569" s="1">
        <v>44650</v>
      </c>
      <c r="U1569" t="str">
        <f t="shared" si="120"/>
        <v>Red Bull - Original</v>
      </c>
      <c r="V1569" t="str">
        <f t="shared" si="121"/>
        <v>Carbonated</v>
      </c>
      <c r="W1569" t="s">
        <v>34</v>
      </c>
      <c r="X1569" t="b">
        <f t="shared" si="123"/>
        <v>1</v>
      </c>
      <c r="Y1569">
        <f t="shared" si="122"/>
        <v>3</v>
      </c>
      <c r="Z1569" s="2">
        <f t="shared" si="124"/>
        <v>2</v>
      </c>
      <c r="AA1569" t="s">
        <v>37</v>
      </c>
      <c r="AB1569" t="s">
        <v>150</v>
      </c>
      <c r="AD1569" t="s">
        <v>109</v>
      </c>
      <c r="AE1569" t="s">
        <v>476</v>
      </c>
      <c r="AF1569">
        <v>2022</v>
      </c>
    </row>
    <row r="1570" spans="1:32" x14ac:dyDescent="0.25">
      <c r="A1570" t="s">
        <v>29</v>
      </c>
      <c r="B1570" t="s">
        <v>67</v>
      </c>
      <c r="C1570" t="s">
        <v>68</v>
      </c>
      <c r="D1570" t="s">
        <v>69</v>
      </c>
      <c r="E1570">
        <f>_xlfn.XLOOKUP(Table1[[#This Row],[Location]],'Location analysis'!A:A,'Location analysis'!B:B)</f>
        <v>40.435699999999997</v>
      </c>
      <c r="F1570">
        <f>_xlfn.XLOOKUP(Table1[[#This Row],[Location]],'Location analysis'!A:A,'Location analysis'!C:C)</f>
        <v>-74.125200000000007</v>
      </c>
      <c r="G1570" t="s">
        <v>259</v>
      </c>
      <c r="H1570" t="s">
        <v>34</v>
      </c>
      <c r="I1570">
        <v>14900970323</v>
      </c>
      <c r="J1570" t="s">
        <v>475</v>
      </c>
      <c r="K1570" t="s">
        <v>36</v>
      </c>
      <c r="L1570">
        <v>140</v>
      </c>
      <c r="M1570">
        <v>1</v>
      </c>
      <c r="N1570">
        <v>1</v>
      </c>
      <c r="O1570">
        <v>140</v>
      </c>
      <c r="P1570">
        <v>1</v>
      </c>
      <c r="Q1570">
        <v>1</v>
      </c>
      <c r="R1570">
        <v>1</v>
      </c>
      <c r="S1570">
        <v>1</v>
      </c>
      <c r="T1570" s="1">
        <v>44650</v>
      </c>
      <c r="U1570" t="str">
        <f t="shared" si="120"/>
        <v>Sunkist Soda - Orange</v>
      </c>
      <c r="V1570" t="str">
        <f t="shared" si="121"/>
        <v>Carbonated</v>
      </c>
      <c r="W1570" t="s">
        <v>34</v>
      </c>
      <c r="X1570" t="b">
        <f t="shared" si="123"/>
        <v>1</v>
      </c>
      <c r="Y1570">
        <f t="shared" si="122"/>
        <v>1</v>
      </c>
      <c r="Z1570" s="2">
        <f t="shared" si="124"/>
        <v>0.66666666666666663</v>
      </c>
      <c r="AA1570" t="s">
        <v>260</v>
      </c>
      <c r="AB1570" t="s">
        <v>261</v>
      </c>
      <c r="AD1570" t="s">
        <v>109</v>
      </c>
      <c r="AE1570" t="s">
        <v>476</v>
      </c>
      <c r="AF1570">
        <v>2022</v>
      </c>
    </row>
    <row r="1571" spans="1:32" x14ac:dyDescent="0.25">
      <c r="A1571" t="s">
        <v>29</v>
      </c>
      <c r="B1571" t="s">
        <v>67</v>
      </c>
      <c r="C1571" t="s">
        <v>68</v>
      </c>
      <c r="D1571" t="s">
        <v>69</v>
      </c>
      <c r="E1571">
        <f>_xlfn.XLOOKUP(Table1[[#This Row],[Location]],'Location analysis'!A:A,'Location analysis'!B:B)</f>
        <v>40.435699999999997</v>
      </c>
      <c r="F1571">
        <f>_xlfn.XLOOKUP(Table1[[#This Row],[Location]],'Location analysis'!A:A,'Location analysis'!C:C)</f>
        <v>-74.125200000000007</v>
      </c>
      <c r="G1571" t="s">
        <v>458</v>
      </c>
      <c r="I1571">
        <v>14900996488</v>
      </c>
      <c r="J1571" t="s">
        <v>475</v>
      </c>
      <c r="K1571" t="s">
        <v>51</v>
      </c>
      <c r="L1571">
        <v>125</v>
      </c>
      <c r="M1571">
        <v>1</v>
      </c>
      <c r="N1571">
        <v>1</v>
      </c>
      <c r="O1571">
        <v>125</v>
      </c>
      <c r="P1571">
        <v>1</v>
      </c>
      <c r="Q1571">
        <v>1</v>
      </c>
      <c r="R1571">
        <v>1</v>
      </c>
      <c r="S1571">
        <v>1</v>
      </c>
      <c r="T1571" s="1">
        <v>44650</v>
      </c>
      <c r="U1571" t="str">
        <f t="shared" si="120"/>
        <v>Doritos Dinamita Chile Lemon</v>
      </c>
      <c r="V1571" t="str">
        <f t="shared" si="121"/>
        <v>Cell is Blank - Dis-regard</v>
      </c>
      <c r="W1571" t="s">
        <v>43</v>
      </c>
      <c r="X1571" t="b">
        <f t="shared" si="123"/>
        <v>1</v>
      </c>
      <c r="Y1571">
        <f t="shared" si="122"/>
        <v>1</v>
      </c>
      <c r="Z1571" s="2">
        <f t="shared" si="124"/>
        <v>0.66666666666666663</v>
      </c>
      <c r="AA1571" t="s">
        <v>458</v>
      </c>
      <c r="AD1571" t="s">
        <v>109</v>
      </c>
      <c r="AE1571" t="s">
        <v>476</v>
      </c>
      <c r="AF1571">
        <v>2022</v>
      </c>
    </row>
    <row r="1572" spans="1:32" x14ac:dyDescent="0.25">
      <c r="A1572" t="s">
        <v>29</v>
      </c>
      <c r="B1572" t="s">
        <v>394</v>
      </c>
      <c r="C1572" t="s">
        <v>395</v>
      </c>
      <c r="D1572" t="s">
        <v>396</v>
      </c>
      <c r="E1572">
        <f>_xlfn.XLOOKUP(Table1[[#This Row],[Location]],'Location analysis'!A:A,'Location analysis'!B:B)</f>
        <v>40.416893999999999</v>
      </c>
      <c r="F1572">
        <f>_xlfn.XLOOKUP(Table1[[#This Row],[Location]],'Location analysis'!A:A,'Location analysis'!C:C)</f>
        <v>-74.420399000000003</v>
      </c>
      <c r="G1572" t="s">
        <v>397</v>
      </c>
      <c r="H1572" t="s">
        <v>49</v>
      </c>
      <c r="I1572">
        <v>14901078577</v>
      </c>
      <c r="J1572" t="s">
        <v>475</v>
      </c>
      <c r="K1572" t="s">
        <v>36</v>
      </c>
      <c r="L1572">
        <v>146</v>
      </c>
      <c r="M1572">
        <v>3.5</v>
      </c>
      <c r="N1572">
        <v>1</v>
      </c>
      <c r="O1572">
        <v>146</v>
      </c>
      <c r="P1572">
        <v>3.5</v>
      </c>
      <c r="Q1572">
        <v>1</v>
      </c>
      <c r="R1572">
        <v>3.5</v>
      </c>
      <c r="S1572">
        <v>3.5</v>
      </c>
      <c r="T1572" s="1">
        <v>44651</v>
      </c>
      <c r="U1572" t="str">
        <f t="shared" si="120"/>
        <v>Starbucks Doubleshot Energy - Mocha</v>
      </c>
      <c r="V1572" t="str">
        <f t="shared" si="121"/>
        <v>Non Carbonated</v>
      </c>
      <c r="W1572" t="s">
        <v>49</v>
      </c>
      <c r="X1572" t="b">
        <f t="shared" si="123"/>
        <v>1</v>
      </c>
      <c r="Y1572">
        <f t="shared" si="122"/>
        <v>3.5</v>
      </c>
      <c r="Z1572" s="2">
        <f t="shared" si="124"/>
        <v>2.3333333333333335</v>
      </c>
      <c r="AA1572" t="s">
        <v>398</v>
      </c>
      <c r="AB1572" t="s">
        <v>399</v>
      </c>
      <c r="AD1572" t="s">
        <v>109</v>
      </c>
      <c r="AE1572" t="s">
        <v>476</v>
      </c>
      <c r="AF1572">
        <v>2022</v>
      </c>
    </row>
    <row r="1573" spans="1:32" x14ac:dyDescent="0.25">
      <c r="A1573" t="s">
        <v>29</v>
      </c>
      <c r="B1573" t="s">
        <v>394</v>
      </c>
      <c r="C1573" t="s">
        <v>395</v>
      </c>
      <c r="D1573" t="s">
        <v>396</v>
      </c>
      <c r="E1573">
        <f>_xlfn.XLOOKUP(Table1[[#This Row],[Location]],'Location analysis'!A:A,'Location analysis'!B:B)</f>
        <v>40.416893999999999</v>
      </c>
      <c r="F1573">
        <f>_xlfn.XLOOKUP(Table1[[#This Row],[Location]],'Location analysis'!A:A,'Location analysis'!C:C)</f>
        <v>-74.420399000000003</v>
      </c>
      <c r="G1573" t="s">
        <v>154</v>
      </c>
      <c r="H1573" t="s">
        <v>43</v>
      </c>
      <c r="I1573">
        <v>14901086325</v>
      </c>
      <c r="J1573" t="s">
        <v>475</v>
      </c>
      <c r="K1573" t="s">
        <v>51</v>
      </c>
      <c r="L1573">
        <v>113</v>
      </c>
      <c r="M1573">
        <v>1.5</v>
      </c>
      <c r="N1573">
        <v>1</v>
      </c>
      <c r="O1573">
        <v>113</v>
      </c>
      <c r="P1573">
        <v>1.5</v>
      </c>
      <c r="Q1573">
        <v>1</v>
      </c>
      <c r="R1573">
        <v>1.5</v>
      </c>
      <c r="S1573">
        <v>1.5</v>
      </c>
      <c r="T1573" s="1">
        <v>44651</v>
      </c>
      <c r="U1573" t="str">
        <f t="shared" si="120"/>
        <v>SunChips Multigrain - Harvest Cheddar</v>
      </c>
      <c r="V1573" t="str">
        <f t="shared" si="121"/>
        <v>Food</v>
      </c>
      <c r="W1573" t="s">
        <v>43</v>
      </c>
      <c r="X1573" t="b">
        <f t="shared" si="123"/>
        <v>1</v>
      </c>
      <c r="Y1573">
        <f t="shared" si="122"/>
        <v>1.5</v>
      </c>
      <c r="Z1573" s="2">
        <f t="shared" si="124"/>
        <v>1</v>
      </c>
      <c r="AA1573" t="s">
        <v>129</v>
      </c>
      <c r="AB1573" t="s">
        <v>155</v>
      </c>
      <c r="AD1573" t="s">
        <v>109</v>
      </c>
      <c r="AE1573" t="s">
        <v>476</v>
      </c>
      <c r="AF1573">
        <v>2022</v>
      </c>
    </row>
    <row r="1574" spans="1:32" x14ac:dyDescent="0.25">
      <c r="A1574" t="s">
        <v>29</v>
      </c>
      <c r="B1574" t="s">
        <v>46</v>
      </c>
      <c r="C1574" t="s">
        <v>31</v>
      </c>
      <c r="D1574" t="s">
        <v>47</v>
      </c>
      <c r="E1574">
        <f>_xlfn.XLOOKUP(Table1[[#This Row],[Location]],'Location analysis'!A:A,'Location analysis'!B:B)</f>
        <v>40.423690999999998</v>
      </c>
      <c r="F1574">
        <f>_xlfn.XLOOKUP(Table1[[#This Row],[Location]],'Location analysis'!A:A,'Location analysis'!C:C)</f>
        <v>-74.380831999999998</v>
      </c>
      <c r="G1574" t="s">
        <v>137</v>
      </c>
      <c r="H1574" t="s">
        <v>97</v>
      </c>
      <c r="I1574">
        <v>14901314328</v>
      </c>
      <c r="J1574" t="s">
        <v>475</v>
      </c>
      <c r="K1574" t="s">
        <v>36</v>
      </c>
      <c r="L1574">
        <v>144</v>
      </c>
      <c r="M1574">
        <v>1.5</v>
      </c>
      <c r="N1574">
        <v>1</v>
      </c>
      <c r="O1574">
        <v>144</v>
      </c>
      <c r="P1574">
        <v>1.5</v>
      </c>
      <c r="Q1574">
        <v>1</v>
      </c>
      <c r="R1574">
        <v>1.5</v>
      </c>
      <c r="S1574">
        <v>1.5</v>
      </c>
      <c r="T1574" s="1">
        <v>44650</v>
      </c>
      <c r="U1574" t="str">
        <f t="shared" si="120"/>
        <v>Poland Springs Water</v>
      </c>
      <c r="V1574" t="str">
        <f t="shared" si="121"/>
        <v>Water</v>
      </c>
      <c r="W1574" t="s">
        <v>97</v>
      </c>
      <c r="X1574" t="b">
        <f t="shared" si="123"/>
        <v>1</v>
      </c>
      <c r="Y1574">
        <f t="shared" si="122"/>
        <v>1.5</v>
      </c>
      <c r="Z1574" s="2">
        <f t="shared" si="124"/>
        <v>1</v>
      </c>
      <c r="AA1574" t="s">
        <v>137</v>
      </c>
      <c r="AD1574" t="s">
        <v>109</v>
      </c>
      <c r="AE1574" t="s">
        <v>476</v>
      </c>
      <c r="AF1574">
        <v>2022</v>
      </c>
    </row>
    <row r="1575" spans="1:32" x14ac:dyDescent="0.25">
      <c r="A1575" t="s">
        <v>29</v>
      </c>
      <c r="B1575" t="s">
        <v>394</v>
      </c>
      <c r="C1575" t="s">
        <v>395</v>
      </c>
      <c r="D1575" t="s">
        <v>396</v>
      </c>
      <c r="E1575">
        <f>_xlfn.XLOOKUP(Table1[[#This Row],[Location]],'Location analysis'!A:A,'Location analysis'!B:B)</f>
        <v>40.416893999999999</v>
      </c>
      <c r="F1575">
        <f>_xlfn.XLOOKUP(Table1[[#This Row],[Location]],'Location analysis'!A:A,'Location analysis'!C:C)</f>
        <v>-74.420399000000003</v>
      </c>
      <c r="G1575" t="s">
        <v>410</v>
      </c>
      <c r="H1575" t="s">
        <v>49</v>
      </c>
      <c r="I1575">
        <v>14901409559</v>
      </c>
      <c r="J1575" t="s">
        <v>475</v>
      </c>
      <c r="K1575" t="s">
        <v>51</v>
      </c>
      <c r="L1575">
        <v>140</v>
      </c>
      <c r="M1575">
        <v>2</v>
      </c>
      <c r="N1575">
        <v>1</v>
      </c>
      <c r="O1575">
        <v>140</v>
      </c>
      <c r="P1575">
        <v>2</v>
      </c>
      <c r="Q1575">
        <v>1</v>
      </c>
      <c r="R1575">
        <v>2</v>
      </c>
      <c r="S1575">
        <v>2</v>
      </c>
      <c r="T1575" s="1">
        <v>44651</v>
      </c>
      <c r="U1575" t="str">
        <f t="shared" si="120"/>
        <v>Iberia Coconut Water</v>
      </c>
      <c r="V1575" t="str">
        <f t="shared" si="121"/>
        <v>Non Carbonated</v>
      </c>
      <c r="W1575" t="s">
        <v>49</v>
      </c>
      <c r="X1575" t="b">
        <f t="shared" si="123"/>
        <v>1</v>
      </c>
      <c r="Y1575">
        <f t="shared" si="122"/>
        <v>2</v>
      </c>
      <c r="Z1575" s="2">
        <f t="shared" si="124"/>
        <v>1.3333333333333333</v>
      </c>
      <c r="AA1575" t="s">
        <v>410</v>
      </c>
      <c r="AD1575" t="s">
        <v>109</v>
      </c>
      <c r="AE1575" t="s">
        <v>476</v>
      </c>
      <c r="AF1575">
        <v>2022</v>
      </c>
    </row>
    <row r="1576" spans="1:32" x14ac:dyDescent="0.25">
      <c r="A1576" t="s">
        <v>29</v>
      </c>
      <c r="B1576" t="s">
        <v>67</v>
      </c>
      <c r="C1576" t="s">
        <v>68</v>
      </c>
      <c r="D1576" t="s">
        <v>69</v>
      </c>
      <c r="E1576">
        <f>_xlfn.XLOOKUP(Table1[[#This Row],[Location]],'Location analysis'!A:A,'Location analysis'!B:B)</f>
        <v>40.435699999999997</v>
      </c>
      <c r="F1576">
        <f>_xlfn.XLOOKUP(Table1[[#This Row],[Location]],'Location analysis'!A:A,'Location analysis'!C:C)</f>
        <v>-74.125200000000007</v>
      </c>
      <c r="G1576" t="s">
        <v>70</v>
      </c>
      <c r="H1576" t="s">
        <v>34</v>
      </c>
      <c r="I1576">
        <v>14901822912</v>
      </c>
      <c r="J1576" t="s">
        <v>475</v>
      </c>
      <c r="K1576" t="s">
        <v>51</v>
      </c>
      <c r="L1576">
        <v>146</v>
      </c>
      <c r="M1576">
        <v>3.25</v>
      </c>
      <c r="N1576">
        <v>1</v>
      </c>
      <c r="O1576">
        <v>146</v>
      </c>
      <c r="P1576">
        <v>3.25</v>
      </c>
      <c r="Q1576">
        <v>1</v>
      </c>
      <c r="R1576">
        <v>3.25</v>
      </c>
      <c r="S1576">
        <v>3.25</v>
      </c>
      <c r="T1576" s="1">
        <v>44650</v>
      </c>
      <c r="U1576" t="str">
        <f t="shared" si="120"/>
        <v>Monster Energy Original</v>
      </c>
      <c r="V1576" t="str">
        <f t="shared" si="121"/>
        <v>Carbonated</v>
      </c>
      <c r="W1576" t="s">
        <v>34</v>
      </c>
      <c r="X1576" t="b">
        <f t="shared" si="123"/>
        <v>1</v>
      </c>
      <c r="Y1576">
        <f t="shared" si="122"/>
        <v>3.25</v>
      </c>
      <c r="Z1576" s="2">
        <f t="shared" si="124"/>
        <v>2.1666666666666665</v>
      </c>
      <c r="AA1576" t="s">
        <v>70</v>
      </c>
      <c r="AD1576" t="s">
        <v>109</v>
      </c>
      <c r="AE1576" t="s">
        <v>476</v>
      </c>
      <c r="AF1576">
        <v>2022</v>
      </c>
    </row>
    <row r="1577" spans="1:32" x14ac:dyDescent="0.25">
      <c r="A1577" t="s">
        <v>29</v>
      </c>
      <c r="B1577" t="s">
        <v>67</v>
      </c>
      <c r="C1577" t="s">
        <v>68</v>
      </c>
      <c r="D1577" t="s">
        <v>69</v>
      </c>
      <c r="E1577">
        <f>_xlfn.XLOOKUP(Table1[[#This Row],[Location]],'Location analysis'!A:A,'Location analysis'!B:B)</f>
        <v>40.435699999999997</v>
      </c>
      <c r="F1577">
        <f>_xlfn.XLOOKUP(Table1[[#This Row],[Location]],'Location analysis'!A:A,'Location analysis'!C:C)</f>
        <v>-74.125200000000007</v>
      </c>
      <c r="G1577" t="s">
        <v>179</v>
      </c>
      <c r="H1577" t="s">
        <v>43</v>
      </c>
      <c r="I1577">
        <v>14901824764</v>
      </c>
      <c r="J1577" t="s">
        <v>475</v>
      </c>
      <c r="K1577" t="s">
        <v>51</v>
      </c>
      <c r="L1577">
        <v>122</v>
      </c>
      <c r="M1577">
        <v>1.5</v>
      </c>
      <c r="N1577">
        <v>1</v>
      </c>
      <c r="O1577">
        <v>122</v>
      </c>
      <c r="P1577">
        <v>1.5</v>
      </c>
      <c r="Q1577">
        <v>1</v>
      </c>
      <c r="R1577">
        <v>1.5</v>
      </c>
      <c r="S1577">
        <v>1.5</v>
      </c>
      <c r="T1577" s="1">
        <v>44650</v>
      </c>
      <c r="U1577" t="str">
        <f t="shared" si="120"/>
        <v>Chesters Fries Flaming hot</v>
      </c>
      <c r="V1577" t="str">
        <f t="shared" si="121"/>
        <v>Food</v>
      </c>
      <c r="W1577" t="s">
        <v>43</v>
      </c>
      <c r="X1577" t="b">
        <f t="shared" si="123"/>
        <v>1</v>
      </c>
      <c r="Y1577">
        <f t="shared" si="122"/>
        <v>1.5</v>
      </c>
      <c r="Z1577" s="2">
        <f t="shared" si="124"/>
        <v>1</v>
      </c>
      <c r="AA1577" t="s">
        <v>179</v>
      </c>
      <c r="AD1577" t="s">
        <v>109</v>
      </c>
      <c r="AE1577" t="s">
        <v>476</v>
      </c>
      <c r="AF1577">
        <v>2022</v>
      </c>
    </row>
    <row r="1578" spans="1:32" x14ac:dyDescent="0.25">
      <c r="A1578" t="s">
        <v>29</v>
      </c>
      <c r="B1578" t="s">
        <v>67</v>
      </c>
      <c r="C1578" t="s">
        <v>68</v>
      </c>
      <c r="D1578" t="s">
        <v>69</v>
      </c>
      <c r="E1578">
        <f>_xlfn.XLOOKUP(Table1[[#This Row],[Location]],'Location analysis'!A:A,'Location analysis'!B:B)</f>
        <v>40.435699999999997</v>
      </c>
      <c r="F1578">
        <f>_xlfn.XLOOKUP(Table1[[#This Row],[Location]],'Location analysis'!A:A,'Location analysis'!C:C)</f>
        <v>-74.125200000000007</v>
      </c>
      <c r="G1578" t="s">
        <v>182</v>
      </c>
      <c r="H1578" t="s">
        <v>34</v>
      </c>
      <c r="I1578">
        <v>14901850840</v>
      </c>
      <c r="J1578" t="s">
        <v>475</v>
      </c>
      <c r="K1578" t="s">
        <v>51</v>
      </c>
      <c r="L1578">
        <v>142</v>
      </c>
      <c r="M1578">
        <v>1</v>
      </c>
      <c r="N1578">
        <v>1</v>
      </c>
      <c r="O1578">
        <v>142</v>
      </c>
      <c r="P1578">
        <v>1</v>
      </c>
      <c r="Q1578">
        <v>1</v>
      </c>
      <c r="R1578">
        <v>1</v>
      </c>
      <c r="S1578">
        <v>1</v>
      </c>
      <c r="T1578" s="1">
        <v>44650</v>
      </c>
      <c r="U1578" t="str">
        <f t="shared" si="120"/>
        <v>Coca Cola - Zero Sugar</v>
      </c>
      <c r="V1578" t="str">
        <f t="shared" si="121"/>
        <v>Carbonated</v>
      </c>
      <c r="W1578" t="s">
        <v>34</v>
      </c>
      <c r="X1578" t="b">
        <f t="shared" si="123"/>
        <v>1</v>
      </c>
      <c r="Y1578">
        <f t="shared" si="122"/>
        <v>1</v>
      </c>
      <c r="Z1578" s="2">
        <f t="shared" si="124"/>
        <v>0.66666666666666663</v>
      </c>
      <c r="AA1578" t="s">
        <v>183</v>
      </c>
      <c r="AB1578" t="s">
        <v>184</v>
      </c>
      <c r="AD1578" t="s">
        <v>109</v>
      </c>
      <c r="AE1578" t="s">
        <v>476</v>
      </c>
      <c r="AF1578">
        <v>2022</v>
      </c>
    </row>
    <row r="1579" spans="1:32" x14ac:dyDescent="0.25">
      <c r="A1579" t="s">
        <v>29</v>
      </c>
      <c r="B1579" t="s">
        <v>67</v>
      </c>
      <c r="C1579" t="s">
        <v>68</v>
      </c>
      <c r="D1579" t="s">
        <v>69</v>
      </c>
      <c r="E1579">
        <f>_xlfn.XLOOKUP(Table1[[#This Row],[Location]],'Location analysis'!A:A,'Location analysis'!B:B)</f>
        <v>40.435699999999997</v>
      </c>
      <c r="F1579">
        <f>_xlfn.XLOOKUP(Table1[[#This Row],[Location]],'Location analysis'!A:A,'Location analysis'!C:C)</f>
        <v>-74.125200000000007</v>
      </c>
      <c r="G1579" t="s">
        <v>70</v>
      </c>
      <c r="H1579" t="s">
        <v>34</v>
      </c>
      <c r="I1579">
        <v>14902364356</v>
      </c>
      <c r="J1579" t="s">
        <v>477</v>
      </c>
      <c r="K1579" t="s">
        <v>51</v>
      </c>
      <c r="L1579">
        <v>144</v>
      </c>
      <c r="M1579">
        <v>3.25</v>
      </c>
      <c r="N1579">
        <v>1</v>
      </c>
      <c r="O1579">
        <v>144</v>
      </c>
      <c r="P1579">
        <v>3.25</v>
      </c>
      <c r="Q1579">
        <v>1</v>
      </c>
      <c r="R1579">
        <v>3.25</v>
      </c>
      <c r="S1579">
        <v>3.25</v>
      </c>
      <c r="T1579" s="1">
        <v>44650</v>
      </c>
      <c r="U1579" t="str">
        <f t="shared" si="120"/>
        <v>Monster Energy Original</v>
      </c>
      <c r="V1579" t="str">
        <f t="shared" si="121"/>
        <v>Carbonated</v>
      </c>
      <c r="W1579" t="s">
        <v>34</v>
      </c>
      <c r="X1579" t="b">
        <f t="shared" si="123"/>
        <v>1</v>
      </c>
      <c r="Y1579">
        <f t="shared" si="122"/>
        <v>3.25</v>
      </c>
      <c r="Z1579" s="2">
        <f t="shared" si="124"/>
        <v>2.1666666666666665</v>
      </c>
      <c r="AA1579" t="s">
        <v>70</v>
      </c>
      <c r="AD1579" t="s">
        <v>123</v>
      </c>
      <c r="AE1579" t="s">
        <v>478</v>
      </c>
      <c r="AF1579">
        <v>2022</v>
      </c>
    </row>
    <row r="1580" spans="1:32" x14ac:dyDescent="0.25">
      <c r="A1580" t="s">
        <v>29</v>
      </c>
      <c r="B1580" t="s">
        <v>67</v>
      </c>
      <c r="C1580" t="s">
        <v>68</v>
      </c>
      <c r="D1580" t="s">
        <v>69</v>
      </c>
      <c r="E1580">
        <f>_xlfn.XLOOKUP(Table1[[#This Row],[Location]],'Location analysis'!A:A,'Location analysis'!B:B)</f>
        <v>40.435699999999997</v>
      </c>
      <c r="F1580">
        <f>_xlfn.XLOOKUP(Table1[[#This Row],[Location]],'Location analysis'!A:A,'Location analysis'!C:C)</f>
        <v>-74.125200000000007</v>
      </c>
      <c r="G1580" t="s">
        <v>458</v>
      </c>
      <c r="I1580">
        <v>14902364872</v>
      </c>
      <c r="J1580" t="s">
        <v>477</v>
      </c>
      <c r="K1580" t="s">
        <v>51</v>
      </c>
      <c r="L1580">
        <v>125</v>
      </c>
      <c r="M1580">
        <v>1</v>
      </c>
      <c r="N1580">
        <v>1</v>
      </c>
      <c r="O1580">
        <v>125</v>
      </c>
      <c r="P1580">
        <v>1</v>
      </c>
      <c r="Q1580">
        <v>1</v>
      </c>
      <c r="R1580">
        <v>1</v>
      </c>
      <c r="S1580">
        <v>1</v>
      </c>
      <c r="T1580" s="1">
        <v>44650</v>
      </c>
      <c r="U1580" t="str">
        <f t="shared" si="120"/>
        <v>Doritos Dinamita Chile Lemon</v>
      </c>
      <c r="V1580" t="str">
        <f t="shared" si="121"/>
        <v>Cell is Blank - Dis-regard</v>
      </c>
      <c r="W1580" t="s">
        <v>43</v>
      </c>
      <c r="X1580" t="b">
        <f t="shared" si="123"/>
        <v>1</v>
      </c>
      <c r="Y1580">
        <f t="shared" si="122"/>
        <v>1</v>
      </c>
      <c r="Z1580" s="2">
        <f t="shared" si="124"/>
        <v>0.66666666666666663</v>
      </c>
      <c r="AA1580" t="s">
        <v>458</v>
      </c>
      <c r="AD1580" t="s">
        <v>123</v>
      </c>
      <c r="AE1580" t="s">
        <v>478</v>
      </c>
      <c r="AF1580">
        <v>2022</v>
      </c>
    </row>
    <row r="1581" spans="1:32" x14ac:dyDescent="0.25">
      <c r="A1581" t="s">
        <v>29</v>
      </c>
      <c r="B1581" t="s">
        <v>67</v>
      </c>
      <c r="C1581" t="s">
        <v>68</v>
      </c>
      <c r="D1581" t="s">
        <v>69</v>
      </c>
      <c r="E1581">
        <f>_xlfn.XLOOKUP(Table1[[#This Row],[Location]],'Location analysis'!A:A,'Location analysis'!B:B)</f>
        <v>40.435699999999997</v>
      </c>
      <c r="F1581">
        <f>_xlfn.XLOOKUP(Table1[[#This Row],[Location]],'Location analysis'!A:A,'Location analysis'!C:C)</f>
        <v>-74.125200000000007</v>
      </c>
      <c r="G1581" t="s">
        <v>458</v>
      </c>
      <c r="I1581">
        <v>14902365161</v>
      </c>
      <c r="J1581" t="s">
        <v>477</v>
      </c>
      <c r="K1581" t="s">
        <v>51</v>
      </c>
      <c r="L1581">
        <v>125</v>
      </c>
      <c r="M1581">
        <v>1</v>
      </c>
      <c r="N1581">
        <v>1</v>
      </c>
      <c r="O1581">
        <v>125</v>
      </c>
      <c r="P1581">
        <v>1</v>
      </c>
      <c r="Q1581">
        <v>1</v>
      </c>
      <c r="R1581">
        <v>1</v>
      </c>
      <c r="S1581">
        <v>1</v>
      </c>
      <c r="T1581" s="1">
        <v>44650</v>
      </c>
      <c r="U1581" t="str">
        <f t="shared" si="120"/>
        <v>Doritos Dinamita Chile Lemon</v>
      </c>
      <c r="V1581" t="str">
        <f t="shared" si="121"/>
        <v>Cell is Blank - Dis-regard</v>
      </c>
      <c r="W1581" t="s">
        <v>43</v>
      </c>
      <c r="X1581" t="b">
        <f t="shared" si="123"/>
        <v>1</v>
      </c>
      <c r="Y1581">
        <f t="shared" si="122"/>
        <v>1</v>
      </c>
      <c r="Z1581" s="2">
        <f t="shared" si="124"/>
        <v>0.66666666666666663</v>
      </c>
      <c r="AA1581" t="s">
        <v>458</v>
      </c>
      <c r="AD1581" t="s">
        <v>123</v>
      </c>
      <c r="AE1581" t="s">
        <v>478</v>
      </c>
      <c r="AF1581">
        <v>2022</v>
      </c>
    </row>
    <row r="1582" spans="1:32" x14ac:dyDescent="0.25">
      <c r="A1582" t="s">
        <v>29</v>
      </c>
      <c r="B1582" t="s">
        <v>67</v>
      </c>
      <c r="C1582" t="s">
        <v>68</v>
      </c>
      <c r="D1582" t="s">
        <v>69</v>
      </c>
      <c r="E1582">
        <f>_xlfn.XLOOKUP(Table1[[#This Row],[Location]],'Location analysis'!A:A,'Location analysis'!B:B)</f>
        <v>40.435699999999997</v>
      </c>
      <c r="F1582">
        <f>_xlfn.XLOOKUP(Table1[[#This Row],[Location]],'Location analysis'!A:A,'Location analysis'!C:C)</f>
        <v>-74.125200000000007</v>
      </c>
      <c r="G1582" t="s">
        <v>179</v>
      </c>
      <c r="H1582" t="s">
        <v>43</v>
      </c>
      <c r="I1582">
        <v>14902795629</v>
      </c>
      <c r="J1582" t="s">
        <v>477</v>
      </c>
      <c r="K1582" t="s">
        <v>36</v>
      </c>
      <c r="L1582">
        <v>122</v>
      </c>
      <c r="M1582">
        <v>1.5</v>
      </c>
      <c r="N1582">
        <v>2</v>
      </c>
      <c r="O1582">
        <v>122</v>
      </c>
      <c r="P1582">
        <v>1.5</v>
      </c>
      <c r="Q1582">
        <v>2</v>
      </c>
      <c r="R1582">
        <v>3</v>
      </c>
      <c r="S1582">
        <v>4.5</v>
      </c>
      <c r="T1582" s="1">
        <v>44651</v>
      </c>
      <c r="U1582" t="str">
        <f t="shared" si="120"/>
        <v>Chesters Fries Flaming hot</v>
      </c>
      <c r="V1582" t="str">
        <f t="shared" si="121"/>
        <v>Food</v>
      </c>
      <c r="W1582" t="s">
        <v>43</v>
      </c>
      <c r="X1582" t="b">
        <f t="shared" si="123"/>
        <v>1</v>
      </c>
      <c r="Y1582">
        <f t="shared" si="122"/>
        <v>1.5</v>
      </c>
      <c r="Z1582" s="2">
        <f t="shared" si="124"/>
        <v>1</v>
      </c>
      <c r="AA1582" t="s">
        <v>179</v>
      </c>
      <c r="AD1582" t="s">
        <v>123</v>
      </c>
      <c r="AE1582" t="s">
        <v>478</v>
      </c>
      <c r="AF1582">
        <v>2022</v>
      </c>
    </row>
    <row r="1583" spans="1:32" x14ac:dyDescent="0.25">
      <c r="A1583" t="s">
        <v>29</v>
      </c>
      <c r="B1583" t="s">
        <v>67</v>
      </c>
      <c r="C1583" t="s">
        <v>68</v>
      </c>
      <c r="D1583" t="s">
        <v>69</v>
      </c>
      <c r="E1583">
        <f>_xlfn.XLOOKUP(Table1[[#This Row],[Location]],'Location analysis'!A:A,'Location analysis'!B:B)</f>
        <v>40.435699999999997</v>
      </c>
      <c r="F1583">
        <f>_xlfn.XLOOKUP(Table1[[#This Row],[Location]],'Location analysis'!A:A,'Location analysis'!C:C)</f>
        <v>-74.125200000000007</v>
      </c>
      <c r="G1583" t="s">
        <v>275</v>
      </c>
      <c r="H1583" t="s">
        <v>43</v>
      </c>
      <c r="I1583">
        <v>14902795629</v>
      </c>
      <c r="J1583" t="s">
        <v>477</v>
      </c>
      <c r="K1583" t="s">
        <v>36</v>
      </c>
      <c r="L1583">
        <v>121</v>
      </c>
      <c r="M1583">
        <v>1.5</v>
      </c>
      <c r="N1583">
        <v>1</v>
      </c>
      <c r="O1583">
        <v>121</v>
      </c>
      <c r="P1583">
        <v>1.5</v>
      </c>
      <c r="Q1583">
        <v>1</v>
      </c>
      <c r="R1583">
        <v>1.5</v>
      </c>
      <c r="S1583">
        <v>4.5</v>
      </c>
      <c r="T1583" s="1">
        <v>44651</v>
      </c>
      <c r="U1583" t="str">
        <f t="shared" si="120"/>
        <v>Cheetos Flaming Hot Limon Crunchy</v>
      </c>
      <c r="V1583" t="str">
        <f t="shared" si="121"/>
        <v>Food</v>
      </c>
      <c r="W1583" t="s">
        <v>43</v>
      </c>
      <c r="X1583" t="b">
        <f t="shared" si="123"/>
        <v>1</v>
      </c>
      <c r="Y1583">
        <f t="shared" si="122"/>
        <v>1.5</v>
      </c>
      <c r="Z1583" s="2">
        <f t="shared" si="124"/>
        <v>1</v>
      </c>
      <c r="AA1583" t="s">
        <v>275</v>
      </c>
      <c r="AD1583" t="s">
        <v>123</v>
      </c>
      <c r="AE1583" t="s">
        <v>478</v>
      </c>
      <c r="AF1583">
        <v>2022</v>
      </c>
    </row>
    <row r="1584" spans="1:32" x14ac:dyDescent="0.25">
      <c r="A1584" t="s">
        <v>29</v>
      </c>
      <c r="B1584" t="s">
        <v>62</v>
      </c>
      <c r="C1584" t="s">
        <v>63</v>
      </c>
      <c r="D1584" t="s">
        <v>64</v>
      </c>
      <c r="E1584">
        <f>_xlfn.XLOOKUP(Table1[[#This Row],[Location]],'Location analysis'!A:A,'Location analysis'!B:B)</f>
        <v>40.091900000000003</v>
      </c>
      <c r="F1584">
        <f>_xlfn.XLOOKUP(Table1[[#This Row],[Location]],'Location analysis'!A:A,'Location analysis'!C:C)</f>
        <v>-74.358699999999999</v>
      </c>
      <c r="G1584" t="s">
        <v>479</v>
      </c>
      <c r="H1584" t="s">
        <v>43</v>
      </c>
      <c r="I1584">
        <v>14903556430</v>
      </c>
      <c r="J1584" t="s">
        <v>477</v>
      </c>
      <c r="K1584" t="s">
        <v>51</v>
      </c>
      <c r="L1584">
        <v>120</v>
      </c>
      <c r="M1584">
        <v>1.25</v>
      </c>
      <c r="N1584">
        <v>1</v>
      </c>
      <c r="O1584">
        <v>120</v>
      </c>
      <c r="P1584">
        <v>1.25</v>
      </c>
      <c r="Q1584">
        <v>1</v>
      </c>
      <c r="R1584">
        <v>1.25</v>
      </c>
      <c r="S1584">
        <v>1.25</v>
      </c>
      <c r="T1584" s="1">
        <v>44651</v>
      </c>
      <c r="U1584" t="str">
        <f t="shared" si="120"/>
        <v>Belvita Snack Packs - Cinnamon</v>
      </c>
      <c r="V1584" t="str">
        <f t="shared" si="121"/>
        <v>Food</v>
      </c>
      <c r="W1584" t="s">
        <v>43</v>
      </c>
      <c r="X1584" t="b">
        <f t="shared" si="123"/>
        <v>1</v>
      </c>
      <c r="Y1584">
        <f t="shared" si="122"/>
        <v>1.25</v>
      </c>
      <c r="Z1584" s="2">
        <f t="shared" si="124"/>
        <v>0.83333333333333337</v>
      </c>
      <c r="AA1584" t="s">
        <v>309</v>
      </c>
      <c r="AB1584" t="s">
        <v>480</v>
      </c>
      <c r="AD1584" t="s">
        <v>123</v>
      </c>
      <c r="AE1584" t="s">
        <v>478</v>
      </c>
      <c r="AF1584">
        <v>2022</v>
      </c>
    </row>
    <row r="1585" spans="1:32" x14ac:dyDescent="0.25">
      <c r="A1585" t="s">
        <v>29</v>
      </c>
      <c r="B1585" t="s">
        <v>62</v>
      </c>
      <c r="C1585" t="s">
        <v>63</v>
      </c>
      <c r="D1585" t="s">
        <v>64</v>
      </c>
      <c r="E1585">
        <f>_xlfn.XLOOKUP(Table1[[#This Row],[Location]],'Location analysis'!A:A,'Location analysis'!B:B)</f>
        <v>40.091900000000003</v>
      </c>
      <c r="F1585">
        <f>_xlfn.XLOOKUP(Table1[[#This Row],[Location]],'Location analysis'!A:A,'Location analysis'!C:C)</f>
        <v>-74.358699999999999</v>
      </c>
      <c r="G1585" t="s">
        <v>74</v>
      </c>
      <c r="H1585" t="s">
        <v>49</v>
      </c>
      <c r="I1585">
        <v>14904114338</v>
      </c>
      <c r="J1585" t="s">
        <v>477</v>
      </c>
      <c r="K1585" t="s">
        <v>36</v>
      </c>
      <c r="L1585">
        <v>145</v>
      </c>
      <c r="M1585">
        <v>2.5</v>
      </c>
      <c r="N1585">
        <v>1</v>
      </c>
      <c r="O1585">
        <v>145</v>
      </c>
      <c r="P1585">
        <v>2.5</v>
      </c>
      <c r="Q1585">
        <v>1</v>
      </c>
      <c r="R1585">
        <v>2.5</v>
      </c>
      <c r="S1585">
        <v>4</v>
      </c>
      <c r="T1585" s="1">
        <v>44651</v>
      </c>
      <c r="U1585" t="str">
        <f t="shared" si="120"/>
        <v>Snapple Diet Tea - Lemon</v>
      </c>
      <c r="V1585" t="str">
        <f t="shared" si="121"/>
        <v>Non Carbonated</v>
      </c>
      <c r="W1585" t="s">
        <v>49</v>
      </c>
      <c r="X1585" t="b">
        <f t="shared" si="123"/>
        <v>1</v>
      </c>
      <c r="Y1585">
        <f t="shared" si="122"/>
        <v>2.5</v>
      </c>
      <c r="Z1585" s="2">
        <f t="shared" si="124"/>
        <v>1.6666666666666667</v>
      </c>
      <c r="AA1585" t="s">
        <v>75</v>
      </c>
      <c r="AB1585" t="s">
        <v>76</v>
      </c>
      <c r="AD1585" t="s">
        <v>123</v>
      </c>
      <c r="AE1585" t="s">
        <v>478</v>
      </c>
      <c r="AF1585">
        <v>2022</v>
      </c>
    </row>
    <row r="1586" spans="1:32" x14ac:dyDescent="0.25">
      <c r="A1586" t="s">
        <v>29</v>
      </c>
      <c r="B1586" t="s">
        <v>62</v>
      </c>
      <c r="C1586" t="s">
        <v>63</v>
      </c>
      <c r="D1586" t="s">
        <v>64</v>
      </c>
      <c r="E1586">
        <f>_xlfn.XLOOKUP(Table1[[#This Row],[Location]],'Location analysis'!A:A,'Location analysis'!B:B)</f>
        <v>40.091900000000003</v>
      </c>
      <c r="F1586">
        <f>_xlfn.XLOOKUP(Table1[[#This Row],[Location]],'Location analysis'!A:A,'Location analysis'!C:C)</f>
        <v>-74.358699999999999</v>
      </c>
      <c r="G1586" t="s">
        <v>154</v>
      </c>
      <c r="H1586" t="s">
        <v>43</v>
      </c>
      <c r="I1586">
        <v>14904114338</v>
      </c>
      <c r="J1586" t="s">
        <v>477</v>
      </c>
      <c r="K1586" t="s">
        <v>36</v>
      </c>
      <c r="L1586">
        <v>123</v>
      </c>
      <c r="M1586">
        <v>1.5</v>
      </c>
      <c r="N1586">
        <v>1</v>
      </c>
      <c r="O1586">
        <v>123</v>
      </c>
      <c r="P1586">
        <v>1.5</v>
      </c>
      <c r="Q1586">
        <v>1</v>
      </c>
      <c r="R1586">
        <v>1.5</v>
      </c>
      <c r="S1586">
        <v>4</v>
      </c>
      <c r="T1586" s="1">
        <v>44651</v>
      </c>
      <c r="U1586" t="str">
        <f t="shared" si="120"/>
        <v>SunChips Multigrain - Harvest Cheddar</v>
      </c>
      <c r="V1586" t="str">
        <f t="shared" si="121"/>
        <v>Food</v>
      </c>
      <c r="W1586" t="s">
        <v>43</v>
      </c>
      <c r="X1586" t="b">
        <f t="shared" si="123"/>
        <v>1</v>
      </c>
      <c r="Y1586">
        <f t="shared" si="122"/>
        <v>1.5</v>
      </c>
      <c r="Z1586" s="2">
        <f t="shared" si="124"/>
        <v>1</v>
      </c>
      <c r="AA1586" t="s">
        <v>129</v>
      </c>
      <c r="AB1586" t="s">
        <v>155</v>
      </c>
      <c r="AD1586" t="s">
        <v>123</v>
      </c>
      <c r="AE1586" t="s">
        <v>478</v>
      </c>
      <c r="AF1586">
        <v>2022</v>
      </c>
    </row>
    <row r="1587" spans="1:32" x14ac:dyDescent="0.25">
      <c r="A1587" t="s">
        <v>29</v>
      </c>
      <c r="B1587" t="s">
        <v>46</v>
      </c>
      <c r="C1587" t="s">
        <v>31</v>
      </c>
      <c r="D1587" t="s">
        <v>47</v>
      </c>
      <c r="E1587">
        <f>_xlfn.XLOOKUP(Table1[[#This Row],[Location]],'Location analysis'!A:A,'Location analysis'!B:B)</f>
        <v>40.423690999999998</v>
      </c>
      <c r="F1587">
        <f>_xlfn.XLOOKUP(Table1[[#This Row],[Location]],'Location analysis'!A:A,'Location analysis'!C:C)</f>
        <v>-74.380831999999998</v>
      </c>
      <c r="G1587" t="s">
        <v>225</v>
      </c>
      <c r="H1587" t="s">
        <v>43</v>
      </c>
      <c r="I1587">
        <v>14904114157</v>
      </c>
      <c r="J1587" t="s">
        <v>477</v>
      </c>
      <c r="K1587" t="s">
        <v>36</v>
      </c>
      <c r="L1587">
        <v>112</v>
      </c>
      <c r="M1587">
        <v>1.5</v>
      </c>
      <c r="N1587">
        <v>1</v>
      </c>
      <c r="O1587">
        <v>112</v>
      </c>
      <c r="P1587">
        <v>1.5</v>
      </c>
      <c r="Q1587">
        <v>1</v>
      </c>
      <c r="R1587">
        <v>1.5</v>
      </c>
      <c r="S1587">
        <v>4.5</v>
      </c>
      <c r="T1587" s="1">
        <v>44651</v>
      </c>
      <c r="U1587" t="str">
        <f t="shared" si="120"/>
        <v>SunChips Multigrain - Original</v>
      </c>
      <c r="V1587" t="str">
        <f t="shared" si="121"/>
        <v>Food</v>
      </c>
      <c r="W1587" t="s">
        <v>43</v>
      </c>
      <c r="X1587" t="b">
        <f t="shared" si="123"/>
        <v>1</v>
      </c>
      <c r="Y1587">
        <f t="shared" si="122"/>
        <v>1.5</v>
      </c>
      <c r="Z1587" s="2">
        <f t="shared" si="124"/>
        <v>1</v>
      </c>
      <c r="AA1587" t="s">
        <v>129</v>
      </c>
      <c r="AB1587" t="s">
        <v>150</v>
      </c>
      <c r="AD1587" t="s">
        <v>123</v>
      </c>
      <c r="AE1587" t="s">
        <v>478</v>
      </c>
      <c r="AF1587">
        <v>2022</v>
      </c>
    </row>
    <row r="1588" spans="1:32" x14ac:dyDescent="0.25">
      <c r="A1588" t="s">
        <v>29</v>
      </c>
      <c r="B1588" t="s">
        <v>46</v>
      </c>
      <c r="C1588" t="s">
        <v>31</v>
      </c>
      <c r="D1588" t="s">
        <v>47</v>
      </c>
      <c r="E1588">
        <f>_xlfn.XLOOKUP(Table1[[#This Row],[Location]],'Location analysis'!A:A,'Location analysis'!B:B)</f>
        <v>40.423690999999998</v>
      </c>
      <c r="F1588">
        <f>_xlfn.XLOOKUP(Table1[[#This Row],[Location]],'Location analysis'!A:A,'Location analysis'!C:C)</f>
        <v>-74.380831999999998</v>
      </c>
      <c r="G1588" t="s">
        <v>194</v>
      </c>
      <c r="H1588" t="s">
        <v>43</v>
      </c>
      <c r="I1588">
        <v>14904114157</v>
      </c>
      <c r="J1588" t="s">
        <v>477</v>
      </c>
      <c r="K1588" t="s">
        <v>36</v>
      </c>
      <c r="L1588">
        <v>125</v>
      </c>
      <c r="M1588">
        <v>1.5</v>
      </c>
      <c r="N1588">
        <v>2</v>
      </c>
      <c r="O1588">
        <v>125</v>
      </c>
      <c r="P1588">
        <v>1.5</v>
      </c>
      <c r="Q1588">
        <v>2</v>
      </c>
      <c r="R1588">
        <v>3</v>
      </c>
      <c r="S1588">
        <v>4.5</v>
      </c>
      <c r="T1588" s="1">
        <v>44651</v>
      </c>
      <c r="U1588" t="str">
        <f t="shared" si="120"/>
        <v>Takis FUGEO mini</v>
      </c>
      <c r="V1588" t="str">
        <f t="shared" si="121"/>
        <v>Food</v>
      </c>
      <c r="W1588" t="s">
        <v>43</v>
      </c>
      <c r="X1588" t="b">
        <f t="shared" si="123"/>
        <v>1</v>
      </c>
      <c r="Y1588">
        <f t="shared" si="122"/>
        <v>1.5</v>
      </c>
      <c r="Z1588" s="2">
        <f t="shared" si="124"/>
        <v>1</v>
      </c>
      <c r="AA1588" t="s">
        <v>194</v>
      </c>
      <c r="AD1588" t="s">
        <v>123</v>
      </c>
      <c r="AE1588" t="s">
        <v>478</v>
      </c>
      <c r="AF1588">
        <v>2022</v>
      </c>
    </row>
    <row r="1589" spans="1:32" x14ac:dyDescent="0.25">
      <c r="A1589" t="s">
        <v>29</v>
      </c>
      <c r="B1589" t="s">
        <v>62</v>
      </c>
      <c r="C1589" t="s">
        <v>63</v>
      </c>
      <c r="D1589" t="s">
        <v>64</v>
      </c>
      <c r="E1589">
        <f>_xlfn.XLOOKUP(Table1[[#This Row],[Location]],'Location analysis'!A:A,'Location analysis'!B:B)</f>
        <v>40.091900000000003</v>
      </c>
      <c r="F1589">
        <f>_xlfn.XLOOKUP(Table1[[#This Row],[Location]],'Location analysis'!A:A,'Location analysis'!C:C)</f>
        <v>-74.358699999999999</v>
      </c>
      <c r="G1589" t="s">
        <v>112</v>
      </c>
      <c r="H1589" t="s">
        <v>43</v>
      </c>
      <c r="I1589">
        <v>14904211617</v>
      </c>
      <c r="J1589" t="s">
        <v>477</v>
      </c>
      <c r="K1589" t="s">
        <v>51</v>
      </c>
      <c r="L1589">
        <v>132</v>
      </c>
      <c r="M1589">
        <v>2</v>
      </c>
      <c r="N1589">
        <v>1</v>
      </c>
      <c r="O1589">
        <v>132</v>
      </c>
      <c r="P1589">
        <v>2</v>
      </c>
      <c r="Q1589">
        <v>1</v>
      </c>
      <c r="R1589">
        <v>2</v>
      </c>
      <c r="S1589">
        <v>2</v>
      </c>
      <c r="T1589" s="1">
        <v>44651</v>
      </c>
      <c r="U1589" t="str">
        <f t="shared" si="120"/>
        <v>Robert Irvine's - Fit Crunch -  Chocolate Pea</v>
      </c>
      <c r="V1589" t="str">
        <f t="shared" si="121"/>
        <v>Food</v>
      </c>
      <c r="W1589" t="s">
        <v>43</v>
      </c>
      <c r="X1589" t="b">
        <f t="shared" si="123"/>
        <v>1</v>
      </c>
      <c r="Y1589">
        <f t="shared" si="122"/>
        <v>2</v>
      </c>
      <c r="Z1589" s="2">
        <f t="shared" si="124"/>
        <v>1.3333333333333333</v>
      </c>
      <c r="AA1589" t="s">
        <v>113</v>
      </c>
      <c r="AB1589" t="s">
        <v>114</v>
      </c>
      <c r="AC1589" t="s">
        <v>115</v>
      </c>
      <c r="AD1589" t="s">
        <v>123</v>
      </c>
      <c r="AE1589" t="s">
        <v>478</v>
      </c>
      <c r="AF1589">
        <v>2022</v>
      </c>
    </row>
    <row r="1590" spans="1:32" x14ac:dyDescent="0.25">
      <c r="A1590" t="s">
        <v>29</v>
      </c>
      <c r="B1590" t="s">
        <v>62</v>
      </c>
      <c r="C1590" t="s">
        <v>63</v>
      </c>
      <c r="D1590" t="s">
        <v>64</v>
      </c>
      <c r="E1590">
        <f>_xlfn.XLOOKUP(Table1[[#This Row],[Location]],'Location analysis'!A:A,'Location analysis'!B:B)</f>
        <v>40.091900000000003</v>
      </c>
      <c r="F1590">
        <f>_xlfn.XLOOKUP(Table1[[#This Row],[Location]],'Location analysis'!A:A,'Location analysis'!C:C)</f>
        <v>-74.358699999999999</v>
      </c>
      <c r="G1590" t="s">
        <v>95</v>
      </c>
      <c r="H1590" t="s">
        <v>43</v>
      </c>
      <c r="I1590">
        <v>14904225470</v>
      </c>
      <c r="J1590" t="s">
        <v>477</v>
      </c>
      <c r="K1590" t="s">
        <v>51</v>
      </c>
      <c r="L1590">
        <v>137</v>
      </c>
      <c r="M1590">
        <v>2</v>
      </c>
      <c r="N1590">
        <v>1</v>
      </c>
      <c r="O1590">
        <v>137</v>
      </c>
      <c r="P1590">
        <v>2</v>
      </c>
      <c r="Q1590">
        <v>1</v>
      </c>
      <c r="R1590">
        <v>2</v>
      </c>
      <c r="S1590">
        <v>2</v>
      </c>
      <c r="T1590" s="1">
        <v>44651</v>
      </c>
      <c r="U1590" t="str">
        <f t="shared" si="120"/>
        <v>Jacks Links Bar Beef Strip</v>
      </c>
      <c r="V1590" t="str">
        <f t="shared" si="121"/>
        <v>Food</v>
      </c>
      <c r="W1590" t="s">
        <v>43</v>
      </c>
      <c r="X1590" t="b">
        <f t="shared" si="123"/>
        <v>1</v>
      </c>
      <c r="Y1590">
        <f t="shared" si="122"/>
        <v>2</v>
      </c>
      <c r="Z1590" s="2">
        <f t="shared" si="124"/>
        <v>1.3333333333333333</v>
      </c>
      <c r="AA1590" t="s">
        <v>95</v>
      </c>
      <c r="AD1590" t="s">
        <v>123</v>
      </c>
      <c r="AE1590" t="s">
        <v>478</v>
      </c>
      <c r="AF1590">
        <v>2022</v>
      </c>
    </row>
    <row r="1591" spans="1:32" x14ac:dyDescent="0.25">
      <c r="A1591" t="s">
        <v>29</v>
      </c>
      <c r="B1591" t="s">
        <v>62</v>
      </c>
      <c r="C1591" t="s">
        <v>63</v>
      </c>
      <c r="D1591" t="s">
        <v>64</v>
      </c>
      <c r="E1591">
        <f>_xlfn.XLOOKUP(Table1[[#This Row],[Location]],'Location analysis'!A:A,'Location analysis'!B:B)</f>
        <v>40.091900000000003</v>
      </c>
      <c r="F1591">
        <f>_xlfn.XLOOKUP(Table1[[#This Row],[Location]],'Location analysis'!A:A,'Location analysis'!C:C)</f>
        <v>-74.358699999999999</v>
      </c>
      <c r="G1591" t="s">
        <v>95</v>
      </c>
      <c r="H1591" t="s">
        <v>43</v>
      </c>
      <c r="I1591">
        <v>14904267009</v>
      </c>
      <c r="J1591" t="s">
        <v>477</v>
      </c>
      <c r="K1591" t="s">
        <v>51</v>
      </c>
      <c r="L1591">
        <v>137</v>
      </c>
      <c r="M1591">
        <v>2</v>
      </c>
      <c r="N1591">
        <v>1</v>
      </c>
      <c r="O1591">
        <v>137</v>
      </c>
      <c r="P1591">
        <v>2</v>
      </c>
      <c r="Q1591">
        <v>1</v>
      </c>
      <c r="R1591">
        <v>2</v>
      </c>
      <c r="S1591">
        <v>2</v>
      </c>
      <c r="T1591" s="1">
        <v>44651</v>
      </c>
      <c r="U1591" t="str">
        <f t="shared" si="120"/>
        <v>Jacks Links Bar Beef Strip</v>
      </c>
      <c r="V1591" t="str">
        <f t="shared" si="121"/>
        <v>Food</v>
      </c>
      <c r="W1591" t="s">
        <v>43</v>
      </c>
      <c r="X1591" t="b">
        <f t="shared" si="123"/>
        <v>1</v>
      </c>
      <c r="Y1591">
        <f t="shared" si="122"/>
        <v>2</v>
      </c>
      <c r="Z1591" s="2">
        <f t="shared" si="124"/>
        <v>1.3333333333333333</v>
      </c>
      <c r="AA1591" t="s">
        <v>95</v>
      </c>
      <c r="AD1591" t="s">
        <v>123</v>
      </c>
      <c r="AE1591" t="s">
        <v>478</v>
      </c>
      <c r="AF1591">
        <v>2022</v>
      </c>
    </row>
    <row r="1592" spans="1:32" x14ac:dyDescent="0.25">
      <c r="A1592" t="s">
        <v>29</v>
      </c>
      <c r="B1592" t="s">
        <v>62</v>
      </c>
      <c r="C1592" t="s">
        <v>63</v>
      </c>
      <c r="D1592" t="s">
        <v>64</v>
      </c>
      <c r="E1592">
        <f>_xlfn.XLOOKUP(Table1[[#This Row],[Location]],'Location analysis'!A:A,'Location analysis'!B:B)</f>
        <v>40.091900000000003</v>
      </c>
      <c r="F1592">
        <f>_xlfn.XLOOKUP(Table1[[#This Row],[Location]],'Location analysis'!A:A,'Location analysis'!C:C)</f>
        <v>-74.358699999999999</v>
      </c>
      <c r="G1592" t="s">
        <v>95</v>
      </c>
      <c r="H1592" t="s">
        <v>43</v>
      </c>
      <c r="I1592">
        <v>14904556778</v>
      </c>
      <c r="J1592" t="s">
        <v>477</v>
      </c>
      <c r="K1592" t="s">
        <v>51</v>
      </c>
      <c r="L1592">
        <v>137</v>
      </c>
      <c r="M1592">
        <v>2</v>
      </c>
      <c r="N1592">
        <v>1</v>
      </c>
      <c r="O1592">
        <v>137</v>
      </c>
      <c r="P1592">
        <v>2</v>
      </c>
      <c r="Q1592">
        <v>1</v>
      </c>
      <c r="R1592">
        <v>2</v>
      </c>
      <c r="S1592">
        <v>2</v>
      </c>
      <c r="T1592" s="1">
        <v>44651</v>
      </c>
      <c r="U1592" t="str">
        <f t="shared" si="120"/>
        <v>Jacks Links Bar Beef Strip</v>
      </c>
      <c r="V1592" t="str">
        <f t="shared" si="121"/>
        <v>Food</v>
      </c>
      <c r="W1592" t="s">
        <v>43</v>
      </c>
      <c r="X1592" t="b">
        <f t="shared" si="123"/>
        <v>1</v>
      </c>
      <c r="Y1592">
        <f t="shared" si="122"/>
        <v>2</v>
      </c>
      <c r="Z1592" s="2">
        <f t="shared" si="124"/>
        <v>1.3333333333333333</v>
      </c>
      <c r="AA1592" t="s">
        <v>95</v>
      </c>
      <c r="AD1592" t="s">
        <v>123</v>
      </c>
      <c r="AE1592" t="s">
        <v>478</v>
      </c>
      <c r="AF1592">
        <v>2022</v>
      </c>
    </row>
    <row r="1593" spans="1:32" x14ac:dyDescent="0.25">
      <c r="A1593" t="s">
        <v>29</v>
      </c>
      <c r="B1593" t="s">
        <v>62</v>
      </c>
      <c r="C1593" t="s">
        <v>63</v>
      </c>
      <c r="D1593" t="s">
        <v>64</v>
      </c>
      <c r="E1593">
        <f>_xlfn.XLOOKUP(Table1[[#This Row],[Location]],'Location analysis'!A:A,'Location analysis'!B:B)</f>
        <v>40.091900000000003</v>
      </c>
      <c r="F1593">
        <f>_xlfn.XLOOKUP(Table1[[#This Row],[Location]],'Location analysis'!A:A,'Location analysis'!C:C)</f>
        <v>-74.358699999999999</v>
      </c>
      <c r="G1593" t="s">
        <v>74</v>
      </c>
      <c r="H1593" t="s">
        <v>49</v>
      </c>
      <c r="I1593">
        <v>14904860940</v>
      </c>
      <c r="J1593" t="s">
        <v>477</v>
      </c>
      <c r="K1593" t="s">
        <v>51</v>
      </c>
      <c r="L1593">
        <v>145</v>
      </c>
      <c r="M1593">
        <v>2.5</v>
      </c>
      <c r="N1593">
        <v>1</v>
      </c>
      <c r="O1593">
        <v>145</v>
      </c>
      <c r="P1593">
        <v>2.5</v>
      </c>
      <c r="Q1593">
        <v>1</v>
      </c>
      <c r="R1593">
        <v>2.5</v>
      </c>
      <c r="S1593">
        <v>2.5</v>
      </c>
      <c r="T1593" s="1">
        <v>44651</v>
      </c>
      <c r="U1593" t="str">
        <f t="shared" si="120"/>
        <v>Snapple Diet Tea - Lemon</v>
      </c>
      <c r="V1593" t="str">
        <f t="shared" si="121"/>
        <v>Non Carbonated</v>
      </c>
      <c r="W1593" t="s">
        <v>49</v>
      </c>
      <c r="X1593" t="b">
        <f t="shared" si="123"/>
        <v>1</v>
      </c>
      <c r="Y1593">
        <f t="shared" si="122"/>
        <v>2.5</v>
      </c>
      <c r="Z1593" s="2">
        <f t="shared" si="124"/>
        <v>1.6666666666666667</v>
      </c>
      <c r="AA1593" t="s">
        <v>75</v>
      </c>
      <c r="AB1593" t="s">
        <v>76</v>
      </c>
      <c r="AD1593" t="s">
        <v>123</v>
      </c>
      <c r="AE1593" t="s">
        <v>478</v>
      </c>
      <c r="AF1593">
        <v>2022</v>
      </c>
    </row>
    <row r="1594" spans="1:32" x14ac:dyDescent="0.25">
      <c r="A1594" t="s">
        <v>29</v>
      </c>
      <c r="B1594" t="s">
        <v>394</v>
      </c>
      <c r="C1594" t="s">
        <v>395</v>
      </c>
      <c r="D1594" t="s">
        <v>396</v>
      </c>
      <c r="E1594">
        <f>_xlfn.XLOOKUP(Table1[[#This Row],[Location]],'Location analysis'!A:A,'Location analysis'!B:B)</f>
        <v>40.416893999999999</v>
      </c>
      <c r="F1594">
        <f>_xlfn.XLOOKUP(Table1[[#This Row],[Location]],'Location analysis'!A:A,'Location analysis'!C:C)</f>
        <v>-74.420399000000003</v>
      </c>
      <c r="G1594" t="s">
        <v>317</v>
      </c>
      <c r="H1594" t="s">
        <v>43</v>
      </c>
      <c r="I1594">
        <v>14904930173</v>
      </c>
      <c r="J1594" t="s">
        <v>477</v>
      </c>
      <c r="K1594" t="s">
        <v>51</v>
      </c>
      <c r="L1594">
        <v>134</v>
      </c>
      <c r="M1594">
        <v>2</v>
      </c>
      <c r="N1594">
        <v>1</v>
      </c>
      <c r="O1594">
        <v>134</v>
      </c>
      <c r="P1594">
        <v>2</v>
      </c>
      <c r="Q1594">
        <v>1</v>
      </c>
      <c r="R1594">
        <v>2</v>
      </c>
      <c r="S1594">
        <v>2</v>
      </c>
      <c r="T1594" s="1">
        <v>44651</v>
      </c>
      <c r="U1594" t="str">
        <f t="shared" si="120"/>
        <v>RXBAR - Protein Bar - Peanut Butter</v>
      </c>
      <c r="V1594" t="str">
        <f t="shared" si="121"/>
        <v>Food</v>
      </c>
      <c r="W1594" t="s">
        <v>43</v>
      </c>
      <c r="X1594" t="b">
        <f t="shared" si="123"/>
        <v>1</v>
      </c>
      <c r="Y1594">
        <f t="shared" si="122"/>
        <v>2</v>
      </c>
      <c r="Z1594" s="2">
        <f t="shared" si="124"/>
        <v>1.3333333333333333</v>
      </c>
      <c r="AA1594" t="s">
        <v>318</v>
      </c>
      <c r="AB1594" t="s">
        <v>319</v>
      </c>
      <c r="AC1594" t="s">
        <v>320</v>
      </c>
      <c r="AD1594" t="s">
        <v>123</v>
      </c>
      <c r="AE1594" t="s">
        <v>478</v>
      </c>
      <c r="AF1594">
        <v>2022</v>
      </c>
    </row>
    <row r="1595" spans="1:32" x14ac:dyDescent="0.25">
      <c r="A1595" t="s">
        <v>29</v>
      </c>
      <c r="B1595" t="s">
        <v>394</v>
      </c>
      <c r="C1595" t="s">
        <v>395</v>
      </c>
      <c r="D1595" t="s">
        <v>396</v>
      </c>
      <c r="E1595">
        <f>_xlfn.XLOOKUP(Table1[[#This Row],[Location]],'Location analysis'!A:A,'Location analysis'!B:B)</f>
        <v>40.416893999999999</v>
      </c>
      <c r="F1595">
        <f>_xlfn.XLOOKUP(Table1[[#This Row],[Location]],'Location analysis'!A:A,'Location analysis'!C:C)</f>
        <v>-74.420399000000003</v>
      </c>
      <c r="G1595" t="s">
        <v>407</v>
      </c>
      <c r="H1595" t="s">
        <v>34</v>
      </c>
      <c r="I1595">
        <v>14905272176</v>
      </c>
      <c r="J1595" t="s">
        <v>477</v>
      </c>
      <c r="K1595" t="s">
        <v>36</v>
      </c>
      <c r="L1595">
        <v>141</v>
      </c>
      <c r="M1595">
        <v>1.5</v>
      </c>
      <c r="N1595">
        <v>1</v>
      </c>
      <c r="O1595">
        <v>141</v>
      </c>
      <c r="P1595">
        <v>1.5</v>
      </c>
      <c r="Q1595">
        <v>1</v>
      </c>
      <c r="R1595">
        <v>1.5</v>
      </c>
      <c r="S1595">
        <v>1.5</v>
      </c>
      <c r="T1595" s="1">
        <v>44651</v>
      </c>
      <c r="U1595" t="str">
        <f t="shared" si="120"/>
        <v>Spindrift - Sparkling Water - Pineapple</v>
      </c>
      <c r="V1595" t="str">
        <f t="shared" si="121"/>
        <v>Carbonated</v>
      </c>
      <c r="W1595" t="s">
        <v>34</v>
      </c>
      <c r="X1595" t="b">
        <f t="shared" si="123"/>
        <v>1</v>
      </c>
      <c r="Y1595">
        <f t="shared" si="122"/>
        <v>1.5</v>
      </c>
      <c r="Z1595" s="2">
        <f t="shared" si="124"/>
        <v>1</v>
      </c>
      <c r="AA1595" t="s">
        <v>89</v>
      </c>
      <c r="AB1595" t="s">
        <v>408</v>
      </c>
      <c r="AC1595" t="s">
        <v>409</v>
      </c>
      <c r="AD1595" t="s">
        <v>123</v>
      </c>
      <c r="AE1595" t="s">
        <v>478</v>
      </c>
      <c r="AF1595">
        <v>2022</v>
      </c>
    </row>
    <row r="1596" spans="1:32" x14ac:dyDescent="0.25">
      <c r="A1596" t="s">
        <v>29</v>
      </c>
      <c r="B1596" t="s">
        <v>62</v>
      </c>
      <c r="C1596" t="s">
        <v>63</v>
      </c>
      <c r="D1596" t="s">
        <v>64</v>
      </c>
      <c r="E1596">
        <f>_xlfn.XLOOKUP(Table1[[#This Row],[Location]],'Location analysis'!A:A,'Location analysis'!B:B)</f>
        <v>40.091900000000003</v>
      </c>
      <c r="F1596">
        <f>_xlfn.XLOOKUP(Table1[[#This Row],[Location]],'Location analysis'!A:A,'Location analysis'!C:C)</f>
        <v>-74.358699999999999</v>
      </c>
      <c r="G1596" t="s">
        <v>154</v>
      </c>
      <c r="H1596" t="s">
        <v>43</v>
      </c>
      <c r="I1596">
        <v>14905525119</v>
      </c>
      <c r="J1596" t="s">
        <v>477</v>
      </c>
      <c r="K1596" t="s">
        <v>51</v>
      </c>
      <c r="L1596">
        <v>121</v>
      </c>
      <c r="M1596">
        <v>1.5</v>
      </c>
      <c r="N1596">
        <v>1</v>
      </c>
      <c r="O1596">
        <v>121</v>
      </c>
      <c r="P1596">
        <v>1.5</v>
      </c>
      <c r="Q1596">
        <v>1</v>
      </c>
      <c r="R1596">
        <v>1.5</v>
      </c>
      <c r="S1596">
        <v>1.5</v>
      </c>
      <c r="T1596" s="1">
        <v>44651</v>
      </c>
      <c r="U1596" t="str">
        <f t="shared" si="120"/>
        <v>SunChips Multigrain - Harvest Cheddar</v>
      </c>
      <c r="V1596" t="str">
        <f t="shared" si="121"/>
        <v>Food</v>
      </c>
      <c r="W1596" t="s">
        <v>43</v>
      </c>
      <c r="X1596" t="b">
        <f t="shared" si="123"/>
        <v>1</v>
      </c>
      <c r="Y1596">
        <f t="shared" si="122"/>
        <v>1.5</v>
      </c>
      <c r="Z1596" s="2">
        <f t="shared" si="124"/>
        <v>1</v>
      </c>
      <c r="AA1596" t="s">
        <v>129</v>
      </c>
      <c r="AB1596" t="s">
        <v>155</v>
      </c>
      <c r="AD1596" t="s">
        <v>123</v>
      </c>
      <c r="AE1596" t="s">
        <v>478</v>
      </c>
      <c r="AF1596">
        <v>2022</v>
      </c>
    </row>
    <row r="1597" spans="1:32" x14ac:dyDescent="0.25">
      <c r="A1597" t="s">
        <v>29</v>
      </c>
      <c r="B1597" t="s">
        <v>67</v>
      </c>
      <c r="C1597" t="s">
        <v>68</v>
      </c>
      <c r="D1597" t="s">
        <v>69</v>
      </c>
      <c r="E1597">
        <f>_xlfn.XLOOKUP(Table1[[#This Row],[Location]],'Location analysis'!A:A,'Location analysis'!B:B)</f>
        <v>40.435699999999997</v>
      </c>
      <c r="F1597">
        <f>_xlfn.XLOOKUP(Table1[[#This Row],[Location]],'Location analysis'!A:A,'Location analysis'!C:C)</f>
        <v>-74.125200000000007</v>
      </c>
      <c r="G1597" t="s">
        <v>70</v>
      </c>
      <c r="H1597" t="s">
        <v>34</v>
      </c>
      <c r="I1597">
        <v>14905671310</v>
      </c>
      <c r="J1597" t="s">
        <v>477</v>
      </c>
      <c r="K1597" t="s">
        <v>51</v>
      </c>
      <c r="L1597">
        <v>146</v>
      </c>
      <c r="M1597">
        <v>3.25</v>
      </c>
      <c r="N1597">
        <v>1</v>
      </c>
      <c r="O1597">
        <v>146</v>
      </c>
      <c r="P1597">
        <v>3.25</v>
      </c>
      <c r="Q1597">
        <v>1</v>
      </c>
      <c r="R1597">
        <v>3.25</v>
      </c>
      <c r="S1597">
        <v>3.25</v>
      </c>
      <c r="T1597" s="1">
        <v>44651</v>
      </c>
      <c r="U1597" t="str">
        <f t="shared" si="120"/>
        <v>Monster Energy Original</v>
      </c>
      <c r="V1597" t="str">
        <f t="shared" si="121"/>
        <v>Carbonated</v>
      </c>
      <c r="W1597" t="s">
        <v>34</v>
      </c>
      <c r="X1597" t="b">
        <f t="shared" si="123"/>
        <v>1</v>
      </c>
      <c r="Y1597">
        <f t="shared" si="122"/>
        <v>3.25</v>
      </c>
      <c r="Z1597" s="2">
        <f t="shared" si="124"/>
        <v>2.1666666666666665</v>
      </c>
      <c r="AA1597" t="s">
        <v>70</v>
      </c>
      <c r="AD1597" t="s">
        <v>123</v>
      </c>
      <c r="AE1597" t="s">
        <v>478</v>
      </c>
      <c r="AF1597">
        <v>2022</v>
      </c>
    </row>
    <row r="1598" spans="1:32" x14ac:dyDescent="0.25">
      <c r="A1598" t="s">
        <v>29</v>
      </c>
      <c r="B1598" t="s">
        <v>394</v>
      </c>
      <c r="C1598" t="s">
        <v>395</v>
      </c>
      <c r="D1598" t="s">
        <v>396</v>
      </c>
      <c r="E1598">
        <f>_xlfn.XLOOKUP(Table1[[#This Row],[Location]],'Location analysis'!A:A,'Location analysis'!B:B)</f>
        <v>40.416893999999999</v>
      </c>
      <c r="F1598">
        <f>_xlfn.XLOOKUP(Table1[[#This Row],[Location]],'Location analysis'!A:A,'Location analysis'!C:C)</f>
        <v>-74.420399000000003</v>
      </c>
      <c r="G1598" t="s">
        <v>116</v>
      </c>
      <c r="H1598" t="s">
        <v>43</v>
      </c>
      <c r="I1598">
        <v>14905848904</v>
      </c>
      <c r="J1598" t="s">
        <v>477</v>
      </c>
      <c r="K1598" t="s">
        <v>36</v>
      </c>
      <c r="L1598">
        <v>125</v>
      </c>
      <c r="M1598">
        <v>1.5</v>
      </c>
      <c r="N1598">
        <v>1</v>
      </c>
      <c r="O1598">
        <v>125</v>
      </c>
      <c r="P1598">
        <v>1.5</v>
      </c>
      <c r="Q1598">
        <v>1</v>
      </c>
      <c r="R1598">
        <v>1.5</v>
      </c>
      <c r="S1598">
        <v>1.5</v>
      </c>
      <c r="T1598" s="1">
        <v>44651</v>
      </c>
      <c r="U1598" t="str">
        <f t="shared" si="120"/>
        <v>Good Health Veggie Stix - Zesty Ranch</v>
      </c>
      <c r="V1598" t="str">
        <f t="shared" si="121"/>
        <v>Food</v>
      </c>
      <c r="W1598" t="s">
        <v>43</v>
      </c>
      <c r="X1598" t="b">
        <f t="shared" si="123"/>
        <v>1</v>
      </c>
      <c r="Y1598">
        <f t="shared" si="122"/>
        <v>1.5</v>
      </c>
      <c r="Z1598" s="2">
        <f t="shared" si="124"/>
        <v>1</v>
      </c>
      <c r="AA1598" t="s">
        <v>117</v>
      </c>
      <c r="AB1598" t="s">
        <v>118</v>
      </c>
      <c r="AD1598" t="s">
        <v>123</v>
      </c>
      <c r="AE1598" t="s">
        <v>478</v>
      </c>
      <c r="AF1598">
        <v>2022</v>
      </c>
    </row>
    <row r="1599" spans="1:32" x14ac:dyDescent="0.25">
      <c r="A1599" t="s">
        <v>29</v>
      </c>
      <c r="B1599" t="s">
        <v>394</v>
      </c>
      <c r="C1599" t="s">
        <v>395</v>
      </c>
      <c r="D1599" t="s">
        <v>396</v>
      </c>
      <c r="E1599">
        <f>_xlfn.XLOOKUP(Table1[[#This Row],[Location]],'Location analysis'!A:A,'Location analysis'!B:B)</f>
        <v>40.416893999999999</v>
      </c>
      <c r="F1599">
        <f>_xlfn.XLOOKUP(Table1[[#This Row],[Location]],'Location analysis'!A:A,'Location analysis'!C:C)</f>
        <v>-74.420399000000003</v>
      </c>
      <c r="G1599" t="s">
        <v>156</v>
      </c>
      <c r="H1599" t="s">
        <v>43</v>
      </c>
      <c r="I1599">
        <v>14905858484</v>
      </c>
      <c r="J1599" t="s">
        <v>477</v>
      </c>
      <c r="K1599" t="s">
        <v>36</v>
      </c>
      <c r="L1599">
        <v>110</v>
      </c>
      <c r="M1599">
        <v>1.5</v>
      </c>
      <c r="N1599">
        <v>1</v>
      </c>
      <c r="O1599">
        <v>110</v>
      </c>
      <c r="P1599">
        <v>1.5</v>
      </c>
      <c r="Q1599">
        <v>1</v>
      </c>
      <c r="R1599">
        <v>1.5</v>
      </c>
      <c r="S1599">
        <v>1.5</v>
      </c>
      <c r="T1599" s="1">
        <v>44651</v>
      </c>
      <c r="U1599" t="str">
        <f t="shared" si="120"/>
        <v>Good Health Veggie Stix - Sea Salt</v>
      </c>
      <c r="V1599" t="str">
        <f t="shared" si="121"/>
        <v>Food</v>
      </c>
      <c r="W1599" t="s">
        <v>43</v>
      </c>
      <c r="X1599" t="b">
        <f t="shared" si="123"/>
        <v>1</v>
      </c>
      <c r="Y1599">
        <f t="shared" si="122"/>
        <v>1.5</v>
      </c>
      <c r="Z1599" s="2">
        <f t="shared" si="124"/>
        <v>1</v>
      </c>
      <c r="AA1599" t="s">
        <v>117</v>
      </c>
      <c r="AB1599" t="s">
        <v>157</v>
      </c>
      <c r="AD1599" t="s">
        <v>123</v>
      </c>
      <c r="AE1599" t="s">
        <v>478</v>
      </c>
      <c r="AF1599">
        <v>2022</v>
      </c>
    </row>
    <row r="1600" spans="1:32" x14ac:dyDescent="0.25">
      <c r="A1600" t="s">
        <v>29</v>
      </c>
      <c r="B1600" t="s">
        <v>394</v>
      </c>
      <c r="C1600" t="s">
        <v>395</v>
      </c>
      <c r="D1600" t="s">
        <v>396</v>
      </c>
      <c r="E1600">
        <f>_xlfn.XLOOKUP(Table1[[#This Row],[Location]],'Location analysis'!A:A,'Location analysis'!B:B)</f>
        <v>40.416893999999999</v>
      </c>
      <c r="F1600">
        <f>_xlfn.XLOOKUP(Table1[[#This Row],[Location]],'Location analysis'!A:A,'Location analysis'!C:C)</f>
        <v>-74.420399000000003</v>
      </c>
      <c r="G1600" t="s">
        <v>154</v>
      </c>
      <c r="H1600" t="s">
        <v>43</v>
      </c>
      <c r="I1600">
        <v>14905899769</v>
      </c>
      <c r="J1600" t="s">
        <v>477</v>
      </c>
      <c r="K1600" t="s">
        <v>51</v>
      </c>
      <c r="L1600">
        <v>113</v>
      </c>
      <c r="M1600">
        <v>1.5</v>
      </c>
      <c r="N1600">
        <v>1</v>
      </c>
      <c r="O1600">
        <v>113</v>
      </c>
      <c r="P1600">
        <v>1.5</v>
      </c>
      <c r="Q1600">
        <v>1</v>
      </c>
      <c r="R1600">
        <v>1.5</v>
      </c>
      <c r="S1600">
        <v>1.5</v>
      </c>
      <c r="T1600" s="1">
        <v>44651</v>
      </c>
      <c r="U1600" t="str">
        <f t="shared" si="120"/>
        <v>SunChips Multigrain - Harvest Cheddar</v>
      </c>
      <c r="V1600" t="str">
        <f t="shared" si="121"/>
        <v>Food</v>
      </c>
      <c r="W1600" t="s">
        <v>43</v>
      </c>
      <c r="X1600" t="b">
        <f t="shared" si="123"/>
        <v>1</v>
      </c>
      <c r="Y1600">
        <f t="shared" si="122"/>
        <v>1.5</v>
      </c>
      <c r="Z1600" s="2">
        <f t="shared" si="124"/>
        <v>1</v>
      </c>
      <c r="AA1600" t="s">
        <v>129</v>
      </c>
      <c r="AB1600" t="s">
        <v>155</v>
      </c>
      <c r="AD1600" t="s">
        <v>123</v>
      </c>
      <c r="AE1600" t="s">
        <v>478</v>
      </c>
      <c r="AF1600">
        <v>2022</v>
      </c>
    </row>
    <row r="1601" spans="1:32" x14ac:dyDescent="0.25">
      <c r="A1601" t="s">
        <v>29</v>
      </c>
      <c r="B1601" t="s">
        <v>394</v>
      </c>
      <c r="C1601" t="s">
        <v>395</v>
      </c>
      <c r="D1601" t="s">
        <v>396</v>
      </c>
      <c r="E1601">
        <f>_xlfn.XLOOKUP(Table1[[#This Row],[Location]],'Location analysis'!A:A,'Location analysis'!B:B)</f>
        <v>40.416893999999999</v>
      </c>
      <c r="F1601">
        <f>_xlfn.XLOOKUP(Table1[[#This Row],[Location]],'Location analysis'!A:A,'Location analysis'!C:C)</f>
        <v>-74.420399000000003</v>
      </c>
      <c r="G1601" t="s">
        <v>137</v>
      </c>
      <c r="H1601" t="s">
        <v>97</v>
      </c>
      <c r="I1601">
        <v>14906292604</v>
      </c>
      <c r="J1601" t="s">
        <v>477</v>
      </c>
      <c r="K1601" t="s">
        <v>36</v>
      </c>
      <c r="L1601">
        <v>144</v>
      </c>
      <c r="M1601">
        <v>1.5</v>
      </c>
      <c r="N1601">
        <v>1</v>
      </c>
      <c r="O1601">
        <v>144</v>
      </c>
      <c r="P1601">
        <v>1.5</v>
      </c>
      <c r="Q1601">
        <v>1</v>
      </c>
      <c r="R1601">
        <v>1.5</v>
      </c>
      <c r="S1601">
        <v>1.5</v>
      </c>
      <c r="T1601" s="1">
        <v>44651</v>
      </c>
      <c r="U1601" t="str">
        <f t="shared" si="120"/>
        <v>Poland Springs Water</v>
      </c>
      <c r="V1601" t="str">
        <f t="shared" si="121"/>
        <v>Water</v>
      </c>
      <c r="W1601" t="s">
        <v>97</v>
      </c>
      <c r="X1601" t="b">
        <f t="shared" si="123"/>
        <v>1</v>
      </c>
      <c r="Y1601">
        <f t="shared" si="122"/>
        <v>1.5</v>
      </c>
      <c r="Z1601" s="2">
        <f t="shared" si="124"/>
        <v>1</v>
      </c>
      <c r="AA1601" t="s">
        <v>137</v>
      </c>
      <c r="AD1601" t="s">
        <v>123</v>
      </c>
      <c r="AE1601" t="s">
        <v>478</v>
      </c>
      <c r="AF1601">
        <v>2022</v>
      </c>
    </row>
    <row r="1602" spans="1:32" x14ac:dyDescent="0.25">
      <c r="A1602" t="s">
        <v>29</v>
      </c>
      <c r="B1602" t="s">
        <v>394</v>
      </c>
      <c r="C1602" t="s">
        <v>395</v>
      </c>
      <c r="D1602" t="s">
        <v>396</v>
      </c>
      <c r="E1602">
        <f>_xlfn.XLOOKUP(Table1[[#This Row],[Location]],'Location analysis'!A:A,'Location analysis'!B:B)</f>
        <v>40.416893999999999</v>
      </c>
      <c r="F1602">
        <f>_xlfn.XLOOKUP(Table1[[#This Row],[Location]],'Location analysis'!A:A,'Location analysis'!C:C)</f>
        <v>-74.420399000000003</v>
      </c>
      <c r="G1602" t="s">
        <v>410</v>
      </c>
      <c r="H1602" t="s">
        <v>49</v>
      </c>
      <c r="I1602">
        <v>14906429079</v>
      </c>
      <c r="J1602" t="s">
        <v>477</v>
      </c>
      <c r="K1602" t="s">
        <v>36</v>
      </c>
      <c r="L1602">
        <v>140</v>
      </c>
      <c r="M1602">
        <v>2</v>
      </c>
      <c r="N1602">
        <v>1</v>
      </c>
      <c r="O1602">
        <v>140</v>
      </c>
      <c r="P1602">
        <v>2</v>
      </c>
      <c r="Q1602">
        <v>1</v>
      </c>
      <c r="R1602">
        <v>2</v>
      </c>
      <c r="S1602">
        <v>2</v>
      </c>
      <c r="T1602" s="1">
        <v>44651</v>
      </c>
      <c r="U1602" t="str">
        <f t="shared" ref="U1602:U1665" si="125">IF(G1602="","Cell is Blank - Dis-regard",G1602)</f>
        <v>Iberia Coconut Water</v>
      </c>
      <c r="V1602" t="str">
        <f t="shared" ref="V1602:V1665" si="126">IF(H1602="","Cell is Blank - Dis-regard",H1602)</f>
        <v>Non Carbonated</v>
      </c>
      <c r="W1602" t="s">
        <v>49</v>
      </c>
      <c r="X1602" t="b">
        <f t="shared" si="123"/>
        <v>1</v>
      </c>
      <c r="Y1602">
        <f t="shared" ref="Y1602:Y1665" si="127">IF(X1602="FALSE",M1602,M1602)</f>
        <v>2</v>
      </c>
      <c r="Z1602" s="2">
        <f t="shared" si="124"/>
        <v>1.3333333333333333</v>
      </c>
      <c r="AA1602" t="s">
        <v>410</v>
      </c>
      <c r="AD1602" t="s">
        <v>123</v>
      </c>
      <c r="AE1602" t="s">
        <v>478</v>
      </c>
      <c r="AF1602">
        <v>2022</v>
      </c>
    </row>
    <row r="1603" spans="1:32" x14ac:dyDescent="0.25">
      <c r="A1603" t="s">
        <v>29</v>
      </c>
      <c r="B1603" t="s">
        <v>394</v>
      </c>
      <c r="C1603" t="s">
        <v>395</v>
      </c>
      <c r="D1603" t="s">
        <v>396</v>
      </c>
      <c r="E1603">
        <f>_xlfn.XLOOKUP(Table1[[#This Row],[Location]],'Location analysis'!A:A,'Location analysis'!B:B)</f>
        <v>40.416893999999999</v>
      </c>
      <c r="F1603">
        <f>_xlfn.XLOOKUP(Table1[[#This Row],[Location]],'Location analysis'!A:A,'Location analysis'!C:C)</f>
        <v>-74.420399000000003</v>
      </c>
      <c r="G1603" t="s">
        <v>164</v>
      </c>
      <c r="H1603" t="s">
        <v>34</v>
      </c>
      <c r="I1603">
        <v>14906579182</v>
      </c>
      <c r="J1603" t="s">
        <v>477</v>
      </c>
      <c r="K1603" t="s">
        <v>51</v>
      </c>
      <c r="L1603">
        <v>132</v>
      </c>
      <c r="M1603">
        <v>2</v>
      </c>
      <c r="N1603">
        <v>1</v>
      </c>
      <c r="O1603">
        <v>132</v>
      </c>
      <c r="P1603">
        <v>2</v>
      </c>
      <c r="Q1603">
        <v>1</v>
      </c>
      <c r="R1603">
        <v>2</v>
      </c>
      <c r="S1603">
        <v>2</v>
      </c>
      <c r="T1603" s="1">
        <v>44651</v>
      </c>
      <c r="U1603" t="str">
        <f t="shared" si="125"/>
        <v>Keto Krisp - Almond/Chocolate</v>
      </c>
      <c r="V1603" t="str">
        <f t="shared" si="126"/>
        <v>Carbonated</v>
      </c>
      <c r="W1603" t="s">
        <v>34</v>
      </c>
      <c r="X1603" t="b">
        <f t="shared" ref="X1603:X1666" si="128">M1603=P1603</f>
        <v>1</v>
      </c>
      <c r="Y1603">
        <f t="shared" si="127"/>
        <v>2</v>
      </c>
      <c r="Z1603" s="2">
        <f t="shared" ref="Z1603:Z1666" si="129">Y1603/1.5</f>
        <v>1.3333333333333333</v>
      </c>
      <c r="AA1603" t="s">
        <v>165</v>
      </c>
      <c r="AB1603" t="s">
        <v>166</v>
      </c>
      <c r="AD1603" t="s">
        <v>123</v>
      </c>
      <c r="AE1603" t="s">
        <v>478</v>
      </c>
      <c r="AF1603">
        <v>2022</v>
      </c>
    </row>
    <row r="1604" spans="1:32" x14ac:dyDescent="0.25">
      <c r="A1604" t="s">
        <v>29</v>
      </c>
      <c r="B1604" t="s">
        <v>67</v>
      </c>
      <c r="C1604" t="s">
        <v>68</v>
      </c>
      <c r="D1604" t="s">
        <v>69</v>
      </c>
      <c r="E1604">
        <f>_xlfn.XLOOKUP(Table1[[#This Row],[Location]],'Location analysis'!A:A,'Location analysis'!B:B)</f>
        <v>40.435699999999997</v>
      </c>
      <c r="F1604">
        <f>_xlfn.XLOOKUP(Table1[[#This Row],[Location]],'Location analysis'!A:A,'Location analysis'!C:C)</f>
        <v>-74.125200000000007</v>
      </c>
      <c r="G1604" t="s">
        <v>182</v>
      </c>
      <c r="H1604" t="s">
        <v>34</v>
      </c>
      <c r="I1604">
        <v>14906956007</v>
      </c>
      <c r="J1604" t="s">
        <v>477</v>
      </c>
      <c r="K1604" t="s">
        <v>51</v>
      </c>
      <c r="L1604">
        <v>141</v>
      </c>
      <c r="M1604">
        <v>1</v>
      </c>
      <c r="N1604">
        <v>1</v>
      </c>
      <c r="O1604">
        <v>141</v>
      </c>
      <c r="P1604">
        <v>1</v>
      </c>
      <c r="Q1604">
        <v>1</v>
      </c>
      <c r="R1604">
        <v>1</v>
      </c>
      <c r="S1604">
        <v>1</v>
      </c>
      <c r="T1604" s="1">
        <v>44651</v>
      </c>
      <c r="U1604" t="str">
        <f t="shared" si="125"/>
        <v>Coca Cola - Zero Sugar</v>
      </c>
      <c r="V1604" t="str">
        <f t="shared" si="126"/>
        <v>Carbonated</v>
      </c>
      <c r="W1604" t="s">
        <v>34</v>
      </c>
      <c r="X1604" t="b">
        <f t="shared" si="128"/>
        <v>1</v>
      </c>
      <c r="Y1604">
        <f t="shared" si="127"/>
        <v>1</v>
      </c>
      <c r="Z1604" s="2">
        <f t="shared" si="129"/>
        <v>0.66666666666666663</v>
      </c>
      <c r="AA1604" t="s">
        <v>183</v>
      </c>
      <c r="AB1604" t="s">
        <v>184</v>
      </c>
      <c r="AD1604" t="s">
        <v>123</v>
      </c>
      <c r="AE1604" t="s">
        <v>478</v>
      </c>
      <c r="AF1604">
        <v>2022</v>
      </c>
    </row>
    <row r="1605" spans="1:32" x14ac:dyDescent="0.25">
      <c r="A1605" t="s">
        <v>29</v>
      </c>
      <c r="B1605" t="s">
        <v>67</v>
      </c>
      <c r="C1605" t="s">
        <v>68</v>
      </c>
      <c r="D1605" t="s">
        <v>69</v>
      </c>
      <c r="E1605">
        <f>_xlfn.XLOOKUP(Table1[[#This Row],[Location]],'Location analysis'!A:A,'Location analysis'!B:B)</f>
        <v>40.435699999999997</v>
      </c>
      <c r="F1605">
        <f>_xlfn.XLOOKUP(Table1[[#This Row],[Location]],'Location analysis'!A:A,'Location analysis'!C:C)</f>
        <v>-74.125200000000007</v>
      </c>
      <c r="G1605" t="s">
        <v>182</v>
      </c>
      <c r="H1605" t="s">
        <v>34</v>
      </c>
      <c r="I1605">
        <v>14906981412</v>
      </c>
      <c r="J1605" t="s">
        <v>477</v>
      </c>
      <c r="K1605" t="s">
        <v>51</v>
      </c>
      <c r="L1605">
        <v>141</v>
      </c>
      <c r="M1605">
        <v>1</v>
      </c>
      <c r="N1605">
        <v>1</v>
      </c>
      <c r="O1605">
        <v>141</v>
      </c>
      <c r="P1605">
        <v>1</v>
      </c>
      <c r="Q1605">
        <v>1</v>
      </c>
      <c r="R1605">
        <v>1</v>
      </c>
      <c r="S1605">
        <v>1</v>
      </c>
      <c r="T1605" s="1">
        <v>44651</v>
      </c>
      <c r="U1605" t="str">
        <f t="shared" si="125"/>
        <v>Coca Cola - Zero Sugar</v>
      </c>
      <c r="V1605" t="str">
        <f t="shared" si="126"/>
        <v>Carbonated</v>
      </c>
      <c r="W1605" t="s">
        <v>34</v>
      </c>
      <c r="X1605" t="b">
        <f t="shared" si="128"/>
        <v>1</v>
      </c>
      <c r="Y1605">
        <f t="shared" si="127"/>
        <v>1</v>
      </c>
      <c r="Z1605" s="2">
        <f t="shared" si="129"/>
        <v>0.66666666666666663</v>
      </c>
      <c r="AA1605" t="s">
        <v>183</v>
      </c>
      <c r="AB1605" t="s">
        <v>184</v>
      </c>
      <c r="AD1605" t="s">
        <v>123</v>
      </c>
      <c r="AE1605" t="s">
        <v>478</v>
      </c>
      <c r="AF1605">
        <v>2022</v>
      </c>
    </row>
    <row r="1606" spans="1:32" x14ac:dyDescent="0.25">
      <c r="A1606" t="s">
        <v>29</v>
      </c>
      <c r="B1606" t="s">
        <v>67</v>
      </c>
      <c r="C1606" t="s">
        <v>68</v>
      </c>
      <c r="D1606" t="s">
        <v>69</v>
      </c>
      <c r="E1606">
        <f>_xlfn.XLOOKUP(Table1[[#This Row],[Location]],'Location analysis'!A:A,'Location analysis'!B:B)</f>
        <v>40.435699999999997</v>
      </c>
      <c r="F1606">
        <f>_xlfn.XLOOKUP(Table1[[#This Row],[Location]],'Location analysis'!A:A,'Location analysis'!C:C)</f>
        <v>-74.125200000000007</v>
      </c>
      <c r="G1606" t="s">
        <v>182</v>
      </c>
      <c r="H1606" t="s">
        <v>34</v>
      </c>
      <c r="I1606">
        <v>14907355992</v>
      </c>
      <c r="J1606" t="s">
        <v>477</v>
      </c>
      <c r="K1606" t="s">
        <v>51</v>
      </c>
      <c r="L1606">
        <v>142</v>
      </c>
      <c r="M1606">
        <v>1</v>
      </c>
      <c r="N1606">
        <v>1</v>
      </c>
      <c r="O1606">
        <v>142</v>
      </c>
      <c r="P1606">
        <v>1</v>
      </c>
      <c r="Q1606">
        <v>1</v>
      </c>
      <c r="R1606">
        <v>1</v>
      </c>
      <c r="S1606">
        <v>1</v>
      </c>
      <c r="T1606" s="1">
        <v>44651</v>
      </c>
      <c r="U1606" t="str">
        <f t="shared" si="125"/>
        <v>Coca Cola - Zero Sugar</v>
      </c>
      <c r="V1606" t="str">
        <f t="shared" si="126"/>
        <v>Carbonated</v>
      </c>
      <c r="W1606" t="s">
        <v>34</v>
      </c>
      <c r="X1606" t="b">
        <f t="shared" si="128"/>
        <v>1</v>
      </c>
      <c r="Y1606">
        <f t="shared" si="127"/>
        <v>1</v>
      </c>
      <c r="Z1606" s="2">
        <f t="shared" si="129"/>
        <v>0.66666666666666663</v>
      </c>
      <c r="AA1606" t="s">
        <v>183</v>
      </c>
      <c r="AB1606" t="s">
        <v>184</v>
      </c>
      <c r="AD1606" t="s">
        <v>123</v>
      </c>
      <c r="AE1606" t="s">
        <v>478</v>
      </c>
      <c r="AF1606">
        <v>2022</v>
      </c>
    </row>
    <row r="1607" spans="1:32" x14ac:dyDescent="0.25">
      <c r="A1607" t="s">
        <v>29</v>
      </c>
      <c r="B1607" t="s">
        <v>67</v>
      </c>
      <c r="C1607" t="s">
        <v>68</v>
      </c>
      <c r="D1607" t="s">
        <v>69</v>
      </c>
      <c r="E1607">
        <f>_xlfn.XLOOKUP(Table1[[#This Row],[Location]],'Location analysis'!A:A,'Location analysis'!B:B)</f>
        <v>40.435699999999997</v>
      </c>
      <c r="F1607">
        <f>_xlfn.XLOOKUP(Table1[[#This Row],[Location]],'Location analysis'!A:A,'Location analysis'!C:C)</f>
        <v>-74.125200000000007</v>
      </c>
      <c r="G1607" t="s">
        <v>185</v>
      </c>
      <c r="H1607" t="s">
        <v>34</v>
      </c>
      <c r="I1607">
        <v>14907501523</v>
      </c>
      <c r="J1607" t="s">
        <v>477</v>
      </c>
      <c r="K1607" t="s">
        <v>36</v>
      </c>
      <c r="L1607">
        <v>148</v>
      </c>
      <c r="M1607">
        <v>3</v>
      </c>
      <c r="N1607">
        <v>1</v>
      </c>
      <c r="O1607">
        <v>148</v>
      </c>
      <c r="P1607">
        <v>3</v>
      </c>
      <c r="Q1607">
        <v>1</v>
      </c>
      <c r="R1607">
        <v>3</v>
      </c>
      <c r="S1607">
        <v>5</v>
      </c>
      <c r="T1607" s="1">
        <v>44651</v>
      </c>
      <c r="U1607" t="str">
        <f t="shared" si="125"/>
        <v>Red Bull - Original</v>
      </c>
      <c r="V1607" t="str">
        <f t="shared" si="126"/>
        <v>Carbonated</v>
      </c>
      <c r="W1607" t="s">
        <v>34</v>
      </c>
      <c r="X1607" t="b">
        <f t="shared" si="128"/>
        <v>1</v>
      </c>
      <c r="Y1607">
        <f t="shared" si="127"/>
        <v>3</v>
      </c>
      <c r="Z1607" s="2">
        <f t="shared" si="129"/>
        <v>2</v>
      </c>
      <c r="AA1607" t="s">
        <v>37</v>
      </c>
      <c r="AB1607" t="s">
        <v>150</v>
      </c>
      <c r="AD1607" t="s">
        <v>123</v>
      </c>
      <c r="AE1607" t="s">
        <v>478</v>
      </c>
      <c r="AF1607">
        <v>2022</v>
      </c>
    </row>
    <row r="1608" spans="1:32" x14ac:dyDescent="0.25">
      <c r="A1608" t="s">
        <v>29</v>
      </c>
      <c r="B1608" t="s">
        <v>67</v>
      </c>
      <c r="C1608" t="s">
        <v>68</v>
      </c>
      <c r="D1608" t="s">
        <v>69</v>
      </c>
      <c r="E1608">
        <f>_xlfn.XLOOKUP(Table1[[#This Row],[Location]],'Location analysis'!A:A,'Location analysis'!B:B)</f>
        <v>40.435699999999997</v>
      </c>
      <c r="F1608">
        <f>_xlfn.XLOOKUP(Table1[[#This Row],[Location]],'Location analysis'!A:A,'Location analysis'!C:C)</f>
        <v>-74.125200000000007</v>
      </c>
      <c r="G1608" t="s">
        <v>81</v>
      </c>
      <c r="H1608" t="s">
        <v>43</v>
      </c>
      <c r="I1608">
        <v>14907501523</v>
      </c>
      <c r="J1608" t="s">
        <v>477</v>
      </c>
      <c r="K1608" t="s">
        <v>36</v>
      </c>
      <c r="L1608">
        <v>138</v>
      </c>
      <c r="M1608">
        <v>2</v>
      </c>
      <c r="N1608">
        <v>1</v>
      </c>
      <c r="O1608">
        <v>138</v>
      </c>
      <c r="P1608">
        <v>2</v>
      </c>
      <c r="Q1608">
        <v>1</v>
      </c>
      <c r="R1608">
        <v>2</v>
      </c>
      <c r="S1608">
        <v>5</v>
      </c>
      <c r="T1608" s="1">
        <v>44651</v>
      </c>
      <c r="U1608" t="str">
        <f t="shared" si="125"/>
        <v>KitKat - Crisp Wafers</v>
      </c>
      <c r="V1608" t="str">
        <f t="shared" si="126"/>
        <v>Food</v>
      </c>
      <c r="W1608" t="s">
        <v>43</v>
      </c>
      <c r="X1608" t="b">
        <f t="shared" si="128"/>
        <v>1</v>
      </c>
      <c r="Y1608">
        <f t="shared" si="127"/>
        <v>2</v>
      </c>
      <c r="Z1608" s="2">
        <f t="shared" si="129"/>
        <v>1.3333333333333333</v>
      </c>
      <c r="AA1608" t="s">
        <v>82</v>
      </c>
      <c r="AB1608" t="s">
        <v>83</v>
      </c>
      <c r="AD1608" t="s">
        <v>123</v>
      </c>
      <c r="AE1608" t="s">
        <v>478</v>
      </c>
      <c r="AF1608">
        <v>2022</v>
      </c>
    </row>
    <row r="1609" spans="1:32" x14ac:dyDescent="0.25">
      <c r="A1609" t="s">
        <v>29</v>
      </c>
      <c r="B1609" t="s">
        <v>67</v>
      </c>
      <c r="C1609" t="s">
        <v>68</v>
      </c>
      <c r="D1609" t="s">
        <v>69</v>
      </c>
      <c r="E1609">
        <f>_xlfn.XLOOKUP(Table1[[#This Row],[Location]],'Location analysis'!A:A,'Location analysis'!B:B)</f>
        <v>40.435699999999997</v>
      </c>
      <c r="F1609">
        <f>_xlfn.XLOOKUP(Table1[[#This Row],[Location]],'Location analysis'!A:A,'Location analysis'!C:C)</f>
        <v>-74.125200000000007</v>
      </c>
      <c r="G1609" t="s">
        <v>182</v>
      </c>
      <c r="H1609" t="s">
        <v>34</v>
      </c>
      <c r="I1609">
        <v>14907703918</v>
      </c>
      <c r="J1609" t="s">
        <v>481</v>
      </c>
      <c r="K1609" t="s">
        <v>51</v>
      </c>
      <c r="L1609">
        <v>141</v>
      </c>
      <c r="M1609">
        <v>1</v>
      </c>
      <c r="N1609">
        <v>1</v>
      </c>
      <c r="O1609">
        <v>141</v>
      </c>
      <c r="P1609">
        <v>1</v>
      </c>
      <c r="Q1609">
        <v>1</v>
      </c>
      <c r="R1609">
        <v>1</v>
      </c>
      <c r="S1609">
        <v>1</v>
      </c>
      <c r="T1609" s="1">
        <v>44651</v>
      </c>
      <c r="U1609" t="str">
        <f t="shared" si="125"/>
        <v>Coca Cola - Zero Sugar</v>
      </c>
      <c r="V1609" t="str">
        <f t="shared" si="126"/>
        <v>Carbonated</v>
      </c>
      <c r="W1609" t="s">
        <v>34</v>
      </c>
      <c r="X1609" t="b">
        <f t="shared" si="128"/>
        <v>1</v>
      </c>
      <c r="Y1609">
        <f t="shared" si="127"/>
        <v>1</v>
      </c>
      <c r="Z1609" s="2">
        <f t="shared" si="129"/>
        <v>0.66666666666666663</v>
      </c>
      <c r="AA1609" t="s">
        <v>183</v>
      </c>
      <c r="AB1609" t="s">
        <v>184</v>
      </c>
      <c r="AD1609" t="s">
        <v>132</v>
      </c>
      <c r="AE1609" t="s">
        <v>482</v>
      </c>
      <c r="AF1609">
        <v>2022</v>
      </c>
    </row>
    <row r="1610" spans="1:32" x14ac:dyDescent="0.25">
      <c r="A1610" t="s">
        <v>29</v>
      </c>
      <c r="B1610" t="s">
        <v>67</v>
      </c>
      <c r="C1610" t="s">
        <v>68</v>
      </c>
      <c r="D1610" t="s">
        <v>69</v>
      </c>
      <c r="E1610">
        <f>_xlfn.XLOOKUP(Table1[[#This Row],[Location]],'Location analysis'!A:A,'Location analysis'!B:B)</f>
        <v>40.435699999999997</v>
      </c>
      <c r="F1610">
        <f>_xlfn.XLOOKUP(Table1[[#This Row],[Location]],'Location analysis'!A:A,'Location analysis'!C:C)</f>
        <v>-74.125200000000007</v>
      </c>
      <c r="G1610" t="s">
        <v>182</v>
      </c>
      <c r="H1610" t="s">
        <v>34</v>
      </c>
      <c r="I1610">
        <v>14907911806</v>
      </c>
      <c r="J1610" t="s">
        <v>481</v>
      </c>
      <c r="K1610" t="s">
        <v>51</v>
      </c>
      <c r="L1610">
        <v>141</v>
      </c>
      <c r="M1610">
        <v>1</v>
      </c>
      <c r="N1610">
        <v>1</v>
      </c>
      <c r="O1610">
        <v>141</v>
      </c>
      <c r="P1610">
        <v>1</v>
      </c>
      <c r="Q1610">
        <v>1</v>
      </c>
      <c r="R1610">
        <v>1</v>
      </c>
      <c r="S1610">
        <v>1</v>
      </c>
      <c r="T1610" s="1">
        <v>44651</v>
      </c>
      <c r="U1610" t="str">
        <f t="shared" si="125"/>
        <v>Coca Cola - Zero Sugar</v>
      </c>
      <c r="V1610" t="str">
        <f t="shared" si="126"/>
        <v>Carbonated</v>
      </c>
      <c r="W1610" t="s">
        <v>34</v>
      </c>
      <c r="X1610" t="b">
        <f t="shared" si="128"/>
        <v>1</v>
      </c>
      <c r="Y1610">
        <f t="shared" si="127"/>
        <v>1</v>
      </c>
      <c r="Z1610" s="2">
        <f t="shared" si="129"/>
        <v>0.66666666666666663</v>
      </c>
      <c r="AA1610" t="s">
        <v>183</v>
      </c>
      <c r="AB1610" t="s">
        <v>184</v>
      </c>
      <c r="AD1610" t="s">
        <v>132</v>
      </c>
      <c r="AE1610" t="s">
        <v>482</v>
      </c>
      <c r="AF1610">
        <v>2022</v>
      </c>
    </row>
    <row r="1611" spans="1:32" x14ac:dyDescent="0.25">
      <c r="A1611" t="s">
        <v>29</v>
      </c>
      <c r="B1611" t="s">
        <v>30</v>
      </c>
      <c r="C1611" t="s">
        <v>31</v>
      </c>
      <c r="D1611" t="s">
        <v>32</v>
      </c>
      <c r="E1611">
        <f>_xlfn.XLOOKUP(Table1[[#This Row],[Location]],'Location analysis'!A:A,'Location analysis'!B:B)</f>
        <v>40.423690999999998</v>
      </c>
      <c r="F1611">
        <f>_xlfn.XLOOKUP(Table1[[#This Row],[Location]],'Location analysis'!A:A,'Location analysis'!C:C)</f>
        <v>-74.380831999999998</v>
      </c>
      <c r="G1611" t="s">
        <v>70</v>
      </c>
      <c r="H1611" t="s">
        <v>34</v>
      </c>
      <c r="I1611">
        <v>14908744001</v>
      </c>
      <c r="J1611" t="s">
        <v>481</v>
      </c>
      <c r="K1611" t="s">
        <v>36</v>
      </c>
      <c r="L1611">
        <v>146</v>
      </c>
      <c r="M1611">
        <v>3</v>
      </c>
      <c r="N1611">
        <v>1</v>
      </c>
      <c r="O1611">
        <v>146</v>
      </c>
      <c r="P1611">
        <v>3</v>
      </c>
      <c r="Q1611">
        <v>1</v>
      </c>
      <c r="R1611">
        <v>3</v>
      </c>
      <c r="S1611">
        <v>3</v>
      </c>
      <c r="T1611" s="1">
        <v>44652</v>
      </c>
      <c r="U1611" t="str">
        <f t="shared" si="125"/>
        <v>Monster Energy Original</v>
      </c>
      <c r="V1611" t="str">
        <f t="shared" si="126"/>
        <v>Carbonated</v>
      </c>
      <c r="W1611" t="s">
        <v>34</v>
      </c>
      <c r="X1611" t="b">
        <f t="shared" si="128"/>
        <v>1</v>
      </c>
      <c r="Y1611">
        <f t="shared" si="127"/>
        <v>3</v>
      </c>
      <c r="Z1611" s="2">
        <f t="shared" si="129"/>
        <v>2</v>
      </c>
      <c r="AA1611" t="s">
        <v>70</v>
      </c>
      <c r="AD1611" t="s">
        <v>132</v>
      </c>
      <c r="AE1611" t="s">
        <v>482</v>
      </c>
      <c r="AF1611">
        <v>2022</v>
      </c>
    </row>
    <row r="1612" spans="1:32" x14ac:dyDescent="0.25">
      <c r="A1612" t="s">
        <v>29</v>
      </c>
      <c r="B1612" t="s">
        <v>62</v>
      </c>
      <c r="C1612" t="s">
        <v>63</v>
      </c>
      <c r="D1612" t="s">
        <v>64</v>
      </c>
      <c r="E1612">
        <f>_xlfn.XLOOKUP(Table1[[#This Row],[Location]],'Location analysis'!A:A,'Location analysis'!B:B)</f>
        <v>40.091900000000003</v>
      </c>
      <c r="F1612">
        <f>_xlfn.XLOOKUP(Table1[[#This Row],[Location]],'Location analysis'!A:A,'Location analysis'!C:C)</f>
        <v>-74.358699999999999</v>
      </c>
      <c r="G1612" t="s">
        <v>84</v>
      </c>
      <c r="H1612" t="s">
        <v>43</v>
      </c>
      <c r="I1612">
        <v>14909153097</v>
      </c>
      <c r="J1612" t="s">
        <v>481</v>
      </c>
      <c r="K1612" t="s">
        <v>36</v>
      </c>
      <c r="L1612">
        <v>138</v>
      </c>
      <c r="M1612">
        <v>2</v>
      </c>
      <c r="N1612">
        <v>1</v>
      </c>
      <c r="O1612">
        <v>138</v>
      </c>
      <c r="P1612">
        <v>2</v>
      </c>
      <c r="Q1612">
        <v>1</v>
      </c>
      <c r="R1612">
        <v>2</v>
      </c>
      <c r="S1612">
        <v>2</v>
      </c>
      <c r="T1612" s="1">
        <v>44652</v>
      </c>
      <c r="U1612" t="str">
        <f t="shared" si="125"/>
        <v>Wonderful Pistachios - Variety</v>
      </c>
      <c r="V1612" t="str">
        <f t="shared" si="126"/>
        <v>Food</v>
      </c>
      <c r="W1612" t="s">
        <v>43</v>
      </c>
      <c r="X1612" t="b">
        <f t="shared" si="128"/>
        <v>1</v>
      </c>
      <c r="Y1612">
        <f t="shared" si="127"/>
        <v>2</v>
      </c>
      <c r="Z1612" s="2">
        <f t="shared" si="129"/>
        <v>1.3333333333333333</v>
      </c>
      <c r="AA1612" t="s">
        <v>85</v>
      </c>
      <c r="AB1612" t="s">
        <v>86</v>
      </c>
      <c r="AD1612" t="s">
        <v>132</v>
      </c>
      <c r="AE1612" t="s">
        <v>482</v>
      </c>
      <c r="AF1612">
        <v>2022</v>
      </c>
    </row>
    <row r="1613" spans="1:32" x14ac:dyDescent="0.25">
      <c r="A1613" t="s">
        <v>29</v>
      </c>
      <c r="B1613" t="s">
        <v>67</v>
      </c>
      <c r="C1613" t="s">
        <v>68</v>
      </c>
      <c r="D1613" t="s">
        <v>69</v>
      </c>
      <c r="E1613">
        <f>_xlfn.XLOOKUP(Table1[[#This Row],[Location]],'Location analysis'!A:A,'Location analysis'!B:B)</f>
        <v>40.435699999999997</v>
      </c>
      <c r="F1613">
        <f>_xlfn.XLOOKUP(Table1[[#This Row],[Location]],'Location analysis'!A:A,'Location analysis'!C:C)</f>
        <v>-74.125200000000007</v>
      </c>
      <c r="G1613" t="s">
        <v>182</v>
      </c>
      <c r="H1613" t="s">
        <v>34</v>
      </c>
      <c r="I1613">
        <v>14909236567</v>
      </c>
      <c r="J1613" t="s">
        <v>481</v>
      </c>
      <c r="K1613" t="s">
        <v>51</v>
      </c>
      <c r="L1613">
        <v>141</v>
      </c>
      <c r="M1613">
        <v>1</v>
      </c>
      <c r="N1613">
        <v>1</v>
      </c>
      <c r="O1613">
        <v>141</v>
      </c>
      <c r="P1613">
        <v>1</v>
      </c>
      <c r="Q1613">
        <v>1</v>
      </c>
      <c r="R1613">
        <v>1</v>
      </c>
      <c r="S1613">
        <v>1</v>
      </c>
      <c r="T1613" s="1">
        <v>44652</v>
      </c>
      <c r="U1613" t="str">
        <f t="shared" si="125"/>
        <v>Coca Cola - Zero Sugar</v>
      </c>
      <c r="V1613" t="str">
        <f t="shared" si="126"/>
        <v>Carbonated</v>
      </c>
      <c r="W1613" t="s">
        <v>34</v>
      </c>
      <c r="X1613" t="b">
        <f t="shared" si="128"/>
        <v>1</v>
      </c>
      <c r="Y1613">
        <f t="shared" si="127"/>
        <v>1</v>
      </c>
      <c r="Z1613" s="2">
        <f t="shared" si="129"/>
        <v>0.66666666666666663</v>
      </c>
      <c r="AA1613" t="s">
        <v>183</v>
      </c>
      <c r="AB1613" t="s">
        <v>184</v>
      </c>
      <c r="AD1613" t="s">
        <v>132</v>
      </c>
      <c r="AE1613" t="s">
        <v>482</v>
      </c>
      <c r="AF1613">
        <v>2022</v>
      </c>
    </row>
    <row r="1614" spans="1:32" x14ac:dyDescent="0.25">
      <c r="A1614" t="s">
        <v>29</v>
      </c>
      <c r="B1614" t="s">
        <v>394</v>
      </c>
      <c r="C1614" t="s">
        <v>395</v>
      </c>
      <c r="D1614" t="s">
        <v>396</v>
      </c>
      <c r="E1614">
        <f>_xlfn.XLOOKUP(Table1[[#This Row],[Location]],'Location analysis'!A:A,'Location analysis'!B:B)</f>
        <v>40.416893999999999</v>
      </c>
      <c r="F1614">
        <f>_xlfn.XLOOKUP(Table1[[#This Row],[Location]],'Location analysis'!A:A,'Location analysis'!C:C)</f>
        <v>-74.420399000000003</v>
      </c>
      <c r="G1614" t="s">
        <v>407</v>
      </c>
      <c r="H1614" t="s">
        <v>34</v>
      </c>
      <c r="I1614">
        <v>14909542353</v>
      </c>
      <c r="J1614" t="s">
        <v>481</v>
      </c>
      <c r="K1614" t="s">
        <v>36</v>
      </c>
      <c r="L1614">
        <v>141</v>
      </c>
      <c r="M1614">
        <v>1.5</v>
      </c>
      <c r="N1614">
        <v>1</v>
      </c>
      <c r="O1614">
        <v>141</v>
      </c>
      <c r="P1614">
        <v>1.5</v>
      </c>
      <c r="Q1614">
        <v>1</v>
      </c>
      <c r="R1614">
        <v>1.5</v>
      </c>
      <c r="S1614">
        <v>1.5</v>
      </c>
      <c r="T1614" s="1">
        <v>44652</v>
      </c>
      <c r="U1614" t="str">
        <f t="shared" si="125"/>
        <v>Spindrift - Sparkling Water - Pineapple</v>
      </c>
      <c r="V1614" t="str">
        <f t="shared" si="126"/>
        <v>Carbonated</v>
      </c>
      <c r="W1614" t="s">
        <v>34</v>
      </c>
      <c r="X1614" t="b">
        <f t="shared" si="128"/>
        <v>1</v>
      </c>
      <c r="Y1614">
        <f t="shared" si="127"/>
        <v>1.5</v>
      </c>
      <c r="Z1614" s="2">
        <f t="shared" si="129"/>
        <v>1</v>
      </c>
      <c r="AA1614" t="s">
        <v>89</v>
      </c>
      <c r="AB1614" t="s">
        <v>408</v>
      </c>
      <c r="AC1614" t="s">
        <v>409</v>
      </c>
      <c r="AD1614" t="s">
        <v>132</v>
      </c>
      <c r="AE1614" t="s">
        <v>482</v>
      </c>
      <c r="AF1614">
        <v>2022</v>
      </c>
    </row>
    <row r="1615" spans="1:32" x14ac:dyDescent="0.25">
      <c r="A1615" t="s">
        <v>29</v>
      </c>
      <c r="B1615" t="s">
        <v>62</v>
      </c>
      <c r="C1615" t="s">
        <v>63</v>
      </c>
      <c r="D1615" t="s">
        <v>64</v>
      </c>
      <c r="E1615">
        <f>_xlfn.XLOOKUP(Table1[[#This Row],[Location]],'Location analysis'!A:A,'Location analysis'!B:B)</f>
        <v>40.091900000000003</v>
      </c>
      <c r="F1615">
        <f>_xlfn.XLOOKUP(Table1[[#This Row],[Location]],'Location analysis'!A:A,'Location analysis'!C:C)</f>
        <v>-74.358699999999999</v>
      </c>
      <c r="G1615" t="s">
        <v>154</v>
      </c>
      <c r="H1615" t="s">
        <v>43</v>
      </c>
      <c r="I1615">
        <v>14909665999</v>
      </c>
      <c r="J1615" t="s">
        <v>481</v>
      </c>
      <c r="K1615" t="s">
        <v>36</v>
      </c>
      <c r="L1615">
        <v>123</v>
      </c>
      <c r="M1615">
        <v>1.5</v>
      </c>
      <c r="N1615">
        <v>1</v>
      </c>
      <c r="O1615">
        <v>123</v>
      </c>
      <c r="P1615">
        <v>1.5</v>
      </c>
      <c r="Q1615">
        <v>1</v>
      </c>
      <c r="R1615">
        <v>1.5</v>
      </c>
      <c r="S1615">
        <v>4</v>
      </c>
      <c r="T1615" s="1">
        <v>44652</v>
      </c>
      <c r="U1615" t="str">
        <f t="shared" si="125"/>
        <v>SunChips Multigrain - Harvest Cheddar</v>
      </c>
      <c r="V1615" t="str">
        <f t="shared" si="126"/>
        <v>Food</v>
      </c>
      <c r="W1615" t="s">
        <v>43</v>
      </c>
      <c r="X1615" t="b">
        <f t="shared" si="128"/>
        <v>1</v>
      </c>
      <c r="Y1615">
        <f t="shared" si="127"/>
        <v>1.5</v>
      </c>
      <c r="Z1615" s="2">
        <f t="shared" si="129"/>
        <v>1</v>
      </c>
      <c r="AA1615" t="s">
        <v>129</v>
      </c>
      <c r="AB1615" t="s">
        <v>155</v>
      </c>
      <c r="AD1615" t="s">
        <v>132</v>
      </c>
      <c r="AE1615" t="s">
        <v>482</v>
      </c>
      <c r="AF1615">
        <v>2022</v>
      </c>
    </row>
    <row r="1616" spans="1:32" x14ac:dyDescent="0.25">
      <c r="A1616" t="s">
        <v>29</v>
      </c>
      <c r="B1616" t="s">
        <v>62</v>
      </c>
      <c r="C1616" t="s">
        <v>63</v>
      </c>
      <c r="D1616" t="s">
        <v>64</v>
      </c>
      <c r="E1616">
        <f>_xlfn.XLOOKUP(Table1[[#This Row],[Location]],'Location analysis'!A:A,'Location analysis'!B:B)</f>
        <v>40.091900000000003</v>
      </c>
      <c r="F1616">
        <f>_xlfn.XLOOKUP(Table1[[#This Row],[Location]],'Location analysis'!A:A,'Location analysis'!C:C)</f>
        <v>-74.358699999999999</v>
      </c>
      <c r="G1616" t="s">
        <v>74</v>
      </c>
      <c r="H1616" t="s">
        <v>49</v>
      </c>
      <c r="I1616">
        <v>14909665999</v>
      </c>
      <c r="J1616" t="s">
        <v>481</v>
      </c>
      <c r="K1616" t="s">
        <v>36</v>
      </c>
      <c r="L1616">
        <v>145</v>
      </c>
      <c r="M1616">
        <v>2.5</v>
      </c>
      <c r="N1616">
        <v>1</v>
      </c>
      <c r="O1616">
        <v>145</v>
      </c>
      <c r="P1616">
        <v>2.5</v>
      </c>
      <c r="Q1616">
        <v>1</v>
      </c>
      <c r="R1616">
        <v>2.5</v>
      </c>
      <c r="S1616">
        <v>4</v>
      </c>
      <c r="T1616" s="1">
        <v>44652</v>
      </c>
      <c r="U1616" t="str">
        <f t="shared" si="125"/>
        <v>Snapple Diet Tea - Lemon</v>
      </c>
      <c r="V1616" t="str">
        <f t="shared" si="126"/>
        <v>Non Carbonated</v>
      </c>
      <c r="W1616" t="s">
        <v>49</v>
      </c>
      <c r="X1616" t="b">
        <f t="shared" si="128"/>
        <v>1</v>
      </c>
      <c r="Y1616">
        <f t="shared" si="127"/>
        <v>2.5</v>
      </c>
      <c r="Z1616" s="2">
        <f t="shared" si="129"/>
        <v>1.6666666666666667</v>
      </c>
      <c r="AA1616" t="s">
        <v>75</v>
      </c>
      <c r="AB1616" t="s">
        <v>76</v>
      </c>
      <c r="AD1616" t="s">
        <v>132</v>
      </c>
      <c r="AE1616" t="s">
        <v>482</v>
      </c>
      <c r="AF1616">
        <v>2022</v>
      </c>
    </row>
    <row r="1617" spans="1:32" x14ac:dyDescent="0.25">
      <c r="A1617" t="s">
        <v>29</v>
      </c>
      <c r="B1617" t="s">
        <v>62</v>
      </c>
      <c r="C1617" t="s">
        <v>63</v>
      </c>
      <c r="D1617" t="s">
        <v>64</v>
      </c>
      <c r="E1617">
        <f>_xlfn.XLOOKUP(Table1[[#This Row],[Location]],'Location analysis'!A:A,'Location analysis'!B:B)</f>
        <v>40.091900000000003</v>
      </c>
      <c r="F1617">
        <f>_xlfn.XLOOKUP(Table1[[#This Row],[Location]],'Location analysis'!A:A,'Location analysis'!C:C)</f>
        <v>-74.358699999999999</v>
      </c>
      <c r="G1617" t="s">
        <v>154</v>
      </c>
      <c r="H1617" t="s">
        <v>43</v>
      </c>
      <c r="I1617">
        <v>14909928399</v>
      </c>
      <c r="J1617" t="s">
        <v>481</v>
      </c>
      <c r="K1617" t="s">
        <v>51</v>
      </c>
      <c r="L1617">
        <v>121</v>
      </c>
      <c r="M1617">
        <v>1.5</v>
      </c>
      <c r="N1617">
        <v>1</v>
      </c>
      <c r="O1617">
        <v>121</v>
      </c>
      <c r="P1617">
        <v>1.5</v>
      </c>
      <c r="Q1617">
        <v>1</v>
      </c>
      <c r="R1617">
        <v>1.5</v>
      </c>
      <c r="S1617">
        <v>1.5</v>
      </c>
      <c r="T1617" s="1">
        <v>44652</v>
      </c>
      <c r="U1617" t="str">
        <f t="shared" si="125"/>
        <v>SunChips Multigrain - Harvest Cheddar</v>
      </c>
      <c r="V1617" t="str">
        <f t="shared" si="126"/>
        <v>Food</v>
      </c>
      <c r="W1617" t="s">
        <v>43</v>
      </c>
      <c r="X1617" t="b">
        <f t="shared" si="128"/>
        <v>1</v>
      </c>
      <c r="Y1617">
        <f t="shared" si="127"/>
        <v>1.5</v>
      </c>
      <c r="Z1617" s="2">
        <f t="shared" si="129"/>
        <v>1</v>
      </c>
      <c r="AA1617" t="s">
        <v>129</v>
      </c>
      <c r="AB1617" t="s">
        <v>155</v>
      </c>
      <c r="AD1617" t="s">
        <v>132</v>
      </c>
      <c r="AE1617" t="s">
        <v>482</v>
      </c>
      <c r="AF1617">
        <v>2022</v>
      </c>
    </row>
    <row r="1618" spans="1:32" x14ac:dyDescent="0.25">
      <c r="A1618" t="s">
        <v>29</v>
      </c>
      <c r="B1618" t="s">
        <v>394</v>
      </c>
      <c r="C1618" t="s">
        <v>395</v>
      </c>
      <c r="D1618" t="s">
        <v>396</v>
      </c>
      <c r="E1618">
        <f>_xlfn.XLOOKUP(Table1[[#This Row],[Location]],'Location analysis'!A:A,'Location analysis'!B:B)</f>
        <v>40.416893999999999</v>
      </c>
      <c r="F1618">
        <f>_xlfn.XLOOKUP(Table1[[#This Row],[Location]],'Location analysis'!A:A,'Location analysis'!C:C)</f>
        <v>-74.420399000000003</v>
      </c>
      <c r="G1618" t="s">
        <v>56</v>
      </c>
      <c r="H1618" t="s">
        <v>43</v>
      </c>
      <c r="I1618">
        <v>14910762794</v>
      </c>
      <c r="J1618" t="s">
        <v>481</v>
      </c>
      <c r="K1618" t="s">
        <v>51</v>
      </c>
      <c r="L1618">
        <v>123</v>
      </c>
      <c r="M1618">
        <v>1.5</v>
      </c>
      <c r="N1618">
        <v>1</v>
      </c>
      <c r="O1618">
        <v>123</v>
      </c>
      <c r="P1618">
        <v>1.5</v>
      </c>
      <c r="Q1618">
        <v>1</v>
      </c>
      <c r="R1618">
        <v>1.5</v>
      </c>
      <c r="S1618">
        <v>1.5</v>
      </c>
      <c r="T1618" s="1">
        <v>44652</v>
      </c>
      <c r="U1618" t="str">
        <f t="shared" si="125"/>
        <v>Miss Vickie's Potato Chip - Sea Salt &amp; Vinega</v>
      </c>
      <c r="V1618" t="str">
        <f t="shared" si="126"/>
        <v>Food</v>
      </c>
      <c r="W1618" t="s">
        <v>43</v>
      </c>
      <c r="X1618" t="b">
        <f t="shared" si="128"/>
        <v>1</v>
      </c>
      <c r="Y1618">
        <f t="shared" si="127"/>
        <v>1.5</v>
      </c>
      <c r="Z1618" s="2">
        <f t="shared" si="129"/>
        <v>1</v>
      </c>
      <c r="AA1618" t="s">
        <v>58</v>
      </c>
      <c r="AB1618" t="s">
        <v>59</v>
      </c>
      <c r="AD1618" t="s">
        <v>132</v>
      </c>
      <c r="AE1618" t="s">
        <v>482</v>
      </c>
      <c r="AF1618">
        <v>2022</v>
      </c>
    </row>
    <row r="1619" spans="1:32" x14ac:dyDescent="0.25">
      <c r="A1619" t="s">
        <v>29</v>
      </c>
      <c r="B1619" t="s">
        <v>394</v>
      </c>
      <c r="C1619" t="s">
        <v>395</v>
      </c>
      <c r="D1619" t="s">
        <v>396</v>
      </c>
      <c r="E1619">
        <f>_xlfn.XLOOKUP(Table1[[#This Row],[Location]],'Location analysis'!A:A,'Location analysis'!B:B)</f>
        <v>40.416893999999999</v>
      </c>
      <c r="F1619">
        <f>_xlfn.XLOOKUP(Table1[[#This Row],[Location]],'Location analysis'!A:A,'Location analysis'!C:C)</f>
        <v>-74.420399000000003</v>
      </c>
      <c r="G1619" t="s">
        <v>137</v>
      </c>
      <c r="H1619" t="s">
        <v>97</v>
      </c>
      <c r="I1619">
        <v>14910764824</v>
      </c>
      <c r="J1619" t="s">
        <v>481</v>
      </c>
      <c r="K1619" t="s">
        <v>51</v>
      </c>
      <c r="L1619">
        <v>144</v>
      </c>
      <c r="M1619">
        <v>1.5</v>
      </c>
      <c r="N1619">
        <v>1</v>
      </c>
      <c r="O1619">
        <v>144</v>
      </c>
      <c r="P1619">
        <v>1.5</v>
      </c>
      <c r="Q1619">
        <v>1</v>
      </c>
      <c r="R1619">
        <v>1.5</v>
      </c>
      <c r="S1619">
        <v>1.5</v>
      </c>
      <c r="T1619" s="1">
        <v>44652</v>
      </c>
      <c r="U1619" t="str">
        <f t="shared" si="125"/>
        <v>Poland Springs Water</v>
      </c>
      <c r="V1619" t="str">
        <f t="shared" si="126"/>
        <v>Water</v>
      </c>
      <c r="W1619" t="s">
        <v>97</v>
      </c>
      <c r="X1619" t="b">
        <f t="shared" si="128"/>
        <v>1</v>
      </c>
      <c r="Y1619">
        <f t="shared" si="127"/>
        <v>1.5</v>
      </c>
      <c r="Z1619" s="2">
        <f t="shared" si="129"/>
        <v>1</v>
      </c>
      <c r="AA1619" t="s">
        <v>137</v>
      </c>
      <c r="AD1619" t="s">
        <v>132</v>
      </c>
      <c r="AE1619" t="s">
        <v>482</v>
      </c>
      <c r="AF1619">
        <v>2022</v>
      </c>
    </row>
    <row r="1620" spans="1:32" x14ac:dyDescent="0.25">
      <c r="A1620" t="s">
        <v>29</v>
      </c>
      <c r="B1620" t="s">
        <v>394</v>
      </c>
      <c r="C1620" t="s">
        <v>395</v>
      </c>
      <c r="D1620" t="s">
        <v>396</v>
      </c>
      <c r="E1620">
        <f>_xlfn.XLOOKUP(Table1[[#This Row],[Location]],'Location analysis'!A:A,'Location analysis'!B:B)</f>
        <v>40.416893999999999</v>
      </c>
      <c r="F1620">
        <f>_xlfn.XLOOKUP(Table1[[#This Row],[Location]],'Location analysis'!A:A,'Location analysis'!C:C)</f>
        <v>-74.420399000000003</v>
      </c>
      <c r="G1620" t="s">
        <v>307</v>
      </c>
      <c r="H1620" t="s">
        <v>43</v>
      </c>
      <c r="I1620">
        <v>14910766356</v>
      </c>
      <c r="J1620" t="s">
        <v>481</v>
      </c>
      <c r="K1620" t="s">
        <v>51</v>
      </c>
      <c r="L1620">
        <v>138</v>
      </c>
      <c r="M1620">
        <v>2</v>
      </c>
      <c r="N1620">
        <v>1</v>
      </c>
      <c r="O1620">
        <v>138</v>
      </c>
      <c r="P1620">
        <v>2</v>
      </c>
      <c r="Q1620">
        <v>1</v>
      </c>
      <c r="R1620">
        <v>2</v>
      </c>
      <c r="S1620">
        <v>2</v>
      </c>
      <c r="T1620" s="1">
        <v>44652</v>
      </c>
      <c r="U1620" t="str">
        <f t="shared" si="125"/>
        <v>Belvita Snack Packs - Blueberry</v>
      </c>
      <c r="V1620" t="str">
        <f t="shared" si="126"/>
        <v>Food</v>
      </c>
      <c r="W1620" t="s">
        <v>43</v>
      </c>
      <c r="X1620" t="b">
        <f t="shared" si="128"/>
        <v>1</v>
      </c>
      <c r="Y1620">
        <f t="shared" si="127"/>
        <v>2</v>
      </c>
      <c r="Z1620" s="2">
        <f t="shared" si="129"/>
        <v>1.3333333333333333</v>
      </c>
      <c r="AA1620" t="s">
        <v>309</v>
      </c>
      <c r="AB1620" t="s">
        <v>222</v>
      </c>
      <c r="AD1620" t="s">
        <v>132</v>
      </c>
      <c r="AE1620" t="s">
        <v>482</v>
      </c>
      <c r="AF1620">
        <v>2022</v>
      </c>
    </row>
    <row r="1621" spans="1:32" x14ac:dyDescent="0.25">
      <c r="A1621" t="s">
        <v>29</v>
      </c>
      <c r="B1621" t="s">
        <v>394</v>
      </c>
      <c r="C1621" t="s">
        <v>395</v>
      </c>
      <c r="D1621" t="s">
        <v>396</v>
      </c>
      <c r="E1621">
        <f>_xlfn.XLOOKUP(Table1[[#This Row],[Location]],'Location analysis'!A:A,'Location analysis'!B:B)</f>
        <v>40.416893999999999</v>
      </c>
      <c r="F1621">
        <f>_xlfn.XLOOKUP(Table1[[#This Row],[Location]],'Location analysis'!A:A,'Location analysis'!C:C)</f>
        <v>-74.420399000000003</v>
      </c>
      <c r="G1621" t="s">
        <v>439</v>
      </c>
      <c r="H1621" t="s">
        <v>49</v>
      </c>
      <c r="I1621">
        <v>14910856763</v>
      </c>
      <c r="J1621" t="s">
        <v>481</v>
      </c>
      <c r="K1621" t="s">
        <v>36</v>
      </c>
      <c r="L1621">
        <v>145</v>
      </c>
      <c r="M1621">
        <v>2.75</v>
      </c>
      <c r="N1621">
        <v>1</v>
      </c>
      <c r="O1621">
        <v>145</v>
      </c>
      <c r="P1621">
        <v>2.75</v>
      </c>
      <c r="Q1621">
        <v>1</v>
      </c>
      <c r="R1621">
        <v>2.75</v>
      </c>
      <c r="S1621">
        <v>2.75</v>
      </c>
      <c r="T1621" s="1">
        <v>44652</v>
      </c>
      <c r="U1621" t="str">
        <f t="shared" si="125"/>
        <v>Honest Tea - Berry Hibiscus</v>
      </c>
      <c r="V1621" t="str">
        <f t="shared" si="126"/>
        <v>Non Carbonated</v>
      </c>
      <c r="W1621" t="s">
        <v>49</v>
      </c>
      <c r="X1621" t="b">
        <f t="shared" si="128"/>
        <v>1</v>
      </c>
      <c r="Y1621">
        <f t="shared" si="127"/>
        <v>2.75</v>
      </c>
      <c r="Z1621" s="2">
        <f t="shared" si="129"/>
        <v>1.8333333333333333</v>
      </c>
      <c r="AA1621" t="s">
        <v>440</v>
      </c>
      <c r="AB1621" t="s">
        <v>441</v>
      </c>
      <c r="AD1621" t="s">
        <v>132</v>
      </c>
      <c r="AE1621" t="s">
        <v>482</v>
      </c>
      <c r="AF1621">
        <v>2022</v>
      </c>
    </row>
    <row r="1622" spans="1:32" x14ac:dyDescent="0.25">
      <c r="A1622" t="s">
        <v>29</v>
      </c>
      <c r="B1622" t="s">
        <v>67</v>
      </c>
      <c r="C1622" t="s">
        <v>68</v>
      </c>
      <c r="D1622" t="s">
        <v>69</v>
      </c>
      <c r="E1622">
        <f>_xlfn.XLOOKUP(Table1[[#This Row],[Location]],'Location analysis'!A:A,'Location analysis'!B:B)</f>
        <v>40.435699999999997</v>
      </c>
      <c r="F1622">
        <f>_xlfn.XLOOKUP(Table1[[#This Row],[Location]],'Location analysis'!A:A,'Location analysis'!C:C)</f>
        <v>-74.125200000000007</v>
      </c>
      <c r="G1622" t="s">
        <v>182</v>
      </c>
      <c r="H1622" t="s">
        <v>34</v>
      </c>
      <c r="I1622">
        <v>14911611985</v>
      </c>
      <c r="J1622" t="s">
        <v>481</v>
      </c>
      <c r="K1622" t="s">
        <v>51</v>
      </c>
      <c r="L1622">
        <v>141</v>
      </c>
      <c r="M1622">
        <v>1</v>
      </c>
      <c r="N1622">
        <v>1</v>
      </c>
      <c r="O1622">
        <v>141</v>
      </c>
      <c r="P1622">
        <v>1</v>
      </c>
      <c r="Q1622">
        <v>1</v>
      </c>
      <c r="R1622">
        <v>1</v>
      </c>
      <c r="S1622">
        <v>1</v>
      </c>
      <c r="T1622" s="1">
        <v>44652</v>
      </c>
      <c r="U1622" t="str">
        <f t="shared" si="125"/>
        <v>Coca Cola - Zero Sugar</v>
      </c>
      <c r="V1622" t="str">
        <f t="shared" si="126"/>
        <v>Carbonated</v>
      </c>
      <c r="W1622" t="s">
        <v>34</v>
      </c>
      <c r="X1622" t="b">
        <f t="shared" si="128"/>
        <v>1</v>
      </c>
      <c r="Y1622">
        <f t="shared" si="127"/>
        <v>1</v>
      </c>
      <c r="Z1622" s="2">
        <f t="shared" si="129"/>
        <v>0.66666666666666663</v>
      </c>
      <c r="AA1622" t="s">
        <v>183</v>
      </c>
      <c r="AB1622" t="s">
        <v>184</v>
      </c>
      <c r="AD1622" t="s">
        <v>132</v>
      </c>
      <c r="AE1622" t="s">
        <v>482</v>
      </c>
      <c r="AF1622">
        <v>2022</v>
      </c>
    </row>
    <row r="1623" spans="1:32" x14ac:dyDescent="0.25">
      <c r="A1623" t="s">
        <v>29</v>
      </c>
      <c r="B1623" t="s">
        <v>67</v>
      </c>
      <c r="C1623" t="s">
        <v>68</v>
      </c>
      <c r="D1623" t="s">
        <v>69</v>
      </c>
      <c r="E1623">
        <f>_xlfn.XLOOKUP(Table1[[#This Row],[Location]],'Location analysis'!A:A,'Location analysis'!B:B)</f>
        <v>40.435699999999997</v>
      </c>
      <c r="F1623">
        <f>_xlfn.XLOOKUP(Table1[[#This Row],[Location]],'Location analysis'!A:A,'Location analysis'!C:C)</f>
        <v>-74.125200000000007</v>
      </c>
      <c r="G1623" t="s">
        <v>70</v>
      </c>
      <c r="H1623" t="s">
        <v>34</v>
      </c>
      <c r="I1623">
        <v>14911724516</v>
      </c>
      <c r="J1623" t="s">
        <v>481</v>
      </c>
      <c r="K1623" t="s">
        <v>36</v>
      </c>
      <c r="L1623">
        <v>146</v>
      </c>
      <c r="M1623">
        <v>3.25</v>
      </c>
      <c r="N1623">
        <v>1</v>
      </c>
      <c r="O1623">
        <v>146</v>
      </c>
      <c r="P1623">
        <v>3.25</v>
      </c>
      <c r="Q1623">
        <v>1</v>
      </c>
      <c r="R1623">
        <v>3.25</v>
      </c>
      <c r="S1623">
        <v>3.25</v>
      </c>
      <c r="T1623" s="1">
        <v>44652</v>
      </c>
      <c r="U1623" t="str">
        <f t="shared" si="125"/>
        <v>Monster Energy Original</v>
      </c>
      <c r="V1623" t="str">
        <f t="shared" si="126"/>
        <v>Carbonated</v>
      </c>
      <c r="W1623" t="s">
        <v>34</v>
      </c>
      <c r="X1623" t="b">
        <f t="shared" si="128"/>
        <v>1</v>
      </c>
      <c r="Y1623">
        <f t="shared" si="127"/>
        <v>3.25</v>
      </c>
      <c r="Z1623" s="2">
        <f t="shared" si="129"/>
        <v>2.1666666666666665</v>
      </c>
      <c r="AA1623" t="s">
        <v>70</v>
      </c>
      <c r="AD1623" t="s">
        <v>132</v>
      </c>
      <c r="AE1623" t="s">
        <v>482</v>
      </c>
      <c r="AF1623">
        <v>2022</v>
      </c>
    </row>
    <row r="1624" spans="1:32" x14ac:dyDescent="0.25">
      <c r="A1624" t="s">
        <v>29</v>
      </c>
      <c r="B1624" t="s">
        <v>67</v>
      </c>
      <c r="C1624" t="s">
        <v>68</v>
      </c>
      <c r="D1624" t="s">
        <v>69</v>
      </c>
      <c r="E1624">
        <f>_xlfn.XLOOKUP(Table1[[#This Row],[Location]],'Location analysis'!A:A,'Location analysis'!B:B)</f>
        <v>40.435699999999997</v>
      </c>
      <c r="F1624">
        <f>_xlfn.XLOOKUP(Table1[[#This Row],[Location]],'Location analysis'!A:A,'Location analysis'!C:C)</f>
        <v>-74.125200000000007</v>
      </c>
      <c r="G1624" t="s">
        <v>427</v>
      </c>
      <c r="H1624" t="s">
        <v>43</v>
      </c>
      <c r="I1624">
        <v>14911736403</v>
      </c>
      <c r="J1624" t="s">
        <v>481</v>
      </c>
      <c r="K1624" t="s">
        <v>51</v>
      </c>
      <c r="L1624">
        <v>111</v>
      </c>
      <c r="M1624">
        <v>1.5</v>
      </c>
      <c r="N1624">
        <v>1</v>
      </c>
      <c r="O1624">
        <v>111</v>
      </c>
      <c r="P1624">
        <v>1.5</v>
      </c>
      <c r="Q1624">
        <v>1</v>
      </c>
      <c r="R1624">
        <v>1.5</v>
      </c>
      <c r="S1624">
        <v>1.5</v>
      </c>
      <c r="T1624" s="1">
        <v>44652</v>
      </c>
      <c r="U1624" t="str">
        <f t="shared" si="125"/>
        <v>SunChips Multigrain - French Onion</v>
      </c>
      <c r="V1624" t="str">
        <f t="shared" si="126"/>
        <v>Food</v>
      </c>
      <c r="W1624" t="s">
        <v>43</v>
      </c>
      <c r="X1624" t="b">
        <f t="shared" si="128"/>
        <v>1</v>
      </c>
      <c r="Y1624">
        <f t="shared" si="127"/>
        <v>1.5</v>
      </c>
      <c r="Z1624" s="2">
        <f t="shared" si="129"/>
        <v>1</v>
      </c>
      <c r="AA1624" t="s">
        <v>129</v>
      </c>
      <c r="AB1624" t="s">
        <v>428</v>
      </c>
      <c r="AD1624" t="s">
        <v>132</v>
      </c>
      <c r="AE1624" t="s">
        <v>482</v>
      </c>
      <c r="AF1624">
        <v>2022</v>
      </c>
    </row>
    <row r="1625" spans="1:32" x14ac:dyDescent="0.25">
      <c r="A1625" t="s">
        <v>29</v>
      </c>
      <c r="B1625" t="s">
        <v>30</v>
      </c>
      <c r="C1625" t="s">
        <v>31</v>
      </c>
      <c r="D1625" t="s">
        <v>32</v>
      </c>
      <c r="E1625">
        <f>_xlfn.XLOOKUP(Table1[[#This Row],[Location]],'Location analysis'!A:A,'Location analysis'!B:B)</f>
        <v>40.423690999999998</v>
      </c>
      <c r="F1625">
        <f>_xlfn.XLOOKUP(Table1[[#This Row],[Location]],'Location analysis'!A:A,'Location analysis'!C:C)</f>
        <v>-74.380831999999998</v>
      </c>
      <c r="G1625" t="s">
        <v>463</v>
      </c>
      <c r="H1625" t="s">
        <v>34</v>
      </c>
      <c r="I1625">
        <v>14911835022</v>
      </c>
      <c r="J1625" t="s">
        <v>481</v>
      </c>
      <c r="K1625" t="s">
        <v>51</v>
      </c>
      <c r="L1625">
        <v>148</v>
      </c>
      <c r="M1625">
        <v>3.5</v>
      </c>
      <c r="N1625">
        <v>1</v>
      </c>
      <c r="O1625">
        <v>148</v>
      </c>
      <c r="P1625">
        <v>3.5</v>
      </c>
      <c r="Q1625">
        <v>1</v>
      </c>
      <c r="R1625">
        <v>3.5</v>
      </c>
      <c r="S1625">
        <v>3.5</v>
      </c>
      <c r="T1625" s="1">
        <v>44652</v>
      </c>
      <c r="U1625" t="str">
        <f t="shared" si="125"/>
        <v>Starbucks Refresher - Real Coconut Water</v>
      </c>
      <c r="V1625" t="str">
        <f t="shared" si="126"/>
        <v>Carbonated</v>
      </c>
      <c r="W1625" t="s">
        <v>34</v>
      </c>
      <c r="X1625" t="b">
        <f t="shared" si="128"/>
        <v>1</v>
      </c>
      <c r="Y1625">
        <f t="shared" si="127"/>
        <v>3.5</v>
      </c>
      <c r="Z1625" s="2">
        <f t="shared" si="129"/>
        <v>2.3333333333333335</v>
      </c>
      <c r="AA1625" t="s">
        <v>464</v>
      </c>
      <c r="AB1625" t="s">
        <v>465</v>
      </c>
      <c r="AD1625" t="s">
        <v>132</v>
      </c>
      <c r="AE1625" t="s">
        <v>482</v>
      </c>
      <c r="AF1625">
        <v>2022</v>
      </c>
    </row>
    <row r="1626" spans="1:32" x14ac:dyDescent="0.25">
      <c r="A1626" t="s">
        <v>29</v>
      </c>
      <c r="B1626" t="s">
        <v>30</v>
      </c>
      <c r="C1626" t="s">
        <v>31</v>
      </c>
      <c r="D1626" t="s">
        <v>32</v>
      </c>
      <c r="E1626">
        <f>_xlfn.XLOOKUP(Table1[[#This Row],[Location]],'Location analysis'!A:A,'Location analysis'!B:B)</f>
        <v>40.423690999999998</v>
      </c>
      <c r="F1626">
        <f>_xlfn.XLOOKUP(Table1[[#This Row],[Location]],'Location analysis'!A:A,'Location analysis'!C:C)</f>
        <v>-74.380831999999998</v>
      </c>
      <c r="G1626" t="s">
        <v>125</v>
      </c>
      <c r="H1626" t="s">
        <v>97</v>
      </c>
      <c r="I1626">
        <v>14911836939</v>
      </c>
      <c r="J1626" t="s">
        <v>481</v>
      </c>
      <c r="K1626" t="s">
        <v>51</v>
      </c>
      <c r="L1626">
        <v>143</v>
      </c>
      <c r="M1626">
        <v>2</v>
      </c>
      <c r="N1626">
        <v>1</v>
      </c>
      <c r="O1626">
        <v>143</v>
      </c>
      <c r="P1626">
        <v>2</v>
      </c>
      <c r="Q1626">
        <v>1</v>
      </c>
      <c r="R1626">
        <v>2</v>
      </c>
      <c r="S1626">
        <v>2</v>
      </c>
      <c r="T1626" s="1">
        <v>44652</v>
      </c>
      <c r="U1626" t="str">
        <f t="shared" si="125"/>
        <v>S. Pellegrino Sparkling Mineral Water</v>
      </c>
      <c r="V1626" t="str">
        <f t="shared" si="126"/>
        <v>Water</v>
      </c>
      <c r="W1626" t="s">
        <v>97</v>
      </c>
      <c r="X1626" t="b">
        <f t="shared" si="128"/>
        <v>1</v>
      </c>
      <c r="Y1626">
        <f t="shared" si="127"/>
        <v>2</v>
      </c>
      <c r="Z1626" s="2">
        <f t="shared" si="129"/>
        <v>1.3333333333333333</v>
      </c>
      <c r="AA1626" t="s">
        <v>125</v>
      </c>
      <c r="AD1626" t="s">
        <v>132</v>
      </c>
      <c r="AE1626" t="s">
        <v>482</v>
      </c>
      <c r="AF1626">
        <v>2022</v>
      </c>
    </row>
    <row r="1627" spans="1:32" x14ac:dyDescent="0.25">
      <c r="A1627" t="s">
        <v>29</v>
      </c>
      <c r="B1627" t="s">
        <v>30</v>
      </c>
      <c r="C1627" t="s">
        <v>31</v>
      </c>
      <c r="D1627" t="s">
        <v>32</v>
      </c>
      <c r="E1627">
        <f>_xlfn.XLOOKUP(Table1[[#This Row],[Location]],'Location analysis'!A:A,'Location analysis'!B:B)</f>
        <v>40.423690999999998</v>
      </c>
      <c r="F1627">
        <f>_xlfn.XLOOKUP(Table1[[#This Row],[Location]],'Location analysis'!A:A,'Location analysis'!C:C)</f>
        <v>-74.380831999999998</v>
      </c>
      <c r="G1627" t="s">
        <v>463</v>
      </c>
      <c r="H1627" t="s">
        <v>34</v>
      </c>
      <c r="I1627">
        <v>14911838270</v>
      </c>
      <c r="J1627" t="s">
        <v>481</v>
      </c>
      <c r="K1627" t="s">
        <v>51</v>
      </c>
      <c r="L1627">
        <v>148</v>
      </c>
      <c r="M1627">
        <v>3.5</v>
      </c>
      <c r="N1627">
        <v>1</v>
      </c>
      <c r="O1627">
        <v>148</v>
      </c>
      <c r="P1627">
        <v>3.5</v>
      </c>
      <c r="Q1627">
        <v>1</v>
      </c>
      <c r="R1627">
        <v>3.5</v>
      </c>
      <c r="S1627">
        <v>3.5</v>
      </c>
      <c r="T1627" s="1">
        <v>44652</v>
      </c>
      <c r="U1627" t="str">
        <f t="shared" si="125"/>
        <v>Starbucks Refresher - Real Coconut Water</v>
      </c>
      <c r="V1627" t="str">
        <f t="shared" si="126"/>
        <v>Carbonated</v>
      </c>
      <c r="W1627" t="s">
        <v>34</v>
      </c>
      <c r="X1627" t="b">
        <f t="shared" si="128"/>
        <v>1</v>
      </c>
      <c r="Y1627">
        <f t="shared" si="127"/>
        <v>3.5</v>
      </c>
      <c r="Z1627" s="2">
        <f t="shared" si="129"/>
        <v>2.3333333333333335</v>
      </c>
      <c r="AA1627" t="s">
        <v>464</v>
      </c>
      <c r="AB1627" t="s">
        <v>465</v>
      </c>
      <c r="AD1627" t="s">
        <v>132</v>
      </c>
      <c r="AE1627" t="s">
        <v>482</v>
      </c>
      <c r="AF1627">
        <v>2022</v>
      </c>
    </row>
    <row r="1628" spans="1:32" x14ac:dyDescent="0.25">
      <c r="A1628" t="s">
        <v>29</v>
      </c>
      <c r="B1628" t="s">
        <v>67</v>
      </c>
      <c r="C1628" t="s">
        <v>68</v>
      </c>
      <c r="D1628" t="s">
        <v>69</v>
      </c>
      <c r="E1628">
        <f>_xlfn.XLOOKUP(Table1[[#This Row],[Location]],'Location analysis'!A:A,'Location analysis'!B:B)</f>
        <v>40.435699999999997</v>
      </c>
      <c r="F1628">
        <f>_xlfn.XLOOKUP(Table1[[#This Row],[Location]],'Location analysis'!A:A,'Location analysis'!C:C)</f>
        <v>-74.125200000000007</v>
      </c>
      <c r="G1628" t="s">
        <v>185</v>
      </c>
      <c r="H1628" t="s">
        <v>34</v>
      </c>
      <c r="I1628">
        <v>14911848275</v>
      </c>
      <c r="J1628" t="s">
        <v>481</v>
      </c>
      <c r="K1628" t="s">
        <v>51</v>
      </c>
      <c r="L1628">
        <v>148</v>
      </c>
      <c r="M1628">
        <v>3</v>
      </c>
      <c r="N1628">
        <v>1</v>
      </c>
      <c r="O1628">
        <v>148</v>
      </c>
      <c r="P1628">
        <v>3</v>
      </c>
      <c r="Q1628">
        <v>1</v>
      </c>
      <c r="R1628">
        <v>3</v>
      </c>
      <c r="S1628">
        <v>3</v>
      </c>
      <c r="T1628" s="1">
        <v>44652</v>
      </c>
      <c r="U1628" t="str">
        <f t="shared" si="125"/>
        <v>Red Bull - Original</v>
      </c>
      <c r="V1628" t="str">
        <f t="shared" si="126"/>
        <v>Carbonated</v>
      </c>
      <c r="W1628" t="s">
        <v>34</v>
      </c>
      <c r="X1628" t="b">
        <f t="shared" si="128"/>
        <v>1</v>
      </c>
      <c r="Y1628">
        <f t="shared" si="127"/>
        <v>3</v>
      </c>
      <c r="Z1628" s="2">
        <f t="shared" si="129"/>
        <v>2</v>
      </c>
      <c r="AA1628" t="s">
        <v>37</v>
      </c>
      <c r="AB1628" t="s">
        <v>150</v>
      </c>
      <c r="AD1628" t="s">
        <v>132</v>
      </c>
      <c r="AE1628" t="s">
        <v>482</v>
      </c>
      <c r="AF1628">
        <v>2022</v>
      </c>
    </row>
    <row r="1629" spans="1:32" x14ac:dyDescent="0.25">
      <c r="A1629" t="s">
        <v>29</v>
      </c>
      <c r="B1629" t="s">
        <v>67</v>
      </c>
      <c r="C1629" t="s">
        <v>68</v>
      </c>
      <c r="D1629" t="s">
        <v>69</v>
      </c>
      <c r="E1629">
        <f>_xlfn.XLOOKUP(Table1[[#This Row],[Location]],'Location analysis'!A:A,'Location analysis'!B:B)</f>
        <v>40.435699999999997</v>
      </c>
      <c r="F1629">
        <f>_xlfn.XLOOKUP(Table1[[#This Row],[Location]],'Location analysis'!A:A,'Location analysis'!C:C)</f>
        <v>-74.125200000000007</v>
      </c>
      <c r="G1629" t="s">
        <v>81</v>
      </c>
      <c r="H1629" t="s">
        <v>43</v>
      </c>
      <c r="I1629">
        <v>14911850293</v>
      </c>
      <c r="J1629" t="s">
        <v>481</v>
      </c>
      <c r="K1629" t="s">
        <v>51</v>
      </c>
      <c r="L1629">
        <v>138</v>
      </c>
      <c r="M1629">
        <v>2</v>
      </c>
      <c r="N1629">
        <v>1</v>
      </c>
      <c r="O1629">
        <v>138</v>
      </c>
      <c r="P1629">
        <v>2</v>
      </c>
      <c r="Q1629">
        <v>1</v>
      </c>
      <c r="R1629">
        <v>2</v>
      </c>
      <c r="S1629">
        <v>2</v>
      </c>
      <c r="T1629" s="1">
        <v>44652</v>
      </c>
      <c r="U1629" t="str">
        <f t="shared" si="125"/>
        <v>KitKat - Crisp Wafers</v>
      </c>
      <c r="V1629" t="str">
        <f t="shared" si="126"/>
        <v>Food</v>
      </c>
      <c r="W1629" t="s">
        <v>43</v>
      </c>
      <c r="X1629" t="b">
        <f t="shared" si="128"/>
        <v>1</v>
      </c>
      <c r="Y1629">
        <f t="shared" si="127"/>
        <v>2</v>
      </c>
      <c r="Z1629" s="2">
        <f t="shared" si="129"/>
        <v>1.3333333333333333</v>
      </c>
      <c r="AA1629" t="s">
        <v>82</v>
      </c>
      <c r="AB1629" t="s">
        <v>83</v>
      </c>
      <c r="AD1629" t="s">
        <v>132</v>
      </c>
      <c r="AE1629" t="s">
        <v>482</v>
      </c>
      <c r="AF1629">
        <v>2022</v>
      </c>
    </row>
    <row r="1630" spans="1:32" x14ac:dyDescent="0.25">
      <c r="A1630" t="s">
        <v>29</v>
      </c>
      <c r="B1630" t="s">
        <v>67</v>
      </c>
      <c r="C1630" t="s">
        <v>68</v>
      </c>
      <c r="D1630" t="s">
        <v>69</v>
      </c>
      <c r="E1630">
        <f>_xlfn.XLOOKUP(Table1[[#This Row],[Location]],'Location analysis'!A:A,'Location analysis'!B:B)</f>
        <v>40.435699999999997</v>
      </c>
      <c r="F1630">
        <f>_xlfn.XLOOKUP(Table1[[#This Row],[Location]],'Location analysis'!A:A,'Location analysis'!C:C)</f>
        <v>-74.125200000000007</v>
      </c>
      <c r="G1630" t="s">
        <v>182</v>
      </c>
      <c r="H1630" t="s">
        <v>34</v>
      </c>
      <c r="I1630">
        <v>14912709417</v>
      </c>
      <c r="J1630" t="s">
        <v>481</v>
      </c>
      <c r="K1630" t="s">
        <v>51</v>
      </c>
      <c r="L1630">
        <v>142</v>
      </c>
      <c r="M1630">
        <v>1</v>
      </c>
      <c r="N1630">
        <v>1</v>
      </c>
      <c r="O1630">
        <v>142</v>
      </c>
      <c r="P1630">
        <v>1</v>
      </c>
      <c r="Q1630">
        <v>1</v>
      </c>
      <c r="R1630">
        <v>1</v>
      </c>
      <c r="S1630">
        <v>1</v>
      </c>
      <c r="T1630" s="1">
        <v>44652</v>
      </c>
      <c r="U1630" t="str">
        <f t="shared" si="125"/>
        <v>Coca Cola - Zero Sugar</v>
      </c>
      <c r="V1630" t="str">
        <f t="shared" si="126"/>
        <v>Carbonated</v>
      </c>
      <c r="W1630" t="s">
        <v>34</v>
      </c>
      <c r="X1630" t="b">
        <f t="shared" si="128"/>
        <v>1</v>
      </c>
      <c r="Y1630">
        <f t="shared" si="127"/>
        <v>1</v>
      </c>
      <c r="Z1630" s="2">
        <f t="shared" si="129"/>
        <v>0.66666666666666663</v>
      </c>
      <c r="AA1630" t="s">
        <v>183</v>
      </c>
      <c r="AB1630" t="s">
        <v>184</v>
      </c>
      <c r="AD1630" t="s">
        <v>132</v>
      </c>
      <c r="AE1630" t="s">
        <v>482</v>
      </c>
      <c r="AF1630">
        <v>2022</v>
      </c>
    </row>
    <row r="1631" spans="1:32" x14ac:dyDescent="0.25">
      <c r="A1631" t="s">
        <v>29</v>
      </c>
      <c r="B1631" t="s">
        <v>67</v>
      </c>
      <c r="C1631" t="s">
        <v>68</v>
      </c>
      <c r="D1631" t="s">
        <v>69</v>
      </c>
      <c r="E1631">
        <f>_xlfn.XLOOKUP(Table1[[#This Row],[Location]],'Location analysis'!A:A,'Location analysis'!B:B)</f>
        <v>40.435699999999997</v>
      </c>
      <c r="F1631">
        <f>_xlfn.XLOOKUP(Table1[[#This Row],[Location]],'Location analysis'!A:A,'Location analysis'!C:C)</f>
        <v>-74.125200000000007</v>
      </c>
      <c r="G1631" t="s">
        <v>185</v>
      </c>
      <c r="H1631" t="s">
        <v>34</v>
      </c>
      <c r="I1631">
        <v>14912742755</v>
      </c>
      <c r="J1631" t="s">
        <v>481</v>
      </c>
      <c r="K1631" t="s">
        <v>51</v>
      </c>
      <c r="L1631">
        <v>148</v>
      </c>
      <c r="M1631">
        <v>3</v>
      </c>
      <c r="N1631">
        <v>1</v>
      </c>
      <c r="O1631">
        <v>148</v>
      </c>
      <c r="P1631">
        <v>3</v>
      </c>
      <c r="Q1631">
        <v>1</v>
      </c>
      <c r="R1631">
        <v>3</v>
      </c>
      <c r="S1631">
        <v>3</v>
      </c>
      <c r="T1631" s="1">
        <v>44652</v>
      </c>
      <c r="U1631" t="str">
        <f t="shared" si="125"/>
        <v>Red Bull - Original</v>
      </c>
      <c r="V1631" t="str">
        <f t="shared" si="126"/>
        <v>Carbonated</v>
      </c>
      <c r="W1631" t="s">
        <v>34</v>
      </c>
      <c r="X1631" t="b">
        <f t="shared" si="128"/>
        <v>1</v>
      </c>
      <c r="Y1631">
        <f t="shared" si="127"/>
        <v>3</v>
      </c>
      <c r="Z1631" s="2">
        <f t="shared" si="129"/>
        <v>2</v>
      </c>
      <c r="AA1631" t="s">
        <v>37</v>
      </c>
      <c r="AB1631" t="s">
        <v>150</v>
      </c>
      <c r="AD1631" t="s">
        <v>132</v>
      </c>
      <c r="AE1631" t="s">
        <v>482</v>
      </c>
      <c r="AF1631">
        <v>2022</v>
      </c>
    </row>
    <row r="1632" spans="1:32" x14ac:dyDescent="0.25">
      <c r="A1632" t="s">
        <v>29</v>
      </c>
      <c r="B1632" t="s">
        <v>67</v>
      </c>
      <c r="C1632" t="s">
        <v>68</v>
      </c>
      <c r="D1632" t="s">
        <v>69</v>
      </c>
      <c r="E1632">
        <f>_xlfn.XLOOKUP(Table1[[#This Row],[Location]],'Location analysis'!A:A,'Location analysis'!B:B)</f>
        <v>40.435699999999997</v>
      </c>
      <c r="F1632">
        <f>_xlfn.XLOOKUP(Table1[[#This Row],[Location]],'Location analysis'!A:A,'Location analysis'!C:C)</f>
        <v>-74.125200000000007</v>
      </c>
      <c r="G1632" t="s">
        <v>81</v>
      </c>
      <c r="H1632" t="s">
        <v>43</v>
      </c>
      <c r="I1632">
        <v>14912792854</v>
      </c>
      <c r="J1632" t="s">
        <v>481</v>
      </c>
      <c r="K1632" t="s">
        <v>51</v>
      </c>
      <c r="L1632">
        <v>138</v>
      </c>
      <c r="M1632">
        <v>2</v>
      </c>
      <c r="N1632">
        <v>1</v>
      </c>
      <c r="O1632">
        <v>138</v>
      </c>
      <c r="P1632">
        <v>2</v>
      </c>
      <c r="Q1632">
        <v>1</v>
      </c>
      <c r="R1632">
        <v>2</v>
      </c>
      <c r="S1632">
        <v>2</v>
      </c>
      <c r="T1632" s="1">
        <v>44652</v>
      </c>
      <c r="U1632" t="str">
        <f t="shared" si="125"/>
        <v>KitKat - Crisp Wafers</v>
      </c>
      <c r="V1632" t="str">
        <f t="shared" si="126"/>
        <v>Food</v>
      </c>
      <c r="W1632" t="s">
        <v>43</v>
      </c>
      <c r="X1632" t="b">
        <f t="shared" si="128"/>
        <v>1</v>
      </c>
      <c r="Y1632">
        <f t="shared" si="127"/>
        <v>2</v>
      </c>
      <c r="Z1632" s="2">
        <f t="shared" si="129"/>
        <v>1.3333333333333333</v>
      </c>
      <c r="AA1632" t="s">
        <v>82</v>
      </c>
      <c r="AB1632" t="s">
        <v>83</v>
      </c>
      <c r="AD1632" t="s">
        <v>132</v>
      </c>
      <c r="AE1632" t="s">
        <v>482</v>
      </c>
      <c r="AF1632">
        <v>2022</v>
      </c>
    </row>
    <row r="1633" spans="1:32" x14ac:dyDescent="0.25">
      <c r="A1633" t="s">
        <v>29</v>
      </c>
      <c r="B1633" t="s">
        <v>67</v>
      </c>
      <c r="C1633" t="s">
        <v>68</v>
      </c>
      <c r="D1633" t="s">
        <v>69</v>
      </c>
      <c r="E1633">
        <f>_xlfn.XLOOKUP(Table1[[#This Row],[Location]],'Location analysis'!A:A,'Location analysis'!B:B)</f>
        <v>40.435699999999997</v>
      </c>
      <c r="F1633">
        <f>_xlfn.XLOOKUP(Table1[[#This Row],[Location]],'Location analysis'!A:A,'Location analysis'!C:C)</f>
        <v>-74.125200000000007</v>
      </c>
      <c r="G1633" t="s">
        <v>259</v>
      </c>
      <c r="H1633" t="s">
        <v>34</v>
      </c>
      <c r="I1633">
        <v>14912796821</v>
      </c>
      <c r="J1633" t="s">
        <v>481</v>
      </c>
      <c r="K1633" t="s">
        <v>51</v>
      </c>
      <c r="L1633">
        <v>140</v>
      </c>
      <c r="M1633">
        <v>1</v>
      </c>
      <c r="N1633">
        <v>1</v>
      </c>
      <c r="O1633">
        <v>140</v>
      </c>
      <c r="P1633">
        <v>1</v>
      </c>
      <c r="Q1633">
        <v>1</v>
      </c>
      <c r="R1633">
        <v>1</v>
      </c>
      <c r="S1633">
        <v>1</v>
      </c>
      <c r="T1633" s="1">
        <v>44652</v>
      </c>
      <c r="U1633" t="str">
        <f t="shared" si="125"/>
        <v>Sunkist Soda - Orange</v>
      </c>
      <c r="V1633" t="str">
        <f t="shared" si="126"/>
        <v>Carbonated</v>
      </c>
      <c r="W1633" t="s">
        <v>34</v>
      </c>
      <c r="X1633" t="b">
        <f t="shared" si="128"/>
        <v>1</v>
      </c>
      <c r="Y1633">
        <f t="shared" si="127"/>
        <v>1</v>
      </c>
      <c r="Z1633" s="2">
        <f t="shared" si="129"/>
        <v>0.66666666666666663</v>
      </c>
      <c r="AA1633" t="s">
        <v>260</v>
      </c>
      <c r="AB1633" t="s">
        <v>261</v>
      </c>
      <c r="AD1633" t="s">
        <v>132</v>
      </c>
      <c r="AE1633" t="s">
        <v>482</v>
      </c>
      <c r="AF1633">
        <v>2022</v>
      </c>
    </row>
    <row r="1634" spans="1:32" x14ac:dyDescent="0.25">
      <c r="A1634" t="s">
        <v>29</v>
      </c>
      <c r="B1634" t="s">
        <v>67</v>
      </c>
      <c r="C1634" t="s">
        <v>68</v>
      </c>
      <c r="D1634" t="s">
        <v>69</v>
      </c>
      <c r="E1634">
        <f>_xlfn.XLOOKUP(Table1[[#This Row],[Location]],'Location analysis'!A:A,'Location analysis'!B:B)</f>
        <v>40.435699999999997</v>
      </c>
      <c r="F1634">
        <f>_xlfn.XLOOKUP(Table1[[#This Row],[Location]],'Location analysis'!A:A,'Location analysis'!C:C)</f>
        <v>-74.125200000000007</v>
      </c>
      <c r="G1634" t="s">
        <v>95</v>
      </c>
      <c r="H1634" t="s">
        <v>43</v>
      </c>
      <c r="I1634">
        <v>14912796988</v>
      </c>
      <c r="J1634" t="s">
        <v>481</v>
      </c>
      <c r="K1634" t="s">
        <v>51</v>
      </c>
      <c r="L1634">
        <v>137</v>
      </c>
      <c r="M1634">
        <v>2</v>
      </c>
      <c r="N1634">
        <v>1</v>
      </c>
      <c r="O1634">
        <v>137</v>
      </c>
      <c r="P1634">
        <v>2</v>
      </c>
      <c r="Q1634">
        <v>1</v>
      </c>
      <c r="R1634">
        <v>2</v>
      </c>
      <c r="S1634">
        <v>2</v>
      </c>
      <c r="T1634" s="1">
        <v>44652</v>
      </c>
      <c r="U1634" t="str">
        <f t="shared" si="125"/>
        <v>Jacks Links Bar Beef Strip</v>
      </c>
      <c r="V1634" t="str">
        <f t="shared" si="126"/>
        <v>Food</v>
      </c>
      <c r="W1634" t="s">
        <v>43</v>
      </c>
      <c r="X1634" t="b">
        <f t="shared" si="128"/>
        <v>1</v>
      </c>
      <c r="Y1634">
        <f t="shared" si="127"/>
        <v>2</v>
      </c>
      <c r="Z1634" s="2">
        <f t="shared" si="129"/>
        <v>1.3333333333333333</v>
      </c>
      <c r="AA1634" t="s">
        <v>95</v>
      </c>
      <c r="AD1634" t="s">
        <v>132</v>
      </c>
      <c r="AE1634" t="s">
        <v>482</v>
      </c>
      <c r="AF1634">
        <v>2022</v>
      </c>
    </row>
    <row r="1635" spans="1:32" x14ac:dyDescent="0.25">
      <c r="A1635" t="s">
        <v>29</v>
      </c>
      <c r="B1635" t="s">
        <v>67</v>
      </c>
      <c r="C1635" t="s">
        <v>68</v>
      </c>
      <c r="D1635" t="s">
        <v>69</v>
      </c>
      <c r="E1635">
        <f>_xlfn.XLOOKUP(Table1[[#This Row],[Location]],'Location analysis'!A:A,'Location analysis'!B:B)</f>
        <v>40.435699999999997</v>
      </c>
      <c r="F1635">
        <f>_xlfn.XLOOKUP(Table1[[#This Row],[Location]],'Location analysis'!A:A,'Location analysis'!C:C)</f>
        <v>-74.125200000000007</v>
      </c>
      <c r="G1635" t="s">
        <v>182</v>
      </c>
      <c r="H1635" t="s">
        <v>34</v>
      </c>
      <c r="I1635">
        <v>14912797072</v>
      </c>
      <c r="J1635" t="s">
        <v>481</v>
      </c>
      <c r="K1635" t="s">
        <v>51</v>
      </c>
      <c r="L1635">
        <v>141</v>
      </c>
      <c r="M1635">
        <v>1</v>
      </c>
      <c r="N1635">
        <v>1</v>
      </c>
      <c r="O1635">
        <v>141</v>
      </c>
      <c r="P1635">
        <v>1</v>
      </c>
      <c r="Q1635">
        <v>1</v>
      </c>
      <c r="R1635">
        <v>1</v>
      </c>
      <c r="S1635">
        <v>1</v>
      </c>
      <c r="T1635" s="1">
        <v>44652</v>
      </c>
      <c r="U1635" t="str">
        <f t="shared" si="125"/>
        <v>Coca Cola - Zero Sugar</v>
      </c>
      <c r="V1635" t="str">
        <f t="shared" si="126"/>
        <v>Carbonated</v>
      </c>
      <c r="W1635" t="s">
        <v>34</v>
      </c>
      <c r="X1635" t="b">
        <f t="shared" si="128"/>
        <v>1</v>
      </c>
      <c r="Y1635">
        <f t="shared" si="127"/>
        <v>1</v>
      </c>
      <c r="Z1635" s="2">
        <f t="shared" si="129"/>
        <v>0.66666666666666663</v>
      </c>
      <c r="AA1635" t="s">
        <v>183</v>
      </c>
      <c r="AB1635" t="s">
        <v>184</v>
      </c>
      <c r="AD1635" t="s">
        <v>132</v>
      </c>
      <c r="AE1635" t="s">
        <v>482</v>
      </c>
      <c r="AF1635">
        <v>2022</v>
      </c>
    </row>
    <row r="1636" spans="1:32" x14ac:dyDescent="0.25">
      <c r="A1636" t="s">
        <v>29</v>
      </c>
      <c r="B1636" t="s">
        <v>67</v>
      </c>
      <c r="C1636" t="s">
        <v>68</v>
      </c>
      <c r="D1636" t="s">
        <v>69</v>
      </c>
      <c r="E1636">
        <f>_xlfn.XLOOKUP(Table1[[#This Row],[Location]],'Location analysis'!A:A,'Location analysis'!B:B)</f>
        <v>40.435699999999997</v>
      </c>
      <c r="F1636">
        <f>_xlfn.XLOOKUP(Table1[[#This Row],[Location]],'Location analysis'!A:A,'Location analysis'!C:C)</f>
        <v>-74.125200000000007</v>
      </c>
      <c r="G1636" t="s">
        <v>259</v>
      </c>
      <c r="H1636" t="s">
        <v>34</v>
      </c>
      <c r="I1636">
        <v>14912966568</v>
      </c>
      <c r="J1636" t="s">
        <v>483</v>
      </c>
      <c r="K1636" t="s">
        <v>51</v>
      </c>
      <c r="L1636">
        <v>140</v>
      </c>
      <c r="M1636">
        <v>1</v>
      </c>
      <c r="N1636">
        <v>1</v>
      </c>
      <c r="O1636">
        <v>140</v>
      </c>
      <c r="P1636">
        <v>1</v>
      </c>
      <c r="Q1636">
        <v>1</v>
      </c>
      <c r="R1636">
        <v>1</v>
      </c>
      <c r="S1636">
        <v>1</v>
      </c>
      <c r="T1636" s="1">
        <v>44652</v>
      </c>
      <c r="U1636" t="str">
        <f t="shared" si="125"/>
        <v>Sunkist Soda - Orange</v>
      </c>
      <c r="V1636" t="str">
        <f t="shared" si="126"/>
        <v>Carbonated</v>
      </c>
      <c r="W1636" t="s">
        <v>34</v>
      </c>
      <c r="X1636" t="b">
        <f t="shared" si="128"/>
        <v>1</v>
      </c>
      <c r="Y1636">
        <f t="shared" si="127"/>
        <v>1</v>
      </c>
      <c r="Z1636" s="2">
        <f t="shared" si="129"/>
        <v>0.66666666666666663</v>
      </c>
      <c r="AA1636" t="s">
        <v>260</v>
      </c>
      <c r="AB1636" t="s">
        <v>261</v>
      </c>
      <c r="AD1636" t="s">
        <v>40</v>
      </c>
      <c r="AE1636" t="s">
        <v>484</v>
      </c>
      <c r="AF1636">
        <v>2022</v>
      </c>
    </row>
    <row r="1637" spans="1:32" x14ac:dyDescent="0.25">
      <c r="A1637" t="s">
        <v>29</v>
      </c>
      <c r="B1637" t="s">
        <v>67</v>
      </c>
      <c r="C1637" t="s">
        <v>68</v>
      </c>
      <c r="D1637" t="s">
        <v>69</v>
      </c>
      <c r="E1637">
        <f>_xlfn.XLOOKUP(Table1[[#This Row],[Location]],'Location analysis'!A:A,'Location analysis'!B:B)</f>
        <v>40.435699999999997</v>
      </c>
      <c r="F1637">
        <f>_xlfn.XLOOKUP(Table1[[#This Row],[Location]],'Location analysis'!A:A,'Location analysis'!C:C)</f>
        <v>-74.125200000000007</v>
      </c>
      <c r="G1637" t="s">
        <v>116</v>
      </c>
      <c r="H1637" t="s">
        <v>43</v>
      </c>
      <c r="I1637">
        <v>14912981176</v>
      </c>
      <c r="J1637" t="s">
        <v>483</v>
      </c>
      <c r="K1637" t="s">
        <v>51</v>
      </c>
      <c r="L1637">
        <v>110</v>
      </c>
      <c r="M1637">
        <v>1.5</v>
      </c>
      <c r="N1637">
        <v>1</v>
      </c>
      <c r="O1637">
        <v>110</v>
      </c>
      <c r="P1637">
        <v>1.5</v>
      </c>
      <c r="Q1637">
        <v>1</v>
      </c>
      <c r="R1637">
        <v>1.5</v>
      </c>
      <c r="S1637">
        <v>1.5</v>
      </c>
      <c r="T1637" s="1">
        <v>44652</v>
      </c>
      <c r="U1637" t="str">
        <f t="shared" si="125"/>
        <v>Good Health Veggie Stix - Zesty Ranch</v>
      </c>
      <c r="V1637" t="str">
        <f t="shared" si="126"/>
        <v>Food</v>
      </c>
      <c r="W1637" t="s">
        <v>43</v>
      </c>
      <c r="X1637" t="b">
        <f t="shared" si="128"/>
        <v>1</v>
      </c>
      <c r="Y1637">
        <f t="shared" si="127"/>
        <v>1.5</v>
      </c>
      <c r="Z1637" s="2">
        <f t="shared" si="129"/>
        <v>1</v>
      </c>
      <c r="AA1637" t="s">
        <v>117</v>
      </c>
      <c r="AB1637" t="s">
        <v>118</v>
      </c>
      <c r="AD1637" t="s">
        <v>40</v>
      </c>
      <c r="AE1637" t="s">
        <v>484</v>
      </c>
      <c r="AF1637">
        <v>2022</v>
      </c>
    </row>
    <row r="1638" spans="1:32" x14ac:dyDescent="0.25">
      <c r="A1638" t="s">
        <v>29</v>
      </c>
      <c r="B1638" t="s">
        <v>67</v>
      </c>
      <c r="C1638" t="s">
        <v>68</v>
      </c>
      <c r="D1638" t="s">
        <v>69</v>
      </c>
      <c r="E1638">
        <f>_xlfn.XLOOKUP(Table1[[#This Row],[Location]],'Location analysis'!A:A,'Location analysis'!B:B)</f>
        <v>40.435699999999997</v>
      </c>
      <c r="F1638">
        <f>_xlfn.XLOOKUP(Table1[[#This Row],[Location]],'Location analysis'!A:A,'Location analysis'!C:C)</f>
        <v>-74.125200000000007</v>
      </c>
      <c r="G1638" t="s">
        <v>182</v>
      </c>
      <c r="H1638" t="s">
        <v>34</v>
      </c>
      <c r="I1638">
        <v>14913439765</v>
      </c>
      <c r="J1638" t="s">
        <v>483</v>
      </c>
      <c r="K1638" t="s">
        <v>51</v>
      </c>
      <c r="L1638">
        <v>142</v>
      </c>
      <c r="M1638">
        <v>1</v>
      </c>
      <c r="N1638">
        <v>1</v>
      </c>
      <c r="O1638">
        <v>142</v>
      </c>
      <c r="P1638">
        <v>1</v>
      </c>
      <c r="Q1638">
        <v>1</v>
      </c>
      <c r="R1638">
        <v>1</v>
      </c>
      <c r="S1638">
        <v>1</v>
      </c>
      <c r="T1638" s="1">
        <v>44653</v>
      </c>
      <c r="U1638" t="str">
        <f t="shared" si="125"/>
        <v>Coca Cola - Zero Sugar</v>
      </c>
      <c r="V1638" t="str">
        <f t="shared" si="126"/>
        <v>Carbonated</v>
      </c>
      <c r="W1638" t="s">
        <v>34</v>
      </c>
      <c r="X1638" t="b">
        <f t="shared" si="128"/>
        <v>1</v>
      </c>
      <c r="Y1638">
        <f t="shared" si="127"/>
        <v>1</v>
      </c>
      <c r="Z1638" s="2">
        <f t="shared" si="129"/>
        <v>0.66666666666666663</v>
      </c>
      <c r="AA1638" t="s">
        <v>183</v>
      </c>
      <c r="AB1638" t="s">
        <v>184</v>
      </c>
      <c r="AD1638" t="s">
        <v>40</v>
      </c>
      <c r="AE1638" t="s">
        <v>484</v>
      </c>
      <c r="AF1638">
        <v>2022</v>
      </c>
    </row>
    <row r="1639" spans="1:32" x14ac:dyDescent="0.25">
      <c r="A1639" t="s">
        <v>29</v>
      </c>
      <c r="B1639" t="s">
        <v>67</v>
      </c>
      <c r="C1639" t="s">
        <v>68</v>
      </c>
      <c r="D1639" t="s">
        <v>69</v>
      </c>
      <c r="E1639">
        <f>_xlfn.XLOOKUP(Table1[[#This Row],[Location]],'Location analysis'!A:A,'Location analysis'!B:B)</f>
        <v>40.435699999999997</v>
      </c>
      <c r="F1639">
        <f>_xlfn.XLOOKUP(Table1[[#This Row],[Location]],'Location analysis'!A:A,'Location analysis'!C:C)</f>
        <v>-74.125200000000007</v>
      </c>
      <c r="G1639" t="s">
        <v>182</v>
      </c>
      <c r="H1639" t="s">
        <v>34</v>
      </c>
      <c r="I1639">
        <v>14913441336</v>
      </c>
      <c r="J1639" t="s">
        <v>483</v>
      </c>
      <c r="K1639" t="s">
        <v>51</v>
      </c>
      <c r="L1639">
        <v>142</v>
      </c>
      <c r="M1639">
        <v>1</v>
      </c>
      <c r="N1639">
        <v>1</v>
      </c>
      <c r="O1639">
        <v>142</v>
      </c>
      <c r="P1639">
        <v>1</v>
      </c>
      <c r="Q1639">
        <v>1</v>
      </c>
      <c r="R1639">
        <v>1</v>
      </c>
      <c r="S1639">
        <v>1</v>
      </c>
      <c r="T1639" s="1">
        <v>44653</v>
      </c>
      <c r="U1639" t="str">
        <f t="shared" si="125"/>
        <v>Coca Cola - Zero Sugar</v>
      </c>
      <c r="V1639" t="str">
        <f t="shared" si="126"/>
        <v>Carbonated</v>
      </c>
      <c r="W1639" t="s">
        <v>34</v>
      </c>
      <c r="X1639" t="b">
        <f t="shared" si="128"/>
        <v>1</v>
      </c>
      <c r="Y1639">
        <f t="shared" si="127"/>
        <v>1</v>
      </c>
      <c r="Z1639" s="2">
        <f t="shared" si="129"/>
        <v>0.66666666666666663</v>
      </c>
      <c r="AA1639" t="s">
        <v>183</v>
      </c>
      <c r="AB1639" t="s">
        <v>184</v>
      </c>
      <c r="AD1639" t="s">
        <v>40</v>
      </c>
      <c r="AE1639" t="s">
        <v>484</v>
      </c>
      <c r="AF1639">
        <v>2022</v>
      </c>
    </row>
    <row r="1640" spans="1:32" x14ac:dyDescent="0.25">
      <c r="A1640" t="s">
        <v>29</v>
      </c>
      <c r="B1640" t="s">
        <v>67</v>
      </c>
      <c r="C1640" t="s">
        <v>68</v>
      </c>
      <c r="D1640" t="s">
        <v>69</v>
      </c>
      <c r="E1640">
        <f>_xlfn.XLOOKUP(Table1[[#This Row],[Location]],'Location analysis'!A:A,'Location analysis'!B:B)</f>
        <v>40.435699999999997</v>
      </c>
      <c r="F1640">
        <f>_xlfn.XLOOKUP(Table1[[#This Row],[Location]],'Location analysis'!A:A,'Location analysis'!C:C)</f>
        <v>-74.125200000000007</v>
      </c>
      <c r="G1640" t="s">
        <v>182</v>
      </c>
      <c r="H1640" t="s">
        <v>34</v>
      </c>
      <c r="I1640">
        <v>14913459670</v>
      </c>
      <c r="J1640" t="s">
        <v>483</v>
      </c>
      <c r="K1640" t="s">
        <v>51</v>
      </c>
      <c r="L1640">
        <v>142</v>
      </c>
      <c r="M1640">
        <v>1</v>
      </c>
      <c r="N1640">
        <v>1</v>
      </c>
      <c r="O1640">
        <v>142</v>
      </c>
      <c r="P1640">
        <v>1</v>
      </c>
      <c r="Q1640">
        <v>1</v>
      </c>
      <c r="R1640">
        <v>1</v>
      </c>
      <c r="S1640">
        <v>1</v>
      </c>
      <c r="T1640" s="1">
        <v>44653</v>
      </c>
      <c r="U1640" t="str">
        <f t="shared" si="125"/>
        <v>Coca Cola - Zero Sugar</v>
      </c>
      <c r="V1640" t="str">
        <f t="shared" si="126"/>
        <v>Carbonated</v>
      </c>
      <c r="W1640" t="s">
        <v>34</v>
      </c>
      <c r="X1640" t="b">
        <f t="shared" si="128"/>
        <v>1</v>
      </c>
      <c r="Y1640">
        <f t="shared" si="127"/>
        <v>1</v>
      </c>
      <c r="Z1640" s="2">
        <f t="shared" si="129"/>
        <v>0.66666666666666663</v>
      </c>
      <c r="AA1640" t="s">
        <v>183</v>
      </c>
      <c r="AB1640" t="s">
        <v>184</v>
      </c>
      <c r="AD1640" t="s">
        <v>40</v>
      </c>
      <c r="AE1640" t="s">
        <v>484</v>
      </c>
      <c r="AF1640">
        <v>2022</v>
      </c>
    </row>
    <row r="1641" spans="1:32" x14ac:dyDescent="0.25">
      <c r="A1641" t="s">
        <v>29</v>
      </c>
      <c r="B1641" t="s">
        <v>67</v>
      </c>
      <c r="C1641" t="s">
        <v>68</v>
      </c>
      <c r="D1641" t="s">
        <v>69</v>
      </c>
      <c r="E1641">
        <f>_xlfn.XLOOKUP(Table1[[#This Row],[Location]],'Location analysis'!A:A,'Location analysis'!B:B)</f>
        <v>40.435699999999997</v>
      </c>
      <c r="F1641">
        <f>_xlfn.XLOOKUP(Table1[[#This Row],[Location]],'Location analysis'!A:A,'Location analysis'!C:C)</f>
        <v>-74.125200000000007</v>
      </c>
      <c r="G1641" t="s">
        <v>329</v>
      </c>
      <c r="H1641" t="s">
        <v>49</v>
      </c>
      <c r="I1641">
        <v>14913702293</v>
      </c>
      <c r="J1641" t="s">
        <v>483</v>
      </c>
      <c r="K1641" t="s">
        <v>51</v>
      </c>
      <c r="L1641">
        <v>147</v>
      </c>
      <c r="M1641">
        <v>2.5</v>
      </c>
      <c r="N1641">
        <v>1</v>
      </c>
      <c r="O1641">
        <v>147</v>
      </c>
      <c r="P1641">
        <v>2.5</v>
      </c>
      <c r="Q1641">
        <v>1</v>
      </c>
      <c r="R1641">
        <v>2.5</v>
      </c>
      <c r="S1641">
        <v>2.5</v>
      </c>
      <c r="T1641" s="1">
        <v>44653</v>
      </c>
      <c r="U1641" t="str">
        <f t="shared" si="125"/>
        <v>Snapple Tea - Raspberry</v>
      </c>
      <c r="V1641" t="str">
        <f t="shared" si="126"/>
        <v>Non Carbonated</v>
      </c>
      <c r="W1641" t="s">
        <v>49</v>
      </c>
      <c r="X1641" t="b">
        <f t="shared" si="128"/>
        <v>1</v>
      </c>
      <c r="Y1641">
        <f t="shared" si="127"/>
        <v>2.5</v>
      </c>
      <c r="Z1641" s="2">
        <f t="shared" si="129"/>
        <v>1.6666666666666667</v>
      </c>
      <c r="AA1641" t="s">
        <v>330</v>
      </c>
      <c r="AB1641" t="s">
        <v>144</v>
      </c>
      <c r="AD1641" t="s">
        <v>40</v>
      </c>
      <c r="AE1641" t="s">
        <v>484</v>
      </c>
      <c r="AF1641">
        <v>2022</v>
      </c>
    </row>
    <row r="1642" spans="1:32" x14ac:dyDescent="0.25">
      <c r="A1642" t="s">
        <v>29</v>
      </c>
      <c r="B1642" t="s">
        <v>394</v>
      </c>
      <c r="C1642" t="s">
        <v>395</v>
      </c>
      <c r="D1642" t="s">
        <v>396</v>
      </c>
      <c r="E1642">
        <f>_xlfn.XLOOKUP(Table1[[#This Row],[Location]],'Location analysis'!A:A,'Location analysis'!B:B)</f>
        <v>40.416893999999999</v>
      </c>
      <c r="F1642">
        <f>_xlfn.XLOOKUP(Table1[[#This Row],[Location]],'Location analysis'!A:A,'Location analysis'!C:C)</f>
        <v>-74.420399000000003</v>
      </c>
      <c r="G1642" t="s">
        <v>182</v>
      </c>
      <c r="H1642" t="s">
        <v>34</v>
      </c>
      <c r="I1642">
        <v>14913797063</v>
      </c>
      <c r="J1642" t="s">
        <v>483</v>
      </c>
      <c r="K1642" t="s">
        <v>36</v>
      </c>
      <c r="L1642">
        <v>142</v>
      </c>
      <c r="M1642">
        <v>1.5</v>
      </c>
      <c r="N1642">
        <v>1</v>
      </c>
      <c r="O1642">
        <v>142</v>
      </c>
      <c r="P1642">
        <v>1.5</v>
      </c>
      <c r="Q1642">
        <v>1</v>
      </c>
      <c r="R1642">
        <v>1.5</v>
      </c>
      <c r="S1642">
        <v>1.5</v>
      </c>
      <c r="T1642" s="1">
        <v>44653</v>
      </c>
      <c r="U1642" t="str">
        <f t="shared" si="125"/>
        <v>Coca Cola - Zero Sugar</v>
      </c>
      <c r="V1642" t="str">
        <f t="shared" si="126"/>
        <v>Carbonated</v>
      </c>
      <c r="W1642" t="s">
        <v>34</v>
      </c>
      <c r="X1642" t="b">
        <f t="shared" si="128"/>
        <v>1</v>
      </c>
      <c r="Y1642">
        <f t="shared" si="127"/>
        <v>1.5</v>
      </c>
      <c r="Z1642" s="2">
        <f t="shared" si="129"/>
        <v>1</v>
      </c>
      <c r="AA1642" t="s">
        <v>183</v>
      </c>
      <c r="AB1642" t="s">
        <v>184</v>
      </c>
      <c r="AD1642" t="s">
        <v>40</v>
      </c>
      <c r="AE1642" t="s">
        <v>484</v>
      </c>
      <c r="AF1642">
        <v>2022</v>
      </c>
    </row>
    <row r="1643" spans="1:32" x14ac:dyDescent="0.25">
      <c r="A1643" t="s">
        <v>29</v>
      </c>
      <c r="B1643" t="s">
        <v>394</v>
      </c>
      <c r="C1643" t="s">
        <v>395</v>
      </c>
      <c r="D1643" t="s">
        <v>396</v>
      </c>
      <c r="E1643">
        <f>_xlfn.XLOOKUP(Table1[[#This Row],[Location]],'Location analysis'!A:A,'Location analysis'!B:B)</f>
        <v>40.416893999999999</v>
      </c>
      <c r="F1643">
        <f>_xlfn.XLOOKUP(Table1[[#This Row],[Location]],'Location analysis'!A:A,'Location analysis'!C:C)</f>
        <v>-74.420399000000003</v>
      </c>
      <c r="G1643" t="s">
        <v>182</v>
      </c>
      <c r="H1643" t="s">
        <v>34</v>
      </c>
      <c r="I1643">
        <v>14913799685</v>
      </c>
      <c r="J1643" t="s">
        <v>483</v>
      </c>
      <c r="K1643" t="s">
        <v>36</v>
      </c>
      <c r="L1643">
        <v>142</v>
      </c>
      <c r="M1643">
        <v>1.5</v>
      </c>
      <c r="N1643">
        <v>1</v>
      </c>
      <c r="O1643">
        <v>142</v>
      </c>
      <c r="P1643">
        <v>1.5</v>
      </c>
      <c r="Q1643">
        <v>1</v>
      </c>
      <c r="R1643">
        <v>1.5</v>
      </c>
      <c r="S1643">
        <v>1.5</v>
      </c>
      <c r="T1643" s="1">
        <v>44653</v>
      </c>
      <c r="U1643" t="str">
        <f t="shared" si="125"/>
        <v>Coca Cola - Zero Sugar</v>
      </c>
      <c r="V1643" t="str">
        <f t="shared" si="126"/>
        <v>Carbonated</v>
      </c>
      <c r="W1643" t="s">
        <v>34</v>
      </c>
      <c r="X1643" t="b">
        <f t="shared" si="128"/>
        <v>1</v>
      </c>
      <c r="Y1643">
        <f t="shared" si="127"/>
        <v>1.5</v>
      </c>
      <c r="Z1643" s="2">
        <f t="shared" si="129"/>
        <v>1</v>
      </c>
      <c r="AA1643" t="s">
        <v>183</v>
      </c>
      <c r="AB1643" t="s">
        <v>184</v>
      </c>
      <c r="AD1643" t="s">
        <v>40</v>
      </c>
      <c r="AE1643" t="s">
        <v>484</v>
      </c>
      <c r="AF1643">
        <v>2022</v>
      </c>
    </row>
    <row r="1644" spans="1:32" x14ac:dyDescent="0.25">
      <c r="A1644" t="s">
        <v>29</v>
      </c>
      <c r="B1644" t="s">
        <v>394</v>
      </c>
      <c r="C1644" t="s">
        <v>395</v>
      </c>
      <c r="D1644" t="s">
        <v>396</v>
      </c>
      <c r="E1644">
        <f>_xlfn.XLOOKUP(Table1[[#This Row],[Location]],'Location analysis'!A:A,'Location analysis'!B:B)</f>
        <v>40.416893999999999</v>
      </c>
      <c r="F1644">
        <f>_xlfn.XLOOKUP(Table1[[#This Row],[Location]],'Location analysis'!A:A,'Location analysis'!C:C)</f>
        <v>-74.420399000000003</v>
      </c>
      <c r="G1644" t="s">
        <v>164</v>
      </c>
      <c r="H1644" t="s">
        <v>34</v>
      </c>
      <c r="I1644">
        <v>14913840511</v>
      </c>
      <c r="J1644" t="s">
        <v>483</v>
      </c>
      <c r="K1644" t="s">
        <v>36</v>
      </c>
      <c r="L1644">
        <v>132</v>
      </c>
      <c r="M1644">
        <v>2</v>
      </c>
      <c r="N1644">
        <v>1</v>
      </c>
      <c r="O1644">
        <v>132</v>
      </c>
      <c r="P1644">
        <v>2</v>
      </c>
      <c r="Q1644">
        <v>1</v>
      </c>
      <c r="R1644">
        <v>2</v>
      </c>
      <c r="S1644">
        <v>2</v>
      </c>
      <c r="T1644" s="1">
        <v>44653</v>
      </c>
      <c r="U1644" t="str">
        <f t="shared" si="125"/>
        <v>Keto Krisp - Almond/Chocolate</v>
      </c>
      <c r="V1644" t="str">
        <f t="shared" si="126"/>
        <v>Carbonated</v>
      </c>
      <c r="W1644" t="s">
        <v>34</v>
      </c>
      <c r="X1644" t="b">
        <f t="shared" si="128"/>
        <v>1</v>
      </c>
      <c r="Y1644">
        <f t="shared" si="127"/>
        <v>2</v>
      </c>
      <c r="Z1644" s="2">
        <f t="shared" si="129"/>
        <v>1.3333333333333333</v>
      </c>
      <c r="AA1644" t="s">
        <v>165</v>
      </c>
      <c r="AB1644" t="s">
        <v>166</v>
      </c>
      <c r="AD1644" t="s">
        <v>40</v>
      </c>
      <c r="AE1644" t="s">
        <v>484</v>
      </c>
      <c r="AF1644">
        <v>2022</v>
      </c>
    </row>
    <row r="1645" spans="1:32" x14ac:dyDescent="0.25">
      <c r="A1645" t="s">
        <v>29</v>
      </c>
      <c r="B1645" t="s">
        <v>394</v>
      </c>
      <c r="C1645" t="s">
        <v>395</v>
      </c>
      <c r="D1645" t="s">
        <v>396</v>
      </c>
      <c r="E1645">
        <f>_xlfn.XLOOKUP(Table1[[#This Row],[Location]],'Location analysis'!A:A,'Location analysis'!B:B)</f>
        <v>40.416893999999999</v>
      </c>
      <c r="F1645">
        <f>_xlfn.XLOOKUP(Table1[[#This Row],[Location]],'Location analysis'!A:A,'Location analysis'!C:C)</f>
        <v>-74.420399000000003</v>
      </c>
      <c r="G1645" t="s">
        <v>128</v>
      </c>
      <c r="H1645" t="s">
        <v>43</v>
      </c>
      <c r="I1645">
        <v>14913843077</v>
      </c>
      <c r="J1645" t="s">
        <v>483</v>
      </c>
      <c r="K1645" t="s">
        <v>36</v>
      </c>
      <c r="L1645">
        <v>114</v>
      </c>
      <c r="M1645">
        <v>1.5</v>
      </c>
      <c r="N1645">
        <v>1</v>
      </c>
      <c r="O1645">
        <v>114</v>
      </c>
      <c r="P1645">
        <v>1.5</v>
      </c>
      <c r="Q1645">
        <v>1</v>
      </c>
      <c r="R1645">
        <v>1.5</v>
      </c>
      <c r="S1645">
        <v>1.5</v>
      </c>
      <c r="T1645" s="1">
        <v>44653</v>
      </c>
      <c r="U1645" t="str">
        <f t="shared" si="125"/>
        <v>SunChips Multigrain - Salsa</v>
      </c>
      <c r="V1645" t="str">
        <f t="shared" si="126"/>
        <v>Food</v>
      </c>
      <c r="W1645" t="s">
        <v>43</v>
      </c>
      <c r="X1645" t="b">
        <f t="shared" si="128"/>
        <v>1</v>
      </c>
      <c r="Y1645">
        <f t="shared" si="127"/>
        <v>1.5</v>
      </c>
      <c r="Z1645" s="2">
        <f t="shared" si="129"/>
        <v>1</v>
      </c>
      <c r="AA1645" t="s">
        <v>129</v>
      </c>
      <c r="AB1645" t="s">
        <v>130</v>
      </c>
      <c r="AD1645" t="s">
        <v>40</v>
      </c>
      <c r="AE1645" t="s">
        <v>484</v>
      </c>
      <c r="AF1645">
        <v>2022</v>
      </c>
    </row>
    <row r="1646" spans="1:32" x14ac:dyDescent="0.25">
      <c r="A1646" t="s">
        <v>29</v>
      </c>
      <c r="B1646" t="s">
        <v>394</v>
      </c>
      <c r="C1646" t="s">
        <v>395</v>
      </c>
      <c r="D1646" t="s">
        <v>396</v>
      </c>
      <c r="E1646">
        <f>_xlfn.XLOOKUP(Table1[[#This Row],[Location]],'Location analysis'!A:A,'Location analysis'!B:B)</f>
        <v>40.416893999999999</v>
      </c>
      <c r="F1646">
        <f>_xlfn.XLOOKUP(Table1[[#This Row],[Location]],'Location analysis'!A:A,'Location analysis'!C:C)</f>
        <v>-74.420399000000003</v>
      </c>
      <c r="G1646" t="s">
        <v>106</v>
      </c>
      <c r="H1646" t="s">
        <v>43</v>
      </c>
      <c r="I1646">
        <v>14913919705</v>
      </c>
      <c r="J1646" t="s">
        <v>483</v>
      </c>
      <c r="K1646" t="s">
        <v>36</v>
      </c>
      <c r="L1646">
        <v>120</v>
      </c>
      <c r="M1646">
        <v>2</v>
      </c>
      <c r="N1646">
        <v>1</v>
      </c>
      <c r="O1646">
        <v>120</v>
      </c>
      <c r="P1646">
        <v>2</v>
      </c>
      <c r="Q1646">
        <v>1</v>
      </c>
      <c r="R1646">
        <v>2</v>
      </c>
      <c r="S1646">
        <v>2</v>
      </c>
      <c r="T1646" s="1">
        <v>44653</v>
      </c>
      <c r="U1646" t="str">
        <f t="shared" si="125"/>
        <v>Oreo Mini</v>
      </c>
      <c r="V1646" t="str">
        <f t="shared" si="126"/>
        <v>Food</v>
      </c>
      <c r="W1646" t="s">
        <v>43</v>
      </c>
      <c r="X1646" t="b">
        <f t="shared" si="128"/>
        <v>1</v>
      </c>
      <c r="Y1646">
        <f t="shared" si="127"/>
        <v>2</v>
      </c>
      <c r="Z1646" s="2">
        <f t="shared" si="129"/>
        <v>1.3333333333333333</v>
      </c>
      <c r="AA1646" t="s">
        <v>106</v>
      </c>
      <c r="AD1646" t="s">
        <v>40</v>
      </c>
      <c r="AE1646" t="s">
        <v>484</v>
      </c>
      <c r="AF1646">
        <v>2022</v>
      </c>
    </row>
    <row r="1647" spans="1:32" x14ac:dyDescent="0.25">
      <c r="A1647" t="s">
        <v>29</v>
      </c>
      <c r="B1647" t="s">
        <v>394</v>
      </c>
      <c r="C1647" t="s">
        <v>395</v>
      </c>
      <c r="D1647" t="s">
        <v>396</v>
      </c>
      <c r="E1647">
        <f>_xlfn.XLOOKUP(Table1[[#This Row],[Location]],'Location analysis'!A:A,'Location analysis'!B:B)</f>
        <v>40.416893999999999</v>
      </c>
      <c r="F1647">
        <f>_xlfn.XLOOKUP(Table1[[#This Row],[Location]],'Location analysis'!A:A,'Location analysis'!C:C)</f>
        <v>-74.420399000000003</v>
      </c>
      <c r="G1647" t="s">
        <v>128</v>
      </c>
      <c r="H1647" t="s">
        <v>43</v>
      </c>
      <c r="I1647">
        <v>14913921349</v>
      </c>
      <c r="J1647" t="s">
        <v>483</v>
      </c>
      <c r="K1647" t="s">
        <v>36</v>
      </c>
      <c r="L1647">
        <v>114</v>
      </c>
      <c r="M1647">
        <v>1.5</v>
      </c>
      <c r="N1647">
        <v>1</v>
      </c>
      <c r="O1647">
        <v>114</v>
      </c>
      <c r="P1647">
        <v>1.5</v>
      </c>
      <c r="Q1647">
        <v>1</v>
      </c>
      <c r="R1647">
        <v>1.5</v>
      </c>
      <c r="S1647">
        <v>1.5</v>
      </c>
      <c r="T1647" s="1">
        <v>44653</v>
      </c>
      <c r="U1647" t="str">
        <f t="shared" si="125"/>
        <v>SunChips Multigrain - Salsa</v>
      </c>
      <c r="V1647" t="str">
        <f t="shared" si="126"/>
        <v>Food</v>
      </c>
      <c r="W1647" t="s">
        <v>43</v>
      </c>
      <c r="X1647" t="b">
        <f t="shared" si="128"/>
        <v>1</v>
      </c>
      <c r="Y1647">
        <f t="shared" si="127"/>
        <v>1.5</v>
      </c>
      <c r="Z1647" s="2">
        <f t="shared" si="129"/>
        <v>1</v>
      </c>
      <c r="AA1647" t="s">
        <v>129</v>
      </c>
      <c r="AB1647" t="s">
        <v>130</v>
      </c>
      <c r="AD1647" t="s">
        <v>40</v>
      </c>
      <c r="AE1647" t="s">
        <v>484</v>
      </c>
      <c r="AF1647">
        <v>2022</v>
      </c>
    </row>
    <row r="1648" spans="1:32" x14ac:dyDescent="0.25">
      <c r="A1648" t="s">
        <v>29</v>
      </c>
      <c r="B1648" t="s">
        <v>394</v>
      </c>
      <c r="C1648" t="s">
        <v>395</v>
      </c>
      <c r="D1648" t="s">
        <v>396</v>
      </c>
      <c r="E1648">
        <f>_xlfn.XLOOKUP(Table1[[#This Row],[Location]],'Location analysis'!A:A,'Location analysis'!B:B)</f>
        <v>40.416893999999999</v>
      </c>
      <c r="F1648">
        <f>_xlfn.XLOOKUP(Table1[[#This Row],[Location]],'Location analysis'!A:A,'Location analysis'!C:C)</f>
        <v>-74.420399000000003</v>
      </c>
      <c r="G1648" t="s">
        <v>137</v>
      </c>
      <c r="H1648" t="s">
        <v>97</v>
      </c>
      <c r="I1648">
        <v>14914094473</v>
      </c>
      <c r="J1648" t="s">
        <v>483</v>
      </c>
      <c r="K1648" t="s">
        <v>51</v>
      </c>
      <c r="L1648">
        <v>144</v>
      </c>
      <c r="M1648">
        <v>1.5</v>
      </c>
      <c r="N1648">
        <v>1</v>
      </c>
      <c r="O1648">
        <v>144</v>
      </c>
      <c r="P1648">
        <v>1.5</v>
      </c>
      <c r="Q1648">
        <v>1</v>
      </c>
      <c r="R1648">
        <v>1.5</v>
      </c>
      <c r="S1648">
        <v>1.5</v>
      </c>
      <c r="T1648" s="1">
        <v>44653</v>
      </c>
      <c r="U1648" t="str">
        <f t="shared" si="125"/>
        <v>Poland Springs Water</v>
      </c>
      <c r="V1648" t="str">
        <f t="shared" si="126"/>
        <v>Water</v>
      </c>
      <c r="W1648" t="s">
        <v>97</v>
      </c>
      <c r="X1648" t="b">
        <f t="shared" si="128"/>
        <v>1</v>
      </c>
      <c r="Y1648">
        <f t="shared" si="127"/>
        <v>1.5</v>
      </c>
      <c r="Z1648" s="2">
        <f t="shared" si="129"/>
        <v>1</v>
      </c>
      <c r="AA1648" t="s">
        <v>137</v>
      </c>
      <c r="AD1648" t="s">
        <v>40</v>
      </c>
      <c r="AE1648" t="s">
        <v>484</v>
      </c>
      <c r="AF1648">
        <v>2022</v>
      </c>
    </row>
    <row r="1649" spans="1:32" x14ac:dyDescent="0.25">
      <c r="A1649" t="s">
        <v>29</v>
      </c>
      <c r="B1649" t="s">
        <v>394</v>
      </c>
      <c r="C1649" t="s">
        <v>395</v>
      </c>
      <c r="D1649" t="s">
        <v>396</v>
      </c>
      <c r="E1649">
        <f>_xlfn.XLOOKUP(Table1[[#This Row],[Location]],'Location analysis'!A:A,'Location analysis'!B:B)</f>
        <v>40.416893999999999</v>
      </c>
      <c r="F1649">
        <f>_xlfn.XLOOKUP(Table1[[#This Row],[Location]],'Location analysis'!A:A,'Location analysis'!C:C)</f>
        <v>-74.420399000000003</v>
      </c>
      <c r="G1649" t="s">
        <v>56</v>
      </c>
      <c r="H1649" t="s">
        <v>43</v>
      </c>
      <c r="I1649">
        <v>14914106872</v>
      </c>
      <c r="J1649" t="s">
        <v>483</v>
      </c>
      <c r="K1649" t="s">
        <v>51</v>
      </c>
      <c r="L1649">
        <v>123</v>
      </c>
      <c r="M1649">
        <v>1.5</v>
      </c>
      <c r="N1649">
        <v>1</v>
      </c>
      <c r="O1649">
        <v>123</v>
      </c>
      <c r="P1649">
        <v>1.5</v>
      </c>
      <c r="Q1649">
        <v>1</v>
      </c>
      <c r="R1649">
        <v>1.5</v>
      </c>
      <c r="S1649">
        <v>1.5</v>
      </c>
      <c r="T1649" s="1">
        <v>44653</v>
      </c>
      <c r="U1649" t="str">
        <f t="shared" si="125"/>
        <v>Miss Vickie's Potato Chip - Sea Salt &amp; Vinega</v>
      </c>
      <c r="V1649" t="str">
        <f t="shared" si="126"/>
        <v>Food</v>
      </c>
      <c r="W1649" t="s">
        <v>43</v>
      </c>
      <c r="X1649" t="b">
        <f t="shared" si="128"/>
        <v>1</v>
      </c>
      <c r="Y1649">
        <f t="shared" si="127"/>
        <v>1.5</v>
      </c>
      <c r="Z1649" s="2">
        <f t="shared" si="129"/>
        <v>1</v>
      </c>
      <c r="AA1649" t="s">
        <v>58</v>
      </c>
      <c r="AB1649" t="s">
        <v>59</v>
      </c>
      <c r="AD1649" t="s">
        <v>40</v>
      </c>
      <c r="AE1649" t="s">
        <v>484</v>
      </c>
      <c r="AF1649">
        <v>2022</v>
      </c>
    </row>
    <row r="1650" spans="1:32" x14ac:dyDescent="0.25">
      <c r="A1650" t="s">
        <v>29</v>
      </c>
      <c r="B1650" t="s">
        <v>394</v>
      </c>
      <c r="C1650" t="s">
        <v>395</v>
      </c>
      <c r="D1650" t="s">
        <v>396</v>
      </c>
      <c r="E1650">
        <f>_xlfn.XLOOKUP(Table1[[#This Row],[Location]],'Location analysis'!A:A,'Location analysis'!B:B)</f>
        <v>40.416893999999999</v>
      </c>
      <c r="F1650">
        <f>_xlfn.XLOOKUP(Table1[[#This Row],[Location]],'Location analysis'!A:A,'Location analysis'!C:C)</f>
        <v>-74.420399000000003</v>
      </c>
      <c r="G1650" t="s">
        <v>106</v>
      </c>
      <c r="H1650" t="s">
        <v>43</v>
      </c>
      <c r="I1650">
        <v>14914120166</v>
      </c>
      <c r="J1650" t="s">
        <v>483</v>
      </c>
      <c r="K1650" t="s">
        <v>51</v>
      </c>
      <c r="L1650">
        <v>120</v>
      </c>
      <c r="M1650">
        <v>2</v>
      </c>
      <c r="N1650">
        <v>1</v>
      </c>
      <c r="O1650">
        <v>120</v>
      </c>
      <c r="P1650">
        <v>2</v>
      </c>
      <c r="Q1650">
        <v>1</v>
      </c>
      <c r="R1650">
        <v>2</v>
      </c>
      <c r="S1650">
        <v>2</v>
      </c>
      <c r="T1650" s="1">
        <v>44653</v>
      </c>
      <c r="U1650" t="str">
        <f t="shared" si="125"/>
        <v>Oreo Mini</v>
      </c>
      <c r="V1650" t="str">
        <f t="shared" si="126"/>
        <v>Food</v>
      </c>
      <c r="W1650" t="s">
        <v>43</v>
      </c>
      <c r="X1650" t="b">
        <f t="shared" si="128"/>
        <v>1</v>
      </c>
      <c r="Y1650">
        <f t="shared" si="127"/>
        <v>2</v>
      </c>
      <c r="Z1650" s="2">
        <f t="shared" si="129"/>
        <v>1.3333333333333333</v>
      </c>
      <c r="AA1650" t="s">
        <v>106</v>
      </c>
      <c r="AD1650" t="s">
        <v>40</v>
      </c>
      <c r="AE1650" t="s">
        <v>484</v>
      </c>
      <c r="AF1650">
        <v>2022</v>
      </c>
    </row>
    <row r="1651" spans="1:32" x14ac:dyDescent="0.25">
      <c r="A1651" t="s">
        <v>29</v>
      </c>
      <c r="B1651" t="s">
        <v>394</v>
      </c>
      <c r="C1651" t="s">
        <v>395</v>
      </c>
      <c r="D1651" t="s">
        <v>396</v>
      </c>
      <c r="E1651">
        <f>_xlfn.XLOOKUP(Table1[[#This Row],[Location]],'Location analysis'!A:A,'Location analysis'!B:B)</f>
        <v>40.416893999999999</v>
      </c>
      <c r="F1651">
        <f>_xlfn.XLOOKUP(Table1[[#This Row],[Location]],'Location analysis'!A:A,'Location analysis'!C:C)</f>
        <v>-74.420399000000003</v>
      </c>
      <c r="G1651" t="s">
        <v>407</v>
      </c>
      <c r="H1651" t="s">
        <v>34</v>
      </c>
      <c r="I1651">
        <v>14914131439</v>
      </c>
      <c r="J1651" t="s">
        <v>483</v>
      </c>
      <c r="K1651" t="s">
        <v>51</v>
      </c>
      <c r="L1651">
        <v>141</v>
      </c>
      <c r="M1651">
        <v>1.5</v>
      </c>
      <c r="N1651">
        <v>1</v>
      </c>
      <c r="O1651">
        <v>141</v>
      </c>
      <c r="P1651">
        <v>1.5</v>
      </c>
      <c r="Q1651">
        <v>1</v>
      </c>
      <c r="R1651">
        <v>1.5</v>
      </c>
      <c r="S1651">
        <v>1.5</v>
      </c>
      <c r="T1651" s="1">
        <v>44653</v>
      </c>
      <c r="U1651" t="str">
        <f t="shared" si="125"/>
        <v>Spindrift - Sparkling Water - Pineapple</v>
      </c>
      <c r="V1651" t="str">
        <f t="shared" si="126"/>
        <v>Carbonated</v>
      </c>
      <c r="W1651" t="s">
        <v>34</v>
      </c>
      <c r="X1651" t="b">
        <f t="shared" si="128"/>
        <v>1</v>
      </c>
      <c r="Y1651">
        <f t="shared" si="127"/>
        <v>1.5</v>
      </c>
      <c r="Z1651" s="2">
        <f t="shared" si="129"/>
        <v>1</v>
      </c>
      <c r="AA1651" t="s">
        <v>89</v>
      </c>
      <c r="AB1651" t="s">
        <v>408</v>
      </c>
      <c r="AC1651" t="s">
        <v>409</v>
      </c>
      <c r="AD1651" t="s">
        <v>40</v>
      </c>
      <c r="AE1651" t="s">
        <v>484</v>
      </c>
      <c r="AF1651">
        <v>2022</v>
      </c>
    </row>
    <row r="1652" spans="1:32" x14ac:dyDescent="0.25">
      <c r="A1652" t="s">
        <v>29</v>
      </c>
      <c r="B1652" t="s">
        <v>30</v>
      </c>
      <c r="C1652" t="s">
        <v>31</v>
      </c>
      <c r="D1652" t="s">
        <v>32</v>
      </c>
      <c r="E1652">
        <f>_xlfn.XLOOKUP(Table1[[#This Row],[Location]],'Location analysis'!A:A,'Location analysis'!B:B)</f>
        <v>40.423690999999998</v>
      </c>
      <c r="F1652">
        <f>_xlfn.XLOOKUP(Table1[[#This Row],[Location]],'Location analysis'!A:A,'Location analysis'!C:C)</f>
        <v>-74.380831999999998</v>
      </c>
      <c r="G1652" t="s">
        <v>242</v>
      </c>
      <c r="H1652" t="s">
        <v>97</v>
      </c>
      <c r="I1652">
        <v>14914204411</v>
      </c>
      <c r="J1652" t="s">
        <v>483</v>
      </c>
      <c r="K1652" t="s">
        <v>51</v>
      </c>
      <c r="L1652">
        <v>147</v>
      </c>
      <c r="M1652">
        <v>2.75</v>
      </c>
      <c r="N1652">
        <v>1</v>
      </c>
      <c r="O1652">
        <v>147</v>
      </c>
      <c r="P1652">
        <v>2.75</v>
      </c>
      <c r="Q1652">
        <v>1</v>
      </c>
      <c r="R1652">
        <v>2.75</v>
      </c>
      <c r="S1652">
        <v>2.75</v>
      </c>
      <c r="T1652" s="1">
        <v>44653</v>
      </c>
      <c r="U1652" t="str">
        <f t="shared" si="125"/>
        <v>Vitamin Water - Squeezed Lemonade</v>
      </c>
      <c r="V1652" t="str">
        <f t="shared" si="126"/>
        <v>Water</v>
      </c>
      <c r="W1652" t="s">
        <v>97</v>
      </c>
      <c r="X1652" t="b">
        <f t="shared" si="128"/>
        <v>1</v>
      </c>
      <c r="Y1652">
        <f t="shared" si="127"/>
        <v>2.75</v>
      </c>
      <c r="Z1652" s="2">
        <f t="shared" si="129"/>
        <v>1.8333333333333333</v>
      </c>
      <c r="AA1652" t="s">
        <v>98</v>
      </c>
      <c r="AB1652" t="s">
        <v>243</v>
      </c>
      <c r="AD1652" t="s">
        <v>40</v>
      </c>
      <c r="AE1652" t="s">
        <v>484</v>
      </c>
      <c r="AF1652">
        <v>2022</v>
      </c>
    </row>
    <row r="1653" spans="1:32" x14ac:dyDescent="0.25">
      <c r="A1653" t="s">
        <v>29</v>
      </c>
      <c r="B1653" t="s">
        <v>394</v>
      </c>
      <c r="C1653" t="s">
        <v>395</v>
      </c>
      <c r="D1653" t="s">
        <v>396</v>
      </c>
      <c r="E1653">
        <f>_xlfn.XLOOKUP(Table1[[#This Row],[Location]],'Location analysis'!A:A,'Location analysis'!B:B)</f>
        <v>40.416893999999999</v>
      </c>
      <c r="F1653">
        <f>_xlfn.XLOOKUP(Table1[[#This Row],[Location]],'Location analysis'!A:A,'Location analysis'!C:C)</f>
        <v>-74.420399000000003</v>
      </c>
      <c r="G1653" t="s">
        <v>156</v>
      </c>
      <c r="H1653" t="s">
        <v>43</v>
      </c>
      <c r="I1653">
        <v>14914515486</v>
      </c>
      <c r="J1653" t="s">
        <v>483</v>
      </c>
      <c r="K1653" t="s">
        <v>51</v>
      </c>
      <c r="L1653">
        <v>110</v>
      </c>
      <c r="M1653">
        <v>1.5</v>
      </c>
      <c r="N1653">
        <v>1</v>
      </c>
      <c r="O1653">
        <v>110</v>
      </c>
      <c r="P1653">
        <v>1.5</v>
      </c>
      <c r="Q1653">
        <v>1</v>
      </c>
      <c r="R1653">
        <v>1.5</v>
      </c>
      <c r="S1653">
        <v>1.5</v>
      </c>
      <c r="T1653" s="1">
        <v>44653</v>
      </c>
      <c r="U1653" t="str">
        <f t="shared" si="125"/>
        <v>Good Health Veggie Stix - Sea Salt</v>
      </c>
      <c r="V1653" t="str">
        <f t="shared" si="126"/>
        <v>Food</v>
      </c>
      <c r="W1653" t="s">
        <v>43</v>
      </c>
      <c r="X1653" t="b">
        <f t="shared" si="128"/>
        <v>1</v>
      </c>
      <c r="Y1653">
        <f t="shared" si="127"/>
        <v>1.5</v>
      </c>
      <c r="Z1653" s="2">
        <f t="shared" si="129"/>
        <v>1</v>
      </c>
      <c r="AA1653" t="s">
        <v>117</v>
      </c>
      <c r="AB1653" t="s">
        <v>157</v>
      </c>
      <c r="AD1653" t="s">
        <v>40</v>
      </c>
      <c r="AE1653" t="s">
        <v>484</v>
      </c>
      <c r="AF1653">
        <v>2022</v>
      </c>
    </row>
    <row r="1654" spans="1:32" x14ac:dyDescent="0.25">
      <c r="A1654" t="s">
        <v>29</v>
      </c>
      <c r="B1654" t="s">
        <v>394</v>
      </c>
      <c r="C1654" t="s">
        <v>395</v>
      </c>
      <c r="D1654" t="s">
        <v>396</v>
      </c>
      <c r="E1654">
        <f>_xlfn.XLOOKUP(Table1[[#This Row],[Location]],'Location analysis'!A:A,'Location analysis'!B:B)</f>
        <v>40.416893999999999</v>
      </c>
      <c r="F1654">
        <f>_xlfn.XLOOKUP(Table1[[#This Row],[Location]],'Location analysis'!A:A,'Location analysis'!C:C)</f>
        <v>-74.420399000000003</v>
      </c>
      <c r="G1654" t="s">
        <v>156</v>
      </c>
      <c r="H1654" t="s">
        <v>43</v>
      </c>
      <c r="I1654">
        <v>14914601864</v>
      </c>
      <c r="J1654" t="s">
        <v>483</v>
      </c>
      <c r="K1654" t="s">
        <v>36</v>
      </c>
      <c r="L1654">
        <v>110</v>
      </c>
      <c r="M1654">
        <v>1.5</v>
      </c>
      <c r="N1654">
        <v>1</v>
      </c>
      <c r="O1654">
        <v>110</v>
      </c>
      <c r="P1654">
        <v>1.5</v>
      </c>
      <c r="Q1654">
        <v>1</v>
      </c>
      <c r="R1654">
        <v>1.5</v>
      </c>
      <c r="S1654">
        <v>1.5</v>
      </c>
      <c r="T1654" s="1">
        <v>44653</v>
      </c>
      <c r="U1654" t="str">
        <f t="shared" si="125"/>
        <v>Good Health Veggie Stix - Sea Salt</v>
      </c>
      <c r="V1654" t="str">
        <f t="shared" si="126"/>
        <v>Food</v>
      </c>
      <c r="W1654" t="s">
        <v>43</v>
      </c>
      <c r="X1654" t="b">
        <f t="shared" si="128"/>
        <v>1</v>
      </c>
      <c r="Y1654">
        <f t="shared" si="127"/>
        <v>1.5</v>
      </c>
      <c r="Z1654" s="2">
        <f t="shared" si="129"/>
        <v>1</v>
      </c>
      <c r="AA1654" t="s">
        <v>117</v>
      </c>
      <c r="AB1654" t="s">
        <v>157</v>
      </c>
      <c r="AD1654" t="s">
        <v>40</v>
      </c>
      <c r="AE1654" t="s">
        <v>484</v>
      </c>
      <c r="AF1654">
        <v>2022</v>
      </c>
    </row>
    <row r="1655" spans="1:32" x14ac:dyDescent="0.25">
      <c r="A1655" t="s">
        <v>29</v>
      </c>
      <c r="B1655" t="s">
        <v>394</v>
      </c>
      <c r="C1655" t="s">
        <v>395</v>
      </c>
      <c r="D1655" t="s">
        <v>396</v>
      </c>
      <c r="E1655">
        <f>_xlfn.XLOOKUP(Table1[[#This Row],[Location]],'Location analysis'!A:A,'Location analysis'!B:B)</f>
        <v>40.416893999999999</v>
      </c>
      <c r="F1655">
        <f>_xlfn.XLOOKUP(Table1[[#This Row],[Location]],'Location analysis'!A:A,'Location analysis'!C:C)</f>
        <v>-74.420399000000003</v>
      </c>
      <c r="G1655" t="s">
        <v>128</v>
      </c>
      <c r="H1655" t="s">
        <v>43</v>
      </c>
      <c r="I1655">
        <v>14914637165</v>
      </c>
      <c r="J1655" t="s">
        <v>483</v>
      </c>
      <c r="K1655" t="s">
        <v>51</v>
      </c>
      <c r="L1655">
        <v>114</v>
      </c>
      <c r="M1655">
        <v>1.5</v>
      </c>
      <c r="N1655">
        <v>1</v>
      </c>
      <c r="O1655">
        <v>114</v>
      </c>
      <c r="P1655">
        <v>1.5</v>
      </c>
      <c r="Q1655">
        <v>1</v>
      </c>
      <c r="R1655">
        <v>1.5</v>
      </c>
      <c r="S1655">
        <v>1.5</v>
      </c>
      <c r="T1655" s="1">
        <v>44653</v>
      </c>
      <c r="U1655" t="str">
        <f t="shared" si="125"/>
        <v>SunChips Multigrain - Salsa</v>
      </c>
      <c r="V1655" t="str">
        <f t="shared" si="126"/>
        <v>Food</v>
      </c>
      <c r="W1655" t="s">
        <v>43</v>
      </c>
      <c r="X1655" t="b">
        <f t="shared" si="128"/>
        <v>1</v>
      </c>
      <c r="Y1655">
        <f t="shared" si="127"/>
        <v>1.5</v>
      </c>
      <c r="Z1655" s="2">
        <f t="shared" si="129"/>
        <v>1</v>
      </c>
      <c r="AA1655" t="s">
        <v>129</v>
      </c>
      <c r="AB1655" t="s">
        <v>130</v>
      </c>
      <c r="AD1655" t="s">
        <v>40</v>
      </c>
      <c r="AE1655" t="s">
        <v>484</v>
      </c>
      <c r="AF1655">
        <v>2022</v>
      </c>
    </row>
    <row r="1656" spans="1:32" x14ac:dyDescent="0.25">
      <c r="A1656" t="s">
        <v>29</v>
      </c>
      <c r="B1656" t="s">
        <v>394</v>
      </c>
      <c r="C1656" t="s">
        <v>395</v>
      </c>
      <c r="D1656" t="s">
        <v>396</v>
      </c>
      <c r="E1656">
        <f>_xlfn.XLOOKUP(Table1[[#This Row],[Location]],'Location analysis'!A:A,'Location analysis'!B:B)</f>
        <v>40.416893999999999</v>
      </c>
      <c r="F1656">
        <f>_xlfn.XLOOKUP(Table1[[#This Row],[Location]],'Location analysis'!A:A,'Location analysis'!C:C)</f>
        <v>-74.420399000000003</v>
      </c>
      <c r="G1656" t="s">
        <v>128</v>
      </c>
      <c r="H1656" t="s">
        <v>43</v>
      </c>
      <c r="I1656">
        <v>14914638918</v>
      </c>
      <c r="J1656" t="s">
        <v>483</v>
      </c>
      <c r="K1656" t="s">
        <v>51</v>
      </c>
      <c r="L1656">
        <v>114</v>
      </c>
      <c r="M1656">
        <v>1.5</v>
      </c>
      <c r="N1656">
        <v>1</v>
      </c>
      <c r="O1656">
        <v>114</v>
      </c>
      <c r="P1656">
        <v>1.5</v>
      </c>
      <c r="Q1656">
        <v>1</v>
      </c>
      <c r="R1656">
        <v>1.5</v>
      </c>
      <c r="S1656">
        <v>1.5</v>
      </c>
      <c r="T1656" s="1">
        <v>44653</v>
      </c>
      <c r="U1656" t="str">
        <f t="shared" si="125"/>
        <v>SunChips Multigrain - Salsa</v>
      </c>
      <c r="V1656" t="str">
        <f t="shared" si="126"/>
        <v>Food</v>
      </c>
      <c r="W1656" t="s">
        <v>43</v>
      </c>
      <c r="X1656" t="b">
        <f t="shared" si="128"/>
        <v>1</v>
      </c>
      <c r="Y1656">
        <f t="shared" si="127"/>
        <v>1.5</v>
      </c>
      <c r="Z1656" s="2">
        <f t="shared" si="129"/>
        <v>1</v>
      </c>
      <c r="AA1656" t="s">
        <v>129</v>
      </c>
      <c r="AB1656" t="s">
        <v>130</v>
      </c>
      <c r="AD1656" t="s">
        <v>40</v>
      </c>
      <c r="AE1656" t="s">
        <v>484</v>
      </c>
      <c r="AF1656">
        <v>2022</v>
      </c>
    </row>
    <row r="1657" spans="1:32" x14ac:dyDescent="0.25">
      <c r="A1657" t="s">
        <v>29</v>
      </c>
      <c r="B1657" t="s">
        <v>394</v>
      </c>
      <c r="C1657" t="s">
        <v>395</v>
      </c>
      <c r="D1657" t="s">
        <v>396</v>
      </c>
      <c r="E1657">
        <f>_xlfn.XLOOKUP(Table1[[#This Row],[Location]],'Location analysis'!A:A,'Location analysis'!B:B)</f>
        <v>40.416893999999999</v>
      </c>
      <c r="F1657">
        <f>_xlfn.XLOOKUP(Table1[[#This Row],[Location]],'Location analysis'!A:A,'Location analysis'!C:C)</f>
        <v>-74.420399000000003</v>
      </c>
      <c r="G1657" t="s">
        <v>137</v>
      </c>
      <c r="H1657" t="s">
        <v>97</v>
      </c>
      <c r="I1657">
        <v>14914642613</v>
      </c>
      <c r="J1657" t="s">
        <v>483</v>
      </c>
      <c r="K1657" t="s">
        <v>51</v>
      </c>
      <c r="L1657">
        <v>144</v>
      </c>
      <c r="M1657">
        <v>1.5</v>
      </c>
      <c r="N1657">
        <v>1</v>
      </c>
      <c r="O1657">
        <v>144</v>
      </c>
      <c r="P1657">
        <v>1.5</v>
      </c>
      <c r="Q1657">
        <v>1</v>
      </c>
      <c r="R1657">
        <v>1.5</v>
      </c>
      <c r="S1657">
        <v>1.5</v>
      </c>
      <c r="T1657" s="1">
        <v>44653</v>
      </c>
      <c r="U1657" t="str">
        <f t="shared" si="125"/>
        <v>Poland Springs Water</v>
      </c>
      <c r="V1657" t="str">
        <f t="shared" si="126"/>
        <v>Water</v>
      </c>
      <c r="W1657" t="s">
        <v>97</v>
      </c>
      <c r="X1657" t="b">
        <f t="shared" si="128"/>
        <v>1</v>
      </c>
      <c r="Y1657">
        <f t="shared" si="127"/>
        <v>1.5</v>
      </c>
      <c r="Z1657" s="2">
        <f t="shared" si="129"/>
        <v>1</v>
      </c>
      <c r="AA1657" t="s">
        <v>137</v>
      </c>
      <c r="AD1657" t="s">
        <v>40</v>
      </c>
      <c r="AE1657" t="s">
        <v>484</v>
      </c>
      <c r="AF1657">
        <v>2022</v>
      </c>
    </row>
    <row r="1658" spans="1:32" x14ac:dyDescent="0.25">
      <c r="A1658" t="s">
        <v>29</v>
      </c>
      <c r="B1658" t="s">
        <v>394</v>
      </c>
      <c r="C1658" t="s">
        <v>395</v>
      </c>
      <c r="D1658" t="s">
        <v>396</v>
      </c>
      <c r="E1658">
        <f>_xlfn.XLOOKUP(Table1[[#This Row],[Location]],'Location analysis'!A:A,'Location analysis'!B:B)</f>
        <v>40.416893999999999</v>
      </c>
      <c r="F1658">
        <f>_xlfn.XLOOKUP(Table1[[#This Row],[Location]],'Location analysis'!A:A,'Location analysis'!C:C)</f>
        <v>-74.420399000000003</v>
      </c>
      <c r="G1658" t="s">
        <v>137</v>
      </c>
      <c r="H1658" t="s">
        <v>97</v>
      </c>
      <c r="I1658">
        <v>14914651567</v>
      </c>
      <c r="J1658" t="s">
        <v>483</v>
      </c>
      <c r="K1658" t="s">
        <v>51</v>
      </c>
      <c r="L1658">
        <v>144</v>
      </c>
      <c r="M1658">
        <v>1.5</v>
      </c>
      <c r="N1658">
        <v>1</v>
      </c>
      <c r="O1658">
        <v>144</v>
      </c>
      <c r="P1658">
        <v>1.5</v>
      </c>
      <c r="Q1658">
        <v>1</v>
      </c>
      <c r="R1658">
        <v>1.5</v>
      </c>
      <c r="S1658">
        <v>1.5</v>
      </c>
      <c r="T1658" s="1">
        <v>44653</v>
      </c>
      <c r="U1658" t="str">
        <f t="shared" si="125"/>
        <v>Poland Springs Water</v>
      </c>
      <c r="V1658" t="str">
        <f t="shared" si="126"/>
        <v>Water</v>
      </c>
      <c r="W1658" t="s">
        <v>97</v>
      </c>
      <c r="X1658" t="b">
        <f t="shared" si="128"/>
        <v>1</v>
      </c>
      <c r="Y1658">
        <f t="shared" si="127"/>
        <v>1.5</v>
      </c>
      <c r="Z1658" s="2">
        <f t="shared" si="129"/>
        <v>1</v>
      </c>
      <c r="AA1658" t="s">
        <v>137</v>
      </c>
      <c r="AD1658" t="s">
        <v>40</v>
      </c>
      <c r="AE1658" t="s">
        <v>484</v>
      </c>
      <c r="AF1658">
        <v>2022</v>
      </c>
    </row>
    <row r="1659" spans="1:32" x14ac:dyDescent="0.25">
      <c r="A1659" t="s">
        <v>29</v>
      </c>
      <c r="B1659" t="s">
        <v>46</v>
      </c>
      <c r="C1659" t="s">
        <v>31</v>
      </c>
      <c r="D1659" t="s">
        <v>47</v>
      </c>
      <c r="E1659">
        <f>_xlfn.XLOOKUP(Table1[[#This Row],[Location]],'Location analysis'!A:A,'Location analysis'!B:B)</f>
        <v>40.423690999999998</v>
      </c>
      <c r="F1659">
        <f>_xlfn.XLOOKUP(Table1[[#This Row],[Location]],'Location analysis'!A:A,'Location analysis'!C:C)</f>
        <v>-74.380831999999998</v>
      </c>
      <c r="G1659" t="s">
        <v>106</v>
      </c>
      <c r="H1659" t="s">
        <v>43</v>
      </c>
      <c r="I1659">
        <v>14914809992</v>
      </c>
      <c r="J1659" t="s">
        <v>483</v>
      </c>
      <c r="K1659" t="s">
        <v>36</v>
      </c>
      <c r="L1659">
        <v>121</v>
      </c>
      <c r="M1659">
        <v>2</v>
      </c>
      <c r="N1659">
        <v>1</v>
      </c>
      <c r="O1659">
        <v>121</v>
      </c>
      <c r="P1659">
        <v>2</v>
      </c>
      <c r="Q1659">
        <v>1</v>
      </c>
      <c r="R1659">
        <v>2</v>
      </c>
      <c r="S1659">
        <v>2</v>
      </c>
      <c r="T1659" s="1">
        <v>44653</v>
      </c>
      <c r="U1659" t="str">
        <f t="shared" si="125"/>
        <v>Oreo Mini</v>
      </c>
      <c r="V1659" t="str">
        <f t="shared" si="126"/>
        <v>Food</v>
      </c>
      <c r="W1659" t="s">
        <v>43</v>
      </c>
      <c r="X1659" t="b">
        <f t="shared" si="128"/>
        <v>1</v>
      </c>
      <c r="Y1659">
        <f t="shared" si="127"/>
        <v>2</v>
      </c>
      <c r="Z1659" s="2">
        <f t="shared" si="129"/>
        <v>1.3333333333333333</v>
      </c>
      <c r="AA1659" t="s">
        <v>106</v>
      </c>
      <c r="AD1659" t="s">
        <v>40</v>
      </c>
      <c r="AE1659" t="s">
        <v>484</v>
      </c>
      <c r="AF1659">
        <v>2022</v>
      </c>
    </row>
    <row r="1660" spans="1:32" x14ac:dyDescent="0.25">
      <c r="A1660" t="s">
        <v>29</v>
      </c>
      <c r="B1660" t="s">
        <v>46</v>
      </c>
      <c r="C1660" t="s">
        <v>31</v>
      </c>
      <c r="D1660" t="s">
        <v>47</v>
      </c>
      <c r="E1660">
        <f>_xlfn.XLOOKUP(Table1[[#This Row],[Location]],'Location analysis'!A:A,'Location analysis'!B:B)</f>
        <v>40.423690999999998</v>
      </c>
      <c r="F1660">
        <f>_xlfn.XLOOKUP(Table1[[#This Row],[Location]],'Location analysis'!A:A,'Location analysis'!C:C)</f>
        <v>-74.380831999999998</v>
      </c>
      <c r="G1660" t="s">
        <v>485</v>
      </c>
      <c r="H1660" t="s">
        <v>43</v>
      </c>
      <c r="I1660">
        <v>14914815349</v>
      </c>
      <c r="J1660" t="s">
        <v>483</v>
      </c>
      <c r="K1660" t="s">
        <v>36</v>
      </c>
      <c r="L1660">
        <v>139</v>
      </c>
      <c r="M1660">
        <v>1.5</v>
      </c>
      <c r="N1660">
        <v>1</v>
      </c>
      <c r="O1660">
        <v>139</v>
      </c>
      <c r="P1660">
        <v>1.5</v>
      </c>
      <c r="Q1660">
        <v>1</v>
      </c>
      <c r="R1660">
        <v>1.5</v>
      </c>
      <c r="S1660">
        <v>1.5</v>
      </c>
      <c r="T1660" s="1">
        <v>44653</v>
      </c>
      <c r="U1660" t="str">
        <f t="shared" si="125"/>
        <v>Keto Bar - Creamy Peanut Butter Chocolate</v>
      </c>
      <c r="V1660" t="str">
        <f t="shared" si="126"/>
        <v>Food</v>
      </c>
      <c r="W1660" t="s">
        <v>43</v>
      </c>
      <c r="X1660" t="b">
        <f t="shared" si="128"/>
        <v>1</v>
      </c>
      <c r="Y1660">
        <f t="shared" si="127"/>
        <v>1.5</v>
      </c>
      <c r="Z1660" s="2">
        <f t="shared" si="129"/>
        <v>1</v>
      </c>
      <c r="AA1660" t="s">
        <v>486</v>
      </c>
      <c r="AB1660" t="s">
        <v>487</v>
      </c>
      <c r="AD1660" t="s">
        <v>40</v>
      </c>
      <c r="AE1660" t="s">
        <v>484</v>
      </c>
      <c r="AF1660">
        <v>2022</v>
      </c>
    </row>
    <row r="1661" spans="1:32" x14ac:dyDescent="0.25">
      <c r="A1661" t="s">
        <v>29</v>
      </c>
      <c r="B1661" t="s">
        <v>394</v>
      </c>
      <c r="C1661" t="s">
        <v>395</v>
      </c>
      <c r="D1661" t="s">
        <v>396</v>
      </c>
      <c r="E1661">
        <f>_xlfn.XLOOKUP(Table1[[#This Row],[Location]],'Location analysis'!A:A,'Location analysis'!B:B)</f>
        <v>40.416893999999999</v>
      </c>
      <c r="F1661">
        <f>_xlfn.XLOOKUP(Table1[[#This Row],[Location]],'Location analysis'!A:A,'Location analysis'!C:C)</f>
        <v>-74.420399000000003</v>
      </c>
      <c r="G1661" t="s">
        <v>106</v>
      </c>
      <c r="H1661" t="s">
        <v>43</v>
      </c>
      <c r="I1661">
        <v>14915043066</v>
      </c>
      <c r="J1661" t="s">
        <v>483</v>
      </c>
      <c r="K1661" t="s">
        <v>51</v>
      </c>
      <c r="L1661">
        <v>120</v>
      </c>
      <c r="M1661">
        <v>2</v>
      </c>
      <c r="N1661">
        <v>1</v>
      </c>
      <c r="O1661">
        <v>120</v>
      </c>
      <c r="P1661">
        <v>2</v>
      </c>
      <c r="Q1661">
        <v>1</v>
      </c>
      <c r="R1661">
        <v>2</v>
      </c>
      <c r="S1661">
        <v>2</v>
      </c>
      <c r="T1661" s="1">
        <v>44653</v>
      </c>
      <c r="U1661" t="str">
        <f t="shared" si="125"/>
        <v>Oreo Mini</v>
      </c>
      <c r="V1661" t="str">
        <f t="shared" si="126"/>
        <v>Food</v>
      </c>
      <c r="W1661" t="s">
        <v>43</v>
      </c>
      <c r="X1661" t="b">
        <f t="shared" si="128"/>
        <v>1</v>
      </c>
      <c r="Y1661">
        <f t="shared" si="127"/>
        <v>2</v>
      </c>
      <c r="Z1661" s="2">
        <f t="shared" si="129"/>
        <v>1.3333333333333333</v>
      </c>
      <c r="AA1661" t="s">
        <v>106</v>
      </c>
      <c r="AD1661" t="s">
        <v>40</v>
      </c>
      <c r="AE1661" t="s">
        <v>484</v>
      </c>
      <c r="AF1661">
        <v>2022</v>
      </c>
    </row>
    <row r="1662" spans="1:32" x14ac:dyDescent="0.25">
      <c r="A1662" t="s">
        <v>29</v>
      </c>
      <c r="B1662" t="s">
        <v>394</v>
      </c>
      <c r="C1662" t="s">
        <v>395</v>
      </c>
      <c r="D1662" t="s">
        <v>396</v>
      </c>
      <c r="E1662">
        <f>_xlfn.XLOOKUP(Table1[[#This Row],[Location]],'Location analysis'!A:A,'Location analysis'!B:B)</f>
        <v>40.416893999999999</v>
      </c>
      <c r="F1662">
        <f>_xlfn.XLOOKUP(Table1[[#This Row],[Location]],'Location analysis'!A:A,'Location analysis'!C:C)</f>
        <v>-74.420399000000003</v>
      </c>
      <c r="G1662" t="s">
        <v>225</v>
      </c>
      <c r="H1662" t="s">
        <v>43</v>
      </c>
      <c r="I1662">
        <v>14915043649</v>
      </c>
      <c r="J1662" t="s">
        <v>483</v>
      </c>
      <c r="K1662" t="s">
        <v>51</v>
      </c>
      <c r="L1662">
        <v>112</v>
      </c>
      <c r="M1662">
        <v>1.5</v>
      </c>
      <c r="N1662">
        <v>1</v>
      </c>
      <c r="O1662">
        <v>112</v>
      </c>
      <c r="P1662">
        <v>1.5</v>
      </c>
      <c r="Q1662">
        <v>1</v>
      </c>
      <c r="R1662">
        <v>1.5</v>
      </c>
      <c r="S1662">
        <v>1.5</v>
      </c>
      <c r="T1662" s="1">
        <v>44653</v>
      </c>
      <c r="U1662" t="str">
        <f t="shared" si="125"/>
        <v>SunChips Multigrain - Original</v>
      </c>
      <c r="V1662" t="str">
        <f t="shared" si="126"/>
        <v>Food</v>
      </c>
      <c r="W1662" t="s">
        <v>43</v>
      </c>
      <c r="X1662" t="b">
        <f t="shared" si="128"/>
        <v>1</v>
      </c>
      <c r="Y1662">
        <f t="shared" si="127"/>
        <v>1.5</v>
      </c>
      <c r="Z1662" s="2">
        <f t="shared" si="129"/>
        <v>1</v>
      </c>
      <c r="AA1662" t="s">
        <v>129</v>
      </c>
      <c r="AB1662" t="s">
        <v>150</v>
      </c>
      <c r="AD1662" t="s">
        <v>40</v>
      </c>
      <c r="AE1662" t="s">
        <v>484</v>
      </c>
      <c r="AF1662">
        <v>2022</v>
      </c>
    </row>
    <row r="1663" spans="1:32" x14ac:dyDescent="0.25">
      <c r="A1663" t="s">
        <v>29</v>
      </c>
      <c r="B1663" t="s">
        <v>394</v>
      </c>
      <c r="C1663" t="s">
        <v>395</v>
      </c>
      <c r="D1663" t="s">
        <v>396</v>
      </c>
      <c r="E1663">
        <f>_xlfn.XLOOKUP(Table1[[#This Row],[Location]],'Location analysis'!A:A,'Location analysis'!B:B)</f>
        <v>40.416893999999999</v>
      </c>
      <c r="F1663">
        <f>_xlfn.XLOOKUP(Table1[[#This Row],[Location]],'Location analysis'!A:A,'Location analysis'!C:C)</f>
        <v>-74.420399000000003</v>
      </c>
      <c r="G1663" t="s">
        <v>137</v>
      </c>
      <c r="H1663" t="s">
        <v>97</v>
      </c>
      <c r="I1663">
        <v>14915044644</v>
      </c>
      <c r="J1663" t="s">
        <v>483</v>
      </c>
      <c r="K1663" t="s">
        <v>51</v>
      </c>
      <c r="L1663">
        <v>144</v>
      </c>
      <c r="M1663">
        <v>1.5</v>
      </c>
      <c r="N1663">
        <v>1</v>
      </c>
      <c r="O1663">
        <v>144</v>
      </c>
      <c r="P1663">
        <v>1.5</v>
      </c>
      <c r="Q1663">
        <v>1</v>
      </c>
      <c r="R1663">
        <v>1.5</v>
      </c>
      <c r="S1663">
        <v>1.5</v>
      </c>
      <c r="T1663" s="1">
        <v>44653</v>
      </c>
      <c r="U1663" t="str">
        <f t="shared" si="125"/>
        <v>Poland Springs Water</v>
      </c>
      <c r="V1663" t="str">
        <f t="shared" si="126"/>
        <v>Water</v>
      </c>
      <c r="W1663" t="s">
        <v>97</v>
      </c>
      <c r="X1663" t="b">
        <f t="shared" si="128"/>
        <v>1</v>
      </c>
      <c r="Y1663">
        <f t="shared" si="127"/>
        <v>1.5</v>
      </c>
      <c r="Z1663" s="2">
        <f t="shared" si="129"/>
        <v>1</v>
      </c>
      <c r="AA1663" t="s">
        <v>137</v>
      </c>
      <c r="AD1663" t="s">
        <v>40</v>
      </c>
      <c r="AE1663" t="s">
        <v>484</v>
      </c>
      <c r="AF1663">
        <v>2022</v>
      </c>
    </row>
    <row r="1664" spans="1:32" x14ac:dyDescent="0.25">
      <c r="A1664" t="s">
        <v>29</v>
      </c>
      <c r="B1664" t="s">
        <v>394</v>
      </c>
      <c r="C1664" t="s">
        <v>395</v>
      </c>
      <c r="D1664" t="s">
        <v>396</v>
      </c>
      <c r="E1664">
        <f>_xlfn.XLOOKUP(Table1[[#This Row],[Location]],'Location analysis'!A:A,'Location analysis'!B:B)</f>
        <v>40.416893999999999</v>
      </c>
      <c r="F1664">
        <f>_xlfn.XLOOKUP(Table1[[#This Row],[Location]],'Location analysis'!A:A,'Location analysis'!C:C)</f>
        <v>-74.420399000000003</v>
      </c>
      <c r="G1664" t="s">
        <v>156</v>
      </c>
      <c r="H1664" t="s">
        <v>43</v>
      </c>
      <c r="I1664">
        <v>14915107410</v>
      </c>
      <c r="J1664" t="s">
        <v>483</v>
      </c>
      <c r="K1664" t="s">
        <v>51</v>
      </c>
      <c r="L1664">
        <v>110</v>
      </c>
      <c r="M1664">
        <v>1.5</v>
      </c>
      <c r="N1664">
        <v>1</v>
      </c>
      <c r="O1664">
        <v>110</v>
      </c>
      <c r="P1664">
        <v>1.5</v>
      </c>
      <c r="Q1664">
        <v>1</v>
      </c>
      <c r="R1664">
        <v>1.5</v>
      </c>
      <c r="S1664">
        <v>1.5</v>
      </c>
      <c r="T1664" s="1">
        <v>44653</v>
      </c>
      <c r="U1664" t="str">
        <f t="shared" si="125"/>
        <v>Good Health Veggie Stix - Sea Salt</v>
      </c>
      <c r="V1664" t="str">
        <f t="shared" si="126"/>
        <v>Food</v>
      </c>
      <c r="W1664" t="s">
        <v>43</v>
      </c>
      <c r="X1664" t="b">
        <f t="shared" si="128"/>
        <v>1</v>
      </c>
      <c r="Y1664">
        <f t="shared" si="127"/>
        <v>1.5</v>
      </c>
      <c r="Z1664" s="2">
        <f t="shared" si="129"/>
        <v>1</v>
      </c>
      <c r="AA1664" t="s">
        <v>117</v>
      </c>
      <c r="AB1664" t="s">
        <v>157</v>
      </c>
      <c r="AD1664" t="s">
        <v>40</v>
      </c>
      <c r="AE1664" t="s">
        <v>484</v>
      </c>
      <c r="AF1664">
        <v>2022</v>
      </c>
    </row>
    <row r="1665" spans="1:32" x14ac:dyDescent="0.25">
      <c r="A1665" t="s">
        <v>29</v>
      </c>
      <c r="B1665" t="s">
        <v>30</v>
      </c>
      <c r="C1665" t="s">
        <v>31</v>
      </c>
      <c r="D1665" t="s">
        <v>32</v>
      </c>
      <c r="E1665">
        <f>_xlfn.XLOOKUP(Table1[[#This Row],[Location]],'Location analysis'!A:A,'Location analysis'!B:B)</f>
        <v>40.423690999999998</v>
      </c>
      <c r="F1665">
        <f>_xlfn.XLOOKUP(Table1[[#This Row],[Location]],'Location analysis'!A:A,'Location analysis'!C:C)</f>
        <v>-74.380831999999998</v>
      </c>
      <c r="G1665" t="s">
        <v>70</v>
      </c>
      <c r="H1665" t="s">
        <v>34</v>
      </c>
      <c r="I1665">
        <v>14915614421</v>
      </c>
      <c r="J1665" t="s">
        <v>483</v>
      </c>
      <c r="K1665" t="s">
        <v>51</v>
      </c>
      <c r="L1665">
        <v>146</v>
      </c>
      <c r="M1665">
        <v>3</v>
      </c>
      <c r="N1665">
        <v>1</v>
      </c>
      <c r="O1665">
        <v>146</v>
      </c>
      <c r="P1665">
        <v>3</v>
      </c>
      <c r="Q1665">
        <v>1</v>
      </c>
      <c r="R1665">
        <v>3</v>
      </c>
      <c r="S1665">
        <v>3</v>
      </c>
      <c r="T1665" s="1">
        <v>44653</v>
      </c>
      <c r="U1665" t="str">
        <f t="shared" si="125"/>
        <v>Monster Energy Original</v>
      </c>
      <c r="V1665" t="str">
        <f t="shared" si="126"/>
        <v>Carbonated</v>
      </c>
      <c r="W1665" t="s">
        <v>34</v>
      </c>
      <c r="X1665" t="b">
        <f t="shared" si="128"/>
        <v>1</v>
      </c>
      <c r="Y1665">
        <f t="shared" si="127"/>
        <v>3</v>
      </c>
      <c r="Z1665" s="2">
        <f t="shared" si="129"/>
        <v>2</v>
      </c>
      <c r="AA1665" t="s">
        <v>70</v>
      </c>
      <c r="AD1665" t="s">
        <v>40</v>
      </c>
      <c r="AE1665" t="s">
        <v>484</v>
      </c>
      <c r="AF1665">
        <v>2022</v>
      </c>
    </row>
    <row r="1666" spans="1:32" x14ac:dyDescent="0.25">
      <c r="A1666" t="s">
        <v>29</v>
      </c>
      <c r="B1666" t="s">
        <v>30</v>
      </c>
      <c r="C1666" t="s">
        <v>31</v>
      </c>
      <c r="D1666" t="s">
        <v>32</v>
      </c>
      <c r="E1666">
        <f>_xlfn.XLOOKUP(Table1[[#This Row],[Location]],'Location analysis'!A:A,'Location analysis'!B:B)</f>
        <v>40.423690999999998</v>
      </c>
      <c r="F1666">
        <f>_xlfn.XLOOKUP(Table1[[#This Row],[Location]],'Location analysis'!A:A,'Location analysis'!C:C)</f>
        <v>-74.380831999999998</v>
      </c>
      <c r="G1666" t="s">
        <v>81</v>
      </c>
      <c r="H1666" t="s">
        <v>43</v>
      </c>
      <c r="I1666">
        <v>14915615851</v>
      </c>
      <c r="J1666" t="s">
        <v>483</v>
      </c>
      <c r="K1666" t="s">
        <v>51</v>
      </c>
      <c r="L1666">
        <v>135</v>
      </c>
      <c r="M1666">
        <v>2</v>
      </c>
      <c r="N1666">
        <v>1</v>
      </c>
      <c r="O1666">
        <v>135</v>
      </c>
      <c r="P1666">
        <v>2</v>
      </c>
      <c r="Q1666">
        <v>1</v>
      </c>
      <c r="R1666">
        <v>2</v>
      </c>
      <c r="S1666">
        <v>2</v>
      </c>
      <c r="T1666" s="1">
        <v>44653</v>
      </c>
      <c r="U1666" t="str">
        <f t="shared" ref="U1666:U1729" si="130">IF(G1666="","Cell is Blank - Dis-regard",G1666)</f>
        <v>KitKat - Crisp Wafers</v>
      </c>
      <c r="V1666" t="str">
        <f t="shared" ref="V1666:V1729" si="131">IF(H1666="","Cell is Blank - Dis-regard",H1666)</f>
        <v>Food</v>
      </c>
      <c r="W1666" t="s">
        <v>43</v>
      </c>
      <c r="X1666" t="b">
        <f t="shared" si="128"/>
        <v>1</v>
      </c>
      <c r="Y1666">
        <f t="shared" ref="Y1666:Y1729" si="132">IF(X1666="FALSE",M1666,M1666)</f>
        <v>2</v>
      </c>
      <c r="Z1666" s="2">
        <f t="shared" si="129"/>
        <v>1.3333333333333333</v>
      </c>
      <c r="AA1666" t="s">
        <v>82</v>
      </c>
      <c r="AB1666" t="s">
        <v>83</v>
      </c>
      <c r="AD1666" t="s">
        <v>40</v>
      </c>
      <c r="AE1666" t="s">
        <v>484</v>
      </c>
      <c r="AF1666">
        <v>2022</v>
      </c>
    </row>
    <row r="1667" spans="1:32" x14ac:dyDescent="0.25">
      <c r="A1667" t="s">
        <v>29</v>
      </c>
      <c r="B1667" t="s">
        <v>30</v>
      </c>
      <c r="C1667" t="s">
        <v>31</v>
      </c>
      <c r="D1667" t="s">
        <v>32</v>
      </c>
      <c r="E1667">
        <f>_xlfn.XLOOKUP(Table1[[#This Row],[Location]],'Location analysis'!A:A,'Location analysis'!B:B)</f>
        <v>40.423690999999998</v>
      </c>
      <c r="F1667">
        <f>_xlfn.XLOOKUP(Table1[[#This Row],[Location]],'Location analysis'!A:A,'Location analysis'!C:C)</f>
        <v>-74.380831999999998</v>
      </c>
      <c r="G1667" t="s">
        <v>154</v>
      </c>
      <c r="H1667" t="s">
        <v>43</v>
      </c>
      <c r="I1667">
        <v>14915961114</v>
      </c>
      <c r="J1667" t="s">
        <v>483</v>
      </c>
      <c r="K1667" t="s">
        <v>36</v>
      </c>
      <c r="L1667">
        <v>125</v>
      </c>
      <c r="M1667">
        <v>1.5</v>
      </c>
      <c r="N1667">
        <v>1</v>
      </c>
      <c r="O1667">
        <v>125</v>
      </c>
      <c r="P1667">
        <v>1.5</v>
      </c>
      <c r="Q1667">
        <v>1</v>
      </c>
      <c r="R1667">
        <v>1.5</v>
      </c>
      <c r="S1667">
        <v>1.5</v>
      </c>
      <c r="T1667" s="1">
        <v>44653</v>
      </c>
      <c r="U1667" t="str">
        <f t="shared" si="130"/>
        <v>SunChips Multigrain - Harvest Cheddar</v>
      </c>
      <c r="V1667" t="str">
        <f t="shared" si="131"/>
        <v>Food</v>
      </c>
      <c r="W1667" t="s">
        <v>43</v>
      </c>
      <c r="X1667" t="b">
        <f t="shared" ref="X1667:X1730" si="133">M1667=P1667</f>
        <v>1</v>
      </c>
      <c r="Y1667">
        <f t="shared" si="132"/>
        <v>1.5</v>
      </c>
      <c r="Z1667" s="2">
        <f t="shared" ref="Z1667:Z1730" si="134">Y1667/1.5</f>
        <v>1</v>
      </c>
      <c r="AA1667" t="s">
        <v>129</v>
      </c>
      <c r="AB1667" t="s">
        <v>155</v>
      </c>
      <c r="AD1667" t="s">
        <v>40</v>
      </c>
      <c r="AE1667" t="s">
        <v>484</v>
      </c>
      <c r="AF1667">
        <v>2022</v>
      </c>
    </row>
    <row r="1668" spans="1:32" x14ac:dyDescent="0.25">
      <c r="A1668" t="s">
        <v>29</v>
      </c>
      <c r="B1668" t="s">
        <v>30</v>
      </c>
      <c r="C1668" t="s">
        <v>31</v>
      </c>
      <c r="D1668" t="s">
        <v>32</v>
      </c>
      <c r="E1668">
        <f>_xlfn.XLOOKUP(Table1[[#This Row],[Location]],'Location analysis'!A:A,'Location analysis'!B:B)</f>
        <v>40.423690999999998</v>
      </c>
      <c r="F1668">
        <f>_xlfn.XLOOKUP(Table1[[#This Row],[Location]],'Location analysis'!A:A,'Location analysis'!C:C)</f>
        <v>-74.380831999999998</v>
      </c>
      <c r="G1668" t="s">
        <v>143</v>
      </c>
      <c r="H1668" t="s">
        <v>49</v>
      </c>
      <c r="I1668">
        <v>14917223410</v>
      </c>
      <c r="J1668" t="s">
        <v>488</v>
      </c>
      <c r="K1668" t="s">
        <v>51</v>
      </c>
      <c r="L1668">
        <v>145</v>
      </c>
      <c r="M1668">
        <v>2.5</v>
      </c>
      <c r="N1668">
        <v>1</v>
      </c>
      <c r="O1668">
        <v>145</v>
      </c>
      <c r="P1668">
        <v>2.5</v>
      </c>
      <c r="Q1668">
        <v>1</v>
      </c>
      <c r="R1668">
        <v>2.5</v>
      </c>
      <c r="S1668">
        <v>2.5</v>
      </c>
      <c r="T1668" s="1">
        <v>44654</v>
      </c>
      <c r="U1668" t="str">
        <f t="shared" si="130"/>
        <v>Snapple Diet Tea - Raspberry</v>
      </c>
      <c r="V1668" t="str">
        <f t="shared" si="131"/>
        <v>Non Carbonated</v>
      </c>
      <c r="W1668" t="s">
        <v>49</v>
      </c>
      <c r="X1668" t="b">
        <f t="shared" si="133"/>
        <v>1</v>
      </c>
      <c r="Y1668">
        <f t="shared" si="132"/>
        <v>2.5</v>
      </c>
      <c r="Z1668" s="2">
        <f t="shared" si="134"/>
        <v>1.6666666666666667</v>
      </c>
      <c r="AA1668" t="s">
        <v>75</v>
      </c>
      <c r="AB1668" t="s">
        <v>144</v>
      </c>
      <c r="AD1668" t="s">
        <v>54</v>
      </c>
      <c r="AE1668" t="s">
        <v>489</v>
      </c>
      <c r="AF1668">
        <v>2022</v>
      </c>
    </row>
    <row r="1669" spans="1:32" x14ac:dyDescent="0.25">
      <c r="A1669" t="s">
        <v>29</v>
      </c>
      <c r="B1669" t="s">
        <v>394</v>
      </c>
      <c r="C1669" t="s">
        <v>395</v>
      </c>
      <c r="D1669" t="s">
        <v>396</v>
      </c>
      <c r="E1669">
        <f>_xlfn.XLOOKUP(Table1[[#This Row],[Location]],'Location analysis'!A:A,'Location analysis'!B:B)</f>
        <v>40.416893999999999</v>
      </c>
      <c r="F1669">
        <f>_xlfn.XLOOKUP(Table1[[#This Row],[Location]],'Location analysis'!A:A,'Location analysis'!C:C)</f>
        <v>-74.420399000000003</v>
      </c>
      <c r="G1669" t="s">
        <v>106</v>
      </c>
      <c r="H1669" t="s">
        <v>43</v>
      </c>
      <c r="I1669">
        <v>14917654103</v>
      </c>
      <c r="J1669" t="s">
        <v>488</v>
      </c>
      <c r="K1669" t="s">
        <v>51</v>
      </c>
      <c r="L1669">
        <v>120</v>
      </c>
      <c r="M1669">
        <v>2</v>
      </c>
      <c r="N1669">
        <v>1</v>
      </c>
      <c r="O1669">
        <v>120</v>
      </c>
      <c r="P1669">
        <v>2</v>
      </c>
      <c r="Q1669">
        <v>1</v>
      </c>
      <c r="R1669">
        <v>2</v>
      </c>
      <c r="S1669">
        <v>2</v>
      </c>
      <c r="T1669" s="1">
        <v>44654</v>
      </c>
      <c r="U1669" t="str">
        <f t="shared" si="130"/>
        <v>Oreo Mini</v>
      </c>
      <c r="V1669" t="str">
        <f t="shared" si="131"/>
        <v>Food</v>
      </c>
      <c r="W1669" t="s">
        <v>43</v>
      </c>
      <c r="X1669" t="b">
        <f t="shared" si="133"/>
        <v>1</v>
      </c>
      <c r="Y1669">
        <f t="shared" si="132"/>
        <v>2</v>
      </c>
      <c r="Z1669" s="2">
        <f t="shared" si="134"/>
        <v>1.3333333333333333</v>
      </c>
      <c r="AA1669" t="s">
        <v>106</v>
      </c>
      <c r="AD1669" t="s">
        <v>54</v>
      </c>
      <c r="AE1669" t="s">
        <v>489</v>
      </c>
      <c r="AF1669">
        <v>2022</v>
      </c>
    </row>
    <row r="1670" spans="1:32" x14ac:dyDescent="0.25">
      <c r="A1670" t="s">
        <v>29</v>
      </c>
      <c r="B1670" t="s">
        <v>394</v>
      </c>
      <c r="C1670" t="s">
        <v>395</v>
      </c>
      <c r="D1670" t="s">
        <v>396</v>
      </c>
      <c r="E1670">
        <f>_xlfn.XLOOKUP(Table1[[#This Row],[Location]],'Location analysis'!A:A,'Location analysis'!B:B)</f>
        <v>40.416893999999999</v>
      </c>
      <c r="F1670">
        <f>_xlfn.XLOOKUP(Table1[[#This Row],[Location]],'Location analysis'!A:A,'Location analysis'!C:C)</f>
        <v>-74.420399000000003</v>
      </c>
      <c r="G1670" t="s">
        <v>212</v>
      </c>
      <c r="H1670" t="s">
        <v>49</v>
      </c>
      <c r="I1670">
        <v>14917775355</v>
      </c>
      <c r="J1670" t="s">
        <v>488</v>
      </c>
      <c r="K1670" t="s">
        <v>51</v>
      </c>
      <c r="L1670">
        <v>147</v>
      </c>
      <c r="M1670">
        <v>2.75</v>
      </c>
      <c r="N1670">
        <v>1</v>
      </c>
      <c r="O1670">
        <v>147</v>
      </c>
      <c r="P1670">
        <v>2.75</v>
      </c>
      <c r="Q1670">
        <v>1</v>
      </c>
      <c r="R1670">
        <v>2.75</v>
      </c>
      <c r="S1670">
        <v>2.75</v>
      </c>
      <c r="T1670" s="1">
        <v>44654</v>
      </c>
      <c r="U1670" t="str">
        <f t="shared" si="130"/>
        <v>Bai Antioxidant - Zambia Bingcherry</v>
      </c>
      <c r="V1670" t="str">
        <f t="shared" si="131"/>
        <v>Non Carbonated</v>
      </c>
      <c r="W1670" t="s">
        <v>49</v>
      </c>
      <c r="X1670" t="b">
        <f t="shared" si="133"/>
        <v>1</v>
      </c>
      <c r="Y1670">
        <f t="shared" si="132"/>
        <v>2.75</v>
      </c>
      <c r="Z1670" s="2">
        <f t="shared" si="134"/>
        <v>1.8333333333333333</v>
      </c>
      <c r="AA1670" t="s">
        <v>52</v>
      </c>
      <c r="AB1670" t="s">
        <v>214</v>
      </c>
      <c r="AD1670" t="s">
        <v>54</v>
      </c>
      <c r="AE1670" t="s">
        <v>489</v>
      </c>
      <c r="AF1670">
        <v>2022</v>
      </c>
    </row>
    <row r="1671" spans="1:32" x14ac:dyDescent="0.25">
      <c r="A1671" t="s">
        <v>29</v>
      </c>
      <c r="B1671" t="s">
        <v>394</v>
      </c>
      <c r="C1671" t="s">
        <v>395</v>
      </c>
      <c r="D1671" t="s">
        <v>396</v>
      </c>
      <c r="E1671">
        <f>_xlfn.XLOOKUP(Table1[[#This Row],[Location]],'Location analysis'!A:A,'Location analysis'!B:B)</f>
        <v>40.416893999999999</v>
      </c>
      <c r="F1671">
        <f>_xlfn.XLOOKUP(Table1[[#This Row],[Location]],'Location analysis'!A:A,'Location analysis'!C:C)</f>
        <v>-74.420399000000003</v>
      </c>
      <c r="G1671" t="s">
        <v>192</v>
      </c>
      <c r="H1671" t="s">
        <v>43</v>
      </c>
      <c r="I1671">
        <v>14917776251</v>
      </c>
      <c r="J1671" t="s">
        <v>488</v>
      </c>
      <c r="K1671" t="s">
        <v>51</v>
      </c>
      <c r="L1671">
        <v>124</v>
      </c>
      <c r="M1671">
        <v>1.25</v>
      </c>
      <c r="N1671">
        <v>1</v>
      </c>
      <c r="O1671">
        <v>124</v>
      </c>
      <c r="P1671">
        <v>1.25</v>
      </c>
      <c r="Q1671">
        <v>1</v>
      </c>
      <c r="R1671">
        <v>1.25</v>
      </c>
      <c r="S1671">
        <v>1.25</v>
      </c>
      <c r="T1671" s="1">
        <v>44654</v>
      </c>
      <c r="U1671" t="str">
        <f t="shared" si="130"/>
        <v>CheezIt - Original</v>
      </c>
      <c r="V1671" t="str">
        <f t="shared" si="131"/>
        <v>Food</v>
      </c>
      <c r="W1671" t="s">
        <v>43</v>
      </c>
      <c r="X1671" t="b">
        <f t="shared" si="133"/>
        <v>1</v>
      </c>
      <c r="Y1671">
        <f t="shared" si="132"/>
        <v>1.25</v>
      </c>
      <c r="Z1671" s="2">
        <f t="shared" si="134"/>
        <v>0.83333333333333337</v>
      </c>
      <c r="AA1671" t="s">
        <v>193</v>
      </c>
      <c r="AB1671" t="s">
        <v>150</v>
      </c>
      <c r="AD1671" t="s">
        <v>54</v>
      </c>
      <c r="AE1671" t="s">
        <v>489</v>
      </c>
      <c r="AF1671">
        <v>2022</v>
      </c>
    </row>
    <row r="1672" spans="1:32" x14ac:dyDescent="0.25">
      <c r="A1672" t="s">
        <v>29</v>
      </c>
      <c r="B1672" t="s">
        <v>394</v>
      </c>
      <c r="C1672" t="s">
        <v>395</v>
      </c>
      <c r="D1672" t="s">
        <v>396</v>
      </c>
      <c r="E1672">
        <f>_xlfn.XLOOKUP(Table1[[#This Row],[Location]],'Location analysis'!A:A,'Location analysis'!B:B)</f>
        <v>40.416893999999999</v>
      </c>
      <c r="F1672">
        <f>_xlfn.XLOOKUP(Table1[[#This Row],[Location]],'Location analysis'!A:A,'Location analysis'!C:C)</f>
        <v>-74.420399000000003</v>
      </c>
      <c r="G1672" t="s">
        <v>192</v>
      </c>
      <c r="H1672" t="s">
        <v>43</v>
      </c>
      <c r="I1672">
        <v>14917776594</v>
      </c>
      <c r="J1672" t="s">
        <v>488</v>
      </c>
      <c r="K1672" t="s">
        <v>51</v>
      </c>
      <c r="L1672">
        <v>124</v>
      </c>
      <c r="M1672">
        <v>1.25</v>
      </c>
      <c r="N1672">
        <v>1</v>
      </c>
      <c r="O1672">
        <v>124</v>
      </c>
      <c r="P1672">
        <v>1.25</v>
      </c>
      <c r="Q1672">
        <v>1</v>
      </c>
      <c r="R1672">
        <v>1.25</v>
      </c>
      <c r="S1672">
        <v>1.25</v>
      </c>
      <c r="T1672" s="1">
        <v>44654</v>
      </c>
      <c r="U1672" t="str">
        <f t="shared" si="130"/>
        <v>CheezIt - Original</v>
      </c>
      <c r="V1672" t="str">
        <f t="shared" si="131"/>
        <v>Food</v>
      </c>
      <c r="W1672" t="s">
        <v>43</v>
      </c>
      <c r="X1672" t="b">
        <f t="shared" si="133"/>
        <v>1</v>
      </c>
      <c r="Y1672">
        <f t="shared" si="132"/>
        <v>1.25</v>
      </c>
      <c r="Z1672" s="2">
        <f t="shared" si="134"/>
        <v>0.83333333333333337</v>
      </c>
      <c r="AA1672" t="s">
        <v>193</v>
      </c>
      <c r="AB1672" t="s">
        <v>150</v>
      </c>
      <c r="AD1672" t="s">
        <v>54</v>
      </c>
      <c r="AE1672" t="s">
        <v>489</v>
      </c>
      <c r="AF1672">
        <v>2022</v>
      </c>
    </row>
    <row r="1673" spans="1:32" x14ac:dyDescent="0.25">
      <c r="A1673" t="s">
        <v>29</v>
      </c>
      <c r="B1673" t="s">
        <v>394</v>
      </c>
      <c r="C1673" t="s">
        <v>395</v>
      </c>
      <c r="D1673" t="s">
        <v>396</v>
      </c>
      <c r="E1673">
        <f>_xlfn.XLOOKUP(Table1[[#This Row],[Location]],'Location analysis'!A:A,'Location analysis'!B:B)</f>
        <v>40.416893999999999</v>
      </c>
      <c r="F1673">
        <f>_xlfn.XLOOKUP(Table1[[#This Row],[Location]],'Location analysis'!A:A,'Location analysis'!C:C)</f>
        <v>-74.420399000000003</v>
      </c>
      <c r="G1673" t="s">
        <v>71</v>
      </c>
      <c r="H1673" t="s">
        <v>43</v>
      </c>
      <c r="I1673">
        <v>14917837544</v>
      </c>
      <c r="J1673" t="s">
        <v>488</v>
      </c>
      <c r="K1673" t="s">
        <v>36</v>
      </c>
      <c r="L1673">
        <v>122</v>
      </c>
      <c r="M1673">
        <v>2.5</v>
      </c>
      <c r="N1673">
        <v>1</v>
      </c>
      <c r="O1673">
        <v>122</v>
      </c>
      <c r="P1673">
        <v>2.5</v>
      </c>
      <c r="Q1673">
        <v>1</v>
      </c>
      <c r="R1673">
        <v>2.5</v>
      </c>
      <c r="S1673">
        <v>2.5</v>
      </c>
      <c r="T1673" s="1">
        <v>44654</v>
      </c>
      <c r="U1673" t="str">
        <f t="shared" si="130"/>
        <v>Seapoint Farms Dry Roasted Edamame - Wasabi</v>
      </c>
      <c r="V1673" t="str">
        <f t="shared" si="131"/>
        <v>Food</v>
      </c>
      <c r="W1673" t="s">
        <v>43</v>
      </c>
      <c r="X1673" t="b">
        <f t="shared" si="133"/>
        <v>1</v>
      </c>
      <c r="Y1673">
        <f t="shared" si="132"/>
        <v>2.5</v>
      </c>
      <c r="Z1673" s="2">
        <f t="shared" si="134"/>
        <v>1.6666666666666667</v>
      </c>
      <c r="AA1673" t="s">
        <v>72</v>
      </c>
      <c r="AB1673" t="s">
        <v>73</v>
      </c>
      <c r="AD1673" t="s">
        <v>54</v>
      </c>
      <c r="AE1673" t="s">
        <v>489</v>
      </c>
      <c r="AF1673">
        <v>2022</v>
      </c>
    </row>
    <row r="1674" spans="1:32" x14ac:dyDescent="0.25">
      <c r="A1674" t="s">
        <v>29</v>
      </c>
      <c r="B1674" t="s">
        <v>394</v>
      </c>
      <c r="C1674" t="s">
        <v>395</v>
      </c>
      <c r="D1674" t="s">
        <v>396</v>
      </c>
      <c r="E1674">
        <f>_xlfn.XLOOKUP(Table1[[#This Row],[Location]],'Location analysis'!A:A,'Location analysis'!B:B)</f>
        <v>40.416893999999999</v>
      </c>
      <c r="F1674">
        <f>_xlfn.XLOOKUP(Table1[[#This Row],[Location]],'Location analysis'!A:A,'Location analysis'!C:C)</f>
        <v>-74.420399000000003</v>
      </c>
      <c r="G1674" t="s">
        <v>490</v>
      </c>
      <c r="H1674" t="s">
        <v>43</v>
      </c>
      <c r="I1674">
        <v>14917861059</v>
      </c>
      <c r="J1674" t="s">
        <v>488</v>
      </c>
      <c r="K1674" t="s">
        <v>51</v>
      </c>
      <c r="L1674">
        <v>153</v>
      </c>
      <c r="M1674">
        <v>4.5</v>
      </c>
      <c r="N1674">
        <v>1</v>
      </c>
      <c r="O1674">
        <v>153</v>
      </c>
      <c r="P1674">
        <v>4.5</v>
      </c>
      <c r="Q1674">
        <v>1</v>
      </c>
      <c r="R1674">
        <v>4.5</v>
      </c>
      <c r="S1674">
        <v>4.5</v>
      </c>
      <c r="T1674" s="1">
        <v>44654</v>
      </c>
      <c r="U1674" t="str">
        <f t="shared" si="130"/>
        <v>Skippy Peanut Butter - Go Paks</v>
      </c>
      <c r="V1674" t="str">
        <f t="shared" si="131"/>
        <v>Food</v>
      </c>
      <c r="W1674" t="s">
        <v>43</v>
      </c>
      <c r="X1674" t="b">
        <f t="shared" si="133"/>
        <v>1</v>
      </c>
      <c r="Y1674">
        <f t="shared" si="132"/>
        <v>4.5</v>
      </c>
      <c r="Z1674" s="2">
        <f t="shared" si="134"/>
        <v>3</v>
      </c>
      <c r="AA1674" t="s">
        <v>491</v>
      </c>
      <c r="AB1674" t="s">
        <v>492</v>
      </c>
      <c r="AD1674" t="s">
        <v>54</v>
      </c>
      <c r="AE1674" t="s">
        <v>489</v>
      </c>
      <c r="AF1674">
        <v>2022</v>
      </c>
    </row>
    <row r="1675" spans="1:32" x14ac:dyDescent="0.25">
      <c r="A1675" t="s">
        <v>29</v>
      </c>
      <c r="B1675" t="s">
        <v>394</v>
      </c>
      <c r="C1675" t="s">
        <v>395</v>
      </c>
      <c r="D1675" t="s">
        <v>396</v>
      </c>
      <c r="E1675">
        <f>_xlfn.XLOOKUP(Table1[[#This Row],[Location]],'Location analysis'!A:A,'Location analysis'!B:B)</f>
        <v>40.416893999999999</v>
      </c>
      <c r="F1675">
        <f>_xlfn.XLOOKUP(Table1[[#This Row],[Location]],'Location analysis'!A:A,'Location analysis'!C:C)</f>
        <v>-74.420399000000003</v>
      </c>
      <c r="G1675" t="s">
        <v>154</v>
      </c>
      <c r="H1675" t="s">
        <v>43</v>
      </c>
      <c r="I1675">
        <v>14917995222</v>
      </c>
      <c r="J1675" t="s">
        <v>488</v>
      </c>
      <c r="K1675" t="s">
        <v>51</v>
      </c>
      <c r="L1675">
        <v>113</v>
      </c>
      <c r="M1675">
        <v>1.5</v>
      </c>
      <c r="N1675">
        <v>1</v>
      </c>
      <c r="O1675">
        <v>113</v>
      </c>
      <c r="P1675">
        <v>1.5</v>
      </c>
      <c r="Q1675">
        <v>1</v>
      </c>
      <c r="R1675">
        <v>1.5</v>
      </c>
      <c r="S1675">
        <v>1.5</v>
      </c>
      <c r="T1675" s="1">
        <v>44654</v>
      </c>
      <c r="U1675" t="str">
        <f t="shared" si="130"/>
        <v>SunChips Multigrain - Harvest Cheddar</v>
      </c>
      <c r="V1675" t="str">
        <f t="shared" si="131"/>
        <v>Food</v>
      </c>
      <c r="W1675" t="s">
        <v>43</v>
      </c>
      <c r="X1675" t="b">
        <f t="shared" si="133"/>
        <v>1</v>
      </c>
      <c r="Y1675">
        <f t="shared" si="132"/>
        <v>1.5</v>
      </c>
      <c r="Z1675" s="2">
        <f t="shared" si="134"/>
        <v>1</v>
      </c>
      <c r="AA1675" t="s">
        <v>129</v>
      </c>
      <c r="AB1675" t="s">
        <v>155</v>
      </c>
      <c r="AD1675" t="s">
        <v>54</v>
      </c>
      <c r="AE1675" t="s">
        <v>489</v>
      </c>
      <c r="AF1675">
        <v>2022</v>
      </c>
    </row>
    <row r="1676" spans="1:32" x14ac:dyDescent="0.25">
      <c r="A1676" t="s">
        <v>29</v>
      </c>
      <c r="B1676" t="s">
        <v>394</v>
      </c>
      <c r="C1676" t="s">
        <v>395</v>
      </c>
      <c r="D1676" t="s">
        <v>396</v>
      </c>
      <c r="E1676">
        <f>_xlfn.XLOOKUP(Table1[[#This Row],[Location]],'Location analysis'!A:A,'Location analysis'!B:B)</f>
        <v>40.416893999999999</v>
      </c>
      <c r="F1676">
        <f>_xlfn.XLOOKUP(Table1[[#This Row],[Location]],'Location analysis'!A:A,'Location analysis'!C:C)</f>
        <v>-74.420399000000003</v>
      </c>
      <c r="G1676" t="s">
        <v>116</v>
      </c>
      <c r="H1676" t="s">
        <v>43</v>
      </c>
      <c r="I1676">
        <v>14918013340</v>
      </c>
      <c r="J1676" t="s">
        <v>488</v>
      </c>
      <c r="K1676" t="s">
        <v>51</v>
      </c>
      <c r="L1676">
        <v>125</v>
      </c>
      <c r="M1676">
        <v>1.5</v>
      </c>
      <c r="N1676">
        <v>1</v>
      </c>
      <c r="O1676">
        <v>125</v>
      </c>
      <c r="P1676">
        <v>1.5</v>
      </c>
      <c r="Q1676">
        <v>1</v>
      </c>
      <c r="R1676">
        <v>1.5</v>
      </c>
      <c r="S1676">
        <v>1.5</v>
      </c>
      <c r="T1676" s="1">
        <v>44654</v>
      </c>
      <c r="U1676" t="str">
        <f t="shared" si="130"/>
        <v>Good Health Veggie Stix - Zesty Ranch</v>
      </c>
      <c r="V1676" t="str">
        <f t="shared" si="131"/>
        <v>Food</v>
      </c>
      <c r="W1676" t="s">
        <v>43</v>
      </c>
      <c r="X1676" t="b">
        <f t="shared" si="133"/>
        <v>1</v>
      </c>
      <c r="Y1676">
        <f t="shared" si="132"/>
        <v>1.5</v>
      </c>
      <c r="Z1676" s="2">
        <f t="shared" si="134"/>
        <v>1</v>
      </c>
      <c r="AA1676" t="s">
        <v>117</v>
      </c>
      <c r="AB1676" t="s">
        <v>118</v>
      </c>
      <c r="AD1676" t="s">
        <v>54</v>
      </c>
      <c r="AE1676" t="s">
        <v>489</v>
      </c>
      <c r="AF1676">
        <v>2022</v>
      </c>
    </row>
    <row r="1677" spans="1:32" x14ac:dyDescent="0.25">
      <c r="A1677" t="s">
        <v>29</v>
      </c>
      <c r="B1677" t="s">
        <v>30</v>
      </c>
      <c r="C1677" t="s">
        <v>31</v>
      </c>
      <c r="D1677" t="s">
        <v>32</v>
      </c>
      <c r="E1677">
        <f>_xlfn.XLOOKUP(Table1[[#This Row],[Location]],'Location analysis'!A:A,'Location analysis'!B:B)</f>
        <v>40.423690999999998</v>
      </c>
      <c r="F1677">
        <f>_xlfn.XLOOKUP(Table1[[#This Row],[Location]],'Location analysis'!A:A,'Location analysis'!C:C)</f>
        <v>-74.380831999999998</v>
      </c>
      <c r="G1677" t="s">
        <v>242</v>
      </c>
      <c r="H1677" t="s">
        <v>97</v>
      </c>
      <c r="I1677">
        <v>14918043099</v>
      </c>
      <c r="J1677" t="s">
        <v>488</v>
      </c>
      <c r="K1677" t="s">
        <v>36</v>
      </c>
      <c r="L1677">
        <v>147</v>
      </c>
      <c r="M1677">
        <v>2.75</v>
      </c>
      <c r="N1677">
        <v>1</v>
      </c>
      <c r="O1677">
        <v>147</v>
      </c>
      <c r="P1677">
        <v>2.75</v>
      </c>
      <c r="Q1677">
        <v>1</v>
      </c>
      <c r="R1677">
        <v>2.75</v>
      </c>
      <c r="S1677">
        <v>2.75</v>
      </c>
      <c r="T1677" s="1">
        <v>44654</v>
      </c>
      <c r="U1677" t="str">
        <f t="shared" si="130"/>
        <v>Vitamin Water - Squeezed Lemonade</v>
      </c>
      <c r="V1677" t="str">
        <f t="shared" si="131"/>
        <v>Water</v>
      </c>
      <c r="W1677" t="s">
        <v>97</v>
      </c>
      <c r="X1677" t="b">
        <f t="shared" si="133"/>
        <v>1</v>
      </c>
      <c r="Y1677">
        <f t="shared" si="132"/>
        <v>2.75</v>
      </c>
      <c r="Z1677" s="2">
        <f t="shared" si="134"/>
        <v>1.8333333333333333</v>
      </c>
      <c r="AA1677" t="s">
        <v>98</v>
      </c>
      <c r="AB1677" t="s">
        <v>243</v>
      </c>
      <c r="AD1677" t="s">
        <v>54</v>
      </c>
      <c r="AE1677" t="s">
        <v>489</v>
      </c>
      <c r="AF1677">
        <v>2022</v>
      </c>
    </row>
    <row r="1678" spans="1:32" x14ac:dyDescent="0.25">
      <c r="A1678" t="s">
        <v>29</v>
      </c>
      <c r="B1678" t="s">
        <v>46</v>
      </c>
      <c r="C1678" t="s">
        <v>31</v>
      </c>
      <c r="D1678" t="s">
        <v>47</v>
      </c>
      <c r="E1678">
        <f>_xlfn.XLOOKUP(Table1[[#This Row],[Location]],'Location analysis'!A:A,'Location analysis'!B:B)</f>
        <v>40.423690999999998</v>
      </c>
      <c r="F1678">
        <f>_xlfn.XLOOKUP(Table1[[#This Row],[Location]],'Location analysis'!A:A,'Location analysis'!C:C)</f>
        <v>-74.380831999999998</v>
      </c>
      <c r="G1678" t="s">
        <v>128</v>
      </c>
      <c r="H1678" t="s">
        <v>43</v>
      </c>
      <c r="I1678">
        <v>14918101249</v>
      </c>
      <c r="J1678" t="s">
        <v>488</v>
      </c>
      <c r="K1678" t="s">
        <v>51</v>
      </c>
      <c r="L1678">
        <v>111</v>
      </c>
      <c r="M1678">
        <v>1.5</v>
      </c>
      <c r="N1678">
        <v>1</v>
      </c>
      <c r="O1678">
        <v>111</v>
      </c>
      <c r="P1678">
        <v>1.5</v>
      </c>
      <c r="Q1678">
        <v>1</v>
      </c>
      <c r="R1678">
        <v>1.5</v>
      </c>
      <c r="S1678">
        <v>1.5</v>
      </c>
      <c r="T1678" s="1">
        <v>44654</v>
      </c>
      <c r="U1678" t="str">
        <f t="shared" si="130"/>
        <v>SunChips Multigrain - Salsa</v>
      </c>
      <c r="V1678" t="str">
        <f t="shared" si="131"/>
        <v>Food</v>
      </c>
      <c r="W1678" t="s">
        <v>43</v>
      </c>
      <c r="X1678" t="b">
        <f t="shared" si="133"/>
        <v>1</v>
      </c>
      <c r="Y1678">
        <f t="shared" si="132"/>
        <v>1.5</v>
      </c>
      <c r="Z1678" s="2">
        <f t="shared" si="134"/>
        <v>1</v>
      </c>
      <c r="AA1678" t="s">
        <v>129</v>
      </c>
      <c r="AB1678" t="s">
        <v>130</v>
      </c>
      <c r="AD1678" t="s">
        <v>54</v>
      </c>
      <c r="AE1678" t="s">
        <v>489</v>
      </c>
      <c r="AF1678">
        <v>2022</v>
      </c>
    </row>
    <row r="1679" spans="1:32" x14ac:dyDescent="0.25">
      <c r="A1679" t="s">
        <v>29</v>
      </c>
      <c r="B1679" t="s">
        <v>46</v>
      </c>
      <c r="C1679" t="s">
        <v>31</v>
      </c>
      <c r="D1679" t="s">
        <v>47</v>
      </c>
      <c r="E1679">
        <f>_xlfn.XLOOKUP(Table1[[#This Row],[Location]],'Location analysis'!A:A,'Location analysis'!B:B)</f>
        <v>40.423690999999998</v>
      </c>
      <c r="F1679">
        <f>_xlfn.XLOOKUP(Table1[[#This Row],[Location]],'Location analysis'!A:A,'Location analysis'!C:C)</f>
        <v>-74.380831999999998</v>
      </c>
      <c r="G1679" t="s">
        <v>402</v>
      </c>
      <c r="H1679" t="s">
        <v>97</v>
      </c>
      <c r="I1679">
        <v>14918236188</v>
      </c>
      <c r="J1679" t="s">
        <v>488</v>
      </c>
      <c r="K1679" t="s">
        <v>51</v>
      </c>
      <c r="L1679">
        <v>142</v>
      </c>
      <c r="M1679">
        <v>1.5</v>
      </c>
      <c r="N1679">
        <v>1</v>
      </c>
      <c r="O1679">
        <v>142</v>
      </c>
      <c r="P1679">
        <v>1.5</v>
      </c>
      <c r="Q1679">
        <v>1</v>
      </c>
      <c r="R1679">
        <v>1.5</v>
      </c>
      <c r="S1679">
        <v>1.5</v>
      </c>
      <c r="T1679" s="1">
        <v>44654</v>
      </c>
      <c r="U1679" t="str">
        <f t="shared" si="130"/>
        <v>Bubly - Blackberry</v>
      </c>
      <c r="V1679" t="str">
        <f t="shared" si="131"/>
        <v>Water</v>
      </c>
      <c r="W1679" t="s">
        <v>97</v>
      </c>
      <c r="X1679" t="b">
        <f t="shared" si="133"/>
        <v>1</v>
      </c>
      <c r="Y1679">
        <f t="shared" si="132"/>
        <v>1.5</v>
      </c>
      <c r="Z1679" s="2">
        <f t="shared" si="134"/>
        <v>1</v>
      </c>
      <c r="AA1679" t="s">
        <v>135</v>
      </c>
      <c r="AB1679" t="s">
        <v>403</v>
      </c>
      <c r="AD1679" t="s">
        <v>54</v>
      </c>
      <c r="AE1679" t="s">
        <v>489</v>
      </c>
      <c r="AF1679">
        <v>2022</v>
      </c>
    </row>
    <row r="1680" spans="1:32" x14ac:dyDescent="0.25">
      <c r="A1680" t="s">
        <v>29</v>
      </c>
      <c r="B1680" t="s">
        <v>62</v>
      </c>
      <c r="C1680" t="s">
        <v>63</v>
      </c>
      <c r="D1680" t="s">
        <v>64</v>
      </c>
      <c r="E1680">
        <f>_xlfn.XLOOKUP(Table1[[#This Row],[Location]],'Location analysis'!A:A,'Location analysis'!B:B)</f>
        <v>40.091900000000003</v>
      </c>
      <c r="F1680">
        <f>_xlfn.XLOOKUP(Table1[[#This Row],[Location]],'Location analysis'!A:A,'Location analysis'!C:C)</f>
        <v>-74.358699999999999</v>
      </c>
      <c r="G1680" t="s">
        <v>180</v>
      </c>
      <c r="H1680" t="s">
        <v>43</v>
      </c>
      <c r="I1680">
        <v>14920352346</v>
      </c>
      <c r="J1680" t="s">
        <v>493</v>
      </c>
      <c r="K1680" t="s">
        <v>36</v>
      </c>
      <c r="L1680">
        <v>113</v>
      </c>
      <c r="M1680">
        <v>1.5</v>
      </c>
      <c r="N1680">
        <v>1</v>
      </c>
      <c r="O1680">
        <v>113</v>
      </c>
      <c r="P1680">
        <v>1.5</v>
      </c>
      <c r="Q1680">
        <v>1</v>
      </c>
      <c r="R1680">
        <v>1.5</v>
      </c>
      <c r="S1680">
        <v>1.5</v>
      </c>
      <c r="T1680" s="1">
        <v>44655</v>
      </c>
      <c r="U1680" t="str">
        <f t="shared" si="130"/>
        <v>Miss Vickie's Potato Chip - Jalapeno</v>
      </c>
      <c r="V1680" t="str">
        <f t="shared" si="131"/>
        <v>Food</v>
      </c>
      <c r="W1680" t="s">
        <v>43</v>
      </c>
      <c r="X1680" t="b">
        <f t="shared" si="133"/>
        <v>1</v>
      </c>
      <c r="Y1680">
        <f t="shared" si="132"/>
        <v>1.5</v>
      </c>
      <c r="Z1680" s="2">
        <f t="shared" si="134"/>
        <v>1</v>
      </c>
      <c r="AA1680" t="s">
        <v>58</v>
      </c>
      <c r="AB1680" t="s">
        <v>181</v>
      </c>
      <c r="AD1680" t="s">
        <v>60</v>
      </c>
      <c r="AE1680" t="s">
        <v>494</v>
      </c>
      <c r="AF1680">
        <v>2022</v>
      </c>
    </row>
    <row r="1681" spans="1:32" x14ac:dyDescent="0.25">
      <c r="A1681" t="s">
        <v>29</v>
      </c>
      <c r="B1681" t="s">
        <v>394</v>
      </c>
      <c r="C1681" t="s">
        <v>395</v>
      </c>
      <c r="D1681" t="s">
        <v>396</v>
      </c>
      <c r="E1681">
        <f>_xlfn.XLOOKUP(Table1[[#This Row],[Location]],'Location analysis'!A:A,'Location analysis'!B:B)</f>
        <v>40.416893999999999</v>
      </c>
      <c r="F1681">
        <f>_xlfn.XLOOKUP(Table1[[#This Row],[Location]],'Location analysis'!A:A,'Location analysis'!C:C)</f>
        <v>-74.420399000000003</v>
      </c>
      <c r="G1681" t="s">
        <v>397</v>
      </c>
      <c r="H1681" t="s">
        <v>49</v>
      </c>
      <c r="I1681">
        <v>14920506521</v>
      </c>
      <c r="J1681" t="s">
        <v>493</v>
      </c>
      <c r="K1681" t="s">
        <v>36</v>
      </c>
      <c r="L1681">
        <v>146</v>
      </c>
      <c r="M1681">
        <v>3.5</v>
      </c>
      <c r="N1681">
        <v>1</v>
      </c>
      <c r="O1681">
        <v>146</v>
      </c>
      <c r="P1681">
        <v>3.5</v>
      </c>
      <c r="Q1681">
        <v>1</v>
      </c>
      <c r="R1681">
        <v>3.5</v>
      </c>
      <c r="S1681">
        <v>3.5</v>
      </c>
      <c r="T1681" s="1">
        <v>44655</v>
      </c>
      <c r="U1681" t="str">
        <f t="shared" si="130"/>
        <v>Starbucks Doubleshot Energy - Mocha</v>
      </c>
      <c r="V1681" t="str">
        <f t="shared" si="131"/>
        <v>Non Carbonated</v>
      </c>
      <c r="W1681" t="s">
        <v>49</v>
      </c>
      <c r="X1681" t="b">
        <f t="shared" si="133"/>
        <v>1</v>
      </c>
      <c r="Y1681">
        <f t="shared" si="132"/>
        <v>3.5</v>
      </c>
      <c r="Z1681" s="2">
        <f t="shared" si="134"/>
        <v>2.3333333333333335</v>
      </c>
      <c r="AA1681" t="s">
        <v>398</v>
      </c>
      <c r="AB1681" t="s">
        <v>399</v>
      </c>
      <c r="AD1681" t="s">
        <v>60</v>
      </c>
      <c r="AE1681" t="s">
        <v>494</v>
      </c>
      <c r="AF1681">
        <v>2022</v>
      </c>
    </row>
    <row r="1682" spans="1:32" x14ac:dyDescent="0.25">
      <c r="A1682" t="s">
        <v>29</v>
      </c>
      <c r="B1682" t="s">
        <v>394</v>
      </c>
      <c r="C1682" t="s">
        <v>395</v>
      </c>
      <c r="D1682" t="s">
        <v>396</v>
      </c>
      <c r="E1682">
        <f>_xlfn.XLOOKUP(Table1[[#This Row],[Location]],'Location analysis'!A:A,'Location analysis'!B:B)</f>
        <v>40.416893999999999</v>
      </c>
      <c r="F1682">
        <f>_xlfn.XLOOKUP(Table1[[#This Row],[Location]],'Location analysis'!A:A,'Location analysis'!C:C)</f>
        <v>-74.420399000000003</v>
      </c>
      <c r="G1682" t="s">
        <v>137</v>
      </c>
      <c r="H1682" t="s">
        <v>97</v>
      </c>
      <c r="I1682">
        <v>14920529358</v>
      </c>
      <c r="J1682" t="s">
        <v>493</v>
      </c>
      <c r="K1682" t="s">
        <v>36</v>
      </c>
      <c r="L1682">
        <v>144</v>
      </c>
      <c r="M1682">
        <v>1.5</v>
      </c>
      <c r="N1682">
        <v>1</v>
      </c>
      <c r="O1682">
        <v>144</v>
      </c>
      <c r="P1682">
        <v>1.5</v>
      </c>
      <c r="Q1682">
        <v>1</v>
      </c>
      <c r="R1682">
        <v>1.5</v>
      </c>
      <c r="S1682">
        <v>1.5</v>
      </c>
      <c r="T1682" s="1">
        <v>44655</v>
      </c>
      <c r="U1682" t="str">
        <f t="shared" si="130"/>
        <v>Poland Springs Water</v>
      </c>
      <c r="V1682" t="str">
        <f t="shared" si="131"/>
        <v>Water</v>
      </c>
      <c r="W1682" t="s">
        <v>97</v>
      </c>
      <c r="X1682" t="b">
        <f t="shared" si="133"/>
        <v>1</v>
      </c>
      <c r="Y1682">
        <f t="shared" si="132"/>
        <v>1.5</v>
      </c>
      <c r="Z1682" s="2">
        <f t="shared" si="134"/>
        <v>1</v>
      </c>
      <c r="AA1682" t="s">
        <v>137</v>
      </c>
      <c r="AD1682" t="s">
        <v>60</v>
      </c>
      <c r="AE1682" t="s">
        <v>494</v>
      </c>
      <c r="AF1682">
        <v>2022</v>
      </c>
    </row>
    <row r="1683" spans="1:32" x14ac:dyDescent="0.25">
      <c r="A1683" t="s">
        <v>29</v>
      </c>
      <c r="B1683" t="s">
        <v>394</v>
      </c>
      <c r="C1683" t="s">
        <v>395</v>
      </c>
      <c r="D1683" t="s">
        <v>396</v>
      </c>
      <c r="E1683">
        <f>_xlfn.XLOOKUP(Table1[[#This Row],[Location]],'Location analysis'!A:A,'Location analysis'!B:B)</f>
        <v>40.416893999999999</v>
      </c>
      <c r="F1683">
        <f>_xlfn.XLOOKUP(Table1[[#This Row],[Location]],'Location analysis'!A:A,'Location analysis'!C:C)</f>
        <v>-74.420399000000003</v>
      </c>
      <c r="G1683" t="s">
        <v>137</v>
      </c>
      <c r="H1683" t="s">
        <v>97</v>
      </c>
      <c r="I1683">
        <v>14920793804</v>
      </c>
      <c r="J1683" t="s">
        <v>493</v>
      </c>
      <c r="K1683" t="s">
        <v>36</v>
      </c>
      <c r="L1683">
        <v>144</v>
      </c>
      <c r="M1683">
        <v>1.5</v>
      </c>
      <c r="N1683">
        <v>1</v>
      </c>
      <c r="O1683">
        <v>144</v>
      </c>
      <c r="P1683">
        <v>1.5</v>
      </c>
      <c r="Q1683">
        <v>1</v>
      </c>
      <c r="R1683">
        <v>1.5</v>
      </c>
      <c r="S1683">
        <v>1.5</v>
      </c>
      <c r="T1683" s="1">
        <v>44655</v>
      </c>
      <c r="U1683" t="str">
        <f t="shared" si="130"/>
        <v>Poland Springs Water</v>
      </c>
      <c r="V1683" t="str">
        <f t="shared" si="131"/>
        <v>Water</v>
      </c>
      <c r="W1683" t="s">
        <v>97</v>
      </c>
      <c r="X1683" t="b">
        <f t="shared" si="133"/>
        <v>1</v>
      </c>
      <c r="Y1683">
        <f t="shared" si="132"/>
        <v>1.5</v>
      </c>
      <c r="Z1683" s="2">
        <f t="shared" si="134"/>
        <v>1</v>
      </c>
      <c r="AA1683" t="s">
        <v>137</v>
      </c>
      <c r="AD1683" t="s">
        <v>60</v>
      </c>
      <c r="AE1683" t="s">
        <v>494</v>
      </c>
      <c r="AF1683">
        <v>2022</v>
      </c>
    </row>
    <row r="1684" spans="1:32" x14ac:dyDescent="0.25">
      <c r="A1684" t="s">
        <v>29</v>
      </c>
      <c r="B1684" t="s">
        <v>62</v>
      </c>
      <c r="C1684" t="s">
        <v>63</v>
      </c>
      <c r="D1684" t="s">
        <v>64</v>
      </c>
      <c r="E1684">
        <f>_xlfn.XLOOKUP(Table1[[#This Row],[Location]],'Location analysis'!A:A,'Location analysis'!B:B)</f>
        <v>40.091900000000003</v>
      </c>
      <c r="F1684">
        <f>_xlfn.XLOOKUP(Table1[[#This Row],[Location]],'Location analysis'!A:A,'Location analysis'!C:C)</f>
        <v>-74.358699999999999</v>
      </c>
      <c r="G1684" t="s">
        <v>192</v>
      </c>
      <c r="H1684" t="s">
        <v>43</v>
      </c>
      <c r="I1684">
        <v>14921075541</v>
      </c>
      <c r="J1684" t="s">
        <v>493</v>
      </c>
      <c r="K1684" t="s">
        <v>36</v>
      </c>
      <c r="L1684">
        <v>125</v>
      </c>
      <c r="M1684">
        <v>1.25</v>
      </c>
      <c r="N1684">
        <v>1</v>
      </c>
      <c r="O1684">
        <v>125</v>
      </c>
      <c r="P1684">
        <v>1.25</v>
      </c>
      <c r="Q1684">
        <v>1</v>
      </c>
      <c r="R1684">
        <v>1.25</v>
      </c>
      <c r="S1684">
        <v>3.25</v>
      </c>
      <c r="T1684" s="1">
        <v>44655</v>
      </c>
      <c r="U1684" t="str">
        <f t="shared" si="130"/>
        <v>CheezIt - Original</v>
      </c>
      <c r="V1684" t="str">
        <f t="shared" si="131"/>
        <v>Food</v>
      </c>
      <c r="W1684" t="s">
        <v>43</v>
      </c>
      <c r="X1684" t="b">
        <f t="shared" si="133"/>
        <v>1</v>
      </c>
      <c r="Y1684">
        <f t="shared" si="132"/>
        <v>1.25</v>
      </c>
      <c r="Z1684" s="2">
        <f t="shared" si="134"/>
        <v>0.83333333333333337</v>
      </c>
      <c r="AA1684" t="s">
        <v>193</v>
      </c>
      <c r="AB1684" t="s">
        <v>150</v>
      </c>
      <c r="AD1684" t="s">
        <v>60</v>
      </c>
      <c r="AE1684" t="s">
        <v>494</v>
      </c>
      <c r="AF1684">
        <v>2022</v>
      </c>
    </row>
    <row r="1685" spans="1:32" x14ac:dyDescent="0.25">
      <c r="A1685" t="s">
        <v>29</v>
      </c>
      <c r="B1685" t="s">
        <v>62</v>
      </c>
      <c r="C1685" t="s">
        <v>63</v>
      </c>
      <c r="D1685" t="s">
        <v>64</v>
      </c>
      <c r="E1685">
        <f>_xlfn.XLOOKUP(Table1[[#This Row],[Location]],'Location analysis'!A:A,'Location analysis'!B:B)</f>
        <v>40.091900000000003</v>
      </c>
      <c r="F1685">
        <f>_xlfn.XLOOKUP(Table1[[#This Row],[Location]],'Location analysis'!A:A,'Location analysis'!C:C)</f>
        <v>-74.358699999999999</v>
      </c>
      <c r="G1685" t="s">
        <v>84</v>
      </c>
      <c r="H1685" t="s">
        <v>43</v>
      </c>
      <c r="I1685">
        <v>14921075541</v>
      </c>
      <c r="J1685" t="s">
        <v>493</v>
      </c>
      <c r="K1685" t="s">
        <v>36</v>
      </c>
      <c r="L1685">
        <v>138</v>
      </c>
      <c r="M1685">
        <v>2</v>
      </c>
      <c r="N1685">
        <v>1</v>
      </c>
      <c r="O1685">
        <v>138</v>
      </c>
      <c r="P1685">
        <v>2</v>
      </c>
      <c r="Q1685">
        <v>1</v>
      </c>
      <c r="R1685">
        <v>2</v>
      </c>
      <c r="S1685">
        <v>3.25</v>
      </c>
      <c r="T1685" s="1">
        <v>44655</v>
      </c>
      <c r="U1685" t="str">
        <f t="shared" si="130"/>
        <v>Wonderful Pistachios - Variety</v>
      </c>
      <c r="V1685" t="str">
        <f t="shared" si="131"/>
        <v>Food</v>
      </c>
      <c r="W1685" t="s">
        <v>43</v>
      </c>
      <c r="X1685" t="b">
        <f t="shared" si="133"/>
        <v>1</v>
      </c>
      <c r="Y1685">
        <f t="shared" si="132"/>
        <v>2</v>
      </c>
      <c r="Z1685" s="2">
        <f t="shared" si="134"/>
        <v>1.3333333333333333</v>
      </c>
      <c r="AA1685" t="s">
        <v>85</v>
      </c>
      <c r="AB1685" t="s">
        <v>86</v>
      </c>
      <c r="AD1685" t="s">
        <v>60</v>
      </c>
      <c r="AE1685" t="s">
        <v>494</v>
      </c>
      <c r="AF1685">
        <v>2022</v>
      </c>
    </row>
    <row r="1686" spans="1:32" x14ac:dyDescent="0.25">
      <c r="A1686" t="s">
        <v>29</v>
      </c>
      <c r="B1686" t="s">
        <v>394</v>
      </c>
      <c r="C1686" t="s">
        <v>395</v>
      </c>
      <c r="D1686" t="s">
        <v>396</v>
      </c>
      <c r="E1686">
        <f>_xlfn.XLOOKUP(Table1[[#This Row],[Location]],'Location analysis'!A:A,'Location analysis'!B:B)</f>
        <v>40.416893999999999</v>
      </c>
      <c r="F1686">
        <f>_xlfn.XLOOKUP(Table1[[#This Row],[Location]],'Location analysis'!A:A,'Location analysis'!C:C)</f>
        <v>-74.420399000000003</v>
      </c>
      <c r="G1686" t="s">
        <v>410</v>
      </c>
      <c r="H1686" t="s">
        <v>49</v>
      </c>
      <c r="I1686">
        <v>14921427671</v>
      </c>
      <c r="J1686" t="s">
        <v>493</v>
      </c>
      <c r="K1686" t="s">
        <v>36</v>
      </c>
      <c r="L1686">
        <v>141</v>
      </c>
      <c r="M1686">
        <v>2</v>
      </c>
      <c r="N1686">
        <v>1</v>
      </c>
      <c r="O1686">
        <v>141</v>
      </c>
      <c r="P1686">
        <v>2</v>
      </c>
      <c r="Q1686">
        <v>1</v>
      </c>
      <c r="R1686">
        <v>2</v>
      </c>
      <c r="S1686">
        <v>2</v>
      </c>
      <c r="T1686" s="1">
        <v>44655</v>
      </c>
      <c r="U1686" t="str">
        <f t="shared" si="130"/>
        <v>Iberia Coconut Water</v>
      </c>
      <c r="V1686" t="str">
        <f t="shared" si="131"/>
        <v>Non Carbonated</v>
      </c>
      <c r="W1686" t="s">
        <v>49</v>
      </c>
      <c r="X1686" t="b">
        <f t="shared" si="133"/>
        <v>1</v>
      </c>
      <c r="Y1686">
        <f t="shared" si="132"/>
        <v>2</v>
      </c>
      <c r="Z1686" s="2">
        <f t="shared" si="134"/>
        <v>1.3333333333333333</v>
      </c>
      <c r="AA1686" t="s">
        <v>410</v>
      </c>
      <c r="AD1686" t="s">
        <v>60</v>
      </c>
      <c r="AE1686" t="s">
        <v>494</v>
      </c>
      <c r="AF1686">
        <v>2022</v>
      </c>
    </row>
    <row r="1687" spans="1:32" x14ac:dyDescent="0.25">
      <c r="A1687" t="s">
        <v>29</v>
      </c>
      <c r="B1687" t="s">
        <v>394</v>
      </c>
      <c r="C1687" t="s">
        <v>395</v>
      </c>
      <c r="D1687" t="s">
        <v>396</v>
      </c>
      <c r="E1687">
        <f>_xlfn.XLOOKUP(Table1[[#This Row],[Location]],'Location analysis'!A:A,'Location analysis'!B:B)</f>
        <v>40.416893999999999</v>
      </c>
      <c r="F1687">
        <f>_xlfn.XLOOKUP(Table1[[#This Row],[Location]],'Location analysis'!A:A,'Location analysis'!C:C)</f>
        <v>-74.420399000000003</v>
      </c>
      <c r="G1687" t="s">
        <v>397</v>
      </c>
      <c r="H1687" t="s">
        <v>49</v>
      </c>
      <c r="I1687">
        <v>14921433348</v>
      </c>
      <c r="J1687" t="s">
        <v>493</v>
      </c>
      <c r="K1687" t="s">
        <v>36</v>
      </c>
      <c r="L1687">
        <v>146</v>
      </c>
      <c r="M1687">
        <v>3.5</v>
      </c>
      <c r="N1687">
        <v>1</v>
      </c>
      <c r="O1687">
        <v>146</v>
      </c>
      <c r="P1687">
        <v>3.5</v>
      </c>
      <c r="Q1687">
        <v>1</v>
      </c>
      <c r="R1687">
        <v>3.5</v>
      </c>
      <c r="S1687">
        <v>3.5</v>
      </c>
      <c r="T1687" s="1">
        <v>44655</v>
      </c>
      <c r="U1687" t="str">
        <f t="shared" si="130"/>
        <v>Starbucks Doubleshot Energy - Mocha</v>
      </c>
      <c r="V1687" t="str">
        <f t="shared" si="131"/>
        <v>Non Carbonated</v>
      </c>
      <c r="W1687" t="s">
        <v>49</v>
      </c>
      <c r="X1687" t="b">
        <f t="shared" si="133"/>
        <v>1</v>
      </c>
      <c r="Y1687">
        <f t="shared" si="132"/>
        <v>3.5</v>
      </c>
      <c r="Z1687" s="2">
        <f t="shared" si="134"/>
        <v>2.3333333333333335</v>
      </c>
      <c r="AA1687" t="s">
        <v>398</v>
      </c>
      <c r="AB1687" t="s">
        <v>399</v>
      </c>
      <c r="AD1687" t="s">
        <v>60</v>
      </c>
      <c r="AE1687" t="s">
        <v>494</v>
      </c>
      <c r="AF1687">
        <v>2022</v>
      </c>
    </row>
    <row r="1688" spans="1:32" x14ac:dyDescent="0.25">
      <c r="A1688" t="s">
        <v>29</v>
      </c>
      <c r="B1688" t="s">
        <v>62</v>
      </c>
      <c r="C1688" t="s">
        <v>63</v>
      </c>
      <c r="D1688" t="s">
        <v>64</v>
      </c>
      <c r="E1688">
        <f>_xlfn.XLOOKUP(Table1[[#This Row],[Location]],'Location analysis'!A:A,'Location analysis'!B:B)</f>
        <v>40.091900000000003</v>
      </c>
      <c r="F1688">
        <f>_xlfn.XLOOKUP(Table1[[#This Row],[Location]],'Location analysis'!A:A,'Location analysis'!C:C)</f>
        <v>-74.358699999999999</v>
      </c>
      <c r="G1688" t="s">
        <v>197</v>
      </c>
      <c r="H1688" t="s">
        <v>43</v>
      </c>
      <c r="I1688">
        <v>14921509338</v>
      </c>
      <c r="J1688" t="s">
        <v>493</v>
      </c>
      <c r="K1688" t="s">
        <v>51</v>
      </c>
      <c r="L1688">
        <v>111</v>
      </c>
      <c r="M1688">
        <v>1.5</v>
      </c>
      <c r="N1688">
        <v>1</v>
      </c>
      <c r="O1688">
        <v>111</v>
      </c>
      <c r="P1688">
        <v>1.5</v>
      </c>
      <c r="Q1688">
        <v>1</v>
      </c>
      <c r="R1688">
        <v>1.5</v>
      </c>
      <c r="S1688">
        <v>1.5</v>
      </c>
      <c r="T1688" s="1">
        <v>44655</v>
      </c>
      <c r="U1688" t="str">
        <f t="shared" si="130"/>
        <v>Miss Vickie's Potato Chip - Smokehouse BBQ</v>
      </c>
      <c r="V1688" t="str">
        <f t="shared" si="131"/>
        <v>Food</v>
      </c>
      <c r="W1688" t="s">
        <v>43</v>
      </c>
      <c r="X1688" t="b">
        <f t="shared" si="133"/>
        <v>1</v>
      </c>
      <c r="Y1688">
        <f t="shared" si="132"/>
        <v>1.5</v>
      </c>
      <c r="Z1688" s="2">
        <f t="shared" si="134"/>
        <v>1</v>
      </c>
      <c r="AA1688" t="s">
        <v>58</v>
      </c>
      <c r="AB1688" t="s">
        <v>198</v>
      </c>
      <c r="AD1688" t="s">
        <v>60</v>
      </c>
      <c r="AE1688" t="s">
        <v>494</v>
      </c>
      <c r="AF1688">
        <v>2022</v>
      </c>
    </row>
    <row r="1689" spans="1:32" x14ac:dyDescent="0.25">
      <c r="A1689" t="s">
        <v>29</v>
      </c>
      <c r="B1689" t="s">
        <v>62</v>
      </c>
      <c r="C1689" t="s">
        <v>63</v>
      </c>
      <c r="D1689" t="s">
        <v>64</v>
      </c>
      <c r="E1689">
        <f>_xlfn.XLOOKUP(Table1[[#This Row],[Location]],'Location analysis'!A:A,'Location analysis'!B:B)</f>
        <v>40.091900000000003</v>
      </c>
      <c r="F1689">
        <f>_xlfn.XLOOKUP(Table1[[#This Row],[Location]],'Location analysis'!A:A,'Location analysis'!C:C)</f>
        <v>-74.358699999999999</v>
      </c>
      <c r="G1689" t="s">
        <v>74</v>
      </c>
      <c r="H1689" t="s">
        <v>49</v>
      </c>
      <c r="I1689">
        <v>14921546269</v>
      </c>
      <c r="J1689" t="s">
        <v>493</v>
      </c>
      <c r="K1689" t="s">
        <v>51</v>
      </c>
      <c r="L1689">
        <v>145</v>
      </c>
      <c r="M1689">
        <v>2.5</v>
      </c>
      <c r="N1689">
        <v>1</v>
      </c>
      <c r="O1689">
        <v>145</v>
      </c>
      <c r="P1689">
        <v>2.5</v>
      </c>
      <c r="Q1689">
        <v>1</v>
      </c>
      <c r="R1689">
        <v>2.5</v>
      </c>
      <c r="S1689">
        <v>2.5</v>
      </c>
      <c r="T1689" s="1">
        <v>44655</v>
      </c>
      <c r="U1689" t="str">
        <f t="shared" si="130"/>
        <v>Snapple Diet Tea - Lemon</v>
      </c>
      <c r="V1689" t="str">
        <f t="shared" si="131"/>
        <v>Non Carbonated</v>
      </c>
      <c r="W1689" t="s">
        <v>49</v>
      </c>
      <c r="X1689" t="b">
        <f t="shared" si="133"/>
        <v>1</v>
      </c>
      <c r="Y1689">
        <f t="shared" si="132"/>
        <v>2.5</v>
      </c>
      <c r="Z1689" s="2">
        <f t="shared" si="134"/>
        <v>1.6666666666666667</v>
      </c>
      <c r="AA1689" t="s">
        <v>75</v>
      </c>
      <c r="AB1689" t="s">
        <v>76</v>
      </c>
      <c r="AD1689" t="s">
        <v>60</v>
      </c>
      <c r="AE1689" t="s">
        <v>494</v>
      </c>
      <c r="AF1689">
        <v>2022</v>
      </c>
    </row>
    <row r="1690" spans="1:32" x14ac:dyDescent="0.25">
      <c r="A1690" t="s">
        <v>29</v>
      </c>
      <c r="B1690" t="s">
        <v>62</v>
      </c>
      <c r="C1690" t="s">
        <v>63</v>
      </c>
      <c r="D1690" t="s">
        <v>64</v>
      </c>
      <c r="E1690">
        <f>_xlfn.XLOOKUP(Table1[[#This Row],[Location]],'Location analysis'!A:A,'Location analysis'!B:B)</f>
        <v>40.091900000000003</v>
      </c>
      <c r="F1690">
        <f>_xlfn.XLOOKUP(Table1[[#This Row],[Location]],'Location analysis'!A:A,'Location analysis'!C:C)</f>
        <v>-74.358699999999999</v>
      </c>
      <c r="G1690" t="s">
        <v>154</v>
      </c>
      <c r="H1690" t="s">
        <v>43</v>
      </c>
      <c r="I1690">
        <v>14921600123</v>
      </c>
      <c r="J1690" t="s">
        <v>493</v>
      </c>
      <c r="K1690" t="s">
        <v>51</v>
      </c>
      <c r="L1690">
        <v>121</v>
      </c>
      <c r="M1690">
        <v>1.5</v>
      </c>
      <c r="N1690">
        <v>1</v>
      </c>
      <c r="O1690">
        <v>121</v>
      </c>
      <c r="P1690">
        <v>1.5</v>
      </c>
      <c r="Q1690">
        <v>1</v>
      </c>
      <c r="R1690">
        <v>1.5</v>
      </c>
      <c r="S1690">
        <v>1.5</v>
      </c>
      <c r="T1690" s="1">
        <v>44655</v>
      </c>
      <c r="U1690" t="str">
        <f t="shared" si="130"/>
        <v>SunChips Multigrain - Harvest Cheddar</v>
      </c>
      <c r="V1690" t="str">
        <f t="shared" si="131"/>
        <v>Food</v>
      </c>
      <c r="W1690" t="s">
        <v>43</v>
      </c>
      <c r="X1690" t="b">
        <f t="shared" si="133"/>
        <v>1</v>
      </c>
      <c r="Y1690">
        <f t="shared" si="132"/>
        <v>1.5</v>
      </c>
      <c r="Z1690" s="2">
        <f t="shared" si="134"/>
        <v>1</v>
      </c>
      <c r="AA1690" t="s">
        <v>129</v>
      </c>
      <c r="AB1690" t="s">
        <v>155</v>
      </c>
      <c r="AD1690" t="s">
        <v>60</v>
      </c>
      <c r="AE1690" t="s">
        <v>494</v>
      </c>
      <c r="AF1690">
        <v>2022</v>
      </c>
    </row>
    <row r="1691" spans="1:32" x14ac:dyDescent="0.25">
      <c r="A1691" t="s">
        <v>29</v>
      </c>
      <c r="B1691" t="s">
        <v>62</v>
      </c>
      <c r="C1691" t="s">
        <v>63</v>
      </c>
      <c r="D1691" t="s">
        <v>64</v>
      </c>
      <c r="E1691">
        <f>_xlfn.XLOOKUP(Table1[[#This Row],[Location]],'Location analysis'!A:A,'Location analysis'!B:B)</f>
        <v>40.091900000000003</v>
      </c>
      <c r="F1691">
        <f>_xlfn.XLOOKUP(Table1[[#This Row],[Location]],'Location analysis'!A:A,'Location analysis'!C:C)</f>
        <v>-74.358699999999999</v>
      </c>
      <c r="G1691" t="s">
        <v>112</v>
      </c>
      <c r="H1691" t="s">
        <v>43</v>
      </c>
      <c r="I1691">
        <v>14921624644</v>
      </c>
      <c r="J1691" t="s">
        <v>493</v>
      </c>
      <c r="K1691" t="s">
        <v>36</v>
      </c>
      <c r="L1691">
        <v>132</v>
      </c>
      <c r="M1691">
        <v>2</v>
      </c>
      <c r="N1691">
        <v>1</v>
      </c>
      <c r="O1691">
        <v>132</v>
      </c>
      <c r="P1691">
        <v>2</v>
      </c>
      <c r="Q1691">
        <v>1</v>
      </c>
      <c r="R1691">
        <v>2</v>
      </c>
      <c r="S1691">
        <v>2</v>
      </c>
      <c r="T1691" s="1">
        <v>44655</v>
      </c>
      <c r="U1691" t="str">
        <f t="shared" si="130"/>
        <v>Robert Irvine's - Fit Crunch -  Chocolate Pea</v>
      </c>
      <c r="V1691" t="str">
        <f t="shared" si="131"/>
        <v>Food</v>
      </c>
      <c r="W1691" t="s">
        <v>43</v>
      </c>
      <c r="X1691" t="b">
        <f t="shared" si="133"/>
        <v>1</v>
      </c>
      <c r="Y1691">
        <f t="shared" si="132"/>
        <v>2</v>
      </c>
      <c r="Z1691" s="2">
        <f t="shared" si="134"/>
        <v>1.3333333333333333</v>
      </c>
      <c r="AA1691" t="s">
        <v>113</v>
      </c>
      <c r="AB1691" t="s">
        <v>114</v>
      </c>
      <c r="AC1691" t="s">
        <v>115</v>
      </c>
      <c r="AD1691" t="s">
        <v>60</v>
      </c>
      <c r="AE1691" t="s">
        <v>494</v>
      </c>
      <c r="AF1691">
        <v>2022</v>
      </c>
    </row>
    <row r="1692" spans="1:32" x14ac:dyDescent="0.25">
      <c r="A1692" t="s">
        <v>29</v>
      </c>
      <c r="B1692" t="s">
        <v>394</v>
      </c>
      <c r="C1692" t="s">
        <v>395</v>
      </c>
      <c r="D1692" t="s">
        <v>396</v>
      </c>
      <c r="E1692">
        <f>_xlfn.XLOOKUP(Table1[[#This Row],[Location]],'Location analysis'!A:A,'Location analysis'!B:B)</f>
        <v>40.416893999999999</v>
      </c>
      <c r="F1692">
        <f>_xlfn.XLOOKUP(Table1[[#This Row],[Location]],'Location analysis'!A:A,'Location analysis'!C:C)</f>
        <v>-74.420399000000003</v>
      </c>
      <c r="G1692" t="s">
        <v>407</v>
      </c>
      <c r="H1692" t="s">
        <v>34</v>
      </c>
      <c r="I1692">
        <v>14921867582</v>
      </c>
      <c r="J1692" t="s">
        <v>493</v>
      </c>
      <c r="K1692" t="s">
        <v>51</v>
      </c>
      <c r="L1692">
        <v>140</v>
      </c>
      <c r="M1692">
        <v>1.5</v>
      </c>
      <c r="N1692">
        <v>1</v>
      </c>
      <c r="O1692">
        <v>140</v>
      </c>
      <c r="P1692">
        <v>1.5</v>
      </c>
      <c r="Q1692">
        <v>1</v>
      </c>
      <c r="R1692">
        <v>1.5</v>
      </c>
      <c r="S1692">
        <v>1.5</v>
      </c>
      <c r="T1692" s="1">
        <v>44655</v>
      </c>
      <c r="U1692" t="str">
        <f t="shared" si="130"/>
        <v>Spindrift - Sparkling Water - Pineapple</v>
      </c>
      <c r="V1692" t="str">
        <f t="shared" si="131"/>
        <v>Carbonated</v>
      </c>
      <c r="W1692" t="s">
        <v>34</v>
      </c>
      <c r="X1692" t="b">
        <f t="shared" si="133"/>
        <v>1</v>
      </c>
      <c r="Y1692">
        <f t="shared" si="132"/>
        <v>1.5</v>
      </c>
      <c r="Z1692" s="2">
        <f t="shared" si="134"/>
        <v>1</v>
      </c>
      <c r="AA1692" t="s">
        <v>89</v>
      </c>
      <c r="AB1692" t="s">
        <v>408</v>
      </c>
      <c r="AC1692" t="s">
        <v>409</v>
      </c>
      <c r="AD1692" t="s">
        <v>60</v>
      </c>
      <c r="AE1692" t="s">
        <v>494</v>
      </c>
      <c r="AF1692">
        <v>2022</v>
      </c>
    </row>
    <row r="1693" spans="1:32" x14ac:dyDescent="0.25">
      <c r="A1693" t="s">
        <v>29</v>
      </c>
      <c r="B1693" t="s">
        <v>394</v>
      </c>
      <c r="C1693" t="s">
        <v>395</v>
      </c>
      <c r="D1693" t="s">
        <v>396</v>
      </c>
      <c r="E1693">
        <f>_xlfn.XLOOKUP(Table1[[#This Row],[Location]],'Location analysis'!A:A,'Location analysis'!B:B)</f>
        <v>40.416893999999999</v>
      </c>
      <c r="F1693">
        <f>_xlfn.XLOOKUP(Table1[[#This Row],[Location]],'Location analysis'!A:A,'Location analysis'!C:C)</f>
        <v>-74.420399000000003</v>
      </c>
      <c r="G1693" t="s">
        <v>439</v>
      </c>
      <c r="H1693" t="s">
        <v>49</v>
      </c>
      <c r="I1693">
        <v>14921873745</v>
      </c>
      <c r="J1693" t="s">
        <v>493</v>
      </c>
      <c r="K1693" t="s">
        <v>51</v>
      </c>
      <c r="L1693">
        <v>145</v>
      </c>
      <c r="M1693">
        <v>2.75</v>
      </c>
      <c r="N1693">
        <v>1</v>
      </c>
      <c r="O1693">
        <v>145</v>
      </c>
      <c r="P1693">
        <v>2.75</v>
      </c>
      <c r="Q1693">
        <v>1</v>
      </c>
      <c r="R1693">
        <v>2.75</v>
      </c>
      <c r="S1693">
        <v>2.75</v>
      </c>
      <c r="T1693" s="1">
        <v>44655</v>
      </c>
      <c r="U1693" t="str">
        <f t="shared" si="130"/>
        <v>Honest Tea - Berry Hibiscus</v>
      </c>
      <c r="V1693" t="str">
        <f t="shared" si="131"/>
        <v>Non Carbonated</v>
      </c>
      <c r="W1693" t="s">
        <v>49</v>
      </c>
      <c r="X1693" t="b">
        <f t="shared" si="133"/>
        <v>1</v>
      </c>
      <c r="Y1693">
        <f t="shared" si="132"/>
        <v>2.75</v>
      </c>
      <c r="Z1693" s="2">
        <f t="shared" si="134"/>
        <v>1.8333333333333333</v>
      </c>
      <c r="AA1693" t="s">
        <v>440</v>
      </c>
      <c r="AB1693" t="s">
        <v>441</v>
      </c>
      <c r="AD1693" t="s">
        <v>60</v>
      </c>
      <c r="AE1693" t="s">
        <v>494</v>
      </c>
      <c r="AF1693">
        <v>2022</v>
      </c>
    </row>
    <row r="1694" spans="1:32" x14ac:dyDescent="0.25">
      <c r="A1694" t="s">
        <v>29</v>
      </c>
      <c r="B1694" t="s">
        <v>67</v>
      </c>
      <c r="C1694" t="s">
        <v>68</v>
      </c>
      <c r="D1694" t="s">
        <v>69</v>
      </c>
      <c r="E1694">
        <f>_xlfn.XLOOKUP(Table1[[#This Row],[Location]],'Location analysis'!A:A,'Location analysis'!B:B)</f>
        <v>40.435699999999997</v>
      </c>
      <c r="F1694">
        <f>_xlfn.XLOOKUP(Table1[[#This Row],[Location]],'Location analysis'!A:A,'Location analysis'!C:C)</f>
        <v>-74.125200000000007</v>
      </c>
      <c r="G1694" t="s">
        <v>427</v>
      </c>
      <c r="H1694" t="s">
        <v>43</v>
      </c>
      <c r="I1694">
        <v>14921901973</v>
      </c>
      <c r="J1694" t="s">
        <v>493</v>
      </c>
      <c r="K1694" t="s">
        <v>51</v>
      </c>
      <c r="L1694">
        <v>111</v>
      </c>
      <c r="M1694">
        <v>1.5</v>
      </c>
      <c r="N1694">
        <v>1</v>
      </c>
      <c r="O1694">
        <v>111</v>
      </c>
      <c r="P1694">
        <v>1.5</v>
      </c>
      <c r="Q1694">
        <v>1</v>
      </c>
      <c r="R1694">
        <v>1.5</v>
      </c>
      <c r="S1694">
        <v>1.5</v>
      </c>
      <c r="T1694" s="1">
        <v>44655</v>
      </c>
      <c r="U1694" t="str">
        <f t="shared" si="130"/>
        <v>SunChips Multigrain - French Onion</v>
      </c>
      <c r="V1694" t="str">
        <f t="shared" si="131"/>
        <v>Food</v>
      </c>
      <c r="W1694" t="s">
        <v>43</v>
      </c>
      <c r="X1694" t="b">
        <f t="shared" si="133"/>
        <v>1</v>
      </c>
      <c r="Y1694">
        <f t="shared" si="132"/>
        <v>1.5</v>
      </c>
      <c r="Z1694" s="2">
        <f t="shared" si="134"/>
        <v>1</v>
      </c>
      <c r="AA1694" t="s">
        <v>129</v>
      </c>
      <c r="AB1694" t="s">
        <v>428</v>
      </c>
      <c r="AD1694" t="s">
        <v>60</v>
      </c>
      <c r="AE1694" t="s">
        <v>494</v>
      </c>
      <c r="AF1694">
        <v>2022</v>
      </c>
    </row>
    <row r="1695" spans="1:32" x14ac:dyDescent="0.25">
      <c r="A1695" t="s">
        <v>29</v>
      </c>
      <c r="B1695" t="s">
        <v>67</v>
      </c>
      <c r="C1695" t="s">
        <v>68</v>
      </c>
      <c r="D1695" t="s">
        <v>69</v>
      </c>
      <c r="E1695">
        <f>_xlfn.XLOOKUP(Table1[[#This Row],[Location]],'Location analysis'!A:A,'Location analysis'!B:B)</f>
        <v>40.435699999999997</v>
      </c>
      <c r="F1695">
        <f>_xlfn.XLOOKUP(Table1[[#This Row],[Location]],'Location analysis'!A:A,'Location analysis'!C:C)</f>
        <v>-74.125200000000007</v>
      </c>
      <c r="G1695" t="s">
        <v>427</v>
      </c>
      <c r="H1695" t="s">
        <v>43</v>
      </c>
      <c r="I1695">
        <v>14921911600</v>
      </c>
      <c r="J1695" t="s">
        <v>493</v>
      </c>
      <c r="K1695" t="s">
        <v>51</v>
      </c>
      <c r="L1695">
        <v>111</v>
      </c>
      <c r="M1695">
        <v>1.5</v>
      </c>
      <c r="N1695">
        <v>1</v>
      </c>
      <c r="O1695">
        <v>111</v>
      </c>
      <c r="P1695">
        <v>1.5</v>
      </c>
      <c r="Q1695">
        <v>1</v>
      </c>
      <c r="R1695">
        <v>1.5</v>
      </c>
      <c r="S1695">
        <v>1.5</v>
      </c>
      <c r="T1695" s="1">
        <v>44655</v>
      </c>
      <c r="U1695" t="str">
        <f t="shared" si="130"/>
        <v>SunChips Multigrain - French Onion</v>
      </c>
      <c r="V1695" t="str">
        <f t="shared" si="131"/>
        <v>Food</v>
      </c>
      <c r="W1695" t="s">
        <v>43</v>
      </c>
      <c r="X1695" t="b">
        <f t="shared" si="133"/>
        <v>1</v>
      </c>
      <c r="Y1695">
        <f t="shared" si="132"/>
        <v>1.5</v>
      </c>
      <c r="Z1695" s="2">
        <f t="shared" si="134"/>
        <v>1</v>
      </c>
      <c r="AA1695" t="s">
        <v>129</v>
      </c>
      <c r="AB1695" t="s">
        <v>428</v>
      </c>
      <c r="AD1695" t="s">
        <v>60</v>
      </c>
      <c r="AE1695" t="s">
        <v>494</v>
      </c>
      <c r="AF1695">
        <v>2022</v>
      </c>
    </row>
    <row r="1696" spans="1:32" x14ac:dyDescent="0.25">
      <c r="A1696" t="s">
        <v>29</v>
      </c>
      <c r="B1696" t="s">
        <v>67</v>
      </c>
      <c r="C1696" t="s">
        <v>68</v>
      </c>
      <c r="D1696" t="s">
        <v>69</v>
      </c>
      <c r="E1696">
        <f>_xlfn.XLOOKUP(Table1[[#This Row],[Location]],'Location analysis'!A:A,'Location analysis'!B:B)</f>
        <v>40.435699999999997</v>
      </c>
      <c r="F1696">
        <f>_xlfn.XLOOKUP(Table1[[#This Row],[Location]],'Location analysis'!A:A,'Location analysis'!C:C)</f>
        <v>-74.125200000000007</v>
      </c>
      <c r="G1696" t="s">
        <v>70</v>
      </c>
      <c r="H1696" t="s">
        <v>34</v>
      </c>
      <c r="I1696">
        <v>14922260831</v>
      </c>
      <c r="J1696" t="s">
        <v>493</v>
      </c>
      <c r="K1696" t="s">
        <v>51</v>
      </c>
      <c r="L1696">
        <v>146</v>
      </c>
      <c r="M1696">
        <v>3.25</v>
      </c>
      <c r="N1696">
        <v>1</v>
      </c>
      <c r="O1696">
        <v>146</v>
      </c>
      <c r="P1696">
        <v>3.25</v>
      </c>
      <c r="Q1696">
        <v>1</v>
      </c>
      <c r="R1696">
        <v>3.25</v>
      </c>
      <c r="S1696">
        <v>3.25</v>
      </c>
      <c r="T1696" s="1">
        <v>44655</v>
      </c>
      <c r="U1696" t="str">
        <f t="shared" si="130"/>
        <v>Monster Energy Original</v>
      </c>
      <c r="V1696" t="str">
        <f t="shared" si="131"/>
        <v>Carbonated</v>
      </c>
      <c r="W1696" t="s">
        <v>34</v>
      </c>
      <c r="X1696" t="b">
        <f t="shared" si="133"/>
        <v>1</v>
      </c>
      <c r="Y1696">
        <f t="shared" si="132"/>
        <v>3.25</v>
      </c>
      <c r="Z1696" s="2">
        <f t="shared" si="134"/>
        <v>2.1666666666666665</v>
      </c>
      <c r="AA1696" t="s">
        <v>70</v>
      </c>
      <c r="AD1696" t="s">
        <v>60</v>
      </c>
      <c r="AE1696" t="s">
        <v>494</v>
      </c>
      <c r="AF1696">
        <v>2022</v>
      </c>
    </row>
    <row r="1697" spans="1:32" x14ac:dyDescent="0.25">
      <c r="A1697" t="s">
        <v>29</v>
      </c>
      <c r="B1697" t="s">
        <v>394</v>
      </c>
      <c r="C1697" t="s">
        <v>395</v>
      </c>
      <c r="D1697" t="s">
        <v>396</v>
      </c>
      <c r="E1697">
        <f>_xlfn.XLOOKUP(Table1[[#This Row],[Location]],'Location analysis'!A:A,'Location analysis'!B:B)</f>
        <v>40.416893999999999</v>
      </c>
      <c r="F1697">
        <f>_xlfn.XLOOKUP(Table1[[#This Row],[Location]],'Location analysis'!A:A,'Location analysis'!C:C)</f>
        <v>-74.420399000000003</v>
      </c>
      <c r="G1697" t="s">
        <v>164</v>
      </c>
      <c r="H1697" t="s">
        <v>34</v>
      </c>
      <c r="I1697">
        <v>14922328098</v>
      </c>
      <c r="J1697" t="s">
        <v>493</v>
      </c>
      <c r="K1697" t="s">
        <v>51</v>
      </c>
      <c r="L1697">
        <v>132</v>
      </c>
      <c r="M1697">
        <v>2</v>
      </c>
      <c r="N1697">
        <v>1</v>
      </c>
      <c r="O1697">
        <v>132</v>
      </c>
      <c r="P1697">
        <v>2</v>
      </c>
      <c r="Q1697">
        <v>1</v>
      </c>
      <c r="R1697">
        <v>2</v>
      </c>
      <c r="S1697">
        <v>2</v>
      </c>
      <c r="T1697" s="1">
        <v>44655</v>
      </c>
      <c r="U1697" t="str">
        <f t="shared" si="130"/>
        <v>Keto Krisp - Almond/Chocolate</v>
      </c>
      <c r="V1697" t="str">
        <f t="shared" si="131"/>
        <v>Carbonated</v>
      </c>
      <c r="W1697" t="s">
        <v>34</v>
      </c>
      <c r="X1697" t="b">
        <f t="shared" si="133"/>
        <v>1</v>
      </c>
      <c r="Y1697">
        <f t="shared" si="132"/>
        <v>2</v>
      </c>
      <c r="Z1697" s="2">
        <f t="shared" si="134"/>
        <v>1.3333333333333333</v>
      </c>
      <c r="AA1697" t="s">
        <v>165</v>
      </c>
      <c r="AB1697" t="s">
        <v>166</v>
      </c>
      <c r="AD1697" t="s">
        <v>60</v>
      </c>
      <c r="AE1697" t="s">
        <v>494</v>
      </c>
      <c r="AF1697">
        <v>2022</v>
      </c>
    </row>
    <row r="1698" spans="1:32" x14ac:dyDescent="0.25">
      <c r="A1698" t="s">
        <v>29</v>
      </c>
      <c r="B1698" t="s">
        <v>394</v>
      </c>
      <c r="C1698" t="s">
        <v>395</v>
      </c>
      <c r="D1698" t="s">
        <v>396</v>
      </c>
      <c r="E1698">
        <f>_xlfn.XLOOKUP(Table1[[#This Row],[Location]],'Location analysis'!A:A,'Location analysis'!B:B)</f>
        <v>40.416893999999999</v>
      </c>
      <c r="F1698">
        <f>_xlfn.XLOOKUP(Table1[[#This Row],[Location]],'Location analysis'!A:A,'Location analysis'!C:C)</f>
        <v>-74.420399000000003</v>
      </c>
      <c r="G1698" t="s">
        <v>407</v>
      </c>
      <c r="H1698" t="s">
        <v>34</v>
      </c>
      <c r="I1698">
        <v>14922328975</v>
      </c>
      <c r="J1698" t="s">
        <v>493</v>
      </c>
      <c r="K1698" t="s">
        <v>51</v>
      </c>
      <c r="L1698">
        <v>140</v>
      </c>
      <c r="M1698">
        <v>1.5</v>
      </c>
      <c r="N1698">
        <v>1</v>
      </c>
      <c r="O1698">
        <v>140</v>
      </c>
      <c r="P1698">
        <v>1.5</v>
      </c>
      <c r="Q1698">
        <v>1</v>
      </c>
      <c r="R1698">
        <v>1.5</v>
      </c>
      <c r="S1698">
        <v>1.5</v>
      </c>
      <c r="T1698" s="1">
        <v>44655</v>
      </c>
      <c r="U1698" t="str">
        <f t="shared" si="130"/>
        <v>Spindrift - Sparkling Water - Pineapple</v>
      </c>
      <c r="V1698" t="str">
        <f t="shared" si="131"/>
        <v>Carbonated</v>
      </c>
      <c r="W1698" t="s">
        <v>34</v>
      </c>
      <c r="X1698" t="b">
        <f t="shared" si="133"/>
        <v>1</v>
      </c>
      <c r="Y1698">
        <f t="shared" si="132"/>
        <v>1.5</v>
      </c>
      <c r="Z1698" s="2">
        <f t="shared" si="134"/>
        <v>1</v>
      </c>
      <c r="AA1698" t="s">
        <v>89</v>
      </c>
      <c r="AB1698" t="s">
        <v>408</v>
      </c>
      <c r="AC1698" t="s">
        <v>409</v>
      </c>
      <c r="AD1698" t="s">
        <v>60</v>
      </c>
      <c r="AE1698" t="s">
        <v>494</v>
      </c>
      <c r="AF1698">
        <v>2022</v>
      </c>
    </row>
    <row r="1699" spans="1:32" x14ac:dyDescent="0.25">
      <c r="A1699" t="s">
        <v>29</v>
      </c>
      <c r="B1699" t="s">
        <v>394</v>
      </c>
      <c r="C1699" t="s">
        <v>395</v>
      </c>
      <c r="D1699" t="s">
        <v>396</v>
      </c>
      <c r="E1699">
        <f>_xlfn.XLOOKUP(Table1[[#This Row],[Location]],'Location analysis'!A:A,'Location analysis'!B:B)</f>
        <v>40.416893999999999</v>
      </c>
      <c r="F1699">
        <f>_xlfn.XLOOKUP(Table1[[#This Row],[Location]],'Location analysis'!A:A,'Location analysis'!C:C)</f>
        <v>-74.420399000000003</v>
      </c>
      <c r="G1699" t="s">
        <v>407</v>
      </c>
      <c r="H1699" t="s">
        <v>34</v>
      </c>
      <c r="I1699">
        <v>14922338308</v>
      </c>
      <c r="J1699" t="s">
        <v>493</v>
      </c>
      <c r="K1699" t="s">
        <v>51</v>
      </c>
      <c r="L1699">
        <v>140</v>
      </c>
      <c r="M1699">
        <v>1.5</v>
      </c>
      <c r="N1699">
        <v>1</v>
      </c>
      <c r="O1699">
        <v>140</v>
      </c>
      <c r="P1699">
        <v>1.5</v>
      </c>
      <c r="Q1699">
        <v>1</v>
      </c>
      <c r="R1699">
        <v>1.5</v>
      </c>
      <c r="S1699">
        <v>1.5</v>
      </c>
      <c r="T1699" s="1">
        <v>44655</v>
      </c>
      <c r="U1699" t="str">
        <f t="shared" si="130"/>
        <v>Spindrift - Sparkling Water - Pineapple</v>
      </c>
      <c r="V1699" t="str">
        <f t="shared" si="131"/>
        <v>Carbonated</v>
      </c>
      <c r="W1699" t="s">
        <v>34</v>
      </c>
      <c r="X1699" t="b">
        <f t="shared" si="133"/>
        <v>1</v>
      </c>
      <c r="Y1699">
        <f t="shared" si="132"/>
        <v>1.5</v>
      </c>
      <c r="Z1699" s="2">
        <f t="shared" si="134"/>
        <v>1</v>
      </c>
      <c r="AA1699" t="s">
        <v>89</v>
      </c>
      <c r="AB1699" t="s">
        <v>408</v>
      </c>
      <c r="AC1699" t="s">
        <v>409</v>
      </c>
      <c r="AD1699" t="s">
        <v>60</v>
      </c>
      <c r="AE1699" t="s">
        <v>494</v>
      </c>
      <c r="AF1699">
        <v>2022</v>
      </c>
    </row>
    <row r="1700" spans="1:32" x14ac:dyDescent="0.25">
      <c r="A1700" t="s">
        <v>29</v>
      </c>
      <c r="B1700" t="s">
        <v>394</v>
      </c>
      <c r="C1700" t="s">
        <v>395</v>
      </c>
      <c r="D1700" t="s">
        <v>396</v>
      </c>
      <c r="E1700">
        <f>_xlfn.XLOOKUP(Table1[[#This Row],[Location]],'Location analysis'!A:A,'Location analysis'!B:B)</f>
        <v>40.416893999999999</v>
      </c>
      <c r="F1700">
        <f>_xlfn.XLOOKUP(Table1[[#This Row],[Location]],'Location analysis'!A:A,'Location analysis'!C:C)</f>
        <v>-74.420399000000003</v>
      </c>
      <c r="G1700" t="s">
        <v>317</v>
      </c>
      <c r="H1700" t="s">
        <v>43</v>
      </c>
      <c r="I1700">
        <v>14922407736</v>
      </c>
      <c r="J1700" t="s">
        <v>493</v>
      </c>
      <c r="K1700" t="s">
        <v>51</v>
      </c>
      <c r="L1700">
        <v>134</v>
      </c>
      <c r="M1700">
        <v>2</v>
      </c>
      <c r="N1700">
        <v>1</v>
      </c>
      <c r="O1700">
        <v>134</v>
      </c>
      <c r="P1700">
        <v>2</v>
      </c>
      <c r="Q1700">
        <v>1</v>
      </c>
      <c r="R1700">
        <v>2</v>
      </c>
      <c r="S1700">
        <v>2</v>
      </c>
      <c r="T1700" s="1">
        <v>44655</v>
      </c>
      <c r="U1700" t="str">
        <f t="shared" si="130"/>
        <v>RXBAR - Protein Bar - Peanut Butter</v>
      </c>
      <c r="V1700" t="str">
        <f t="shared" si="131"/>
        <v>Food</v>
      </c>
      <c r="W1700" t="s">
        <v>43</v>
      </c>
      <c r="X1700" t="b">
        <f t="shared" si="133"/>
        <v>1</v>
      </c>
      <c r="Y1700">
        <f t="shared" si="132"/>
        <v>2</v>
      </c>
      <c r="Z1700" s="2">
        <f t="shared" si="134"/>
        <v>1.3333333333333333</v>
      </c>
      <c r="AA1700" t="s">
        <v>318</v>
      </c>
      <c r="AB1700" t="s">
        <v>319</v>
      </c>
      <c r="AC1700" t="s">
        <v>320</v>
      </c>
      <c r="AD1700" t="s">
        <v>60</v>
      </c>
      <c r="AE1700" t="s">
        <v>494</v>
      </c>
      <c r="AF1700">
        <v>2022</v>
      </c>
    </row>
    <row r="1701" spans="1:32" x14ac:dyDescent="0.25">
      <c r="A1701" t="s">
        <v>29</v>
      </c>
      <c r="B1701" t="s">
        <v>30</v>
      </c>
      <c r="C1701" t="s">
        <v>31</v>
      </c>
      <c r="D1701" t="s">
        <v>32</v>
      </c>
      <c r="E1701">
        <f>_xlfn.XLOOKUP(Table1[[#This Row],[Location]],'Location analysis'!A:A,'Location analysis'!B:B)</f>
        <v>40.423690999999998</v>
      </c>
      <c r="F1701">
        <f>_xlfn.XLOOKUP(Table1[[#This Row],[Location]],'Location analysis'!A:A,'Location analysis'!C:C)</f>
        <v>-74.380831999999998</v>
      </c>
      <c r="G1701" t="s">
        <v>143</v>
      </c>
      <c r="H1701" t="s">
        <v>49</v>
      </c>
      <c r="I1701">
        <v>14922481241</v>
      </c>
      <c r="J1701" t="s">
        <v>493</v>
      </c>
      <c r="K1701" t="s">
        <v>36</v>
      </c>
      <c r="L1701">
        <v>145</v>
      </c>
      <c r="M1701">
        <v>2.5</v>
      </c>
      <c r="N1701">
        <v>1</v>
      </c>
      <c r="O1701">
        <v>145</v>
      </c>
      <c r="P1701">
        <v>2.5</v>
      </c>
      <c r="Q1701">
        <v>1</v>
      </c>
      <c r="R1701">
        <v>2.5</v>
      </c>
      <c r="S1701">
        <v>2.5</v>
      </c>
      <c r="T1701" s="1">
        <v>44655</v>
      </c>
      <c r="U1701" t="str">
        <f t="shared" si="130"/>
        <v>Snapple Diet Tea - Raspberry</v>
      </c>
      <c r="V1701" t="str">
        <f t="shared" si="131"/>
        <v>Non Carbonated</v>
      </c>
      <c r="W1701" t="s">
        <v>49</v>
      </c>
      <c r="X1701" t="b">
        <f t="shared" si="133"/>
        <v>1</v>
      </c>
      <c r="Y1701">
        <f t="shared" si="132"/>
        <v>2.5</v>
      </c>
      <c r="Z1701" s="2">
        <f t="shared" si="134"/>
        <v>1.6666666666666667</v>
      </c>
      <c r="AA1701" t="s">
        <v>75</v>
      </c>
      <c r="AB1701" t="s">
        <v>144</v>
      </c>
      <c r="AD1701" t="s">
        <v>60</v>
      </c>
      <c r="AE1701" t="s">
        <v>494</v>
      </c>
      <c r="AF1701">
        <v>2022</v>
      </c>
    </row>
    <row r="1702" spans="1:32" x14ac:dyDescent="0.25">
      <c r="A1702" t="s">
        <v>29</v>
      </c>
      <c r="B1702" t="s">
        <v>62</v>
      </c>
      <c r="C1702" t="s">
        <v>63</v>
      </c>
      <c r="D1702" t="s">
        <v>64</v>
      </c>
      <c r="E1702">
        <f>_xlfn.XLOOKUP(Table1[[#This Row],[Location]],'Location analysis'!A:A,'Location analysis'!B:B)</f>
        <v>40.091900000000003</v>
      </c>
      <c r="F1702">
        <f>_xlfn.XLOOKUP(Table1[[#This Row],[Location]],'Location analysis'!A:A,'Location analysis'!C:C)</f>
        <v>-74.358699999999999</v>
      </c>
      <c r="G1702" t="s">
        <v>84</v>
      </c>
      <c r="H1702" t="s">
        <v>43</v>
      </c>
      <c r="I1702">
        <v>14922763154</v>
      </c>
      <c r="J1702" t="s">
        <v>493</v>
      </c>
      <c r="K1702" t="s">
        <v>36</v>
      </c>
      <c r="L1702">
        <v>138</v>
      </c>
      <c r="M1702">
        <v>2</v>
      </c>
      <c r="N1702">
        <v>1</v>
      </c>
      <c r="O1702">
        <v>138</v>
      </c>
      <c r="P1702">
        <v>2</v>
      </c>
      <c r="Q1702">
        <v>1</v>
      </c>
      <c r="R1702">
        <v>2</v>
      </c>
      <c r="S1702">
        <v>2</v>
      </c>
      <c r="T1702" s="1">
        <v>44655</v>
      </c>
      <c r="U1702" t="str">
        <f t="shared" si="130"/>
        <v>Wonderful Pistachios - Variety</v>
      </c>
      <c r="V1702" t="str">
        <f t="shared" si="131"/>
        <v>Food</v>
      </c>
      <c r="W1702" t="s">
        <v>43</v>
      </c>
      <c r="X1702" t="b">
        <f t="shared" si="133"/>
        <v>1</v>
      </c>
      <c r="Y1702">
        <f t="shared" si="132"/>
        <v>2</v>
      </c>
      <c r="Z1702" s="2">
        <f t="shared" si="134"/>
        <v>1.3333333333333333</v>
      </c>
      <c r="AA1702" t="s">
        <v>85</v>
      </c>
      <c r="AB1702" t="s">
        <v>86</v>
      </c>
      <c r="AD1702" t="s">
        <v>60</v>
      </c>
      <c r="AE1702" t="s">
        <v>494</v>
      </c>
      <c r="AF1702">
        <v>2022</v>
      </c>
    </row>
    <row r="1703" spans="1:32" x14ac:dyDescent="0.25">
      <c r="A1703" t="s">
        <v>29</v>
      </c>
      <c r="B1703" t="s">
        <v>394</v>
      </c>
      <c r="C1703" t="s">
        <v>395</v>
      </c>
      <c r="D1703" t="s">
        <v>396</v>
      </c>
      <c r="E1703">
        <f>_xlfn.XLOOKUP(Table1[[#This Row],[Location]],'Location analysis'!A:A,'Location analysis'!B:B)</f>
        <v>40.416893999999999</v>
      </c>
      <c r="F1703">
        <f>_xlfn.XLOOKUP(Table1[[#This Row],[Location]],'Location analysis'!A:A,'Location analysis'!C:C)</f>
        <v>-74.420399000000003</v>
      </c>
      <c r="G1703" t="s">
        <v>116</v>
      </c>
      <c r="H1703" t="s">
        <v>43</v>
      </c>
      <c r="I1703">
        <v>14922630167</v>
      </c>
      <c r="J1703" t="s">
        <v>493</v>
      </c>
      <c r="K1703" t="s">
        <v>51</v>
      </c>
      <c r="L1703">
        <v>125</v>
      </c>
      <c r="M1703">
        <v>1.5</v>
      </c>
      <c r="N1703">
        <v>1</v>
      </c>
      <c r="O1703">
        <v>125</v>
      </c>
      <c r="P1703">
        <v>1.5</v>
      </c>
      <c r="Q1703">
        <v>1</v>
      </c>
      <c r="R1703">
        <v>1.5</v>
      </c>
      <c r="S1703">
        <v>1.5</v>
      </c>
      <c r="T1703" s="1">
        <v>44655</v>
      </c>
      <c r="U1703" t="str">
        <f t="shared" si="130"/>
        <v>Good Health Veggie Stix - Zesty Ranch</v>
      </c>
      <c r="V1703" t="str">
        <f t="shared" si="131"/>
        <v>Food</v>
      </c>
      <c r="W1703" t="s">
        <v>43</v>
      </c>
      <c r="X1703" t="b">
        <f t="shared" si="133"/>
        <v>1</v>
      </c>
      <c r="Y1703">
        <f t="shared" si="132"/>
        <v>1.5</v>
      </c>
      <c r="Z1703" s="2">
        <f t="shared" si="134"/>
        <v>1</v>
      </c>
      <c r="AA1703" t="s">
        <v>117</v>
      </c>
      <c r="AB1703" t="s">
        <v>118</v>
      </c>
      <c r="AD1703" t="s">
        <v>60</v>
      </c>
      <c r="AE1703" t="s">
        <v>494</v>
      </c>
      <c r="AF1703">
        <v>2022</v>
      </c>
    </row>
    <row r="1704" spans="1:32" x14ac:dyDescent="0.25">
      <c r="A1704" t="s">
        <v>29</v>
      </c>
      <c r="B1704" t="s">
        <v>394</v>
      </c>
      <c r="C1704" t="s">
        <v>395</v>
      </c>
      <c r="D1704" t="s">
        <v>396</v>
      </c>
      <c r="E1704">
        <f>_xlfn.XLOOKUP(Table1[[#This Row],[Location]],'Location analysis'!A:A,'Location analysis'!B:B)</f>
        <v>40.416893999999999</v>
      </c>
      <c r="F1704">
        <f>_xlfn.XLOOKUP(Table1[[#This Row],[Location]],'Location analysis'!A:A,'Location analysis'!C:C)</f>
        <v>-74.420399000000003</v>
      </c>
      <c r="G1704" t="s">
        <v>106</v>
      </c>
      <c r="H1704" t="s">
        <v>43</v>
      </c>
      <c r="I1704">
        <v>14922632362</v>
      </c>
      <c r="J1704" t="s">
        <v>493</v>
      </c>
      <c r="K1704" t="s">
        <v>51</v>
      </c>
      <c r="L1704">
        <v>120</v>
      </c>
      <c r="M1704">
        <v>2</v>
      </c>
      <c r="N1704">
        <v>1</v>
      </c>
      <c r="O1704">
        <v>120</v>
      </c>
      <c r="P1704">
        <v>2</v>
      </c>
      <c r="Q1704">
        <v>1</v>
      </c>
      <c r="R1704">
        <v>2</v>
      </c>
      <c r="S1704">
        <v>2</v>
      </c>
      <c r="T1704" s="1">
        <v>44655</v>
      </c>
      <c r="U1704" t="str">
        <f t="shared" si="130"/>
        <v>Oreo Mini</v>
      </c>
      <c r="V1704" t="str">
        <f t="shared" si="131"/>
        <v>Food</v>
      </c>
      <c r="W1704" t="s">
        <v>43</v>
      </c>
      <c r="X1704" t="b">
        <f t="shared" si="133"/>
        <v>1</v>
      </c>
      <c r="Y1704">
        <f t="shared" si="132"/>
        <v>2</v>
      </c>
      <c r="Z1704" s="2">
        <f t="shared" si="134"/>
        <v>1.3333333333333333</v>
      </c>
      <c r="AA1704" t="s">
        <v>106</v>
      </c>
      <c r="AD1704" t="s">
        <v>60</v>
      </c>
      <c r="AE1704" t="s">
        <v>494</v>
      </c>
      <c r="AF1704">
        <v>2022</v>
      </c>
    </row>
    <row r="1705" spans="1:32" x14ac:dyDescent="0.25">
      <c r="A1705" t="s">
        <v>29</v>
      </c>
      <c r="B1705" t="s">
        <v>394</v>
      </c>
      <c r="C1705" t="s">
        <v>395</v>
      </c>
      <c r="D1705" t="s">
        <v>396</v>
      </c>
      <c r="E1705">
        <f>_xlfn.XLOOKUP(Table1[[#This Row],[Location]],'Location analysis'!A:A,'Location analysis'!B:B)</f>
        <v>40.416893999999999</v>
      </c>
      <c r="F1705">
        <f>_xlfn.XLOOKUP(Table1[[#This Row],[Location]],'Location analysis'!A:A,'Location analysis'!C:C)</f>
        <v>-74.420399000000003</v>
      </c>
      <c r="G1705" t="s">
        <v>128</v>
      </c>
      <c r="H1705" t="s">
        <v>43</v>
      </c>
      <c r="I1705">
        <v>14922634230</v>
      </c>
      <c r="J1705" t="s">
        <v>493</v>
      </c>
      <c r="K1705" t="s">
        <v>51</v>
      </c>
      <c r="L1705">
        <v>114</v>
      </c>
      <c r="M1705">
        <v>1.5</v>
      </c>
      <c r="N1705">
        <v>1</v>
      </c>
      <c r="O1705">
        <v>114</v>
      </c>
      <c r="P1705">
        <v>1.5</v>
      </c>
      <c r="Q1705">
        <v>1</v>
      </c>
      <c r="R1705">
        <v>1.5</v>
      </c>
      <c r="S1705">
        <v>1.5</v>
      </c>
      <c r="T1705" s="1">
        <v>44655</v>
      </c>
      <c r="U1705" t="str">
        <f t="shared" si="130"/>
        <v>SunChips Multigrain - Salsa</v>
      </c>
      <c r="V1705" t="str">
        <f t="shared" si="131"/>
        <v>Food</v>
      </c>
      <c r="W1705" t="s">
        <v>43</v>
      </c>
      <c r="X1705" t="b">
        <f t="shared" si="133"/>
        <v>1</v>
      </c>
      <c r="Y1705">
        <f t="shared" si="132"/>
        <v>1.5</v>
      </c>
      <c r="Z1705" s="2">
        <f t="shared" si="134"/>
        <v>1</v>
      </c>
      <c r="AA1705" t="s">
        <v>129</v>
      </c>
      <c r="AB1705" t="s">
        <v>130</v>
      </c>
      <c r="AD1705" t="s">
        <v>60</v>
      </c>
      <c r="AE1705" t="s">
        <v>494</v>
      </c>
      <c r="AF1705">
        <v>2022</v>
      </c>
    </row>
    <row r="1706" spans="1:32" x14ac:dyDescent="0.25">
      <c r="A1706" t="s">
        <v>29</v>
      </c>
      <c r="B1706" t="s">
        <v>394</v>
      </c>
      <c r="C1706" t="s">
        <v>395</v>
      </c>
      <c r="D1706" t="s">
        <v>396</v>
      </c>
      <c r="E1706">
        <f>_xlfn.XLOOKUP(Table1[[#This Row],[Location]],'Location analysis'!A:A,'Location analysis'!B:B)</f>
        <v>40.416893999999999</v>
      </c>
      <c r="F1706">
        <f>_xlfn.XLOOKUP(Table1[[#This Row],[Location]],'Location analysis'!A:A,'Location analysis'!C:C)</f>
        <v>-74.420399000000003</v>
      </c>
      <c r="G1706" t="s">
        <v>116</v>
      </c>
      <c r="H1706" t="s">
        <v>43</v>
      </c>
      <c r="I1706">
        <v>14922949647</v>
      </c>
      <c r="J1706" t="s">
        <v>493</v>
      </c>
      <c r="K1706" t="s">
        <v>51</v>
      </c>
      <c r="L1706">
        <v>125</v>
      </c>
      <c r="M1706">
        <v>1.5</v>
      </c>
      <c r="N1706">
        <v>1</v>
      </c>
      <c r="O1706">
        <v>125</v>
      </c>
      <c r="P1706">
        <v>1.5</v>
      </c>
      <c r="Q1706">
        <v>1</v>
      </c>
      <c r="R1706">
        <v>1.5</v>
      </c>
      <c r="S1706">
        <v>1.5</v>
      </c>
      <c r="T1706" s="1">
        <v>44655</v>
      </c>
      <c r="U1706" t="str">
        <f t="shared" si="130"/>
        <v>Good Health Veggie Stix - Zesty Ranch</v>
      </c>
      <c r="V1706" t="str">
        <f t="shared" si="131"/>
        <v>Food</v>
      </c>
      <c r="W1706" t="s">
        <v>43</v>
      </c>
      <c r="X1706" t="b">
        <f t="shared" si="133"/>
        <v>1</v>
      </c>
      <c r="Y1706">
        <f t="shared" si="132"/>
        <v>1.5</v>
      </c>
      <c r="Z1706" s="2">
        <f t="shared" si="134"/>
        <v>1</v>
      </c>
      <c r="AA1706" t="s">
        <v>117</v>
      </c>
      <c r="AB1706" t="s">
        <v>118</v>
      </c>
      <c r="AD1706" t="s">
        <v>60</v>
      </c>
      <c r="AE1706" t="s">
        <v>494</v>
      </c>
      <c r="AF1706">
        <v>2022</v>
      </c>
    </row>
    <row r="1707" spans="1:32" x14ac:dyDescent="0.25">
      <c r="A1707" t="s">
        <v>29</v>
      </c>
      <c r="B1707" t="s">
        <v>394</v>
      </c>
      <c r="C1707" t="s">
        <v>395</v>
      </c>
      <c r="D1707" t="s">
        <v>396</v>
      </c>
      <c r="E1707">
        <f>_xlfn.XLOOKUP(Table1[[#This Row],[Location]],'Location analysis'!A:A,'Location analysis'!B:B)</f>
        <v>40.416893999999999</v>
      </c>
      <c r="F1707">
        <f>_xlfn.XLOOKUP(Table1[[#This Row],[Location]],'Location analysis'!A:A,'Location analysis'!C:C)</f>
        <v>-74.420399000000003</v>
      </c>
      <c r="G1707" t="s">
        <v>154</v>
      </c>
      <c r="H1707" t="s">
        <v>43</v>
      </c>
      <c r="I1707">
        <v>14922950643</v>
      </c>
      <c r="J1707" t="s">
        <v>493</v>
      </c>
      <c r="K1707" t="s">
        <v>51</v>
      </c>
      <c r="L1707">
        <v>113</v>
      </c>
      <c r="M1707">
        <v>1.5</v>
      </c>
      <c r="N1707">
        <v>1</v>
      </c>
      <c r="O1707">
        <v>113</v>
      </c>
      <c r="P1707">
        <v>1.5</v>
      </c>
      <c r="Q1707">
        <v>1</v>
      </c>
      <c r="R1707">
        <v>1.5</v>
      </c>
      <c r="S1707">
        <v>1.5</v>
      </c>
      <c r="T1707" s="1">
        <v>44655</v>
      </c>
      <c r="U1707" t="str">
        <f t="shared" si="130"/>
        <v>SunChips Multigrain - Harvest Cheddar</v>
      </c>
      <c r="V1707" t="str">
        <f t="shared" si="131"/>
        <v>Food</v>
      </c>
      <c r="W1707" t="s">
        <v>43</v>
      </c>
      <c r="X1707" t="b">
        <f t="shared" si="133"/>
        <v>1</v>
      </c>
      <c r="Y1707">
        <f t="shared" si="132"/>
        <v>1.5</v>
      </c>
      <c r="Z1707" s="2">
        <f t="shared" si="134"/>
        <v>1</v>
      </c>
      <c r="AA1707" t="s">
        <v>129</v>
      </c>
      <c r="AB1707" t="s">
        <v>155</v>
      </c>
      <c r="AD1707" t="s">
        <v>60</v>
      </c>
      <c r="AE1707" t="s">
        <v>494</v>
      </c>
      <c r="AF1707">
        <v>2022</v>
      </c>
    </row>
    <row r="1708" spans="1:32" x14ac:dyDescent="0.25">
      <c r="A1708" t="s">
        <v>29</v>
      </c>
      <c r="B1708" t="s">
        <v>394</v>
      </c>
      <c r="C1708" t="s">
        <v>395</v>
      </c>
      <c r="D1708" t="s">
        <v>396</v>
      </c>
      <c r="E1708">
        <f>_xlfn.XLOOKUP(Table1[[#This Row],[Location]],'Location analysis'!A:A,'Location analysis'!B:B)</f>
        <v>40.416893999999999</v>
      </c>
      <c r="F1708">
        <f>_xlfn.XLOOKUP(Table1[[#This Row],[Location]],'Location analysis'!A:A,'Location analysis'!C:C)</f>
        <v>-74.420399000000003</v>
      </c>
      <c r="G1708" t="s">
        <v>156</v>
      </c>
      <c r="H1708" t="s">
        <v>43</v>
      </c>
      <c r="I1708">
        <v>14922954572</v>
      </c>
      <c r="J1708" t="s">
        <v>493</v>
      </c>
      <c r="K1708" t="s">
        <v>51</v>
      </c>
      <c r="L1708">
        <v>110</v>
      </c>
      <c r="M1708">
        <v>1.5</v>
      </c>
      <c r="N1708">
        <v>1</v>
      </c>
      <c r="O1708">
        <v>110</v>
      </c>
      <c r="P1708">
        <v>1.5</v>
      </c>
      <c r="Q1708">
        <v>1</v>
      </c>
      <c r="R1708">
        <v>1.5</v>
      </c>
      <c r="S1708">
        <v>1.5</v>
      </c>
      <c r="T1708" s="1">
        <v>44655</v>
      </c>
      <c r="U1708" t="str">
        <f t="shared" si="130"/>
        <v>Good Health Veggie Stix - Sea Salt</v>
      </c>
      <c r="V1708" t="str">
        <f t="shared" si="131"/>
        <v>Food</v>
      </c>
      <c r="W1708" t="s">
        <v>43</v>
      </c>
      <c r="X1708" t="b">
        <f t="shared" si="133"/>
        <v>1</v>
      </c>
      <c r="Y1708">
        <f t="shared" si="132"/>
        <v>1.5</v>
      </c>
      <c r="Z1708" s="2">
        <f t="shared" si="134"/>
        <v>1</v>
      </c>
      <c r="AA1708" t="s">
        <v>117</v>
      </c>
      <c r="AB1708" t="s">
        <v>157</v>
      </c>
      <c r="AD1708" t="s">
        <v>60</v>
      </c>
      <c r="AE1708" t="s">
        <v>494</v>
      </c>
      <c r="AF1708">
        <v>2022</v>
      </c>
    </row>
    <row r="1709" spans="1:32" x14ac:dyDescent="0.25">
      <c r="A1709" t="s">
        <v>29</v>
      </c>
      <c r="B1709" t="s">
        <v>394</v>
      </c>
      <c r="C1709" t="s">
        <v>395</v>
      </c>
      <c r="D1709" t="s">
        <v>396</v>
      </c>
      <c r="E1709">
        <f>_xlfn.XLOOKUP(Table1[[#This Row],[Location]],'Location analysis'!A:A,'Location analysis'!B:B)</f>
        <v>40.416893999999999</v>
      </c>
      <c r="F1709">
        <f>_xlfn.XLOOKUP(Table1[[#This Row],[Location]],'Location analysis'!A:A,'Location analysis'!C:C)</f>
        <v>-74.420399000000003</v>
      </c>
      <c r="G1709" t="s">
        <v>417</v>
      </c>
      <c r="H1709" t="s">
        <v>43</v>
      </c>
      <c r="I1709">
        <v>14922975893</v>
      </c>
      <c r="J1709" t="s">
        <v>493</v>
      </c>
      <c r="K1709" t="s">
        <v>51</v>
      </c>
      <c r="L1709">
        <v>136</v>
      </c>
      <c r="M1709">
        <v>2</v>
      </c>
      <c r="N1709">
        <v>1</v>
      </c>
      <c r="O1709">
        <v>136</v>
      </c>
      <c r="P1709">
        <v>2</v>
      </c>
      <c r="Q1709">
        <v>1</v>
      </c>
      <c r="R1709">
        <v>2</v>
      </c>
      <c r="S1709">
        <v>2</v>
      </c>
      <c r="T1709" s="1">
        <v>44655</v>
      </c>
      <c r="U1709" t="str">
        <f t="shared" si="130"/>
        <v>Genius Keto Bar - Chocolate Dream</v>
      </c>
      <c r="V1709" t="str">
        <f t="shared" si="131"/>
        <v>Food</v>
      </c>
      <c r="W1709" t="s">
        <v>43</v>
      </c>
      <c r="X1709" t="b">
        <f t="shared" si="133"/>
        <v>1</v>
      </c>
      <c r="Y1709">
        <f t="shared" si="132"/>
        <v>2</v>
      </c>
      <c r="Z1709" s="2">
        <f t="shared" si="134"/>
        <v>1.3333333333333333</v>
      </c>
      <c r="AA1709" t="s">
        <v>418</v>
      </c>
      <c r="AB1709" t="s">
        <v>419</v>
      </c>
      <c r="AD1709" t="s">
        <v>60</v>
      </c>
      <c r="AE1709" t="s">
        <v>494</v>
      </c>
      <c r="AF1709">
        <v>2022</v>
      </c>
    </row>
    <row r="1710" spans="1:32" x14ac:dyDescent="0.25">
      <c r="A1710" t="s">
        <v>29</v>
      </c>
      <c r="B1710" t="s">
        <v>394</v>
      </c>
      <c r="C1710" t="s">
        <v>395</v>
      </c>
      <c r="D1710" t="s">
        <v>396</v>
      </c>
      <c r="E1710">
        <f>_xlfn.XLOOKUP(Table1[[#This Row],[Location]],'Location analysis'!A:A,'Location analysis'!B:B)</f>
        <v>40.416893999999999</v>
      </c>
      <c r="F1710">
        <f>_xlfn.XLOOKUP(Table1[[#This Row],[Location]],'Location analysis'!A:A,'Location analysis'!C:C)</f>
        <v>-74.420399000000003</v>
      </c>
      <c r="G1710" t="s">
        <v>182</v>
      </c>
      <c r="H1710" t="s">
        <v>34</v>
      </c>
      <c r="I1710">
        <v>14923004679</v>
      </c>
      <c r="J1710" t="s">
        <v>493</v>
      </c>
      <c r="K1710" t="s">
        <v>51</v>
      </c>
      <c r="L1710">
        <v>142</v>
      </c>
      <c r="M1710">
        <v>1.5</v>
      </c>
      <c r="N1710">
        <v>1</v>
      </c>
      <c r="O1710">
        <v>142</v>
      </c>
      <c r="P1710">
        <v>1.5</v>
      </c>
      <c r="Q1710">
        <v>1</v>
      </c>
      <c r="R1710">
        <v>1.5</v>
      </c>
      <c r="S1710">
        <v>1.5</v>
      </c>
      <c r="T1710" s="1">
        <v>44655</v>
      </c>
      <c r="U1710" t="str">
        <f t="shared" si="130"/>
        <v>Coca Cola - Zero Sugar</v>
      </c>
      <c r="V1710" t="str">
        <f t="shared" si="131"/>
        <v>Carbonated</v>
      </c>
      <c r="W1710" t="s">
        <v>34</v>
      </c>
      <c r="X1710" t="b">
        <f t="shared" si="133"/>
        <v>1</v>
      </c>
      <c r="Y1710">
        <f t="shared" si="132"/>
        <v>1.5</v>
      </c>
      <c r="Z1710" s="2">
        <f t="shared" si="134"/>
        <v>1</v>
      </c>
      <c r="AA1710" t="s">
        <v>183</v>
      </c>
      <c r="AB1710" t="s">
        <v>184</v>
      </c>
      <c r="AD1710" t="s">
        <v>60</v>
      </c>
      <c r="AE1710" t="s">
        <v>494</v>
      </c>
      <c r="AF1710">
        <v>2022</v>
      </c>
    </row>
    <row r="1711" spans="1:32" x14ac:dyDescent="0.25">
      <c r="A1711" t="s">
        <v>29</v>
      </c>
      <c r="B1711" t="s">
        <v>394</v>
      </c>
      <c r="C1711" t="s">
        <v>395</v>
      </c>
      <c r="D1711" t="s">
        <v>396</v>
      </c>
      <c r="E1711">
        <f>_xlfn.XLOOKUP(Table1[[#This Row],[Location]],'Location analysis'!A:A,'Location analysis'!B:B)</f>
        <v>40.416893999999999</v>
      </c>
      <c r="F1711">
        <f>_xlfn.XLOOKUP(Table1[[#This Row],[Location]],'Location analysis'!A:A,'Location analysis'!C:C)</f>
        <v>-74.420399000000003</v>
      </c>
      <c r="G1711" t="s">
        <v>65</v>
      </c>
      <c r="H1711" t="s">
        <v>43</v>
      </c>
      <c r="I1711">
        <v>14923053102</v>
      </c>
      <c r="J1711" t="s">
        <v>493</v>
      </c>
      <c r="K1711" t="s">
        <v>51</v>
      </c>
      <c r="L1711">
        <v>121</v>
      </c>
      <c r="M1711">
        <v>1.5</v>
      </c>
      <c r="N1711">
        <v>1</v>
      </c>
      <c r="O1711">
        <v>121</v>
      </c>
      <c r="P1711">
        <v>1.5</v>
      </c>
      <c r="Q1711">
        <v>1</v>
      </c>
      <c r="R1711">
        <v>1.5</v>
      </c>
      <c r="S1711">
        <v>1.5</v>
      </c>
      <c r="T1711" s="1">
        <v>44655</v>
      </c>
      <c r="U1711" t="str">
        <f t="shared" si="130"/>
        <v>Miss Vickie's Potato Chip - Lime &amp; Cracked Pe</v>
      </c>
      <c r="V1711" t="str">
        <f t="shared" si="131"/>
        <v>Food</v>
      </c>
      <c r="W1711" t="s">
        <v>43</v>
      </c>
      <c r="X1711" t="b">
        <f t="shared" si="133"/>
        <v>1</v>
      </c>
      <c r="Y1711">
        <f t="shared" si="132"/>
        <v>1.5</v>
      </c>
      <c r="Z1711" s="2">
        <f t="shared" si="134"/>
        <v>1</v>
      </c>
      <c r="AA1711" t="s">
        <v>58</v>
      </c>
      <c r="AB1711" t="s">
        <v>66</v>
      </c>
      <c r="AD1711" t="s">
        <v>60</v>
      </c>
      <c r="AE1711" t="s">
        <v>494</v>
      </c>
      <c r="AF1711">
        <v>2022</v>
      </c>
    </row>
    <row r="1712" spans="1:32" x14ac:dyDescent="0.25">
      <c r="A1712" t="s">
        <v>29</v>
      </c>
      <c r="B1712" t="s">
        <v>394</v>
      </c>
      <c r="C1712" t="s">
        <v>395</v>
      </c>
      <c r="D1712" t="s">
        <v>396</v>
      </c>
      <c r="E1712">
        <f>_xlfn.XLOOKUP(Table1[[#This Row],[Location]],'Location analysis'!A:A,'Location analysis'!B:B)</f>
        <v>40.416893999999999</v>
      </c>
      <c r="F1712">
        <f>_xlfn.XLOOKUP(Table1[[#This Row],[Location]],'Location analysis'!A:A,'Location analysis'!C:C)</f>
        <v>-74.420399000000003</v>
      </c>
      <c r="G1712" t="s">
        <v>106</v>
      </c>
      <c r="H1712" t="s">
        <v>43</v>
      </c>
      <c r="I1712">
        <v>14923161705</v>
      </c>
      <c r="J1712" t="s">
        <v>493</v>
      </c>
      <c r="K1712" t="s">
        <v>51</v>
      </c>
      <c r="L1712">
        <v>120</v>
      </c>
      <c r="M1712">
        <v>2</v>
      </c>
      <c r="N1712">
        <v>1</v>
      </c>
      <c r="O1712">
        <v>120</v>
      </c>
      <c r="P1712">
        <v>2</v>
      </c>
      <c r="Q1712">
        <v>1</v>
      </c>
      <c r="R1712">
        <v>2</v>
      </c>
      <c r="S1712">
        <v>2</v>
      </c>
      <c r="T1712" s="1">
        <v>44655</v>
      </c>
      <c r="U1712" t="str">
        <f t="shared" si="130"/>
        <v>Oreo Mini</v>
      </c>
      <c r="V1712" t="str">
        <f t="shared" si="131"/>
        <v>Food</v>
      </c>
      <c r="W1712" t="s">
        <v>43</v>
      </c>
      <c r="X1712" t="b">
        <f t="shared" si="133"/>
        <v>1</v>
      </c>
      <c r="Y1712">
        <f t="shared" si="132"/>
        <v>2</v>
      </c>
      <c r="Z1712" s="2">
        <f t="shared" si="134"/>
        <v>1.3333333333333333</v>
      </c>
      <c r="AA1712" t="s">
        <v>106</v>
      </c>
      <c r="AD1712" t="s">
        <v>60</v>
      </c>
      <c r="AE1712" t="s">
        <v>494</v>
      </c>
      <c r="AF1712">
        <v>2022</v>
      </c>
    </row>
    <row r="1713" spans="1:32" x14ac:dyDescent="0.25">
      <c r="A1713" t="s">
        <v>29</v>
      </c>
      <c r="B1713" t="s">
        <v>394</v>
      </c>
      <c r="C1713" t="s">
        <v>395</v>
      </c>
      <c r="D1713" t="s">
        <v>396</v>
      </c>
      <c r="E1713">
        <f>_xlfn.XLOOKUP(Table1[[#This Row],[Location]],'Location analysis'!A:A,'Location analysis'!B:B)</f>
        <v>40.416893999999999</v>
      </c>
      <c r="F1713">
        <f>_xlfn.XLOOKUP(Table1[[#This Row],[Location]],'Location analysis'!A:A,'Location analysis'!C:C)</f>
        <v>-74.420399000000003</v>
      </c>
      <c r="G1713" t="s">
        <v>154</v>
      </c>
      <c r="H1713" t="s">
        <v>43</v>
      </c>
      <c r="I1713">
        <v>14923161764</v>
      </c>
      <c r="J1713" t="s">
        <v>493</v>
      </c>
      <c r="K1713" t="s">
        <v>51</v>
      </c>
      <c r="L1713">
        <v>113</v>
      </c>
      <c r="M1713">
        <v>1.5</v>
      </c>
      <c r="N1713">
        <v>1</v>
      </c>
      <c r="O1713">
        <v>113</v>
      </c>
      <c r="P1713">
        <v>1.5</v>
      </c>
      <c r="Q1713">
        <v>1</v>
      </c>
      <c r="R1713">
        <v>1.5</v>
      </c>
      <c r="S1713">
        <v>1.5</v>
      </c>
      <c r="T1713" s="1">
        <v>44655</v>
      </c>
      <c r="U1713" t="str">
        <f t="shared" si="130"/>
        <v>SunChips Multigrain - Harvest Cheddar</v>
      </c>
      <c r="V1713" t="str">
        <f t="shared" si="131"/>
        <v>Food</v>
      </c>
      <c r="W1713" t="s">
        <v>43</v>
      </c>
      <c r="X1713" t="b">
        <f t="shared" si="133"/>
        <v>1</v>
      </c>
      <c r="Y1713">
        <f t="shared" si="132"/>
        <v>1.5</v>
      </c>
      <c r="Z1713" s="2">
        <f t="shared" si="134"/>
        <v>1</v>
      </c>
      <c r="AA1713" t="s">
        <v>129</v>
      </c>
      <c r="AB1713" t="s">
        <v>155</v>
      </c>
      <c r="AD1713" t="s">
        <v>60</v>
      </c>
      <c r="AE1713" t="s">
        <v>494</v>
      </c>
      <c r="AF1713">
        <v>2022</v>
      </c>
    </row>
    <row r="1714" spans="1:32" x14ac:dyDescent="0.25">
      <c r="A1714" t="s">
        <v>29</v>
      </c>
      <c r="B1714" t="s">
        <v>394</v>
      </c>
      <c r="C1714" t="s">
        <v>395</v>
      </c>
      <c r="D1714" t="s">
        <v>396</v>
      </c>
      <c r="E1714">
        <f>_xlfn.XLOOKUP(Table1[[#This Row],[Location]],'Location analysis'!A:A,'Location analysis'!B:B)</f>
        <v>40.416893999999999</v>
      </c>
      <c r="F1714">
        <f>_xlfn.XLOOKUP(Table1[[#This Row],[Location]],'Location analysis'!A:A,'Location analysis'!C:C)</f>
        <v>-74.420399000000003</v>
      </c>
      <c r="G1714" t="s">
        <v>56</v>
      </c>
      <c r="H1714" t="s">
        <v>43</v>
      </c>
      <c r="I1714">
        <v>14923247336</v>
      </c>
      <c r="J1714" t="s">
        <v>493</v>
      </c>
      <c r="K1714" t="s">
        <v>51</v>
      </c>
      <c r="L1714">
        <v>123</v>
      </c>
      <c r="M1714">
        <v>1.5</v>
      </c>
      <c r="N1714">
        <v>1</v>
      </c>
      <c r="O1714">
        <v>123</v>
      </c>
      <c r="P1714">
        <v>1.5</v>
      </c>
      <c r="Q1714">
        <v>1</v>
      </c>
      <c r="R1714">
        <v>1.5</v>
      </c>
      <c r="S1714">
        <v>1.5</v>
      </c>
      <c r="T1714" s="1">
        <v>44655</v>
      </c>
      <c r="U1714" t="str">
        <f t="shared" si="130"/>
        <v>Miss Vickie's Potato Chip - Sea Salt &amp; Vinega</v>
      </c>
      <c r="V1714" t="str">
        <f t="shared" si="131"/>
        <v>Food</v>
      </c>
      <c r="W1714" t="s">
        <v>43</v>
      </c>
      <c r="X1714" t="b">
        <f t="shared" si="133"/>
        <v>1</v>
      </c>
      <c r="Y1714">
        <f t="shared" si="132"/>
        <v>1.5</v>
      </c>
      <c r="Z1714" s="2">
        <f t="shared" si="134"/>
        <v>1</v>
      </c>
      <c r="AA1714" t="s">
        <v>58</v>
      </c>
      <c r="AB1714" t="s">
        <v>59</v>
      </c>
      <c r="AD1714" t="s">
        <v>60</v>
      </c>
      <c r="AE1714" t="s">
        <v>494</v>
      </c>
      <c r="AF1714">
        <v>2022</v>
      </c>
    </row>
    <row r="1715" spans="1:32" x14ac:dyDescent="0.25">
      <c r="A1715" t="s">
        <v>29</v>
      </c>
      <c r="B1715" t="s">
        <v>394</v>
      </c>
      <c r="C1715" t="s">
        <v>395</v>
      </c>
      <c r="D1715" t="s">
        <v>396</v>
      </c>
      <c r="E1715">
        <f>_xlfn.XLOOKUP(Table1[[#This Row],[Location]],'Location analysis'!A:A,'Location analysis'!B:B)</f>
        <v>40.416893999999999</v>
      </c>
      <c r="F1715">
        <f>_xlfn.XLOOKUP(Table1[[#This Row],[Location]],'Location analysis'!A:A,'Location analysis'!C:C)</f>
        <v>-74.420399000000003</v>
      </c>
      <c r="G1715" t="s">
        <v>116</v>
      </c>
      <c r="H1715" t="s">
        <v>43</v>
      </c>
      <c r="I1715">
        <v>14923268875</v>
      </c>
      <c r="J1715" t="s">
        <v>493</v>
      </c>
      <c r="K1715" t="s">
        <v>51</v>
      </c>
      <c r="L1715">
        <v>125</v>
      </c>
      <c r="M1715">
        <v>1.5</v>
      </c>
      <c r="N1715">
        <v>1</v>
      </c>
      <c r="O1715">
        <v>125</v>
      </c>
      <c r="P1715">
        <v>1.5</v>
      </c>
      <c r="Q1715">
        <v>1</v>
      </c>
      <c r="R1715">
        <v>1.5</v>
      </c>
      <c r="S1715">
        <v>1.5</v>
      </c>
      <c r="T1715" s="1">
        <v>44655</v>
      </c>
      <c r="U1715" t="str">
        <f t="shared" si="130"/>
        <v>Good Health Veggie Stix - Zesty Ranch</v>
      </c>
      <c r="V1715" t="str">
        <f t="shared" si="131"/>
        <v>Food</v>
      </c>
      <c r="W1715" t="s">
        <v>43</v>
      </c>
      <c r="X1715" t="b">
        <f t="shared" si="133"/>
        <v>1</v>
      </c>
      <c r="Y1715">
        <f t="shared" si="132"/>
        <v>1.5</v>
      </c>
      <c r="Z1715" s="2">
        <f t="shared" si="134"/>
        <v>1</v>
      </c>
      <c r="AA1715" t="s">
        <v>117</v>
      </c>
      <c r="AB1715" t="s">
        <v>118</v>
      </c>
      <c r="AD1715" t="s">
        <v>60</v>
      </c>
      <c r="AE1715" t="s">
        <v>494</v>
      </c>
      <c r="AF1715">
        <v>2022</v>
      </c>
    </row>
    <row r="1716" spans="1:32" x14ac:dyDescent="0.25">
      <c r="A1716" t="s">
        <v>29</v>
      </c>
      <c r="B1716" t="s">
        <v>394</v>
      </c>
      <c r="C1716" t="s">
        <v>395</v>
      </c>
      <c r="D1716" t="s">
        <v>396</v>
      </c>
      <c r="E1716">
        <f>_xlfn.XLOOKUP(Table1[[#This Row],[Location]],'Location analysis'!A:A,'Location analysis'!B:B)</f>
        <v>40.416893999999999</v>
      </c>
      <c r="F1716">
        <f>_xlfn.XLOOKUP(Table1[[#This Row],[Location]],'Location analysis'!A:A,'Location analysis'!C:C)</f>
        <v>-74.420399000000003</v>
      </c>
      <c r="G1716" t="s">
        <v>154</v>
      </c>
      <c r="H1716" t="s">
        <v>43</v>
      </c>
      <c r="I1716">
        <v>14923330477</v>
      </c>
      <c r="J1716" t="s">
        <v>493</v>
      </c>
      <c r="K1716" t="s">
        <v>51</v>
      </c>
      <c r="L1716">
        <v>113</v>
      </c>
      <c r="M1716">
        <v>1.5</v>
      </c>
      <c r="N1716">
        <v>1</v>
      </c>
      <c r="O1716">
        <v>113</v>
      </c>
      <c r="P1716">
        <v>1.5</v>
      </c>
      <c r="Q1716">
        <v>1</v>
      </c>
      <c r="R1716">
        <v>1.5</v>
      </c>
      <c r="S1716">
        <v>1.5</v>
      </c>
      <c r="T1716" s="1">
        <v>44655</v>
      </c>
      <c r="U1716" t="str">
        <f t="shared" si="130"/>
        <v>SunChips Multigrain - Harvest Cheddar</v>
      </c>
      <c r="V1716" t="str">
        <f t="shared" si="131"/>
        <v>Food</v>
      </c>
      <c r="W1716" t="s">
        <v>43</v>
      </c>
      <c r="X1716" t="b">
        <f t="shared" si="133"/>
        <v>1</v>
      </c>
      <c r="Y1716">
        <f t="shared" si="132"/>
        <v>1.5</v>
      </c>
      <c r="Z1716" s="2">
        <f t="shared" si="134"/>
        <v>1</v>
      </c>
      <c r="AA1716" t="s">
        <v>129</v>
      </c>
      <c r="AB1716" t="s">
        <v>155</v>
      </c>
      <c r="AD1716" t="s">
        <v>60</v>
      </c>
      <c r="AE1716" t="s">
        <v>494</v>
      </c>
      <c r="AF1716">
        <v>2022</v>
      </c>
    </row>
    <row r="1717" spans="1:32" x14ac:dyDescent="0.25">
      <c r="A1717" t="s">
        <v>29</v>
      </c>
      <c r="B1717" t="s">
        <v>67</v>
      </c>
      <c r="C1717" t="s">
        <v>68</v>
      </c>
      <c r="D1717" t="s">
        <v>69</v>
      </c>
      <c r="E1717">
        <f>_xlfn.XLOOKUP(Table1[[#This Row],[Location]],'Location analysis'!A:A,'Location analysis'!B:B)</f>
        <v>40.435699999999997</v>
      </c>
      <c r="F1717">
        <f>_xlfn.XLOOKUP(Table1[[#This Row],[Location]],'Location analysis'!A:A,'Location analysis'!C:C)</f>
        <v>-74.125200000000007</v>
      </c>
      <c r="G1717" t="s">
        <v>182</v>
      </c>
      <c r="H1717" t="s">
        <v>34</v>
      </c>
      <c r="I1717">
        <v>14923435732</v>
      </c>
      <c r="J1717" t="s">
        <v>493</v>
      </c>
      <c r="K1717" t="s">
        <v>51</v>
      </c>
      <c r="L1717">
        <v>142</v>
      </c>
      <c r="M1717">
        <v>1</v>
      </c>
      <c r="N1717">
        <v>1</v>
      </c>
      <c r="O1717">
        <v>142</v>
      </c>
      <c r="P1717">
        <v>1</v>
      </c>
      <c r="Q1717">
        <v>1</v>
      </c>
      <c r="R1717">
        <v>1</v>
      </c>
      <c r="S1717">
        <v>1</v>
      </c>
      <c r="T1717" s="1">
        <v>44655</v>
      </c>
      <c r="U1717" t="str">
        <f t="shared" si="130"/>
        <v>Coca Cola - Zero Sugar</v>
      </c>
      <c r="V1717" t="str">
        <f t="shared" si="131"/>
        <v>Carbonated</v>
      </c>
      <c r="W1717" t="s">
        <v>34</v>
      </c>
      <c r="X1717" t="b">
        <f t="shared" si="133"/>
        <v>1</v>
      </c>
      <c r="Y1717">
        <f t="shared" si="132"/>
        <v>1</v>
      </c>
      <c r="Z1717" s="2">
        <f t="shared" si="134"/>
        <v>0.66666666666666663</v>
      </c>
      <c r="AA1717" t="s">
        <v>183</v>
      </c>
      <c r="AB1717" t="s">
        <v>184</v>
      </c>
      <c r="AD1717" t="s">
        <v>60</v>
      </c>
      <c r="AE1717" t="s">
        <v>494</v>
      </c>
      <c r="AF1717">
        <v>2022</v>
      </c>
    </row>
    <row r="1718" spans="1:32" x14ac:dyDescent="0.25">
      <c r="A1718" t="s">
        <v>29</v>
      </c>
      <c r="B1718" t="s">
        <v>67</v>
      </c>
      <c r="C1718" t="s">
        <v>68</v>
      </c>
      <c r="D1718" t="s">
        <v>69</v>
      </c>
      <c r="E1718">
        <f>_xlfn.XLOOKUP(Table1[[#This Row],[Location]],'Location analysis'!A:A,'Location analysis'!B:B)</f>
        <v>40.435699999999997</v>
      </c>
      <c r="F1718">
        <f>_xlfn.XLOOKUP(Table1[[#This Row],[Location]],'Location analysis'!A:A,'Location analysis'!C:C)</f>
        <v>-74.125200000000007</v>
      </c>
      <c r="G1718" t="s">
        <v>81</v>
      </c>
      <c r="H1718" t="s">
        <v>43</v>
      </c>
      <c r="I1718">
        <v>14923474948</v>
      </c>
      <c r="J1718" t="s">
        <v>493</v>
      </c>
      <c r="K1718" t="s">
        <v>51</v>
      </c>
      <c r="L1718">
        <v>138</v>
      </c>
      <c r="M1718">
        <v>2</v>
      </c>
      <c r="N1718">
        <v>1</v>
      </c>
      <c r="O1718">
        <v>138</v>
      </c>
      <c r="P1718">
        <v>2</v>
      </c>
      <c r="Q1718">
        <v>1</v>
      </c>
      <c r="R1718">
        <v>2</v>
      </c>
      <c r="S1718">
        <v>2</v>
      </c>
      <c r="T1718" s="1">
        <v>44655</v>
      </c>
      <c r="U1718" t="str">
        <f t="shared" si="130"/>
        <v>KitKat - Crisp Wafers</v>
      </c>
      <c r="V1718" t="str">
        <f t="shared" si="131"/>
        <v>Food</v>
      </c>
      <c r="W1718" t="s">
        <v>43</v>
      </c>
      <c r="X1718" t="b">
        <f t="shared" si="133"/>
        <v>1</v>
      </c>
      <c r="Y1718">
        <f t="shared" si="132"/>
        <v>2</v>
      </c>
      <c r="Z1718" s="2">
        <f t="shared" si="134"/>
        <v>1.3333333333333333</v>
      </c>
      <c r="AA1718" t="s">
        <v>82</v>
      </c>
      <c r="AB1718" t="s">
        <v>83</v>
      </c>
      <c r="AD1718" t="s">
        <v>60</v>
      </c>
      <c r="AE1718" t="s">
        <v>494</v>
      </c>
      <c r="AF1718">
        <v>2022</v>
      </c>
    </row>
    <row r="1719" spans="1:32" x14ac:dyDescent="0.25">
      <c r="A1719" t="s">
        <v>29</v>
      </c>
      <c r="B1719" t="s">
        <v>67</v>
      </c>
      <c r="C1719" t="s">
        <v>68</v>
      </c>
      <c r="D1719" t="s">
        <v>69</v>
      </c>
      <c r="E1719">
        <f>_xlfn.XLOOKUP(Table1[[#This Row],[Location]],'Location analysis'!A:A,'Location analysis'!B:B)</f>
        <v>40.435699999999997</v>
      </c>
      <c r="F1719">
        <f>_xlfn.XLOOKUP(Table1[[#This Row],[Location]],'Location analysis'!A:A,'Location analysis'!C:C)</f>
        <v>-74.125200000000007</v>
      </c>
      <c r="G1719" t="s">
        <v>70</v>
      </c>
      <c r="H1719" t="s">
        <v>34</v>
      </c>
      <c r="I1719">
        <v>14924102816</v>
      </c>
      <c r="J1719" t="s">
        <v>493</v>
      </c>
      <c r="K1719" t="s">
        <v>51</v>
      </c>
      <c r="L1719">
        <v>146</v>
      </c>
      <c r="M1719">
        <v>3.25</v>
      </c>
      <c r="N1719">
        <v>1</v>
      </c>
      <c r="O1719">
        <v>146</v>
      </c>
      <c r="P1719">
        <v>3.25</v>
      </c>
      <c r="Q1719">
        <v>1</v>
      </c>
      <c r="R1719">
        <v>3.25</v>
      </c>
      <c r="S1719">
        <v>3.25</v>
      </c>
      <c r="T1719" s="1">
        <v>44655</v>
      </c>
      <c r="U1719" t="str">
        <f t="shared" si="130"/>
        <v>Monster Energy Original</v>
      </c>
      <c r="V1719" t="str">
        <f t="shared" si="131"/>
        <v>Carbonated</v>
      </c>
      <c r="W1719" t="s">
        <v>34</v>
      </c>
      <c r="X1719" t="b">
        <f t="shared" si="133"/>
        <v>1</v>
      </c>
      <c r="Y1719">
        <f t="shared" si="132"/>
        <v>3.25</v>
      </c>
      <c r="Z1719" s="2">
        <f t="shared" si="134"/>
        <v>2.1666666666666665</v>
      </c>
      <c r="AA1719" t="s">
        <v>70</v>
      </c>
      <c r="AD1719" t="s">
        <v>60</v>
      </c>
      <c r="AE1719" t="s">
        <v>494</v>
      </c>
      <c r="AF1719">
        <v>2022</v>
      </c>
    </row>
    <row r="1720" spans="1:32" x14ac:dyDescent="0.25">
      <c r="A1720" t="s">
        <v>29</v>
      </c>
      <c r="B1720" t="s">
        <v>67</v>
      </c>
      <c r="C1720" t="s">
        <v>68</v>
      </c>
      <c r="D1720" t="s">
        <v>69</v>
      </c>
      <c r="E1720">
        <f>_xlfn.XLOOKUP(Table1[[#This Row],[Location]],'Location analysis'!A:A,'Location analysis'!B:B)</f>
        <v>40.435699999999997</v>
      </c>
      <c r="F1720">
        <f>_xlfn.XLOOKUP(Table1[[#This Row],[Location]],'Location analysis'!A:A,'Location analysis'!C:C)</f>
        <v>-74.125200000000007</v>
      </c>
      <c r="G1720" t="s">
        <v>179</v>
      </c>
      <c r="H1720" t="s">
        <v>43</v>
      </c>
      <c r="I1720">
        <v>14924190455</v>
      </c>
      <c r="J1720" t="s">
        <v>493</v>
      </c>
      <c r="K1720" t="s">
        <v>36</v>
      </c>
      <c r="L1720">
        <v>122</v>
      </c>
      <c r="M1720">
        <v>1.5</v>
      </c>
      <c r="N1720">
        <v>1</v>
      </c>
      <c r="O1720">
        <v>122</v>
      </c>
      <c r="P1720">
        <v>1.5</v>
      </c>
      <c r="Q1720">
        <v>1</v>
      </c>
      <c r="R1720">
        <v>1.5</v>
      </c>
      <c r="S1720">
        <v>1.5</v>
      </c>
      <c r="T1720" s="1">
        <v>44655</v>
      </c>
      <c r="U1720" t="str">
        <f t="shared" si="130"/>
        <v>Chesters Fries Flaming hot</v>
      </c>
      <c r="V1720" t="str">
        <f t="shared" si="131"/>
        <v>Food</v>
      </c>
      <c r="W1720" t="s">
        <v>43</v>
      </c>
      <c r="X1720" t="b">
        <f t="shared" si="133"/>
        <v>1</v>
      </c>
      <c r="Y1720">
        <f t="shared" si="132"/>
        <v>1.5</v>
      </c>
      <c r="Z1720" s="2">
        <f t="shared" si="134"/>
        <v>1</v>
      </c>
      <c r="AA1720" t="s">
        <v>179</v>
      </c>
      <c r="AD1720" t="s">
        <v>60</v>
      </c>
      <c r="AE1720" t="s">
        <v>494</v>
      </c>
      <c r="AF1720">
        <v>2022</v>
      </c>
    </row>
    <row r="1721" spans="1:32" x14ac:dyDescent="0.25">
      <c r="A1721" t="s">
        <v>29</v>
      </c>
      <c r="B1721" t="s">
        <v>46</v>
      </c>
      <c r="C1721" t="s">
        <v>31</v>
      </c>
      <c r="D1721" t="s">
        <v>47</v>
      </c>
      <c r="E1721">
        <f>_xlfn.XLOOKUP(Table1[[#This Row],[Location]],'Location analysis'!A:A,'Location analysis'!B:B)</f>
        <v>40.423690999999998</v>
      </c>
      <c r="F1721">
        <f>_xlfn.XLOOKUP(Table1[[#This Row],[Location]],'Location analysis'!A:A,'Location analysis'!C:C)</f>
        <v>-74.380831999999998</v>
      </c>
      <c r="G1721" t="s">
        <v>182</v>
      </c>
      <c r="H1721" t="s">
        <v>34</v>
      </c>
      <c r="I1721">
        <v>14924263558</v>
      </c>
      <c r="J1721" t="s">
        <v>495</v>
      </c>
      <c r="K1721" t="s">
        <v>51</v>
      </c>
      <c r="L1721">
        <v>140</v>
      </c>
      <c r="M1721">
        <v>1.5</v>
      </c>
      <c r="N1721">
        <v>1</v>
      </c>
      <c r="O1721">
        <v>140</v>
      </c>
      <c r="P1721">
        <v>1.5</v>
      </c>
      <c r="Q1721">
        <v>1</v>
      </c>
      <c r="R1721">
        <v>1.5</v>
      </c>
      <c r="S1721">
        <v>1.5</v>
      </c>
      <c r="T1721" s="1">
        <v>44655</v>
      </c>
      <c r="U1721" t="str">
        <f t="shared" si="130"/>
        <v>Coca Cola - Zero Sugar</v>
      </c>
      <c r="V1721" t="str">
        <f t="shared" si="131"/>
        <v>Carbonated</v>
      </c>
      <c r="W1721" t="s">
        <v>34</v>
      </c>
      <c r="X1721" t="b">
        <f t="shared" si="133"/>
        <v>1</v>
      </c>
      <c r="Y1721">
        <f t="shared" si="132"/>
        <v>1.5</v>
      </c>
      <c r="Z1721" s="2">
        <f t="shared" si="134"/>
        <v>1</v>
      </c>
      <c r="AA1721" t="s">
        <v>183</v>
      </c>
      <c r="AB1721" t="s">
        <v>184</v>
      </c>
      <c r="AD1721" t="s">
        <v>91</v>
      </c>
      <c r="AE1721" t="s">
        <v>496</v>
      </c>
      <c r="AF1721">
        <v>2022</v>
      </c>
    </row>
    <row r="1722" spans="1:32" x14ac:dyDescent="0.25">
      <c r="A1722" t="s">
        <v>29</v>
      </c>
      <c r="B1722" t="s">
        <v>67</v>
      </c>
      <c r="C1722" t="s">
        <v>68</v>
      </c>
      <c r="D1722" t="s">
        <v>69</v>
      </c>
      <c r="E1722">
        <f>_xlfn.XLOOKUP(Table1[[#This Row],[Location]],'Location analysis'!A:A,'Location analysis'!B:B)</f>
        <v>40.435699999999997</v>
      </c>
      <c r="F1722">
        <f>_xlfn.XLOOKUP(Table1[[#This Row],[Location]],'Location analysis'!A:A,'Location analysis'!C:C)</f>
        <v>-74.125200000000007</v>
      </c>
      <c r="G1722" t="s">
        <v>182</v>
      </c>
      <c r="H1722" t="s">
        <v>34</v>
      </c>
      <c r="I1722">
        <v>14924506052</v>
      </c>
      <c r="J1722" t="s">
        <v>495</v>
      </c>
      <c r="K1722" t="s">
        <v>51</v>
      </c>
      <c r="L1722">
        <v>142</v>
      </c>
      <c r="M1722">
        <v>1</v>
      </c>
      <c r="N1722">
        <v>1</v>
      </c>
      <c r="O1722">
        <v>142</v>
      </c>
      <c r="P1722">
        <v>1</v>
      </c>
      <c r="Q1722">
        <v>1</v>
      </c>
      <c r="R1722">
        <v>1</v>
      </c>
      <c r="S1722">
        <v>1</v>
      </c>
      <c r="T1722" s="1">
        <v>44655</v>
      </c>
      <c r="U1722" t="str">
        <f t="shared" si="130"/>
        <v>Coca Cola - Zero Sugar</v>
      </c>
      <c r="V1722" t="str">
        <f t="shared" si="131"/>
        <v>Carbonated</v>
      </c>
      <c r="W1722" t="s">
        <v>34</v>
      </c>
      <c r="X1722" t="b">
        <f t="shared" si="133"/>
        <v>1</v>
      </c>
      <c r="Y1722">
        <f t="shared" si="132"/>
        <v>1</v>
      </c>
      <c r="Z1722" s="2">
        <f t="shared" si="134"/>
        <v>0.66666666666666663</v>
      </c>
      <c r="AA1722" t="s">
        <v>183</v>
      </c>
      <c r="AB1722" t="s">
        <v>184</v>
      </c>
      <c r="AD1722" t="s">
        <v>91</v>
      </c>
      <c r="AE1722" t="s">
        <v>496</v>
      </c>
      <c r="AF1722">
        <v>2022</v>
      </c>
    </row>
    <row r="1723" spans="1:32" x14ac:dyDescent="0.25">
      <c r="A1723" t="s">
        <v>29</v>
      </c>
      <c r="B1723" t="s">
        <v>67</v>
      </c>
      <c r="C1723" t="s">
        <v>68</v>
      </c>
      <c r="D1723" t="s">
        <v>69</v>
      </c>
      <c r="E1723">
        <f>_xlfn.XLOOKUP(Table1[[#This Row],[Location]],'Location analysis'!A:A,'Location analysis'!B:B)</f>
        <v>40.435699999999997</v>
      </c>
      <c r="F1723">
        <f>_xlfn.XLOOKUP(Table1[[#This Row],[Location]],'Location analysis'!A:A,'Location analysis'!C:C)</f>
        <v>-74.125200000000007</v>
      </c>
      <c r="G1723" t="s">
        <v>290</v>
      </c>
      <c r="H1723" t="s">
        <v>43</v>
      </c>
      <c r="I1723">
        <v>14924518031</v>
      </c>
      <c r="J1723" t="s">
        <v>495</v>
      </c>
      <c r="K1723" t="s">
        <v>36</v>
      </c>
      <c r="L1723">
        <v>120</v>
      </c>
      <c r="M1723">
        <v>1.5</v>
      </c>
      <c r="N1723">
        <v>1</v>
      </c>
      <c r="O1723">
        <v>120</v>
      </c>
      <c r="P1723">
        <v>1.5</v>
      </c>
      <c r="Q1723">
        <v>1</v>
      </c>
      <c r="R1723">
        <v>1.5</v>
      </c>
      <c r="S1723">
        <v>1.5</v>
      </c>
      <c r="T1723" s="1">
        <v>44655</v>
      </c>
      <c r="U1723" t="str">
        <f t="shared" si="130"/>
        <v>Doritos Famin Hot Nacho</v>
      </c>
      <c r="V1723" t="str">
        <f t="shared" si="131"/>
        <v>Food</v>
      </c>
      <c r="W1723" t="s">
        <v>43</v>
      </c>
      <c r="X1723" t="b">
        <f t="shared" si="133"/>
        <v>1</v>
      </c>
      <c r="Y1723">
        <f t="shared" si="132"/>
        <v>1.5</v>
      </c>
      <c r="Z1723" s="2">
        <f t="shared" si="134"/>
        <v>1</v>
      </c>
      <c r="AA1723" t="s">
        <v>290</v>
      </c>
      <c r="AD1723" t="s">
        <v>91</v>
      </c>
      <c r="AE1723" t="s">
        <v>496</v>
      </c>
      <c r="AF1723">
        <v>2022</v>
      </c>
    </row>
    <row r="1724" spans="1:32" x14ac:dyDescent="0.25">
      <c r="A1724" t="s">
        <v>29</v>
      </c>
      <c r="B1724" t="s">
        <v>67</v>
      </c>
      <c r="C1724" t="s">
        <v>68</v>
      </c>
      <c r="D1724" t="s">
        <v>69</v>
      </c>
      <c r="E1724">
        <f>_xlfn.XLOOKUP(Table1[[#This Row],[Location]],'Location analysis'!A:A,'Location analysis'!B:B)</f>
        <v>40.435699999999997</v>
      </c>
      <c r="F1724">
        <f>_xlfn.XLOOKUP(Table1[[#This Row],[Location]],'Location analysis'!A:A,'Location analysis'!C:C)</f>
        <v>-74.125200000000007</v>
      </c>
      <c r="G1724" t="s">
        <v>70</v>
      </c>
      <c r="H1724" t="s">
        <v>34</v>
      </c>
      <c r="I1724">
        <v>14925131245</v>
      </c>
      <c r="J1724" t="s">
        <v>495</v>
      </c>
      <c r="K1724" t="s">
        <v>51</v>
      </c>
      <c r="L1724">
        <v>144</v>
      </c>
      <c r="M1724">
        <v>3.25</v>
      </c>
      <c r="N1724">
        <v>1</v>
      </c>
      <c r="O1724">
        <v>144</v>
      </c>
      <c r="P1724">
        <v>3.25</v>
      </c>
      <c r="Q1724">
        <v>1</v>
      </c>
      <c r="R1724">
        <v>3.25</v>
      </c>
      <c r="S1724">
        <v>3.25</v>
      </c>
      <c r="T1724" s="1">
        <v>44656</v>
      </c>
      <c r="U1724" t="str">
        <f t="shared" si="130"/>
        <v>Monster Energy Original</v>
      </c>
      <c r="V1724" t="str">
        <f t="shared" si="131"/>
        <v>Carbonated</v>
      </c>
      <c r="W1724" t="s">
        <v>34</v>
      </c>
      <c r="X1724" t="b">
        <f t="shared" si="133"/>
        <v>1</v>
      </c>
      <c r="Y1724">
        <f t="shared" si="132"/>
        <v>3.25</v>
      </c>
      <c r="Z1724" s="2">
        <f t="shared" si="134"/>
        <v>2.1666666666666665</v>
      </c>
      <c r="AA1724" t="s">
        <v>70</v>
      </c>
      <c r="AD1724" t="s">
        <v>91</v>
      </c>
      <c r="AE1724" t="s">
        <v>496</v>
      </c>
      <c r="AF1724">
        <v>2022</v>
      </c>
    </row>
    <row r="1725" spans="1:32" x14ac:dyDescent="0.25">
      <c r="A1725" t="s">
        <v>29</v>
      </c>
      <c r="B1725" t="s">
        <v>394</v>
      </c>
      <c r="C1725" t="s">
        <v>395</v>
      </c>
      <c r="D1725" t="s">
        <v>396</v>
      </c>
      <c r="E1725">
        <f>_xlfn.XLOOKUP(Table1[[#This Row],[Location]],'Location analysis'!A:A,'Location analysis'!B:B)</f>
        <v>40.416893999999999</v>
      </c>
      <c r="F1725">
        <f>_xlfn.XLOOKUP(Table1[[#This Row],[Location]],'Location analysis'!A:A,'Location analysis'!C:C)</f>
        <v>-74.420399000000003</v>
      </c>
      <c r="G1725" t="s">
        <v>192</v>
      </c>
      <c r="H1725" t="s">
        <v>43</v>
      </c>
      <c r="I1725">
        <v>14925425206</v>
      </c>
      <c r="J1725" t="s">
        <v>495</v>
      </c>
      <c r="K1725" t="s">
        <v>36</v>
      </c>
      <c r="L1725">
        <v>124</v>
      </c>
      <c r="M1725">
        <v>1.25</v>
      </c>
      <c r="N1725">
        <v>1</v>
      </c>
      <c r="O1725">
        <v>124</v>
      </c>
      <c r="P1725">
        <v>1.25</v>
      </c>
      <c r="Q1725">
        <v>1</v>
      </c>
      <c r="R1725">
        <v>1.25</v>
      </c>
      <c r="S1725">
        <v>1.25</v>
      </c>
      <c r="T1725" s="1">
        <v>44656</v>
      </c>
      <c r="U1725" t="str">
        <f t="shared" si="130"/>
        <v>CheezIt - Original</v>
      </c>
      <c r="V1725" t="str">
        <f t="shared" si="131"/>
        <v>Food</v>
      </c>
      <c r="W1725" t="s">
        <v>43</v>
      </c>
      <c r="X1725" t="b">
        <f t="shared" si="133"/>
        <v>1</v>
      </c>
      <c r="Y1725">
        <f t="shared" si="132"/>
        <v>1.25</v>
      </c>
      <c r="Z1725" s="2">
        <f t="shared" si="134"/>
        <v>0.83333333333333337</v>
      </c>
      <c r="AA1725" t="s">
        <v>193</v>
      </c>
      <c r="AB1725" t="s">
        <v>150</v>
      </c>
      <c r="AD1725" t="s">
        <v>91</v>
      </c>
      <c r="AE1725" t="s">
        <v>496</v>
      </c>
      <c r="AF1725">
        <v>2022</v>
      </c>
    </row>
    <row r="1726" spans="1:32" x14ac:dyDescent="0.25">
      <c r="A1726" t="s">
        <v>29</v>
      </c>
      <c r="B1726" t="s">
        <v>394</v>
      </c>
      <c r="C1726" t="s">
        <v>395</v>
      </c>
      <c r="D1726" t="s">
        <v>396</v>
      </c>
      <c r="E1726">
        <f>_xlfn.XLOOKUP(Table1[[#This Row],[Location]],'Location analysis'!A:A,'Location analysis'!B:B)</f>
        <v>40.416893999999999</v>
      </c>
      <c r="F1726">
        <f>_xlfn.XLOOKUP(Table1[[#This Row],[Location]],'Location analysis'!A:A,'Location analysis'!C:C)</f>
        <v>-74.420399000000003</v>
      </c>
      <c r="G1726" t="s">
        <v>106</v>
      </c>
      <c r="H1726" t="s">
        <v>43</v>
      </c>
      <c r="I1726">
        <v>14925431163</v>
      </c>
      <c r="J1726" t="s">
        <v>495</v>
      </c>
      <c r="K1726" t="s">
        <v>36</v>
      </c>
      <c r="L1726">
        <v>120</v>
      </c>
      <c r="M1726">
        <v>2</v>
      </c>
      <c r="N1726">
        <v>1</v>
      </c>
      <c r="O1726">
        <v>120</v>
      </c>
      <c r="P1726">
        <v>2</v>
      </c>
      <c r="Q1726">
        <v>1</v>
      </c>
      <c r="R1726">
        <v>2</v>
      </c>
      <c r="S1726">
        <v>2</v>
      </c>
      <c r="T1726" s="1">
        <v>44656</v>
      </c>
      <c r="U1726" t="str">
        <f t="shared" si="130"/>
        <v>Oreo Mini</v>
      </c>
      <c r="V1726" t="str">
        <f t="shared" si="131"/>
        <v>Food</v>
      </c>
      <c r="W1726" t="s">
        <v>43</v>
      </c>
      <c r="X1726" t="b">
        <f t="shared" si="133"/>
        <v>1</v>
      </c>
      <c r="Y1726">
        <f t="shared" si="132"/>
        <v>2</v>
      </c>
      <c r="Z1726" s="2">
        <f t="shared" si="134"/>
        <v>1.3333333333333333</v>
      </c>
      <c r="AA1726" t="s">
        <v>106</v>
      </c>
      <c r="AD1726" t="s">
        <v>91</v>
      </c>
      <c r="AE1726" t="s">
        <v>496</v>
      </c>
      <c r="AF1726">
        <v>2022</v>
      </c>
    </row>
    <row r="1727" spans="1:32" x14ac:dyDescent="0.25">
      <c r="A1727" t="s">
        <v>29</v>
      </c>
      <c r="B1727" t="s">
        <v>62</v>
      </c>
      <c r="C1727" t="s">
        <v>63</v>
      </c>
      <c r="D1727" t="s">
        <v>64</v>
      </c>
      <c r="E1727">
        <f>_xlfn.XLOOKUP(Table1[[#This Row],[Location]],'Location analysis'!A:A,'Location analysis'!B:B)</f>
        <v>40.091900000000003</v>
      </c>
      <c r="F1727">
        <f>_xlfn.XLOOKUP(Table1[[#This Row],[Location]],'Location analysis'!A:A,'Location analysis'!C:C)</f>
        <v>-74.358699999999999</v>
      </c>
      <c r="G1727" t="s">
        <v>154</v>
      </c>
      <c r="H1727" t="s">
        <v>43</v>
      </c>
      <c r="I1727">
        <v>14925735050</v>
      </c>
      <c r="J1727" t="s">
        <v>495</v>
      </c>
      <c r="K1727" t="s">
        <v>51</v>
      </c>
      <c r="L1727">
        <v>121</v>
      </c>
      <c r="M1727">
        <v>1.5</v>
      </c>
      <c r="N1727">
        <v>1</v>
      </c>
      <c r="O1727">
        <v>121</v>
      </c>
      <c r="P1727">
        <v>1.5</v>
      </c>
      <c r="Q1727">
        <v>1</v>
      </c>
      <c r="R1727">
        <v>1.5</v>
      </c>
      <c r="S1727">
        <v>1.5</v>
      </c>
      <c r="T1727" s="1">
        <v>44656</v>
      </c>
      <c r="U1727" t="str">
        <f t="shared" si="130"/>
        <v>SunChips Multigrain - Harvest Cheddar</v>
      </c>
      <c r="V1727" t="str">
        <f t="shared" si="131"/>
        <v>Food</v>
      </c>
      <c r="W1727" t="s">
        <v>43</v>
      </c>
      <c r="X1727" t="b">
        <f t="shared" si="133"/>
        <v>1</v>
      </c>
      <c r="Y1727">
        <f t="shared" si="132"/>
        <v>1.5</v>
      </c>
      <c r="Z1727" s="2">
        <f t="shared" si="134"/>
        <v>1</v>
      </c>
      <c r="AA1727" t="s">
        <v>129</v>
      </c>
      <c r="AB1727" t="s">
        <v>155</v>
      </c>
      <c r="AD1727" t="s">
        <v>91</v>
      </c>
      <c r="AE1727" t="s">
        <v>496</v>
      </c>
      <c r="AF1727">
        <v>2022</v>
      </c>
    </row>
    <row r="1728" spans="1:32" x14ac:dyDescent="0.25">
      <c r="A1728" t="s">
        <v>29</v>
      </c>
      <c r="B1728" t="s">
        <v>62</v>
      </c>
      <c r="C1728" t="s">
        <v>63</v>
      </c>
      <c r="D1728" t="s">
        <v>64</v>
      </c>
      <c r="E1728">
        <f>_xlfn.XLOOKUP(Table1[[#This Row],[Location]],'Location analysis'!A:A,'Location analysis'!B:B)</f>
        <v>40.091900000000003</v>
      </c>
      <c r="F1728">
        <f>_xlfn.XLOOKUP(Table1[[#This Row],[Location]],'Location analysis'!A:A,'Location analysis'!C:C)</f>
        <v>-74.358699999999999</v>
      </c>
      <c r="G1728" t="s">
        <v>192</v>
      </c>
      <c r="H1728" t="s">
        <v>43</v>
      </c>
      <c r="I1728">
        <v>14926457528</v>
      </c>
      <c r="J1728" t="s">
        <v>495</v>
      </c>
      <c r="K1728" t="s">
        <v>36</v>
      </c>
      <c r="L1728">
        <v>125</v>
      </c>
      <c r="M1728">
        <v>1.25</v>
      </c>
      <c r="N1728">
        <v>1</v>
      </c>
      <c r="O1728">
        <v>125</v>
      </c>
      <c r="P1728">
        <v>1.25</v>
      </c>
      <c r="Q1728">
        <v>1</v>
      </c>
      <c r="R1728">
        <v>1.25</v>
      </c>
      <c r="S1728">
        <v>1.25</v>
      </c>
      <c r="T1728" s="1">
        <v>44656</v>
      </c>
      <c r="U1728" t="str">
        <f t="shared" si="130"/>
        <v>CheezIt - Original</v>
      </c>
      <c r="V1728" t="str">
        <f t="shared" si="131"/>
        <v>Food</v>
      </c>
      <c r="W1728" t="s">
        <v>43</v>
      </c>
      <c r="X1728" t="b">
        <f t="shared" si="133"/>
        <v>1</v>
      </c>
      <c r="Y1728">
        <f t="shared" si="132"/>
        <v>1.25</v>
      </c>
      <c r="Z1728" s="2">
        <f t="shared" si="134"/>
        <v>0.83333333333333337</v>
      </c>
      <c r="AA1728" t="s">
        <v>193</v>
      </c>
      <c r="AB1728" t="s">
        <v>150</v>
      </c>
      <c r="AD1728" t="s">
        <v>91</v>
      </c>
      <c r="AE1728" t="s">
        <v>496</v>
      </c>
      <c r="AF1728">
        <v>2022</v>
      </c>
    </row>
    <row r="1729" spans="1:32" x14ac:dyDescent="0.25">
      <c r="A1729" t="s">
        <v>29</v>
      </c>
      <c r="B1729" t="s">
        <v>394</v>
      </c>
      <c r="C1729" t="s">
        <v>395</v>
      </c>
      <c r="D1729" t="s">
        <v>396</v>
      </c>
      <c r="E1729">
        <f>_xlfn.XLOOKUP(Table1[[#This Row],[Location]],'Location analysis'!A:A,'Location analysis'!B:B)</f>
        <v>40.416893999999999</v>
      </c>
      <c r="F1729">
        <f>_xlfn.XLOOKUP(Table1[[#This Row],[Location]],'Location analysis'!A:A,'Location analysis'!C:C)</f>
        <v>-74.420399000000003</v>
      </c>
      <c r="G1729" t="s">
        <v>407</v>
      </c>
      <c r="H1729" t="s">
        <v>34</v>
      </c>
      <c r="I1729">
        <v>14926961423</v>
      </c>
      <c r="J1729" t="s">
        <v>495</v>
      </c>
      <c r="K1729" t="s">
        <v>36</v>
      </c>
      <c r="L1729">
        <v>140</v>
      </c>
      <c r="M1729">
        <v>1.5</v>
      </c>
      <c r="N1729">
        <v>1</v>
      </c>
      <c r="O1729">
        <v>140</v>
      </c>
      <c r="P1729">
        <v>1.5</v>
      </c>
      <c r="Q1729">
        <v>1</v>
      </c>
      <c r="R1729">
        <v>1.5</v>
      </c>
      <c r="S1729">
        <v>1.5</v>
      </c>
      <c r="T1729" s="1">
        <v>44656</v>
      </c>
      <c r="U1729" t="str">
        <f t="shared" si="130"/>
        <v>Spindrift - Sparkling Water - Pineapple</v>
      </c>
      <c r="V1729" t="str">
        <f t="shared" si="131"/>
        <v>Carbonated</v>
      </c>
      <c r="W1729" t="s">
        <v>34</v>
      </c>
      <c r="X1729" t="b">
        <f t="shared" si="133"/>
        <v>1</v>
      </c>
      <c r="Y1729">
        <f t="shared" si="132"/>
        <v>1.5</v>
      </c>
      <c r="Z1729" s="2">
        <f t="shared" si="134"/>
        <v>1</v>
      </c>
      <c r="AA1729" t="s">
        <v>89</v>
      </c>
      <c r="AB1729" t="s">
        <v>408</v>
      </c>
      <c r="AC1729" t="s">
        <v>409</v>
      </c>
      <c r="AD1729" t="s">
        <v>91</v>
      </c>
      <c r="AE1729" t="s">
        <v>496</v>
      </c>
      <c r="AF1729">
        <v>2022</v>
      </c>
    </row>
    <row r="1730" spans="1:32" x14ac:dyDescent="0.25">
      <c r="A1730" t="s">
        <v>29</v>
      </c>
      <c r="B1730" t="s">
        <v>394</v>
      </c>
      <c r="C1730" t="s">
        <v>395</v>
      </c>
      <c r="D1730" t="s">
        <v>396</v>
      </c>
      <c r="E1730">
        <f>_xlfn.XLOOKUP(Table1[[#This Row],[Location]],'Location analysis'!A:A,'Location analysis'!B:B)</f>
        <v>40.416893999999999</v>
      </c>
      <c r="F1730">
        <f>_xlfn.XLOOKUP(Table1[[#This Row],[Location]],'Location analysis'!A:A,'Location analysis'!C:C)</f>
        <v>-74.420399000000003</v>
      </c>
      <c r="G1730" t="s">
        <v>164</v>
      </c>
      <c r="H1730" t="s">
        <v>34</v>
      </c>
      <c r="I1730">
        <v>14926966663</v>
      </c>
      <c r="J1730" t="s">
        <v>495</v>
      </c>
      <c r="K1730" t="s">
        <v>36</v>
      </c>
      <c r="L1730">
        <v>132</v>
      </c>
      <c r="M1730">
        <v>2</v>
      </c>
      <c r="N1730">
        <v>1</v>
      </c>
      <c r="O1730">
        <v>132</v>
      </c>
      <c r="P1730">
        <v>2</v>
      </c>
      <c r="Q1730">
        <v>1</v>
      </c>
      <c r="R1730">
        <v>2</v>
      </c>
      <c r="S1730">
        <v>2</v>
      </c>
      <c r="T1730" s="1">
        <v>44656</v>
      </c>
      <c r="U1730" t="str">
        <f t="shared" ref="U1730:U1793" si="135">IF(G1730="","Cell is Blank - Dis-regard",G1730)</f>
        <v>Keto Krisp - Almond/Chocolate</v>
      </c>
      <c r="V1730" t="str">
        <f t="shared" ref="V1730:V1793" si="136">IF(H1730="","Cell is Blank - Dis-regard",H1730)</f>
        <v>Carbonated</v>
      </c>
      <c r="W1730" t="s">
        <v>34</v>
      </c>
      <c r="X1730" t="b">
        <f t="shared" si="133"/>
        <v>1</v>
      </c>
      <c r="Y1730">
        <f t="shared" ref="Y1730:Y1793" si="137">IF(X1730="FALSE",M1730,M1730)</f>
        <v>2</v>
      </c>
      <c r="Z1730" s="2">
        <f t="shared" si="134"/>
        <v>1.3333333333333333</v>
      </c>
      <c r="AA1730" t="s">
        <v>165</v>
      </c>
      <c r="AB1730" t="s">
        <v>166</v>
      </c>
      <c r="AD1730" t="s">
        <v>91</v>
      </c>
      <c r="AE1730" t="s">
        <v>496</v>
      </c>
      <c r="AF1730">
        <v>2022</v>
      </c>
    </row>
    <row r="1731" spans="1:32" x14ac:dyDescent="0.25">
      <c r="A1731" t="s">
        <v>29</v>
      </c>
      <c r="B1731" t="s">
        <v>394</v>
      </c>
      <c r="C1731" t="s">
        <v>395</v>
      </c>
      <c r="D1731" t="s">
        <v>396</v>
      </c>
      <c r="E1731">
        <f>_xlfn.XLOOKUP(Table1[[#This Row],[Location]],'Location analysis'!A:A,'Location analysis'!B:B)</f>
        <v>40.416893999999999</v>
      </c>
      <c r="F1731">
        <f>_xlfn.XLOOKUP(Table1[[#This Row],[Location]],'Location analysis'!A:A,'Location analysis'!C:C)</f>
        <v>-74.420399000000003</v>
      </c>
      <c r="G1731" t="s">
        <v>410</v>
      </c>
      <c r="H1731" t="s">
        <v>49</v>
      </c>
      <c r="I1731">
        <v>14926998004</v>
      </c>
      <c r="J1731" t="s">
        <v>495</v>
      </c>
      <c r="K1731" t="s">
        <v>36</v>
      </c>
      <c r="L1731">
        <v>141</v>
      </c>
      <c r="M1731">
        <v>2</v>
      </c>
      <c r="N1731">
        <v>1</v>
      </c>
      <c r="O1731">
        <v>141</v>
      </c>
      <c r="P1731">
        <v>2</v>
      </c>
      <c r="Q1731">
        <v>1</v>
      </c>
      <c r="R1731">
        <v>2</v>
      </c>
      <c r="S1731">
        <v>4</v>
      </c>
      <c r="T1731" s="1">
        <v>44656</v>
      </c>
      <c r="U1731" t="str">
        <f t="shared" si="135"/>
        <v>Iberia Coconut Water</v>
      </c>
      <c r="V1731" t="str">
        <f t="shared" si="136"/>
        <v>Non Carbonated</v>
      </c>
      <c r="W1731" t="s">
        <v>49</v>
      </c>
      <c r="X1731" t="b">
        <f t="shared" ref="X1731:X1794" si="138">M1731=P1731</f>
        <v>1</v>
      </c>
      <c r="Y1731">
        <f t="shared" si="137"/>
        <v>2</v>
      </c>
      <c r="Z1731" s="2">
        <f t="shared" ref="Z1731:Z1794" si="139">Y1731/1.5</f>
        <v>1.3333333333333333</v>
      </c>
      <c r="AA1731" t="s">
        <v>410</v>
      </c>
      <c r="AD1731" t="s">
        <v>91</v>
      </c>
      <c r="AE1731" t="s">
        <v>496</v>
      </c>
      <c r="AF1731">
        <v>2022</v>
      </c>
    </row>
    <row r="1732" spans="1:32" x14ac:dyDescent="0.25">
      <c r="A1732" t="s">
        <v>29</v>
      </c>
      <c r="B1732" t="s">
        <v>394</v>
      </c>
      <c r="C1732" t="s">
        <v>395</v>
      </c>
      <c r="D1732" t="s">
        <v>396</v>
      </c>
      <c r="E1732">
        <f>_xlfn.XLOOKUP(Table1[[#This Row],[Location]],'Location analysis'!A:A,'Location analysis'!B:B)</f>
        <v>40.416893999999999</v>
      </c>
      <c r="F1732">
        <f>_xlfn.XLOOKUP(Table1[[#This Row],[Location]],'Location analysis'!A:A,'Location analysis'!C:C)</f>
        <v>-74.420399000000003</v>
      </c>
      <c r="G1732" t="s">
        <v>424</v>
      </c>
      <c r="H1732" t="s">
        <v>43</v>
      </c>
      <c r="I1732">
        <v>14926998004</v>
      </c>
      <c r="J1732" t="s">
        <v>495</v>
      </c>
      <c r="K1732" t="s">
        <v>36</v>
      </c>
      <c r="L1732">
        <v>130</v>
      </c>
      <c r="M1732">
        <v>2</v>
      </c>
      <c r="N1732">
        <v>1</v>
      </c>
      <c r="O1732">
        <v>130</v>
      </c>
      <c r="P1732">
        <v>2</v>
      </c>
      <c r="Q1732">
        <v>1</v>
      </c>
      <c r="R1732">
        <v>2</v>
      </c>
      <c r="S1732">
        <v>4</v>
      </c>
      <c r="T1732" s="1">
        <v>44656</v>
      </c>
      <c r="U1732" t="str">
        <f t="shared" si="135"/>
        <v>Autumns Granola Bar - Cinnamon Almond</v>
      </c>
      <c r="V1732" t="str">
        <f t="shared" si="136"/>
        <v>Food</v>
      </c>
      <c r="W1732" t="s">
        <v>43</v>
      </c>
      <c r="X1732" t="b">
        <f t="shared" si="138"/>
        <v>1</v>
      </c>
      <c r="Y1732">
        <f t="shared" si="137"/>
        <v>2</v>
      </c>
      <c r="Z1732" s="2">
        <f t="shared" si="139"/>
        <v>1.3333333333333333</v>
      </c>
      <c r="AA1732" t="s">
        <v>425</v>
      </c>
      <c r="AB1732" t="s">
        <v>426</v>
      </c>
      <c r="AD1732" t="s">
        <v>91</v>
      </c>
      <c r="AE1732" t="s">
        <v>496</v>
      </c>
      <c r="AF1732">
        <v>2022</v>
      </c>
    </row>
    <row r="1733" spans="1:32" x14ac:dyDescent="0.25">
      <c r="A1733" t="s">
        <v>29</v>
      </c>
      <c r="B1733" t="s">
        <v>67</v>
      </c>
      <c r="C1733" t="s">
        <v>68</v>
      </c>
      <c r="D1733" t="s">
        <v>69</v>
      </c>
      <c r="E1733">
        <f>_xlfn.XLOOKUP(Table1[[#This Row],[Location]],'Location analysis'!A:A,'Location analysis'!B:B)</f>
        <v>40.435699999999997</v>
      </c>
      <c r="F1733">
        <f>_xlfn.XLOOKUP(Table1[[#This Row],[Location]],'Location analysis'!A:A,'Location analysis'!C:C)</f>
        <v>-74.125200000000007</v>
      </c>
      <c r="G1733" t="s">
        <v>81</v>
      </c>
      <c r="H1733" t="s">
        <v>43</v>
      </c>
      <c r="I1733">
        <v>14927023038</v>
      </c>
      <c r="J1733" t="s">
        <v>495</v>
      </c>
      <c r="K1733" t="s">
        <v>51</v>
      </c>
      <c r="L1733">
        <v>138</v>
      </c>
      <c r="M1733">
        <v>2</v>
      </c>
      <c r="N1733">
        <v>1</v>
      </c>
      <c r="O1733">
        <v>138</v>
      </c>
      <c r="P1733">
        <v>2</v>
      </c>
      <c r="Q1733">
        <v>1</v>
      </c>
      <c r="R1733">
        <v>2</v>
      </c>
      <c r="S1733">
        <v>2</v>
      </c>
      <c r="T1733" s="1">
        <v>44656</v>
      </c>
      <c r="U1733" t="str">
        <f t="shared" si="135"/>
        <v>KitKat - Crisp Wafers</v>
      </c>
      <c r="V1733" t="str">
        <f t="shared" si="136"/>
        <v>Food</v>
      </c>
      <c r="W1733" t="s">
        <v>43</v>
      </c>
      <c r="X1733" t="b">
        <f t="shared" si="138"/>
        <v>1</v>
      </c>
      <c r="Y1733">
        <f t="shared" si="137"/>
        <v>2</v>
      </c>
      <c r="Z1733" s="2">
        <f t="shared" si="139"/>
        <v>1.3333333333333333</v>
      </c>
      <c r="AA1733" t="s">
        <v>82</v>
      </c>
      <c r="AB1733" t="s">
        <v>83</v>
      </c>
      <c r="AD1733" t="s">
        <v>91</v>
      </c>
      <c r="AE1733" t="s">
        <v>496</v>
      </c>
      <c r="AF1733">
        <v>2022</v>
      </c>
    </row>
    <row r="1734" spans="1:32" x14ac:dyDescent="0.25">
      <c r="A1734" t="s">
        <v>29</v>
      </c>
      <c r="B1734" t="s">
        <v>62</v>
      </c>
      <c r="C1734" t="s">
        <v>63</v>
      </c>
      <c r="D1734" t="s">
        <v>64</v>
      </c>
      <c r="E1734">
        <f>_xlfn.XLOOKUP(Table1[[#This Row],[Location]],'Location analysis'!A:A,'Location analysis'!B:B)</f>
        <v>40.091900000000003</v>
      </c>
      <c r="F1734">
        <f>_xlfn.XLOOKUP(Table1[[#This Row],[Location]],'Location analysis'!A:A,'Location analysis'!C:C)</f>
        <v>-74.358699999999999</v>
      </c>
      <c r="G1734" t="s">
        <v>112</v>
      </c>
      <c r="H1734" t="s">
        <v>43</v>
      </c>
      <c r="I1734">
        <v>14927489350</v>
      </c>
      <c r="J1734" t="s">
        <v>495</v>
      </c>
      <c r="K1734" t="s">
        <v>51</v>
      </c>
      <c r="L1734">
        <v>132</v>
      </c>
      <c r="M1734">
        <v>2</v>
      </c>
      <c r="N1734">
        <v>1</v>
      </c>
      <c r="O1734">
        <v>132</v>
      </c>
      <c r="P1734">
        <v>2</v>
      </c>
      <c r="Q1734">
        <v>1</v>
      </c>
      <c r="R1734">
        <v>2</v>
      </c>
      <c r="S1734">
        <v>2</v>
      </c>
      <c r="T1734" s="1">
        <v>44656</v>
      </c>
      <c r="U1734" t="str">
        <f t="shared" si="135"/>
        <v>Robert Irvine's - Fit Crunch -  Chocolate Pea</v>
      </c>
      <c r="V1734" t="str">
        <f t="shared" si="136"/>
        <v>Food</v>
      </c>
      <c r="W1734" t="s">
        <v>43</v>
      </c>
      <c r="X1734" t="b">
        <f t="shared" si="138"/>
        <v>1</v>
      </c>
      <c r="Y1734">
        <f t="shared" si="137"/>
        <v>2</v>
      </c>
      <c r="Z1734" s="2">
        <f t="shared" si="139"/>
        <v>1.3333333333333333</v>
      </c>
      <c r="AA1734" t="s">
        <v>113</v>
      </c>
      <c r="AB1734" t="s">
        <v>114</v>
      </c>
      <c r="AC1734" t="s">
        <v>115</v>
      </c>
      <c r="AD1734" t="s">
        <v>91</v>
      </c>
      <c r="AE1734" t="s">
        <v>496</v>
      </c>
      <c r="AF1734">
        <v>2022</v>
      </c>
    </row>
    <row r="1735" spans="1:32" x14ac:dyDescent="0.25">
      <c r="A1735" t="s">
        <v>29</v>
      </c>
      <c r="B1735" t="s">
        <v>394</v>
      </c>
      <c r="C1735" t="s">
        <v>395</v>
      </c>
      <c r="D1735" t="s">
        <v>396</v>
      </c>
      <c r="E1735">
        <f>_xlfn.XLOOKUP(Table1[[#This Row],[Location]],'Location analysis'!A:A,'Location analysis'!B:B)</f>
        <v>40.416893999999999</v>
      </c>
      <c r="F1735">
        <f>_xlfn.XLOOKUP(Table1[[#This Row],[Location]],'Location analysis'!A:A,'Location analysis'!C:C)</f>
        <v>-74.420399000000003</v>
      </c>
      <c r="G1735" t="s">
        <v>410</v>
      </c>
      <c r="H1735" t="s">
        <v>49</v>
      </c>
      <c r="I1735">
        <v>14927581711</v>
      </c>
      <c r="J1735" t="s">
        <v>495</v>
      </c>
      <c r="K1735" t="s">
        <v>36</v>
      </c>
      <c r="L1735">
        <v>141</v>
      </c>
      <c r="M1735">
        <v>2</v>
      </c>
      <c r="N1735">
        <v>1</v>
      </c>
      <c r="O1735">
        <v>141</v>
      </c>
      <c r="P1735">
        <v>2</v>
      </c>
      <c r="Q1735">
        <v>1</v>
      </c>
      <c r="R1735">
        <v>2</v>
      </c>
      <c r="S1735">
        <v>2</v>
      </c>
      <c r="T1735" s="1">
        <v>44656</v>
      </c>
      <c r="U1735" t="str">
        <f t="shared" si="135"/>
        <v>Iberia Coconut Water</v>
      </c>
      <c r="V1735" t="str">
        <f t="shared" si="136"/>
        <v>Non Carbonated</v>
      </c>
      <c r="W1735" t="s">
        <v>49</v>
      </c>
      <c r="X1735" t="b">
        <f t="shared" si="138"/>
        <v>1</v>
      </c>
      <c r="Y1735">
        <f t="shared" si="137"/>
        <v>2</v>
      </c>
      <c r="Z1735" s="2">
        <f t="shared" si="139"/>
        <v>1.3333333333333333</v>
      </c>
      <c r="AA1735" t="s">
        <v>410</v>
      </c>
      <c r="AD1735" t="s">
        <v>91</v>
      </c>
      <c r="AE1735" t="s">
        <v>496</v>
      </c>
      <c r="AF1735">
        <v>2022</v>
      </c>
    </row>
    <row r="1736" spans="1:32" x14ac:dyDescent="0.25">
      <c r="A1736" t="s">
        <v>29</v>
      </c>
      <c r="B1736" t="s">
        <v>394</v>
      </c>
      <c r="C1736" t="s">
        <v>395</v>
      </c>
      <c r="D1736" t="s">
        <v>396</v>
      </c>
      <c r="E1736">
        <f>_xlfn.XLOOKUP(Table1[[#This Row],[Location]],'Location analysis'!A:A,'Location analysis'!B:B)</f>
        <v>40.416893999999999</v>
      </c>
      <c r="F1736">
        <f>_xlfn.XLOOKUP(Table1[[#This Row],[Location]],'Location analysis'!A:A,'Location analysis'!C:C)</f>
        <v>-74.420399000000003</v>
      </c>
      <c r="G1736" t="s">
        <v>192</v>
      </c>
      <c r="H1736" t="s">
        <v>43</v>
      </c>
      <c r="I1736">
        <v>14927671889</v>
      </c>
      <c r="J1736" t="s">
        <v>495</v>
      </c>
      <c r="K1736" t="s">
        <v>36</v>
      </c>
      <c r="L1736">
        <v>124</v>
      </c>
      <c r="M1736">
        <v>1.25</v>
      </c>
      <c r="N1736">
        <v>1</v>
      </c>
      <c r="O1736">
        <v>124</v>
      </c>
      <c r="P1736">
        <v>1.25</v>
      </c>
      <c r="Q1736">
        <v>1</v>
      </c>
      <c r="R1736">
        <v>1.25</v>
      </c>
      <c r="S1736">
        <v>1.25</v>
      </c>
      <c r="T1736" s="1">
        <v>44656</v>
      </c>
      <c r="U1736" t="str">
        <f t="shared" si="135"/>
        <v>CheezIt - Original</v>
      </c>
      <c r="V1736" t="str">
        <f t="shared" si="136"/>
        <v>Food</v>
      </c>
      <c r="W1736" t="s">
        <v>43</v>
      </c>
      <c r="X1736" t="b">
        <f t="shared" si="138"/>
        <v>1</v>
      </c>
      <c r="Y1736">
        <f t="shared" si="137"/>
        <v>1.25</v>
      </c>
      <c r="Z1736" s="2">
        <f t="shared" si="139"/>
        <v>0.83333333333333337</v>
      </c>
      <c r="AA1736" t="s">
        <v>193</v>
      </c>
      <c r="AB1736" t="s">
        <v>150</v>
      </c>
      <c r="AD1736" t="s">
        <v>91</v>
      </c>
      <c r="AE1736" t="s">
        <v>496</v>
      </c>
      <c r="AF1736">
        <v>2022</v>
      </c>
    </row>
    <row r="1737" spans="1:32" x14ac:dyDescent="0.25">
      <c r="A1737" t="s">
        <v>29</v>
      </c>
      <c r="B1737" t="s">
        <v>394</v>
      </c>
      <c r="C1737" t="s">
        <v>395</v>
      </c>
      <c r="D1737" t="s">
        <v>396</v>
      </c>
      <c r="E1737">
        <f>_xlfn.XLOOKUP(Table1[[#This Row],[Location]],'Location analysis'!A:A,'Location analysis'!B:B)</f>
        <v>40.416893999999999</v>
      </c>
      <c r="F1737">
        <f>_xlfn.XLOOKUP(Table1[[#This Row],[Location]],'Location analysis'!A:A,'Location analysis'!C:C)</f>
        <v>-74.420399000000003</v>
      </c>
      <c r="G1737" t="s">
        <v>439</v>
      </c>
      <c r="H1737" t="s">
        <v>49</v>
      </c>
      <c r="I1737">
        <v>14927808201</v>
      </c>
      <c r="J1737" t="s">
        <v>495</v>
      </c>
      <c r="K1737" t="s">
        <v>36</v>
      </c>
      <c r="L1737">
        <v>145</v>
      </c>
      <c r="M1737">
        <v>2.75</v>
      </c>
      <c r="N1737">
        <v>1</v>
      </c>
      <c r="O1737">
        <v>145</v>
      </c>
      <c r="P1737">
        <v>2.75</v>
      </c>
      <c r="Q1737">
        <v>1</v>
      </c>
      <c r="R1737">
        <v>2.75</v>
      </c>
      <c r="S1737">
        <v>4.25</v>
      </c>
      <c r="T1737" s="1">
        <v>44656</v>
      </c>
      <c r="U1737" t="str">
        <f t="shared" si="135"/>
        <v>Honest Tea - Berry Hibiscus</v>
      </c>
      <c r="V1737" t="str">
        <f t="shared" si="136"/>
        <v>Non Carbonated</v>
      </c>
      <c r="W1737" t="s">
        <v>49</v>
      </c>
      <c r="X1737" t="b">
        <f t="shared" si="138"/>
        <v>1</v>
      </c>
      <c r="Y1737">
        <f t="shared" si="137"/>
        <v>2.75</v>
      </c>
      <c r="Z1737" s="2">
        <f t="shared" si="139"/>
        <v>1.8333333333333333</v>
      </c>
      <c r="AA1737" t="s">
        <v>440</v>
      </c>
      <c r="AB1737" t="s">
        <v>441</v>
      </c>
      <c r="AD1737" t="s">
        <v>91</v>
      </c>
      <c r="AE1737" t="s">
        <v>496</v>
      </c>
      <c r="AF1737">
        <v>2022</v>
      </c>
    </row>
    <row r="1738" spans="1:32" x14ac:dyDescent="0.25">
      <c r="A1738" t="s">
        <v>29</v>
      </c>
      <c r="B1738" t="s">
        <v>394</v>
      </c>
      <c r="C1738" t="s">
        <v>395</v>
      </c>
      <c r="D1738" t="s">
        <v>396</v>
      </c>
      <c r="E1738">
        <f>_xlfn.XLOOKUP(Table1[[#This Row],[Location]],'Location analysis'!A:A,'Location analysis'!B:B)</f>
        <v>40.416893999999999</v>
      </c>
      <c r="F1738">
        <f>_xlfn.XLOOKUP(Table1[[#This Row],[Location]],'Location analysis'!A:A,'Location analysis'!C:C)</f>
        <v>-74.420399000000003</v>
      </c>
      <c r="G1738" t="s">
        <v>128</v>
      </c>
      <c r="H1738" t="s">
        <v>43</v>
      </c>
      <c r="I1738">
        <v>14927808201</v>
      </c>
      <c r="J1738" t="s">
        <v>495</v>
      </c>
      <c r="K1738" t="s">
        <v>36</v>
      </c>
      <c r="L1738">
        <v>114</v>
      </c>
      <c r="M1738">
        <v>1.5</v>
      </c>
      <c r="N1738">
        <v>1</v>
      </c>
      <c r="O1738">
        <v>114</v>
      </c>
      <c r="P1738">
        <v>1.5</v>
      </c>
      <c r="Q1738">
        <v>1</v>
      </c>
      <c r="R1738">
        <v>1.5</v>
      </c>
      <c r="S1738">
        <v>4.25</v>
      </c>
      <c r="T1738" s="1">
        <v>44656</v>
      </c>
      <c r="U1738" t="str">
        <f t="shared" si="135"/>
        <v>SunChips Multigrain - Salsa</v>
      </c>
      <c r="V1738" t="str">
        <f t="shared" si="136"/>
        <v>Food</v>
      </c>
      <c r="W1738" t="s">
        <v>43</v>
      </c>
      <c r="X1738" t="b">
        <f t="shared" si="138"/>
        <v>1</v>
      </c>
      <c r="Y1738">
        <f t="shared" si="137"/>
        <v>1.5</v>
      </c>
      <c r="Z1738" s="2">
        <f t="shared" si="139"/>
        <v>1</v>
      </c>
      <c r="AA1738" t="s">
        <v>129</v>
      </c>
      <c r="AB1738" t="s">
        <v>130</v>
      </c>
      <c r="AD1738" t="s">
        <v>91</v>
      </c>
      <c r="AE1738" t="s">
        <v>496</v>
      </c>
      <c r="AF1738">
        <v>2022</v>
      </c>
    </row>
    <row r="1739" spans="1:32" x14ac:dyDescent="0.25">
      <c r="A1739" t="s">
        <v>29</v>
      </c>
      <c r="B1739" t="s">
        <v>394</v>
      </c>
      <c r="C1739" t="s">
        <v>395</v>
      </c>
      <c r="D1739" t="s">
        <v>396</v>
      </c>
      <c r="E1739">
        <f>_xlfn.XLOOKUP(Table1[[#This Row],[Location]],'Location analysis'!A:A,'Location analysis'!B:B)</f>
        <v>40.416893999999999</v>
      </c>
      <c r="F1739">
        <f>_xlfn.XLOOKUP(Table1[[#This Row],[Location]],'Location analysis'!A:A,'Location analysis'!C:C)</f>
        <v>-74.420399000000003</v>
      </c>
      <c r="G1739" t="s">
        <v>154</v>
      </c>
      <c r="H1739" t="s">
        <v>43</v>
      </c>
      <c r="I1739">
        <v>14927968455</v>
      </c>
      <c r="J1739" t="s">
        <v>495</v>
      </c>
      <c r="K1739" t="s">
        <v>51</v>
      </c>
      <c r="L1739">
        <v>113</v>
      </c>
      <c r="M1739">
        <v>1.5</v>
      </c>
      <c r="N1739">
        <v>1</v>
      </c>
      <c r="O1739">
        <v>113</v>
      </c>
      <c r="P1739">
        <v>1.5</v>
      </c>
      <c r="Q1739">
        <v>1</v>
      </c>
      <c r="R1739">
        <v>1.5</v>
      </c>
      <c r="S1739">
        <v>1.5</v>
      </c>
      <c r="T1739" s="1">
        <v>44656</v>
      </c>
      <c r="U1739" t="str">
        <f t="shared" si="135"/>
        <v>SunChips Multigrain - Harvest Cheddar</v>
      </c>
      <c r="V1739" t="str">
        <f t="shared" si="136"/>
        <v>Food</v>
      </c>
      <c r="W1739" t="s">
        <v>43</v>
      </c>
      <c r="X1739" t="b">
        <f t="shared" si="138"/>
        <v>1</v>
      </c>
      <c r="Y1739">
        <f t="shared" si="137"/>
        <v>1.5</v>
      </c>
      <c r="Z1739" s="2">
        <f t="shared" si="139"/>
        <v>1</v>
      </c>
      <c r="AA1739" t="s">
        <v>129</v>
      </c>
      <c r="AB1739" t="s">
        <v>155</v>
      </c>
      <c r="AD1739" t="s">
        <v>91</v>
      </c>
      <c r="AE1739" t="s">
        <v>496</v>
      </c>
      <c r="AF1739">
        <v>2022</v>
      </c>
    </row>
    <row r="1740" spans="1:32" x14ac:dyDescent="0.25">
      <c r="A1740" t="s">
        <v>29</v>
      </c>
      <c r="B1740" t="s">
        <v>394</v>
      </c>
      <c r="C1740" t="s">
        <v>395</v>
      </c>
      <c r="D1740" t="s">
        <v>396</v>
      </c>
      <c r="E1740">
        <f>_xlfn.XLOOKUP(Table1[[#This Row],[Location]],'Location analysis'!A:A,'Location analysis'!B:B)</f>
        <v>40.416893999999999</v>
      </c>
      <c r="F1740">
        <f>_xlfn.XLOOKUP(Table1[[#This Row],[Location]],'Location analysis'!A:A,'Location analysis'!C:C)</f>
        <v>-74.420399000000003</v>
      </c>
      <c r="G1740" t="s">
        <v>192</v>
      </c>
      <c r="H1740" t="s">
        <v>43</v>
      </c>
      <c r="I1740">
        <v>14927969575</v>
      </c>
      <c r="J1740" t="s">
        <v>495</v>
      </c>
      <c r="K1740" t="s">
        <v>51</v>
      </c>
      <c r="L1740">
        <v>124</v>
      </c>
      <c r="M1740">
        <v>1.25</v>
      </c>
      <c r="N1740">
        <v>1</v>
      </c>
      <c r="O1740">
        <v>124</v>
      </c>
      <c r="P1740">
        <v>1.25</v>
      </c>
      <c r="Q1740">
        <v>1</v>
      </c>
      <c r="R1740">
        <v>1.25</v>
      </c>
      <c r="S1740">
        <v>1.25</v>
      </c>
      <c r="T1740" s="1">
        <v>44656</v>
      </c>
      <c r="U1740" t="str">
        <f t="shared" si="135"/>
        <v>CheezIt - Original</v>
      </c>
      <c r="V1740" t="str">
        <f t="shared" si="136"/>
        <v>Food</v>
      </c>
      <c r="W1740" t="s">
        <v>43</v>
      </c>
      <c r="X1740" t="b">
        <f t="shared" si="138"/>
        <v>1</v>
      </c>
      <c r="Y1740">
        <f t="shared" si="137"/>
        <v>1.25</v>
      </c>
      <c r="Z1740" s="2">
        <f t="shared" si="139"/>
        <v>0.83333333333333337</v>
      </c>
      <c r="AA1740" t="s">
        <v>193</v>
      </c>
      <c r="AB1740" t="s">
        <v>150</v>
      </c>
      <c r="AD1740" t="s">
        <v>91</v>
      </c>
      <c r="AE1740" t="s">
        <v>496</v>
      </c>
      <c r="AF1740">
        <v>2022</v>
      </c>
    </row>
    <row r="1741" spans="1:32" x14ac:dyDescent="0.25">
      <c r="A1741" t="s">
        <v>29</v>
      </c>
      <c r="B1741" t="s">
        <v>394</v>
      </c>
      <c r="C1741" t="s">
        <v>395</v>
      </c>
      <c r="D1741" t="s">
        <v>396</v>
      </c>
      <c r="E1741">
        <f>_xlfn.XLOOKUP(Table1[[#This Row],[Location]],'Location analysis'!A:A,'Location analysis'!B:B)</f>
        <v>40.416893999999999</v>
      </c>
      <c r="F1741">
        <f>_xlfn.XLOOKUP(Table1[[#This Row],[Location]],'Location analysis'!A:A,'Location analysis'!C:C)</f>
        <v>-74.420399000000003</v>
      </c>
      <c r="G1741" t="s">
        <v>317</v>
      </c>
      <c r="H1741" t="s">
        <v>43</v>
      </c>
      <c r="I1741">
        <v>14928170402</v>
      </c>
      <c r="J1741" t="s">
        <v>495</v>
      </c>
      <c r="K1741" t="s">
        <v>36</v>
      </c>
      <c r="L1741">
        <v>134</v>
      </c>
      <c r="M1741">
        <v>2</v>
      </c>
      <c r="N1741">
        <v>1</v>
      </c>
      <c r="O1741">
        <v>134</v>
      </c>
      <c r="P1741">
        <v>2</v>
      </c>
      <c r="Q1741">
        <v>1</v>
      </c>
      <c r="R1741">
        <v>2</v>
      </c>
      <c r="S1741">
        <v>2</v>
      </c>
      <c r="T1741" s="1">
        <v>44656</v>
      </c>
      <c r="U1741" t="str">
        <f t="shared" si="135"/>
        <v>RXBAR - Protein Bar - Peanut Butter</v>
      </c>
      <c r="V1741" t="str">
        <f t="shared" si="136"/>
        <v>Food</v>
      </c>
      <c r="W1741" t="s">
        <v>43</v>
      </c>
      <c r="X1741" t="b">
        <f t="shared" si="138"/>
        <v>1</v>
      </c>
      <c r="Y1741">
        <f t="shared" si="137"/>
        <v>2</v>
      </c>
      <c r="Z1741" s="2">
        <f t="shared" si="139"/>
        <v>1.3333333333333333</v>
      </c>
      <c r="AA1741" t="s">
        <v>318</v>
      </c>
      <c r="AB1741" t="s">
        <v>319</v>
      </c>
      <c r="AC1741" t="s">
        <v>320</v>
      </c>
      <c r="AD1741" t="s">
        <v>91</v>
      </c>
      <c r="AE1741" t="s">
        <v>496</v>
      </c>
      <c r="AF1741">
        <v>2022</v>
      </c>
    </row>
    <row r="1742" spans="1:32" x14ac:dyDescent="0.25">
      <c r="A1742" t="s">
        <v>29</v>
      </c>
      <c r="B1742" t="s">
        <v>394</v>
      </c>
      <c r="C1742" t="s">
        <v>395</v>
      </c>
      <c r="D1742" t="s">
        <v>396</v>
      </c>
      <c r="E1742">
        <f>_xlfn.XLOOKUP(Table1[[#This Row],[Location]],'Location analysis'!A:A,'Location analysis'!B:B)</f>
        <v>40.416893999999999</v>
      </c>
      <c r="F1742">
        <f>_xlfn.XLOOKUP(Table1[[#This Row],[Location]],'Location analysis'!A:A,'Location analysis'!C:C)</f>
        <v>-74.420399000000003</v>
      </c>
      <c r="G1742" t="s">
        <v>156</v>
      </c>
      <c r="H1742" t="s">
        <v>43</v>
      </c>
      <c r="I1742">
        <v>14928305709</v>
      </c>
      <c r="J1742" t="s">
        <v>495</v>
      </c>
      <c r="K1742" t="s">
        <v>51</v>
      </c>
      <c r="L1742">
        <v>110</v>
      </c>
      <c r="M1742">
        <v>1.5</v>
      </c>
      <c r="N1742">
        <v>1</v>
      </c>
      <c r="O1742">
        <v>110</v>
      </c>
      <c r="P1742">
        <v>1.5</v>
      </c>
      <c r="Q1742">
        <v>1</v>
      </c>
      <c r="R1742">
        <v>1.5</v>
      </c>
      <c r="S1742">
        <v>1.5</v>
      </c>
      <c r="T1742" s="1">
        <v>44656</v>
      </c>
      <c r="U1742" t="str">
        <f t="shared" si="135"/>
        <v>Good Health Veggie Stix - Sea Salt</v>
      </c>
      <c r="V1742" t="str">
        <f t="shared" si="136"/>
        <v>Food</v>
      </c>
      <c r="W1742" t="s">
        <v>43</v>
      </c>
      <c r="X1742" t="b">
        <f t="shared" si="138"/>
        <v>1</v>
      </c>
      <c r="Y1742">
        <f t="shared" si="137"/>
        <v>1.5</v>
      </c>
      <c r="Z1742" s="2">
        <f t="shared" si="139"/>
        <v>1</v>
      </c>
      <c r="AA1742" t="s">
        <v>117</v>
      </c>
      <c r="AB1742" t="s">
        <v>157</v>
      </c>
      <c r="AD1742" t="s">
        <v>91</v>
      </c>
      <c r="AE1742" t="s">
        <v>496</v>
      </c>
      <c r="AF1742">
        <v>2022</v>
      </c>
    </row>
    <row r="1743" spans="1:32" x14ac:dyDescent="0.25">
      <c r="A1743" t="s">
        <v>29</v>
      </c>
      <c r="B1743" t="s">
        <v>394</v>
      </c>
      <c r="C1743" t="s">
        <v>395</v>
      </c>
      <c r="D1743" t="s">
        <v>396</v>
      </c>
      <c r="E1743">
        <f>_xlfn.XLOOKUP(Table1[[#This Row],[Location]],'Location analysis'!A:A,'Location analysis'!B:B)</f>
        <v>40.416893999999999</v>
      </c>
      <c r="F1743">
        <f>_xlfn.XLOOKUP(Table1[[#This Row],[Location]],'Location analysis'!A:A,'Location analysis'!C:C)</f>
        <v>-74.420399000000003</v>
      </c>
      <c r="G1743" t="s">
        <v>427</v>
      </c>
      <c r="H1743" t="s">
        <v>43</v>
      </c>
      <c r="I1743">
        <v>14928417551</v>
      </c>
      <c r="J1743" t="s">
        <v>495</v>
      </c>
      <c r="K1743" t="s">
        <v>51</v>
      </c>
      <c r="L1743">
        <v>111</v>
      </c>
      <c r="M1743">
        <v>1.5</v>
      </c>
      <c r="N1743">
        <v>1</v>
      </c>
      <c r="O1743">
        <v>111</v>
      </c>
      <c r="P1743">
        <v>1.5</v>
      </c>
      <c r="Q1743">
        <v>1</v>
      </c>
      <c r="R1743">
        <v>1.5</v>
      </c>
      <c r="S1743">
        <v>1.5</v>
      </c>
      <c r="T1743" s="1">
        <v>44656</v>
      </c>
      <c r="U1743" t="str">
        <f t="shared" si="135"/>
        <v>SunChips Multigrain - French Onion</v>
      </c>
      <c r="V1743" t="str">
        <f t="shared" si="136"/>
        <v>Food</v>
      </c>
      <c r="W1743" t="s">
        <v>43</v>
      </c>
      <c r="X1743" t="b">
        <f t="shared" si="138"/>
        <v>1</v>
      </c>
      <c r="Y1743">
        <f t="shared" si="137"/>
        <v>1.5</v>
      </c>
      <c r="Z1743" s="2">
        <f t="shared" si="139"/>
        <v>1</v>
      </c>
      <c r="AA1743" t="s">
        <v>129</v>
      </c>
      <c r="AB1743" t="s">
        <v>428</v>
      </c>
      <c r="AD1743" t="s">
        <v>91</v>
      </c>
      <c r="AE1743" t="s">
        <v>496</v>
      </c>
      <c r="AF1743">
        <v>2022</v>
      </c>
    </row>
    <row r="1744" spans="1:32" x14ac:dyDescent="0.25">
      <c r="A1744" t="s">
        <v>29</v>
      </c>
      <c r="B1744" t="s">
        <v>67</v>
      </c>
      <c r="C1744" t="s">
        <v>68</v>
      </c>
      <c r="D1744" t="s">
        <v>69</v>
      </c>
      <c r="E1744">
        <f>_xlfn.XLOOKUP(Table1[[#This Row],[Location]],'Location analysis'!A:A,'Location analysis'!B:B)</f>
        <v>40.435699999999997</v>
      </c>
      <c r="F1744">
        <f>_xlfn.XLOOKUP(Table1[[#This Row],[Location]],'Location analysis'!A:A,'Location analysis'!C:C)</f>
        <v>-74.125200000000007</v>
      </c>
      <c r="G1744" t="s">
        <v>290</v>
      </c>
      <c r="H1744" t="s">
        <v>43</v>
      </c>
      <c r="I1744">
        <v>14928610465</v>
      </c>
      <c r="J1744" t="s">
        <v>495</v>
      </c>
      <c r="K1744" t="s">
        <v>51</v>
      </c>
      <c r="L1744">
        <v>120</v>
      </c>
      <c r="M1744">
        <v>1.5</v>
      </c>
      <c r="N1744">
        <v>1</v>
      </c>
      <c r="O1744">
        <v>120</v>
      </c>
      <c r="P1744">
        <v>1.5</v>
      </c>
      <c r="Q1744">
        <v>1</v>
      </c>
      <c r="R1744">
        <v>1.5</v>
      </c>
      <c r="S1744">
        <v>1.5</v>
      </c>
      <c r="T1744" s="1">
        <v>44656</v>
      </c>
      <c r="U1744" t="str">
        <f t="shared" si="135"/>
        <v>Doritos Famin Hot Nacho</v>
      </c>
      <c r="V1744" t="str">
        <f t="shared" si="136"/>
        <v>Food</v>
      </c>
      <c r="W1744" t="s">
        <v>43</v>
      </c>
      <c r="X1744" t="b">
        <f t="shared" si="138"/>
        <v>1</v>
      </c>
      <c r="Y1744">
        <f t="shared" si="137"/>
        <v>1.5</v>
      </c>
      <c r="Z1744" s="2">
        <f t="shared" si="139"/>
        <v>1</v>
      </c>
      <c r="AA1744" t="s">
        <v>290</v>
      </c>
      <c r="AD1744" t="s">
        <v>91</v>
      </c>
      <c r="AE1744" t="s">
        <v>496</v>
      </c>
      <c r="AF1744">
        <v>2022</v>
      </c>
    </row>
    <row r="1745" spans="1:32" x14ac:dyDescent="0.25">
      <c r="A1745" t="s">
        <v>29</v>
      </c>
      <c r="B1745" t="s">
        <v>67</v>
      </c>
      <c r="C1745" t="s">
        <v>68</v>
      </c>
      <c r="D1745" t="s">
        <v>69</v>
      </c>
      <c r="E1745">
        <f>_xlfn.XLOOKUP(Table1[[#This Row],[Location]],'Location analysis'!A:A,'Location analysis'!B:B)</f>
        <v>40.435699999999997</v>
      </c>
      <c r="F1745">
        <f>_xlfn.XLOOKUP(Table1[[#This Row],[Location]],'Location analysis'!A:A,'Location analysis'!C:C)</f>
        <v>-74.125200000000007</v>
      </c>
      <c r="G1745" t="s">
        <v>290</v>
      </c>
      <c r="H1745" t="s">
        <v>43</v>
      </c>
      <c r="I1745">
        <v>14928613295</v>
      </c>
      <c r="J1745" t="s">
        <v>495</v>
      </c>
      <c r="K1745" t="s">
        <v>51</v>
      </c>
      <c r="L1745">
        <v>120</v>
      </c>
      <c r="M1745">
        <v>1.5</v>
      </c>
      <c r="N1745">
        <v>1</v>
      </c>
      <c r="O1745">
        <v>120</v>
      </c>
      <c r="P1745">
        <v>1.5</v>
      </c>
      <c r="Q1745">
        <v>1</v>
      </c>
      <c r="R1745">
        <v>1.5</v>
      </c>
      <c r="S1745">
        <v>1.5</v>
      </c>
      <c r="T1745" s="1">
        <v>44656</v>
      </c>
      <c r="U1745" t="str">
        <f t="shared" si="135"/>
        <v>Doritos Famin Hot Nacho</v>
      </c>
      <c r="V1745" t="str">
        <f t="shared" si="136"/>
        <v>Food</v>
      </c>
      <c r="W1745" t="s">
        <v>43</v>
      </c>
      <c r="X1745" t="b">
        <f t="shared" si="138"/>
        <v>1</v>
      </c>
      <c r="Y1745">
        <f t="shared" si="137"/>
        <v>1.5</v>
      </c>
      <c r="Z1745" s="2">
        <f t="shared" si="139"/>
        <v>1</v>
      </c>
      <c r="AA1745" t="s">
        <v>290</v>
      </c>
      <c r="AD1745" t="s">
        <v>91</v>
      </c>
      <c r="AE1745" t="s">
        <v>496</v>
      </c>
      <c r="AF1745">
        <v>2022</v>
      </c>
    </row>
    <row r="1746" spans="1:32" x14ac:dyDescent="0.25">
      <c r="A1746" t="s">
        <v>29</v>
      </c>
      <c r="B1746" t="s">
        <v>67</v>
      </c>
      <c r="C1746" t="s">
        <v>68</v>
      </c>
      <c r="D1746" t="s">
        <v>69</v>
      </c>
      <c r="E1746">
        <f>_xlfn.XLOOKUP(Table1[[#This Row],[Location]],'Location analysis'!A:A,'Location analysis'!B:B)</f>
        <v>40.435699999999997</v>
      </c>
      <c r="F1746">
        <f>_xlfn.XLOOKUP(Table1[[#This Row],[Location]],'Location analysis'!A:A,'Location analysis'!C:C)</f>
        <v>-74.125200000000007</v>
      </c>
      <c r="G1746" t="s">
        <v>70</v>
      </c>
      <c r="H1746" t="s">
        <v>34</v>
      </c>
      <c r="I1746">
        <v>14928689281</v>
      </c>
      <c r="J1746" t="s">
        <v>495</v>
      </c>
      <c r="K1746" t="s">
        <v>36</v>
      </c>
      <c r="L1746">
        <v>146</v>
      </c>
      <c r="M1746">
        <v>3.25</v>
      </c>
      <c r="N1746">
        <v>1</v>
      </c>
      <c r="O1746">
        <v>146</v>
      </c>
      <c r="P1746">
        <v>3.25</v>
      </c>
      <c r="Q1746">
        <v>1</v>
      </c>
      <c r="R1746">
        <v>3.25</v>
      </c>
      <c r="S1746">
        <v>3.25</v>
      </c>
      <c r="T1746" s="1">
        <v>44656</v>
      </c>
      <c r="U1746" t="str">
        <f t="shared" si="135"/>
        <v>Monster Energy Original</v>
      </c>
      <c r="V1746" t="str">
        <f t="shared" si="136"/>
        <v>Carbonated</v>
      </c>
      <c r="W1746" t="s">
        <v>34</v>
      </c>
      <c r="X1746" t="b">
        <f t="shared" si="138"/>
        <v>1</v>
      </c>
      <c r="Y1746">
        <f t="shared" si="137"/>
        <v>3.25</v>
      </c>
      <c r="Z1746" s="2">
        <f t="shared" si="139"/>
        <v>2.1666666666666665</v>
      </c>
      <c r="AA1746" t="s">
        <v>70</v>
      </c>
      <c r="AD1746" t="s">
        <v>91</v>
      </c>
      <c r="AE1746" t="s">
        <v>496</v>
      </c>
      <c r="AF1746">
        <v>2022</v>
      </c>
    </row>
    <row r="1747" spans="1:32" x14ac:dyDescent="0.25">
      <c r="A1747" t="s">
        <v>29</v>
      </c>
      <c r="B1747" t="s">
        <v>67</v>
      </c>
      <c r="C1747" t="s">
        <v>68</v>
      </c>
      <c r="D1747" t="s">
        <v>69</v>
      </c>
      <c r="E1747">
        <f>_xlfn.XLOOKUP(Table1[[#This Row],[Location]],'Location analysis'!A:A,'Location analysis'!B:B)</f>
        <v>40.435699999999997</v>
      </c>
      <c r="F1747">
        <f>_xlfn.XLOOKUP(Table1[[#This Row],[Location]],'Location analysis'!A:A,'Location analysis'!C:C)</f>
        <v>-74.125200000000007</v>
      </c>
      <c r="G1747" t="s">
        <v>182</v>
      </c>
      <c r="H1747" t="s">
        <v>34</v>
      </c>
      <c r="I1747">
        <v>14928950776</v>
      </c>
      <c r="J1747" t="s">
        <v>495</v>
      </c>
      <c r="K1747" t="s">
        <v>51</v>
      </c>
      <c r="L1747">
        <v>142</v>
      </c>
      <c r="M1747">
        <v>1</v>
      </c>
      <c r="N1747">
        <v>1</v>
      </c>
      <c r="O1747">
        <v>142</v>
      </c>
      <c r="P1747">
        <v>1</v>
      </c>
      <c r="Q1747">
        <v>1</v>
      </c>
      <c r="R1747">
        <v>1</v>
      </c>
      <c r="S1747">
        <v>1</v>
      </c>
      <c r="T1747" s="1">
        <v>44656</v>
      </c>
      <c r="U1747" t="str">
        <f t="shared" si="135"/>
        <v>Coca Cola - Zero Sugar</v>
      </c>
      <c r="V1747" t="str">
        <f t="shared" si="136"/>
        <v>Carbonated</v>
      </c>
      <c r="W1747" t="s">
        <v>34</v>
      </c>
      <c r="X1747" t="b">
        <f t="shared" si="138"/>
        <v>1</v>
      </c>
      <c r="Y1747">
        <f t="shared" si="137"/>
        <v>1</v>
      </c>
      <c r="Z1747" s="2">
        <f t="shared" si="139"/>
        <v>0.66666666666666663</v>
      </c>
      <c r="AA1747" t="s">
        <v>183</v>
      </c>
      <c r="AB1747" t="s">
        <v>184</v>
      </c>
      <c r="AD1747" t="s">
        <v>91</v>
      </c>
      <c r="AE1747" t="s">
        <v>496</v>
      </c>
      <c r="AF1747">
        <v>2022</v>
      </c>
    </row>
    <row r="1748" spans="1:32" x14ac:dyDescent="0.25">
      <c r="A1748" t="s">
        <v>29</v>
      </c>
      <c r="B1748" t="s">
        <v>67</v>
      </c>
      <c r="C1748" t="s">
        <v>68</v>
      </c>
      <c r="D1748" t="s">
        <v>69</v>
      </c>
      <c r="E1748">
        <f>_xlfn.XLOOKUP(Table1[[#This Row],[Location]],'Location analysis'!A:A,'Location analysis'!B:B)</f>
        <v>40.435699999999997</v>
      </c>
      <c r="F1748">
        <f>_xlfn.XLOOKUP(Table1[[#This Row],[Location]],'Location analysis'!A:A,'Location analysis'!C:C)</f>
        <v>-74.125200000000007</v>
      </c>
      <c r="G1748" t="s">
        <v>259</v>
      </c>
      <c r="H1748" t="s">
        <v>34</v>
      </c>
      <c r="I1748">
        <v>14929447558</v>
      </c>
      <c r="J1748" t="s">
        <v>495</v>
      </c>
      <c r="K1748" t="s">
        <v>51</v>
      </c>
      <c r="L1748">
        <v>140</v>
      </c>
      <c r="M1748">
        <v>1</v>
      </c>
      <c r="N1748">
        <v>1</v>
      </c>
      <c r="O1748">
        <v>140</v>
      </c>
      <c r="P1748">
        <v>1</v>
      </c>
      <c r="Q1748">
        <v>1</v>
      </c>
      <c r="R1748">
        <v>1</v>
      </c>
      <c r="S1748">
        <v>1</v>
      </c>
      <c r="T1748" s="1">
        <v>44656</v>
      </c>
      <c r="U1748" t="str">
        <f t="shared" si="135"/>
        <v>Sunkist Soda - Orange</v>
      </c>
      <c r="V1748" t="str">
        <f t="shared" si="136"/>
        <v>Carbonated</v>
      </c>
      <c r="W1748" t="s">
        <v>34</v>
      </c>
      <c r="X1748" t="b">
        <f t="shared" si="138"/>
        <v>1</v>
      </c>
      <c r="Y1748">
        <f t="shared" si="137"/>
        <v>1</v>
      </c>
      <c r="Z1748" s="2">
        <f t="shared" si="139"/>
        <v>0.66666666666666663</v>
      </c>
      <c r="AA1748" t="s">
        <v>260</v>
      </c>
      <c r="AB1748" t="s">
        <v>261</v>
      </c>
      <c r="AD1748" t="s">
        <v>91</v>
      </c>
      <c r="AE1748" t="s">
        <v>496</v>
      </c>
      <c r="AF1748">
        <v>2022</v>
      </c>
    </row>
    <row r="1749" spans="1:32" x14ac:dyDescent="0.25">
      <c r="A1749" t="s">
        <v>29</v>
      </c>
      <c r="B1749" t="s">
        <v>67</v>
      </c>
      <c r="C1749" t="s">
        <v>68</v>
      </c>
      <c r="D1749" t="s">
        <v>69</v>
      </c>
      <c r="E1749">
        <f>_xlfn.XLOOKUP(Table1[[#This Row],[Location]],'Location analysis'!A:A,'Location analysis'!B:B)</f>
        <v>40.435699999999997</v>
      </c>
      <c r="F1749">
        <f>_xlfn.XLOOKUP(Table1[[#This Row],[Location]],'Location analysis'!A:A,'Location analysis'!C:C)</f>
        <v>-74.125200000000007</v>
      </c>
      <c r="G1749" t="s">
        <v>259</v>
      </c>
      <c r="H1749" t="s">
        <v>34</v>
      </c>
      <c r="I1749">
        <v>14929516347</v>
      </c>
      <c r="J1749" t="s">
        <v>495</v>
      </c>
      <c r="K1749" t="s">
        <v>51</v>
      </c>
      <c r="L1749">
        <v>140</v>
      </c>
      <c r="M1749">
        <v>1</v>
      </c>
      <c r="N1749">
        <v>1</v>
      </c>
      <c r="O1749">
        <v>140</v>
      </c>
      <c r="P1749">
        <v>1</v>
      </c>
      <c r="Q1749">
        <v>1</v>
      </c>
      <c r="R1749">
        <v>1</v>
      </c>
      <c r="S1749">
        <v>1</v>
      </c>
      <c r="T1749" s="1">
        <v>44656</v>
      </c>
      <c r="U1749" t="str">
        <f t="shared" si="135"/>
        <v>Sunkist Soda - Orange</v>
      </c>
      <c r="V1749" t="str">
        <f t="shared" si="136"/>
        <v>Carbonated</v>
      </c>
      <c r="W1749" t="s">
        <v>34</v>
      </c>
      <c r="X1749" t="b">
        <f t="shared" si="138"/>
        <v>1</v>
      </c>
      <c r="Y1749">
        <f t="shared" si="137"/>
        <v>1</v>
      </c>
      <c r="Z1749" s="2">
        <f t="shared" si="139"/>
        <v>0.66666666666666663</v>
      </c>
      <c r="AA1749" t="s">
        <v>260</v>
      </c>
      <c r="AB1749" t="s">
        <v>261</v>
      </c>
      <c r="AD1749" t="s">
        <v>91</v>
      </c>
      <c r="AE1749" t="s">
        <v>496</v>
      </c>
      <c r="AF1749">
        <v>2022</v>
      </c>
    </row>
    <row r="1750" spans="1:32" x14ac:dyDescent="0.25">
      <c r="A1750" t="s">
        <v>29</v>
      </c>
      <c r="B1750" t="s">
        <v>67</v>
      </c>
      <c r="C1750" t="s">
        <v>68</v>
      </c>
      <c r="D1750" t="s">
        <v>69</v>
      </c>
      <c r="E1750">
        <f>_xlfn.XLOOKUP(Table1[[#This Row],[Location]],'Location analysis'!A:A,'Location analysis'!B:B)</f>
        <v>40.435699999999997</v>
      </c>
      <c r="F1750">
        <f>_xlfn.XLOOKUP(Table1[[#This Row],[Location]],'Location analysis'!A:A,'Location analysis'!C:C)</f>
        <v>-74.125200000000007</v>
      </c>
      <c r="G1750" t="s">
        <v>259</v>
      </c>
      <c r="H1750" t="s">
        <v>34</v>
      </c>
      <c r="I1750">
        <v>14929517882</v>
      </c>
      <c r="J1750" t="s">
        <v>495</v>
      </c>
      <c r="K1750" t="s">
        <v>51</v>
      </c>
      <c r="L1750">
        <v>140</v>
      </c>
      <c r="M1750">
        <v>1</v>
      </c>
      <c r="N1750">
        <v>1</v>
      </c>
      <c r="O1750">
        <v>140</v>
      </c>
      <c r="P1750">
        <v>1</v>
      </c>
      <c r="Q1750">
        <v>1</v>
      </c>
      <c r="R1750">
        <v>1</v>
      </c>
      <c r="S1750">
        <v>1</v>
      </c>
      <c r="T1750" s="1">
        <v>44656</v>
      </c>
      <c r="U1750" t="str">
        <f t="shared" si="135"/>
        <v>Sunkist Soda - Orange</v>
      </c>
      <c r="V1750" t="str">
        <f t="shared" si="136"/>
        <v>Carbonated</v>
      </c>
      <c r="W1750" t="s">
        <v>34</v>
      </c>
      <c r="X1750" t="b">
        <f t="shared" si="138"/>
        <v>1</v>
      </c>
      <c r="Y1750">
        <f t="shared" si="137"/>
        <v>1</v>
      </c>
      <c r="Z1750" s="2">
        <f t="shared" si="139"/>
        <v>0.66666666666666663</v>
      </c>
      <c r="AA1750" t="s">
        <v>260</v>
      </c>
      <c r="AB1750" t="s">
        <v>261</v>
      </c>
      <c r="AD1750" t="s">
        <v>91</v>
      </c>
      <c r="AE1750" t="s">
        <v>496</v>
      </c>
      <c r="AF1750">
        <v>2022</v>
      </c>
    </row>
    <row r="1751" spans="1:32" x14ac:dyDescent="0.25">
      <c r="A1751" t="s">
        <v>29</v>
      </c>
      <c r="B1751" t="s">
        <v>67</v>
      </c>
      <c r="C1751" t="s">
        <v>68</v>
      </c>
      <c r="D1751" t="s">
        <v>69</v>
      </c>
      <c r="E1751">
        <f>_xlfn.XLOOKUP(Table1[[#This Row],[Location]],'Location analysis'!A:A,'Location analysis'!B:B)</f>
        <v>40.435699999999997</v>
      </c>
      <c r="F1751">
        <f>_xlfn.XLOOKUP(Table1[[#This Row],[Location]],'Location analysis'!A:A,'Location analysis'!C:C)</f>
        <v>-74.125200000000007</v>
      </c>
      <c r="G1751" t="s">
        <v>70</v>
      </c>
      <c r="H1751" t="s">
        <v>34</v>
      </c>
      <c r="I1751">
        <v>14929582543</v>
      </c>
      <c r="J1751" t="s">
        <v>495</v>
      </c>
      <c r="K1751" t="s">
        <v>51</v>
      </c>
      <c r="L1751">
        <v>144</v>
      </c>
      <c r="M1751">
        <v>3.25</v>
      </c>
      <c r="N1751">
        <v>1</v>
      </c>
      <c r="O1751">
        <v>144</v>
      </c>
      <c r="P1751">
        <v>3.25</v>
      </c>
      <c r="Q1751">
        <v>1</v>
      </c>
      <c r="R1751">
        <v>3.25</v>
      </c>
      <c r="S1751">
        <v>3.25</v>
      </c>
      <c r="T1751" s="1">
        <v>44656</v>
      </c>
      <c r="U1751" t="str">
        <f t="shared" si="135"/>
        <v>Monster Energy Original</v>
      </c>
      <c r="V1751" t="str">
        <f t="shared" si="136"/>
        <v>Carbonated</v>
      </c>
      <c r="W1751" t="s">
        <v>34</v>
      </c>
      <c r="X1751" t="b">
        <f t="shared" si="138"/>
        <v>1</v>
      </c>
      <c r="Y1751">
        <f t="shared" si="137"/>
        <v>3.25</v>
      </c>
      <c r="Z1751" s="2">
        <f t="shared" si="139"/>
        <v>2.1666666666666665</v>
      </c>
      <c r="AA1751" t="s">
        <v>70</v>
      </c>
      <c r="AD1751" t="s">
        <v>91</v>
      </c>
      <c r="AE1751" t="s">
        <v>496</v>
      </c>
      <c r="AF1751">
        <v>2022</v>
      </c>
    </row>
    <row r="1752" spans="1:32" x14ac:dyDescent="0.25">
      <c r="A1752" t="s">
        <v>29</v>
      </c>
      <c r="B1752" t="s">
        <v>67</v>
      </c>
      <c r="C1752" t="s">
        <v>68</v>
      </c>
      <c r="D1752" t="s">
        <v>69</v>
      </c>
      <c r="E1752">
        <f>_xlfn.XLOOKUP(Table1[[#This Row],[Location]],'Location analysis'!A:A,'Location analysis'!B:B)</f>
        <v>40.435699999999997</v>
      </c>
      <c r="F1752">
        <f>_xlfn.XLOOKUP(Table1[[#This Row],[Location]],'Location analysis'!A:A,'Location analysis'!C:C)</f>
        <v>-74.125200000000007</v>
      </c>
      <c r="G1752" t="s">
        <v>259</v>
      </c>
      <c r="H1752" t="s">
        <v>34</v>
      </c>
      <c r="I1752">
        <v>14929596336</v>
      </c>
      <c r="J1752" t="s">
        <v>495</v>
      </c>
      <c r="K1752" t="s">
        <v>51</v>
      </c>
      <c r="L1752">
        <v>140</v>
      </c>
      <c r="M1752">
        <v>1</v>
      </c>
      <c r="N1752">
        <v>1</v>
      </c>
      <c r="O1752">
        <v>140</v>
      </c>
      <c r="P1752">
        <v>1</v>
      </c>
      <c r="Q1752">
        <v>1</v>
      </c>
      <c r="R1752">
        <v>1</v>
      </c>
      <c r="S1752">
        <v>1</v>
      </c>
      <c r="T1752" s="1">
        <v>44656</v>
      </c>
      <c r="U1752" t="str">
        <f t="shared" si="135"/>
        <v>Sunkist Soda - Orange</v>
      </c>
      <c r="V1752" t="str">
        <f t="shared" si="136"/>
        <v>Carbonated</v>
      </c>
      <c r="W1752" t="s">
        <v>34</v>
      </c>
      <c r="X1752" t="b">
        <f t="shared" si="138"/>
        <v>1</v>
      </c>
      <c r="Y1752">
        <f t="shared" si="137"/>
        <v>1</v>
      </c>
      <c r="Z1752" s="2">
        <f t="shared" si="139"/>
        <v>0.66666666666666663</v>
      </c>
      <c r="AA1752" t="s">
        <v>260</v>
      </c>
      <c r="AB1752" t="s">
        <v>261</v>
      </c>
      <c r="AD1752" t="s">
        <v>91</v>
      </c>
      <c r="AE1752" t="s">
        <v>496</v>
      </c>
      <c r="AF1752">
        <v>2022</v>
      </c>
    </row>
    <row r="1753" spans="1:32" x14ac:dyDescent="0.25">
      <c r="A1753" t="s">
        <v>29</v>
      </c>
      <c r="B1753" t="s">
        <v>67</v>
      </c>
      <c r="C1753" t="s">
        <v>68</v>
      </c>
      <c r="D1753" t="s">
        <v>69</v>
      </c>
      <c r="E1753">
        <f>_xlfn.XLOOKUP(Table1[[#This Row],[Location]],'Location analysis'!A:A,'Location analysis'!B:B)</f>
        <v>40.435699999999997</v>
      </c>
      <c r="F1753">
        <f>_xlfn.XLOOKUP(Table1[[#This Row],[Location]],'Location analysis'!A:A,'Location analysis'!C:C)</f>
        <v>-74.125200000000007</v>
      </c>
      <c r="G1753" t="s">
        <v>259</v>
      </c>
      <c r="H1753" t="s">
        <v>34</v>
      </c>
      <c r="I1753">
        <v>14929614547</v>
      </c>
      <c r="J1753" t="s">
        <v>495</v>
      </c>
      <c r="K1753" t="s">
        <v>51</v>
      </c>
      <c r="L1753">
        <v>140</v>
      </c>
      <c r="M1753">
        <v>1</v>
      </c>
      <c r="N1753">
        <v>1</v>
      </c>
      <c r="O1753">
        <v>140</v>
      </c>
      <c r="P1753">
        <v>1</v>
      </c>
      <c r="Q1753">
        <v>1</v>
      </c>
      <c r="R1753">
        <v>1</v>
      </c>
      <c r="S1753">
        <v>1</v>
      </c>
      <c r="T1753" s="1">
        <v>44656</v>
      </c>
      <c r="U1753" t="str">
        <f t="shared" si="135"/>
        <v>Sunkist Soda - Orange</v>
      </c>
      <c r="V1753" t="str">
        <f t="shared" si="136"/>
        <v>Carbonated</v>
      </c>
      <c r="W1753" t="s">
        <v>34</v>
      </c>
      <c r="X1753" t="b">
        <f t="shared" si="138"/>
        <v>1</v>
      </c>
      <c r="Y1753">
        <f t="shared" si="137"/>
        <v>1</v>
      </c>
      <c r="Z1753" s="2">
        <f t="shared" si="139"/>
        <v>0.66666666666666663</v>
      </c>
      <c r="AA1753" t="s">
        <v>260</v>
      </c>
      <c r="AB1753" t="s">
        <v>261</v>
      </c>
      <c r="AD1753" t="s">
        <v>91</v>
      </c>
      <c r="AE1753" t="s">
        <v>496</v>
      </c>
      <c r="AF1753">
        <v>2022</v>
      </c>
    </row>
    <row r="1754" spans="1:32" x14ac:dyDescent="0.25">
      <c r="A1754" t="s">
        <v>29</v>
      </c>
      <c r="B1754" t="s">
        <v>67</v>
      </c>
      <c r="C1754" t="s">
        <v>68</v>
      </c>
      <c r="D1754" t="s">
        <v>69</v>
      </c>
      <c r="E1754">
        <f>_xlfn.XLOOKUP(Table1[[#This Row],[Location]],'Location analysis'!A:A,'Location analysis'!B:B)</f>
        <v>40.435699999999997</v>
      </c>
      <c r="F1754">
        <f>_xlfn.XLOOKUP(Table1[[#This Row],[Location]],'Location analysis'!A:A,'Location analysis'!C:C)</f>
        <v>-74.125200000000007</v>
      </c>
      <c r="G1754" t="s">
        <v>259</v>
      </c>
      <c r="H1754" t="s">
        <v>34</v>
      </c>
      <c r="I1754">
        <v>14929633757</v>
      </c>
      <c r="J1754" t="s">
        <v>495</v>
      </c>
      <c r="K1754" t="s">
        <v>51</v>
      </c>
      <c r="L1754">
        <v>140</v>
      </c>
      <c r="M1754">
        <v>1</v>
      </c>
      <c r="N1754">
        <v>1</v>
      </c>
      <c r="O1754">
        <v>140</v>
      </c>
      <c r="P1754">
        <v>1</v>
      </c>
      <c r="Q1754">
        <v>1</v>
      </c>
      <c r="R1754">
        <v>1</v>
      </c>
      <c r="S1754">
        <v>1</v>
      </c>
      <c r="T1754" s="1">
        <v>44656</v>
      </c>
      <c r="U1754" t="str">
        <f t="shared" si="135"/>
        <v>Sunkist Soda - Orange</v>
      </c>
      <c r="V1754" t="str">
        <f t="shared" si="136"/>
        <v>Carbonated</v>
      </c>
      <c r="W1754" t="s">
        <v>34</v>
      </c>
      <c r="X1754" t="b">
        <f t="shared" si="138"/>
        <v>1</v>
      </c>
      <c r="Y1754">
        <f t="shared" si="137"/>
        <v>1</v>
      </c>
      <c r="Z1754" s="2">
        <f t="shared" si="139"/>
        <v>0.66666666666666663</v>
      </c>
      <c r="AA1754" t="s">
        <v>260</v>
      </c>
      <c r="AB1754" t="s">
        <v>261</v>
      </c>
      <c r="AD1754" t="s">
        <v>91</v>
      </c>
      <c r="AE1754" t="s">
        <v>496</v>
      </c>
      <c r="AF1754">
        <v>2022</v>
      </c>
    </row>
    <row r="1755" spans="1:32" x14ac:dyDescent="0.25">
      <c r="A1755" t="s">
        <v>29</v>
      </c>
      <c r="B1755" t="s">
        <v>67</v>
      </c>
      <c r="C1755" t="s">
        <v>68</v>
      </c>
      <c r="D1755" t="s">
        <v>69</v>
      </c>
      <c r="E1755">
        <f>_xlfn.XLOOKUP(Table1[[#This Row],[Location]],'Location analysis'!A:A,'Location analysis'!B:B)</f>
        <v>40.435699999999997</v>
      </c>
      <c r="F1755">
        <f>_xlfn.XLOOKUP(Table1[[#This Row],[Location]],'Location analysis'!A:A,'Location analysis'!C:C)</f>
        <v>-74.125200000000007</v>
      </c>
      <c r="G1755" t="s">
        <v>259</v>
      </c>
      <c r="H1755" t="s">
        <v>34</v>
      </c>
      <c r="I1755">
        <v>14929635283</v>
      </c>
      <c r="J1755" t="s">
        <v>495</v>
      </c>
      <c r="K1755" t="s">
        <v>51</v>
      </c>
      <c r="L1755">
        <v>140</v>
      </c>
      <c r="M1755">
        <v>1</v>
      </c>
      <c r="N1755">
        <v>1</v>
      </c>
      <c r="O1755">
        <v>140</v>
      </c>
      <c r="P1755">
        <v>1</v>
      </c>
      <c r="Q1755">
        <v>1</v>
      </c>
      <c r="R1755">
        <v>1</v>
      </c>
      <c r="S1755">
        <v>1</v>
      </c>
      <c r="T1755" s="1">
        <v>44656</v>
      </c>
      <c r="U1755" t="str">
        <f t="shared" si="135"/>
        <v>Sunkist Soda - Orange</v>
      </c>
      <c r="V1755" t="str">
        <f t="shared" si="136"/>
        <v>Carbonated</v>
      </c>
      <c r="W1755" t="s">
        <v>34</v>
      </c>
      <c r="X1755" t="b">
        <f t="shared" si="138"/>
        <v>1</v>
      </c>
      <c r="Y1755">
        <f t="shared" si="137"/>
        <v>1</v>
      </c>
      <c r="Z1755" s="2">
        <f t="shared" si="139"/>
        <v>0.66666666666666663</v>
      </c>
      <c r="AA1755" t="s">
        <v>260</v>
      </c>
      <c r="AB1755" t="s">
        <v>261</v>
      </c>
      <c r="AD1755" t="s">
        <v>91</v>
      </c>
      <c r="AE1755" t="s">
        <v>496</v>
      </c>
      <c r="AF1755">
        <v>2022</v>
      </c>
    </row>
    <row r="1756" spans="1:32" x14ac:dyDescent="0.25">
      <c r="A1756" t="s">
        <v>29</v>
      </c>
      <c r="B1756" t="s">
        <v>67</v>
      </c>
      <c r="C1756" t="s">
        <v>68</v>
      </c>
      <c r="D1756" t="s">
        <v>69</v>
      </c>
      <c r="E1756">
        <f>_xlfn.XLOOKUP(Table1[[#This Row],[Location]],'Location analysis'!A:A,'Location analysis'!B:B)</f>
        <v>40.435699999999997</v>
      </c>
      <c r="F1756">
        <f>_xlfn.XLOOKUP(Table1[[#This Row],[Location]],'Location analysis'!A:A,'Location analysis'!C:C)</f>
        <v>-74.125200000000007</v>
      </c>
      <c r="G1756" t="s">
        <v>259</v>
      </c>
      <c r="H1756" t="s">
        <v>34</v>
      </c>
      <c r="I1756">
        <v>14929636180</v>
      </c>
      <c r="J1756" t="s">
        <v>495</v>
      </c>
      <c r="K1756" t="s">
        <v>51</v>
      </c>
      <c r="L1756">
        <v>140</v>
      </c>
      <c r="M1756">
        <v>1</v>
      </c>
      <c r="N1756">
        <v>1</v>
      </c>
      <c r="O1756">
        <v>140</v>
      </c>
      <c r="P1756">
        <v>1</v>
      </c>
      <c r="Q1756">
        <v>1</v>
      </c>
      <c r="R1756">
        <v>1</v>
      </c>
      <c r="S1756">
        <v>1</v>
      </c>
      <c r="T1756" s="1">
        <v>44656</v>
      </c>
      <c r="U1756" t="str">
        <f t="shared" si="135"/>
        <v>Sunkist Soda - Orange</v>
      </c>
      <c r="V1756" t="str">
        <f t="shared" si="136"/>
        <v>Carbonated</v>
      </c>
      <c r="W1756" t="s">
        <v>34</v>
      </c>
      <c r="X1756" t="b">
        <f t="shared" si="138"/>
        <v>1</v>
      </c>
      <c r="Y1756">
        <f t="shared" si="137"/>
        <v>1</v>
      </c>
      <c r="Z1756" s="2">
        <f t="shared" si="139"/>
        <v>0.66666666666666663</v>
      </c>
      <c r="AA1756" t="s">
        <v>260</v>
      </c>
      <c r="AB1756" t="s">
        <v>261</v>
      </c>
      <c r="AD1756" t="s">
        <v>91</v>
      </c>
      <c r="AE1756" t="s">
        <v>496</v>
      </c>
      <c r="AF1756">
        <v>2022</v>
      </c>
    </row>
    <row r="1757" spans="1:32" x14ac:dyDescent="0.25">
      <c r="A1757" t="s">
        <v>29</v>
      </c>
      <c r="B1757" t="s">
        <v>67</v>
      </c>
      <c r="C1757" t="s">
        <v>68</v>
      </c>
      <c r="D1757" t="s">
        <v>69</v>
      </c>
      <c r="E1757">
        <f>_xlfn.XLOOKUP(Table1[[#This Row],[Location]],'Location analysis'!A:A,'Location analysis'!B:B)</f>
        <v>40.435699999999997</v>
      </c>
      <c r="F1757">
        <f>_xlfn.XLOOKUP(Table1[[#This Row],[Location]],'Location analysis'!A:A,'Location analysis'!C:C)</f>
        <v>-74.125200000000007</v>
      </c>
      <c r="G1757" t="s">
        <v>81</v>
      </c>
      <c r="H1757" t="s">
        <v>43</v>
      </c>
      <c r="I1757">
        <v>14929650442</v>
      </c>
      <c r="J1757" t="s">
        <v>495</v>
      </c>
      <c r="K1757" t="s">
        <v>51</v>
      </c>
      <c r="L1757">
        <v>134</v>
      </c>
      <c r="M1757">
        <v>2</v>
      </c>
      <c r="N1757">
        <v>1</v>
      </c>
      <c r="O1757">
        <v>134</v>
      </c>
      <c r="P1757">
        <v>2</v>
      </c>
      <c r="Q1757">
        <v>1</v>
      </c>
      <c r="R1757">
        <v>2</v>
      </c>
      <c r="S1757">
        <v>2</v>
      </c>
      <c r="T1757" s="1">
        <v>44656</v>
      </c>
      <c r="U1757" t="str">
        <f t="shared" si="135"/>
        <v>KitKat - Crisp Wafers</v>
      </c>
      <c r="V1757" t="str">
        <f t="shared" si="136"/>
        <v>Food</v>
      </c>
      <c r="W1757" t="s">
        <v>43</v>
      </c>
      <c r="X1757" t="b">
        <f t="shared" si="138"/>
        <v>1</v>
      </c>
      <c r="Y1757">
        <f t="shared" si="137"/>
        <v>2</v>
      </c>
      <c r="Z1757" s="2">
        <f t="shared" si="139"/>
        <v>1.3333333333333333</v>
      </c>
      <c r="AA1757" t="s">
        <v>82</v>
      </c>
      <c r="AB1757" t="s">
        <v>83</v>
      </c>
      <c r="AD1757" t="s">
        <v>91</v>
      </c>
      <c r="AE1757" t="s">
        <v>496</v>
      </c>
      <c r="AF1757">
        <v>2022</v>
      </c>
    </row>
    <row r="1758" spans="1:32" x14ac:dyDescent="0.25">
      <c r="A1758" t="s">
        <v>29</v>
      </c>
      <c r="B1758" t="s">
        <v>67</v>
      </c>
      <c r="C1758" t="s">
        <v>68</v>
      </c>
      <c r="D1758" t="s">
        <v>69</v>
      </c>
      <c r="E1758">
        <f>_xlfn.XLOOKUP(Table1[[#This Row],[Location]],'Location analysis'!A:A,'Location analysis'!B:B)</f>
        <v>40.435699999999997</v>
      </c>
      <c r="F1758">
        <f>_xlfn.XLOOKUP(Table1[[#This Row],[Location]],'Location analysis'!A:A,'Location analysis'!C:C)</f>
        <v>-74.125200000000007</v>
      </c>
      <c r="G1758" t="s">
        <v>81</v>
      </c>
      <c r="H1758" t="s">
        <v>43</v>
      </c>
      <c r="I1758">
        <v>14929651785</v>
      </c>
      <c r="J1758" t="s">
        <v>495</v>
      </c>
      <c r="K1758" t="s">
        <v>51</v>
      </c>
      <c r="L1758">
        <v>138</v>
      </c>
      <c r="M1758">
        <v>2</v>
      </c>
      <c r="N1758">
        <v>1</v>
      </c>
      <c r="O1758">
        <v>138</v>
      </c>
      <c r="P1758">
        <v>2</v>
      </c>
      <c r="Q1758">
        <v>1</v>
      </c>
      <c r="R1758">
        <v>2</v>
      </c>
      <c r="S1758">
        <v>2</v>
      </c>
      <c r="T1758" s="1">
        <v>44656</v>
      </c>
      <c r="U1758" t="str">
        <f t="shared" si="135"/>
        <v>KitKat - Crisp Wafers</v>
      </c>
      <c r="V1758" t="str">
        <f t="shared" si="136"/>
        <v>Food</v>
      </c>
      <c r="W1758" t="s">
        <v>43</v>
      </c>
      <c r="X1758" t="b">
        <f t="shared" si="138"/>
        <v>1</v>
      </c>
      <c r="Y1758">
        <f t="shared" si="137"/>
        <v>2</v>
      </c>
      <c r="Z1758" s="2">
        <f t="shared" si="139"/>
        <v>1.3333333333333333</v>
      </c>
      <c r="AA1758" t="s">
        <v>82</v>
      </c>
      <c r="AB1758" t="s">
        <v>83</v>
      </c>
      <c r="AD1758" t="s">
        <v>91</v>
      </c>
      <c r="AE1758" t="s">
        <v>496</v>
      </c>
      <c r="AF1758">
        <v>2022</v>
      </c>
    </row>
    <row r="1759" spans="1:32" x14ac:dyDescent="0.25">
      <c r="A1759" t="s">
        <v>29</v>
      </c>
      <c r="B1759" t="s">
        <v>67</v>
      </c>
      <c r="C1759" t="s">
        <v>68</v>
      </c>
      <c r="D1759" t="s">
        <v>69</v>
      </c>
      <c r="E1759">
        <f>_xlfn.XLOOKUP(Table1[[#This Row],[Location]],'Location analysis'!A:A,'Location analysis'!B:B)</f>
        <v>40.435699999999997</v>
      </c>
      <c r="F1759">
        <f>_xlfn.XLOOKUP(Table1[[#This Row],[Location]],'Location analysis'!A:A,'Location analysis'!C:C)</f>
        <v>-74.125200000000007</v>
      </c>
      <c r="G1759" t="s">
        <v>78</v>
      </c>
      <c r="H1759" t="s">
        <v>43</v>
      </c>
      <c r="I1759">
        <v>14929653091</v>
      </c>
      <c r="J1759" t="s">
        <v>495</v>
      </c>
      <c r="K1759" t="s">
        <v>51</v>
      </c>
      <c r="L1759">
        <v>131</v>
      </c>
      <c r="M1759">
        <v>1</v>
      </c>
      <c r="N1759">
        <v>1</v>
      </c>
      <c r="O1759">
        <v>131</v>
      </c>
      <c r="P1759">
        <v>1</v>
      </c>
      <c r="Q1759">
        <v>1</v>
      </c>
      <c r="R1759">
        <v>1</v>
      </c>
      <c r="S1759">
        <v>1</v>
      </c>
      <c r="T1759" s="1">
        <v>44656</v>
      </c>
      <c r="U1759" t="str">
        <f t="shared" si="135"/>
        <v>Stretch Island Fruit Leathers Snacks - Variet</v>
      </c>
      <c r="V1759" t="str">
        <f t="shared" si="136"/>
        <v>Food</v>
      </c>
      <c r="W1759" t="s">
        <v>43</v>
      </c>
      <c r="X1759" t="b">
        <f t="shared" si="138"/>
        <v>1</v>
      </c>
      <c r="Y1759">
        <f t="shared" si="137"/>
        <v>1</v>
      </c>
      <c r="Z1759" s="2">
        <f t="shared" si="139"/>
        <v>0.66666666666666663</v>
      </c>
      <c r="AA1759" t="s">
        <v>79</v>
      </c>
      <c r="AB1759" t="s">
        <v>80</v>
      </c>
      <c r="AD1759" t="s">
        <v>91</v>
      </c>
      <c r="AE1759" t="s">
        <v>496</v>
      </c>
      <c r="AF1759">
        <v>2022</v>
      </c>
    </row>
    <row r="1760" spans="1:32" x14ac:dyDescent="0.25">
      <c r="A1760" t="s">
        <v>29</v>
      </c>
      <c r="B1760" t="s">
        <v>67</v>
      </c>
      <c r="C1760" t="s">
        <v>68</v>
      </c>
      <c r="D1760" t="s">
        <v>69</v>
      </c>
      <c r="E1760">
        <f>_xlfn.XLOOKUP(Table1[[#This Row],[Location]],'Location analysis'!A:A,'Location analysis'!B:B)</f>
        <v>40.435699999999997</v>
      </c>
      <c r="F1760">
        <f>_xlfn.XLOOKUP(Table1[[#This Row],[Location]],'Location analysis'!A:A,'Location analysis'!C:C)</f>
        <v>-74.125200000000007</v>
      </c>
      <c r="G1760" t="s">
        <v>70</v>
      </c>
      <c r="H1760" t="s">
        <v>34</v>
      </c>
      <c r="I1760">
        <v>14930581162</v>
      </c>
      <c r="J1760" t="s">
        <v>497</v>
      </c>
      <c r="K1760" t="s">
        <v>36</v>
      </c>
      <c r="L1760">
        <v>144</v>
      </c>
      <c r="M1760">
        <v>3.25</v>
      </c>
      <c r="N1760">
        <v>1</v>
      </c>
      <c r="O1760">
        <v>144</v>
      </c>
      <c r="P1760">
        <v>3.25</v>
      </c>
      <c r="Q1760">
        <v>1</v>
      </c>
      <c r="R1760">
        <v>3.25</v>
      </c>
      <c r="S1760">
        <v>3.25</v>
      </c>
      <c r="T1760" s="1">
        <v>44657</v>
      </c>
      <c r="U1760" t="str">
        <f t="shared" si="135"/>
        <v>Monster Energy Original</v>
      </c>
      <c r="V1760" t="str">
        <f t="shared" si="136"/>
        <v>Carbonated</v>
      </c>
      <c r="W1760" t="s">
        <v>34</v>
      </c>
      <c r="X1760" t="b">
        <f t="shared" si="138"/>
        <v>1</v>
      </c>
      <c r="Y1760">
        <f t="shared" si="137"/>
        <v>3.25</v>
      </c>
      <c r="Z1760" s="2">
        <f t="shared" si="139"/>
        <v>2.1666666666666665</v>
      </c>
      <c r="AA1760" t="s">
        <v>70</v>
      </c>
      <c r="AD1760" t="s">
        <v>109</v>
      </c>
      <c r="AE1760" t="s">
        <v>498</v>
      </c>
      <c r="AF1760">
        <v>2022</v>
      </c>
    </row>
    <row r="1761" spans="1:32" x14ac:dyDescent="0.25">
      <c r="A1761" t="s">
        <v>29</v>
      </c>
      <c r="B1761" t="s">
        <v>394</v>
      </c>
      <c r="C1761" t="s">
        <v>395</v>
      </c>
      <c r="D1761" t="s">
        <v>396</v>
      </c>
      <c r="E1761">
        <f>_xlfn.XLOOKUP(Table1[[#This Row],[Location]],'Location analysis'!A:A,'Location analysis'!B:B)</f>
        <v>40.416893999999999</v>
      </c>
      <c r="F1761">
        <f>_xlfn.XLOOKUP(Table1[[#This Row],[Location]],'Location analysis'!A:A,'Location analysis'!C:C)</f>
        <v>-74.420399000000003</v>
      </c>
      <c r="G1761" t="s">
        <v>182</v>
      </c>
      <c r="H1761" t="s">
        <v>34</v>
      </c>
      <c r="I1761">
        <v>14930869958</v>
      </c>
      <c r="J1761" t="s">
        <v>497</v>
      </c>
      <c r="K1761" t="s">
        <v>36</v>
      </c>
      <c r="L1761">
        <v>142</v>
      </c>
      <c r="M1761">
        <v>1.5</v>
      </c>
      <c r="N1761">
        <v>2</v>
      </c>
      <c r="O1761">
        <v>142</v>
      </c>
      <c r="P1761">
        <v>1.5</v>
      </c>
      <c r="Q1761">
        <v>2</v>
      </c>
      <c r="R1761">
        <v>3</v>
      </c>
      <c r="S1761">
        <v>3</v>
      </c>
      <c r="T1761" s="1">
        <v>44657</v>
      </c>
      <c r="U1761" t="str">
        <f t="shared" si="135"/>
        <v>Coca Cola - Zero Sugar</v>
      </c>
      <c r="V1761" t="str">
        <f t="shared" si="136"/>
        <v>Carbonated</v>
      </c>
      <c r="W1761" t="s">
        <v>34</v>
      </c>
      <c r="X1761" t="b">
        <f t="shared" si="138"/>
        <v>1</v>
      </c>
      <c r="Y1761">
        <f t="shared" si="137"/>
        <v>1.5</v>
      </c>
      <c r="Z1761" s="2">
        <f t="shared" si="139"/>
        <v>1</v>
      </c>
      <c r="AA1761" t="s">
        <v>183</v>
      </c>
      <c r="AB1761" t="s">
        <v>184</v>
      </c>
      <c r="AD1761" t="s">
        <v>109</v>
      </c>
      <c r="AE1761" t="s">
        <v>498</v>
      </c>
      <c r="AF1761">
        <v>2022</v>
      </c>
    </row>
    <row r="1762" spans="1:32" x14ac:dyDescent="0.25">
      <c r="A1762" t="s">
        <v>29</v>
      </c>
      <c r="B1762" t="s">
        <v>62</v>
      </c>
      <c r="C1762" t="s">
        <v>63</v>
      </c>
      <c r="D1762" t="s">
        <v>64</v>
      </c>
      <c r="E1762">
        <f>_xlfn.XLOOKUP(Table1[[#This Row],[Location]],'Location analysis'!A:A,'Location analysis'!B:B)</f>
        <v>40.091900000000003</v>
      </c>
      <c r="F1762">
        <f>_xlfn.XLOOKUP(Table1[[#This Row],[Location]],'Location analysis'!A:A,'Location analysis'!C:C)</f>
        <v>-74.358699999999999</v>
      </c>
      <c r="G1762" t="s">
        <v>154</v>
      </c>
      <c r="H1762" t="s">
        <v>43</v>
      </c>
      <c r="I1762">
        <v>14931096160</v>
      </c>
      <c r="J1762" t="s">
        <v>497</v>
      </c>
      <c r="K1762" t="s">
        <v>51</v>
      </c>
      <c r="L1762">
        <v>121</v>
      </c>
      <c r="M1762">
        <v>1.5</v>
      </c>
      <c r="N1762">
        <v>1</v>
      </c>
      <c r="O1762">
        <v>121</v>
      </c>
      <c r="P1762">
        <v>1.5</v>
      </c>
      <c r="Q1762">
        <v>1</v>
      </c>
      <c r="R1762">
        <v>1.5</v>
      </c>
      <c r="S1762">
        <v>1.5</v>
      </c>
      <c r="T1762" s="1">
        <v>44657</v>
      </c>
      <c r="U1762" t="str">
        <f t="shared" si="135"/>
        <v>SunChips Multigrain - Harvest Cheddar</v>
      </c>
      <c r="V1762" t="str">
        <f t="shared" si="136"/>
        <v>Food</v>
      </c>
      <c r="W1762" t="s">
        <v>43</v>
      </c>
      <c r="X1762" t="b">
        <f t="shared" si="138"/>
        <v>1</v>
      </c>
      <c r="Y1762">
        <f t="shared" si="137"/>
        <v>1.5</v>
      </c>
      <c r="Z1762" s="2">
        <f t="shared" si="139"/>
        <v>1</v>
      </c>
      <c r="AA1762" t="s">
        <v>129</v>
      </c>
      <c r="AB1762" t="s">
        <v>155</v>
      </c>
      <c r="AD1762" t="s">
        <v>109</v>
      </c>
      <c r="AE1762" t="s">
        <v>498</v>
      </c>
      <c r="AF1762">
        <v>2022</v>
      </c>
    </row>
    <row r="1763" spans="1:32" x14ac:dyDescent="0.25">
      <c r="A1763" t="s">
        <v>29</v>
      </c>
      <c r="B1763" t="s">
        <v>46</v>
      </c>
      <c r="C1763" t="s">
        <v>31</v>
      </c>
      <c r="D1763" t="s">
        <v>47</v>
      </c>
      <c r="E1763">
        <f>_xlfn.XLOOKUP(Table1[[#This Row],[Location]],'Location analysis'!A:A,'Location analysis'!B:B)</f>
        <v>40.423690999999998</v>
      </c>
      <c r="F1763">
        <f>_xlfn.XLOOKUP(Table1[[#This Row],[Location]],'Location analysis'!A:A,'Location analysis'!C:C)</f>
        <v>-74.380831999999998</v>
      </c>
      <c r="G1763" t="s">
        <v>160</v>
      </c>
      <c r="H1763" t="s">
        <v>49</v>
      </c>
      <c r="I1763">
        <v>14931373100</v>
      </c>
      <c r="J1763" t="s">
        <v>497</v>
      </c>
      <c r="K1763" t="s">
        <v>36</v>
      </c>
      <c r="L1763">
        <v>143</v>
      </c>
      <c r="M1763">
        <v>2.5</v>
      </c>
      <c r="N1763">
        <v>1</v>
      </c>
      <c r="O1763">
        <v>143</v>
      </c>
      <c r="P1763">
        <v>2.5</v>
      </c>
      <c r="Q1763">
        <v>1</v>
      </c>
      <c r="R1763">
        <v>2.5</v>
      </c>
      <c r="S1763">
        <v>2.5</v>
      </c>
      <c r="T1763" s="1">
        <v>44657</v>
      </c>
      <c r="U1763" t="str">
        <f t="shared" si="135"/>
        <v>Snapple Diet Tea - Peach Tea</v>
      </c>
      <c r="V1763" t="str">
        <f t="shared" si="136"/>
        <v>Non Carbonated</v>
      </c>
      <c r="W1763" t="s">
        <v>49</v>
      </c>
      <c r="X1763" t="b">
        <f t="shared" si="138"/>
        <v>1</v>
      </c>
      <c r="Y1763">
        <f t="shared" si="137"/>
        <v>2.5</v>
      </c>
      <c r="Z1763" s="2">
        <f t="shared" si="139"/>
        <v>1.6666666666666667</v>
      </c>
      <c r="AA1763" t="s">
        <v>75</v>
      </c>
      <c r="AB1763" t="s">
        <v>161</v>
      </c>
      <c r="AD1763" t="s">
        <v>109</v>
      </c>
      <c r="AE1763" t="s">
        <v>498</v>
      </c>
      <c r="AF1763">
        <v>2022</v>
      </c>
    </row>
    <row r="1764" spans="1:32" x14ac:dyDescent="0.25">
      <c r="A1764" t="s">
        <v>29</v>
      </c>
      <c r="B1764" t="s">
        <v>46</v>
      </c>
      <c r="C1764" t="s">
        <v>31</v>
      </c>
      <c r="D1764" t="s">
        <v>47</v>
      </c>
      <c r="E1764">
        <f>_xlfn.XLOOKUP(Table1[[#This Row],[Location]],'Location analysis'!A:A,'Location analysis'!B:B)</f>
        <v>40.423690999999998</v>
      </c>
      <c r="F1764">
        <f>_xlfn.XLOOKUP(Table1[[#This Row],[Location]],'Location analysis'!A:A,'Location analysis'!C:C)</f>
        <v>-74.380831999999998</v>
      </c>
      <c r="G1764" t="s">
        <v>84</v>
      </c>
      <c r="H1764" t="s">
        <v>43</v>
      </c>
      <c r="I1764">
        <v>14931378017</v>
      </c>
      <c r="J1764" t="s">
        <v>497</v>
      </c>
      <c r="K1764" t="s">
        <v>36</v>
      </c>
      <c r="L1764">
        <v>131</v>
      </c>
      <c r="M1764">
        <v>2</v>
      </c>
      <c r="N1764">
        <v>1</v>
      </c>
      <c r="O1764">
        <v>131</v>
      </c>
      <c r="P1764">
        <v>2</v>
      </c>
      <c r="Q1764">
        <v>1</v>
      </c>
      <c r="R1764">
        <v>2</v>
      </c>
      <c r="S1764">
        <v>2</v>
      </c>
      <c r="T1764" s="1">
        <v>44657</v>
      </c>
      <c r="U1764" t="str">
        <f t="shared" si="135"/>
        <v>Wonderful Pistachios - Variety</v>
      </c>
      <c r="V1764" t="str">
        <f t="shared" si="136"/>
        <v>Food</v>
      </c>
      <c r="W1764" t="s">
        <v>43</v>
      </c>
      <c r="X1764" t="b">
        <f t="shared" si="138"/>
        <v>1</v>
      </c>
      <c r="Y1764">
        <f t="shared" si="137"/>
        <v>2</v>
      </c>
      <c r="Z1764" s="2">
        <f t="shared" si="139"/>
        <v>1.3333333333333333</v>
      </c>
      <c r="AA1764" t="s">
        <v>85</v>
      </c>
      <c r="AB1764" t="s">
        <v>86</v>
      </c>
      <c r="AD1764" t="s">
        <v>109</v>
      </c>
      <c r="AE1764" t="s">
        <v>498</v>
      </c>
      <c r="AF1764">
        <v>2022</v>
      </c>
    </row>
    <row r="1765" spans="1:32" x14ac:dyDescent="0.25">
      <c r="A1765" t="s">
        <v>29</v>
      </c>
      <c r="B1765" t="s">
        <v>394</v>
      </c>
      <c r="C1765" t="s">
        <v>395</v>
      </c>
      <c r="D1765" t="s">
        <v>396</v>
      </c>
      <c r="E1765">
        <f>_xlfn.XLOOKUP(Table1[[#This Row],[Location]],'Location analysis'!A:A,'Location analysis'!B:B)</f>
        <v>40.416893999999999</v>
      </c>
      <c r="F1765">
        <f>_xlfn.XLOOKUP(Table1[[#This Row],[Location]],'Location analysis'!A:A,'Location analysis'!C:C)</f>
        <v>-74.420399000000003</v>
      </c>
      <c r="G1765" t="s">
        <v>397</v>
      </c>
      <c r="H1765" t="s">
        <v>49</v>
      </c>
      <c r="I1765">
        <v>14931459242</v>
      </c>
      <c r="J1765" t="s">
        <v>497</v>
      </c>
      <c r="K1765" t="s">
        <v>51</v>
      </c>
      <c r="L1765">
        <v>146</v>
      </c>
      <c r="M1765">
        <v>3.5</v>
      </c>
      <c r="N1765">
        <v>1</v>
      </c>
      <c r="O1765">
        <v>146</v>
      </c>
      <c r="P1765">
        <v>3.5</v>
      </c>
      <c r="Q1765">
        <v>1</v>
      </c>
      <c r="R1765">
        <v>3.5</v>
      </c>
      <c r="S1765">
        <v>3.5</v>
      </c>
      <c r="T1765" s="1">
        <v>44657</v>
      </c>
      <c r="U1765" t="str">
        <f t="shared" si="135"/>
        <v>Starbucks Doubleshot Energy - Mocha</v>
      </c>
      <c r="V1765" t="str">
        <f t="shared" si="136"/>
        <v>Non Carbonated</v>
      </c>
      <c r="W1765" t="s">
        <v>49</v>
      </c>
      <c r="X1765" t="b">
        <f t="shared" si="138"/>
        <v>1</v>
      </c>
      <c r="Y1765">
        <f t="shared" si="137"/>
        <v>3.5</v>
      </c>
      <c r="Z1765" s="2">
        <f t="shared" si="139"/>
        <v>2.3333333333333335</v>
      </c>
      <c r="AA1765" t="s">
        <v>398</v>
      </c>
      <c r="AB1765" t="s">
        <v>399</v>
      </c>
      <c r="AD1765" t="s">
        <v>109</v>
      </c>
      <c r="AE1765" t="s">
        <v>498</v>
      </c>
      <c r="AF1765">
        <v>2022</v>
      </c>
    </row>
    <row r="1766" spans="1:32" x14ac:dyDescent="0.25">
      <c r="A1766" t="s">
        <v>29</v>
      </c>
      <c r="B1766" t="s">
        <v>394</v>
      </c>
      <c r="C1766" t="s">
        <v>395</v>
      </c>
      <c r="D1766" t="s">
        <v>396</v>
      </c>
      <c r="E1766">
        <f>_xlfn.XLOOKUP(Table1[[#This Row],[Location]],'Location analysis'!A:A,'Location analysis'!B:B)</f>
        <v>40.416893999999999</v>
      </c>
      <c r="F1766">
        <f>_xlfn.XLOOKUP(Table1[[#This Row],[Location]],'Location analysis'!A:A,'Location analysis'!C:C)</f>
        <v>-74.420399000000003</v>
      </c>
      <c r="G1766" t="s">
        <v>397</v>
      </c>
      <c r="H1766" t="s">
        <v>49</v>
      </c>
      <c r="I1766">
        <v>14931496440</v>
      </c>
      <c r="J1766" t="s">
        <v>497</v>
      </c>
      <c r="K1766" t="s">
        <v>51</v>
      </c>
      <c r="L1766">
        <v>146</v>
      </c>
      <c r="M1766">
        <v>3.5</v>
      </c>
      <c r="N1766">
        <v>1</v>
      </c>
      <c r="O1766">
        <v>146</v>
      </c>
      <c r="P1766">
        <v>3.5</v>
      </c>
      <c r="Q1766">
        <v>1</v>
      </c>
      <c r="R1766">
        <v>3.5</v>
      </c>
      <c r="S1766">
        <v>3.5</v>
      </c>
      <c r="T1766" s="1">
        <v>44657</v>
      </c>
      <c r="U1766" t="str">
        <f t="shared" si="135"/>
        <v>Starbucks Doubleshot Energy - Mocha</v>
      </c>
      <c r="V1766" t="str">
        <f t="shared" si="136"/>
        <v>Non Carbonated</v>
      </c>
      <c r="W1766" t="s">
        <v>49</v>
      </c>
      <c r="X1766" t="b">
        <f t="shared" si="138"/>
        <v>1</v>
      </c>
      <c r="Y1766">
        <f t="shared" si="137"/>
        <v>3.5</v>
      </c>
      <c r="Z1766" s="2">
        <f t="shared" si="139"/>
        <v>2.3333333333333335</v>
      </c>
      <c r="AA1766" t="s">
        <v>398</v>
      </c>
      <c r="AB1766" t="s">
        <v>399</v>
      </c>
      <c r="AD1766" t="s">
        <v>109</v>
      </c>
      <c r="AE1766" t="s">
        <v>498</v>
      </c>
      <c r="AF1766">
        <v>2022</v>
      </c>
    </row>
    <row r="1767" spans="1:32" x14ac:dyDescent="0.25">
      <c r="A1767" t="s">
        <v>29</v>
      </c>
      <c r="B1767" t="s">
        <v>62</v>
      </c>
      <c r="C1767" t="s">
        <v>63</v>
      </c>
      <c r="D1767" t="s">
        <v>64</v>
      </c>
      <c r="E1767">
        <f>_xlfn.XLOOKUP(Table1[[#This Row],[Location]],'Location analysis'!A:A,'Location analysis'!B:B)</f>
        <v>40.091900000000003</v>
      </c>
      <c r="F1767">
        <f>_xlfn.XLOOKUP(Table1[[#This Row],[Location]],'Location analysis'!A:A,'Location analysis'!C:C)</f>
        <v>-74.358699999999999</v>
      </c>
      <c r="G1767" t="s">
        <v>112</v>
      </c>
      <c r="H1767" t="s">
        <v>43</v>
      </c>
      <c r="I1767">
        <v>14932055122</v>
      </c>
      <c r="J1767" t="s">
        <v>497</v>
      </c>
      <c r="K1767" t="s">
        <v>36</v>
      </c>
      <c r="L1767">
        <v>132</v>
      </c>
      <c r="M1767">
        <v>2</v>
      </c>
      <c r="N1767">
        <v>1</v>
      </c>
      <c r="O1767">
        <v>132</v>
      </c>
      <c r="P1767">
        <v>2</v>
      </c>
      <c r="Q1767">
        <v>1</v>
      </c>
      <c r="R1767">
        <v>2</v>
      </c>
      <c r="S1767">
        <v>2</v>
      </c>
      <c r="T1767" s="1">
        <v>44657</v>
      </c>
      <c r="U1767" t="str">
        <f t="shared" si="135"/>
        <v>Robert Irvine's - Fit Crunch -  Chocolate Pea</v>
      </c>
      <c r="V1767" t="str">
        <f t="shared" si="136"/>
        <v>Food</v>
      </c>
      <c r="W1767" t="s">
        <v>43</v>
      </c>
      <c r="X1767" t="b">
        <f t="shared" si="138"/>
        <v>1</v>
      </c>
      <c r="Y1767">
        <f t="shared" si="137"/>
        <v>2</v>
      </c>
      <c r="Z1767" s="2">
        <f t="shared" si="139"/>
        <v>1.3333333333333333</v>
      </c>
      <c r="AA1767" t="s">
        <v>113</v>
      </c>
      <c r="AB1767" t="s">
        <v>114</v>
      </c>
      <c r="AC1767" t="s">
        <v>115</v>
      </c>
      <c r="AD1767" t="s">
        <v>109</v>
      </c>
      <c r="AE1767" t="s">
        <v>498</v>
      </c>
      <c r="AF1767">
        <v>2022</v>
      </c>
    </row>
    <row r="1768" spans="1:32" x14ac:dyDescent="0.25">
      <c r="A1768" t="s">
        <v>29</v>
      </c>
      <c r="B1768" t="s">
        <v>62</v>
      </c>
      <c r="C1768" t="s">
        <v>63</v>
      </c>
      <c r="D1768" t="s">
        <v>64</v>
      </c>
      <c r="E1768">
        <f>_xlfn.XLOOKUP(Table1[[#This Row],[Location]],'Location analysis'!A:A,'Location analysis'!B:B)</f>
        <v>40.091900000000003</v>
      </c>
      <c r="F1768">
        <f>_xlfn.XLOOKUP(Table1[[#This Row],[Location]],'Location analysis'!A:A,'Location analysis'!C:C)</f>
        <v>-74.358699999999999</v>
      </c>
      <c r="G1768" t="s">
        <v>84</v>
      </c>
      <c r="H1768" t="s">
        <v>43</v>
      </c>
      <c r="I1768">
        <v>14932341980</v>
      </c>
      <c r="J1768" t="s">
        <v>497</v>
      </c>
      <c r="K1768" t="s">
        <v>51</v>
      </c>
      <c r="L1768">
        <v>138</v>
      </c>
      <c r="M1768">
        <v>2</v>
      </c>
      <c r="N1768">
        <v>1</v>
      </c>
      <c r="O1768">
        <v>138</v>
      </c>
      <c r="P1768">
        <v>2</v>
      </c>
      <c r="Q1768">
        <v>1</v>
      </c>
      <c r="R1768">
        <v>2</v>
      </c>
      <c r="S1768">
        <v>2</v>
      </c>
      <c r="T1768" s="1">
        <v>44657</v>
      </c>
      <c r="U1768" t="str">
        <f t="shared" si="135"/>
        <v>Wonderful Pistachios - Variety</v>
      </c>
      <c r="V1768" t="str">
        <f t="shared" si="136"/>
        <v>Food</v>
      </c>
      <c r="W1768" t="s">
        <v>43</v>
      </c>
      <c r="X1768" t="b">
        <f t="shared" si="138"/>
        <v>1</v>
      </c>
      <c r="Y1768">
        <f t="shared" si="137"/>
        <v>2</v>
      </c>
      <c r="Z1768" s="2">
        <f t="shared" si="139"/>
        <v>1.3333333333333333</v>
      </c>
      <c r="AA1768" t="s">
        <v>85</v>
      </c>
      <c r="AB1768" t="s">
        <v>86</v>
      </c>
      <c r="AD1768" t="s">
        <v>109</v>
      </c>
      <c r="AE1768" t="s">
        <v>498</v>
      </c>
      <c r="AF1768">
        <v>2022</v>
      </c>
    </row>
    <row r="1769" spans="1:32" x14ac:dyDescent="0.25">
      <c r="A1769" t="s">
        <v>29</v>
      </c>
      <c r="B1769" t="s">
        <v>394</v>
      </c>
      <c r="C1769" t="s">
        <v>395</v>
      </c>
      <c r="D1769" t="s">
        <v>396</v>
      </c>
      <c r="E1769">
        <f>_xlfn.XLOOKUP(Table1[[#This Row],[Location]],'Location analysis'!A:A,'Location analysis'!B:B)</f>
        <v>40.416893999999999</v>
      </c>
      <c r="F1769">
        <f>_xlfn.XLOOKUP(Table1[[#This Row],[Location]],'Location analysis'!A:A,'Location analysis'!C:C)</f>
        <v>-74.420399000000003</v>
      </c>
      <c r="G1769" t="s">
        <v>65</v>
      </c>
      <c r="H1769" t="s">
        <v>43</v>
      </c>
      <c r="I1769">
        <v>14932844355</v>
      </c>
      <c r="J1769" t="s">
        <v>497</v>
      </c>
      <c r="K1769" t="s">
        <v>51</v>
      </c>
      <c r="L1769">
        <v>121</v>
      </c>
      <c r="M1769">
        <v>1.5</v>
      </c>
      <c r="N1769">
        <v>1</v>
      </c>
      <c r="O1769">
        <v>121</v>
      </c>
      <c r="P1769">
        <v>1.5</v>
      </c>
      <c r="Q1769">
        <v>1</v>
      </c>
      <c r="R1769">
        <v>1.5</v>
      </c>
      <c r="S1769">
        <v>1.5</v>
      </c>
      <c r="T1769" s="1">
        <v>44657</v>
      </c>
      <c r="U1769" t="str">
        <f t="shared" si="135"/>
        <v>Miss Vickie's Potato Chip - Lime &amp; Cracked Pe</v>
      </c>
      <c r="V1769" t="str">
        <f t="shared" si="136"/>
        <v>Food</v>
      </c>
      <c r="W1769" t="s">
        <v>43</v>
      </c>
      <c r="X1769" t="b">
        <f t="shared" si="138"/>
        <v>1</v>
      </c>
      <c r="Y1769">
        <f t="shared" si="137"/>
        <v>1.5</v>
      </c>
      <c r="Z1769" s="2">
        <f t="shared" si="139"/>
        <v>1</v>
      </c>
      <c r="AA1769" t="s">
        <v>58</v>
      </c>
      <c r="AB1769" t="s">
        <v>66</v>
      </c>
      <c r="AD1769" t="s">
        <v>109</v>
      </c>
      <c r="AE1769" t="s">
        <v>498</v>
      </c>
      <c r="AF1769">
        <v>2022</v>
      </c>
    </row>
    <row r="1770" spans="1:32" x14ac:dyDescent="0.25">
      <c r="A1770" t="s">
        <v>29</v>
      </c>
      <c r="B1770" t="s">
        <v>394</v>
      </c>
      <c r="C1770" t="s">
        <v>395</v>
      </c>
      <c r="D1770" t="s">
        <v>396</v>
      </c>
      <c r="E1770">
        <f>_xlfn.XLOOKUP(Table1[[#This Row],[Location]],'Location analysis'!A:A,'Location analysis'!B:B)</f>
        <v>40.416893999999999</v>
      </c>
      <c r="F1770">
        <f>_xlfn.XLOOKUP(Table1[[#This Row],[Location]],'Location analysis'!A:A,'Location analysis'!C:C)</f>
        <v>-74.420399000000003</v>
      </c>
      <c r="G1770" t="s">
        <v>421</v>
      </c>
      <c r="H1770" t="s">
        <v>43</v>
      </c>
      <c r="I1770">
        <v>14932852203</v>
      </c>
      <c r="J1770" t="s">
        <v>497</v>
      </c>
      <c r="K1770" t="s">
        <v>51</v>
      </c>
      <c r="L1770">
        <v>157</v>
      </c>
      <c r="M1770">
        <v>2.25</v>
      </c>
      <c r="N1770">
        <v>1</v>
      </c>
      <c r="O1770">
        <v>157</v>
      </c>
      <c r="P1770">
        <v>2.25</v>
      </c>
      <c r="Q1770">
        <v>1</v>
      </c>
      <c r="R1770">
        <v>2.25</v>
      </c>
      <c r="S1770">
        <v>2.25</v>
      </c>
      <c r="T1770" s="1">
        <v>44657</v>
      </c>
      <c r="U1770" t="str">
        <f t="shared" si="135"/>
        <v>Lenny &amp; Larrys - SnickerDoodle</v>
      </c>
      <c r="V1770" t="str">
        <f t="shared" si="136"/>
        <v>Food</v>
      </c>
      <c r="W1770" t="s">
        <v>43</v>
      </c>
      <c r="X1770" t="b">
        <f t="shared" si="138"/>
        <v>1</v>
      </c>
      <c r="Y1770">
        <f t="shared" si="137"/>
        <v>2.25</v>
      </c>
      <c r="Z1770" s="2">
        <f t="shared" si="139"/>
        <v>1.5</v>
      </c>
      <c r="AA1770" t="s">
        <v>422</v>
      </c>
      <c r="AB1770" t="s">
        <v>423</v>
      </c>
      <c r="AD1770" t="s">
        <v>109</v>
      </c>
      <c r="AE1770" t="s">
        <v>498</v>
      </c>
      <c r="AF1770">
        <v>2022</v>
      </c>
    </row>
    <row r="1771" spans="1:32" x14ac:dyDescent="0.25">
      <c r="A1771" t="s">
        <v>29</v>
      </c>
      <c r="B1771" t="s">
        <v>394</v>
      </c>
      <c r="C1771" t="s">
        <v>395</v>
      </c>
      <c r="D1771" t="s">
        <v>396</v>
      </c>
      <c r="E1771">
        <f>_xlfn.XLOOKUP(Table1[[#This Row],[Location]],'Location analysis'!A:A,'Location analysis'!B:B)</f>
        <v>40.416893999999999</v>
      </c>
      <c r="F1771">
        <f>_xlfn.XLOOKUP(Table1[[#This Row],[Location]],'Location analysis'!A:A,'Location analysis'!C:C)</f>
        <v>-74.420399000000003</v>
      </c>
      <c r="G1771" t="s">
        <v>137</v>
      </c>
      <c r="H1771" t="s">
        <v>97</v>
      </c>
      <c r="I1771">
        <v>14933215852</v>
      </c>
      <c r="J1771" t="s">
        <v>497</v>
      </c>
      <c r="K1771" t="s">
        <v>51</v>
      </c>
      <c r="L1771">
        <v>144</v>
      </c>
      <c r="M1771">
        <v>1.5</v>
      </c>
      <c r="N1771">
        <v>1</v>
      </c>
      <c r="O1771">
        <v>144</v>
      </c>
      <c r="P1771">
        <v>1.5</v>
      </c>
      <c r="Q1771">
        <v>1</v>
      </c>
      <c r="R1771">
        <v>1.5</v>
      </c>
      <c r="S1771">
        <v>1.5</v>
      </c>
      <c r="T1771" s="1">
        <v>44657</v>
      </c>
      <c r="U1771" t="str">
        <f t="shared" si="135"/>
        <v>Poland Springs Water</v>
      </c>
      <c r="V1771" t="str">
        <f t="shared" si="136"/>
        <v>Water</v>
      </c>
      <c r="W1771" t="s">
        <v>97</v>
      </c>
      <c r="X1771" t="b">
        <f t="shared" si="138"/>
        <v>1</v>
      </c>
      <c r="Y1771">
        <f t="shared" si="137"/>
        <v>1.5</v>
      </c>
      <c r="Z1771" s="2">
        <f t="shared" si="139"/>
        <v>1</v>
      </c>
      <c r="AA1771" t="s">
        <v>137</v>
      </c>
      <c r="AD1771" t="s">
        <v>109</v>
      </c>
      <c r="AE1771" t="s">
        <v>498</v>
      </c>
      <c r="AF1771">
        <v>2022</v>
      </c>
    </row>
    <row r="1772" spans="1:32" x14ac:dyDescent="0.25">
      <c r="A1772" t="s">
        <v>29</v>
      </c>
      <c r="B1772" t="s">
        <v>394</v>
      </c>
      <c r="C1772" t="s">
        <v>395</v>
      </c>
      <c r="D1772" t="s">
        <v>396</v>
      </c>
      <c r="E1772">
        <f>_xlfn.XLOOKUP(Table1[[#This Row],[Location]],'Location analysis'!A:A,'Location analysis'!B:B)</f>
        <v>40.416893999999999</v>
      </c>
      <c r="F1772">
        <f>_xlfn.XLOOKUP(Table1[[#This Row],[Location]],'Location analysis'!A:A,'Location analysis'!C:C)</f>
        <v>-74.420399000000003</v>
      </c>
      <c r="G1772" t="s">
        <v>212</v>
      </c>
      <c r="H1772" t="s">
        <v>49</v>
      </c>
      <c r="I1772">
        <v>14933342355</v>
      </c>
      <c r="J1772" t="s">
        <v>497</v>
      </c>
      <c r="K1772" t="s">
        <v>36</v>
      </c>
      <c r="L1772">
        <v>147</v>
      </c>
      <c r="M1772">
        <v>2.75</v>
      </c>
      <c r="N1772">
        <v>1</v>
      </c>
      <c r="O1772">
        <v>147</v>
      </c>
      <c r="P1772">
        <v>2.75</v>
      </c>
      <c r="Q1772">
        <v>1</v>
      </c>
      <c r="R1772">
        <v>2.75</v>
      </c>
      <c r="S1772">
        <v>2.75</v>
      </c>
      <c r="T1772" s="1">
        <v>44657</v>
      </c>
      <c r="U1772" t="str">
        <f t="shared" si="135"/>
        <v>Bai Antioxidant - Zambia Bingcherry</v>
      </c>
      <c r="V1772" t="str">
        <f t="shared" si="136"/>
        <v>Non Carbonated</v>
      </c>
      <c r="W1772" t="s">
        <v>49</v>
      </c>
      <c r="X1772" t="b">
        <f t="shared" si="138"/>
        <v>1</v>
      </c>
      <c r="Y1772">
        <f t="shared" si="137"/>
        <v>2.75</v>
      </c>
      <c r="Z1772" s="2">
        <f t="shared" si="139"/>
        <v>1.8333333333333333</v>
      </c>
      <c r="AA1772" t="s">
        <v>52</v>
      </c>
      <c r="AB1772" t="s">
        <v>214</v>
      </c>
      <c r="AD1772" t="s">
        <v>109</v>
      </c>
      <c r="AE1772" t="s">
        <v>498</v>
      </c>
      <c r="AF1772">
        <v>2022</v>
      </c>
    </row>
    <row r="1773" spans="1:32" x14ac:dyDescent="0.25">
      <c r="A1773" t="s">
        <v>29</v>
      </c>
      <c r="B1773" t="s">
        <v>394</v>
      </c>
      <c r="C1773" t="s">
        <v>395</v>
      </c>
      <c r="D1773" t="s">
        <v>396</v>
      </c>
      <c r="E1773">
        <f>_xlfn.XLOOKUP(Table1[[#This Row],[Location]],'Location analysis'!A:A,'Location analysis'!B:B)</f>
        <v>40.416893999999999</v>
      </c>
      <c r="F1773">
        <f>_xlfn.XLOOKUP(Table1[[#This Row],[Location]],'Location analysis'!A:A,'Location analysis'!C:C)</f>
        <v>-74.420399000000003</v>
      </c>
      <c r="G1773" t="s">
        <v>468</v>
      </c>
      <c r="H1773" t="s">
        <v>43</v>
      </c>
      <c r="I1773">
        <v>14933395601</v>
      </c>
      <c r="J1773" t="s">
        <v>497</v>
      </c>
      <c r="K1773" t="s">
        <v>36</v>
      </c>
      <c r="L1773">
        <v>139</v>
      </c>
      <c r="M1773">
        <v>2</v>
      </c>
      <c r="N1773">
        <v>1</v>
      </c>
      <c r="O1773">
        <v>139</v>
      </c>
      <c r="P1773">
        <v>2</v>
      </c>
      <c r="Q1773">
        <v>1</v>
      </c>
      <c r="R1773">
        <v>2</v>
      </c>
      <c r="S1773">
        <v>2</v>
      </c>
      <c r="T1773" s="1">
        <v>44657</v>
      </c>
      <c r="U1773" t="str">
        <f t="shared" si="135"/>
        <v>Hungry Buddha - Coconut Cocoa</v>
      </c>
      <c r="V1773" t="str">
        <f t="shared" si="136"/>
        <v>Food</v>
      </c>
      <c r="W1773" t="s">
        <v>43</v>
      </c>
      <c r="X1773" t="b">
        <f t="shared" si="138"/>
        <v>1</v>
      </c>
      <c r="Y1773">
        <f t="shared" si="137"/>
        <v>2</v>
      </c>
      <c r="Z1773" s="2">
        <f t="shared" si="139"/>
        <v>1.3333333333333333</v>
      </c>
      <c r="AA1773" t="s">
        <v>443</v>
      </c>
      <c r="AB1773" t="s">
        <v>469</v>
      </c>
      <c r="AD1773" t="s">
        <v>109</v>
      </c>
      <c r="AE1773" t="s">
        <v>498</v>
      </c>
      <c r="AF1773">
        <v>2022</v>
      </c>
    </row>
    <row r="1774" spans="1:32" x14ac:dyDescent="0.25">
      <c r="A1774" t="s">
        <v>29</v>
      </c>
      <c r="B1774" t="s">
        <v>62</v>
      </c>
      <c r="C1774" t="s">
        <v>63</v>
      </c>
      <c r="D1774" t="s">
        <v>64</v>
      </c>
      <c r="E1774">
        <f>_xlfn.XLOOKUP(Table1[[#This Row],[Location]],'Location analysis'!A:A,'Location analysis'!B:B)</f>
        <v>40.091900000000003</v>
      </c>
      <c r="F1774">
        <f>_xlfn.XLOOKUP(Table1[[#This Row],[Location]],'Location analysis'!A:A,'Location analysis'!C:C)</f>
        <v>-74.358699999999999</v>
      </c>
      <c r="G1774" t="s">
        <v>112</v>
      </c>
      <c r="H1774" t="s">
        <v>43</v>
      </c>
      <c r="I1774">
        <v>14933422080</v>
      </c>
      <c r="J1774" t="s">
        <v>497</v>
      </c>
      <c r="K1774" t="s">
        <v>51</v>
      </c>
      <c r="L1774">
        <v>132</v>
      </c>
      <c r="M1774">
        <v>2</v>
      </c>
      <c r="N1774">
        <v>1</v>
      </c>
      <c r="O1774">
        <v>132</v>
      </c>
      <c r="P1774">
        <v>2</v>
      </c>
      <c r="Q1774">
        <v>1</v>
      </c>
      <c r="R1774">
        <v>2</v>
      </c>
      <c r="S1774">
        <v>2</v>
      </c>
      <c r="T1774" s="1">
        <v>44657</v>
      </c>
      <c r="U1774" t="str">
        <f t="shared" si="135"/>
        <v>Robert Irvine's - Fit Crunch -  Chocolate Pea</v>
      </c>
      <c r="V1774" t="str">
        <f t="shared" si="136"/>
        <v>Food</v>
      </c>
      <c r="W1774" t="s">
        <v>43</v>
      </c>
      <c r="X1774" t="b">
        <f t="shared" si="138"/>
        <v>1</v>
      </c>
      <c r="Y1774">
        <f t="shared" si="137"/>
        <v>2</v>
      </c>
      <c r="Z1774" s="2">
        <f t="shared" si="139"/>
        <v>1.3333333333333333</v>
      </c>
      <c r="AA1774" t="s">
        <v>113</v>
      </c>
      <c r="AB1774" t="s">
        <v>114</v>
      </c>
      <c r="AC1774" t="s">
        <v>115</v>
      </c>
      <c r="AD1774" t="s">
        <v>109</v>
      </c>
      <c r="AE1774" t="s">
        <v>498</v>
      </c>
      <c r="AF1774">
        <v>2022</v>
      </c>
    </row>
    <row r="1775" spans="1:32" x14ac:dyDescent="0.25">
      <c r="A1775" t="s">
        <v>29</v>
      </c>
      <c r="B1775" t="s">
        <v>394</v>
      </c>
      <c r="C1775" t="s">
        <v>395</v>
      </c>
      <c r="D1775" t="s">
        <v>396</v>
      </c>
      <c r="E1775">
        <f>_xlfn.XLOOKUP(Table1[[#This Row],[Location]],'Location analysis'!A:A,'Location analysis'!B:B)</f>
        <v>40.416893999999999</v>
      </c>
      <c r="F1775">
        <f>_xlfn.XLOOKUP(Table1[[#This Row],[Location]],'Location analysis'!A:A,'Location analysis'!C:C)</f>
        <v>-74.420399000000003</v>
      </c>
      <c r="G1775" t="s">
        <v>397</v>
      </c>
      <c r="H1775" t="s">
        <v>49</v>
      </c>
      <c r="I1775">
        <v>14933861681</v>
      </c>
      <c r="J1775" t="s">
        <v>497</v>
      </c>
      <c r="K1775" t="s">
        <v>36</v>
      </c>
      <c r="L1775">
        <v>146</v>
      </c>
      <c r="M1775">
        <v>3.5</v>
      </c>
      <c r="N1775">
        <v>1</v>
      </c>
      <c r="O1775">
        <v>146</v>
      </c>
      <c r="P1775">
        <v>3.5</v>
      </c>
      <c r="Q1775">
        <v>1</v>
      </c>
      <c r="R1775">
        <v>3.5</v>
      </c>
      <c r="S1775">
        <v>3.5</v>
      </c>
      <c r="T1775" s="1">
        <v>44657</v>
      </c>
      <c r="U1775" t="str">
        <f t="shared" si="135"/>
        <v>Starbucks Doubleshot Energy - Mocha</v>
      </c>
      <c r="V1775" t="str">
        <f t="shared" si="136"/>
        <v>Non Carbonated</v>
      </c>
      <c r="W1775" t="s">
        <v>49</v>
      </c>
      <c r="X1775" t="b">
        <f t="shared" si="138"/>
        <v>1</v>
      </c>
      <c r="Y1775">
        <f t="shared" si="137"/>
        <v>3.5</v>
      </c>
      <c r="Z1775" s="2">
        <f t="shared" si="139"/>
        <v>2.3333333333333335</v>
      </c>
      <c r="AA1775" t="s">
        <v>398</v>
      </c>
      <c r="AB1775" t="s">
        <v>399</v>
      </c>
      <c r="AD1775" t="s">
        <v>109</v>
      </c>
      <c r="AE1775" t="s">
        <v>498</v>
      </c>
      <c r="AF1775">
        <v>2022</v>
      </c>
    </row>
    <row r="1776" spans="1:32" x14ac:dyDescent="0.25">
      <c r="A1776" t="s">
        <v>29</v>
      </c>
      <c r="B1776" t="s">
        <v>67</v>
      </c>
      <c r="C1776" t="s">
        <v>68</v>
      </c>
      <c r="D1776" t="s">
        <v>69</v>
      </c>
      <c r="E1776">
        <f>_xlfn.XLOOKUP(Table1[[#This Row],[Location]],'Location analysis'!A:A,'Location analysis'!B:B)</f>
        <v>40.435699999999997</v>
      </c>
      <c r="F1776">
        <f>_xlfn.XLOOKUP(Table1[[#This Row],[Location]],'Location analysis'!A:A,'Location analysis'!C:C)</f>
        <v>-74.125200000000007</v>
      </c>
      <c r="G1776" t="s">
        <v>259</v>
      </c>
      <c r="H1776" t="s">
        <v>34</v>
      </c>
      <c r="I1776">
        <v>14933957143</v>
      </c>
      <c r="J1776" t="s">
        <v>497</v>
      </c>
      <c r="K1776" t="s">
        <v>51</v>
      </c>
      <c r="L1776">
        <v>140</v>
      </c>
      <c r="M1776">
        <v>1</v>
      </c>
      <c r="N1776">
        <v>1</v>
      </c>
      <c r="O1776">
        <v>140</v>
      </c>
      <c r="P1776">
        <v>1</v>
      </c>
      <c r="Q1776">
        <v>1</v>
      </c>
      <c r="R1776">
        <v>1</v>
      </c>
      <c r="S1776">
        <v>1</v>
      </c>
      <c r="T1776" s="1">
        <v>44657</v>
      </c>
      <c r="U1776" t="str">
        <f t="shared" si="135"/>
        <v>Sunkist Soda - Orange</v>
      </c>
      <c r="V1776" t="str">
        <f t="shared" si="136"/>
        <v>Carbonated</v>
      </c>
      <c r="W1776" t="s">
        <v>34</v>
      </c>
      <c r="X1776" t="b">
        <f t="shared" si="138"/>
        <v>1</v>
      </c>
      <c r="Y1776">
        <f t="shared" si="137"/>
        <v>1</v>
      </c>
      <c r="Z1776" s="2">
        <f t="shared" si="139"/>
        <v>0.66666666666666663</v>
      </c>
      <c r="AA1776" t="s">
        <v>260</v>
      </c>
      <c r="AB1776" t="s">
        <v>261</v>
      </c>
      <c r="AD1776" t="s">
        <v>109</v>
      </c>
      <c r="AE1776" t="s">
        <v>498</v>
      </c>
      <c r="AF1776">
        <v>2022</v>
      </c>
    </row>
    <row r="1777" spans="1:32" x14ac:dyDescent="0.25">
      <c r="A1777" t="s">
        <v>29</v>
      </c>
      <c r="B1777" t="s">
        <v>67</v>
      </c>
      <c r="C1777" t="s">
        <v>68</v>
      </c>
      <c r="D1777" t="s">
        <v>69</v>
      </c>
      <c r="E1777">
        <f>_xlfn.XLOOKUP(Table1[[#This Row],[Location]],'Location analysis'!A:A,'Location analysis'!B:B)</f>
        <v>40.435699999999997</v>
      </c>
      <c r="F1777">
        <f>_xlfn.XLOOKUP(Table1[[#This Row],[Location]],'Location analysis'!A:A,'Location analysis'!C:C)</f>
        <v>-74.125200000000007</v>
      </c>
      <c r="G1777" t="s">
        <v>70</v>
      </c>
      <c r="H1777" t="s">
        <v>34</v>
      </c>
      <c r="I1777">
        <v>14934041090</v>
      </c>
      <c r="J1777" t="s">
        <v>497</v>
      </c>
      <c r="K1777" t="s">
        <v>51</v>
      </c>
      <c r="L1777">
        <v>146</v>
      </c>
      <c r="M1777">
        <v>3.25</v>
      </c>
      <c r="N1777">
        <v>1</v>
      </c>
      <c r="O1777">
        <v>146</v>
      </c>
      <c r="P1777">
        <v>3.25</v>
      </c>
      <c r="Q1777">
        <v>1</v>
      </c>
      <c r="R1777">
        <v>3.25</v>
      </c>
      <c r="S1777">
        <v>3.25</v>
      </c>
      <c r="T1777" s="1">
        <v>44657</v>
      </c>
      <c r="U1777" t="str">
        <f t="shared" si="135"/>
        <v>Monster Energy Original</v>
      </c>
      <c r="V1777" t="str">
        <f t="shared" si="136"/>
        <v>Carbonated</v>
      </c>
      <c r="W1777" t="s">
        <v>34</v>
      </c>
      <c r="X1777" t="b">
        <f t="shared" si="138"/>
        <v>1</v>
      </c>
      <c r="Y1777">
        <f t="shared" si="137"/>
        <v>3.25</v>
      </c>
      <c r="Z1777" s="2">
        <f t="shared" si="139"/>
        <v>2.1666666666666665</v>
      </c>
      <c r="AA1777" t="s">
        <v>70</v>
      </c>
      <c r="AD1777" t="s">
        <v>109</v>
      </c>
      <c r="AE1777" t="s">
        <v>498</v>
      </c>
      <c r="AF1777">
        <v>2022</v>
      </c>
    </row>
    <row r="1778" spans="1:32" x14ac:dyDescent="0.25">
      <c r="A1778" t="s">
        <v>29</v>
      </c>
      <c r="B1778" t="s">
        <v>394</v>
      </c>
      <c r="C1778" t="s">
        <v>395</v>
      </c>
      <c r="D1778" t="s">
        <v>396</v>
      </c>
      <c r="E1778">
        <f>_xlfn.XLOOKUP(Table1[[#This Row],[Location]],'Location analysis'!A:A,'Location analysis'!B:B)</f>
        <v>40.416893999999999</v>
      </c>
      <c r="F1778">
        <f>_xlfn.XLOOKUP(Table1[[#This Row],[Location]],'Location analysis'!A:A,'Location analysis'!C:C)</f>
        <v>-74.420399000000003</v>
      </c>
      <c r="G1778" t="s">
        <v>417</v>
      </c>
      <c r="H1778" t="s">
        <v>43</v>
      </c>
      <c r="I1778">
        <v>14934141184</v>
      </c>
      <c r="J1778" t="s">
        <v>497</v>
      </c>
      <c r="K1778" t="s">
        <v>51</v>
      </c>
      <c r="L1778">
        <v>136</v>
      </c>
      <c r="M1778">
        <v>2</v>
      </c>
      <c r="N1778">
        <v>1</v>
      </c>
      <c r="O1778">
        <v>136</v>
      </c>
      <c r="P1778">
        <v>2</v>
      </c>
      <c r="Q1778">
        <v>1</v>
      </c>
      <c r="R1778">
        <v>2</v>
      </c>
      <c r="S1778">
        <v>2</v>
      </c>
      <c r="T1778" s="1">
        <v>44657</v>
      </c>
      <c r="U1778" t="str">
        <f t="shared" si="135"/>
        <v>Genius Keto Bar - Chocolate Dream</v>
      </c>
      <c r="V1778" t="str">
        <f t="shared" si="136"/>
        <v>Food</v>
      </c>
      <c r="W1778" t="s">
        <v>43</v>
      </c>
      <c r="X1778" t="b">
        <f t="shared" si="138"/>
        <v>1</v>
      </c>
      <c r="Y1778">
        <f t="shared" si="137"/>
        <v>2</v>
      </c>
      <c r="Z1778" s="2">
        <f t="shared" si="139"/>
        <v>1.3333333333333333</v>
      </c>
      <c r="AA1778" t="s">
        <v>418</v>
      </c>
      <c r="AB1778" t="s">
        <v>419</v>
      </c>
      <c r="AD1778" t="s">
        <v>109</v>
      </c>
      <c r="AE1778" t="s">
        <v>498</v>
      </c>
      <c r="AF1778">
        <v>2022</v>
      </c>
    </row>
    <row r="1779" spans="1:32" x14ac:dyDescent="0.25">
      <c r="A1779" t="s">
        <v>29</v>
      </c>
      <c r="B1779" t="s">
        <v>394</v>
      </c>
      <c r="C1779" t="s">
        <v>395</v>
      </c>
      <c r="D1779" t="s">
        <v>396</v>
      </c>
      <c r="E1779">
        <f>_xlfn.XLOOKUP(Table1[[#This Row],[Location]],'Location analysis'!A:A,'Location analysis'!B:B)</f>
        <v>40.416893999999999</v>
      </c>
      <c r="F1779">
        <f>_xlfn.XLOOKUP(Table1[[#This Row],[Location]],'Location analysis'!A:A,'Location analysis'!C:C)</f>
        <v>-74.420399000000003</v>
      </c>
      <c r="G1779" t="s">
        <v>410</v>
      </c>
      <c r="H1779" t="s">
        <v>49</v>
      </c>
      <c r="I1779">
        <v>14934216476</v>
      </c>
      <c r="J1779" t="s">
        <v>497</v>
      </c>
      <c r="K1779" t="s">
        <v>51</v>
      </c>
      <c r="L1779">
        <v>141</v>
      </c>
      <c r="M1779">
        <v>2</v>
      </c>
      <c r="N1779">
        <v>1</v>
      </c>
      <c r="O1779">
        <v>141</v>
      </c>
      <c r="P1779">
        <v>2</v>
      </c>
      <c r="Q1779">
        <v>1</v>
      </c>
      <c r="R1779">
        <v>2</v>
      </c>
      <c r="S1779">
        <v>2</v>
      </c>
      <c r="T1779" s="1">
        <v>44657</v>
      </c>
      <c r="U1779" t="str">
        <f t="shared" si="135"/>
        <v>Iberia Coconut Water</v>
      </c>
      <c r="V1779" t="str">
        <f t="shared" si="136"/>
        <v>Non Carbonated</v>
      </c>
      <c r="W1779" t="s">
        <v>49</v>
      </c>
      <c r="X1779" t="b">
        <f t="shared" si="138"/>
        <v>1</v>
      </c>
      <c r="Y1779">
        <f t="shared" si="137"/>
        <v>2</v>
      </c>
      <c r="Z1779" s="2">
        <f t="shared" si="139"/>
        <v>1.3333333333333333</v>
      </c>
      <c r="AA1779" t="s">
        <v>410</v>
      </c>
      <c r="AD1779" t="s">
        <v>109</v>
      </c>
      <c r="AE1779" t="s">
        <v>498</v>
      </c>
      <c r="AF1779">
        <v>2022</v>
      </c>
    </row>
    <row r="1780" spans="1:32" x14ac:dyDescent="0.25">
      <c r="A1780" t="s">
        <v>29</v>
      </c>
      <c r="B1780" t="s">
        <v>394</v>
      </c>
      <c r="C1780" t="s">
        <v>395</v>
      </c>
      <c r="D1780" t="s">
        <v>396</v>
      </c>
      <c r="E1780">
        <f>_xlfn.XLOOKUP(Table1[[#This Row],[Location]],'Location analysis'!A:A,'Location analysis'!B:B)</f>
        <v>40.416893999999999</v>
      </c>
      <c r="F1780">
        <f>_xlfn.XLOOKUP(Table1[[#This Row],[Location]],'Location analysis'!A:A,'Location analysis'!C:C)</f>
        <v>-74.420399000000003</v>
      </c>
      <c r="G1780" t="s">
        <v>106</v>
      </c>
      <c r="H1780" t="s">
        <v>43</v>
      </c>
      <c r="I1780">
        <v>14934216761</v>
      </c>
      <c r="J1780" t="s">
        <v>497</v>
      </c>
      <c r="K1780" t="s">
        <v>51</v>
      </c>
      <c r="L1780">
        <v>120</v>
      </c>
      <c r="M1780">
        <v>2</v>
      </c>
      <c r="N1780">
        <v>1</v>
      </c>
      <c r="O1780">
        <v>120</v>
      </c>
      <c r="P1780">
        <v>2</v>
      </c>
      <c r="Q1780">
        <v>1</v>
      </c>
      <c r="R1780">
        <v>2</v>
      </c>
      <c r="S1780">
        <v>2</v>
      </c>
      <c r="T1780" s="1">
        <v>44657</v>
      </c>
      <c r="U1780" t="str">
        <f t="shared" si="135"/>
        <v>Oreo Mini</v>
      </c>
      <c r="V1780" t="str">
        <f t="shared" si="136"/>
        <v>Food</v>
      </c>
      <c r="W1780" t="s">
        <v>43</v>
      </c>
      <c r="X1780" t="b">
        <f t="shared" si="138"/>
        <v>1</v>
      </c>
      <c r="Y1780">
        <f t="shared" si="137"/>
        <v>2</v>
      </c>
      <c r="Z1780" s="2">
        <f t="shared" si="139"/>
        <v>1.3333333333333333</v>
      </c>
      <c r="AA1780" t="s">
        <v>106</v>
      </c>
      <c r="AD1780" t="s">
        <v>109</v>
      </c>
      <c r="AE1780" t="s">
        <v>498</v>
      </c>
      <c r="AF1780">
        <v>2022</v>
      </c>
    </row>
    <row r="1781" spans="1:32" x14ac:dyDescent="0.25">
      <c r="A1781" t="s">
        <v>29</v>
      </c>
      <c r="B1781" t="s">
        <v>67</v>
      </c>
      <c r="C1781" t="s">
        <v>68</v>
      </c>
      <c r="D1781" t="s">
        <v>69</v>
      </c>
      <c r="E1781">
        <f>_xlfn.XLOOKUP(Table1[[#This Row],[Location]],'Location analysis'!A:A,'Location analysis'!B:B)</f>
        <v>40.435699999999997</v>
      </c>
      <c r="F1781">
        <f>_xlfn.XLOOKUP(Table1[[#This Row],[Location]],'Location analysis'!A:A,'Location analysis'!C:C)</f>
        <v>-74.125200000000007</v>
      </c>
      <c r="G1781" t="s">
        <v>458</v>
      </c>
      <c r="I1781">
        <v>14934440520</v>
      </c>
      <c r="J1781" t="s">
        <v>497</v>
      </c>
      <c r="K1781" t="s">
        <v>51</v>
      </c>
      <c r="L1781">
        <v>113</v>
      </c>
      <c r="M1781">
        <v>1.5</v>
      </c>
      <c r="N1781">
        <v>1</v>
      </c>
      <c r="O1781">
        <v>113</v>
      </c>
      <c r="P1781">
        <v>1.5</v>
      </c>
      <c r="Q1781">
        <v>1</v>
      </c>
      <c r="R1781">
        <v>1.5</v>
      </c>
      <c r="S1781">
        <v>1.5</v>
      </c>
      <c r="T1781" s="1">
        <v>44657</v>
      </c>
      <c r="U1781" t="str">
        <f t="shared" si="135"/>
        <v>Doritos Dinamita Chile Lemon</v>
      </c>
      <c r="V1781" t="str">
        <f t="shared" si="136"/>
        <v>Cell is Blank - Dis-regard</v>
      </c>
      <c r="W1781" t="s">
        <v>43</v>
      </c>
      <c r="X1781" t="b">
        <f t="shared" si="138"/>
        <v>1</v>
      </c>
      <c r="Y1781">
        <f t="shared" si="137"/>
        <v>1.5</v>
      </c>
      <c r="Z1781" s="2">
        <f t="shared" si="139"/>
        <v>1</v>
      </c>
      <c r="AA1781" t="s">
        <v>458</v>
      </c>
      <c r="AD1781" t="s">
        <v>109</v>
      </c>
      <c r="AE1781" t="s">
        <v>498</v>
      </c>
      <c r="AF1781">
        <v>2022</v>
      </c>
    </row>
    <row r="1782" spans="1:32" x14ac:dyDescent="0.25">
      <c r="A1782" t="s">
        <v>29</v>
      </c>
      <c r="B1782" t="s">
        <v>67</v>
      </c>
      <c r="C1782" t="s">
        <v>68</v>
      </c>
      <c r="D1782" t="s">
        <v>69</v>
      </c>
      <c r="E1782">
        <f>_xlfn.XLOOKUP(Table1[[#This Row],[Location]],'Location analysis'!A:A,'Location analysis'!B:B)</f>
        <v>40.435699999999997</v>
      </c>
      <c r="F1782">
        <f>_xlfn.XLOOKUP(Table1[[#This Row],[Location]],'Location analysis'!A:A,'Location analysis'!C:C)</f>
        <v>-74.125200000000007</v>
      </c>
      <c r="G1782" t="s">
        <v>225</v>
      </c>
      <c r="H1782" t="s">
        <v>43</v>
      </c>
      <c r="I1782">
        <v>14934442192</v>
      </c>
      <c r="J1782" t="s">
        <v>497</v>
      </c>
      <c r="K1782" t="s">
        <v>51</v>
      </c>
      <c r="L1782">
        <v>112</v>
      </c>
      <c r="M1782">
        <v>1.5</v>
      </c>
      <c r="N1782">
        <v>1</v>
      </c>
      <c r="O1782">
        <v>112</v>
      </c>
      <c r="P1782">
        <v>1.5</v>
      </c>
      <c r="Q1782">
        <v>1</v>
      </c>
      <c r="R1782">
        <v>1.5</v>
      </c>
      <c r="S1782">
        <v>1.5</v>
      </c>
      <c r="T1782" s="1">
        <v>44657</v>
      </c>
      <c r="U1782" t="str">
        <f t="shared" si="135"/>
        <v>SunChips Multigrain - Original</v>
      </c>
      <c r="V1782" t="str">
        <f t="shared" si="136"/>
        <v>Food</v>
      </c>
      <c r="W1782" t="s">
        <v>43</v>
      </c>
      <c r="X1782" t="b">
        <f t="shared" si="138"/>
        <v>1</v>
      </c>
      <c r="Y1782">
        <f t="shared" si="137"/>
        <v>1.5</v>
      </c>
      <c r="Z1782" s="2">
        <f t="shared" si="139"/>
        <v>1</v>
      </c>
      <c r="AA1782" t="s">
        <v>129</v>
      </c>
      <c r="AB1782" t="s">
        <v>150</v>
      </c>
      <c r="AD1782" t="s">
        <v>109</v>
      </c>
      <c r="AE1782" t="s">
        <v>498</v>
      </c>
      <c r="AF1782">
        <v>2022</v>
      </c>
    </row>
    <row r="1783" spans="1:32" x14ac:dyDescent="0.25">
      <c r="A1783" t="s">
        <v>29</v>
      </c>
      <c r="B1783" t="s">
        <v>394</v>
      </c>
      <c r="C1783" t="s">
        <v>395</v>
      </c>
      <c r="D1783" t="s">
        <v>396</v>
      </c>
      <c r="E1783">
        <f>_xlfn.XLOOKUP(Table1[[#This Row],[Location]],'Location analysis'!A:A,'Location analysis'!B:B)</f>
        <v>40.416893999999999</v>
      </c>
      <c r="F1783">
        <f>_xlfn.XLOOKUP(Table1[[#This Row],[Location]],'Location analysis'!A:A,'Location analysis'!C:C)</f>
        <v>-74.420399000000003</v>
      </c>
      <c r="G1783" t="s">
        <v>71</v>
      </c>
      <c r="H1783" t="s">
        <v>43</v>
      </c>
      <c r="I1783">
        <v>14934506924</v>
      </c>
      <c r="J1783" t="s">
        <v>497</v>
      </c>
      <c r="K1783" t="s">
        <v>36</v>
      </c>
      <c r="L1783">
        <v>122</v>
      </c>
      <c r="M1783">
        <v>2.5</v>
      </c>
      <c r="N1783">
        <v>1</v>
      </c>
      <c r="O1783">
        <v>122</v>
      </c>
      <c r="P1783">
        <v>2.5</v>
      </c>
      <c r="Q1783">
        <v>1</v>
      </c>
      <c r="R1783">
        <v>2.5</v>
      </c>
      <c r="S1783">
        <v>2.5</v>
      </c>
      <c r="T1783" s="1">
        <v>44657</v>
      </c>
      <c r="U1783" t="str">
        <f t="shared" si="135"/>
        <v>Seapoint Farms Dry Roasted Edamame - Wasabi</v>
      </c>
      <c r="V1783" t="str">
        <f t="shared" si="136"/>
        <v>Food</v>
      </c>
      <c r="W1783" t="s">
        <v>43</v>
      </c>
      <c r="X1783" t="b">
        <f t="shared" si="138"/>
        <v>1</v>
      </c>
      <c r="Y1783">
        <f t="shared" si="137"/>
        <v>2.5</v>
      </c>
      <c r="Z1783" s="2">
        <f t="shared" si="139"/>
        <v>1.6666666666666667</v>
      </c>
      <c r="AA1783" t="s">
        <v>72</v>
      </c>
      <c r="AB1783" t="s">
        <v>73</v>
      </c>
      <c r="AD1783" t="s">
        <v>109</v>
      </c>
      <c r="AE1783" t="s">
        <v>498</v>
      </c>
      <c r="AF1783">
        <v>2022</v>
      </c>
    </row>
    <row r="1784" spans="1:32" x14ac:dyDescent="0.25">
      <c r="A1784" t="s">
        <v>29</v>
      </c>
      <c r="B1784" t="s">
        <v>67</v>
      </c>
      <c r="C1784" t="s">
        <v>68</v>
      </c>
      <c r="D1784" t="s">
        <v>69</v>
      </c>
      <c r="E1784">
        <f>_xlfn.XLOOKUP(Table1[[#This Row],[Location]],'Location analysis'!A:A,'Location analysis'!B:B)</f>
        <v>40.435699999999997</v>
      </c>
      <c r="F1784">
        <f>_xlfn.XLOOKUP(Table1[[#This Row],[Location]],'Location analysis'!A:A,'Location analysis'!C:C)</f>
        <v>-74.125200000000007</v>
      </c>
      <c r="G1784" t="s">
        <v>81</v>
      </c>
      <c r="H1784" t="s">
        <v>43</v>
      </c>
      <c r="I1784">
        <v>14935063380</v>
      </c>
      <c r="J1784" t="s">
        <v>497</v>
      </c>
      <c r="K1784" t="s">
        <v>51</v>
      </c>
      <c r="L1784">
        <v>138</v>
      </c>
      <c r="M1784">
        <v>2</v>
      </c>
      <c r="N1784">
        <v>1</v>
      </c>
      <c r="O1784">
        <v>138</v>
      </c>
      <c r="P1784">
        <v>2</v>
      </c>
      <c r="Q1784">
        <v>1</v>
      </c>
      <c r="R1784">
        <v>2</v>
      </c>
      <c r="S1784">
        <v>2</v>
      </c>
      <c r="T1784" s="1">
        <v>44657</v>
      </c>
      <c r="U1784" t="str">
        <f t="shared" si="135"/>
        <v>KitKat - Crisp Wafers</v>
      </c>
      <c r="V1784" t="str">
        <f t="shared" si="136"/>
        <v>Food</v>
      </c>
      <c r="W1784" t="s">
        <v>43</v>
      </c>
      <c r="X1784" t="b">
        <f t="shared" si="138"/>
        <v>1</v>
      </c>
      <c r="Y1784">
        <f t="shared" si="137"/>
        <v>2</v>
      </c>
      <c r="Z1784" s="2">
        <f t="shared" si="139"/>
        <v>1.3333333333333333</v>
      </c>
      <c r="AA1784" t="s">
        <v>82</v>
      </c>
      <c r="AB1784" t="s">
        <v>83</v>
      </c>
      <c r="AD1784" t="s">
        <v>109</v>
      </c>
      <c r="AE1784" t="s">
        <v>498</v>
      </c>
      <c r="AF1784">
        <v>2022</v>
      </c>
    </row>
    <row r="1785" spans="1:32" x14ac:dyDescent="0.25">
      <c r="A1785" t="s">
        <v>29</v>
      </c>
      <c r="B1785" t="s">
        <v>67</v>
      </c>
      <c r="C1785" t="s">
        <v>68</v>
      </c>
      <c r="D1785" t="s">
        <v>69</v>
      </c>
      <c r="E1785">
        <f>_xlfn.XLOOKUP(Table1[[#This Row],[Location]],'Location analysis'!A:A,'Location analysis'!B:B)</f>
        <v>40.435699999999997</v>
      </c>
      <c r="F1785">
        <f>_xlfn.XLOOKUP(Table1[[#This Row],[Location]],'Location analysis'!A:A,'Location analysis'!C:C)</f>
        <v>-74.125200000000007</v>
      </c>
      <c r="G1785" t="s">
        <v>160</v>
      </c>
      <c r="H1785" t="s">
        <v>49</v>
      </c>
      <c r="I1785">
        <v>14935110601</v>
      </c>
      <c r="J1785" t="s">
        <v>497</v>
      </c>
      <c r="K1785" t="s">
        <v>51</v>
      </c>
      <c r="L1785">
        <v>145</v>
      </c>
      <c r="M1785">
        <v>2.5</v>
      </c>
      <c r="N1785">
        <v>1</v>
      </c>
      <c r="O1785">
        <v>145</v>
      </c>
      <c r="P1785">
        <v>2.5</v>
      </c>
      <c r="Q1785">
        <v>1</v>
      </c>
      <c r="R1785">
        <v>2.5</v>
      </c>
      <c r="S1785">
        <v>2.5</v>
      </c>
      <c r="T1785" s="1">
        <v>44657</v>
      </c>
      <c r="U1785" t="str">
        <f t="shared" si="135"/>
        <v>Snapple Diet Tea - Peach Tea</v>
      </c>
      <c r="V1785" t="str">
        <f t="shared" si="136"/>
        <v>Non Carbonated</v>
      </c>
      <c r="W1785" t="s">
        <v>49</v>
      </c>
      <c r="X1785" t="b">
        <f t="shared" si="138"/>
        <v>1</v>
      </c>
      <c r="Y1785">
        <f t="shared" si="137"/>
        <v>2.5</v>
      </c>
      <c r="Z1785" s="2">
        <f t="shared" si="139"/>
        <v>1.6666666666666667</v>
      </c>
      <c r="AA1785" t="s">
        <v>75</v>
      </c>
      <c r="AB1785" t="s">
        <v>161</v>
      </c>
      <c r="AD1785" t="s">
        <v>109</v>
      </c>
      <c r="AE1785" t="s">
        <v>498</v>
      </c>
      <c r="AF1785">
        <v>2022</v>
      </c>
    </row>
    <row r="1786" spans="1:32" x14ac:dyDescent="0.25">
      <c r="A1786" t="s">
        <v>29</v>
      </c>
      <c r="B1786" t="s">
        <v>67</v>
      </c>
      <c r="C1786" t="s">
        <v>68</v>
      </c>
      <c r="D1786" t="s">
        <v>69</v>
      </c>
      <c r="E1786">
        <f>_xlfn.XLOOKUP(Table1[[#This Row],[Location]],'Location analysis'!A:A,'Location analysis'!B:B)</f>
        <v>40.435699999999997</v>
      </c>
      <c r="F1786">
        <f>_xlfn.XLOOKUP(Table1[[#This Row],[Location]],'Location analysis'!A:A,'Location analysis'!C:C)</f>
        <v>-74.125200000000007</v>
      </c>
      <c r="G1786" t="s">
        <v>70</v>
      </c>
      <c r="H1786" t="s">
        <v>34</v>
      </c>
      <c r="I1786">
        <v>14935117715</v>
      </c>
      <c r="J1786" t="s">
        <v>497</v>
      </c>
      <c r="K1786" t="s">
        <v>51</v>
      </c>
      <c r="L1786">
        <v>146</v>
      </c>
      <c r="M1786">
        <v>3.25</v>
      </c>
      <c r="N1786">
        <v>1</v>
      </c>
      <c r="O1786">
        <v>146</v>
      </c>
      <c r="P1786">
        <v>3.25</v>
      </c>
      <c r="Q1786">
        <v>1</v>
      </c>
      <c r="R1786">
        <v>3.25</v>
      </c>
      <c r="S1786">
        <v>3.25</v>
      </c>
      <c r="T1786" s="1">
        <v>44657</v>
      </c>
      <c r="U1786" t="str">
        <f t="shared" si="135"/>
        <v>Monster Energy Original</v>
      </c>
      <c r="V1786" t="str">
        <f t="shared" si="136"/>
        <v>Carbonated</v>
      </c>
      <c r="W1786" t="s">
        <v>34</v>
      </c>
      <c r="X1786" t="b">
        <f t="shared" si="138"/>
        <v>1</v>
      </c>
      <c r="Y1786">
        <f t="shared" si="137"/>
        <v>3.25</v>
      </c>
      <c r="Z1786" s="2">
        <f t="shared" si="139"/>
        <v>2.1666666666666665</v>
      </c>
      <c r="AA1786" t="s">
        <v>70</v>
      </c>
      <c r="AD1786" t="s">
        <v>109</v>
      </c>
      <c r="AE1786" t="s">
        <v>498</v>
      </c>
      <c r="AF1786">
        <v>2022</v>
      </c>
    </row>
    <row r="1787" spans="1:32" x14ac:dyDescent="0.25">
      <c r="A1787" t="s">
        <v>29</v>
      </c>
      <c r="B1787" t="s">
        <v>394</v>
      </c>
      <c r="C1787" t="s">
        <v>395</v>
      </c>
      <c r="D1787" t="s">
        <v>396</v>
      </c>
      <c r="E1787">
        <f>_xlfn.XLOOKUP(Table1[[#This Row],[Location]],'Location analysis'!A:A,'Location analysis'!B:B)</f>
        <v>40.416893999999999</v>
      </c>
      <c r="F1787">
        <f>_xlfn.XLOOKUP(Table1[[#This Row],[Location]],'Location analysis'!A:A,'Location analysis'!C:C)</f>
        <v>-74.420399000000003</v>
      </c>
      <c r="G1787" t="s">
        <v>407</v>
      </c>
      <c r="H1787" t="s">
        <v>34</v>
      </c>
      <c r="I1787">
        <v>14936747793</v>
      </c>
      <c r="J1787" t="s">
        <v>499</v>
      </c>
      <c r="K1787" t="s">
        <v>51</v>
      </c>
      <c r="L1787">
        <v>140</v>
      </c>
      <c r="M1787">
        <v>1.5</v>
      </c>
      <c r="N1787">
        <v>1</v>
      </c>
      <c r="O1787">
        <v>140</v>
      </c>
      <c r="P1787">
        <v>1.5</v>
      </c>
      <c r="Q1787">
        <v>1</v>
      </c>
      <c r="R1787">
        <v>1.5</v>
      </c>
      <c r="S1787">
        <v>1.5</v>
      </c>
      <c r="T1787" s="1">
        <v>44658</v>
      </c>
      <c r="U1787" t="str">
        <f t="shared" si="135"/>
        <v>Spindrift - Sparkling Water - Pineapple</v>
      </c>
      <c r="V1787" t="str">
        <f t="shared" si="136"/>
        <v>Carbonated</v>
      </c>
      <c r="W1787" t="s">
        <v>34</v>
      </c>
      <c r="X1787" t="b">
        <f t="shared" si="138"/>
        <v>1</v>
      </c>
      <c r="Y1787">
        <f t="shared" si="137"/>
        <v>1.5</v>
      </c>
      <c r="Z1787" s="2">
        <f t="shared" si="139"/>
        <v>1</v>
      </c>
      <c r="AA1787" t="s">
        <v>89</v>
      </c>
      <c r="AB1787" t="s">
        <v>408</v>
      </c>
      <c r="AC1787" t="s">
        <v>409</v>
      </c>
      <c r="AD1787" t="s">
        <v>123</v>
      </c>
      <c r="AE1787" t="s">
        <v>500</v>
      </c>
      <c r="AF1787">
        <v>2022</v>
      </c>
    </row>
    <row r="1788" spans="1:32" x14ac:dyDescent="0.25">
      <c r="A1788" t="s">
        <v>29</v>
      </c>
      <c r="B1788" t="s">
        <v>62</v>
      </c>
      <c r="C1788" t="s">
        <v>63</v>
      </c>
      <c r="D1788" t="s">
        <v>64</v>
      </c>
      <c r="E1788">
        <f>_xlfn.XLOOKUP(Table1[[#This Row],[Location]],'Location analysis'!A:A,'Location analysis'!B:B)</f>
        <v>40.091900000000003</v>
      </c>
      <c r="F1788">
        <f>_xlfn.XLOOKUP(Table1[[#This Row],[Location]],'Location analysis'!A:A,'Location analysis'!C:C)</f>
        <v>-74.358699999999999</v>
      </c>
      <c r="G1788" t="s">
        <v>154</v>
      </c>
      <c r="H1788" t="s">
        <v>43</v>
      </c>
      <c r="I1788">
        <v>14936974675</v>
      </c>
      <c r="J1788" t="s">
        <v>499</v>
      </c>
      <c r="K1788" t="s">
        <v>51</v>
      </c>
      <c r="L1788">
        <v>121</v>
      </c>
      <c r="M1788">
        <v>1.5</v>
      </c>
      <c r="N1788">
        <v>1</v>
      </c>
      <c r="O1788">
        <v>121</v>
      </c>
      <c r="P1788">
        <v>1.5</v>
      </c>
      <c r="Q1788">
        <v>1</v>
      </c>
      <c r="R1788">
        <v>1.5</v>
      </c>
      <c r="S1788">
        <v>1.5</v>
      </c>
      <c r="T1788" s="1">
        <v>44658</v>
      </c>
      <c r="U1788" t="str">
        <f t="shared" si="135"/>
        <v>SunChips Multigrain - Harvest Cheddar</v>
      </c>
      <c r="V1788" t="str">
        <f t="shared" si="136"/>
        <v>Food</v>
      </c>
      <c r="W1788" t="s">
        <v>43</v>
      </c>
      <c r="X1788" t="b">
        <f t="shared" si="138"/>
        <v>1</v>
      </c>
      <c r="Y1788">
        <f t="shared" si="137"/>
        <v>1.5</v>
      </c>
      <c r="Z1788" s="2">
        <f t="shared" si="139"/>
        <v>1</v>
      </c>
      <c r="AA1788" t="s">
        <v>129</v>
      </c>
      <c r="AB1788" t="s">
        <v>155</v>
      </c>
      <c r="AD1788" t="s">
        <v>123</v>
      </c>
      <c r="AE1788" t="s">
        <v>500</v>
      </c>
      <c r="AF1788">
        <v>2022</v>
      </c>
    </row>
    <row r="1789" spans="1:32" x14ac:dyDescent="0.25">
      <c r="A1789" t="s">
        <v>29</v>
      </c>
      <c r="B1789" t="s">
        <v>394</v>
      </c>
      <c r="C1789" t="s">
        <v>395</v>
      </c>
      <c r="D1789" t="s">
        <v>396</v>
      </c>
      <c r="E1789">
        <f>_xlfn.XLOOKUP(Table1[[#This Row],[Location]],'Location analysis'!A:A,'Location analysis'!B:B)</f>
        <v>40.416893999999999</v>
      </c>
      <c r="F1789">
        <f>_xlfn.XLOOKUP(Table1[[#This Row],[Location]],'Location analysis'!A:A,'Location analysis'!C:C)</f>
        <v>-74.420399000000003</v>
      </c>
      <c r="G1789" t="s">
        <v>421</v>
      </c>
      <c r="H1789" t="s">
        <v>43</v>
      </c>
      <c r="I1789">
        <v>14937452464</v>
      </c>
      <c r="J1789" t="s">
        <v>499</v>
      </c>
      <c r="K1789" t="s">
        <v>51</v>
      </c>
      <c r="L1789">
        <v>157</v>
      </c>
      <c r="M1789">
        <v>2.25</v>
      </c>
      <c r="N1789">
        <v>1</v>
      </c>
      <c r="O1789">
        <v>157</v>
      </c>
      <c r="P1789">
        <v>2.25</v>
      </c>
      <c r="Q1789">
        <v>1</v>
      </c>
      <c r="R1789">
        <v>2.25</v>
      </c>
      <c r="S1789">
        <v>2.25</v>
      </c>
      <c r="T1789" s="1">
        <v>44658</v>
      </c>
      <c r="U1789" t="str">
        <f t="shared" si="135"/>
        <v>Lenny &amp; Larrys - SnickerDoodle</v>
      </c>
      <c r="V1789" t="str">
        <f t="shared" si="136"/>
        <v>Food</v>
      </c>
      <c r="W1789" t="s">
        <v>43</v>
      </c>
      <c r="X1789" t="b">
        <f t="shared" si="138"/>
        <v>1</v>
      </c>
      <c r="Y1789">
        <f t="shared" si="137"/>
        <v>2.25</v>
      </c>
      <c r="Z1789" s="2">
        <f t="shared" si="139"/>
        <v>1.5</v>
      </c>
      <c r="AA1789" t="s">
        <v>422</v>
      </c>
      <c r="AB1789" t="s">
        <v>423</v>
      </c>
      <c r="AD1789" t="s">
        <v>123</v>
      </c>
      <c r="AE1789" t="s">
        <v>500</v>
      </c>
      <c r="AF1789">
        <v>2022</v>
      </c>
    </row>
    <row r="1790" spans="1:32" x14ac:dyDescent="0.25">
      <c r="A1790" t="s">
        <v>29</v>
      </c>
      <c r="B1790" t="s">
        <v>394</v>
      </c>
      <c r="C1790" t="s">
        <v>395</v>
      </c>
      <c r="D1790" t="s">
        <v>396</v>
      </c>
      <c r="E1790">
        <f>_xlfn.XLOOKUP(Table1[[#This Row],[Location]],'Location analysis'!A:A,'Location analysis'!B:B)</f>
        <v>40.416893999999999</v>
      </c>
      <c r="F1790">
        <f>_xlfn.XLOOKUP(Table1[[#This Row],[Location]],'Location analysis'!A:A,'Location analysis'!C:C)</f>
        <v>-74.420399000000003</v>
      </c>
      <c r="G1790" t="s">
        <v>390</v>
      </c>
      <c r="H1790" t="s">
        <v>43</v>
      </c>
      <c r="I1790">
        <v>14937458401</v>
      </c>
      <c r="J1790" t="s">
        <v>499</v>
      </c>
      <c r="K1790" t="s">
        <v>51</v>
      </c>
      <c r="L1790">
        <v>135</v>
      </c>
      <c r="M1790">
        <v>2</v>
      </c>
      <c r="N1790">
        <v>1</v>
      </c>
      <c r="O1790">
        <v>135</v>
      </c>
      <c r="P1790">
        <v>2</v>
      </c>
      <c r="Q1790">
        <v>1</v>
      </c>
      <c r="R1790">
        <v>2</v>
      </c>
      <c r="S1790">
        <v>2</v>
      </c>
      <c r="T1790" s="1">
        <v>44658</v>
      </c>
      <c r="U1790" t="str">
        <f t="shared" si="135"/>
        <v>RXBAR - Protein Bar - Chocolate Sea Salt</v>
      </c>
      <c r="V1790" t="str">
        <f t="shared" si="136"/>
        <v>Food</v>
      </c>
      <c r="W1790" t="s">
        <v>43</v>
      </c>
      <c r="X1790" t="b">
        <f t="shared" si="138"/>
        <v>1</v>
      </c>
      <c r="Y1790">
        <f t="shared" si="137"/>
        <v>2</v>
      </c>
      <c r="Z1790" s="2">
        <f t="shared" si="139"/>
        <v>1.3333333333333333</v>
      </c>
      <c r="AA1790" t="s">
        <v>318</v>
      </c>
      <c r="AB1790" t="s">
        <v>319</v>
      </c>
      <c r="AC1790" t="s">
        <v>391</v>
      </c>
      <c r="AD1790" t="s">
        <v>123</v>
      </c>
      <c r="AE1790" t="s">
        <v>500</v>
      </c>
      <c r="AF1790">
        <v>2022</v>
      </c>
    </row>
    <row r="1791" spans="1:32" x14ac:dyDescent="0.25">
      <c r="A1791" t="s">
        <v>29</v>
      </c>
      <c r="B1791" t="s">
        <v>394</v>
      </c>
      <c r="C1791" t="s">
        <v>395</v>
      </c>
      <c r="D1791" t="s">
        <v>396</v>
      </c>
      <c r="E1791">
        <f>_xlfn.XLOOKUP(Table1[[#This Row],[Location]],'Location analysis'!A:A,'Location analysis'!B:B)</f>
        <v>40.416893999999999</v>
      </c>
      <c r="F1791">
        <f>_xlfn.XLOOKUP(Table1[[#This Row],[Location]],'Location analysis'!A:A,'Location analysis'!C:C)</f>
        <v>-74.420399000000003</v>
      </c>
      <c r="G1791" t="s">
        <v>182</v>
      </c>
      <c r="H1791" t="s">
        <v>34</v>
      </c>
      <c r="I1791">
        <v>14937549782</v>
      </c>
      <c r="J1791" t="s">
        <v>499</v>
      </c>
      <c r="K1791" t="s">
        <v>51</v>
      </c>
      <c r="L1791">
        <v>142</v>
      </c>
      <c r="M1791">
        <v>1.5</v>
      </c>
      <c r="N1791">
        <v>1</v>
      </c>
      <c r="O1791">
        <v>142</v>
      </c>
      <c r="P1791">
        <v>1.5</v>
      </c>
      <c r="Q1791">
        <v>1</v>
      </c>
      <c r="R1791">
        <v>1.5</v>
      </c>
      <c r="S1791">
        <v>1.5</v>
      </c>
      <c r="T1791" s="1">
        <v>44658</v>
      </c>
      <c r="U1791" t="str">
        <f t="shared" si="135"/>
        <v>Coca Cola - Zero Sugar</v>
      </c>
      <c r="V1791" t="str">
        <f t="shared" si="136"/>
        <v>Carbonated</v>
      </c>
      <c r="W1791" t="s">
        <v>34</v>
      </c>
      <c r="X1791" t="b">
        <f t="shared" si="138"/>
        <v>1</v>
      </c>
      <c r="Y1791">
        <f t="shared" si="137"/>
        <v>1.5</v>
      </c>
      <c r="Z1791" s="2">
        <f t="shared" si="139"/>
        <v>1</v>
      </c>
      <c r="AA1791" t="s">
        <v>183</v>
      </c>
      <c r="AB1791" t="s">
        <v>184</v>
      </c>
      <c r="AD1791" t="s">
        <v>123</v>
      </c>
      <c r="AE1791" t="s">
        <v>500</v>
      </c>
      <c r="AF1791">
        <v>2022</v>
      </c>
    </row>
    <row r="1792" spans="1:32" x14ac:dyDescent="0.25">
      <c r="A1792" t="s">
        <v>29</v>
      </c>
      <c r="B1792" t="s">
        <v>62</v>
      </c>
      <c r="C1792" t="s">
        <v>63</v>
      </c>
      <c r="D1792" t="s">
        <v>64</v>
      </c>
      <c r="E1792">
        <f>_xlfn.XLOOKUP(Table1[[#This Row],[Location]],'Location analysis'!A:A,'Location analysis'!B:B)</f>
        <v>40.091900000000003</v>
      </c>
      <c r="F1792">
        <f>_xlfn.XLOOKUP(Table1[[#This Row],[Location]],'Location analysis'!A:A,'Location analysis'!C:C)</f>
        <v>-74.358699999999999</v>
      </c>
      <c r="G1792" t="s">
        <v>84</v>
      </c>
      <c r="H1792" t="s">
        <v>43</v>
      </c>
      <c r="I1792">
        <v>14938207706</v>
      </c>
      <c r="J1792" t="s">
        <v>499</v>
      </c>
      <c r="K1792" t="s">
        <v>51</v>
      </c>
      <c r="L1792">
        <v>138</v>
      </c>
      <c r="M1792">
        <v>2</v>
      </c>
      <c r="N1792">
        <v>1</v>
      </c>
      <c r="O1792">
        <v>138</v>
      </c>
      <c r="P1792">
        <v>2</v>
      </c>
      <c r="Q1792">
        <v>1</v>
      </c>
      <c r="R1792">
        <v>2</v>
      </c>
      <c r="S1792">
        <v>2</v>
      </c>
      <c r="T1792" s="1">
        <v>44658</v>
      </c>
      <c r="U1792" t="str">
        <f t="shared" si="135"/>
        <v>Wonderful Pistachios - Variety</v>
      </c>
      <c r="V1792" t="str">
        <f t="shared" si="136"/>
        <v>Food</v>
      </c>
      <c r="W1792" t="s">
        <v>43</v>
      </c>
      <c r="X1792" t="b">
        <f t="shared" si="138"/>
        <v>1</v>
      </c>
      <c r="Y1792">
        <f t="shared" si="137"/>
        <v>2</v>
      </c>
      <c r="Z1792" s="2">
        <f t="shared" si="139"/>
        <v>1.3333333333333333</v>
      </c>
      <c r="AA1792" t="s">
        <v>85</v>
      </c>
      <c r="AB1792" t="s">
        <v>86</v>
      </c>
      <c r="AD1792" t="s">
        <v>123</v>
      </c>
      <c r="AE1792" t="s">
        <v>500</v>
      </c>
      <c r="AF1792">
        <v>2022</v>
      </c>
    </row>
    <row r="1793" spans="1:32" x14ac:dyDescent="0.25">
      <c r="A1793" t="s">
        <v>29</v>
      </c>
      <c r="B1793" t="s">
        <v>394</v>
      </c>
      <c r="C1793" t="s">
        <v>395</v>
      </c>
      <c r="D1793" t="s">
        <v>396</v>
      </c>
      <c r="E1793">
        <f>_xlfn.XLOOKUP(Table1[[#This Row],[Location]],'Location analysis'!A:A,'Location analysis'!B:B)</f>
        <v>40.416893999999999</v>
      </c>
      <c r="F1793">
        <f>_xlfn.XLOOKUP(Table1[[#This Row],[Location]],'Location analysis'!A:A,'Location analysis'!C:C)</f>
        <v>-74.420399000000003</v>
      </c>
      <c r="G1793" t="s">
        <v>410</v>
      </c>
      <c r="H1793" t="s">
        <v>49</v>
      </c>
      <c r="I1793">
        <v>14938366487</v>
      </c>
      <c r="J1793" t="s">
        <v>499</v>
      </c>
      <c r="K1793" t="s">
        <v>36</v>
      </c>
      <c r="L1793">
        <v>141</v>
      </c>
      <c r="M1793">
        <v>2</v>
      </c>
      <c r="N1793">
        <v>1</v>
      </c>
      <c r="O1793">
        <v>141</v>
      </c>
      <c r="P1793">
        <v>2</v>
      </c>
      <c r="Q1793">
        <v>1</v>
      </c>
      <c r="R1793">
        <v>2</v>
      </c>
      <c r="S1793">
        <v>4</v>
      </c>
      <c r="T1793" s="1">
        <v>44658</v>
      </c>
      <c r="U1793" t="str">
        <f t="shared" si="135"/>
        <v>Iberia Coconut Water</v>
      </c>
      <c r="V1793" t="str">
        <f t="shared" si="136"/>
        <v>Non Carbonated</v>
      </c>
      <c r="W1793" t="s">
        <v>49</v>
      </c>
      <c r="X1793" t="b">
        <f t="shared" si="138"/>
        <v>1</v>
      </c>
      <c r="Y1793">
        <f t="shared" si="137"/>
        <v>2</v>
      </c>
      <c r="Z1793" s="2">
        <f t="shared" si="139"/>
        <v>1.3333333333333333</v>
      </c>
      <c r="AA1793" t="s">
        <v>410</v>
      </c>
      <c r="AD1793" t="s">
        <v>123</v>
      </c>
      <c r="AE1793" t="s">
        <v>500</v>
      </c>
      <c r="AF1793">
        <v>2022</v>
      </c>
    </row>
    <row r="1794" spans="1:32" x14ac:dyDescent="0.25">
      <c r="A1794" t="s">
        <v>29</v>
      </c>
      <c r="B1794" t="s">
        <v>394</v>
      </c>
      <c r="C1794" t="s">
        <v>395</v>
      </c>
      <c r="D1794" t="s">
        <v>396</v>
      </c>
      <c r="E1794">
        <f>_xlfn.XLOOKUP(Table1[[#This Row],[Location]],'Location analysis'!A:A,'Location analysis'!B:B)</f>
        <v>40.416893999999999</v>
      </c>
      <c r="F1794">
        <f>_xlfn.XLOOKUP(Table1[[#This Row],[Location]],'Location analysis'!A:A,'Location analysis'!C:C)</f>
        <v>-74.420399000000003</v>
      </c>
      <c r="G1794" t="s">
        <v>106</v>
      </c>
      <c r="H1794" t="s">
        <v>43</v>
      </c>
      <c r="I1794">
        <v>14938366487</v>
      </c>
      <c r="J1794" t="s">
        <v>499</v>
      </c>
      <c r="K1794" t="s">
        <v>36</v>
      </c>
      <c r="L1794">
        <v>120</v>
      </c>
      <c r="M1794">
        <v>2</v>
      </c>
      <c r="N1794">
        <v>1</v>
      </c>
      <c r="O1794">
        <v>120</v>
      </c>
      <c r="P1794">
        <v>2</v>
      </c>
      <c r="Q1794">
        <v>1</v>
      </c>
      <c r="R1794">
        <v>2</v>
      </c>
      <c r="S1794">
        <v>4</v>
      </c>
      <c r="T1794" s="1">
        <v>44658</v>
      </c>
      <c r="U1794" t="str">
        <f t="shared" ref="U1794:U1857" si="140">IF(G1794="","Cell is Blank - Dis-regard",G1794)</f>
        <v>Oreo Mini</v>
      </c>
      <c r="V1794" t="str">
        <f t="shared" ref="V1794:V1857" si="141">IF(H1794="","Cell is Blank - Dis-regard",H1794)</f>
        <v>Food</v>
      </c>
      <c r="W1794" t="s">
        <v>43</v>
      </c>
      <c r="X1794" t="b">
        <f t="shared" si="138"/>
        <v>1</v>
      </c>
      <c r="Y1794">
        <f t="shared" ref="Y1794:Y1857" si="142">IF(X1794="FALSE",M1794,M1794)</f>
        <v>2</v>
      </c>
      <c r="Z1794" s="2">
        <f t="shared" si="139"/>
        <v>1.3333333333333333</v>
      </c>
      <c r="AA1794" t="s">
        <v>106</v>
      </c>
      <c r="AD1794" t="s">
        <v>123</v>
      </c>
      <c r="AE1794" t="s">
        <v>500</v>
      </c>
      <c r="AF1794">
        <v>2022</v>
      </c>
    </row>
    <row r="1795" spans="1:32" x14ac:dyDescent="0.25">
      <c r="A1795" t="s">
        <v>29</v>
      </c>
      <c r="B1795" t="s">
        <v>394</v>
      </c>
      <c r="C1795" t="s">
        <v>395</v>
      </c>
      <c r="D1795" t="s">
        <v>396</v>
      </c>
      <c r="E1795">
        <f>_xlfn.XLOOKUP(Table1[[#This Row],[Location]],'Location analysis'!A:A,'Location analysis'!B:B)</f>
        <v>40.416893999999999</v>
      </c>
      <c r="F1795">
        <f>_xlfn.XLOOKUP(Table1[[#This Row],[Location]],'Location analysis'!A:A,'Location analysis'!C:C)</f>
        <v>-74.420399000000003</v>
      </c>
      <c r="G1795" t="s">
        <v>164</v>
      </c>
      <c r="H1795" t="s">
        <v>34</v>
      </c>
      <c r="I1795">
        <v>14938518883</v>
      </c>
      <c r="J1795" t="s">
        <v>499</v>
      </c>
      <c r="K1795" t="s">
        <v>36</v>
      </c>
      <c r="L1795">
        <v>132</v>
      </c>
      <c r="M1795">
        <v>2</v>
      </c>
      <c r="N1795">
        <v>1</v>
      </c>
      <c r="O1795">
        <v>132</v>
      </c>
      <c r="P1795">
        <v>2</v>
      </c>
      <c r="Q1795">
        <v>1</v>
      </c>
      <c r="R1795">
        <v>2</v>
      </c>
      <c r="S1795">
        <v>3.5</v>
      </c>
      <c r="T1795" s="1">
        <v>44658</v>
      </c>
      <c r="U1795" t="str">
        <f t="shared" si="140"/>
        <v>Keto Krisp - Almond/Chocolate</v>
      </c>
      <c r="V1795" t="str">
        <f t="shared" si="141"/>
        <v>Carbonated</v>
      </c>
      <c r="W1795" t="s">
        <v>34</v>
      </c>
      <c r="X1795" t="b">
        <f t="shared" ref="X1795:X1858" si="143">M1795=P1795</f>
        <v>1</v>
      </c>
      <c r="Y1795">
        <f t="shared" si="142"/>
        <v>2</v>
      </c>
      <c r="Z1795" s="2">
        <f t="shared" ref="Z1795:Z1858" si="144">Y1795/1.5</f>
        <v>1.3333333333333333</v>
      </c>
      <c r="AA1795" t="s">
        <v>165</v>
      </c>
      <c r="AB1795" t="s">
        <v>166</v>
      </c>
      <c r="AD1795" t="s">
        <v>123</v>
      </c>
      <c r="AE1795" t="s">
        <v>500</v>
      </c>
      <c r="AF1795">
        <v>2022</v>
      </c>
    </row>
    <row r="1796" spans="1:32" x14ac:dyDescent="0.25">
      <c r="A1796" t="s">
        <v>29</v>
      </c>
      <c r="B1796" t="s">
        <v>394</v>
      </c>
      <c r="C1796" t="s">
        <v>395</v>
      </c>
      <c r="D1796" t="s">
        <v>396</v>
      </c>
      <c r="E1796">
        <f>_xlfn.XLOOKUP(Table1[[#This Row],[Location]],'Location analysis'!A:A,'Location analysis'!B:B)</f>
        <v>40.416893999999999</v>
      </c>
      <c r="F1796">
        <f>_xlfn.XLOOKUP(Table1[[#This Row],[Location]],'Location analysis'!A:A,'Location analysis'!C:C)</f>
        <v>-74.420399000000003</v>
      </c>
      <c r="G1796" t="s">
        <v>407</v>
      </c>
      <c r="H1796" t="s">
        <v>34</v>
      </c>
      <c r="I1796">
        <v>14938518883</v>
      </c>
      <c r="J1796" t="s">
        <v>499</v>
      </c>
      <c r="K1796" t="s">
        <v>36</v>
      </c>
      <c r="L1796">
        <v>140</v>
      </c>
      <c r="M1796">
        <v>1.5</v>
      </c>
      <c r="N1796">
        <v>1</v>
      </c>
      <c r="O1796">
        <v>140</v>
      </c>
      <c r="P1796">
        <v>1.5</v>
      </c>
      <c r="Q1796">
        <v>1</v>
      </c>
      <c r="R1796">
        <v>1.5</v>
      </c>
      <c r="S1796">
        <v>3.5</v>
      </c>
      <c r="T1796" s="1">
        <v>44658</v>
      </c>
      <c r="U1796" t="str">
        <f t="shared" si="140"/>
        <v>Spindrift - Sparkling Water - Pineapple</v>
      </c>
      <c r="V1796" t="str">
        <f t="shared" si="141"/>
        <v>Carbonated</v>
      </c>
      <c r="W1796" t="s">
        <v>34</v>
      </c>
      <c r="X1796" t="b">
        <f t="shared" si="143"/>
        <v>1</v>
      </c>
      <c r="Y1796">
        <f t="shared" si="142"/>
        <v>1.5</v>
      </c>
      <c r="Z1796" s="2">
        <f t="shared" si="144"/>
        <v>1</v>
      </c>
      <c r="AA1796" t="s">
        <v>89</v>
      </c>
      <c r="AB1796" t="s">
        <v>408</v>
      </c>
      <c r="AC1796" t="s">
        <v>409</v>
      </c>
      <c r="AD1796" t="s">
        <v>123</v>
      </c>
      <c r="AE1796" t="s">
        <v>500</v>
      </c>
      <c r="AF1796">
        <v>2022</v>
      </c>
    </row>
    <row r="1797" spans="1:32" x14ac:dyDescent="0.25">
      <c r="A1797" t="s">
        <v>29</v>
      </c>
      <c r="B1797" t="s">
        <v>62</v>
      </c>
      <c r="C1797" t="s">
        <v>63</v>
      </c>
      <c r="D1797" t="s">
        <v>64</v>
      </c>
      <c r="E1797">
        <f>_xlfn.XLOOKUP(Table1[[#This Row],[Location]],'Location analysis'!A:A,'Location analysis'!B:B)</f>
        <v>40.091900000000003</v>
      </c>
      <c r="F1797">
        <f>_xlfn.XLOOKUP(Table1[[#This Row],[Location]],'Location analysis'!A:A,'Location analysis'!C:C)</f>
        <v>-74.358699999999999</v>
      </c>
      <c r="G1797" t="s">
        <v>293</v>
      </c>
      <c r="H1797" t="s">
        <v>43</v>
      </c>
      <c r="I1797">
        <v>14938589860</v>
      </c>
      <c r="J1797" t="s">
        <v>499</v>
      </c>
      <c r="K1797" t="s">
        <v>51</v>
      </c>
      <c r="L1797">
        <v>139</v>
      </c>
      <c r="M1797">
        <v>2</v>
      </c>
      <c r="N1797">
        <v>1</v>
      </c>
      <c r="O1797">
        <v>139</v>
      </c>
      <c r="P1797">
        <v>2</v>
      </c>
      <c r="Q1797">
        <v>1</v>
      </c>
      <c r="R1797">
        <v>2</v>
      </c>
      <c r="S1797">
        <v>2</v>
      </c>
      <c r="T1797" s="1">
        <v>44658</v>
      </c>
      <c r="U1797" t="str">
        <f t="shared" si="140"/>
        <v>Kinder - Bueno - Crispy Creamy Chocolate</v>
      </c>
      <c r="V1797" t="str">
        <f t="shared" si="141"/>
        <v>Food</v>
      </c>
      <c r="W1797" t="s">
        <v>43</v>
      </c>
      <c r="X1797" t="b">
        <f t="shared" si="143"/>
        <v>1</v>
      </c>
      <c r="Y1797">
        <f t="shared" si="142"/>
        <v>2</v>
      </c>
      <c r="Z1797" s="2">
        <f t="shared" si="144"/>
        <v>1.3333333333333333</v>
      </c>
      <c r="AA1797" t="s">
        <v>294</v>
      </c>
      <c r="AB1797" t="s">
        <v>295</v>
      </c>
      <c r="AC1797" t="s">
        <v>296</v>
      </c>
      <c r="AD1797" t="s">
        <v>123</v>
      </c>
      <c r="AE1797" t="s">
        <v>500</v>
      </c>
      <c r="AF1797">
        <v>2022</v>
      </c>
    </row>
    <row r="1798" spans="1:32" x14ac:dyDescent="0.25">
      <c r="A1798" t="s">
        <v>29</v>
      </c>
      <c r="B1798" t="s">
        <v>394</v>
      </c>
      <c r="C1798" t="s">
        <v>395</v>
      </c>
      <c r="D1798" t="s">
        <v>396</v>
      </c>
      <c r="E1798">
        <f>_xlfn.XLOOKUP(Table1[[#This Row],[Location]],'Location analysis'!A:A,'Location analysis'!B:B)</f>
        <v>40.416893999999999</v>
      </c>
      <c r="F1798">
        <f>_xlfn.XLOOKUP(Table1[[#This Row],[Location]],'Location analysis'!A:A,'Location analysis'!C:C)</f>
        <v>-74.420399000000003</v>
      </c>
      <c r="G1798" t="s">
        <v>410</v>
      </c>
      <c r="H1798" t="s">
        <v>49</v>
      </c>
      <c r="I1798">
        <v>14938718445</v>
      </c>
      <c r="J1798" t="s">
        <v>499</v>
      </c>
      <c r="K1798" t="s">
        <v>36</v>
      </c>
      <c r="L1798">
        <v>141</v>
      </c>
      <c r="M1798">
        <v>2</v>
      </c>
      <c r="N1798">
        <v>1</v>
      </c>
      <c r="O1798">
        <v>141</v>
      </c>
      <c r="P1798">
        <v>2</v>
      </c>
      <c r="Q1798">
        <v>1</v>
      </c>
      <c r="R1798">
        <v>2</v>
      </c>
      <c r="S1798">
        <v>4</v>
      </c>
      <c r="T1798" s="1">
        <v>44658</v>
      </c>
      <c r="U1798" t="str">
        <f t="shared" si="140"/>
        <v>Iberia Coconut Water</v>
      </c>
      <c r="V1798" t="str">
        <f t="shared" si="141"/>
        <v>Non Carbonated</v>
      </c>
      <c r="W1798" t="s">
        <v>49</v>
      </c>
      <c r="X1798" t="b">
        <f t="shared" si="143"/>
        <v>1</v>
      </c>
      <c r="Y1798">
        <f t="shared" si="142"/>
        <v>2</v>
      </c>
      <c r="Z1798" s="2">
        <f t="shared" si="144"/>
        <v>1.3333333333333333</v>
      </c>
      <c r="AA1798" t="s">
        <v>410</v>
      </c>
      <c r="AD1798" t="s">
        <v>123</v>
      </c>
      <c r="AE1798" t="s">
        <v>500</v>
      </c>
      <c r="AF1798">
        <v>2022</v>
      </c>
    </row>
    <row r="1799" spans="1:32" x14ac:dyDescent="0.25">
      <c r="A1799" t="s">
        <v>29</v>
      </c>
      <c r="B1799" t="s">
        <v>394</v>
      </c>
      <c r="C1799" t="s">
        <v>395</v>
      </c>
      <c r="D1799" t="s">
        <v>396</v>
      </c>
      <c r="E1799">
        <f>_xlfn.XLOOKUP(Table1[[#This Row],[Location]],'Location analysis'!A:A,'Location analysis'!B:B)</f>
        <v>40.416893999999999</v>
      </c>
      <c r="F1799">
        <f>_xlfn.XLOOKUP(Table1[[#This Row],[Location]],'Location analysis'!A:A,'Location analysis'!C:C)</f>
        <v>-74.420399000000003</v>
      </c>
      <c r="G1799" t="s">
        <v>424</v>
      </c>
      <c r="H1799" t="s">
        <v>43</v>
      </c>
      <c r="I1799">
        <v>14938718445</v>
      </c>
      <c r="J1799" t="s">
        <v>499</v>
      </c>
      <c r="K1799" t="s">
        <v>36</v>
      </c>
      <c r="L1799">
        <v>130</v>
      </c>
      <c r="M1799">
        <v>2</v>
      </c>
      <c r="N1799">
        <v>1</v>
      </c>
      <c r="O1799">
        <v>130</v>
      </c>
      <c r="P1799">
        <v>2</v>
      </c>
      <c r="Q1799">
        <v>1</v>
      </c>
      <c r="R1799">
        <v>2</v>
      </c>
      <c r="S1799">
        <v>4</v>
      </c>
      <c r="T1799" s="1">
        <v>44658</v>
      </c>
      <c r="U1799" t="str">
        <f t="shared" si="140"/>
        <v>Autumns Granola Bar - Cinnamon Almond</v>
      </c>
      <c r="V1799" t="str">
        <f t="shared" si="141"/>
        <v>Food</v>
      </c>
      <c r="W1799" t="s">
        <v>43</v>
      </c>
      <c r="X1799" t="b">
        <f t="shared" si="143"/>
        <v>1</v>
      </c>
      <c r="Y1799">
        <f t="shared" si="142"/>
        <v>2</v>
      </c>
      <c r="Z1799" s="2">
        <f t="shared" si="144"/>
        <v>1.3333333333333333</v>
      </c>
      <c r="AA1799" t="s">
        <v>425</v>
      </c>
      <c r="AB1799" t="s">
        <v>426</v>
      </c>
      <c r="AD1799" t="s">
        <v>123</v>
      </c>
      <c r="AE1799" t="s">
        <v>500</v>
      </c>
      <c r="AF1799">
        <v>2022</v>
      </c>
    </row>
    <row r="1800" spans="1:32" x14ac:dyDescent="0.25">
      <c r="A1800" t="s">
        <v>29</v>
      </c>
      <c r="B1800" t="s">
        <v>62</v>
      </c>
      <c r="C1800" t="s">
        <v>63</v>
      </c>
      <c r="D1800" t="s">
        <v>64</v>
      </c>
      <c r="E1800">
        <f>_xlfn.XLOOKUP(Table1[[#This Row],[Location]],'Location analysis'!A:A,'Location analysis'!B:B)</f>
        <v>40.091900000000003</v>
      </c>
      <c r="F1800">
        <f>_xlfn.XLOOKUP(Table1[[#This Row],[Location]],'Location analysis'!A:A,'Location analysis'!C:C)</f>
        <v>-74.358699999999999</v>
      </c>
      <c r="G1800" t="s">
        <v>84</v>
      </c>
      <c r="H1800" t="s">
        <v>43</v>
      </c>
      <c r="I1800">
        <v>14938854385</v>
      </c>
      <c r="J1800" t="s">
        <v>499</v>
      </c>
      <c r="K1800" t="s">
        <v>51</v>
      </c>
      <c r="L1800">
        <v>138</v>
      </c>
      <c r="M1800">
        <v>2</v>
      </c>
      <c r="N1800">
        <v>1</v>
      </c>
      <c r="O1800">
        <v>138</v>
      </c>
      <c r="P1800">
        <v>2</v>
      </c>
      <c r="Q1800">
        <v>1</v>
      </c>
      <c r="R1800">
        <v>2</v>
      </c>
      <c r="S1800">
        <v>2</v>
      </c>
      <c r="T1800" s="1">
        <v>44658</v>
      </c>
      <c r="U1800" t="str">
        <f t="shared" si="140"/>
        <v>Wonderful Pistachios - Variety</v>
      </c>
      <c r="V1800" t="str">
        <f t="shared" si="141"/>
        <v>Food</v>
      </c>
      <c r="W1800" t="s">
        <v>43</v>
      </c>
      <c r="X1800" t="b">
        <f t="shared" si="143"/>
        <v>1</v>
      </c>
      <c r="Y1800">
        <f t="shared" si="142"/>
        <v>2</v>
      </c>
      <c r="Z1800" s="2">
        <f t="shared" si="144"/>
        <v>1.3333333333333333</v>
      </c>
      <c r="AA1800" t="s">
        <v>85</v>
      </c>
      <c r="AB1800" t="s">
        <v>86</v>
      </c>
      <c r="AD1800" t="s">
        <v>123</v>
      </c>
      <c r="AE1800" t="s">
        <v>500</v>
      </c>
      <c r="AF1800">
        <v>2022</v>
      </c>
    </row>
    <row r="1801" spans="1:32" x14ac:dyDescent="0.25">
      <c r="A1801" t="s">
        <v>29</v>
      </c>
      <c r="B1801" t="s">
        <v>394</v>
      </c>
      <c r="C1801" t="s">
        <v>395</v>
      </c>
      <c r="D1801" t="s">
        <v>396</v>
      </c>
      <c r="E1801">
        <f>_xlfn.XLOOKUP(Table1[[#This Row],[Location]],'Location analysis'!A:A,'Location analysis'!B:B)</f>
        <v>40.416893999999999</v>
      </c>
      <c r="F1801">
        <f>_xlfn.XLOOKUP(Table1[[#This Row],[Location]],'Location analysis'!A:A,'Location analysis'!C:C)</f>
        <v>-74.420399000000003</v>
      </c>
      <c r="G1801" t="s">
        <v>501</v>
      </c>
      <c r="H1801" t="s">
        <v>43</v>
      </c>
      <c r="I1801">
        <v>14938903509</v>
      </c>
      <c r="J1801" t="s">
        <v>499</v>
      </c>
      <c r="K1801" t="s">
        <v>36</v>
      </c>
      <c r="L1801">
        <v>154</v>
      </c>
      <c r="M1801">
        <v>3</v>
      </c>
      <c r="N1801">
        <v>1</v>
      </c>
      <c r="O1801">
        <v>154</v>
      </c>
      <c r="P1801">
        <v>3</v>
      </c>
      <c r="Q1801">
        <v>1</v>
      </c>
      <c r="R1801">
        <v>3</v>
      </c>
      <c r="S1801">
        <v>3</v>
      </c>
      <c r="T1801" s="1">
        <v>44658</v>
      </c>
      <c r="U1801" t="str">
        <f t="shared" si="140"/>
        <v>Belvita Snack Bites - Cinnamon BS Go Paks</v>
      </c>
      <c r="V1801" t="str">
        <f t="shared" si="141"/>
        <v>Food</v>
      </c>
      <c r="W1801" t="s">
        <v>43</v>
      </c>
      <c r="X1801" t="b">
        <f t="shared" si="143"/>
        <v>1</v>
      </c>
      <c r="Y1801">
        <f t="shared" si="142"/>
        <v>3</v>
      </c>
      <c r="Z1801" s="2">
        <f t="shared" si="144"/>
        <v>2</v>
      </c>
      <c r="AA1801" t="s">
        <v>502</v>
      </c>
      <c r="AB1801" t="s">
        <v>503</v>
      </c>
      <c r="AD1801" t="s">
        <v>123</v>
      </c>
      <c r="AE1801" t="s">
        <v>500</v>
      </c>
      <c r="AF1801">
        <v>2022</v>
      </c>
    </row>
    <row r="1802" spans="1:32" x14ac:dyDescent="0.25">
      <c r="A1802" t="s">
        <v>29</v>
      </c>
      <c r="B1802" t="s">
        <v>67</v>
      </c>
      <c r="C1802" t="s">
        <v>68</v>
      </c>
      <c r="D1802" t="s">
        <v>69</v>
      </c>
      <c r="E1802">
        <f>_xlfn.XLOOKUP(Table1[[#This Row],[Location]],'Location analysis'!A:A,'Location analysis'!B:B)</f>
        <v>40.435699999999997</v>
      </c>
      <c r="F1802">
        <f>_xlfn.XLOOKUP(Table1[[#This Row],[Location]],'Location analysis'!A:A,'Location analysis'!C:C)</f>
        <v>-74.125200000000007</v>
      </c>
      <c r="G1802" t="s">
        <v>290</v>
      </c>
      <c r="H1802" t="s">
        <v>43</v>
      </c>
      <c r="I1802">
        <v>14938977051</v>
      </c>
      <c r="J1802" t="s">
        <v>499</v>
      </c>
      <c r="K1802" t="s">
        <v>36</v>
      </c>
      <c r="L1802">
        <v>120</v>
      </c>
      <c r="M1802">
        <v>1.5</v>
      </c>
      <c r="N1802">
        <v>1</v>
      </c>
      <c r="O1802">
        <v>120</v>
      </c>
      <c r="P1802">
        <v>1.5</v>
      </c>
      <c r="Q1802">
        <v>1</v>
      </c>
      <c r="R1802">
        <v>1.5</v>
      </c>
      <c r="S1802">
        <v>3.5</v>
      </c>
      <c r="T1802" s="1">
        <v>44658</v>
      </c>
      <c r="U1802" t="str">
        <f t="shared" si="140"/>
        <v>Doritos Famin Hot Nacho</v>
      </c>
      <c r="V1802" t="str">
        <f t="shared" si="141"/>
        <v>Food</v>
      </c>
      <c r="W1802" t="s">
        <v>43</v>
      </c>
      <c r="X1802" t="b">
        <f t="shared" si="143"/>
        <v>1</v>
      </c>
      <c r="Y1802">
        <f t="shared" si="142"/>
        <v>1.5</v>
      </c>
      <c r="Z1802" s="2">
        <f t="shared" si="144"/>
        <v>1</v>
      </c>
      <c r="AA1802" t="s">
        <v>290</v>
      </c>
      <c r="AD1802" t="s">
        <v>123</v>
      </c>
      <c r="AE1802" t="s">
        <v>500</v>
      </c>
      <c r="AF1802">
        <v>2022</v>
      </c>
    </row>
    <row r="1803" spans="1:32" x14ac:dyDescent="0.25">
      <c r="A1803" t="s">
        <v>29</v>
      </c>
      <c r="B1803" t="s">
        <v>67</v>
      </c>
      <c r="C1803" t="s">
        <v>68</v>
      </c>
      <c r="D1803" t="s">
        <v>69</v>
      </c>
      <c r="E1803">
        <f>_xlfn.XLOOKUP(Table1[[#This Row],[Location]],'Location analysis'!A:A,'Location analysis'!B:B)</f>
        <v>40.435699999999997</v>
      </c>
      <c r="F1803">
        <f>_xlfn.XLOOKUP(Table1[[#This Row],[Location]],'Location analysis'!A:A,'Location analysis'!C:C)</f>
        <v>-74.125200000000007</v>
      </c>
      <c r="G1803" t="s">
        <v>81</v>
      </c>
      <c r="H1803" t="s">
        <v>43</v>
      </c>
      <c r="I1803">
        <v>14938977051</v>
      </c>
      <c r="J1803" t="s">
        <v>499</v>
      </c>
      <c r="K1803" t="s">
        <v>36</v>
      </c>
      <c r="L1803">
        <v>134</v>
      </c>
      <c r="M1803">
        <v>2</v>
      </c>
      <c r="N1803">
        <v>1</v>
      </c>
      <c r="O1803">
        <v>134</v>
      </c>
      <c r="P1803">
        <v>2</v>
      </c>
      <c r="Q1803">
        <v>1</v>
      </c>
      <c r="R1803">
        <v>2</v>
      </c>
      <c r="S1803">
        <v>3.5</v>
      </c>
      <c r="T1803" s="1">
        <v>44658</v>
      </c>
      <c r="U1803" t="str">
        <f t="shared" si="140"/>
        <v>KitKat - Crisp Wafers</v>
      </c>
      <c r="V1803" t="str">
        <f t="shared" si="141"/>
        <v>Food</v>
      </c>
      <c r="W1803" t="s">
        <v>43</v>
      </c>
      <c r="X1803" t="b">
        <f t="shared" si="143"/>
        <v>1</v>
      </c>
      <c r="Y1803">
        <f t="shared" si="142"/>
        <v>2</v>
      </c>
      <c r="Z1803" s="2">
        <f t="shared" si="144"/>
        <v>1.3333333333333333</v>
      </c>
      <c r="AA1803" t="s">
        <v>82</v>
      </c>
      <c r="AB1803" t="s">
        <v>83</v>
      </c>
      <c r="AD1803" t="s">
        <v>123</v>
      </c>
      <c r="AE1803" t="s">
        <v>500</v>
      </c>
      <c r="AF1803">
        <v>2022</v>
      </c>
    </row>
    <row r="1804" spans="1:32" x14ac:dyDescent="0.25">
      <c r="A1804" t="s">
        <v>29</v>
      </c>
      <c r="B1804" t="s">
        <v>394</v>
      </c>
      <c r="C1804" t="s">
        <v>395</v>
      </c>
      <c r="D1804" t="s">
        <v>396</v>
      </c>
      <c r="E1804">
        <f>_xlfn.XLOOKUP(Table1[[#This Row],[Location]],'Location analysis'!A:A,'Location analysis'!B:B)</f>
        <v>40.416893999999999</v>
      </c>
      <c r="F1804">
        <f>_xlfn.XLOOKUP(Table1[[#This Row],[Location]],'Location analysis'!A:A,'Location analysis'!C:C)</f>
        <v>-74.420399000000003</v>
      </c>
      <c r="G1804" t="s">
        <v>390</v>
      </c>
      <c r="H1804" t="s">
        <v>43</v>
      </c>
      <c r="I1804">
        <v>14939276962</v>
      </c>
      <c r="J1804" t="s">
        <v>499</v>
      </c>
      <c r="K1804" t="s">
        <v>51</v>
      </c>
      <c r="L1804">
        <v>135</v>
      </c>
      <c r="M1804">
        <v>2</v>
      </c>
      <c r="N1804">
        <v>1</v>
      </c>
      <c r="O1804">
        <v>135</v>
      </c>
      <c r="P1804">
        <v>2</v>
      </c>
      <c r="Q1804">
        <v>1</v>
      </c>
      <c r="R1804">
        <v>2</v>
      </c>
      <c r="S1804">
        <v>2</v>
      </c>
      <c r="T1804" s="1">
        <v>44658</v>
      </c>
      <c r="U1804" t="str">
        <f t="shared" si="140"/>
        <v>RXBAR - Protein Bar - Chocolate Sea Salt</v>
      </c>
      <c r="V1804" t="str">
        <f t="shared" si="141"/>
        <v>Food</v>
      </c>
      <c r="W1804" t="s">
        <v>43</v>
      </c>
      <c r="X1804" t="b">
        <f t="shared" si="143"/>
        <v>1</v>
      </c>
      <c r="Y1804">
        <f t="shared" si="142"/>
        <v>2</v>
      </c>
      <c r="Z1804" s="2">
        <f t="shared" si="144"/>
        <v>1.3333333333333333</v>
      </c>
      <c r="AA1804" t="s">
        <v>318</v>
      </c>
      <c r="AB1804" t="s">
        <v>319</v>
      </c>
      <c r="AC1804" t="s">
        <v>391</v>
      </c>
      <c r="AD1804" t="s">
        <v>123</v>
      </c>
      <c r="AE1804" t="s">
        <v>500</v>
      </c>
      <c r="AF1804">
        <v>2022</v>
      </c>
    </row>
    <row r="1805" spans="1:32" x14ac:dyDescent="0.25">
      <c r="A1805" t="s">
        <v>29</v>
      </c>
      <c r="B1805" t="s">
        <v>394</v>
      </c>
      <c r="C1805" t="s">
        <v>395</v>
      </c>
      <c r="D1805" t="s">
        <v>396</v>
      </c>
      <c r="E1805">
        <f>_xlfn.XLOOKUP(Table1[[#This Row],[Location]],'Location analysis'!A:A,'Location analysis'!B:B)</f>
        <v>40.416893999999999</v>
      </c>
      <c r="F1805">
        <f>_xlfn.XLOOKUP(Table1[[#This Row],[Location]],'Location analysis'!A:A,'Location analysis'!C:C)</f>
        <v>-74.420399000000003</v>
      </c>
      <c r="G1805" t="s">
        <v>407</v>
      </c>
      <c r="H1805" t="s">
        <v>34</v>
      </c>
      <c r="I1805">
        <v>14939285475</v>
      </c>
      <c r="J1805" t="s">
        <v>499</v>
      </c>
      <c r="K1805" t="s">
        <v>36</v>
      </c>
      <c r="L1805">
        <v>140</v>
      </c>
      <c r="M1805">
        <v>1.5</v>
      </c>
      <c r="N1805">
        <v>1</v>
      </c>
      <c r="O1805">
        <v>140</v>
      </c>
      <c r="P1805">
        <v>1.5</v>
      </c>
      <c r="Q1805">
        <v>1</v>
      </c>
      <c r="R1805">
        <v>1.5</v>
      </c>
      <c r="S1805">
        <v>1.5</v>
      </c>
      <c r="T1805" s="1">
        <v>44658</v>
      </c>
      <c r="U1805" t="str">
        <f t="shared" si="140"/>
        <v>Spindrift - Sparkling Water - Pineapple</v>
      </c>
      <c r="V1805" t="str">
        <f t="shared" si="141"/>
        <v>Carbonated</v>
      </c>
      <c r="W1805" t="s">
        <v>34</v>
      </c>
      <c r="X1805" t="b">
        <f t="shared" si="143"/>
        <v>1</v>
      </c>
      <c r="Y1805">
        <f t="shared" si="142"/>
        <v>1.5</v>
      </c>
      <c r="Z1805" s="2">
        <f t="shared" si="144"/>
        <v>1</v>
      </c>
      <c r="AA1805" t="s">
        <v>89</v>
      </c>
      <c r="AB1805" t="s">
        <v>408</v>
      </c>
      <c r="AC1805" t="s">
        <v>409</v>
      </c>
      <c r="AD1805" t="s">
        <v>123</v>
      </c>
      <c r="AE1805" t="s">
        <v>500</v>
      </c>
      <c r="AF1805">
        <v>2022</v>
      </c>
    </row>
    <row r="1806" spans="1:32" x14ac:dyDescent="0.25">
      <c r="A1806" t="s">
        <v>29</v>
      </c>
      <c r="B1806" t="s">
        <v>67</v>
      </c>
      <c r="C1806" t="s">
        <v>68</v>
      </c>
      <c r="D1806" t="s">
        <v>69</v>
      </c>
      <c r="E1806">
        <f>_xlfn.XLOOKUP(Table1[[#This Row],[Location]],'Location analysis'!A:A,'Location analysis'!B:B)</f>
        <v>40.435699999999997</v>
      </c>
      <c r="F1806">
        <f>_xlfn.XLOOKUP(Table1[[#This Row],[Location]],'Location analysis'!A:A,'Location analysis'!C:C)</f>
        <v>-74.125200000000007</v>
      </c>
      <c r="G1806" t="s">
        <v>81</v>
      </c>
      <c r="H1806" t="s">
        <v>43</v>
      </c>
      <c r="I1806">
        <v>14939390326</v>
      </c>
      <c r="J1806" t="s">
        <v>499</v>
      </c>
      <c r="K1806" t="s">
        <v>36</v>
      </c>
      <c r="L1806">
        <v>138</v>
      </c>
      <c r="M1806">
        <v>2</v>
      </c>
      <c r="N1806">
        <v>1</v>
      </c>
      <c r="O1806">
        <v>138</v>
      </c>
      <c r="P1806">
        <v>2</v>
      </c>
      <c r="Q1806">
        <v>1</v>
      </c>
      <c r="R1806">
        <v>2</v>
      </c>
      <c r="S1806">
        <v>2</v>
      </c>
      <c r="T1806" s="1">
        <v>44658</v>
      </c>
      <c r="U1806" t="str">
        <f t="shared" si="140"/>
        <v>KitKat - Crisp Wafers</v>
      </c>
      <c r="V1806" t="str">
        <f t="shared" si="141"/>
        <v>Food</v>
      </c>
      <c r="W1806" t="s">
        <v>43</v>
      </c>
      <c r="X1806" t="b">
        <f t="shared" si="143"/>
        <v>1</v>
      </c>
      <c r="Y1806">
        <f t="shared" si="142"/>
        <v>2</v>
      </c>
      <c r="Z1806" s="2">
        <f t="shared" si="144"/>
        <v>1.3333333333333333</v>
      </c>
      <c r="AA1806" t="s">
        <v>82</v>
      </c>
      <c r="AB1806" t="s">
        <v>83</v>
      </c>
      <c r="AD1806" t="s">
        <v>123</v>
      </c>
      <c r="AE1806" t="s">
        <v>500</v>
      </c>
      <c r="AF1806">
        <v>2022</v>
      </c>
    </row>
    <row r="1807" spans="1:32" x14ac:dyDescent="0.25">
      <c r="A1807" t="s">
        <v>29</v>
      </c>
      <c r="B1807" t="s">
        <v>67</v>
      </c>
      <c r="C1807" t="s">
        <v>68</v>
      </c>
      <c r="D1807" t="s">
        <v>69</v>
      </c>
      <c r="E1807">
        <f>_xlfn.XLOOKUP(Table1[[#This Row],[Location]],'Location analysis'!A:A,'Location analysis'!B:B)</f>
        <v>40.435699999999997</v>
      </c>
      <c r="F1807">
        <f>_xlfn.XLOOKUP(Table1[[#This Row],[Location]],'Location analysis'!A:A,'Location analysis'!C:C)</f>
        <v>-74.125200000000007</v>
      </c>
      <c r="G1807" t="s">
        <v>74</v>
      </c>
      <c r="H1807" t="s">
        <v>49</v>
      </c>
      <c r="I1807">
        <v>14939610679</v>
      </c>
      <c r="J1807" t="s">
        <v>499</v>
      </c>
      <c r="K1807" t="s">
        <v>51</v>
      </c>
      <c r="L1807">
        <v>143</v>
      </c>
      <c r="M1807">
        <v>2.5</v>
      </c>
      <c r="N1807">
        <v>1</v>
      </c>
      <c r="O1807">
        <v>143</v>
      </c>
      <c r="P1807">
        <v>2.5</v>
      </c>
      <c r="Q1807">
        <v>1</v>
      </c>
      <c r="R1807">
        <v>2.5</v>
      </c>
      <c r="S1807">
        <v>2.5</v>
      </c>
      <c r="T1807" s="1">
        <v>44658</v>
      </c>
      <c r="U1807" t="str">
        <f t="shared" si="140"/>
        <v>Snapple Diet Tea - Lemon</v>
      </c>
      <c r="V1807" t="str">
        <f t="shared" si="141"/>
        <v>Non Carbonated</v>
      </c>
      <c r="W1807" t="s">
        <v>49</v>
      </c>
      <c r="X1807" t="b">
        <f t="shared" si="143"/>
        <v>1</v>
      </c>
      <c r="Y1807">
        <f t="shared" si="142"/>
        <v>2.5</v>
      </c>
      <c r="Z1807" s="2">
        <f t="shared" si="144"/>
        <v>1.6666666666666667</v>
      </c>
      <c r="AA1807" t="s">
        <v>75</v>
      </c>
      <c r="AB1807" t="s">
        <v>76</v>
      </c>
      <c r="AD1807" t="s">
        <v>123</v>
      </c>
      <c r="AE1807" t="s">
        <v>500</v>
      </c>
      <c r="AF1807">
        <v>2022</v>
      </c>
    </row>
    <row r="1808" spans="1:32" x14ac:dyDescent="0.25">
      <c r="A1808" t="s">
        <v>29</v>
      </c>
      <c r="B1808" t="s">
        <v>67</v>
      </c>
      <c r="C1808" t="s">
        <v>68</v>
      </c>
      <c r="D1808" t="s">
        <v>69</v>
      </c>
      <c r="E1808">
        <f>_xlfn.XLOOKUP(Table1[[#This Row],[Location]],'Location analysis'!A:A,'Location analysis'!B:B)</f>
        <v>40.435699999999997</v>
      </c>
      <c r="F1808">
        <f>_xlfn.XLOOKUP(Table1[[#This Row],[Location]],'Location analysis'!A:A,'Location analysis'!C:C)</f>
        <v>-74.125200000000007</v>
      </c>
      <c r="G1808" t="s">
        <v>290</v>
      </c>
      <c r="H1808" t="s">
        <v>43</v>
      </c>
      <c r="I1808">
        <v>14939614673</v>
      </c>
      <c r="J1808" t="s">
        <v>499</v>
      </c>
      <c r="K1808" t="s">
        <v>51</v>
      </c>
      <c r="L1808">
        <v>120</v>
      </c>
      <c r="M1808">
        <v>1.5</v>
      </c>
      <c r="N1808">
        <v>1</v>
      </c>
      <c r="O1808">
        <v>120</v>
      </c>
      <c r="P1808">
        <v>1.5</v>
      </c>
      <c r="Q1808">
        <v>1</v>
      </c>
      <c r="R1808">
        <v>1.5</v>
      </c>
      <c r="S1808">
        <v>1.5</v>
      </c>
      <c r="T1808" s="1">
        <v>44658</v>
      </c>
      <c r="U1808" t="str">
        <f t="shared" si="140"/>
        <v>Doritos Famin Hot Nacho</v>
      </c>
      <c r="V1808" t="str">
        <f t="shared" si="141"/>
        <v>Food</v>
      </c>
      <c r="W1808" t="s">
        <v>43</v>
      </c>
      <c r="X1808" t="b">
        <f t="shared" si="143"/>
        <v>1</v>
      </c>
      <c r="Y1808">
        <f t="shared" si="142"/>
        <v>1.5</v>
      </c>
      <c r="Z1808" s="2">
        <f t="shared" si="144"/>
        <v>1</v>
      </c>
      <c r="AA1808" t="s">
        <v>290</v>
      </c>
      <c r="AD1808" t="s">
        <v>123</v>
      </c>
      <c r="AE1808" t="s">
        <v>500</v>
      </c>
      <c r="AF1808">
        <v>2022</v>
      </c>
    </row>
    <row r="1809" spans="1:32" x14ac:dyDescent="0.25">
      <c r="A1809" t="s">
        <v>29</v>
      </c>
      <c r="B1809" t="s">
        <v>67</v>
      </c>
      <c r="C1809" t="s">
        <v>68</v>
      </c>
      <c r="D1809" t="s">
        <v>69</v>
      </c>
      <c r="E1809">
        <f>_xlfn.XLOOKUP(Table1[[#This Row],[Location]],'Location analysis'!A:A,'Location analysis'!B:B)</f>
        <v>40.435699999999997</v>
      </c>
      <c r="F1809">
        <f>_xlfn.XLOOKUP(Table1[[#This Row],[Location]],'Location analysis'!A:A,'Location analysis'!C:C)</f>
        <v>-74.125200000000007</v>
      </c>
      <c r="G1809" t="s">
        <v>81</v>
      </c>
      <c r="H1809" t="s">
        <v>43</v>
      </c>
      <c r="I1809">
        <v>14939616841</v>
      </c>
      <c r="J1809" t="s">
        <v>499</v>
      </c>
      <c r="K1809" t="s">
        <v>51</v>
      </c>
      <c r="L1809">
        <v>138</v>
      </c>
      <c r="M1809">
        <v>2</v>
      </c>
      <c r="N1809">
        <v>1</v>
      </c>
      <c r="O1809">
        <v>138</v>
      </c>
      <c r="P1809">
        <v>2</v>
      </c>
      <c r="Q1809">
        <v>1</v>
      </c>
      <c r="R1809">
        <v>2</v>
      </c>
      <c r="S1809">
        <v>2</v>
      </c>
      <c r="T1809" s="1">
        <v>44658</v>
      </c>
      <c r="U1809" t="str">
        <f t="shared" si="140"/>
        <v>KitKat - Crisp Wafers</v>
      </c>
      <c r="V1809" t="str">
        <f t="shared" si="141"/>
        <v>Food</v>
      </c>
      <c r="W1809" t="s">
        <v>43</v>
      </c>
      <c r="X1809" t="b">
        <f t="shared" si="143"/>
        <v>1</v>
      </c>
      <c r="Y1809">
        <f t="shared" si="142"/>
        <v>2</v>
      </c>
      <c r="Z1809" s="2">
        <f t="shared" si="144"/>
        <v>1.3333333333333333</v>
      </c>
      <c r="AA1809" t="s">
        <v>82</v>
      </c>
      <c r="AB1809" t="s">
        <v>83</v>
      </c>
      <c r="AD1809" t="s">
        <v>123</v>
      </c>
      <c r="AE1809" t="s">
        <v>500</v>
      </c>
      <c r="AF1809">
        <v>2022</v>
      </c>
    </row>
    <row r="1810" spans="1:32" x14ac:dyDescent="0.25">
      <c r="A1810" t="s">
        <v>29</v>
      </c>
      <c r="B1810" t="s">
        <v>46</v>
      </c>
      <c r="C1810" t="s">
        <v>31</v>
      </c>
      <c r="D1810" t="s">
        <v>47</v>
      </c>
      <c r="E1810">
        <f>_xlfn.XLOOKUP(Table1[[#This Row],[Location]],'Location analysis'!A:A,'Location analysis'!B:B)</f>
        <v>40.423690999999998</v>
      </c>
      <c r="F1810">
        <f>_xlfn.XLOOKUP(Table1[[#This Row],[Location]],'Location analysis'!A:A,'Location analysis'!C:C)</f>
        <v>-74.380831999999998</v>
      </c>
      <c r="G1810" t="s">
        <v>106</v>
      </c>
      <c r="H1810" t="s">
        <v>43</v>
      </c>
      <c r="I1810">
        <v>14939802204</v>
      </c>
      <c r="J1810" t="s">
        <v>499</v>
      </c>
      <c r="K1810" t="s">
        <v>36</v>
      </c>
      <c r="L1810">
        <v>121</v>
      </c>
      <c r="M1810">
        <v>2</v>
      </c>
      <c r="N1810">
        <v>1</v>
      </c>
      <c r="O1810">
        <v>121</v>
      </c>
      <c r="P1810">
        <v>2</v>
      </c>
      <c r="Q1810">
        <v>1</v>
      </c>
      <c r="R1810">
        <v>2</v>
      </c>
      <c r="S1810">
        <v>2</v>
      </c>
      <c r="T1810" s="1">
        <v>44658</v>
      </c>
      <c r="U1810" t="str">
        <f t="shared" si="140"/>
        <v>Oreo Mini</v>
      </c>
      <c r="V1810" t="str">
        <f t="shared" si="141"/>
        <v>Food</v>
      </c>
      <c r="W1810" t="s">
        <v>43</v>
      </c>
      <c r="X1810" t="b">
        <f t="shared" si="143"/>
        <v>1</v>
      </c>
      <c r="Y1810">
        <f t="shared" si="142"/>
        <v>2</v>
      </c>
      <c r="Z1810" s="2">
        <f t="shared" si="144"/>
        <v>1.3333333333333333</v>
      </c>
      <c r="AA1810" t="s">
        <v>106</v>
      </c>
      <c r="AD1810" t="s">
        <v>123</v>
      </c>
      <c r="AE1810" t="s">
        <v>500</v>
      </c>
      <c r="AF1810">
        <v>2022</v>
      </c>
    </row>
    <row r="1811" spans="1:32" x14ac:dyDescent="0.25">
      <c r="A1811" t="s">
        <v>29</v>
      </c>
      <c r="B1811" t="s">
        <v>394</v>
      </c>
      <c r="C1811" t="s">
        <v>395</v>
      </c>
      <c r="D1811" t="s">
        <v>396</v>
      </c>
      <c r="E1811">
        <f>_xlfn.XLOOKUP(Table1[[#This Row],[Location]],'Location analysis'!A:A,'Location analysis'!B:B)</f>
        <v>40.416893999999999</v>
      </c>
      <c r="F1811">
        <f>_xlfn.XLOOKUP(Table1[[#This Row],[Location]],'Location analysis'!A:A,'Location analysis'!C:C)</f>
        <v>-74.420399000000003</v>
      </c>
      <c r="G1811" t="s">
        <v>439</v>
      </c>
      <c r="H1811" t="s">
        <v>49</v>
      </c>
      <c r="I1811">
        <v>14940075443</v>
      </c>
      <c r="J1811" t="s">
        <v>499</v>
      </c>
      <c r="K1811" t="s">
        <v>36</v>
      </c>
      <c r="L1811">
        <v>145</v>
      </c>
      <c r="M1811">
        <v>2.75</v>
      </c>
      <c r="N1811">
        <v>1</v>
      </c>
      <c r="O1811">
        <v>145</v>
      </c>
      <c r="P1811">
        <v>2.75</v>
      </c>
      <c r="Q1811">
        <v>1</v>
      </c>
      <c r="R1811">
        <v>2.75</v>
      </c>
      <c r="S1811">
        <v>2.75</v>
      </c>
      <c r="T1811" s="1">
        <v>44658</v>
      </c>
      <c r="U1811" t="str">
        <f t="shared" si="140"/>
        <v>Honest Tea - Berry Hibiscus</v>
      </c>
      <c r="V1811" t="str">
        <f t="shared" si="141"/>
        <v>Non Carbonated</v>
      </c>
      <c r="W1811" t="s">
        <v>49</v>
      </c>
      <c r="X1811" t="b">
        <f t="shared" si="143"/>
        <v>1</v>
      </c>
      <c r="Y1811">
        <f t="shared" si="142"/>
        <v>2.75</v>
      </c>
      <c r="Z1811" s="2">
        <f t="shared" si="144"/>
        <v>1.8333333333333333</v>
      </c>
      <c r="AA1811" t="s">
        <v>440</v>
      </c>
      <c r="AB1811" t="s">
        <v>441</v>
      </c>
      <c r="AD1811" t="s">
        <v>123</v>
      </c>
      <c r="AE1811" t="s">
        <v>500</v>
      </c>
      <c r="AF1811">
        <v>2022</v>
      </c>
    </row>
    <row r="1812" spans="1:32" x14ac:dyDescent="0.25">
      <c r="A1812" t="s">
        <v>29</v>
      </c>
      <c r="B1812" t="s">
        <v>67</v>
      </c>
      <c r="C1812" t="s">
        <v>68</v>
      </c>
      <c r="D1812" t="s">
        <v>69</v>
      </c>
      <c r="E1812">
        <f>_xlfn.XLOOKUP(Table1[[#This Row],[Location]],'Location analysis'!A:A,'Location analysis'!B:B)</f>
        <v>40.435699999999997</v>
      </c>
      <c r="F1812">
        <f>_xlfn.XLOOKUP(Table1[[#This Row],[Location]],'Location analysis'!A:A,'Location analysis'!C:C)</f>
        <v>-74.125200000000007</v>
      </c>
      <c r="G1812" t="s">
        <v>290</v>
      </c>
      <c r="H1812" t="s">
        <v>43</v>
      </c>
      <c r="I1812">
        <v>14940092213</v>
      </c>
      <c r="J1812" t="s">
        <v>499</v>
      </c>
      <c r="K1812" t="s">
        <v>51</v>
      </c>
      <c r="L1812">
        <v>120</v>
      </c>
      <c r="M1812">
        <v>1.5</v>
      </c>
      <c r="N1812">
        <v>1</v>
      </c>
      <c r="O1812">
        <v>120</v>
      </c>
      <c r="P1812">
        <v>1.5</v>
      </c>
      <c r="Q1812">
        <v>1</v>
      </c>
      <c r="R1812">
        <v>1.5</v>
      </c>
      <c r="S1812">
        <v>1.5</v>
      </c>
      <c r="T1812" s="1">
        <v>44658</v>
      </c>
      <c r="U1812" t="str">
        <f t="shared" si="140"/>
        <v>Doritos Famin Hot Nacho</v>
      </c>
      <c r="V1812" t="str">
        <f t="shared" si="141"/>
        <v>Food</v>
      </c>
      <c r="W1812" t="s">
        <v>43</v>
      </c>
      <c r="X1812" t="b">
        <f t="shared" si="143"/>
        <v>1</v>
      </c>
      <c r="Y1812">
        <f t="shared" si="142"/>
        <v>1.5</v>
      </c>
      <c r="Z1812" s="2">
        <f t="shared" si="144"/>
        <v>1</v>
      </c>
      <c r="AA1812" t="s">
        <v>290</v>
      </c>
      <c r="AD1812" t="s">
        <v>123</v>
      </c>
      <c r="AE1812" t="s">
        <v>500</v>
      </c>
      <c r="AF1812">
        <v>2022</v>
      </c>
    </row>
    <row r="1813" spans="1:32" x14ac:dyDescent="0.25">
      <c r="A1813" t="s">
        <v>29</v>
      </c>
      <c r="B1813" t="s">
        <v>394</v>
      </c>
      <c r="C1813" t="s">
        <v>395</v>
      </c>
      <c r="D1813" t="s">
        <v>396</v>
      </c>
      <c r="E1813">
        <f>_xlfn.XLOOKUP(Table1[[#This Row],[Location]],'Location analysis'!A:A,'Location analysis'!B:B)</f>
        <v>40.416893999999999</v>
      </c>
      <c r="F1813">
        <f>_xlfn.XLOOKUP(Table1[[#This Row],[Location]],'Location analysis'!A:A,'Location analysis'!C:C)</f>
        <v>-74.420399000000003</v>
      </c>
      <c r="G1813" t="s">
        <v>137</v>
      </c>
      <c r="H1813" t="s">
        <v>97</v>
      </c>
      <c r="I1813">
        <v>14940196330</v>
      </c>
      <c r="J1813" t="s">
        <v>499</v>
      </c>
      <c r="K1813" t="s">
        <v>36</v>
      </c>
      <c r="L1813">
        <v>144</v>
      </c>
      <c r="M1813">
        <v>1.5</v>
      </c>
      <c r="N1813">
        <v>1</v>
      </c>
      <c r="O1813">
        <v>144</v>
      </c>
      <c r="P1813">
        <v>1.5</v>
      </c>
      <c r="Q1813">
        <v>1</v>
      </c>
      <c r="R1813">
        <v>1.5</v>
      </c>
      <c r="S1813">
        <v>3</v>
      </c>
      <c r="T1813" s="1">
        <v>44658</v>
      </c>
      <c r="U1813" t="str">
        <f t="shared" si="140"/>
        <v>Poland Springs Water</v>
      </c>
      <c r="V1813" t="str">
        <f t="shared" si="141"/>
        <v>Water</v>
      </c>
      <c r="W1813" t="s">
        <v>97</v>
      </c>
      <c r="X1813" t="b">
        <f t="shared" si="143"/>
        <v>1</v>
      </c>
      <c r="Y1813">
        <f t="shared" si="142"/>
        <v>1.5</v>
      </c>
      <c r="Z1813" s="2">
        <f t="shared" si="144"/>
        <v>1</v>
      </c>
      <c r="AA1813" t="s">
        <v>137</v>
      </c>
      <c r="AD1813" t="s">
        <v>123</v>
      </c>
      <c r="AE1813" t="s">
        <v>500</v>
      </c>
      <c r="AF1813">
        <v>2022</v>
      </c>
    </row>
    <row r="1814" spans="1:32" x14ac:dyDescent="0.25">
      <c r="A1814" t="s">
        <v>29</v>
      </c>
      <c r="B1814" t="s">
        <v>394</v>
      </c>
      <c r="C1814" t="s">
        <v>395</v>
      </c>
      <c r="D1814" t="s">
        <v>396</v>
      </c>
      <c r="E1814">
        <f>_xlfn.XLOOKUP(Table1[[#This Row],[Location]],'Location analysis'!A:A,'Location analysis'!B:B)</f>
        <v>40.416893999999999</v>
      </c>
      <c r="F1814">
        <f>_xlfn.XLOOKUP(Table1[[#This Row],[Location]],'Location analysis'!A:A,'Location analysis'!C:C)</f>
        <v>-74.420399000000003</v>
      </c>
      <c r="G1814" t="s">
        <v>182</v>
      </c>
      <c r="H1814" t="s">
        <v>34</v>
      </c>
      <c r="I1814">
        <v>14940196330</v>
      </c>
      <c r="J1814" t="s">
        <v>499</v>
      </c>
      <c r="K1814" t="s">
        <v>36</v>
      </c>
      <c r="L1814">
        <v>142</v>
      </c>
      <c r="M1814">
        <v>1.5</v>
      </c>
      <c r="N1814">
        <v>1</v>
      </c>
      <c r="O1814">
        <v>142</v>
      </c>
      <c r="P1814">
        <v>1.5</v>
      </c>
      <c r="Q1814">
        <v>1</v>
      </c>
      <c r="R1814">
        <v>1.5</v>
      </c>
      <c r="S1814">
        <v>3</v>
      </c>
      <c r="T1814" s="1">
        <v>44658</v>
      </c>
      <c r="U1814" t="str">
        <f t="shared" si="140"/>
        <v>Coca Cola - Zero Sugar</v>
      </c>
      <c r="V1814" t="str">
        <f t="shared" si="141"/>
        <v>Carbonated</v>
      </c>
      <c r="W1814" t="s">
        <v>34</v>
      </c>
      <c r="X1814" t="b">
        <f t="shared" si="143"/>
        <v>1</v>
      </c>
      <c r="Y1814">
        <f t="shared" si="142"/>
        <v>1.5</v>
      </c>
      <c r="Z1814" s="2">
        <f t="shared" si="144"/>
        <v>1</v>
      </c>
      <c r="AA1814" t="s">
        <v>183</v>
      </c>
      <c r="AB1814" t="s">
        <v>184</v>
      </c>
      <c r="AD1814" t="s">
        <v>123</v>
      </c>
      <c r="AE1814" t="s">
        <v>500</v>
      </c>
      <c r="AF1814">
        <v>2022</v>
      </c>
    </row>
    <row r="1815" spans="1:32" x14ac:dyDescent="0.25">
      <c r="A1815" t="s">
        <v>29</v>
      </c>
      <c r="B1815" t="s">
        <v>67</v>
      </c>
      <c r="C1815" t="s">
        <v>68</v>
      </c>
      <c r="D1815" t="s">
        <v>69</v>
      </c>
      <c r="E1815">
        <f>_xlfn.XLOOKUP(Table1[[#This Row],[Location]],'Location analysis'!A:A,'Location analysis'!B:B)</f>
        <v>40.435699999999997</v>
      </c>
      <c r="F1815">
        <f>_xlfn.XLOOKUP(Table1[[#This Row],[Location]],'Location analysis'!A:A,'Location analysis'!C:C)</f>
        <v>-74.125200000000007</v>
      </c>
      <c r="G1815" t="s">
        <v>70</v>
      </c>
      <c r="H1815" t="s">
        <v>34</v>
      </c>
      <c r="I1815">
        <v>14940561183</v>
      </c>
      <c r="J1815" t="s">
        <v>499</v>
      </c>
      <c r="K1815" t="s">
        <v>51</v>
      </c>
      <c r="L1815">
        <v>146</v>
      </c>
      <c r="M1815">
        <v>3.25</v>
      </c>
      <c r="N1815">
        <v>1</v>
      </c>
      <c r="O1815">
        <v>146</v>
      </c>
      <c r="P1815">
        <v>3.25</v>
      </c>
      <c r="Q1815">
        <v>1</v>
      </c>
      <c r="R1815">
        <v>3.25</v>
      </c>
      <c r="S1815">
        <v>3.25</v>
      </c>
      <c r="T1815" s="1">
        <v>44658</v>
      </c>
      <c r="U1815" t="str">
        <f t="shared" si="140"/>
        <v>Monster Energy Original</v>
      </c>
      <c r="V1815" t="str">
        <f t="shared" si="141"/>
        <v>Carbonated</v>
      </c>
      <c r="W1815" t="s">
        <v>34</v>
      </c>
      <c r="X1815" t="b">
        <f t="shared" si="143"/>
        <v>1</v>
      </c>
      <c r="Y1815">
        <f t="shared" si="142"/>
        <v>3.25</v>
      </c>
      <c r="Z1815" s="2">
        <f t="shared" si="144"/>
        <v>2.1666666666666665</v>
      </c>
      <c r="AA1815" t="s">
        <v>70</v>
      </c>
      <c r="AD1815" t="s">
        <v>123</v>
      </c>
      <c r="AE1815" t="s">
        <v>500</v>
      </c>
      <c r="AF1815">
        <v>2022</v>
      </c>
    </row>
    <row r="1816" spans="1:32" x14ac:dyDescent="0.25">
      <c r="A1816" t="s">
        <v>29</v>
      </c>
      <c r="B1816" t="s">
        <v>67</v>
      </c>
      <c r="C1816" t="s">
        <v>68</v>
      </c>
      <c r="D1816" t="s">
        <v>69</v>
      </c>
      <c r="E1816">
        <f>_xlfn.XLOOKUP(Table1[[#This Row],[Location]],'Location analysis'!A:A,'Location analysis'!B:B)</f>
        <v>40.435699999999997</v>
      </c>
      <c r="F1816">
        <f>_xlfn.XLOOKUP(Table1[[#This Row],[Location]],'Location analysis'!A:A,'Location analysis'!C:C)</f>
        <v>-74.125200000000007</v>
      </c>
      <c r="G1816" t="s">
        <v>160</v>
      </c>
      <c r="H1816" t="s">
        <v>49</v>
      </c>
      <c r="I1816">
        <v>14940695475</v>
      </c>
      <c r="J1816" t="s">
        <v>499</v>
      </c>
      <c r="K1816" t="s">
        <v>36</v>
      </c>
      <c r="L1816">
        <v>145</v>
      </c>
      <c r="M1816">
        <v>2.5</v>
      </c>
      <c r="N1816">
        <v>1</v>
      </c>
      <c r="O1816">
        <v>145</v>
      </c>
      <c r="P1816">
        <v>2.5</v>
      </c>
      <c r="Q1816">
        <v>1</v>
      </c>
      <c r="R1816">
        <v>2.5</v>
      </c>
      <c r="S1816">
        <v>2.5</v>
      </c>
      <c r="T1816" s="1">
        <v>44658</v>
      </c>
      <c r="U1816" t="str">
        <f t="shared" si="140"/>
        <v>Snapple Diet Tea - Peach Tea</v>
      </c>
      <c r="V1816" t="str">
        <f t="shared" si="141"/>
        <v>Non Carbonated</v>
      </c>
      <c r="W1816" t="s">
        <v>49</v>
      </c>
      <c r="X1816" t="b">
        <f t="shared" si="143"/>
        <v>1</v>
      </c>
      <c r="Y1816">
        <f t="shared" si="142"/>
        <v>2.5</v>
      </c>
      <c r="Z1816" s="2">
        <f t="shared" si="144"/>
        <v>1.6666666666666667</v>
      </c>
      <c r="AA1816" t="s">
        <v>75</v>
      </c>
      <c r="AB1816" t="s">
        <v>161</v>
      </c>
      <c r="AD1816" t="s">
        <v>123</v>
      </c>
      <c r="AE1816" t="s">
        <v>500</v>
      </c>
      <c r="AF1816">
        <v>2022</v>
      </c>
    </row>
    <row r="1817" spans="1:32" x14ac:dyDescent="0.25">
      <c r="A1817" t="s">
        <v>29</v>
      </c>
      <c r="B1817" t="s">
        <v>67</v>
      </c>
      <c r="C1817" t="s">
        <v>68</v>
      </c>
      <c r="D1817" t="s">
        <v>69</v>
      </c>
      <c r="E1817">
        <f>_xlfn.XLOOKUP(Table1[[#This Row],[Location]],'Location analysis'!A:A,'Location analysis'!B:B)</f>
        <v>40.435699999999997</v>
      </c>
      <c r="F1817">
        <f>_xlfn.XLOOKUP(Table1[[#This Row],[Location]],'Location analysis'!A:A,'Location analysis'!C:C)</f>
        <v>-74.125200000000007</v>
      </c>
      <c r="G1817" t="s">
        <v>458</v>
      </c>
      <c r="I1817">
        <v>14940840537</v>
      </c>
      <c r="J1817" t="s">
        <v>499</v>
      </c>
      <c r="K1817" t="s">
        <v>36</v>
      </c>
      <c r="L1817">
        <v>113</v>
      </c>
      <c r="M1817">
        <v>1.5</v>
      </c>
      <c r="N1817">
        <v>1</v>
      </c>
      <c r="O1817">
        <v>113</v>
      </c>
      <c r="P1817">
        <v>1.5</v>
      </c>
      <c r="Q1817">
        <v>1</v>
      </c>
      <c r="R1817">
        <v>1.5</v>
      </c>
      <c r="S1817">
        <v>1.5</v>
      </c>
      <c r="T1817" s="1">
        <v>44658</v>
      </c>
      <c r="U1817" t="str">
        <f t="shared" si="140"/>
        <v>Doritos Dinamita Chile Lemon</v>
      </c>
      <c r="V1817" t="str">
        <f t="shared" si="141"/>
        <v>Cell is Blank - Dis-regard</v>
      </c>
      <c r="W1817" t="s">
        <v>43</v>
      </c>
      <c r="X1817" t="b">
        <f t="shared" si="143"/>
        <v>1</v>
      </c>
      <c r="Y1817">
        <f t="shared" si="142"/>
        <v>1.5</v>
      </c>
      <c r="Z1817" s="2">
        <f t="shared" si="144"/>
        <v>1</v>
      </c>
      <c r="AA1817" t="s">
        <v>458</v>
      </c>
      <c r="AD1817" t="s">
        <v>123</v>
      </c>
      <c r="AE1817" t="s">
        <v>500</v>
      </c>
      <c r="AF1817">
        <v>2022</v>
      </c>
    </row>
    <row r="1818" spans="1:32" x14ac:dyDescent="0.25">
      <c r="A1818" t="s">
        <v>29</v>
      </c>
      <c r="B1818" t="s">
        <v>62</v>
      </c>
      <c r="C1818" t="s">
        <v>63</v>
      </c>
      <c r="D1818" t="s">
        <v>64</v>
      </c>
      <c r="E1818">
        <f>_xlfn.XLOOKUP(Table1[[#This Row],[Location]],'Location analysis'!A:A,'Location analysis'!B:B)</f>
        <v>40.091900000000003</v>
      </c>
      <c r="F1818">
        <f>_xlfn.XLOOKUP(Table1[[#This Row],[Location]],'Location analysis'!A:A,'Location analysis'!C:C)</f>
        <v>-74.358699999999999</v>
      </c>
      <c r="G1818" t="s">
        <v>84</v>
      </c>
      <c r="H1818" t="s">
        <v>43</v>
      </c>
      <c r="I1818">
        <v>14943181187</v>
      </c>
      <c r="J1818" t="s">
        <v>504</v>
      </c>
      <c r="K1818" t="s">
        <v>36</v>
      </c>
      <c r="L1818">
        <v>138</v>
      </c>
      <c r="M1818">
        <v>2</v>
      </c>
      <c r="N1818">
        <v>1</v>
      </c>
      <c r="O1818">
        <v>138</v>
      </c>
      <c r="P1818">
        <v>2</v>
      </c>
      <c r="Q1818">
        <v>1</v>
      </c>
      <c r="R1818">
        <v>2</v>
      </c>
      <c r="S1818">
        <v>3.25</v>
      </c>
      <c r="T1818" s="1">
        <v>44659</v>
      </c>
      <c r="U1818" t="str">
        <f t="shared" si="140"/>
        <v>Wonderful Pistachios - Variety</v>
      </c>
      <c r="V1818" t="str">
        <f t="shared" si="141"/>
        <v>Food</v>
      </c>
      <c r="W1818" t="s">
        <v>43</v>
      </c>
      <c r="X1818" t="b">
        <f t="shared" si="143"/>
        <v>1</v>
      </c>
      <c r="Y1818">
        <f t="shared" si="142"/>
        <v>2</v>
      </c>
      <c r="Z1818" s="2">
        <f t="shared" si="144"/>
        <v>1.3333333333333333</v>
      </c>
      <c r="AA1818" t="s">
        <v>85</v>
      </c>
      <c r="AB1818" t="s">
        <v>86</v>
      </c>
      <c r="AD1818" t="s">
        <v>132</v>
      </c>
      <c r="AE1818" t="s">
        <v>505</v>
      </c>
      <c r="AF1818">
        <v>2022</v>
      </c>
    </row>
    <row r="1819" spans="1:32" x14ac:dyDescent="0.25">
      <c r="A1819" t="s">
        <v>29</v>
      </c>
      <c r="B1819" t="s">
        <v>62</v>
      </c>
      <c r="C1819" t="s">
        <v>63</v>
      </c>
      <c r="D1819" t="s">
        <v>64</v>
      </c>
      <c r="E1819">
        <f>_xlfn.XLOOKUP(Table1[[#This Row],[Location]],'Location analysis'!A:A,'Location analysis'!B:B)</f>
        <v>40.091900000000003</v>
      </c>
      <c r="F1819">
        <f>_xlfn.XLOOKUP(Table1[[#This Row],[Location]],'Location analysis'!A:A,'Location analysis'!C:C)</f>
        <v>-74.358699999999999</v>
      </c>
      <c r="G1819" t="s">
        <v>192</v>
      </c>
      <c r="H1819" t="s">
        <v>43</v>
      </c>
      <c r="I1819">
        <v>14943181187</v>
      </c>
      <c r="J1819" t="s">
        <v>504</v>
      </c>
      <c r="K1819" t="s">
        <v>36</v>
      </c>
      <c r="L1819">
        <v>125</v>
      </c>
      <c r="M1819">
        <v>1.25</v>
      </c>
      <c r="N1819">
        <v>1</v>
      </c>
      <c r="O1819">
        <v>125</v>
      </c>
      <c r="P1819">
        <v>1.25</v>
      </c>
      <c r="Q1819">
        <v>1</v>
      </c>
      <c r="R1819">
        <v>1.25</v>
      </c>
      <c r="S1819">
        <v>3.25</v>
      </c>
      <c r="T1819" s="1">
        <v>44659</v>
      </c>
      <c r="U1819" t="str">
        <f t="shared" si="140"/>
        <v>CheezIt - Original</v>
      </c>
      <c r="V1819" t="str">
        <f t="shared" si="141"/>
        <v>Food</v>
      </c>
      <c r="W1819" t="s">
        <v>43</v>
      </c>
      <c r="X1819" t="b">
        <f t="shared" si="143"/>
        <v>1</v>
      </c>
      <c r="Y1819">
        <f t="shared" si="142"/>
        <v>1.25</v>
      </c>
      <c r="Z1819" s="2">
        <f t="shared" si="144"/>
        <v>0.83333333333333337</v>
      </c>
      <c r="AA1819" t="s">
        <v>193</v>
      </c>
      <c r="AB1819" t="s">
        <v>150</v>
      </c>
      <c r="AD1819" t="s">
        <v>132</v>
      </c>
      <c r="AE1819" t="s">
        <v>505</v>
      </c>
      <c r="AF1819">
        <v>2022</v>
      </c>
    </row>
    <row r="1820" spans="1:32" x14ac:dyDescent="0.25">
      <c r="A1820" t="s">
        <v>29</v>
      </c>
      <c r="B1820" t="s">
        <v>67</v>
      </c>
      <c r="C1820" t="s">
        <v>68</v>
      </c>
      <c r="D1820" t="s">
        <v>69</v>
      </c>
      <c r="E1820">
        <f>_xlfn.XLOOKUP(Table1[[#This Row],[Location]],'Location analysis'!A:A,'Location analysis'!B:B)</f>
        <v>40.435699999999997</v>
      </c>
      <c r="F1820">
        <f>_xlfn.XLOOKUP(Table1[[#This Row],[Location]],'Location analysis'!A:A,'Location analysis'!C:C)</f>
        <v>-74.125200000000007</v>
      </c>
      <c r="G1820" t="s">
        <v>70</v>
      </c>
      <c r="H1820" t="s">
        <v>34</v>
      </c>
      <c r="I1820">
        <v>14943447883</v>
      </c>
      <c r="J1820" t="s">
        <v>504</v>
      </c>
      <c r="K1820" t="s">
        <v>51</v>
      </c>
      <c r="L1820">
        <v>146</v>
      </c>
      <c r="M1820">
        <v>3.25</v>
      </c>
      <c r="N1820">
        <v>1</v>
      </c>
      <c r="O1820">
        <v>146</v>
      </c>
      <c r="P1820">
        <v>3.25</v>
      </c>
      <c r="Q1820">
        <v>1</v>
      </c>
      <c r="R1820">
        <v>3.25</v>
      </c>
      <c r="S1820">
        <v>3.25</v>
      </c>
      <c r="T1820" s="1">
        <v>44659</v>
      </c>
      <c r="U1820" t="str">
        <f t="shared" si="140"/>
        <v>Monster Energy Original</v>
      </c>
      <c r="V1820" t="str">
        <f t="shared" si="141"/>
        <v>Carbonated</v>
      </c>
      <c r="W1820" t="s">
        <v>34</v>
      </c>
      <c r="X1820" t="b">
        <f t="shared" si="143"/>
        <v>1</v>
      </c>
      <c r="Y1820">
        <f t="shared" si="142"/>
        <v>3.25</v>
      </c>
      <c r="Z1820" s="2">
        <f t="shared" si="144"/>
        <v>2.1666666666666665</v>
      </c>
      <c r="AA1820" t="s">
        <v>70</v>
      </c>
      <c r="AD1820" t="s">
        <v>132</v>
      </c>
      <c r="AE1820" t="s">
        <v>505</v>
      </c>
      <c r="AF1820">
        <v>2022</v>
      </c>
    </row>
    <row r="1821" spans="1:32" x14ac:dyDescent="0.25">
      <c r="A1821" t="s">
        <v>29</v>
      </c>
      <c r="B1821" t="s">
        <v>67</v>
      </c>
      <c r="C1821" t="s">
        <v>68</v>
      </c>
      <c r="D1821" t="s">
        <v>69</v>
      </c>
      <c r="E1821">
        <f>_xlfn.XLOOKUP(Table1[[#This Row],[Location]],'Location analysis'!A:A,'Location analysis'!B:B)</f>
        <v>40.435699999999997</v>
      </c>
      <c r="F1821">
        <f>_xlfn.XLOOKUP(Table1[[#This Row],[Location]],'Location analysis'!A:A,'Location analysis'!C:C)</f>
        <v>-74.125200000000007</v>
      </c>
      <c r="G1821" t="s">
        <v>78</v>
      </c>
      <c r="H1821" t="s">
        <v>43</v>
      </c>
      <c r="I1821">
        <v>14943449664</v>
      </c>
      <c r="J1821" t="s">
        <v>504</v>
      </c>
      <c r="K1821" t="s">
        <v>51</v>
      </c>
      <c r="L1821">
        <v>130</v>
      </c>
      <c r="M1821">
        <v>1</v>
      </c>
      <c r="N1821">
        <v>1</v>
      </c>
      <c r="O1821">
        <v>130</v>
      </c>
      <c r="P1821">
        <v>1</v>
      </c>
      <c r="Q1821">
        <v>1</v>
      </c>
      <c r="R1821">
        <v>1</v>
      </c>
      <c r="S1821">
        <v>1</v>
      </c>
      <c r="T1821" s="1">
        <v>44659</v>
      </c>
      <c r="U1821" t="str">
        <f t="shared" si="140"/>
        <v>Stretch Island Fruit Leathers Snacks - Variet</v>
      </c>
      <c r="V1821" t="str">
        <f t="shared" si="141"/>
        <v>Food</v>
      </c>
      <c r="W1821" t="s">
        <v>43</v>
      </c>
      <c r="X1821" t="b">
        <f t="shared" si="143"/>
        <v>1</v>
      </c>
      <c r="Y1821">
        <f t="shared" si="142"/>
        <v>1</v>
      </c>
      <c r="Z1821" s="2">
        <f t="shared" si="144"/>
        <v>0.66666666666666663</v>
      </c>
      <c r="AA1821" t="s">
        <v>79</v>
      </c>
      <c r="AB1821" t="s">
        <v>80</v>
      </c>
      <c r="AD1821" t="s">
        <v>132</v>
      </c>
      <c r="AE1821" t="s">
        <v>505</v>
      </c>
      <c r="AF1821">
        <v>2022</v>
      </c>
    </row>
    <row r="1822" spans="1:32" x14ac:dyDescent="0.25">
      <c r="A1822" t="s">
        <v>29</v>
      </c>
      <c r="B1822" t="s">
        <v>62</v>
      </c>
      <c r="C1822" t="s">
        <v>63</v>
      </c>
      <c r="D1822" t="s">
        <v>64</v>
      </c>
      <c r="E1822">
        <f>_xlfn.XLOOKUP(Table1[[#This Row],[Location]],'Location analysis'!A:A,'Location analysis'!B:B)</f>
        <v>40.091900000000003</v>
      </c>
      <c r="F1822">
        <f>_xlfn.XLOOKUP(Table1[[#This Row],[Location]],'Location analysis'!A:A,'Location analysis'!C:C)</f>
        <v>-74.358699999999999</v>
      </c>
      <c r="G1822" t="s">
        <v>84</v>
      </c>
      <c r="H1822" t="s">
        <v>43</v>
      </c>
      <c r="I1822">
        <v>14943557951</v>
      </c>
      <c r="J1822" t="s">
        <v>504</v>
      </c>
      <c r="K1822" t="s">
        <v>36</v>
      </c>
      <c r="L1822">
        <v>138</v>
      </c>
      <c r="M1822">
        <v>2</v>
      </c>
      <c r="N1822">
        <v>1</v>
      </c>
      <c r="O1822">
        <v>138</v>
      </c>
      <c r="P1822">
        <v>2</v>
      </c>
      <c r="Q1822">
        <v>1</v>
      </c>
      <c r="R1822">
        <v>2</v>
      </c>
      <c r="S1822">
        <v>2</v>
      </c>
      <c r="T1822" s="1">
        <v>44659</v>
      </c>
      <c r="U1822" t="str">
        <f t="shared" si="140"/>
        <v>Wonderful Pistachios - Variety</v>
      </c>
      <c r="V1822" t="str">
        <f t="shared" si="141"/>
        <v>Food</v>
      </c>
      <c r="W1822" t="s">
        <v>43</v>
      </c>
      <c r="X1822" t="b">
        <f t="shared" si="143"/>
        <v>1</v>
      </c>
      <c r="Y1822">
        <f t="shared" si="142"/>
        <v>2</v>
      </c>
      <c r="Z1822" s="2">
        <f t="shared" si="144"/>
        <v>1.3333333333333333</v>
      </c>
      <c r="AA1822" t="s">
        <v>85</v>
      </c>
      <c r="AB1822" t="s">
        <v>86</v>
      </c>
      <c r="AD1822" t="s">
        <v>132</v>
      </c>
      <c r="AE1822" t="s">
        <v>505</v>
      </c>
      <c r="AF1822">
        <v>2022</v>
      </c>
    </row>
    <row r="1823" spans="1:32" x14ac:dyDescent="0.25">
      <c r="A1823" t="s">
        <v>29</v>
      </c>
      <c r="B1823" t="s">
        <v>394</v>
      </c>
      <c r="C1823" t="s">
        <v>395</v>
      </c>
      <c r="D1823" t="s">
        <v>396</v>
      </c>
      <c r="E1823">
        <f>_xlfn.XLOOKUP(Table1[[#This Row],[Location]],'Location analysis'!A:A,'Location analysis'!B:B)</f>
        <v>40.416893999999999</v>
      </c>
      <c r="F1823">
        <f>_xlfn.XLOOKUP(Table1[[#This Row],[Location]],'Location analysis'!A:A,'Location analysis'!C:C)</f>
        <v>-74.420399000000003</v>
      </c>
      <c r="G1823" t="s">
        <v>410</v>
      </c>
      <c r="H1823" t="s">
        <v>49</v>
      </c>
      <c r="I1823">
        <v>14943557984</v>
      </c>
      <c r="J1823" t="s">
        <v>504</v>
      </c>
      <c r="K1823" t="s">
        <v>36</v>
      </c>
      <c r="L1823">
        <v>141</v>
      </c>
      <c r="M1823">
        <v>2</v>
      </c>
      <c r="N1823">
        <v>1</v>
      </c>
      <c r="O1823">
        <v>141</v>
      </c>
      <c r="P1823">
        <v>2</v>
      </c>
      <c r="Q1823">
        <v>1</v>
      </c>
      <c r="R1823">
        <v>2</v>
      </c>
      <c r="S1823">
        <v>2</v>
      </c>
      <c r="T1823" s="1">
        <v>44659</v>
      </c>
      <c r="U1823" t="str">
        <f t="shared" si="140"/>
        <v>Iberia Coconut Water</v>
      </c>
      <c r="V1823" t="str">
        <f t="shared" si="141"/>
        <v>Non Carbonated</v>
      </c>
      <c r="W1823" t="s">
        <v>49</v>
      </c>
      <c r="X1823" t="b">
        <f t="shared" si="143"/>
        <v>1</v>
      </c>
      <c r="Y1823">
        <f t="shared" si="142"/>
        <v>2</v>
      </c>
      <c r="Z1823" s="2">
        <f t="shared" si="144"/>
        <v>1.3333333333333333</v>
      </c>
      <c r="AA1823" t="s">
        <v>410</v>
      </c>
      <c r="AD1823" t="s">
        <v>132</v>
      </c>
      <c r="AE1823" t="s">
        <v>505</v>
      </c>
      <c r="AF1823">
        <v>2022</v>
      </c>
    </row>
    <row r="1824" spans="1:32" x14ac:dyDescent="0.25">
      <c r="A1824" t="s">
        <v>29</v>
      </c>
      <c r="B1824" t="s">
        <v>394</v>
      </c>
      <c r="C1824" t="s">
        <v>395</v>
      </c>
      <c r="D1824" t="s">
        <v>396</v>
      </c>
      <c r="E1824">
        <f>_xlfn.XLOOKUP(Table1[[#This Row],[Location]],'Location analysis'!A:A,'Location analysis'!B:B)</f>
        <v>40.416893999999999</v>
      </c>
      <c r="F1824">
        <f>_xlfn.XLOOKUP(Table1[[#This Row],[Location]],'Location analysis'!A:A,'Location analysis'!C:C)</f>
        <v>-74.420399000000003</v>
      </c>
      <c r="G1824" t="s">
        <v>182</v>
      </c>
      <c r="H1824" t="s">
        <v>34</v>
      </c>
      <c r="I1824">
        <v>14943983620</v>
      </c>
      <c r="J1824" t="s">
        <v>504</v>
      </c>
      <c r="K1824" t="s">
        <v>36</v>
      </c>
      <c r="L1824">
        <v>142</v>
      </c>
      <c r="M1824">
        <v>1.5</v>
      </c>
      <c r="N1824">
        <v>1</v>
      </c>
      <c r="O1824">
        <v>142</v>
      </c>
      <c r="P1824">
        <v>1.5</v>
      </c>
      <c r="Q1824">
        <v>1</v>
      </c>
      <c r="R1824">
        <v>1.5</v>
      </c>
      <c r="S1824">
        <v>1.5</v>
      </c>
      <c r="T1824" s="1">
        <v>44659</v>
      </c>
      <c r="U1824" t="str">
        <f t="shared" si="140"/>
        <v>Coca Cola - Zero Sugar</v>
      </c>
      <c r="V1824" t="str">
        <f t="shared" si="141"/>
        <v>Carbonated</v>
      </c>
      <c r="W1824" t="s">
        <v>34</v>
      </c>
      <c r="X1824" t="b">
        <f t="shared" si="143"/>
        <v>1</v>
      </c>
      <c r="Y1824">
        <f t="shared" si="142"/>
        <v>1.5</v>
      </c>
      <c r="Z1824" s="2">
        <f t="shared" si="144"/>
        <v>1</v>
      </c>
      <c r="AA1824" t="s">
        <v>183</v>
      </c>
      <c r="AB1824" t="s">
        <v>184</v>
      </c>
      <c r="AD1824" t="s">
        <v>132</v>
      </c>
      <c r="AE1824" t="s">
        <v>505</v>
      </c>
      <c r="AF1824">
        <v>2022</v>
      </c>
    </row>
    <row r="1825" spans="1:32" x14ac:dyDescent="0.25">
      <c r="A1825" t="s">
        <v>29</v>
      </c>
      <c r="B1825" t="s">
        <v>67</v>
      </c>
      <c r="C1825" t="s">
        <v>68</v>
      </c>
      <c r="D1825" t="s">
        <v>69</v>
      </c>
      <c r="E1825">
        <f>_xlfn.XLOOKUP(Table1[[#This Row],[Location]],'Location analysis'!A:A,'Location analysis'!B:B)</f>
        <v>40.435699999999997</v>
      </c>
      <c r="F1825">
        <f>_xlfn.XLOOKUP(Table1[[#This Row],[Location]],'Location analysis'!A:A,'Location analysis'!C:C)</f>
        <v>-74.125200000000007</v>
      </c>
      <c r="G1825" t="s">
        <v>160</v>
      </c>
      <c r="H1825" t="s">
        <v>49</v>
      </c>
      <c r="I1825">
        <v>14944313583</v>
      </c>
      <c r="J1825" t="s">
        <v>504</v>
      </c>
      <c r="K1825" t="s">
        <v>51</v>
      </c>
      <c r="L1825">
        <v>145</v>
      </c>
      <c r="M1825">
        <v>2.5</v>
      </c>
      <c r="N1825">
        <v>1</v>
      </c>
      <c r="O1825">
        <v>145</v>
      </c>
      <c r="P1825">
        <v>2.5</v>
      </c>
      <c r="Q1825">
        <v>1</v>
      </c>
      <c r="R1825">
        <v>2.5</v>
      </c>
      <c r="S1825">
        <v>2.5</v>
      </c>
      <c r="T1825" s="1">
        <v>44659</v>
      </c>
      <c r="U1825" t="str">
        <f t="shared" si="140"/>
        <v>Snapple Diet Tea - Peach Tea</v>
      </c>
      <c r="V1825" t="str">
        <f t="shared" si="141"/>
        <v>Non Carbonated</v>
      </c>
      <c r="W1825" t="s">
        <v>49</v>
      </c>
      <c r="X1825" t="b">
        <f t="shared" si="143"/>
        <v>1</v>
      </c>
      <c r="Y1825">
        <f t="shared" si="142"/>
        <v>2.5</v>
      </c>
      <c r="Z1825" s="2">
        <f t="shared" si="144"/>
        <v>1.6666666666666667</v>
      </c>
      <c r="AA1825" t="s">
        <v>75</v>
      </c>
      <c r="AB1825" t="s">
        <v>161</v>
      </c>
      <c r="AD1825" t="s">
        <v>132</v>
      </c>
      <c r="AE1825" t="s">
        <v>505</v>
      </c>
      <c r="AF1825">
        <v>2022</v>
      </c>
    </row>
    <row r="1826" spans="1:32" x14ac:dyDescent="0.25">
      <c r="A1826" t="s">
        <v>29</v>
      </c>
      <c r="B1826" t="s">
        <v>67</v>
      </c>
      <c r="C1826" t="s">
        <v>68</v>
      </c>
      <c r="D1826" t="s">
        <v>69</v>
      </c>
      <c r="E1826">
        <f>_xlfn.XLOOKUP(Table1[[#This Row],[Location]],'Location analysis'!A:A,'Location analysis'!B:B)</f>
        <v>40.435699999999997</v>
      </c>
      <c r="F1826">
        <f>_xlfn.XLOOKUP(Table1[[#This Row],[Location]],'Location analysis'!A:A,'Location analysis'!C:C)</f>
        <v>-74.125200000000007</v>
      </c>
      <c r="G1826" t="s">
        <v>160</v>
      </c>
      <c r="H1826" t="s">
        <v>49</v>
      </c>
      <c r="I1826">
        <v>14944419727</v>
      </c>
      <c r="J1826" t="s">
        <v>504</v>
      </c>
      <c r="K1826" t="s">
        <v>36</v>
      </c>
      <c r="L1826">
        <v>145</v>
      </c>
      <c r="M1826">
        <v>2.5</v>
      </c>
      <c r="N1826">
        <v>1</v>
      </c>
      <c r="O1826">
        <v>145</v>
      </c>
      <c r="P1826">
        <v>2.5</v>
      </c>
      <c r="Q1826">
        <v>1</v>
      </c>
      <c r="R1826">
        <v>2.5</v>
      </c>
      <c r="S1826">
        <v>2.5</v>
      </c>
      <c r="T1826" s="1">
        <v>44659</v>
      </c>
      <c r="U1826" t="str">
        <f t="shared" si="140"/>
        <v>Snapple Diet Tea - Peach Tea</v>
      </c>
      <c r="V1826" t="str">
        <f t="shared" si="141"/>
        <v>Non Carbonated</v>
      </c>
      <c r="W1826" t="s">
        <v>49</v>
      </c>
      <c r="X1826" t="b">
        <f t="shared" si="143"/>
        <v>1</v>
      </c>
      <c r="Y1826">
        <f t="shared" si="142"/>
        <v>2.5</v>
      </c>
      <c r="Z1826" s="2">
        <f t="shared" si="144"/>
        <v>1.6666666666666667</v>
      </c>
      <c r="AA1826" t="s">
        <v>75</v>
      </c>
      <c r="AB1826" t="s">
        <v>161</v>
      </c>
      <c r="AD1826" t="s">
        <v>132</v>
      </c>
      <c r="AE1826" t="s">
        <v>505</v>
      </c>
      <c r="AF1826">
        <v>2022</v>
      </c>
    </row>
    <row r="1827" spans="1:32" x14ac:dyDescent="0.25">
      <c r="A1827" t="s">
        <v>29</v>
      </c>
      <c r="B1827" t="s">
        <v>394</v>
      </c>
      <c r="C1827" t="s">
        <v>395</v>
      </c>
      <c r="D1827" t="s">
        <v>396</v>
      </c>
      <c r="E1827">
        <f>_xlfn.XLOOKUP(Table1[[#This Row],[Location]],'Location analysis'!A:A,'Location analysis'!B:B)</f>
        <v>40.416893999999999</v>
      </c>
      <c r="F1827">
        <f>_xlfn.XLOOKUP(Table1[[#This Row],[Location]],'Location analysis'!A:A,'Location analysis'!C:C)</f>
        <v>-74.420399000000003</v>
      </c>
      <c r="G1827" t="s">
        <v>156</v>
      </c>
      <c r="H1827" t="s">
        <v>43</v>
      </c>
      <c r="I1827">
        <v>14944514496</v>
      </c>
      <c r="J1827" t="s">
        <v>504</v>
      </c>
      <c r="K1827" t="s">
        <v>36</v>
      </c>
      <c r="L1827">
        <v>110</v>
      </c>
      <c r="M1827">
        <v>1.5</v>
      </c>
      <c r="N1827">
        <v>2</v>
      </c>
      <c r="O1827">
        <v>110</v>
      </c>
      <c r="P1827">
        <v>1.5</v>
      </c>
      <c r="Q1827">
        <v>2</v>
      </c>
      <c r="R1827">
        <v>3</v>
      </c>
      <c r="S1827">
        <v>3</v>
      </c>
      <c r="T1827" s="1">
        <v>44659</v>
      </c>
      <c r="U1827" t="str">
        <f t="shared" si="140"/>
        <v>Good Health Veggie Stix - Sea Salt</v>
      </c>
      <c r="V1827" t="str">
        <f t="shared" si="141"/>
        <v>Food</v>
      </c>
      <c r="W1827" t="s">
        <v>43</v>
      </c>
      <c r="X1827" t="b">
        <f t="shared" si="143"/>
        <v>1</v>
      </c>
      <c r="Y1827">
        <f t="shared" si="142"/>
        <v>1.5</v>
      </c>
      <c r="Z1827" s="2">
        <f t="shared" si="144"/>
        <v>1</v>
      </c>
      <c r="AA1827" t="s">
        <v>117</v>
      </c>
      <c r="AB1827" t="s">
        <v>157</v>
      </c>
      <c r="AD1827" t="s">
        <v>132</v>
      </c>
      <c r="AE1827" t="s">
        <v>505</v>
      </c>
      <c r="AF1827">
        <v>2022</v>
      </c>
    </row>
    <row r="1828" spans="1:32" x14ac:dyDescent="0.25">
      <c r="A1828" t="s">
        <v>29</v>
      </c>
      <c r="B1828" t="s">
        <v>30</v>
      </c>
      <c r="C1828" t="s">
        <v>31</v>
      </c>
      <c r="D1828" t="s">
        <v>32</v>
      </c>
      <c r="E1828">
        <f>_xlfn.XLOOKUP(Table1[[#This Row],[Location]],'Location analysis'!A:A,'Location analysis'!B:B)</f>
        <v>40.423690999999998</v>
      </c>
      <c r="F1828">
        <f>_xlfn.XLOOKUP(Table1[[#This Row],[Location]],'Location analysis'!A:A,'Location analysis'!C:C)</f>
        <v>-74.380831999999998</v>
      </c>
      <c r="G1828" t="s">
        <v>143</v>
      </c>
      <c r="H1828" t="s">
        <v>49</v>
      </c>
      <c r="I1828">
        <v>14944691471</v>
      </c>
      <c r="J1828" t="s">
        <v>504</v>
      </c>
      <c r="K1828" t="s">
        <v>36</v>
      </c>
      <c r="L1828">
        <v>145</v>
      </c>
      <c r="M1828">
        <v>2.5</v>
      </c>
      <c r="N1828">
        <v>1</v>
      </c>
      <c r="O1828">
        <v>145</v>
      </c>
      <c r="P1828">
        <v>2.5</v>
      </c>
      <c r="Q1828">
        <v>1</v>
      </c>
      <c r="R1828">
        <v>2.5</v>
      </c>
      <c r="S1828">
        <v>4</v>
      </c>
      <c r="T1828" s="1">
        <v>44659</v>
      </c>
      <c r="U1828" t="str">
        <f t="shared" si="140"/>
        <v>Snapple Diet Tea - Raspberry</v>
      </c>
      <c r="V1828" t="str">
        <f t="shared" si="141"/>
        <v>Non Carbonated</v>
      </c>
      <c r="W1828" t="s">
        <v>49</v>
      </c>
      <c r="X1828" t="b">
        <f t="shared" si="143"/>
        <v>1</v>
      </c>
      <c r="Y1828">
        <f t="shared" si="142"/>
        <v>2.5</v>
      </c>
      <c r="Z1828" s="2">
        <f t="shared" si="144"/>
        <v>1.6666666666666667</v>
      </c>
      <c r="AA1828" t="s">
        <v>75</v>
      </c>
      <c r="AB1828" t="s">
        <v>144</v>
      </c>
      <c r="AD1828" t="s">
        <v>132</v>
      </c>
      <c r="AE1828" t="s">
        <v>505</v>
      </c>
      <c r="AF1828">
        <v>2022</v>
      </c>
    </row>
    <row r="1829" spans="1:32" x14ac:dyDescent="0.25">
      <c r="A1829" t="s">
        <v>29</v>
      </c>
      <c r="B1829" t="s">
        <v>30</v>
      </c>
      <c r="C1829" t="s">
        <v>31</v>
      </c>
      <c r="D1829" t="s">
        <v>32</v>
      </c>
      <c r="E1829">
        <f>_xlfn.XLOOKUP(Table1[[#This Row],[Location]],'Location analysis'!A:A,'Location analysis'!B:B)</f>
        <v>40.423690999999998</v>
      </c>
      <c r="F1829">
        <f>_xlfn.XLOOKUP(Table1[[#This Row],[Location]],'Location analysis'!A:A,'Location analysis'!C:C)</f>
        <v>-74.380831999999998</v>
      </c>
      <c r="G1829" t="s">
        <v>42</v>
      </c>
      <c r="H1829" t="s">
        <v>43</v>
      </c>
      <c r="I1829">
        <v>14944691471</v>
      </c>
      <c r="J1829" t="s">
        <v>504</v>
      </c>
      <c r="K1829" t="s">
        <v>36</v>
      </c>
      <c r="L1829">
        <v>123</v>
      </c>
      <c r="M1829">
        <v>1.5</v>
      </c>
      <c r="N1829">
        <v>1</v>
      </c>
      <c r="O1829">
        <v>123</v>
      </c>
      <c r="P1829">
        <v>1.5</v>
      </c>
      <c r="Q1829">
        <v>1</v>
      </c>
      <c r="R1829">
        <v>1.5</v>
      </c>
      <c r="S1829">
        <v>4</v>
      </c>
      <c r="T1829" s="1">
        <v>44659</v>
      </c>
      <c r="U1829" t="str">
        <f t="shared" si="140"/>
        <v>Takis - Hot Chilli Pepper &amp; Lime</v>
      </c>
      <c r="V1829" t="str">
        <f t="shared" si="141"/>
        <v>Food</v>
      </c>
      <c r="W1829" t="s">
        <v>43</v>
      </c>
      <c r="X1829" t="b">
        <f t="shared" si="143"/>
        <v>1</v>
      </c>
      <c r="Y1829">
        <f t="shared" si="142"/>
        <v>1.5</v>
      </c>
      <c r="Z1829" s="2">
        <f t="shared" si="144"/>
        <v>1</v>
      </c>
      <c r="AA1829" t="s">
        <v>44</v>
      </c>
      <c r="AB1829" t="s">
        <v>45</v>
      </c>
      <c r="AD1829" t="s">
        <v>132</v>
      </c>
      <c r="AE1829" t="s">
        <v>505</v>
      </c>
      <c r="AF1829">
        <v>2022</v>
      </c>
    </row>
    <row r="1830" spans="1:32" x14ac:dyDescent="0.25">
      <c r="A1830" t="s">
        <v>29</v>
      </c>
      <c r="B1830" t="s">
        <v>67</v>
      </c>
      <c r="C1830" t="s">
        <v>68</v>
      </c>
      <c r="D1830" t="s">
        <v>69</v>
      </c>
      <c r="E1830">
        <f>_xlfn.XLOOKUP(Table1[[#This Row],[Location]],'Location analysis'!A:A,'Location analysis'!B:B)</f>
        <v>40.435699999999997</v>
      </c>
      <c r="F1830">
        <f>_xlfn.XLOOKUP(Table1[[#This Row],[Location]],'Location analysis'!A:A,'Location analysis'!C:C)</f>
        <v>-74.125200000000007</v>
      </c>
      <c r="G1830" t="s">
        <v>160</v>
      </c>
      <c r="H1830" t="s">
        <v>49</v>
      </c>
      <c r="I1830">
        <v>14944774738</v>
      </c>
      <c r="J1830" t="s">
        <v>504</v>
      </c>
      <c r="K1830" t="s">
        <v>36</v>
      </c>
      <c r="L1830">
        <v>145</v>
      </c>
      <c r="M1830">
        <v>2.5</v>
      </c>
      <c r="N1830">
        <v>1</v>
      </c>
      <c r="O1830">
        <v>145</v>
      </c>
      <c r="P1830">
        <v>2.5</v>
      </c>
      <c r="Q1830">
        <v>1</v>
      </c>
      <c r="R1830">
        <v>2.5</v>
      </c>
      <c r="S1830">
        <v>2.5</v>
      </c>
      <c r="T1830" s="1">
        <v>44659</v>
      </c>
      <c r="U1830" t="str">
        <f t="shared" si="140"/>
        <v>Snapple Diet Tea - Peach Tea</v>
      </c>
      <c r="V1830" t="str">
        <f t="shared" si="141"/>
        <v>Non Carbonated</v>
      </c>
      <c r="W1830" t="s">
        <v>49</v>
      </c>
      <c r="X1830" t="b">
        <f t="shared" si="143"/>
        <v>1</v>
      </c>
      <c r="Y1830">
        <f t="shared" si="142"/>
        <v>2.5</v>
      </c>
      <c r="Z1830" s="2">
        <f t="shared" si="144"/>
        <v>1.6666666666666667</v>
      </c>
      <c r="AA1830" t="s">
        <v>75</v>
      </c>
      <c r="AB1830" t="s">
        <v>161</v>
      </c>
      <c r="AD1830" t="s">
        <v>132</v>
      </c>
      <c r="AE1830" t="s">
        <v>505</v>
      </c>
      <c r="AF1830">
        <v>2022</v>
      </c>
    </row>
    <row r="1831" spans="1:32" x14ac:dyDescent="0.25">
      <c r="A1831" t="s">
        <v>29</v>
      </c>
      <c r="B1831" t="s">
        <v>67</v>
      </c>
      <c r="C1831" t="s">
        <v>68</v>
      </c>
      <c r="D1831" t="s">
        <v>69</v>
      </c>
      <c r="E1831">
        <f>_xlfn.XLOOKUP(Table1[[#This Row],[Location]],'Location analysis'!A:A,'Location analysis'!B:B)</f>
        <v>40.435699999999997</v>
      </c>
      <c r="F1831">
        <f>_xlfn.XLOOKUP(Table1[[#This Row],[Location]],'Location analysis'!A:A,'Location analysis'!C:C)</f>
        <v>-74.125200000000007</v>
      </c>
      <c r="G1831" t="s">
        <v>259</v>
      </c>
      <c r="H1831" t="s">
        <v>34</v>
      </c>
      <c r="I1831">
        <v>14945581316</v>
      </c>
      <c r="J1831" t="s">
        <v>504</v>
      </c>
      <c r="K1831" t="s">
        <v>51</v>
      </c>
      <c r="L1831">
        <v>140</v>
      </c>
      <c r="M1831">
        <v>1</v>
      </c>
      <c r="N1831">
        <v>1</v>
      </c>
      <c r="O1831">
        <v>140</v>
      </c>
      <c r="P1831">
        <v>1</v>
      </c>
      <c r="Q1831">
        <v>1</v>
      </c>
      <c r="R1831">
        <v>1</v>
      </c>
      <c r="S1831">
        <v>1</v>
      </c>
      <c r="T1831" s="1">
        <v>44659</v>
      </c>
      <c r="U1831" t="str">
        <f t="shared" si="140"/>
        <v>Sunkist Soda - Orange</v>
      </c>
      <c r="V1831" t="str">
        <f t="shared" si="141"/>
        <v>Carbonated</v>
      </c>
      <c r="W1831" t="s">
        <v>34</v>
      </c>
      <c r="X1831" t="b">
        <f t="shared" si="143"/>
        <v>1</v>
      </c>
      <c r="Y1831">
        <f t="shared" si="142"/>
        <v>1</v>
      </c>
      <c r="Z1831" s="2">
        <f t="shared" si="144"/>
        <v>0.66666666666666663</v>
      </c>
      <c r="AA1831" t="s">
        <v>260</v>
      </c>
      <c r="AB1831" t="s">
        <v>261</v>
      </c>
      <c r="AD1831" t="s">
        <v>132</v>
      </c>
      <c r="AE1831" t="s">
        <v>505</v>
      </c>
      <c r="AF1831">
        <v>2022</v>
      </c>
    </row>
    <row r="1832" spans="1:32" x14ac:dyDescent="0.25">
      <c r="A1832" t="s">
        <v>29</v>
      </c>
      <c r="B1832" t="s">
        <v>67</v>
      </c>
      <c r="C1832" t="s">
        <v>68</v>
      </c>
      <c r="D1832" t="s">
        <v>69</v>
      </c>
      <c r="E1832">
        <f>_xlfn.XLOOKUP(Table1[[#This Row],[Location]],'Location analysis'!A:A,'Location analysis'!B:B)</f>
        <v>40.435699999999997</v>
      </c>
      <c r="F1832">
        <f>_xlfn.XLOOKUP(Table1[[#This Row],[Location]],'Location analysis'!A:A,'Location analysis'!C:C)</f>
        <v>-74.125200000000007</v>
      </c>
      <c r="G1832" t="s">
        <v>185</v>
      </c>
      <c r="H1832" t="s">
        <v>34</v>
      </c>
      <c r="I1832">
        <v>14945927495</v>
      </c>
      <c r="J1832" t="s">
        <v>504</v>
      </c>
      <c r="K1832" t="s">
        <v>51</v>
      </c>
      <c r="L1832">
        <v>148</v>
      </c>
      <c r="M1832">
        <v>3.5</v>
      </c>
      <c r="N1832">
        <v>1</v>
      </c>
      <c r="O1832">
        <v>148</v>
      </c>
      <c r="P1832">
        <v>3.5</v>
      </c>
      <c r="Q1832">
        <v>1</v>
      </c>
      <c r="R1832">
        <v>3.5</v>
      </c>
      <c r="S1832">
        <v>3.5</v>
      </c>
      <c r="T1832" s="1">
        <v>44659</v>
      </c>
      <c r="U1832" t="str">
        <f t="shared" si="140"/>
        <v>Red Bull - Original</v>
      </c>
      <c r="V1832" t="str">
        <f t="shared" si="141"/>
        <v>Carbonated</v>
      </c>
      <c r="W1832" t="s">
        <v>34</v>
      </c>
      <c r="X1832" t="b">
        <f t="shared" si="143"/>
        <v>1</v>
      </c>
      <c r="Y1832">
        <f t="shared" si="142"/>
        <v>3.5</v>
      </c>
      <c r="Z1832" s="2">
        <f t="shared" si="144"/>
        <v>2.3333333333333335</v>
      </c>
      <c r="AA1832" t="s">
        <v>37</v>
      </c>
      <c r="AB1832" t="s">
        <v>150</v>
      </c>
      <c r="AD1832" t="s">
        <v>132</v>
      </c>
      <c r="AE1832" t="s">
        <v>505</v>
      </c>
      <c r="AF1832">
        <v>2022</v>
      </c>
    </row>
    <row r="1833" spans="1:32" x14ac:dyDescent="0.25">
      <c r="A1833" t="s">
        <v>29</v>
      </c>
      <c r="B1833" t="s">
        <v>67</v>
      </c>
      <c r="C1833" t="s">
        <v>68</v>
      </c>
      <c r="D1833" t="s">
        <v>69</v>
      </c>
      <c r="E1833">
        <f>_xlfn.XLOOKUP(Table1[[#This Row],[Location]],'Location analysis'!A:A,'Location analysis'!B:B)</f>
        <v>40.435699999999997</v>
      </c>
      <c r="F1833">
        <f>_xlfn.XLOOKUP(Table1[[#This Row],[Location]],'Location analysis'!A:A,'Location analysis'!C:C)</f>
        <v>-74.125200000000007</v>
      </c>
      <c r="G1833" t="s">
        <v>259</v>
      </c>
      <c r="H1833" t="s">
        <v>34</v>
      </c>
      <c r="I1833">
        <v>14945930348</v>
      </c>
      <c r="J1833" t="s">
        <v>504</v>
      </c>
      <c r="K1833" t="s">
        <v>51</v>
      </c>
      <c r="L1833">
        <v>140</v>
      </c>
      <c r="M1833">
        <v>1</v>
      </c>
      <c r="N1833">
        <v>1</v>
      </c>
      <c r="O1833">
        <v>140</v>
      </c>
      <c r="P1833">
        <v>1</v>
      </c>
      <c r="Q1833">
        <v>1</v>
      </c>
      <c r="R1833">
        <v>1</v>
      </c>
      <c r="S1833">
        <v>1</v>
      </c>
      <c r="T1833" s="1">
        <v>44659</v>
      </c>
      <c r="U1833" t="str">
        <f t="shared" si="140"/>
        <v>Sunkist Soda - Orange</v>
      </c>
      <c r="V1833" t="str">
        <f t="shared" si="141"/>
        <v>Carbonated</v>
      </c>
      <c r="W1833" t="s">
        <v>34</v>
      </c>
      <c r="X1833" t="b">
        <f t="shared" si="143"/>
        <v>1</v>
      </c>
      <c r="Y1833">
        <f t="shared" si="142"/>
        <v>1</v>
      </c>
      <c r="Z1833" s="2">
        <f t="shared" si="144"/>
        <v>0.66666666666666663</v>
      </c>
      <c r="AA1833" t="s">
        <v>260</v>
      </c>
      <c r="AB1833" t="s">
        <v>261</v>
      </c>
      <c r="AD1833" t="s">
        <v>132</v>
      </c>
      <c r="AE1833" t="s">
        <v>505</v>
      </c>
      <c r="AF1833">
        <v>2022</v>
      </c>
    </row>
    <row r="1834" spans="1:32" x14ac:dyDescent="0.25">
      <c r="A1834" t="s">
        <v>29</v>
      </c>
      <c r="B1834" t="s">
        <v>67</v>
      </c>
      <c r="C1834" t="s">
        <v>68</v>
      </c>
      <c r="D1834" t="s">
        <v>69</v>
      </c>
      <c r="E1834">
        <f>_xlfn.XLOOKUP(Table1[[#This Row],[Location]],'Location analysis'!A:A,'Location analysis'!B:B)</f>
        <v>40.435699999999997</v>
      </c>
      <c r="F1834">
        <f>_xlfn.XLOOKUP(Table1[[#This Row],[Location]],'Location analysis'!A:A,'Location analysis'!C:C)</f>
        <v>-74.125200000000007</v>
      </c>
      <c r="G1834" t="s">
        <v>259</v>
      </c>
      <c r="H1834" t="s">
        <v>34</v>
      </c>
      <c r="I1834">
        <v>14945940625</v>
      </c>
      <c r="J1834" t="s">
        <v>504</v>
      </c>
      <c r="K1834" t="s">
        <v>51</v>
      </c>
      <c r="L1834">
        <v>140</v>
      </c>
      <c r="M1834">
        <v>1</v>
      </c>
      <c r="N1834">
        <v>1</v>
      </c>
      <c r="O1834">
        <v>140</v>
      </c>
      <c r="P1834">
        <v>1</v>
      </c>
      <c r="Q1834">
        <v>1</v>
      </c>
      <c r="R1834">
        <v>1</v>
      </c>
      <c r="S1834">
        <v>1</v>
      </c>
      <c r="T1834" s="1">
        <v>44659</v>
      </c>
      <c r="U1834" t="str">
        <f t="shared" si="140"/>
        <v>Sunkist Soda - Orange</v>
      </c>
      <c r="V1834" t="str">
        <f t="shared" si="141"/>
        <v>Carbonated</v>
      </c>
      <c r="W1834" t="s">
        <v>34</v>
      </c>
      <c r="X1834" t="b">
        <f t="shared" si="143"/>
        <v>1</v>
      </c>
      <c r="Y1834">
        <f t="shared" si="142"/>
        <v>1</v>
      </c>
      <c r="Z1834" s="2">
        <f t="shared" si="144"/>
        <v>0.66666666666666663</v>
      </c>
      <c r="AA1834" t="s">
        <v>260</v>
      </c>
      <c r="AB1834" t="s">
        <v>261</v>
      </c>
      <c r="AD1834" t="s">
        <v>132</v>
      </c>
      <c r="AE1834" t="s">
        <v>505</v>
      </c>
      <c r="AF1834">
        <v>2022</v>
      </c>
    </row>
    <row r="1835" spans="1:32" x14ac:dyDescent="0.25">
      <c r="A1835" t="s">
        <v>29</v>
      </c>
      <c r="B1835" t="s">
        <v>67</v>
      </c>
      <c r="C1835" t="s">
        <v>68</v>
      </c>
      <c r="D1835" t="s">
        <v>69</v>
      </c>
      <c r="E1835">
        <f>_xlfn.XLOOKUP(Table1[[#This Row],[Location]],'Location analysis'!A:A,'Location analysis'!B:B)</f>
        <v>40.435699999999997</v>
      </c>
      <c r="F1835">
        <f>_xlfn.XLOOKUP(Table1[[#This Row],[Location]],'Location analysis'!A:A,'Location analysis'!C:C)</f>
        <v>-74.125200000000007</v>
      </c>
      <c r="G1835" t="s">
        <v>160</v>
      </c>
      <c r="H1835" t="s">
        <v>49</v>
      </c>
      <c r="I1835">
        <v>14946059821</v>
      </c>
      <c r="J1835" t="s">
        <v>504</v>
      </c>
      <c r="K1835" t="s">
        <v>36</v>
      </c>
      <c r="L1835">
        <v>145</v>
      </c>
      <c r="M1835">
        <v>2.5</v>
      </c>
      <c r="N1835">
        <v>1</v>
      </c>
      <c r="O1835">
        <v>145</v>
      </c>
      <c r="P1835">
        <v>2.5</v>
      </c>
      <c r="Q1835">
        <v>1</v>
      </c>
      <c r="R1835">
        <v>2.5</v>
      </c>
      <c r="S1835">
        <v>2.5</v>
      </c>
      <c r="T1835" s="1">
        <v>44659</v>
      </c>
      <c r="U1835" t="str">
        <f t="shared" si="140"/>
        <v>Snapple Diet Tea - Peach Tea</v>
      </c>
      <c r="V1835" t="str">
        <f t="shared" si="141"/>
        <v>Non Carbonated</v>
      </c>
      <c r="W1835" t="s">
        <v>49</v>
      </c>
      <c r="X1835" t="b">
        <f t="shared" si="143"/>
        <v>1</v>
      </c>
      <c r="Y1835">
        <f t="shared" si="142"/>
        <v>2.5</v>
      </c>
      <c r="Z1835" s="2">
        <f t="shared" si="144"/>
        <v>1.6666666666666667</v>
      </c>
      <c r="AA1835" t="s">
        <v>75</v>
      </c>
      <c r="AB1835" t="s">
        <v>161</v>
      </c>
      <c r="AD1835" t="s">
        <v>132</v>
      </c>
      <c r="AE1835" t="s">
        <v>505</v>
      </c>
      <c r="AF1835">
        <v>2022</v>
      </c>
    </row>
    <row r="1836" spans="1:32" x14ac:dyDescent="0.25">
      <c r="A1836" t="s">
        <v>29</v>
      </c>
      <c r="B1836" t="s">
        <v>67</v>
      </c>
      <c r="C1836" t="s">
        <v>68</v>
      </c>
      <c r="D1836" t="s">
        <v>69</v>
      </c>
      <c r="E1836">
        <f>_xlfn.XLOOKUP(Table1[[#This Row],[Location]],'Location analysis'!A:A,'Location analysis'!B:B)</f>
        <v>40.435699999999997</v>
      </c>
      <c r="F1836">
        <f>_xlfn.XLOOKUP(Table1[[#This Row],[Location]],'Location analysis'!A:A,'Location analysis'!C:C)</f>
        <v>-74.125200000000007</v>
      </c>
      <c r="G1836" t="s">
        <v>182</v>
      </c>
      <c r="H1836" t="s">
        <v>34</v>
      </c>
      <c r="I1836">
        <v>14946145567</v>
      </c>
      <c r="J1836" t="s">
        <v>504</v>
      </c>
      <c r="K1836" t="s">
        <v>51</v>
      </c>
      <c r="L1836">
        <v>141</v>
      </c>
      <c r="M1836">
        <v>1.5</v>
      </c>
      <c r="N1836">
        <v>1</v>
      </c>
      <c r="O1836">
        <v>141</v>
      </c>
      <c r="P1836">
        <v>1.5</v>
      </c>
      <c r="Q1836">
        <v>1</v>
      </c>
      <c r="R1836">
        <v>1.5</v>
      </c>
      <c r="S1836">
        <v>1.5</v>
      </c>
      <c r="T1836" s="1">
        <v>44659</v>
      </c>
      <c r="U1836" t="str">
        <f t="shared" si="140"/>
        <v>Coca Cola - Zero Sugar</v>
      </c>
      <c r="V1836" t="str">
        <f t="shared" si="141"/>
        <v>Carbonated</v>
      </c>
      <c r="W1836" t="s">
        <v>34</v>
      </c>
      <c r="X1836" t="b">
        <f t="shared" si="143"/>
        <v>1</v>
      </c>
      <c r="Y1836">
        <f t="shared" si="142"/>
        <v>1.5</v>
      </c>
      <c r="Z1836" s="2">
        <f t="shared" si="144"/>
        <v>1</v>
      </c>
      <c r="AA1836" t="s">
        <v>183</v>
      </c>
      <c r="AB1836" t="s">
        <v>184</v>
      </c>
      <c r="AD1836" t="s">
        <v>132</v>
      </c>
      <c r="AE1836" t="s">
        <v>505</v>
      </c>
      <c r="AF1836">
        <v>2022</v>
      </c>
    </row>
    <row r="1837" spans="1:32" x14ac:dyDescent="0.25">
      <c r="A1837" t="s">
        <v>29</v>
      </c>
      <c r="B1837" t="s">
        <v>67</v>
      </c>
      <c r="C1837" t="s">
        <v>68</v>
      </c>
      <c r="D1837" t="s">
        <v>69</v>
      </c>
      <c r="E1837">
        <f>_xlfn.XLOOKUP(Table1[[#This Row],[Location]],'Location analysis'!A:A,'Location analysis'!B:B)</f>
        <v>40.435699999999997</v>
      </c>
      <c r="F1837">
        <f>_xlfn.XLOOKUP(Table1[[#This Row],[Location]],'Location analysis'!A:A,'Location analysis'!C:C)</f>
        <v>-74.125200000000007</v>
      </c>
      <c r="G1837" t="s">
        <v>70</v>
      </c>
      <c r="H1837" t="s">
        <v>34</v>
      </c>
      <c r="I1837">
        <v>14946393845</v>
      </c>
      <c r="J1837" t="s">
        <v>506</v>
      </c>
      <c r="K1837" t="s">
        <v>51</v>
      </c>
      <c r="L1837">
        <v>144</v>
      </c>
      <c r="M1837">
        <v>3</v>
      </c>
      <c r="N1837">
        <v>1</v>
      </c>
      <c r="O1837">
        <v>144</v>
      </c>
      <c r="P1837">
        <v>3</v>
      </c>
      <c r="Q1837">
        <v>1</v>
      </c>
      <c r="R1837">
        <v>3</v>
      </c>
      <c r="S1837">
        <v>3</v>
      </c>
      <c r="T1837" s="1">
        <v>44659</v>
      </c>
      <c r="U1837" t="str">
        <f t="shared" si="140"/>
        <v>Monster Energy Original</v>
      </c>
      <c r="V1837" t="str">
        <f t="shared" si="141"/>
        <v>Carbonated</v>
      </c>
      <c r="W1837" t="s">
        <v>34</v>
      </c>
      <c r="X1837" t="b">
        <f t="shared" si="143"/>
        <v>1</v>
      </c>
      <c r="Y1837">
        <f t="shared" si="142"/>
        <v>3</v>
      </c>
      <c r="Z1837" s="2">
        <f t="shared" si="144"/>
        <v>2</v>
      </c>
      <c r="AA1837" t="s">
        <v>70</v>
      </c>
      <c r="AD1837" t="s">
        <v>40</v>
      </c>
      <c r="AE1837" t="s">
        <v>507</v>
      </c>
      <c r="AF1837">
        <v>2022</v>
      </c>
    </row>
    <row r="1838" spans="1:32" x14ac:dyDescent="0.25">
      <c r="A1838" t="s">
        <v>29</v>
      </c>
      <c r="B1838" t="s">
        <v>67</v>
      </c>
      <c r="C1838" t="s">
        <v>68</v>
      </c>
      <c r="D1838" t="s">
        <v>69</v>
      </c>
      <c r="E1838">
        <f>_xlfn.XLOOKUP(Table1[[#This Row],[Location]],'Location analysis'!A:A,'Location analysis'!B:B)</f>
        <v>40.435699999999997</v>
      </c>
      <c r="F1838">
        <f>_xlfn.XLOOKUP(Table1[[#This Row],[Location]],'Location analysis'!A:A,'Location analysis'!C:C)</f>
        <v>-74.125200000000007</v>
      </c>
      <c r="G1838" t="s">
        <v>508</v>
      </c>
      <c r="H1838" t="s">
        <v>43</v>
      </c>
      <c r="I1838">
        <v>14946394081</v>
      </c>
      <c r="J1838" t="s">
        <v>506</v>
      </c>
      <c r="K1838" t="s">
        <v>51</v>
      </c>
      <c r="L1838">
        <v>111</v>
      </c>
      <c r="M1838">
        <v>1.5</v>
      </c>
      <c r="N1838">
        <v>1</v>
      </c>
      <c r="O1838">
        <v>111</v>
      </c>
      <c r="P1838">
        <v>1.5</v>
      </c>
      <c r="Q1838">
        <v>1</v>
      </c>
      <c r="R1838">
        <v>1.5</v>
      </c>
      <c r="S1838">
        <v>1.5</v>
      </c>
      <c r="T1838" s="1">
        <v>44659</v>
      </c>
      <c r="U1838" t="str">
        <f t="shared" si="140"/>
        <v>Pop Corners - Kettle Corn</v>
      </c>
      <c r="V1838" t="str">
        <f t="shared" si="141"/>
        <v>Food</v>
      </c>
      <c r="W1838" t="s">
        <v>43</v>
      </c>
      <c r="X1838" t="b">
        <f t="shared" si="143"/>
        <v>1</v>
      </c>
      <c r="Y1838">
        <f t="shared" si="142"/>
        <v>1.5</v>
      </c>
      <c r="Z1838" s="2">
        <f t="shared" si="144"/>
        <v>1</v>
      </c>
      <c r="AA1838" t="s">
        <v>509</v>
      </c>
      <c r="AB1838" t="s">
        <v>510</v>
      </c>
      <c r="AD1838" t="s">
        <v>40</v>
      </c>
      <c r="AE1838" t="s">
        <v>507</v>
      </c>
      <c r="AF1838">
        <v>2022</v>
      </c>
    </row>
    <row r="1839" spans="1:32" x14ac:dyDescent="0.25">
      <c r="A1839" t="s">
        <v>29</v>
      </c>
      <c r="B1839" t="s">
        <v>67</v>
      </c>
      <c r="C1839" t="s">
        <v>68</v>
      </c>
      <c r="D1839" t="s">
        <v>69</v>
      </c>
      <c r="E1839">
        <f>_xlfn.XLOOKUP(Table1[[#This Row],[Location]],'Location analysis'!A:A,'Location analysis'!B:B)</f>
        <v>40.435699999999997</v>
      </c>
      <c r="F1839">
        <f>_xlfn.XLOOKUP(Table1[[#This Row],[Location]],'Location analysis'!A:A,'Location analysis'!C:C)</f>
        <v>-74.125200000000007</v>
      </c>
      <c r="G1839" t="s">
        <v>259</v>
      </c>
      <c r="H1839" t="s">
        <v>34</v>
      </c>
      <c r="I1839">
        <v>14946415023</v>
      </c>
      <c r="J1839" t="s">
        <v>506</v>
      </c>
      <c r="K1839" t="s">
        <v>51</v>
      </c>
      <c r="L1839">
        <v>140</v>
      </c>
      <c r="M1839">
        <v>1</v>
      </c>
      <c r="N1839">
        <v>1</v>
      </c>
      <c r="O1839">
        <v>140</v>
      </c>
      <c r="P1839">
        <v>1</v>
      </c>
      <c r="Q1839">
        <v>1</v>
      </c>
      <c r="R1839">
        <v>1</v>
      </c>
      <c r="S1839">
        <v>1</v>
      </c>
      <c r="T1839" s="1">
        <v>44659</v>
      </c>
      <c r="U1839" t="str">
        <f t="shared" si="140"/>
        <v>Sunkist Soda - Orange</v>
      </c>
      <c r="V1839" t="str">
        <f t="shared" si="141"/>
        <v>Carbonated</v>
      </c>
      <c r="W1839" t="s">
        <v>34</v>
      </c>
      <c r="X1839" t="b">
        <f t="shared" si="143"/>
        <v>1</v>
      </c>
      <c r="Y1839">
        <f t="shared" si="142"/>
        <v>1</v>
      </c>
      <c r="Z1839" s="2">
        <f t="shared" si="144"/>
        <v>0.66666666666666663</v>
      </c>
      <c r="AA1839" t="s">
        <v>260</v>
      </c>
      <c r="AB1839" t="s">
        <v>261</v>
      </c>
      <c r="AD1839" t="s">
        <v>40</v>
      </c>
      <c r="AE1839" t="s">
        <v>507</v>
      </c>
      <c r="AF1839">
        <v>2022</v>
      </c>
    </row>
    <row r="1840" spans="1:32" x14ac:dyDescent="0.25">
      <c r="A1840" t="s">
        <v>29</v>
      </c>
      <c r="B1840" t="s">
        <v>394</v>
      </c>
      <c r="C1840" t="s">
        <v>395</v>
      </c>
      <c r="D1840" t="s">
        <v>396</v>
      </c>
      <c r="E1840">
        <f>_xlfn.XLOOKUP(Table1[[#This Row],[Location]],'Location analysis'!A:A,'Location analysis'!B:B)</f>
        <v>40.416893999999999</v>
      </c>
      <c r="F1840">
        <f>_xlfn.XLOOKUP(Table1[[#This Row],[Location]],'Location analysis'!A:A,'Location analysis'!C:C)</f>
        <v>-74.420399000000003</v>
      </c>
      <c r="G1840" t="s">
        <v>156</v>
      </c>
      <c r="H1840" t="s">
        <v>43</v>
      </c>
      <c r="I1840">
        <v>14947098592</v>
      </c>
      <c r="J1840" t="s">
        <v>506</v>
      </c>
      <c r="K1840" t="s">
        <v>36</v>
      </c>
      <c r="L1840">
        <v>110</v>
      </c>
      <c r="M1840">
        <v>1.5</v>
      </c>
      <c r="N1840">
        <v>1</v>
      </c>
      <c r="O1840">
        <v>110</v>
      </c>
      <c r="P1840">
        <v>1.5</v>
      </c>
      <c r="Q1840">
        <v>1</v>
      </c>
      <c r="R1840">
        <v>1.5</v>
      </c>
      <c r="S1840">
        <v>1.5</v>
      </c>
      <c r="T1840" s="1">
        <v>44660</v>
      </c>
      <c r="U1840" t="str">
        <f t="shared" si="140"/>
        <v>Good Health Veggie Stix - Sea Salt</v>
      </c>
      <c r="V1840" t="str">
        <f t="shared" si="141"/>
        <v>Food</v>
      </c>
      <c r="W1840" t="s">
        <v>43</v>
      </c>
      <c r="X1840" t="b">
        <f t="shared" si="143"/>
        <v>1</v>
      </c>
      <c r="Y1840">
        <f t="shared" si="142"/>
        <v>1.5</v>
      </c>
      <c r="Z1840" s="2">
        <f t="shared" si="144"/>
        <v>1</v>
      </c>
      <c r="AA1840" t="s">
        <v>117</v>
      </c>
      <c r="AB1840" t="s">
        <v>157</v>
      </c>
      <c r="AD1840" t="s">
        <v>40</v>
      </c>
      <c r="AE1840" t="s">
        <v>507</v>
      </c>
      <c r="AF1840">
        <v>2022</v>
      </c>
    </row>
    <row r="1841" spans="1:32" x14ac:dyDescent="0.25">
      <c r="A1841" t="s">
        <v>29</v>
      </c>
      <c r="B1841" t="s">
        <v>394</v>
      </c>
      <c r="C1841" t="s">
        <v>395</v>
      </c>
      <c r="D1841" t="s">
        <v>396</v>
      </c>
      <c r="E1841">
        <f>_xlfn.XLOOKUP(Table1[[#This Row],[Location]],'Location analysis'!A:A,'Location analysis'!B:B)</f>
        <v>40.416893999999999</v>
      </c>
      <c r="F1841">
        <f>_xlfn.XLOOKUP(Table1[[#This Row],[Location]],'Location analysis'!A:A,'Location analysis'!C:C)</f>
        <v>-74.420399000000003</v>
      </c>
      <c r="G1841" t="s">
        <v>128</v>
      </c>
      <c r="H1841" t="s">
        <v>43</v>
      </c>
      <c r="I1841">
        <v>14947100400</v>
      </c>
      <c r="J1841" t="s">
        <v>506</v>
      </c>
      <c r="K1841" t="s">
        <v>36</v>
      </c>
      <c r="L1841">
        <v>114</v>
      </c>
      <c r="M1841">
        <v>1.5</v>
      </c>
      <c r="N1841">
        <v>1</v>
      </c>
      <c r="O1841">
        <v>114</v>
      </c>
      <c r="P1841">
        <v>1.5</v>
      </c>
      <c r="Q1841">
        <v>1</v>
      </c>
      <c r="R1841">
        <v>1.5</v>
      </c>
      <c r="S1841">
        <v>1.5</v>
      </c>
      <c r="T1841" s="1">
        <v>44660</v>
      </c>
      <c r="U1841" t="str">
        <f t="shared" si="140"/>
        <v>SunChips Multigrain - Salsa</v>
      </c>
      <c r="V1841" t="str">
        <f t="shared" si="141"/>
        <v>Food</v>
      </c>
      <c r="W1841" t="s">
        <v>43</v>
      </c>
      <c r="X1841" t="b">
        <f t="shared" si="143"/>
        <v>1</v>
      </c>
      <c r="Y1841">
        <f t="shared" si="142"/>
        <v>1.5</v>
      </c>
      <c r="Z1841" s="2">
        <f t="shared" si="144"/>
        <v>1</v>
      </c>
      <c r="AA1841" t="s">
        <v>129</v>
      </c>
      <c r="AB1841" t="s">
        <v>130</v>
      </c>
      <c r="AD1841" t="s">
        <v>40</v>
      </c>
      <c r="AE1841" t="s">
        <v>507</v>
      </c>
      <c r="AF1841">
        <v>2022</v>
      </c>
    </row>
    <row r="1842" spans="1:32" x14ac:dyDescent="0.25">
      <c r="A1842" t="s">
        <v>29</v>
      </c>
      <c r="B1842" t="s">
        <v>67</v>
      </c>
      <c r="C1842" t="s">
        <v>68</v>
      </c>
      <c r="D1842" t="s">
        <v>69</v>
      </c>
      <c r="E1842">
        <f>_xlfn.XLOOKUP(Table1[[#This Row],[Location]],'Location analysis'!A:A,'Location analysis'!B:B)</f>
        <v>40.435699999999997</v>
      </c>
      <c r="F1842">
        <f>_xlfn.XLOOKUP(Table1[[#This Row],[Location]],'Location analysis'!A:A,'Location analysis'!C:C)</f>
        <v>-74.125200000000007</v>
      </c>
      <c r="G1842" t="s">
        <v>70</v>
      </c>
      <c r="H1842" t="s">
        <v>34</v>
      </c>
      <c r="I1842">
        <v>14947099906</v>
      </c>
      <c r="J1842" t="s">
        <v>506</v>
      </c>
      <c r="K1842" t="s">
        <v>51</v>
      </c>
      <c r="L1842">
        <v>146</v>
      </c>
      <c r="M1842">
        <v>3</v>
      </c>
      <c r="N1842">
        <v>1</v>
      </c>
      <c r="O1842">
        <v>146</v>
      </c>
      <c r="P1842">
        <v>3</v>
      </c>
      <c r="Q1842">
        <v>1</v>
      </c>
      <c r="R1842">
        <v>3</v>
      </c>
      <c r="S1842">
        <v>3</v>
      </c>
      <c r="T1842" s="1">
        <v>44660</v>
      </c>
      <c r="U1842" t="str">
        <f t="shared" si="140"/>
        <v>Monster Energy Original</v>
      </c>
      <c r="V1842" t="str">
        <f t="shared" si="141"/>
        <v>Carbonated</v>
      </c>
      <c r="W1842" t="s">
        <v>34</v>
      </c>
      <c r="X1842" t="b">
        <f t="shared" si="143"/>
        <v>1</v>
      </c>
      <c r="Y1842">
        <f t="shared" si="142"/>
        <v>3</v>
      </c>
      <c r="Z1842" s="2">
        <f t="shared" si="144"/>
        <v>2</v>
      </c>
      <c r="AA1842" t="s">
        <v>70</v>
      </c>
      <c r="AD1842" t="s">
        <v>40</v>
      </c>
      <c r="AE1842" t="s">
        <v>507</v>
      </c>
      <c r="AF1842">
        <v>2022</v>
      </c>
    </row>
    <row r="1843" spans="1:32" x14ac:dyDescent="0.25">
      <c r="A1843" t="s">
        <v>29</v>
      </c>
      <c r="B1843" t="s">
        <v>67</v>
      </c>
      <c r="C1843" t="s">
        <v>68</v>
      </c>
      <c r="D1843" t="s">
        <v>69</v>
      </c>
      <c r="E1843">
        <f>_xlfn.XLOOKUP(Table1[[#This Row],[Location]],'Location analysis'!A:A,'Location analysis'!B:B)</f>
        <v>40.435699999999997</v>
      </c>
      <c r="F1843">
        <f>_xlfn.XLOOKUP(Table1[[#This Row],[Location]],'Location analysis'!A:A,'Location analysis'!C:C)</f>
        <v>-74.125200000000007</v>
      </c>
      <c r="G1843" t="s">
        <v>70</v>
      </c>
      <c r="H1843" t="s">
        <v>34</v>
      </c>
      <c r="I1843">
        <v>14947105300</v>
      </c>
      <c r="J1843" t="s">
        <v>506</v>
      </c>
      <c r="K1843" t="s">
        <v>51</v>
      </c>
      <c r="L1843">
        <v>144</v>
      </c>
      <c r="M1843">
        <v>3</v>
      </c>
      <c r="N1843">
        <v>1</v>
      </c>
      <c r="O1843">
        <v>144</v>
      </c>
      <c r="P1843">
        <v>3</v>
      </c>
      <c r="Q1843">
        <v>1</v>
      </c>
      <c r="R1843">
        <v>3</v>
      </c>
      <c r="S1843">
        <v>3</v>
      </c>
      <c r="T1843" s="1">
        <v>44660</v>
      </c>
      <c r="U1843" t="str">
        <f t="shared" si="140"/>
        <v>Monster Energy Original</v>
      </c>
      <c r="V1843" t="str">
        <f t="shared" si="141"/>
        <v>Carbonated</v>
      </c>
      <c r="W1843" t="s">
        <v>34</v>
      </c>
      <c r="X1843" t="b">
        <f t="shared" si="143"/>
        <v>1</v>
      </c>
      <c r="Y1843">
        <f t="shared" si="142"/>
        <v>3</v>
      </c>
      <c r="Z1843" s="2">
        <f t="shared" si="144"/>
        <v>2</v>
      </c>
      <c r="AA1843" t="s">
        <v>70</v>
      </c>
      <c r="AD1843" t="s">
        <v>40</v>
      </c>
      <c r="AE1843" t="s">
        <v>507</v>
      </c>
      <c r="AF1843">
        <v>2022</v>
      </c>
    </row>
    <row r="1844" spans="1:32" x14ac:dyDescent="0.25">
      <c r="A1844" t="s">
        <v>29</v>
      </c>
      <c r="B1844" t="s">
        <v>394</v>
      </c>
      <c r="C1844" t="s">
        <v>395</v>
      </c>
      <c r="D1844" t="s">
        <v>396</v>
      </c>
      <c r="E1844">
        <f>_xlfn.XLOOKUP(Table1[[#This Row],[Location]],'Location analysis'!A:A,'Location analysis'!B:B)</f>
        <v>40.416893999999999</v>
      </c>
      <c r="F1844">
        <f>_xlfn.XLOOKUP(Table1[[#This Row],[Location]],'Location analysis'!A:A,'Location analysis'!C:C)</f>
        <v>-74.420399000000003</v>
      </c>
      <c r="G1844" t="s">
        <v>106</v>
      </c>
      <c r="H1844" t="s">
        <v>43</v>
      </c>
      <c r="I1844">
        <v>14947426270</v>
      </c>
      <c r="J1844" t="s">
        <v>506</v>
      </c>
      <c r="K1844" t="s">
        <v>36</v>
      </c>
      <c r="L1844">
        <v>120</v>
      </c>
      <c r="M1844">
        <v>2</v>
      </c>
      <c r="N1844">
        <v>1</v>
      </c>
      <c r="O1844">
        <v>120</v>
      </c>
      <c r="P1844">
        <v>2</v>
      </c>
      <c r="Q1844">
        <v>1</v>
      </c>
      <c r="R1844">
        <v>2</v>
      </c>
      <c r="S1844">
        <v>3.5</v>
      </c>
      <c r="T1844" s="1">
        <v>44660</v>
      </c>
      <c r="U1844" t="str">
        <f t="shared" si="140"/>
        <v>Oreo Mini</v>
      </c>
      <c r="V1844" t="str">
        <f t="shared" si="141"/>
        <v>Food</v>
      </c>
      <c r="W1844" t="s">
        <v>43</v>
      </c>
      <c r="X1844" t="b">
        <f t="shared" si="143"/>
        <v>1</v>
      </c>
      <c r="Y1844">
        <f t="shared" si="142"/>
        <v>2</v>
      </c>
      <c r="Z1844" s="2">
        <f t="shared" si="144"/>
        <v>1.3333333333333333</v>
      </c>
      <c r="AA1844" t="s">
        <v>106</v>
      </c>
      <c r="AD1844" t="s">
        <v>40</v>
      </c>
      <c r="AE1844" t="s">
        <v>507</v>
      </c>
      <c r="AF1844">
        <v>2022</v>
      </c>
    </row>
    <row r="1845" spans="1:32" x14ac:dyDescent="0.25">
      <c r="A1845" t="s">
        <v>29</v>
      </c>
      <c r="B1845" t="s">
        <v>394</v>
      </c>
      <c r="C1845" t="s">
        <v>395</v>
      </c>
      <c r="D1845" t="s">
        <v>396</v>
      </c>
      <c r="E1845">
        <f>_xlfn.XLOOKUP(Table1[[#This Row],[Location]],'Location analysis'!A:A,'Location analysis'!B:B)</f>
        <v>40.416893999999999</v>
      </c>
      <c r="F1845">
        <f>_xlfn.XLOOKUP(Table1[[#This Row],[Location]],'Location analysis'!A:A,'Location analysis'!C:C)</f>
        <v>-74.420399000000003</v>
      </c>
      <c r="G1845" t="s">
        <v>65</v>
      </c>
      <c r="H1845" t="s">
        <v>43</v>
      </c>
      <c r="I1845">
        <v>14947426270</v>
      </c>
      <c r="J1845" t="s">
        <v>506</v>
      </c>
      <c r="K1845" t="s">
        <v>36</v>
      </c>
      <c r="L1845">
        <v>121</v>
      </c>
      <c r="M1845">
        <v>1.5</v>
      </c>
      <c r="N1845">
        <v>1</v>
      </c>
      <c r="O1845">
        <v>121</v>
      </c>
      <c r="P1845">
        <v>1.5</v>
      </c>
      <c r="Q1845">
        <v>1</v>
      </c>
      <c r="R1845">
        <v>1.5</v>
      </c>
      <c r="S1845">
        <v>3.5</v>
      </c>
      <c r="T1845" s="1">
        <v>44660</v>
      </c>
      <c r="U1845" t="str">
        <f t="shared" si="140"/>
        <v>Miss Vickie's Potato Chip - Lime &amp; Cracked Pe</v>
      </c>
      <c r="V1845" t="str">
        <f t="shared" si="141"/>
        <v>Food</v>
      </c>
      <c r="W1845" t="s">
        <v>43</v>
      </c>
      <c r="X1845" t="b">
        <f t="shared" si="143"/>
        <v>1</v>
      </c>
      <c r="Y1845">
        <f t="shared" si="142"/>
        <v>1.5</v>
      </c>
      <c r="Z1845" s="2">
        <f t="shared" si="144"/>
        <v>1</v>
      </c>
      <c r="AA1845" t="s">
        <v>58</v>
      </c>
      <c r="AB1845" t="s">
        <v>66</v>
      </c>
      <c r="AD1845" t="s">
        <v>40</v>
      </c>
      <c r="AE1845" t="s">
        <v>507</v>
      </c>
      <c r="AF1845">
        <v>2022</v>
      </c>
    </row>
    <row r="1846" spans="1:32" x14ac:dyDescent="0.25">
      <c r="A1846" t="s">
        <v>29</v>
      </c>
      <c r="B1846" t="s">
        <v>394</v>
      </c>
      <c r="C1846" t="s">
        <v>395</v>
      </c>
      <c r="D1846" t="s">
        <v>396</v>
      </c>
      <c r="E1846">
        <f>_xlfn.XLOOKUP(Table1[[#This Row],[Location]],'Location analysis'!A:A,'Location analysis'!B:B)</f>
        <v>40.416893999999999</v>
      </c>
      <c r="F1846">
        <f>_xlfn.XLOOKUP(Table1[[#This Row],[Location]],'Location analysis'!A:A,'Location analysis'!C:C)</f>
        <v>-74.420399000000003</v>
      </c>
      <c r="G1846" t="s">
        <v>182</v>
      </c>
      <c r="H1846" t="s">
        <v>34</v>
      </c>
      <c r="I1846">
        <v>14947434385</v>
      </c>
      <c r="J1846" t="s">
        <v>506</v>
      </c>
      <c r="K1846" t="s">
        <v>36</v>
      </c>
      <c r="L1846">
        <v>142</v>
      </c>
      <c r="M1846">
        <v>1.5</v>
      </c>
      <c r="N1846">
        <v>1</v>
      </c>
      <c r="O1846">
        <v>142</v>
      </c>
      <c r="P1846">
        <v>1.5</v>
      </c>
      <c r="Q1846">
        <v>1</v>
      </c>
      <c r="R1846">
        <v>1.5</v>
      </c>
      <c r="S1846">
        <v>1.5</v>
      </c>
      <c r="T1846" s="1">
        <v>44660</v>
      </c>
      <c r="U1846" t="str">
        <f t="shared" si="140"/>
        <v>Coca Cola - Zero Sugar</v>
      </c>
      <c r="V1846" t="str">
        <f t="shared" si="141"/>
        <v>Carbonated</v>
      </c>
      <c r="W1846" t="s">
        <v>34</v>
      </c>
      <c r="X1846" t="b">
        <f t="shared" si="143"/>
        <v>1</v>
      </c>
      <c r="Y1846">
        <f t="shared" si="142"/>
        <v>1.5</v>
      </c>
      <c r="Z1846" s="2">
        <f t="shared" si="144"/>
        <v>1</v>
      </c>
      <c r="AA1846" t="s">
        <v>183</v>
      </c>
      <c r="AB1846" t="s">
        <v>184</v>
      </c>
      <c r="AD1846" t="s">
        <v>40</v>
      </c>
      <c r="AE1846" t="s">
        <v>507</v>
      </c>
      <c r="AF1846">
        <v>2022</v>
      </c>
    </row>
    <row r="1847" spans="1:32" x14ac:dyDescent="0.25">
      <c r="A1847" t="s">
        <v>29</v>
      </c>
      <c r="B1847" t="s">
        <v>46</v>
      </c>
      <c r="C1847" t="s">
        <v>31</v>
      </c>
      <c r="D1847" t="s">
        <v>47</v>
      </c>
      <c r="E1847">
        <f>_xlfn.XLOOKUP(Table1[[#This Row],[Location]],'Location analysis'!A:A,'Location analysis'!B:B)</f>
        <v>40.423690999999998</v>
      </c>
      <c r="F1847">
        <f>_xlfn.XLOOKUP(Table1[[#This Row],[Location]],'Location analysis'!A:A,'Location analysis'!C:C)</f>
        <v>-74.380831999999998</v>
      </c>
      <c r="G1847" t="s">
        <v>137</v>
      </c>
      <c r="H1847" t="s">
        <v>97</v>
      </c>
      <c r="I1847">
        <v>14947788820</v>
      </c>
      <c r="J1847" t="s">
        <v>506</v>
      </c>
      <c r="K1847" t="s">
        <v>51</v>
      </c>
      <c r="L1847">
        <v>144</v>
      </c>
      <c r="M1847">
        <v>1.5</v>
      </c>
      <c r="N1847">
        <v>1</v>
      </c>
      <c r="O1847">
        <v>144</v>
      </c>
      <c r="P1847">
        <v>1.5</v>
      </c>
      <c r="Q1847">
        <v>1</v>
      </c>
      <c r="R1847">
        <v>1.5</v>
      </c>
      <c r="S1847">
        <v>1.5</v>
      </c>
      <c r="T1847" s="1">
        <v>44660</v>
      </c>
      <c r="U1847" t="str">
        <f t="shared" si="140"/>
        <v>Poland Springs Water</v>
      </c>
      <c r="V1847" t="str">
        <f t="shared" si="141"/>
        <v>Water</v>
      </c>
      <c r="W1847" t="s">
        <v>97</v>
      </c>
      <c r="X1847" t="b">
        <f t="shared" si="143"/>
        <v>1</v>
      </c>
      <c r="Y1847">
        <f t="shared" si="142"/>
        <v>1.5</v>
      </c>
      <c r="Z1847" s="2">
        <f t="shared" si="144"/>
        <v>1</v>
      </c>
      <c r="AA1847" t="s">
        <v>137</v>
      </c>
      <c r="AD1847" t="s">
        <v>40</v>
      </c>
      <c r="AE1847" t="s">
        <v>507</v>
      </c>
      <c r="AF1847">
        <v>2022</v>
      </c>
    </row>
    <row r="1848" spans="1:32" x14ac:dyDescent="0.25">
      <c r="A1848" t="s">
        <v>29</v>
      </c>
      <c r="B1848" t="s">
        <v>46</v>
      </c>
      <c r="C1848" t="s">
        <v>31</v>
      </c>
      <c r="D1848" t="s">
        <v>47</v>
      </c>
      <c r="E1848">
        <f>_xlfn.XLOOKUP(Table1[[#This Row],[Location]],'Location analysis'!A:A,'Location analysis'!B:B)</f>
        <v>40.423690999999998</v>
      </c>
      <c r="F1848">
        <f>_xlfn.XLOOKUP(Table1[[#This Row],[Location]],'Location analysis'!A:A,'Location analysis'!C:C)</f>
        <v>-74.380831999999998</v>
      </c>
      <c r="G1848" t="s">
        <v>106</v>
      </c>
      <c r="H1848" t="s">
        <v>43</v>
      </c>
      <c r="I1848">
        <v>14947803968</v>
      </c>
      <c r="J1848" t="s">
        <v>506</v>
      </c>
      <c r="K1848" t="s">
        <v>36</v>
      </c>
      <c r="L1848">
        <v>121</v>
      </c>
      <c r="M1848">
        <v>2</v>
      </c>
      <c r="N1848">
        <v>1</v>
      </c>
      <c r="O1848">
        <v>121</v>
      </c>
      <c r="P1848">
        <v>2</v>
      </c>
      <c r="Q1848">
        <v>1</v>
      </c>
      <c r="R1848">
        <v>2</v>
      </c>
      <c r="S1848">
        <v>2</v>
      </c>
      <c r="T1848" s="1">
        <v>44660</v>
      </c>
      <c r="U1848" t="str">
        <f t="shared" si="140"/>
        <v>Oreo Mini</v>
      </c>
      <c r="V1848" t="str">
        <f t="shared" si="141"/>
        <v>Food</v>
      </c>
      <c r="W1848" t="s">
        <v>43</v>
      </c>
      <c r="X1848" t="b">
        <f t="shared" si="143"/>
        <v>1</v>
      </c>
      <c r="Y1848">
        <f t="shared" si="142"/>
        <v>2</v>
      </c>
      <c r="Z1848" s="2">
        <f t="shared" si="144"/>
        <v>1.3333333333333333</v>
      </c>
      <c r="AA1848" t="s">
        <v>106</v>
      </c>
      <c r="AD1848" t="s">
        <v>40</v>
      </c>
      <c r="AE1848" t="s">
        <v>507</v>
      </c>
      <c r="AF1848">
        <v>2022</v>
      </c>
    </row>
    <row r="1849" spans="1:32" x14ac:dyDescent="0.25">
      <c r="A1849" t="s">
        <v>29</v>
      </c>
      <c r="B1849" t="s">
        <v>67</v>
      </c>
      <c r="C1849" t="s">
        <v>68</v>
      </c>
      <c r="D1849" t="s">
        <v>69</v>
      </c>
      <c r="E1849">
        <f>_xlfn.XLOOKUP(Table1[[#This Row],[Location]],'Location analysis'!A:A,'Location analysis'!B:B)</f>
        <v>40.435699999999997</v>
      </c>
      <c r="F1849">
        <f>_xlfn.XLOOKUP(Table1[[#This Row],[Location]],'Location analysis'!A:A,'Location analysis'!C:C)</f>
        <v>-74.125200000000007</v>
      </c>
      <c r="G1849" t="s">
        <v>81</v>
      </c>
      <c r="H1849" t="s">
        <v>43</v>
      </c>
      <c r="I1849">
        <v>14947894803</v>
      </c>
      <c r="J1849" t="s">
        <v>506</v>
      </c>
      <c r="K1849" t="s">
        <v>51</v>
      </c>
      <c r="L1849">
        <v>134</v>
      </c>
      <c r="M1849">
        <v>2</v>
      </c>
      <c r="N1849">
        <v>1</v>
      </c>
      <c r="O1849">
        <v>134</v>
      </c>
      <c r="P1849">
        <v>2</v>
      </c>
      <c r="Q1849">
        <v>1</v>
      </c>
      <c r="R1849">
        <v>2</v>
      </c>
      <c r="S1849">
        <v>2</v>
      </c>
      <c r="T1849" s="1">
        <v>44660</v>
      </c>
      <c r="U1849" t="str">
        <f t="shared" si="140"/>
        <v>KitKat - Crisp Wafers</v>
      </c>
      <c r="V1849" t="str">
        <f t="shared" si="141"/>
        <v>Food</v>
      </c>
      <c r="W1849" t="s">
        <v>43</v>
      </c>
      <c r="X1849" t="b">
        <f t="shared" si="143"/>
        <v>1</v>
      </c>
      <c r="Y1849">
        <f t="shared" si="142"/>
        <v>2</v>
      </c>
      <c r="Z1849" s="2">
        <f t="shared" si="144"/>
        <v>1.3333333333333333</v>
      </c>
      <c r="AA1849" t="s">
        <v>82</v>
      </c>
      <c r="AB1849" t="s">
        <v>83</v>
      </c>
      <c r="AD1849" t="s">
        <v>40</v>
      </c>
      <c r="AE1849" t="s">
        <v>507</v>
      </c>
      <c r="AF1849">
        <v>2022</v>
      </c>
    </row>
    <row r="1850" spans="1:32" x14ac:dyDescent="0.25">
      <c r="A1850" t="s">
        <v>29</v>
      </c>
      <c r="B1850" t="s">
        <v>394</v>
      </c>
      <c r="C1850" t="s">
        <v>395</v>
      </c>
      <c r="D1850" t="s">
        <v>396</v>
      </c>
      <c r="E1850">
        <f>_xlfn.XLOOKUP(Table1[[#This Row],[Location]],'Location analysis'!A:A,'Location analysis'!B:B)</f>
        <v>40.416893999999999</v>
      </c>
      <c r="F1850">
        <f>_xlfn.XLOOKUP(Table1[[#This Row],[Location]],'Location analysis'!A:A,'Location analysis'!C:C)</f>
        <v>-74.420399000000003</v>
      </c>
      <c r="G1850" t="s">
        <v>137</v>
      </c>
      <c r="H1850" t="s">
        <v>97</v>
      </c>
      <c r="I1850">
        <v>14948051050</v>
      </c>
      <c r="J1850" t="s">
        <v>506</v>
      </c>
      <c r="K1850" t="s">
        <v>51</v>
      </c>
      <c r="L1850">
        <v>144</v>
      </c>
      <c r="M1850">
        <v>1.5</v>
      </c>
      <c r="N1850">
        <v>1</v>
      </c>
      <c r="O1850">
        <v>144</v>
      </c>
      <c r="P1850">
        <v>1.5</v>
      </c>
      <c r="Q1850">
        <v>1</v>
      </c>
      <c r="R1850">
        <v>1.5</v>
      </c>
      <c r="S1850">
        <v>1.5</v>
      </c>
      <c r="T1850" s="1">
        <v>44660</v>
      </c>
      <c r="U1850" t="str">
        <f t="shared" si="140"/>
        <v>Poland Springs Water</v>
      </c>
      <c r="V1850" t="str">
        <f t="shared" si="141"/>
        <v>Water</v>
      </c>
      <c r="W1850" t="s">
        <v>97</v>
      </c>
      <c r="X1850" t="b">
        <f t="shared" si="143"/>
        <v>1</v>
      </c>
      <c r="Y1850">
        <f t="shared" si="142"/>
        <v>1.5</v>
      </c>
      <c r="Z1850" s="2">
        <f t="shared" si="144"/>
        <v>1</v>
      </c>
      <c r="AA1850" t="s">
        <v>137</v>
      </c>
      <c r="AD1850" t="s">
        <v>40</v>
      </c>
      <c r="AE1850" t="s">
        <v>507</v>
      </c>
      <c r="AF1850">
        <v>2022</v>
      </c>
    </row>
    <row r="1851" spans="1:32" x14ac:dyDescent="0.25">
      <c r="A1851" t="s">
        <v>29</v>
      </c>
      <c r="B1851" t="s">
        <v>30</v>
      </c>
      <c r="C1851" t="s">
        <v>31</v>
      </c>
      <c r="D1851" t="s">
        <v>32</v>
      </c>
      <c r="E1851">
        <f>_xlfn.XLOOKUP(Table1[[#This Row],[Location]],'Location analysis'!A:A,'Location analysis'!B:B)</f>
        <v>40.423690999999998</v>
      </c>
      <c r="F1851">
        <f>_xlfn.XLOOKUP(Table1[[#This Row],[Location]],'Location analysis'!A:A,'Location analysis'!C:C)</f>
        <v>-74.380831999999998</v>
      </c>
      <c r="G1851" t="s">
        <v>225</v>
      </c>
      <c r="H1851" t="s">
        <v>43</v>
      </c>
      <c r="I1851">
        <v>14948136818</v>
      </c>
      <c r="J1851" t="s">
        <v>506</v>
      </c>
      <c r="K1851" t="s">
        <v>51</v>
      </c>
      <c r="L1851">
        <v>112</v>
      </c>
      <c r="M1851">
        <v>1.5</v>
      </c>
      <c r="N1851">
        <v>1</v>
      </c>
      <c r="O1851">
        <v>112</v>
      </c>
      <c r="P1851">
        <v>1.5</v>
      </c>
      <c r="Q1851">
        <v>1</v>
      </c>
      <c r="R1851">
        <v>1.5</v>
      </c>
      <c r="S1851">
        <v>1.5</v>
      </c>
      <c r="T1851" s="1">
        <v>44673</v>
      </c>
      <c r="U1851" t="str">
        <f t="shared" si="140"/>
        <v>SunChips Multigrain - Original</v>
      </c>
      <c r="V1851" t="str">
        <f t="shared" si="141"/>
        <v>Food</v>
      </c>
      <c r="W1851" t="s">
        <v>43</v>
      </c>
      <c r="X1851" t="b">
        <f t="shared" si="143"/>
        <v>1</v>
      </c>
      <c r="Y1851">
        <f t="shared" si="142"/>
        <v>1.5</v>
      </c>
      <c r="Z1851" s="2">
        <f t="shared" si="144"/>
        <v>1</v>
      </c>
      <c r="AA1851" t="s">
        <v>129</v>
      </c>
      <c r="AB1851" t="s">
        <v>150</v>
      </c>
      <c r="AD1851" t="s">
        <v>40</v>
      </c>
      <c r="AE1851" t="s">
        <v>507</v>
      </c>
      <c r="AF1851">
        <v>2022</v>
      </c>
    </row>
    <row r="1852" spans="1:32" x14ac:dyDescent="0.25">
      <c r="A1852" t="s">
        <v>29</v>
      </c>
      <c r="B1852" t="s">
        <v>30</v>
      </c>
      <c r="C1852" t="s">
        <v>31</v>
      </c>
      <c r="D1852" t="s">
        <v>32</v>
      </c>
      <c r="E1852">
        <f>_xlfn.XLOOKUP(Table1[[#This Row],[Location]],'Location analysis'!A:A,'Location analysis'!B:B)</f>
        <v>40.423690999999998</v>
      </c>
      <c r="F1852">
        <f>_xlfn.XLOOKUP(Table1[[#This Row],[Location]],'Location analysis'!A:A,'Location analysis'!C:C)</f>
        <v>-74.380831999999998</v>
      </c>
      <c r="G1852" t="s">
        <v>225</v>
      </c>
      <c r="H1852" t="s">
        <v>43</v>
      </c>
      <c r="I1852">
        <v>14948139399</v>
      </c>
      <c r="J1852" t="s">
        <v>506</v>
      </c>
      <c r="K1852" t="s">
        <v>51</v>
      </c>
      <c r="L1852">
        <v>112</v>
      </c>
      <c r="M1852">
        <v>1.5</v>
      </c>
      <c r="N1852">
        <v>1</v>
      </c>
      <c r="O1852">
        <v>112</v>
      </c>
      <c r="P1852">
        <v>1.5</v>
      </c>
      <c r="Q1852">
        <v>1</v>
      </c>
      <c r="R1852">
        <v>1.5</v>
      </c>
      <c r="S1852">
        <v>1.5</v>
      </c>
      <c r="T1852" s="1">
        <v>44673</v>
      </c>
      <c r="U1852" t="str">
        <f t="shared" si="140"/>
        <v>SunChips Multigrain - Original</v>
      </c>
      <c r="V1852" t="str">
        <f t="shared" si="141"/>
        <v>Food</v>
      </c>
      <c r="W1852" t="s">
        <v>43</v>
      </c>
      <c r="X1852" t="b">
        <f t="shared" si="143"/>
        <v>1</v>
      </c>
      <c r="Y1852">
        <f t="shared" si="142"/>
        <v>1.5</v>
      </c>
      <c r="Z1852" s="2">
        <f t="shared" si="144"/>
        <v>1</v>
      </c>
      <c r="AA1852" t="s">
        <v>129</v>
      </c>
      <c r="AB1852" t="s">
        <v>150</v>
      </c>
      <c r="AD1852" t="s">
        <v>40</v>
      </c>
      <c r="AE1852" t="s">
        <v>507</v>
      </c>
      <c r="AF1852">
        <v>2022</v>
      </c>
    </row>
    <row r="1853" spans="1:32" x14ac:dyDescent="0.25">
      <c r="A1853" t="s">
        <v>29</v>
      </c>
      <c r="B1853" t="s">
        <v>30</v>
      </c>
      <c r="C1853" t="s">
        <v>31</v>
      </c>
      <c r="D1853" t="s">
        <v>32</v>
      </c>
      <c r="E1853">
        <f>_xlfn.XLOOKUP(Table1[[#This Row],[Location]],'Location analysis'!A:A,'Location analysis'!B:B)</f>
        <v>40.423690999999998</v>
      </c>
      <c r="F1853">
        <f>_xlfn.XLOOKUP(Table1[[#This Row],[Location]],'Location analysis'!A:A,'Location analysis'!C:C)</f>
        <v>-74.380831999999998</v>
      </c>
      <c r="G1853" t="s">
        <v>127</v>
      </c>
      <c r="H1853" t="s">
        <v>43</v>
      </c>
      <c r="I1853">
        <v>14948143803</v>
      </c>
      <c r="J1853" t="s">
        <v>506</v>
      </c>
      <c r="K1853" t="s">
        <v>51</v>
      </c>
      <c r="L1853">
        <v>134</v>
      </c>
      <c r="M1853">
        <v>2</v>
      </c>
      <c r="N1853">
        <v>1</v>
      </c>
      <c r="O1853">
        <v>134</v>
      </c>
      <c r="P1853">
        <v>2</v>
      </c>
      <c r="Q1853">
        <v>1</v>
      </c>
      <c r="R1853">
        <v>2</v>
      </c>
      <c r="S1853">
        <v>2</v>
      </c>
      <c r="T1853" s="1">
        <v>44673</v>
      </c>
      <c r="U1853" t="str">
        <f t="shared" si="140"/>
        <v>Newtons Fig Bar</v>
      </c>
      <c r="V1853" t="str">
        <f t="shared" si="141"/>
        <v>Food</v>
      </c>
      <c r="W1853" t="s">
        <v>43</v>
      </c>
      <c r="X1853" t="b">
        <f t="shared" si="143"/>
        <v>1</v>
      </c>
      <c r="Y1853">
        <f t="shared" si="142"/>
        <v>2</v>
      </c>
      <c r="Z1853" s="2">
        <f t="shared" si="144"/>
        <v>1.3333333333333333</v>
      </c>
      <c r="AA1853" t="s">
        <v>127</v>
      </c>
      <c r="AD1853" t="s">
        <v>40</v>
      </c>
      <c r="AE1853" t="s">
        <v>507</v>
      </c>
      <c r="AF1853">
        <v>2022</v>
      </c>
    </row>
    <row r="1854" spans="1:32" x14ac:dyDescent="0.25">
      <c r="A1854" t="s">
        <v>29</v>
      </c>
      <c r="B1854" t="s">
        <v>46</v>
      </c>
      <c r="C1854" t="s">
        <v>31</v>
      </c>
      <c r="D1854" t="s">
        <v>47</v>
      </c>
      <c r="E1854">
        <f>_xlfn.XLOOKUP(Table1[[#This Row],[Location]],'Location analysis'!A:A,'Location analysis'!B:B)</f>
        <v>40.423690999999998</v>
      </c>
      <c r="F1854">
        <f>_xlfn.XLOOKUP(Table1[[#This Row],[Location]],'Location analysis'!A:A,'Location analysis'!C:C)</f>
        <v>-74.380831999999998</v>
      </c>
      <c r="G1854" t="s">
        <v>160</v>
      </c>
      <c r="H1854" t="s">
        <v>49</v>
      </c>
      <c r="I1854">
        <v>14948161503</v>
      </c>
      <c r="J1854" t="s">
        <v>506</v>
      </c>
      <c r="K1854" t="s">
        <v>51</v>
      </c>
      <c r="L1854">
        <v>143</v>
      </c>
      <c r="M1854">
        <v>2.5</v>
      </c>
      <c r="N1854">
        <v>1</v>
      </c>
      <c r="O1854">
        <v>143</v>
      </c>
      <c r="P1854">
        <v>2.5</v>
      </c>
      <c r="Q1854">
        <v>1</v>
      </c>
      <c r="R1854">
        <v>2.5</v>
      </c>
      <c r="S1854">
        <v>2.5</v>
      </c>
      <c r="T1854" s="1">
        <v>44660</v>
      </c>
      <c r="U1854" t="str">
        <f t="shared" si="140"/>
        <v>Snapple Diet Tea - Peach Tea</v>
      </c>
      <c r="V1854" t="str">
        <f t="shared" si="141"/>
        <v>Non Carbonated</v>
      </c>
      <c r="W1854" t="s">
        <v>49</v>
      </c>
      <c r="X1854" t="b">
        <f t="shared" si="143"/>
        <v>1</v>
      </c>
      <c r="Y1854">
        <f t="shared" si="142"/>
        <v>2.5</v>
      </c>
      <c r="Z1854" s="2">
        <f t="shared" si="144"/>
        <v>1.6666666666666667</v>
      </c>
      <c r="AA1854" t="s">
        <v>75</v>
      </c>
      <c r="AB1854" t="s">
        <v>161</v>
      </c>
      <c r="AD1854" t="s">
        <v>40</v>
      </c>
      <c r="AE1854" t="s">
        <v>507</v>
      </c>
      <c r="AF1854">
        <v>2022</v>
      </c>
    </row>
    <row r="1855" spans="1:32" x14ac:dyDescent="0.25">
      <c r="A1855" t="s">
        <v>29</v>
      </c>
      <c r="B1855" t="s">
        <v>46</v>
      </c>
      <c r="C1855" t="s">
        <v>31</v>
      </c>
      <c r="D1855" t="s">
        <v>47</v>
      </c>
      <c r="E1855">
        <f>_xlfn.XLOOKUP(Table1[[#This Row],[Location]],'Location analysis'!A:A,'Location analysis'!B:B)</f>
        <v>40.423690999999998</v>
      </c>
      <c r="F1855">
        <f>_xlfn.XLOOKUP(Table1[[#This Row],[Location]],'Location analysis'!A:A,'Location analysis'!C:C)</f>
        <v>-74.380831999999998</v>
      </c>
      <c r="G1855" t="s">
        <v>81</v>
      </c>
      <c r="H1855" t="s">
        <v>43</v>
      </c>
      <c r="I1855">
        <v>14948163572</v>
      </c>
      <c r="J1855" t="s">
        <v>506</v>
      </c>
      <c r="K1855" t="s">
        <v>51</v>
      </c>
      <c r="L1855">
        <v>130</v>
      </c>
      <c r="M1855">
        <v>2</v>
      </c>
      <c r="N1855">
        <v>1</v>
      </c>
      <c r="O1855">
        <v>130</v>
      </c>
      <c r="P1855">
        <v>2</v>
      </c>
      <c r="Q1855">
        <v>1</v>
      </c>
      <c r="R1855">
        <v>2</v>
      </c>
      <c r="S1855">
        <v>2</v>
      </c>
      <c r="T1855" s="1">
        <v>44660</v>
      </c>
      <c r="U1855" t="str">
        <f t="shared" si="140"/>
        <v>KitKat - Crisp Wafers</v>
      </c>
      <c r="V1855" t="str">
        <f t="shared" si="141"/>
        <v>Food</v>
      </c>
      <c r="W1855" t="s">
        <v>43</v>
      </c>
      <c r="X1855" t="b">
        <f t="shared" si="143"/>
        <v>1</v>
      </c>
      <c r="Y1855">
        <f t="shared" si="142"/>
        <v>2</v>
      </c>
      <c r="Z1855" s="2">
        <f t="shared" si="144"/>
        <v>1.3333333333333333</v>
      </c>
      <c r="AA1855" t="s">
        <v>82</v>
      </c>
      <c r="AB1855" t="s">
        <v>83</v>
      </c>
      <c r="AD1855" t="s">
        <v>40</v>
      </c>
      <c r="AE1855" t="s">
        <v>507</v>
      </c>
      <c r="AF1855">
        <v>2022</v>
      </c>
    </row>
    <row r="1856" spans="1:32" x14ac:dyDescent="0.25">
      <c r="A1856" t="s">
        <v>29</v>
      </c>
      <c r="B1856" t="s">
        <v>46</v>
      </c>
      <c r="C1856" t="s">
        <v>31</v>
      </c>
      <c r="D1856" t="s">
        <v>47</v>
      </c>
      <c r="E1856">
        <f>_xlfn.XLOOKUP(Table1[[#This Row],[Location]],'Location analysis'!A:A,'Location analysis'!B:B)</f>
        <v>40.423690999999998</v>
      </c>
      <c r="F1856">
        <f>_xlfn.XLOOKUP(Table1[[#This Row],[Location]],'Location analysis'!A:A,'Location analysis'!C:C)</f>
        <v>-74.380831999999998</v>
      </c>
      <c r="G1856" t="s">
        <v>364</v>
      </c>
      <c r="H1856" t="s">
        <v>43</v>
      </c>
      <c r="I1856">
        <v>14948803917</v>
      </c>
      <c r="J1856" t="s">
        <v>506</v>
      </c>
      <c r="K1856" t="s">
        <v>51</v>
      </c>
      <c r="L1856">
        <v>122</v>
      </c>
      <c r="M1856">
        <v>1.5</v>
      </c>
      <c r="N1856">
        <v>1</v>
      </c>
      <c r="O1856">
        <v>122</v>
      </c>
      <c r="P1856">
        <v>1.5</v>
      </c>
      <c r="Q1856">
        <v>1</v>
      </c>
      <c r="R1856">
        <v>1.5</v>
      </c>
      <c r="S1856">
        <v>1.5</v>
      </c>
      <c r="T1856" s="1">
        <v>44660</v>
      </c>
      <c r="U1856" t="str">
        <f t="shared" si="140"/>
        <v>Cheetos Baked - Crunchy Cheese</v>
      </c>
      <c r="V1856" t="str">
        <f t="shared" si="141"/>
        <v>Food</v>
      </c>
      <c r="W1856" t="s">
        <v>43</v>
      </c>
      <c r="X1856" t="b">
        <f t="shared" si="143"/>
        <v>1</v>
      </c>
      <c r="Y1856">
        <f t="shared" si="142"/>
        <v>1.5</v>
      </c>
      <c r="Z1856" s="2">
        <f t="shared" si="144"/>
        <v>1</v>
      </c>
      <c r="AA1856" t="s">
        <v>121</v>
      </c>
      <c r="AB1856" t="s">
        <v>365</v>
      </c>
      <c r="AD1856" t="s">
        <v>40</v>
      </c>
      <c r="AE1856" t="s">
        <v>507</v>
      </c>
      <c r="AF1856">
        <v>2022</v>
      </c>
    </row>
    <row r="1857" spans="1:32" x14ac:dyDescent="0.25">
      <c r="A1857" t="s">
        <v>29</v>
      </c>
      <c r="B1857" t="s">
        <v>30</v>
      </c>
      <c r="C1857" t="s">
        <v>31</v>
      </c>
      <c r="D1857" t="s">
        <v>32</v>
      </c>
      <c r="E1857">
        <f>_xlfn.XLOOKUP(Table1[[#This Row],[Location]],'Location analysis'!A:A,'Location analysis'!B:B)</f>
        <v>40.423690999999998</v>
      </c>
      <c r="F1857">
        <f>_xlfn.XLOOKUP(Table1[[#This Row],[Location]],'Location analysis'!A:A,'Location analysis'!C:C)</f>
        <v>-74.380831999999998</v>
      </c>
      <c r="G1857" t="s">
        <v>463</v>
      </c>
      <c r="H1857" t="s">
        <v>34</v>
      </c>
      <c r="I1857">
        <v>14949158919</v>
      </c>
      <c r="J1857" t="s">
        <v>506</v>
      </c>
      <c r="K1857" t="s">
        <v>51</v>
      </c>
      <c r="L1857">
        <v>148</v>
      </c>
      <c r="M1857">
        <v>3.5</v>
      </c>
      <c r="N1857">
        <v>1</v>
      </c>
      <c r="O1857">
        <v>148</v>
      </c>
      <c r="P1857">
        <v>3.5</v>
      </c>
      <c r="Q1857">
        <v>1</v>
      </c>
      <c r="R1857">
        <v>3.5</v>
      </c>
      <c r="S1857">
        <v>3.5</v>
      </c>
      <c r="T1857" s="1">
        <v>44673</v>
      </c>
      <c r="U1857" t="str">
        <f t="shared" si="140"/>
        <v>Starbucks Refresher - Real Coconut Water</v>
      </c>
      <c r="V1857" t="str">
        <f t="shared" si="141"/>
        <v>Carbonated</v>
      </c>
      <c r="W1857" t="s">
        <v>34</v>
      </c>
      <c r="X1857" t="b">
        <f t="shared" si="143"/>
        <v>1</v>
      </c>
      <c r="Y1857">
        <f t="shared" si="142"/>
        <v>3.5</v>
      </c>
      <c r="Z1857" s="2">
        <f t="shared" si="144"/>
        <v>2.3333333333333335</v>
      </c>
      <c r="AA1857" t="s">
        <v>464</v>
      </c>
      <c r="AB1857" t="s">
        <v>465</v>
      </c>
      <c r="AD1857" t="s">
        <v>40</v>
      </c>
      <c r="AE1857" t="s">
        <v>507</v>
      </c>
      <c r="AF1857">
        <v>2022</v>
      </c>
    </row>
    <row r="1858" spans="1:32" x14ac:dyDescent="0.25">
      <c r="A1858" t="s">
        <v>29</v>
      </c>
      <c r="B1858" t="s">
        <v>46</v>
      </c>
      <c r="C1858" t="s">
        <v>31</v>
      </c>
      <c r="D1858" t="s">
        <v>47</v>
      </c>
      <c r="E1858">
        <f>_xlfn.XLOOKUP(Table1[[#This Row],[Location]],'Location analysis'!A:A,'Location analysis'!B:B)</f>
        <v>40.423690999999998</v>
      </c>
      <c r="F1858">
        <f>_xlfn.XLOOKUP(Table1[[#This Row],[Location]],'Location analysis'!A:A,'Location analysis'!C:C)</f>
        <v>-74.380831999999998</v>
      </c>
      <c r="G1858" t="s">
        <v>137</v>
      </c>
      <c r="H1858" t="s">
        <v>97</v>
      </c>
      <c r="I1858">
        <v>14949245735</v>
      </c>
      <c r="J1858" t="s">
        <v>506</v>
      </c>
      <c r="K1858" t="s">
        <v>36</v>
      </c>
      <c r="L1858">
        <v>144</v>
      </c>
      <c r="M1858">
        <v>1.5</v>
      </c>
      <c r="N1858">
        <v>1</v>
      </c>
      <c r="O1858">
        <v>144</v>
      </c>
      <c r="P1858">
        <v>1.5</v>
      </c>
      <c r="Q1858">
        <v>1</v>
      </c>
      <c r="R1858">
        <v>1.5</v>
      </c>
      <c r="S1858">
        <v>1.5</v>
      </c>
      <c r="T1858" s="1">
        <v>44660</v>
      </c>
      <c r="U1858" t="str">
        <f t="shared" ref="U1858:U1921" si="145">IF(G1858="","Cell is Blank - Dis-regard",G1858)</f>
        <v>Poland Springs Water</v>
      </c>
      <c r="V1858" t="str">
        <f t="shared" ref="V1858:V1921" si="146">IF(H1858="","Cell is Blank - Dis-regard",H1858)</f>
        <v>Water</v>
      </c>
      <c r="W1858" t="s">
        <v>97</v>
      </c>
      <c r="X1858" t="b">
        <f t="shared" si="143"/>
        <v>1</v>
      </c>
      <c r="Y1858">
        <f t="shared" ref="Y1858:Y1921" si="147">IF(X1858="FALSE",M1858,M1858)</f>
        <v>1.5</v>
      </c>
      <c r="Z1858" s="2">
        <f t="shared" si="144"/>
        <v>1</v>
      </c>
      <c r="AA1858" t="s">
        <v>137</v>
      </c>
      <c r="AD1858" t="s">
        <v>40</v>
      </c>
      <c r="AE1858" t="s">
        <v>507</v>
      </c>
      <c r="AF1858">
        <v>2022</v>
      </c>
    </row>
    <row r="1859" spans="1:32" x14ac:dyDescent="0.25">
      <c r="A1859" t="s">
        <v>29</v>
      </c>
      <c r="B1859" t="s">
        <v>46</v>
      </c>
      <c r="C1859" t="s">
        <v>31</v>
      </c>
      <c r="D1859" t="s">
        <v>47</v>
      </c>
      <c r="E1859">
        <f>_xlfn.XLOOKUP(Table1[[#This Row],[Location]],'Location analysis'!A:A,'Location analysis'!B:B)</f>
        <v>40.423690999999998</v>
      </c>
      <c r="F1859">
        <f>_xlfn.XLOOKUP(Table1[[#This Row],[Location]],'Location analysis'!A:A,'Location analysis'!C:C)</f>
        <v>-74.380831999999998</v>
      </c>
      <c r="G1859" t="s">
        <v>137</v>
      </c>
      <c r="H1859" t="s">
        <v>97</v>
      </c>
      <c r="I1859">
        <v>14950334968</v>
      </c>
      <c r="J1859" t="s">
        <v>511</v>
      </c>
      <c r="K1859" t="s">
        <v>51</v>
      </c>
      <c r="L1859">
        <v>144</v>
      </c>
      <c r="M1859">
        <v>1.5</v>
      </c>
      <c r="N1859">
        <v>1</v>
      </c>
      <c r="O1859">
        <v>144</v>
      </c>
      <c r="P1859">
        <v>1.5</v>
      </c>
      <c r="Q1859">
        <v>1</v>
      </c>
      <c r="R1859">
        <v>1.5</v>
      </c>
      <c r="S1859">
        <v>1.5</v>
      </c>
      <c r="T1859" s="1">
        <v>44661</v>
      </c>
      <c r="U1859" t="str">
        <f t="shared" si="145"/>
        <v>Poland Springs Water</v>
      </c>
      <c r="V1859" t="str">
        <f t="shared" si="146"/>
        <v>Water</v>
      </c>
      <c r="W1859" t="s">
        <v>97</v>
      </c>
      <c r="X1859" t="b">
        <f t="shared" ref="X1859:X1922" si="148">M1859=P1859</f>
        <v>1</v>
      </c>
      <c r="Y1859">
        <f t="shared" si="147"/>
        <v>1.5</v>
      </c>
      <c r="Z1859" s="2">
        <f t="shared" ref="Z1859:Z1922" si="149">Y1859/1.5</f>
        <v>1</v>
      </c>
      <c r="AA1859" t="s">
        <v>137</v>
      </c>
      <c r="AD1859" t="s">
        <v>54</v>
      </c>
      <c r="AE1859" t="s">
        <v>512</v>
      </c>
      <c r="AF1859">
        <v>2022</v>
      </c>
    </row>
    <row r="1860" spans="1:32" x14ac:dyDescent="0.25">
      <c r="A1860" t="s">
        <v>29</v>
      </c>
      <c r="B1860" t="s">
        <v>30</v>
      </c>
      <c r="C1860" t="s">
        <v>31</v>
      </c>
      <c r="D1860" t="s">
        <v>32</v>
      </c>
      <c r="E1860">
        <f>_xlfn.XLOOKUP(Table1[[#This Row],[Location]],'Location analysis'!A:A,'Location analysis'!B:B)</f>
        <v>40.423690999999998</v>
      </c>
      <c r="F1860">
        <f>_xlfn.XLOOKUP(Table1[[#This Row],[Location]],'Location analysis'!A:A,'Location analysis'!C:C)</f>
        <v>-74.380831999999998</v>
      </c>
      <c r="G1860" t="s">
        <v>125</v>
      </c>
      <c r="H1860" t="s">
        <v>97</v>
      </c>
      <c r="I1860">
        <v>14950650390</v>
      </c>
      <c r="J1860" t="s">
        <v>511</v>
      </c>
      <c r="K1860" t="s">
        <v>51</v>
      </c>
      <c r="L1860">
        <v>143</v>
      </c>
      <c r="M1860">
        <v>2</v>
      </c>
      <c r="N1860">
        <v>1</v>
      </c>
      <c r="O1860">
        <v>143</v>
      </c>
      <c r="P1860">
        <v>2</v>
      </c>
      <c r="Q1860">
        <v>1</v>
      </c>
      <c r="R1860">
        <v>2</v>
      </c>
      <c r="S1860">
        <v>2</v>
      </c>
      <c r="T1860" s="1">
        <v>44673</v>
      </c>
      <c r="U1860" t="str">
        <f t="shared" si="145"/>
        <v>S. Pellegrino Sparkling Mineral Water</v>
      </c>
      <c r="V1860" t="str">
        <f t="shared" si="146"/>
        <v>Water</v>
      </c>
      <c r="W1860" t="s">
        <v>97</v>
      </c>
      <c r="X1860" t="b">
        <f t="shared" si="148"/>
        <v>1</v>
      </c>
      <c r="Y1860">
        <f t="shared" si="147"/>
        <v>2</v>
      </c>
      <c r="Z1860" s="2">
        <f t="shared" si="149"/>
        <v>1.3333333333333333</v>
      </c>
      <c r="AA1860" t="s">
        <v>125</v>
      </c>
      <c r="AD1860" t="s">
        <v>54</v>
      </c>
      <c r="AE1860" t="s">
        <v>512</v>
      </c>
      <c r="AF1860">
        <v>2022</v>
      </c>
    </row>
    <row r="1861" spans="1:32" x14ac:dyDescent="0.25">
      <c r="A1861" t="s">
        <v>29</v>
      </c>
      <c r="B1861" t="s">
        <v>394</v>
      </c>
      <c r="C1861" t="s">
        <v>395</v>
      </c>
      <c r="D1861" t="s">
        <v>396</v>
      </c>
      <c r="E1861">
        <f>_xlfn.XLOOKUP(Table1[[#This Row],[Location]],'Location analysis'!A:A,'Location analysis'!B:B)</f>
        <v>40.416893999999999</v>
      </c>
      <c r="F1861">
        <f>_xlfn.XLOOKUP(Table1[[#This Row],[Location]],'Location analysis'!A:A,'Location analysis'!C:C)</f>
        <v>-74.420399000000003</v>
      </c>
      <c r="G1861" t="s">
        <v>513</v>
      </c>
      <c r="H1861" t="s">
        <v>49</v>
      </c>
      <c r="I1861">
        <v>14950977441</v>
      </c>
      <c r="J1861" t="s">
        <v>511</v>
      </c>
      <c r="K1861" t="s">
        <v>51</v>
      </c>
      <c r="L1861">
        <v>147</v>
      </c>
      <c r="M1861">
        <v>2.75</v>
      </c>
      <c r="N1861">
        <v>1</v>
      </c>
      <c r="O1861">
        <v>147</v>
      </c>
      <c r="P1861">
        <v>2.75</v>
      </c>
      <c r="Q1861">
        <v>1</v>
      </c>
      <c r="R1861">
        <v>2.75</v>
      </c>
      <c r="S1861">
        <v>2.75</v>
      </c>
      <c r="T1861" s="1">
        <v>44661</v>
      </c>
      <c r="U1861" t="str">
        <f t="shared" si="145"/>
        <v>Bai Antioxidant - Kupang strawberry kiwi</v>
      </c>
      <c r="V1861" t="str">
        <f t="shared" si="146"/>
        <v>Non Carbonated</v>
      </c>
      <c r="W1861" t="s">
        <v>49</v>
      </c>
      <c r="X1861" t="b">
        <f t="shared" si="148"/>
        <v>1</v>
      </c>
      <c r="Y1861">
        <f t="shared" si="147"/>
        <v>2.75</v>
      </c>
      <c r="Z1861" s="2">
        <f t="shared" si="149"/>
        <v>1.8333333333333333</v>
      </c>
      <c r="AA1861" t="s">
        <v>52</v>
      </c>
      <c r="AB1861" t="s">
        <v>514</v>
      </c>
      <c r="AD1861" t="s">
        <v>54</v>
      </c>
      <c r="AE1861" t="s">
        <v>512</v>
      </c>
      <c r="AF1861">
        <v>2022</v>
      </c>
    </row>
    <row r="1862" spans="1:32" x14ac:dyDescent="0.25">
      <c r="A1862" t="s">
        <v>29</v>
      </c>
      <c r="B1862" t="s">
        <v>394</v>
      </c>
      <c r="C1862" t="s">
        <v>395</v>
      </c>
      <c r="D1862" t="s">
        <v>396</v>
      </c>
      <c r="E1862">
        <f>_xlfn.XLOOKUP(Table1[[#This Row],[Location]],'Location analysis'!A:A,'Location analysis'!B:B)</f>
        <v>40.416893999999999</v>
      </c>
      <c r="F1862">
        <f>_xlfn.XLOOKUP(Table1[[#This Row],[Location]],'Location analysis'!A:A,'Location analysis'!C:C)</f>
        <v>-74.420399000000003</v>
      </c>
      <c r="G1862" t="s">
        <v>307</v>
      </c>
      <c r="H1862" t="s">
        <v>43</v>
      </c>
      <c r="I1862">
        <v>14951049354</v>
      </c>
      <c r="J1862" t="s">
        <v>511</v>
      </c>
      <c r="K1862" t="s">
        <v>51</v>
      </c>
      <c r="L1862">
        <v>125</v>
      </c>
      <c r="M1862">
        <v>1.5</v>
      </c>
      <c r="N1862">
        <v>1</v>
      </c>
      <c r="O1862">
        <v>125</v>
      </c>
      <c r="P1862">
        <v>1.5</v>
      </c>
      <c r="Q1862">
        <v>1</v>
      </c>
      <c r="R1862">
        <v>1.5</v>
      </c>
      <c r="S1862">
        <v>1.5</v>
      </c>
      <c r="T1862" s="1">
        <v>44661</v>
      </c>
      <c r="U1862" t="str">
        <f t="shared" si="145"/>
        <v>Belvita Snack Packs - Blueberry</v>
      </c>
      <c r="V1862" t="str">
        <f t="shared" si="146"/>
        <v>Food</v>
      </c>
      <c r="W1862" t="s">
        <v>43</v>
      </c>
      <c r="X1862" t="b">
        <f t="shared" si="148"/>
        <v>1</v>
      </c>
      <c r="Y1862">
        <f t="shared" si="147"/>
        <v>1.5</v>
      </c>
      <c r="Z1862" s="2">
        <f t="shared" si="149"/>
        <v>1</v>
      </c>
      <c r="AA1862" t="s">
        <v>309</v>
      </c>
      <c r="AB1862" t="s">
        <v>222</v>
      </c>
      <c r="AD1862" t="s">
        <v>54</v>
      </c>
      <c r="AE1862" t="s">
        <v>512</v>
      </c>
      <c r="AF1862">
        <v>2022</v>
      </c>
    </row>
    <row r="1863" spans="1:32" x14ac:dyDescent="0.25">
      <c r="A1863" t="s">
        <v>29</v>
      </c>
      <c r="B1863" t="s">
        <v>46</v>
      </c>
      <c r="C1863" t="s">
        <v>31</v>
      </c>
      <c r="D1863" t="s">
        <v>47</v>
      </c>
      <c r="E1863">
        <f>_xlfn.XLOOKUP(Table1[[#This Row],[Location]],'Location analysis'!A:A,'Location analysis'!B:B)</f>
        <v>40.423690999999998</v>
      </c>
      <c r="F1863">
        <f>_xlfn.XLOOKUP(Table1[[#This Row],[Location]],'Location analysis'!A:A,'Location analysis'!C:C)</f>
        <v>-74.380831999999998</v>
      </c>
      <c r="G1863" t="s">
        <v>182</v>
      </c>
      <c r="H1863" t="s">
        <v>34</v>
      </c>
      <c r="I1863">
        <v>14952317047</v>
      </c>
      <c r="J1863" t="s">
        <v>515</v>
      </c>
      <c r="K1863" t="s">
        <v>36</v>
      </c>
      <c r="L1863">
        <v>140</v>
      </c>
      <c r="M1863">
        <v>1.5</v>
      </c>
      <c r="N1863">
        <v>1</v>
      </c>
      <c r="O1863">
        <v>140</v>
      </c>
      <c r="P1863">
        <v>1.5</v>
      </c>
      <c r="Q1863">
        <v>1</v>
      </c>
      <c r="R1863">
        <v>1.5</v>
      </c>
      <c r="S1863">
        <v>1.5</v>
      </c>
      <c r="T1863" s="1">
        <v>44661</v>
      </c>
      <c r="U1863" t="str">
        <f t="shared" si="145"/>
        <v>Coca Cola - Zero Sugar</v>
      </c>
      <c r="V1863" t="str">
        <f t="shared" si="146"/>
        <v>Carbonated</v>
      </c>
      <c r="W1863" t="s">
        <v>34</v>
      </c>
      <c r="X1863" t="b">
        <f t="shared" si="148"/>
        <v>1</v>
      </c>
      <c r="Y1863">
        <f t="shared" si="147"/>
        <v>1.5</v>
      </c>
      <c r="Z1863" s="2">
        <f t="shared" si="149"/>
        <v>1</v>
      </c>
      <c r="AA1863" t="s">
        <v>183</v>
      </c>
      <c r="AB1863" t="s">
        <v>184</v>
      </c>
      <c r="AD1863" t="s">
        <v>60</v>
      </c>
      <c r="AE1863" t="s">
        <v>516</v>
      </c>
      <c r="AF1863">
        <v>2022</v>
      </c>
    </row>
    <row r="1864" spans="1:32" x14ac:dyDescent="0.25">
      <c r="A1864" t="s">
        <v>29</v>
      </c>
      <c r="B1864" t="s">
        <v>62</v>
      </c>
      <c r="C1864" t="s">
        <v>63</v>
      </c>
      <c r="D1864" t="s">
        <v>64</v>
      </c>
      <c r="E1864">
        <f>_xlfn.XLOOKUP(Table1[[#This Row],[Location]],'Location analysis'!A:A,'Location analysis'!B:B)</f>
        <v>40.091900000000003</v>
      </c>
      <c r="F1864">
        <f>_xlfn.XLOOKUP(Table1[[#This Row],[Location]],'Location analysis'!A:A,'Location analysis'!C:C)</f>
        <v>-74.358699999999999</v>
      </c>
      <c r="G1864" t="s">
        <v>84</v>
      </c>
      <c r="H1864" t="s">
        <v>43</v>
      </c>
      <c r="I1864">
        <v>14953576069</v>
      </c>
      <c r="J1864" t="s">
        <v>515</v>
      </c>
      <c r="K1864" t="s">
        <v>51</v>
      </c>
      <c r="L1864">
        <v>138</v>
      </c>
      <c r="M1864">
        <v>2</v>
      </c>
      <c r="N1864">
        <v>1</v>
      </c>
      <c r="O1864">
        <v>138</v>
      </c>
      <c r="P1864">
        <v>2</v>
      </c>
      <c r="Q1864">
        <v>1</v>
      </c>
      <c r="R1864">
        <v>2</v>
      </c>
      <c r="S1864">
        <v>2</v>
      </c>
      <c r="T1864" s="1">
        <v>44662</v>
      </c>
      <c r="U1864" t="str">
        <f t="shared" si="145"/>
        <v>Wonderful Pistachios - Variety</v>
      </c>
      <c r="V1864" t="str">
        <f t="shared" si="146"/>
        <v>Food</v>
      </c>
      <c r="W1864" t="s">
        <v>43</v>
      </c>
      <c r="X1864" t="b">
        <f t="shared" si="148"/>
        <v>1</v>
      </c>
      <c r="Y1864">
        <f t="shared" si="147"/>
        <v>2</v>
      </c>
      <c r="Z1864" s="2">
        <f t="shared" si="149"/>
        <v>1.3333333333333333</v>
      </c>
      <c r="AA1864" t="s">
        <v>85</v>
      </c>
      <c r="AB1864" t="s">
        <v>86</v>
      </c>
      <c r="AD1864" t="s">
        <v>60</v>
      </c>
      <c r="AE1864" t="s">
        <v>516</v>
      </c>
      <c r="AF1864">
        <v>2022</v>
      </c>
    </row>
    <row r="1865" spans="1:32" x14ac:dyDescent="0.25">
      <c r="A1865" t="s">
        <v>29</v>
      </c>
      <c r="B1865" t="s">
        <v>67</v>
      </c>
      <c r="C1865" t="s">
        <v>68</v>
      </c>
      <c r="D1865" t="s">
        <v>69</v>
      </c>
      <c r="E1865">
        <f>_xlfn.XLOOKUP(Table1[[#This Row],[Location]],'Location analysis'!A:A,'Location analysis'!B:B)</f>
        <v>40.435699999999997</v>
      </c>
      <c r="F1865">
        <f>_xlfn.XLOOKUP(Table1[[#This Row],[Location]],'Location analysis'!A:A,'Location analysis'!C:C)</f>
        <v>-74.125200000000007</v>
      </c>
      <c r="G1865" t="s">
        <v>160</v>
      </c>
      <c r="H1865" t="s">
        <v>49</v>
      </c>
      <c r="I1865">
        <v>14953697313</v>
      </c>
      <c r="J1865" t="s">
        <v>515</v>
      </c>
      <c r="K1865" t="s">
        <v>36</v>
      </c>
      <c r="L1865">
        <v>145</v>
      </c>
      <c r="M1865">
        <v>2.5</v>
      </c>
      <c r="N1865">
        <v>1</v>
      </c>
      <c r="O1865">
        <v>145</v>
      </c>
      <c r="P1865">
        <v>2.5</v>
      </c>
      <c r="Q1865">
        <v>1</v>
      </c>
      <c r="R1865">
        <v>2.5</v>
      </c>
      <c r="S1865">
        <v>2.5</v>
      </c>
      <c r="T1865" s="1">
        <v>44662</v>
      </c>
      <c r="U1865" t="str">
        <f t="shared" si="145"/>
        <v>Snapple Diet Tea - Peach Tea</v>
      </c>
      <c r="V1865" t="str">
        <f t="shared" si="146"/>
        <v>Non Carbonated</v>
      </c>
      <c r="W1865" t="s">
        <v>49</v>
      </c>
      <c r="X1865" t="b">
        <f t="shared" si="148"/>
        <v>1</v>
      </c>
      <c r="Y1865">
        <f t="shared" si="147"/>
        <v>2.5</v>
      </c>
      <c r="Z1865" s="2">
        <f t="shared" si="149"/>
        <v>1.6666666666666667</v>
      </c>
      <c r="AA1865" t="s">
        <v>75</v>
      </c>
      <c r="AB1865" t="s">
        <v>161</v>
      </c>
      <c r="AD1865" t="s">
        <v>60</v>
      </c>
      <c r="AE1865" t="s">
        <v>516</v>
      </c>
      <c r="AF1865">
        <v>2022</v>
      </c>
    </row>
    <row r="1866" spans="1:32" x14ac:dyDescent="0.25">
      <c r="A1866" t="s">
        <v>29</v>
      </c>
      <c r="B1866" t="s">
        <v>62</v>
      </c>
      <c r="C1866" t="s">
        <v>63</v>
      </c>
      <c r="D1866" t="s">
        <v>64</v>
      </c>
      <c r="E1866">
        <f>_xlfn.XLOOKUP(Table1[[#This Row],[Location]],'Location analysis'!A:A,'Location analysis'!B:B)</f>
        <v>40.091900000000003</v>
      </c>
      <c r="F1866">
        <f>_xlfn.XLOOKUP(Table1[[#This Row],[Location]],'Location analysis'!A:A,'Location analysis'!C:C)</f>
        <v>-74.358699999999999</v>
      </c>
      <c r="G1866" t="s">
        <v>84</v>
      </c>
      <c r="H1866" t="s">
        <v>43</v>
      </c>
      <c r="I1866">
        <v>14953709724</v>
      </c>
      <c r="J1866" t="s">
        <v>515</v>
      </c>
      <c r="K1866" t="s">
        <v>51</v>
      </c>
      <c r="L1866">
        <v>138</v>
      </c>
      <c r="M1866">
        <v>2</v>
      </c>
      <c r="N1866">
        <v>1</v>
      </c>
      <c r="O1866">
        <v>138</v>
      </c>
      <c r="P1866">
        <v>2</v>
      </c>
      <c r="Q1866">
        <v>1</v>
      </c>
      <c r="R1866">
        <v>2</v>
      </c>
      <c r="S1866">
        <v>2</v>
      </c>
      <c r="T1866" s="1">
        <v>44662</v>
      </c>
      <c r="U1866" t="str">
        <f t="shared" si="145"/>
        <v>Wonderful Pistachios - Variety</v>
      </c>
      <c r="V1866" t="str">
        <f t="shared" si="146"/>
        <v>Food</v>
      </c>
      <c r="W1866" t="s">
        <v>43</v>
      </c>
      <c r="X1866" t="b">
        <f t="shared" si="148"/>
        <v>1</v>
      </c>
      <c r="Y1866">
        <f t="shared" si="147"/>
        <v>2</v>
      </c>
      <c r="Z1866" s="2">
        <f t="shared" si="149"/>
        <v>1.3333333333333333</v>
      </c>
      <c r="AA1866" t="s">
        <v>85</v>
      </c>
      <c r="AB1866" t="s">
        <v>86</v>
      </c>
      <c r="AD1866" t="s">
        <v>60</v>
      </c>
      <c r="AE1866" t="s">
        <v>516</v>
      </c>
      <c r="AF1866">
        <v>2022</v>
      </c>
    </row>
    <row r="1867" spans="1:32" x14ac:dyDescent="0.25">
      <c r="A1867" t="s">
        <v>29</v>
      </c>
      <c r="B1867" t="s">
        <v>30</v>
      </c>
      <c r="C1867" t="s">
        <v>31</v>
      </c>
      <c r="D1867" t="s">
        <v>32</v>
      </c>
      <c r="E1867">
        <f>_xlfn.XLOOKUP(Table1[[#This Row],[Location]],'Location analysis'!A:A,'Location analysis'!B:B)</f>
        <v>40.423690999999998</v>
      </c>
      <c r="F1867">
        <f>_xlfn.XLOOKUP(Table1[[#This Row],[Location]],'Location analysis'!A:A,'Location analysis'!C:C)</f>
        <v>-74.380831999999998</v>
      </c>
      <c r="G1867" t="s">
        <v>192</v>
      </c>
      <c r="H1867" t="s">
        <v>43</v>
      </c>
      <c r="I1867">
        <v>14954162908</v>
      </c>
      <c r="J1867" t="s">
        <v>515</v>
      </c>
      <c r="K1867" t="s">
        <v>36</v>
      </c>
      <c r="L1867">
        <v>125</v>
      </c>
      <c r="M1867">
        <v>1.25</v>
      </c>
      <c r="N1867">
        <v>1</v>
      </c>
      <c r="O1867">
        <v>125</v>
      </c>
      <c r="P1867">
        <v>1.25</v>
      </c>
      <c r="Q1867">
        <v>1</v>
      </c>
      <c r="R1867">
        <v>1.25</v>
      </c>
      <c r="S1867">
        <v>1.25</v>
      </c>
      <c r="T1867" s="1">
        <v>44673</v>
      </c>
      <c r="U1867" t="str">
        <f t="shared" si="145"/>
        <v>CheezIt - Original</v>
      </c>
      <c r="V1867" t="str">
        <f t="shared" si="146"/>
        <v>Food</v>
      </c>
      <c r="W1867" t="s">
        <v>43</v>
      </c>
      <c r="X1867" t="b">
        <f t="shared" si="148"/>
        <v>1</v>
      </c>
      <c r="Y1867">
        <f t="shared" si="147"/>
        <v>1.25</v>
      </c>
      <c r="Z1867" s="2">
        <f t="shared" si="149"/>
        <v>0.83333333333333337</v>
      </c>
      <c r="AA1867" t="s">
        <v>193</v>
      </c>
      <c r="AB1867" t="s">
        <v>150</v>
      </c>
      <c r="AD1867" t="s">
        <v>60</v>
      </c>
      <c r="AE1867" t="s">
        <v>516</v>
      </c>
      <c r="AF1867">
        <v>2022</v>
      </c>
    </row>
    <row r="1868" spans="1:32" x14ac:dyDescent="0.25">
      <c r="A1868" t="s">
        <v>29</v>
      </c>
      <c r="B1868" t="s">
        <v>62</v>
      </c>
      <c r="C1868" t="s">
        <v>63</v>
      </c>
      <c r="D1868" t="s">
        <v>64</v>
      </c>
      <c r="E1868">
        <f>_xlfn.XLOOKUP(Table1[[#This Row],[Location]],'Location analysis'!A:A,'Location analysis'!B:B)</f>
        <v>40.091900000000003</v>
      </c>
      <c r="F1868">
        <f>_xlfn.XLOOKUP(Table1[[#This Row],[Location]],'Location analysis'!A:A,'Location analysis'!C:C)</f>
        <v>-74.358699999999999</v>
      </c>
      <c r="G1868" t="s">
        <v>180</v>
      </c>
      <c r="H1868" t="s">
        <v>43</v>
      </c>
      <c r="I1868">
        <v>14954257433</v>
      </c>
      <c r="J1868" t="s">
        <v>515</v>
      </c>
      <c r="K1868" t="s">
        <v>51</v>
      </c>
      <c r="L1868">
        <v>113</v>
      </c>
      <c r="M1868">
        <v>1.5</v>
      </c>
      <c r="N1868">
        <v>1</v>
      </c>
      <c r="O1868">
        <v>113</v>
      </c>
      <c r="P1868">
        <v>1.5</v>
      </c>
      <c r="Q1868">
        <v>1</v>
      </c>
      <c r="R1868">
        <v>1.5</v>
      </c>
      <c r="S1868">
        <v>1.5</v>
      </c>
      <c r="T1868" s="1">
        <v>44662</v>
      </c>
      <c r="U1868" t="str">
        <f t="shared" si="145"/>
        <v>Miss Vickie's Potato Chip - Jalapeno</v>
      </c>
      <c r="V1868" t="str">
        <f t="shared" si="146"/>
        <v>Food</v>
      </c>
      <c r="W1868" t="s">
        <v>43</v>
      </c>
      <c r="X1868" t="b">
        <f t="shared" si="148"/>
        <v>1</v>
      </c>
      <c r="Y1868">
        <f t="shared" si="147"/>
        <v>1.5</v>
      </c>
      <c r="Z1868" s="2">
        <f t="shared" si="149"/>
        <v>1</v>
      </c>
      <c r="AA1868" t="s">
        <v>58</v>
      </c>
      <c r="AB1868" t="s">
        <v>181</v>
      </c>
      <c r="AD1868" t="s">
        <v>60</v>
      </c>
      <c r="AE1868" t="s">
        <v>516</v>
      </c>
      <c r="AF1868">
        <v>2022</v>
      </c>
    </row>
    <row r="1869" spans="1:32" x14ac:dyDescent="0.25">
      <c r="A1869" t="s">
        <v>29</v>
      </c>
      <c r="B1869" t="s">
        <v>62</v>
      </c>
      <c r="C1869" t="s">
        <v>63</v>
      </c>
      <c r="D1869" t="s">
        <v>64</v>
      </c>
      <c r="E1869">
        <f>_xlfn.XLOOKUP(Table1[[#This Row],[Location]],'Location analysis'!A:A,'Location analysis'!B:B)</f>
        <v>40.091900000000003</v>
      </c>
      <c r="F1869">
        <f>_xlfn.XLOOKUP(Table1[[#This Row],[Location]],'Location analysis'!A:A,'Location analysis'!C:C)</f>
        <v>-74.358699999999999</v>
      </c>
      <c r="G1869" t="s">
        <v>192</v>
      </c>
      <c r="H1869" t="s">
        <v>43</v>
      </c>
      <c r="I1869">
        <v>14954428783</v>
      </c>
      <c r="J1869" t="s">
        <v>515</v>
      </c>
      <c r="K1869" t="s">
        <v>36</v>
      </c>
      <c r="L1869">
        <v>125</v>
      </c>
      <c r="M1869">
        <v>1.25</v>
      </c>
      <c r="N1869">
        <v>1</v>
      </c>
      <c r="O1869">
        <v>125</v>
      </c>
      <c r="P1869">
        <v>1.25</v>
      </c>
      <c r="Q1869">
        <v>1</v>
      </c>
      <c r="R1869">
        <v>1.25</v>
      </c>
      <c r="S1869">
        <v>1.25</v>
      </c>
      <c r="T1869" s="1">
        <v>44662</v>
      </c>
      <c r="U1869" t="str">
        <f t="shared" si="145"/>
        <v>CheezIt - Original</v>
      </c>
      <c r="V1869" t="str">
        <f t="shared" si="146"/>
        <v>Food</v>
      </c>
      <c r="W1869" t="s">
        <v>43</v>
      </c>
      <c r="X1869" t="b">
        <f t="shared" si="148"/>
        <v>1</v>
      </c>
      <c r="Y1869">
        <f t="shared" si="147"/>
        <v>1.25</v>
      </c>
      <c r="Z1869" s="2">
        <f t="shared" si="149"/>
        <v>0.83333333333333337</v>
      </c>
      <c r="AA1869" t="s">
        <v>193</v>
      </c>
      <c r="AB1869" t="s">
        <v>150</v>
      </c>
      <c r="AD1869" t="s">
        <v>60</v>
      </c>
      <c r="AE1869" t="s">
        <v>516</v>
      </c>
      <c r="AF1869">
        <v>2022</v>
      </c>
    </row>
    <row r="1870" spans="1:32" x14ac:dyDescent="0.25">
      <c r="A1870" t="s">
        <v>29</v>
      </c>
      <c r="B1870" t="s">
        <v>394</v>
      </c>
      <c r="C1870" t="s">
        <v>395</v>
      </c>
      <c r="D1870" t="s">
        <v>396</v>
      </c>
      <c r="E1870">
        <f>_xlfn.XLOOKUP(Table1[[#This Row],[Location]],'Location analysis'!A:A,'Location analysis'!B:B)</f>
        <v>40.416893999999999</v>
      </c>
      <c r="F1870">
        <f>_xlfn.XLOOKUP(Table1[[#This Row],[Location]],'Location analysis'!A:A,'Location analysis'!C:C)</f>
        <v>-74.420399000000003</v>
      </c>
      <c r="G1870" t="s">
        <v>137</v>
      </c>
      <c r="H1870" t="s">
        <v>97</v>
      </c>
      <c r="I1870">
        <v>14954794757</v>
      </c>
      <c r="J1870" t="s">
        <v>515</v>
      </c>
      <c r="K1870" t="s">
        <v>36</v>
      </c>
      <c r="L1870">
        <v>144</v>
      </c>
      <c r="M1870">
        <v>1.5</v>
      </c>
      <c r="N1870">
        <v>1</v>
      </c>
      <c r="O1870">
        <v>144</v>
      </c>
      <c r="P1870">
        <v>1.5</v>
      </c>
      <c r="Q1870">
        <v>1</v>
      </c>
      <c r="R1870">
        <v>1.5</v>
      </c>
      <c r="S1870">
        <v>1.5</v>
      </c>
      <c r="T1870" s="1">
        <v>44662</v>
      </c>
      <c r="U1870" t="str">
        <f t="shared" si="145"/>
        <v>Poland Springs Water</v>
      </c>
      <c r="V1870" t="str">
        <f t="shared" si="146"/>
        <v>Water</v>
      </c>
      <c r="W1870" t="s">
        <v>97</v>
      </c>
      <c r="X1870" t="b">
        <f t="shared" si="148"/>
        <v>1</v>
      </c>
      <c r="Y1870">
        <f t="shared" si="147"/>
        <v>1.5</v>
      </c>
      <c r="Z1870" s="2">
        <f t="shared" si="149"/>
        <v>1</v>
      </c>
      <c r="AA1870" t="s">
        <v>137</v>
      </c>
      <c r="AD1870" t="s">
        <v>60</v>
      </c>
      <c r="AE1870" t="s">
        <v>516</v>
      </c>
      <c r="AF1870">
        <v>2022</v>
      </c>
    </row>
    <row r="1871" spans="1:32" x14ac:dyDescent="0.25">
      <c r="A1871" t="s">
        <v>29</v>
      </c>
      <c r="B1871" t="s">
        <v>62</v>
      </c>
      <c r="C1871" t="s">
        <v>63</v>
      </c>
      <c r="D1871" t="s">
        <v>64</v>
      </c>
      <c r="E1871">
        <f>_xlfn.XLOOKUP(Table1[[#This Row],[Location]],'Location analysis'!A:A,'Location analysis'!B:B)</f>
        <v>40.091900000000003</v>
      </c>
      <c r="F1871">
        <f>_xlfn.XLOOKUP(Table1[[#This Row],[Location]],'Location analysis'!A:A,'Location analysis'!C:C)</f>
        <v>-74.358699999999999</v>
      </c>
      <c r="G1871" t="s">
        <v>84</v>
      </c>
      <c r="H1871" t="s">
        <v>43</v>
      </c>
      <c r="I1871">
        <v>14955000274</v>
      </c>
      <c r="J1871" t="s">
        <v>515</v>
      </c>
      <c r="K1871" t="s">
        <v>51</v>
      </c>
      <c r="L1871">
        <v>138</v>
      </c>
      <c r="M1871">
        <v>2</v>
      </c>
      <c r="N1871">
        <v>1</v>
      </c>
      <c r="O1871">
        <v>138</v>
      </c>
      <c r="P1871">
        <v>2</v>
      </c>
      <c r="Q1871">
        <v>1</v>
      </c>
      <c r="R1871">
        <v>2</v>
      </c>
      <c r="S1871">
        <v>2</v>
      </c>
      <c r="T1871" s="1">
        <v>44662</v>
      </c>
      <c r="U1871" t="str">
        <f t="shared" si="145"/>
        <v>Wonderful Pistachios - Variety</v>
      </c>
      <c r="V1871" t="str">
        <f t="shared" si="146"/>
        <v>Food</v>
      </c>
      <c r="W1871" t="s">
        <v>43</v>
      </c>
      <c r="X1871" t="b">
        <f t="shared" si="148"/>
        <v>1</v>
      </c>
      <c r="Y1871">
        <f t="shared" si="147"/>
        <v>2</v>
      </c>
      <c r="Z1871" s="2">
        <f t="shared" si="149"/>
        <v>1.3333333333333333</v>
      </c>
      <c r="AA1871" t="s">
        <v>85</v>
      </c>
      <c r="AB1871" t="s">
        <v>86</v>
      </c>
      <c r="AD1871" t="s">
        <v>60</v>
      </c>
      <c r="AE1871" t="s">
        <v>516</v>
      </c>
      <c r="AF1871">
        <v>2022</v>
      </c>
    </row>
    <row r="1872" spans="1:32" x14ac:dyDescent="0.25">
      <c r="A1872" t="s">
        <v>29</v>
      </c>
      <c r="B1872" t="s">
        <v>46</v>
      </c>
      <c r="C1872" t="s">
        <v>31</v>
      </c>
      <c r="D1872" t="s">
        <v>47</v>
      </c>
      <c r="E1872">
        <f>_xlfn.XLOOKUP(Table1[[#This Row],[Location]],'Location analysis'!A:A,'Location analysis'!B:B)</f>
        <v>40.423690999999998</v>
      </c>
      <c r="F1872">
        <f>_xlfn.XLOOKUP(Table1[[#This Row],[Location]],'Location analysis'!A:A,'Location analysis'!C:C)</f>
        <v>-74.380831999999998</v>
      </c>
      <c r="G1872" t="s">
        <v>137</v>
      </c>
      <c r="H1872" t="s">
        <v>97</v>
      </c>
      <c r="I1872">
        <v>14955123369</v>
      </c>
      <c r="J1872" t="s">
        <v>515</v>
      </c>
      <c r="K1872" t="s">
        <v>36</v>
      </c>
      <c r="L1872">
        <v>144</v>
      </c>
      <c r="M1872">
        <v>1.5</v>
      </c>
      <c r="N1872">
        <v>1</v>
      </c>
      <c r="O1872">
        <v>144</v>
      </c>
      <c r="P1872">
        <v>1.5</v>
      </c>
      <c r="Q1872">
        <v>1</v>
      </c>
      <c r="R1872">
        <v>1.5</v>
      </c>
      <c r="S1872">
        <v>1.5</v>
      </c>
      <c r="T1872" s="1">
        <v>44662</v>
      </c>
      <c r="U1872" t="str">
        <f t="shared" si="145"/>
        <v>Poland Springs Water</v>
      </c>
      <c r="V1872" t="str">
        <f t="shared" si="146"/>
        <v>Water</v>
      </c>
      <c r="W1872" t="s">
        <v>97</v>
      </c>
      <c r="X1872" t="b">
        <f t="shared" si="148"/>
        <v>1</v>
      </c>
      <c r="Y1872">
        <f t="shared" si="147"/>
        <v>1.5</v>
      </c>
      <c r="Z1872" s="2">
        <f t="shared" si="149"/>
        <v>1</v>
      </c>
      <c r="AA1872" t="s">
        <v>137</v>
      </c>
      <c r="AD1872" t="s">
        <v>60</v>
      </c>
      <c r="AE1872" t="s">
        <v>516</v>
      </c>
      <c r="AF1872">
        <v>2022</v>
      </c>
    </row>
    <row r="1873" spans="1:32" x14ac:dyDescent="0.25">
      <c r="A1873" t="s">
        <v>29</v>
      </c>
      <c r="B1873" t="s">
        <v>67</v>
      </c>
      <c r="C1873" t="s">
        <v>68</v>
      </c>
      <c r="D1873" t="s">
        <v>69</v>
      </c>
      <c r="E1873">
        <f>_xlfn.XLOOKUP(Table1[[#This Row],[Location]],'Location analysis'!A:A,'Location analysis'!B:B)</f>
        <v>40.435699999999997</v>
      </c>
      <c r="F1873">
        <f>_xlfn.XLOOKUP(Table1[[#This Row],[Location]],'Location analysis'!A:A,'Location analysis'!C:C)</f>
        <v>-74.125200000000007</v>
      </c>
      <c r="G1873" t="s">
        <v>329</v>
      </c>
      <c r="H1873" t="s">
        <v>49</v>
      </c>
      <c r="I1873">
        <v>14955131845</v>
      </c>
      <c r="J1873" t="s">
        <v>515</v>
      </c>
      <c r="K1873" t="s">
        <v>36</v>
      </c>
      <c r="L1873">
        <v>147</v>
      </c>
      <c r="M1873">
        <v>2.5</v>
      </c>
      <c r="N1873">
        <v>1</v>
      </c>
      <c r="O1873">
        <v>147</v>
      </c>
      <c r="P1873">
        <v>2.5</v>
      </c>
      <c r="Q1873">
        <v>1</v>
      </c>
      <c r="R1873">
        <v>2.5</v>
      </c>
      <c r="S1873">
        <v>4</v>
      </c>
      <c r="T1873" s="1">
        <v>44662</v>
      </c>
      <c r="U1873" t="str">
        <f t="shared" si="145"/>
        <v>Snapple Tea - Raspberry</v>
      </c>
      <c r="V1873" t="str">
        <f t="shared" si="146"/>
        <v>Non Carbonated</v>
      </c>
      <c r="W1873" t="s">
        <v>49</v>
      </c>
      <c r="X1873" t="b">
        <f t="shared" si="148"/>
        <v>1</v>
      </c>
      <c r="Y1873">
        <f t="shared" si="147"/>
        <v>2.5</v>
      </c>
      <c r="Z1873" s="2">
        <f t="shared" si="149"/>
        <v>1.6666666666666667</v>
      </c>
      <c r="AA1873" t="s">
        <v>330</v>
      </c>
      <c r="AB1873" t="s">
        <v>144</v>
      </c>
      <c r="AD1873" t="s">
        <v>60</v>
      </c>
      <c r="AE1873" t="s">
        <v>516</v>
      </c>
      <c r="AF1873">
        <v>2022</v>
      </c>
    </row>
    <row r="1874" spans="1:32" x14ac:dyDescent="0.25">
      <c r="A1874" t="s">
        <v>29</v>
      </c>
      <c r="B1874" t="s">
        <v>67</v>
      </c>
      <c r="C1874" t="s">
        <v>68</v>
      </c>
      <c r="D1874" t="s">
        <v>69</v>
      </c>
      <c r="E1874">
        <f>_xlfn.XLOOKUP(Table1[[#This Row],[Location]],'Location analysis'!A:A,'Location analysis'!B:B)</f>
        <v>40.435699999999997</v>
      </c>
      <c r="F1874">
        <f>_xlfn.XLOOKUP(Table1[[#This Row],[Location]],'Location analysis'!A:A,'Location analysis'!C:C)</f>
        <v>-74.125200000000007</v>
      </c>
      <c r="G1874" t="s">
        <v>517</v>
      </c>
      <c r="H1874" t="s">
        <v>43</v>
      </c>
      <c r="I1874">
        <v>14955131845</v>
      </c>
      <c r="J1874" t="s">
        <v>515</v>
      </c>
      <c r="K1874" t="s">
        <v>36</v>
      </c>
      <c r="L1874">
        <v>122</v>
      </c>
      <c r="M1874">
        <v>1.5</v>
      </c>
      <c r="N1874">
        <v>1</v>
      </c>
      <c r="O1874">
        <v>122</v>
      </c>
      <c r="P1874">
        <v>1.5</v>
      </c>
      <c r="Q1874">
        <v>1</v>
      </c>
      <c r="R1874">
        <v>1.5</v>
      </c>
      <c r="S1874">
        <v>4</v>
      </c>
      <c r="T1874" s="1">
        <v>44662</v>
      </c>
      <c r="U1874" t="str">
        <f t="shared" si="145"/>
        <v>Quaker Caramel Rice Crisps</v>
      </c>
      <c r="V1874" t="str">
        <f t="shared" si="146"/>
        <v>Food</v>
      </c>
      <c r="W1874" t="s">
        <v>43</v>
      </c>
      <c r="X1874" t="b">
        <f t="shared" si="148"/>
        <v>1</v>
      </c>
      <c r="Y1874">
        <f t="shared" si="147"/>
        <v>1.5</v>
      </c>
      <c r="Z1874" s="2">
        <f t="shared" si="149"/>
        <v>1</v>
      </c>
      <c r="AA1874" t="s">
        <v>517</v>
      </c>
      <c r="AD1874" t="s">
        <v>60</v>
      </c>
      <c r="AE1874" t="s">
        <v>516</v>
      </c>
      <c r="AF1874">
        <v>2022</v>
      </c>
    </row>
    <row r="1875" spans="1:32" x14ac:dyDescent="0.25">
      <c r="A1875" t="s">
        <v>29</v>
      </c>
      <c r="B1875" t="s">
        <v>394</v>
      </c>
      <c r="C1875" t="s">
        <v>395</v>
      </c>
      <c r="D1875" t="s">
        <v>396</v>
      </c>
      <c r="E1875">
        <f>_xlfn.XLOOKUP(Table1[[#This Row],[Location]],'Location analysis'!A:A,'Location analysis'!B:B)</f>
        <v>40.416893999999999</v>
      </c>
      <c r="F1875">
        <f>_xlfn.XLOOKUP(Table1[[#This Row],[Location]],'Location analysis'!A:A,'Location analysis'!C:C)</f>
        <v>-74.420399000000003</v>
      </c>
      <c r="G1875" t="s">
        <v>407</v>
      </c>
      <c r="H1875" t="s">
        <v>34</v>
      </c>
      <c r="I1875">
        <v>14955267746</v>
      </c>
      <c r="J1875" t="s">
        <v>515</v>
      </c>
      <c r="K1875" t="s">
        <v>51</v>
      </c>
      <c r="L1875">
        <v>140</v>
      </c>
      <c r="M1875">
        <v>1.5</v>
      </c>
      <c r="N1875">
        <v>1</v>
      </c>
      <c r="O1875">
        <v>140</v>
      </c>
      <c r="P1875">
        <v>1.5</v>
      </c>
      <c r="Q1875">
        <v>1</v>
      </c>
      <c r="R1875">
        <v>1.5</v>
      </c>
      <c r="S1875">
        <v>1.5</v>
      </c>
      <c r="T1875" s="1">
        <v>44662</v>
      </c>
      <c r="U1875" t="str">
        <f t="shared" si="145"/>
        <v>Spindrift - Sparkling Water - Pineapple</v>
      </c>
      <c r="V1875" t="str">
        <f t="shared" si="146"/>
        <v>Carbonated</v>
      </c>
      <c r="W1875" t="s">
        <v>34</v>
      </c>
      <c r="X1875" t="b">
        <f t="shared" si="148"/>
        <v>1</v>
      </c>
      <c r="Y1875">
        <f t="shared" si="147"/>
        <v>1.5</v>
      </c>
      <c r="Z1875" s="2">
        <f t="shared" si="149"/>
        <v>1</v>
      </c>
      <c r="AA1875" t="s">
        <v>89</v>
      </c>
      <c r="AB1875" t="s">
        <v>408</v>
      </c>
      <c r="AC1875" t="s">
        <v>409</v>
      </c>
      <c r="AD1875" t="s">
        <v>60</v>
      </c>
      <c r="AE1875" t="s">
        <v>516</v>
      </c>
      <c r="AF1875">
        <v>2022</v>
      </c>
    </row>
    <row r="1876" spans="1:32" x14ac:dyDescent="0.25">
      <c r="A1876" t="s">
        <v>29</v>
      </c>
      <c r="B1876" t="s">
        <v>394</v>
      </c>
      <c r="C1876" t="s">
        <v>395</v>
      </c>
      <c r="D1876" t="s">
        <v>396</v>
      </c>
      <c r="E1876">
        <f>_xlfn.XLOOKUP(Table1[[#This Row],[Location]],'Location analysis'!A:A,'Location analysis'!B:B)</f>
        <v>40.416893999999999</v>
      </c>
      <c r="F1876">
        <f>_xlfn.XLOOKUP(Table1[[#This Row],[Location]],'Location analysis'!A:A,'Location analysis'!C:C)</f>
        <v>-74.420399000000003</v>
      </c>
      <c r="G1876" t="s">
        <v>317</v>
      </c>
      <c r="H1876" t="s">
        <v>43</v>
      </c>
      <c r="I1876">
        <v>14955270710</v>
      </c>
      <c r="J1876" t="s">
        <v>515</v>
      </c>
      <c r="K1876" t="s">
        <v>51</v>
      </c>
      <c r="L1876">
        <v>134</v>
      </c>
      <c r="M1876">
        <v>2</v>
      </c>
      <c r="N1876">
        <v>1</v>
      </c>
      <c r="O1876">
        <v>134</v>
      </c>
      <c r="P1876">
        <v>2</v>
      </c>
      <c r="Q1876">
        <v>1</v>
      </c>
      <c r="R1876">
        <v>2</v>
      </c>
      <c r="S1876">
        <v>2</v>
      </c>
      <c r="T1876" s="1">
        <v>44662</v>
      </c>
      <c r="U1876" t="str">
        <f t="shared" si="145"/>
        <v>RXBAR - Protein Bar - Peanut Butter</v>
      </c>
      <c r="V1876" t="str">
        <f t="shared" si="146"/>
        <v>Food</v>
      </c>
      <c r="W1876" t="s">
        <v>43</v>
      </c>
      <c r="X1876" t="b">
        <f t="shared" si="148"/>
        <v>1</v>
      </c>
      <c r="Y1876">
        <f t="shared" si="147"/>
        <v>2</v>
      </c>
      <c r="Z1876" s="2">
        <f t="shared" si="149"/>
        <v>1.3333333333333333</v>
      </c>
      <c r="AA1876" t="s">
        <v>318</v>
      </c>
      <c r="AB1876" t="s">
        <v>319</v>
      </c>
      <c r="AC1876" t="s">
        <v>320</v>
      </c>
      <c r="AD1876" t="s">
        <v>60</v>
      </c>
      <c r="AE1876" t="s">
        <v>516</v>
      </c>
      <c r="AF1876">
        <v>2022</v>
      </c>
    </row>
    <row r="1877" spans="1:32" x14ac:dyDescent="0.25">
      <c r="A1877" t="s">
        <v>29</v>
      </c>
      <c r="B1877" t="s">
        <v>394</v>
      </c>
      <c r="C1877" t="s">
        <v>395</v>
      </c>
      <c r="D1877" t="s">
        <v>396</v>
      </c>
      <c r="E1877">
        <f>_xlfn.XLOOKUP(Table1[[#This Row],[Location]],'Location analysis'!A:A,'Location analysis'!B:B)</f>
        <v>40.416893999999999</v>
      </c>
      <c r="F1877">
        <f>_xlfn.XLOOKUP(Table1[[#This Row],[Location]],'Location analysis'!A:A,'Location analysis'!C:C)</f>
        <v>-74.420399000000003</v>
      </c>
      <c r="G1877" t="s">
        <v>65</v>
      </c>
      <c r="H1877" t="s">
        <v>43</v>
      </c>
      <c r="I1877">
        <v>14955449977</v>
      </c>
      <c r="J1877" t="s">
        <v>515</v>
      </c>
      <c r="K1877" t="s">
        <v>51</v>
      </c>
      <c r="L1877">
        <v>121</v>
      </c>
      <c r="M1877">
        <v>1.5</v>
      </c>
      <c r="N1877">
        <v>1</v>
      </c>
      <c r="O1877">
        <v>121</v>
      </c>
      <c r="P1877">
        <v>1.5</v>
      </c>
      <c r="Q1877">
        <v>1</v>
      </c>
      <c r="R1877">
        <v>1.5</v>
      </c>
      <c r="S1877">
        <v>1.5</v>
      </c>
      <c r="T1877" s="1">
        <v>44662</v>
      </c>
      <c r="U1877" t="str">
        <f t="shared" si="145"/>
        <v>Miss Vickie's Potato Chip - Lime &amp; Cracked Pe</v>
      </c>
      <c r="V1877" t="str">
        <f t="shared" si="146"/>
        <v>Food</v>
      </c>
      <c r="W1877" t="s">
        <v>43</v>
      </c>
      <c r="X1877" t="b">
        <f t="shared" si="148"/>
        <v>1</v>
      </c>
      <c r="Y1877">
        <f t="shared" si="147"/>
        <v>1.5</v>
      </c>
      <c r="Z1877" s="2">
        <f t="shared" si="149"/>
        <v>1</v>
      </c>
      <c r="AA1877" t="s">
        <v>58</v>
      </c>
      <c r="AB1877" t="s">
        <v>66</v>
      </c>
      <c r="AD1877" t="s">
        <v>60</v>
      </c>
      <c r="AE1877" t="s">
        <v>516</v>
      </c>
      <c r="AF1877">
        <v>2022</v>
      </c>
    </row>
    <row r="1878" spans="1:32" x14ac:dyDescent="0.25">
      <c r="A1878" t="s">
        <v>29</v>
      </c>
      <c r="B1878" t="s">
        <v>67</v>
      </c>
      <c r="C1878" t="s">
        <v>68</v>
      </c>
      <c r="D1878" t="s">
        <v>69</v>
      </c>
      <c r="E1878">
        <f>_xlfn.XLOOKUP(Table1[[#This Row],[Location]],'Location analysis'!A:A,'Location analysis'!B:B)</f>
        <v>40.435699999999997</v>
      </c>
      <c r="F1878">
        <f>_xlfn.XLOOKUP(Table1[[#This Row],[Location]],'Location analysis'!A:A,'Location analysis'!C:C)</f>
        <v>-74.125200000000007</v>
      </c>
      <c r="G1878" t="s">
        <v>74</v>
      </c>
      <c r="H1878" t="s">
        <v>49</v>
      </c>
      <c r="I1878">
        <v>14955723009</v>
      </c>
      <c r="J1878" t="s">
        <v>515</v>
      </c>
      <c r="K1878" t="s">
        <v>36</v>
      </c>
      <c r="L1878">
        <v>143</v>
      </c>
      <c r="M1878">
        <v>2.5</v>
      </c>
      <c r="N1878">
        <v>1</v>
      </c>
      <c r="O1878">
        <v>143</v>
      </c>
      <c r="P1878">
        <v>2.5</v>
      </c>
      <c r="Q1878">
        <v>1</v>
      </c>
      <c r="R1878">
        <v>2.5</v>
      </c>
      <c r="S1878">
        <v>2.5</v>
      </c>
      <c r="T1878" s="1">
        <v>44662</v>
      </c>
      <c r="U1878" t="str">
        <f t="shared" si="145"/>
        <v>Snapple Diet Tea - Lemon</v>
      </c>
      <c r="V1878" t="str">
        <f t="shared" si="146"/>
        <v>Non Carbonated</v>
      </c>
      <c r="W1878" t="s">
        <v>49</v>
      </c>
      <c r="X1878" t="b">
        <f t="shared" si="148"/>
        <v>1</v>
      </c>
      <c r="Y1878">
        <f t="shared" si="147"/>
        <v>2.5</v>
      </c>
      <c r="Z1878" s="2">
        <f t="shared" si="149"/>
        <v>1.6666666666666667</v>
      </c>
      <c r="AA1878" t="s">
        <v>75</v>
      </c>
      <c r="AB1878" t="s">
        <v>76</v>
      </c>
      <c r="AD1878" t="s">
        <v>60</v>
      </c>
      <c r="AE1878" t="s">
        <v>516</v>
      </c>
      <c r="AF1878">
        <v>2022</v>
      </c>
    </row>
    <row r="1879" spans="1:32" x14ac:dyDescent="0.25">
      <c r="A1879" t="s">
        <v>29</v>
      </c>
      <c r="B1879" t="s">
        <v>394</v>
      </c>
      <c r="C1879" t="s">
        <v>395</v>
      </c>
      <c r="D1879" t="s">
        <v>396</v>
      </c>
      <c r="E1879">
        <f>_xlfn.XLOOKUP(Table1[[#This Row],[Location]],'Location analysis'!A:A,'Location analysis'!B:B)</f>
        <v>40.416893999999999</v>
      </c>
      <c r="F1879">
        <f>_xlfn.XLOOKUP(Table1[[#This Row],[Location]],'Location analysis'!A:A,'Location analysis'!C:C)</f>
        <v>-74.420399000000003</v>
      </c>
      <c r="G1879" t="s">
        <v>106</v>
      </c>
      <c r="H1879" t="s">
        <v>43</v>
      </c>
      <c r="I1879">
        <v>14955901875</v>
      </c>
      <c r="J1879" t="s">
        <v>515</v>
      </c>
      <c r="K1879" t="s">
        <v>51</v>
      </c>
      <c r="L1879">
        <v>120</v>
      </c>
      <c r="M1879">
        <v>2</v>
      </c>
      <c r="N1879">
        <v>1</v>
      </c>
      <c r="O1879">
        <v>120</v>
      </c>
      <c r="P1879">
        <v>2</v>
      </c>
      <c r="Q1879">
        <v>1</v>
      </c>
      <c r="R1879">
        <v>2</v>
      </c>
      <c r="S1879">
        <v>2</v>
      </c>
      <c r="T1879" s="1">
        <v>44662</v>
      </c>
      <c r="U1879" t="str">
        <f t="shared" si="145"/>
        <v>Oreo Mini</v>
      </c>
      <c r="V1879" t="str">
        <f t="shared" si="146"/>
        <v>Food</v>
      </c>
      <c r="W1879" t="s">
        <v>43</v>
      </c>
      <c r="X1879" t="b">
        <f t="shared" si="148"/>
        <v>1</v>
      </c>
      <c r="Y1879">
        <f t="shared" si="147"/>
        <v>2</v>
      </c>
      <c r="Z1879" s="2">
        <f t="shared" si="149"/>
        <v>1.3333333333333333</v>
      </c>
      <c r="AA1879" t="s">
        <v>106</v>
      </c>
      <c r="AD1879" t="s">
        <v>60</v>
      </c>
      <c r="AE1879" t="s">
        <v>516</v>
      </c>
      <c r="AF1879">
        <v>2022</v>
      </c>
    </row>
    <row r="1880" spans="1:32" x14ac:dyDescent="0.25">
      <c r="A1880" t="s">
        <v>29</v>
      </c>
      <c r="B1880" t="s">
        <v>394</v>
      </c>
      <c r="C1880" t="s">
        <v>395</v>
      </c>
      <c r="D1880" t="s">
        <v>396</v>
      </c>
      <c r="E1880">
        <f>_xlfn.XLOOKUP(Table1[[#This Row],[Location]],'Location analysis'!A:A,'Location analysis'!B:B)</f>
        <v>40.416893999999999</v>
      </c>
      <c r="F1880">
        <f>_xlfn.XLOOKUP(Table1[[#This Row],[Location]],'Location analysis'!A:A,'Location analysis'!C:C)</f>
        <v>-74.420399000000003</v>
      </c>
      <c r="G1880" t="s">
        <v>106</v>
      </c>
      <c r="H1880" t="s">
        <v>43</v>
      </c>
      <c r="I1880">
        <v>14955916943</v>
      </c>
      <c r="J1880" t="s">
        <v>515</v>
      </c>
      <c r="K1880" t="s">
        <v>51</v>
      </c>
      <c r="L1880">
        <v>120</v>
      </c>
      <c r="M1880">
        <v>2</v>
      </c>
      <c r="N1880">
        <v>1</v>
      </c>
      <c r="O1880">
        <v>120</v>
      </c>
      <c r="P1880">
        <v>2</v>
      </c>
      <c r="Q1880">
        <v>1</v>
      </c>
      <c r="R1880">
        <v>2</v>
      </c>
      <c r="S1880">
        <v>2</v>
      </c>
      <c r="T1880" s="1">
        <v>44662</v>
      </c>
      <c r="U1880" t="str">
        <f t="shared" si="145"/>
        <v>Oreo Mini</v>
      </c>
      <c r="V1880" t="str">
        <f t="shared" si="146"/>
        <v>Food</v>
      </c>
      <c r="W1880" t="s">
        <v>43</v>
      </c>
      <c r="X1880" t="b">
        <f t="shared" si="148"/>
        <v>1</v>
      </c>
      <c r="Y1880">
        <f t="shared" si="147"/>
        <v>2</v>
      </c>
      <c r="Z1880" s="2">
        <f t="shared" si="149"/>
        <v>1.3333333333333333</v>
      </c>
      <c r="AA1880" t="s">
        <v>106</v>
      </c>
      <c r="AD1880" t="s">
        <v>60</v>
      </c>
      <c r="AE1880" t="s">
        <v>516</v>
      </c>
      <c r="AF1880">
        <v>2022</v>
      </c>
    </row>
    <row r="1881" spans="1:32" x14ac:dyDescent="0.25">
      <c r="A1881" t="s">
        <v>29</v>
      </c>
      <c r="B1881" t="s">
        <v>394</v>
      </c>
      <c r="C1881" t="s">
        <v>395</v>
      </c>
      <c r="D1881" t="s">
        <v>396</v>
      </c>
      <c r="E1881">
        <f>_xlfn.XLOOKUP(Table1[[#This Row],[Location]],'Location analysis'!A:A,'Location analysis'!B:B)</f>
        <v>40.416893999999999</v>
      </c>
      <c r="F1881">
        <f>_xlfn.XLOOKUP(Table1[[#This Row],[Location]],'Location analysis'!A:A,'Location analysis'!C:C)</f>
        <v>-74.420399000000003</v>
      </c>
      <c r="G1881" t="s">
        <v>128</v>
      </c>
      <c r="H1881" t="s">
        <v>43</v>
      </c>
      <c r="I1881">
        <v>14955924258</v>
      </c>
      <c r="J1881" t="s">
        <v>515</v>
      </c>
      <c r="K1881" t="s">
        <v>51</v>
      </c>
      <c r="L1881">
        <v>113</v>
      </c>
      <c r="M1881">
        <v>1.5</v>
      </c>
      <c r="N1881">
        <v>1</v>
      </c>
      <c r="O1881">
        <v>113</v>
      </c>
      <c r="P1881">
        <v>1.5</v>
      </c>
      <c r="Q1881">
        <v>1</v>
      </c>
      <c r="R1881">
        <v>1.5</v>
      </c>
      <c r="S1881">
        <v>1.5</v>
      </c>
      <c r="T1881" s="1">
        <v>44662</v>
      </c>
      <c r="U1881" t="str">
        <f t="shared" si="145"/>
        <v>SunChips Multigrain - Salsa</v>
      </c>
      <c r="V1881" t="str">
        <f t="shared" si="146"/>
        <v>Food</v>
      </c>
      <c r="W1881" t="s">
        <v>43</v>
      </c>
      <c r="X1881" t="b">
        <f t="shared" si="148"/>
        <v>1</v>
      </c>
      <c r="Y1881">
        <f t="shared" si="147"/>
        <v>1.5</v>
      </c>
      <c r="Z1881" s="2">
        <f t="shared" si="149"/>
        <v>1</v>
      </c>
      <c r="AA1881" t="s">
        <v>129</v>
      </c>
      <c r="AB1881" t="s">
        <v>130</v>
      </c>
      <c r="AD1881" t="s">
        <v>60</v>
      </c>
      <c r="AE1881" t="s">
        <v>516</v>
      </c>
      <c r="AF1881">
        <v>2022</v>
      </c>
    </row>
    <row r="1882" spans="1:32" x14ac:dyDescent="0.25">
      <c r="A1882" t="s">
        <v>29</v>
      </c>
      <c r="B1882" t="s">
        <v>394</v>
      </c>
      <c r="C1882" t="s">
        <v>395</v>
      </c>
      <c r="D1882" t="s">
        <v>396</v>
      </c>
      <c r="E1882">
        <f>_xlfn.XLOOKUP(Table1[[#This Row],[Location]],'Location analysis'!A:A,'Location analysis'!B:B)</f>
        <v>40.416893999999999</v>
      </c>
      <c r="F1882">
        <f>_xlfn.XLOOKUP(Table1[[#This Row],[Location]],'Location analysis'!A:A,'Location analysis'!C:C)</f>
        <v>-74.420399000000003</v>
      </c>
      <c r="G1882" t="s">
        <v>518</v>
      </c>
      <c r="H1882" t="s">
        <v>43</v>
      </c>
      <c r="I1882">
        <v>14955958331</v>
      </c>
      <c r="J1882" t="s">
        <v>515</v>
      </c>
      <c r="K1882" t="s">
        <v>51</v>
      </c>
      <c r="L1882">
        <v>123</v>
      </c>
      <c r="M1882">
        <v>1.5</v>
      </c>
      <c r="N1882">
        <v>1</v>
      </c>
      <c r="O1882">
        <v>123</v>
      </c>
      <c r="P1882">
        <v>1.5</v>
      </c>
      <c r="Q1882">
        <v>1</v>
      </c>
      <c r="R1882">
        <v>1.5</v>
      </c>
      <c r="S1882">
        <v>1.5</v>
      </c>
      <c r="T1882" s="1">
        <v>44662</v>
      </c>
      <c r="U1882" t="str">
        <f t="shared" si="145"/>
        <v>Belvita Snack Packs - Chocolate</v>
      </c>
      <c r="V1882" t="str">
        <f t="shared" si="146"/>
        <v>Food</v>
      </c>
      <c r="W1882" t="s">
        <v>43</v>
      </c>
      <c r="X1882" t="b">
        <f t="shared" si="148"/>
        <v>1</v>
      </c>
      <c r="Y1882">
        <f t="shared" si="147"/>
        <v>1.5</v>
      </c>
      <c r="Z1882" s="2">
        <f t="shared" si="149"/>
        <v>1</v>
      </c>
      <c r="AA1882" t="s">
        <v>309</v>
      </c>
      <c r="AB1882" t="s">
        <v>519</v>
      </c>
      <c r="AD1882" t="s">
        <v>60</v>
      </c>
      <c r="AE1882" t="s">
        <v>516</v>
      </c>
      <c r="AF1882">
        <v>2022</v>
      </c>
    </row>
    <row r="1883" spans="1:32" x14ac:dyDescent="0.25">
      <c r="A1883" t="s">
        <v>29</v>
      </c>
      <c r="B1883" t="s">
        <v>67</v>
      </c>
      <c r="C1883" t="s">
        <v>68</v>
      </c>
      <c r="D1883" t="s">
        <v>69</v>
      </c>
      <c r="E1883">
        <f>_xlfn.XLOOKUP(Table1[[#This Row],[Location]],'Location analysis'!A:A,'Location analysis'!B:B)</f>
        <v>40.435699999999997</v>
      </c>
      <c r="F1883">
        <f>_xlfn.XLOOKUP(Table1[[#This Row],[Location]],'Location analysis'!A:A,'Location analysis'!C:C)</f>
        <v>-74.125200000000007</v>
      </c>
      <c r="G1883" t="s">
        <v>70</v>
      </c>
      <c r="H1883" t="s">
        <v>34</v>
      </c>
      <c r="I1883">
        <v>14956245409</v>
      </c>
      <c r="J1883" t="s">
        <v>515</v>
      </c>
      <c r="K1883" t="s">
        <v>51</v>
      </c>
      <c r="L1883">
        <v>144</v>
      </c>
      <c r="M1883">
        <v>3</v>
      </c>
      <c r="N1883">
        <v>1</v>
      </c>
      <c r="O1883">
        <v>144</v>
      </c>
      <c r="P1883">
        <v>3</v>
      </c>
      <c r="Q1883">
        <v>1</v>
      </c>
      <c r="R1883">
        <v>3</v>
      </c>
      <c r="S1883">
        <v>3</v>
      </c>
      <c r="T1883" s="1">
        <v>44662</v>
      </c>
      <c r="U1883" t="str">
        <f t="shared" si="145"/>
        <v>Monster Energy Original</v>
      </c>
      <c r="V1883" t="str">
        <f t="shared" si="146"/>
        <v>Carbonated</v>
      </c>
      <c r="W1883" t="s">
        <v>34</v>
      </c>
      <c r="X1883" t="b">
        <f t="shared" si="148"/>
        <v>1</v>
      </c>
      <c r="Y1883">
        <f t="shared" si="147"/>
        <v>3</v>
      </c>
      <c r="Z1883" s="2">
        <f t="shared" si="149"/>
        <v>2</v>
      </c>
      <c r="AA1883" t="s">
        <v>70</v>
      </c>
      <c r="AD1883" t="s">
        <v>60</v>
      </c>
      <c r="AE1883" t="s">
        <v>516</v>
      </c>
      <c r="AF1883">
        <v>2022</v>
      </c>
    </row>
    <row r="1884" spans="1:32" x14ac:dyDescent="0.25">
      <c r="A1884" t="s">
        <v>29</v>
      </c>
      <c r="B1884" t="s">
        <v>67</v>
      </c>
      <c r="C1884" t="s">
        <v>68</v>
      </c>
      <c r="D1884" t="s">
        <v>69</v>
      </c>
      <c r="E1884">
        <f>_xlfn.XLOOKUP(Table1[[#This Row],[Location]],'Location analysis'!A:A,'Location analysis'!B:B)</f>
        <v>40.435699999999997</v>
      </c>
      <c r="F1884">
        <f>_xlfn.XLOOKUP(Table1[[#This Row],[Location]],'Location analysis'!A:A,'Location analysis'!C:C)</f>
        <v>-74.125200000000007</v>
      </c>
      <c r="G1884" t="s">
        <v>259</v>
      </c>
      <c r="H1884" t="s">
        <v>34</v>
      </c>
      <c r="I1884">
        <v>14956511295</v>
      </c>
      <c r="J1884" t="s">
        <v>515</v>
      </c>
      <c r="K1884" t="s">
        <v>51</v>
      </c>
      <c r="L1884">
        <v>140</v>
      </c>
      <c r="M1884">
        <v>1</v>
      </c>
      <c r="N1884">
        <v>1</v>
      </c>
      <c r="O1884">
        <v>140</v>
      </c>
      <c r="P1884">
        <v>1</v>
      </c>
      <c r="Q1884">
        <v>1</v>
      </c>
      <c r="R1884">
        <v>1</v>
      </c>
      <c r="S1884">
        <v>1</v>
      </c>
      <c r="T1884" s="1">
        <v>44662</v>
      </c>
      <c r="U1884" t="str">
        <f t="shared" si="145"/>
        <v>Sunkist Soda - Orange</v>
      </c>
      <c r="V1884" t="str">
        <f t="shared" si="146"/>
        <v>Carbonated</v>
      </c>
      <c r="W1884" t="s">
        <v>34</v>
      </c>
      <c r="X1884" t="b">
        <f t="shared" si="148"/>
        <v>1</v>
      </c>
      <c r="Y1884">
        <f t="shared" si="147"/>
        <v>1</v>
      </c>
      <c r="Z1884" s="2">
        <f t="shared" si="149"/>
        <v>0.66666666666666663</v>
      </c>
      <c r="AA1884" t="s">
        <v>260</v>
      </c>
      <c r="AB1884" t="s">
        <v>261</v>
      </c>
      <c r="AD1884" t="s">
        <v>60</v>
      </c>
      <c r="AE1884" t="s">
        <v>516</v>
      </c>
      <c r="AF1884">
        <v>2022</v>
      </c>
    </row>
    <row r="1885" spans="1:32" x14ac:dyDescent="0.25">
      <c r="A1885" t="s">
        <v>29</v>
      </c>
      <c r="B1885" t="s">
        <v>394</v>
      </c>
      <c r="C1885" t="s">
        <v>395</v>
      </c>
      <c r="D1885" t="s">
        <v>396</v>
      </c>
      <c r="E1885">
        <f>_xlfn.XLOOKUP(Table1[[#This Row],[Location]],'Location analysis'!A:A,'Location analysis'!B:B)</f>
        <v>40.416893999999999</v>
      </c>
      <c r="F1885">
        <f>_xlfn.XLOOKUP(Table1[[#This Row],[Location]],'Location analysis'!A:A,'Location analysis'!C:C)</f>
        <v>-74.420399000000003</v>
      </c>
      <c r="G1885" t="s">
        <v>421</v>
      </c>
      <c r="H1885" t="s">
        <v>43</v>
      </c>
      <c r="I1885">
        <v>14956702627</v>
      </c>
      <c r="J1885" t="s">
        <v>515</v>
      </c>
      <c r="K1885" t="s">
        <v>36</v>
      </c>
      <c r="L1885">
        <v>157</v>
      </c>
      <c r="M1885">
        <v>2.25</v>
      </c>
      <c r="N1885">
        <v>1</v>
      </c>
      <c r="O1885">
        <v>157</v>
      </c>
      <c r="P1885">
        <v>2.25</v>
      </c>
      <c r="Q1885">
        <v>1</v>
      </c>
      <c r="R1885">
        <v>2.25</v>
      </c>
      <c r="S1885">
        <v>2.25</v>
      </c>
      <c r="T1885" s="1">
        <v>44662</v>
      </c>
      <c r="U1885" t="str">
        <f t="shared" si="145"/>
        <v>Lenny &amp; Larrys - SnickerDoodle</v>
      </c>
      <c r="V1885" t="str">
        <f t="shared" si="146"/>
        <v>Food</v>
      </c>
      <c r="W1885" t="s">
        <v>43</v>
      </c>
      <c r="X1885" t="b">
        <f t="shared" si="148"/>
        <v>1</v>
      </c>
      <c r="Y1885">
        <f t="shared" si="147"/>
        <v>2.25</v>
      </c>
      <c r="Z1885" s="2">
        <f t="shared" si="149"/>
        <v>1.5</v>
      </c>
      <c r="AA1885" t="s">
        <v>422</v>
      </c>
      <c r="AB1885" t="s">
        <v>423</v>
      </c>
      <c r="AD1885" t="s">
        <v>60</v>
      </c>
      <c r="AE1885" t="s">
        <v>516</v>
      </c>
      <c r="AF1885">
        <v>2022</v>
      </c>
    </row>
    <row r="1886" spans="1:32" x14ac:dyDescent="0.25">
      <c r="A1886" t="s">
        <v>29</v>
      </c>
      <c r="B1886" t="s">
        <v>394</v>
      </c>
      <c r="C1886" t="s">
        <v>395</v>
      </c>
      <c r="D1886" t="s">
        <v>396</v>
      </c>
      <c r="E1886">
        <f>_xlfn.XLOOKUP(Table1[[#This Row],[Location]],'Location analysis'!A:A,'Location analysis'!B:B)</f>
        <v>40.416893999999999</v>
      </c>
      <c r="F1886">
        <f>_xlfn.XLOOKUP(Table1[[#This Row],[Location]],'Location analysis'!A:A,'Location analysis'!C:C)</f>
        <v>-74.420399000000003</v>
      </c>
      <c r="G1886" t="s">
        <v>417</v>
      </c>
      <c r="H1886" t="s">
        <v>43</v>
      </c>
      <c r="I1886">
        <v>14956763240</v>
      </c>
      <c r="J1886" t="s">
        <v>515</v>
      </c>
      <c r="K1886" t="s">
        <v>51</v>
      </c>
      <c r="L1886">
        <v>136</v>
      </c>
      <c r="M1886">
        <v>2</v>
      </c>
      <c r="N1886">
        <v>1</v>
      </c>
      <c r="O1886">
        <v>136</v>
      </c>
      <c r="P1886">
        <v>2</v>
      </c>
      <c r="Q1886">
        <v>1</v>
      </c>
      <c r="R1886">
        <v>2</v>
      </c>
      <c r="S1886">
        <v>2</v>
      </c>
      <c r="T1886" s="1">
        <v>44662</v>
      </c>
      <c r="U1886" t="str">
        <f t="shared" si="145"/>
        <v>Genius Keto Bar - Chocolate Dream</v>
      </c>
      <c r="V1886" t="str">
        <f t="shared" si="146"/>
        <v>Food</v>
      </c>
      <c r="W1886" t="s">
        <v>43</v>
      </c>
      <c r="X1886" t="b">
        <f t="shared" si="148"/>
        <v>1</v>
      </c>
      <c r="Y1886">
        <f t="shared" si="147"/>
        <v>2</v>
      </c>
      <c r="Z1886" s="2">
        <f t="shared" si="149"/>
        <v>1.3333333333333333</v>
      </c>
      <c r="AA1886" t="s">
        <v>418</v>
      </c>
      <c r="AB1886" t="s">
        <v>419</v>
      </c>
      <c r="AD1886" t="s">
        <v>60</v>
      </c>
      <c r="AE1886" t="s">
        <v>516</v>
      </c>
      <c r="AF1886">
        <v>2022</v>
      </c>
    </row>
    <row r="1887" spans="1:32" x14ac:dyDescent="0.25">
      <c r="A1887" t="s">
        <v>29</v>
      </c>
      <c r="B1887" t="s">
        <v>67</v>
      </c>
      <c r="C1887" t="s">
        <v>68</v>
      </c>
      <c r="D1887" t="s">
        <v>69</v>
      </c>
      <c r="E1887">
        <f>_xlfn.XLOOKUP(Table1[[#This Row],[Location]],'Location analysis'!A:A,'Location analysis'!B:B)</f>
        <v>40.435699999999997</v>
      </c>
      <c r="F1887">
        <f>_xlfn.XLOOKUP(Table1[[#This Row],[Location]],'Location analysis'!A:A,'Location analysis'!C:C)</f>
        <v>-74.125200000000007</v>
      </c>
      <c r="G1887" t="s">
        <v>520</v>
      </c>
      <c r="H1887" t="s">
        <v>43</v>
      </c>
      <c r="I1887">
        <v>14957015261</v>
      </c>
      <c r="J1887" t="s">
        <v>515</v>
      </c>
      <c r="K1887" t="s">
        <v>51</v>
      </c>
      <c r="L1887">
        <v>113</v>
      </c>
      <c r="M1887">
        <v>1.5</v>
      </c>
      <c r="N1887">
        <v>1</v>
      </c>
      <c r="O1887">
        <v>113</v>
      </c>
      <c r="P1887">
        <v>1.5</v>
      </c>
      <c r="Q1887">
        <v>1</v>
      </c>
      <c r="R1887">
        <v>1.5</v>
      </c>
      <c r="S1887">
        <v>1.5</v>
      </c>
      <c r="T1887" s="1">
        <v>44662</v>
      </c>
      <c r="U1887" t="str">
        <f t="shared" si="145"/>
        <v>Pop Corners - Sea Salt</v>
      </c>
      <c r="V1887" t="str">
        <f t="shared" si="146"/>
        <v>Food</v>
      </c>
      <c r="W1887" t="s">
        <v>43</v>
      </c>
      <c r="X1887" t="b">
        <f t="shared" si="148"/>
        <v>1</v>
      </c>
      <c r="Y1887">
        <f t="shared" si="147"/>
        <v>1.5</v>
      </c>
      <c r="Z1887" s="2">
        <f t="shared" si="149"/>
        <v>1</v>
      </c>
      <c r="AA1887" t="s">
        <v>509</v>
      </c>
      <c r="AB1887" t="s">
        <v>157</v>
      </c>
      <c r="AD1887" t="s">
        <v>60</v>
      </c>
      <c r="AE1887" t="s">
        <v>516</v>
      </c>
      <c r="AF1887">
        <v>2022</v>
      </c>
    </row>
    <row r="1888" spans="1:32" x14ac:dyDescent="0.25">
      <c r="A1888" t="s">
        <v>29</v>
      </c>
      <c r="B1888" t="s">
        <v>67</v>
      </c>
      <c r="C1888" t="s">
        <v>68</v>
      </c>
      <c r="D1888" t="s">
        <v>69</v>
      </c>
      <c r="E1888">
        <f>_xlfn.XLOOKUP(Table1[[#This Row],[Location]],'Location analysis'!A:A,'Location analysis'!B:B)</f>
        <v>40.435699999999997</v>
      </c>
      <c r="F1888">
        <f>_xlfn.XLOOKUP(Table1[[#This Row],[Location]],'Location analysis'!A:A,'Location analysis'!C:C)</f>
        <v>-74.125200000000007</v>
      </c>
      <c r="G1888" t="s">
        <v>508</v>
      </c>
      <c r="H1888" t="s">
        <v>43</v>
      </c>
      <c r="I1888">
        <v>14957409455</v>
      </c>
      <c r="J1888" t="s">
        <v>515</v>
      </c>
      <c r="K1888" t="s">
        <v>36</v>
      </c>
      <c r="L1888">
        <v>111</v>
      </c>
      <c r="M1888">
        <v>1.5</v>
      </c>
      <c r="N1888">
        <v>1</v>
      </c>
      <c r="O1888">
        <v>111</v>
      </c>
      <c r="P1888">
        <v>1.5</v>
      </c>
      <c r="Q1888">
        <v>1</v>
      </c>
      <c r="R1888">
        <v>1.5</v>
      </c>
      <c r="S1888">
        <v>3.5</v>
      </c>
      <c r="T1888" s="1">
        <v>44662</v>
      </c>
      <c r="U1888" t="str">
        <f t="shared" si="145"/>
        <v>Pop Corners - Kettle Corn</v>
      </c>
      <c r="V1888" t="str">
        <f t="shared" si="146"/>
        <v>Food</v>
      </c>
      <c r="W1888" t="s">
        <v>43</v>
      </c>
      <c r="X1888" t="b">
        <f t="shared" si="148"/>
        <v>1</v>
      </c>
      <c r="Y1888">
        <f t="shared" si="147"/>
        <v>1.5</v>
      </c>
      <c r="Z1888" s="2">
        <f t="shared" si="149"/>
        <v>1</v>
      </c>
      <c r="AA1888" t="s">
        <v>509</v>
      </c>
      <c r="AB1888" t="s">
        <v>510</v>
      </c>
      <c r="AD1888" t="s">
        <v>60</v>
      </c>
      <c r="AE1888" t="s">
        <v>516</v>
      </c>
      <c r="AF1888">
        <v>2022</v>
      </c>
    </row>
    <row r="1889" spans="1:32" x14ac:dyDescent="0.25">
      <c r="A1889" t="s">
        <v>29</v>
      </c>
      <c r="B1889" t="s">
        <v>67</v>
      </c>
      <c r="C1889" t="s">
        <v>68</v>
      </c>
      <c r="D1889" t="s">
        <v>69</v>
      </c>
      <c r="E1889">
        <f>_xlfn.XLOOKUP(Table1[[#This Row],[Location]],'Location analysis'!A:A,'Location analysis'!B:B)</f>
        <v>40.435699999999997</v>
      </c>
      <c r="F1889">
        <f>_xlfn.XLOOKUP(Table1[[#This Row],[Location]],'Location analysis'!A:A,'Location analysis'!C:C)</f>
        <v>-74.125200000000007</v>
      </c>
      <c r="G1889" t="s">
        <v>81</v>
      </c>
      <c r="H1889" t="s">
        <v>43</v>
      </c>
      <c r="I1889">
        <v>14957409455</v>
      </c>
      <c r="J1889" t="s">
        <v>515</v>
      </c>
      <c r="K1889" t="s">
        <v>36</v>
      </c>
      <c r="L1889">
        <v>134</v>
      </c>
      <c r="M1889">
        <v>2</v>
      </c>
      <c r="N1889">
        <v>1</v>
      </c>
      <c r="O1889">
        <v>134</v>
      </c>
      <c r="P1889">
        <v>2</v>
      </c>
      <c r="Q1889">
        <v>1</v>
      </c>
      <c r="R1889">
        <v>2</v>
      </c>
      <c r="S1889">
        <v>3.5</v>
      </c>
      <c r="T1889" s="1">
        <v>44662</v>
      </c>
      <c r="U1889" t="str">
        <f t="shared" si="145"/>
        <v>KitKat - Crisp Wafers</v>
      </c>
      <c r="V1889" t="str">
        <f t="shared" si="146"/>
        <v>Food</v>
      </c>
      <c r="W1889" t="s">
        <v>43</v>
      </c>
      <c r="X1889" t="b">
        <f t="shared" si="148"/>
        <v>1</v>
      </c>
      <c r="Y1889">
        <f t="shared" si="147"/>
        <v>2</v>
      </c>
      <c r="Z1889" s="2">
        <f t="shared" si="149"/>
        <v>1.3333333333333333</v>
      </c>
      <c r="AA1889" t="s">
        <v>82</v>
      </c>
      <c r="AB1889" t="s">
        <v>83</v>
      </c>
      <c r="AD1889" t="s">
        <v>60</v>
      </c>
      <c r="AE1889" t="s">
        <v>516</v>
      </c>
      <c r="AF1889">
        <v>2022</v>
      </c>
    </row>
    <row r="1890" spans="1:32" x14ac:dyDescent="0.25">
      <c r="A1890" t="s">
        <v>29</v>
      </c>
      <c r="B1890" t="s">
        <v>67</v>
      </c>
      <c r="C1890" t="s">
        <v>68</v>
      </c>
      <c r="D1890" t="s">
        <v>69</v>
      </c>
      <c r="E1890">
        <f>_xlfn.XLOOKUP(Table1[[#This Row],[Location]],'Location analysis'!A:A,'Location analysis'!B:B)</f>
        <v>40.435699999999997</v>
      </c>
      <c r="F1890">
        <f>_xlfn.XLOOKUP(Table1[[#This Row],[Location]],'Location analysis'!A:A,'Location analysis'!C:C)</f>
        <v>-74.125200000000007</v>
      </c>
      <c r="G1890" t="s">
        <v>74</v>
      </c>
      <c r="H1890" t="s">
        <v>49</v>
      </c>
      <c r="I1890">
        <v>14957408522</v>
      </c>
      <c r="J1890" t="s">
        <v>515</v>
      </c>
      <c r="K1890" t="s">
        <v>36</v>
      </c>
      <c r="L1890">
        <v>143</v>
      </c>
      <c r="M1890">
        <v>2.5</v>
      </c>
      <c r="N1890">
        <v>1</v>
      </c>
      <c r="O1890">
        <v>143</v>
      </c>
      <c r="P1890">
        <v>2.5</v>
      </c>
      <c r="Q1890">
        <v>1</v>
      </c>
      <c r="R1890">
        <v>2.5</v>
      </c>
      <c r="S1890">
        <v>2.5</v>
      </c>
      <c r="T1890" s="1">
        <v>44662</v>
      </c>
      <c r="U1890" t="str">
        <f t="shared" si="145"/>
        <v>Snapple Diet Tea - Lemon</v>
      </c>
      <c r="V1890" t="str">
        <f t="shared" si="146"/>
        <v>Non Carbonated</v>
      </c>
      <c r="W1890" t="s">
        <v>49</v>
      </c>
      <c r="X1890" t="b">
        <f t="shared" si="148"/>
        <v>1</v>
      </c>
      <c r="Y1890">
        <f t="shared" si="147"/>
        <v>2.5</v>
      </c>
      <c r="Z1890" s="2">
        <f t="shared" si="149"/>
        <v>1.6666666666666667</v>
      </c>
      <c r="AA1890" t="s">
        <v>75</v>
      </c>
      <c r="AB1890" t="s">
        <v>76</v>
      </c>
      <c r="AD1890" t="s">
        <v>60</v>
      </c>
      <c r="AE1890" t="s">
        <v>516</v>
      </c>
      <c r="AF1890">
        <v>2022</v>
      </c>
    </row>
    <row r="1891" spans="1:32" x14ac:dyDescent="0.25">
      <c r="A1891" t="s">
        <v>29</v>
      </c>
      <c r="B1891" t="s">
        <v>67</v>
      </c>
      <c r="C1891" t="s">
        <v>68</v>
      </c>
      <c r="D1891" t="s">
        <v>69</v>
      </c>
      <c r="E1891">
        <f>_xlfn.XLOOKUP(Table1[[#This Row],[Location]],'Location analysis'!A:A,'Location analysis'!B:B)</f>
        <v>40.435699999999997</v>
      </c>
      <c r="F1891">
        <f>_xlfn.XLOOKUP(Table1[[#This Row],[Location]],'Location analysis'!A:A,'Location analysis'!C:C)</f>
        <v>-74.125200000000007</v>
      </c>
      <c r="G1891" t="s">
        <v>70</v>
      </c>
      <c r="H1891" t="s">
        <v>34</v>
      </c>
      <c r="I1891">
        <v>14957413326</v>
      </c>
      <c r="J1891" t="s">
        <v>515</v>
      </c>
      <c r="K1891" t="s">
        <v>36</v>
      </c>
      <c r="L1891">
        <v>146</v>
      </c>
      <c r="M1891">
        <v>3</v>
      </c>
      <c r="N1891">
        <v>1</v>
      </c>
      <c r="O1891">
        <v>146</v>
      </c>
      <c r="P1891">
        <v>3</v>
      </c>
      <c r="Q1891">
        <v>1</v>
      </c>
      <c r="R1891">
        <v>3</v>
      </c>
      <c r="S1891">
        <v>3</v>
      </c>
      <c r="T1891" s="1">
        <v>44662</v>
      </c>
      <c r="U1891" t="str">
        <f t="shared" si="145"/>
        <v>Monster Energy Original</v>
      </c>
      <c r="V1891" t="str">
        <f t="shared" si="146"/>
        <v>Carbonated</v>
      </c>
      <c r="W1891" t="s">
        <v>34</v>
      </c>
      <c r="X1891" t="b">
        <f t="shared" si="148"/>
        <v>1</v>
      </c>
      <c r="Y1891">
        <f t="shared" si="147"/>
        <v>3</v>
      </c>
      <c r="Z1891" s="2">
        <f t="shared" si="149"/>
        <v>2</v>
      </c>
      <c r="AA1891" t="s">
        <v>70</v>
      </c>
      <c r="AD1891" t="s">
        <v>60</v>
      </c>
      <c r="AE1891" t="s">
        <v>516</v>
      </c>
      <c r="AF1891">
        <v>2022</v>
      </c>
    </row>
    <row r="1892" spans="1:32" x14ac:dyDescent="0.25">
      <c r="A1892" t="s">
        <v>29</v>
      </c>
      <c r="B1892" t="s">
        <v>67</v>
      </c>
      <c r="C1892" t="s">
        <v>68</v>
      </c>
      <c r="D1892" t="s">
        <v>69</v>
      </c>
      <c r="E1892">
        <f>_xlfn.XLOOKUP(Table1[[#This Row],[Location]],'Location analysis'!A:A,'Location analysis'!B:B)</f>
        <v>40.435699999999997</v>
      </c>
      <c r="F1892">
        <f>_xlfn.XLOOKUP(Table1[[#This Row],[Location]],'Location analysis'!A:A,'Location analysis'!C:C)</f>
        <v>-74.125200000000007</v>
      </c>
      <c r="G1892" t="s">
        <v>259</v>
      </c>
      <c r="H1892" t="s">
        <v>34</v>
      </c>
      <c r="I1892">
        <v>14957444051</v>
      </c>
      <c r="J1892" t="s">
        <v>515</v>
      </c>
      <c r="K1892" t="s">
        <v>51</v>
      </c>
      <c r="L1892">
        <v>140</v>
      </c>
      <c r="M1892">
        <v>1</v>
      </c>
      <c r="N1892">
        <v>1</v>
      </c>
      <c r="O1892">
        <v>140</v>
      </c>
      <c r="P1892">
        <v>1</v>
      </c>
      <c r="Q1892">
        <v>1</v>
      </c>
      <c r="R1892">
        <v>1</v>
      </c>
      <c r="S1892">
        <v>1</v>
      </c>
      <c r="T1892" s="1">
        <v>44662</v>
      </c>
      <c r="U1892" t="str">
        <f t="shared" si="145"/>
        <v>Sunkist Soda - Orange</v>
      </c>
      <c r="V1892" t="str">
        <f t="shared" si="146"/>
        <v>Carbonated</v>
      </c>
      <c r="W1892" t="s">
        <v>34</v>
      </c>
      <c r="X1892" t="b">
        <f t="shared" si="148"/>
        <v>1</v>
      </c>
      <c r="Y1892">
        <f t="shared" si="147"/>
        <v>1</v>
      </c>
      <c r="Z1892" s="2">
        <f t="shared" si="149"/>
        <v>0.66666666666666663</v>
      </c>
      <c r="AA1892" t="s">
        <v>260</v>
      </c>
      <c r="AB1892" t="s">
        <v>261</v>
      </c>
      <c r="AD1892" t="s">
        <v>60</v>
      </c>
      <c r="AE1892" t="s">
        <v>516</v>
      </c>
      <c r="AF1892">
        <v>2022</v>
      </c>
    </row>
    <row r="1893" spans="1:32" x14ac:dyDescent="0.25">
      <c r="A1893" t="s">
        <v>29</v>
      </c>
      <c r="B1893" t="s">
        <v>67</v>
      </c>
      <c r="C1893" t="s">
        <v>68</v>
      </c>
      <c r="D1893" t="s">
        <v>69</v>
      </c>
      <c r="E1893">
        <f>_xlfn.XLOOKUP(Table1[[#This Row],[Location]],'Location analysis'!A:A,'Location analysis'!B:B)</f>
        <v>40.435699999999997</v>
      </c>
      <c r="F1893">
        <f>_xlfn.XLOOKUP(Table1[[#This Row],[Location]],'Location analysis'!A:A,'Location analysis'!C:C)</f>
        <v>-74.125200000000007</v>
      </c>
      <c r="G1893" t="s">
        <v>259</v>
      </c>
      <c r="H1893" t="s">
        <v>34</v>
      </c>
      <c r="I1893">
        <v>14957459155</v>
      </c>
      <c r="J1893" t="s">
        <v>515</v>
      </c>
      <c r="K1893" t="s">
        <v>51</v>
      </c>
      <c r="L1893">
        <v>140</v>
      </c>
      <c r="M1893">
        <v>1</v>
      </c>
      <c r="N1893">
        <v>1</v>
      </c>
      <c r="O1893">
        <v>140</v>
      </c>
      <c r="P1893">
        <v>1</v>
      </c>
      <c r="Q1893">
        <v>1</v>
      </c>
      <c r="R1893">
        <v>1</v>
      </c>
      <c r="S1893">
        <v>1</v>
      </c>
      <c r="T1893" s="1">
        <v>44662</v>
      </c>
      <c r="U1893" t="str">
        <f t="shared" si="145"/>
        <v>Sunkist Soda - Orange</v>
      </c>
      <c r="V1893" t="str">
        <f t="shared" si="146"/>
        <v>Carbonated</v>
      </c>
      <c r="W1893" t="s">
        <v>34</v>
      </c>
      <c r="X1893" t="b">
        <f t="shared" si="148"/>
        <v>1</v>
      </c>
      <c r="Y1893">
        <f t="shared" si="147"/>
        <v>1</v>
      </c>
      <c r="Z1893" s="2">
        <f t="shared" si="149"/>
        <v>0.66666666666666663</v>
      </c>
      <c r="AA1893" t="s">
        <v>260</v>
      </c>
      <c r="AB1893" t="s">
        <v>261</v>
      </c>
      <c r="AD1893" t="s">
        <v>60</v>
      </c>
      <c r="AE1893" t="s">
        <v>516</v>
      </c>
      <c r="AF1893">
        <v>2022</v>
      </c>
    </row>
    <row r="1894" spans="1:32" x14ac:dyDescent="0.25">
      <c r="A1894" t="s">
        <v>29</v>
      </c>
      <c r="B1894" t="s">
        <v>67</v>
      </c>
      <c r="C1894" t="s">
        <v>68</v>
      </c>
      <c r="D1894" t="s">
        <v>69</v>
      </c>
      <c r="E1894">
        <f>_xlfn.XLOOKUP(Table1[[#This Row],[Location]],'Location analysis'!A:A,'Location analysis'!B:B)</f>
        <v>40.435699999999997</v>
      </c>
      <c r="F1894">
        <f>_xlfn.XLOOKUP(Table1[[#This Row],[Location]],'Location analysis'!A:A,'Location analysis'!C:C)</f>
        <v>-74.125200000000007</v>
      </c>
      <c r="G1894" t="s">
        <v>259</v>
      </c>
      <c r="H1894" t="s">
        <v>34</v>
      </c>
      <c r="I1894">
        <v>14957684143</v>
      </c>
      <c r="J1894" t="s">
        <v>521</v>
      </c>
      <c r="K1894" t="s">
        <v>51</v>
      </c>
      <c r="L1894">
        <v>140</v>
      </c>
      <c r="M1894">
        <v>1</v>
      </c>
      <c r="N1894">
        <v>1</v>
      </c>
      <c r="O1894">
        <v>140</v>
      </c>
      <c r="P1894">
        <v>1</v>
      </c>
      <c r="Q1894">
        <v>1</v>
      </c>
      <c r="R1894">
        <v>1</v>
      </c>
      <c r="S1894">
        <v>1</v>
      </c>
      <c r="T1894" s="1">
        <v>44662</v>
      </c>
      <c r="U1894" t="str">
        <f t="shared" si="145"/>
        <v>Sunkist Soda - Orange</v>
      </c>
      <c r="V1894" t="str">
        <f t="shared" si="146"/>
        <v>Carbonated</v>
      </c>
      <c r="W1894" t="s">
        <v>34</v>
      </c>
      <c r="X1894" t="b">
        <f t="shared" si="148"/>
        <v>1</v>
      </c>
      <c r="Y1894">
        <f t="shared" si="147"/>
        <v>1</v>
      </c>
      <c r="Z1894" s="2">
        <f t="shared" si="149"/>
        <v>0.66666666666666663</v>
      </c>
      <c r="AA1894" t="s">
        <v>260</v>
      </c>
      <c r="AB1894" t="s">
        <v>261</v>
      </c>
      <c r="AD1894" t="s">
        <v>91</v>
      </c>
      <c r="AE1894" t="s">
        <v>522</v>
      </c>
      <c r="AF1894">
        <v>2022</v>
      </c>
    </row>
    <row r="1895" spans="1:32" x14ac:dyDescent="0.25">
      <c r="A1895" t="s">
        <v>29</v>
      </c>
      <c r="B1895" t="s">
        <v>46</v>
      </c>
      <c r="C1895" t="s">
        <v>31</v>
      </c>
      <c r="D1895" t="s">
        <v>47</v>
      </c>
      <c r="E1895">
        <f>_xlfn.XLOOKUP(Table1[[#This Row],[Location]],'Location analysis'!A:A,'Location analysis'!B:B)</f>
        <v>40.423690999999998</v>
      </c>
      <c r="F1895">
        <f>_xlfn.XLOOKUP(Table1[[#This Row],[Location]],'Location analysis'!A:A,'Location analysis'!C:C)</f>
        <v>-74.380831999999998</v>
      </c>
      <c r="G1895" t="s">
        <v>160</v>
      </c>
      <c r="H1895" t="s">
        <v>49</v>
      </c>
      <c r="I1895">
        <v>14958976734</v>
      </c>
      <c r="J1895" t="s">
        <v>521</v>
      </c>
      <c r="K1895" t="s">
        <v>36</v>
      </c>
      <c r="L1895">
        <v>143</v>
      </c>
      <c r="M1895">
        <v>2.5</v>
      </c>
      <c r="N1895">
        <v>1</v>
      </c>
      <c r="O1895">
        <v>143</v>
      </c>
      <c r="P1895">
        <v>2.5</v>
      </c>
      <c r="Q1895">
        <v>1</v>
      </c>
      <c r="R1895">
        <v>2.5</v>
      </c>
      <c r="S1895">
        <v>2.5</v>
      </c>
      <c r="T1895" s="1">
        <v>44663</v>
      </c>
      <c r="U1895" t="str">
        <f t="shared" si="145"/>
        <v>Snapple Diet Tea - Peach Tea</v>
      </c>
      <c r="V1895" t="str">
        <f t="shared" si="146"/>
        <v>Non Carbonated</v>
      </c>
      <c r="W1895" t="s">
        <v>49</v>
      </c>
      <c r="X1895" t="b">
        <f t="shared" si="148"/>
        <v>1</v>
      </c>
      <c r="Y1895">
        <f t="shared" si="147"/>
        <v>2.5</v>
      </c>
      <c r="Z1895" s="2">
        <f t="shared" si="149"/>
        <v>1.6666666666666667</v>
      </c>
      <c r="AA1895" t="s">
        <v>75</v>
      </c>
      <c r="AB1895" t="s">
        <v>161</v>
      </c>
      <c r="AD1895" t="s">
        <v>91</v>
      </c>
      <c r="AE1895" t="s">
        <v>522</v>
      </c>
      <c r="AF1895">
        <v>2022</v>
      </c>
    </row>
    <row r="1896" spans="1:32" x14ac:dyDescent="0.25">
      <c r="A1896" t="s">
        <v>29</v>
      </c>
      <c r="B1896" t="s">
        <v>67</v>
      </c>
      <c r="C1896" t="s">
        <v>68</v>
      </c>
      <c r="D1896" t="s">
        <v>69</v>
      </c>
      <c r="E1896">
        <f>_xlfn.XLOOKUP(Table1[[#This Row],[Location]],'Location analysis'!A:A,'Location analysis'!B:B)</f>
        <v>40.435699999999997</v>
      </c>
      <c r="F1896">
        <f>_xlfn.XLOOKUP(Table1[[#This Row],[Location]],'Location analysis'!A:A,'Location analysis'!C:C)</f>
        <v>-74.125200000000007</v>
      </c>
      <c r="G1896" t="s">
        <v>81</v>
      </c>
      <c r="H1896" t="s">
        <v>43</v>
      </c>
      <c r="I1896">
        <v>14959166447</v>
      </c>
      <c r="J1896" t="s">
        <v>521</v>
      </c>
      <c r="K1896" t="s">
        <v>36</v>
      </c>
      <c r="L1896">
        <v>134</v>
      </c>
      <c r="M1896">
        <v>2</v>
      </c>
      <c r="N1896">
        <v>1</v>
      </c>
      <c r="O1896">
        <v>134</v>
      </c>
      <c r="P1896">
        <v>2</v>
      </c>
      <c r="Q1896">
        <v>1</v>
      </c>
      <c r="R1896">
        <v>2</v>
      </c>
      <c r="S1896">
        <v>2</v>
      </c>
      <c r="T1896" s="1">
        <v>44663</v>
      </c>
      <c r="U1896" t="str">
        <f t="shared" si="145"/>
        <v>KitKat - Crisp Wafers</v>
      </c>
      <c r="V1896" t="str">
        <f t="shared" si="146"/>
        <v>Food</v>
      </c>
      <c r="W1896" t="s">
        <v>43</v>
      </c>
      <c r="X1896" t="b">
        <f t="shared" si="148"/>
        <v>1</v>
      </c>
      <c r="Y1896">
        <f t="shared" si="147"/>
        <v>2</v>
      </c>
      <c r="Z1896" s="2">
        <f t="shared" si="149"/>
        <v>1.3333333333333333</v>
      </c>
      <c r="AA1896" t="s">
        <v>82</v>
      </c>
      <c r="AB1896" t="s">
        <v>83</v>
      </c>
      <c r="AD1896" t="s">
        <v>91</v>
      </c>
      <c r="AE1896" t="s">
        <v>522</v>
      </c>
      <c r="AF1896">
        <v>2022</v>
      </c>
    </row>
    <row r="1897" spans="1:32" x14ac:dyDescent="0.25">
      <c r="A1897" t="s">
        <v>29</v>
      </c>
      <c r="B1897" t="s">
        <v>67</v>
      </c>
      <c r="C1897" t="s">
        <v>68</v>
      </c>
      <c r="D1897" t="s">
        <v>69</v>
      </c>
      <c r="E1897">
        <f>_xlfn.XLOOKUP(Table1[[#This Row],[Location]],'Location analysis'!A:A,'Location analysis'!B:B)</f>
        <v>40.435699999999997</v>
      </c>
      <c r="F1897">
        <f>_xlfn.XLOOKUP(Table1[[#This Row],[Location]],'Location analysis'!A:A,'Location analysis'!C:C)</f>
        <v>-74.125200000000007</v>
      </c>
      <c r="G1897" t="s">
        <v>523</v>
      </c>
      <c r="H1897" t="s">
        <v>43</v>
      </c>
      <c r="I1897">
        <v>14959173201</v>
      </c>
      <c r="J1897" t="s">
        <v>521</v>
      </c>
      <c r="K1897" t="s">
        <v>36</v>
      </c>
      <c r="L1897">
        <v>112</v>
      </c>
      <c r="M1897">
        <v>1.5</v>
      </c>
      <c r="N1897">
        <v>1</v>
      </c>
      <c r="O1897">
        <v>112</v>
      </c>
      <c r="P1897">
        <v>1.5</v>
      </c>
      <c r="Q1897">
        <v>1</v>
      </c>
      <c r="R1897">
        <v>1.5</v>
      </c>
      <c r="S1897">
        <v>4.5</v>
      </c>
      <c r="T1897" s="1">
        <v>44663</v>
      </c>
      <c r="U1897" t="str">
        <f t="shared" si="145"/>
        <v>Pop Corners - Spicy Queso</v>
      </c>
      <c r="V1897" t="str">
        <f t="shared" si="146"/>
        <v>Food</v>
      </c>
      <c r="W1897" t="s">
        <v>43</v>
      </c>
      <c r="X1897" t="b">
        <f t="shared" si="148"/>
        <v>1</v>
      </c>
      <c r="Y1897">
        <f t="shared" si="147"/>
        <v>1.5</v>
      </c>
      <c r="Z1897" s="2">
        <f t="shared" si="149"/>
        <v>1</v>
      </c>
      <c r="AA1897" t="s">
        <v>509</v>
      </c>
      <c r="AB1897" t="s">
        <v>524</v>
      </c>
      <c r="AD1897" t="s">
        <v>91</v>
      </c>
      <c r="AE1897" t="s">
        <v>522</v>
      </c>
      <c r="AF1897">
        <v>2022</v>
      </c>
    </row>
    <row r="1898" spans="1:32" x14ac:dyDescent="0.25">
      <c r="A1898" t="s">
        <v>29</v>
      </c>
      <c r="B1898" t="s">
        <v>67</v>
      </c>
      <c r="C1898" t="s">
        <v>68</v>
      </c>
      <c r="D1898" t="s">
        <v>69</v>
      </c>
      <c r="E1898">
        <f>_xlfn.XLOOKUP(Table1[[#This Row],[Location]],'Location analysis'!A:A,'Location analysis'!B:B)</f>
        <v>40.435699999999997</v>
      </c>
      <c r="F1898">
        <f>_xlfn.XLOOKUP(Table1[[#This Row],[Location]],'Location analysis'!A:A,'Location analysis'!C:C)</f>
        <v>-74.125200000000007</v>
      </c>
      <c r="G1898" t="s">
        <v>517</v>
      </c>
      <c r="H1898" t="s">
        <v>43</v>
      </c>
      <c r="I1898">
        <v>14959173201</v>
      </c>
      <c r="J1898" t="s">
        <v>521</v>
      </c>
      <c r="K1898" t="s">
        <v>36</v>
      </c>
      <c r="L1898">
        <v>122</v>
      </c>
      <c r="M1898">
        <v>1.5</v>
      </c>
      <c r="N1898">
        <v>1</v>
      </c>
      <c r="O1898">
        <v>122</v>
      </c>
      <c r="P1898">
        <v>1.5</v>
      </c>
      <c r="Q1898">
        <v>1</v>
      </c>
      <c r="R1898">
        <v>1.5</v>
      </c>
      <c r="S1898">
        <v>4.5</v>
      </c>
      <c r="T1898" s="1">
        <v>44663</v>
      </c>
      <c r="U1898" t="str">
        <f t="shared" si="145"/>
        <v>Quaker Caramel Rice Crisps</v>
      </c>
      <c r="V1898" t="str">
        <f t="shared" si="146"/>
        <v>Food</v>
      </c>
      <c r="W1898" t="s">
        <v>43</v>
      </c>
      <c r="X1898" t="b">
        <f t="shared" si="148"/>
        <v>1</v>
      </c>
      <c r="Y1898">
        <f t="shared" si="147"/>
        <v>1.5</v>
      </c>
      <c r="Z1898" s="2">
        <f t="shared" si="149"/>
        <v>1</v>
      </c>
      <c r="AA1898" t="s">
        <v>517</v>
      </c>
      <c r="AD1898" t="s">
        <v>91</v>
      </c>
      <c r="AE1898" t="s">
        <v>522</v>
      </c>
      <c r="AF1898">
        <v>2022</v>
      </c>
    </row>
    <row r="1899" spans="1:32" x14ac:dyDescent="0.25">
      <c r="A1899" t="s">
        <v>29</v>
      </c>
      <c r="B1899" t="s">
        <v>67</v>
      </c>
      <c r="C1899" t="s">
        <v>68</v>
      </c>
      <c r="D1899" t="s">
        <v>69</v>
      </c>
      <c r="E1899">
        <f>_xlfn.XLOOKUP(Table1[[#This Row],[Location]],'Location analysis'!A:A,'Location analysis'!B:B)</f>
        <v>40.435699999999997</v>
      </c>
      <c r="F1899">
        <f>_xlfn.XLOOKUP(Table1[[#This Row],[Location]],'Location analysis'!A:A,'Location analysis'!C:C)</f>
        <v>-74.125200000000007</v>
      </c>
      <c r="G1899" t="s">
        <v>100</v>
      </c>
      <c r="H1899" t="s">
        <v>43</v>
      </c>
      <c r="I1899">
        <v>14959173201</v>
      </c>
      <c r="J1899" t="s">
        <v>521</v>
      </c>
      <c r="K1899" t="s">
        <v>36</v>
      </c>
      <c r="L1899">
        <v>123</v>
      </c>
      <c r="M1899">
        <v>1.5</v>
      </c>
      <c r="N1899">
        <v>1</v>
      </c>
      <c r="O1899">
        <v>123</v>
      </c>
      <c r="P1899">
        <v>1.5</v>
      </c>
      <c r="Q1899">
        <v>1</v>
      </c>
      <c r="R1899">
        <v>1.5</v>
      </c>
      <c r="S1899">
        <v>4.5</v>
      </c>
      <c r="T1899" s="1">
        <v>44663</v>
      </c>
      <c r="U1899" t="str">
        <f t="shared" si="145"/>
        <v>Cheetos - Fleming Hot Crunchy</v>
      </c>
      <c r="V1899" t="str">
        <f t="shared" si="146"/>
        <v>Food</v>
      </c>
      <c r="W1899" t="s">
        <v>43</v>
      </c>
      <c r="X1899" t="b">
        <f t="shared" si="148"/>
        <v>1</v>
      </c>
      <c r="Y1899">
        <f t="shared" si="147"/>
        <v>1.5</v>
      </c>
      <c r="Z1899" s="2">
        <f t="shared" si="149"/>
        <v>1</v>
      </c>
      <c r="AA1899" t="s">
        <v>101</v>
      </c>
      <c r="AB1899" t="s">
        <v>102</v>
      </c>
      <c r="AD1899" t="s">
        <v>91</v>
      </c>
      <c r="AE1899" t="s">
        <v>522</v>
      </c>
      <c r="AF1899">
        <v>2022</v>
      </c>
    </row>
    <row r="1900" spans="1:32" x14ac:dyDescent="0.25">
      <c r="A1900" t="s">
        <v>29</v>
      </c>
      <c r="B1900" t="s">
        <v>62</v>
      </c>
      <c r="C1900" t="s">
        <v>63</v>
      </c>
      <c r="D1900" t="s">
        <v>64</v>
      </c>
      <c r="E1900">
        <f>_xlfn.XLOOKUP(Table1[[#This Row],[Location]],'Location analysis'!A:A,'Location analysis'!B:B)</f>
        <v>40.091900000000003</v>
      </c>
      <c r="F1900">
        <f>_xlfn.XLOOKUP(Table1[[#This Row],[Location]],'Location analysis'!A:A,'Location analysis'!C:C)</f>
        <v>-74.358699999999999</v>
      </c>
      <c r="G1900" t="s">
        <v>197</v>
      </c>
      <c r="H1900" t="s">
        <v>43</v>
      </c>
      <c r="I1900">
        <v>14959703093</v>
      </c>
      <c r="J1900" t="s">
        <v>521</v>
      </c>
      <c r="K1900" t="s">
        <v>36</v>
      </c>
      <c r="L1900">
        <v>111</v>
      </c>
      <c r="M1900">
        <v>1.5</v>
      </c>
      <c r="N1900">
        <v>1</v>
      </c>
      <c r="O1900">
        <v>111</v>
      </c>
      <c r="P1900">
        <v>1.5</v>
      </c>
      <c r="Q1900">
        <v>1</v>
      </c>
      <c r="R1900">
        <v>1.5</v>
      </c>
      <c r="S1900">
        <v>1.5</v>
      </c>
      <c r="T1900" s="1">
        <v>44663</v>
      </c>
      <c r="U1900" t="str">
        <f t="shared" si="145"/>
        <v>Miss Vickie's Potato Chip - Smokehouse BBQ</v>
      </c>
      <c r="V1900" t="str">
        <f t="shared" si="146"/>
        <v>Food</v>
      </c>
      <c r="W1900" t="s">
        <v>43</v>
      </c>
      <c r="X1900" t="b">
        <f t="shared" si="148"/>
        <v>1</v>
      </c>
      <c r="Y1900">
        <f t="shared" si="147"/>
        <v>1.5</v>
      </c>
      <c r="Z1900" s="2">
        <f t="shared" si="149"/>
        <v>1</v>
      </c>
      <c r="AA1900" t="s">
        <v>58</v>
      </c>
      <c r="AB1900" t="s">
        <v>198</v>
      </c>
      <c r="AD1900" t="s">
        <v>91</v>
      </c>
      <c r="AE1900" t="s">
        <v>522</v>
      </c>
      <c r="AF1900">
        <v>2022</v>
      </c>
    </row>
    <row r="1901" spans="1:32" x14ac:dyDescent="0.25">
      <c r="A1901" t="s">
        <v>29</v>
      </c>
      <c r="B1901" t="s">
        <v>394</v>
      </c>
      <c r="C1901" t="s">
        <v>395</v>
      </c>
      <c r="D1901" t="s">
        <v>396</v>
      </c>
      <c r="E1901">
        <f>_xlfn.XLOOKUP(Table1[[#This Row],[Location]],'Location analysis'!A:A,'Location analysis'!B:B)</f>
        <v>40.416893999999999</v>
      </c>
      <c r="F1901">
        <f>_xlfn.XLOOKUP(Table1[[#This Row],[Location]],'Location analysis'!A:A,'Location analysis'!C:C)</f>
        <v>-74.420399000000003</v>
      </c>
      <c r="G1901" t="s">
        <v>106</v>
      </c>
      <c r="H1901" t="s">
        <v>43</v>
      </c>
      <c r="I1901">
        <v>14959988056</v>
      </c>
      <c r="J1901" t="s">
        <v>521</v>
      </c>
      <c r="K1901" t="s">
        <v>36</v>
      </c>
      <c r="L1901">
        <v>120</v>
      </c>
      <c r="M1901">
        <v>2</v>
      </c>
      <c r="N1901">
        <v>1</v>
      </c>
      <c r="O1901">
        <v>120</v>
      </c>
      <c r="P1901">
        <v>2</v>
      </c>
      <c r="Q1901">
        <v>1</v>
      </c>
      <c r="R1901">
        <v>2</v>
      </c>
      <c r="S1901">
        <v>2</v>
      </c>
      <c r="T1901" s="1">
        <v>44663</v>
      </c>
      <c r="U1901" t="str">
        <f t="shared" si="145"/>
        <v>Oreo Mini</v>
      </c>
      <c r="V1901" t="str">
        <f t="shared" si="146"/>
        <v>Food</v>
      </c>
      <c r="W1901" t="s">
        <v>43</v>
      </c>
      <c r="X1901" t="b">
        <f t="shared" si="148"/>
        <v>1</v>
      </c>
      <c r="Y1901">
        <f t="shared" si="147"/>
        <v>2</v>
      </c>
      <c r="Z1901" s="2">
        <f t="shared" si="149"/>
        <v>1.3333333333333333</v>
      </c>
      <c r="AA1901" t="s">
        <v>106</v>
      </c>
      <c r="AD1901" t="s">
        <v>91</v>
      </c>
      <c r="AE1901" t="s">
        <v>522</v>
      </c>
      <c r="AF1901">
        <v>2022</v>
      </c>
    </row>
    <row r="1902" spans="1:32" x14ac:dyDescent="0.25">
      <c r="A1902" t="s">
        <v>29</v>
      </c>
      <c r="B1902" t="s">
        <v>394</v>
      </c>
      <c r="C1902" t="s">
        <v>395</v>
      </c>
      <c r="D1902" t="s">
        <v>396</v>
      </c>
      <c r="E1902">
        <f>_xlfn.XLOOKUP(Table1[[#This Row],[Location]],'Location analysis'!A:A,'Location analysis'!B:B)</f>
        <v>40.416893999999999</v>
      </c>
      <c r="F1902">
        <f>_xlfn.XLOOKUP(Table1[[#This Row],[Location]],'Location analysis'!A:A,'Location analysis'!C:C)</f>
        <v>-74.420399000000003</v>
      </c>
      <c r="G1902" t="s">
        <v>237</v>
      </c>
      <c r="H1902" t="s">
        <v>34</v>
      </c>
      <c r="I1902">
        <v>14960106856</v>
      </c>
      <c r="J1902" t="s">
        <v>521</v>
      </c>
      <c r="K1902" t="s">
        <v>51</v>
      </c>
      <c r="L1902">
        <v>133</v>
      </c>
      <c r="M1902">
        <v>2</v>
      </c>
      <c r="N1902">
        <v>1</v>
      </c>
      <c r="O1902">
        <v>133</v>
      </c>
      <c r="P1902">
        <v>2</v>
      </c>
      <c r="Q1902">
        <v>1</v>
      </c>
      <c r="R1902">
        <v>2</v>
      </c>
      <c r="S1902">
        <v>2</v>
      </c>
      <c r="T1902" s="1">
        <v>44663</v>
      </c>
      <c r="U1902" t="str">
        <f t="shared" si="145"/>
        <v>Keto Krisp - Almond Butter</v>
      </c>
      <c r="V1902" t="str">
        <f t="shared" si="146"/>
        <v>Carbonated</v>
      </c>
      <c r="W1902" t="s">
        <v>34</v>
      </c>
      <c r="X1902" t="b">
        <f t="shared" si="148"/>
        <v>1</v>
      </c>
      <c r="Y1902">
        <f t="shared" si="147"/>
        <v>2</v>
      </c>
      <c r="Z1902" s="2">
        <f t="shared" si="149"/>
        <v>1.3333333333333333</v>
      </c>
      <c r="AA1902" t="s">
        <v>165</v>
      </c>
      <c r="AB1902" t="s">
        <v>238</v>
      </c>
      <c r="AD1902" t="s">
        <v>91</v>
      </c>
      <c r="AE1902" t="s">
        <v>522</v>
      </c>
      <c r="AF1902">
        <v>2022</v>
      </c>
    </row>
    <row r="1903" spans="1:32" x14ac:dyDescent="0.25">
      <c r="A1903" t="s">
        <v>29</v>
      </c>
      <c r="B1903" t="s">
        <v>394</v>
      </c>
      <c r="C1903" t="s">
        <v>395</v>
      </c>
      <c r="D1903" t="s">
        <v>396</v>
      </c>
      <c r="E1903">
        <f>_xlfn.XLOOKUP(Table1[[#This Row],[Location]],'Location analysis'!A:A,'Location analysis'!B:B)</f>
        <v>40.416893999999999</v>
      </c>
      <c r="F1903">
        <f>_xlfn.XLOOKUP(Table1[[#This Row],[Location]],'Location analysis'!A:A,'Location analysis'!C:C)</f>
        <v>-74.420399000000003</v>
      </c>
      <c r="G1903" t="s">
        <v>407</v>
      </c>
      <c r="H1903" t="s">
        <v>34</v>
      </c>
      <c r="I1903">
        <v>14960119582</v>
      </c>
      <c r="J1903" t="s">
        <v>521</v>
      </c>
      <c r="K1903" t="s">
        <v>51</v>
      </c>
      <c r="L1903">
        <v>140</v>
      </c>
      <c r="M1903">
        <v>1.5</v>
      </c>
      <c r="N1903">
        <v>1</v>
      </c>
      <c r="O1903">
        <v>140</v>
      </c>
      <c r="P1903">
        <v>1.5</v>
      </c>
      <c r="Q1903">
        <v>1</v>
      </c>
      <c r="R1903">
        <v>1.5</v>
      </c>
      <c r="S1903">
        <v>1.5</v>
      </c>
      <c r="T1903" s="1">
        <v>44663</v>
      </c>
      <c r="U1903" t="str">
        <f t="shared" si="145"/>
        <v>Spindrift - Sparkling Water - Pineapple</v>
      </c>
      <c r="V1903" t="str">
        <f t="shared" si="146"/>
        <v>Carbonated</v>
      </c>
      <c r="W1903" t="s">
        <v>34</v>
      </c>
      <c r="X1903" t="b">
        <f t="shared" si="148"/>
        <v>1</v>
      </c>
      <c r="Y1903">
        <f t="shared" si="147"/>
        <v>1.5</v>
      </c>
      <c r="Z1903" s="2">
        <f t="shared" si="149"/>
        <v>1</v>
      </c>
      <c r="AA1903" t="s">
        <v>89</v>
      </c>
      <c r="AB1903" t="s">
        <v>408</v>
      </c>
      <c r="AC1903" t="s">
        <v>409</v>
      </c>
      <c r="AD1903" t="s">
        <v>91</v>
      </c>
      <c r="AE1903" t="s">
        <v>522</v>
      </c>
      <c r="AF1903">
        <v>2022</v>
      </c>
    </row>
    <row r="1904" spans="1:32" x14ac:dyDescent="0.25">
      <c r="A1904" t="s">
        <v>29</v>
      </c>
      <c r="B1904" t="s">
        <v>394</v>
      </c>
      <c r="C1904" t="s">
        <v>395</v>
      </c>
      <c r="D1904" t="s">
        <v>396</v>
      </c>
      <c r="E1904">
        <f>_xlfn.XLOOKUP(Table1[[#This Row],[Location]],'Location analysis'!A:A,'Location analysis'!B:B)</f>
        <v>40.416893999999999</v>
      </c>
      <c r="F1904">
        <f>_xlfn.XLOOKUP(Table1[[#This Row],[Location]],'Location analysis'!A:A,'Location analysis'!C:C)</f>
        <v>-74.420399000000003</v>
      </c>
      <c r="G1904" t="s">
        <v>513</v>
      </c>
      <c r="H1904" t="s">
        <v>49</v>
      </c>
      <c r="I1904">
        <v>14960978599</v>
      </c>
      <c r="J1904" t="s">
        <v>521</v>
      </c>
      <c r="K1904" t="s">
        <v>51</v>
      </c>
      <c r="L1904">
        <v>147</v>
      </c>
      <c r="M1904">
        <v>2.75</v>
      </c>
      <c r="N1904">
        <v>1</v>
      </c>
      <c r="O1904">
        <v>147</v>
      </c>
      <c r="P1904">
        <v>2.75</v>
      </c>
      <c r="Q1904">
        <v>1</v>
      </c>
      <c r="R1904">
        <v>2.75</v>
      </c>
      <c r="S1904">
        <v>2.75</v>
      </c>
      <c r="T1904" s="1">
        <v>44663</v>
      </c>
      <c r="U1904" t="str">
        <f t="shared" si="145"/>
        <v>Bai Antioxidant - Kupang strawberry kiwi</v>
      </c>
      <c r="V1904" t="str">
        <f t="shared" si="146"/>
        <v>Non Carbonated</v>
      </c>
      <c r="W1904" t="s">
        <v>49</v>
      </c>
      <c r="X1904" t="b">
        <f t="shared" si="148"/>
        <v>1</v>
      </c>
      <c r="Y1904">
        <f t="shared" si="147"/>
        <v>2.75</v>
      </c>
      <c r="Z1904" s="2">
        <f t="shared" si="149"/>
        <v>1.8333333333333333</v>
      </c>
      <c r="AA1904" t="s">
        <v>52</v>
      </c>
      <c r="AB1904" t="s">
        <v>514</v>
      </c>
      <c r="AD1904" t="s">
        <v>91</v>
      </c>
      <c r="AE1904" t="s">
        <v>522</v>
      </c>
      <c r="AF1904">
        <v>2022</v>
      </c>
    </row>
    <row r="1905" spans="1:32" x14ac:dyDescent="0.25">
      <c r="A1905" t="s">
        <v>29</v>
      </c>
      <c r="B1905" t="s">
        <v>394</v>
      </c>
      <c r="C1905" t="s">
        <v>395</v>
      </c>
      <c r="D1905" t="s">
        <v>396</v>
      </c>
      <c r="E1905">
        <f>_xlfn.XLOOKUP(Table1[[#This Row],[Location]],'Location analysis'!A:A,'Location analysis'!B:B)</f>
        <v>40.416893999999999</v>
      </c>
      <c r="F1905">
        <f>_xlfn.XLOOKUP(Table1[[#This Row],[Location]],'Location analysis'!A:A,'Location analysis'!C:C)</f>
        <v>-74.420399000000003</v>
      </c>
      <c r="G1905" t="s">
        <v>317</v>
      </c>
      <c r="H1905" t="s">
        <v>43</v>
      </c>
      <c r="I1905">
        <v>14960984535</v>
      </c>
      <c r="J1905" t="s">
        <v>521</v>
      </c>
      <c r="K1905" t="s">
        <v>51</v>
      </c>
      <c r="L1905">
        <v>134</v>
      </c>
      <c r="M1905">
        <v>2</v>
      </c>
      <c r="N1905">
        <v>1</v>
      </c>
      <c r="O1905">
        <v>134</v>
      </c>
      <c r="P1905">
        <v>2</v>
      </c>
      <c r="Q1905">
        <v>1</v>
      </c>
      <c r="R1905">
        <v>2</v>
      </c>
      <c r="S1905">
        <v>2</v>
      </c>
      <c r="T1905" s="1">
        <v>44663</v>
      </c>
      <c r="U1905" t="str">
        <f t="shared" si="145"/>
        <v>RXBAR - Protein Bar - Peanut Butter</v>
      </c>
      <c r="V1905" t="str">
        <f t="shared" si="146"/>
        <v>Food</v>
      </c>
      <c r="W1905" t="s">
        <v>43</v>
      </c>
      <c r="X1905" t="b">
        <f t="shared" si="148"/>
        <v>1</v>
      </c>
      <c r="Y1905">
        <f t="shared" si="147"/>
        <v>2</v>
      </c>
      <c r="Z1905" s="2">
        <f t="shared" si="149"/>
        <v>1.3333333333333333</v>
      </c>
      <c r="AA1905" t="s">
        <v>318</v>
      </c>
      <c r="AB1905" t="s">
        <v>319</v>
      </c>
      <c r="AC1905" t="s">
        <v>320</v>
      </c>
      <c r="AD1905" t="s">
        <v>91</v>
      </c>
      <c r="AE1905" t="s">
        <v>522</v>
      </c>
      <c r="AF1905">
        <v>2022</v>
      </c>
    </row>
    <row r="1906" spans="1:32" x14ac:dyDescent="0.25">
      <c r="A1906" t="s">
        <v>29</v>
      </c>
      <c r="B1906" t="s">
        <v>394</v>
      </c>
      <c r="C1906" t="s">
        <v>395</v>
      </c>
      <c r="D1906" t="s">
        <v>396</v>
      </c>
      <c r="E1906">
        <f>_xlfn.XLOOKUP(Table1[[#This Row],[Location]],'Location analysis'!A:A,'Location analysis'!B:B)</f>
        <v>40.416893999999999</v>
      </c>
      <c r="F1906">
        <f>_xlfn.XLOOKUP(Table1[[#This Row],[Location]],'Location analysis'!A:A,'Location analysis'!C:C)</f>
        <v>-74.420399000000003</v>
      </c>
      <c r="G1906" t="s">
        <v>417</v>
      </c>
      <c r="H1906" t="s">
        <v>43</v>
      </c>
      <c r="I1906">
        <v>14960987359</v>
      </c>
      <c r="J1906" t="s">
        <v>521</v>
      </c>
      <c r="K1906" t="s">
        <v>51</v>
      </c>
      <c r="L1906">
        <v>136</v>
      </c>
      <c r="M1906">
        <v>2</v>
      </c>
      <c r="N1906">
        <v>1</v>
      </c>
      <c r="O1906">
        <v>136</v>
      </c>
      <c r="P1906">
        <v>2</v>
      </c>
      <c r="Q1906">
        <v>1</v>
      </c>
      <c r="R1906">
        <v>2</v>
      </c>
      <c r="S1906">
        <v>2</v>
      </c>
      <c r="T1906" s="1">
        <v>44663</v>
      </c>
      <c r="U1906" t="str">
        <f t="shared" si="145"/>
        <v>Genius Keto Bar - Chocolate Dream</v>
      </c>
      <c r="V1906" t="str">
        <f t="shared" si="146"/>
        <v>Food</v>
      </c>
      <c r="W1906" t="s">
        <v>43</v>
      </c>
      <c r="X1906" t="b">
        <f t="shared" si="148"/>
        <v>1</v>
      </c>
      <c r="Y1906">
        <f t="shared" si="147"/>
        <v>2</v>
      </c>
      <c r="Z1906" s="2">
        <f t="shared" si="149"/>
        <v>1.3333333333333333</v>
      </c>
      <c r="AA1906" t="s">
        <v>418</v>
      </c>
      <c r="AB1906" t="s">
        <v>419</v>
      </c>
      <c r="AD1906" t="s">
        <v>91</v>
      </c>
      <c r="AE1906" t="s">
        <v>522</v>
      </c>
      <c r="AF1906">
        <v>2022</v>
      </c>
    </row>
    <row r="1907" spans="1:32" x14ac:dyDescent="0.25">
      <c r="A1907" t="s">
        <v>29</v>
      </c>
      <c r="B1907" t="s">
        <v>394</v>
      </c>
      <c r="C1907" t="s">
        <v>395</v>
      </c>
      <c r="D1907" t="s">
        <v>396</v>
      </c>
      <c r="E1907">
        <f>_xlfn.XLOOKUP(Table1[[#This Row],[Location]],'Location analysis'!A:A,'Location analysis'!B:B)</f>
        <v>40.416893999999999</v>
      </c>
      <c r="F1907">
        <f>_xlfn.XLOOKUP(Table1[[#This Row],[Location]],'Location analysis'!A:A,'Location analysis'!C:C)</f>
        <v>-74.420399000000003</v>
      </c>
      <c r="G1907" t="s">
        <v>106</v>
      </c>
      <c r="H1907" t="s">
        <v>43</v>
      </c>
      <c r="I1907">
        <v>14960991701</v>
      </c>
      <c r="J1907" t="s">
        <v>521</v>
      </c>
      <c r="K1907" t="s">
        <v>51</v>
      </c>
      <c r="L1907">
        <v>120</v>
      </c>
      <c r="M1907">
        <v>2</v>
      </c>
      <c r="N1907">
        <v>1</v>
      </c>
      <c r="O1907">
        <v>120</v>
      </c>
      <c r="P1907">
        <v>2</v>
      </c>
      <c r="Q1907">
        <v>1</v>
      </c>
      <c r="R1907">
        <v>2</v>
      </c>
      <c r="S1907">
        <v>2</v>
      </c>
      <c r="T1907" s="1">
        <v>44663</v>
      </c>
      <c r="U1907" t="str">
        <f t="shared" si="145"/>
        <v>Oreo Mini</v>
      </c>
      <c r="V1907" t="str">
        <f t="shared" si="146"/>
        <v>Food</v>
      </c>
      <c r="W1907" t="s">
        <v>43</v>
      </c>
      <c r="X1907" t="b">
        <f t="shared" si="148"/>
        <v>1</v>
      </c>
      <c r="Y1907">
        <f t="shared" si="147"/>
        <v>2</v>
      </c>
      <c r="Z1907" s="2">
        <f t="shared" si="149"/>
        <v>1.3333333333333333</v>
      </c>
      <c r="AA1907" t="s">
        <v>106</v>
      </c>
      <c r="AD1907" t="s">
        <v>91</v>
      </c>
      <c r="AE1907" t="s">
        <v>522</v>
      </c>
      <c r="AF1907">
        <v>2022</v>
      </c>
    </row>
    <row r="1908" spans="1:32" x14ac:dyDescent="0.25">
      <c r="A1908" t="s">
        <v>29</v>
      </c>
      <c r="B1908" t="s">
        <v>394</v>
      </c>
      <c r="C1908" t="s">
        <v>395</v>
      </c>
      <c r="D1908" t="s">
        <v>396</v>
      </c>
      <c r="E1908">
        <f>_xlfn.XLOOKUP(Table1[[#This Row],[Location]],'Location analysis'!A:A,'Location analysis'!B:B)</f>
        <v>40.416893999999999</v>
      </c>
      <c r="F1908">
        <f>_xlfn.XLOOKUP(Table1[[#This Row],[Location]],'Location analysis'!A:A,'Location analysis'!C:C)</f>
        <v>-74.420399000000003</v>
      </c>
      <c r="G1908" t="s">
        <v>154</v>
      </c>
      <c r="H1908" t="s">
        <v>43</v>
      </c>
      <c r="I1908">
        <v>14960997902</v>
      </c>
      <c r="J1908" t="s">
        <v>521</v>
      </c>
      <c r="K1908" t="s">
        <v>51</v>
      </c>
      <c r="L1908">
        <v>110</v>
      </c>
      <c r="M1908">
        <v>1.5</v>
      </c>
      <c r="N1908">
        <v>1</v>
      </c>
      <c r="O1908">
        <v>110</v>
      </c>
      <c r="P1908">
        <v>1.5</v>
      </c>
      <c r="Q1908">
        <v>1</v>
      </c>
      <c r="R1908">
        <v>1.5</v>
      </c>
      <c r="S1908">
        <v>1.5</v>
      </c>
      <c r="T1908" s="1">
        <v>44663</v>
      </c>
      <c r="U1908" t="str">
        <f t="shared" si="145"/>
        <v>SunChips Multigrain - Harvest Cheddar</v>
      </c>
      <c r="V1908" t="str">
        <f t="shared" si="146"/>
        <v>Food</v>
      </c>
      <c r="W1908" t="s">
        <v>43</v>
      </c>
      <c r="X1908" t="b">
        <f t="shared" si="148"/>
        <v>1</v>
      </c>
      <c r="Y1908">
        <f t="shared" si="147"/>
        <v>1.5</v>
      </c>
      <c r="Z1908" s="2">
        <f t="shared" si="149"/>
        <v>1</v>
      </c>
      <c r="AA1908" t="s">
        <v>129</v>
      </c>
      <c r="AB1908" t="s">
        <v>155</v>
      </c>
      <c r="AD1908" t="s">
        <v>91</v>
      </c>
      <c r="AE1908" t="s">
        <v>522</v>
      </c>
      <c r="AF1908">
        <v>2022</v>
      </c>
    </row>
    <row r="1909" spans="1:32" x14ac:dyDescent="0.25">
      <c r="A1909" t="s">
        <v>29</v>
      </c>
      <c r="B1909" t="s">
        <v>394</v>
      </c>
      <c r="C1909" t="s">
        <v>395</v>
      </c>
      <c r="D1909" t="s">
        <v>396</v>
      </c>
      <c r="E1909">
        <f>_xlfn.XLOOKUP(Table1[[#This Row],[Location]],'Location analysis'!A:A,'Location analysis'!B:B)</f>
        <v>40.416893999999999</v>
      </c>
      <c r="F1909">
        <f>_xlfn.XLOOKUP(Table1[[#This Row],[Location]],'Location analysis'!A:A,'Location analysis'!C:C)</f>
        <v>-74.420399000000003</v>
      </c>
      <c r="G1909" t="s">
        <v>106</v>
      </c>
      <c r="H1909" t="s">
        <v>43</v>
      </c>
      <c r="I1909">
        <v>14961002752</v>
      </c>
      <c r="J1909" t="s">
        <v>521</v>
      </c>
      <c r="K1909" t="s">
        <v>51</v>
      </c>
      <c r="L1909">
        <v>120</v>
      </c>
      <c r="M1909">
        <v>2</v>
      </c>
      <c r="N1909">
        <v>1</v>
      </c>
      <c r="O1909">
        <v>120</v>
      </c>
      <c r="P1909">
        <v>2</v>
      </c>
      <c r="Q1909">
        <v>1</v>
      </c>
      <c r="R1909">
        <v>2</v>
      </c>
      <c r="S1909">
        <v>2</v>
      </c>
      <c r="T1909" s="1">
        <v>44663</v>
      </c>
      <c r="U1909" t="str">
        <f t="shared" si="145"/>
        <v>Oreo Mini</v>
      </c>
      <c r="V1909" t="str">
        <f t="shared" si="146"/>
        <v>Food</v>
      </c>
      <c r="W1909" t="s">
        <v>43</v>
      </c>
      <c r="X1909" t="b">
        <f t="shared" si="148"/>
        <v>1</v>
      </c>
      <c r="Y1909">
        <f t="shared" si="147"/>
        <v>2</v>
      </c>
      <c r="Z1909" s="2">
        <f t="shared" si="149"/>
        <v>1.3333333333333333</v>
      </c>
      <c r="AA1909" t="s">
        <v>106</v>
      </c>
      <c r="AD1909" t="s">
        <v>91</v>
      </c>
      <c r="AE1909" t="s">
        <v>522</v>
      </c>
      <c r="AF1909">
        <v>2022</v>
      </c>
    </row>
    <row r="1910" spans="1:32" x14ac:dyDescent="0.25">
      <c r="A1910" t="s">
        <v>29</v>
      </c>
      <c r="B1910" t="s">
        <v>394</v>
      </c>
      <c r="C1910" t="s">
        <v>395</v>
      </c>
      <c r="D1910" t="s">
        <v>396</v>
      </c>
      <c r="E1910">
        <f>_xlfn.XLOOKUP(Table1[[#This Row],[Location]],'Location analysis'!A:A,'Location analysis'!B:B)</f>
        <v>40.416893999999999</v>
      </c>
      <c r="F1910">
        <f>_xlfn.XLOOKUP(Table1[[#This Row],[Location]],'Location analysis'!A:A,'Location analysis'!C:C)</f>
        <v>-74.420399000000003</v>
      </c>
      <c r="G1910" t="s">
        <v>106</v>
      </c>
      <c r="H1910" t="s">
        <v>43</v>
      </c>
      <c r="I1910">
        <v>14961011916</v>
      </c>
      <c r="J1910" t="s">
        <v>521</v>
      </c>
      <c r="K1910" t="s">
        <v>51</v>
      </c>
      <c r="L1910">
        <v>120</v>
      </c>
      <c r="M1910">
        <v>2</v>
      </c>
      <c r="N1910">
        <v>1</v>
      </c>
      <c r="O1910">
        <v>120</v>
      </c>
      <c r="P1910">
        <v>2</v>
      </c>
      <c r="Q1910">
        <v>1</v>
      </c>
      <c r="R1910">
        <v>2</v>
      </c>
      <c r="S1910">
        <v>2</v>
      </c>
      <c r="T1910" s="1">
        <v>44663</v>
      </c>
      <c r="U1910" t="str">
        <f t="shared" si="145"/>
        <v>Oreo Mini</v>
      </c>
      <c r="V1910" t="str">
        <f t="shared" si="146"/>
        <v>Food</v>
      </c>
      <c r="W1910" t="s">
        <v>43</v>
      </c>
      <c r="X1910" t="b">
        <f t="shared" si="148"/>
        <v>1</v>
      </c>
      <c r="Y1910">
        <f t="shared" si="147"/>
        <v>2</v>
      </c>
      <c r="Z1910" s="2">
        <f t="shared" si="149"/>
        <v>1.3333333333333333</v>
      </c>
      <c r="AA1910" t="s">
        <v>106</v>
      </c>
      <c r="AD1910" t="s">
        <v>91</v>
      </c>
      <c r="AE1910" t="s">
        <v>522</v>
      </c>
      <c r="AF1910">
        <v>2022</v>
      </c>
    </row>
    <row r="1911" spans="1:32" x14ac:dyDescent="0.25">
      <c r="A1911" t="s">
        <v>29</v>
      </c>
      <c r="B1911" t="s">
        <v>394</v>
      </c>
      <c r="C1911" t="s">
        <v>395</v>
      </c>
      <c r="D1911" t="s">
        <v>396</v>
      </c>
      <c r="E1911">
        <f>_xlfn.XLOOKUP(Table1[[#This Row],[Location]],'Location analysis'!A:A,'Location analysis'!B:B)</f>
        <v>40.416893999999999</v>
      </c>
      <c r="F1911">
        <f>_xlfn.XLOOKUP(Table1[[#This Row],[Location]],'Location analysis'!A:A,'Location analysis'!C:C)</f>
        <v>-74.420399000000003</v>
      </c>
      <c r="G1911" t="s">
        <v>407</v>
      </c>
      <c r="H1911" t="s">
        <v>34</v>
      </c>
      <c r="I1911">
        <v>14961051504</v>
      </c>
      <c r="J1911" t="s">
        <v>521</v>
      </c>
      <c r="K1911" t="s">
        <v>51</v>
      </c>
      <c r="L1911">
        <v>140</v>
      </c>
      <c r="M1911">
        <v>1.5</v>
      </c>
      <c r="N1911">
        <v>1</v>
      </c>
      <c r="O1911">
        <v>140</v>
      </c>
      <c r="P1911">
        <v>1.5</v>
      </c>
      <c r="Q1911">
        <v>1</v>
      </c>
      <c r="R1911">
        <v>1.5</v>
      </c>
      <c r="S1911">
        <v>1.5</v>
      </c>
      <c r="T1911" s="1">
        <v>44663</v>
      </c>
      <c r="U1911" t="str">
        <f t="shared" si="145"/>
        <v>Spindrift - Sparkling Water - Pineapple</v>
      </c>
      <c r="V1911" t="str">
        <f t="shared" si="146"/>
        <v>Carbonated</v>
      </c>
      <c r="W1911" t="s">
        <v>34</v>
      </c>
      <c r="X1911" t="b">
        <f t="shared" si="148"/>
        <v>1</v>
      </c>
      <c r="Y1911">
        <f t="shared" si="147"/>
        <v>1.5</v>
      </c>
      <c r="Z1911" s="2">
        <f t="shared" si="149"/>
        <v>1</v>
      </c>
      <c r="AA1911" t="s">
        <v>89</v>
      </c>
      <c r="AB1911" t="s">
        <v>408</v>
      </c>
      <c r="AC1911" t="s">
        <v>409</v>
      </c>
      <c r="AD1911" t="s">
        <v>91</v>
      </c>
      <c r="AE1911" t="s">
        <v>522</v>
      </c>
      <c r="AF1911">
        <v>2022</v>
      </c>
    </row>
    <row r="1912" spans="1:32" x14ac:dyDescent="0.25">
      <c r="A1912" t="s">
        <v>29</v>
      </c>
      <c r="B1912" t="s">
        <v>394</v>
      </c>
      <c r="C1912" t="s">
        <v>395</v>
      </c>
      <c r="D1912" t="s">
        <v>396</v>
      </c>
      <c r="E1912">
        <f>_xlfn.XLOOKUP(Table1[[#This Row],[Location]],'Location analysis'!A:A,'Location analysis'!B:B)</f>
        <v>40.416893999999999</v>
      </c>
      <c r="F1912">
        <f>_xlfn.XLOOKUP(Table1[[#This Row],[Location]],'Location analysis'!A:A,'Location analysis'!C:C)</f>
        <v>-74.420399000000003</v>
      </c>
      <c r="G1912" t="s">
        <v>317</v>
      </c>
      <c r="H1912" t="s">
        <v>43</v>
      </c>
      <c r="I1912">
        <v>14961061143</v>
      </c>
      <c r="J1912" t="s">
        <v>521</v>
      </c>
      <c r="K1912" t="s">
        <v>36</v>
      </c>
      <c r="L1912">
        <v>134</v>
      </c>
      <c r="M1912">
        <v>2</v>
      </c>
      <c r="N1912">
        <v>1</v>
      </c>
      <c r="O1912">
        <v>134</v>
      </c>
      <c r="P1912">
        <v>2</v>
      </c>
      <c r="Q1912">
        <v>1</v>
      </c>
      <c r="R1912">
        <v>2</v>
      </c>
      <c r="S1912">
        <v>2</v>
      </c>
      <c r="T1912" s="1">
        <v>44663</v>
      </c>
      <c r="U1912" t="str">
        <f t="shared" si="145"/>
        <v>RXBAR - Protein Bar - Peanut Butter</v>
      </c>
      <c r="V1912" t="str">
        <f t="shared" si="146"/>
        <v>Food</v>
      </c>
      <c r="W1912" t="s">
        <v>43</v>
      </c>
      <c r="X1912" t="b">
        <f t="shared" si="148"/>
        <v>1</v>
      </c>
      <c r="Y1912">
        <f t="shared" si="147"/>
        <v>2</v>
      </c>
      <c r="Z1912" s="2">
        <f t="shared" si="149"/>
        <v>1.3333333333333333</v>
      </c>
      <c r="AA1912" t="s">
        <v>318</v>
      </c>
      <c r="AB1912" t="s">
        <v>319</v>
      </c>
      <c r="AC1912" t="s">
        <v>320</v>
      </c>
      <c r="AD1912" t="s">
        <v>91</v>
      </c>
      <c r="AE1912" t="s">
        <v>522</v>
      </c>
      <c r="AF1912">
        <v>2022</v>
      </c>
    </row>
    <row r="1913" spans="1:32" x14ac:dyDescent="0.25">
      <c r="A1913" t="s">
        <v>29</v>
      </c>
      <c r="B1913" t="s">
        <v>394</v>
      </c>
      <c r="C1913" t="s">
        <v>395</v>
      </c>
      <c r="D1913" t="s">
        <v>396</v>
      </c>
      <c r="E1913">
        <f>_xlfn.XLOOKUP(Table1[[#This Row],[Location]],'Location analysis'!A:A,'Location analysis'!B:B)</f>
        <v>40.416893999999999</v>
      </c>
      <c r="F1913">
        <f>_xlfn.XLOOKUP(Table1[[#This Row],[Location]],'Location analysis'!A:A,'Location analysis'!C:C)</f>
        <v>-74.420399000000003</v>
      </c>
      <c r="G1913" t="s">
        <v>518</v>
      </c>
      <c r="H1913" t="s">
        <v>43</v>
      </c>
      <c r="I1913">
        <v>14961093567</v>
      </c>
      <c r="J1913" t="s">
        <v>521</v>
      </c>
      <c r="K1913" t="s">
        <v>36</v>
      </c>
      <c r="L1913">
        <v>123</v>
      </c>
      <c r="M1913">
        <v>1.5</v>
      </c>
      <c r="N1913">
        <v>1</v>
      </c>
      <c r="O1913">
        <v>123</v>
      </c>
      <c r="P1913">
        <v>1.5</v>
      </c>
      <c r="Q1913">
        <v>1</v>
      </c>
      <c r="R1913">
        <v>1.5</v>
      </c>
      <c r="S1913">
        <v>1.5</v>
      </c>
      <c r="T1913" s="1">
        <v>44663</v>
      </c>
      <c r="U1913" t="str">
        <f t="shared" si="145"/>
        <v>Belvita Snack Packs - Chocolate</v>
      </c>
      <c r="V1913" t="str">
        <f t="shared" si="146"/>
        <v>Food</v>
      </c>
      <c r="W1913" t="s">
        <v>43</v>
      </c>
      <c r="X1913" t="b">
        <f t="shared" si="148"/>
        <v>1</v>
      </c>
      <c r="Y1913">
        <f t="shared" si="147"/>
        <v>1.5</v>
      </c>
      <c r="Z1913" s="2">
        <f t="shared" si="149"/>
        <v>1</v>
      </c>
      <c r="AA1913" t="s">
        <v>309</v>
      </c>
      <c r="AB1913" t="s">
        <v>519</v>
      </c>
      <c r="AD1913" t="s">
        <v>91</v>
      </c>
      <c r="AE1913" t="s">
        <v>522</v>
      </c>
      <c r="AF1913">
        <v>2022</v>
      </c>
    </row>
    <row r="1914" spans="1:32" x14ac:dyDescent="0.25">
      <c r="A1914" t="s">
        <v>29</v>
      </c>
      <c r="B1914" t="s">
        <v>67</v>
      </c>
      <c r="C1914" t="s">
        <v>68</v>
      </c>
      <c r="D1914" t="s">
        <v>69</v>
      </c>
      <c r="E1914">
        <f>_xlfn.XLOOKUP(Table1[[#This Row],[Location]],'Location analysis'!A:A,'Location analysis'!B:B)</f>
        <v>40.435699999999997</v>
      </c>
      <c r="F1914">
        <f>_xlfn.XLOOKUP(Table1[[#This Row],[Location]],'Location analysis'!A:A,'Location analysis'!C:C)</f>
        <v>-74.125200000000007</v>
      </c>
      <c r="G1914" t="s">
        <v>185</v>
      </c>
      <c r="H1914" t="s">
        <v>34</v>
      </c>
      <c r="I1914">
        <v>14961207641</v>
      </c>
      <c r="J1914" t="s">
        <v>521</v>
      </c>
      <c r="K1914" t="s">
        <v>51</v>
      </c>
      <c r="L1914">
        <v>148</v>
      </c>
      <c r="M1914">
        <v>3.5</v>
      </c>
      <c r="N1914">
        <v>1</v>
      </c>
      <c r="O1914">
        <v>148</v>
      </c>
      <c r="P1914">
        <v>3.5</v>
      </c>
      <c r="Q1914">
        <v>1</v>
      </c>
      <c r="R1914">
        <v>3.5</v>
      </c>
      <c r="S1914">
        <v>3.5</v>
      </c>
      <c r="T1914" s="1">
        <v>44663</v>
      </c>
      <c r="U1914" t="str">
        <f t="shared" si="145"/>
        <v>Red Bull - Original</v>
      </c>
      <c r="V1914" t="str">
        <f t="shared" si="146"/>
        <v>Carbonated</v>
      </c>
      <c r="W1914" t="s">
        <v>34</v>
      </c>
      <c r="X1914" t="b">
        <f t="shared" si="148"/>
        <v>1</v>
      </c>
      <c r="Y1914">
        <f t="shared" si="147"/>
        <v>3.5</v>
      </c>
      <c r="Z1914" s="2">
        <f t="shared" si="149"/>
        <v>2.3333333333333335</v>
      </c>
      <c r="AA1914" t="s">
        <v>37</v>
      </c>
      <c r="AB1914" t="s">
        <v>150</v>
      </c>
      <c r="AD1914" t="s">
        <v>91</v>
      </c>
      <c r="AE1914" t="s">
        <v>522</v>
      </c>
      <c r="AF1914">
        <v>2022</v>
      </c>
    </row>
    <row r="1915" spans="1:32" x14ac:dyDescent="0.25">
      <c r="A1915" t="s">
        <v>29</v>
      </c>
      <c r="B1915" t="s">
        <v>394</v>
      </c>
      <c r="C1915" t="s">
        <v>395</v>
      </c>
      <c r="D1915" t="s">
        <v>396</v>
      </c>
      <c r="E1915">
        <f>_xlfn.XLOOKUP(Table1[[#This Row],[Location]],'Location analysis'!A:A,'Location analysis'!B:B)</f>
        <v>40.416893999999999</v>
      </c>
      <c r="F1915">
        <f>_xlfn.XLOOKUP(Table1[[#This Row],[Location]],'Location analysis'!A:A,'Location analysis'!C:C)</f>
        <v>-74.420399000000003</v>
      </c>
      <c r="G1915" t="s">
        <v>137</v>
      </c>
      <c r="H1915" t="s">
        <v>97</v>
      </c>
      <c r="I1915">
        <v>14961211134</v>
      </c>
      <c r="J1915" t="s">
        <v>521</v>
      </c>
      <c r="K1915" t="s">
        <v>36</v>
      </c>
      <c r="L1915">
        <v>144</v>
      </c>
      <c r="M1915">
        <v>1.5</v>
      </c>
      <c r="N1915">
        <v>1</v>
      </c>
      <c r="O1915">
        <v>144</v>
      </c>
      <c r="P1915">
        <v>1.5</v>
      </c>
      <c r="Q1915">
        <v>1</v>
      </c>
      <c r="R1915">
        <v>1.5</v>
      </c>
      <c r="S1915">
        <v>1.5</v>
      </c>
      <c r="T1915" s="1">
        <v>44663</v>
      </c>
      <c r="U1915" t="str">
        <f t="shared" si="145"/>
        <v>Poland Springs Water</v>
      </c>
      <c r="V1915" t="str">
        <f t="shared" si="146"/>
        <v>Water</v>
      </c>
      <c r="W1915" t="s">
        <v>97</v>
      </c>
      <c r="X1915" t="b">
        <f t="shared" si="148"/>
        <v>1</v>
      </c>
      <c r="Y1915">
        <f t="shared" si="147"/>
        <v>1.5</v>
      </c>
      <c r="Z1915" s="2">
        <f t="shared" si="149"/>
        <v>1</v>
      </c>
      <c r="AA1915" t="s">
        <v>137</v>
      </c>
      <c r="AD1915" t="s">
        <v>91</v>
      </c>
      <c r="AE1915" t="s">
        <v>522</v>
      </c>
      <c r="AF1915">
        <v>2022</v>
      </c>
    </row>
    <row r="1916" spans="1:32" x14ac:dyDescent="0.25">
      <c r="A1916" t="s">
        <v>29</v>
      </c>
      <c r="B1916" t="s">
        <v>394</v>
      </c>
      <c r="C1916" t="s">
        <v>395</v>
      </c>
      <c r="D1916" t="s">
        <v>396</v>
      </c>
      <c r="E1916">
        <f>_xlfn.XLOOKUP(Table1[[#This Row],[Location]],'Location analysis'!A:A,'Location analysis'!B:B)</f>
        <v>40.416893999999999</v>
      </c>
      <c r="F1916">
        <f>_xlfn.XLOOKUP(Table1[[#This Row],[Location]],'Location analysis'!A:A,'Location analysis'!C:C)</f>
        <v>-74.420399000000003</v>
      </c>
      <c r="G1916" t="s">
        <v>154</v>
      </c>
      <c r="H1916" t="s">
        <v>43</v>
      </c>
      <c r="I1916">
        <v>14961287009</v>
      </c>
      <c r="J1916" t="s">
        <v>521</v>
      </c>
      <c r="K1916" t="s">
        <v>51</v>
      </c>
      <c r="L1916">
        <v>110</v>
      </c>
      <c r="M1916">
        <v>1.5</v>
      </c>
      <c r="N1916">
        <v>1</v>
      </c>
      <c r="O1916">
        <v>110</v>
      </c>
      <c r="P1916">
        <v>1.5</v>
      </c>
      <c r="Q1916">
        <v>1</v>
      </c>
      <c r="R1916">
        <v>1.5</v>
      </c>
      <c r="S1916">
        <v>1.5</v>
      </c>
      <c r="T1916" s="1">
        <v>44663</v>
      </c>
      <c r="U1916" t="str">
        <f t="shared" si="145"/>
        <v>SunChips Multigrain - Harvest Cheddar</v>
      </c>
      <c r="V1916" t="str">
        <f t="shared" si="146"/>
        <v>Food</v>
      </c>
      <c r="W1916" t="s">
        <v>43</v>
      </c>
      <c r="X1916" t="b">
        <f t="shared" si="148"/>
        <v>1</v>
      </c>
      <c r="Y1916">
        <f t="shared" si="147"/>
        <v>1.5</v>
      </c>
      <c r="Z1916" s="2">
        <f t="shared" si="149"/>
        <v>1</v>
      </c>
      <c r="AA1916" t="s">
        <v>129</v>
      </c>
      <c r="AB1916" t="s">
        <v>155</v>
      </c>
      <c r="AD1916" t="s">
        <v>91</v>
      </c>
      <c r="AE1916" t="s">
        <v>522</v>
      </c>
      <c r="AF1916">
        <v>2022</v>
      </c>
    </row>
    <row r="1917" spans="1:32" x14ac:dyDescent="0.25">
      <c r="A1917" t="s">
        <v>29</v>
      </c>
      <c r="B1917" t="s">
        <v>46</v>
      </c>
      <c r="C1917" t="s">
        <v>31</v>
      </c>
      <c r="D1917" t="s">
        <v>47</v>
      </c>
      <c r="E1917">
        <f>_xlfn.XLOOKUP(Table1[[#This Row],[Location]],'Location analysis'!A:A,'Location analysis'!B:B)</f>
        <v>40.423690999999998</v>
      </c>
      <c r="F1917">
        <f>_xlfn.XLOOKUP(Table1[[#This Row],[Location]],'Location analysis'!A:A,'Location analysis'!C:C)</f>
        <v>-74.380831999999998</v>
      </c>
      <c r="G1917" t="s">
        <v>402</v>
      </c>
      <c r="H1917" t="s">
        <v>97</v>
      </c>
      <c r="I1917">
        <v>14961288020</v>
      </c>
      <c r="J1917" t="s">
        <v>521</v>
      </c>
      <c r="K1917" t="s">
        <v>51</v>
      </c>
      <c r="L1917">
        <v>142</v>
      </c>
      <c r="M1917">
        <v>1.5</v>
      </c>
      <c r="N1917">
        <v>1</v>
      </c>
      <c r="O1917">
        <v>142</v>
      </c>
      <c r="P1917">
        <v>1.5</v>
      </c>
      <c r="Q1917">
        <v>1</v>
      </c>
      <c r="R1917">
        <v>1.5</v>
      </c>
      <c r="S1917">
        <v>1.5</v>
      </c>
      <c r="T1917" s="1">
        <v>44663</v>
      </c>
      <c r="U1917" t="str">
        <f t="shared" si="145"/>
        <v>Bubly - Blackberry</v>
      </c>
      <c r="V1917" t="str">
        <f t="shared" si="146"/>
        <v>Water</v>
      </c>
      <c r="W1917" t="s">
        <v>97</v>
      </c>
      <c r="X1917" t="b">
        <f t="shared" si="148"/>
        <v>1</v>
      </c>
      <c r="Y1917">
        <f t="shared" si="147"/>
        <v>1.5</v>
      </c>
      <c r="Z1917" s="2">
        <f t="shared" si="149"/>
        <v>1</v>
      </c>
      <c r="AA1917" t="s">
        <v>135</v>
      </c>
      <c r="AB1917" t="s">
        <v>403</v>
      </c>
      <c r="AD1917" t="s">
        <v>91</v>
      </c>
      <c r="AE1917" t="s">
        <v>522</v>
      </c>
      <c r="AF1917">
        <v>2022</v>
      </c>
    </row>
    <row r="1918" spans="1:32" x14ac:dyDescent="0.25">
      <c r="A1918" t="s">
        <v>29</v>
      </c>
      <c r="B1918" t="s">
        <v>394</v>
      </c>
      <c r="C1918" t="s">
        <v>395</v>
      </c>
      <c r="D1918" t="s">
        <v>396</v>
      </c>
      <c r="E1918">
        <f>_xlfn.XLOOKUP(Table1[[#This Row],[Location]],'Location analysis'!A:A,'Location analysis'!B:B)</f>
        <v>40.416893999999999</v>
      </c>
      <c r="F1918">
        <f>_xlfn.XLOOKUP(Table1[[#This Row],[Location]],'Location analysis'!A:A,'Location analysis'!C:C)</f>
        <v>-74.420399000000003</v>
      </c>
      <c r="G1918" t="s">
        <v>128</v>
      </c>
      <c r="H1918" t="s">
        <v>43</v>
      </c>
      <c r="I1918">
        <v>14961370556</v>
      </c>
      <c r="J1918" t="s">
        <v>521</v>
      </c>
      <c r="K1918" t="s">
        <v>51</v>
      </c>
      <c r="L1918">
        <v>113</v>
      </c>
      <c r="M1918">
        <v>1.5</v>
      </c>
      <c r="N1918">
        <v>1</v>
      </c>
      <c r="O1918">
        <v>113</v>
      </c>
      <c r="P1918">
        <v>1.5</v>
      </c>
      <c r="Q1918">
        <v>1</v>
      </c>
      <c r="R1918">
        <v>1.5</v>
      </c>
      <c r="S1918">
        <v>1.5</v>
      </c>
      <c r="T1918" s="1">
        <v>44663</v>
      </c>
      <c r="U1918" t="str">
        <f t="shared" si="145"/>
        <v>SunChips Multigrain - Salsa</v>
      </c>
      <c r="V1918" t="str">
        <f t="shared" si="146"/>
        <v>Food</v>
      </c>
      <c r="W1918" t="s">
        <v>43</v>
      </c>
      <c r="X1918" t="b">
        <f t="shared" si="148"/>
        <v>1</v>
      </c>
      <c r="Y1918">
        <f t="shared" si="147"/>
        <v>1.5</v>
      </c>
      <c r="Z1918" s="2">
        <f t="shared" si="149"/>
        <v>1</v>
      </c>
      <c r="AA1918" t="s">
        <v>129</v>
      </c>
      <c r="AB1918" t="s">
        <v>130</v>
      </c>
      <c r="AD1918" t="s">
        <v>91</v>
      </c>
      <c r="AE1918" t="s">
        <v>522</v>
      </c>
      <c r="AF1918">
        <v>2022</v>
      </c>
    </row>
    <row r="1919" spans="1:32" x14ac:dyDescent="0.25">
      <c r="A1919" t="s">
        <v>29</v>
      </c>
      <c r="B1919" t="s">
        <v>394</v>
      </c>
      <c r="C1919" t="s">
        <v>395</v>
      </c>
      <c r="D1919" t="s">
        <v>396</v>
      </c>
      <c r="E1919">
        <f>_xlfn.XLOOKUP(Table1[[#This Row],[Location]],'Location analysis'!A:A,'Location analysis'!B:B)</f>
        <v>40.416893999999999</v>
      </c>
      <c r="F1919">
        <f>_xlfn.XLOOKUP(Table1[[#This Row],[Location]],'Location analysis'!A:A,'Location analysis'!C:C)</f>
        <v>-74.420399000000003</v>
      </c>
      <c r="G1919" t="s">
        <v>397</v>
      </c>
      <c r="H1919" t="s">
        <v>49</v>
      </c>
      <c r="I1919">
        <v>14961381911</v>
      </c>
      <c r="J1919" t="s">
        <v>521</v>
      </c>
      <c r="K1919" t="s">
        <v>36</v>
      </c>
      <c r="L1919">
        <v>146</v>
      </c>
      <c r="M1919">
        <v>3.5</v>
      </c>
      <c r="N1919">
        <v>1</v>
      </c>
      <c r="O1919">
        <v>146</v>
      </c>
      <c r="P1919">
        <v>3.5</v>
      </c>
      <c r="Q1919">
        <v>1</v>
      </c>
      <c r="R1919">
        <v>3.5</v>
      </c>
      <c r="S1919">
        <v>3.5</v>
      </c>
      <c r="T1919" s="1">
        <v>44663</v>
      </c>
      <c r="U1919" t="str">
        <f t="shared" si="145"/>
        <v>Starbucks Doubleshot Energy - Mocha</v>
      </c>
      <c r="V1919" t="str">
        <f t="shared" si="146"/>
        <v>Non Carbonated</v>
      </c>
      <c r="W1919" t="s">
        <v>49</v>
      </c>
      <c r="X1919" t="b">
        <f t="shared" si="148"/>
        <v>1</v>
      </c>
      <c r="Y1919">
        <f t="shared" si="147"/>
        <v>3.5</v>
      </c>
      <c r="Z1919" s="2">
        <f t="shared" si="149"/>
        <v>2.3333333333333335</v>
      </c>
      <c r="AA1919" t="s">
        <v>398</v>
      </c>
      <c r="AB1919" t="s">
        <v>399</v>
      </c>
      <c r="AD1919" t="s">
        <v>91</v>
      </c>
      <c r="AE1919" t="s">
        <v>522</v>
      </c>
      <c r="AF1919">
        <v>2022</v>
      </c>
    </row>
    <row r="1920" spans="1:32" x14ac:dyDescent="0.25">
      <c r="A1920" t="s">
        <v>29</v>
      </c>
      <c r="B1920" t="s">
        <v>30</v>
      </c>
      <c r="C1920" t="s">
        <v>31</v>
      </c>
      <c r="D1920" t="s">
        <v>32</v>
      </c>
      <c r="E1920">
        <f>_xlfn.XLOOKUP(Table1[[#This Row],[Location]],'Location analysis'!A:A,'Location analysis'!B:B)</f>
        <v>40.423690999999998</v>
      </c>
      <c r="F1920">
        <f>_xlfn.XLOOKUP(Table1[[#This Row],[Location]],'Location analysis'!A:A,'Location analysis'!C:C)</f>
        <v>-74.380831999999998</v>
      </c>
      <c r="G1920" t="s">
        <v>42</v>
      </c>
      <c r="H1920" t="s">
        <v>43</v>
      </c>
      <c r="I1920">
        <v>14961940424</v>
      </c>
      <c r="J1920" t="s">
        <v>521</v>
      </c>
      <c r="K1920" t="s">
        <v>51</v>
      </c>
      <c r="L1920">
        <v>123</v>
      </c>
      <c r="M1920">
        <v>1.5</v>
      </c>
      <c r="N1920">
        <v>1</v>
      </c>
      <c r="O1920">
        <v>123</v>
      </c>
      <c r="P1920">
        <v>1.5</v>
      </c>
      <c r="Q1920">
        <v>1</v>
      </c>
      <c r="R1920">
        <v>1.5</v>
      </c>
      <c r="S1920">
        <v>1.5</v>
      </c>
      <c r="T1920" s="1">
        <v>44673</v>
      </c>
      <c r="U1920" t="str">
        <f t="shared" si="145"/>
        <v>Takis - Hot Chilli Pepper &amp; Lime</v>
      </c>
      <c r="V1920" t="str">
        <f t="shared" si="146"/>
        <v>Food</v>
      </c>
      <c r="W1920" t="s">
        <v>43</v>
      </c>
      <c r="X1920" t="b">
        <f t="shared" si="148"/>
        <v>1</v>
      </c>
      <c r="Y1920">
        <f t="shared" si="147"/>
        <v>1.5</v>
      </c>
      <c r="Z1920" s="2">
        <f t="shared" si="149"/>
        <v>1</v>
      </c>
      <c r="AA1920" t="s">
        <v>44</v>
      </c>
      <c r="AB1920" t="s">
        <v>45</v>
      </c>
      <c r="AD1920" t="s">
        <v>91</v>
      </c>
      <c r="AE1920" t="s">
        <v>522</v>
      </c>
      <c r="AF1920">
        <v>2022</v>
      </c>
    </row>
    <row r="1921" spans="1:32" x14ac:dyDescent="0.25">
      <c r="A1921" t="s">
        <v>29</v>
      </c>
      <c r="B1921" t="s">
        <v>394</v>
      </c>
      <c r="C1921" t="s">
        <v>395</v>
      </c>
      <c r="D1921" t="s">
        <v>396</v>
      </c>
      <c r="E1921">
        <f>_xlfn.XLOOKUP(Table1[[#This Row],[Location]],'Location analysis'!A:A,'Location analysis'!B:B)</f>
        <v>40.416893999999999</v>
      </c>
      <c r="F1921">
        <f>_xlfn.XLOOKUP(Table1[[#This Row],[Location]],'Location analysis'!A:A,'Location analysis'!C:C)</f>
        <v>-74.420399000000003</v>
      </c>
      <c r="G1921" t="s">
        <v>421</v>
      </c>
      <c r="H1921" t="s">
        <v>43</v>
      </c>
      <c r="I1921">
        <v>14962014173</v>
      </c>
      <c r="J1921" t="s">
        <v>521</v>
      </c>
      <c r="K1921" t="s">
        <v>36</v>
      </c>
      <c r="L1921">
        <v>157</v>
      </c>
      <c r="M1921">
        <v>2.25</v>
      </c>
      <c r="N1921">
        <v>1</v>
      </c>
      <c r="O1921">
        <v>157</v>
      </c>
      <c r="P1921">
        <v>2.25</v>
      </c>
      <c r="Q1921">
        <v>1</v>
      </c>
      <c r="R1921">
        <v>2.25</v>
      </c>
      <c r="S1921">
        <v>2.25</v>
      </c>
      <c r="T1921" s="1">
        <v>44663</v>
      </c>
      <c r="U1921" t="str">
        <f t="shared" si="145"/>
        <v>Lenny &amp; Larrys - SnickerDoodle</v>
      </c>
      <c r="V1921" t="str">
        <f t="shared" si="146"/>
        <v>Food</v>
      </c>
      <c r="W1921" t="s">
        <v>43</v>
      </c>
      <c r="X1921" t="b">
        <f t="shared" si="148"/>
        <v>1</v>
      </c>
      <c r="Y1921">
        <f t="shared" si="147"/>
        <v>2.25</v>
      </c>
      <c r="Z1921" s="2">
        <f t="shared" si="149"/>
        <v>1.5</v>
      </c>
      <c r="AA1921" t="s">
        <v>422</v>
      </c>
      <c r="AB1921" t="s">
        <v>423</v>
      </c>
      <c r="AD1921" t="s">
        <v>91</v>
      </c>
      <c r="AE1921" t="s">
        <v>522</v>
      </c>
      <c r="AF1921">
        <v>2022</v>
      </c>
    </row>
    <row r="1922" spans="1:32" x14ac:dyDescent="0.25">
      <c r="A1922" t="s">
        <v>29</v>
      </c>
      <c r="B1922" t="s">
        <v>30</v>
      </c>
      <c r="C1922" t="s">
        <v>31</v>
      </c>
      <c r="D1922" t="s">
        <v>32</v>
      </c>
      <c r="E1922">
        <f>_xlfn.XLOOKUP(Table1[[#This Row],[Location]],'Location analysis'!A:A,'Location analysis'!B:B)</f>
        <v>40.423690999999998</v>
      </c>
      <c r="F1922">
        <f>_xlfn.XLOOKUP(Table1[[#This Row],[Location]],'Location analysis'!A:A,'Location analysis'!C:C)</f>
        <v>-74.380831999999998</v>
      </c>
      <c r="G1922" t="s">
        <v>70</v>
      </c>
      <c r="H1922" t="s">
        <v>34</v>
      </c>
      <c r="I1922">
        <v>14962024123</v>
      </c>
      <c r="J1922" t="s">
        <v>521</v>
      </c>
      <c r="K1922" t="s">
        <v>51</v>
      </c>
      <c r="L1922">
        <v>146</v>
      </c>
      <c r="M1922">
        <v>3</v>
      </c>
      <c r="N1922">
        <v>1</v>
      </c>
      <c r="O1922">
        <v>146</v>
      </c>
      <c r="P1922">
        <v>3</v>
      </c>
      <c r="Q1922">
        <v>1</v>
      </c>
      <c r="R1922">
        <v>3</v>
      </c>
      <c r="S1922">
        <v>3</v>
      </c>
      <c r="T1922" s="1">
        <v>44673</v>
      </c>
      <c r="U1922" t="str">
        <f t="shared" ref="U1922:U1985" si="150">IF(G1922="","Cell is Blank - Dis-regard",G1922)</f>
        <v>Monster Energy Original</v>
      </c>
      <c r="V1922" t="str">
        <f t="shared" ref="V1922:V1985" si="151">IF(H1922="","Cell is Blank - Dis-regard",H1922)</f>
        <v>Carbonated</v>
      </c>
      <c r="W1922" t="s">
        <v>34</v>
      </c>
      <c r="X1922" t="b">
        <f t="shared" si="148"/>
        <v>1</v>
      </c>
      <c r="Y1922">
        <f t="shared" ref="Y1922:Y1985" si="152">IF(X1922="FALSE",M1922,M1922)</f>
        <v>3</v>
      </c>
      <c r="Z1922" s="2">
        <f t="shared" si="149"/>
        <v>2</v>
      </c>
      <c r="AA1922" t="s">
        <v>70</v>
      </c>
      <c r="AD1922" t="s">
        <v>91</v>
      </c>
      <c r="AE1922" t="s">
        <v>522</v>
      </c>
      <c r="AF1922">
        <v>2022</v>
      </c>
    </row>
    <row r="1923" spans="1:32" x14ac:dyDescent="0.25">
      <c r="A1923" t="s">
        <v>29</v>
      </c>
      <c r="B1923" t="s">
        <v>30</v>
      </c>
      <c r="C1923" t="s">
        <v>31</v>
      </c>
      <c r="D1923" t="s">
        <v>32</v>
      </c>
      <c r="E1923">
        <f>_xlfn.XLOOKUP(Table1[[#This Row],[Location]],'Location analysis'!A:A,'Location analysis'!B:B)</f>
        <v>40.423690999999998</v>
      </c>
      <c r="F1923">
        <f>_xlfn.XLOOKUP(Table1[[#This Row],[Location]],'Location analysis'!A:A,'Location analysis'!C:C)</f>
        <v>-74.380831999999998</v>
      </c>
      <c r="G1923" t="s">
        <v>125</v>
      </c>
      <c r="H1923" t="s">
        <v>97</v>
      </c>
      <c r="I1923">
        <v>14962025231</v>
      </c>
      <c r="J1923" t="s">
        <v>521</v>
      </c>
      <c r="K1923" t="s">
        <v>51</v>
      </c>
      <c r="L1923">
        <v>143</v>
      </c>
      <c r="M1923">
        <v>2</v>
      </c>
      <c r="N1923">
        <v>1</v>
      </c>
      <c r="O1923">
        <v>143</v>
      </c>
      <c r="P1923">
        <v>2</v>
      </c>
      <c r="Q1923">
        <v>1</v>
      </c>
      <c r="R1923">
        <v>2</v>
      </c>
      <c r="S1923">
        <v>2</v>
      </c>
      <c r="T1923" s="1">
        <v>44673</v>
      </c>
      <c r="U1923" t="str">
        <f t="shared" si="150"/>
        <v>S. Pellegrino Sparkling Mineral Water</v>
      </c>
      <c r="V1923" t="str">
        <f t="shared" si="151"/>
        <v>Water</v>
      </c>
      <c r="W1923" t="s">
        <v>97</v>
      </c>
      <c r="X1923" t="b">
        <f t="shared" ref="X1923:X1986" si="153">M1923=P1923</f>
        <v>1</v>
      </c>
      <c r="Y1923">
        <f t="shared" si="152"/>
        <v>2</v>
      </c>
      <c r="Z1923" s="2">
        <f t="shared" ref="Z1923:Z1986" si="154">Y1923/1.5</f>
        <v>1.3333333333333333</v>
      </c>
      <c r="AA1923" t="s">
        <v>125</v>
      </c>
      <c r="AD1923" t="s">
        <v>91</v>
      </c>
      <c r="AE1923" t="s">
        <v>522</v>
      </c>
      <c r="AF1923">
        <v>2022</v>
      </c>
    </row>
    <row r="1924" spans="1:32" x14ac:dyDescent="0.25">
      <c r="A1924" t="s">
        <v>29</v>
      </c>
      <c r="B1924" t="s">
        <v>394</v>
      </c>
      <c r="C1924" t="s">
        <v>395</v>
      </c>
      <c r="D1924" t="s">
        <v>396</v>
      </c>
      <c r="E1924">
        <f>_xlfn.XLOOKUP(Table1[[#This Row],[Location]],'Location analysis'!A:A,'Location analysis'!B:B)</f>
        <v>40.416893999999999</v>
      </c>
      <c r="F1924">
        <f>_xlfn.XLOOKUP(Table1[[#This Row],[Location]],'Location analysis'!A:A,'Location analysis'!C:C)</f>
        <v>-74.420399000000003</v>
      </c>
      <c r="G1924" t="s">
        <v>421</v>
      </c>
      <c r="H1924" t="s">
        <v>43</v>
      </c>
      <c r="I1924">
        <v>14962040975</v>
      </c>
      <c r="J1924" t="s">
        <v>521</v>
      </c>
      <c r="K1924" t="s">
        <v>36</v>
      </c>
      <c r="L1924">
        <v>157</v>
      </c>
      <c r="M1924">
        <v>2.25</v>
      </c>
      <c r="N1924">
        <v>1</v>
      </c>
      <c r="O1924">
        <v>157</v>
      </c>
      <c r="P1924">
        <v>2.25</v>
      </c>
      <c r="Q1924">
        <v>1</v>
      </c>
      <c r="R1924">
        <v>2.25</v>
      </c>
      <c r="S1924">
        <v>2.25</v>
      </c>
      <c r="T1924" s="1">
        <v>44663</v>
      </c>
      <c r="U1924" t="str">
        <f t="shared" si="150"/>
        <v>Lenny &amp; Larrys - SnickerDoodle</v>
      </c>
      <c r="V1924" t="str">
        <f t="shared" si="151"/>
        <v>Food</v>
      </c>
      <c r="W1924" t="s">
        <v>43</v>
      </c>
      <c r="X1924" t="b">
        <f t="shared" si="153"/>
        <v>1</v>
      </c>
      <c r="Y1924">
        <f t="shared" si="152"/>
        <v>2.25</v>
      </c>
      <c r="Z1924" s="2">
        <f t="shared" si="154"/>
        <v>1.5</v>
      </c>
      <c r="AA1924" t="s">
        <v>422</v>
      </c>
      <c r="AB1924" t="s">
        <v>423</v>
      </c>
      <c r="AD1924" t="s">
        <v>91</v>
      </c>
      <c r="AE1924" t="s">
        <v>522</v>
      </c>
      <c r="AF1924">
        <v>2022</v>
      </c>
    </row>
    <row r="1925" spans="1:32" x14ac:dyDescent="0.25">
      <c r="A1925" t="s">
        <v>29</v>
      </c>
      <c r="B1925" t="s">
        <v>30</v>
      </c>
      <c r="C1925" t="s">
        <v>31</v>
      </c>
      <c r="D1925" t="s">
        <v>32</v>
      </c>
      <c r="E1925">
        <f>_xlfn.XLOOKUP(Table1[[#This Row],[Location]],'Location analysis'!A:A,'Location analysis'!B:B)</f>
        <v>40.423690999999998</v>
      </c>
      <c r="F1925">
        <f>_xlfn.XLOOKUP(Table1[[#This Row],[Location]],'Location analysis'!A:A,'Location analysis'!C:C)</f>
        <v>-74.380831999999998</v>
      </c>
      <c r="G1925" t="s">
        <v>81</v>
      </c>
      <c r="H1925" t="s">
        <v>43</v>
      </c>
      <c r="I1925">
        <v>14962178231</v>
      </c>
      <c r="J1925" t="s">
        <v>521</v>
      </c>
      <c r="K1925" t="s">
        <v>51</v>
      </c>
      <c r="L1925">
        <v>135</v>
      </c>
      <c r="M1925">
        <v>2</v>
      </c>
      <c r="N1925">
        <v>1</v>
      </c>
      <c r="O1925">
        <v>135</v>
      </c>
      <c r="P1925">
        <v>2</v>
      </c>
      <c r="Q1925">
        <v>1</v>
      </c>
      <c r="R1925">
        <v>2</v>
      </c>
      <c r="S1925">
        <v>2</v>
      </c>
      <c r="T1925" s="1">
        <v>44673</v>
      </c>
      <c r="U1925" t="str">
        <f t="shared" si="150"/>
        <v>KitKat - Crisp Wafers</v>
      </c>
      <c r="V1925" t="str">
        <f t="shared" si="151"/>
        <v>Food</v>
      </c>
      <c r="W1925" t="s">
        <v>43</v>
      </c>
      <c r="X1925" t="b">
        <f t="shared" si="153"/>
        <v>1</v>
      </c>
      <c r="Y1925">
        <f t="shared" si="152"/>
        <v>2</v>
      </c>
      <c r="Z1925" s="2">
        <f t="shared" si="154"/>
        <v>1.3333333333333333</v>
      </c>
      <c r="AA1925" t="s">
        <v>82</v>
      </c>
      <c r="AB1925" t="s">
        <v>83</v>
      </c>
      <c r="AD1925" t="s">
        <v>91</v>
      </c>
      <c r="AE1925" t="s">
        <v>522</v>
      </c>
      <c r="AF1925">
        <v>2022</v>
      </c>
    </row>
    <row r="1926" spans="1:32" x14ac:dyDescent="0.25">
      <c r="A1926" t="s">
        <v>29</v>
      </c>
      <c r="B1926" t="s">
        <v>30</v>
      </c>
      <c r="C1926" t="s">
        <v>31</v>
      </c>
      <c r="D1926" t="s">
        <v>32</v>
      </c>
      <c r="E1926">
        <f>_xlfn.XLOOKUP(Table1[[#This Row],[Location]],'Location analysis'!A:A,'Location analysis'!B:B)</f>
        <v>40.423690999999998</v>
      </c>
      <c r="F1926">
        <f>_xlfn.XLOOKUP(Table1[[#This Row],[Location]],'Location analysis'!A:A,'Location analysis'!C:C)</f>
        <v>-74.380831999999998</v>
      </c>
      <c r="G1926" t="s">
        <v>42</v>
      </c>
      <c r="H1926" t="s">
        <v>43</v>
      </c>
      <c r="I1926">
        <v>14962184911</v>
      </c>
      <c r="J1926" t="s">
        <v>521</v>
      </c>
      <c r="K1926" t="s">
        <v>51</v>
      </c>
      <c r="L1926">
        <v>123</v>
      </c>
      <c r="M1926">
        <v>1.5</v>
      </c>
      <c r="N1926">
        <v>1</v>
      </c>
      <c r="O1926">
        <v>123</v>
      </c>
      <c r="P1926">
        <v>1.5</v>
      </c>
      <c r="Q1926">
        <v>1</v>
      </c>
      <c r="R1926">
        <v>1.5</v>
      </c>
      <c r="S1926">
        <v>1.5</v>
      </c>
      <c r="T1926" s="1">
        <v>44673</v>
      </c>
      <c r="U1926" t="str">
        <f t="shared" si="150"/>
        <v>Takis - Hot Chilli Pepper &amp; Lime</v>
      </c>
      <c r="V1926" t="str">
        <f t="shared" si="151"/>
        <v>Food</v>
      </c>
      <c r="W1926" t="s">
        <v>43</v>
      </c>
      <c r="X1926" t="b">
        <f t="shared" si="153"/>
        <v>1</v>
      </c>
      <c r="Y1926">
        <f t="shared" si="152"/>
        <v>1.5</v>
      </c>
      <c r="Z1926" s="2">
        <f t="shared" si="154"/>
        <v>1</v>
      </c>
      <c r="AA1926" t="s">
        <v>44</v>
      </c>
      <c r="AB1926" t="s">
        <v>45</v>
      </c>
      <c r="AD1926" t="s">
        <v>91</v>
      </c>
      <c r="AE1926" t="s">
        <v>522</v>
      </c>
      <c r="AF1926">
        <v>2022</v>
      </c>
    </row>
    <row r="1927" spans="1:32" x14ac:dyDescent="0.25">
      <c r="A1927" t="s">
        <v>29</v>
      </c>
      <c r="B1927" t="s">
        <v>30</v>
      </c>
      <c r="C1927" t="s">
        <v>31</v>
      </c>
      <c r="D1927" t="s">
        <v>32</v>
      </c>
      <c r="E1927">
        <f>_xlfn.XLOOKUP(Table1[[#This Row],[Location]],'Location analysis'!A:A,'Location analysis'!B:B)</f>
        <v>40.423690999999998</v>
      </c>
      <c r="F1927">
        <f>_xlfn.XLOOKUP(Table1[[#This Row],[Location]],'Location analysis'!A:A,'Location analysis'!C:C)</f>
        <v>-74.380831999999998</v>
      </c>
      <c r="G1927" t="s">
        <v>42</v>
      </c>
      <c r="H1927" t="s">
        <v>43</v>
      </c>
      <c r="I1927">
        <v>14962199194</v>
      </c>
      <c r="J1927" t="s">
        <v>521</v>
      </c>
      <c r="K1927" t="s">
        <v>51</v>
      </c>
      <c r="L1927">
        <v>123</v>
      </c>
      <c r="M1927">
        <v>1.5</v>
      </c>
      <c r="N1927">
        <v>1</v>
      </c>
      <c r="O1927">
        <v>123</v>
      </c>
      <c r="P1927">
        <v>1.5</v>
      </c>
      <c r="Q1927">
        <v>1</v>
      </c>
      <c r="R1927">
        <v>1.5</v>
      </c>
      <c r="S1927">
        <v>1.5</v>
      </c>
      <c r="T1927" s="1">
        <v>44673</v>
      </c>
      <c r="U1927" t="str">
        <f t="shared" si="150"/>
        <v>Takis - Hot Chilli Pepper &amp; Lime</v>
      </c>
      <c r="V1927" t="str">
        <f t="shared" si="151"/>
        <v>Food</v>
      </c>
      <c r="W1927" t="s">
        <v>43</v>
      </c>
      <c r="X1927" t="b">
        <f t="shared" si="153"/>
        <v>1</v>
      </c>
      <c r="Y1927">
        <f t="shared" si="152"/>
        <v>1.5</v>
      </c>
      <c r="Z1927" s="2">
        <f t="shared" si="154"/>
        <v>1</v>
      </c>
      <c r="AA1927" t="s">
        <v>44</v>
      </c>
      <c r="AB1927" t="s">
        <v>45</v>
      </c>
      <c r="AD1927" t="s">
        <v>91</v>
      </c>
      <c r="AE1927" t="s">
        <v>522</v>
      </c>
      <c r="AF1927">
        <v>2022</v>
      </c>
    </row>
    <row r="1928" spans="1:32" x14ac:dyDescent="0.25">
      <c r="A1928" t="s">
        <v>29</v>
      </c>
      <c r="B1928" t="s">
        <v>30</v>
      </c>
      <c r="C1928" t="s">
        <v>31</v>
      </c>
      <c r="D1928" t="s">
        <v>32</v>
      </c>
      <c r="E1928">
        <f>_xlfn.XLOOKUP(Table1[[#This Row],[Location]],'Location analysis'!A:A,'Location analysis'!B:B)</f>
        <v>40.423690999999998</v>
      </c>
      <c r="F1928">
        <f>_xlfn.XLOOKUP(Table1[[#This Row],[Location]],'Location analysis'!A:A,'Location analysis'!C:C)</f>
        <v>-74.380831999999998</v>
      </c>
      <c r="G1928" t="s">
        <v>125</v>
      </c>
      <c r="H1928" t="s">
        <v>97</v>
      </c>
      <c r="I1928">
        <v>14962619690</v>
      </c>
      <c r="J1928" t="s">
        <v>521</v>
      </c>
      <c r="K1928" t="s">
        <v>51</v>
      </c>
      <c r="L1928">
        <v>143</v>
      </c>
      <c r="M1928">
        <v>2</v>
      </c>
      <c r="N1928">
        <v>1</v>
      </c>
      <c r="O1928">
        <v>143</v>
      </c>
      <c r="P1928">
        <v>2</v>
      </c>
      <c r="Q1928">
        <v>1</v>
      </c>
      <c r="R1928">
        <v>2</v>
      </c>
      <c r="S1928">
        <v>2</v>
      </c>
      <c r="T1928" s="1">
        <v>44673</v>
      </c>
      <c r="U1928" t="str">
        <f t="shared" si="150"/>
        <v>S. Pellegrino Sparkling Mineral Water</v>
      </c>
      <c r="V1928" t="str">
        <f t="shared" si="151"/>
        <v>Water</v>
      </c>
      <c r="W1928" t="s">
        <v>97</v>
      </c>
      <c r="X1928" t="b">
        <f t="shared" si="153"/>
        <v>1</v>
      </c>
      <c r="Y1928">
        <f t="shared" si="152"/>
        <v>2</v>
      </c>
      <c r="Z1928" s="2">
        <f t="shared" si="154"/>
        <v>1.3333333333333333</v>
      </c>
      <c r="AA1928" t="s">
        <v>125</v>
      </c>
      <c r="AD1928" t="s">
        <v>91</v>
      </c>
      <c r="AE1928" t="s">
        <v>522</v>
      </c>
      <c r="AF1928">
        <v>2022</v>
      </c>
    </row>
    <row r="1929" spans="1:32" x14ac:dyDescent="0.25">
      <c r="A1929" t="s">
        <v>29</v>
      </c>
      <c r="B1929" t="s">
        <v>67</v>
      </c>
      <c r="C1929" t="s">
        <v>68</v>
      </c>
      <c r="D1929" t="s">
        <v>69</v>
      </c>
      <c r="E1929">
        <f>_xlfn.XLOOKUP(Table1[[#This Row],[Location]],'Location analysis'!A:A,'Location analysis'!B:B)</f>
        <v>40.435699999999997</v>
      </c>
      <c r="F1929">
        <f>_xlfn.XLOOKUP(Table1[[#This Row],[Location]],'Location analysis'!A:A,'Location analysis'!C:C)</f>
        <v>-74.125200000000007</v>
      </c>
      <c r="G1929" t="s">
        <v>523</v>
      </c>
      <c r="H1929" t="s">
        <v>43</v>
      </c>
      <c r="I1929">
        <v>14963314095</v>
      </c>
      <c r="J1929" t="s">
        <v>525</v>
      </c>
      <c r="K1929" t="s">
        <v>51</v>
      </c>
      <c r="L1929">
        <v>112</v>
      </c>
      <c r="M1929">
        <v>1.5</v>
      </c>
      <c r="N1929">
        <v>1</v>
      </c>
      <c r="O1929">
        <v>112</v>
      </c>
      <c r="P1929">
        <v>1.5</v>
      </c>
      <c r="Q1929">
        <v>1</v>
      </c>
      <c r="R1929">
        <v>1.5</v>
      </c>
      <c r="S1929">
        <v>1.5</v>
      </c>
      <c r="T1929" s="1">
        <v>44663</v>
      </c>
      <c r="U1929" t="str">
        <f t="shared" si="150"/>
        <v>Pop Corners - Spicy Queso</v>
      </c>
      <c r="V1929" t="str">
        <f t="shared" si="151"/>
        <v>Food</v>
      </c>
      <c r="W1929" t="s">
        <v>43</v>
      </c>
      <c r="X1929" t="b">
        <f t="shared" si="153"/>
        <v>1</v>
      </c>
      <c r="Y1929">
        <f t="shared" si="152"/>
        <v>1.5</v>
      </c>
      <c r="Z1929" s="2">
        <f t="shared" si="154"/>
        <v>1</v>
      </c>
      <c r="AA1929" t="s">
        <v>509</v>
      </c>
      <c r="AB1929" t="s">
        <v>524</v>
      </c>
      <c r="AD1929" t="s">
        <v>109</v>
      </c>
      <c r="AE1929" t="s">
        <v>526</v>
      </c>
      <c r="AF1929">
        <v>2022</v>
      </c>
    </row>
    <row r="1930" spans="1:32" x14ac:dyDescent="0.25">
      <c r="A1930" t="s">
        <v>29</v>
      </c>
      <c r="B1930" t="s">
        <v>67</v>
      </c>
      <c r="C1930" t="s">
        <v>68</v>
      </c>
      <c r="D1930" t="s">
        <v>69</v>
      </c>
      <c r="E1930">
        <f>_xlfn.XLOOKUP(Table1[[#This Row],[Location]],'Location analysis'!A:A,'Location analysis'!B:B)</f>
        <v>40.435699999999997</v>
      </c>
      <c r="F1930">
        <f>_xlfn.XLOOKUP(Table1[[#This Row],[Location]],'Location analysis'!A:A,'Location analysis'!C:C)</f>
        <v>-74.125200000000007</v>
      </c>
      <c r="G1930" t="s">
        <v>523</v>
      </c>
      <c r="H1930" t="s">
        <v>43</v>
      </c>
      <c r="I1930">
        <v>14963360893</v>
      </c>
      <c r="J1930" t="s">
        <v>525</v>
      </c>
      <c r="K1930" t="s">
        <v>51</v>
      </c>
      <c r="L1930">
        <v>112</v>
      </c>
      <c r="M1930">
        <v>1.5</v>
      </c>
      <c r="N1930">
        <v>1</v>
      </c>
      <c r="O1930">
        <v>112</v>
      </c>
      <c r="P1930">
        <v>1.5</v>
      </c>
      <c r="Q1930">
        <v>1</v>
      </c>
      <c r="R1930">
        <v>1.5</v>
      </c>
      <c r="S1930">
        <v>1.5</v>
      </c>
      <c r="T1930" s="1">
        <v>44663</v>
      </c>
      <c r="U1930" t="str">
        <f t="shared" si="150"/>
        <v>Pop Corners - Spicy Queso</v>
      </c>
      <c r="V1930" t="str">
        <f t="shared" si="151"/>
        <v>Food</v>
      </c>
      <c r="W1930" t="s">
        <v>43</v>
      </c>
      <c r="X1930" t="b">
        <f t="shared" si="153"/>
        <v>1</v>
      </c>
      <c r="Y1930">
        <f t="shared" si="152"/>
        <v>1.5</v>
      </c>
      <c r="Z1930" s="2">
        <f t="shared" si="154"/>
        <v>1</v>
      </c>
      <c r="AA1930" t="s">
        <v>509</v>
      </c>
      <c r="AB1930" t="s">
        <v>524</v>
      </c>
      <c r="AD1930" t="s">
        <v>109</v>
      </c>
      <c r="AE1930" t="s">
        <v>526</v>
      </c>
      <c r="AF1930">
        <v>2022</v>
      </c>
    </row>
    <row r="1931" spans="1:32" x14ac:dyDescent="0.25">
      <c r="A1931" t="s">
        <v>29</v>
      </c>
      <c r="B1931" t="s">
        <v>394</v>
      </c>
      <c r="C1931" t="s">
        <v>395</v>
      </c>
      <c r="D1931" t="s">
        <v>396</v>
      </c>
      <c r="E1931">
        <f>_xlfn.XLOOKUP(Table1[[#This Row],[Location]],'Location analysis'!A:A,'Location analysis'!B:B)</f>
        <v>40.416893999999999</v>
      </c>
      <c r="F1931">
        <f>_xlfn.XLOOKUP(Table1[[#This Row],[Location]],'Location analysis'!A:A,'Location analysis'!C:C)</f>
        <v>-74.420399000000003</v>
      </c>
      <c r="G1931" t="s">
        <v>137</v>
      </c>
      <c r="H1931" t="s">
        <v>97</v>
      </c>
      <c r="I1931">
        <v>14964013758</v>
      </c>
      <c r="J1931" t="s">
        <v>525</v>
      </c>
      <c r="K1931" t="s">
        <v>36</v>
      </c>
      <c r="L1931">
        <v>144</v>
      </c>
      <c r="M1931">
        <v>1.5</v>
      </c>
      <c r="N1931">
        <v>1</v>
      </c>
      <c r="O1931">
        <v>144</v>
      </c>
      <c r="P1931">
        <v>1.5</v>
      </c>
      <c r="Q1931">
        <v>1</v>
      </c>
      <c r="R1931">
        <v>1.5</v>
      </c>
      <c r="S1931">
        <v>1.5</v>
      </c>
      <c r="T1931" s="1">
        <v>44664</v>
      </c>
      <c r="U1931" t="str">
        <f t="shared" si="150"/>
        <v>Poland Springs Water</v>
      </c>
      <c r="V1931" t="str">
        <f t="shared" si="151"/>
        <v>Water</v>
      </c>
      <c r="W1931" t="s">
        <v>97</v>
      </c>
      <c r="X1931" t="b">
        <f t="shared" si="153"/>
        <v>1</v>
      </c>
      <c r="Y1931">
        <f t="shared" si="152"/>
        <v>1.5</v>
      </c>
      <c r="Z1931" s="2">
        <f t="shared" si="154"/>
        <v>1</v>
      </c>
      <c r="AA1931" t="s">
        <v>137</v>
      </c>
      <c r="AD1931" t="s">
        <v>109</v>
      </c>
      <c r="AE1931" t="s">
        <v>526</v>
      </c>
      <c r="AF1931">
        <v>2022</v>
      </c>
    </row>
    <row r="1932" spans="1:32" x14ac:dyDescent="0.25">
      <c r="A1932" t="s">
        <v>29</v>
      </c>
      <c r="B1932" t="s">
        <v>46</v>
      </c>
      <c r="C1932" t="s">
        <v>31</v>
      </c>
      <c r="D1932" t="s">
        <v>47</v>
      </c>
      <c r="E1932">
        <f>_xlfn.XLOOKUP(Table1[[#This Row],[Location]],'Location analysis'!A:A,'Location analysis'!B:B)</f>
        <v>40.423690999999998</v>
      </c>
      <c r="F1932">
        <f>_xlfn.XLOOKUP(Table1[[#This Row],[Location]],'Location analysis'!A:A,'Location analysis'!C:C)</f>
        <v>-74.380831999999998</v>
      </c>
      <c r="G1932" t="s">
        <v>128</v>
      </c>
      <c r="H1932" t="s">
        <v>43</v>
      </c>
      <c r="I1932">
        <v>14965050964</v>
      </c>
      <c r="J1932" t="s">
        <v>525</v>
      </c>
      <c r="K1932" t="s">
        <v>51</v>
      </c>
      <c r="L1932">
        <v>111</v>
      </c>
      <c r="M1932">
        <v>1.5</v>
      </c>
      <c r="N1932">
        <v>1</v>
      </c>
      <c r="O1932">
        <v>111</v>
      </c>
      <c r="P1932">
        <v>1.5</v>
      </c>
      <c r="Q1932">
        <v>1</v>
      </c>
      <c r="R1932">
        <v>1.5</v>
      </c>
      <c r="S1932">
        <v>1.5</v>
      </c>
      <c r="T1932" s="1">
        <v>44664</v>
      </c>
      <c r="U1932" t="str">
        <f t="shared" si="150"/>
        <v>SunChips Multigrain - Salsa</v>
      </c>
      <c r="V1932" t="str">
        <f t="shared" si="151"/>
        <v>Food</v>
      </c>
      <c r="W1932" t="s">
        <v>43</v>
      </c>
      <c r="X1932" t="b">
        <f t="shared" si="153"/>
        <v>1</v>
      </c>
      <c r="Y1932">
        <f t="shared" si="152"/>
        <v>1.5</v>
      </c>
      <c r="Z1932" s="2">
        <f t="shared" si="154"/>
        <v>1</v>
      </c>
      <c r="AA1932" t="s">
        <v>129</v>
      </c>
      <c r="AB1932" t="s">
        <v>130</v>
      </c>
      <c r="AD1932" t="s">
        <v>109</v>
      </c>
      <c r="AE1932" t="s">
        <v>526</v>
      </c>
      <c r="AF1932">
        <v>2022</v>
      </c>
    </row>
    <row r="1933" spans="1:32" x14ac:dyDescent="0.25">
      <c r="A1933" t="s">
        <v>29</v>
      </c>
      <c r="B1933" t="s">
        <v>46</v>
      </c>
      <c r="C1933" t="s">
        <v>31</v>
      </c>
      <c r="D1933" t="s">
        <v>47</v>
      </c>
      <c r="E1933">
        <f>_xlfn.XLOOKUP(Table1[[#This Row],[Location]],'Location analysis'!A:A,'Location analysis'!B:B)</f>
        <v>40.423690999999998</v>
      </c>
      <c r="F1933">
        <f>_xlfn.XLOOKUP(Table1[[#This Row],[Location]],'Location analysis'!A:A,'Location analysis'!C:C)</f>
        <v>-74.380831999999998</v>
      </c>
      <c r="G1933" t="s">
        <v>70</v>
      </c>
      <c r="H1933" t="s">
        <v>34</v>
      </c>
      <c r="I1933">
        <v>14965051857</v>
      </c>
      <c r="J1933" t="s">
        <v>525</v>
      </c>
      <c r="K1933" t="s">
        <v>51</v>
      </c>
      <c r="L1933">
        <v>146</v>
      </c>
      <c r="M1933">
        <v>3</v>
      </c>
      <c r="N1933">
        <v>1</v>
      </c>
      <c r="O1933">
        <v>146</v>
      </c>
      <c r="P1933">
        <v>3</v>
      </c>
      <c r="Q1933">
        <v>1</v>
      </c>
      <c r="R1933">
        <v>3</v>
      </c>
      <c r="S1933">
        <v>3</v>
      </c>
      <c r="T1933" s="1">
        <v>44664</v>
      </c>
      <c r="U1933" t="str">
        <f t="shared" si="150"/>
        <v>Monster Energy Original</v>
      </c>
      <c r="V1933" t="str">
        <f t="shared" si="151"/>
        <v>Carbonated</v>
      </c>
      <c r="W1933" t="s">
        <v>34</v>
      </c>
      <c r="X1933" t="b">
        <f t="shared" si="153"/>
        <v>1</v>
      </c>
      <c r="Y1933">
        <f t="shared" si="152"/>
        <v>3</v>
      </c>
      <c r="Z1933" s="2">
        <f t="shared" si="154"/>
        <v>2</v>
      </c>
      <c r="AA1933" t="s">
        <v>70</v>
      </c>
      <c r="AD1933" t="s">
        <v>109</v>
      </c>
      <c r="AE1933" t="s">
        <v>526</v>
      </c>
      <c r="AF1933">
        <v>2022</v>
      </c>
    </row>
    <row r="1934" spans="1:32" x14ac:dyDescent="0.25">
      <c r="A1934" t="s">
        <v>29</v>
      </c>
      <c r="B1934" t="s">
        <v>394</v>
      </c>
      <c r="C1934" t="s">
        <v>395</v>
      </c>
      <c r="D1934" t="s">
        <v>396</v>
      </c>
      <c r="E1934">
        <f>_xlfn.XLOOKUP(Table1[[#This Row],[Location]],'Location analysis'!A:A,'Location analysis'!B:B)</f>
        <v>40.416893999999999</v>
      </c>
      <c r="F1934">
        <f>_xlfn.XLOOKUP(Table1[[#This Row],[Location]],'Location analysis'!A:A,'Location analysis'!C:C)</f>
        <v>-74.420399000000003</v>
      </c>
      <c r="G1934" t="s">
        <v>137</v>
      </c>
      <c r="H1934" t="s">
        <v>97</v>
      </c>
      <c r="I1934">
        <v>14965256936</v>
      </c>
      <c r="J1934" t="s">
        <v>525</v>
      </c>
      <c r="K1934" t="s">
        <v>36</v>
      </c>
      <c r="L1934">
        <v>144</v>
      </c>
      <c r="M1934">
        <v>1.5</v>
      </c>
      <c r="N1934">
        <v>1</v>
      </c>
      <c r="O1934">
        <v>144</v>
      </c>
      <c r="P1934">
        <v>1.5</v>
      </c>
      <c r="Q1934">
        <v>1</v>
      </c>
      <c r="R1934">
        <v>1.5</v>
      </c>
      <c r="S1934">
        <v>1.5</v>
      </c>
      <c r="T1934" s="1">
        <v>44664</v>
      </c>
      <c r="U1934" t="str">
        <f t="shared" si="150"/>
        <v>Poland Springs Water</v>
      </c>
      <c r="V1934" t="str">
        <f t="shared" si="151"/>
        <v>Water</v>
      </c>
      <c r="W1934" t="s">
        <v>97</v>
      </c>
      <c r="X1934" t="b">
        <f t="shared" si="153"/>
        <v>1</v>
      </c>
      <c r="Y1934">
        <f t="shared" si="152"/>
        <v>1.5</v>
      </c>
      <c r="Z1934" s="2">
        <f t="shared" si="154"/>
        <v>1</v>
      </c>
      <c r="AA1934" t="s">
        <v>137</v>
      </c>
      <c r="AD1934" t="s">
        <v>109</v>
      </c>
      <c r="AE1934" t="s">
        <v>526</v>
      </c>
      <c r="AF1934">
        <v>2022</v>
      </c>
    </row>
    <row r="1935" spans="1:32" x14ac:dyDescent="0.25">
      <c r="A1935" t="s">
        <v>29</v>
      </c>
      <c r="B1935" t="s">
        <v>394</v>
      </c>
      <c r="C1935" t="s">
        <v>395</v>
      </c>
      <c r="D1935" t="s">
        <v>396</v>
      </c>
      <c r="E1935">
        <f>_xlfn.XLOOKUP(Table1[[#This Row],[Location]],'Location analysis'!A:A,'Location analysis'!B:B)</f>
        <v>40.416893999999999</v>
      </c>
      <c r="F1935">
        <f>_xlfn.XLOOKUP(Table1[[#This Row],[Location]],'Location analysis'!A:A,'Location analysis'!C:C)</f>
        <v>-74.420399000000003</v>
      </c>
      <c r="G1935" t="s">
        <v>137</v>
      </c>
      <c r="H1935" t="s">
        <v>97</v>
      </c>
      <c r="I1935">
        <v>14965303481</v>
      </c>
      <c r="J1935" t="s">
        <v>525</v>
      </c>
      <c r="K1935" t="s">
        <v>36</v>
      </c>
      <c r="L1935">
        <v>144</v>
      </c>
      <c r="M1935">
        <v>1.5</v>
      </c>
      <c r="N1935">
        <v>1</v>
      </c>
      <c r="O1935">
        <v>144</v>
      </c>
      <c r="P1935">
        <v>1.5</v>
      </c>
      <c r="Q1935">
        <v>1</v>
      </c>
      <c r="R1935">
        <v>1.5</v>
      </c>
      <c r="S1935">
        <v>1.5</v>
      </c>
      <c r="T1935" s="1">
        <v>44664</v>
      </c>
      <c r="U1935" t="str">
        <f t="shared" si="150"/>
        <v>Poland Springs Water</v>
      </c>
      <c r="V1935" t="str">
        <f t="shared" si="151"/>
        <v>Water</v>
      </c>
      <c r="W1935" t="s">
        <v>97</v>
      </c>
      <c r="X1935" t="b">
        <f t="shared" si="153"/>
        <v>1</v>
      </c>
      <c r="Y1935">
        <f t="shared" si="152"/>
        <v>1.5</v>
      </c>
      <c r="Z1935" s="2">
        <f t="shared" si="154"/>
        <v>1</v>
      </c>
      <c r="AA1935" t="s">
        <v>137</v>
      </c>
      <c r="AD1935" t="s">
        <v>109</v>
      </c>
      <c r="AE1935" t="s">
        <v>526</v>
      </c>
      <c r="AF1935">
        <v>2022</v>
      </c>
    </row>
    <row r="1936" spans="1:32" x14ac:dyDescent="0.25">
      <c r="A1936" t="s">
        <v>29</v>
      </c>
      <c r="B1936" t="s">
        <v>394</v>
      </c>
      <c r="C1936" t="s">
        <v>395</v>
      </c>
      <c r="D1936" t="s">
        <v>396</v>
      </c>
      <c r="E1936">
        <f>_xlfn.XLOOKUP(Table1[[#This Row],[Location]],'Location analysis'!A:A,'Location analysis'!B:B)</f>
        <v>40.416893999999999</v>
      </c>
      <c r="F1936">
        <f>_xlfn.XLOOKUP(Table1[[#This Row],[Location]],'Location analysis'!A:A,'Location analysis'!C:C)</f>
        <v>-74.420399000000003</v>
      </c>
      <c r="G1936" t="s">
        <v>154</v>
      </c>
      <c r="H1936" t="s">
        <v>43</v>
      </c>
      <c r="I1936">
        <v>14965322635</v>
      </c>
      <c r="J1936" t="s">
        <v>525</v>
      </c>
      <c r="K1936" t="s">
        <v>36</v>
      </c>
      <c r="L1936">
        <v>110</v>
      </c>
      <c r="M1936">
        <v>1.5</v>
      </c>
      <c r="N1936">
        <v>1</v>
      </c>
      <c r="O1936">
        <v>110</v>
      </c>
      <c r="P1936">
        <v>1.5</v>
      </c>
      <c r="Q1936">
        <v>1</v>
      </c>
      <c r="R1936">
        <v>1.5</v>
      </c>
      <c r="S1936">
        <v>1.5</v>
      </c>
      <c r="T1936" s="1">
        <v>44664</v>
      </c>
      <c r="U1936" t="str">
        <f t="shared" si="150"/>
        <v>SunChips Multigrain - Harvest Cheddar</v>
      </c>
      <c r="V1936" t="str">
        <f t="shared" si="151"/>
        <v>Food</v>
      </c>
      <c r="W1936" t="s">
        <v>43</v>
      </c>
      <c r="X1936" t="b">
        <f t="shared" si="153"/>
        <v>1</v>
      </c>
      <c r="Y1936">
        <f t="shared" si="152"/>
        <v>1.5</v>
      </c>
      <c r="Z1936" s="2">
        <f t="shared" si="154"/>
        <v>1</v>
      </c>
      <c r="AA1936" t="s">
        <v>129</v>
      </c>
      <c r="AB1936" t="s">
        <v>155</v>
      </c>
      <c r="AD1936" t="s">
        <v>109</v>
      </c>
      <c r="AE1936" t="s">
        <v>526</v>
      </c>
      <c r="AF1936">
        <v>2022</v>
      </c>
    </row>
    <row r="1937" spans="1:32" x14ac:dyDescent="0.25">
      <c r="A1937" t="s">
        <v>29</v>
      </c>
      <c r="B1937" t="s">
        <v>394</v>
      </c>
      <c r="C1937" t="s">
        <v>395</v>
      </c>
      <c r="D1937" t="s">
        <v>396</v>
      </c>
      <c r="E1937">
        <f>_xlfn.XLOOKUP(Table1[[#This Row],[Location]],'Location analysis'!A:A,'Location analysis'!B:B)</f>
        <v>40.416893999999999</v>
      </c>
      <c r="F1937">
        <f>_xlfn.XLOOKUP(Table1[[#This Row],[Location]],'Location analysis'!A:A,'Location analysis'!C:C)</f>
        <v>-74.420399000000003</v>
      </c>
      <c r="G1937" t="s">
        <v>192</v>
      </c>
      <c r="H1937" t="s">
        <v>43</v>
      </c>
      <c r="I1937">
        <v>14965343396</v>
      </c>
      <c r="J1937" t="s">
        <v>525</v>
      </c>
      <c r="K1937" t="s">
        <v>36</v>
      </c>
      <c r="L1937">
        <v>124</v>
      </c>
      <c r="M1937">
        <v>1.25</v>
      </c>
      <c r="N1937">
        <v>1</v>
      </c>
      <c r="O1937">
        <v>124</v>
      </c>
      <c r="P1937">
        <v>1.25</v>
      </c>
      <c r="Q1937">
        <v>1</v>
      </c>
      <c r="R1937">
        <v>1.25</v>
      </c>
      <c r="S1937">
        <v>1.25</v>
      </c>
      <c r="T1937" s="1">
        <v>44664</v>
      </c>
      <c r="U1937" t="str">
        <f t="shared" si="150"/>
        <v>CheezIt - Original</v>
      </c>
      <c r="V1937" t="str">
        <f t="shared" si="151"/>
        <v>Food</v>
      </c>
      <c r="W1937" t="s">
        <v>43</v>
      </c>
      <c r="X1937" t="b">
        <f t="shared" si="153"/>
        <v>1</v>
      </c>
      <c r="Y1937">
        <f t="shared" si="152"/>
        <v>1.25</v>
      </c>
      <c r="Z1937" s="2">
        <f t="shared" si="154"/>
        <v>0.83333333333333337</v>
      </c>
      <c r="AA1937" t="s">
        <v>193</v>
      </c>
      <c r="AB1937" t="s">
        <v>150</v>
      </c>
      <c r="AD1937" t="s">
        <v>109</v>
      </c>
      <c r="AE1937" t="s">
        <v>526</v>
      </c>
      <c r="AF1937">
        <v>2022</v>
      </c>
    </row>
    <row r="1938" spans="1:32" x14ac:dyDescent="0.25">
      <c r="A1938" t="s">
        <v>29</v>
      </c>
      <c r="B1938" t="s">
        <v>394</v>
      </c>
      <c r="C1938" t="s">
        <v>395</v>
      </c>
      <c r="D1938" t="s">
        <v>396</v>
      </c>
      <c r="E1938">
        <f>_xlfn.XLOOKUP(Table1[[#This Row],[Location]],'Location analysis'!A:A,'Location analysis'!B:B)</f>
        <v>40.416893999999999</v>
      </c>
      <c r="F1938">
        <f>_xlfn.XLOOKUP(Table1[[#This Row],[Location]],'Location analysis'!A:A,'Location analysis'!C:C)</f>
        <v>-74.420399000000003</v>
      </c>
      <c r="G1938" t="s">
        <v>237</v>
      </c>
      <c r="H1938" t="s">
        <v>34</v>
      </c>
      <c r="I1938">
        <v>14965565394</v>
      </c>
      <c r="J1938" t="s">
        <v>525</v>
      </c>
      <c r="K1938" t="s">
        <v>51</v>
      </c>
      <c r="L1938">
        <v>133</v>
      </c>
      <c r="M1938">
        <v>2</v>
      </c>
      <c r="N1938">
        <v>1</v>
      </c>
      <c r="O1938">
        <v>133</v>
      </c>
      <c r="P1938">
        <v>2</v>
      </c>
      <c r="Q1938">
        <v>1</v>
      </c>
      <c r="R1938">
        <v>2</v>
      </c>
      <c r="S1938">
        <v>2</v>
      </c>
      <c r="T1938" s="1">
        <v>44664</v>
      </c>
      <c r="U1938" t="str">
        <f t="shared" si="150"/>
        <v>Keto Krisp - Almond Butter</v>
      </c>
      <c r="V1938" t="str">
        <f t="shared" si="151"/>
        <v>Carbonated</v>
      </c>
      <c r="W1938" t="s">
        <v>34</v>
      </c>
      <c r="X1938" t="b">
        <f t="shared" si="153"/>
        <v>1</v>
      </c>
      <c r="Y1938">
        <f t="shared" si="152"/>
        <v>2</v>
      </c>
      <c r="Z1938" s="2">
        <f t="shared" si="154"/>
        <v>1.3333333333333333</v>
      </c>
      <c r="AA1938" t="s">
        <v>165</v>
      </c>
      <c r="AB1938" t="s">
        <v>238</v>
      </c>
      <c r="AD1938" t="s">
        <v>109</v>
      </c>
      <c r="AE1938" t="s">
        <v>526</v>
      </c>
      <c r="AF1938">
        <v>2022</v>
      </c>
    </row>
    <row r="1939" spans="1:32" x14ac:dyDescent="0.25">
      <c r="A1939" t="s">
        <v>29</v>
      </c>
      <c r="B1939" t="s">
        <v>62</v>
      </c>
      <c r="C1939" t="s">
        <v>63</v>
      </c>
      <c r="D1939" t="s">
        <v>64</v>
      </c>
      <c r="E1939">
        <f>_xlfn.XLOOKUP(Table1[[#This Row],[Location]],'Location analysis'!A:A,'Location analysis'!B:B)</f>
        <v>40.091900000000003</v>
      </c>
      <c r="F1939">
        <f>_xlfn.XLOOKUP(Table1[[#This Row],[Location]],'Location analysis'!A:A,'Location analysis'!C:C)</f>
        <v>-74.358699999999999</v>
      </c>
      <c r="G1939" t="s">
        <v>154</v>
      </c>
      <c r="H1939" t="s">
        <v>43</v>
      </c>
      <c r="I1939">
        <v>14965803203</v>
      </c>
      <c r="J1939" t="s">
        <v>525</v>
      </c>
      <c r="K1939" t="s">
        <v>51</v>
      </c>
      <c r="L1939">
        <v>123</v>
      </c>
      <c r="M1939">
        <v>1.5</v>
      </c>
      <c r="N1939">
        <v>1</v>
      </c>
      <c r="O1939">
        <v>123</v>
      </c>
      <c r="P1939">
        <v>1.5</v>
      </c>
      <c r="Q1939">
        <v>1</v>
      </c>
      <c r="R1939">
        <v>1.5</v>
      </c>
      <c r="S1939">
        <v>1.5</v>
      </c>
      <c r="T1939" s="1">
        <v>44664</v>
      </c>
      <c r="U1939" t="str">
        <f t="shared" si="150"/>
        <v>SunChips Multigrain - Harvest Cheddar</v>
      </c>
      <c r="V1939" t="str">
        <f t="shared" si="151"/>
        <v>Food</v>
      </c>
      <c r="W1939" t="s">
        <v>43</v>
      </c>
      <c r="X1939" t="b">
        <f t="shared" si="153"/>
        <v>1</v>
      </c>
      <c r="Y1939">
        <f t="shared" si="152"/>
        <v>1.5</v>
      </c>
      <c r="Z1939" s="2">
        <f t="shared" si="154"/>
        <v>1</v>
      </c>
      <c r="AA1939" t="s">
        <v>129</v>
      </c>
      <c r="AB1939" t="s">
        <v>155</v>
      </c>
      <c r="AD1939" t="s">
        <v>109</v>
      </c>
      <c r="AE1939" t="s">
        <v>526</v>
      </c>
      <c r="AF1939">
        <v>2022</v>
      </c>
    </row>
    <row r="1940" spans="1:32" x14ac:dyDescent="0.25">
      <c r="A1940" t="s">
        <v>29</v>
      </c>
      <c r="B1940" t="s">
        <v>67</v>
      </c>
      <c r="C1940" t="s">
        <v>68</v>
      </c>
      <c r="D1940" t="s">
        <v>69</v>
      </c>
      <c r="E1940">
        <f>_xlfn.XLOOKUP(Table1[[#This Row],[Location]],'Location analysis'!A:A,'Location analysis'!B:B)</f>
        <v>40.435699999999997</v>
      </c>
      <c r="F1940">
        <f>_xlfn.XLOOKUP(Table1[[#This Row],[Location]],'Location analysis'!A:A,'Location analysis'!C:C)</f>
        <v>-74.125200000000007</v>
      </c>
      <c r="G1940" t="s">
        <v>329</v>
      </c>
      <c r="H1940" t="s">
        <v>49</v>
      </c>
      <c r="I1940">
        <v>14965834651</v>
      </c>
      <c r="J1940" t="s">
        <v>525</v>
      </c>
      <c r="K1940" t="s">
        <v>36</v>
      </c>
      <c r="L1940">
        <v>147</v>
      </c>
      <c r="M1940">
        <v>2.5</v>
      </c>
      <c r="N1940">
        <v>1</v>
      </c>
      <c r="O1940">
        <v>147</v>
      </c>
      <c r="P1940">
        <v>2.5</v>
      </c>
      <c r="Q1940">
        <v>1</v>
      </c>
      <c r="R1940">
        <v>2.5</v>
      </c>
      <c r="S1940">
        <v>3.5</v>
      </c>
      <c r="T1940" s="1">
        <v>44664</v>
      </c>
      <c r="U1940" t="str">
        <f t="shared" si="150"/>
        <v>Snapple Tea - Raspberry</v>
      </c>
      <c r="V1940" t="str">
        <f t="shared" si="151"/>
        <v>Non Carbonated</v>
      </c>
      <c r="W1940" t="s">
        <v>49</v>
      </c>
      <c r="X1940" t="b">
        <f t="shared" si="153"/>
        <v>1</v>
      </c>
      <c r="Y1940">
        <f t="shared" si="152"/>
        <v>2.5</v>
      </c>
      <c r="Z1940" s="2">
        <f t="shared" si="154"/>
        <v>1.6666666666666667</v>
      </c>
      <c r="AA1940" t="s">
        <v>330</v>
      </c>
      <c r="AB1940" t="s">
        <v>144</v>
      </c>
      <c r="AD1940" t="s">
        <v>109</v>
      </c>
      <c r="AE1940" t="s">
        <v>526</v>
      </c>
      <c r="AF1940">
        <v>2022</v>
      </c>
    </row>
    <row r="1941" spans="1:32" x14ac:dyDescent="0.25">
      <c r="A1941" t="s">
        <v>29</v>
      </c>
      <c r="B1941" t="s">
        <v>67</v>
      </c>
      <c r="C1941" t="s">
        <v>68</v>
      </c>
      <c r="D1941" t="s">
        <v>69</v>
      </c>
      <c r="E1941">
        <f>_xlfn.XLOOKUP(Table1[[#This Row],[Location]],'Location analysis'!A:A,'Location analysis'!B:B)</f>
        <v>40.435699999999997</v>
      </c>
      <c r="F1941">
        <f>_xlfn.XLOOKUP(Table1[[#This Row],[Location]],'Location analysis'!A:A,'Location analysis'!C:C)</f>
        <v>-74.125200000000007</v>
      </c>
      <c r="G1941" t="s">
        <v>527</v>
      </c>
      <c r="H1941" t="s">
        <v>43</v>
      </c>
      <c r="I1941">
        <v>14965834651</v>
      </c>
      <c r="J1941" t="s">
        <v>525</v>
      </c>
      <c r="K1941" t="s">
        <v>36</v>
      </c>
      <c r="L1941">
        <v>124</v>
      </c>
      <c r="M1941">
        <v>1</v>
      </c>
      <c r="N1941">
        <v>1</v>
      </c>
      <c r="O1941">
        <v>124</v>
      </c>
      <c r="P1941">
        <v>1</v>
      </c>
      <c r="Q1941">
        <v>1</v>
      </c>
      <c r="R1941">
        <v>1</v>
      </c>
      <c r="S1941">
        <v>3.5</v>
      </c>
      <c r="T1941" s="1">
        <v>44664</v>
      </c>
      <c r="U1941" t="str">
        <f t="shared" si="150"/>
        <v>Quaker Apple Cinnamon Rice Crisps</v>
      </c>
      <c r="V1941" t="str">
        <f t="shared" si="151"/>
        <v>Food</v>
      </c>
      <c r="W1941" t="s">
        <v>43</v>
      </c>
      <c r="X1941" t="b">
        <f t="shared" si="153"/>
        <v>1</v>
      </c>
      <c r="Y1941">
        <f t="shared" si="152"/>
        <v>1</v>
      </c>
      <c r="Z1941" s="2">
        <f t="shared" si="154"/>
        <v>0.66666666666666663</v>
      </c>
      <c r="AA1941" t="s">
        <v>527</v>
      </c>
      <c r="AD1941" t="s">
        <v>109</v>
      </c>
      <c r="AE1941" t="s">
        <v>526</v>
      </c>
      <c r="AF1941">
        <v>2022</v>
      </c>
    </row>
    <row r="1942" spans="1:32" x14ac:dyDescent="0.25">
      <c r="A1942" t="s">
        <v>29</v>
      </c>
      <c r="B1942" t="s">
        <v>394</v>
      </c>
      <c r="C1942" t="s">
        <v>395</v>
      </c>
      <c r="D1942" t="s">
        <v>396</v>
      </c>
      <c r="E1942">
        <f>_xlfn.XLOOKUP(Table1[[#This Row],[Location]],'Location analysis'!A:A,'Location analysis'!B:B)</f>
        <v>40.416893999999999</v>
      </c>
      <c r="F1942">
        <f>_xlfn.XLOOKUP(Table1[[#This Row],[Location]],'Location analysis'!A:A,'Location analysis'!C:C)</f>
        <v>-74.420399000000003</v>
      </c>
      <c r="G1942" t="s">
        <v>112</v>
      </c>
      <c r="H1942" t="s">
        <v>43</v>
      </c>
      <c r="I1942">
        <v>14966259064</v>
      </c>
      <c r="J1942" t="s">
        <v>525</v>
      </c>
      <c r="K1942" t="s">
        <v>36</v>
      </c>
      <c r="L1942">
        <v>131</v>
      </c>
      <c r="M1942">
        <v>2</v>
      </c>
      <c r="N1942">
        <v>1</v>
      </c>
      <c r="O1942">
        <v>131</v>
      </c>
      <c r="P1942">
        <v>2</v>
      </c>
      <c r="Q1942">
        <v>1</v>
      </c>
      <c r="R1942">
        <v>2</v>
      </c>
      <c r="S1942">
        <v>2</v>
      </c>
      <c r="T1942" s="1">
        <v>44664</v>
      </c>
      <c r="U1942" t="str">
        <f t="shared" si="150"/>
        <v>Robert Irvine's - Fit Crunch -  Chocolate Pea</v>
      </c>
      <c r="V1942" t="str">
        <f t="shared" si="151"/>
        <v>Food</v>
      </c>
      <c r="W1942" t="s">
        <v>43</v>
      </c>
      <c r="X1942" t="b">
        <f t="shared" si="153"/>
        <v>1</v>
      </c>
      <c r="Y1942">
        <f t="shared" si="152"/>
        <v>2</v>
      </c>
      <c r="Z1942" s="2">
        <f t="shared" si="154"/>
        <v>1.3333333333333333</v>
      </c>
      <c r="AA1942" t="s">
        <v>113</v>
      </c>
      <c r="AB1942" t="s">
        <v>114</v>
      </c>
      <c r="AC1942" t="s">
        <v>115</v>
      </c>
      <c r="AD1942" t="s">
        <v>109</v>
      </c>
      <c r="AE1942" t="s">
        <v>526</v>
      </c>
      <c r="AF1942">
        <v>2022</v>
      </c>
    </row>
    <row r="1943" spans="1:32" x14ac:dyDescent="0.25">
      <c r="A1943" t="s">
        <v>29</v>
      </c>
      <c r="B1943" t="s">
        <v>394</v>
      </c>
      <c r="C1943" t="s">
        <v>395</v>
      </c>
      <c r="D1943" t="s">
        <v>396</v>
      </c>
      <c r="E1943">
        <f>_xlfn.XLOOKUP(Table1[[#This Row],[Location]],'Location analysis'!A:A,'Location analysis'!B:B)</f>
        <v>40.416893999999999</v>
      </c>
      <c r="F1943">
        <f>_xlfn.XLOOKUP(Table1[[#This Row],[Location]],'Location analysis'!A:A,'Location analysis'!C:C)</f>
        <v>-74.420399000000003</v>
      </c>
      <c r="G1943" t="s">
        <v>137</v>
      </c>
      <c r="H1943" t="s">
        <v>97</v>
      </c>
      <c r="I1943">
        <v>14966320633</v>
      </c>
      <c r="J1943" t="s">
        <v>525</v>
      </c>
      <c r="K1943" t="s">
        <v>51</v>
      </c>
      <c r="L1943">
        <v>144</v>
      </c>
      <c r="M1943">
        <v>1.5</v>
      </c>
      <c r="N1943">
        <v>1</v>
      </c>
      <c r="O1943">
        <v>144</v>
      </c>
      <c r="P1943">
        <v>1.5</v>
      </c>
      <c r="Q1943">
        <v>1</v>
      </c>
      <c r="R1943">
        <v>1.5</v>
      </c>
      <c r="S1943">
        <v>1.5</v>
      </c>
      <c r="T1943" s="1">
        <v>44664</v>
      </c>
      <c r="U1943" t="str">
        <f t="shared" si="150"/>
        <v>Poland Springs Water</v>
      </c>
      <c r="V1943" t="str">
        <f t="shared" si="151"/>
        <v>Water</v>
      </c>
      <c r="W1943" t="s">
        <v>97</v>
      </c>
      <c r="X1943" t="b">
        <f t="shared" si="153"/>
        <v>1</v>
      </c>
      <c r="Y1943">
        <f t="shared" si="152"/>
        <v>1.5</v>
      </c>
      <c r="Z1943" s="2">
        <f t="shared" si="154"/>
        <v>1</v>
      </c>
      <c r="AA1943" t="s">
        <v>137</v>
      </c>
      <c r="AD1943" t="s">
        <v>109</v>
      </c>
      <c r="AE1943" t="s">
        <v>526</v>
      </c>
      <c r="AF1943">
        <v>2022</v>
      </c>
    </row>
    <row r="1944" spans="1:32" x14ac:dyDescent="0.25">
      <c r="A1944" t="s">
        <v>29</v>
      </c>
      <c r="B1944" t="s">
        <v>394</v>
      </c>
      <c r="C1944" t="s">
        <v>395</v>
      </c>
      <c r="D1944" t="s">
        <v>396</v>
      </c>
      <c r="E1944">
        <f>_xlfn.XLOOKUP(Table1[[#This Row],[Location]],'Location analysis'!A:A,'Location analysis'!B:B)</f>
        <v>40.416893999999999</v>
      </c>
      <c r="F1944">
        <f>_xlfn.XLOOKUP(Table1[[#This Row],[Location]],'Location analysis'!A:A,'Location analysis'!C:C)</f>
        <v>-74.420399000000003</v>
      </c>
      <c r="G1944" t="s">
        <v>390</v>
      </c>
      <c r="H1944" t="s">
        <v>43</v>
      </c>
      <c r="I1944">
        <v>14966466491</v>
      </c>
      <c r="J1944" t="s">
        <v>525</v>
      </c>
      <c r="K1944" t="s">
        <v>51</v>
      </c>
      <c r="L1944">
        <v>135</v>
      </c>
      <c r="M1944">
        <v>2</v>
      </c>
      <c r="N1944">
        <v>1</v>
      </c>
      <c r="O1944">
        <v>135</v>
      </c>
      <c r="P1944">
        <v>2</v>
      </c>
      <c r="Q1944">
        <v>1</v>
      </c>
      <c r="R1944">
        <v>2</v>
      </c>
      <c r="S1944">
        <v>2</v>
      </c>
      <c r="T1944" s="1">
        <v>44664</v>
      </c>
      <c r="U1944" t="str">
        <f t="shared" si="150"/>
        <v>RXBAR - Protein Bar - Chocolate Sea Salt</v>
      </c>
      <c r="V1944" t="str">
        <f t="shared" si="151"/>
        <v>Food</v>
      </c>
      <c r="W1944" t="s">
        <v>43</v>
      </c>
      <c r="X1944" t="b">
        <f t="shared" si="153"/>
        <v>1</v>
      </c>
      <c r="Y1944">
        <f t="shared" si="152"/>
        <v>2</v>
      </c>
      <c r="Z1944" s="2">
        <f t="shared" si="154"/>
        <v>1.3333333333333333</v>
      </c>
      <c r="AA1944" t="s">
        <v>318</v>
      </c>
      <c r="AB1944" t="s">
        <v>319</v>
      </c>
      <c r="AC1944" t="s">
        <v>391</v>
      </c>
      <c r="AD1944" t="s">
        <v>109</v>
      </c>
      <c r="AE1944" t="s">
        <v>526</v>
      </c>
      <c r="AF1944">
        <v>2022</v>
      </c>
    </row>
    <row r="1945" spans="1:32" x14ac:dyDescent="0.25">
      <c r="A1945" t="s">
        <v>29</v>
      </c>
      <c r="B1945" t="s">
        <v>62</v>
      </c>
      <c r="C1945" t="s">
        <v>63</v>
      </c>
      <c r="D1945" t="s">
        <v>64</v>
      </c>
      <c r="E1945">
        <f>_xlfn.XLOOKUP(Table1[[#This Row],[Location]],'Location analysis'!A:A,'Location analysis'!B:B)</f>
        <v>40.091900000000003</v>
      </c>
      <c r="F1945">
        <f>_xlfn.XLOOKUP(Table1[[#This Row],[Location]],'Location analysis'!A:A,'Location analysis'!C:C)</f>
        <v>-74.358699999999999</v>
      </c>
      <c r="G1945" t="s">
        <v>112</v>
      </c>
      <c r="H1945" t="s">
        <v>43</v>
      </c>
      <c r="I1945">
        <v>14966487145</v>
      </c>
      <c r="J1945" t="s">
        <v>525</v>
      </c>
      <c r="K1945" t="s">
        <v>51</v>
      </c>
      <c r="L1945">
        <v>132</v>
      </c>
      <c r="M1945">
        <v>2</v>
      </c>
      <c r="N1945">
        <v>1</v>
      </c>
      <c r="O1945">
        <v>132</v>
      </c>
      <c r="P1945">
        <v>2</v>
      </c>
      <c r="Q1945">
        <v>1</v>
      </c>
      <c r="R1945">
        <v>2</v>
      </c>
      <c r="S1945">
        <v>2</v>
      </c>
      <c r="T1945" s="1">
        <v>44664</v>
      </c>
      <c r="U1945" t="str">
        <f t="shared" si="150"/>
        <v>Robert Irvine's - Fit Crunch -  Chocolate Pea</v>
      </c>
      <c r="V1945" t="str">
        <f t="shared" si="151"/>
        <v>Food</v>
      </c>
      <c r="W1945" t="s">
        <v>43</v>
      </c>
      <c r="X1945" t="b">
        <f t="shared" si="153"/>
        <v>1</v>
      </c>
      <c r="Y1945">
        <f t="shared" si="152"/>
        <v>2</v>
      </c>
      <c r="Z1945" s="2">
        <f t="shared" si="154"/>
        <v>1.3333333333333333</v>
      </c>
      <c r="AA1945" t="s">
        <v>113</v>
      </c>
      <c r="AB1945" t="s">
        <v>114</v>
      </c>
      <c r="AC1945" t="s">
        <v>115</v>
      </c>
      <c r="AD1945" t="s">
        <v>109</v>
      </c>
      <c r="AE1945" t="s">
        <v>526</v>
      </c>
      <c r="AF1945">
        <v>2022</v>
      </c>
    </row>
    <row r="1946" spans="1:32" x14ac:dyDescent="0.25">
      <c r="A1946" t="s">
        <v>29</v>
      </c>
      <c r="B1946" t="s">
        <v>394</v>
      </c>
      <c r="C1946" t="s">
        <v>395</v>
      </c>
      <c r="D1946" t="s">
        <v>396</v>
      </c>
      <c r="E1946">
        <f>_xlfn.XLOOKUP(Table1[[#This Row],[Location]],'Location analysis'!A:A,'Location analysis'!B:B)</f>
        <v>40.416893999999999</v>
      </c>
      <c r="F1946">
        <f>_xlfn.XLOOKUP(Table1[[#This Row],[Location]],'Location analysis'!A:A,'Location analysis'!C:C)</f>
        <v>-74.420399000000003</v>
      </c>
      <c r="G1946" t="s">
        <v>397</v>
      </c>
      <c r="H1946" t="s">
        <v>49</v>
      </c>
      <c r="I1946">
        <v>14966527024</v>
      </c>
      <c r="J1946" t="s">
        <v>525</v>
      </c>
      <c r="K1946" t="s">
        <v>51</v>
      </c>
      <c r="L1946">
        <v>146</v>
      </c>
      <c r="M1946">
        <v>3.5</v>
      </c>
      <c r="N1946">
        <v>1</v>
      </c>
      <c r="O1946">
        <v>146</v>
      </c>
      <c r="P1946">
        <v>3.5</v>
      </c>
      <c r="Q1946">
        <v>1</v>
      </c>
      <c r="R1946">
        <v>3.5</v>
      </c>
      <c r="S1946">
        <v>3.5</v>
      </c>
      <c r="T1946" s="1">
        <v>44664</v>
      </c>
      <c r="U1946" t="str">
        <f t="shared" si="150"/>
        <v>Starbucks Doubleshot Energy - Mocha</v>
      </c>
      <c r="V1946" t="str">
        <f t="shared" si="151"/>
        <v>Non Carbonated</v>
      </c>
      <c r="W1946" t="s">
        <v>49</v>
      </c>
      <c r="X1946" t="b">
        <f t="shared" si="153"/>
        <v>1</v>
      </c>
      <c r="Y1946">
        <f t="shared" si="152"/>
        <v>3.5</v>
      </c>
      <c r="Z1946" s="2">
        <f t="shared" si="154"/>
        <v>2.3333333333333335</v>
      </c>
      <c r="AA1946" t="s">
        <v>398</v>
      </c>
      <c r="AB1946" t="s">
        <v>399</v>
      </c>
      <c r="AD1946" t="s">
        <v>109</v>
      </c>
      <c r="AE1946" t="s">
        <v>526</v>
      </c>
      <c r="AF1946">
        <v>2022</v>
      </c>
    </row>
    <row r="1947" spans="1:32" x14ac:dyDescent="0.25">
      <c r="A1947" t="s">
        <v>29</v>
      </c>
      <c r="B1947" t="s">
        <v>67</v>
      </c>
      <c r="C1947" t="s">
        <v>68</v>
      </c>
      <c r="D1947" t="s">
        <v>69</v>
      </c>
      <c r="E1947">
        <f>_xlfn.XLOOKUP(Table1[[#This Row],[Location]],'Location analysis'!A:A,'Location analysis'!B:B)</f>
        <v>40.435699999999997</v>
      </c>
      <c r="F1947">
        <f>_xlfn.XLOOKUP(Table1[[#This Row],[Location]],'Location analysis'!A:A,'Location analysis'!C:C)</f>
        <v>-74.125200000000007</v>
      </c>
      <c r="G1947" t="s">
        <v>259</v>
      </c>
      <c r="H1947" t="s">
        <v>34</v>
      </c>
      <c r="I1947">
        <v>14966577420</v>
      </c>
      <c r="J1947" t="s">
        <v>525</v>
      </c>
      <c r="K1947" t="s">
        <v>51</v>
      </c>
      <c r="L1947">
        <v>140</v>
      </c>
      <c r="M1947">
        <v>1</v>
      </c>
      <c r="N1947">
        <v>1</v>
      </c>
      <c r="O1947">
        <v>140</v>
      </c>
      <c r="P1947">
        <v>1</v>
      </c>
      <c r="Q1947">
        <v>1</v>
      </c>
      <c r="R1947">
        <v>1</v>
      </c>
      <c r="S1947">
        <v>1</v>
      </c>
      <c r="T1947" s="1">
        <v>44664</v>
      </c>
      <c r="U1947" t="str">
        <f t="shared" si="150"/>
        <v>Sunkist Soda - Orange</v>
      </c>
      <c r="V1947" t="str">
        <f t="shared" si="151"/>
        <v>Carbonated</v>
      </c>
      <c r="W1947" t="s">
        <v>34</v>
      </c>
      <c r="X1947" t="b">
        <f t="shared" si="153"/>
        <v>1</v>
      </c>
      <c r="Y1947">
        <f t="shared" si="152"/>
        <v>1</v>
      </c>
      <c r="Z1947" s="2">
        <f t="shared" si="154"/>
        <v>0.66666666666666663</v>
      </c>
      <c r="AA1947" t="s">
        <v>260</v>
      </c>
      <c r="AB1947" t="s">
        <v>261</v>
      </c>
      <c r="AD1947" t="s">
        <v>109</v>
      </c>
      <c r="AE1947" t="s">
        <v>526</v>
      </c>
      <c r="AF1947">
        <v>2022</v>
      </c>
    </row>
    <row r="1948" spans="1:32" x14ac:dyDescent="0.25">
      <c r="A1948" t="s">
        <v>29</v>
      </c>
      <c r="B1948" t="s">
        <v>67</v>
      </c>
      <c r="C1948" t="s">
        <v>68</v>
      </c>
      <c r="D1948" t="s">
        <v>69</v>
      </c>
      <c r="E1948">
        <f>_xlfn.XLOOKUP(Table1[[#This Row],[Location]],'Location analysis'!A:A,'Location analysis'!B:B)</f>
        <v>40.435699999999997</v>
      </c>
      <c r="F1948">
        <f>_xlfn.XLOOKUP(Table1[[#This Row],[Location]],'Location analysis'!A:A,'Location analysis'!C:C)</f>
        <v>-74.125200000000007</v>
      </c>
      <c r="G1948" t="s">
        <v>70</v>
      </c>
      <c r="H1948" t="s">
        <v>34</v>
      </c>
      <c r="I1948">
        <v>14966619700</v>
      </c>
      <c r="J1948" t="s">
        <v>525</v>
      </c>
      <c r="K1948" t="s">
        <v>51</v>
      </c>
      <c r="L1948">
        <v>146</v>
      </c>
      <c r="M1948">
        <v>3</v>
      </c>
      <c r="N1948">
        <v>1</v>
      </c>
      <c r="O1948">
        <v>146</v>
      </c>
      <c r="P1948">
        <v>3</v>
      </c>
      <c r="Q1948">
        <v>1</v>
      </c>
      <c r="R1948">
        <v>3</v>
      </c>
      <c r="S1948">
        <v>3</v>
      </c>
      <c r="T1948" s="1">
        <v>44664</v>
      </c>
      <c r="U1948" t="str">
        <f t="shared" si="150"/>
        <v>Monster Energy Original</v>
      </c>
      <c r="V1948" t="str">
        <f t="shared" si="151"/>
        <v>Carbonated</v>
      </c>
      <c r="W1948" t="s">
        <v>34</v>
      </c>
      <c r="X1948" t="b">
        <f t="shared" si="153"/>
        <v>1</v>
      </c>
      <c r="Y1948">
        <f t="shared" si="152"/>
        <v>3</v>
      </c>
      <c r="Z1948" s="2">
        <f t="shared" si="154"/>
        <v>2</v>
      </c>
      <c r="AA1948" t="s">
        <v>70</v>
      </c>
      <c r="AD1948" t="s">
        <v>109</v>
      </c>
      <c r="AE1948" t="s">
        <v>526</v>
      </c>
      <c r="AF1948">
        <v>2022</v>
      </c>
    </row>
    <row r="1949" spans="1:32" x14ac:dyDescent="0.25">
      <c r="A1949" t="s">
        <v>29</v>
      </c>
      <c r="B1949" t="s">
        <v>30</v>
      </c>
      <c r="C1949" t="s">
        <v>31</v>
      </c>
      <c r="D1949" t="s">
        <v>32</v>
      </c>
      <c r="E1949">
        <f>_xlfn.XLOOKUP(Table1[[#This Row],[Location]],'Location analysis'!A:A,'Location analysis'!B:B)</f>
        <v>40.423690999999998</v>
      </c>
      <c r="F1949">
        <f>_xlfn.XLOOKUP(Table1[[#This Row],[Location]],'Location analysis'!A:A,'Location analysis'!C:C)</f>
        <v>-74.380831999999998</v>
      </c>
      <c r="G1949" t="s">
        <v>125</v>
      </c>
      <c r="H1949" t="s">
        <v>97</v>
      </c>
      <c r="I1949">
        <v>14966695401</v>
      </c>
      <c r="J1949" t="s">
        <v>525</v>
      </c>
      <c r="K1949" t="s">
        <v>36</v>
      </c>
      <c r="L1949">
        <v>143</v>
      </c>
      <c r="M1949">
        <v>2</v>
      </c>
      <c r="N1949">
        <v>1</v>
      </c>
      <c r="O1949">
        <v>143</v>
      </c>
      <c r="P1949">
        <v>2</v>
      </c>
      <c r="Q1949">
        <v>1</v>
      </c>
      <c r="R1949">
        <v>2</v>
      </c>
      <c r="S1949">
        <v>2</v>
      </c>
      <c r="T1949" s="1">
        <v>44673</v>
      </c>
      <c r="U1949" t="str">
        <f t="shared" si="150"/>
        <v>S. Pellegrino Sparkling Mineral Water</v>
      </c>
      <c r="V1949" t="str">
        <f t="shared" si="151"/>
        <v>Water</v>
      </c>
      <c r="W1949" t="s">
        <v>97</v>
      </c>
      <c r="X1949" t="b">
        <f t="shared" si="153"/>
        <v>1</v>
      </c>
      <c r="Y1949">
        <f t="shared" si="152"/>
        <v>2</v>
      </c>
      <c r="Z1949" s="2">
        <f t="shared" si="154"/>
        <v>1.3333333333333333</v>
      </c>
      <c r="AA1949" t="s">
        <v>125</v>
      </c>
      <c r="AD1949" t="s">
        <v>109</v>
      </c>
      <c r="AE1949" t="s">
        <v>526</v>
      </c>
      <c r="AF1949">
        <v>2022</v>
      </c>
    </row>
    <row r="1950" spans="1:32" x14ac:dyDescent="0.25">
      <c r="A1950" t="s">
        <v>29</v>
      </c>
      <c r="B1950" t="s">
        <v>30</v>
      </c>
      <c r="C1950" t="s">
        <v>31</v>
      </c>
      <c r="D1950" t="s">
        <v>32</v>
      </c>
      <c r="E1950">
        <f>_xlfn.XLOOKUP(Table1[[#This Row],[Location]],'Location analysis'!A:A,'Location analysis'!B:B)</f>
        <v>40.423690999999998</v>
      </c>
      <c r="F1950">
        <f>_xlfn.XLOOKUP(Table1[[#This Row],[Location]],'Location analysis'!A:A,'Location analysis'!C:C)</f>
        <v>-74.380831999999998</v>
      </c>
      <c r="G1950" t="s">
        <v>125</v>
      </c>
      <c r="H1950" t="s">
        <v>97</v>
      </c>
      <c r="I1950">
        <v>14966702707</v>
      </c>
      <c r="J1950" t="s">
        <v>525</v>
      </c>
      <c r="K1950" t="s">
        <v>36</v>
      </c>
      <c r="L1950">
        <v>143</v>
      </c>
      <c r="M1950">
        <v>2</v>
      </c>
      <c r="N1950">
        <v>1</v>
      </c>
      <c r="O1950">
        <v>143</v>
      </c>
      <c r="P1950">
        <v>2</v>
      </c>
      <c r="Q1950">
        <v>1</v>
      </c>
      <c r="R1950">
        <v>2</v>
      </c>
      <c r="S1950">
        <v>2</v>
      </c>
      <c r="T1950" s="1">
        <v>44673</v>
      </c>
      <c r="U1950" t="str">
        <f t="shared" si="150"/>
        <v>S. Pellegrino Sparkling Mineral Water</v>
      </c>
      <c r="V1950" t="str">
        <f t="shared" si="151"/>
        <v>Water</v>
      </c>
      <c r="W1950" t="s">
        <v>97</v>
      </c>
      <c r="X1950" t="b">
        <f t="shared" si="153"/>
        <v>1</v>
      </c>
      <c r="Y1950">
        <f t="shared" si="152"/>
        <v>2</v>
      </c>
      <c r="Z1950" s="2">
        <f t="shared" si="154"/>
        <v>1.3333333333333333</v>
      </c>
      <c r="AA1950" t="s">
        <v>125</v>
      </c>
      <c r="AD1950" t="s">
        <v>109</v>
      </c>
      <c r="AE1950" t="s">
        <v>526</v>
      </c>
      <c r="AF1950">
        <v>2022</v>
      </c>
    </row>
    <row r="1951" spans="1:32" x14ac:dyDescent="0.25">
      <c r="A1951" t="s">
        <v>29</v>
      </c>
      <c r="B1951" t="s">
        <v>30</v>
      </c>
      <c r="C1951" t="s">
        <v>31</v>
      </c>
      <c r="D1951" t="s">
        <v>32</v>
      </c>
      <c r="E1951">
        <f>_xlfn.XLOOKUP(Table1[[#This Row],[Location]],'Location analysis'!A:A,'Location analysis'!B:B)</f>
        <v>40.423690999999998</v>
      </c>
      <c r="F1951">
        <f>_xlfn.XLOOKUP(Table1[[#This Row],[Location]],'Location analysis'!A:A,'Location analysis'!C:C)</f>
        <v>-74.380831999999998</v>
      </c>
      <c r="G1951" t="s">
        <v>81</v>
      </c>
      <c r="H1951" t="s">
        <v>43</v>
      </c>
      <c r="I1951">
        <v>14966708242</v>
      </c>
      <c r="J1951" t="s">
        <v>525</v>
      </c>
      <c r="K1951" t="s">
        <v>36</v>
      </c>
      <c r="L1951">
        <v>135</v>
      </c>
      <c r="M1951">
        <v>2</v>
      </c>
      <c r="N1951">
        <v>1</v>
      </c>
      <c r="O1951">
        <v>135</v>
      </c>
      <c r="P1951">
        <v>2</v>
      </c>
      <c r="Q1951">
        <v>1</v>
      </c>
      <c r="R1951">
        <v>2</v>
      </c>
      <c r="S1951">
        <v>2</v>
      </c>
      <c r="T1951" s="1">
        <v>44673</v>
      </c>
      <c r="U1951" t="str">
        <f t="shared" si="150"/>
        <v>KitKat - Crisp Wafers</v>
      </c>
      <c r="V1951" t="str">
        <f t="shared" si="151"/>
        <v>Food</v>
      </c>
      <c r="W1951" t="s">
        <v>43</v>
      </c>
      <c r="X1951" t="b">
        <f t="shared" si="153"/>
        <v>1</v>
      </c>
      <c r="Y1951">
        <f t="shared" si="152"/>
        <v>2</v>
      </c>
      <c r="Z1951" s="2">
        <f t="shared" si="154"/>
        <v>1.3333333333333333</v>
      </c>
      <c r="AA1951" t="s">
        <v>82</v>
      </c>
      <c r="AB1951" t="s">
        <v>83</v>
      </c>
      <c r="AD1951" t="s">
        <v>109</v>
      </c>
      <c r="AE1951" t="s">
        <v>526</v>
      </c>
      <c r="AF1951">
        <v>2022</v>
      </c>
    </row>
    <row r="1952" spans="1:32" x14ac:dyDescent="0.25">
      <c r="A1952" t="s">
        <v>29</v>
      </c>
      <c r="B1952" t="s">
        <v>67</v>
      </c>
      <c r="C1952" t="s">
        <v>68</v>
      </c>
      <c r="D1952" t="s">
        <v>69</v>
      </c>
      <c r="E1952">
        <f>_xlfn.XLOOKUP(Table1[[#This Row],[Location]],'Location analysis'!A:A,'Location analysis'!B:B)</f>
        <v>40.435699999999997</v>
      </c>
      <c r="F1952">
        <f>_xlfn.XLOOKUP(Table1[[#This Row],[Location]],'Location analysis'!A:A,'Location analysis'!C:C)</f>
        <v>-74.125200000000007</v>
      </c>
      <c r="G1952" t="s">
        <v>74</v>
      </c>
      <c r="H1952" t="s">
        <v>49</v>
      </c>
      <c r="I1952">
        <v>14966729238</v>
      </c>
      <c r="J1952" t="s">
        <v>525</v>
      </c>
      <c r="K1952" t="s">
        <v>36</v>
      </c>
      <c r="L1952">
        <v>143</v>
      </c>
      <c r="M1952">
        <v>2.5</v>
      </c>
      <c r="N1952">
        <v>1</v>
      </c>
      <c r="O1952">
        <v>143</v>
      </c>
      <c r="P1952">
        <v>2.5</v>
      </c>
      <c r="Q1952">
        <v>1</v>
      </c>
      <c r="R1952">
        <v>2.5</v>
      </c>
      <c r="S1952">
        <v>2.5</v>
      </c>
      <c r="T1952" s="1">
        <v>44664</v>
      </c>
      <c r="U1952" t="str">
        <f t="shared" si="150"/>
        <v>Snapple Diet Tea - Lemon</v>
      </c>
      <c r="V1952" t="str">
        <f t="shared" si="151"/>
        <v>Non Carbonated</v>
      </c>
      <c r="W1952" t="s">
        <v>49</v>
      </c>
      <c r="X1952" t="b">
        <f t="shared" si="153"/>
        <v>1</v>
      </c>
      <c r="Y1952">
        <f t="shared" si="152"/>
        <v>2.5</v>
      </c>
      <c r="Z1952" s="2">
        <f t="shared" si="154"/>
        <v>1.6666666666666667</v>
      </c>
      <c r="AA1952" t="s">
        <v>75</v>
      </c>
      <c r="AB1952" t="s">
        <v>76</v>
      </c>
      <c r="AD1952" t="s">
        <v>109</v>
      </c>
      <c r="AE1952" t="s">
        <v>526</v>
      </c>
      <c r="AF1952">
        <v>2022</v>
      </c>
    </row>
    <row r="1953" spans="1:32" x14ac:dyDescent="0.25">
      <c r="A1953" t="s">
        <v>29</v>
      </c>
      <c r="B1953" t="s">
        <v>62</v>
      </c>
      <c r="C1953" t="s">
        <v>63</v>
      </c>
      <c r="D1953" t="s">
        <v>64</v>
      </c>
      <c r="E1953">
        <f>_xlfn.XLOOKUP(Table1[[#This Row],[Location]],'Location analysis'!A:A,'Location analysis'!B:B)</f>
        <v>40.091900000000003</v>
      </c>
      <c r="F1953">
        <f>_xlfn.XLOOKUP(Table1[[#This Row],[Location]],'Location analysis'!A:A,'Location analysis'!C:C)</f>
        <v>-74.358699999999999</v>
      </c>
      <c r="G1953" t="s">
        <v>154</v>
      </c>
      <c r="H1953" t="s">
        <v>43</v>
      </c>
      <c r="I1953">
        <v>14966738209</v>
      </c>
      <c r="J1953" t="s">
        <v>525</v>
      </c>
      <c r="K1953" t="s">
        <v>36</v>
      </c>
      <c r="L1953">
        <v>123</v>
      </c>
      <c r="M1953">
        <v>1.5</v>
      </c>
      <c r="N1953">
        <v>1</v>
      </c>
      <c r="O1953">
        <v>123</v>
      </c>
      <c r="P1953">
        <v>1.5</v>
      </c>
      <c r="Q1953">
        <v>1</v>
      </c>
      <c r="R1953">
        <v>1.5</v>
      </c>
      <c r="S1953">
        <v>1.5</v>
      </c>
      <c r="T1953" s="1">
        <v>44664</v>
      </c>
      <c r="U1953" t="str">
        <f t="shared" si="150"/>
        <v>SunChips Multigrain - Harvest Cheddar</v>
      </c>
      <c r="V1953" t="str">
        <f t="shared" si="151"/>
        <v>Food</v>
      </c>
      <c r="W1953" t="s">
        <v>43</v>
      </c>
      <c r="X1953" t="b">
        <f t="shared" si="153"/>
        <v>1</v>
      </c>
      <c r="Y1953">
        <f t="shared" si="152"/>
        <v>1.5</v>
      </c>
      <c r="Z1953" s="2">
        <f t="shared" si="154"/>
        <v>1</v>
      </c>
      <c r="AA1953" t="s">
        <v>129</v>
      </c>
      <c r="AB1953" t="s">
        <v>155</v>
      </c>
      <c r="AD1953" t="s">
        <v>109</v>
      </c>
      <c r="AE1953" t="s">
        <v>526</v>
      </c>
      <c r="AF1953">
        <v>2022</v>
      </c>
    </row>
    <row r="1954" spans="1:32" x14ac:dyDescent="0.25">
      <c r="A1954" t="s">
        <v>29</v>
      </c>
      <c r="B1954" t="s">
        <v>62</v>
      </c>
      <c r="C1954" t="s">
        <v>63</v>
      </c>
      <c r="D1954" t="s">
        <v>64</v>
      </c>
      <c r="E1954">
        <f>_xlfn.XLOOKUP(Table1[[#This Row],[Location]],'Location analysis'!A:A,'Location analysis'!B:B)</f>
        <v>40.091900000000003</v>
      </c>
      <c r="F1954">
        <f>_xlfn.XLOOKUP(Table1[[#This Row],[Location]],'Location analysis'!A:A,'Location analysis'!C:C)</f>
        <v>-74.358699999999999</v>
      </c>
      <c r="G1954" t="s">
        <v>112</v>
      </c>
      <c r="H1954" t="s">
        <v>43</v>
      </c>
      <c r="I1954">
        <v>14966846933</v>
      </c>
      <c r="J1954" t="s">
        <v>525</v>
      </c>
      <c r="K1954" t="s">
        <v>51</v>
      </c>
      <c r="L1954">
        <v>132</v>
      </c>
      <c r="M1954">
        <v>2</v>
      </c>
      <c r="N1954">
        <v>1</v>
      </c>
      <c r="O1954">
        <v>132</v>
      </c>
      <c r="P1954">
        <v>2</v>
      </c>
      <c r="Q1954">
        <v>1</v>
      </c>
      <c r="R1954">
        <v>2</v>
      </c>
      <c r="S1954">
        <v>2</v>
      </c>
      <c r="T1954" s="1">
        <v>44664</v>
      </c>
      <c r="U1954" t="str">
        <f t="shared" si="150"/>
        <v>Robert Irvine's - Fit Crunch -  Chocolate Pea</v>
      </c>
      <c r="V1954" t="str">
        <f t="shared" si="151"/>
        <v>Food</v>
      </c>
      <c r="W1954" t="s">
        <v>43</v>
      </c>
      <c r="X1954" t="b">
        <f t="shared" si="153"/>
        <v>1</v>
      </c>
      <c r="Y1954">
        <f t="shared" si="152"/>
        <v>2</v>
      </c>
      <c r="Z1954" s="2">
        <f t="shared" si="154"/>
        <v>1.3333333333333333</v>
      </c>
      <c r="AA1954" t="s">
        <v>113</v>
      </c>
      <c r="AB1954" t="s">
        <v>114</v>
      </c>
      <c r="AC1954" t="s">
        <v>115</v>
      </c>
      <c r="AD1954" t="s">
        <v>109</v>
      </c>
      <c r="AE1954" t="s">
        <v>526</v>
      </c>
      <c r="AF1954">
        <v>2022</v>
      </c>
    </row>
    <row r="1955" spans="1:32" x14ac:dyDescent="0.25">
      <c r="A1955" t="s">
        <v>29</v>
      </c>
      <c r="B1955" t="s">
        <v>67</v>
      </c>
      <c r="C1955" t="s">
        <v>68</v>
      </c>
      <c r="D1955" t="s">
        <v>69</v>
      </c>
      <c r="E1955">
        <f>_xlfn.XLOOKUP(Table1[[#This Row],[Location]],'Location analysis'!A:A,'Location analysis'!B:B)</f>
        <v>40.435699999999997</v>
      </c>
      <c r="F1955">
        <f>_xlfn.XLOOKUP(Table1[[#This Row],[Location]],'Location analysis'!A:A,'Location analysis'!C:C)</f>
        <v>-74.125200000000007</v>
      </c>
      <c r="G1955" t="s">
        <v>70</v>
      </c>
      <c r="H1955" t="s">
        <v>34</v>
      </c>
      <c r="I1955">
        <v>14967090831</v>
      </c>
      <c r="J1955" t="s">
        <v>525</v>
      </c>
      <c r="K1955" t="s">
        <v>36</v>
      </c>
      <c r="L1955">
        <v>144</v>
      </c>
      <c r="M1955">
        <v>3</v>
      </c>
      <c r="N1955">
        <v>1</v>
      </c>
      <c r="O1955">
        <v>144</v>
      </c>
      <c r="P1955">
        <v>3</v>
      </c>
      <c r="Q1955">
        <v>1</v>
      </c>
      <c r="R1955">
        <v>3</v>
      </c>
      <c r="S1955">
        <v>3</v>
      </c>
      <c r="T1955" s="1">
        <v>44664</v>
      </c>
      <c r="U1955" t="str">
        <f t="shared" si="150"/>
        <v>Monster Energy Original</v>
      </c>
      <c r="V1955" t="str">
        <f t="shared" si="151"/>
        <v>Carbonated</v>
      </c>
      <c r="W1955" t="s">
        <v>34</v>
      </c>
      <c r="X1955" t="b">
        <f t="shared" si="153"/>
        <v>1</v>
      </c>
      <c r="Y1955">
        <f t="shared" si="152"/>
        <v>3</v>
      </c>
      <c r="Z1955" s="2">
        <f t="shared" si="154"/>
        <v>2</v>
      </c>
      <c r="AA1955" t="s">
        <v>70</v>
      </c>
      <c r="AD1955" t="s">
        <v>109</v>
      </c>
      <c r="AE1955" t="s">
        <v>526</v>
      </c>
      <c r="AF1955">
        <v>2022</v>
      </c>
    </row>
    <row r="1956" spans="1:32" x14ac:dyDescent="0.25">
      <c r="A1956" t="s">
        <v>29</v>
      </c>
      <c r="B1956" t="s">
        <v>394</v>
      </c>
      <c r="C1956" t="s">
        <v>395</v>
      </c>
      <c r="D1956" t="s">
        <v>396</v>
      </c>
      <c r="E1956">
        <f>_xlfn.XLOOKUP(Table1[[#This Row],[Location]],'Location analysis'!A:A,'Location analysis'!B:B)</f>
        <v>40.416893999999999</v>
      </c>
      <c r="F1956">
        <f>_xlfn.XLOOKUP(Table1[[#This Row],[Location]],'Location analysis'!A:A,'Location analysis'!C:C)</f>
        <v>-74.420399000000003</v>
      </c>
      <c r="G1956" t="s">
        <v>182</v>
      </c>
      <c r="H1956" t="s">
        <v>34</v>
      </c>
      <c r="I1956">
        <v>14967204923</v>
      </c>
      <c r="J1956" t="s">
        <v>525</v>
      </c>
      <c r="K1956" t="s">
        <v>36</v>
      </c>
      <c r="L1956">
        <v>142</v>
      </c>
      <c r="M1956">
        <v>1.5</v>
      </c>
      <c r="N1956">
        <v>1</v>
      </c>
      <c r="O1956">
        <v>142</v>
      </c>
      <c r="P1956">
        <v>1.5</v>
      </c>
      <c r="Q1956">
        <v>1</v>
      </c>
      <c r="R1956">
        <v>1.5</v>
      </c>
      <c r="S1956">
        <v>1.5</v>
      </c>
      <c r="T1956" s="1">
        <v>44664</v>
      </c>
      <c r="U1956" t="str">
        <f t="shared" si="150"/>
        <v>Coca Cola - Zero Sugar</v>
      </c>
      <c r="V1956" t="str">
        <f t="shared" si="151"/>
        <v>Carbonated</v>
      </c>
      <c r="W1956" t="s">
        <v>34</v>
      </c>
      <c r="X1956" t="b">
        <f t="shared" si="153"/>
        <v>1</v>
      </c>
      <c r="Y1956">
        <f t="shared" si="152"/>
        <v>1.5</v>
      </c>
      <c r="Z1956" s="2">
        <f t="shared" si="154"/>
        <v>1</v>
      </c>
      <c r="AA1956" t="s">
        <v>183</v>
      </c>
      <c r="AB1956" t="s">
        <v>184</v>
      </c>
      <c r="AD1956" t="s">
        <v>109</v>
      </c>
      <c r="AE1956" t="s">
        <v>526</v>
      </c>
      <c r="AF1956">
        <v>2022</v>
      </c>
    </row>
    <row r="1957" spans="1:32" x14ac:dyDescent="0.25">
      <c r="A1957" t="s">
        <v>29</v>
      </c>
      <c r="B1957" t="s">
        <v>394</v>
      </c>
      <c r="C1957" t="s">
        <v>395</v>
      </c>
      <c r="D1957" t="s">
        <v>396</v>
      </c>
      <c r="E1957">
        <f>_xlfn.XLOOKUP(Table1[[#This Row],[Location]],'Location analysis'!A:A,'Location analysis'!B:B)</f>
        <v>40.416893999999999</v>
      </c>
      <c r="F1957">
        <f>_xlfn.XLOOKUP(Table1[[#This Row],[Location]],'Location analysis'!A:A,'Location analysis'!C:C)</f>
        <v>-74.420399000000003</v>
      </c>
      <c r="G1957" t="s">
        <v>528</v>
      </c>
      <c r="H1957" t="s">
        <v>49</v>
      </c>
      <c r="I1957">
        <v>14967208720</v>
      </c>
      <c r="J1957" t="s">
        <v>525</v>
      </c>
      <c r="K1957" t="s">
        <v>36</v>
      </c>
      <c r="L1957">
        <v>145</v>
      </c>
      <c r="M1957">
        <v>2.75</v>
      </c>
      <c r="N1957">
        <v>1</v>
      </c>
      <c r="O1957">
        <v>145</v>
      </c>
      <c r="P1957">
        <v>2.75</v>
      </c>
      <c r="Q1957">
        <v>1</v>
      </c>
      <c r="R1957">
        <v>2.75</v>
      </c>
      <c r="S1957">
        <v>2.75</v>
      </c>
      <c r="T1957" s="1">
        <v>44664</v>
      </c>
      <c r="U1957" t="str">
        <f t="shared" si="150"/>
        <v>Bai Antioxidant - Tanzania Lemon Super Tea</v>
      </c>
      <c r="V1957" t="str">
        <f t="shared" si="151"/>
        <v>Non Carbonated</v>
      </c>
      <c r="W1957" t="s">
        <v>49</v>
      </c>
      <c r="X1957" t="b">
        <f t="shared" si="153"/>
        <v>1</v>
      </c>
      <c r="Y1957">
        <f t="shared" si="152"/>
        <v>2.75</v>
      </c>
      <c r="Z1957" s="2">
        <f t="shared" si="154"/>
        <v>1.8333333333333333</v>
      </c>
      <c r="AA1957" t="s">
        <v>52</v>
      </c>
      <c r="AB1957" t="s">
        <v>529</v>
      </c>
      <c r="AD1957" t="s">
        <v>109</v>
      </c>
      <c r="AE1957" t="s">
        <v>526</v>
      </c>
      <c r="AF1957">
        <v>2022</v>
      </c>
    </row>
    <row r="1958" spans="1:32" x14ac:dyDescent="0.25">
      <c r="A1958" t="s">
        <v>29</v>
      </c>
      <c r="B1958" t="s">
        <v>67</v>
      </c>
      <c r="C1958" t="s">
        <v>68</v>
      </c>
      <c r="D1958" t="s">
        <v>69</v>
      </c>
      <c r="E1958">
        <f>_xlfn.XLOOKUP(Table1[[#This Row],[Location]],'Location analysis'!A:A,'Location analysis'!B:B)</f>
        <v>40.435699999999997</v>
      </c>
      <c r="F1958">
        <f>_xlfn.XLOOKUP(Table1[[#This Row],[Location]],'Location analysis'!A:A,'Location analysis'!C:C)</f>
        <v>-74.125200000000007</v>
      </c>
      <c r="G1958" t="s">
        <v>185</v>
      </c>
      <c r="H1958" t="s">
        <v>34</v>
      </c>
      <c r="I1958">
        <v>14967463093</v>
      </c>
      <c r="J1958" t="s">
        <v>525</v>
      </c>
      <c r="K1958" t="s">
        <v>36</v>
      </c>
      <c r="L1958">
        <v>148</v>
      </c>
      <c r="M1958">
        <v>3.5</v>
      </c>
      <c r="N1958">
        <v>1</v>
      </c>
      <c r="O1958">
        <v>148</v>
      </c>
      <c r="P1958">
        <v>3.5</v>
      </c>
      <c r="Q1958">
        <v>1</v>
      </c>
      <c r="R1958">
        <v>3.5</v>
      </c>
      <c r="S1958">
        <v>3.5</v>
      </c>
      <c r="T1958" s="1">
        <v>44664</v>
      </c>
      <c r="U1958" t="str">
        <f t="shared" si="150"/>
        <v>Red Bull - Original</v>
      </c>
      <c r="V1958" t="str">
        <f t="shared" si="151"/>
        <v>Carbonated</v>
      </c>
      <c r="W1958" t="s">
        <v>34</v>
      </c>
      <c r="X1958" t="b">
        <f t="shared" si="153"/>
        <v>1</v>
      </c>
      <c r="Y1958">
        <f t="shared" si="152"/>
        <v>3.5</v>
      </c>
      <c r="Z1958" s="2">
        <f t="shared" si="154"/>
        <v>2.3333333333333335</v>
      </c>
      <c r="AA1958" t="s">
        <v>37</v>
      </c>
      <c r="AB1958" t="s">
        <v>150</v>
      </c>
      <c r="AD1958" t="s">
        <v>109</v>
      </c>
      <c r="AE1958" t="s">
        <v>526</v>
      </c>
      <c r="AF1958">
        <v>2022</v>
      </c>
    </row>
    <row r="1959" spans="1:32" x14ac:dyDescent="0.25">
      <c r="A1959" t="s">
        <v>29</v>
      </c>
      <c r="B1959" t="s">
        <v>394</v>
      </c>
      <c r="C1959" t="s">
        <v>395</v>
      </c>
      <c r="D1959" t="s">
        <v>396</v>
      </c>
      <c r="E1959">
        <f>_xlfn.XLOOKUP(Table1[[#This Row],[Location]],'Location analysis'!A:A,'Location analysis'!B:B)</f>
        <v>40.416893999999999</v>
      </c>
      <c r="F1959">
        <f>_xlfn.XLOOKUP(Table1[[#This Row],[Location]],'Location analysis'!A:A,'Location analysis'!C:C)</f>
        <v>-74.420399000000003</v>
      </c>
      <c r="G1959" t="s">
        <v>421</v>
      </c>
      <c r="H1959" t="s">
        <v>43</v>
      </c>
      <c r="I1959">
        <v>14967673609</v>
      </c>
      <c r="J1959" t="s">
        <v>525</v>
      </c>
      <c r="K1959" t="s">
        <v>36</v>
      </c>
      <c r="L1959">
        <v>157</v>
      </c>
      <c r="M1959">
        <v>2.25</v>
      </c>
      <c r="N1959">
        <v>1</v>
      </c>
      <c r="O1959">
        <v>157</v>
      </c>
      <c r="P1959">
        <v>2.25</v>
      </c>
      <c r="Q1959">
        <v>1</v>
      </c>
      <c r="R1959">
        <v>2.25</v>
      </c>
      <c r="S1959">
        <v>2.25</v>
      </c>
      <c r="T1959" s="1">
        <v>44664</v>
      </c>
      <c r="U1959" t="str">
        <f t="shared" si="150"/>
        <v>Lenny &amp; Larrys - SnickerDoodle</v>
      </c>
      <c r="V1959" t="str">
        <f t="shared" si="151"/>
        <v>Food</v>
      </c>
      <c r="W1959" t="s">
        <v>43</v>
      </c>
      <c r="X1959" t="b">
        <f t="shared" si="153"/>
        <v>1</v>
      </c>
      <c r="Y1959">
        <f t="shared" si="152"/>
        <v>2.25</v>
      </c>
      <c r="Z1959" s="2">
        <f t="shared" si="154"/>
        <v>1.5</v>
      </c>
      <c r="AA1959" t="s">
        <v>422</v>
      </c>
      <c r="AB1959" t="s">
        <v>423</v>
      </c>
      <c r="AD1959" t="s">
        <v>109</v>
      </c>
      <c r="AE1959" t="s">
        <v>526</v>
      </c>
      <c r="AF1959">
        <v>2022</v>
      </c>
    </row>
    <row r="1960" spans="1:32" x14ac:dyDescent="0.25">
      <c r="A1960" t="s">
        <v>29</v>
      </c>
      <c r="B1960" t="s">
        <v>30</v>
      </c>
      <c r="C1960" t="s">
        <v>31</v>
      </c>
      <c r="D1960" t="s">
        <v>32</v>
      </c>
      <c r="E1960">
        <f>_xlfn.XLOOKUP(Table1[[#This Row],[Location]],'Location analysis'!A:A,'Location analysis'!B:B)</f>
        <v>40.423690999999998</v>
      </c>
      <c r="F1960">
        <f>_xlfn.XLOOKUP(Table1[[#This Row],[Location]],'Location analysis'!A:A,'Location analysis'!C:C)</f>
        <v>-74.380831999999998</v>
      </c>
      <c r="G1960" t="s">
        <v>125</v>
      </c>
      <c r="H1960" t="s">
        <v>97</v>
      </c>
      <c r="I1960">
        <v>14967819255</v>
      </c>
      <c r="J1960" t="s">
        <v>525</v>
      </c>
      <c r="K1960" t="s">
        <v>51</v>
      </c>
      <c r="L1960">
        <v>143</v>
      </c>
      <c r="M1960">
        <v>2</v>
      </c>
      <c r="N1960">
        <v>1</v>
      </c>
      <c r="O1960">
        <v>143</v>
      </c>
      <c r="P1960">
        <v>2</v>
      </c>
      <c r="Q1960">
        <v>1</v>
      </c>
      <c r="R1960">
        <v>2</v>
      </c>
      <c r="S1960">
        <v>2</v>
      </c>
      <c r="T1960" s="1">
        <v>44673</v>
      </c>
      <c r="U1960" t="str">
        <f t="shared" si="150"/>
        <v>S. Pellegrino Sparkling Mineral Water</v>
      </c>
      <c r="V1960" t="str">
        <f t="shared" si="151"/>
        <v>Water</v>
      </c>
      <c r="W1960" t="s">
        <v>97</v>
      </c>
      <c r="X1960" t="b">
        <f t="shared" si="153"/>
        <v>1</v>
      </c>
      <c r="Y1960">
        <f t="shared" si="152"/>
        <v>2</v>
      </c>
      <c r="Z1960" s="2">
        <f t="shared" si="154"/>
        <v>1.3333333333333333</v>
      </c>
      <c r="AA1960" t="s">
        <v>125</v>
      </c>
      <c r="AD1960" t="s">
        <v>109</v>
      </c>
      <c r="AE1960" t="s">
        <v>526</v>
      </c>
      <c r="AF1960">
        <v>2022</v>
      </c>
    </row>
    <row r="1961" spans="1:32" x14ac:dyDescent="0.25">
      <c r="A1961" t="s">
        <v>29</v>
      </c>
      <c r="B1961" t="s">
        <v>30</v>
      </c>
      <c r="C1961" t="s">
        <v>31</v>
      </c>
      <c r="D1961" t="s">
        <v>32</v>
      </c>
      <c r="E1961">
        <f>_xlfn.XLOOKUP(Table1[[#This Row],[Location]],'Location analysis'!A:A,'Location analysis'!B:B)</f>
        <v>40.423690999999998</v>
      </c>
      <c r="F1961">
        <f>_xlfn.XLOOKUP(Table1[[#This Row],[Location]],'Location analysis'!A:A,'Location analysis'!C:C)</f>
        <v>-74.380831999999998</v>
      </c>
      <c r="G1961" t="s">
        <v>125</v>
      </c>
      <c r="H1961" t="s">
        <v>97</v>
      </c>
      <c r="I1961">
        <v>14967820357</v>
      </c>
      <c r="J1961" t="s">
        <v>525</v>
      </c>
      <c r="K1961" t="s">
        <v>51</v>
      </c>
      <c r="L1961">
        <v>143</v>
      </c>
      <c r="M1961">
        <v>2</v>
      </c>
      <c r="N1961">
        <v>1</v>
      </c>
      <c r="O1961">
        <v>143</v>
      </c>
      <c r="P1961">
        <v>2</v>
      </c>
      <c r="Q1961">
        <v>1</v>
      </c>
      <c r="R1961">
        <v>2</v>
      </c>
      <c r="S1961">
        <v>2</v>
      </c>
      <c r="T1961" s="1">
        <v>44673</v>
      </c>
      <c r="U1961" t="str">
        <f t="shared" si="150"/>
        <v>S. Pellegrino Sparkling Mineral Water</v>
      </c>
      <c r="V1961" t="str">
        <f t="shared" si="151"/>
        <v>Water</v>
      </c>
      <c r="W1961" t="s">
        <v>97</v>
      </c>
      <c r="X1961" t="b">
        <f t="shared" si="153"/>
        <v>1</v>
      </c>
      <c r="Y1961">
        <f t="shared" si="152"/>
        <v>2</v>
      </c>
      <c r="Z1961" s="2">
        <f t="shared" si="154"/>
        <v>1.3333333333333333</v>
      </c>
      <c r="AA1961" t="s">
        <v>125</v>
      </c>
      <c r="AD1961" t="s">
        <v>109</v>
      </c>
      <c r="AE1961" t="s">
        <v>526</v>
      </c>
      <c r="AF1961">
        <v>2022</v>
      </c>
    </row>
    <row r="1962" spans="1:32" x14ac:dyDescent="0.25">
      <c r="A1962" t="s">
        <v>29</v>
      </c>
      <c r="B1962" t="s">
        <v>30</v>
      </c>
      <c r="C1962" t="s">
        <v>31</v>
      </c>
      <c r="D1962" t="s">
        <v>32</v>
      </c>
      <c r="E1962">
        <f>_xlfn.XLOOKUP(Table1[[#This Row],[Location]],'Location analysis'!A:A,'Location analysis'!B:B)</f>
        <v>40.423690999999998</v>
      </c>
      <c r="F1962">
        <f>_xlfn.XLOOKUP(Table1[[#This Row],[Location]],'Location analysis'!A:A,'Location analysis'!C:C)</f>
        <v>-74.380831999999998</v>
      </c>
      <c r="G1962" t="s">
        <v>125</v>
      </c>
      <c r="H1962" t="s">
        <v>97</v>
      </c>
      <c r="I1962">
        <v>14967821647</v>
      </c>
      <c r="J1962" t="s">
        <v>525</v>
      </c>
      <c r="K1962" t="s">
        <v>51</v>
      </c>
      <c r="L1962">
        <v>143</v>
      </c>
      <c r="M1962">
        <v>2</v>
      </c>
      <c r="N1962">
        <v>1</v>
      </c>
      <c r="O1962">
        <v>143</v>
      </c>
      <c r="P1962">
        <v>2</v>
      </c>
      <c r="Q1962">
        <v>1</v>
      </c>
      <c r="R1962">
        <v>2</v>
      </c>
      <c r="S1962">
        <v>2</v>
      </c>
      <c r="T1962" s="1">
        <v>44673</v>
      </c>
      <c r="U1962" t="str">
        <f t="shared" si="150"/>
        <v>S. Pellegrino Sparkling Mineral Water</v>
      </c>
      <c r="V1962" t="str">
        <f t="shared" si="151"/>
        <v>Water</v>
      </c>
      <c r="W1962" t="s">
        <v>97</v>
      </c>
      <c r="X1962" t="b">
        <f t="shared" si="153"/>
        <v>1</v>
      </c>
      <c r="Y1962">
        <f t="shared" si="152"/>
        <v>2</v>
      </c>
      <c r="Z1962" s="2">
        <f t="shared" si="154"/>
        <v>1.3333333333333333</v>
      </c>
      <c r="AA1962" t="s">
        <v>125</v>
      </c>
      <c r="AD1962" t="s">
        <v>109</v>
      </c>
      <c r="AE1962" t="s">
        <v>526</v>
      </c>
      <c r="AF1962">
        <v>2022</v>
      </c>
    </row>
    <row r="1963" spans="1:32" x14ac:dyDescent="0.25">
      <c r="A1963" t="s">
        <v>29</v>
      </c>
      <c r="B1963" t="s">
        <v>67</v>
      </c>
      <c r="C1963" t="s">
        <v>68</v>
      </c>
      <c r="D1963" t="s">
        <v>69</v>
      </c>
      <c r="E1963">
        <f>_xlfn.XLOOKUP(Table1[[#This Row],[Location]],'Location analysis'!A:A,'Location analysis'!B:B)</f>
        <v>40.435699999999997</v>
      </c>
      <c r="F1963">
        <f>_xlfn.XLOOKUP(Table1[[#This Row],[Location]],'Location analysis'!A:A,'Location analysis'!C:C)</f>
        <v>-74.125200000000007</v>
      </c>
      <c r="G1963" t="s">
        <v>185</v>
      </c>
      <c r="H1963" t="s">
        <v>34</v>
      </c>
      <c r="I1963">
        <v>14968402545</v>
      </c>
      <c r="J1963" t="s">
        <v>525</v>
      </c>
      <c r="K1963" t="s">
        <v>36</v>
      </c>
      <c r="L1963">
        <v>148</v>
      </c>
      <c r="M1963">
        <v>3.5</v>
      </c>
      <c r="N1963">
        <v>1</v>
      </c>
      <c r="O1963">
        <v>148</v>
      </c>
      <c r="P1963">
        <v>3.5</v>
      </c>
      <c r="Q1963">
        <v>1</v>
      </c>
      <c r="R1963">
        <v>3.5</v>
      </c>
      <c r="S1963">
        <v>3.5</v>
      </c>
      <c r="T1963" s="1">
        <v>44664</v>
      </c>
      <c r="U1963" t="str">
        <f t="shared" si="150"/>
        <v>Red Bull - Original</v>
      </c>
      <c r="V1963" t="str">
        <f t="shared" si="151"/>
        <v>Carbonated</v>
      </c>
      <c r="W1963" t="s">
        <v>34</v>
      </c>
      <c r="X1963" t="b">
        <f t="shared" si="153"/>
        <v>1</v>
      </c>
      <c r="Y1963">
        <f t="shared" si="152"/>
        <v>3.5</v>
      </c>
      <c r="Z1963" s="2">
        <f t="shared" si="154"/>
        <v>2.3333333333333335</v>
      </c>
      <c r="AA1963" t="s">
        <v>37</v>
      </c>
      <c r="AB1963" t="s">
        <v>150</v>
      </c>
      <c r="AD1963" t="s">
        <v>109</v>
      </c>
      <c r="AE1963" t="s">
        <v>526</v>
      </c>
      <c r="AF1963">
        <v>2022</v>
      </c>
    </row>
    <row r="1964" spans="1:32" x14ac:dyDescent="0.25">
      <c r="A1964" t="s">
        <v>29</v>
      </c>
      <c r="B1964" t="s">
        <v>67</v>
      </c>
      <c r="C1964" t="s">
        <v>68</v>
      </c>
      <c r="D1964" t="s">
        <v>69</v>
      </c>
      <c r="E1964">
        <f>_xlfn.XLOOKUP(Table1[[#This Row],[Location]],'Location analysis'!A:A,'Location analysis'!B:B)</f>
        <v>40.435699999999997</v>
      </c>
      <c r="F1964">
        <f>_xlfn.XLOOKUP(Table1[[#This Row],[Location]],'Location analysis'!A:A,'Location analysis'!C:C)</f>
        <v>-74.125200000000007</v>
      </c>
      <c r="G1964" t="s">
        <v>116</v>
      </c>
      <c r="H1964" t="s">
        <v>43</v>
      </c>
      <c r="I1964">
        <v>14968413301</v>
      </c>
      <c r="J1964" t="s">
        <v>525</v>
      </c>
      <c r="K1964" t="s">
        <v>51</v>
      </c>
      <c r="L1964">
        <v>110</v>
      </c>
      <c r="M1964">
        <v>1.5</v>
      </c>
      <c r="N1964">
        <v>1</v>
      </c>
      <c r="O1964">
        <v>110</v>
      </c>
      <c r="P1964">
        <v>1.5</v>
      </c>
      <c r="Q1964">
        <v>1</v>
      </c>
      <c r="R1964">
        <v>1.5</v>
      </c>
      <c r="S1964">
        <v>1.5</v>
      </c>
      <c r="T1964" s="1">
        <v>44664</v>
      </c>
      <c r="U1964" t="str">
        <f t="shared" si="150"/>
        <v>Good Health Veggie Stix - Zesty Ranch</v>
      </c>
      <c r="V1964" t="str">
        <f t="shared" si="151"/>
        <v>Food</v>
      </c>
      <c r="W1964" t="s">
        <v>43</v>
      </c>
      <c r="X1964" t="b">
        <f t="shared" si="153"/>
        <v>1</v>
      </c>
      <c r="Y1964">
        <f t="shared" si="152"/>
        <v>1.5</v>
      </c>
      <c r="Z1964" s="2">
        <f t="shared" si="154"/>
        <v>1</v>
      </c>
      <c r="AA1964" t="s">
        <v>117</v>
      </c>
      <c r="AB1964" t="s">
        <v>118</v>
      </c>
      <c r="AD1964" t="s">
        <v>109</v>
      </c>
      <c r="AE1964" t="s">
        <v>526</v>
      </c>
      <c r="AF1964">
        <v>2022</v>
      </c>
    </row>
    <row r="1965" spans="1:32" x14ac:dyDescent="0.25">
      <c r="A1965" t="s">
        <v>29</v>
      </c>
      <c r="B1965" t="s">
        <v>67</v>
      </c>
      <c r="C1965" t="s">
        <v>68</v>
      </c>
      <c r="D1965" t="s">
        <v>69</v>
      </c>
      <c r="E1965">
        <f>_xlfn.XLOOKUP(Table1[[#This Row],[Location]],'Location analysis'!A:A,'Location analysis'!B:B)</f>
        <v>40.435699999999997</v>
      </c>
      <c r="F1965">
        <f>_xlfn.XLOOKUP(Table1[[#This Row],[Location]],'Location analysis'!A:A,'Location analysis'!C:C)</f>
        <v>-74.125200000000007</v>
      </c>
      <c r="G1965" t="s">
        <v>259</v>
      </c>
      <c r="H1965" t="s">
        <v>34</v>
      </c>
      <c r="I1965">
        <v>14968433685</v>
      </c>
      <c r="J1965" t="s">
        <v>525</v>
      </c>
      <c r="K1965" t="s">
        <v>51</v>
      </c>
      <c r="L1965">
        <v>140</v>
      </c>
      <c r="M1965">
        <v>1</v>
      </c>
      <c r="N1965">
        <v>1</v>
      </c>
      <c r="O1965">
        <v>140</v>
      </c>
      <c r="P1965">
        <v>1</v>
      </c>
      <c r="Q1965">
        <v>1</v>
      </c>
      <c r="R1965">
        <v>1</v>
      </c>
      <c r="S1965">
        <v>1</v>
      </c>
      <c r="T1965" s="1">
        <v>44664</v>
      </c>
      <c r="U1965" t="str">
        <f t="shared" si="150"/>
        <v>Sunkist Soda - Orange</v>
      </c>
      <c r="V1965" t="str">
        <f t="shared" si="151"/>
        <v>Carbonated</v>
      </c>
      <c r="W1965" t="s">
        <v>34</v>
      </c>
      <c r="X1965" t="b">
        <f t="shared" si="153"/>
        <v>1</v>
      </c>
      <c r="Y1965">
        <f t="shared" si="152"/>
        <v>1</v>
      </c>
      <c r="Z1965" s="2">
        <f t="shared" si="154"/>
        <v>0.66666666666666663</v>
      </c>
      <c r="AA1965" t="s">
        <v>260</v>
      </c>
      <c r="AB1965" t="s">
        <v>261</v>
      </c>
      <c r="AD1965" t="s">
        <v>109</v>
      </c>
      <c r="AE1965" t="s">
        <v>526</v>
      </c>
      <c r="AF1965">
        <v>2022</v>
      </c>
    </row>
    <row r="1966" spans="1:32" x14ac:dyDescent="0.25">
      <c r="A1966" t="s">
        <v>29</v>
      </c>
      <c r="B1966" t="s">
        <v>67</v>
      </c>
      <c r="C1966" t="s">
        <v>68</v>
      </c>
      <c r="D1966" t="s">
        <v>69</v>
      </c>
      <c r="E1966">
        <f>_xlfn.XLOOKUP(Table1[[#This Row],[Location]],'Location analysis'!A:A,'Location analysis'!B:B)</f>
        <v>40.435699999999997</v>
      </c>
      <c r="F1966">
        <f>_xlfn.XLOOKUP(Table1[[#This Row],[Location]],'Location analysis'!A:A,'Location analysis'!C:C)</f>
        <v>-74.125200000000007</v>
      </c>
      <c r="G1966" t="s">
        <v>329</v>
      </c>
      <c r="H1966" t="s">
        <v>49</v>
      </c>
      <c r="I1966">
        <v>14968462523</v>
      </c>
      <c r="J1966" t="s">
        <v>525</v>
      </c>
      <c r="K1966" t="s">
        <v>51</v>
      </c>
      <c r="L1966">
        <v>147</v>
      </c>
      <c r="M1966">
        <v>2.5</v>
      </c>
      <c r="N1966">
        <v>1</v>
      </c>
      <c r="O1966">
        <v>147</v>
      </c>
      <c r="P1966">
        <v>2.5</v>
      </c>
      <c r="Q1966">
        <v>1</v>
      </c>
      <c r="R1966">
        <v>2.5</v>
      </c>
      <c r="S1966">
        <v>2.5</v>
      </c>
      <c r="T1966" s="1">
        <v>44664</v>
      </c>
      <c r="U1966" t="str">
        <f t="shared" si="150"/>
        <v>Snapple Tea - Raspberry</v>
      </c>
      <c r="V1966" t="str">
        <f t="shared" si="151"/>
        <v>Non Carbonated</v>
      </c>
      <c r="W1966" t="s">
        <v>49</v>
      </c>
      <c r="X1966" t="b">
        <f t="shared" si="153"/>
        <v>1</v>
      </c>
      <c r="Y1966">
        <f t="shared" si="152"/>
        <v>2.5</v>
      </c>
      <c r="Z1966" s="2">
        <f t="shared" si="154"/>
        <v>1.6666666666666667</v>
      </c>
      <c r="AA1966" t="s">
        <v>330</v>
      </c>
      <c r="AB1966" t="s">
        <v>144</v>
      </c>
      <c r="AD1966" t="s">
        <v>109</v>
      </c>
      <c r="AE1966" t="s">
        <v>526</v>
      </c>
      <c r="AF1966">
        <v>2022</v>
      </c>
    </row>
    <row r="1967" spans="1:32" x14ac:dyDescent="0.25">
      <c r="A1967" t="s">
        <v>29</v>
      </c>
      <c r="B1967" t="s">
        <v>67</v>
      </c>
      <c r="C1967" t="s">
        <v>68</v>
      </c>
      <c r="D1967" t="s">
        <v>69</v>
      </c>
      <c r="E1967">
        <f>_xlfn.XLOOKUP(Table1[[#This Row],[Location]],'Location analysis'!A:A,'Location analysis'!B:B)</f>
        <v>40.435699999999997</v>
      </c>
      <c r="F1967">
        <f>_xlfn.XLOOKUP(Table1[[#This Row],[Location]],'Location analysis'!A:A,'Location analysis'!C:C)</f>
        <v>-74.125200000000007</v>
      </c>
      <c r="G1967" t="s">
        <v>70</v>
      </c>
      <c r="H1967" t="s">
        <v>34</v>
      </c>
      <c r="I1967">
        <v>14968503056</v>
      </c>
      <c r="J1967" t="s">
        <v>525</v>
      </c>
      <c r="K1967" t="s">
        <v>36</v>
      </c>
      <c r="L1967">
        <v>144</v>
      </c>
      <c r="M1967">
        <v>3</v>
      </c>
      <c r="N1967">
        <v>1</v>
      </c>
      <c r="O1967">
        <v>144</v>
      </c>
      <c r="P1967">
        <v>3</v>
      </c>
      <c r="Q1967">
        <v>1</v>
      </c>
      <c r="R1967">
        <v>3</v>
      </c>
      <c r="S1967">
        <v>3</v>
      </c>
      <c r="T1967" s="1">
        <v>44664</v>
      </c>
      <c r="U1967" t="str">
        <f t="shared" si="150"/>
        <v>Monster Energy Original</v>
      </c>
      <c r="V1967" t="str">
        <f t="shared" si="151"/>
        <v>Carbonated</v>
      </c>
      <c r="W1967" t="s">
        <v>34</v>
      </c>
      <c r="X1967" t="b">
        <f t="shared" si="153"/>
        <v>1</v>
      </c>
      <c r="Y1967">
        <f t="shared" si="152"/>
        <v>3</v>
      </c>
      <c r="Z1967" s="2">
        <f t="shared" si="154"/>
        <v>2</v>
      </c>
      <c r="AA1967" t="s">
        <v>70</v>
      </c>
      <c r="AD1967" t="s">
        <v>109</v>
      </c>
      <c r="AE1967" t="s">
        <v>526</v>
      </c>
      <c r="AF1967">
        <v>2022</v>
      </c>
    </row>
    <row r="1968" spans="1:32" x14ac:dyDescent="0.25">
      <c r="A1968" t="s">
        <v>29</v>
      </c>
      <c r="B1968" t="s">
        <v>67</v>
      </c>
      <c r="C1968" t="s">
        <v>68</v>
      </c>
      <c r="D1968" t="s">
        <v>69</v>
      </c>
      <c r="E1968">
        <f>_xlfn.XLOOKUP(Table1[[#This Row],[Location]],'Location analysis'!A:A,'Location analysis'!B:B)</f>
        <v>40.435699999999997</v>
      </c>
      <c r="F1968">
        <f>_xlfn.XLOOKUP(Table1[[#This Row],[Location]],'Location analysis'!A:A,'Location analysis'!C:C)</f>
        <v>-74.125200000000007</v>
      </c>
      <c r="G1968" t="s">
        <v>116</v>
      </c>
      <c r="H1968" t="s">
        <v>43</v>
      </c>
      <c r="I1968">
        <v>14968514222</v>
      </c>
      <c r="J1968" t="s">
        <v>525</v>
      </c>
      <c r="K1968" t="s">
        <v>36</v>
      </c>
      <c r="L1968">
        <v>110</v>
      </c>
      <c r="M1968">
        <v>1.5</v>
      </c>
      <c r="N1968">
        <v>1</v>
      </c>
      <c r="O1968">
        <v>110</v>
      </c>
      <c r="P1968">
        <v>1.5</v>
      </c>
      <c r="Q1968">
        <v>1</v>
      </c>
      <c r="R1968">
        <v>1.5</v>
      </c>
      <c r="S1968">
        <v>1.5</v>
      </c>
      <c r="T1968" s="1">
        <v>44664</v>
      </c>
      <c r="U1968" t="str">
        <f t="shared" si="150"/>
        <v>Good Health Veggie Stix - Zesty Ranch</v>
      </c>
      <c r="V1968" t="str">
        <f t="shared" si="151"/>
        <v>Food</v>
      </c>
      <c r="W1968" t="s">
        <v>43</v>
      </c>
      <c r="X1968" t="b">
        <f t="shared" si="153"/>
        <v>1</v>
      </c>
      <c r="Y1968">
        <f t="shared" si="152"/>
        <v>1.5</v>
      </c>
      <c r="Z1968" s="2">
        <f t="shared" si="154"/>
        <v>1</v>
      </c>
      <c r="AA1968" t="s">
        <v>117</v>
      </c>
      <c r="AB1968" t="s">
        <v>118</v>
      </c>
      <c r="AD1968" t="s">
        <v>109</v>
      </c>
      <c r="AE1968" t="s">
        <v>526</v>
      </c>
      <c r="AF1968">
        <v>2022</v>
      </c>
    </row>
    <row r="1969" spans="1:32" x14ac:dyDescent="0.25">
      <c r="A1969" t="s">
        <v>29</v>
      </c>
      <c r="B1969" t="s">
        <v>67</v>
      </c>
      <c r="C1969" t="s">
        <v>68</v>
      </c>
      <c r="D1969" t="s">
        <v>69</v>
      </c>
      <c r="E1969">
        <f>_xlfn.XLOOKUP(Table1[[#This Row],[Location]],'Location analysis'!A:A,'Location analysis'!B:B)</f>
        <v>40.435699999999997</v>
      </c>
      <c r="F1969">
        <f>_xlfn.XLOOKUP(Table1[[#This Row],[Location]],'Location analysis'!A:A,'Location analysis'!C:C)</f>
        <v>-74.125200000000007</v>
      </c>
      <c r="G1969" t="s">
        <v>275</v>
      </c>
      <c r="H1969" t="s">
        <v>43</v>
      </c>
      <c r="I1969">
        <v>14968772070</v>
      </c>
      <c r="J1969" t="s">
        <v>530</v>
      </c>
      <c r="K1969" t="s">
        <v>51</v>
      </c>
      <c r="L1969">
        <v>121</v>
      </c>
      <c r="M1969">
        <v>1.5</v>
      </c>
      <c r="N1969">
        <v>1</v>
      </c>
      <c r="O1969">
        <v>121</v>
      </c>
      <c r="P1969">
        <v>1.5</v>
      </c>
      <c r="Q1969">
        <v>1</v>
      </c>
      <c r="R1969">
        <v>1.5</v>
      </c>
      <c r="S1969">
        <v>1.5</v>
      </c>
      <c r="T1969" s="1">
        <v>44664</v>
      </c>
      <c r="U1969" t="str">
        <f t="shared" si="150"/>
        <v>Cheetos Flaming Hot Limon Crunchy</v>
      </c>
      <c r="V1969" t="str">
        <f t="shared" si="151"/>
        <v>Food</v>
      </c>
      <c r="W1969" t="s">
        <v>43</v>
      </c>
      <c r="X1969" t="b">
        <f t="shared" si="153"/>
        <v>1</v>
      </c>
      <c r="Y1969">
        <f t="shared" si="152"/>
        <v>1.5</v>
      </c>
      <c r="Z1969" s="2">
        <f t="shared" si="154"/>
        <v>1</v>
      </c>
      <c r="AA1969" t="s">
        <v>275</v>
      </c>
      <c r="AD1969" t="s">
        <v>123</v>
      </c>
      <c r="AE1969" t="s">
        <v>531</v>
      </c>
      <c r="AF1969">
        <v>2022</v>
      </c>
    </row>
    <row r="1970" spans="1:32" x14ac:dyDescent="0.25">
      <c r="A1970" t="s">
        <v>29</v>
      </c>
      <c r="B1970" t="s">
        <v>67</v>
      </c>
      <c r="C1970" t="s">
        <v>68</v>
      </c>
      <c r="D1970" t="s">
        <v>69</v>
      </c>
      <c r="E1970">
        <f>_xlfn.XLOOKUP(Table1[[#This Row],[Location]],'Location analysis'!A:A,'Location analysis'!B:B)</f>
        <v>40.435699999999997</v>
      </c>
      <c r="F1970">
        <f>_xlfn.XLOOKUP(Table1[[#This Row],[Location]],'Location analysis'!A:A,'Location analysis'!C:C)</f>
        <v>-74.125200000000007</v>
      </c>
      <c r="G1970" t="s">
        <v>182</v>
      </c>
      <c r="H1970" t="s">
        <v>34</v>
      </c>
      <c r="I1970">
        <v>14968858054</v>
      </c>
      <c r="J1970" t="s">
        <v>530</v>
      </c>
      <c r="K1970" t="s">
        <v>51</v>
      </c>
      <c r="L1970">
        <v>141</v>
      </c>
      <c r="M1970">
        <v>1.5</v>
      </c>
      <c r="N1970">
        <v>1</v>
      </c>
      <c r="O1970">
        <v>141</v>
      </c>
      <c r="P1970">
        <v>1.5</v>
      </c>
      <c r="Q1970">
        <v>1</v>
      </c>
      <c r="R1970">
        <v>1.5</v>
      </c>
      <c r="S1970">
        <v>1.5</v>
      </c>
      <c r="T1970" s="1">
        <v>44664</v>
      </c>
      <c r="U1970" t="str">
        <f t="shared" si="150"/>
        <v>Coca Cola - Zero Sugar</v>
      </c>
      <c r="V1970" t="str">
        <f t="shared" si="151"/>
        <v>Carbonated</v>
      </c>
      <c r="W1970" t="s">
        <v>34</v>
      </c>
      <c r="X1970" t="b">
        <f t="shared" si="153"/>
        <v>1</v>
      </c>
      <c r="Y1970">
        <f t="shared" si="152"/>
        <v>1.5</v>
      </c>
      <c r="Z1970" s="2">
        <f t="shared" si="154"/>
        <v>1</v>
      </c>
      <c r="AA1970" t="s">
        <v>183</v>
      </c>
      <c r="AB1970" t="s">
        <v>184</v>
      </c>
      <c r="AD1970" t="s">
        <v>123</v>
      </c>
      <c r="AE1970" t="s">
        <v>531</v>
      </c>
      <c r="AF1970">
        <v>2022</v>
      </c>
    </row>
    <row r="1971" spans="1:32" x14ac:dyDescent="0.25">
      <c r="A1971" t="s">
        <v>29</v>
      </c>
      <c r="B1971" t="s">
        <v>67</v>
      </c>
      <c r="C1971" t="s">
        <v>68</v>
      </c>
      <c r="D1971" t="s">
        <v>69</v>
      </c>
      <c r="E1971">
        <f>_xlfn.XLOOKUP(Table1[[#This Row],[Location]],'Location analysis'!A:A,'Location analysis'!B:B)</f>
        <v>40.435699999999997</v>
      </c>
      <c r="F1971">
        <f>_xlfn.XLOOKUP(Table1[[#This Row],[Location]],'Location analysis'!A:A,'Location analysis'!C:C)</f>
        <v>-74.125200000000007</v>
      </c>
      <c r="G1971" t="s">
        <v>182</v>
      </c>
      <c r="H1971" t="s">
        <v>34</v>
      </c>
      <c r="I1971">
        <v>14968860451</v>
      </c>
      <c r="J1971" t="s">
        <v>530</v>
      </c>
      <c r="K1971" t="s">
        <v>51</v>
      </c>
      <c r="L1971">
        <v>142</v>
      </c>
      <c r="M1971">
        <v>1.5</v>
      </c>
      <c r="N1971">
        <v>1</v>
      </c>
      <c r="O1971">
        <v>142</v>
      </c>
      <c r="P1971">
        <v>1.5</v>
      </c>
      <c r="Q1971">
        <v>1</v>
      </c>
      <c r="R1971">
        <v>1.5</v>
      </c>
      <c r="S1971">
        <v>1.5</v>
      </c>
      <c r="T1971" s="1">
        <v>44664</v>
      </c>
      <c r="U1971" t="str">
        <f t="shared" si="150"/>
        <v>Coca Cola - Zero Sugar</v>
      </c>
      <c r="V1971" t="str">
        <f t="shared" si="151"/>
        <v>Carbonated</v>
      </c>
      <c r="W1971" t="s">
        <v>34</v>
      </c>
      <c r="X1971" t="b">
        <f t="shared" si="153"/>
        <v>1</v>
      </c>
      <c r="Y1971">
        <f t="shared" si="152"/>
        <v>1.5</v>
      </c>
      <c r="Z1971" s="2">
        <f t="shared" si="154"/>
        <v>1</v>
      </c>
      <c r="AA1971" t="s">
        <v>183</v>
      </c>
      <c r="AB1971" t="s">
        <v>184</v>
      </c>
      <c r="AD1971" t="s">
        <v>123</v>
      </c>
      <c r="AE1971" t="s">
        <v>531</v>
      </c>
      <c r="AF1971">
        <v>2022</v>
      </c>
    </row>
    <row r="1972" spans="1:32" x14ac:dyDescent="0.25">
      <c r="A1972" t="s">
        <v>29</v>
      </c>
      <c r="B1972" t="s">
        <v>67</v>
      </c>
      <c r="C1972" t="s">
        <v>68</v>
      </c>
      <c r="D1972" t="s">
        <v>69</v>
      </c>
      <c r="E1972">
        <f>_xlfn.XLOOKUP(Table1[[#This Row],[Location]],'Location analysis'!A:A,'Location analysis'!B:B)</f>
        <v>40.435699999999997</v>
      </c>
      <c r="F1972">
        <f>_xlfn.XLOOKUP(Table1[[#This Row],[Location]],'Location analysis'!A:A,'Location analysis'!C:C)</f>
        <v>-74.125200000000007</v>
      </c>
      <c r="G1972" t="s">
        <v>259</v>
      </c>
      <c r="H1972" t="s">
        <v>34</v>
      </c>
      <c r="I1972">
        <v>14968862300</v>
      </c>
      <c r="J1972" t="s">
        <v>530</v>
      </c>
      <c r="K1972" t="s">
        <v>36</v>
      </c>
      <c r="L1972">
        <v>140</v>
      </c>
      <c r="M1972">
        <v>1</v>
      </c>
      <c r="N1972">
        <v>1</v>
      </c>
      <c r="O1972">
        <v>140</v>
      </c>
      <c r="P1972">
        <v>1</v>
      </c>
      <c r="Q1972">
        <v>1</v>
      </c>
      <c r="R1972">
        <v>1</v>
      </c>
      <c r="S1972">
        <v>1</v>
      </c>
      <c r="T1972" s="1">
        <v>44664</v>
      </c>
      <c r="U1972" t="str">
        <f t="shared" si="150"/>
        <v>Sunkist Soda - Orange</v>
      </c>
      <c r="V1972" t="str">
        <f t="shared" si="151"/>
        <v>Carbonated</v>
      </c>
      <c r="W1972" t="s">
        <v>34</v>
      </c>
      <c r="X1972" t="b">
        <f t="shared" si="153"/>
        <v>1</v>
      </c>
      <c r="Y1972">
        <f t="shared" si="152"/>
        <v>1</v>
      </c>
      <c r="Z1972" s="2">
        <f t="shared" si="154"/>
        <v>0.66666666666666663</v>
      </c>
      <c r="AA1972" t="s">
        <v>260</v>
      </c>
      <c r="AB1972" t="s">
        <v>261</v>
      </c>
      <c r="AD1972" t="s">
        <v>123</v>
      </c>
      <c r="AE1972" t="s">
        <v>531</v>
      </c>
      <c r="AF1972">
        <v>2022</v>
      </c>
    </row>
    <row r="1973" spans="1:32" x14ac:dyDescent="0.25">
      <c r="A1973" t="s">
        <v>29</v>
      </c>
      <c r="B1973" t="s">
        <v>67</v>
      </c>
      <c r="C1973" t="s">
        <v>68</v>
      </c>
      <c r="D1973" t="s">
        <v>69</v>
      </c>
      <c r="E1973">
        <f>_xlfn.XLOOKUP(Table1[[#This Row],[Location]],'Location analysis'!A:A,'Location analysis'!B:B)</f>
        <v>40.435699999999997</v>
      </c>
      <c r="F1973">
        <f>_xlfn.XLOOKUP(Table1[[#This Row],[Location]],'Location analysis'!A:A,'Location analysis'!C:C)</f>
        <v>-74.125200000000007</v>
      </c>
      <c r="G1973" t="s">
        <v>182</v>
      </c>
      <c r="H1973" t="s">
        <v>34</v>
      </c>
      <c r="I1973">
        <v>14969134878</v>
      </c>
      <c r="J1973" t="s">
        <v>530</v>
      </c>
      <c r="K1973" t="s">
        <v>51</v>
      </c>
      <c r="L1973">
        <v>141</v>
      </c>
      <c r="M1973">
        <v>1.5</v>
      </c>
      <c r="N1973">
        <v>1</v>
      </c>
      <c r="O1973">
        <v>141</v>
      </c>
      <c r="P1973">
        <v>1.5</v>
      </c>
      <c r="Q1973">
        <v>1</v>
      </c>
      <c r="R1973">
        <v>1.5</v>
      </c>
      <c r="S1973">
        <v>1.5</v>
      </c>
      <c r="T1973" s="1">
        <v>44665</v>
      </c>
      <c r="U1973" t="str">
        <f t="shared" si="150"/>
        <v>Coca Cola - Zero Sugar</v>
      </c>
      <c r="V1973" t="str">
        <f t="shared" si="151"/>
        <v>Carbonated</v>
      </c>
      <c r="W1973" t="s">
        <v>34</v>
      </c>
      <c r="X1973" t="b">
        <f t="shared" si="153"/>
        <v>1</v>
      </c>
      <c r="Y1973">
        <f t="shared" si="152"/>
        <v>1.5</v>
      </c>
      <c r="Z1973" s="2">
        <f t="shared" si="154"/>
        <v>1</v>
      </c>
      <c r="AA1973" t="s">
        <v>183</v>
      </c>
      <c r="AB1973" t="s">
        <v>184</v>
      </c>
      <c r="AD1973" t="s">
        <v>123</v>
      </c>
      <c r="AE1973" t="s">
        <v>531</v>
      </c>
      <c r="AF1973">
        <v>2022</v>
      </c>
    </row>
    <row r="1974" spans="1:32" x14ac:dyDescent="0.25">
      <c r="A1974" t="s">
        <v>29</v>
      </c>
      <c r="B1974" t="s">
        <v>67</v>
      </c>
      <c r="C1974" t="s">
        <v>68</v>
      </c>
      <c r="D1974" t="s">
        <v>69</v>
      </c>
      <c r="E1974">
        <f>_xlfn.XLOOKUP(Table1[[#This Row],[Location]],'Location analysis'!A:A,'Location analysis'!B:B)</f>
        <v>40.435699999999997</v>
      </c>
      <c r="F1974">
        <f>_xlfn.XLOOKUP(Table1[[#This Row],[Location]],'Location analysis'!A:A,'Location analysis'!C:C)</f>
        <v>-74.125200000000007</v>
      </c>
      <c r="G1974" t="s">
        <v>182</v>
      </c>
      <c r="H1974" t="s">
        <v>34</v>
      </c>
      <c r="I1974">
        <v>14969139237</v>
      </c>
      <c r="J1974" t="s">
        <v>530</v>
      </c>
      <c r="K1974" t="s">
        <v>51</v>
      </c>
      <c r="L1974">
        <v>142</v>
      </c>
      <c r="M1974">
        <v>1.5</v>
      </c>
      <c r="N1974">
        <v>1</v>
      </c>
      <c r="O1974">
        <v>142</v>
      </c>
      <c r="P1974">
        <v>1.5</v>
      </c>
      <c r="Q1974">
        <v>1</v>
      </c>
      <c r="R1974">
        <v>1.5</v>
      </c>
      <c r="S1974">
        <v>1.5</v>
      </c>
      <c r="T1974" s="1">
        <v>44665</v>
      </c>
      <c r="U1974" t="str">
        <f t="shared" si="150"/>
        <v>Coca Cola - Zero Sugar</v>
      </c>
      <c r="V1974" t="str">
        <f t="shared" si="151"/>
        <v>Carbonated</v>
      </c>
      <c r="W1974" t="s">
        <v>34</v>
      </c>
      <c r="X1974" t="b">
        <f t="shared" si="153"/>
        <v>1</v>
      </c>
      <c r="Y1974">
        <f t="shared" si="152"/>
        <v>1.5</v>
      </c>
      <c r="Z1974" s="2">
        <f t="shared" si="154"/>
        <v>1</v>
      </c>
      <c r="AA1974" t="s">
        <v>183</v>
      </c>
      <c r="AB1974" t="s">
        <v>184</v>
      </c>
      <c r="AD1974" t="s">
        <v>123</v>
      </c>
      <c r="AE1974" t="s">
        <v>531</v>
      </c>
      <c r="AF1974">
        <v>2022</v>
      </c>
    </row>
    <row r="1975" spans="1:32" x14ac:dyDescent="0.25">
      <c r="A1975" t="s">
        <v>29</v>
      </c>
      <c r="B1975" t="s">
        <v>67</v>
      </c>
      <c r="C1975" t="s">
        <v>68</v>
      </c>
      <c r="D1975" t="s">
        <v>69</v>
      </c>
      <c r="E1975">
        <f>_xlfn.XLOOKUP(Table1[[#This Row],[Location]],'Location analysis'!A:A,'Location analysis'!B:B)</f>
        <v>40.435699999999997</v>
      </c>
      <c r="F1975">
        <f>_xlfn.XLOOKUP(Table1[[#This Row],[Location]],'Location analysis'!A:A,'Location analysis'!C:C)</f>
        <v>-74.125200000000007</v>
      </c>
      <c r="G1975" t="s">
        <v>185</v>
      </c>
      <c r="H1975" t="s">
        <v>34</v>
      </c>
      <c r="I1975">
        <v>14969190626</v>
      </c>
      <c r="J1975" t="s">
        <v>530</v>
      </c>
      <c r="K1975" t="s">
        <v>36</v>
      </c>
      <c r="L1975">
        <v>148</v>
      </c>
      <c r="M1975">
        <v>3.5</v>
      </c>
      <c r="N1975">
        <v>1</v>
      </c>
      <c r="O1975">
        <v>148</v>
      </c>
      <c r="P1975">
        <v>3.5</v>
      </c>
      <c r="Q1975">
        <v>1</v>
      </c>
      <c r="R1975">
        <v>3.5</v>
      </c>
      <c r="S1975">
        <v>3.5</v>
      </c>
      <c r="T1975" s="1">
        <v>44665</v>
      </c>
      <c r="U1975" t="str">
        <f t="shared" si="150"/>
        <v>Red Bull - Original</v>
      </c>
      <c r="V1975" t="str">
        <f t="shared" si="151"/>
        <v>Carbonated</v>
      </c>
      <c r="W1975" t="s">
        <v>34</v>
      </c>
      <c r="X1975" t="b">
        <f t="shared" si="153"/>
        <v>1</v>
      </c>
      <c r="Y1975">
        <f t="shared" si="152"/>
        <v>3.5</v>
      </c>
      <c r="Z1975" s="2">
        <f t="shared" si="154"/>
        <v>2.3333333333333335</v>
      </c>
      <c r="AA1975" t="s">
        <v>37</v>
      </c>
      <c r="AB1975" t="s">
        <v>150</v>
      </c>
      <c r="AD1975" t="s">
        <v>123</v>
      </c>
      <c r="AE1975" t="s">
        <v>531</v>
      </c>
      <c r="AF1975">
        <v>2022</v>
      </c>
    </row>
    <row r="1976" spans="1:32" x14ac:dyDescent="0.25">
      <c r="A1976" t="s">
        <v>29</v>
      </c>
      <c r="B1976" t="s">
        <v>67</v>
      </c>
      <c r="C1976" t="s">
        <v>68</v>
      </c>
      <c r="D1976" t="s">
        <v>69</v>
      </c>
      <c r="E1976">
        <f>_xlfn.XLOOKUP(Table1[[#This Row],[Location]],'Location analysis'!A:A,'Location analysis'!B:B)</f>
        <v>40.435699999999997</v>
      </c>
      <c r="F1976">
        <f>_xlfn.XLOOKUP(Table1[[#This Row],[Location]],'Location analysis'!A:A,'Location analysis'!C:C)</f>
        <v>-74.125200000000007</v>
      </c>
      <c r="G1976" t="s">
        <v>70</v>
      </c>
      <c r="H1976" t="s">
        <v>34</v>
      </c>
      <c r="I1976">
        <v>14970208784</v>
      </c>
      <c r="J1976" t="s">
        <v>530</v>
      </c>
      <c r="K1976" t="s">
        <v>51</v>
      </c>
      <c r="L1976">
        <v>144</v>
      </c>
      <c r="M1976">
        <v>3</v>
      </c>
      <c r="N1976">
        <v>1</v>
      </c>
      <c r="O1976">
        <v>144</v>
      </c>
      <c r="P1976">
        <v>3</v>
      </c>
      <c r="Q1976">
        <v>1</v>
      </c>
      <c r="R1976">
        <v>3</v>
      </c>
      <c r="S1976">
        <v>3</v>
      </c>
      <c r="T1976" s="1">
        <v>44665</v>
      </c>
      <c r="U1976" t="str">
        <f t="shared" si="150"/>
        <v>Monster Energy Original</v>
      </c>
      <c r="V1976" t="str">
        <f t="shared" si="151"/>
        <v>Carbonated</v>
      </c>
      <c r="W1976" t="s">
        <v>34</v>
      </c>
      <c r="X1976" t="b">
        <f t="shared" si="153"/>
        <v>1</v>
      </c>
      <c r="Y1976">
        <f t="shared" si="152"/>
        <v>3</v>
      </c>
      <c r="Z1976" s="2">
        <f t="shared" si="154"/>
        <v>2</v>
      </c>
      <c r="AA1976" t="s">
        <v>70</v>
      </c>
      <c r="AD1976" t="s">
        <v>123</v>
      </c>
      <c r="AE1976" t="s">
        <v>531</v>
      </c>
      <c r="AF1976">
        <v>2022</v>
      </c>
    </row>
    <row r="1977" spans="1:32" x14ac:dyDescent="0.25">
      <c r="A1977" t="s">
        <v>29</v>
      </c>
      <c r="B1977" t="s">
        <v>67</v>
      </c>
      <c r="C1977" t="s">
        <v>68</v>
      </c>
      <c r="D1977" t="s">
        <v>69</v>
      </c>
      <c r="E1977">
        <f>_xlfn.XLOOKUP(Table1[[#This Row],[Location]],'Location analysis'!A:A,'Location analysis'!B:B)</f>
        <v>40.435699999999997</v>
      </c>
      <c r="F1977">
        <f>_xlfn.XLOOKUP(Table1[[#This Row],[Location]],'Location analysis'!A:A,'Location analysis'!C:C)</f>
        <v>-74.125200000000007</v>
      </c>
      <c r="G1977" t="s">
        <v>508</v>
      </c>
      <c r="H1977" t="s">
        <v>43</v>
      </c>
      <c r="I1977">
        <v>14970210125</v>
      </c>
      <c r="J1977" t="s">
        <v>530</v>
      </c>
      <c r="K1977" t="s">
        <v>51</v>
      </c>
      <c r="L1977">
        <v>111</v>
      </c>
      <c r="M1977">
        <v>1.5</v>
      </c>
      <c r="N1977">
        <v>1</v>
      </c>
      <c r="O1977">
        <v>111</v>
      </c>
      <c r="P1977">
        <v>1.5</v>
      </c>
      <c r="Q1977">
        <v>1</v>
      </c>
      <c r="R1977">
        <v>1.5</v>
      </c>
      <c r="S1977">
        <v>1.5</v>
      </c>
      <c r="T1977" s="1">
        <v>44665</v>
      </c>
      <c r="U1977" t="str">
        <f t="shared" si="150"/>
        <v>Pop Corners - Kettle Corn</v>
      </c>
      <c r="V1977" t="str">
        <f t="shared" si="151"/>
        <v>Food</v>
      </c>
      <c r="W1977" t="s">
        <v>43</v>
      </c>
      <c r="X1977" t="b">
        <f t="shared" si="153"/>
        <v>1</v>
      </c>
      <c r="Y1977">
        <f t="shared" si="152"/>
        <v>1.5</v>
      </c>
      <c r="Z1977" s="2">
        <f t="shared" si="154"/>
        <v>1</v>
      </c>
      <c r="AA1977" t="s">
        <v>509</v>
      </c>
      <c r="AB1977" t="s">
        <v>510</v>
      </c>
      <c r="AD1977" t="s">
        <v>123</v>
      </c>
      <c r="AE1977" t="s">
        <v>531</v>
      </c>
      <c r="AF1977">
        <v>2022</v>
      </c>
    </row>
    <row r="1978" spans="1:32" x14ac:dyDescent="0.25">
      <c r="A1978" t="s">
        <v>29</v>
      </c>
      <c r="B1978" t="s">
        <v>62</v>
      </c>
      <c r="C1978" t="s">
        <v>63</v>
      </c>
      <c r="D1978" t="s">
        <v>64</v>
      </c>
      <c r="E1978">
        <f>_xlfn.XLOOKUP(Table1[[#This Row],[Location]],'Location analysis'!A:A,'Location analysis'!B:B)</f>
        <v>40.091900000000003</v>
      </c>
      <c r="F1978">
        <f>_xlfn.XLOOKUP(Table1[[#This Row],[Location]],'Location analysis'!A:A,'Location analysis'!C:C)</f>
        <v>-74.358699999999999</v>
      </c>
      <c r="G1978" t="s">
        <v>197</v>
      </c>
      <c r="H1978" t="s">
        <v>43</v>
      </c>
      <c r="I1978">
        <v>14970251174</v>
      </c>
      <c r="J1978" t="s">
        <v>530</v>
      </c>
      <c r="K1978" t="s">
        <v>36</v>
      </c>
      <c r="L1978">
        <v>111</v>
      </c>
      <c r="M1978">
        <v>1.5</v>
      </c>
      <c r="N1978">
        <v>1</v>
      </c>
      <c r="O1978">
        <v>111</v>
      </c>
      <c r="P1978">
        <v>1.5</v>
      </c>
      <c r="Q1978">
        <v>1</v>
      </c>
      <c r="R1978">
        <v>1.5</v>
      </c>
      <c r="S1978">
        <v>1.5</v>
      </c>
      <c r="T1978" s="1">
        <v>44665</v>
      </c>
      <c r="U1978" t="str">
        <f t="shared" si="150"/>
        <v>Miss Vickie's Potato Chip - Smokehouse BBQ</v>
      </c>
      <c r="V1978" t="str">
        <f t="shared" si="151"/>
        <v>Food</v>
      </c>
      <c r="W1978" t="s">
        <v>43</v>
      </c>
      <c r="X1978" t="b">
        <f t="shared" si="153"/>
        <v>1</v>
      </c>
      <c r="Y1978">
        <f t="shared" si="152"/>
        <v>1.5</v>
      </c>
      <c r="Z1978" s="2">
        <f t="shared" si="154"/>
        <v>1</v>
      </c>
      <c r="AA1978" t="s">
        <v>58</v>
      </c>
      <c r="AB1978" t="s">
        <v>198</v>
      </c>
      <c r="AD1978" t="s">
        <v>123</v>
      </c>
      <c r="AE1978" t="s">
        <v>531</v>
      </c>
      <c r="AF1978">
        <v>2022</v>
      </c>
    </row>
    <row r="1979" spans="1:32" x14ac:dyDescent="0.25">
      <c r="A1979" t="s">
        <v>29</v>
      </c>
      <c r="B1979" t="s">
        <v>62</v>
      </c>
      <c r="C1979" t="s">
        <v>63</v>
      </c>
      <c r="D1979" t="s">
        <v>64</v>
      </c>
      <c r="E1979">
        <f>_xlfn.XLOOKUP(Table1[[#This Row],[Location]],'Location analysis'!A:A,'Location analysis'!B:B)</f>
        <v>40.091900000000003</v>
      </c>
      <c r="F1979">
        <f>_xlfn.XLOOKUP(Table1[[#This Row],[Location]],'Location analysis'!A:A,'Location analysis'!C:C)</f>
        <v>-74.358699999999999</v>
      </c>
      <c r="G1979" t="s">
        <v>154</v>
      </c>
      <c r="H1979" t="s">
        <v>43</v>
      </c>
      <c r="I1979">
        <v>14970456549</v>
      </c>
      <c r="J1979" t="s">
        <v>530</v>
      </c>
      <c r="K1979" t="s">
        <v>51</v>
      </c>
      <c r="L1979">
        <v>123</v>
      </c>
      <c r="M1979">
        <v>1.5</v>
      </c>
      <c r="N1979">
        <v>1</v>
      </c>
      <c r="O1979">
        <v>123</v>
      </c>
      <c r="P1979">
        <v>1.5</v>
      </c>
      <c r="Q1979">
        <v>1</v>
      </c>
      <c r="R1979">
        <v>1.5</v>
      </c>
      <c r="S1979">
        <v>1.5</v>
      </c>
      <c r="T1979" s="1">
        <v>44665</v>
      </c>
      <c r="U1979" t="str">
        <f t="shared" si="150"/>
        <v>SunChips Multigrain - Harvest Cheddar</v>
      </c>
      <c r="V1979" t="str">
        <f t="shared" si="151"/>
        <v>Food</v>
      </c>
      <c r="W1979" t="s">
        <v>43</v>
      </c>
      <c r="X1979" t="b">
        <f t="shared" si="153"/>
        <v>1</v>
      </c>
      <c r="Y1979">
        <f t="shared" si="152"/>
        <v>1.5</v>
      </c>
      <c r="Z1979" s="2">
        <f t="shared" si="154"/>
        <v>1</v>
      </c>
      <c r="AA1979" t="s">
        <v>129</v>
      </c>
      <c r="AB1979" t="s">
        <v>155</v>
      </c>
      <c r="AD1979" t="s">
        <v>123</v>
      </c>
      <c r="AE1979" t="s">
        <v>531</v>
      </c>
      <c r="AF1979">
        <v>2022</v>
      </c>
    </row>
    <row r="1980" spans="1:32" x14ac:dyDescent="0.25">
      <c r="A1980" t="s">
        <v>29</v>
      </c>
      <c r="B1980" t="s">
        <v>394</v>
      </c>
      <c r="C1980" t="s">
        <v>395</v>
      </c>
      <c r="D1980" t="s">
        <v>396</v>
      </c>
      <c r="E1980">
        <f>_xlfn.XLOOKUP(Table1[[#This Row],[Location]],'Location analysis'!A:A,'Location analysis'!B:B)</f>
        <v>40.416893999999999</v>
      </c>
      <c r="F1980">
        <f>_xlfn.XLOOKUP(Table1[[#This Row],[Location]],'Location analysis'!A:A,'Location analysis'!C:C)</f>
        <v>-74.420399000000003</v>
      </c>
      <c r="G1980" t="s">
        <v>65</v>
      </c>
      <c r="H1980" t="s">
        <v>43</v>
      </c>
      <c r="I1980">
        <v>14970548384</v>
      </c>
      <c r="J1980" t="s">
        <v>530</v>
      </c>
      <c r="K1980" t="s">
        <v>36</v>
      </c>
      <c r="L1980">
        <v>121</v>
      </c>
      <c r="M1980">
        <v>1.5</v>
      </c>
      <c r="N1980">
        <v>1</v>
      </c>
      <c r="O1980">
        <v>121</v>
      </c>
      <c r="P1980">
        <v>1.5</v>
      </c>
      <c r="Q1980">
        <v>1</v>
      </c>
      <c r="R1980">
        <v>1.5</v>
      </c>
      <c r="S1980">
        <v>1.5</v>
      </c>
      <c r="T1980" s="1">
        <v>44665</v>
      </c>
      <c r="U1980" t="str">
        <f t="shared" si="150"/>
        <v>Miss Vickie's Potato Chip - Lime &amp; Cracked Pe</v>
      </c>
      <c r="V1980" t="str">
        <f t="shared" si="151"/>
        <v>Food</v>
      </c>
      <c r="W1980" t="s">
        <v>43</v>
      </c>
      <c r="X1980" t="b">
        <f t="shared" si="153"/>
        <v>1</v>
      </c>
      <c r="Y1980">
        <f t="shared" si="152"/>
        <v>1.5</v>
      </c>
      <c r="Z1980" s="2">
        <f t="shared" si="154"/>
        <v>1</v>
      </c>
      <c r="AA1980" t="s">
        <v>58</v>
      </c>
      <c r="AB1980" t="s">
        <v>66</v>
      </c>
      <c r="AD1980" t="s">
        <v>123</v>
      </c>
      <c r="AE1980" t="s">
        <v>531</v>
      </c>
      <c r="AF1980">
        <v>2022</v>
      </c>
    </row>
    <row r="1981" spans="1:32" x14ac:dyDescent="0.25">
      <c r="A1981" t="s">
        <v>29</v>
      </c>
      <c r="B1981" t="s">
        <v>30</v>
      </c>
      <c r="C1981" t="s">
        <v>31</v>
      </c>
      <c r="D1981" t="s">
        <v>32</v>
      </c>
      <c r="E1981">
        <f>_xlfn.XLOOKUP(Table1[[#This Row],[Location]],'Location analysis'!A:A,'Location analysis'!B:B)</f>
        <v>40.423690999999998</v>
      </c>
      <c r="F1981">
        <f>_xlfn.XLOOKUP(Table1[[#This Row],[Location]],'Location analysis'!A:A,'Location analysis'!C:C)</f>
        <v>-74.380831999999998</v>
      </c>
      <c r="G1981" t="s">
        <v>119</v>
      </c>
      <c r="H1981" t="s">
        <v>43</v>
      </c>
      <c r="I1981">
        <v>14970839415</v>
      </c>
      <c r="J1981" t="s">
        <v>530</v>
      </c>
      <c r="K1981" t="s">
        <v>51</v>
      </c>
      <c r="L1981">
        <v>124</v>
      </c>
      <c r="M1981">
        <v>1.5</v>
      </c>
      <c r="N1981">
        <v>1</v>
      </c>
      <c r="O1981">
        <v>124</v>
      </c>
      <c r="P1981">
        <v>1.5</v>
      </c>
      <c r="Q1981">
        <v>1</v>
      </c>
      <c r="R1981">
        <v>1.5</v>
      </c>
      <c r="S1981">
        <v>1.5</v>
      </c>
      <c r="T1981" s="1">
        <v>44673</v>
      </c>
      <c r="U1981" t="str">
        <f t="shared" si="150"/>
        <v>Cheetos Baked - Flaming Hot</v>
      </c>
      <c r="V1981" t="str">
        <f t="shared" si="151"/>
        <v>Food</v>
      </c>
      <c r="W1981" t="s">
        <v>43</v>
      </c>
      <c r="X1981" t="b">
        <f t="shared" si="153"/>
        <v>1</v>
      </c>
      <c r="Y1981">
        <f t="shared" si="152"/>
        <v>1.5</v>
      </c>
      <c r="Z1981" s="2">
        <f t="shared" si="154"/>
        <v>1</v>
      </c>
      <c r="AA1981" t="s">
        <v>121</v>
      </c>
      <c r="AB1981" t="s">
        <v>122</v>
      </c>
      <c r="AD1981" t="s">
        <v>123</v>
      </c>
      <c r="AE1981" t="s">
        <v>531</v>
      </c>
      <c r="AF1981">
        <v>2022</v>
      </c>
    </row>
    <row r="1982" spans="1:32" x14ac:dyDescent="0.25">
      <c r="A1982" t="s">
        <v>29</v>
      </c>
      <c r="B1982" t="s">
        <v>394</v>
      </c>
      <c r="C1982" t="s">
        <v>395</v>
      </c>
      <c r="D1982" t="s">
        <v>396</v>
      </c>
      <c r="E1982">
        <f>_xlfn.XLOOKUP(Table1[[#This Row],[Location]],'Location analysis'!A:A,'Location analysis'!B:B)</f>
        <v>40.416893999999999</v>
      </c>
      <c r="F1982">
        <f>_xlfn.XLOOKUP(Table1[[#This Row],[Location]],'Location analysis'!A:A,'Location analysis'!C:C)</f>
        <v>-74.420399000000003</v>
      </c>
      <c r="G1982" t="s">
        <v>112</v>
      </c>
      <c r="H1982" t="s">
        <v>43</v>
      </c>
      <c r="I1982">
        <v>14971051024</v>
      </c>
      <c r="J1982" t="s">
        <v>530</v>
      </c>
      <c r="K1982" t="s">
        <v>51</v>
      </c>
      <c r="L1982">
        <v>131</v>
      </c>
      <c r="M1982">
        <v>2</v>
      </c>
      <c r="N1982">
        <v>1</v>
      </c>
      <c r="O1982">
        <v>131</v>
      </c>
      <c r="P1982">
        <v>2</v>
      </c>
      <c r="Q1982">
        <v>1</v>
      </c>
      <c r="R1982">
        <v>2</v>
      </c>
      <c r="S1982">
        <v>2</v>
      </c>
      <c r="T1982" s="1">
        <v>44665</v>
      </c>
      <c r="U1982" t="str">
        <f t="shared" si="150"/>
        <v>Robert Irvine's - Fit Crunch -  Chocolate Pea</v>
      </c>
      <c r="V1982" t="str">
        <f t="shared" si="151"/>
        <v>Food</v>
      </c>
      <c r="W1982" t="s">
        <v>43</v>
      </c>
      <c r="X1982" t="b">
        <f t="shared" si="153"/>
        <v>1</v>
      </c>
      <c r="Y1982">
        <f t="shared" si="152"/>
        <v>2</v>
      </c>
      <c r="Z1982" s="2">
        <f t="shared" si="154"/>
        <v>1.3333333333333333</v>
      </c>
      <c r="AA1982" t="s">
        <v>113</v>
      </c>
      <c r="AB1982" t="s">
        <v>114</v>
      </c>
      <c r="AC1982" t="s">
        <v>115</v>
      </c>
      <c r="AD1982" t="s">
        <v>123</v>
      </c>
      <c r="AE1982" t="s">
        <v>531</v>
      </c>
      <c r="AF1982">
        <v>2022</v>
      </c>
    </row>
    <row r="1983" spans="1:32" x14ac:dyDescent="0.25">
      <c r="A1983" t="s">
        <v>29</v>
      </c>
      <c r="B1983" t="s">
        <v>394</v>
      </c>
      <c r="C1983" t="s">
        <v>395</v>
      </c>
      <c r="D1983" t="s">
        <v>396</v>
      </c>
      <c r="E1983">
        <f>_xlfn.XLOOKUP(Table1[[#This Row],[Location]],'Location analysis'!A:A,'Location analysis'!B:B)</f>
        <v>40.416893999999999</v>
      </c>
      <c r="F1983">
        <f>_xlfn.XLOOKUP(Table1[[#This Row],[Location]],'Location analysis'!A:A,'Location analysis'!C:C)</f>
        <v>-74.420399000000003</v>
      </c>
      <c r="G1983" t="s">
        <v>182</v>
      </c>
      <c r="H1983" t="s">
        <v>34</v>
      </c>
      <c r="I1983">
        <v>14971054211</v>
      </c>
      <c r="J1983" t="s">
        <v>530</v>
      </c>
      <c r="K1983" t="s">
        <v>51</v>
      </c>
      <c r="L1983">
        <v>142</v>
      </c>
      <c r="M1983">
        <v>1.5</v>
      </c>
      <c r="N1983">
        <v>1</v>
      </c>
      <c r="O1983">
        <v>142</v>
      </c>
      <c r="P1983">
        <v>1.5</v>
      </c>
      <c r="Q1983">
        <v>1</v>
      </c>
      <c r="R1983">
        <v>1.5</v>
      </c>
      <c r="S1983">
        <v>1.5</v>
      </c>
      <c r="T1983" s="1">
        <v>44665</v>
      </c>
      <c r="U1983" t="str">
        <f t="shared" si="150"/>
        <v>Coca Cola - Zero Sugar</v>
      </c>
      <c r="V1983" t="str">
        <f t="shared" si="151"/>
        <v>Carbonated</v>
      </c>
      <c r="W1983" t="s">
        <v>34</v>
      </c>
      <c r="X1983" t="b">
        <f t="shared" si="153"/>
        <v>1</v>
      </c>
      <c r="Y1983">
        <f t="shared" si="152"/>
        <v>1.5</v>
      </c>
      <c r="Z1983" s="2">
        <f t="shared" si="154"/>
        <v>1</v>
      </c>
      <c r="AA1983" t="s">
        <v>183</v>
      </c>
      <c r="AB1983" t="s">
        <v>184</v>
      </c>
      <c r="AD1983" t="s">
        <v>123</v>
      </c>
      <c r="AE1983" t="s">
        <v>531</v>
      </c>
      <c r="AF1983">
        <v>2022</v>
      </c>
    </row>
    <row r="1984" spans="1:32" x14ac:dyDescent="0.25">
      <c r="A1984" t="s">
        <v>29</v>
      </c>
      <c r="B1984" t="s">
        <v>67</v>
      </c>
      <c r="C1984" t="s">
        <v>68</v>
      </c>
      <c r="D1984" t="s">
        <v>69</v>
      </c>
      <c r="E1984">
        <f>_xlfn.XLOOKUP(Table1[[#This Row],[Location]],'Location analysis'!A:A,'Location analysis'!B:B)</f>
        <v>40.435699999999997</v>
      </c>
      <c r="F1984">
        <f>_xlfn.XLOOKUP(Table1[[#This Row],[Location]],'Location analysis'!A:A,'Location analysis'!C:C)</f>
        <v>-74.125200000000007</v>
      </c>
      <c r="G1984" t="s">
        <v>70</v>
      </c>
      <c r="H1984" t="s">
        <v>34</v>
      </c>
      <c r="I1984">
        <v>14971093267</v>
      </c>
      <c r="J1984" t="s">
        <v>530</v>
      </c>
      <c r="K1984" t="s">
        <v>51</v>
      </c>
      <c r="L1984">
        <v>146</v>
      </c>
      <c r="M1984">
        <v>3</v>
      </c>
      <c r="N1984">
        <v>1</v>
      </c>
      <c r="O1984">
        <v>146</v>
      </c>
      <c r="P1984">
        <v>3</v>
      </c>
      <c r="Q1984">
        <v>1</v>
      </c>
      <c r="R1984">
        <v>3</v>
      </c>
      <c r="S1984">
        <v>3</v>
      </c>
      <c r="T1984" s="1">
        <v>44665</v>
      </c>
      <c r="U1984" t="str">
        <f t="shared" si="150"/>
        <v>Monster Energy Original</v>
      </c>
      <c r="V1984" t="str">
        <f t="shared" si="151"/>
        <v>Carbonated</v>
      </c>
      <c r="W1984" t="s">
        <v>34</v>
      </c>
      <c r="X1984" t="b">
        <f t="shared" si="153"/>
        <v>1</v>
      </c>
      <c r="Y1984">
        <f t="shared" si="152"/>
        <v>3</v>
      </c>
      <c r="Z1984" s="2">
        <f t="shared" si="154"/>
        <v>2</v>
      </c>
      <c r="AA1984" t="s">
        <v>70</v>
      </c>
      <c r="AD1984" t="s">
        <v>123</v>
      </c>
      <c r="AE1984" t="s">
        <v>531</v>
      </c>
      <c r="AF1984">
        <v>2022</v>
      </c>
    </row>
    <row r="1985" spans="1:32" x14ac:dyDescent="0.25">
      <c r="A1985" t="s">
        <v>29</v>
      </c>
      <c r="B1985" t="s">
        <v>67</v>
      </c>
      <c r="C1985" t="s">
        <v>68</v>
      </c>
      <c r="D1985" t="s">
        <v>69</v>
      </c>
      <c r="E1985">
        <f>_xlfn.XLOOKUP(Table1[[#This Row],[Location]],'Location analysis'!A:A,'Location analysis'!B:B)</f>
        <v>40.435699999999997</v>
      </c>
      <c r="F1985">
        <f>_xlfn.XLOOKUP(Table1[[#This Row],[Location]],'Location analysis'!A:A,'Location analysis'!C:C)</f>
        <v>-74.125200000000007</v>
      </c>
      <c r="G1985" t="s">
        <v>185</v>
      </c>
      <c r="H1985" t="s">
        <v>34</v>
      </c>
      <c r="I1985">
        <v>14971098893</v>
      </c>
      <c r="J1985" t="s">
        <v>530</v>
      </c>
      <c r="K1985" t="s">
        <v>51</v>
      </c>
      <c r="L1985">
        <v>148</v>
      </c>
      <c r="M1985">
        <v>3.5</v>
      </c>
      <c r="N1985">
        <v>1</v>
      </c>
      <c r="O1985">
        <v>148</v>
      </c>
      <c r="P1985">
        <v>3.5</v>
      </c>
      <c r="Q1985">
        <v>1</v>
      </c>
      <c r="R1985">
        <v>3.5</v>
      </c>
      <c r="S1985">
        <v>3.5</v>
      </c>
      <c r="T1985" s="1">
        <v>44665</v>
      </c>
      <c r="U1985" t="str">
        <f t="shared" si="150"/>
        <v>Red Bull - Original</v>
      </c>
      <c r="V1985" t="str">
        <f t="shared" si="151"/>
        <v>Carbonated</v>
      </c>
      <c r="W1985" t="s">
        <v>34</v>
      </c>
      <c r="X1985" t="b">
        <f t="shared" si="153"/>
        <v>1</v>
      </c>
      <c r="Y1985">
        <f t="shared" si="152"/>
        <v>3.5</v>
      </c>
      <c r="Z1985" s="2">
        <f t="shared" si="154"/>
        <v>2.3333333333333335</v>
      </c>
      <c r="AA1985" t="s">
        <v>37</v>
      </c>
      <c r="AB1985" t="s">
        <v>150</v>
      </c>
      <c r="AD1985" t="s">
        <v>123</v>
      </c>
      <c r="AE1985" t="s">
        <v>531</v>
      </c>
      <c r="AF1985">
        <v>2022</v>
      </c>
    </row>
    <row r="1986" spans="1:32" x14ac:dyDescent="0.25">
      <c r="A1986" t="s">
        <v>29</v>
      </c>
      <c r="B1986" t="s">
        <v>394</v>
      </c>
      <c r="C1986" t="s">
        <v>395</v>
      </c>
      <c r="D1986" t="s">
        <v>396</v>
      </c>
      <c r="E1986">
        <f>_xlfn.XLOOKUP(Table1[[#This Row],[Location]],'Location analysis'!A:A,'Location analysis'!B:B)</f>
        <v>40.416893999999999</v>
      </c>
      <c r="F1986">
        <f>_xlfn.XLOOKUP(Table1[[#This Row],[Location]],'Location analysis'!A:A,'Location analysis'!C:C)</f>
        <v>-74.420399000000003</v>
      </c>
      <c r="G1986" t="s">
        <v>528</v>
      </c>
      <c r="H1986" t="s">
        <v>49</v>
      </c>
      <c r="I1986">
        <v>14971472963</v>
      </c>
      <c r="J1986" t="s">
        <v>530</v>
      </c>
      <c r="K1986" t="s">
        <v>51</v>
      </c>
      <c r="L1986">
        <v>145</v>
      </c>
      <c r="M1986">
        <v>2.75</v>
      </c>
      <c r="N1986">
        <v>1</v>
      </c>
      <c r="O1986">
        <v>145</v>
      </c>
      <c r="P1986">
        <v>2.75</v>
      </c>
      <c r="Q1986">
        <v>1</v>
      </c>
      <c r="R1986">
        <v>2.75</v>
      </c>
      <c r="S1986">
        <v>2.75</v>
      </c>
      <c r="T1986" s="1">
        <v>44665</v>
      </c>
      <c r="U1986" t="str">
        <f t="shared" ref="U1986:U2049" si="155">IF(G1986="","Cell is Blank - Dis-regard",G1986)</f>
        <v>Bai Antioxidant - Tanzania Lemon Super Tea</v>
      </c>
      <c r="V1986" t="str">
        <f t="shared" ref="V1986:V2049" si="156">IF(H1986="","Cell is Blank - Dis-regard",H1986)</f>
        <v>Non Carbonated</v>
      </c>
      <c r="W1986" t="s">
        <v>49</v>
      </c>
      <c r="X1986" t="b">
        <f t="shared" si="153"/>
        <v>1</v>
      </c>
      <c r="Y1986">
        <f t="shared" ref="Y1986:Y2049" si="157">IF(X1986="FALSE",M1986,M1986)</f>
        <v>2.75</v>
      </c>
      <c r="Z1986" s="2">
        <f t="shared" si="154"/>
        <v>1.8333333333333333</v>
      </c>
      <c r="AA1986" t="s">
        <v>52</v>
      </c>
      <c r="AB1986" t="s">
        <v>529</v>
      </c>
      <c r="AD1986" t="s">
        <v>123</v>
      </c>
      <c r="AE1986" t="s">
        <v>531</v>
      </c>
      <c r="AF1986">
        <v>2022</v>
      </c>
    </row>
    <row r="1987" spans="1:32" x14ac:dyDescent="0.25">
      <c r="A1987" t="s">
        <v>29</v>
      </c>
      <c r="B1987" t="s">
        <v>394</v>
      </c>
      <c r="C1987" t="s">
        <v>395</v>
      </c>
      <c r="D1987" t="s">
        <v>396</v>
      </c>
      <c r="E1987">
        <f>_xlfn.XLOOKUP(Table1[[#This Row],[Location]],'Location analysis'!A:A,'Location analysis'!B:B)</f>
        <v>40.416893999999999</v>
      </c>
      <c r="F1987">
        <f>_xlfn.XLOOKUP(Table1[[#This Row],[Location]],'Location analysis'!A:A,'Location analysis'!C:C)</f>
        <v>-74.420399000000003</v>
      </c>
      <c r="G1987" t="s">
        <v>528</v>
      </c>
      <c r="H1987" t="s">
        <v>49</v>
      </c>
      <c r="I1987">
        <v>14971485738</v>
      </c>
      <c r="J1987" t="s">
        <v>530</v>
      </c>
      <c r="K1987" t="s">
        <v>51</v>
      </c>
      <c r="L1987">
        <v>145</v>
      </c>
      <c r="M1987">
        <v>2.75</v>
      </c>
      <c r="N1987">
        <v>1</v>
      </c>
      <c r="O1987">
        <v>145</v>
      </c>
      <c r="P1987">
        <v>2.75</v>
      </c>
      <c r="Q1987">
        <v>1</v>
      </c>
      <c r="R1987">
        <v>2.75</v>
      </c>
      <c r="S1987">
        <v>2.75</v>
      </c>
      <c r="T1987" s="1">
        <v>44665</v>
      </c>
      <c r="U1987" t="str">
        <f t="shared" si="155"/>
        <v>Bai Antioxidant - Tanzania Lemon Super Tea</v>
      </c>
      <c r="V1987" t="str">
        <f t="shared" si="156"/>
        <v>Non Carbonated</v>
      </c>
      <c r="W1987" t="s">
        <v>49</v>
      </c>
      <c r="X1987" t="b">
        <f t="shared" ref="X1987:X2050" si="158">M1987=P1987</f>
        <v>1</v>
      </c>
      <c r="Y1987">
        <f t="shared" si="157"/>
        <v>2.75</v>
      </c>
      <c r="Z1987" s="2">
        <f t="shared" ref="Z1987:Z2050" si="159">Y1987/1.5</f>
        <v>1.8333333333333333</v>
      </c>
      <c r="AA1987" t="s">
        <v>52</v>
      </c>
      <c r="AB1987" t="s">
        <v>529</v>
      </c>
      <c r="AD1987" t="s">
        <v>123</v>
      </c>
      <c r="AE1987" t="s">
        <v>531</v>
      </c>
      <c r="AF1987">
        <v>2022</v>
      </c>
    </row>
    <row r="1988" spans="1:32" x14ac:dyDescent="0.25">
      <c r="A1988" t="s">
        <v>29</v>
      </c>
      <c r="B1988" t="s">
        <v>394</v>
      </c>
      <c r="C1988" t="s">
        <v>395</v>
      </c>
      <c r="D1988" t="s">
        <v>396</v>
      </c>
      <c r="E1988">
        <f>_xlfn.XLOOKUP(Table1[[#This Row],[Location]],'Location analysis'!A:A,'Location analysis'!B:B)</f>
        <v>40.416893999999999</v>
      </c>
      <c r="F1988">
        <f>_xlfn.XLOOKUP(Table1[[#This Row],[Location]],'Location analysis'!A:A,'Location analysis'!C:C)</f>
        <v>-74.420399000000003</v>
      </c>
      <c r="G1988" t="s">
        <v>427</v>
      </c>
      <c r="H1988" t="s">
        <v>43</v>
      </c>
      <c r="I1988">
        <v>14971507038</v>
      </c>
      <c r="J1988" t="s">
        <v>530</v>
      </c>
      <c r="K1988" t="s">
        <v>51</v>
      </c>
      <c r="L1988">
        <v>111</v>
      </c>
      <c r="M1988">
        <v>1.5</v>
      </c>
      <c r="N1988">
        <v>1</v>
      </c>
      <c r="O1988">
        <v>111</v>
      </c>
      <c r="P1988">
        <v>1.5</v>
      </c>
      <c r="Q1988">
        <v>1</v>
      </c>
      <c r="R1988">
        <v>1.5</v>
      </c>
      <c r="S1988">
        <v>1.5</v>
      </c>
      <c r="T1988" s="1">
        <v>44665</v>
      </c>
      <c r="U1988" t="str">
        <f t="shared" si="155"/>
        <v>SunChips Multigrain - French Onion</v>
      </c>
      <c r="V1988" t="str">
        <f t="shared" si="156"/>
        <v>Food</v>
      </c>
      <c r="W1988" t="s">
        <v>43</v>
      </c>
      <c r="X1988" t="b">
        <f t="shared" si="158"/>
        <v>1</v>
      </c>
      <c r="Y1988">
        <f t="shared" si="157"/>
        <v>1.5</v>
      </c>
      <c r="Z1988" s="2">
        <f t="shared" si="159"/>
        <v>1</v>
      </c>
      <c r="AA1988" t="s">
        <v>129</v>
      </c>
      <c r="AB1988" t="s">
        <v>428</v>
      </c>
      <c r="AD1988" t="s">
        <v>123</v>
      </c>
      <c r="AE1988" t="s">
        <v>531</v>
      </c>
      <c r="AF1988">
        <v>2022</v>
      </c>
    </row>
    <row r="1989" spans="1:32" x14ac:dyDescent="0.25">
      <c r="A1989" t="s">
        <v>29</v>
      </c>
      <c r="B1989" t="s">
        <v>394</v>
      </c>
      <c r="C1989" t="s">
        <v>395</v>
      </c>
      <c r="D1989" t="s">
        <v>396</v>
      </c>
      <c r="E1989">
        <f>_xlfn.XLOOKUP(Table1[[#This Row],[Location]],'Location analysis'!A:A,'Location analysis'!B:B)</f>
        <v>40.416893999999999</v>
      </c>
      <c r="F1989">
        <f>_xlfn.XLOOKUP(Table1[[#This Row],[Location]],'Location analysis'!A:A,'Location analysis'!C:C)</f>
        <v>-74.420399000000003</v>
      </c>
      <c r="G1989" t="s">
        <v>427</v>
      </c>
      <c r="H1989" t="s">
        <v>43</v>
      </c>
      <c r="I1989">
        <v>14971527009</v>
      </c>
      <c r="J1989" t="s">
        <v>530</v>
      </c>
      <c r="K1989" t="s">
        <v>51</v>
      </c>
      <c r="L1989">
        <v>111</v>
      </c>
      <c r="M1989">
        <v>1.5</v>
      </c>
      <c r="N1989">
        <v>1</v>
      </c>
      <c r="O1989">
        <v>111</v>
      </c>
      <c r="P1989">
        <v>1.5</v>
      </c>
      <c r="Q1989">
        <v>1</v>
      </c>
      <c r="R1989">
        <v>1.5</v>
      </c>
      <c r="S1989">
        <v>1.5</v>
      </c>
      <c r="T1989" s="1">
        <v>44665</v>
      </c>
      <c r="U1989" t="str">
        <f t="shared" si="155"/>
        <v>SunChips Multigrain - French Onion</v>
      </c>
      <c r="V1989" t="str">
        <f t="shared" si="156"/>
        <v>Food</v>
      </c>
      <c r="W1989" t="s">
        <v>43</v>
      </c>
      <c r="X1989" t="b">
        <f t="shared" si="158"/>
        <v>1</v>
      </c>
      <c r="Y1989">
        <f t="shared" si="157"/>
        <v>1.5</v>
      </c>
      <c r="Z1989" s="2">
        <f t="shared" si="159"/>
        <v>1</v>
      </c>
      <c r="AA1989" t="s">
        <v>129</v>
      </c>
      <c r="AB1989" t="s">
        <v>428</v>
      </c>
      <c r="AD1989" t="s">
        <v>123</v>
      </c>
      <c r="AE1989" t="s">
        <v>531</v>
      </c>
      <c r="AF1989">
        <v>2022</v>
      </c>
    </row>
    <row r="1990" spans="1:32" x14ac:dyDescent="0.25">
      <c r="A1990" t="s">
        <v>29</v>
      </c>
      <c r="B1990" t="s">
        <v>394</v>
      </c>
      <c r="C1990" t="s">
        <v>395</v>
      </c>
      <c r="D1990" t="s">
        <v>396</v>
      </c>
      <c r="E1990">
        <f>_xlfn.XLOOKUP(Table1[[#This Row],[Location]],'Location analysis'!A:A,'Location analysis'!B:B)</f>
        <v>40.416893999999999</v>
      </c>
      <c r="F1990">
        <f>_xlfn.XLOOKUP(Table1[[#This Row],[Location]],'Location analysis'!A:A,'Location analysis'!C:C)</f>
        <v>-74.420399000000003</v>
      </c>
      <c r="G1990" t="s">
        <v>128</v>
      </c>
      <c r="H1990" t="s">
        <v>43</v>
      </c>
      <c r="I1990">
        <v>14971938927</v>
      </c>
      <c r="J1990" t="s">
        <v>530</v>
      </c>
      <c r="K1990" t="s">
        <v>51</v>
      </c>
      <c r="L1990">
        <v>113</v>
      </c>
      <c r="M1990">
        <v>1.5</v>
      </c>
      <c r="N1990">
        <v>1</v>
      </c>
      <c r="O1990">
        <v>113</v>
      </c>
      <c r="P1990">
        <v>1.5</v>
      </c>
      <c r="Q1990">
        <v>1</v>
      </c>
      <c r="R1990">
        <v>1.5</v>
      </c>
      <c r="S1990">
        <v>1.5</v>
      </c>
      <c r="T1990" s="1">
        <v>44665</v>
      </c>
      <c r="U1990" t="str">
        <f t="shared" si="155"/>
        <v>SunChips Multigrain - Salsa</v>
      </c>
      <c r="V1990" t="str">
        <f t="shared" si="156"/>
        <v>Food</v>
      </c>
      <c r="W1990" t="s">
        <v>43</v>
      </c>
      <c r="X1990" t="b">
        <f t="shared" si="158"/>
        <v>1</v>
      </c>
      <c r="Y1990">
        <f t="shared" si="157"/>
        <v>1.5</v>
      </c>
      <c r="Z1990" s="2">
        <f t="shared" si="159"/>
        <v>1</v>
      </c>
      <c r="AA1990" t="s">
        <v>129</v>
      </c>
      <c r="AB1990" t="s">
        <v>130</v>
      </c>
      <c r="AD1990" t="s">
        <v>123</v>
      </c>
      <c r="AE1990" t="s">
        <v>531</v>
      </c>
      <c r="AF1990">
        <v>2022</v>
      </c>
    </row>
    <row r="1991" spans="1:32" x14ac:dyDescent="0.25">
      <c r="A1991" t="s">
        <v>29</v>
      </c>
      <c r="B1991" t="s">
        <v>394</v>
      </c>
      <c r="C1991" t="s">
        <v>395</v>
      </c>
      <c r="D1991" t="s">
        <v>396</v>
      </c>
      <c r="E1991">
        <f>_xlfn.XLOOKUP(Table1[[#This Row],[Location]],'Location analysis'!A:A,'Location analysis'!B:B)</f>
        <v>40.416893999999999</v>
      </c>
      <c r="F1991">
        <f>_xlfn.XLOOKUP(Table1[[#This Row],[Location]],'Location analysis'!A:A,'Location analysis'!C:C)</f>
        <v>-74.420399000000003</v>
      </c>
      <c r="G1991" t="s">
        <v>518</v>
      </c>
      <c r="H1991" t="s">
        <v>43</v>
      </c>
      <c r="I1991">
        <v>14971952036</v>
      </c>
      <c r="J1991" t="s">
        <v>530</v>
      </c>
      <c r="K1991" t="s">
        <v>51</v>
      </c>
      <c r="L1991">
        <v>123</v>
      </c>
      <c r="M1991">
        <v>1.5</v>
      </c>
      <c r="N1991">
        <v>1</v>
      </c>
      <c r="O1991">
        <v>123</v>
      </c>
      <c r="P1991">
        <v>1.5</v>
      </c>
      <c r="Q1991">
        <v>1</v>
      </c>
      <c r="R1991">
        <v>1.5</v>
      </c>
      <c r="S1991">
        <v>1.5</v>
      </c>
      <c r="T1991" s="1">
        <v>44665</v>
      </c>
      <c r="U1991" t="str">
        <f t="shared" si="155"/>
        <v>Belvita Snack Packs - Chocolate</v>
      </c>
      <c r="V1991" t="str">
        <f t="shared" si="156"/>
        <v>Food</v>
      </c>
      <c r="W1991" t="s">
        <v>43</v>
      </c>
      <c r="X1991" t="b">
        <f t="shared" si="158"/>
        <v>1</v>
      </c>
      <c r="Y1991">
        <f t="shared" si="157"/>
        <v>1.5</v>
      </c>
      <c r="Z1991" s="2">
        <f t="shared" si="159"/>
        <v>1</v>
      </c>
      <c r="AA1991" t="s">
        <v>309</v>
      </c>
      <c r="AB1991" t="s">
        <v>519</v>
      </c>
      <c r="AD1991" t="s">
        <v>123</v>
      </c>
      <c r="AE1991" t="s">
        <v>531</v>
      </c>
      <c r="AF1991">
        <v>2022</v>
      </c>
    </row>
    <row r="1992" spans="1:32" x14ac:dyDescent="0.25">
      <c r="A1992" t="s">
        <v>29</v>
      </c>
      <c r="B1992" t="s">
        <v>394</v>
      </c>
      <c r="C1992" t="s">
        <v>395</v>
      </c>
      <c r="D1992" t="s">
        <v>396</v>
      </c>
      <c r="E1992">
        <f>_xlfn.XLOOKUP(Table1[[#This Row],[Location]],'Location analysis'!A:A,'Location analysis'!B:B)</f>
        <v>40.416893999999999</v>
      </c>
      <c r="F1992">
        <f>_xlfn.XLOOKUP(Table1[[#This Row],[Location]],'Location analysis'!A:A,'Location analysis'!C:C)</f>
        <v>-74.420399000000003</v>
      </c>
      <c r="G1992" t="s">
        <v>390</v>
      </c>
      <c r="H1992" t="s">
        <v>43</v>
      </c>
      <c r="I1992">
        <v>14972002831</v>
      </c>
      <c r="J1992" t="s">
        <v>530</v>
      </c>
      <c r="K1992" t="s">
        <v>36</v>
      </c>
      <c r="L1992">
        <v>135</v>
      </c>
      <c r="M1992">
        <v>2</v>
      </c>
      <c r="N1992">
        <v>1</v>
      </c>
      <c r="O1992">
        <v>135</v>
      </c>
      <c r="P1992">
        <v>2</v>
      </c>
      <c r="Q1992">
        <v>1</v>
      </c>
      <c r="R1992">
        <v>2</v>
      </c>
      <c r="S1992">
        <v>2</v>
      </c>
      <c r="T1992" s="1">
        <v>44665</v>
      </c>
      <c r="U1992" t="str">
        <f t="shared" si="155"/>
        <v>RXBAR - Protein Bar - Chocolate Sea Salt</v>
      </c>
      <c r="V1992" t="str">
        <f t="shared" si="156"/>
        <v>Food</v>
      </c>
      <c r="W1992" t="s">
        <v>43</v>
      </c>
      <c r="X1992" t="b">
        <f t="shared" si="158"/>
        <v>1</v>
      </c>
      <c r="Y1992">
        <f t="shared" si="157"/>
        <v>2</v>
      </c>
      <c r="Z1992" s="2">
        <f t="shared" si="159"/>
        <v>1.3333333333333333</v>
      </c>
      <c r="AA1992" t="s">
        <v>318</v>
      </c>
      <c r="AB1992" t="s">
        <v>319</v>
      </c>
      <c r="AC1992" t="s">
        <v>391</v>
      </c>
      <c r="AD1992" t="s">
        <v>123</v>
      </c>
      <c r="AE1992" t="s">
        <v>531</v>
      </c>
      <c r="AF1992">
        <v>2022</v>
      </c>
    </row>
    <row r="1993" spans="1:32" x14ac:dyDescent="0.25">
      <c r="A1993" t="s">
        <v>29</v>
      </c>
      <c r="B1993" t="s">
        <v>67</v>
      </c>
      <c r="C1993" t="s">
        <v>68</v>
      </c>
      <c r="D1993" t="s">
        <v>69</v>
      </c>
      <c r="E1993">
        <f>_xlfn.XLOOKUP(Table1[[#This Row],[Location]],'Location analysis'!A:A,'Location analysis'!B:B)</f>
        <v>40.435699999999997</v>
      </c>
      <c r="F1993">
        <f>_xlfn.XLOOKUP(Table1[[#This Row],[Location]],'Location analysis'!A:A,'Location analysis'!C:C)</f>
        <v>-74.125200000000007</v>
      </c>
      <c r="G1993" t="s">
        <v>329</v>
      </c>
      <c r="H1993" t="s">
        <v>49</v>
      </c>
      <c r="I1993">
        <v>14972109747</v>
      </c>
      <c r="J1993" t="s">
        <v>530</v>
      </c>
      <c r="K1993" t="s">
        <v>36</v>
      </c>
      <c r="L1993">
        <v>147</v>
      </c>
      <c r="M1993">
        <v>2.5</v>
      </c>
      <c r="N1993">
        <v>1</v>
      </c>
      <c r="O1993">
        <v>147</v>
      </c>
      <c r="P1993">
        <v>2.5</v>
      </c>
      <c r="Q1993">
        <v>1</v>
      </c>
      <c r="R1993">
        <v>2.5</v>
      </c>
      <c r="S1993">
        <v>2.5</v>
      </c>
      <c r="T1993" s="1">
        <v>44665</v>
      </c>
      <c r="U1993" t="str">
        <f t="shared" si="155"/>
        <v>Snapple Tea - Raspberry</v>
      </c>
      <c r="V1993" t="str">
        <f t="shared" si="156"/>
        <v>Non Carbonated</v>
      </c>
      <c r="W1993" t="s">
        <v>49</v>
      </c>
      <c r="X1993" t="b">
        <f t="shared" si="158"/>
        <v>1</v>
      </c>
      <c r="Y1993">
        <f t="shared" si="157"/>
        <v>2.5</v>
      </c>
      <c r="Z1993" s="2">
        <f t="shared" si="159"/>
        <v>1.6666666666666667</v>
      </c>
      <c r="AA1993" t="s">
        <v>330</v>
      </c>
      <c r="AB1993" t="s">
        <v>144</v>
      </c>
      <c r="AD1993" t="s">
        <v>123</v>
      </c>
      <c r="AE1993" t="s">
        <v>531</v>
      </c>
      <c r="AF1993">
        <v>2022</v>
      </c>
    </row>
    <row r="1994" spans="1:32" x14ac:dyDescent="0.25">
      <c r="A1994" t="s">
        <v>29</v>
      </c>
      <c r="B1994" t="s">
        <v>394</v>
      </c>
      <c r="C1994" t="s">
        <v>395</v>
      </c>
      <c r="D1994" t="s">
        <v>396</v>
      </c>
      <c r="E1994">
        <f>_xlfn.XLOOKUP(Table1[[#This Row],[Location]],'Location analysis'!A:A,'Location analysis'!B:B)</f>
        <v>40.416893999999999</v>
      </c>
      <c r="F1994">
        <f>_xlfn.XLOOKUP(Table1[[#This Row],[Location]],'Location analysis'!A:A,'Location analysis'!C:C)</f>
        <v>-74.420399000000003</v>
      </c>
      <c r="G1994" t="s">
        <v>71</v>
      </c>
      <c r="H1994" t="s">
        <v>43</v>
      </c>
      <c r="I1994">
        <v>14972187630</v>
      </c>
      <c r="J1994" t="s">
        <v>530</v>
      </c>
      <c r="K1994" t="s">
        <v>36</v>
      </c>
      <c r="L1994">
        <v>122</v>
      </c>
      <c r="M1994">
        <v>2.5</v>
      </c>
      <c r="N1994">
        <v>1</v>
      </c>
      <c r="O1994">
        <v>122</v>
      </c>
      <c r="P1994">
        <v>2.5</v>
      </c>
      <c r="Q1994">
        <v>1</v>
      </c>
      <c r="R1994">
        <v>2.5</v>
      </c>
      <c r="S1994">
        <v>2.5</v>
      </c>
      <c r="T1994" s="1">
        <v>44665</v>
      </c>
      <c r="U1994" t="str">
        <f t="shared" si="155"/>
        <v>Seapoint Farms Dry Roasted Edamame - Wasabi</v>
      </c>
      <c r="V1994" t="str">
        <f t="shared" si="156"/>
        <v>Food</v>
      </c>
      <c r="W1994" t="s">
        <v>43</v>
      </c>
      <c r="X1994" t="b">
        <f t="shared" si="158"/>
        <v>1</v>
      </c>
      <c r="Y1994">
        <f t="shared" si="157"/>
        <v>2.5</v>
      </c>
      <c r="Z1994" s="2">
        <f t="shared" si="159"/>
        <v>1.6666666666666667</v>
      </c>
      <c r="AA1994" t="s">
        <v>72</v>
      </c>
      <c r="AB1994" t="s">
        <v>73</v>
      </c>
      <c r="AD1994" t="s">
        <v>123</v>
      </c>
      <c r="AE1994" t="s">
        <v>531</v>
      </c>
      <c r="AF1994">
        <v>2022</v>
      </c>
    </row>
    <row r="1995" spans="1:32" x14ac:dyDescent="0.25">
      <c r="A1995" t="s">
        <v>29</v>
      </c>
      <c r="B1995" t="s">
        <v>67</v>
      </c>
      <c r="C1995" t="s">
        <v>68</v>
      </c>
      <c r="D1995" t="s">
        <v>69</v>
      </c>
      <c r="E1995">
        <f>_xlfn.XLOOKUP(Table1[[#This Row],[Location]],'Location analysis'!A:A,'Location analysis'!B:B)</f>
        <v>40.435699999999997</v>
      </c>
      <c r="F1995">
        <f>_xlfn.XLOOKUP(Table1[[#This Row],[Location]],'Location analysis'!A:A,'Location analysis'!C:C)</f>
        <v>-74.125200000000007</v>
      </c>
      <c r="G1995" t="s">
        <v>185</v>
      </c>
      <c r="H1995" t="s">
        <v>34</v>
      </c>
      <c r="I1995">
        <v>14972858328</v>
      </c>
      <c r="J1995" t="s">
        <v>530</v>
      </c>
      <c r="K1995" t="s">
        <v>36</v>
      </c>
      <c r="L1995">
        <v>148</v>
      </c>
      <c r="M1995">
        <v>3.5</v>
      </c>
      <c r="N1995">
        <v>1</v>
      </c>
      <c r="O1995">
        <v>148</v>
      </c>
      <c r="P1995">
        <v>3.5</v>
      </c>
      <c r="Q1995">
        <v>1</v>
      </c>
      <c r="R1995">
        <v>3.5</v>
      </c>
      <c r="S1995">
        <v>3.5</v>
      </c>
      <c r="T1995" s="1">
        <v>44665</v>
      </c>
      <c r="U1995" t="str">
        <f t="shared" si="155"/>
        <v>Red Bull - Original</v>
      </c>
      <c r="V1995" t="str">
        <f t="shared" si="156"/>
        <v>Carbonated</v>
      </c>
      <c r="W1995" t="s">
        <v>34</v>
      </c>
      <c r="X1995" t="b">
        <f t="shared" si="158"/>
        <v>1</v>
      </c>
      <c r="Y1995">
        <f t="shared" si="157"/>
        <v>3.5</v>
      </c>
      <c r="Z1995" s="2">
        <f t="shared" si="159"/>
        <v>2.3333333333333335</v>
      </c>
      <c r="AA1995" t="s">
        <v>37</v>
      </c>
      <c r="AB1995" t="s">
        <v>150</v>
      </c>
      <c r="AD1995" t="s">
        <v>123</v>
      </c>
      <c r="AE1995" t="s">
        <v>531</v>
      </c>
      <c r="AF1995">
        <v>2022</v>
      </c>
    </row>
    <row r="1996" spans="1:32" x14ac:dyDescent="0.25">
      <c r="A1996" t="s">
        <v>29</v>
      </c>
      <c r="B1996" t="s">
        <v>394</v>
      </c>
      <c r="C1996" t="s">
        <v>395</v>
      </c>
      <c r="D1996" t="s">
        <v>396</v>
      </c>
      <c r="E1996">
        <f>_xlfn.XLOOKUP(Table1[[#This Row],[Location]],'Location analysis'!A:A,'Location analysis'!B:B)</f>
        <v>40.416893999999999</v>
      </c>
      <c r="F1996">
        <f>_xlfn.XLOOKUP(Table1[[#This Row],[Location]],'Location analysis'!A:A,'Location analysis'!C:C)</f>
        <v>-74.420399000000003</v>
      </c>
      <c r="G1996" t="s">
        <v>154</v>
      </c>
      <c r="H1996" t="s">
        <v>43</v>
      </c>
      <c r="I1996">
        <v>14973360738</v>
      </c>
      <c r="J1996" t="s">
        <v>530</v>
      </c>
      <c r="K1996" t="s">
        <v>51</v>
      </c>
      <c r="L1996">
        <v>110</v>
      </c>
      <c r="M1996">
        <v>1.5</v>
      </c>
      <c r="N1996">
        <v>1</v>
      </c>
      <c r="O1996">
        <v>110</v>
      </c>
      <c r="P1996">
        <v>1.5</v>
      </c>
      <c r="Q1996">
        <v>1</v>
      </c>
      <c r="R1996">
        <v>1.5</v>
      </c>
      <c r="S1996">
        <v>1.5</v>
      </c>
      <c r="T1996" s="1">
        <v>44665</v>
      </c>
      <c r="U1996" t="str">
        <f t="shared" si="155"/>
        <v>SunChips Multigrain - Harvest Cheddar</v>
      </c>
      <c r="V1996" t="str">
        <f t="shared" si="156"/>
        <v>Food</v>
      </c>
      <c r="W1996" t="s">
        <v>43</v>
      </c>
      <c r="X1996" t="b">
        <f t="shared" si="158"/>
        <v>1</v>
      </c>
      <c r="Y1996">
        <f t="shared" si="157"/>
        <v>1.5</v>
      </c>
      <c r="Z1996" s="2">
        <f t="shared" si="159"/>
        <v>1</v>
      </c>
      <c r="AA1996" t="s">
        <v>129</v>
      </c>
      <c r="AB1996" t="s">
        <v>155</v>
      </c>
      <c r="AD1996" t="s">
        <v>123</v>
      </c>
      <c r="AE1996" t="s">
        <v>531</v>
      </c>
      <c r="AF1996">
        <v>2022</v>
      </c>
    </row>
    <row r="1997" spans="1:32" x14ac:dyDescent="0.25">
      <c r="A1997" t="s">
        <v>29</v>
      </c>
      <c r="B1997" t="s">
        <v>67</v>
      </c>
      <c r="C1997" t="s">
        <v>68</v>
      </c>
      <c r="D1997" t="s">
        <v>69</v>
      </c>
      <c r="E1997">
        <f>_xlfn.XLOOKUP(Table1[[#This Row],[Location]],'Location analysis'!A:A,'Location analysis'!B:B)</f>
        <v>40.435699999999997</v>
      </c>
      <c r="F1997">
        <f>_xlfn.XLOOKUP(Table1[[#This Row],[Location]],'Location analysis'!A:A,'Location analysis'!C:C)</f>
        <v>-74.125200000000007</v>
      </c>
      <c r="G1997" t="s">
        <v>182</v>
      </c>
      <c r="H1997" t="s">
        <v>34</v>
      </c>
      <c r="I1997">
        <v>14973379038</v>
      </c>
      <c r="J1997" t="s">
        <v>530</v>
      </c>
      <c r="K1997" t="s">
        <v>51</v>
      </c>
      <c r="L1997">
        <v>141</v>
      </c>
      <c r="M1997">
        <v>1.5</v>
      </c>
      <c r="N1997">
        <v>1</v>
      </c>
      <c r="O1997">
        <v>141</v>
      </c>
      <c r="P1997">
        <v>1.5</v>
      </c>
      <c r="Q1997">
        <v>1</v>
      </c>
      <c r="R1997">
        <v>1.5</v>
      </c>
      <c r="S1997">
        <v>1.5</v>
      </c>
      <c r="T1997" s="1">
        <v>44665</v>
      </c>
      <c r="U1997" t="str">
        <f t="shared" si="155"/>
        <v>Coca Cola - Zero Sugar</v>
      </c>
      <c r="V1997" t="str">
        <f t="shared" si="156"/>
        <v>Carbonated</v>
      </c>
      <c r="W1997" t="s">
        <v>34</v>
      </c>
      <c r="X1997" t="b">
        <f t="shared" si="158"/>
        <v>1</v>
      </c>
      <c r="Y1997">
        <f t="shared" si="157"/>
        <v>1.5</v>
      </c>
      <c r="Z1997" s="2">
        <f t="shared" si="159"/>
        <v>1</v>
      </c>
      <c r="AA1997" t="s">
        <v>183</v>
      </c>
      <c r="AB1997" t="s">
        <v>184</v>
      </c>
      <c r="AD1997" t="s">
        <v>123</v>
      </c>
      <c r="AE1997" t="s">
        <v>531</v>
      </c>
      <c r="AF1997">
        <v>2022</v>
      </c>
    </row>
    <row r="1998" spans="1:32" x14ac:dyDescent="0.25">
      <c r="A1998" t="s">
        <v>29</v>
      </c>
      <c r="B1998" t="s">
        <v>46</v>
      </c>
      <c r="C1998" t="s">
        <v>31</v>
      </c>
      <c r="D1998" t="s">
        <v>47</v>
      </c>
      <c r="E1998">
        <f>_xlfn.XLOOKUP(Table1[[#This Row],[Location]],'Location analysis'!A:A,'Location analysis'!B:B)</f>
        <v>40.423690999999998</v>
      </c>
      <c r="F1998">
        <f>_xlfn.XLOOKUP(Table1[[#This Row],[Location]],'Location analysis'!A:A,'Location analysis'!C:C)</f>
        <v>-74.380831999999998</v>
      </c>
      <c r="G1998" t="s">
        <v>70</v>
      </c>
      <c r="H1998" t="s">
        <v>34</v>
      </c>
      <c r="I1998">
        <v>14973385103</v>
      </c>
      <c r="J1998" t="s">
        <v>530</v>
      </c>
      <c r="K1998" t="s">
        <v>36</v>
      </c>
      <c r="L1998">
        <v>146</v>
      </c>
      <c r="M1998">
        <v>3</v>
      </c>
      <c r="N1998">
        <v>1</v>
      </c>
      <c r="O1998">
        <v>146</v>
      </c>
      <c r="P1998">
        <v>3</v>
      </c>
      <c r="Q1998">
        <v>1</v>
      </c>
      <c r="R1998">
        <v>3</v>
      </c>
      <c r="S1998">
        <v>3</v>
      </c>
      <c r="T1998" s="1">
        <v>44665</v>
      </c>
      <c r="U1998" t="str">
        <f t="shared" si="155"/>
        <v>Monster Energy Original</v>
      </c>
      <c r="V1998" t="str">
        <f t="shared" si="156"/>
        <v>Carbonated</v>
      </c>
      <c r="W1998" t="s">
        <v>34</v>
      </c>
      <c r="X1998" t="b">
        <f t="shared" si="158"/>
        <v>1</v>
      </c>
      <c r="Y1998">
        <f t="shared" si="157"/>
        <v>3</v>
      </c>
      <c r="Z1998" s="2">
        <f t="shared" si="159"/>
        <v>2</v>
      </c>
      <c r="AA1998" t="s">
        <v>70</v>
      </c>
      <c r="AD1998" t="s">
        <v>123</v>
      </c>
      <c r="AE1998" t="s">
        <v>531</v>
      </c>
      <c r="AF1998">
        <v>2022</v>
      </c>
    </row>
    <row r="1999" spans="1:32" x14ac:dyDescent="0.25">
      <c r="A1999" t="s">
        <v>29</v>
      </c>
      <c r="B1999" t="s">
        <v>67</v>
      </c>
      <c r="C1999" t="s">
        <v>68</v>
      </c>
      <c r="D1999" t="s">
        <v>69</v>
      </c>
      <c r="E1999">
        <f>_xlfn.XLOOKUP(Table1[[#This Row],[Location]],'Location analysis'!A:A,'Location analysis'!B:B)</f>
        <v>40.435699999999997</v>
      </c>
      <c r="F1999">
        <f>_xlfn.XLOOKUP(Table1[[#This Row],[Location]],'Location analysis'!A:A,'Location analysis'!C:C)</f>
        <v>-74.125200000000007</v>
      </c>
      <c r="G1999" t="s">
        <v>259</v>
      </c>
      <c r="H1999" t="s">
        <v>34</v>
      </c>
      <c r="I1999">
        <v>14973485059</v>
      </c>
      <c r="J1999" t="s">
        <v>530</v>
      </c>
      <c r="K1999" t="s">
        <v>51</v>
      </c>
      <c r="L1999">
        <v>140</v>
      </c>
      <c r="M1999">
        <v>1</v>
      </c>
      <c r="N1999">
        <v>1</v>
      </c>
      <c r="O1999">
        <v>140</v>
      </c>
      <c r="P1999">
        <v>1</v>
      </c>
      <c r="Q1999">
        <v>1</v>
      </c>
      <c r="R1999">
        <v>1</v>
      </c>
      <c r="S1999">
        <v>1</v>
      </c>
      <c r="T1999" s="1">
        <v>44665</v>
      </c>
      <c r="U1999" t="str">
        <f t="shared" si="155"/>
        <v>Sunkist Soda - Orange</v>
      </c>
      <c r="V1999" t="str">
        <f t="shared" si="156"/>
        <v>Carbonated</v>
      </c>
      <c r="W1999" t="s">
        <v>34</v>
      </c>
      <c r="X1999" t="b">
        <f t="shared" si="158"/>
        <v>1</v>
      </c>
      <c r="Y1999">
        <f t="shared" si="157"/>
        <v>1</v>
      </c>
      <c r="Z1999" s="2">
        <f t="shared" si="159"/>
        <v>0.66666666666666663</v>
      </c>
      <c r="AA1999" t="s">
        <v>260</v>
      </c>
      <c r="AB1999" t="s">
        <v>261</v>
      </c>
      <c r="AD1999" t="s">
        <v>123</v>
      </c>
      <c r="AE1999" t="s">
        <v>531</v>
      </c>
      <c r="AF1999">
        <v>2022</v>
      </c>
    </row>
    <row r="2000" spans="1:32" x14ac:dyDescent="0.25">
      <c r="A2000" t="s">
        <v>29</v>
      </c>
      <c r="B2000" t="s">
        <v>67</v>
      </c>
      <c r="C2000" t="s">
        <v>68</v>
      </c>
      <c r="D2000" t="s">
        <v>69</v>
      </c>
      <c r="E2000">
        <f>_xlfn.XLOOKUP(Table1[[#This Row],[Location]],'Location analysis'!A:A,'Location analysis'!B:B)</f>
        <v>40.435699999999997</v>
      </c>
      <c r="F2000">
        <f>_xlfn.XLOOKUP(Table1[[#This Row],[Location]],'Location analysis'!A:A,'Location analysis'!C:C)</f>
        <v>-74.125200000000007</v>
      </c>
      <c r="G2000" t="s">
        <v>70</v>
      </c>
      <c r="H2000" t="s">
        <v>34</v>
      </c>
      <c r="I2000">
        <v>14973571257</v>
      </c>
      <c r="J2000" t="s">
        <v>530</v>
      </c>
      <c r="K2000" t="s">
        <v>36</v>
      </c>
      <c r="L2000">
        <v>144</v>
      </c>
      <c r="M2000">
        <v>3</v>
      </c>
      <c r="N2000">
        <v>1</v>
      </c>
      <c r="O2000">
        <v>144</v>
      </c>
      <c r="P2000">
        <v>3</v>
      </c>
      <c r="Q2000">
        <v>1</v>
      </c>
      <c r="R2000">
        <v>3</v>
      </c>
      <c r="S2000">
        <v>3</v>
      </c>
      <c r="T2000" s="1">
        <v>44665</v>
      </c>
      <c r="U2000" t="str">
        <f t="shared" si="155"/>
        <v>Monster Energy Original</v>
      </c>
      <c r="V2000" t="str">
        <f t="shared" si="156"/>
        <v>Carbonated</v>
      </c>
      <c r="W2000" t="s">
        <v>34</v>
      </c>
      <c r="X2000" t="b">
        <f t="shared" si="158"/>
        <v>1</v>
      </c>
      <c r="Y2000">
        <f t="shared" si="157"/>
        <v>3</v>
      </c>
      <c r="Z2000" s="2">
        <f t="shared" si="159"/>
        <v>2</v>
      </c>
      <c r="AA2000" t="s">
        <v>70</v>
      </c>
      <c r="AD2000" t="s">
        <v>123</v>
      </c>
      <c r="AE2000" t="s">
        <v>531</v>
      </c>
      <c r="AF2000">
        <v>2022</v>
      </c>
    </row>
    <row r="2001" spans="1:32" x14ac:dyDescent="0.25">
      <c r="A2001" t="s">
        <v>29</v>
      </c>
      <c r="B2001" t="s">
        <v>46</v>
      </c>
      <c r="C2001" t="s">
        <v>31</v>
      </c>
      <c r="D2001" t="s">
        <v>47</v>
      </c>
      <c r="E2001">
        <f>_xlfn.XLOOKUP(Table1[[#This Row],[Location]],'Location analysis'!A:A,'Location analysis'!B:B)</f>
        <v>40.423690999999998</v>
      </c>
      <c r="F2001">
        <f>_xlfn.XLOOKUP(Table1[[#This Row],[Location]],'Location analysis'!A:A,'Location analysis'!C:C)</f>
        <v>-74.380831999999998</v>
      </c>
      <c r="G2001" t="s">
        <v>364</v>
      </c>
      <c r="H2001" t="s">
        <v>43</v>
      </c>
      <c r="I2001">
        <v>14973620118</v>
      </c>
      <c r="J2001" t="s">
        <v>530</v>
      </c>
      <c r="K2001" t="s">
        <v>36</v>
      </c>
      <c r="L2001">
        <v>122</v>
      </c>
      <c r="M2001">
        <v>1.5</v>
      </c>
      <c r="N2001">
        <v>1</v>
      </c>
      <c r="O2001">
        <v>122</v>
      </c>
      <c r="P2001">
        <v>1.5</v>
      </c>
      <c r="Q2001">
        <v>1</v>
      </c>
      <c r="R2001">
        <v>1.5</v>
      </c>
      <c r="S2001">
        <v>3.5</v>
      </c>
      <c r="T2001" s="1">
        <v>44665</v>
      </c>
      <c r="U2001" t="str">
        <f t="shared" si="155"/>
        <v>Cheetos Baked - Crunchy Cheese</v>
      </c>
      <c r="V2001" t="str">
        <f t="shared" si="156"/>
        <v>Food</v>
      </c>
      <c r="W2001" t="s">
        <v>43</v>
      </c>
      <c r="X2001" t="b">
        <f t="shared" si="158"/>
        <v>1</v>
      </c>
      <c r="Y2001">
        <f t="shared" si="157"/>
        <v>1.5</v>
      </c>
      <c r="Z2001" s="2">
        <f t="shared" si="159"/>
        <v>1</v>
      </c>
      <c r="AA2001" t="s">
        <v>121</v>
      </c>
      <c r="AB2001" t="s">
        <v>365</v>
      </c>
      <c r="AD2001" t="s">
        <v>123</v>
      </c>
      <c r="AE2001" t="s">
        <v>531</v>
      </c>
      <c r="AF2001">
        <v>2022</v>
      </c>
    </row>
    <row r="2002" spans="1:32" x14ac:dyDescent="0.25">
      <c r="A2002" t="s">
        <v>29</v>
      </c>
      <c r="B2002" t="s">
        <v>46</v>
      </c>
      <c r="C2002" t="s">
        <v>31</v>
      </c>
      <c r="D2002" t="s">
        <v>47</v>
      </c>
      <c r="E2002">
        <f>_xlfn.XLOOKUP(Table1[[#This Row],[Location]],'Location analysis'!A:A,'Location analysis'!B:B)</f>
        <v>40.423690999999998</v>
      </c>
      <c r="F2002">
        <f>_xlfn.XLOOKUP(Table1[[#This Row],[Location]],'Location analysis'!A:A,'Location analysis'!C:C)</f>
        <v>-74.380831999999998</v>
      </c>
      <c r="G2002" t="s">
        <v>106</v>
      </c>
      <c r="H2002" t="s">
        <v>43</v>
      </c>
      <c r="I2002">
        <v>14973620118</v>
      </c>
      <c r="J2002" t="s">
        <v>530</v>
      </c>
      <c r="K2002" t="s">
        <v>36</v>
      </c>
      <c r="L2002">
        <v>121</v>
      </c>
      <c r="M2002">
        <v>2</v>
      </c>
      <c r="N2002">
        <v>1</v>
      </c>
      <c r="O2002">
        <v>121</v>
      </c>
      <c r="P2002">
        <v>2</v>
      </c>
      <c r="Q2002">
        <v>1</v>
      </c>
      <c r="R2002">
        <v>2</v>
      </c>
      <c r="S2002">
        <v>3.5</v>
      </c>
      <c r="T2002" s="1">
        <v>44665</v>
      </c>
      <c r="U2002" t="str">
        <f t="shared" si="155"/>
        <v>Oreo Mini</v>
      </c>
      <c r="V2002" t="str">
        <f t="shared" si="156"/>
        <v>Food</v>
      </c>
      <c r="W2002" t="s">
        <v>43</v>
      </c>
      <c r="X2002" t="b">
        <f t="shared" si="158"/>
        <v>1</v>
      </c>
      <c r="Y2002">
        <f t="shared" si="157"/>
        <v>2</v>
      </c>
      <c r="Z2002" s="2">
        <f t="shared" si="159"/>
        <v>1.3333333333333333</v>
      </c>
      <c r="AA2002" t="s">
        <v>106</v>
      </c>
      <c r="AD2002" t="s">
        <v>123</v>
      </c>
      <c r="AE2002" t="s">
        <v>531</v>
      </c>
      <c r="AF2002">
        <v>2022</v>
      </c>
    </row>
    <row r="2003" spans="1:32" x14ac:dyDescent="0.25">
      <c r="A2003" t="s">
        <v>29</v>
      </c>
      <c r="B2003" t="s">
        <v>46</v>
      </c>
      <c r="C2003" t="s">
        <v>31</v>
      </c>
      <c r="D2003" t="s">
        <v>47</v>
      </c>
      <c r="E2003">
        <f>_xlfn.XLOOKUP(Table1[[#This Row],[Location]],'Location analysis'!A:A,'Location analysis'!B:B)</f>
        <v>40.423690999999998</v>
      </c>
      <c r="F2003">
        <f>_xlfn.XLOOKUP(Table1[[#This Row],[Location]],'Location analysis'!A:A,'Location analysis'!C:C)</f>
        <v>-74.380831999999998</v>
      </c>
      <c r="G2003" t="s">
        <v>154</v>
      </c>
      <c r="H2003" t="s">
        <v>43</v>
      </c>
      <c r="I2003">
        <v>14973623068</v>
      </c>
      <c r="J2003" t="s">
        <v>530</v>
      </c>
      <c r="K2003" t="s">
        <v>36</v>
      </c>
      <c r="L2003">
        <v>113</v>
      </c>
      <c r="M2003">
        <v>1.5</v>
      </c>
      <c r="N2003">
        <v>1</v>
      </c>
      <c r="O2003">
        <v>113</v>
      </c>
      <c r="P2003">
        <v>1.5</v>
      </c>
      <c r="Q2003">
        <v>1</v>
      </c>
      <c r="R2003">
        <v>1.5</v>
      </c>
      <c r="S2003">
        <v>1.5</v>
      </c>
      <c r="T2003" s="1">
        <v>44665</v>
      </c>
      <c r="U2003" t="str">
        <f t="shared" si="155"/>
        <v>SunChips Multigrain - Harvest Cheddar</v>
      </c>
      <c r="V2003" t="str">
        <f t="shared" si="156"/>
        <v>Food</v>
      </c>
      <c r="W2003" t="s">
        <v>43</v>
      </c>
      <c r="X2003" t="b">
        <f t="shared" si="158"/>
        <v>1</v>
      </c>
      <c r="Y2003">
        <f t="shared" si="157"/>
        <v>1.5</v>
      </c>
      <c r="Z2003" s="2">
        <f t="shared" si="159"/>
        <v>1</v>
      </c>
      <c r="AA2003" t="s">
        <v>129</v>
      </c>
      <c r="AB2003" t="s">
        <v>155</v>
      </c>
      <c r="AD2003" t="s">
        <v>123</v>
      </c>
      <c r="AE2003" t="s">
        <v>531</v>
      </c>
      <c r="AF2003">
        <v>2022</v>
      </c>
    </row>
    <row r="2004" spans="1:32" x14ac:dyDescent="0.25">
      <c r="A2004" t="s">
        <v>29</v>
      </c>
      <c r="B2004" t="s">
        <v>67</v>
      </c>
      <c r="C2004" t="s">
        <v>68</v>
      </c>
      <c r="D2004" t="s">
        <v>69</v>
      </c>
      <c r="E2004">
        <f>_xlfn.XLOOKUP(Table1[[#This Row],[Location]],'Location analysis'!A:A,'Location analysis'!B:B)</f>
        <v>40.435699999999997</v>
      </c>
      <c r="F2004">
        <f>_xlfn.XLOOKUP(Table1[[#This Row],[Location]],'Location analysis'!A:A,'Location analysis'!C:C)</f>
        <v>-74.125200000000007</v>
      </c>
      <c r="G2004" t="s">
        <v>532</v>
      </c>
      <c r="H2004" t="s">
        <v>43</v>
      </c>
      <c r="I2004">
        <v>14973818197</v>
      </c>
      <c r="J2004" t="s">
        <v>530</v>
      </c>
      <c r="K2004" t="s">
        <v>51</v>
      </c>
      <c r="L2004">
        <v>125</v>
      </c>
      <c r="M2004">
        <v>1</v>
      </c>
      <c r="N2004">
        <v>1</v>
      </c>
      <c r="O2004">
        <v>125</v>
      </c>
      <c r="P2004">
        <v>1</v>
      </c>
      <c r="Q2004">
        <v>1</v>
      </c>
      <c r="R2004">
        <v>1</v>
      </c>
      <c r="S2004">
        <v>1</v>
      </c>
      <c r="T2004" s="1">
        <v>44665</v>
      </c>
      <c r="U2004" t="str">
        <f t="shared" si="155"/>
        <v>Quaker ButterMilk Ranch Rice Crisps</v>
      </c>
      <c r="V2004" t="str">
        <f t="shared" si="156"/>
        <v>Food</v>
      </c>
      <c r="W2004" t="s">
        <v>43</v>
      </c>
      <c r="X2004" t="b">
        <f t="shared" si="158"/>
        <v>1</v>
      </c>
      <c r="Y2004">
        <f t="shared" si="157"/>
        <v>1</v>
      </c>
      <c r="Z2004" s="2">
        <f t="shared" si="159"/>
        <v>0.66666666666666663</v>
      </c>
      <c r="AA2004" t="s">
        <v>532</v>
      </c>
      <c r="AD2004" t="s">
        <v>123</v>
      </c>
      <c r="AE2004" t="s">
        <v>531</v>
      </c>
      <c r="AF2004">
        <v>2022</v>
      </c>
    </row>
    <row r="2005" spans="1:32" x14ac:dyDescent="0.25">
      <c r="A2005" t="s">
        <v>29</v>
      </c>
      <c r="B2005" t="s">
        <v>67</v>
      </c>
      <c r="C2005" t="s">
        <v>68</v>
      </c>
      <c r="D2005" t="s">
        <v>69</v>
      </c>
      <c r="E2005">
        <f>_xlfn.XLOOKUP(Table1[[#This Row],[Location]],'Location analysis'!A:A,'Location analysis'!B:B)</f>
        <v>40.435699999999997</v>
      </c>
      <c r="F2005">
        <f>_xlfn.XLOOKUP(Table1[[#This Row],[Location]],'Location analysis'!A:A,'Location analysis'!C:C)</f>
        <v>-74.125200000000007</v>
      </c>
      <c r="G2005" t="s">
        <v>182</v>
      </c>
      <c r="H2005" t="s">
        <v>34</v>
      </c>
      <c r="I2005">
        <v>14973818508</v>
      </c>
      <c r="J2005" t="s">
        <v>530</v>
      </c>
      <c r="K2005" t="s">
        <v>51</v>
      </c>
      <c r="L2005">
        <v>141</v>
      </c>
      <c r="M2005">
        <v>1.5</v>
      </c>
      <c r="N2005">
        <v>1</v>
      </c>
      <c r="O2005">
        <v>141</v>
      </c>
      <c r="P2005">
        <v>1.5</v>
      </c>
      <c r="Q2005">
        <v>1</v>
      </c>
      <c r="R2005">
        <v>1.5</v>
      </c>
      <c r="S2005">
        <v>1.5</v>
      </c>
      <c r="T2005" s="1">
        <v>44665</v>
      </c>
      <c r="U2005" t="str">
        <f t="shared" si="155"/>
        <v>Coca Cola - Zero Sugar</v>
      </c>
      <c r="V2005" t="str">
        <f t="shared" si="156"/>
        <v>Carbonated</v>
      </c>
      <c r="W2005" t="s">
        <v>34</v>
      </c>
      <c r="X2005" t="b">
        <f t="shared" si="158"/>
        <v>1</v>
      </c>
      <c r="Y2005">
        <f t="shared" si="157"/>
        <v>1.5</v>
      </c>
      <c r="Z2005" s="2">
        <f t="shared" si="159"/>
        <v>1</v>
      </c>
      <c r="AA2005" t="s">
        <v>183</v>
      </c>
      <c r="AB2005" t="s">
        <v>184</v>
      </c>
      <c r="AD2005" t="s">
        <v>123</v>
      </c>
      <c r="AE2005" t="s">
        <v>531</v>
      </c>
      <c r="AF2005">
        <v>2022</v>
      </c>
    </row>
    <row r="2006" spans="1:32" x14ac:dyDescent="0.25">
      <c r="A2006" t="s">
        <v>29</v>
      </c>
      <c r="B2006" t="s">
        <v>67</v>
      </c>
      <c r="C2006" t="s">
        <v>68</v>
      </c>
      <c r="D2006" t="s">
        <v>69</v>
      </c>
      <c r="E2006">
        <f>_xlfn.XLOOKUP(Table1[[#This Row],[Location]],'Location analysis'!A:A,'Location analysis'!B:B)</f>
        <v>40.435699999999997</v>
      </c>
      <c r="F2006">
        <f>_xlfn.XLOOKUP(Table1[[#This Row],[Location]],'Location analysis'!A:A,'Location analysis'!C:C)</f>
        <v>-74.125200000000007</v>
      </c>
      <c r="G2006" t="s">
        <v>520</v>
      </c>
      <c r="H2006" t="s">
        <v>43</v>
      </c>
      <c r="I2006">
        <v>14973821108</v>
      </c>
      <c r="J2006" t="s">
        <v>530</v>
      </c>
      <c r="K2006" t="s">
        <v>51</v>
      </c>
      <c r="L2006">
        <v>113</v>
      </c>
      <c r="M2006">
        <v>1.5</v>
      </c>
      <c r="N2006">
        <v>1</v>
      </c>
      <c r="O2006">
        <v>113</v>
      </c>
      <c r="P2006">
        <v>1.5</v>
      </c>
      <c r="Q2006">
        <v>1</v>
      </c>
      <c r="R2006">
        <v>1.5</v>
      </c>
      <c r="S2006">
        <v>1.5</v>
      </c>
      <c r="T2006" s="1">
        <v>44665</v>
      </c>
      <c r="U2006" t="str">
        <f t="shared" si="155"/>
        <v>Pop Corners - Sea Salt</v>
      </c>
      <c r="V2006" t="str">
        <f t="shared" si="156"/>
        <v>Food</v>
      </c>
      <c r="W2006" t="s">
        <v>43</v>
      </c>
      <c r="X2006" t="b">
        <f t="shared" si="158"/>
        <v>1</v>
      </c>
      <c r="Y2006">
        <f t="shared" si="157"/>
        <v>1.5</v>
      </c>
      <c r="Z2006" s="2">
        <f t="shared" si="159"/>
        <v>1</v>
      </c>
      <c r="AA2006" t="s">
        <v>509</v>
      </c>
      <c r="AB2006" t="s">
        <v>157</v>
      </c>
      <c r="AD2006" t="s">
        <v>123</v>
      </c>
      <c r="AE2006" t="s">
        <v>531</v>
      </c>
      <c r="AF2006">
        <v>2022</v>
      </c>
    </row>
    <row r="2007" spans="1:32" x14ac:dyDescent="0.25">
      <c r="A2007" t="s">
        <v>29</v>
      </c>
      <c r="B2007" t="s">
        <v>67</v>
      </c>
      <c r="C2007" t="s">
        <v>68</v>
      </c>
      <c r="D2007" t="s">
        <v>69</v>
      </c>
      <c r="E2007">
        <f>_xlfn.XLOOKUP(Table1[[#This Row],[Location]],'Location analysis'!A:A,'Location analysis'!B:B)</f>
        <v>40.435699999999997</v>
      </c>
      <c r="F2007">
        <f>_xlfn.XLOOKUP(Table1[[#This Row],[Location]],'Location analysis'!A:A,'Location analysis'!C:C)</f>
        <v>-74.125200000000007</v>
      </c>
      <c r="G2007" t="s">
        <v>185</v>
      </c>
      <c r="H2007" t="s">
        <v>34</v>
      </c>
      <c r="I2007">
        <v>14973827007</v>
      </c>
      <c r="J2007" t="s">
        <v>530</v>
      </c>
      <c r="K2007" t="s">
        <v>36</v>
      </c>
      <c r="L2007">
        <v>148</v>
      </c>
      <c r="M2007">
        <v>3.5</v>
      </c>
      <c r="N2007">
        <v>1</v>
      </c>
      <c r="O2007">
        <v>148</v>
      </c>
      <c r="P2007">
        <v>3.5</v>
      </c>
      <c r="Q2007">
        <v>1</v>
      </c>
      <c r="R2007">
        <v>3.5</v>
      </c>
      <c r="S2007">
        <v>3.5</v>
      </c>
      <c r="T2007" s="1">
        <v>44665</v>
      </c>
      <c r="U2007" t="str">
        <f t="shared" si="155"/>
        <v>Red Bull - Original</v>
      </c>
      <c r="V2007" t="str">
        <f t="shared" si="156"/>
        <v>Carbonated</v>
      </c>
      <c r="W2007" t="s">
        <v>34</v>
      </c>
      <c r="X2007" t="b">
        <f t="shared" si="158"/>
        <v>1</v>
      </c>
      <c r="Y2007">
        <f t="shared" si="157"/>
        <v>3.5</v>
      </c>
      <c r="Z2007" s="2">
        <f t="shared" si="159"/>
        <v>2.3333333333333335</v>
      </c>
      <c r="AA2007" t="s">
        <v>37</v>
      </c>
      <c r="AB2007" t="s">
        <v>150</v>
      </c>
      <c r="AD2007" t="s">
        <v>123</v>
      </c>
      <c r="AE2007" t="s">
        <v>531</v>
      </c>
      <c r="AF2007">
        <v>2022</v>
      </c>
    </row>
    <row r="2008" spans="1:32" x14ac:dyDescent="0.25">
      <c r="A2008" t="s">
        <v>29</v>
      </c>
      <c r="B2008" t="s">
        <v>67</v>
      </c>
      <c r="C2008" t="s">
        <v>68</v>
      </c>
      <c r="D2008" t="s">
        <v>69</v>
      </c>
      <c r="E2008">
        <f>_xlfn.XLOOKUP(Table1[[#This Row],[Location]],'Location analysis'!A:A,'Location analysis'!B:B)</f>
        <v>40.435699999999997</v>
      </c>
      <c r="F2008">
        <f>_xlfn.XLOOKUP(Table1[[#This Row],[Location]],'Location analysis'!A:A,'Location analysis'!C:C)</f>
        <v>-74.125200000000007</v>
      </c>
      <c r="G2008" t="s">
        <v>74</v>
      </c>
      <c r="H2008" t="s">
        <v>49</v>
      </c>
      <c r="I2008">
        <v>14973899017</v>
      </c>
      <c r="J2008" t="s">
        <v>530</v>
      </c>
      <c r="K2008" t="s">
        <v>51</v>
      </c>
      <c r="L2008">
        <v>143</v>
      </c>
      <c r="M2008">
        <v>2.5</v>
      </c>
      <c r="N2008">
        <v>1</v>
      </c>
      <c r="O2008">
        <v>143</v>
      </c>
      <c r="P2008">
        <v>2.5</v>
      </c>
      <c r="Q2008">
        <v>1</v>
      </c>
      <c r="R2008">
        <v>2.5</v>
      </c>
      <c r="S2008">
        <v>2.5</v>
      </c>
      <c r="T2008" s="1">
        <v>44665</v>
      </c>
      <c r="U2008" t="str">
        <f t="shared" si="155"/>
        <v>Snapple Diet Tea - Lemon</v>
      </c>
      <c r="V2008" t="str">
        <f t="shared" si="156"/>
        <v>Non Carbonated</v>
      </c>
      <c r="W2008" t="s">
        <v>49</v>
      </c>
      <c r="X2008" t="b">
        <f t="shared" si="158"/>
        <v>1</v>
      </c>
      <c r="Y2008">
        <f t="shared" si="157"/>
        <v>2.5</v>
      </c>
      <c r="Z2008" s="2">
        <f t="shared" si="159"/>
        <v>1.6666666666666667</v>
      </c>
      <c r="AA2008" t="s">
        <v>75</v>
      </c>
      <c r="AB2008" t="s">
        <v>76</v>
      </c>
      <c r="AD2008" t="s">
        <v>123</v>
      </c>
      <c r="AE2008" t="s">
        <v>531</v>
      </c>
      <c r="AF2008">
        <v>2022</v>
      </c>
    </row>
    <row r="2009" spans="1:32" x14ac:dyDescent="0.25">
      <c r="A2009" t="s">
        <v>29</v>
      </c>
      <c r="B2009" t="s">
        <v>67</v>
      </c>
      <c r="C2009" t="s">
        <v>68</v>
      </c>
      <c r="D2009" t="s">
        <v>69</v>
      </c>
      <c r="E2009">
        <f>_xlfn.XLOOKUP(Table1[[#This Row],[Location]],'Location analysis'!A:A,'Location analysis'!B:B)</f>
        <v>40.435699999999997</v>
      </c>
      <c r="F2009">
        <f>_xlfn.XLOOKUP(Table1[[#This Row],[Location]],'Location analysis'!A:A,'Location analysis'!C:C)</f>
        <v>-74.125200000000007</v>
      </c>
      <c r="G2009" t="s">
        <v>275</v>
      </c>
      <c r="H2009" t="s">
        <v>43</v>
      </c>
      <c r="I2009">
        <v>14973900536</v>
      </c>
      <c r="J2009" t="s">
        <v>530</v>
      </c>
      <c r="K2009" t="s">
        <v>51</v>
      </c>
      <c r="L2009">
        <v>121</v>
      </c>
      <c r="M2009">
        <v>1.5</v>
      </c>
      <c r="N2009">
        <v>1</v>
      </c>
      <c r="O2009">
        <v>121</v>
      </c>
      <c r="P2009">
        <v>1.5</v>
      </c>
      <c r="Q2009">
        <v>1</v>
      </c>
      <c r="R2009">
        <v>1.5</v>
      </c>
      <c r="S2009">
        <v>1.5</v>
      </c>
      <c r="T2009" s="1">
        <v>44665</v>
      </c>
      <c r="U2009" t="str">
        <f t="shared" si="155"/>
        <v>Cheetos Flaming Hot Limon Crunchy</v>
      </c>
      <c r="V2009" t="str">
        <f t="shared" si="156"/>
        <v>Food</v>
      </c>
      <c r="W2009" t="s">
        <v>43</v>
      </c>
      <c r="X2009" t="b">
        <f t="shared" si="158"/>
        <v>1</v>
      </c>
      <c r="Y2009">
        <f t="shared" si="157"/>
        <v>1.5</v>
      </c>
      <c r="Z2009" s="2">
        <f t="shared" si="159"/>
        <v>1</v>
      </c>
      <c r="AA2009" t="s">
        <v>275</v>
      </c>
      <c r="AD2009" t="s">
        <v>123</v>
      </c>
      <c r="AE2009" t="s">
        <v>531</v>
      </c>
      <c r="AF2009">
        <v>2022</v>
      </c>
    </row>
    <row r="2010" spans="1:32" x14ac:dyDescent="0.25">
      <c r="A2010" t="s">
        <v>29</v>
      </c>
      <c r="B2010" t="s">
        <v>67</v>
      </c>
      <c r="C2010" t="s">
        <v>68</v>
      </c>
      <c r="D2010" t="s">
        <v>69</v>
      </c>
      <c r="E2010">
        <f>_xlfn.XLOOKUP(Table1[[#This Row],[Location]],'Location analysis'!A:A,'Location analysis'!B:B)</f>
        <v>40.435699999999997</v>
      </c>
      <c r="F2010">
        <f>_xlfn.XLOOKUP(Table1[[#This Row],[Location]],'Location analysis'!A:A,'Location analysis'!C:C)</f>
        <v>-74.125200000000007</v>
      </c>
      <c r="G2010" t="s">
        <v>329</v>
      </c>
      <c r="H2010" t="s">
        <v>49</v>
      </c>
      <c r="I2010">
        <v>14974020195</v>
      </c>
      <c r="J2010" t="s">
        <v>530</v>
      </c>
      <c r="K2010" t="s">
        <v>51</v>
      </c>
      <c r="L2010">
        <v>147</v>
      </c>
      <c r="M2010">
        <v>2.5</v>
      </c>
      <c r="N2010">
        <v>1</v>
      </c>
      <c r="O2010">
        <v>147</v>
      </c>
      <c r="P2010">
        <v>2.5</v>
      </c>
      <c r="Q2010">
        <v>1</v>
      </c>
      <c r="R2010">
        <v>2.5</v>
      </c>
      <c r="S2010">
        <v>2.5</v>
      </c>
      <c r="T2010" s="1">
        <v>44665</v>
      </c>
      <c r="U2010" t="str">
        <f t="shared" si="155"/>
        <v>Snapple Tea - Raspberry</v>
      </c>
      <c r="V2010" t="str">
        <f t="shared" si="156"/>
        <v>Non Carbonated</v>
      </c>
      <c r="W2010" t="s">
        <v>49</v>
      </c>
      <c r="X2010" t="b">
        <f t="shared" si="158"/>
        <v>1</v>
      </c>
      <c r="Y2010">
        <f t="shared" si="157"/>
        <v>2.5</v>
      </c>
      <c r="Z2010" s="2">
        <f t="shared" si="159"/>
        <v>1.6666666666666667</v>
      </c>
      <c r="AA2010" t="s">
        <v>330</v>
      </c>
      <c r="AB2010" t="s">
        <v>144</v>
      </c>
      <c r="AD2010" t="s">
        <v>123</v>
      </c>
      <c r="AE2010" t="s">
        <v>531</v>
      </c>
      <c r="AF2010">
        <v>2022</v>
      </c>
    </row>
    <row r="2011" spans="1:32" x14ac:dyDescent="0.25">
      <c r="A2011" t="s">
        <v>29</v>
      </c>
      <c r="B2011" t="s">
        <v>67</v>
      </c>
      <c r="C2011" t="s">
        <v>68</v>
      </c>
      <c r="D2011" t="s">
        <v>69</v>
      </c>
      <c r="E2011">
        <f>_xlfn.XLOOKUP(Table1[[#This Row],[Location]],'Location analysis'!A:A,'Location analysis'!B:B)</f>
        <v>40.435699999999997</v>
      </c>
      <c r="F2011">
        <f>_xlfn.XLOOKUP(Table1[[#This Row],[Location]],'Location analysis'!A:A,'Location analysis'!C:C)</f>
        <v>-74.125200000000007</v>
      </c>
      <c r="G2011" t="s">
        <v>182</v>
      </c>
      <c r="H2011" t="s">
        <v>34</v>
      </c>
      <c r="I2011">
        <v>14974535232</v>
      </c>
      <c r="J2011" t="s">
        <v>533</v>
      </c>
      <c r="K2011" t="s">
        <v>51</v>
      </c>
      <c r="L2011">
        <v>142</v>
      </c>
      <c r="M2011">
        <v>1.5</v>
      </c>
      <c r="N2011">
        <v>1</v>
      </c>
      <c r="O2011">
        <v>142</v>
      </c>
      <c r="P2011">
        <v>1.5</v>
      </c>
      <c r="Q2011">
        <v>1</v>
      </c>
      <c r="R2011">
        <v>1.5</v>
      </c>
      <c r="S2011">
        <v>1.5</v>
      </c>
      <c r="T2011" s="1">
        <v>44666</v>
      </c>
      <c r="U2011" t="str">
        <f t="shared" si="155"/>
        <v>Coca Cola - Zero Sugar</v>
      </c>
      <c r="V2011" t="str">
        <f t="shared" si="156"/>
        <v>Carbonated</v>
      </c>
      <c r="W2011" t="s">
        <v>34</v>
      </c>
      <c r="X2011" t="b">
        <f t="shared" si="158"/>
        <v>1</v>
      </c>
      <c r="Y2011">
        <f t="shared" si="157"/>
        <v>1.5</v>
      </c>
      <c r="Z2011" s="2">
        <f t="shared" si="159"/>
        <v>1</v>
      </c>
      <c r="AA2011" t="s">
        <v>183</v>
      </c>
      <c r="AB2011" t="s">
        <v>184</v>
      </c>
      <c r="AD2011" t="s">
        <v>132</v>
      </c>
      <c r="AE2011" t="s">
        <v>534</v>
      </c>
      <c r="AF2011">
        <v>2022</v>
      </c>
    </row>
    <row r="2012" spans="1:32" x14ac:dyDescent="0.25">
      <c r="A2012" t="s">
        <v>29</v>
      </c>
      <c r="B2012" t="s">
        <v>67</v>
      </c>
      <c r="C2012" t="s">
        <v>68</v>
      </c>
      <c r="D2012" t="s">
        <v>69</v>
      </c>
      <c r="E2012">
        <f>_xlfn.XLOOKUP(Table1[[#This Row],[Location]],'Location analysis'!A:A,'Location analysis'!B:B)</f>
        <v>40.435699999999997</v>
      </c>
      <c r="F2012">
        <f>_xlfn.XLOOKUP(Table1[[#This Row],[Location]],'Location analysis'!A:A,'Location analysis'!C:C)</f>
        <v>-74.125200000000007</v>
      </c>
      <c r="G2012" t="s">
        <v>182</v>
      </c>
      <c r="H2012" t="s">
        <v>34</v>
      </c>
      <c r="I2012">
        <v>14974535695</v>
      </c>
      <c r="J2012" t="s">
        <v>533</v>
      </c>
      <c r="K2012" t="s">
        <v>51</v>
      </c>
      <c r="L2012">
        <v>141</v>
      </c>
      <c r="M2012">
        <v>1.5</v>
      </c>
      <c r="N2012">
        <v>1</v>
      </c>
      <c r="O2012">
        <v>141</v>
      </c>
      <c r="P2012">
        <v>1.5</v>
      </c>
      <c r="Q2012">
        <v>1</v>
      </c>
      <c r="R2012">
        <v>1.5</v>
      </c>
      <c r="S2012">
        <v>1.5</v>
      </c>
      <c r="T2012" s="1">
        <v>44666</v>
      </c>
      <c r="U2012" t="str">
        <f t="shared" si="155"/>
        <v>Coca Cola - Zero Sugar</v>
      </c>
      <c r="V2012" t="str">
        <f t="shared" si="156"/>
        <v>Carbonated</v>
      </c>
      <c r="W2012" t="s">
        <v>34</v>
      </c>
      <c r="X2012" t="b">
        <f t="shared" si="158"/>
        <v>1</v>
      </c>
      <c r="Y2012">
        <f t="shared" si="157"/>
        <v>1.5</v>
      </c>
      <c r="Z2012" s="2">
        <f t="shared" si="159"/>
        <v>1</v>
      </c>
      <c r="AA2012" t="s">
        <v>183</v>
      </c>
      <c r="AB2012" t="s">
        <v>184</v>
      </c>
      <c r="AD2012" t="s">
        <v>132</v>
      </c>
      <c r="AE2012" t="s">
        <v>534</v>
      </c>
      <c r="AF2012">
        <v>2022</v>
      </c>
    </row>
    <row r="2013" spans="1:32" x14ac:dyDescent="0.25">
      <c r="A2013" t="s">
        <v>29</v>
      </c>
      <c r="B2013" t="s">
        <v>30</v>
      </c>
      <c r="C2013" t="s">
        <v>31</v>
      </c>
      <c r="D2013" t="s">
        <v>32</v>
      </c>
      <c r="E2013">
        <f>_xlfn.XLOOKUP(Table1[[#This Row],[Location]],'Location analysis'!A:A,'Location analysis'!B:B)</f>
        <v>40.423690999999998</v>
      </c>
      <c r="F2013">
        <f>_xlfn.XLOOKUP(Table1[[#This Row],[Location]],'Location analysis'!A:A,'Location analysis'!C:C)</f>
        <v>-74.380831999999998</v>
      </c>
      <c r="G2013" t="s">
        <v>81</v>
      </c>
      <c r="H2013" t="s">
        <v>43</v>
      </c>
      <c r="I2013">
        <v>14975321906</v>
      </c>
      <c r="J2013" t="s">
        <v>533</v>
      </c>
      <c r="K2013" t="s">
        <v>51</v>
      </c>
      <c r="L2013">
        <v>135</v>
      </c>
      <c r="M2013">
        <v>2</v>
      </c>
      <c r="N2013">
        <v>1</v>
      </c>
      <c r="O2013">
        <v>135</v>
      </c>
      <c r="P2013">
        <v>2</v>
      </c>
      <c r="Q2013">
        <v>1</v>
      </c>
      <c r="R2013">
        <v>2</v>
      </c>
      <c r="S2013">
        <v>2</v>
      </c>
      <c r="T2013" s="1">
        <v>44673</v>
      </c>
      <c r="U2013" t="str">
        <f t="shared" si="155"/>
        <v>KitKat - Crisp Wafers</v>
      </c>
      <c r="V2013" t="str">
        <f t="shared" si="156"/>
        <v>Food</v>
      </c>
      <c r="W2013" t="s">
        <v>43</v>
      </c>
      <c r="X2013" t="b">
        <f t="shared" si="158"/>
        <v>1</v>
      </c>
      <c r="Y2013">
        <f t="shared" si="157"/>
        <v>2</v>
      </c>
      <c r="Z2013" s="2">
        <f t="shared" si="159"/>
        <v>1.3333333333333333</v>
      </c>
      <c r="AA2013" t="s">
        <v>82</v>
      </c>
      <c r="AB2013" t="s">
        <v>83</v>
      </c>
      <c r="AD2013" t="s">
        <v>132</v>
      </c>
      <c r="AE2013" t="s">
        <v>534</v>
      </c>
      <c r="AF2013">
        <v>2022</v>
      </c>
    </row>
    <row r="2014" spans="1:32" x14ac:dyDescent="0.25">
      <c r="A2014" t="s">
        <v>29</v>
      </c>
      <c r="B2014" t="s">
        <v>67</v>
      </c>
      <c r="C2014" t="s">
        <v>68</v>
      </c>
      <c r="D2014" t="s">
        <v>69</v>
      </c>
      <c r="E2014">
        <f>_xlfn.XLOOKUP(Table1[[#This Row],[Location]],'Location analysis'!A:A,'Location analysis'!B:B)</f>
        <v>40.435699999999997</v>
      </c>
      <c r="F2014">
        <f>_xlfn.XLOOKUP(Table1[[#This Row],[Location]],'Location analysis'!A:A,'Location analysis'!C:C)</f>
        <v>-74.125200000000007</v>
      </c>
      <c r="G2014" t="s">
        <v>182</v>
      </c>
      <c r="H2014" t="s">
        <v>34</v>
      </c>
      <c r="I2014">
        <v>14975411720</v>
      </c>
      <c r="J2014" t="s">
        <v>533</v>
      </c>
      <c r="K2014" t="s">
        <v>51</v>
      </c>
      <c r="L2014">
        <v>142</v>
      </c>
      <c r="M2014">
        <v>1.5</v>
      </c>
      <c r="N2014">
        <v>1</v>
      </c>
      <c r="O2014">
        <v>142</v>
      </c>
      <c r="P2014">
        <v>1.5</v>
      </c>
      <c r="Q2014">
        <v>1</v>
      </c>
      <c r="R2014">
        <v>1.5</v>
      </c>
      <c r="S2014">
        <v>1.5</v>
      </c>
      <c r="T2014" s="1">
        <v>44666</v>
      </c>
      <c r="U2014" t="str">
        <f t="shared" si="155"/>
        <v>Coca Cola - Zero Sugar</v>
      </c>
      <c r="V2014" t="str">
        <f t="shared" si="156"/>
        <v>Carbonated</v>
      </c>
      <c r="W2014" t="s">
        <v>34</v>
      </c>
      <c r="X2014" t="b">
        <f t="shared" si="158"/>
        <v>1</v>
      </c>
      <c r="Y2014">
        <f t="shared" si="157"/>
        <v>1.5</v>
      </c>
      <c r="Z2014" s="2">
        <f t="shared" si="159"/>
        <v>1</v>
      </c>
      <c r="AA2014" t="s">
        <v>183</v>
      </c>
      <c r="AB2014" t="s">
        <v>184</v>
      </c>
      <c r="AD2014" t="s">
        <v>132</v>
      </c>
      <c r="AE2014" t="s">
        <v>534</v>
      </c>
      <c r="AF2014">
        <v>2022</v>
      </c>
    </row>
    <row r="2015" spans="1:32" x14ac:dyDescent="0.25">
      <c r="A2015" t="s">
        <v>29</v>
      </c>
      <c r="B2015" t="s">
        <v>62</v>
      </c>
      <c r="C2015" t="s">
        <v>63</v>
      </c>
      <c r="D2015" t="s">
        <v>64</v>
      </c>
      <c r="E2015">
        <f>_xlfn.XLOOKUP(Table1[[#This Row],[Location]],'Location analysis'!A:A,'Location analysis'!B:B)</f>
        <v>40.091900000000003</v>
      </c>
      <c r="F2015">
        <f>_xlfn.XLOOKUP(Table1[[#This Row],[Location]],'Location analysis'!A:A,'Location analysis'!C:C)</f>
        <v>-74.358699999999999</v>
      </c>
      <c r="G2015" t="s">
        <v>154</v>
      </c>
      <c r="H2015" t="s">
        <v>43</v>
      </c>
      <c r="I2015">
        <v>14975485151</v>
      </c>
      <c r="J2015" t="s">
        <v>533</v>
      </c>
      <c r="K2015" t="s">
        <v>51</v>
      </c>
      <c r="L2015">
        <v>123</v>
      </c>
      <c r="M2015">
        <v>1.5</v>
      </c>
      <c r="N2015">
        <v>1</v>
      </c>
      <c r="O2015">
        <v>123</v>
      </c>
      <c r="P2015">
        <v>1.5</v>
      </c>
      <c r="Q2015">
        <v>1</v>
      </c>
      <c r="R2015">
        <v>1.5</v>
      </c>
      <c r="S2015">
        <v>1.5</v>
      </c>
      <c r="T2015" s="1">
        <v>44666</v>
      </c>
      <c r="U2015" t="str">
        <f t="shared" si="155"/>
        <v>SunChips Multigrain - Harvest Cheddar</v>
      </c>
      <c r="V2015" t="str">
        <f t="shared" si="156"/>
        <v>Food</v>
      </c>
      <c r="W2015" t="s">
        <v>43</v>
      </c>
      <c r="X2015" t="b">
        <f t="shared" si="158"/>
        <v>1</v>
      </c>
      <c r="Y2015">
        <f t="shared" si="157"/>
        <v>1.5</v>
      </c>
      <c r="Z2015" s="2">
        <f t="shared" si="159"/>
        <v>1</v>
      </c>
      <c r="AA2015" t="s">
        <v>129</v>
      </c>
      <c r="AB2015" t="s">
        <v>155</v>
      </c>
      <c r="AD2015" t="s">
        <v>132</v>
      </c>
      <c r="AE2015" t="s">
        <v>534</v>
      </c>
      <c r="AF2015">
        <v>2022</v>
      </c>
    </row>
    <row r="2016" spans="1:32" x14ac:dyDescent="0.25">
      <c r="A2016" t="s">
        <v>29</v>
      </c>
      <c r="B2016" t="s">
        <v>67</v>
      </c>
      <c r="C2016" t="s">
        <v>68</v>
      </c>
      <c r="D2016" t="s">
        <v>69</v>
      </c>
      <c r="E2016">
        <f>_xlfn.XLOOKUP(Table1[[#This Row],[Location]],'Location analysis'!A:A,'Location analysis'!B:B)</f>
        <v>40.435699999999997</v>
      </c>
      <c r="F2016">
        <f>_xlfn.XLOOKUP(Table1[[#This Row],[Location]],'Location analysis'!A:A,'Location analysis'!C:C)</f>
        <v>-74.125200000000007</v>
      </c>
      <c r="G2016" t="s">
        <v>185</v>
      </c>
      <c r="H2016" t="s">
        <v>34</v>
      </c>
      <c r="I2016">
        <v>14975514198</v>
      </c>
      <c r="J2016" t="s">
        <v>533</v>
      </c>
      <c r="K2016" t="s">
        <v>36</v>
      </c>
      <c r="L2016">
        <v>148</v>
      </c>
      <c r="M2016">
        <v>3.5</v>
      </c>
      <c r="N2016">
        <v>1</v>
      </c>
      <c r="O2016">
        <v>148</v>
      </c>
      <c r="P2016">
        <v>3.5</v>
      </c>
      <c r="Q2016">
        <v>1</v>
      </c>
      <c r="R2016">
        <v>3.5</v>
      </c>
      <c r="S2016">
        <v>3.5</v>
      </c>
      <c r="T2016" s="1">
        <v>44666</v>
      </c>
      <c r="U2016" t="str">
        <f t="shared" si="155"/>
        <v>Red Bull - Original</v>
      </c>
      <c r="V2016" t="str">
        <f t="shared" si="156"/>
        <v>Carbonated</v>
      </c>
      <c r="W2016" t="s">
        <v>34</v>
      </c>
      <c r="X2016" t="b">
        <f t="shared" si="158"/>
        <v>1</v>
      </c>
      <c r="Y2016">
        <f t="shared" si="157"/>
        <v>3.5</v>
      </c>
      <c r="Z2016" s="2">
        <f t="shared" si="159"/>
        <v>2.3333333333333335</v>
      </c>
      <c r="AA2016" t="s">
        <v>37</v>
      </c>
      <c r="AB2016" t="s">
        <v>150</v>
      </c>
      <c r="AD2016" t="s">
        <v>132</v>
      </c>
      <c r="AE2016" t="s">
        <v>534</v>
      </c>
      <c r="AF2016">
        <v>2022</v>
      </c>
    </row>
    <row r="2017" spans="1:32" x14ac:dyDescent="0.25">
      <c r="A2017" t="s">
        <v>29</v>
      </c>
      <c r="B2017" t="s">
        <v>46</v>
      </c>
      <c r="C2017" t="s">
        <v>31</v>
      </c>
      <c r="D2017" t="s">
        <v>47</v>
      </c>
      <c r="E2017">
        <f>_xlfn.XLOOKUP(Table1[[#This Row],[Location]],'Location analysis'!A:A,'Location analysis'!B:B)</f>
        <v>40.423690999999998</v>
      </c>
      <c r="F2017">
        <f>_xlfn.XLOOKUP(Table1[[#This Row],[Location]],'Location analysis'!A:A,'Location analysis'!C:C)</f>
        <v>-74.380831999999998</v>
      </c>
      <c r="G2017" t="s">
        <v>70</v>
      </c>
      <c r="H2017" t="s">
        <v>34</v>
      </c>
      <c r="I2017">
        <v>14975560064</v>
      </c>
      <c r="J2017" t="s">
        <v>533</v>
      </c>
      <c r="K2017" t="s">
        <v>36</v>
      </c>
      <c r="L2017">
        <v>146</v>
      </c>
      <c r="M2017">
        <v>3</v>
      </c>
      <c r="N2017">
        <v>1</v>
      </c>
      <c r="O2017">
        <v>146</v>
      </c>
      <c r="P2017">
        <v>3</v>
      </c>
      <c r="Q2017">
        <v>1</v>
      </c>
      <c r="R2017">
        <v>3</v>
      </c>
      <c r="S2017">
        <v>3</v>
      </c>
      <c r="T2017" s="1">
        <v>44666</v>
      </c>
      <c r="U2017" t="str">
        <f t="shared" si="155"/>
        <v>Monster Energy Original</v>
      </c>
      <c r="V2017" t="str">
        <f t="shared" si="156"/>
        <v>Carbonated</v>
      </c>
      <c r="W2017" t="s">
        <v>34</v>
      </c>
      <c r="X2017" t="b">
        <f t="shared" si="158"/>
        <v>1</v>
      </c>
      <c r="Y2017">
        <f t="shared" si="157"/>
        <v>3</v>
      </c>
      <c r="Z2017" s="2">
        <f t="shared" si="159"/>
        <v>2</v>
      </c>
      <c r="AA2017" t="s">
        <v>70</v>
      </c>
      <c r="AD2017" t="s">
        <v>132</v>
      </c>
      <c r="AE2017" t="s">
        <v>534</v>
      </c>
      <c r="AF2017">
        <v>2022</v>
      </c>
    </row>
    <row r="2018" spans="1:32" x14ac:dyDescent="0.25">
      <c r="A2018" t="s">
        <v>29</v>
      </c>
      <c r="B2018" t="s">
        <v>67</v>
      </c>
      <c r="C2018" t="s">
        <v>68</v>
      </c>
      <c r="D2018" t="s">
        <v>69</v>
      </c>
      <c r="E2018">
        <f>_xlfn.XLOOKUP(Table1[[#This Row],[Location]],'Location analysis'!A:A,'Location analysis'!B:B)</f>
        <v>40.435699999999997</v>
      </c>
      <c r="F2018">
        <f>_xlfn.XLOOKUP(Table1[[#This Row],[Location]],'Location analysis'!A:A,'Location analysis'!C:C)</f>
        <v>-74.125200000000007</v>
      </c>
      <c r="G2018" t="s">
        <v>182</v>
      </c>
      <c r="H2018" t="s">
        <v>34</v>
      </c>
      <c r="I2018">
        <v>14975939113</v>
      </c>
      <c r="J2018" t="s">
        <v>533</v>
      </c>
      <c r="K2018" t="s">
        <v>36</v>
      </c>
      <c r="L2018">
        <v>141</v>
      </c>
      <c r="M2018">
        <v>1.5</v>
      </c>
      <c r="N2018">
        <v>1</v>
      </c>
      <c r="O2018">
        <v>141</v>
      </c>
      <c r="P2018">
        <v>1.5</v>
      </c>
      <c r="Q2018">
        <v>1</v>
      </c>
      <c r="R2018">
        <v>1.5</v>
      </c>
      <c r="S2018">
        <v>1.5</v>
      </c>
      <c r="T2018" s="1">
        <v>44666</v>
      </c>
      <c r="U2018" t="str">
        <f t="shared" si="155"/>
        <v>Coca Cola - Zero Sugar</v>
      </c>
      <c r="V2018" t="str">
        <f t="shared" si="156"/>
        <v>Carbonated</v>
      </c>
      <c r="W2018" t="s">
        <v>34</v>
      </c>
      <c r="X2018" t="b">
        <f t="shared" si="158"/>
        <v>1</v>
      </c>
      <c r="Y2018">
        <f t="shared" si="157"/>
        <v>1.5</v>
      </c>
      <c r="Z2018" s="2">
        <f t="shared" si="159"/>
        <v>1</v>
      </c>
      <c r="AA2018" t="s">
        <v>183</v>
      </c>
      <c r="AB2018" t="s">
        <v>184</v>
      </c>
      <c r="AD2018" t="s">
        <v>132</v>
      </c>
      <c r="AE2018" t="s">
        <v>534</v>
      </c>
      <c r="AF2018">
        <v>2022</v>
      </c>
    </row>
    <row r="2019" spans="1:32" x14ac:dyDescent="0.25">
      <c r="A2019" t="s">
        <v>29</v>
      </c>
      <c r="B2019" t="s">
        <v>67</v>
      </c>
      <c r="C2019" t="s">
        <v>68</v>
      </c>
      <c r="D2019" t="s">
        <v>69</v>
      </c>
      <c r="E2019">
        <f>_xlfn.XLOOKUP(Table1[[#This Row],[Location]],'Location analysis'!A:A,'Location analysis'!B:B)</f>
        <v>40.435699999999997</v>
      </c>
      <c r="F2019">
        <f>_xlfn.XLOOKUP(Table1[[#This Row],[Location]],'Location analysis'!A:A,'Location analysis'!C:C)</f>
        <v>-74.125200000000007</v>
      </c>
      <c r="G2019" t="s">
        <v>70</v>
      </c>
      <c r="H2019" t="s">
        <v>34</v>
      </c>
      <c r="I2019">
        <v>14975944998</v>
      </c>
      <c r="J2019" t="s">
        <v>533</v>
      </c>
      <c r="K2019" t="s">
        <v>51</v>
      </c>
      <c r="L2019">
        <v>146</v>
      </c>
      <c r="M2019">
        <v>3</v>
      </c>
      <c r="N2019">
        <v>1</v>
      </c>
      <c r="O2019">
        <v>146</v>
      </c>
      <c r="P2019">
        <v>3</v>
      </c>
      <c r="Q2019">
        <v>1</v>
      </c>
      <c r="R2019">
        <v>3</v>
      </c>
      <c r="S2019">
        <v>3</v>
      </c>
      <c r="T2019" s="1">
        <v>44666</v>
      </c>
      <c r="U2019" t="str">
        <f t="shared" si="155"/>
        <v>Monster Energy Original</v>
      </c>
      <c r="V2019" t="str">
        <f t="shared" si="156"/>
        <v>Carbonated</v>
      </c>
      <c r="W2019" t="s">
        <v>34</v>
      </c>
      <c r="X2019" t="b">
        <f t="shared" si="158"/>
        <v>1</v>
      </c>
      <c r="Y2019">
        <f t="shared" si="157"/>
        <v>3</v>
      </c>
      <c r="Z2019" s="2">
        <f t="shared" si="159"/>
        <v>2</v>
      </c>
      <c r="AA2019" t="s">
        <v>70</v>
      </c>
      <c r="AD2019" t="s">
        <v>132</v>
      </c>
      <c r="AE2019" t="s">
        <v>534</v>
      </c>
      <c r="AF2019">
        <v>2022</v>
      </c>
    </row>
    <row r="2020" spans="1:32" x14ac:dyDescent="0.25">
      <c r="A2020" t="s">
        <v>29</v>
      </c>
      <c r="B2020" t="s">
        <v>67</v>
      </c>
      <c r="C2020" t="s">
        <v>68</v>
      </c>
      <c r="D2020" t="s">
        <v>69</v>
      </c>
      <c r="E2020">
        <f>_xlfn.XLOOKUP(Table1[[#This Row],[Location]],'Location analysis'!A:A,'Location analysis'!B:B)</f>
        <v>40.435699999999997</v>
      </c>
      <c r="F2020">
        <f>_xlfn.XLOOKUP(Table1[[#This Row],[Location]],'Location analysis'!A:A,'Location analysis'!C:C)</f>
        <v>-74.125200000000007</v>
      </c>
      <c r="G2020" t="s">
        <v>182</v>
      </c>
      <c r="H2020" t="s">
        <v>34</v>
      </c>
      <c r="I2020">
        <v>14976107051</v>
      </c>
      <c r="J2020" t="s">
        <v>533</v>
      </c>
      <c r="K2020" t="s">
        <v>51</v>
      </c>
      <c r="L2020">
        <v>142</v>
      </c>
      <c r="M2020">
        <v>1.5</v>
      </c>
      <c r="N2020">
        <v>1</v>
      </c>
      <c r="O2020">
        <v>142</v>
      </c>
      <c r="P2020">
        <v>1.5</v>
      </c>
      <c r="Q2020">
        <v>1</v>
      </c>
      <c r="R2020">
        <v>1.5</v>
      </c>
      <c r="S2020">
        <v>1.5</v>
      </c>
      <c r="T2020" s="1">
        <v>44666</v>
      </c>
      <c r="U2020" t="str">
        <f t="shared" si="155"/>
        <v>Coca Cola - Zero Sugar</v>
      </c>
      <c r="V2020" t="str">
        <f t="shared" si="156"/>
        <v>Carbonated</v>
      </c>
      <c r="W2020" t="s">
        <v>34</v>
      </c>
      <c r="X2020" t="b">
        <f t="shared" si="158"/>
        <v>1</v>
      </c>
      <c r="Y2020">
        <f t="shared" si="157"/>
        <v>1.5</v>
      </c>
      <c r="Z2020" s="2">
        <f t="shared" si="159"/>
        <v>1</v>
      </c>
      <c r="AA2020" t="s">
        <v>183</v>
      </c>
      <c r="AB2020" t="s">
        <v>184</v>
      </c>
      <c r="AD2020" t="s">
        <v>132</v>
      </c>
      <c r="AE2020" t="s">
        <v>534</v>
      </c>
      <c r="AF2020">
        <v>2022</v>
      </c>
    </row>
    <row r="2021" spans="1:32" x14ac:dyDescent="0.25">
      <c r="A2021" t="s">
        <v>29</v>
      </c>
      <c r="B2021" t="s">
        <v>62</v>
      </c>
      <c r="C2021" t="s">
        <v>63</v>
      </c>
      <c r="D2021" t="s">
        <v>64</v>
      </c>
      <c r="E2021">
        <f>_xlfn.XLOOKUP(Table1[[#This Row],[Location]],'Location analysis'!A:A,'Location analysis'!B:B)</f>
        <v>40.091900000000003</v>
      </c>
      <c r="F2021">
        <f>_xlfn.XLOOKUP(Table1[[#This Row],[Location]],'Location analysis'!A:A,'Location analysis'!C:C)</f>
        <v>-74.358699999999999</v>
      </c>
      <c r="G2021" t="s">
        <v>112</v>
      </c>
      <c r="H2021" t="s">
        <v>43</v>
      </c>
      <c r="I2021">
        <v>14976255871</v>
      </c>
      <c r="J2021" t="s">
        <v>533</v>
      </c>
      <c r="K2021" t="s">
        <v>36</v>
      </c>
      <c r="L2021">
        <v>132</v>
      </c>
      <c r="M2021">
        <v>2</v>
      </c>
      <c r="N2021">
        <v>1</v>
      </c>
      <c r="O2021">
        <v>132</v>
      </c>
      <c r="P2021">
        <v>2</v>
      </c>
      <c r="Q2021">
        <v>1</v>
      </c>
      <c r="R2021">
        <v>2</v>
      </c>
      <c r="S2021">
        <v>2</v>
      </c>
      <c r="T2021" s="1">
        <v>44666</v>
      </c>
      <c r="U2021" t="str">
        <f t="shared" si="155"/>
        <v>Robert Irvine's - Fit Crunch -  Chocolate Pea</v>
      </c>
      <c r="V2021" t="str">
        <f t="shared" si="156"/>
        <v>Food</v>
      </c>
      <c r="W2021" t="s">
        <v>43</v>
      </c>
      <c r="X2021" t="b">
        <f t="shared" si="158"/>
        <v>1</v>
      </c>
      <c r="Y2021">
        <f t="shared" si="157"/>
        <v>2</v>
      </c>
      <c r="Z2021" s="2">
        <f t="shared" si="159"/>
        <v>1.3333333333333333</v>
      </c>
      <c r="AA2021" t="s">
        <v>113</v>
      </c>
      <c r="AB2021" t="s">
        <v>114</v>
      </c>
      <c r="AC2021" t="s">
        <v>115</v>
      </c>
      <c r="AD2021" t="s">
        <v>132</v>
      </c>
      <c r="AE2021" t="s">
        <v>534</v>
      </c>
      <c r="AF2021">
        <v>2022</v>
      </c>
    </row>
    <row r="2022" spans="1:32" x14ac:dyDescent="0.25">
      <c r="A2022" t="s">
        <v>29</v>
      </c>
      <c r="B2022" t="s">
        <v>67</v>
      </c>
      <c r="C2022" t="s">
        <v>68</v>
      </c>
      <c r="D2022" t="s">
        <v>69</v>
      </c>
      <c r="E2022">
        <f>_xlfn.XLOOKUP(Table1[[#This Row],[Location]],'Location analysis'!A:A,'Location analysis'!B:B)</f>
        <v>40.435699999999997</v>
      </c>
      <c r="F2022">
        <f>_xlfn.XLOOKUP(Table1[[#This Row],[Location]],'Location analysis'!A:A,'Location analysis'!C:C)</f>
        <v>-74.125200000000007</v>
      </c>
      <c r="G2022" t="s">
        <v>74</v>
      </c>
      <c r="H2022" t="s">
        <v>49</v>
      </c>
      <c r="I2022">
        <v>14976266587</v>
      </c>
      <c r="J2022" t="s">
        <v>533</v>
      </c>
      <c r="K2022" t="s">
        <v>36</v>
      </c>
      <c r="L2022">
        <v>143</v>
      </c>
      <c r="M2022">
        <v>2.5</v>
      </c>
      <c r="N2022">
        <v>1</v>
      </c>
      <c r="O2022">
        <v>143</v>
      </c>
      <c r="P2022">
        <v>2.5</v>
      </c>
      <c r="Q2022">
        <v>1</v>
      </c>
      <c r="R2022">
        <v>2.5</v>
      </c>
      <c r="S2022">
        <v>2.5</v>
      </c>
      <c r="T2022" s="1">
        <v>44666</v>
      </c>
      <c r="U2022" t="str">
        <f t="shared" si="155"/>
        <v>Snapple Diet Tea - Lemon</v>
      </c>
      <c r="V2022" t="str">
        <f t="shared" si="156"/>
        <v>Non Carbonated</v>
      </c>
      <c r="W2022" t="s">
        <v>49</v>
      </c>
      <c r="X2022" t="b">
        <f t="shared" si="158"/>
        <v>1</v>
      </c>
      <c r="Y2022">
        <f t="shared" si="157"/>
        <v>2.5</v>
      </c>
      <c r="Z2022" s="2">
        <f t="shared" si="159"/>
        <v>1.6666666666666667</v>
      </c>
      <c r="AA2022" t="s">
        <v>75</v>
      </c>
      <c r="AB2022" t="s">
        <v>76</v>
      </c>
      <c r="AD2022" t="s">
        <v>132</v>
      </c>
      <c r="AE2022" t="s">
        <v>534</v>
      </c>
      <c r="AF2022">
        <v>2022</v>
      </c>
    </row>
    <row r="2023" spans="1:32" x14ac:dyDescent="0.25">
      <c r="A2023" t="s">
        <v>29</v>
      </c>
      <c r="B2023" t="s">
        <v>67</v>
      </c>
      <c r="C2023" t="s">
        <v>68</v>
      </c>
      <c r="D2023" t="s">
        <v>69</v>
      </c>
      <c r="E2023">
        <f>_xlfn.XLOOKUP(Table1[[#This Row],[Location]],'Location analysis'!A:A,'Location analysis'!B:B)</f>
        <v>40.435699999999997</v>
      </c>
      <c r="F2023">
        <f>_xlfn.XLOOKUP(Table1[[#This Row],[Location]],'Location analysis'!A:A,'Location analysis'!C:C)</f>
        <v>-74.125200000000007</v>
      </c>
      <c r="G2023" t="s">
        <v>70</v>
      </c>
      <c r="H2023" t="s">
        <v>34</v>
      </c>
      <c r="I2023">
        <v>14976767395</v>
      </c>
      <c r="J2023" t="s">
        <v>533</v>
      </c>
      <c r="K2023" t="s">
        <v>51</v>
      </c>
      <c r="L2023">
        <v>146</v>
      </c>
      <c r="M2023">
        <v>3</v>
      </c>
      <c r="N2023">
        <v>1</v>
      </c>
      <c r="O2023">
        <v>146</v>
      </c>
      <c r="P2023">
        <v>3</v>
      </c>
      <c r="Q2023">
        <v>1</v>
      </c>
      <c r="R2023">
        <v>3</v>
      </c>
      <c r="S2023">
        <v>3</v>
      </c>
      <c r="T2023" s="1">
        <v>44666</v>
      </c>
      <c r="U2023" t="str">
        <f t="shared" si="155"/>
        <v>Monster Energy Original</v>
      </c>
      <c r="V2023" t="str">
        <f t="shared" si="156"/>
        <v>Carbonated</v>
      </c>
      <c r="W2023" t="s">
        <v>34</v>
      </c>
      <c r="X2023" t="b">
        <f t="shared" si="158"/>
        <v>1</v>
      </c>
      <c r="Y2023">
        <f t="shared" si="157"/>
        <v>3</v>
      </c>
      <c r="Z2023" s="2">
        <f t="shared" si="159"/>
        <v>2</v>
      </c>
      <c r="AA2023" t="s">
        <v>70</v>
      </c>
      <c r="AD2023" t="s">
        <v>132</v>
      </c>
      <c r="AE2023" t="s">
        <v>534</v>
      </c>
      <c r="AF2023">
        <v>2022</v>
      </c>
    </row>
    <row r="2024" spans="1:32" x14ac:dyDescent="0.25">
      <c r="A2024" t="s">
        <v>29</v>
      </c>
      <c r="B2024" t="s">
        <v>67</v>
      </c>
      <c r="C2024" t="s">
        <v>68</v>
      </c>
      <c r="D2024" t="s">
        <v>69</v>
      </c>
      <c r="E2024">
        <f>_xlfn.XLOOKUP(Table1[[#This Row],[Location]],'Location analysis'!A:A,'Location analysis'!B:B)</f>
        <v>40.435699999999997</v>
      </c>
      <c r="F2024">
        <f>_xlfn.XLOOKUP(Table1[[#This Row],[Location]],'Location analysis'!A:A,'Location analysis'!C:C)</f>
        <v>-74.125200000000007</v>
      </c>
      <c r="G2024" t="s">
        <v>182</v>
      </c>
      <c r="H2024" t="s">
        <v>34</v>
      </c>
      <c r="I2024">
        <v>14977191384</v>
      </c>
      <c r="J2024" t="s">
        <v>533</v>
      </c>
      <c r="K2024" t="s">
        <v>51</v>
      </c>
      <c r="L2024">
        <v>142</v>
      </c>
      <c r="M2024">
        <v>1.5</v>
      </c>
      <c r="N2024">
        <v>1</v>
      </c>
      <c r="O2024">
        <v>142</v>
      </c>
      <c r="P2024">
        <v>1.5</v>
      </c>
      <c r="Q2024">
        <v>1</v>
      </c>
      <c r="R2024">
        <v>1.5</v>
      </c>
      <c r="S2024">
        <v>1.5</v>
      </c>
      <c r="T2024" s="1">
        <v>44666</v>
      </c>
      <c r="U2024" t="str">
        <f t="shared" si="155"/>
        <v>Coca Cola - Zero Sugar</v>
      </c>
      <c r="V2024" t="str">
        <f t="shared" si="156"/>
        <v>Carbonated</v>
      </c>
      <c r="W2024" t="s">
        <v>34</v>
      </c>
      <c r="X2024" t="b">
        <f t="shared" si="158"/>
        <v>1</v>
      </c>
      <c r="Y2024">
        <f t="shared" si="157"/>
        <v>1.5</v>
      </c>
      <c r="Z2024" s="2">
        <f t="shared" si="159"/>
        <v>1</v>
      </c>
      <c r="AA2024" t="s">
        <v>183</v>
      </c>
      <c r="AB2024" t="s">
        <v>184</v>
      </c>
      <c r="AD2024" t="s">
        <v>132</v>
      </c>
      <c r="AE2024" t="s">
        <v>534</v>
      </c>
      <c r="AF2024">
        <v>2022</v>
      </c>
    </row>
    <row r="2025" spans="1:32" x14ac:dyDescent="0.25">
      <c r="A2025" t="s">
        <v>29</v>
      </c>
      <c r="B2025" t="s">
        <v>67</v>
      </c>
      <c r="C2025" t="s">
        <v>68</v>
      </c>
      <c r="D2025" t="s">
        <v>69</v>
      </c>
      <c r="E2025">
        <f>_xlfn.XLOOKUP(Table1[[#This Row],[Location]],'Location analysis'!A:A,'Location analysis'!B:B)</f>
        <v>40.435699999999997</v>
      </c>
      <c r="F2025">
        <f>_xlfn.XLOOKUP(Table1[[#This Row],[Location]],'Location analysis'!A:A,'Location analysis'!C:C)</f>
        <v>-74.125200000000007</v>
      </c>
      <c r="G2025" t="s">
        <v>70</v>
      </c>
      <c r="H2025" t="s">
        <v>34</v>
      </c>
      <c r="I2025">
        <v>14977377200</v>
      </c>
      <c r="J2025" t="s">
        <v>533</v>
      </c>
      <c r="K2025" t="s">
        <v>51</v>
      </c>
      <c r="L2025">
        <v>144</v>
      </c>
      <c r="M2025">
        <v>3</v>
      </c>
      <c r="N2025">
        <v>1</v>
      </c>
      <c r="O2025">
        <v>144</v>
      </c>
      <c r="P2025">
        <v>3</v>
      </c>
      <c r="Q2025">
        <v>1</v>
      </c>
      <c r="R2025">
        <v>3</v>
      </c>
      <c r="S2025">
        <v>3</v>
      </c>
      <c r="T2025" s="1">
        <v>44666</v>
      </c>
      <c r="U2025" t="str">
        <f t="shared" si="155"/>
        <v>Monster Energy Original</v>
      </c>
      <c r="V2025" t="str">
        <f t="shared" si="156"/>
        <v>Carbonated</v>
      </c>
      <c r="W2025" t="s">
        <v>34</v>
      </c>
      <c r="X2025" t="b">
        <f t="shared" si="158"/>
        <v>1</v>
      </c>
      <c r="Y2025">
        <f t="shared" si="157"/>
        <v>3</v>
      </c>
      <c r="Z2025" s="2">
        <f t="shared" si="159"/>
        <v>2</v>
      </c>
      <c r="AA2025" t="s">
        <v>70</v>
      </c>
      <c r="AD2025" t="s">
        <v>132</v>
      </c>
      <c r="AE2025" t="s">
        <v>534</v>
      </c>
      <c r="AF2025">
        <v>2022</v>
      </c>
    </row>
    <row r="2026" spans="1:32" x14ac:dyDescent="0.25">
      <c r="A2026" t="s">
        <v>29</v>
      </c>
      <c r="B2026" t="s">
        <v>46</v>
      </c>
      <c r="C2026" t="s">
        <v>31</v>
      </c>
      <c r="D2026" t="s">
        <v>47</v>
      </c>
      <c r="E2026">
        <f>_xlfn.XLOOKUP(Table1[[#This Row],[Location]],'Location analysis'!A:A,'Location analysis'!B:B)</f>
        <v>40.423690999999998</v>
      </c>
      <c r="F2026">
        <f>_xlfn.XLOOKUP(Table1[[#This Row],[Location]],'Location analysis'!A:A,'Location analysis'!C:C)</f>
        <v>-74.380831999999998</v>
      </c>
      <c r="G2026" t="s">
        <v>128</v>
      </c>
      <c r="H2026" t="s">
        <v>43</v>
      </c>
      <c r="I2026">
        <v>14977474364</v>
      </c>
      <c r="J2026" t="s">
        <v>533</v>
      </c>
      <c r="K2026" t="s">
        <v>36</v>
      </c>
      <c r="L2026">
        <v>111</v>
      </c>
      <c r="M2026">
        <v>1.5</v>
      </c>
      <c r="N2026">
        <v>2</v>
      </c>
      <c r="O2026">
        <v>111</v>
      </c>
      <c r="P2026">
        <v>1.5</v>
      </c>
      <c r="Q2026">
        <v>2</v>
      </c>
      <c r="R2026">
        <v>3</v>
      </c>
      <c r="S2026">
        <v>3</v>
      </c>
      <c r="T2026" s="1">
        <v>44666</v>
      </c>
      <c r="U2026" t="str">
        <f t="shared" si="155"/>
        <v>SunChips Multigrain - Salsa</v>
      </c>
      <c r="V2026" t="str">
        <f t="shared" si="156"/>
        <v>Food</v>
      </c>
      <c r="W2026" t="s">
        <v>43</v>
      </c>
      <c r="X2026" t="b">
        <f t="shared" si="158"/>
        <v>1</v>
      </c>
      <c r="Y2026">
        <f t="shared" si="157"/>
        <v>1.5</v>
      </c>
      <c r="Z2026" s="2">
        <f t="shared" si="159"/>
        <v>1</v>
      </c>
      <c r="AA2026" t="s">
        <v>129</v>
      </c>
      <c r="AB2026" t="s">
        <v>130</v>
      </c>
      <c r="AD2026" t="s">
        <v>132</v>
      </c>
      <c r="AE2026" t="s">
        <v>534</v>
      </c>
      <c r="AF2026">
        <v>2022</v>
      </c>
    </row>
    <row r="2027" spans="1:32" x14ac:dyDescent="0.25">
      <c r="A2027" t="s">
        <v>29</v>
      </c>
      <c r="B2027" t="s">
        <v>30</v>
      </c>
      <c r="C2027" t="s">
        <v>31</v>
      </c>
      <c r="D2027" t="s">
        <v>32</v>
      </c>
      <c r="E2027">
        <f>_xlfn.XLOOKUP(Table1[[#This Row],[Location]],'Location analysis'!A:A,'Location analysis'!B:B)</f>
        <v>40.423690999999998</v>
      </c>
      <c r="F2027">
        <f>_xlfn.XLOOKUP(Table1[[#This Row],[Location]],'Location analysis'!A:A,'Location analysis'!C:C)</f>
        <v>-74.380831999999998</v>
      </c>
      <c r="G2027" t="s">
        <v>225</v>
      </c>
      <c r="H2027" t="s">
        <v>43</v>
      </c>
      <c r="I2027">
        <v>14977930885</v>
      </c>
      <c r="J2027" t="s">
        <v>533</v>
      </c>
      <c r="K2027" t="s">
        <v>51</v>
      </c>
      <c r="L2027">
        <v>112</v>
      </c>
      <c r="M2027">
        <v>1.5</v>
      </c>
      <c r="N2027">
        <v>1</v>
      </c>
      <c r="O2027">
        <v>112</v>
      </c>
      <c r="P2027">
        <v>1.5</v>
      </c>
      <c r="Q2027">
        <v>1</v>
      </c>
      <c r="R2027">
        <v>1.5</v>
      </c>
      <c r="S2027">
        <v>1.5</v>
      </c>
      <c r="T2027" s="1">
        <v>44673</v>
      </c>
      <c r="U2027" t="str">
        <f t="shared" si="155"/>
        <v>SunChips Multigrain - Original</v>
      </c>
      <c r="V2027" t="str">
        <f t="shared" si="156"/>
        <v>Food</v>
      </c>
      <c r="W2027" t="s">
        <v>43</v>
      </c>
      <c r="X2027" t="b">
        <f t="shared" si="158"/>
        <v>1</v>
      </c>
      <c r="Y2027">
        <f t="shared" si="157"/>
        <v>1.5</v>
      </c>
      <c r="Z2027" s="2">
        <f t="shared" si="159"/>
        <v>1</v>
      </c>
      <c r="AA2027" t="s">
        <v>129</v>
      </c>
      <c r="AB2027" t="s">
        <v>150</v>
      </c>
      <c r="AD2027" t="s">
        <v>132</v>
      </c>
      <c r="AE2027" t="s">
        <v>534</v>
      </c>
      <c r="AF2027">
        <v>2022</v>
      </c>
    </row>
    <row r="2028" spans="1:32" x14ac:dyDescent="0.25">
      <c r="A2028" t="s">
        <v>29</v>
      </c>
      <c r="B2028" t="s">
        <v>67</v>
      </c>
      <c r="C2028" t="s">
        <v>68</v>
      </c>
      <c r="D2028" t="s">
        <v>69</v>
      </c>
      <c r="E2028">
        <f>_xlfn.XLOOKUP(Table1[[#This Row],[Location]],'Location analysis'!A:A,'Location analysis'!B:B)</f>
        <v>40.435699999999997</v>
      </c>
      <c r="F2028">
        <f>_xlfn.XLOOKUP(Table1[[#This Row],[Location]],'Location analysis'!A:A,'Location analysis'!C:C)</f>
        <v>-74.125200000000007</v>
      </c>
      <c r="G2028" t="s">
        <v>259</v>
      </c>
      <c r="H2028" t="s">
        <v>34</v>
      </c>
      <c r="I2028">
        <v>14977959193</v>
      </c>
      <c r="J2028" t="s">
        <v>533</v>
      </c>
      <c r="K2028" t="s">
        <v>51</v>
      </c>
      <c r="L2028">
        <v>140</v>
      </c>
      <c r="M2028">
        <v>1</v>
      </c>
      <c r="N2028">
        <v>1</v>
      </c>
      <c r="O2028">
        <v>140</v>
      </c>
      <c r="P2028">
        <v>1</v>
      </c>
      <c r="Q2028">
        <v>1</v>
      </c>
      <c r="R2028">
        <v>1</v>
      </c>
      <c r="S2028">
        <v>1</v>
      </c>
      <c r="T2028" s="1">
        <v>44666</v>
      </c>
      <c r="U2028" t="str">
        <f t="shared" si="155"/>
        <v>Sunkist Soda - Orange</v>
      </c>
      <c r="V2028" t="str">
        <f t="shared" si="156"/>
        <v>Carbonated</v>
      </c>
      <c r="W2028" t="s">
        <v>34</v>
      </c>
      <c r="X2028" t="b">
        <f t="shared" si="158"/>
        <v>1</v>
      </c>
      <c r="Y2028">
        <f t="shared" si="157"/>
        <v>1</v>
      </c>
      <c r="Z2028" s="2">
        <f t="shared" si="159"/>
        <v>0.66666666666666663</v>
      </c>
      <c r="AA2028" t="s">
        <v>260</v>
      </c>
      <c r="AB2028" t="s">
        <v>261</v>
      </c>
      <c r="AD2028" t="s">
        <v>132</v>
      </c>
      <c r="AE2028" t="s">
        <v>534</v>
      </c>
      <c r="AF2028">
        <v>2022</v>
      </c>
    </row>
    <row r="2029" spans="1:32" x14ac:dyDescent="0.25">
      <c r="A2029" t="s">
        <v>29</v>
      </c>
      <c r="B2029" t="s">
        <v>67</v>
      </c>
      <c r="C2029" t="s">
        <v>68</v>
      </c>
      <c r="D2029" t="s">
        <v>69</v>
      </c>
      <c r="E2029">
        <f>_xlfn.XLOOKUP(Table1[[#This Row],[Location]],'Location analysis'!A:A,'Location analysis'!B:B)</f>
        <v>40.435699999999997</v>
      </c>
      <c r="F2029">
        <f>_xlfn.XLOOKUP(Table1[[#This Row],[Location]],'Location analysis'!A:A,'Location analysis'!C:C)</f>
        <v>-74.125200000000007</v>
      </c>
      <c r="G2029" t="s">
        <v>70</v>
      </c>
      <c r="H2029" t="s">
        <v>34</v>
      </c>
      <c r="I2029">
        <v>14978025799</v>
      </c>
      <c r="J2029" t="s">
        <v>533</v>
      </c>
      <c r="K2029" t="s">
        <v>36</v>
      </c>
      <c r="L2029">
        <v>144</v>
      </c>
      <c r="M2029">
        <v>3</v>
      </c>
      <c r="N2029">
        <v>1</v>
      </c>
      <c r="O2029">
        <v>144</v>
      </c>
      <c r="P2029">
        <v>3</v>
      </c>
      <c r="Q2029">
        <v>1</v>
      </c>
      <c r="R2029">
        <v>3</v>
      </c>
      <c r="S2029">
        <v>3</v>
      </c>
      <c r="T2029" s="1">
        <v>44666</v>
      </c>
      <c r="U2029" t="str">
        <f t="shared" si="155"/>
        <v>Monster Energy Original</v>
      </c>
      <c r="V2029" t="str">
        <f t="shared" si="156"/>
        <v>Carbonated</v>
      </c>
      <c r="W2029" t="s">
        <v>34</v>
      </c>
      <c r="X2029" t="b">
        <f t="shared" si="158"/>
        <v>1</v>
      </c>
      <c r="Y2029">
        <f t="shared" si="157"/>
        <v>3</v>
      </c>
      <c r="Z2029" s="2">
        <f t="shared" si="159"/>
        <v>2</v>
      </c>
      <c r="AA2029" t="s">
        <v>70</v>
      </c>
      <c r="AD2029" t="s">
        <v>132</v>
      </c>
      <c r="AE2029" t="s">
        <v>534</v>
      </c>
      <c r="AF2029">
        <v>2022</v>
      </c>
    </row>
    <row r="2030" spans="1:32" x14ac:dyDescent="0.25">
      <c r="A2030" t="s">
        <v>29</v>
      </c>
      <c r="B2030" t="s">
        <v>67</v>
      </c>
      <c r="C2030" t="s">
        <v>68</v>
      </c>
      <c r="D2030" t="s">
        <v>69</v>
      </c>
      <c r="E2030">
        <f>_xlfn.XLOOKUP(Table1[[#This Row],[Location]],'Location analysis'!A:A,'Location analysis'!B:B)</f>
        <v>40.435699999999997</v>
      </c>
      <c r="F2030">
        <f>_xlfn.XLOOKUP(Table1[[#This Row],[Location]],'Location analysis'!A:A,'Location analysis'!C:C)</f>
        <v>-74.125200000000007</v>
      </c>
      <c r="G2030" t="s">
        <v>182</v>
      </c>
      <c r="H2030" t="s">
        <v>34</v>
      </c>
      <c r="I2030">
        <v>14978207447</v>
      </c>
      <c r="J2030" t="s">
        <v>533</v>
      </c>
      <c r="K2030" t="s">
        <v>51</v>
      </c>
      <c r="L2030">
        <v>142</v>
      </c>
      <c r="M2030">
        <v>1.5</v>
      </c>
      <c r="N2030">
        <v>1</v>
      </c>
      <c r="O2030">
        <v>142</v>
      </c>
      <c r="P2030">
        <v>1.5</v>
      </c>
      <c r="Q2030">
        <v>1</v>
      </c>
      <c r="R2030">
        <v>1.5</v>
      </c>
      <c r="S2030">
        <v>1.5</v>
      </c>
      <c r="T2030" s="1">
        <v>44666</v>
      </c>
      <c r="U2030" t="str">
        <f t="shared" si="155"/>
        <v>Coca Cola - Zero Sugar</v>
      </c>
      <c r="V2030" t="str">
        <f t="shared" si="156"/>
        <v>Carbonated</v>
      </c>
      <c r="W2030" t="s">
        <v>34</v>
      </c>
      <c r="X2030" t="b">
        <f t="shared" si="158"/>
        <v>1</v>
      </c>
      <c r="Y2030">
        <f t="shared" si="157"/>
        <v>1.5</v>
      </c>
      <c r="Z2030" s="2">
        <f t="shared" si="159"/>
        <v>1</v>
      </c>
      <c r="AA2030" t="s">
        <v>183</v>
      </c>
      <c r="AB2030" t="s">
        <v>184</v>
      </c>
      <c r="AD2030" t="s">
        <v>132</v>
      </c>
      <c r="AE2030" t="s">
        <v>534</v>
      </c>
      <c r="AF2030">
        <v>2022</v>
      </c>
    </row>
    <row r="2031" spans="1:32" x14ac:dyDescent="0.25">
      <c r="A2031" t="s">
        <v>29</v>
      </c>
      <c r="B2031" t="s">
        <v>67</v>
      </c>
      <c r="C2031" t="s">
        <v>68</v>
      </c>
      <c r="D2031" t="s">
        <v>69</v>
      </c>
      <c r="E2031">
        <f>_xlfn.XLOOKUP(Table1[[#This Row],[Location]],'Location analysis'!A:A,'Location analysis'!B:B)</f>
        <v>40.435699999999997</v>
      </c>
      <c r="F2031">
        <f>_xlfn.XLOOKUP(Table1[[#This Row],[Location]],'Location analysis'!A:A,'Location analysis'!C:C)</f>
        <v>-74.125200000000007</v>
      </c>
      <c r="G2031" t="s">
        <v>259</v>
      </c>
      <c r="H2031" t="s">
        <v>34</v>
      </c>
      <c r="I2031">
        <v>14978211495</v>
      </c>
      <c r="J2031" t="s">
        <v>533</v>
      </c>
      <c r="K2031" t="s">
        <v>51</v>
      </c>
      <c r="L2031">
        <v>140</v>
      </c>
      <c r="M2031">
        <v>1</v>
      </c>
      <c r="N2031">
        <v>1</v>
      </c>
      <c r="O2031">
        <v>140</v>
      </c>
      <c r="P2031">
        <v>1</v>
      </c>
      <c r="Q2031">
        <v>1</v>
      </c>
      <c r="R2031">
        <v>1</v>
      </c>
      <c r="S2031">
        <v>1</v>
      </c>
      <c r="T2031" s="1">
        <v>44666</v>
      </c>
      <c r="U2031" t="str">
        <f t="shared" si="155"/>
        <v>Sunkist Soda - Orange</v>
      </c>
      <c r="V2031" t="str">
        <f t="shared" si="156"/>
        <v>Carbonated</v>
      </c>
      <c r="W2031" t="s">
        <v>34</v>
      </c>
      <c r="X2031" t="b">
        <f t="shared" si="158"/>
        <v>1</v>
      </c>
      <c r="Y2031">
        <f t="shared" si="157"/>
        <v>1</v>
      </c>
      <c r="Z2031" s="2">
        <f t="shared" si="159"/>
        <v>0.66666666666666663</v>
      </c>
      <c r="AA2031" t="s">
        <v>260</v>
      </c>
      <c r="AB2031" t="s">
        <v>261</v>
      </c>
      <c r="AD2031" t="s">
        <v>132</v>
      </c>
      <c r="AE2031" t="s">
        <v>534</v>
      </c>
      <c r="AF2031">
        <v>2022</v>
      </c>
    </row>
    <row r="2032" spans="1:32" x14ac:dyDescent="0.25">
      <c r="A2032" t="s">
        <v>29</v>
      </c>
      <c r="B2032" t="s">
        <v>67</v>
      </c>
      <c r="C2032" t="s">
        <v>68</v>
      </c>
      <c r="D2032" t="s">
        <v>69</v>
      </c>
      <c r="E2032">
        <f>_xlfn.XLOOKUP(Table1[[#This Row],[Location]],'Location analysis'!A:A,'Location analysis'!B:B)</f>
        <v>40.435699999999997</v>
      </c>
      <c r="F2032">
        <f>_xlfn.XLOOKUP(Table1[[#This Row],[Location]],'Location analysis'!A:A,'Location analysis'!C:C)</f>
        <v>-74.125200000000007</v>
      </c>
      <c r="G2032" t="s">
        <v>182</v>
      </c>
      <c r="H2032" t="s">
        <v>34</v>
      </c>
      <c r="I2032">
        <v>14978911606</v>
      </c>
      <c r="J2032" t="s">
        <v>535</v>
      </c>
      <c r="K2032" t="s">
        <v>36</v>
      </c>
      <c r="L2032">
        <v>141</v>
      </c>
      <c r="M2032">
        <v>1.5</v>
      </c>
      <c r="N2032">
        <v>1</v>
      </c>
      <c r="O2032">
        <v>141</v>
      </c>
      <c r="P2032">
        <v>1.5</v>
      </c>
      <c r="Q2032">
        <v>1</v>
      </c>
      <c r="R2032">
        <v>1.5</v>
      </c>
      <c r="S2032">
        <v>1.5</v>
      </c>
      <c r="T2032" s="1">
        <v>44667</v>
      </c>
      <c r="U2032" t="str">
        <f t="shared" si="155"/>
        <v>Coca Cola - Zero Sugar</v>
      </c>
      <c r="V2032" t="str">
        <f t="shared" si="156"/>
        <v>Carbonated</v>
      </c>
      <c r="W2032" t="s">
        <v>34</v>
      </c>
      <c r="X2032" t="b">
        <f t="shared" si="158"/>
        <v>1</v>
      </c>
      <c r="Y2032">
        <f t="shared" si="157"/>
        <v>1.5</v>
      </c>
      <c r="Z2032" s="2">
        <f t="shared" si="159"/>
        <v>1</v>
      </c>
      <c r="AA2032" t="s">
        <v>183</v>
      </c>
      <c r="AB2032" t="s">
        <v>184</v>
      </c>
      <c r="AD2032" t="s">
        <v>40</v>
      </c>
      <c r="AE2032" t="s">
        <v>536</v>
      </c>
      <c r="AF2032">
        <v>2022</v>
      </c>
    </row>
    <row r="2033" spans="1:32" x14ac:dyDescent="0.25">
      <c r="A2033" t="s">
        <v>29</v>
      </c>
      <c r="B2033" t="s">
        <v>67</v>
      </c>
      <c r="C2033" t="s">
        <v>68</v>
      </c>
      <c r="D2033" t="s">
        <v>69</v>
      </c>
      <c r="E2033">
        <f>_xlfn.XLOOKUP(Table1[[#This Row],[Location]],'Location analysis'!A:A,'Location analysis'!B:B)</f>
        <v>40.435699999999997</v>
      </c>
      <c r="F2033">
        <f>_xlfn.XLOOKUP(Table1[[#This Row],[Location]],'Location analysis'!A:A,'Location analysis'!C:C)</f>
        <v>-74.125200000000007</v>
      </c>
      <c r="G2033" t="s">
        <v>182</v>
      </c>
      <c r="H2033" t="s">
        <v>34</v>
      </c>
      <c r="I2033">
        <v>14979141548</v>
      </c>
      <c r="J2033" t="s">
        <v>535</v>
      </c>
      <c r="K2033" t="s">
        <v>51</v>
      </c>
      <c r="L2033">
        <v>142</v>
      </c>
      <c r="M2033">
        <v>1.5</v>
      </c>
      <c r="N2033">
        <v>1</v>
      </c>
      <c r="O2033">
        <v>142</v>
      </c>
      <c r="P2033">
        <v>1.5</v>
      </c>
      <c r="Q2033">
        <v>1</v>
      </c>
      <c r="R2033">
        <v>1.5</v>
      </c>
      <c r="S2033">
        <v>1.5</v>
      </c>
      <c r="T2033" s="1">
        <v>44667</v>
      </c>
      <c r="U2033" t="str">
        <f t="shared" si="155"/>
        <v>Coca Cola - Zero Sugar</v>
      </c>
      <c r="V2033" t="str">
        <f t="shared" si="156"/>
        <v>Carbonated</v>
      </c>
      <c r="W2033" t="s">
        <v>34</v>
      </c>
      <c r="X2033" t="b">
        <f t="shared" si="158"/>
        <v>1</v>
      </c>
      <c r="Y2033">
        <f t="shared" si="157"/>
        <v>1.5</v>
      </c>
      <c r="Z2033" s="2">
        <f t="shared" si="159"/>
        <v>1</v>
      </c>
      <c r="AA2033" t="s">
        <v>183</v>
      </c>
      <c r="AB2033" t="s">
        <v>184</v>
      </c>
      <c r="AD2033" t="s">
        <v>40</v>
      </c>
      <c r="AE2033" t="s">
        <v>536</v>
      </c>
      <c r="AF2033">
        <v>2022</v>
      </c>
    </row>
    <row r="2034" spans="1:32" x14ac:dyDescent="0.25">
      <c r="A2034" t="s">
        <v>29</v>
      </c>
      <c r="B2034" t="s">
        <v>46</v>
      </c>
      <c r="C2034" t="s">
        <v>31</v>
      </c>
      <c r="D2034" t="s">
        <v>47</v>
      </c>
      <c r="E2034">
        <f>_xlfn.XLOOKUP(Table1[[#This Row],[Location]],'Location analysis'!A:A,'Location analysis'!B:B)</f>
        <v>40.423690999999998</v>
      </c>
      <c r="F2034">
        <f>_xlfn.XLOOKUP(Table1[[#This Row],[Location]],'Location analysis'!A:A,'Location analysis'!C:C)</f>
        <v>-74.380831999999998</v>
      </c>
      <c r="G2034" t="s">
        <v>137</v>
      </c>
      <c r="H2034" t="s">
        <v>97</v>
      </c>
      <c r="I2034">
        <v>14979346471</v>
      </c>
      <c r="J2034" t="s">
        <v>535</v>
      </c>
      <c r="K2034" t="s">
        <v>51</v>
      </c>
      <c r="L2034">
        <v>144</v>
      </c>
      <c r="M2034">
        <v>1.5</v>
      </c>
      <c r="N2034">
        <v>1</v>
      </c>
      <c r="O2034">
        <v>144</v>
      </c>
      <c r="P2034">
        <v>1.5</v>
      </c>
      <c r="Q2034">
        <v>1</v>
      </c>
      <c r="R2034">
        <v>1.5</v>
      </c>
      <c r="S2034">
        <v>1.5</v>
      </c>
      <c r="T2034" s="1">
        <v>44667</v>
      </c>
      <c r="U2034" t="str">
        <f t="shared" si="155"/>
        <v>Poland Springs Water</v>
      </c>
      <c r="V2034" t="str">
        <f t="shared" si="156"/>
        <v>Water</v>
      </c>
      <c r="W2034" t="s">
        <v>97</v>
      </c>
      <c r="X2034" t="b">
        <f t="shared" si="158"/>
        <v>1</v>
      </c>
      <c r="Y2034">
        <f t="shared" si="157"/>
        <v>1.5</v>
      </c>
      <c r="Z2034" s="2">
        <f t="shared" si="159"/>
        <v>1</v>
      </c>
      <c r="AA2034" t="s">
        <v>137</v>
      </c>
      <c r="AD2034" t="s">
        <v>40</v>
      </c>
      <c r="AE2034" t="s">
        <v>536</v>
      </c>
      <c r="AF2034">
        <v>2022</v>
      </c>
    </row>
    <row r="2035" spans="1:32" x14ac:dyDescent="0.25">
      <c r="A2035" t="s">
        <v>29</v>
      </c>
      <c r="B2035" t="s">
        <v>394</v>
      </c>
      <c r="C2035" t="s">
        <v>395</v>
      </c>
      <c r="D2035" t="s">
        <v>396</v>
      </c>
      <c r="E2035">
        <f>_xlfn.XLOOKUP(Table1[[#This Row],[Location]],'Location analysis'!A:A,'Location analysis'!B:B)</f>
        <v>40.416893999999999</v>
      </c>
      <c r="F2035">
        <f>_xlfn.XLOOKUP(Table1[[#This Row],[Location]],'Location analysis'!A:A,'Location analysis'!C:C)</f>
        <v>-74.420399000000003</v>
      </c>
      <c r="G2035" t="s">
        <v>453</v>
      </c>
      <c r="H2035" t="s">
        <v>34</v>
      </c>
      <c r="I2035">
        <v>14979349976</v>
      </c>
      <c r="J2035" t="s">
        <v>535</v>
      </c>
      <c r="K2035" t="s">
        <v>36</v>
      </c>
      <c r="L2035">
        <v>148</v>
      </c>
      <c r="M2035">
        <v>3</v>
      </c>
      <c r="N2035">
        <v>1</v>
      </c>
      <c r="O2035">
        <v>148</v>
      </c>
      <c r="P2035">
        <v>3</v>
      </c>
      <c r="Q2035">
        <v>1</v>
      </c>
      <c r="R2035">
        <v>3</v>
      </c>
      <c r="S2035">
        <v>3</v>
      </c>
      <c r="T2035" s="1">
        <v>44667</v>
      </c>
      <c r="U2035" t="str">
        <f t="shared" si="155"/>
        <v>Remedy Kombucha - Ginger Lemon</v>
      </c>
      <c r="V2035" t="str">
        <f t="shared" si="156"/>
        <v>Carbonated</v>
      </c>
      <c r="W2035" t="s">
        <v>34</v>
      </c>
      <c r="X2035" t="b">
        <f t="shared" si="158"/>
        <v>1</v>
      </c>
      <c r="Y2035">
        <f t="shared" si="157"/>
        <v>3</v>
      </c>
      <c r="Z2035" s="2">
        <f t="shared" si="159"/>
        <v>2</v>
      </c>
      <c r="AA2035" t="s">
        <v>455</v>
      </c>
      <c r="AB2035" t="s">
        <v>456</v>
      </c>
      <c r="AD2035" t="s">
        <v>40</v>
      </c>
      <c r="AE2035" t="s">
        <v>536</v>
      </c>
      <c r="AF2035">
        <v>2022</v>
      </c>
    </row>
    <row r="2036" spans="1:32" x14ac:dyDescent="0.25">
      <c r="A2036" t="s">
        <v>29</v>
      </c>
      <c r="B2036" t="s">
        <v>30</v>
      </c>
      <c r="C2036" t="s">
        <v>31</v>
      </c>
      <c r="D2036" t="s">
        <v>32</v>
      </c>
      <c r="E2036">
        <f>_xlfn.XLOOKUP(Table1[[#This Row],[Location]],'Location analysis'!A:A,'Location analysis'!B:B)</f>
        <v>40.423690999999998</v>
      </c>
      <c r="F2036">
        <f>_xlfn.XLOOKUP(Table1[[#This Row],[Location]],'Location analysis'!A:A,'Location analysis'!C:C)</f>
        <v>-74.380831999999998</v>
      </c>
      <c r="G2036" t="s">
        <v>156</v>
      </c>
      <c r="H2036" t="s">
        <v>43</v>
      </c>
      <c r="I2036">
        <v>14979616255</v>
      </c>
      <c r="J2036" t="s">
        <v>535</v>
      </c>
      <c r="K2036" t="s">
        <v>51</v>
      </c>
      <c r="L2036">
        <v>110</v>
      </c>
      <c r="M2036">
        <v>1.5</v>
      </c>
      <c r="N2036">
        <v>1</v>
      </c>
      <c r="O2036">
        <v>110</v>
      </c>
      <c r="P2036">
        <v>1.5</v>
      </c>
      <c r="Q2036">
        <v>1</v>
      </c>
      <c r="R2036">
        <v>1.5</v>
      </c>
      <c r="S2036">
        <v>1.5</v>
      </c>
      <c r="T2036" s="1">
        <v>44673</v>
      </c>
      <c r="U2036" t="str">
        <f t="shared" si="155"/>
        <v>Good Health Veggie Stix - Sea Salt</v>
      </c>
      <c r="V2036" t="str">
        <f t="shared" si="156"/>
        <v>Food</v>
      </c>
      <c r="W2036" t="s">
        <v>43</v>
      </c>
      <c r="X2036" t="b">
        <f t="shared" si="158"/>
        <v>1</v>
      </c>
      <c r="Y2036">
        <f t="shared" si="157"/>
        <v>1.5</v>
      </c>
      <c r="Z2036" s="2">
        <f t="shared" si="159"/>
        <v>1</v>
      </c>
      <c r="AA2036" t="s">
        <v>117</v>
      </c>
      <c r="AB2036" t="s">
        <v>157</v>
      </c>
      <c r="AD2036" t="s">
        <v>40</v>
      </c>
      <c r="AE2036" t="s">
        <v>536</v>
      </c>
      <c r="AF2036">
        <v>2022</v>
      </c>
    </row>
    <row r="2037" spans="1:32" x14ac:dyDescent="0.25">
      <c r="A2037" t="s">
        <v>29</v>
      </c>
      <c r="B2037" t="s">
        <v>30</v>
      </c>
      <c r="C2037" t="s">
        <v>31</v>
      </c>
      <c r="D2037" t="s">
        <v>32</v>
      </c>
      <c r="E2037">
        <f>_xlfn.XLOOKUP(Table1[[#This Row],[Location]],'Location analysis'!A:A,'Location analysis'!B:B)</f>
        <v>40.423690999999998</v>
      </c>
      <c r="F2037">
        <f>_xlfn.XLOOKUP(Table1[[#This Row],[Location]],'Location analysis'!A:A,'Location analysis'!C:C)</f>
        <v>-74.380831999999998</v>
      </c>
      <c r="G2037" t="s">
        <v>156</v>
      </c>
      <c r="H2037" t="s">
        <v>43</v>
      </c>
      <c r="I2037">
        <v>14979622581</v>
      </c>
      <c r="J2037" t="s">
        <v>535</v>
      </c>
      <c r="K2037" t="s">
        <v>51</v>
      </c>
      <c r="L2037">
        <v>110</v>
      </c>
      <c r="M2037">
        <v>1.5</v>
      </c>
      <c r="N2037">
        <v>1</v>
      </c>
      <c r="O2037">
        <v>110</v>
      </c>
      <c r="P2037">
        <v>1.5</v>
      </c>
      <c r="Q2037">
        <v>1</v>
      </c>
      <c r="R2037">
        <v>1.5</v>
      </c>
      <c r="S2037">
        <v>1.5</v>
      </c>
      <c r="T2037" s="1">
        <v>44673</v>
      </c>
      <c r="U2037" t="str">
        <f t="shared" si="155"/>
        <v>Good Health Veggie Stix - Sea Salt</v>
      </c>
      <c r="V2037" t="str">
        <f t="shared" si="156"/>
        <v>Food</v>
      </c>
      <c r="W2037" t="s">
        <v>43</v>
      </c>
      <c r="X2037" t="b">
        <f t="shared" si="158"/>
        <v>1</v>
      </c>
      <c r="Y2037">
        <f t="shared" si="157"/>
        <v>1.5</v>
      </c>
      <c r="Z2037" s="2">
        <f t="shared" si="159"/>
        <v>1</v>
      </c>
      <c r="AA2037" t="s">
        <v>117</v>
      </c>
      <c r="AB2037" t="s">
        <v>157</v>
      </c>
      <c r="AD2037" t="s">
        <v>40</v>
      </c>
      <c r="AE2037" t="s">
        <v>536</v>
      </c>
      <c r="AF2037">
        <v>2022</v>
      </c>
    </row>
    <row r="2038" spans="1:32" x14ac:dyDescent="0.25">
      <c r="A2038" t="s">
        <v>29</v>
      </c>
      <c r="B2038" t="s">
        <v>46</v>
      </c>
      <c r="C2038" t="s">
        <v>31</v>
      </c>
      <c r="D2038" t="s">
        <v>47</v>
      </c>
      <c r="E2038">
        <f>_xlfn.XLOOKUP(Table1[[#This Row],[Location]],'Location analysis'!A:A,'Location analysis'!B:B)</f>
        <v>40.423690999999998</v>
      </c>
      <c r="F2038">
        <f>_xlfn.XLOOKUP(Table1[[#This Row],[Location]],'Location analysis'!A:A,'Location analysis'!C:C)</f>
        <v>-74.380831999999998</v>
      </c>
      <c r="G2038" t="s">
        <v>87</v>
      </c>
      <c r="H2038" t="s">
        <v>34</v>
      </c>
      <c r="I2038">
        <v>14979702762</v>
      </c>
      <c r="J2038" t="s">
        <v>535</v>
      </c>
      <c r="K2038" t="s">
        <v>51</v>
      </c>
      <c r="L2038">
        <v>141</v>
      </c>
      <c r="M2038">
        <v>1.5</v>
      </c>
      <c r="N2038">
        <v>1</v>
      </c>
      <c r="O2038">
        <v>141</v>
      </c>
      <c r="P2038">
        <v>1.5</v>
      </c>
      <c r="Q2038">
        <v>1</v>
      </c>
      <c r="R2038">
        <v>1.5</v>
      </c>
      <c r="S2038">
        <v>1.5</v>
      </c>
      <c r="T2038" s="1">
        <v>44667</v>
      </c>
      <c r="U2038" t="str">
        <f t="shared" si="155"/>
        <v>Spindrift - Sparkling Water  Lime</v>
      </c>
      <c r="V2038" t="str">
        <f t="shared" si="156"/>
        <v>Carbonated</v>
      </c>
      <c r="W2038" t="s">
        <v>34</v>
      </c>
      <c r="X2038" t="b">
        <f t="shared" si="158"/>
        <v>1</v>
      </c>
      <c r="Y2038">
        <f t="shared" si="157"/>
        <v>1.5</v>
      </c>
      <c r="Z2038" s="2">
        <f t="shared" si="159"/>
        <v>1</v>
      </c>
      <c r="AA2038" t="s">
        <v>89</v>
      </c>
      <c r="AB2038" t="s">
        <v>90</v>
      </c>
      <c r="AD2038" t="s">
        <v>40</v>
      </c>
      <c r="AE2038" t="s">
        <v>536</v>
      </c>
      <c r="AF2038">
        <v>2022</v>
      </c>
    </row>
    <row r="2039" spans="1:32" x14ac:dyDescent="0.25">
      <c r="A2039" t="s">
        <v>29</v>
      </c>
      <c r="B2039" t="s">
        <v>46</v>
      </c>
      <c r="C2039" t="s">
        <v>31</v>
      </c>
      <c r="D2039" t="s">
        <v>47</v>
      </c>
      <c r="E2039">
        <f>_xlfn.XLOOKUP(Table1[[#This Row],[Location]],'Location analysis'!A:A,'Location analysis'!B:B)</f>
        <v>40.423690999999998</v>
      </c>
      <c r="F2039">
        <f>_xlfn.XLOOKUP(Table1[[#This Row],[Location]],'Location analysis'!A:A,'Location analysis'!C:C)</f>
        <v>-74.380831999999998</v>
      </c>
      <c r="G2039" t="s">
        <v>128</v>
      </c>
      <c r="H2039" t="s">
        <v>43</v>
      </c>
      <c r="I2039">
        <v>14979962711</v>
      </c>
      <c r="J2039" t="s">
        <v>535</v>
      </c>
      <c r="K2039" t="s">
        <v>51</v>
      </c>
      <c r="L2039">
        <v>111</v>
      </c>
      <c r="M2039">
        <v>1.5</v>
      </c>
      <c r="N2039">
        <v>1</v>
      </c>
      <c r="O2039">
        <v>111</v>
      </c>
      <c r="P2039">
        <v>1.5</v>
      </c>
      <c r="Q2039">
        <v>1</v>
      </c>
      <c r="R2039">
        <v>1.5</v>
      </c>
      <c r="S2039">
        <v>1.5</v>
      </c>
      <c r="T2039" s="1">
        <v>44667</v>
      </c>
      <c r="U2039" t="str">
        <f t="shared" si="155"/>
        <v>SunChips Multigrain - Salsa</v>
      </c>
      <c r="V2039" t="str">
        <f t="shared" si="156"/>
        <v>Food</v>
      </c>
      <c r="W2039" t="s">
        <v>43</v>
      </c>
      <c r="X2039" t="b">
        <f t="shared" si="158"/>
        <v>1</v>
      </c>
      <c r="Y2039">
        <f t="shared" si="157"/>
        <v>1.5</v>
      </c>
      <c r="Z2039" s="2">
        <f t="shared" si="159"/>
        <v>1</v>
      </c>
      <c r="AA2039" t="s">
        <v>129</v>
      </c>
      <c r="AB2039" t="s">
        <v>130</v>
      </c>
      <c r="AD2039" t="s">
        <v>40</v>
      </c>
      <c r="AE2039" t="s">
        <v>536</v>
      </c>
      <c r="AF2039">
        <v>2022</v>
      </c>
    </row>
    <row r="2040" spans="1:32" x14ac:dyDescent="0.25">
      <c r="A2040" t="s">
        <v>29</v>
      </c>
      <c r="B2040" t="s">
        <v>394</v>
      </c>
      <c r="C2040" t="s">
        <v>395</v>
      </c>
      <c r="D2040" t="s">
        <v>396</v>
      </c>
      <c r="E2040">
        <f>_xlfn.XLOOKUP(Table1[[#This Row],[Location]],'Location analysis'!A:A,'Location analysis'!B:B)</f>
        <v>40.416893999999999</v>
      </c>
      <c r="F2040">
        <f>_xlfn.XLOOKUP(Table1[[#This Row],[Location]],'Location analysis'!A:A,'Location analysis'!C:C)</f>
        <v>-74.420399000000003</v>
      </c>
      <c r="G2040" t="s">
        <v>225</v>
      </c>
      <c r="H2040" t="s">
        <v>43</v>
      </c>
      <c r="I2040">
        <v>14980020078</v>
      </c>
      <c r="J2040" t="s">
        <v>535</v>
      </c>
      <c r="K2040" t="s">
        <v>36</v>
      </c>
      <c r="L2040">
        <v>112</v>
      </c>
      <c r="M2040">
        <v>1.5</v>
      </c>
      <c r="N2040">
        <v>1</v>
      </c>
      <c r="O2040">
        <v>112</v>
      </c>
      <c r="P2040">
        <v>1.5</v>
      </c>
      <c r="Q2040">
        <v>1</v>
      </c>
      <c r="R2040">
        <v>1.5</v>
      </c>
      <c r="S2040">
        <v>1.5</v>
      </c>
      <c r="T2040" s="1">
        <v>44667</v>
      </c>
      <c r="U2040" t="str">
        <f t="shared" si="155"/>
        <v>SunChips Multigrain - Original</v>
      </c>
      <c r="V2040" t="str">
        <f t="shared" si="156"/>
        <v>Food</v>
      </c>
      <c r="W2040" t="s">
        <v>43</v>
      </c>
      <c r="X2040" t="b">
        <f t="shared" si="158"/>
        <v>1</v>
      </c>
      <c r="Y2040">
        <f t="shared" si="157"/>
        <v>1.5</v>
      </c>
      <c r="Z2040" s="2">
        <f t="shared" si="159"/>
        <v>1</v>
      </c>
      <c r="AA2040" t="s">
        <v>129</v>
      </c>
      <c r="AB2040" t="s">
        <v>150</v>
      </c>
      <c r="AD2040" t="s">
        <v>40</v>
      </c>
      <c r="AE2040" t="s">
        <v>536</v>
      </c>
      <c r="AF2040">
        <v>2022</v>
      </c>
    </row>
    <row r="2041" spans="1:32" x14ac:dyDescent="0.25">
      <c r="A2041" t="s">
        <v>29</v>
      </c>
      <c r="B2041" t="s">
        <v>394</v>
      </c>
      <c r="C2041" t="s">
        <v>395</v>
      </c>
      <c r="D2041" t="s">
        <v>396</v>
      </c>
      <c r="E2041">
        <f>_xlfn.XLOOKUP(Table1[[#This Row],[Location]],'Location analysis'!A:A,'Location analysis'!B:B)</f>
        <v>40.416893999999999</v>
      </c>
      <c r="F2041">
        <f>_xlfn.XLOOKUP(Table1[[#This Row],[Location]],'Location analysis'!A:A,'Location analysis'!C:C)</f>
        <v>-74.420399000000003</v>
      </c>
      <c r="G2041" t="s">
        <v>427</v>
      </c>
      <c r="H2041" t="s">
        <v>43</v>
      </c>
      <c r="I2041">
        <v>14980048456</v>
      </c>
      <c r="J2041" t="s">
        <v>535</v>
      </c>
      <c r="K2041" t="s">
        <v>51</v>
      </c>
      <c r="L2041">
        <v>111</v>
      </c>
      <c r="M2041">
        <v>1.5</v>
      </c>
      <c r="N2041">
        <v>1</v>
      </c>
      <c r="O2041">
        <v>111</v>
      </c>
      <c r="P2041">
        <v>1.5</v>
      </c>
      <c r="Q2041">
        <v>1</v>
      </c>
      <c r="R2041">
        <v>1.5</v>
      </c>
      <c r="S2041">
        <v>1.5</v>
      </c>
      <c r="T2041" s="1">
        <v>44667</v>
      </c>
      <c r="U2041" t="str">
        <f t="shared" si="155"/>
        <v>SunChips Multigrain - French Onion</v>
      </c>
      <c r="V2041" t="str">
        <f t="shared" si="156"/>
        <v>Food</v>
      </c>
      <c r="W2041" t="s">
        <v>43</v>
      </c>
      <c r="X2041" t="b">
        <f t="shared" si="158"/>
        <v>1</v>
      </c>
      <c r="Y2041">
        <f t="shared" si="157"/>
        <v>1.5</v>
      </c>
      <c r="Z2041" s="2">
        <f t="shared" si="159"/>
        <v>1</v>
      </c>
      <c r="AA2041" t="s">
        <v>129</v>
      </c>
      <c r="AB2041" t="s">
        <v>428</v>
      </c>
      <c r="AD2041" t="s">
        <v>40</v>
      </c>
      <c r="AE2041" t="s">
        <v>536</v>
      </c>
      <c r="AF2041">
        <v>2022</v>
      </c>
    </row>
    <row r="2042" spans="1:32" x14ac:dyDescent="0.25">
      <c r="A2042" t="s">
        <v>29</v>
      </c>
      <c r="B2042" t="s">
        <v>394</v>
      </c>
      <c r="C2042" t="s">
        <v>395</v>
      </c>
      <c r="D2042" t="s">
        <v>396</v>
      </c>
      <c r="E2042">
        <f>_xlfn.XLOOKUP(Table1[[#This Row],[Location]],'Location analysis'!A:A,'Location analysis'!B:B)</f>
        <v>40.416893999999999</v>
      </c>
      <c r="F2042">
        <f>_xlfn.XLOOKUP(Table1[[#This Row],[Location]],'Location analysis'!A:A,'Location analysis'!C:C)</f>
        <v>-74.420399000000003</v>
      </c>
      <c r="G2042" t="s">
        <v>407</v>
      </c>
      <c r="H2042" t="s">
        <v>34</v>
      </c>
      <c r="I2042">
        <v>14980057603</v>
      </c>
      <c r="J2042" t="s">
        <v>535</v>
      </c>
      <c r="K2042" t="s">
        <v>51</v>
      </c>
      <c r="L2042">
        <v>140</v>
      </c>
      <c r="M2042">
        <v>1.5</v>
      </c>
      <c r="N2042">
        <v>1</v>
      </c>
      <c r="O2042">
        <v>140</v>
      </c>
      <c r="P2042">
        <v>1.5</v>
      </c>
      <c r="Q2042">
        <v>1</v>
      </c>
      <c r="R2042">
        <v>1.5</v>
      </c>
      <c r="S2042">
        <v>1.5</v>
      </c>
      <c r="T2042" s="1">
        <v>44667</v>
      </c>
      <c r="U2042" t="str">
        <f t="shared" si="155"/>
        <v>Spindrift - Sparkling Water - Pineapple</v>
      </c>
      <c r="V2042" t="str">
        <f t="shared" si="156"/>
        <v>Carbonated</v>
      </c>
      <c r="W2042" t="s">
        <v>34</v>
      </c>
      <c r="X2042" t="b">
        <f t="shared" si="158"/>
        <v>1</v>
      </c>
      <c r="Y2042">
        <f t="shared" si="157"/>
        <v>1.5</v>
      </c>
      <c r="Z2042" s="2">
        <f t="shared" si="159"/>
        <v>1</v>
      </c>
      <c r="AA2042" t="s">
        <v>89</v>
      </c>
      <c r="AB2042" t="s">
        <v>408</v>
      </c>
      <c r="AC2042" t="s">
        <v>409</v>
      </c>
      <c r="AD2042" t="s">
        <v>40</v>
      </c>
      <c r="AE2042" t="s">
        <v>536</v>
      </c>
      <c r="AF2042">
        <v>2022</v>
      </c>
    </row>
    <row r="2043" spans="1:32" x14ac:dyDescent="0.25">
      <c r="A2043" t="s">
        <v>29</v>
      </c>
      <c r="B2043" t="s">
        <v>30</v>
      </c>
      <c r="C2043" t="s">
        <v>31</v>
      </c>
      <c r="D2043" t="s">
        <v>32</v>
      </c>
      <c r="E2043">
        <f>_xlfn.XLOOKUP(Table1[[#This Row],[Location]],'Location analysis'!A:A,'Location analysis'!B:B)</f>
        <v>40.423690999999998</v>
      </c>
      <c r="F2043">
        <f>_xlfn.XLOOKUP(Table1[[#This Row],[Location]],'Location analysis'!A:A,'Location analysis'!C:C)</f>
        <v>-74.380831999999998</v>
      </c>
      <c r="G2043" t="s">
        <v>537</v>
      </c>
      <c r="H2043" t="s">
        <v>49</v>
      </c>
      <c r="I2043">
        <v>14980434007</v>
      </c>
      <c r="J2043" t="s">
        <v>535</v>
      </c>
      <c r="K2043" t="s">
        <v>51</v>
      </c>
      <c r="L2043">
        <v>144</v>
      </c>
      <c r="M2043">
        <v>2.5</v>
      </c>
      <c r="N2043">
        <v>1</v>
      </c>
      <c r="O2043">
        <v>144</v>
      </c>
      <c r="P2043">
        <v>2.5</v>
      </c>
      <c r="Q2043">
        <v>1</v>
      </c>
      <c r="R2043">
        <v>2.5</v>
      </c>
      <c r="S2043">
        <v>2.5</v>
      </c>
      <c r="T2043" s="1">
        <v>44673</v>
      </c>
      <c r="U2043" t="str">
        <f t="shared" si="155"/>
        <v>Bai Lemonade - Burundi Blueberry</v>
      </c>
      <c r="V2043" t="str">
        <f t="shared" si="156"/>
        <v>Non Carbonated</v>
      </c>
      <c r="W2043" t="s">
        <v>49</v>
      </c>
      <c r="X2043" t="b">
        <f t="shared" si="158"/>
        <v>1</v>
      </c>
      <c r="Y2043">
        <f t="shared" si="157"/>
        <v>2.5</v>
      </c>
      <c r="Z2043" s="2">
        <f t="shared" si="159"/>
        <v>1.6666666666666667</v>
      </c>
      <c r="AA2043" t="s">
        <v>538</v>
      </c>
      <c r="AB2043" t="s">
        <v>539</v>
      </c>
      <c r="AD2043" t="s">
        <v>40</v>
      </c>
      <c r="AE2043" t="s">
        <v>536</v>
      </c>
      <c r="AF2043">
        <v>2022</v>
      </c>
    </row>
    <row r="2044" spans="1:32" x14ac:dyDescent="0.25">
      <c r="A2044" t="s">
        <v>29</v>
      </c>
      <c r="B2044" t="s">
        <v>46</v>
      </c>
      <c r="C2044" t="s">
        <v>31</v>
      </c>
      <c r="D2044" t="s">
        <v>47</v>
      </c>
      <c r="E2044">
        <f>_xlfn.XLOOKUP(Table1[[#This Row],[Location]],'Location analysis'!A:A,'Location analysis'!B:B)</f>
        <v>40.423690999999998</v>
      </c>
      <c r="F2044">
        <f>_xlfn.XLOOKUP(Table1[[#This Row],[Location]],'Location analysis'!A:A,'Location analysis'!C:C)</f>
        <v>-74.380831999999998</v>
      </c>
      <c r="G2044" t="s">
        <v>137</v>
      </c>
      <c r="H2044" t="s">
        <v>97</v>
      </c>
      <c r="I2044">
        <v>14980479562</v>
      </c>
      <c r="J2044" t="s">
        <v>535</v>
      </c>
      <c r="K2044" t="s">
        <v>36</v>
      </c>
      <c r="L2044">
        <v>144</v>
      </c>
      <c r="M2044">
        <v>1.5</v>
      </c>
      <c r="N2044">
        <v>1</v>
      </c>
      <c r="O2044">
        <v>144</v>
      </c>
      <c r="P2044">
        <v>1.5</v>
      </c>
      <c r="Q2044">
        <v>1</v>
      </c>
      <c r="R2044">
        <v>1.5</v>
      </c>
      <c r="S2044">
        <v>1.5</v>
      </c>
      <c r="T2044" s="1">
        <v>44667</v>
      </c>
      <c r="U2044" t="str">
        <f t="shared" si="155"/>
        <v>Poland Springs Water</v>
      </c>
      <c r="V2044" t="str">
        <f t="shared" si="156"/>
        <v>Water</v>
      </c>
      <c r="W2044" t="s">
        <v>97</v>
      </c>
      <c r="X2044" t="b">
        <f t="shared" si="158"/>
        <v>1</v>
      </c>
      <c r="Y2044">
        <f t="shared" si="157"/>
        <v>1.5</v>
      </c>
      <c r="Z2044" s="2">
        <f t="shared" si="159"/>
        <v>1</v>
      </c>
      <c r="AA2044" t="s">
        <v>137</v>
      </c>
      <c r="AD2044" t="s">
        <v>40</v>
      </c>
      <c r="AE2044" t="s">
        <v>536</v>
      </c>
      <c r="AF2044">
        <v>2022</v>
      </c>
    </row>
    <row r="2045" spans="1:32" x14ac:dyDescent="0.25">
      <c r="A2045" t="s">
        <v>29</v>
      </c>
      <c r="B2045" t="s">
        <v>46</v>
      </c>
      <c r="C2045" t="s">
        <v>31</v>
      </c>
      <c r="D2045" t="s">
        <v>47</v>
      </c>
      <c r="E2045">
        <f>_xlfn.XLOOKUP(Table1[[#This Row],[Location]],'Location analysis'!A:A,'Location analysis'!B:B)</f>
        <v>40.423690999999998</v>
      </c>
      <c r="F2045">
        <f>_xlfn.XLOOKUP(Table1[[#This Row],[Location]],'Location analysis'!A:A,'Location analysis'!C:C)</f>
        <v>-74.380831999999998</v>
      </c>
      <c r="G2045" t="s">
        <v>128</v>
      </c>
      <c r="H2045" t="s">
        <v>43</v>
      </c>
      <c r="I2045">
        <v>14980791014</v>
      </c>
      <c r="J2045" t="s">
        <v>535</v>
      </c>
      <c r="K2045" t="s">
        <v>51</v>
      </c>
      <c r="L2045">
        <v>111</v>
      </c>
      <c r="M2045">
        <v>1.5</v>
      </c>
      <c r="N2045">
        <v>1</v>
      </c>
      <c r="O2045">
        <v>111</v>
      </c>
      <c r="P2045">
        <v>1.5</v>
      </c>
      <c r="Q2045">
        <v>1</v>
      </c>
      <c r="R2045">
        <v>1.5</v>
      </c>
      <c r="S2045">
        <v>1.5</v>
      </c>
      <c r="T2045" s="1">
        <v>44667</v>
      </c>
      <c r="U2045" t="str">
        <f t="shared" si="155"/>
        <v>SunChips Multigrain - Salsa</v>
      </c>
      <c r="V2045" t="str">
        <f t="shared" si="156"/>
        <v>Food</v>
      </c>
      <c r="W2045" t="s">
        <v>43</v>
      </c>
      <c r="X2045" t="b">
        <f t="shared" si="158"/>
        <v>1</v>
      </c>
      <c r="Y2045">
        <f t="shared" si="157"/>
        <v>1.5</v>
      </c>
      <c r="Z2045" s="2">
        <f t="shared" si="159"/>
        <v>1</v>
      </c>
      <c r="AA2045" t="s">
        <v>129</v>
      </c>
      <c r="AB2045" t="s">
        <v>130</v>
      </c>
      <c r="AD2045" t="s">
        <v>40</v>
      </c>
      <c r="AE2045" t="s">
        <v>536</v>
      </c>
      <c r="AF2045">
        <v>2022</v>
      </c>
    </row>
    <row r="2046" spans="1:32" x14ac:dyDescent="0.25">
      <c r="A2046" t="s">
        <v>29</v>
      </c>
      <c r="B2046" t="s">
        <v>30</v>
      </c>
      <c r="C2046" t="s">
        <v>31</v>
      </c>
      <c r="D2046" t="s">
        <v>32</v>
      </c>
      <c r="E2046">
        <f>_xlfn.XLOOKUP(Table1[[#This Row],[Location]],'Location analysis'!A:A,'Location analysis'!B:B)</f>
        <v>40.423690999999998</v>
      </c>
      <c r="F2046">
        <f>_xlfn.XLOOKUP(Table1[[#This Row],[Location]],'Location analysis'!A:A,'Location analysis'!C:C)</f>
        <v>-74.380831999999998</v>
      </c>
      <c r="G2046" t="s">
        <v>427</v>
      </c>
      <c r="H2046" t="s">
        <v>43</v>
      </c>
      <c r="I2046">
        <v>14980793243</v>
      </c>
      <c r="J2046" t="s">
        <v>535</v>
      </c>
      <c r="K2046" t="s">
        <v>51</v>
      </c>
      <c r="L2046">
        <v>113</v>
      </c>
      <c r="M2046">
        <v>1.5</v>
      </c>
      <c r="N2046">
        <v>1</v>
      </c>
      <c r="O2046">
        <v>113</v>
      </c>
      <c r="P2046">
        <v>1.5</v>
      </c>
      <c r="Q2046">
        <v>1</v>
      </c>
      <c r="R2046">
        <v>1.5</v>
      </c>
      <c r="S2046">
        <v>1.5</v>
      </c>
      <c r="T2046" s="1">
        <v>44673</v>
      </c>
      <c r="U2046" t="str">
        <f t="shared" si="155"/>
        <v>SunChips Multigrain - French Onion</v>
      </c>
      <c r="V2046" t="str">
        <f t="shared" si="156"/>
        <v>Food</v>
      </c>
      <c r="W2046" t="s">
        <v>43</v>
      </c>
      <c r="X2046" t="b">
        <f t="shared" si="158"/>
        <v>1</v>
      </c>
      <c r="Y2046">
        <f t="shared" si="157"/>
        <v>1.5</v>
      </c>
      <c r="Z2046" s="2">
        <f t="shared" si="159"/>
        <v>1</v>
      </c>
      <c r="AA2046" t="s">
        <v>129</v>
      </c>
      <c r="AB2046" t="s">
        <v>428</v>
      </c>
      <c r="AD2046" t="s">
        <v>40</v>
      </c>
      <c r="AE2046" t="s">
        <v>536</v>
      </c>
      <c r="AF2046">
        <v>2022</v>
      </c>
    </row>
    <row r="2047" spans="1:32" x14ac:dyDescent="0.25">
      <c r="A2047" t="s">
        <v>29</v>
      </c>
      <c r="B2047" t="s">
        <v>46</v>
      </c>
      <c r="C2047" t="s">
        <v>31</v>
      </c>
      <c r="D2047" t="s">
        <v>47</v>
      </c>
      <c r="E2047">
        <f>_xlfn.XLOOKUP(Table1[[#This Row],[Location]],'Location analysis'!A:A,'Location analysis'!B:B)</f>
        <v>40.423690999999998</v>
      </c>
      <c r="F2047">
        <f>_xlfn.XLOOKUP(Table1[[#This Row],[Location]],'Location analysis'!A:A,'Location analysis'!C:C)</f>
        <v>-74.380831999999998</v>
      </c>
      <c r="G2047" t="s">
        <v>182</v>
      </c>
      <c r="H2047" t="s">
        <v>34</v>
      </c>
      <c r="I2047">
        <v>14983697667</v>
      </c>
      <c r="J2047" t="s">
        <v>540</v>
      </c>
      <c r="K2047" t="s">
        <v>51</v>
      </c>
      <c r="L2047">
        <v>140</v>
      </c>
      <c r="M2047">
        <v>1.5</v>
      </c>
      <c r="N2047">
        <v>1</v>
      </c>
      <c r="O2047">
        <v>140</v>
      </c>
      <c r="P2047">
        <v>1.5</v>
      </c>
      <c r="Q2047">
        <v>1</v>
      </c>
      <c r="R2047">
        <v>1.5</v>
      </c>
      <c r="S2047">
        <v>1.5</v>
      </c>
      <c r="T2047" s="1">
        <v>44668</v>
      </c>
      <c r="U2047" t="str">
        <f t="shared" si="155"/>
        <v>Coca Cola - Zero Sugar</v>
      </c>
      <c r="V2047" t="str">
        <f t="shared" si="156"/>
        <v>Carbonated</v>
      </c>
      <c r="W2047" t="s">
        <v>34</v>
      </c>
      <c r="X2047" t="b">
        <f t="shared" si="158"/>
        <v>1</v>
      </c>
      <c r="Y2047">
        <f t="shared" si="157"/>
        <v>1.5</v>
      </c>
      <c r="Z2047" s="2">
        <f t="shared" si="159"/>
        <v>1</v>
      </c>
      <c r="AA2047" t="s">
        <v>183</v>
      </c>
      <c r="AB2047" t="s">
        <v>184</v>
      </c>
      <c r="AD2047" t="s">
        <v>60</v>
      </c>
      <c r="AE2047" t="s">
        <v>541</v>
      </c>
      <c r="AF2047">
        <v>2022</v>
      </c>
    </row>
    <row r="2048" spans="1:32" x14ac:dyDescent="0.25">
      <c r="A2048" t="s">
        <v>29</v>
      </c>
      <c r="B2048" t="s">
        <v>394</v>
      </c>
      <c r="C2048" t="s">
        <v>395</v>
      </c>
      <c r="D2048" t="s">
        <v>396</v>
      </c>
      <c r="E2048">
        <f>_xlfn.XLOOKUP(Table1[[#This Row],[Location]],'Location analysis'!A:A,'Location analysis'!B:B)</f>
        <v>40.416893999999999</v>
      </c>
      <c r="F2048">
        <f>_xlfn.XLOOKUP(Table1[[#This Row],[Location]],'Location analysis'!A:A,'Location analysis'!C:C)</f>
        <v>-74.420399000000003</v>
      </c>
      <c r="G2048" t="s">
        <v>154</v>
      </c>
      <c r="H2048" t="s">
        <v>43</v>
      </c>
      <c r="I2048">
        <v>14984626895</v>
      </c>
      <c r="J2048" t="s">
        <v>540</v>
      </c>
      <c r="K2048" t="s">
        <v>36</v>
      </c>
      <c r="L2048">
        <v>110</v>
      </c>
      <c r="M2048">
        <v>1.5</v>
      </c>
      <c r="N2048">
        <v>1</v>
      </c>
      <c r="O2048">
        <v>110</v>
      </c>
      <c r="P2048">
        <v>1.5</v>
      </c>
      <c r="Q2048">
        <v>1</v>
      </c>
      <c r="R2048">
        <v>1.5</v>
      </c>
      <c r="S2048">
        <v>1.5</v>
      </c>
      <c r="T2048" s="1">
        <v>44669</v>
      </c>
      <c r="U2048" t="str">
        <f t="shared" si="155"/>
        <v>SunChips Multigrain - Harvest Cheddar</v>
      </c>
      <c r="V2048" t="str">
        <f t="shared" si="156"/>
        <v>Food</v>
      </c>
      <c r="W2048" t="s">
        <v>43</v>
      </c>
      <c r="X2048" t="b">
        <f t="shared" si="158"/>
        <v>1</v>
      </c>
      <c r="Y2048">
        <f t="shared" si="157"/>
        <v>1.5</v>
      </c>
      <c r="Z2048" s="2">
        <f t="shared" si="159"/>
        <v>1</v>
      </c>
      <c r="AA2048" t="s">
        <v>129</v>
      </c>
      <c r="AB2048" t="s">
        <v>155</v>
      </c>
      <c r="AD2048" t="s">
        <v>60</v>
      </c>
      <c r="AE2048" t="s">
        <v>541</v>
      </c>
      <c r="AF2048">
        <v>2022</v>
      </c>
    </row>
    <row r="2049" spans="1:32" x14ac:dyDescent="0.25">
      <c r="A2049" t="s">
        <v>29</v>
      </c>
      <c r="B2049" t="s">
        <v>394</v>
      </c>
      <c r="C2049" t="s">
        <v>395</v>
      </c>
      <c r="D2049" t="s">
        <v>396</v>
      </c>
      <c r="E2049">
        <f>_xlfn.XLOOKUP(Table1[[#This Row],[Location]],'Location analysis'!A:A,'Location analysis'!B:B)</f>
        <v>40.416893999999999</v>
      </c>
      <c r="F2049">
        <f>_xlfn.XLOOKUP(Table1[[#This Row],[Location]],'Location analysis'!A:A,'Location analysis'!C:C)</f>
        <v>-74.420399000000003</v>
      </c>
      <c r="G2049" t="s">
        <v>421</v>
      </c>
      <c r="H2049" t="s">
        <v>43</v>
      </c>
      <c r="I2049">
        <v>14984635509</v>
      </c>
      <c r="J2049" t="s">
        <v>540</v>
      </c>
      <c r="K2049" t="s">
        <v>36</v>
      </c>
      <c r="L2049">
        <v>157</v>
      </c>
      <c r="M2049">
        <v>2.25</v>
      </c>
      <c r="N2049">
        <v>1</v>
      </c>
      <c r="O2049">
        <v>157</v>
      </c>
      <c r="P2049">
        <v>2.25</v>
      </c>
      <c r="Q2049">
        <v>1</v>
      </c>
      <c r="R2049">
        <v>2.25</v>
      </c>
      <c r="S2049">
        <v>2.25</v>
      </c>
      <c r="T2049" s="1">
        <v>44669</v>
      </c>
      <c r="U2049" t="str">
        <f t="shared" si="155"/>
        <v>Lenny &amp; Larrys - SnickerDoodle</v>
      </c>
      <c r="V2049" t="str">
        <f t="shared" si="156"/>
        <v>Food</v>
      </c>
      <c r="W2049" t="s">
        <v>43</v>
      </c>
      <c r="X2049" t="b">
        <f t="shared" si="158"/>
        <v>1</v>
      </c>
      <c r="Y2049">
        <f t="shared" si="157"/>
        <v>2.25</v>
      </c>
      <c r="Z2049" s="2">
        <f t="shared" si="159"/>
        <v>1.5</v>
      </c>
      <c r="AA2049" t="s">
        <v>422</v>
      </c>
      <c r="AB2049" t="s">
        <v>423</v>
      </c>
      <c r="AD2049" t="s">
        <v>60</v>
      </c>
      <c r="AE2049" t="s">
        <v>541</v>
      </c>
      <c r="AF2049">
        <v>2022</v>
      </c>
    </row>
    <row r="2050" spans="1:32" x14ac:dyDescent="0.25">
      <c r="A2050" t="s">
        <v>29</v>
      </c>
      <c r="B2050" t="s">
        <v>394</v>
      </c>
      <c r="C2050" t="s">
        <v>395</v>
      </c>
      <c r="D2050" t="s">
        <v>396</v>
      </c>
      <c r="E2050">
        <f>_xlfn.XLOOKUP(Table1[[#This Row],[Location]],'Location analysis'!A:A,'Location analysis'!B:B)</f>
        <v>40.416893999999999</v>
      </c>
      <c r="F2050">
        <f>_xlfn.XLOOKUP(Table1[[#This Row],[Location]],'Location analysis'!A:A,'Location analysis'!C:C)</f>
        <v>-74.420399000000003</v>
      </c>
      <c r="G2050" t="s">
        <v>421</v>
      </c>
      <c r="H2050" t="s">
        <v>43</v>
      </c>
      <c r="I2050">
        <v>14985665764</v>
      </c>
      <c r="J2050" t="s">
        <v>540</v>
      </c>
      <c r="K2050" t="s">
        <v>36</v>
      </c>
      <c r="L2050">
        <v>157</v>
      </c>
      <c r="M2050">
        <v>2.25</v>
      </c>
      <c r="N2050">
        <v>1</v>
      </c>
      <c r="O2050">
        <v>157</v>
      </c>
      <c r="P2050">
        <v>2.25</v>
      </c>
      <c r="Q2050">
        <v>1</v>
      </c>
      <c r="R2050">
        <v>2.25</v>
      </c>
      <c r="S2050">
        <v>2.25</v>
      </c>
      <c r="T2050" s="1">
        <v>44669</v>
      </c>
      <c r="U2050" t="str">
        <f t="shared" ref="U2050:U2113" si="160">IF(G2050="","Cell is Blank - Dis-regard",G2050)</f>
        <v>Lenny &amp; Larrys - SnickerDoodle</v>
      </c>
      <c r="V2050" t="str">
        <f t="shared" ref="V2050:V2113" si="161">IF(H2050="","Cell is Blank - Dis-regard",H2050)</f>
        <v>Food</v>
      </c>
      <c r="W2050" t="s">
        <v>43</v>
      </c>
      <c r="X2050" t="b">
        <f t="shared" si="158"/>
        <v>1</v>
      </c>
      <c r="Y2050">
        <f t="shared" ref="Y2050:Y2113" si="162">IF(X2050="FALSE",M2050,M2050)</f>
        <v>2.25</v>
      </c>
      <c r="Z2050" s="2">
        <f t="shared" si="159"/>
        <v>1.5</v>
      </c>
      <c r="AA2050" t="s">
        <v>422</v>
      </c>
      <c r="AB2050" t="s">
        <v>423</v>
      </c>
      <c r="AD2050" t="s">
        <v>60</v>
      </c>
      <c r="AE2050" t="s">
        <v>541</v>
      </c>
      <c r="AF2050">
        <v>2022</v>
      </c>
    </row>
    <row r="2051" spans="1:32" x14ac:dyDescent="0.25">
      <c r="A2051" t="s">
        <v>29</v>
      </c>
      <c r="B2051" t="s">
        <v>394</v>
      </c>
      <c r="C2051" t="s">
        <v>395</v>
      </c>
      <c r="D2051" t="s">
        <v>396</v>
      </c>
      <c r="E2051">
        <f>_xlfn.XLOOKUP(Table1[[#This Row],[Location]],'Location analysis'!A:A,'Location analysis'!B:B)</f>
        <v>40.416893999999999</v>
      </c>
      <c r="F2051">
        <f>_xlfn.XLOOKUP(Table1[[#This Row],[Location]],'Location analysis'!A:A,'Location analysis'!C:C)</f>
        <v>-74.420399000000003</v>
      </c>
      <c r="G2051" t="s">
        <v>225</v>
      </c>
      <c r="H2051" t="s">
        <v>43</v>
      </c>
      <c r="I2051">
        <v>14985697092</v>
      </c>
      <c r="J2051" t="s">
        <v>540</v>
      </c>
      <c r="K2051" t="s">
        <v>36</v>
      </c>
      <c r="L2051">
        <v>112</v>
      </c>
      <c r="M2051">
        <v>1.5</v>
      </c>
      <c r="N2051">
        <v>1</v>
      </c>
      <c r="O2051">
        <v>112</v>
      </c>
      <c r="P2051">
        <v>1.5</v>
      </c>
      <c r="Q2051">
        <v>1</v>
      </c>
      <c r="R2051">
        <v>1.5</v>
      </c>
      <c r="S2051">
        <v>1.5</v>
      </c>
      <c r="T2051" s="1">
        <v>44669</v>
      </c>
      <c r="U2051" t="str">
        <f t="shared" si="160"/>
        <v>SunChips Multigrain - Original</v>
      </c>
      <c r="V2051" t="str">
        <f t="shared" si="161"/>
        <v>Food</v>
      </c>
      <c r="W2051" t="s">
        <v>43</v>
      </c>
      <c r="X2051" t="b">
        <f t="shared" ref="X2051:X2114" si="163">M2051=P2051</f>
        <v>1</v>
      </c>
      <c r="Y2051">
        <f t="shared" si="162"/>
        <v>1.5</v>
      </c>
      <c r="Z2051" s="2">
        <f t="shared" ref="Z2051:Z2114" si="164">Y2051/1.5</f>
        <v>1</v>
      </c>
      <c r="AA2051" t="s">
        <v>129</v>
      </c>
      <c r="AB2051" t="s">
        <v>150</v>
      </c>
      <c r="AD2051" t="s">
        <v>60</v>
      </c>
      <c r="AE2051" t="s">
        <v>541</v>
      </c>
      <c r="AF2051">
        <v>2022</v>
      </c>
    </row>
    <row r="2052" spans="1:32" x14ac:dyDescent="0.25">
      <c r="A2052" t="s">
        <v>29</v>
      </c>
      <c r="B2052" t="s">
        <v>394</v>
      </c>
      <c r="C2052" t="s">
        <v>395</v>
      </c>
      <c r="D2052" t="s">
        <v>396</v>
      </c>
      <c r="E2052">
        <f>_xlfn.XLOOKUP(Table1[[#This Row],[Location]],'Location analysis'!A:A,'Location analysis'!B:B)</f>
        <v>40.416893999999999</v>
      </c>
      <c r="F2052">
        <f>_xlfn.XLOOKUP(Table1[[#This Row],[Location]],'Location analysis'!A:A,'Location analysis'!C:C)</f>
        <v>-74.420399000000003</v>
      </c>
      <c r="G2052" t="s">
        <v>192</v>
      </c>
      <c r="H2052" t="s">
        <v>43</v>
      </c>
      <c r="I2052">
        <v>14985910625</v>
      </c>
      <c r="J2052" t="s">
        <v>540</v>
      </c>
      <c r="K2052" t="s">
        <v>51</v>
      </c>
      <c r="L2052">
        <v>124</v>
      </c>
      <c r="M2052">
        <v>1.25</v>
      </c>
      <c r="N2052">
        <v>1</v>
      </c>
      <c r="O2052">
        <v>124</v>
      </c>
      <c r="P2052">
        <v>1.25</v>
      </c>
      <c r="Q2052">
        <v>1</v>
      </c>
      <c r="R2052">
        <v>1.25</v>
      </c>
      <c r="S2052">
        <v>1.25</v>
      </c>
      <c r="T2052" s="1">
        <v>44669</v>
      </c>
      <c r="U2052" t="str">
        <f t="shared" si="160"/>
        <v>CheezIt - Original</v>
      </c>
      <c r="V2052" t="str">
        <f t="shared" si="161"/>
        <v>Food</v>
      </c>
      <c r="W2052" t="s">
        <v>43</v>
      </c>
      <c r="X2052" t="b">
        <f t="shared" si="163"/>
        <v>1</v>
      </c>
      <c r="Y2052">
        <f t="shared" si="162"/>
        <v>1.25</v>
      </c>
      <c r="Z2052" s="2">
        <f t="shared" si="164"/>
        <v>0.83333333333333337</v>
      </c>
      <c r="AA2052" t="s">
        <v>193</v>
      </c>
      <c r="AB2052" t="s">
        <v>150</v>
      </c>
      <c r="AD2052" t="s">
        <v>60</v>
      </c>
      <c r="AE2052" t="s">
        <v>541</v>
      </c>
      <c r="AF2052">
        <v>2022</v>
      </c>
    </row>
    <row r="2053" spans="1:32" x14ac:dyDescent="0.25">
      <c r="A2053" t="s">
        <v>29</v>
      </c>
      <c r="B2053" t="s">
        <v>62</v>
      </c>
      <c r="C2053" t="s">
        <v>63</v>
      </c>
      <c r="D2053" t="s">
        <v>64</v>
      </c>
      <c r="E2053">
        <f>_xlfn.XLOOKUP(Table1[[#This Row],[Location]],'Location analysis'!A:A,'Location analysis'!B:B)</f>
        <v>40.091900000000003</v>
      </c>
      <c r="F2053">
        <f>_xlfn.XLOOKUP(Table1[[#This Row],[Location]],'Location analysis'!A:A,'Location analysis'!C:C)</f>
        <v>-74.358699999999999</v>
      </c>
      <c r="G2053" t="s">
        <v>180</v>
      </c>
      <c r="H2053" t="s">
        <v>43</v>
      </c>
      <c r="I2053">
        <v>14985970843</v>
      </c>
      <c r="J2053" t="s">
        <v>540</v>
      </c>
      <c r="K2053" t="s">
        <v>51</v>
      </c>
      <c r="L2053">
        <v>113</v>
      </c>
      <c r="M2053">
        <v>1.5</v>
      </c>
      <c r="N2053">
        <v>1</v>
      </c>
      <c r="O2053">
        <v>113</v>
      </c>
      <c r="P2053">
        <v>1.5</v>
      </c>
      <c r="Q2053">
        <v>1</v>
      </c>
      <c r="R2053">
        <v>1.5</v>
      </c>
      <c r="S2053">
        <v>1.5</v>
      </c>
      <c r="T2053" s="1">
        <v>44669</v>
      </c>
      <c r="U2053" t="str">
        <f t="shared" si="160"/>
        <v>Miss Vickie's Potato Chip - Jalapeno</v>
      </c>
      <c r="V2053" t="str">
        <f t="shared" si="161"/>
        <v>Food</v>
      </c>
      <c r="W2053" t="s">
        <v>43</v>
      </c>
      <c r="X2053" t="b">
        <f t="shared" si="163"/>
        <v>1</v>
      </c>
      <c r="Y2053">
        <f t="shared" si="162"/>
        <v>1.5</v>
      </c>
      <c r="Z2053" s="2">
        <f t="shared" si="164"/>
        <v>1</v>
      </c>
      <c r="AA2053" t="s">
        <v>58</v>
      </c>
      <c r="AB2053" t="s">
        <v>181</v>
      </c>
      <c r="AD2053" t="s">
        <v>60</v>
      </c>
      <c r="AE2053" t="s">
        <v>541</v>
      </c>
      <c r="AF2053">
        <v>2022</v>
      </c>
    </row>
    <row r="2054" spans="1:32" x14ac:dyDescent="0.25">
      <c r="A2054" t="s">
        <v>29</v>
      </c>
      <c r="B2054" t="s">
        <v>394</v>
      </c>
      <c r="C2054" t="s">
        <v>395</v>
      </c>
      <c r="D2054" t="s">
        <v>396</v>
      </c>
      <c r="E2054">
        <f>_xlfn.XLOOKUP(Table1[[#This Row],[Location]],'Location analysis'!A:A,'Location analysis'!B:B)</f>
        <v>40.416893999999999</v>
      </c>
      <c r="F2054">
        <f>_xlfn.XLOOKUP(Table1[[#This Row],[Location]],'Location analysis'!A:A,'Location analysis'!C:C)</f>
        <v>-74.420399000000003</v>
      </c>
      <c r="G2054" t="s">
        <v>390</v>
      </c>
      <c r="H2054" t="s">
        <v>43</v>
      </c>
      <c r="I2054">
        <v>14986381267</v>
      </c>
      <c r="J2054" t="s">
        <v>540</v>
      </c>
      <c r="K2054" t="s">
        <v>36</v>
      </c>
      <c r="L2054">
        <v>135</v>
      </c>
      <c r="M2054">
        <v>2</v>
      </c>
      <c r="N2054">
        <v>1</v>
      </c>
      <c r="O2054">
        <v>135</v>
      </c>
      <c r="P2054">
        <v>2</v>
      </c>
      <c r="Q2054">
        <v>1</v>
      </c>
      <c r="R2054">
        <v>2</v>
      </c>
      <c r="S2054">
        <v>2</v>
      </c>
      <c r="T2054" s="1">
        <v>44669</v>
      </c>
      <c r="U2054" t="str">
        <f t="shared" si="160"/>
        <v>RXBAR - Protein Bar - Chocolate Sea Salt</v>
      </c>
      <c r="V2054" t="str">
        <f t="shared" si="161"/>
        <v>Food</v>
      </c>
      <c r="W2054" t="s">
        <v>43</v>
      </c>
      <c r="X2054" t="b">
        <f t="shared" si="163"/>
        <v>1</v>
      </c>
      <c r="Y2054">
        <f t="shared" si="162"/>
        <v>2</v>
      </c>
      <c r="Z2054" s="2">
        <f t="shared" si="164"/>
        <v>1.3333333333333333</v>
      </c>
      <c r="AA2054" t="s">
        <v>318</v>
      </c>
      <c r="AB2054" t="s">
        <v>319</v>
      </c>
      <c r="AC2054" t="s">
        <v>391</v>
      </c>
      <c r="AD2054" t="s">
        <v>60</v>
      </c>
      <c r="AE2054" t="s">
        <v>541</v>
      </c>
      <c r="AF2054">
        <v>2022</v>
      </c>
    </row>
    <row r="2055" spans="1:32" x14ac:dyDescent="0.25">
      <c r="A2055" t="s">
        <v>29</v>
      </c>
      <c r="B2055" t="s">
        <v>394</v>
      </c>
      <c r="C2055" t="s">
        <v>395</v>
      </c>
      <c r="D2055" t="s">
        <v>396</v>
      </c>
      <c r="E2055">
        <f>_xlfn.XLOOKUP(Table1[[#This Row],[Location]],'Location analysis'!A:A,'Location analysis'!B:B)</f>
        <v>40.416893999999999</v>
      </c>
      <c r="F2055">
        <f>_xlfn.XLOOKUP(Table1[[#This Row],[Location]],'Location analysis'!A:A,'Location analysis'!C:C)</f>
        <v>-74.420399000000003</v>
      </c>
      <c r="G2055" t="s">
        <v>307</v>
      </c>
      <c r="H2055" t="s">
        <v>43</v>
      </c>
      <c r="I2055">
        <v>14986468982</v>
      </c>
      <c r="J2055" t="s">
        <v>540</v>
      </c>
      <c r="K2055" t="s">
        <v>51</v>
      </c>
      <c r="L2055">
        <v>138</v>
      </c>
      <c r="M2055">
        <v>1.5</v>
      </c>
      <c r="N2055">
        <v>1</v>
      </c>
      <c r="O2055">
        <v>138</v>
      </c>
      <c r="P2055">
        <v>1.5</v>
      </c>
      <c r="Q2055">
        <v>1</v>
      </c>
      <c r="R2055">
        <v>1.5</v>
      </c>
      <c r="S2055">
        <v>1.5</v>
      </c>
      <c r="T2055" s="1">
        <v>44669</v>
      </c>
      <c r="U2055" t="str">
        <f t="shared" si="160"/>
        <v>Belvita Snack Packs - Blueberry</v>
      </c>
      <c r="V2055" t="str">
        <f t="shared" si="161"/>
        <v>Food</v>
      </c>
      <c r="W2055" t="s">
        <v>43</v>
      </c>
      <c r="X2055" t="b">
        <f t="shared" si="163"/>
        <v>1</v>
      </c>
      <c r="Y2055">
        <f t="shared" si="162"/>
        <v>1.5</v>
      </c>
      <c r="Z2055" s="2">
        <f t="shared" si="164"/>
        <v>1</v>
      </c>
      <c r="AA2055" t="s">
        <v>309</v>
      </c>
      <c r="AB2055" t="s">
        <v>222</v>
      </c>
      <c r="AD2055" t="s">
        <v>60</v>
      </c>
      <c r="AE2055" t="s">
        <v>541</v>
      </c>
      <c r="AF2055">
        <v>2022</v>
      </c>
    </row>
    <row r="2056" spans="1:32" x14ac:dyDescent="0.25">
      <c r="A2056" t="s">
        <v>29</v>
      </c>
      <c r="B2056" t="s">
        <v>62</v>
      </c>
      <c r="C2056" t="s">
        <v>63</v>
      </c>
      <c r="D2056" t="s">
        <v>64</v>
      </c>
      <c r="E2056">
        <f>_xlfn.XLOOKUP(Table1[[#This Row],[Location]],'Location analysis'!A:A,'Location analysis'!B:B)</f>
        <v>40.091900000000003</v>
      </c>
      <c r="F2056">
        <f>_xlfn.XLOOKUP(Table1[[#This Row],[Location]],'Location analysis'!A:A,'Location analysis'!C:C)</f>
        <v>-74.358699999999999</v>
      </c>
      <c r="G2056" t="s">
        <v>192</v>
      </c>
      <c r="H2056" t="s">
        <v>43</v>
      </c>
      <c r="I2056">
        <v>14986503746</v>
      </c>
      <c r="J2056" t="s">
        <v>540</v>
      </c>
      <c r="K2056" t="s">
        <v>36</v>
      </c>
      <c r="L2056">
        <v>125</v>
      </c>
      <c r="M2056">
        <v>1.25</v>
      </c>
      <c r="N2056">
        <v>1</v>
      </c>
      <c r="O2056">
        <v>125</v>
      </c>
      <c r="P2056">
        <v>1.25</v>
      </c>
      <c r="Q2056">
        <v>1</v>
      </c>
      <c r="R2056">
        <v>1.25</v>
      </c>
      <c r="S2056">
        <v>1.25</v>
      </c>
      <c r="T2056" s="1">
        <v>44669</v>
      </c>
      <c r="U2056" t="str">
        <f t="shared" si="160"/>
        <v>CheezIt - Original</v>
      </c>
      <c r="V2056" t="str">
        <f t="shared" si="161"/>
        <v>Food</v>
      </c>
      <c r="W2056" t="s">
        <v>43</v>
      </c>
      <c r="X2056" t="b">
        <f t="shared" si="163"/>
        <v>1</v>
      </c>
      <c r="Y2056">
        <f t="shared" si="162"/>
        <v>1.25</v>
      </c>
      <c r="Z2056" s="2">
        <f t="shared" si="164"/>
        <v>0.83333333333333337</v>
      </c>
      <c r="AA2056" t="s">
        <v>193</v>
      </c>
      <c r="AB2056" t="s">
        <v>150</v>
      </c>
      <c r="AD2056" t="s">
        <v>60</v>
      </c>
      <c r="AE2056" t="s">
        <v>541</v>
      </c>
      <c r="AF2056">
        <v>2022</v>
      </c>
    </row>
    <row r="2057" spans="1:32" x14ac:dyDescent="0.25">
      <c r="A2057" t="s">
        <v>29</v>
      </c>
      <c r="B2057" t="s">
        <v>46</v>
      </c>
      <c r="C2057" t="s">
        <v>31</v>
      </c>
      <c r="D2057" t="s">
        <v>47</v>
      </c>
      <c r="E2057">
        <f>_xlfn.XLOOKUP(Table1[[#This Row],[Location]],'Location analysis'!A:A,'Location analysis'!B:B)</f>
        <v>40.423690999999998</v>
      </c>
      <c r="F2057">
        <f>_xlfn.XLOOKUP(Table1[[#This Row],[Location]],'Location analysis'!A:A,'Location analysis'!C:C)</f>
        <v>-74.380831999999998</v>
      </c>
      <c r="G2057" t="s">
        <v>137</v>
      </c>
      <c r="H2057" t="s">
        <v>97</v>
      </c>
      <c r="I2057">
        <v>14986683793</v>
      </c>
      <c r="J2057" t="s">
        <v>540</v>
      </c>
      <c r="K2057" t="s">
        <v>51</v>
      </c>
      <c r="L2057">
        <v>144</v>
      </c>
      <c r="M2057">
        <v>1.5</v>
      </c>
      <c r="N2057">
        <v>1</v>
      </c>
      <c r="O2057">
        <v>144</v>
      </c>
      <c r="P2057">
        <v>1.5</v>
      </c>
      <c r="Q2057">
        <v>1</v>
      </c>
      <c r="R2057">
        <v>1.5</v>
      </c>
      <c r="S2057">
        <v>1.5</v>
      </c>
      <c r="T2057" s="1">
        <v>44669</v>
      </c>
      <c r="U2057" t="str">
        <f t="shared" si="160"/>
        <v>Poland Springs Water</v>
      </c>
      <c r="V2057" t="str">
        <f t="shared" si="161"/>
        <v>Water</v>
      </c>
      <c r="W2057" t="s">
        <v>97</v>
      </c>
      <c r="X2057" t="b">
        <f t="shared" si="163"/>
        <v>1</v>
      </c>
      <c r="Y2057">
        <f t="shared" si="162"/>
        <v>1.5</v>
      </c>
      <c r="Z2057" s="2">
        <f t="shared" si="164"/>
        <v>1</v>
      </c>
      <c r="AA2057" t="s">
        <v>137</v>
      </c>
      <c r="AD2057" t="s">
        <v>60</v>
      </c>
      <c r="AE2057" t="s">
        <v>541</v>
      </c>
      <c r="AF2057">
        <v>2022</v>
      </c>
    </row>
    <row r="2058" spans="1:32" x14ac:dyDescent="0.25">
      <c r="A2058" t="s">
        <v>29</v>
      </c>
      <c r="B2058" t="s">
        <v>67</v>
      </c>
      <c r="C2058" t="s">
        <v>68</v>
      </c>
      <c r="D2058" t="s">
        <v>69</v>
      </c>
      <c r="E2058">
        <f>_xlfn.XLOOKUP(Table1[[#This Row],[Location]],'Location analysis'!A:A,'Location analysis'!B:B)</f>
        <v>40.435699999999997</v>
      </c>
      <c r="F2058">
        <f>_xlfn.XLOOKUP(Table1[[#This Row],[Location]],'Location analysis'!A:A,'Location analysis'!C:C)</f>
        <v>-74.125200000000007</v>
      </c>
      <c r="G2058" t="s">
        <v>182</v>
      </c>
      <c r="H2058" t="s">
        <v>34</v>
      </c>
      <c r="I2058">
        <v>14986812041</v>
      </c>
      <c r="J2058" t="s">
        <v>540</v>
      </c>
      <c r="K2058" t="s">
        <v>51</v>
      </c>
      <c r="L2058">
        <v>141</v>
      </c>
      <c r="M2058">
        <v>1.5</v>
      </c>
      <c r="N2058">
        <v>1</v>
      </c>
      <c r="O2058">
        <v>141</v>
      </c>
      <c r="P2058">
        <v>1.5</v>
      </c>
      <c r="Q2058">
        <v>1</v>
      </c>
      <c r="R2058">
        <v>1.5</v>
      </c>
      <c r="S2058">
        <v>1.5</v>
      </c>
      <c r="T2058" s="1">
        <v>44669</v>
      </c>
      <c r="U2058" t="str">
        <f t="shared" si="160"/>
        <v>Coca Cola - Zero Sugar</v>
      </c>
      <c r="V2058" t="str">
        <f t="shared" si="161"/>
        <v>Carbonated</v>
      </c>
      <c r="W2058" t="s">
        <v>34</v>
      </c>
      <c r="X2058" t="b">
        <f t="shared" si="163"/>
        <v>1</v>
      </c>
      <c r="Y2058">
        <f t="shared" si="162"/>
        <v>1.5</v>
      </c>
      <c r="Z2058" s="2">
        <f t="shared" si="164"/>
        <v>1</v>
      </c>
      <c r="AA2058" t="s">
        <v>183</v>
      </c>
      <c r="AB2058" t="s">
        <v>184</v>
      </c>
      <c r="AD2058" t="s">
        <v>60</v>
      </c>
      <c r="AE2058" t="s">
        <v>541</v>
      </c>
      <c r="AF2058">
        <v>2022</v>
      </c>
    </row>
    <row r="2059" spans="1:32" x14ac:dyDescent="0.25">
      <c r="A2059" t="s">
        <v>29</v>
      </c>
      <c r="B2059" t="s">
        <v>67</v>
      </c>
      <c r="C2059" t="s">
        <v>68</v>
      </c>
      <c r="D2059" t="s">
        <v>69</v>
      </c>
      <c r="E2059">
        <f>_xlfn.XLOOKUP(Table1[[#This Row],[Location]],'Location analysis'!A:A,'Location analysis'!B:B)</f>
        <v>40.435699999999997</v>
      </c>
      <c r="F2059">
        <f>_xlfn.XLOOKUP(Table1[[#This Row],[Location]],'Location analysis'!A:A,'Location analysis'!C:C)</f>
        <v>-74.125200000000007</v>
      </c>
      <c r="G2059" t="s">
        <v>542</v>
      </c>
      <c r="H2059" t="s">
        <v>43</v>
      </c>
      <c r="I2059">
        <v>14986819087</v>
      </c>
      <c r="J2059" t="s">
        <v>540</v>
      </c>
      <c r="K2059" t="s">
        <v>51</v>
      </c>
      <c r="L2059">
        <v>114</v>
      </c>
      <c r="M2059">
        <v>1.5</v>
      </c>
      <c r="N2059">
        <v>1</v>
      </c>
      <c r="O2059">
        <v>114</v>
      </c>
      <c r="P2059">
        <v>1.5</v>
      </c>
      <c r="Q2059">
        <v>1</v>
      </c>
      <c r="R2059">
        <v>1.5</v>
      </c>
      <c r="S2059">
        <v>1.5</v>
      </c>
      <c r="T2059" s="1">
        <v>44669</v>
      </c>
      <c r="U2059" t="str">
        <f t="shared" si="160"/>
        <v>Pop Corners - White Cheddar</v>
      </c>
      <c r="V2059" t="str">
        <f t="shared" si="161"/>
        <v>Food</v>
      </c>
      <c r="W2059" t="s">
        <v>43</v>
      </c>
      <c r="X2059" t="b">
        <f t="shared" si="163"/>
        <v>1</v>
      </c>
      <c r="Y2059">
        <f t="shared" si="162"/>
        <v>1.5</v>
      </c>
      <c r="Z2059" s="2">
        <f t="shared" si="164"/>
        <v>1</v>
      </c>
      <c r="AA2059" t="s">
        <v>509</v>
      </c>
      <c r="AB2059" t="s">
        <v>204</v>
      </c>
      <c r="AD2059" t="s">
        <v>60</v>
      </c>
      <c r="AE2059" t="s">
        <v>541</v>
      </c>
      <c r="AF2059">
        <v>2022</v>
      </c>
    </row>
    <row r="2060" spans="1:32" x14ac:dyDescent="0.25">
      <c r="A2060" t="s">
        <v>29</v>
      </c>
      <c r="B2060" t="s">
        <v>67</v>
      </c>
      <c r="C2060" t="s">
        <v>68</v>
      </c>
      <c r="D2060" t="s">
        <v>69</v>
      </c>
      <c r="E2060">
        <f>_xlfn.XLOOKUP(Table1[[#This Row],[Location]],'Location analysis'!A:A,'Location analysis'!B:B)</f>
        <v>40.435699999999997</v>
      </c>
      <c r="F2060">
        <f>_xlfn.XLOOKUP(Table1[[#This Row],[Location]],'Location analysis'!A:A,'Location analysis'!C:C)</f>
        <v>-74.125200000000007</v>
      </c>
      <c r="G2060" t="s">
        <v>182</v>
      </c>
      <c r="H2060" t="s">
        <v>34</v>
      </c>
      <c r="I2060">
        <v>14986820861</v>
      </c>
      <c r="J2060" t="s">
        <v>540</v>
      </c>
      <c r="K2060" t="s">
        <v>51</v>
      </c>
      <c r="L2060">
        <v>141</v>
      </c>
      <c r="M2060">
        <v>1.5</v>
      </c>
      <c r="N2060">
        <v>1</v>
      </c>
      <c r="O2060">
        <v>141</v>
      </c>
      <c r="P2060">
        <v>1.5</v>
      </c>
      <c r="Q2060">
        <v>1</v>
      </c>
      <c r="R2060">
        <v>1.5</v>
      </c>
      <c r="S2060">
        <v>1.5</v>
      </c>
      <c r="T2060" s="1">
        <v>44669</v>
      </c>
      <c r="U2060" t="str">
        <f t="shared" si="160"/>
        <v>Coca Cola - Zero Sugar</v>
      </c>
      <c r="V2060" t="str">
        <f t="shared" si="161"/>
        <v>Carbonated</v>
      </c>
      <c r="W2060" t="s">
        <v>34</v>
      </c>
      <c r="X2060" t="b">
        <f t="shared" si="163"/>
        <v>1</v>
      </c>
      <c r="Y2060">
        <f t="shared" si="162"/>
        <v>1.5</v>
      </c>
      <c r="Z2060" s="2">
        <f t="shared" si="164"/>
        <v>1</v>
      </c>
      <c r="AA2060" t="s">
        <v>183</v>
      </c>
      <c r="AB2060" t="s">
        <v>184</v>
      </c>
      <c r="AD2060" t="s">
        <v>60</v>
      </c>
      <c r="AE2060" t="s">
        <v>541</v>
      </c>
      <c r="AF2060">
        <v>2022</v>
      </c>
    </row>
    <row r="2061" spans="1:32" x14ac:dyDescent="0.25">
      <c r="A2061" t="s">
        <v>29</v>
      </c>
      <c r="B2061" t="s">
        <v>394</v>
      </c>
      <c r="C2061" t="s">
        <v>395</v>
      </c>
      <c r="D2061" t="s">
        <v>396</v>
      </c>
      <c r="E2061">
        <f>_xlfn.XLOOKUP(Table1[[#This Row],[Location]],'Location analysis'!A:A,'Location analysis'!B:B)</f>
        <v>40.416893999999999</v>
      </c>
      <c r="F2061">
        <f>_xlfn.XLOOKUP(Table1[[#This Row],[Location]],'Location analysis'!A:A,'Location analysis'!C:C)</f>
        <v>-74.420399000000003</v>
      </c>
      <c r="G2061" t="s">
        <v>307</v>
      </c>
      <c r="H2061" t="s">
        <v>43</v>
      </c>
      <c r="I2061">
        <v>14986859943</v>
      </c>
      <c r="J2061" t="s">
        <v>540</v>
      </c>
      <c r="K2061" t="s">
        <v>36</v>
      </c>
      <c r="L2061">
        <v>138</v>
      </c>
      <c r="M2061">
        <v>1.5</v>
      </c>
      <c r="N2061">
        <v>1</v>
      </c>
      <c r="O2061">
        <v>138</v>
      </c>
      <c r="P2061">
        <v>1.5</v>
      </c>
      <c r="Q2061">
        <v>1</v>
      </c>
      <c r="R2061">
        <v>1.5</v>
      </c>
      <c r="S2061">
        <v>1.5</v>
      </c>
      <c r="T2061" s="1">
        <v>44669</v>
      </c>
      <c r="U2061" t="str">
        <f t="shared" si="160"/>
        <v>Belvita Snack Packs - Blueberry</v>
      </c>
      <c r="V2061" t="str">
        <f t="shared" si="161"/>
        <v>Food</v>
      </c>
      <c r="W2061" t="s">
        <v>43</v>
      </c>
      <c r="X2061" t="b">
        <f t="shared" si="163"/>
        <v>1</v>
      </c>
      <c r="Y2061">
        <f t="shared" si="162"/>
        <v>1.5</v>
      </c>
      <c r="Z2061" s="2">
        <f t="shared" si="164"/>
        <v>1</v>
      </c>
      <c r="AA2061" t="s">
        <v>309</v>
      </c>
      <c r="AB2061" t="s">
        <v>222</v>
      </c>
      <c r="AD2061" t="s">
        <v>60</v>
      </c>
      <c r="AE2061" t="s">
        <v>541</v>
      </c>
      <c r="AF2061">
        <v>2022</v>
      </c>
    </row>
    <row r="2062" spans="1:32" x14ac:dyDescent="0.25">
      <c r="A2062" t="s">
        <v>29</v>
      </c>
      <c r="B2062" t="s">
        <v>30</v>
      </c>
      <c r="C2062" t="s">
        <v>31</v>
      </c>
      <c r="D2062" t="s">
        <v>32</v>
      </c>
      <c r="E2062">
        <f>_xlfn.XLOOKUP(Table1[[#This Row],[Location]],'Location analysis'!A:A,'Location analysis'!B:B)</f>
        <v>40.423690999999998</v>
      </c>
      <c r="F2062">
        <f>_xlfn.XLOOKUP(Table1[[#This Row],[Location]],'Location analysis'!A:A,'Location analysis'!C:C)</f>
        <v>-74.380831999999998</v>
      </c>
      <c r="G2062" t="s">
        <v>543</v>
      </c>
      <c r="H2062" t="s">
        <v>34</v>
      </c>
      <c r="I2062">
        <v>14986995790</v>
      </c>
      <c r="J2062" t="s">
        <v>540</v>
      </c>
      <c r="K2062" t="s">
        <v>36</v>
      </c>
      <c r="L2062">
        <v>141</v>
      </c>
      <c r="M2062">
        <v>1.5</v>
      </c>
      <c r="N2062">
        <v>1</v>
      </c>
      <c r="O2062">
        <v>141</v>
      </c>
      <c r="P2062">
        <v>1.5</v>
      </c>
      <c r="Q2062">
        <v>1</v>
      </c>
      <c r="R2062">
        <v>1.5</v>
      </c>
      <c r="S2062">
        <v>1.5</v>
      </c>
      <c r="T2062" s="1">
        <v>44673</v>
      </c>
      <c r="U2062" t="str">
        <f t="shared" si="160"/>
        <v>Bubly - Mango</v>
      </c>
      <c r="V2062" t="str">
        <f t="shared" si="161"/>
        <v>Carbonated</v>
      </c>
      <c r="W2062" t="s">
        <v>34</v>
      </c>
      <c r="X2062" t="b">
        <f t="shared" si="163"/>
        <v>1</v>
      </c>
      <c r="Y2062">
        <f t="shared" si="162"/>
        <v>1.5</v>
      </c>
      <c r="Z2062" s="2">
        <f t="shared" si="164"/>
        <v>1</v>
      </c>
      <c r="AA2062" t="s">
        <v>135</v>
      </c>
      <c r="AB2062" t="s">
        <v>544</v>
      </c>
      <c r="AD2062" t="s">
        <v>60</v>
      </c>
      <c r="AE2062" t="s">
        <v>541</v>
      </c>
      <c r="AF2062">
        <v>2022</v>
      </c>
    </row>
    <row r="2063" spans="1:32" x14ac:dyDescent="0.25">
      <c r="A2063" t="s">
        <v>29</v>
      </c>
      <c r="B2063" t="s">
        <v>30</v>
      </c>
      <c r="C2063" t="s">
        <v>31</v>
      </c>
      <c r="D2063" t="s">
        <v>32</v>
      </c>
      <c r="E2063">
        <f>_xlfn.XLOOKUP(Table1[[#This Row],[Location]],'Location analysis'!A:A,'Location analysis'!B:B)</f>
        <v>40.423690999999998</v>
      </c>
      <c r="F2063">
        <f>_xlfn.XLOOKUP(Table1[[#This Row],[Location]],'Location analysis'!A:A,'Location analysis'!C:C)</f>
        <v>-74.380831999999998</v>
      </c>
      <c r="G2063" t="s">
        <v>143</v>
      </c>
      <c r="H2063" t="s">
        <v>49</v>
      </c>
      <c r="I2063">
        <v>14987035557</v>
      </c>
      <c r="J2063" t="s">
        <v>540</v>
      </c>
      <c r="K2063" t="s">
        <v>36</v>
      </c>
      <c r="L2063">
        <v>145</v>
      </c>
      <c r="M2063">
        <v>2.5</v>
      </c>
      <c r="N2063">
        <v>1</v>
      </c>
      <c r="O2063">
        <v>145</v>
      </c>
      <c r="P2063">
        <v>2.5</v>
      </c>
      <c r="Q2063">
        <v>1</v>
      </c>
      <c r="R2063">
        <v>2.5</v>
      </c>
      <c r="S2063">
        <v>2.5</v>
      </c>
      <c r="T2063" s="1">
        <v>44673</v>
      </c>
      <c r="U2063" t="str">
        <f t="shared" si="160"/>
        <v>Snapple Diet Tea - Raspberry</v>
      </c>
      <c r="V2063" t="str">
        <f t="shared" si="161"/>
        <v>Non Carbonated</v>
      </c>
      <c r="W2063" t="s">
        <v>49</v>
      </c>
      <c r="X2063" t="b">
        <f t="shared" si="163"/>
        <v>1</v>
      </c>
      <c r="Y2063">
        <f t="shared" si="162"/>
        <v>2.5</v>
      </c>
      <c r="Z2063" s="2">
        <f t="shared" si="164"/>
        <v>1.6666666666666667</v>
      </c>
      <c r="AA2063" t="s">
        <v>75</v>
      </c>
      <c r="AB2063" t="s">
        <v>144</v>
      </c>
      <c r="AD2063" t="s">
        <v>60</v>
      </c>
      <c r="AE2063" t="s">
        <v>541</v>
      </c>
      <c r="AF2063">
        <v>2022</v>
      </c>
    </row>
    <row r="2064" spans="1:32" x14ac:dyDescent="0.25">
      <c r="A2064" t="s">
        <v>29</v>
      </c>
      <c r="B2064" t="s">
        <v>394</v>
      </c>
      <c r="C2064" t="s">
        <v>395</v>
      </c>
      <c r="D2064" t="s">
        <v>396</v>
      </c>
      <c r="E2064">
        <f>_xlfn.XLOOKUP(Table1[[#This Row],[Location]],'Location analysis'!A:A,'Location analysis'!B:B)</f>
        <v>40.416893999999999</v>
      </c>
      <c r="F2064">
        <f>_xlfn.XLOOKUP(Table1[[#This Row],[Location]],'Location analysis'!A:A,'Location analysis'!C:C)</f>
        <v>-74.420399000000003</v>
      </c>
      <c r="G2064" t="s">
        <v>390</v>
      </c>
      <c r="H2064" t="s">
        <v>43</v>
      </c>
      <c r="I2064">
        <v>14987082779</v>
      </c>
      <c r="J2064" t="s">
        <v>540</v>
      </c>
      <c r="K2064" t="s">
        <v>51</v>
      </c>
      <c r="L2064">
        <v>135</v>
      </c>
      <c r="M2064">
        <v>2</v>
      </c>
      <c r="N2064">
        <v>1</v>
      </c>
      <c r="O2064">
        <v>135</v>
      </c>
      <c r="P2064">
        <v>2</v>
      </c>
      <c r="Q2064">
        <v>1</v>
      </c>
      <c r="R2064">
        <v>2</v>
      </c>
      <c r="S2064">
        <v>2</v>
      </c>
      <c r="T2064" s="1">
        <v>44669</v>
      </c>
      <c r="U2064" t="str">
        <f t="shared" si="160"/>
        <v>RXBAR - Protein Bar - Chocolate Sea Salt</v>
      </c>
      <c r="V2064" t="str">
        <f t="shared" si="161"/>
        <v>Food</v>
      </c>
      <c r="W2064" t="s">
        <v>43</v>
      </c>
      <c r="X2064" t="b">
        <f t="shared" si="163"/>
        <v>1</v>
      </c>
      <c r="Y2064">
        <f t="shared" si="162"/>
        <v>2</v>
      </c>
      <c r="Z2064" s="2">
        <f t="shared" si="164"/>
        <v>1.3333333333333333</v>
      </c>
      <c r="AA2064" t="s">
        <v>318</v>
      </c>
      <c r="AB2064" t="s">
        <v>319</v>
      </c>
      <c r="AC2064" t="s">
        <v>391</v>
      </c>
      <c r="AD2064" t="s">
        <v>60</v>
      </c>
      <c r="AE2064" t="s">
        <v>541</v>
      </c>
      <c r="AF2064">
        <v>2022</v>
      </c>
    </row>
    <row r="2065" spans="1:32" x14ac:dyDescent="0.25">
      <c r="A2065" t="s">
        <v>29</v>
      </c>
      <c r="B2065" t="s">
        <v>394</v>
      </c>
      <c r="C2065" t="s">
        <v>395</v>
      </c>
      <c r="D2065" t="s">
        <v>396</v>
      </c>
      <c r="E2065">
        <f>_xlfn.XLOOKUP(Table1[[#This Row],[Location]],'Location analysis'!A:A,'Location analysis'!B:B)</f>
        <v>40.416893999999999</v>
      </c>
      <c r="F2065">
        <f>_xlfn.XLOOKUP(Table1[[#This Row],[Location]],'Location analysis'!A:A,'Location analysis'!C:C)</f>
        <v>-74.420399000000003</v>
      </c>
      <c r="G2065" t="s">
        <v>128</v>
      </c>
      <c r="H2065" t="s">
        <v>43</v>
      </c>
      <c r="I2065">
        <v>14987093039</v>
      </c>
      <c r="J2065" t="s">
        <v>540</v>
      </c>
      <c r="K2065" t="s">
        <v>51</v>
      </c>
      <c r="L2065">
        <v>113</v>
      </c>
      <c r="M2065">
        <v>1.5</v>
      </c>
      <c r="N2065">
        <v>1</v>
      </c>
      <c r="O2065">
        <v>113</v>
      </c>
      <c r="P2065">
        <v>1.5</v>
      </c>
      <c r="Q2065">
        <v>1</v>
      </c>
      <c r="R2065">
        <v>1.5</v>
      </c>
      <c r="S2065">
        <v>1.5</v>
      </c>
      <c r="T2065" s="1">
        <v>44669</v>
      </c>
      <c r="U2065" t="str">
        <f t="shared" si="160"/>
        <v>SunChips Multigrain - Salsa</v>
      </c>
      <c r="V2065" t="str">
        <f t="shared" si="161"/>
        <v>Food</v>
      </c>
      <c r="W2065" t="s">
        <v>43</v>
      </c>
      <c r="X2065" t="b">
        <f t="shared" si="163"/>
        <v>1</v>
      </c>
      <c r="Y2065">
        <f t="shared" si="162"/>
        <v>1.5</v>
      </c>
      <c r="Z2065" s="2">
        <f t="shared" si="164"/>
        <v>1</v>
      </c>
      <c r="AA2065" t="s">
        <v>129</v>
      </c>
      <c r="AB2065" t="s">
        <v>130</v>
      </c>
      <c r="AD2065" t="s">
        <v>60</v>
      </c>
      <c r="AE2065" t="s">
        <v>541</v>
      </c>
      <c r="AF2065">
        <v>2022</v>
      </c>
    </row>
    <row r="2066" spans="1:32" x14ac:dyDescent="0.25">
      <c r="A2066" t="s">
        <v>29</v>
      </c>
      <c r="B2066" t="s">
        <v>67</v>
      </c>
      <c r="C2066" t="s">
        <v>68</v>
      </c>
      <c r="D2066" t="s">
        <v>69</v>
      </c>
      <c r="E2066">
        <f>_xlfn.XLOOKUP(Table1[[#This Row],[Location]],'Location analysis'!A:A,'Location analysis'!B:B)</f>
        <v>40.435699999999997</v>
      </c>
      <c r="F2066">
        <f>_xlfn.XLOOKUP(Table1[[#This Row],[Location]],'Location analysis'!A:A,'Location analysis'!C:C)</f>
        <v>-74.125200000000007</v>
      </c>
      <c r="G2066" t="s">
        <v>259</v>
      </c>
      <c r="H2066" t="s">
        <v>34</v>
      </c>
      <c r="I2066">
        <v>14987212793</v>
      </c>
      <c r="J2066" t="s">
        <v>540</v>
      </c>
      <c r="K2066" t="s">
        <v>51</v>
      </c>
      <c r="L2066">
        <v>140</v>
      </c>
      <c r="M2066">
        <v>1</v>
      </c>
      <c r="N2066">
        <v>1</v>
      </c>
      <c r="O2066">
        <v>140</v>
      </c>
      <c r="P2066">
        <v>1</v>
      </c>
      <c r="Q2066">
        <v>1</v>
      </c>
      <c r="R2066">
        <v>1</v>
      </c>
      <c r="S2066">
        <v>1</v>
      </c>
      <c r="T2066" s="1">
        <v>44669</v>
      </c>
      <c r="U2066" t="str">
        <f t="shared" si="160"/>
        <v>Sunkist Soda - Orange</v>
      </c>
      <c r="V2066" t="str">
        <f t="shared" si="161"/>
        <v>Carbonated</v>
      </c>
      <c r="W2066" t="s">
        <v>34</v>
      </c>
      <c r="X2066" t="b">
        <f t="shared" si="163"/>
        <v>1</v>
      </c>
      <c r="Y2066">
        <f t="shared" si="162"/>
        <v>1</v>
      </c>
      <c r="Z2066" s="2">
        <f t="shared" si="164"/>
        <v>0.66666666666666663</v>
      </c>
      <c r="AA2066" t="s">
        <v>260</v>
      </c>
      <c r="AB2066" t="s">
        <v>261</v>
      </c>
      <c r="AD2066" t="s">
        <v>60</v>
      </c>
      <c r="AE2066" t="s">
        <v>541</v>
      </c>
      <c r="AF2066">
        <v>2022</v>
      </c>
    </row>
    <row r="2067" spans="1:32" x14ac:dyDescent="0.25">
      <c r="A2067" t="s">
        <v>29</v>
      </c>
      <c r="B2067" t="s">
        <v>46</v>
      </c>
      <c r="C2067" t="s">
        <v>31</v>
      </c>
      <c r="D2067" t="s">
        <v>47</v>
      </c>
      <c r="E2067">
        <f>_xlfn.XLOOKUP(Table1[[#This Row],[Location]],'Location analysis'!A:A,'Location analysis'!B:B)</f>
        <v>40.423690999999998</v>
      </c>
      <c r="F2067">
        <f>_xlfn.XLOOKUP(Table1[[#This Row],[Location]],'Location analysis'!A:A,'Location analysis'!C:C)</f>
        <v>-74.380831999999998</v>
      </c>
      <c r="G2067" t="s">
        <v>154</v>
      </c>
      <c r="H2067" t="s">
        <v>43</v>
      </c>
      <c r="I2067">
        <v>14987420834</v>
      </c>
      <c r="J2067" t="s">
        <v>540</v>
      </c>
      <c r="K2067" t="s">
        <v>51</v>
      </c>
      <c r="L2067">
        <v>113</v>
      </c>
      <c r="M2067">
        <v>1.5</v>
      </c>
      <c r="N2067">
        <v>1</v>
      </c>
      <c r="O2067">
        <v>113</v>
      </c>
      <c r="P2067">
        <v>1.5</v>
      </c>
      <c r="Q2067">
        <v>1</v>
      </c>
      <c r="R2067">
        <v>1.5</v>
      </c>
      <c r="S2067">
        <v>1.5</v>
      </c>
      <c r="T2067" s="1">
        <v>44669</v>
      </c>
      <c r="U2067" t="str">
        <f t="shared" si="160"/>
        <v>SunChips Multigrain - Harvest Cheddar</v>
      </c>
      <c r="V2067" t="str">
        <f t="shared" si="161"/>
        <v>Food</v>
      </c>
      <c r="W2067" t="s">
        <v>43</v>
      </c>
      <c r="X2067" t="b">
        <f t="shared" si="163"/>
        <v>1</v>
      </c>
      <c r="Y2067">
        <f t="shared" si="162"/>
        <v>1.5</v>
      </c>
      <c r="Z2067" s="2">
        <f t="shared" si="164"/>
        <v>1</v>
      </c>
      <c r="AA2067" t="s">
        <v>129</v>
      </c>
      <c r="AB2067" t="s">
        <v>155</v>
      </c>
      <c r="AD2067" t="s">
        <v>60</v>
      </c>
      <c r="AE2067" t="s">
        <v>541</v>
      </c>
      <c r="AF2067">
        <v>2022</v>
      </c>
    </row>
    <row r="2068" spans="1:32" x14ac:dyDescent="0.25">
      <c r="A2068" t="s">
        <v>29</v>
      </c>
      <c r="B2068" t="s">
        <v>67</v>
      </c>
      <c r="C2068" t="s">
        <v>68</v>
      </c>
      <c r="D2068" t="s">
        <v>69</v>
      </c>
      <c r="E2068">
        <f>_xlfn.XLOOKUP(Table1[[#This Row],[Location]],'Location analysis'!A:A,'Location analysis'!B:B)</f>
        <v>40.435699999999997</v>
      </c>
      <c r="F2068">
        <f>_xlfn.XLOOKUP(Table1[[#This Row],[Location]],'Location analysis'!A:A,'Location analysis'!C:C)</f>
        <v>-74.125200000000007</v>
      </c>
      <c r="G2068" t="s">
        <v>185</v>
      </c>
      <c r="H2068" t="s">
        <v>34</v>
      </c>
      <c r="I2068">
        <v>14987454076</v>
      </c>
      <c r="J2068" t="s">
        <v>540</v>
      </c>
      <c r="K2068" t="s">
        <v>51</v>
      </c>
      <c r="L2068">
        <v>148</v>
      </c>
      <c r="M2068">
        <v>3.5</v>
      </c>
      <c r="N2068">
        <v>1</v>
      </c>
      <c r="O2068">
        <v>148</v>
      </c>
      <c r="P2068">
        <v>3.5</v>
      </c>
      <c r="Q2068">
        <v>1</v>
      </c>
      <c r="R2068">
        <v>3.5</v>
      </c>
      <c r="S2068">
        <v>3.5</v>
      </c>
      <c r="T2068" s="1">
        <v>44669</v>
      </c>
      <c r="U2068" t="str">
        <f t="shared" si="160"/>
        <v>Red Bull - Original</v>
      </c>
      <c r="V2068" t="str">
        <f t="shared" si="161"/>
        <v>Carbonated</v>
      </c>
      <c r="W2068" t="s">
        <v>34</v>
      </c>
      <c r="X2068" t="b">
        <f t="shared" si="163"/>
        <v>1</v>
      </c>
      <c r="Y2068">
        <f t="shared" si="162"/>
        <v>3.5</v>
      </c>
      <c r="Z2068" s="2">
        <f t="shared" si="164"/>
        <v>2.3333333333333335</v>
      </c>
      <c r="AA2068" t="s">
        <v>37</v>
      </c>
      <c r="AB2068" t="s">
        <v>150</v>
      </c>
      <c r="AD2068" t="s">
        <v>60</v>
      </c>
      <c r="AE2068" t="s">
        <v>541</v>
      </c>
      <c r="AF2068">
        <v>2022</v>
      </c>
    </row>
    <row r="2069" spans="1:32" x14ac:dyDescent="0.25">
      <c r="A2069" t="s">
        <v>29</v>
      </c>
      <c r="B2069" t="s">
        <v>67</v>
      </c>
      <c r="C2069" t="s">
        <v>68</v>
      </c>
      <c r="D2069" t="s">
        <v>69</v>
      </c>
      <c r="E2069">
        <f>_xlfn.XLOOKUP(Table1[[#This Row],[Location]],'Location analysis'!A:A,'Location analysis'!B:B)</f>
        <v>40.435699999999997</v>
      </c>
      <c r="F2069">
        <f>_xlfn.XLOOKUP(Table1[[#This Row],[Location]],'Location analysis'!A:A,'Location analysis'!C:C)</f>
        <v>-74.125200000000007</v>
      </c>
      <c r="G2069" t="s">
        <v>100</v>
      </c>
      <c r="H2069" t="s">
        <v>43</v>
      </c>
      <c r="I2069">
        <v>14987455224</v>
      </c>
      <c r="J2069" t="s">
        <v>540</v>
      </c>
      <c r="K2069" t="s">
        <v>51</v>
      </c>
      <c r="L2069">
        <v>123</v>
      </c>
      <c r="M2069">
        <v>1.5</v>
      </c>
      <c r="N2069">
        <v>1</v>
      </c>
      <c r="O2069">
        <v>123</v>
      </c>
      <c r="P2069">
        <v>1.5</v>
      </c>
      <c r="Q2069">
        <v>1</v>
      </c>
      <c r="R2069">
        <v>1.5</v>
      </c>
      <c r="S2069">
        <v>1.5</v>
      </c>
      <c r="T2069" s="1">
        <v>44669</v>
      </c>
      <c r="U2069" t="str">
        <f t="shared" si="160"/>
        <v>Cheetos - Fleming Hot Crunchy</v>
      </c>
      <c r="V2069" t="str">
        <f t="shared" si="161"/>
        <v>Food</v>
      </c>
      <c r="W2069" t="s">
        <v>43</v>
      </c>
      <c r="X2069" t="b">
        <f t="shared" si="163"/>
        <v>1</v>
      </c>
      <c r="Y2069">
        <f t="shared" si="162"/>
        <v>1.5</v>
      </c>
      <c r="Z2069" s="2">
        <f t="shared" si="164"/>
        <v>1</v>
      </c>
      <c r="AA2069" t="s">
        <v>101</v>
      </c>
      <c r="AB2069" t="s">
        <v>102</v>
      </c>
      <c r="AD2069" t="s">
        <v>60</v>
      </c>
      <c r="AE2069" t="s">
        <v>541</v>
      </c>
      <c r="AF2069">
        <v>2022</v>
      </c>
    </row>
    <row r="2070" spans="1:32" x14ac:dyDescent="0.25">
      <c r="A2070" t="s">
        <v>29</v>
      </c>
      <c r="B2070" t="s">
        <v>30</v>
      </c>
      <c r="C2070" t="s">
        <v>31</v>
      </c>
      <c r="D2070" t="s">
        <v>32</v>
      </c>
      <c r="E2070">
        <f>_xlfn.XLOOKUP(Table1[[#This Row],[Location]],'Location analysis'!A:A,'Location analysis'!B:B)</f>
        <v>40.423690999999998</v>
      </c>
      <c r="F2070">
        <f>_xlfn.XLOOKUP(Table1[[#This Row],[Location]],'Location analysis'!A:A,'Location analysis'!C:C)</f>
        <v>-74.380831999999998</v>
      </c>
      <c r="G2070" t="s">
        <v>390</v>
      </c>
      <c r="H2070" t="s">
        <v>43</v>
      </c>
      <c r="I2070">
        <v>14987505478</v>
      </c>
      <c r="J2070" t="s">
        <v>540</v>
      </c>
      <c r="K2070" t="s">
        <v>51</v>
      </c>
      <c r="L2070">
        <v>132</v>
      </c>
      <c r="M2070">
        <v>2</v>
      </c>
      <c r="N2070">
        <v>1</v>
      </c>
      <c r="O2070">
        <v>132</v>
      </c>
      <c r="P2070">
        <v>2</v>
      </c>
      <c r="Q2070">
        <v>1</v>
      </c>
      <c r="R2070">
        <v>2</v>
      </c>
      <c r="S2070">
        <v>2</v>
      </c>
      <c r="T2070" s="1">
        <v>44673</v>
      </c>
      <c r="U2070" t="str">
        <f t="shared" si="160"/>
        <v>RXBAR - Protein Bar - Chocolate Sea Salt</v>
      </c>
      <c r="V2070" t="str">
        <f t="shared" si="161"/>
        <v>Food</v>
      </c>
      <c r="W2070" t="s">
        <v>43</v>
      </c>
      <c r="X2070" t="b">
        <f t="shared" si="163"/>
        <v>1</v>
      </c>
      <c r="Y2070">
        <f t="shared" si="162"/>
        <v>2</v>
      </c>
      <c r="Z2070" s="2">
        <f t="shared" si="164"/>
        <v>1.3333333333333333</v>
      </c>
      <c r="AA2070" t="s">
        <v>318</v>
      </c>
      <c r="AB2070" t="s">
        <v>319</v>
      </c>
      <c r="AC2070" t="s">
        <v>391</v>
      </c>
      <c r="AD2070" t="s">
        <v>60</v>
      </c>
      <c r="AE2070" t="s">
        <v>541</v>
      </c>
      <c r="AF2070">
        <v>2022</v>
      </c>
    </row>
    <row r="2071" spans="1:32" x14ac:dyDescent="0.25">
      <c r="A2071" t="s">
        <v>29</v>
      </c>
      <c r="B2071" t="s">
        <v>67</v>
      </c>
      <c r="C2071" t="s">
        <v>68</v>
      </c>
      <c r="D2071" t="s">
        <v>69</v>
      </c>
      <c r="E2071">
        <f>_xlfn.XLOOKUP(Table1[[#This Row],[Location]],'Location analysis'!A:A,'Location analysis'!B:B)</f>
        <v>40.435699999999997</v>
      </c>
      <c r="F2071">
        <f>_xlfn.XLOOKUP(Table1[[#This Row],[Location]],'Location analysis'!A:A,'Location analysis'!C:C)</f>
        <v>-74.125200000000007</v>
      </c>
      <c r="G2071" t="s">
        <v>100</v>
      </c>
      <c r="H2071" t="s">
        <v>43</v>
      </c>
      <c r="I2071">
        <v>14987555663</v>
      </c>
      <c r="J2071" t="s">
        <v>540</v>
      </c>
      <c r="K2071" t="s">
        <v>36</v>
      </c>
      <c r="L2071">
        <v>123</v>
      </c>
      <c r="M2071">
        <v>1.5</v>
      </c>
      <c r="N2071">
        <v>1</v>
      </c>
      <c r="O2071">
        <v>123</v>
      </c>
      <c r="P2071">
        <v>1.5</v>
      </c>
      <c r="Q2071">
        <v>1</v>
      </c>
      <c r="R2071">
        <v>1.5</v>
      </c>
      <c r="S2071">
        <v>1.5</v>
      </c>
      <c r="T2071" s="1">
        <v>44669</v>
      </c>
      <c r="U2071" t="str">
        <f t="shared" si="160"/>
        <v>Cheetos - Fleming Hot Crunchy</v>
      </c>
      <c r="V2071" t="str">
        <f t="shared" si="161"/>
        <v>Food</v>
      </c>
      <c r="W2071" t="s">
        <v>43</v>
      </c>
      <c r="X2071" t="b">
        <f t="shared" si="163"/>
        <v>1</v>
      </c>
      <c r="Y2071">
        <f t="shared" si="162"/>
        <v>1.5</v>
      </c>
      <c r="Z2071" s="2">
        <f t="shared" si="164"/>
        <v>1</v>
      </c>
      <c r="AA2071" t="s">
        <v>101</v>
      </c>
      <c r="AB2071" t="s">
        <v>102</v>
      </c>
      <c r="AD2071" t="s">
        <v>60</v>
      </c>
      <c r="AE2071" t="s">
        <v>541</v>
      </c>
      <c r="AF2071">
        <v>2022</v>
      </c>
    </row>
    <row r="2072" spans="1:32" x14ac:dyDescent="0.25">
      <c r="A2072" t="s">
        <v>29</v>
      </c>
      <c r="B2072" t="s">
        <v>394</v>
      </c>
      <c r="C2072" t="s">
        <v>395</v>
      </c>
      <c r="D2072" t="s">
        <v>396</v>
      </c>
      <c r="E2072">
        <f>_xlfn.XLOOKUP(Table1[[#This Row],[Location]],'Location analysis'!A:A,'Location analysis'!B:B)</f>
        <v>40.416893999999999</v>
      </c>
      <c r="F2072">
        <f>_xlfn.XLOOKUP(Table1[[#This Row],[Location]],'Location analysis'!A:A,'Location analysis'!C:C)</f>
        <v>-74.420399000000003</v>
      </c>
      <c r="G2072" t="s">
        <v>417</v>
      </c>
      <c r="H2072" t="s">
        <v>43</v>
      </c>
      <c r="I2072">
        <v>14987670787</v>
      </c>
      <c r="J2072" t="s">
        <v>540</v>
      </c>
      <c r="K2072" t="s">
        <v>51</v>
      </c>
      <c r="L2072">
        <v>136</v>
      </c>
      <c r="M2072">
        <v>2</v>
      </c>
      <c r="N2072">
        <v>1</v>
      </c>
      <c r="O2072">
        <v>136</v>
      </c>
      <c r="P2072">
        <v>2</v>
      </c>
      <c r="Q2072">
        <v>1</v>
      </c>
      <c r="R2072">
        <v>2</v>
      </c>
      <c r="S2072">
        <v>2</v>
      </c>
      <c r="T2072" s="1">
        <v>44669</v>
      </c>
      <c r="U2072" t="str">
        <f t="shared" si="160"/>
        <v>Genius Keto Bar - Chocolate Dream</v>
      </c>
      <c r="V2072" t="str">
        <f t="shared" si="161"/>
        <v>Food</v>
      </c>
      <c r="W2072" t="s">
        <v>43</v>
      </c>
      <c r="X2072" t="b">
        <f t="shared" si="163"/>
        <v>1</v>
      </c>
      <c r="Y2072">
        <f t="shared" si="162"/>
        <v>2</v>
      </c>
      <c r="Z2072" s="2">
        <f t="shared" si="164"/>
        <v>1.3333333333333333</v>
      </c>
      <c r="AA2072" t="s">
        <v>418</v>
      </c>
      <c r="AB2072" t="s">
        <v>419</v>
      </c>
      <c r="AD2072" t="s">
        <v>60</v>
      </c>
      <c r="AE2072" t="s">
        <v>541</v>
      </c>
      <c r="AF2072">
        <v>2022</v>
      </c>
    </row>
    <row r="2073" spans="1:32" x14ac:dyDescent="0.25">
      <c r="A2073" t="s">
        <v>29</v>
      </c>
      <c r="B2073" t="s">
        <v>46</v>
      </c>
      <c r="C2073" t="s">
        <v>31</v>
      </c>
      <c r="D2073" t="s">
        <v>47</v>
      </c>
      <c r="E2073">
        <f>_xlfn.XLOOKUP(Table1[[#This Row],[Location]],'Location analysis'!A:A,'Location analysis'!B:B)</f>
        <v>40.423690999999998</v>
      </c>
      <c r="F2073">
        <f>_xlfn.XLOOKUP(Table1[[#This Row],[Location]],'Location analysis'!A:A,'Location analysis'!C:C)</f>
        <v>-74.380831999999998</v>
      </c>
      <c r="G2073" t="s">
        <v>137</v>
      </c>
      <c r="H2073" t="s">
        <v>97</v>
      </c>
      <c r="I2073">
        <v>14987670759</v>
      </c>
      <c r="J2073" t="s">
        <v>540</v>
      </c>
      <c r="K2073" t="s">
        <v>51</v>
      </c>
      <c r="L2073">
        <v>144</v>
      </c>
      <c r="M2073">
        <v>1.5</v>
      </c>
      <c r="N2073">
        <v>1</v>
      </c>
      <c r="O2073">
        <v>144</v>
      </c>
      <c r="P2073">
        <v>1.5</v>
      </c>
      <c r="Q2073">
        <v>1</v>
      </c>
      <c r="R2073">
        <v>1.5</v>
      </c>
      <c r="S2073">
        <v>1.5</v>
      </c>
      <c r="T2073" s="1">
        <v>44669</v>
      </c>
      <c r="U2073" t="str">
        <f t="shared" si="160"/>
        <v>Poland Springs Water</v>
      </c>
      <c r="V2073" t="str">
        <f t="shared" si="161"/>
        <v>Water</v>
      </c>
      <c r="W2073" t="s">
        <v>97</v>
      </c>
      <c r="X2073" t="b">
        <f t="shared" si="163"/>
        <v>1</v>
      </c>
      <c r="Y2073">
        <f t="shared" si="162"/>
        <v>1.5</v>
      </c>
      <c r="Z2073" s="2">
        <f t="shared" si="164"/>
        <v>1</v>
      </c>
      <c r="AA2073" t="s">
        <v>137</v>
      </c>
      <c r="AD2073" t="s">
        <v>60</v>
      </c>
      <c r="AE2073" t="s">
        <v>541</v>
      </c>
      <c r="AF2073">
        <v>2022</v>
      </c>
    </row>
    <row r="2074" spans="1:32" x14ac:dyDescent="0.25">
      <c r="A2074" t="s">
        <v>29</v>
      </c>
      <c r="B2074" t="s">
        <v>46</v>
      </c>
      <c r="C2074" t="s">
        <v>31</v>
      </c>
      <c r="D2074" t="s">
        <v>47</v>
      </c>
      <c r="E2074">
        <f>_xlfn.XLOOKUP(Table1[[#This Row],[Location]],'Location analysis'!A:A,'Location analysis'!B:B)</f>
        <v>40.423690999999998</v>
      </c>
      <c r="F2074">
        <f>_xlfn.XLOOKUP(Table1[[#This Row],[Location]],'Location analysis'!A:A,'Location analysis'!C:C)</f>
        <v>-74.380831999999998</v>
      </c>
      <c r="G2074" t="s">
        <v>192</v>
      </c>
      <c r="H2074" t="s">
        <v>43</v>
      </c>
      <c r="I2074">
        <v>14987677166</v>
      </c>
      <c r="J2074" t="s">
        <v>540</v>
      </c>
      <c r="K2074" t="s">
        <v>51</v>
      </c>
      <c r="L2074">
        <v>123</v>
      </c>
      <c r="M2074">
        <v>1.25</v>
      </c>
      <c r="N2074">
        <v>1</v>
      </c>
      <c r="O2074">
        <v>123</v>
      </c>
      <c r="P2074">
        <v>1.25</v>
      </c>
      <c r="Q2074">
        <v>1</v>
      </c>
      <c r="R2074">
        <v>1.25</v>
      </c>
      <c r="S2074">
        <v>1.25</v>
      </c>
      <c r="T2074" s="1">
        <v>44669</v>
      </c>
      <c r="U2074" t="str">
        <f t="shared" si="160"/>
        <v>CheezIt - Original</v>
      </c>
      <c r="V2074" t="str">
        <f t="shared" si="161"/>
        <v>Food</v>
      </c>
      <c r="W2074" t="s">
        <v>43</v>
      </c>
      <c r="X2074" t="b">
        <f t="shared" si="163"/>
        <v>1</v>
      </c>
      <c r="Y2074">
        <f t="shared" si="162"/>
        <v>1.25</v>
      </c>
      <c r="Z2074" s="2">
        <f t="shared" si="164"/>
        <v>0.83333333333333337</v>
      </c>
      <c r="AA2074" t="s">
        <v>193</v>
      </c>
      <c r="AB2074" t="s">
        <v>150</v>
      </c>
      <c r="AD2074" t="s">
        <v>60</v>
      </c>
      <c r="AE2074" t="s">
        <v>541</v>
      </c>
      <c r="AF2074">
        <v>2022</v>
      </c>
    </row>
    <row r="2075" spans="1:32" x14ac:dyDescent="0.25">
      <c r="A2075" t="s">
        <v>29</v>
      </c>
      <c r="B2075" t="s">
        <v>46</v>
      </c>
      <c r="C2075" t="s">
        <v>31</v>
      </c>
      <c r="D2075" t="s">
        <v>47</v>
      </c>
      <c r="E2075">
        <f>_xlfn.XLOOKUP(Table1[[#This Row],[Location]],'Location analysis'!A:A,'Location analysis'!B:B)</f>
        <v>40.423690999999998</v>
      </c>
      <c r="F2075">
        <f>_xlfn.XLOOKUP(Table1[[#This Row],[Location]],'Location analysis'!A:A,'Location analysis'!C:C)</f>
        <v>-74.380831999999998</v>
      </c>
      <c r="G2075" t="s">
        <v>354</v>
      </c>
      <c r="H2075" t="s">
        <v>43</v>
      </c>
      <c r="I2075">
        <v>14987681211</v>
      </c>
      <c r="J2075" t="s">
        <v>540</v>
      </c>
      <c r="K2075" t="s">
        <v>51</v>
      </c>
      <c r="L2075">
        <v>138</v>
      </c>
      <c r="M2075">
        <v>2</v>
      </c>
      <c r="N2075">
        <v>1</v>
      </c>
      <c r="O2075">
        <v>138</v>
      </c>
      <c r="P2075">
        <v>2</v>
      </c>
      <c r="Q2075">
        <v>1</v>
      </c>
      <c r="R2075">
        <v>2</v>
      </c>
      <c r="S2075">
        <v>2</v>
      </c>
      <c r="T2075" s="1">
        <v>44669</v>
      </c>
      <c r="U2075" t="str">
        <f t="shared" si="160"/>
        <v>NuGo Dark Chocolate - Pretzel Sea Salt</v>
      </c>
      <c r="V2075" t="str">
        <f t="shared" si="161"/>
        <v>Food</v>
      </c>
      <c r="W2075" t="s">
        <v>43</v>
      </c>
      <c r="X2075" t="b">
        <f t="shared" si="163"/>
        <v>1</v>
      </c>
      <c r="Y2075">
        <f t="shared" si="162"/>
        <v>2</v>
      </c>
      <c r="Z2075" s="2">
        <f t="shared" si="164"/>
        <v>1.3333333333333333</v>
      </c>
      <c r="AA2075" t="s">
        <v>270</v>
      </c>
      <c r="AB2075" t="s">
        <v>355</v>
      </c>
      <c r="AD2075" t="s">
        <v>60</v>
      </c>
      <c r="AE2075" t="s">
        <v>541</v>
      </c>
      <c r="AF2075">
        <v>2022</v>
      </c>
    </row>
    <row r="2076" spans="1:32" x14ac:dyDescent="0.25">
      <c r="A2076" t="s">
        <v>29</v>
      </c>
      <c r="B2076" t="s">
        <v>394</v>
      </c>
      <c r="C2076" t="s">
        <v>395</v>
      </c>
      <c r="D2076" t="s">
        <v>396</v>
      </c>
      <c r="E2076">
        <f>_xlfn.XLOOKUP(Table1[[#This Row],[Location]],'Location analysis'!A:A,'Location analysis'!B:B)</f>
        <v>40.416893999999999</v>
      </c>
      <c r="F2076">
        <f>_xlfn.XLOOKUP(Table1[[#This Row],[Location]],'Location analysis'!A:A,'Location analysis'!C:C)</f>
        <v>-74.420399000000003</v>
      </c>
      <c r="G2076" t="s">
        <v>518</v>
      </c>
      <c r="H2076" t="s">
        <v>43</v>
      </c>
      <c r="I2076">
        <v>14987793061</v>
      </c>
      <c r="J2076" t="s">
        <v>540</v>
      </c>
      <c r="K2076" t="s">
        <v>36</v>
      </c>
      <c r="L2076">
        <v>123</v>
      </c>
      <c r="M2076">
        <v>1.5</v>
      </c>
      <c r="N2076">
        <v>1</v>
      </c>
      <c r="O2076">
        <v>123</v>
      </c>
      <c r="P2076">
        <v>1.5</v>
      </c>
      <c r="Q2076">
        <v>1</v>
      </c>
      <c r="R2076">
        <v>1.5</v>
      </c>
      <c r="S2076">
        <v>4.5</v>
      </c>
      <c r="T2076" s="1">
        <v>44669</v>
      </c>
      <c r="U2076" t="str">
        <f t="shared" si="160"/>
        <v>Belvita Snack Packs - Chocolate</v>
      </c>
      <c r="V2076" t="str">
        <f t="shared" si="161"/>
        <v>Food</v>
      </c>
      <c r="W2076" t="s">
        <v>43</v>
      </c>
      <c r="X2076" t="b">
        <f t="shared" si="163"/>
        <v>1</v>
      </c>
      <c r="Y2076">
        <f t="shared" si="162"/>
        <v>1.5</v>
      </c>
      <c r="Z2076" s="2">
        <f t="shared" si="164"/>
        <v>1</v>
      </c>
      <c r="AA2076" t="s">
        <v>309</v>
      </c>
      <c r="AB2076" t="s">
        <v>519</v>
      </c>
      <c r="AD2076" t="s">
        <v>60</v>
      </c>
      <c r="AE2076" t="s">
        <v>541</v>
      </c>
      <c r="AF2076">
        <v>2022</v>
      </c>
    </row>
    <row r="2077" spans="1:32" x14ac:dyDescent="0.25">
      <c r="A2077" t="s">
        <v>29</v>
      </c>
      <c r="B2077" t="s">
        <v>394</v>
      </c>
      <c r="C2077" t="s">
        <v>395</v>
      </c>
      <c r="D2077" t="s">
        <v>396</v>
      </c>
      <c r="E2077">
        <f>_xlfn.XLOOKUP(Table1[[#This Row],[Location]],'Location analysis'!A:A,'Location analysis'!B:B)</f>
        <v>40.416893999999999</v>
      </c>
      <c r="F2077">
        <f>_xlfn.XLOOKUP(Table1[[#This Row],[Location]],'Location analysis'!A:A,'Location analysis'!C:C)</f>
        <v>-74.420399000000003</v>
      </c>
      <c r="G2077" t="s">
        <v>137</v>
      </c>
      <c r="H2077" t="s">
        <v>97</v>
      </c>
      <c r="I2077">
        <v>14987793061</v>
      </c>
      <c r="J2077" t="s">
        <v>540</v>
      </c>
      <c r="K2077" t="s">
        <v>36</v>
      </c>
      <c r="L2077">
        <v>144</v>
      </c>
      <c r="M2077">
        <v>1.5</v>
      </c>
      <c r="N2077">
        <v>1</v>
      </c>
      <c r="O2077">
        <v>144</v>
      </c>
      <c r="P2077">
        <v>1.5</v>
      </c>
      <c r="Q2077">
        <v>1</v>
      </c>
      <c r="R2077">
        <v>1.5</v>
      </c>
      <c r="S2077">
        <v>4.5</v>
      </c>
      <c r="T2077" s="1">
        <v>44669</v>
      </c>
      <c r="U2077" t="str">
        <f t="shared" si="160"/>
        <v>Poland Springs Water</v>
      </c>
      <c r="V2077" t="str">
        <f t="shared" si="161"/>
        <v>Water</v>
      </c>
      <c r="W2077" t="s">
        <v>97</v>
      </c>
      <c r="X2077" t="b">
        <f t="shared" si="163"/>
        <v>1</v>
      </c>
      <c r="Y2077">
        <f t="shared" si="162"/>
        <v>1.5</v>
      </c>
      <c r="Z2077" s="2">
        <f t="shared" si="164"/>
        <v>1</v>
      </c>
      <c r="AA2077" t="s">
        <v>137</v>
      </c>
      <c r="AD2077" t="s">
        <v>60</v>
      </c>
      <c r="AE2077" t="s">
        <v>541</v>
      </c>
      <c r="AF2077">
        <v>2022</v>
      </c>
    </row>
    <row r="2078" spans="1:32" x14ac:dyDescent="0.25">
      <c r="A2078" t="s">
        <v>29</v>
      </c>
      <c r="B2078" t="s">
        <v>394</v>
      </c>
      <c r="C2078" t="s">
        <v>395</v>
      </c>
      <c r="D2078" t="s">
        <v>396</v>
      </c>
      <c r="E2078">
        <f>_xlfn.XLOOKUP(Table1[[#This Row],[Location]],'Location analysis'!A:A,'Location analysis'!B:B)</f>
        <v>40.416893999999999</v>
      </c>
      <c r="F2078">
        <f>_xlfn.XLOOKUP(Table1[[#This Row],[Location]],'Location analysis'!A:A,'Location analysis'!C:C)</f>
        <v>-74.420399000000003</v>
      </c>
      <c r="G2078" t="s">
        <v>225</v>
      </c>
      <c r="H2078" t="s">
        <v>43</v>
      </c>
      <c r="I2078">
        <v>14987793061</v>
      </c>
      <c r="J2078" t="s">
        <v>540</v>
      </c>
      <c r="K2078" t="s">
        <v>36</v>
      </c>
      <c r="L2078">
        <v>112</v>
      </c>
      <c r="M2078">
        <v>1.5</v>
      </c>
      <c r="N2078">
        <v>1</v>
      </c>
      <c r="O2078">
        <v>112</v>
      </c>
      <c r="P2078">
        <v>1.5</v>
      </c>
      <c r="Q2078">
        <v>1</v>
      </c>
      <c r="R2078">
        <v>1.5</v>
      </c>
      <c r="S2078">
        <v>4.5</v>
      </c>
      <c r="T2078" s="1">
        <v>44669</v>
      </c>
      <c r="U2078" t="str">
        <f t="shared" si="160"/>
        <v>SunChips Multigrain - Original</v>
      </c>
      <c r="V2078" t="str">
        <f t="shared" si="161"/>
        <v>Food</v>
      </c>
      <c r="W2078" t="s">
        <v>43</v>
      </c>
      <c r="X2078" t="b">
        <f t="shared" si="163"/>
        <v>1</v>
      </c>
      <c r="Y2078">
        <f t="shared" si="162"/>
        <v>1.5</v>
      </c>
      <c r="Z2078" s="2">
        <f t="shared" si="164"/>
        <v>1</v>
      </c>
      <c r="AA2078" t="s">
        <v>129</v>
      </c>
      <c r="AB2078" t="s">
        <v>150</v>
      </c>
      <c r="AD2078" t="s">
        <v>60</v>
      </c>
      <c r="AE2078" t="s">
        <v>541</v>
      </c>
      <c r="AF2078">
        <v>2022</v>
      </c>
    </row>
    <row r="2079" spans="1:32" x14ac:dyDescent="0.25">
      <c r="A2079" t="s">
        <v>29</v>
      </c>
      <c r="B2079" t="s">
        <v>394</v>
      </c>
      <c r="C2079" t="s">
        <v>395</v>
      </c>
      <c r="D2079" t="s">
        <v>396</v>
      </c>
      <c r="E2079">
        <f>_xlfn.XLOOKUP(Table1[[#This Row],[Location]],'Location analysis'!A:A,'Location analysis'!B:B)</f>
        <v>40.416893999999999</v>
      </c>
      <c r="F2079">
        <f>_xlfn.XLOOKUP(Table1[[#This Row],[Location]],'Location analysis'!A:A,'Location analysis'!C:C)</f>
        <v>-74.420399000000003</v>
      </c>
      <c r="G2079" t="s">
        <v>137</v>
      </c>
      <c r="H2079" t="s">
        <v>97</v>
      </c>
      <c r="I2079">
        <v>14987801779</v>
      </c>
      <c r="J2079" t="s">
        <v>540</v>
      </c>
      <c r="K2079" t="s">
        <v>36</v>
      </c>
      <c r="L2079">
        <v>144</v>
      </c>
      <c r="M2079">
        <v>1.5</v>
      </c>
      <c r="N2079">
        <v>1</v>
      </c>
      <c r="O2079">
        <v>144</v>
      </c>
      <c r="P2079">
        <v>1.5</v>
      </c>
      <c r="Q2079">
        <v>1</v>
      </c>
      <c r="R2079">
        <v>1.5</v>
      </c>
      <c r="S2079">
        <v>1.5</v>
      </c>
      <c r="T2079" s="1">
        <v>44669</v>
      </c>
      <c r="U2079" t="str">
        <f t="shared" si="160"/>
        <v>Poland Springs Water</v>
      </c>
      <c r="V2079" t="str">
        <f t="shared" si="161"/>
        <v>Water</v>
      </c>
      <c r="W2079" t="s">
        <v>97</v>
      </c>
      <c r="X2079" t="b">
        <f t="shared" si="163"/>
        <v>1</v>
      </c>
      <c r="Y2079">
        <f t="shared" si="162"/>
        <v>1.5</v>
      </c>
      <c r="Z2079" s="2">
        <f t="shared" si="164"/>
        <v>1</v>
      </c>
      <c r="AA2079" t="s">
        <v>137</v>
      </c>
      <c r="AD2079" t="s">
        <v>60</v>
      </c>
      <c r="AE2079" t="s">
        <v>541</v>
      </c>
      <c r="AF2079">
        <v>2022</v>
      </c>
    </row>
    <row r="2080" spans="1:32" x14ac:dyDescent="0.25">
      <c r="A2080" t="s">
        <v>29</v>
      </c>
      <c r="B2080" t="s">
        <v>67</v>
      </c>
      <c r="C2080" t="s">
        <v>68</v>
      </c>
      <c r="D2080" t="s">
        <v>69</v>
      </c>
      <c r="E2080">
        <f>_xlfn.XLOOKUP(Table1[[#This Row],[Location]],'Location analysis'!A:A,'Location analysis'!B:B)</f>
        <v>40.435699999999997</v>
      </c>
      <c r="F2080">
        <f>_xlfn.XLOOKUP(Table1[[#This Row],[Location]],'Location analysis'!A:A,'Location analysis'!C:C)</f>
        <v>-74.125200000000007</v>
      </c>
      <c r="G2080" t="s">
        <v>523</v>
      </c>
      <c r="H2080" t="s">
        <v>43</v>
      </c>
      <c r="I2080">
        <v>14987965084</v>
      </c>
      <c r="J2080" t="s">
        <v>540</v>
      </c>
      <c r="K2080" t="s">
        <v>36</v>
      </c>
      <c r="L2080">
        <v>112</v>
      </c>
      <c r="M2080">
        <v>1.5</v>
      </c>
      <c r="N2080">
        <v>1</v>
      </c>
      <c r="O2080">
        <v>112</v>
      </c>
      <c r="P2080">
        <v>1.5</v>
      </c>
      <c r="Q2080">
        <v>1</v>
      </c>
      <c r="R2080">
        <v>1.5</v>
      </c>
      <c r="S2080">
        <v>1.5</v>
      </c>
      <c r="T2080" s="1">
        <v>44669</v>
      </c>
      <c r="U2080" t="str">
        <f t="shared" si="160"/>
        <v>Pop Corners - Spicy Queso</v>
      </c>
      <c r="V2080" t="str">
        <f t="shared" si="161"/>
        <v>Food</v>
      </c>
      <c r="W2080" t="s">
        <v>43</v>
      </c>
      <c r="X2080" t="b">
        <f t="shared" si="163"/>
        <v>1</v>
      </c>
      <c r="Y2080">
        <f t="shared" si="162"/>
        <v>1.5</v>
      </c>
      <c r="Z2080" s="2">
        <f t="shared" si="164"/>
        <v>1</v>
      </c>
      <c r="AA2080" t="s">
        <v>509</v>
      </c>
      <c r="AB2080" t="s">
        <v>524</v>
      </c>
      <c r="AD2080" t="s">
        <v>60</v>
      </c>
      <c r="AE2080" t="s">
        <v>541</v>
      </c>
      <c r="AF2080">
        <v>2022</v>
      </c>
    </row>
    <row r="2081" spans="1:32" x14ac:dyDescent="0.25">
      <c r="A2081" t="s">
        <v>29</v>
      </c>
      <c r="B2081" t="s">
        <v>67</v>
      </c>
      <c r="C2081" t="s">
        <v>68</v>
      </c>
      <c r="D2081" t="s">
        <v>69</v>
      </c>
      <c r="E2081">
        <f>_xlfn.XLOOKUP(Table1[[#This Row],[Location]],'Location analysis'!A:A,'Location analysis'!B:B)</f>
        <v>40.435699999999997</v>
      </c>
      <c r="F2081">
        <f>_xlfn.XLOOKUP(Table1[[#This Row],[Location]],'Location analysis'!A:A,'Location analysis'!C:C)</f>
        <v>-74.125200000000007</v>
      </c>
      <c r="G2081" t="s">
        <v>259</v>
      </c>
      <c r="H2081" t="s">
        <v>34</v>
      </c>
      <c r="I2081">
        <v>14988056155</v>
      </c>
      <c r="J2081" t="s">
        <v>540</v>
      </c>
      <c r="K2081" t="s">
        <v>51</v>
      </c>
      <c r="L2081">
        <v>140</v>
      </c>
      <c r="M2081">
        <v>1</v>
      </c>
      <c r="N2081">
        <v>1</v>
      </c>
      <c r="O2081">
        <v>140</v>
      </c>
      <c r="P2081">
        <v>1</v>
      </c>
      <c r="Q2081">
        <v>1</v>
      </c>
      <c r="R2081">
        <v>1</v>
      </c>
      <c r="S2081">
        <v>1</v>
      </c>
      <c r="T2081" s="1">
        <v>44669</v>
      </c>
      <c r="U2081" t="str">
        <f t="shared" si="160"/>
        <v>Sunkist Soda - Orange</v>
      </c>
      <c r="V2081" t="str">
        <f t="shared" si="161"/>
        <v>Carbonated</v>
      </c>
      <c r="W2081" t="s">
        <v>34</v>
      </c>
      <c r="X2081" t="b">
        <f t="shared" si="163"/>
        <v>1</v>
      </c>
      <c r="Y2081">
        <f t="shared" si="162"/>
        <v>1</v>
      </c>
      <c r="Z2081" s="2">
        <f t="shared" si="164"/>
        <v>0.66666666666666663</v>
      </c>
      <c r="AA2081" t="s">
        <v>260</v>
      </c>
      <c r="AB2081" t="s">
        <v>261</v>
      </c>
      <c r="AD2081" t="s">
        <v>60</v>
      </c>
      <c r="AE2081" t="s">
        <v>541</v>
      </c>
      <c r="AF2081">
        <v>2022</v>
      </c>
    </row>
    <row r="2082" spans="1:32" x14ac:dyDescent="0.25">
      <c r="A2082" t="s">
        <v>29</v>
      </c>
      <c r="B2082" t="s">
        <v>67</v>
      </c>
      <c r="C2082" t="s">
        <v>68</v>
      </c>
      <c r="D2082" t="s">
        <v>69</v>
      </c>
      <c r="E2082">
        <f>_xlfn.XLOOKUP(Table1[[#This Row],[Location]],'Location analysis'!A:A,'Location analysis'!B:B)</f>
        <v>40.435699999999997</v>
      </c>
      <c r="F2082">
        <f>_xlfn.XLOOKUP(Table1[[#This Row],[Location]],'Location analysis'!A:A,'Location analysis'!C:C)</f>
        <v>-74.125200000000007</v>
      </c>
      <c r="G2082" t="s">
        <v>259</v>
      </c>
      <c r="H2082" t="s">
        <v>34</v>
      </c>
      <c r="I2082">
        <v>14988095086</v>
      </c>
      <c r="J2082" t="s">
        <v>540</v>
      </c>
      <c r="K2082" t="s">
        <v>51</v>
      </c>
      <c r="L2082">
        <v>140</v>
      </c>
      <c r="M2082">
        <v>1</v>
      </c>
      <c r="N2082">
        <v>1</v>
      </c>
      <c r="O2082">
        <v>140</v>
      </c>
      <c r="P2082">
        <v>1</v>
      </c>
      <c r="Q2082">
        <v>1</v>
      </c>
      <c r="R2082">
        <v>1</v>
      </c>
      <c r="S2082">
        <v>1</v>
      </c>
      <c r="T2082" s="1">
        <v>44669</v>
      </c>
      <c r="U2082" t="str">
        <f t="shared" si="160"/>
        <v>Sunkist Soda - Orange</v>
      </c>
      <c r="V2082" t="str">
        <f t="shared" si="161"/>
        <v>Carbonated</v>
      </c>
      <c r="W2082" t="s">
        <v>34</v>
      </c>
      <c r="X2082" t="b">
        <f t="shared" si="163"/>
        <v>1</v>
      </c>
      <c r="Y2082">
        <f t="shared" si="162"/>
        <v>1</v>
      </c>
      <c r="Z2082" s="2">
        <f t="shared" si="164"/>
        <v>0.66666666666666663</v>
      </c>
      <c r="AA2082" t="s">
        <v>260</v>
      </c>
      <c r="AB2082" t="s">
        <v>261</v>
      </c>
      <c r="AD2082" t="s">
        <v>60</v>
      </c>
      <c r="AE2082" t="s">
        <v>541</v>
      </c>
      <c r="AF2082">
        <v>2022</v>
      </c>
    </row>
    <row r="2083" spans="1:32" x14ac:dyDescent="0.25">
      <c r="A2083" t="s">
        <v>29</v>
      </c>
      <c r="B2083" t="s">
        <v>67</v>
      </c>
      <c r="C2083" t="s">
        <v>68</v>
      </c>
      <c r="D2083" t="s">
        <v>69</v>
      </c>
      <c r="E2083">
        <f>_xlfn.XLOOKUP(Table1[[#This Row],[Location]],'Location analysis'!A:A,'Location analysis'!B:B)</f>
        <v>40.435699999999997</v>
      </c>
      <c r="F2083">
        <f>_xlfn.XLOOKUP(Table1[[#This Row],[Location]],'Location analysis'!A:A,'Location analysis'!C:C)</f>
        <v>-74.125200000000007</v>
      </c>
      <c r="G2083" t="s">
        <v>70</v>
      </c>
      <c r="H2083" t="s">
        <v>34</v>
      </c>
      <c r="I2083">
        <v>14988420872</v>
      </c>
      <c r="J2083" t="s">
        <v>540</v>
      </c>
      <c r="K2083" t="s">
        <v>36</v>
      </c>
      <c r="L2083">
        <v>144</v>
      </c>
      <c r="M2083">
        <v>3</v>
      </c>
      <c r="N2083">
        <v>1</v>
      </c>
      <c r="O2083">
        <v>144</v>
      </c>
      <c r="P2083">
        <v>3</v>
      </c>
      <c r="Q2083">
        <v>1</v>
      </c>
      <c r="R2083">
        <v>3</v>
      </c>
      <c r="S2083">
        <v>3</v>
      </c>
      <c r="T2083" s="1">
        <v>44669</v>
      </c>
      <c r="U2083" t="str">
        <f t="shared" si="160"/>
        <v>Monster Energy Original</v>
      </c>
      <c r="V2083" t="str">
        <f t="shared" si="161"/>
        <v>Carbonated</v>
      </c>
      <c r="W2083" t="s">
        <v>34</v>
      </c>
      <c r="X2083" t="b">
        <f t="shared" si="163"/>
        <v>1</v>
      </c>
      <c r="Y2083">
        <f t="shared" si="162"/>
        <v>3</v>
      </c>
      <c r="Z2083" s="2">
        <f t="shared" si="164"/>
        <v>2</v>
      </c>
      <c r="AA2083" t="s">
        <v>70</v>
      </c>
      <c r="AD2083" t="s">
        <v>60</v>
      </c>
      <c r="AE2083" t="s">
        <v>541</v>
      </c>
      <c r="AF2083">
        <v>2022</v>
      </c>
    </row>
    <row r="2084" spans="1:32" x14ac:dyDescent="0.25">
      <c r="A2084" t="s">
        <v>29</v>
      </c>
      <c r="B2084" t="s">
        <v>67</v>
      </c>
      <c r="C2084" t="s">
        <v>68</v>
      </c>
      <c r="D2084" t="s">
        <v>69</v>
      </c>
      <c r="E2084">
        <f>_xlfn.XLOOKUP(Table1[[#This Row],[Location]],'Location analysis'!A:A,'Location analysis'!B:B)</f>
        <v>40.435699999999997</v>
      </c>
      <c r="F2084">
        <f>_xlfn.XLOOKUP(Table1[[#This Row],[Location]],'Location analysis'!A:A,'Location analysis'!C:C)</f>
        <v>-74.125200000000007</v>
      </c>
      <c r="G2084" t="s">
        <v>182</v>
      </c>
      <c r="H2084" t="s">
        <v>34</v>
      </c>
      <c r="I2084">
        <v>14988470065</v>
      </c>
      <c r="J2084" t="s">
        <v>540</v>
      </c>
      <c r="K2084" t="s">
        <v>51</v>
      </c>
      <c r="L2084">
        <v>141</v>
      </c>
      <c r="M2084">
        <v>1.5</v>
      </c>
      <c r="N2084">
        <v>1</v>
      </c>
      <c r="O2084">
        <v>141</v>
      </c>
      <c r="P2084">
        <v>1.5</v>
      </c>
      <c r="Q2084">
        <v>1</v>
      </c>
      <c r="R2084">
        <v>1.5</v>
      </c>
      <c r="S2084">
        <v>1.5</v>
      </c>
      <c r="T2084" s="1">
        <v>44669</v>
      </c>
      <c r="U2084" t="str">
        <f t="shared" si="160"/>
        <v>Coca Cola - Zero Sugar</v>
      </c>
      <c r="V2084" t="str">
        <f t="shared" si="161"/>
        <v>Carbonated</v>
      </c>
      <c r="W2084" t="s">
        <v>34</v>
      </c>
      <c r="X2084" t="b">
        <f t="shared" si="163"/>
        <v>1</v>
      </c>
      <c r="Y2084">
        <f t="shared" si="162"/>
        <v>1.5</v>
      </c>
      <c r="Z2084" s="2">
        <f t="shared" si="164"/>
        <v>1</v>
      </c>
      <c r="AA2084" t="s">
        <v>183</v>
      </c>
      <c r="AB2084" t="s">
        <v>184</v>
      </c>
      <c r="AD2084" t="s">
        <v>60</v>
      </c>
      <c r="AE2084" t="s">
        <v>541</v>
      </c>
      <c r="AF2084">
        <v>2022</v>
      </c>
    </row>
    <row r="2085" spans="1:32" x14ac:dyDescent="0.25">
      <c r="A2085" t="s">
        <v>29</v>
      </c>
      <c r="B2085" t="s">
        <v>67</v>
      </c>
      <c r="C2085" t="s">
        <v>68</v>
      </c>
      <c r="D2085" t="s">
        <v>69</v>
      </c>
      <c r="E2085">
        <f>_xlfn.XLOOKUP(Table1[[#This Row],[Location]],'Location analysis'!A:A,'Location analysis'!B:B)</f>
        <v>40.435699999999997</v>
      </c>
      <c r="F2085">
        <f>_xlfn.XLOOKUP(Table1[[#This Row],[Location]],'Location analysis'!A:A,'Location analysis'!C:C)</f>
        <v>-74.125200000000007</v>
      </c>
      <c r="G2085" t="s">
        <v>527</v>
      </c>
      <c r="H2085" t="s">
        <v>43</v>
      </c>
      <c r="I2085">
        <v>14988471001</v>
      </c>
      <c r="J2085" t="s">
        <v>540</v>
      </c>
      <c r="K2085" t="s">
        <v>51</v>
      </c>
      <c r="L2085">
        <v>124</v>
      </c>
      <c r="M2085">
        <v>1</v>
      </c>
      <c r="N2085">
        <v>1</v>
      </c>
      <c r="O2085">
        <v>124</v>
      </c>
      <c r="P2085">
        <v>1</v>
      </c>
      <c r="Q2085">
        <v>1</v>
      </c>
      <c r="R2085">
        <v>1</v>
      </c>
      <c r="S2085">
        <v>1</v>
      </c>
      <c r="T2085" s="1">
        <v>44669</v>
      </c>
      <c r="U2085" t="str">
        <f t="shared" si="160"/>
        <v>Quaker Apple Cinnamon Rice Crisps</v>
      </c>
      <c r="V2085" t="str">
        <f t="shared" si="161"/>
        <v>Food</v>
      </c>
      <c r="W2085" t="s">
        <v>43</v>
      </c>
      <c r="X2085" t="b">
        <f t="shared" si="163"/>
        <v>1</v>
      </c>
      <c r="Y2085">
        <f t="shared" si="162"/>
        <v>1</v>
      </c>
      <c r="Z2085" s="2">
        <f t="shared" si="164"/>
        <v>0.66666666666666663</v>
      </c>
      <c r="AA2085" t="s">
        <v>527</v>
      </c>
      <c r="AD2085" t="s">
        <v>60</v>
      </c>
      <c r="AE2085" t="s">
        <v>541</v>
      </c>
      <c r="AF2085">
        <v>2022</v>
      </c>
    </row>
    <row r="2086" spans="1:32" x14ac:dyDescent="0.25">
      <c r="A2086" t="s">
        <v>29</v>
      </c>
      <c r="B2086" t="s">
        <v>67</v>
      </c>
      <c r="C2086" t="s">
        <v>68</v>
      </c>
      <c r="D2086" t="s">
        <v>69</v>
      </c>
      <c r="E2086">
        <f>_xlfn.XLOOKUP(Table1[[#This Row],[Location]],'Location analysis'!A:A,'Location analysis'!B:B)</f>
        <v>40.435699999999997</v>
      </c>
      <c r="F2086">
        <f>_xlfn.XLOOKUP(Table1[[#This Row],[Location]],'Location analysis'!A:A,'Location analysis'!C:C)</f>
        <v>-74.125200000000007</v>
      </c>
      <c r="G2086" t="s">
        <v>95</v>
      </c>
      <c r="H2086" t="s">
        <v>43</v>
      </c>
      <c r="I2086">
        <v>14988471216</v>
      </c>
      <c r="J2086" t="s">
        <v>540</v>
      </c>
      <c r="K2086" t="s">
        <v>51</v>
      </c>
      <c r="L2086">
        <v>137</v>
      </c>
      <c r="M2086">
        <v>2</v>
      </c>
      <c r="N2086">
        <v>1</v>
      </c>
      <c r="O2086">
        <v>137</v>
      </c>
      <c r="P2086">
        <v>2</v>
      </c>
      <c r="Q2086">
        <v>1</v>
      </c>
      <c r="R2086">
        <v>2</v>
      </c>
      <c r="S2086">
        <v>2</v>
      </c>
      <c r="T2086" s="1">
        <v>44669</v>
      </c>
      <c r="U2086" t="str">
        <f t="shared" si="160"/>
        <v>Jacks Links Bar Beef Strip</v>
      </c>
      <c r="V2086" t="str">
        <f t="shared" si="161"/>
        <v>Food</v>
      </c>
      <c r="W2086" t="s">
        <v>43</v>
      </c>
      <c r="X2086" t="b">
        <f t="shared" si="163"/>
        <v>1</v>
      </c>
      <c r="Y2086">
        <f t="shared" si="162"/>
        <v>2</v>
      </c>
      <c r="Z2086" s="2">
        <f t="shared" si="164"/>
        <v>1.3333333333333333</v>
      </c>
      <c r="AA2086" t="s">
        <v>95</v>
      </c>
      <c r="AD2086" t="s">
        <v>60</v>
      </c>
      <c r="AE2086" t="s">
        <v>541</v>
      </c>
      <c r="AF2086">
        <v>2022</v>
      </c>
    </row>
    <row r="2087" spans="1:32" x14ac:dyDescent="0.25">
      <c r="A2087" t="s">
        <v>29</v>
      </c>
      <c r="B2087" t="s">
        <v>67</v>
      </c>
      <c r="C2087" t="s">
        <v>68</v>
      </c>
      <c r="D2087" t="s">
        <v>69</v>
      </c>
      <c r="E2087">
        <f>_xlfn.XLOOKUP(Table1[[#This Row],[Location]],'Location analysis'!A:A,'Location analysis'!B:B)</f>
        <v>40.435699999999997</v>
      </c>
      <c r="F2087">
        <f>_xlfn.XLOOKUP(Table1[[#This Row],[Location]],'Location analysis'!A:A,'Location analysis'!C:C)</f>
        <v>-74.125200000000007</v>
      </c>
      <c r="G2087" t="s">
        <v>545</v>
      </c>
      <c r="H2087" t="s">
        <v>43</v>
      </c>
      <c r="I2087">
        <v>14988472646</v>
      </c>
      <c r="J2087" t="s">
        <v>540</v>
      </c>
      <c r="K2087" t="s">
        <v>51</v>
      </c>
      <c r="L2087">
        <v>135</v>
      </c>
      <c r="M2087">
        <v>1.5</v>
      </c>
      <c r="N2087">
        <v>1</v>
      </c>
      <c r="O2087">
        <v>135</v>
      </c>
      <c r="P2087">
        <v>1.5</v>
      </c>
      <c r="Q2087">
        <v>1</v>
      </c>
      <c r="R2087">
        <v>1.5</v>
      </c>
      <c r="S2087">
        <v>1.5</v>
      </c>
      <c r="T2087" s="1">
        <v>44669</v>
      </c>
      <c r="U2087" t="str">
        <f t="shared" si="160"/>
        <v>Nutri Grain Apple Cinnamon</v>
      </c>
      <c r="V2087" t="str">
        <f t="shared" si="161"/>
        <v>Food</v>
      </c>
      <c r="W2087" t="s">
        <v>43</v>
      </c>
      <c r="X2087" t="b">
        <f t="shared" si="163"/>
        <v>1</v>
      </c>
      <c r="Y2087">
        <f t="shared" si="162"/>
        <v>1.5</v>
      </c>
      <c r="Z2087" s="2">
        <f t="shared" si="164"/>
        <v>1</v>
      </c>
      <c r="AA2087" t="s">
        <v>545</v>
      </c>
      <c r="AD2087" t="s">
        <v>60</v>
      </c>
      <c r="AE2087" t="s">
        <v>541</v>
      </c>
      <c r="AF2087">
        <v>2022</v>
      </c>
    </row>
    <row r="2088" spans="1:32" x14ac:dyDescent="0.25">
      <c r="A2088" t="s">
        <v>29</v>
      </c>
      <c r="B2088" t="s">
        <v>67</v>
      </c>
      <c r="C2088" t="s">
        <v>68</v>
      </c>
      <c r="D2088" t="s">
        <v>69</v>
      </c>
      <c r="E2088">
        <f>_xlfn.XLOOKUP(Table1[[#This Row],[Location]],'Location analysis'!A:A,'Location analysis'!B:B)</f>
        <v>40.435699999999997</v>
      </c>
      <c r="F2088">
        <f>_xlfn.XLOOKUP(Table1[[#This Row],[Location]],'Location analysis'!A:A,'Location analysis'!C:C)</f>
        <v>-74.125200000000007</v>
      </c>
      <c r="G2088" t="s">
        <v>259</v>
      </c>
      <c r="H2088" t="s">
        <v>34</v>
      </c>
      <c r="I2088">
        <v>14988501986</v>
      </c>
      <c r="J2088" t="s">
        <v>540</v>
      </c>
      <c r="K2088" t="s">
        <v>51</v>
      </c>
      <c r="L2088">
        <v>140</v>
      </c>
      <c r="M2088">
        <v>1</v>
      </c>
      <c r="N2088">
        <v>1</v>
      </c>
      <c r="O2088">
        <v>140</v>
      </c>
      <c r="P2088">
        <v>1</v>
      </c>
      <c r="Q2088">
        <v>1</v>
      </c>
      <c r="R2088">
        <v>1</v>
      </c>
      <c r="S2088">
        <v>1</v>
      </c>
      <c r="T2088" s="1">
        <v>44669</v>
      </c>
      <c r="U2088" t="str">
        <f t="shared" si="160"/>
        <v>Sunkist Soda - Orange</v>
      </c>
      <c r="V2088" t="str">
        <f t="shared" si="161"/>
        <v>Carbonated</v>
      </c>
      <c r="W2088" t="s">
        <v>34</v>
      </c>
      <c r="X2088" t="b">
        <f t="shared" si="163"/>
        <v>1</v>
      </c>
      <c r="Y2088">
        <f t="shared" si="162"/>
        <v>1</v>
      </c>
      <c r="Z2088" s="2">
        <f t="shared" si="164"/>
        <v>0.66666666666666663</v>
      </c>
      <c r="AA2088" t="s">
        <v>260</v>
      </c>
      <c r="AB2088" t="s">
        <v>261</v>
      </c>
      <c r="AD2088" t="s">
        <v>60</v>
      </c>
      <c r="AE2088" t="s">
        <v>541</v>
      </c>
      <c r="AF2088">
        <v>2022</v>
      </c>
    </row>
    <row r="2089" spans="1:32" x14ac:dyDescent="0.25">
      <c r="A2089" t="s">
        <v>29</v>
      </c>
      <c r="B2089" t="s">
        <v>67</v>
      </c>
      <c r="C2089" t="s">
        <v>68</v>
      </c>
      <c r="D2089" t="s">
        <v>69</v>
      </c>
      <c r="E2089">
        <f>_xlfn.XLOOKUP(Table1[[#This Row],[Location]],'Location analysis'!A:A,'Location analysis'!B:B)</f>
        <v>40.435699999999997</v>
      </c>
      <c r="F2089">
        <f>_xlfn.XLOOKUP(Table1[[#This Row],[Location]],'Location analysis'!A:A,'Location analysis'!C:C)</f>
        <v>-74.125200000000007</v>
      </c>
      <c r="G2089" t="s">
        <v>545</v>
      </c>
      <c r="H2089" t="s">
        <v>43</v>
      </c>
      <c r="I2089">
        <v>14988521509</v>
      </c>
      <c r="J2089" t="s">
        <v>540</v>
      </c>
      <c r="K2089" t="s">
        <v>51</v>
      </c>
      <c r="L2089">
        <v>135</v>
      </c>
      <c r="M2089">
        <v>1.5</v>
      </c>
      <c r="N2089">
        <v>1</v>
      </c>
      <c r="O2089">
        <v>135</v>
      </c>
      <c r="P2089">
        <v>1.5</v>
      </c>
      <c r="Q2089">
        <v>1</v>
      </c>
      <c r="R2089">
        <v>1.5</v>
      </c>
      <c r="S2089">
        <v>1.5</v>
      </c>
      <c r="T2089" s="1">
        <v>44669</v>
      </c>
      <c r="U2089" t="str">
        <f t="shared" si="160"/>
        <v>Nutri Grain Apple Cinnamon</v>
      </c>
      <c r="V2089" t="str">
        <f t="shared" si="161"/>
        <v>Food</v>
      </c>
      <c r="W2089" t="s">
        <v>43</v>
      </c>
      <c r="X2089" t="b">
        <f t="shared" si="163"/>
        <v>1</v>
      </c>
      <c r="Y2089">
        <f t="shared" si="162"/>
        <v>1.5</v>
      </c>
      <c r="Z2089" s="2">
        <f t="shared" si="164"/>
        <v>1</v>
      </c>
      <c r="AA2089" t="s">
        <v>545</v>
      </c>
      <c r="AD2089" t="s">
        <v>60</v>
      </c>
      <c r="AE2089" t="s">
        <v>541</v>
      </c>
      <c r="AF2089">
        <v>2022</v>
      </c>
    </row>
    <row r="2090" spans="1:32" x14ac:dyDescent="0.25">
      <c r="A2090" t="s">
        <v>29</v>
      </c>
      <c r="B2090" t="s">
        <v>67</v>
      </c>
      <c r="C2090" t="s">
        <v>68</v>
      </c>
      <c r="D2090" t="s">
        <v>69</v>
      </c>
      <c r="E2090">
        <f>_xlfn.XLOOKUP(Table1[[#This Row],[Location]],'Location analysis'!A:A,'Location analysis'!B:B)</f>
        <v>40.435699999999997</v>
      </c>
      <c r="F2090">
        <f>_xlfn.XLOOKUP(Table1[[#This Row],[Location]],'Location analysis'!A:A,'Location analysis'!C:C)</f>
        <v>-74.125200000000007</v>
      </c>
      <c r="G2090" t="s">
        <v>259</v>
      </c>
      <c r="H2090" t="s">
        <v>34</v>
      </c>
      <c r="I2090">
        <v>14988526064</v>
      </c>
      <c r="J2090" t="s">
        <v>540</v>
      </c>
      <c r="K2090" t="s">
        <v>51</v>
      </c>
      <c r="L2090">
        <v>140</v>
      </c>
      <c r="M2090">
        <v>1</v>
      </c>
      <c r="N2090">
        <v>1</v>
      </c>
      <c r="O2090">
        <v>140</v>
      </c>
      <c r="P2090">
        <v>1</v>
      </c>
      <c r="Q2090">
        <v>1</v>
      </c>
      <c r="R2090">
        <v>1</v>
      </c>
      <c r="S2090">
        <v>1</v>
      </c>
      <c r="T2090" s="1">
        <v>44669</v>
      </c>
      <c r="U2090" t="str">
        <f t="shared" si="160"/>
        <v>Sunkist Soda - Orange</v>
      </c>
      <c r="V2090" t="str">
        <f t="shared" si="161"/>
        <v>Carbonated</v>
      </c>
      <c r="W2090" t="s">
        <v>34</v>
      </c>
      <c r="X2090" t="b">
        <f t="shared" si="163"/>
        <v>1</v>
      </c>
      <c r="Y2090">
        <f t="shared" si="162"/>
        <v>1</v>
      </c>
      <c r="Z2090" s="2">
        <f t="shared" si="164"/>
        <v>0.66666666666666663</v>
      </c>
      <c r="AA2090" t="s">
        <v>260</v>
      </c>
      <c r="AB2090" t="s">
        <v>261</v>
      </c>
      <c r="AD2090" t="s">
        <v>60</v>
      </c>
      <c r="AE2090" t="s">
        <v>541</v>
      </c>
      <c r="AF2090">
        <v>2022</v>
      </c>
    </row>
    <row r="2091" spans="1:32" x14ac:dyDescent="0.25">
      <c r="A2091" t="s">
        <v>29</v>
      </c>
      <c r="B2091" t="s">
        <v>67</v>
      </c>
      <c r="C2091" t="s">
        <v>68</v>
      </c>
      <c r="D2091" t="s">
        <v>69</v>
      </c>
      <c r="E2091">
        <f>_xlfn.XLOOKUP(Table1[[#This Row],[Location]],'Location analysis'!A:A,'Location analysis'!B:B)</f>
        <v>40.435699999999997</v>
      </c>
      <c r="F2091">
        <f>_xlfn.XLOOKUP(Table1[[#This Row],[Location]],'Location analysis'!A:A,'Location analysis'!C:C)</f>
        <v>-74.125200000000007</v>
      </c>
      <c r="G2091" t="s">
        <v>275</v>
      </c>
      <c r="H2091" t="s">
        <v>43</v>
      </c>
      <c r="I2091">
        <v>14988527738</v>
      </c>
      <c r="J2091" t="s">
        <v>540</v>
      </c>
      <c r="K2091" t="s">
        <v>51</v>
      </c>
      <c r="L2091">
        <v>121</v>
      </c>
      <c r="M2091">
        <v>1.5</v>
      </c>
      <c r="N2091">
        <v>1</v>
      </c>
      <c r="O2091">
        <v>121</v>
      </c>
      <c r="P2091">
        <v>1.5</v>
      </c>
      <c r="Q2091">
        <v>1</v>
      </c>
      <c r="R2091">
        <v>1.5</v>
      </c>
      <c r="S2091">
        <v>1.5</v>
      </c>
      <c r="T2091" s="1">
        <v>44669</v>
      </c>
      <c r="U2091" t="str">
        <f t="shared" si="160"/>
        <v>Cheetos Flaming Hot Limon Crunchy</v>
      </c>
      <c r="V2091" t="str">
        <f t="shared" si="161"/>
        <v>Food</v>
      </c>
      <c r="W2091" t="s">
        <v>43</v>
      </c>
      <c r="X2091" t="b">
        <f t="shared" si="163"/>
        <v>1</v>
      </c>
      <c r="Y2091">
        <f t="shared" si="162"/>
        <v>1.5</v>
      </c>
      <c r="Z2091" s="2">
        <f t="shared" si="164"/>
        <v>1</v>
      </c>
      <c r="AA2091" t="s">
        <v>275</v>
      </c>
      <c r="AD2091" t="s">
        <v>60</v>
      </c>
      <c r="AE2091" t="s">
        <v>541</v>
      </c>
      <c r="AF2091">
        <v>2022</v>
      </c>
    </row>
    <row r="2092" spans="1:32" x14ac:dyDescent="0.25">
      <c r="A2092" t="s">
        <v>29</v>
      </c>
      <c r="B2092" t="s">
        <v>67</v>
      </c>
      <c r="C2092" t="s">
        <v>68</v>
      </c>
      <c r="D2092" t="s">
        <v>69</v>
      </c>
      <c r="E2092">
        <f>_xlfn.XLOOKUP(Table1[[#This Row],[Location]],'Location analysis'!A:A,'Location analysis'!B:B)</f>
        <v>40.435699999999997</v>
      </c>
      <c r="F2092">
        <f>_xlfn.XLOOKUP(Table1[[#This Row],[Location]],'Location analysis'!A:A,'Location analysis'!C:C)</f>
        <v>-74.125200000000007</v>
      </c>
      <c r="G2092" t="s">
        <v>78</v>
      </c>
      <c r="H2092" t="s">
        <v>43</v>
      </c>
      <c r="I2092">
        <v>14988530443</v>
      </c>
      <c r="J2092" t="s">
        <v>540</v>
      </c>
      <c r="K2092" t="s">
        <v>51</v>
      </c>
      <c r="L2092">
        <v>130</v>
      </c>
      <c r="M2092">
        <v>1</v>
      </c>
      <c r="N2092">
        <v>1</v>
      </c>
      <c r="O2092">
        <v>130</v>
      </c>
      <c r="P2092">
        <v>1</v>
      </c>
      <c r="Q2092">
        <v>1</v>
      </c>
      <c r="R2092">
        <v>1</v>
      </c>
      <c r="S2092">
        <v>1</v>
      </c>
      <c r="T2092" s="1">
        <v>44669</v>
      </c>
      <c r="U2092" t="str">
        <f t="shared" si="160"/>
        <v>Stretch Island Fruit Leathers Snacks - Variet</v>
      </c>
      <c r="V2092" t="str">
        <f t="shared" si="161"/>
        <v>Food</v>
      </c>
      <c r="W2092" t="s">
        <v>43</v>
      </c>
      <c r="X2092" t="b">
        <f t="shared" si="163"/>
        <v>1</v>
      </c>
      <c r="Y2092">
        <f t="shared" si="162"/>
        <v>1</v>
      </c>
      <c r="Z2092" s="2">
        <f t="shared" si="164"/>
        <v>0.66666666666666663</v>
      </c>
      <c r="AA2092" t="s">
        <v>79</v>
      </c>
      <c r="AB2092" t="s">
        <v>80</v>
      </c>
      <c r="AD2092" t="s">
        <v>60</v>
      </c>
      <c r="AE2092" t="s">
        <v>541</v>
      </c>
      <c r="AF2092">
        <v>2022</v>
      </c>
    </row>
    <row r="2093" spans="1:32" x14ac:dyDescent="0.25">
      <c r="A2093" t="s">
        <v>29</v>
      </c>
      <c r="B2093" t="s">
        <v>67</v>
      </c>
      <c r="C2093" t="s">
        <v>68</v>
      </c>
      <c r="D2093" t="s">
        <v>69</v>
      </c>
      <c r="E2093">
        <f>_xlfn.XLOOKUP(Table1[[#This Row],[Location]],'Location analysis'!A:A,'Location analysis'!B:B)</f>
        <v>40.435699999999997</v>
      </c>
      <c r="F2093">
        <f>_xlfn.XLOOKUP(Table1[[#This Row],[Location]],'Location analysis'!A:A,'Location analysis'!C:C)</f>
        <v>-74.125200000000007</v>
      </c>
      <c r="G2093" t="s">
        <v>100</v>
      </c>
      <c r="H2093" t="s">
        <v>43</v>
      </c>
      <c r="I2093">
        <v>14988584253</v>
      </c>
      <c r="J2093" t="s">
        <v>540</v>
      </c>
      <c r="K2093" t="s">
        <v>51</v>
      </c>
      <c r="L2093">
        <v>123</v>
      </c>
      <c r="M2093">
        <v>1.5</v>
      </c>
      <c r="N2093">
        <v>1</v>
      </c>
      <c r="O2093">
        <v>123</v>
      </c>
      <c r="P2093">
        <v>1.5</v>
      </c>
      <c r="Q2093">
        <v>1</v>
      </c>
      <c r="R2093">
        <v>1.5</v>
      </c>
      <c r="S2093">
        <v>1.5</v>
      </c>
      <c r="T2093" s="1">
        <v>44669</v>
      </c>
      <c r="U2093" t="str">
        <f t="shared" si="160"/>
        <v>Cheetos - Fleming Hot Crunchy</v>
      </c>
      <c r="V2093" t="str">
        <f t="shared" si="161"/>
        <v>Food</v>
      </c>
      <c r="W2093" t="s">
        <v>43</v>
      </c>
      <c r="X2093" t="b">
        <f t="shared" si="163"/>
        <v>1</v>
      </c>
      <c r="Y2093">
        <f t="shared" si="162"/>
        <v>1.5</v>
      </c>
      <c r="Z2093" s="2">
        <f t="shared" si="164"/>
        <v>1</v>
      </c>
      <c r="AA2093" t="s">
        <v>101</v>
      </c>
      <c r="AB2093" t="s">
        <v>102</v>
      </c>
      <c r="AD2093" t="s">
        <v>60</v>
      </c>
      <c r="AE2093" t="s">
        <v>541</v>
      </c>
      <c r="AF2093">
        <v>2022</v>
      </c>
    </row>
    <row r="2094" spans="1:32" x14ac:dyDescent="0.25">
      <c r="A2094" t="s">
        <v>29</v>
      </c>
      <c r="B2094" t="s">
        <v>67</v>
      </c>
      <c r="C2094" t="s">
        <v>68</v>
      </c>
      <c r="D2094" t="s">
        <v>69</v>
      </c>
      <c r="E2094">
        <f>_xlfn.XLOOKUP(Table1[[#This Row],[Location]],'Location analysis'!A:A,'Location analysis'!B:B)</f>
        <v>40.435699999999997</v>
      </c>
      <c r="F2094">
        <f>_xlfn.XLOOKUP(Table1[[#This Row],[Location]],'Location analysis'!A:A,'Location analysis'!C:C)</f>
        <v>-74.125200000000007</v>
      </c>
      <c r="G2094" t="s">
        <v>70</v>
      </c>
      <c r="H2094" t="s">
        <v>34</v>
      </c>
      <c r="I2094">
        <v>14988858113</v>
      </c>
      <c r="J2094" t="s">
        <v>546</v>
      </c>
      <c r="K2094" t="s">
        <v>51</v>
      </c>
      <c r="L2094">
        <v>144</v>
      </c>
      <c r="M2094">
        <v>3</v>
      </c>
      <c r="N2094">
        <v>1</v>
      </c>
      <c r="O2094">
        <v>144</v>
      </c>
      <c r="P2094">
        <v>3</v>
      </c>
      <c r="Q2094">
        <v>1</v>
      </c>
      <c r="R2094">
        <v>3</v>
      </c>
      <c r="S2094">
        <v>3</v>
      </c>
      <c r="T2094" s="1">
        <v>44669</v>
      </c>
      <c r="U2094" t="str">
        <f t="shared" si="160"/>
        <v>Monster Energy Original</v>
      </c>
      <c r="V2094" t="str">
        <f t="shared" si="161"/>
        <v>Carbonated</v>
      </c>
      <c r="W2094" t="s">
        <v>34</v>
      </c>
      <c r="X2094" t="b">
        <f t="shared" si="163"/>
        <v>1</v>
      </c>
      <c r="Y2094">
        <f t="shared" si="162"/>
        <v>3</v>
      </c>
      <c r="Z2094" s="2">
        <f t="shared" si="164"/>
        <v>2</v>
      </c>
      <c r="AA2094" t="s">
        <v>70</v>
      </c>
      <c r="AD2094" t="s">
        <v>91</v>
      </c>
      <c r="AE2094" t="s">
        <v>547</v>
      </c>
      <c r="AF2094">
        <v>2022</v>
      </c>
    </row>
    <row r="2095" spans="1:32" x14ac:dyDescent="0.25">
      <c r="A2095" t="s">
        <v>29</v>
      </c>
      <c r="B2095" t="s">
        <v>67</v>
      </c>
      <c r="C2095" t="s">
        <v>68</v>
      </c>
      <c r="D2095" t="s">
        <v>69</v>
      </c>
      <c r="E2095">
        <f>_xlfn.XLOOKUP(Table1[[#This Row],[Location]],'Location analysis'!A:A,'Location analysis'!B:B)</f>
        <v>40.435699999999997</v>
      </c>
      <c r="F2095">
        <f>_xlfn.XLOOKUP(Table1[[#This Row],[Location]],'Location analysis'!A:A,'Location analysis'!C:C)</f>
        <v>-74.125200000000007</v>
      </c>
      <c r="G2095" t="s">
        <v>275</v>
      </c>
      <c r="H2095" t="s">
        <v>43</v>
      </c>
      <c r="I2095">
        <v>14988858741</v>
      </c>
      <c r="J2095" t="s">
        <v>546</v>
      </c>
      <c r="K2095" t="s">
        <v>51</v>
      </c>
      <c r="L2095">
        <v>121</v>
      </c>
      <c r="M2095">
        <v>1.5</v>
      </c>
      <c r="N2095">
        <v>1</v>
      </c>
      <c r="O2095">
        <v>121</v>
      </c>
      <c r="P2095">
        <v>1.5</v>
      </c>
      <c r="Q2095">
        <v>1</v>
      </c>
      <c r="R2095">
        <v>1.5</v>
      </c>
      <c r="S2095">
        <v>1.5</v>
      </c>
      <c r="T2095" s="1">
        <v>44669</v>
      </c>
      <c r="U2095" t="str">
        <f t="shared" si="160"/>
        <v>Cheetos Flaming Hot Limon Crunchy</v>
      </c>
      <c r="V2095" t="str">
        <f t="shared" si="161"/>
        <v>Food</v>
      </c>
      <c r="W2095" t="s">
        <v>43</v>
      </c>
      <c r="X2095" t="b">
        <f t="shared" si="163"/>
        <v>1</v>
      </c>
      <c r="Y2095">
        <f t="shared" si="162"/>
        <v>1.5</v>
      </c>
      <c r="Z2095" s="2">
        <f t="shared" si="164"/>
        <v>1</v>
      </c>
      <c r="AA2095" t="s">
        <v>275</v>
      </c>
      <c r="AD2095" t="s">
        <v>91</v>
      </c>
      <c r="AE2095" t="s">
        <v>547</v>
      </c>
      <c r="AF2095">
        <v>2022</v>
      </c>
    </row>
    <row r="2096" spans="1:32" x14ac:dyDescent="0.25">
      <c r="A2096" t="s">
        <v>29</v>
      </c>
      <c r="B2096" t="s">
        <v>67</v>
      </c>
      <c r="C2096" t="s">
        <v>68</v>
      </c>
      <c r="D2096" t="s">
        <v>69</v>
      </c>
      <c r="E2096">
        <f>_xlfn.XLOOKUP(Table1[[#This Row],[Location]],'Location analysis'!A:A,'Location analysis'!B:B)</f>
        <v>40.435699999999997</v>
      </c>
      <c r="F2096">
        <f>_xlfn.XLOOKUP(Table1[[#This Row],[Location]],'Location analysis'!A:A,'Location analysis'!C:C)</f>
        <v>-74.125200000000007</v>
      </c>
      <c r="G2096" t="s">
        <v>74</v>
      </c>
      <c r="H2096" t="s">
        <v>49</v>
      </c>
      <c r="I2096">
        <v>14989456446</v>
      </c>
      <c r="J2096" t="s">
        <v>546</v>
      </c>
      <c r="K2096" t="s">
        <v>36</v>
      </c>
      <c r="L2096">
        <v>143</v>
      </c>
      <c r="M2096">
        <v>2.5</v>
      </c>
      <c r="N2096">
        <v>1</v>
      </c>
      <c r="O2096">
        <v>143</v>
      </c>
      <c r="P2096">
        <v>2.5</v>
      </c>
      <c r="Q2096">
        <v>1</v>
      </c>
      <c r="R2096">
        <v>2.5</v>
      </c>
      <c r="S2096">
        <v>2.5</v>
      </c>
      <c r="T2096" s="1">
        <v>44670</v>
      </c>
      <c r="U2096" t="str">
        <f t="shared" si="160"/>
        <v>Snapple Diet Tea - Lemon</v>
      </c>
      <c r="V2096" t="str">
        <f t="shared" si="161"/>
        <v>Non Carbonated</v>
      </c>
      <c r="W2096" t="s">
        <v>49</v>
      </c>
      <c r="X2096" t="b">
        <f t="shared" si="163"/>
        <v>1</v>
      </c>
      <c r="Y2096">
        <f t="shared" si="162"/>
        <v>2.5</v>
      </c>
      <c r="Z2096" s="2">
        <f t="shared" si="164"/>
        <v>1.6666666666666667</v>
      </c>
      <c r="AA2096" t="s">
        <v>75</v>
      </c>
      <c r="AB2096" t="s">
        <v>76</v>
      </c>
      <c r="AD2096" t="s">
        <v>91</v>
      </c>
      <c r="AE2096" t="s">
        <v>547</v>
      </c>
      <c r="AF2096">
        <v>2022</v>
      </c>
    </row>
    <row r="2097" spans="1:32" x14ac:dyDescent="0.25">
      <c r="A2097" t="s">
        <v>29</v>
      </c>
      <c r="B2097" t="s">
        <v>67</v>
      </c>
      <c r="C2097" t="s">
        <v>68</v>
      </c>
      <c r="D2097" t="s">
        <v>69</v>
      </c>
      <c r="E2097">
        <f>_xlfn.XLOOKUP(Table1[[#This Row],[Location]],'Location analysis'!A:A,'Location analysis'!B:B)</f>
        <v>40.435699999999997</v>
      </c>
      <c r="F2097">
        <f>_xlfn.XLOOKUP(Table1[[#This Row],[Location]],'Location analysis'!A:A,'Location analysis'!C:C)</f>
        <v>-74.125200000000007</v>
      </c>
      <c r="G2097" t="s">
        <v>517</v>
      </c>
      <c r="H2097" t="s">
        <v>43</v>
      </c>
      <c r="I2097">
        <v>14990144718</v>
      </c>
      <c r="J2097" t="s">
        <v>546</v>
      </c>
      <c r="K2097" t="s">
        <v>36</v>
      </c>
      <c r="L2097">
        <v>122</v>
      </c>
      <c r="M2097">
        <v>1.5</v>
      </c>
      <c r="N2097">
        <v>2</v>
      </c>
      <c r="O2097">
        <v>122</v>
      </c>
      <c r="P2097">
        <v>1.5</v>
      </c>
      <c r="Q2097">
        <v>2</v>
      </c>
      <c r="R2097">
        <v>3</v>
      </c>
      <c r="S2097">
        <v>5</v>
      </c>
      <c r="T2097" s="1">
        <v>44670</v>
      </c>
      <c r="U2097" t="str">
        <f t="shared" si="160"/>
        <v>Quaker Caramel Rice Crisps</v>
      </c>
      <c r="V2097" t="str">
        <f t="shared" si="161"/>
        <v>Food</v>
      </c>
      <c r="W2097" t="s">
        <v>43</v>
      </c>
      <c r="X2097" t="b">
        <f t="shared" si="163"/>
        <v>1</v>
      </c>
      <c r="Y2097">
        <f t="shared" si="162"/>
        <v>1.5</v>
      </c>
      <c r="Z2097" s="2">
        <f t="shared" si="164"/>
        <v>1</v>
      </c>
      <c r="AA2097" t="s">
        <v>517</v>
      </c>
      <c r="AD2097" t="s">
        <v>91</v>
      </c>
      <c r="AE2097" t="s">
        <v>547</v>
      </c>
      <c r="AF2097">
        <v>2022</v>
      </c>
    </row>
    <row r="2098" spans="1:32" x14ac:dyDescent="0.25">
      <c r="A2098" t="s">
        <v>29</v>
      </c>
      <c r="B2098" t="s">
        <v>67</v>
      </c>
      <c r="C2098" t="s">
        <v>68</v>
      </c>
      <c r="D2098" t="s">
        <v>69</v>
      </c>
      <c r="E2098">
        <f>_xlfn.XLOOKUP(Table1[[#This Row],[Location]],'Location analysis'!A:A,'Location analysis'!B:B)</f>
        <v>40.435699999999997</v>
      </c>
      <c r="F2098">
        <f>_xlfn.XLOOKUP(Table1[[#This Row],[Location]],'Location analysis'!A:A,'Location analysis'!C:C)</f>
        <v>-74.125200000000007</v>
      </c>
      <c r="G2098" t="s">
        <v>81</v>
      </c>
      <c r="H2098" t="s">
        <v>43</v>
      </c>
      <c r="I2098">
        <v>14990144718</v>
      </c>
      <c r="J2098" t="s">
        <v>546</v>
      </c>
      <c r="K2098" t="s">
        <v>36</v>
      </c>
      <c r="L2098">
        <v>134</v>
      </c>
      <c r="M2098">
        <v>2</v>
      </c>
      <c r="N2098">
        <v>1</v>
      </c>
      <c r="O2098">
        <v>134</v>
      </c>
      <c r="P2098">
        <v>2</v>
      </c>
      <c r="Q2098">
        <v>1</v>
      </c>
      <c r="R2098">
        <v>2</v>
      </c>
      <c r="S2098">
        <v>5</v>
      </c>
      <c r="T2098" s="1">
        <v>44670</v>
      </c>
      <c r="U2098" t="str">
        <f t="shared" si="160"/>
        <v>KitKat - Crisp Wafers</v>
      </c>
      <c r="V2098" t="str">
        <f t="shared" si="161"/>
        <v>Food</v>
      </c>
      <c r="W2098" t="s">
        <v>43</v>
      </c>
      <c r="X2098" t="b">
        <f t="shared" si="163"/>
        <v>1</v>
      </c>
      <c r="Y2098">
        <f t="shared" si="162"/>
        <v>2</v>
      </c>
      <c r="Z2098" s="2">
        <f t="shared" si="164"/>
        <v>1.3333333333333333</v>
      </c>
      <c r="AA2098" t="s">
        <v>82</v>
      </c>
      <c r="AB2098" t="s">
        <v>83</v>
      </c>
      <c r="AD2098" t="s">
        <v>91</v>
      </c>
      <c r="AE2098" t="s">
        <v>547</v>
      </c>
      <c r="AF2098">
        <v>2022</v>
      </c>
    </row>
    <row r="2099" spans="1:32" x14ac:dyDescent="0.25">
      <c r="A2099" t="s">
        <v>29</v>
      </c>
      <c r="B2099" t="s">
        <v>62</v>
      </c>
      <c r="C2099" t="s">
        <v>63</v>
      </c>
      <c r="D2099" t="s">
        <v>64</v>
      </c>
      <c r="E2099">
        <f>_xlfn.XLOOKUP(Table1[[#This Row],[Location]],'Location analysis'!A:A,'Location analysis'!B:B)</f>
        <v>40.091900000000003</v>
      </c>
      <c r="F2099">
        <f>_xlfn.XLOOKUP(Table1[[#This Row],[Location]],'Location analysis'!A:A,'Location analysis'!C:C)</f>
        <v>-74.358699999999999</v>
      </c>
      <c r="G2099" t="s">
        <v>192</v>
      </c>
      <c r="H2099" t="s">
        <v>43</v>
      </c>
      <c r="I2099">
        <v>14990631671</v>
      </c>
      <c r="J2099" t="s">
        <v>546</v>
      </c>
      <c r="K2099" t="s">
        <v>51</v>
      </c>
      <c r="L2099">
        <v>125</v>
      </c>
      <c r="M2099">
        <v>1.25</v>
      </c>
      <c r="N2099">
        <v>1</v>
      </c>
      <c r="O2099">
        <v>125</v>
      </c>
      <c r="P2099">
        <v>1.25</v>
      </c>
      <c r="Q2099">
        <v>1</v>
      </c>
      <c r="R2099">
        <v>1.25</v>
      </c>
      <c r="S2099">
        <v>1.25</v>
      </c>
      <c r="T2099" s="1">
        <v>44670</v>
      </c>
      <c r="U2099" t="str">
        <f t="shared" si="160"/>
        <v>CheezIt - Original</v>
      </c>
      <c r="V2099" t="str">
        <f t="shared" si="161"/>
        <v>Food</v>
      </c>
      <c r="W2099" t="s">
        <v>43</v>
      </c>
      <c r="X2099" t="b">
        <f t="shared" si="163"/>
        <v>1</v>
      </c>
      <c r="Y2099">
        <f t="shared" si="162"/>
        <v>1.25</v>
      </c>
      <c r="Z2099" s="2">
        <f t="shared" si="164"/>
        <v>0.83333333333333337</v>
      </c>
      <c r="AA2099" t="s">
        <v>193</v>
      </c>
      <c r="AB2099" t="s">
        <v>150</v>
      </c>
      <c r="AD2099" t="s">
        <v>91</v>
      </c>
      <c r="AE2099" t="s">
        <v>547</v>
      </c>
      <c r="AF2099">
        <v>2022</v>
      </c>
    </row>
    <row r="2100" spans="1:32" x14ac:dyDescent="0.25">
      <c r="A2100" t="s">
        <v>29</v>
      </c>
      <c r="B2100" t="s">
        <v>394</v>
      </c>
      <c r="C2100" t="s">
        <v>395</v>
      </c>
      <c r="D2100" t="s">
        <v>396</v>
      </c>
      <c r="E2100">
        <f>_xlfn.XLOOKUP(Table1[[#This Row],[Location]],'Location analysis'!A:A,'Location analysis'!B:B)</f>
        <v>40.416893999999999</v>
      </c>
      <c r="F2100">
        <f>_xlfn.XLOOKUP(Table1[[#This Row],[Location]],'Location analysis'!A:A,'Location analysis'!C:C)</f>
        <v>-74.420399000000003</v>
      </c>
      <c r="G2100" t="s">
        <v>182</v>
      </c>
      <c r="H2100" t="s">
        <v>34</v>
      </c>
      <c r="I2100">
        <v>14990633490</v>
      </c>
      <c r="J2100" t="s">
        <v>546</v>
      </c>
      <c r="K2100" t="s">
        <v>51</v>
      </c>
      <c r="L2100">
        <v>142</v>
      </c>
      <c r="M2100">
        <v>1.5</v>
      </c>
      <c r="N2100">
        <v>1</v>
      </c>
      <c r="O2100">
        <v>142</v>
      </c>
      <c r="P2100">
        <v>1.5</v>
      </c>
      <c r="Q2100">
        <v>1</v>
      </c>
      <c r="R2100">
        <v>1.5</v>
      </c>
      <c r="S2100">
        <v>1.5</v>
      </c>
      <c r="T2100" s="1">
        <v>44670</v>
      </c>
      <c r="U2100" t="str">
        <f t="shared" si="160"/>
        <v>Coca Cola - Zero Sugar</v>
      </c>
      <c r="V2100" t="str">
        <f t="shared" si="161"/>
        <v>Carbonated</v>
      </c>
      <c r="W2100" t="s">
        <v>34</v>
      </c>
      <c r="X2100" t="b">
        <f t="shared" si="163"/>
        <v>1</v>
      </c>
      <c r="Y2100">
        <f t="shared" si="162"/>
        <v>1.5</v>
      </c>
      <c r="Z2100" s="2">
        <f t="shared" si="164"/>
        <v>1</v>
      </c>
      <c r="AA2100" t="s">
        <v>183</v>
      </c>
      <c r="AB2100" t="s">
        <v>184</v>
      </c>
      <c r="AD2100" t="s">
        <v>91</v>
      </c>
      <c r="AE2100" t="s">
        <v>547</v>
      </c>
      <c r="AF2100">
        <v>2022</v>
      </c>
    </row>
    <row r="2101" spans="1:32" x14ac:dyDescent="0.25">
      <c r="A2101" t="s">
        <v>29</v>
      </c>
      <c r="B2101" t="s">
        <v>394</v>
      </c>
      <c r="C2101" t="s">
        <v>395</v>
      </c>
      <c r="D2101" t="s">
        <v>396</v>
      </c>
      <c r="E2101">
        <f>_xlfn.XLOOKUP(Table1[[#This Row],[Location]],'Location analysis'!A:A,'Location analysis'!B:B)</f>
        <v>40.416893999999999</v>
      </c>
      <c r="F2101">
        <f>_xlfn.XLOOKUP(Table1[[#This Row],[Location]],'Location analysis'!A:A,'Location analysis'!C:C)</f>
        <v>-74.420399000000003</v>
      </c>
      <c r="G2101" t="s">
        <v>182</v>
      </c>
      <c r="H2101" t="s">
        <v>34</v>
      </c>
      <c r="I2101">
        <v>14990640462</v>
      </c>
      <c r="J2101" t="s">
        <v>546</v>
      </c>
      <c r="K2101" t="s">
        <v>51</v>
      </c>
      <c r="L2101">
        <v>142</v>
      </c>
      <c r="M2101">
        <v>1.5</v>
      </c>
      <c r="N2101">
        <v>1</v>
      </c>
      <c r="O2101">
        <v>142</v>
      </c>
      <c r="P2101">
        <v>1.5</v>
      </c>
      <c r="Q2101">
        <v>1</v>
      </c>
      <c r="R2101">
        <v>1.5</v>
      </c>
      <c r="S2101">
        <v>1.5</v>
      </c>
      <c r="T2101" s="1">
        <v>44670</v>
      </c>
      <c r="U2101" t="str">
        <f t="shared" si="160"/>
        <v>Coca Cola - Zero Sugar</v>
      </c>
      <c r="V2101" t="str">
        <f t="shared" si="161"/>
        <v>Carbonated</v>
      </c>
      <c r="W2101" t="s">
        <v>34</v>
      </c>
      <c r="X2101" t="b">
        <f t="shared" si="163"/>
        <v>1</v>
      </c>
      <c r="Y2101">
        <f t="shared" si="162"/>
        <v>1.5</v>
      </c>
      <c r="Z2101" s="2">
        <f t="shared" si="164"/>
        <v>1</v>
      </c>
      <c r="AA2101" t="s">
        <v>183</v>
      </c>
      <c r="AB2101" t="s">
        <v>184</v>
      </c>
      <c r="AD2101" t="s">
        <v>91</v>
      </c>
      <c r="AE2101" t="s">
        <v>547</v>
      </c>
      <c r="AF2101">
        <v>2022</v>
      </c>
    </row>
    <row r="2102" spans="1:32" x14ac:dyDescent="0.25">
      <c r="A2102" t="s">
        <v>29</v>
      </c>
      <c r="B2102" t="s">
        <v>62</v>
      </c>
      <c r="C2102" t="s">
        <v>63</v>
      </c>
      <c r="D2102" t="s">
        <v>64</v>
      </c>
      <c r="E2102">
        <f>_xlfn.XLOOKUP(Table1[[#This Row],[Location]],'Location analysis'!A:A,'Location analysis'!B:B)</f>
        <v>40.091900000000003</v>
      </c>
      <c r="F2102">
        <f>_xlfn.XLOOKUP(Table1[[#This Row],[Location]],'Location analysis'!A:A,'Location analysis'!C:C)</f>
        <v>-74.358699999999999</v>
      </c>
      <c r="G2102" t="s">
        <v>56</v>
      </c>
      <c r="H2102" t="s">
        <v>43</v>
      </c>
      <c r="I2102">
        <v>14990837788</v>
      </c>
      <c r="J2102" t="s">
        <v>546</v>
      </c>
      <c r="K2102" t="s">
        <v>51</v>
      </c>
      <c r="L2102">
        <v>110</v>
      </c>
      <c r="M2102">
        <v>1.5</v>
      </c>
      <c r="N2102">
        <v>1</v>
      </c>
      <c r="O2102">
        <v>110</v>
      </c>
      <c r="P2102">
        <v>1.5</v>
      </c>
      <c r="Q2102">
        <v>1</v>
      </c>
      <c r="R2102">
        <v>1.5</v>
      </c>
      <c r="S2102">
        <v>1.5</v>
      </c>
      <c r="T2102" s="1">
        <v>44670</v>
      </c>
      <c r="U2102" t="str">
        <f t="shared" si="160"/>
        <v>Miss Vickie's Potato Chip - Sea Salt &amp; Vinega</v>
      </c>
      <c r="V2102" t="str">
        <f t="shared" si="161"/>
        <v>Food</v>
      </c>
      <c r="W2102" t="s">
        <v>43</v>
      </c>
      <c r="X2102" t="b">
        <f t="shared" si="163"/>
        <v>1</v>
      </c>
      <c r="Y2102">
        <f t="shared" si="162"/>
        <v>1.5</v>
      </c>
      <c r="Z2102" s="2">
        <f t="shared" si="164"/>
        <v>1</v>
      </c>
      <c r="AA2102" t="s">
        <v>58</v>
      </c>
      <c r="AB2102" t="s">
        <v>59</v>
      </c>
      <c r="AD2102" t="s">
        <v>91</v>
      </c>
      <c r="AE2102" t="s">
        <v>547</v>
      </c>
      <c r="AF2102">
        <v>2022</v>
      </c>
    </row>
    <row r="2103" spans="1:32" x14ac:dyDescent="0.25">
      <c r="A2103" t="s">
        <v>29</v>
      </c>
      <c r="B2103" t="s">
        <v>67</v>
      </c>
      <c r="C2103" t="s">
        <v>68</v>
      </c>
      <c r="D2103" t="s">
        <v>69</v>
      </c>
      <c r="E2103">
        <f>_xlfn.XLOOKUP(Table1[[#This Row],[Location]],'Location analysis'!A:A,'Location analysis'!B:B)</f>
        <v>40.435699999999997</v>
      </c>
      <c r="F2103">
        <f>_xlfn.XLOOKUP(Table1[[#This Row],[Location]],'Location analysis'!A:A,'Location analysis'!C:C)</f>
        <v>-74.125200000000007</v>
      </c>
      <c r="G2103" t="s">
        <v>70</v>
      </c>
      <c r="H2103" t="s">
        <v>34</v>
      </c>
      <c r="I2103">
        <v>14990907560</v>
      </c>
      <c r="J2103" t="s">
        <v>546</v>
      </c>
      <c r="K2103" t="s">
        <v>51</v>
      </c>
      <c r="L2103">
        <v>146</v>
      </c>
      <c r="M2103">
        <v>3</v>
      </c>
      <c r="N2103">
        <v>1</v>
      </c>
      <c r="O2103">
        <v>146</v>
      </c>
      <c r="P2103">
        <v>3</v>
      </c>
      <c r="Q2103">
        <v>1</v>
      </c>
      <c r="R2103">
        <v>3</v>
      </c>
      <c r="S2103">
        <v>3</v>
      </c>
      <c r="T2103" s="1">
        <v>44670</v>
      </c>
      <c r="U2103" t="str">
        <f t="shared" si="160"/>
        <v>Monster Energy Original</v>
      </c>
      <c r="V2103" t="str">
        <f t="shared" si="161"/>
        <v>Carbonated</v>
      </c>
      <c r="W2103" t="s">
        <v>34</v>
      </c>
      <c r="X2103" t="b">
        <f t="shared" si="163"/>
        <v>1</v>
      </c>
      <c r="Y2103">
        <f t="shared" si="162"/>
        <v>3</v>
      </c>
      <c r="Z2103" s="2">
        <f t="shared" si="164"/>
        <v>2</v>
      </c>
      <c r="AA2103" t="s">
        <v>70</v>
      </c>
      <c r="AD2103" t="s">
        <v>91</v>
      </c>
      <c r="AE2103" t="s">
        <v>547</v>
      </c>
      <c r="AF2103">
        <v>2022</v>
      </c>
    </row>
    <row r="2104" spans="1:32" x14ac:dyDescent="0.25">
      <c r="A2104" t="s">
        <v>29</v>
      </c>
      <c r="B2104" t="s">
        <v>394</v>
      </c>
      <c r="C2104" t="s">
        <v>395</v>
      </c>
      <c r="D2104" t="s">
        <v>396</v>
      </c>
      <c r="E2104">
        <f>_xlfn.XLOOKUP(Table1[[#This Row],[Location]],'Location analysis'!A:A,'Location analysis'!B:B)</f>
        <v>40.416893999999999</v>
      </c>
      <c r="F2104">
        <f>_xlfn.XLOOKUP(Table1[[#This Row],[Location]],'Location analysis'!A:A,'Location analysis'!C:C)</f>
        <v>-74.420399000000003</v>
      </c>
      <c r="G2104" t="s">
        <v>137</v>
      </c>
      <c r="H2104" t="s">
        <v>97</v>
      </c>
      <c r="I2104">
        <v>14991194163</v>
      </c>
      <c r="J2104" t="s">
        <v>546</v>
      </c>
      <c r="K2104" t="s">
        <v>36</v>
      </c>
      <c r="L2104">
        <v>144</v>
      </c>
      <c r="M2104">
        <v>1.5</v>
      </c>
      <c r="N2104">
        <v>1</v>
      </c>
      <c r="O2104">
        <v>144</v>
      </c>
      <c r="P2104">
        <v>1.5</v>
      </c>
      <c r="Q2104">
        <v>1</v>
      </c>
      <c r="R2104">
        <v>1.5</v>
      </c>
      <c r="S2104">
        <v>1.5</v>
      </c>
      <c r="T2104" s="1">
        <v>44670</v>
      </c>
      <c r="U2104" t="str">
        <f t="shared" si="160"/>
        <v>Poland Springs Water</v>
      </c>
      <c r="V2104" t="str">
        <f t="shared" si="161"/>
        <v>Water</v>
      </c>
      <c r="W2104" t="s">
        <v>97</v>
      </c>
      <c r="X2104" t="b">
        <f t="shared" si="163"/>
        <v>1</v>
      </c>
      <c r="Y2104">
        <f t="shared" si="162"/>
        <v>1.5</v>
      </c>
      <c r="Z2104" s="2">
        <f t="shared" si="164"/>
        <v>1</v>
      </c>
      <c r="AA2104" t="s">
        <v>137</v>
      </c>
      <c r="AD2104" t="s">
        <v>91</v>
      </c>
      <c r="AE2104" t="s">
        <v>547</v>
      </c>
      <c r="AF2104">
        <v>2022</v>
      </c>
    </row>
    <row r="2105" spans="1:32" x14ac:dyDescent="0.25">
      <c r="A2105" t="s">
        <v>29</v>
      </c>
      <c r="B2105" t="s">
        <v>394</v>
      </c>
      <c r="C2105" t="s">
        <v>395</v>
      </c>
      <c r="D2105" t="s">
        <v>396</v>
      </c>
      <c r="E2105">
        <f>_xlfn.XLOOKUP(Table1[[#This Row],[Location]],'Location analysis'!A:A,'Location analysis'!B:B)</f>
        <v>40.416893999999999</v>
      </c>
      <c r="F2105">
        <f>_xlfn.XLOOKUP(Table1[[#This Row],[Location]],'Location analysis'!A:A,'Location analysis'!C:C)</f>
        <v>-74.420399000000003</v>
      </c>
      <c r="G2105" t="s">
        <v>182</v>
      </c>
      <c r="H2105" t="s">
        <v>34</v>
      </c>
      <c r="I2105">
        <v>14991136396</v>
      </c>
      <c r="J2105" t="s">
        <v>546</v>
      </c>
      <c r="K2105" t="s">
        <v>36</v>
      </c>
      <c r="L2105">
        <v>142</v>
      </c>
      <c r="M2105">
        <v>1.5</v>
      </c>
      <c r="N2105">
        <v>1</v>
      </c>
      <c r="O2105">
        <v>142</v>
      </c>
      <c r="P2105">
        <v>1.5</v>
      </c>
      <c r="Q2105">
        <v>1</v>
      </c>
      <c r="R2105">
        <v>1.5</v>
      </c>
      <c r="S2105">
        <v>1.5</v>
      </c>
      <c r="T2105" s="1">
        <v>44670</v>
      </c>
      <c r="U2105" t="str">
        <f t="shared" si="160"/>
        <v>Coca Cola - Zero Sugar</v>
      </c>
      <c r="V2105" t="str">
        <f t="shared" si="161"/>
        <v>Carbonated</v>
      </c>
      <c r="W2105" t="s">
        <v>34</v>
      </c>
      <c r="X2105" t="b">
        <f t="shared" si="163"/>
        <v>1</v>
      </c>
      <c r="Y2105">
        <f t="shared" si="162"/>
        <v>1.5</v>
      </c>
      <c r="Z2105" s="2">
        <f t="shared" si="164"/>
        <v>1</v>
      </c>
      <c r="AA2105" t="s">
        <v>183</v>
      </c>
      <c r="AB2105" t="s">
        <v>184</v>
      </c>
      <c r="AD2105" t="s">
        <v>91</v>
      </c>
      <c r="AE2105" t="s">
        <v>547</v>
      </c>
      <c r="AF2105">
        <v>2022</v>
      </c>
    </row>
    <row r="2106" spans="1:32" x14ac:dyDescent="0.25">
      <c r="A2106" t="s">
        <v>29</v>
      </c>
      <c r="B2106" t="s">
        <v>67</v>
      </c>
      <c r="C2106" t="s">
        <v>68</v>
      </c>
      <c r="D2106" t="s">
        <v>69</v>
      </c>
      <c r="E2106">
        <f>_xlfn.XLOOKUP(Table1[[#This Row],[Location]],'Location analysis'!A:A,'Location analysis'!B:B)</f>
        <v>40.435699999999997</v>
      </c>
      <c r="F2106">
        <f>_xlfn.XLOOKUP(Table1[[#This Row],[Location]],'Location analysis'!A:A,'Location analysis'!C:C)</f>
        <v>-74.125200000000007</v>
      </c>
      <c r="G2106" t="s">
        <v>527</v>
      </c>
      <c r="H2106" t="s">
        <v>43</v>
      </c>
      <c r="I2106">
        <v>14991403831</v>
      </c>
      <c r="J2106" t="s">
        <v>546</v>
      </c>
      <c r="K2106" t="s">
        <v>36</v>
      </c>
      <c r="L2106">
        <v>124</v>
      </c>
      <c r="M2106">
        <v>1</v>
      </c>
      <c r="N2106">
        <v>1</v>
      </c>
      <c r="O2106">
        <v>124</v>
      </c>
      <c r="P2106">
        <v>1</v>
      </c>
      <c r="Q2106">
        <v>1</v>
      </c>
      <c r="R2106">
        <v>1</v>
      </c>
      <c r="S2106">
        <v>3.5</v>
      </c>
      <c r="T2106" s="1">
        <v>44670</v>
      </c>
      <c r="U2106" t="str">
        <f t="shared" si="160"/>
        <v>Quaker Apple Cinnamon Rice Crisps</v>
      </c>
      <c r="V2106" t="str">
        <f t="shared" si="161"/>
        <v>Food</v>
      </c>
      <c r="W2106" t="s">
        <v>43</v>
      </c>
      <c r="X2106" t="b">
        <f t="shared" si="163"/>
        <v>1</v>
      </c>
      <c r="Y2106">
        <f t="shared" si="162"/>
        <v>1</v>
      </c>
      <c r="Z2106" s="2">
        <f t="shared" si="164"/>
        <v>0.66666666666666663</v>
      </c>
      <c r="AA2106" t="s">
        <v>527</v>
      </c>
      <c r="AD2106" t="s">
        <v>91</v>
      </c>
      <c r="AE2106" t="s">
        <v>547</v>
      </c>
      <c r="AF2106">
        <v>2022</v>
      </c>
    </row>
    <row r="2107" spans="1:32" x14ac:dyDescent="0.25">
      <c r="A2107" t="s">
        <v>29</v>
      </c>
      <c r="B2107" t="s">
        <v>67</v>
      </c>
      <c r="C2107" t="s">
        <v>68</v>
      </c>
      <c r="D2107" t="s">
        <v>69</v>
      </c>
      <c r="E2107">
        <f>_xlfn.XLOOKUP(Table1[[#This Row],[Location]],'Location analysis'!A:A,'Location analysis'!B:B)</f>
        <v>40.435699999999997</v>
      </c>
      <c r="F2107">
        <f>_xlfn.XLOOKUP(Table1[[#This Row],[Location]],'Location analysis'!A:A,'Location analysis'!C:C)</f>
        <v>-74.125200000000007</v>
      </c>
      <c r="G2107" t="s">
        <v>532</v>
      </c>
      <c r="H2107" t="s">
        <v>43</v>
      </c>
      <c r="I2107">
        <v>14991403831</v>
      </c>
      <c r="J2107" t="s">
        <v>546</v>
      </c>
      <c r="K2107" t="s">
        <v>36</v>
      </c>
      <c r="L2107">
        <v>125</v>
      </c>
      <c r="M2107">
        <v>1</v>
      </c>
      <c r="N2107">
        <v>1</v>
      </c>
      <c r="O2107">
        <v>125</v>
      </c>
      <c r="P2107">
        <v>1</v>
      </c>
      <c r="Q2107">
        <v>1</v>
      </c>
      <c r="R2107">
        <v>1</v>
      </c>
      <c r="S2107">
        <v>3.5</v>
      </c>
      <c r="T2107" s="1">
        <v>44670</v>
      </c>
      <c r="U2107" t="str">
        <f t="shared" si="160"/>
        <v>Quaker ButterMilk Ranch Rice Crisps</v>
      </c>
      <c r="V2107" t="str">
        <f t="shared" si="161"/>
        <v>Food</v>
      </c>
      <c r="W2107" t="s">
        <v>43</v>
      </c>
      <c r="X2107" t="b">
        <f t="shared" si="163"/>
        <v>1</v>
      </c>
      <c r="Y2107">
        <f t="shared" si="162"/>
        <v>1</v>
      </c>
      <c r="Z2107" s="2">
        <f t="shared" si="164"/>
        <v>0.66666666666666663</v>
      </c>
      <c r="AA2107" t="s">
        <v>532</v>
      </c>
      <c r="AD2107" t="s">
        <v>91</v>
      </c>
      <c r="AE2107" t="s">
        <v>547</v>
      </c>
      <c r="AF2107">
        <v>2022</v>
      </c>
    </row>
    <row r="2108" spans="1:32" x14ac:dyDescent="0.25">
      <c r="A2108" t="s">
        <v>29</v>
      </c>
      <c r="B2108" t="s">
        <v>67</v>
      </c>
      <c r="C2108" t="s">
        <v>68</v>
      </c>
      <c r="D2108" t="s">
        <v>69</v>
      </c>
      <c r="E2108">
        <f>_xlfn.XLOOKUP(Table1[[#This Row],[Location]],'Location analysis'!A:A,'Location analysis'!B:B)</f>
        <v>40.435699999999997</v>
      </c>
      <c r="F2108">
        <f>_xlfn.XLOOKUP(Table1[[#This Row],[Location]],'Location analysis'!A:A,'Location analysis'!C:C)</f>
        <v>-74.125200000000007</v>
      </c>
      <c r="G2108" t="s">
        <v>548</v>
      </c>
      <c r="H2108" t="s">
        <v>43</v>
      </c>
      <c r="I2108">
        <v>14991403831</v>
      </c>
      <c r="J2108" t="s">
        <v>546</v>
      </c>
      <c r="K2108" t="s">
        <v>36</v>
      </c>
      <c r="L2108">
        <v>120</v>
      </c>
      <c r="M2108">
        <v>1.5</v>
      </c>
      <c r="N2108">
        <v>1</v>
      </c>
      <c r="O2108">
        <v>120</v>
      </c>
      <c r="P2108">
        <v>1.5</v>
      </c>
      <c r="Q2108">
        <v>1</v>
      </c>
      <c r="R2108">
        <v>1.5</v>
      </c>
      <c r="S2108">
        <v>3.5</v>
      </c>
      <c r="T2108" s="1">
        <v>44670</v>
      </c>
      <c r="U2108" t="str">
        <f t="shared" si="160"/>
        <v>Quaker Cheddar Rice Crisps</v>
      </c>
      <c r="V2108" t="str">
        <f t="shared" si="161"/>
        <v>Food</v>
      </c>
      <c r="W2108" t="s">
        <v>43</v>
      </c>
      <c r="X2108" t="b">
        <f t="shared" si="163"/>
        <v>1</v>
      </c>
      <c r="Y2108">
        <f t="shared" si="162"/>
        <v>1.5</v>
      </c>
      <c r="Z2108" s="2">
        <f t="shared" si="164"/>
        <v>1</v>
      </c>
      <c r="AA2108" t="s">
        <v>548</v>
      </c>
      <c r="AD2108" t="s">
        <v>91</v>
      </c>
      <c r="AE2108" t="s">
        <v>547</v>
      </c>
      <c r="AF2108">
        <v>2022</v>
      </c>
    </row>
    <row r="2109" spans="1:32" x14ac:dyDescent="0.25">
      <c r="A2109" t="s">
        <v>29</v>
      </c>
      <c r="B2109" t="s">
        <v>62</v>
      </c>
      <c r="C2109" t="s">
        <v>63</v>
      </c>
      <c r="D2109" t="s">
        <v>64</v>
      </c>
      <c r="E2109">
        <f>_xlfn.XLOOKUP(Table1[[#This Row],[Location]],'Location analysis'!A:A,'Location analysis'!B:B)</f>
        <v>40.091900000000003</v>
      </c>
      <c r="F2109">
        <f>_xlfn.XLOOKUP(Table1[[#This Row],[Location]],'Location analysis'!A:A,'Location analysis'!C:C)</f>
        <v>-74.358699999999999</v>
      </c>
      <c r="G2109" t="s">
        <v>56</v>
      </c>
      <c r="H2109" t="s">
        <v>43</v>
      </c>
      <c r="I2109">
        <v>14991730453</v>
      </c>
      <c r="J2109" t="s">
        <v>546</v>
      </c>
      <c r="K2109" t="s">
        <v>51</v>
      </c>
      <c r="L2109">
        <v>110</v>
      </c>
      <c r="M2109">
        <v>1.5</v>
      </c>
      <c r="N2109">
        <v>1</v>
      </c>
      <c r="O2109">
        <v>110</v>
      </c>
      <c r="P2109">
        <v>1.5</v>
      </c>
      <c r="Q2109">
        <v>1</v>
      </c>
      <c r="R2109">
        <v>1.5</v>
      </c>
      <c r="S2109">
        <v>1.5</v>
      </c>
      <c r="T2109" s="1">
        <v>44670</v>
      </c>
      <c r="U2109" t="str">
        <f t="shared" si="160"/>
        <v>Miss Vickie's Potato Chip - Sea Salt &amp; Vinega</v>
      </c>
      <c r="V2109" t="str">
        <f t="shared" si="161"/>
        <v>Food</v>
      </c>
      <c r="W2109" t="s">
        <v>43</v>
      </c>
      <c r="X2109" t="b">
        <f t="shared" si="163"/>
        <v>1</v>
      </c>
      <c r="Y2109">
        <f t="shared" si="162"/>
        <v>1.5</v>
      </c>
      <c r="Z2109" s="2">
        <f t="shared" si="164"/>
        <v>1</v>
      </c>
      <c r="AA2109" t="s">
        <v>58</v>
      </c>
      <c r="AB2109" t="s">
        <v>59</v>
      </c>
      <c r="AD2109" t="s">
        <v>91</v>
      </c>
      <c r="AE2109" t="s">
        <v>547</v>
      </c>
      <c r="AF2109">
        <v>2022</v>
      </c>
    </row>
    <row r="2110" spans="1:32" x14ac:dyDescent="0.25">
      <c r="A2110" t="s">
        <v>29</v>
      </c>
      <c r="B2110" t="s">
        <v>62</v>
      </c>
      <c r="C2110" t="s">
        <v>63</v>
      </c>
      <c r="D2110" t="s">
        <v>64</v>
      </c>
      <c r="E2110">
        <f>_xlfn.XLOOKUP(Table1[[#This Row],[Location]],'Location analysis'!A:A,'Location analysis'!B:B)</f>
        <v>40.091900000000003</v>
      </c>
      <c r="F2110">
        <f>_xlfn.XLOOKUP(Table1[[#This Row],[Location]],'Location analysis'!A:A,'Location analysis'!C:C)</f>
        <v>-74.358699999999999</v>
      </c>
      <c r="G2110" t="s">
        <v>197</v>
      </c>
      <c r="H2110" t="s">
        <v>43</v>
      </c>
      <c r="I2110">
        <v>14991918235</v>
      </c>
      <c r="J2110" t="s">
        <v>546</v>
      </c>
      <c r="K2110" t="s">
        <v>36</v>
      </c>
      <c r="L2110">
        <v>111</v>
      </c>
      <c r="M2110">
        <v>1.5</v>
      </c>
      <c r="N2110">
        <v>1</v>
      </c>
      <c r="O2110">
        <v>111</v>
      </c>
      <c r="P2110">
        <v>1.5</v>
      </c>
      <c r="Q2110">
        <v>1</v>
      </c>
      <c r="R2110">
        <v>1.5</v>
      </c>
      <c r="S2110">
        <v>1.5</v>
      </c>
      <c r="T2110" s="1">
        <v>44670</v>
      </c>
      <c r="U2110" t="str">
        <f t="shared" si="160"/>
        <v>Miss Vickie's Potato Chip - Smokehouse BBQ</v>
      </c>
      <c r="V2110" t="str">
        <f t="shared" si="161"/>
        <v>Food</v>
      </c>
      <c r="W2110" t="s">
        <v>43</v>
      </c>
      <c r="X2110" t="b">
        <f t="shared" si="163"/>
        <v>1</v>
      </c>
      <c r="Y2110">
        <f t="shared" si="162"/>
        <v>1.5</v>
      </c>
      <c r="Z2110" s="2">
        <f t="shared" si="164"/>
        <v>1</v>
      </c>
      <c r="AA2110" t="s">
        <v>58</v>
      </c>
      <c r="AB2110" t="s">
        <v>198</v>
      </c>
      <c r="AD2110" t="s">
        <v>91</v>
      </c>
      <c r="AE2110" t="s">
        <v>547</v>
      </c>
      <c r="AF2110">
        <v>2022</v>
      </c>
    </row>
    <row r="2111" spans="1:32" x14ac:dyDescent="0.25">
      <c r="A2111" t="s">
        <v>29</v>
      </c>
      <c r="B2111" t="s">
        <v>67</v>
      </c>
      <c r="C2111" t="s">
        <v>68</v>
      </c>
      <c r="D2111" t="s">
        <v>69</v>
      </c>
      <c r="E2111">
        <f>_xlfn.XLOOKUP(Table1[[#This Row],[Location]],'Location analysis'!A:A,'Location analysis'!B:B)</f>
        <v>40.435699999999997</v>
      </c>
      <c r="F2111">
        <f>_xlfn.XLOOKUP(Table1[[#This Row],[Location]],'Location analysis'!A:A,'Location analysis'!C:C)</f>
        <v>-74.125200000000007</v>
      </c>
      <c r="G2111" t="s">
        <v>182</v>
      </c>
      <c r="H2111" t="s">
        <v>34</v>
      </c>
      <c r="I2111">
        <v>14992167143</v>
      </c>
      <c r="J2111" t="s">
        <v>546</v>
      </c>
      <c r="K2111" t="s">
        <v>51</v>
      </c>
      <c r="L2111">
        <v>142</v>
      </c>
      <c r="M2111">
        <v>1.5</v>
      </c>
      <c r="N2111">
        <v>1</v>
      </c>
      <c r="O2111">
        <v>142</v>
      </c>
      <c r="P2111">
        <v>1.5</v>
      </c>
      <c r="Q2111">
        <v>1</v>
      </c>
      <c r="R2111">
        <v>1.5</v>
      </c>
      <c r="S2111">
        <v>1.5</v>
      </c>
      <c r="T2111" s="1">
        <v>44670</v>
      </c>
      <c r="U2111" t="str">
        <f t="shared" si="160"/>
        <v>Coca Cola - Zero Sugar</v>
      </c>
      <c r="V2111" t="str">
        <f t="shared" si="161"/>
        <v>Carbonated</v>
      </c>
      <c r="W2111" t="s">
        <v>34</v>
      </c>
      <c r="X2111" t="b">
        <f t="shared" si="163"/>
        <v>1</v>
      </c>
      <c r="Y2111">
        <f t="shared" si="162"/>
        <v>1.5</v>
      </c>
      <c r="Z2111" s="2">
        <f t="shared" si="164"/>
        <v>1</v>
      </c>
      <c r="AA2111" t="s">
        <v>183</v>
      </c>
      <c r="AB2111" t="s">
        <v>184</v>
      </c>
      <c r="AD2111" t="s">
        <v>91</v>
      </c>
      <c r="AE2111" t="s">
        <v>547</v>
      </c>
      <c r="AF2111">
        <v>2022</v>
      </c>
    </row>
    <row r="2112" spans="1:32" x14ac:dyDescent="0.25">
      <c r="A2112" t="s">
        <v>29</v>
      </c>
      <c r="B2112" t="s">
        <v>394</v>
      </c>
      <c r="C2112" t="s">
        <v>395</v>
      </c>
      <c r="D2112" t="s">
        <v>396</v>
      </c>
      <c r="E2112">
        <f>_xlfn.XLOOKUP(Table1[[#This Row],[Location]],'Location analysis'!A:A,'Location analysis'!B:B)</f>
        <v>40.416893999999999</v>
      </c>
      <c r="F2112">
        <f>_xlfn.XLOOKUP(Table1[[#This Row],[Location]],'Location analysis'!A:A,'Location analysis'!C:C)</f>
        <v>-74.420399000000003</v>
      </c>
      <c r="G2112" t="s">
        <v>407</v>
      </c>
      <c r="H2112" t="s">
        <v>34</v>
      </c>
      <c r="I2112">
        <v>14992581458</v>
      </c>
      <c r="J2112" t="s">
        <v>546</v>
      </c>
      <c r="K2112" t="s">
        <v>36</v>
      </c>
      <c r="L2112">
        <v>140</v>
      </c>
      <c r="M2112">
        <v>1.5</v>
      </c>
      <c r="N2112">
        <v>1</v>
      </c>
      <c r="O2112">
        <v>140</v>
      </c>
      <c r="P2112">
        <v>1.5</v>
      </c>
      <c r="Q2112">
        <v>1</v>
      </c>
      <c r="R2112">
        <v>1.5</v>
      </c>
      <c r="S2112">
        <v>1.5</v>
      </c>
      <c r="T2112" s="1">
        <v>44670</v>
      </c>
      <c r="U2112" t="str">
        <f t="shared" si="160"/>
        <v>Spindrift - Sparkling Water - Pineapple</v>
      </c>
      <c r="V2112" t="str">
        <f t="shared" si="161"/>
        <v>Carbonated</v>
      </c>
      <c r="W2112" t="s">
        <v>34</v>
      </c>
      <c r="X2112" t="b">
        <f t="shared" si="163"/>
        <v>1</v>
      </c>
      <c r="Y2112">
        <f t="shared" si="162"/>
        <v>1.5</v>
      </c>
      <c r="Z2112" s="2">
        <f t="shared" si="164"/>
        <v>1</v>
      </c>
      <c r="AA2112" t="s">
        <v>89</v>
      </c>
      <c r="AB2112" t="s">
        <v>408</v>
      </c>
      <c r="AC2112" t="s">
        <v>409</v>
      </c>
      <c r="AD2112" t="s">
        <v>91</v>
      </c>
      <c r="AE2112" t="s">
        <v>547</v>
      </c>
      <c r="AF2112">
        <v>2022</v>
      </c>
    </row>
    <row r="2113" spans="1:32" x14ac:dyDescent="0.25">
      <c r="A2113" t="s">
        <v>29</v>
      </c>
      <c r="B2113" t="s">
        <v>394</v>
      </c>
      <c r="C2113" t="s">
        <v>395</v>
      </c>
      <c r="D2113" t="s">
        <v>396</v>
      </c>
      <c r="E2113">
        <f>_xlfn.XLOOKUP(Table1[[#This Row],[Location]],'Location analysis'!A:A,'Location analysis'!B:B)</f>
        <v>40.416893999999999</v>
      </c>
      <c r="F2113">
        <f>_xlfn.XLOOKUP(Table1[[#This Row],[Location]],'Location analysis'!A:A,'Location analysis'!C:C)</f>
        <v>-74.420399000000003</v>
      </c>
      <c r="G2113" t="s">
        <v>128</v>
      </c>
      <c r="H2113" t="s">
        <v>43</v>
      </c>
      <c r="I2113">
        <v>14992596726</v>
      </c>
      <c r="J2113" t="s">
        <v>546</v>
      </c>
      <c r="K2113" t="s">
        <v>51</v>
      </c>
      <c r="L2113">
        <v>113</v>
      </c>
      <c r="M2113">
        <v>1.5</v>
      </c>
      <c r="N2113">
        <v>1</v>
      </c>
      <c r="O2113">
        <v>113</v>
      </c>
      <c r="P2113">
        <v>1.5</v>
      </c>
      <c r="Q2113">
        <v>1</v>
      </c>
      <c r="R2113">
        <v>1.5</v>
      </c>
      <c r="S2113">
        <v>1.5</v>
      </c>
      <c r="T2113" s="1">
        <v>44670</v>
      </c>
      <c r="U2113" t="str">
        <f t="shared" si="160"/>
        <v>SunChips Multigrain - Salsa</v>
      </c>
      <c r="V2113" t="str">
        <f t="shared" si="161"/>
        <v>Food</v>
      </c>
      <c r="W2113" t="s">
        <v>43</v>
      </c>
      <c r="X2113" t="b">
        <f t="shared" si="163"/>
        <v>1</v>
      </c>
      <c r="Y2113">
        <f t="shared" si="162"/>
        <v>1.5</v>
      </c>
      <c r="Z2113" s="2">
        <f t="shared" si="164"/>
        <v>1</v>
      </c>
      <c r="AA2113" t="s">
        <v>129</v>
      </c>
      <c r="AB2113" t="s">
        <v>130</v>
      </c>
      <c r="AD2113" t="s">
        <v>91</v>
      </c>
      <c r="AE2113" t="s">
        <v>547</v>
      </c>
      <c r="AF2113">
        <v>2022</v>
      </c>
    </row>
    <row r="2114" spans="1:32" x14ac:dyDescent="0.25">
      <c r="A2114" t="s">
        <v>29</v>
      </c>
      <c r="B2114" t="s">
        <v>30</v>
      </c>
      <c r="C2114" t="s">
        <v>31</v>
      </c>
      <c r="D2114" t="s">
        <v>32</v>
      </c>
      <c r="E2114">
        <f>_xlfn.XLOOKUP(Table1[[#This Row],[Location]],'Location analysis'!A:A,'Location analysis'!B:B)</f>
        <v>40.423690999999998</v>
      </c>
      <c r="F2114">
        <f>_xlfn.XLOOKUP(Table1[[#This Row],[Location]],'Location analysis'!A:A,'Location analysis'!C:C)</f>
        <v>-74.380831999999998</v>
      </c>
      <c r="G2114" t="s">
        <v>143</v>
      </c>
      <c r="H2114" t="s">
        <v>49</v>
      </c>
      <c r="I2114">
        <v>14992900785</v>
      </c>
      <c r="J2114" t="s">
        <v>546</v>
      </c>
      <c r="K2114" t="s">
        <v>36</v>
      </c>
      <c r="L2114">
        <v>145</v>
      </c>
      <c r="M2114">
        <v>2.5</v>
      </c>
      <c r="N2114">
        <v>1</v>
      </c>
      <c r="O2114">
        <v>145</v>
      </c>
      <c r="P2114">
        <v>2.5</v>
      </c>
      <c r="Q2114">
        <v>1</v>
      </c>
      <c r="R2114">
        <v>2.5</v>
      </c>
      <c r="S2114">
        <v>2.5</v>
      </c>
      <c r="T2114" s="1">
        <v>44673</v>
      </c>
      <c r="U2114" t="str">
        <f t="shared" ref="U2114:U2177" si="165">IF(G2114="","Cell is Blank - Dis-regard",G2114)</f>
        <v>Snapple Diet Tea - Raspberry</v>
      </c>
      <c r="V2114" t="str">
        <f t="shared" ref="V2114:V2177" si="166">IF(H2114="","Cell is Blank - Dis-regard",H2114)</f>
        <v>Non Carbonated</v>
      </c>
      <c r="W2114" t="s">
        <v>49</v>
      </c>
      <c r="X2114" t="b">
        <f t="shared" si="163"/>
        <v>1</v>
      </c>
      <c r="Y2114">
        <f t="shared" ref="Y2114:Y2177" si="167">IF(X2114="FALSE",M2114,M2114)</f>
        <v>2.5</v>
      </c>
      <c r="Z2114" s="2">
        <f t="shared" si="164"/>
        <v>1.6666666666666667</v>
      </c>
      <c r="AA2114" t="s">
        <v>75</v>
      </c>
      <c r="AB2114" t="s">
        <v>144</v>
      </c>
      <c r="AD2114" t="s">
        <v>91</v>
      </c>
      <c r="AE2114" t="s">
        <v>547</v>
      </c>
      <c r="AF2114">
        <v>2022</v>
      </c>
    </row>
    <row r="2115" spans="1:32" x14ac:dyDescent="0.25">
      <c r="A2115" t="s">
        <v>29</v>
      </c>
      <c r="B2115" t="s">
        <v>394</v>
      </c>
      <c r="C2115" t="s">
        <v>395</v>
      </c>
      <c r="D2115" t="s">
        <v>396</v>
      </c>
      <c r="E2115">
        <f>_xlfn.XLOOKUP(Table1[[#This Row],[Location]],'Location analysis'!A:A,'Location analysis'!B:B)</f>
        <v>40.416893999999999</v>
      </c>
      <c r="F2115">
        <f>_xlfn.XLOOKUP(Table1[[#This Row],[Location]],'Location analysis'!A:A,'Location analysis'!C:C)</f>
        <v>-74.420399000000003</v>
      </c>
      <c r="G2115" t="s">
        <v>182</v>
      </c>
      <c r="H2115" t="s">
        <v>34</v>
      </c>
      <c r="I2115">
        <v>14993036765</v>
      </c>
      <c r="J2115" t="s">
        <v>546</v>
      </c>
      <c r="K2115" t="s">
        <v>36</v>
      </c>
      <c r="L2115">
        <v>142</v>
      </c>
      <c r="M2115">
        <v>1.5</v>
      </c>
      <c r="N2115">
        <v>1</v>
      </c>
      <c r="O2115">
        <v>142</v>
      </c>
      <c r="P2115">
        <v>1.5</v>
      </c>
      <c r="Q2115">
        <v>1</v>
      </c>
      <c r="R2115">
        <v>1.5</v>
      </c>
      <c r="S2115">
        <v>1.5</v>
      </c>
      <c r="T2115" s="1">
        <v>44670</v>
      </c>
      <c r="U2115" t="str">
        <f t="shared" si="165"/>
        <v>Coca Cola - Zero Sugar</v>
      </c>
      <c r="V2115" t="str">
        <f t="shared" si="166"/>
        <v>Carbonated</v>
      </c>
      <c r="W2115" t="s">
        <v>34</v>
      </c>
      <c r="X2115" t="b">
        <f t="shared" ref="X2115:X2178" si="168">M2115=P2115</f>
        <v>1</v>
      </c>
      <c r="Y2115">
        <f t="shared" si="167"/>
        <v>1.5</v>
      </c>
      <c r="Z2115" s="2">
        <f t="shared" ref="Z2115:Z2178" si="169">Y2115/1.5</f>
        <v>1</v>
      </c>
      <c r="AA2115" t="s">
        <v>183</v>
      </c>
      <c r="AB2115" t="s">
        <v>184</v>
      </c>
      <c r="AD2115" t="s">
        <v>91</v>
      </c>
      <c r="AE2115" t="s">
        <v>547</v>
      </c>
      <c r="AF2115">
        <v>2022</v>
      </c>
    </row>
    <row r="2116" spans="1:32" x14ac:dyDescent="0.25">
      <c r="A2116" t="s">
        <v>29</v>
      </c>
      <c r="B2116" t="s">
        <v>46</v>
      </c>
      <c r="C2116" t="s">
        <v>31</v>
      </c>
      <c r="D2116" t="s">
        <v>47</v>
      </c>
      <c r="E2116">
        <f>_xlfn.XLOOKUP(Table1[[#This Row],[Location]],'Location analysis'!A:A,'Location analysis'!B:B)</f>
        <v>40.423690999999998</v>
      </c>
      <c r="F2116">
        <f>_xlfn.XLOOKUP(Table1[[#This Row],[Location]],'Location analysis'!A:A,'Location analysis'!C:C)</f>
        <v>-74.380831999999998</v>
      </c>
      <c r="G2116" t="s">
        <v>182</v>
      </c>
      <c r="H2116" t="s">
        <v>34</v>
      </c>
      <c r="I2116">
        <v>14993230980</v>
      </c>
      <c r="J2116" t="s">
        <v>546</v>
      </c>
      <c r="K2116" t="s">
        <v>51</v>
      </c>
      <c r="L2116">
        <v>140</v>
      </c>
      <c r="M2116">
        <v>1.5</v>
      </c>
      <c r="N2116">
        <v>1</v>
      </c>
      <c r="O2116">
        <v>140</v>
      </c>
      <c r="P2116">
        <v>1.5</v>
      </c>
      <c r="Q2116">
        <v>1</v>
      </c>
      <c r="R2116">
        <v>1.5</v>
      </c>
      <c r="S2116">
        <v>1.5</v>
      </c>
      <c r="T2116" s="1">
        <v>44670</v>
      </c>
      <c r="U2116" t="str">
        <f t="shared" si="165"/>
        <v>Coca Cola - Zero Sugar</v>
      </c>
      <c r="V2116" t="str">
        <f t="shared" si="166"/>
        <v>Carbonated</v>
      </c>
      <c r="W2116" t="s">
        <v>34</v>
      </c>
      <c r="X2116" t="b">
        <f t="shared" si="168"/>
        <v>1</v>
      </c>
      <c r="Y2116">
        <f t="shared" si="167"/>
        <v>1.5</v>
      </c>
      <c r="Z2116" s="2">
        <f t="shared" si="169"/>
        <v>1</v>
      </c>
      <c r="AA2116" t="s">
        <v>183</v>
      </c>
      <c r="AB2116" t="s">
        <v>184</v>
      </c>
      <c r="AD2116" t="s">
        <v>91</v>
      </c>
      <c r="AE2116" t="s">
        <v>547</v>
      </c>
      <c r="AF2116">
        <v>2022</v>
      </c>
    </row>
    <row r="2117" spans="1:32" x14ac:dyDescent="0.25">
      <c r="A2117" t="s">
        <v>29</v>
      </c>
      <c r="B2117" t="s">
        <v>46</v>
      </c>
      <c r="C2117" t="s">
        <v>31</v>
      </c>
      <c r="D2117" t="s">
        <v>47</v>
      </c>
      <c r="E2117">
        <f>_xlfn.XLOOKUP(Table1[[#This Row],[Location]],'Location analysis'!A:A,'Location analysis'!B:B)</f>
        <v>40.423690999999998</v>
      </c>
      <c r="F2117">
        <f>_xlfn.XLOOKUP(Table1[[#This Row],[Location]],'Location analysis'!A:A,'Location analysis'!C:C)</f>
        <v>-74.380831999999998</v>
      </c>
      <c r="G2117" t="s">
        <v>137</v>
      </c>
      <c r="H2117" t="s">
        <v>97</v>
      </c>
      <c r="I2117">
        <v>14993242868</v>
      </c>
      <c r="J2117" t="s">
        <v>546</v>
      </c>
      <c r="K2117" t="s">
        <v>36</v>
      </c>
      <c r="L2117">
        <v>144</v>
      </c>
      <c r="M2117">
        <v>1.5</v>
      </c>
      <c r="N2117">
        <v>1</v>
      </c>
      <c r="O2117">
        <v>144</v>
      </c>
      <c r="P2117">
        <v>1.5</v>
      </c>
      <c r="Q2117">
        <v>1</v>
      </c>
      <c r="R2117">
        <v>1.5</v>
      </c>
      <c r="S2117">
        <v>1.5</v>
      </c>
      <c r="T2117" s="1">
        <v>44670</v>
      </c>
      <c r="U2117" t="str">
        <f t="shared" si="165"/>
        <v>Poland Springs Water</v>
      </c>
      <c r="V2117" t="str">
        <f t="shared" si="166"/>
        <v>Water</v>
      </c>
      <c r="W2117" t="s">
        <v>97</v>
      </c>
      <c r="X2117" t="b">
        <f t="shared" si="168"/>
        <v>1</v>
      </c>
      <c r="Y2117">
        <f t="shared" si="167"/>
        <v>1.5</v>
      </c>
      <c r="Z2117" s="2">
        <f t="shared" si="169"/>
        <v>1</v>
      </c>
      <c r="AA2117" t="s">
        <v>137</v>
      </c>
      <c r="AD2117" t="s">
        <v>91</v>
      </c>
      <c r="AE2117" t="s">
        <v>547</v>
      </c>
      <c r="AF2117">
        <v>2022</v>
      </c>
    </row>
    <row r="2118" spans="1:32" x14ac:dyDescent="0.25">
      <c r="A2118" t="s">
        <v>29</v>
      </c>
      <c r="B2118" t="s">
        <v>67</v>
      </c>
      <c r="C2118" t="s">
        <v>68</v>
      </c>
      <c r="D2118" t="s">
        <v>69</v>
      </c>
      <c r="E2118">
        <f>_xlfn.XLOOKUP(Table1[[#This Row],[Location]],'Location analysis'!A:A,'Location analysis'!B:B)</f>
        <v>40.435699999999997</v>
      </c>
      <c r="F2118">
        <f>_xlfn.XLOOKUP(Table1[[#This Row],[Location]],'Location analysis'!A:A,'Location analysis'!C:C)</f>
        <v>-74.125200000000007</v>
      </c>
      <c r="G2118" t="s">
        <v>182</v>
      </c>
      <c r="H2118" t="s">
        <v>34</v>
      </c>
      <c r="I2118">
        <v>14993472534</v>
      </c>
      <c r="J2118" t="s">
        <v>546</v>
      </c>
      <c r="K2118" t="s">
        <v>51</v>
      </c>
      <c r="L2118">
        <v>141</v>
      </c>
      <c r="M2118">
        <v>1.5</v>
      </c>
      <c r="N2118">
        <v>1</v>
      </c>
      <c r="O2118">
        <v>141</v>
      </c>
      <c r="P2118">
        <v>1.5</v>
      </c>
      <c r="Q2118">
        <v>1</v>
      </c>
      <c r="R2118">
        <v>1.5</v>
      </c>
      <c r="S2118">
        <v>1.5</v>
      </c>
      <c r="T2118" s="1">
        <v>44670</v>
      </c>
      <c r="U2118" t="str">
        <f t="shared" si="165"/>
        <v>Coca Cola - Zero Sugar</v>
      </c>
      <c r="V2118" t="str">
        <f t="shared" si="166"/>
        <v>Carbonated</v>
      </c>
      <c r="W2118" t="s">
        <v>34</v>
      </c>
      <c r="X2118" t="b">
        <f t="shared" si="168"/>
        <v>1</v>
      </c>
      <c r="Y2118">
        <f t="shared" si="167"/>
        <v>1.5</v>
      </c>
      <c r="Z2118" s="2">
        <f t="shared" si="169"/>
        <v>1</v>
      </c>
      <c r="AA2118" t="s">
        <v>183</v>
      </c>
      <c r="AB2118" t="s">
        <v>184</v>
      </c>
      <c r="AD2118" t="s">
        <v>91</v>
      </c>
      <c r="AE2118" t="s">
        <v>547</v>
      </c>
      <c r="AF2118">
        <v>2022</v>
      </c>
    </row>
    <row r="2119" spans="1:32" x14ac:dyDescent="0.25">
      <c r="A2119" t="s">
        <v>29</v>
      </c>
      <c r="B2119" t="s">
        <v>67</v>
      </c>
      <c r="C2119" t="s">
        <v>68</v>
      </c>
      <c r="D2119" t="s">
        <v>69</v>
      </c>
      <c r="E2119">
        <f>_xlfn.XLOOKUP(Table1[[#This Row],[Location]],'Location analysis'!A:A,'Location analysis'!B:B)</f>
        <v>40.435699999999997</v>
      </c>
      <c r="F2119">
        <f>_xlfn.XLOOKUP(Table1[[#This Row],[Location]],'Location analysis'!A:A,'Location analysis'!C:C)</f>
        <v>-74.125200000000007</v>
      </c>
      <c r="G2119" t="s">
        <v>182</v>
      </c>
      <c r="H2119" t="s">
        <v>34</v>
      </c>
      <c r="I2119">
        <v>14993738861</v>
      </c>
      <c r="J2119" t="s">
        <v>546</v>
      </c>
      <c r="K2119" t="s">
        <v>36</v>
      </c>
      <c r="L2119">
        <v>141</v>
      </c>
      <c r="M2119">
        <v>1.5</v>
      </c>
      <c r="N2119">
        <v>1</v>
      </c>
      <c r="O2119">
        <v>141</v>
      </c>
      <c r="P2119">
        <v>1.5</v>
      </c>
      <c r="Q2119">
        <v>1</v>
      </c>
      <c r="R2119">
        <v>1.5</v>
      </c>
      <c r="S2119">
        <v>1.5</v>
      </c>
      <c r="T2119" s="1">
        <v>44670</v>
      </c>
      <c r="U2119" t="str">
        <f t="shared" si="165"/>
        <v>Coca Cola - Zero Sugar</v>
      </c>
      <c r="V2119" t="str">
        <f t="shared" si="166"/>
        <v>Carbonated</v>
      </c>
      <c r="W2119" t="s">
        <v>34</v>
      </c>
      <c r="X2119" t="b">
        <f t="shared" si="168"/>
        <v>1</v>
      </c>
      <c r="Y2119">
        <f t="shared" si="167"/>
        <v>1.5</v>
      </c>
      <c r="Z2119" s="2">
        <f t="shared" si="169"/>
        <v>1</v>
      </c>
      <c r="AA2119" t="s">
        <v>183</v>
      </c>
      <c r="AB2119" t="s">
        <v>184</v>
      </c>
      <c r="AD2119" t="s">
        <v>91</v>
      </c>
      <c r="AE2119" t="s">
        <v>547</v>
      </c>
      <c r="AF2119">
        <v>2022</v>
      </c>
    </row>
    <row r="2120" spans="1:32" x14ac:dyDescent="0.25">
      <c r="A2120" t="s">
        <v>29</v>
      </c>
      <c r="B2120" t="s">
        <v>67</v>
      </c>
      <c r="C2120" t="s">
        <v>68</v>
      </c>
      <c r="D2120" t="s">
        <v>69</v>
      </c>
      <c r="E2120">
        <f>_xlfn.XLOOKUP(Table1[[#This Row],[Location]],'Location analysis'!A:A,'Location analysis'!B:B)</f>
        <v>40.435699999999997</v>
      </c>
      <c r="F2120">
        <f>_xlfn.XLOOKUP(Table1[[#This Row],[Location]],'Location analysis'!A:A,'Location analysis'!C:C)</f>
        <v>-74.125200000000007</v>
      </c>
      <c r="G2120" t="s">
        <v>100</v>
      </c>
      <c r="H2120" t="s">
        <v>43</v>
      </c>
      <c r="I2120">
        <v>14993820036</v>
      </c>
      <c r="J2120" t="s">
        <v>546</v>
      </c>
      <c r="K2120" t="s">
        <v>51</v>
      </c>
      <c r="L2120">
        <v>123</v>
      </c>
      <c r="M2120">
        <v>1.5</v>
      </c>
      <c r="N2120">
        <v>1</v>
      </c>
      <c r="O2120">
        <v>123</v>
      </c>
      <c r="P2120">
        <v>1.5</v>
      </c>
      <c r="Q2120">
        <v>1</v>
      </c>
      <c r="R2120">
        <v>1.5</v>
      </c>
      <c r="S2120">
        <v>1.5</v>
      </c>
      <c r="T2120" s="1">
        <v>44670</v>
      </c>
      <c r="U2120" t="str">
        <f t="shared" si="165"/>
        <v>Cheetos - Fleming Hot Crunchy</v>
      </c>
      <c r="V2120" t="str">
        <f t="shared" si="166"/>
        <v>Food</v>
      </c>
      <c r="W2120" t="s">
        <v>43</v>
      </c>
      <c r="X2120" t="b">
        <f t="shared" si="168"/>
        <v>1</v>
      </c>
      <c r="Y2120">
        <f t="shared" si="167"/>
        <v>1.5</v>
      </c>
      <c r="Z2120" s="2">
        <f t="shared" si="169"/>
        <v>1</v>
      </c>
      <c r="AA2120" t="s">
        <v>101</v>
      </c>
      <c r="AB2120" t="s">
        <v>102</v>
      </c>
      <c r="AD2120" t="s">
        <v>91</v>
      </c>
      <c r="AE2120" t="s">
        <v>547</v>
      </c>
      <c r="AF2120">
        <v>2022</v>
      </c>
    </row>
    <row r="2121" spans="1:32" x14ac:dyDescent="0.25">
      <c r="A2121" t="s">
        <v>29</v>
      </c>
      <c r="B2121" t="s">
        <v>67</v>
      </c>
      <c r="C2121" t="s">
        <v>68</v>
      </c>
      <c r="D2121" t="s">
        <v>69</v>
      </c>
      <c r="E2121">
        <f>_xlfn.XLOOKUP(Table1[[#This Row],[Location]],'Location analysis'!A:A,'Location analysis'!B:B)</f>
        <v>40.435699999999997</v>
      </c>
      <c r="F2121">
        <f>_xlfn.XLOOKUP(Table1[[#This Row],[Location]],'Location analysis'!A:A,'Location analysis'!C:C)</f>
        <v>-74.125200000000007</v>
      </c>
      <c r="G2121" t="s">
        <v>182</v>
      </c>
      <c r="H2121" t="s">
        <v>34</v>
      </c>
      <c r="I2121">
        <v>14993833938</v>
      </c>
      <c r="J2121" t="s">
        <v>546</v>
      </c>
      <c r="K2121" t="s">
        <v>51</v>
      </c>
      <c r="L2121">
        <v>141</v>
      </c>
      <c r="M2121">
        <v>1.5</v>
      </c>
      <c r="N2121">
        <v>1</v>
      </c>
      <c r="O2121">
        <v>141</v>
      </c>
      <c r="P2121">
        <v>1.5</v>
      </c>
      <c r="Q2121">
        <v>1</v>
      </c>
      <c r="R2121">
        <v>1.5</v>
      </c>
      <c r="S2121">
        <v>1.5</v>
      </c>
      <c r="T2121" s="1">
        <v>44670</v>
      </c>
      <c r="U2121" t="str">
        <f t="shared" si="165"/>
        <v>Coca Cola - Zero Sugar</v>
      </c>
      <c r="V2121" t="str">
        <f t="shared" si="166"/>
        <v>Carbonated</v>
      </c>
      <c r="W2121" t="s">
        <v>34</v>
      </c>
      <c r="X2121" t="b">
        <f t="shared" si="168"/>
        <v>1</v>
      </c>
      <c r="Y2121">
        <f t="shared" si="167"/>
        <v>1.5</v>
      </c>
      <c r="Z2121" s="2">
        <f t="shared" si="169"/>
        <v>1</v>
      </c>
      <c r="AA2121" t="s">
        <v>183</v>
      </c>
      <c r="AB2121" t="s">
        <v>184</v>
      </c>
      <c r="AD2121" t="s">
        <v>91</v>
      </c>
      <c r="AE2121" t="s">
        <v>547</v>
      </c>
      <c r="AF2121">
        <v>2022</v>
      </c>
    </row>
    <row r="2122" spans="1:32" x14ac:dyDescent="0.25">
      <c r="A2122" t="s">
        <v>29</v>
      </c>
      <c r="B2122" t="s">
        <v>67</v>
      </c>
      <c r="C2122" t="s">
        <v>68</v>
      </c>
      <c r="D2122" t="s">
        <v>69</v>
      </c>
      <c r="E2122">
        <f>_xlfn.XLOOKUP(Table1[[#This Row],[Location]],'Location analysis'!A:A,'Location analysis'!B:B)</f>
        <v>40.435699999999997</v>
      </c>
      <c r="F2122">
        <f>_xlfn.XLOOKUP(Table1[[#This Row],[Location]],'Location analysis'!A:A,'Location analysis'!C:C)</f>
        <v>-74.125200000000007</v>
      </c>
      <c r="G2122" t="s">
        <v>182</v>
      </c>
      <c r="H2122" t="s">
        <v>34</v>
      </c>
      <c r="I2122">
        <v>14993862460</v>
      </c>
      <c r="J2122" t="s">
        <v>546</v>
      </c>
      <c r="K2122" t="s">
        <v>51</v>
      </c>
      <c r="L2122">
        <v>141</v>
      </c>
      <c r="M2122">
        <v>1.5</v>
      </c>
      <c r="N2122">
        <v>1</v>
      </c>
      <c r="O2122">
        <v>141</v>
      </c>
      <c r="P2122">
        <v>1.5</v>
      </c>
      <c r="Q2122">
        <v>1</v>
      </c>
      <c r="R2122">
        <v>1.5</v>
      </c>
      <c r="S2122">
        <v>1.5</v>
      </c>
      <c r="T2122" s="1">
        <v>44670</v>
      </c>
      <c r="U2122" t="str">
        <f t="shared" si="165"/>
        <v>Coca Cola - Zero Sugar</v>
      </c>
      <c r="V2122" t="str">
        <f t="shared" si="166"/>
        <v>Carbonated</v>
      </c>
      <c r="W2122" t="s">
        <v>34</v>
      </c>
      <c r="X2122" t="b">
        <f t="shared" si="168"/>
        <v>1</v>
      </c>
      <c r="Y2122">
        <f t="shared" si="167"/>
        <v>1.5</v>
      </c>
      <c r="Z2122" s="2">
        <f t="shared" si="169"/>
        <v>1</v>
      </c>
      <c r="AA2122" t="s">
        <v>183</v>
      </c>
      <c r="AB2122" t="s">
        <v>184</v>
      </c>
      <c r="AD2122" t="s">
        <v>91</v>
      </c>
      <c r="AE2122" t="s">
        <v>547</v>
      </c>
      <c r="AF2122">
        <v>2022</v>
      </c>
    </row>
    <row r="2123" spans="1:32" x14ac:dyDescent="0.25">
      <c r="A2123" t="s">
        <v>29</v>
      </c>
      <c r="B2123" t="s">
        <v>67</v>
      </c>
      <c r="C2123" t="s">
        <v>68</v>
      </c>
      <c r="D2123" t="s">
        <v>69</v>
      </c>
      <c r="E2123">
        <f>_xlfn.XLOOKUP(Table1[[#This Row],[Location]],'Location analysis'!A:A,'Location analysis'!B:B)</f>
        <v>40.435699999999997</v>
      </c>
      <c r="F2123">
        <f>_xlfn.XLOOKUP(Table1[[#This Row],[Location]],'Location analysis'!A:A,'Location analysis'!C:C)</f>
        <v>-74.125200000000007</v>
      </c>
      <c r="G2123" t="s">
        <v>95</v>
      </c>
      <c r="H2123" t="s">
        <v>43</v>
      </c>
      <c r="I2123">
        <v>14993863576</v>
      </c>
      <c r="J2123" t="s">
        <v>546</v>
      </c>
      <c r="K2123" t="s">
        <v>51</v>
      </c>
      <c r="L2123">
        <v>137</v>
      </c>
      <c r="M2123">
        <v>2</v>
      </c>
      <c r="N2123">
        <v>1</v>
      </c>
      <c r="O2123">
        <v>137</v>
      </c>
      <c r="P2123">
        <v>2</v>
      </c>
      <c r="Q2123">
        <v>1</v>
      </c>
      <c r="R2123">
        <v>2</v>
      </c>
      <c r="S2123">
        <v>2</v>
      </c>
      <c r="T2123" s="1">
        <v>44670</v>
      </c>
      <c r="U2123" t="str">
        <f t="shared" si="165"/>
        <v>Jacks Links Bar Beef Strip</v>
      </c>
      <c r="V2123" t="str">
        <f t="shared" si="166"/>
        <v>Food</v>
      </c>
      <c r="W2123" t="s">
        <v>43</v>
      </c>
      <c r="X2123" t="b">
        <f t="shared" si="168"/>
        <v>1</v>
      </c>
      <c r="Y2123">
        <f t="shared" si="167"/>
        <v>2</v>
      </c>
      <c r="Z2123" s="2">
        <f t="shared" si="169"/>
        <v>1.3333333333333333</v>
      </c>
      <c r="AA2123" t="s">
        <v>95</v>
      </c>
      <c r="AD2123" t="s">
        <v>91</v>
      </c>
      <c r="AE2123" t="s">
        <v>547</v>
      </c>
      <c r="AF2123">
        <v>2022</v>
      </c>
    </row>
    <row r="2124" spans="1:32" x14ac:dyDescent="0.25">
      <c r="A2124" t="s">
        <v>29</v>
      </c>
      <c r="B2124" t="s">
        <v>67</v>
      </c>
      <c r="C2124" t="s">
        <v>68</v>
      </c>
      <c r="D2124" t="s">
        <v>69</v>
      </c>
      <c r="E2124">
        <f>_xlfn.XLOOKUP(Table1[[#This Row],[Location]],'Location analysis'!A:A,'Location analysis'!B:B)</f>
        <v>40.435699999999997</v>
      </c>
      <c r="F2124">
        <f>_xlfn.XLOOKUP(Table1[[#This Row],[Location]],'Location analysis'!A:A,'Location analysis'!C:C)</f>
        <v>-74.125200000000007</v>
      </c>
      <c r="G2124" t="s">
        <v>81</v>
      </c>
      <c r="H2124" t="s">
        <v>43</v>
      </c>
      <c r="I2124">
        <v>14993865318</v>
      </c>
      <c r="J2124" t="s">
        <v>546</v>
      </c>
      <c r="K2124" t="s">
        <v>51</v>
      </c>
      <c r="L2124">
        <v>134</v>
      </c>
      <c r="M2124">
        <v>2</v>
      </c>
      <c r="N2124">
        <v>1</v>
      </c>
      <c r="O2124">
        <v>134</v>
      </c>
      <c r="P2124">
        <v>2</v>
      </c>
      <c r="Q2124">
        <v>1</v>
      </c>
      <c r="R2124">
        <v>2</v>
      </c>
      <c r="S2124">
        <v>2</v>
      </c>
      <c r="T2124" s="1">
        <v>44670</v>
      </c>
      <c r="U2124" t="str">
        <f t="shared" si="165"/>
        <v>KitKat - Crisp Wafers</v>
      </c>
      <c r="V2124" t="str">
        <f t="shared" si="166"/>
        <v>Food</v>
      </c>
      <c r="W2124" t="s">
        <v>43</v>
      </c>
      <c r="X2124" t="b">
        <f t="shared" si="168"/>
        <v>1</v>
      </c>
      <c r="Y2124">
        <f t="shared" si="167"/>
        <v>2</v>
      </c>
      <c r="Z2124" s="2">
        <f t="shared" si="169"/>
        <v>1.3333333333333333</v>
      </c>
      <c r="AA2124" t="s">
        <v>82</v>
      </c>
      <c r="AB2124" t="s">
        <v>83</v>
      </c>
      <c r="AD2124" t="s">
        <v>91</v>
      </c>
      <c r="AE2124" t="s">
        <v>547</v>
      </c>
      <c r="AF2124">
        <v>2022</v>
      </c>
    </row>
    <row r="2125" spans="1:32" x14ac:dyDescent="0.25">
      <c r="A2125" t="s">
        <v>29</v>
      </c>
      <c r="B2125" t="s">
        <v>67</v>
      </c>
      <c r="C2125" t="s">
        <v>68</v>
      </c>
      <c r="D2125" t="s">
        <v>69</v>
      </c>
      <c r="E2125">
        <f>_xlfn.XLOOKUP(Table1[[#This Row],[Location]],'Location analysis'!A:A,'Location analysis'!B:B)</f>
        <v>40.435699999999997</v>
      </c>
      <c r="F2125">
        <f>_xlfn.XLOOKUP(Table1[[#This Row],[Location]],'Location analysis'!A:A,'Location analysis'!C:C)</f>
        <v>-74.125200000000007</v>
      </c>
      <c r="G2125" t="s">
        <v>127</v>
      </c>
      <c r="H2125" t="s">
        <v>43</v>
      </c>
      <c r="I2125">
        <v>14993866494</v>
      </c>
      <c r="J2125" t="s">
        <v>546</v>
      </c>
      <c r="K2125" t="s">
        <v>51</v>
      </c>
      <c r="L2125">
        <v>136</v>
      </c>
      <c r="M2125">
        <v>1.5</v>
      </c>
      <c r="N2125">
        <v>1</v>
      </c>
      <c r="O2125">
        <v>136</v>
      </c>
      <c r="P2125">
        <v>1.5</v>
      </c>
      <c r="Q2125">
        <v>1</v>
      </c>
      <c r="R2125">
        <v>1.5</v>
      </c>
      <c r="S2125">
        <v>1.5</v>
      </c>
      <c r="T2125" s="1">
        <v>44670</v>
      </c>
      <c r="U2125" t="str">
        <f t="shared" si="165"/>
        <v>Newtons Fig Bar</v>
      </c>
      <c r="V2125" t="str">
        <f t="shared" si="166"/>
        <v>Food</v>
      </c>
      <c r="W2125" t="s">
        <v>43</v>
      </c>
      <c r="X2125" t="b">
        <f t="shared" si="168"/>
        <v>1</v>
      </c>
      <c r="Y2125">
        <f t="shared" si="167"/>
        <v>1.5</v>
      </c>
      <c r="Z2125" s="2">
        <f t="shared" si="169"/>
        <v>1</v>
      </c>
      <c r="AA2125" t="s">
        <v>127</v>
      </c>
      <c r="AD2125" t="s">
        <v>91</v>
      </c>
      <c r="AE2125" t="s">
        <v>547</v>
      </c>
      <c r="AF2125">
        <v>2022</v>
      </c>
    </row>
    <row r="2126" spans="1:32" x14ac:dyDescent="0.25">
      <c r="A2126" t="s">
        <v>29</v>
      </c>
      <c r="B2126" t="s">
        <v>67</v>
      </c>
      <c r="C2126" t="s">
        <v>68</v>
      </c>
      <c r="D2126" t="s">
        <v>69</v>
      </c>
      <c r="E2126">
        <f>_xlfn.XLOOKUP(Table1[[#This Row],[Location]],'Location analysis'!A:A,'Location analysis'!B:B)</f>
        <v>40.435699999999997</v>
      </c>
      <c r="F2126">
        <f>_xlfn.XLOOKUP(Table1[[#This Row],[Location]],'Location analysis'!A:A,'Location analysis'!C:C)</f>
        <v>-74.125200000000007</v>
      </c>
      <c r="G2126" t="s">
        <v>81</v>
      </c>
      <c r="H2126" t="s">
        <v>43</v>
      </c>
      <c r="I2126">
        <v>14993990504</v>
      </c>
      <c r="J2126" t="s">
        <v>546</v>
      </c>
      <c r="K2126" t="s">
        <v>36</v>
      </c>
      <c r="L2126">
        <v>134</v>
      </c>
      <c r="M2126">
        <v>2</v>
      </c>
      <c r="N2126">
        <v>1</v>
      </c>
      <c r="O2126">
        <v>134</v>
      </c>
      <c r="P2126">
        <v>2</v>
      </c>
      <c r="Q2126">
        <v>1</v>
      </c>
      <c r="R2126">
        <v>2</v>
      </c>
      <c r="S2126">
        <v>2</v>
      </c>
      <c r="T2126" s="1">
        <v>44670</v>
      </c>
      <c r="U2126" t="str">
        <f t="shared" si="165"/>
        <v>KitKat - Crisp Wafers</v>
      </c>
      <c r="V2126" t="str">
        <f t="shared" si="166"/>
        <v>Food</v>
      </c>
      <c r="W2126" t="s">
        <v>43</v>
      </c>
      <c r="X2126" t="b">
        <f t="shared" si="168"/>
        <v>1</v>
      </c>
      <c r="Y2126">
        <f t="shared" si="167"/>
        <v>2</v>
      </c>
      <c r="Z2126" s="2">
        <f t="shared" si="169"/>
        <v>1.3333333333333333</v>
      </c>
      <c r="AA2126" t="s">
        <v>82</v>
      </c>
      <c r="AB2126" t="s">
        <v>83</v>
      </c>
      <c r="AD2126" t="s">
        <v>91</v>
      </c>
      <c r="AE2126" t="s">
        <v>547</v>
      </c>
      <c r="AF2126">
        <v>2022</v>
      </c>
    </row>
    <row r="2127" spans="1:32" x14ac:dyDescent="0.25">
      <c r="A2127" t="s">
        <v>29</v>
      </c>
      <c r="B2127" t="s">
        <v>67</v>
      </c>
      <c r="C2127" t="s">
        <v>68</v>
      </c>
      <c r="D2127" t="s">
        <v>69</v>
      </c>
      <c r="E2127">
        <f>_xlfn.XLOOKUP(Table1[[#This Row],[Location]],'Location analysis'!A:A,'Location analysis'!B:B)</f>
        <v>40.435699999999997</v>
      </c>
      <c r="F2127">
        <f>_xlfn.XLOOKUP(Table1[[#This Row],[Location]],'Location analysis'!A:A,'Location analysis'!C:C)</f>
        <v>-74.125200000000007</v>
      </c>
      <c r="G2127" t="s">
        <v>70</v>
      </c>
      <c r="H2127" t="s">
        <v>34</v>
      </c>
      <c r="I2127">
        <v>14993991916</v>
      </c>
      <c r="J2127" t="s">
        <v>546</v>
      </c>
      <c r="K2127" t="s">
        <v>51</v>
      </c>
      <c r="L2127">
        <v>146</v>
      </c>
      <c r="M2127">
        <v>3</v>
      </c>
      <c r="N2127">
        <v>1</v>
      </c>
      <c r="O2127">
        <v>146</v>
      </c>
      <c r="P2127">
        <v>3</v>
      </c>
      <c r="Q2127">
        <v>1</v>
      </c>
      <c r="R2127">
        <v>3</v>
      </c>
      <c r="S2127">
        <v>3</v>
      </c>
      <c r="T2127" s="1">
        <v>44670</v>
      </c>
      <c r="U2127" t="str">
        <f t="shared" si="165"/>
        <v>Monster Energy Original</v>
      </c>
      <c r="V2127" t="str">
        <f t="shared" si="166"/>
        <v>Carbonated</v>
      </c>
      <c r="W2127" t="s">
        <v>34</v>
      </c>
      <c r="X2127" t="b">
        <f t="shared" si="168"/>
        <v>1</v>
      </c>
      <c r="Y2127">
        <f t="shared" si="167"/>
        <v>3</v>
      </c>
      <c r="Z2127" s="2">
        <f t="shared" si="169"/>
        <v>2</v>
      </c>
      <c r="AA2127" t="s">
        <v>70</v>
      </c>
      <c r="AD2127" t="s">
        <v>91</v>
      </c>
      <c r="AE2127" t="s">
        <v>547</v>
      </c>
      <c r="AF2127">
        <v>2022</v>
      </c>
    </row>
    <row r="2128" spans="1:32" x14ac:dyDescent="0.25">
      <c r="A2128" t="s">
        <v>29</v>
      </c>
      <c r="B2128" t="s">
        <v>67</v>
      </c>
      <c r="C2128" t="s">
        <v>68</v>
      </c>
      <c r="D2128" t="s">
        <v>69</v>
      </c>
      <c r="E2128">
        <f>_xlfn.XLOOKUP(Table1[[#This Row],[Location]],'Location analysis'!A:A,'Location analysis'!B:B)</f>
        <v>40.435699999999997</v>
      </c>
      <c r="F2128">
        <f>_xlfn.XLOOKUP(Table1[[#This Row],[Location]],'Location analysis'!A:A,'Location analysis'!C:C)</f>
        <v>-74.125200000000007</v>
      </c>
      <c r="G2128" t="s">
        <v>70</v>
      </c>
      <c r="H2128" t="s">
        <v>34</v>
      </c>
      <c r="I2128">
        <v>14994304684</v>
      </c>
      <c r="J2128" t="s">
        <v>549</v>
      </c>
      <c r="K2128" t="s">
        <v>51</v>
      </c>
      <c r="L2128">
        <v>146</v>
      </c>
      <c r="M2128">
        <v>3</v>
      </c>
      <c r="N2128">
        <v>1</v>
      </c>
      <c r="O2128">
        <v>146</v>
      </c>
      <c r="P2128">
        <v>3</v>
      </c>
      <c r="Q2128">
        <v>1</v>
      </c>
      <c r="R2128">
        <v>3</v>
      </c>
      <c r="S2128">
        <v>3</v>
      </c>
      <c r="T2128" s="1">
        <v>44670</v>
      </c>
      <c r="U2128" t="str">
        <f t="shared" si="165"/>
        <v>Monster Energy Original</v>
      </c>
      <c r="V2128" t="str">
        <f t="shared" si="166"/>
        <v>Carbonated</v>
      </c>
      <c r="W2128" t="s">
        <v>34</v>
      </c>
      <c r="X2128" t="b">
        <f t="shared" si="168"/>
        <v>1</v>
      </c>
      <c r="Y2128">
        <f t="shared" si="167"/>
        <v>3</v>
      </c>
      <c r="Z2128" s="2">
        <f t="shared" si="169"/>
        <v>2</v>
      </c>
      <c r="AA2128" t="s">
        <v>70</v>
      </c>
      <c r="AD2128" t="s">
        <v>109</v>
      </c>
      <c r="AE2128" t="s">
        <v>550</v>
      </c>
      <c r="AF2128">
        <v>2022</v>
      </c>
    </row>
    <row r="2129" spans="1:32" x14ac:dyDescent="0.25">
      <c r="A2129" t="s">
        <v>29</v>
      </c>
      <c r="B2129" t="s">
        <v>67</v>
      </c>
      <c r="C2129" t="s">
        <v>68</v>
      </c>
      <c r="D2129" t="s">
        <v>69</v>
      </c>
      <c r="E2129">
        <f>_xlfn.XLOOKUP(Table1[[#This Row],[Location]],'Location analysis'!A:A,'Location analysis'!B:B)</f>
        <v>40.435699999999997</v>
      </c>
      <c r="F2129">
        <f>_xlfn.XLOOKUP(Table1[[#This Row],[Location]],'Location analysis'!A:A,'Location analysis'!C:C)</f>
        <v>-74.125200000000007</v>
      </c>
      <c r="G2129" t="s">
        <v>517</v>
      </c>
      <c r="H2129" t="s">
        <v>43</v>
      </c>
      <c r="I2129">
        <v>14995056797</v>
      </c>
      <c r="J2129" t="s">
        <v>549</v>
      </c>
      <c r="K2129" t="s">
        <v>36</v>
      </c>
      <c r="L2129">
        <v>122</v>
      </c>
      <c r="M2129">
        <v>1.5</v>
      </c>
      <c r="N2129">
        <v>1</v>
      </c>
      <c r="O2129">
        <v>122</v>
      </c>
      <c r="P2129">
        <v>1.5</v>
      </c>
      <c r="Q2129">
        <v>1</v>
      </c>
      <c r="R2129">
        <v>1.5</v>
      </c>
      <c r="S2129">
        <v>3</v>
      </c>
      <c r="T2129" s="1">
        <v>44671</v>
      </c>
      <c r="U2129" t="str">
        <f t="shared" si="165"/>
        <v>Quaker Caramel Rice Crisps</v>
      </c>
      <c r="V2129" t="str">
        <f t="shared" si="166"/>
        <v>Food</v>
      </c>
      <c r="W2129" t="s">
        <v>43</v>
      </c>
      <c r="X2129" t="b">
        <f t="shared" si="168"/>
        <v>1</v>
      </c>
      <c r="Y2129">
        <f t="shared" si="167"/>
        <v>1.5</v>
      </c>
      <c r="Z2129" s="2">
        <f t="shared" si="169"/>
        <v>1</v>
      </c>
      <c r="AA2129" t="s">
        <v>517</v>
      </c>
      <c r="AD2129" t="s">
        <v>109</v>
      </c>
      <c r="AE2129" t="s">
        <v>550</v>
      </c>
      <c r="AF2129">
        <v>2022</v>
      </c>
    </row>
    <row r="2130" spans="1:32" x14ac:dyDescent="0.25">
      <c r="A2130" t="s">
        <v>29</v>
      </c>
      <c r="B2130" t="s">
        <v>67</v>
      </c>
      <c r="C2130" t="s">
        <v>68</v>
      </c>
      <c r="D2130" t="s">
        <v>69</v>
      </c>
      <c r="E2130">
        <f>_xlfn.XLOOKUP(Table1[[#This Row],[Location]],'Location analysis'!A:A,'Location analysis'!B:B)</f>
        <v>40.435699999999997</v>
      </c>
      <c r="F2130">
        <f>_xlfn.XLOOKUP(Table1[[#This Row],[Location]],'Location analysis'!A:A,'Location analysis'!C:C)</f>
        <v>-74.125200000000007</v>
      </c>
      <c r="G2130" t="s">
        <v>100</v>
      </c>
      <c r="H2130" t="s">
        <v>43</v>
      </c>
      <c r="I2130">
        <v>14995056797</v>
      </c>
      <c r="J2130" t="s">
        <v>549</v>
      </c>
      <c r="K2130" t="s">
        <v>36</v>
      </c>
      <c r="L2130">
        <v>123</v>
      </c>
      <c r="M2130">
        <v>1.5</v>
      </c>
      <c r="N2130">
        <v>1</v>
      </c>
      <c r="O2130">
        <v>123</v>
      </c>
      <c r="P2130">
        <v>1.5</v>
      </c>
      <c r="Q2130">
        <v>1</v>
      </c>
      <c r="R2130">
        <v>1.5</v>
      </c>
      <c r="S2130">
        <v>3</v>
      </c>
      <c r="T2130" s="1">
        <v>44671</v>
      </c>
      <c r="U2130" t="str">
        <f t="shared" si="165"/>
        <v>Cheetos - Fleming Hot Crunchy</v>
      </c>
      <c r="V2130" t="str">
        <f t="shared" si="166"/>
        <v>Food</v>
      </c>
      <c r="W2130" t="s">
        <v>43</v>
      </c>
      <c r="X2130" t="b">
        <f t="shared" si="168"/>
        <v>1</v>
      </c>
      <c r="Y2130">
        <f t="shared" si="167"/>
        <v>1.5</v>
      </c>
      <c r="Z2130" s="2">
        <f t="shared" si="169"/>
        <v>1</v>
      </c>
      <c r="AA2130" t="s">
        <v>101</v>
      </c>
      <c r="AB2130" t="s">
        <v>102</v>
      </c>
      <c r="AD2130" t="s">
        <v>109</v>
      </c>
      <c r="AE2130" t="s">
        <v>550</v>
      </c>
      <c r="AF2130">
        <v>2022</v>
      </c>
    </row>
    <row r="2131" spans="1:32" x14ac:dyDescent="0.25">
      <c r="A2131" t="s">
        <v>29</v>
      </c>
      <c r="B2131" t="s">
        <v>394</v>
      </c>
      <c r="C2131" t="s">
        <v>395</v>
      </c>
      <c r="D2131" t="s">
        <v>396</v>
      </c>
      <c r="E2131">
        <f>_xlfn.XLOOKUP(Table1[[#This Row],[Location]],'Location analysis'!A:A,'Location analysis'!B:B)</f>
        <v>40.416893999999999</v>
      </c>
      <c r="F2131">
        <f>_xlfn.XLOOKUP(Table1[[#This Row],[Location]],'Location analysis'!A:A,'Location analysis'!C:C)</f>
        <v>-74.420399000000003</v>
      </c>
      <c r="G2131" t="s">
        <v>518</v>
      </c>
      <c r="H2131" t="s">
        <v>43</v>
      </c>
      <c r="I2131">
        <v>14995122177</v>
      </c>
      <c r="J2131" t="s">
        <v>549</v>
      </c>
      <c r="K2131" t="s">
        <v>36</v>
      </c>
      <c r="L2131">
        <v>123</v>
      </c>
      <c r="M2131">
        <v>1.5</v>
      </c>
      <c r="N2131">
        <v>1</v>
      </c>
      <c r="O2131">
        <v>123</v>
      </c>
      <c r="P2131">
        <v>1.5</v>
      </c>
      <c r="Q2131">
        <v>1</v>
      </c>
      <c r="R2131">
        <v>1.5</v>
      </c>
      <c r="S2131">
        <v>1.5</v>
      </c>
      <c r="T2131" s="1">
        <v>44671</v>
      </c>
      <c r="U2131" t="str">
        <f t="shared" si="165"/>
        <v>Belvita Snack Packs - Chocolate</v>
      </c>
      <c r="V2131" t="str">
        <f t="shared" si="166"/>
        <v>Food</v>
      </c>
      <c r="W2131" t="s">
        <v>43</v>
      </c>
      <c r="X2131" t="b">
        <f t="shared" si="168"/>
        <v>1</v>
      </c>
      <c r="Y2131">
        <f t="shared" si="167"/>
        <v>1.5</v>
      </c>
      <c r="Z2131" s="2">
        <f t="shared" si="169"/>
        <v>1</v>
      </c>
      <c r="AA2131" t="s">
        <v>309</v>
      </c>
      <c r="AB2131" t="s">
        <v>519</v>
      </c>
      <c r="AD2131" t="s">
        <v>109</v>
      </c>
      <c r="AE2131" t="s">
        <v>550</v>
      </c>
      <c r="AF2131">
        <v>2022</v>
      </c>
    </row>
    <row r="2132" spans="1:32" x14ac:dyDescent="0.25">
      <c r="A2132" t="s">
        <v>29</v>
      </c>
      <c r="B2132" t="s">
        <v>394</v>
      </c>
      <c r="C2132" t="s">
        <v>395</v>
      </c>
      <c r="D2132" t="s">
        <v>396</v>
      </c>
      <c r="E2132">
        <f>_xlfn.XLOOKUP(Table1[[#This Row],[Location]],'Location analysis'!A:A,'Location analysis'!B:B)</f>
        <v>40.416893999999999</v>
      </c>
      <c r="F2132">
        <f>_xlfn.XLOOKUP(Table1[[#This Row],[Location]],'Location analysis'!A:A,'Location analysis'!C:C)</f>
        <v>-74.420399000000003</v>
      </c>
      <c r="G2132" t="s">
        <v>137</v>
      </c>
      <c r="H2132" t="s">
        <v>97</v>
      </c>
      <c r="I2132">
        <v>14995228165</v>
      </c>
      <c r="J2132" t="s">
        <v>549</v>
      </c>
      <c r="K2132" t="s">
        <v>36</v>
      </c>
      <c r="L2132">
        <v>144</v>
      </c>
      <c r="M2132">
        <v>1.5</v>
      </c>
      <c r="N2132">
        <v>1</v>
      </c>
      <c r="O2132">
        <v>144</v>
      </c>
      <c r="P2132">
        <v>1.5</v>
      </c>
      <c r="Q2132">
        <v>1</v>
      </c>
      <c r="R2132">
        <v>1.5</v>
      </c>
      <c r="S2132">
        <v>1.5</v>
      </c>
      <c r="T2132" s="1">
        <v>44671</v>
      </c>
      <c r="U2132" t="str">
        <f t="shared" si="165"/>
        <v>Poland Springs Water</v>
      </c>
      <c r="V2132" t="str">
        <f t="shared" si="166"/>
        <v>Water</v>
      </c>
      <c r="W2132" t="s">
        <v>97</v>
      </c>
      <c r="X2132" t="b">
        <f t="shared" si="168"/>
        <v>1</v>
      </c>
      <c r="Y2132">
        <f t="shared" si="167"/>
        <v>1.5</v>
      </c>
      <c r="Z2132" s="2">
        <f t="shared" si="169"/>
        <v>1</v>
      </c>
      <c r="AA2132" t="s">
        <v>137</v>
      </c>
      <c r="AD2132" t="s">
        <v>109</v>
      </c>
      <c r="AE2132" t="s">
        <v>550</v>
      </c>
      <c r="AF2132">
        <v>2022</v>
      </c>
    </row>
    <row r="2133" spans="1:32" x14ac:dyDescent="0.25">
      <c r="A2133" t="s">
        <v>29</v>
      </c>
      <c r="B2133" t="s">
        <v>62</v>
      </c>
      <c r="C2133" t="s">
        <v>63</v>
      </c>
      <c r="D2133" t="s">
        <v>64</v>
      </c>
      <c r="E2133">
        <f>_xlfn.XLOOKUP(Table1[[#This Row],[Location]],'Location analysis'!A:A,'Location analysis'!B:B)</f>
        <v>40.091900000000003</v>
      </c>
      <c r="F2133">
        <f>_xlfn.XLOOKUP(Table1[[#This Row],[Location]],'Location analysis'!A:A,'Location analysis'!C:C)</f>
        <v>-74.358699999999999</v>
      </c>
      <c r="G2133" t="s">
        <v>154</v>
      </c>
      <c r="H2133" t="s">
        <v>43</v>
      </c>
      <c r="I2133">
        <v>14995508242</v>
      </c>
      <c r="J2133" t="s">
        <v>549</v>
      </c>
      <c r="K2133" t="s">
        <v>51</v>
      </c>
      <c r="L2133">
        <v>123</v>
      </c>
      <c r="M2133">
        <v>1.5</v>
      </c>
      <c r="N2133">
        <v>1</v>
      </c>
      <c r="O2133">
        <v>123</v>
      </c>
      <c r="P2133">
        <v>1.5</v>
      </c>
      <c r="Q2133">
        <v>1</v>
      </c>
      <c r="R2133">
        <v>1.5</v>
      </c>
      <c r="S2133">
        <v>1.5</v>
      </c>
      <c r="T2133" s="1">
        <v>44671</v>
      </c>
      <c r="U2133" t="str">
        <f t="shared" si="165"/>
        <v>SunChips Multigrain - Harvest Cheddar</v>
      </c>
      <c r="V2133" t="str">
        <f t="shared" si="166"/>
        <v>Food</v>
      </c>
      <c r="W2133" t="s">
        <v>43</v>
      </c>
      <c r="X2133" t="b">
        <f t="shared" si="168"/>
        <v>1</v>
      </c>
      <c r="Y2133">
        <f t="shared" si="167"/>
        <v>1.5</v>
      </c>
      <c r="Z2133" s="2">
        <f t="shared" si="169"/>
        <v>1</v>
      </c>
      <c r="AA2133" t="s">
        <v>129</v>
      </c>
      <c r="AB2133" t="s">
        <v>155</v>
      </c>
      <c r="AD2133" t="s">
        <v>109</v>
      </c>
      <c r="AE2133" t="s">
        <v>550</v>
      </c>
      <c r="AF2133">
        <v>2022</v>
      </c>
    </row>
    <row r="2134" spans="1:32" x14ac:dyDescent="0.25">
      <c r="A2134" t="s">
        <v>29</v>
      </c>
      <c r="B2134" t="s">
        <v>30</v>
      </c>
      <c r="C2134" t="s">
        <v>31</v>
      </c>
      <c r="D2134" t="s">
        <v>32</v>
      </c>
      <c r="E2134">
        <f>_xlfn.XLOOKUP(Table1[[#This Row],[Location]],'Location analysis'!A:A,'Location analysis'!B:B)</f>
        <v>40.423690999999998</v>
      </c>
      <c r="F2134">
        <f>_xlfn.XLOOKUP(Table1[[#This Row],[Location]],'Location analysis'!A:A,'Location analysis'!C:C)</f>
        <v>-74.380831999999998</v>
      </c>
      <c r="G2134" t="s">
        <v>119</v>
      </c>
      <c r="H2134" t="s">
        <v>43</v>
      </c>
      <c r="I2134">
        <v>14996350474</v>
      </c>
      <c r="J2134" t="s">
        <v>549</v>
      </c>
      <c r="K2134" t="s">
        <v>51</v>
      </c>
      <c r="L2134">
        <v>124</v>
      </c>
      <c r="M2134">
        <v>1.5</v>
      </c>
      <c r="N2134">
        <v>1</v>
      </c>
      <c r="O2134">
        <v>124</v>
      </c>
      <c r="P2134">
        <v>1.5</v>
      </c>
      <c r="Q2134">
        <v>1</v>
      </c>
      <c r="R2134">
        <v>1.5</v>
      </c>
      <c r="S2134">
        <v>1.5</v>
      </c>
      <c r="T2134" s="1">
        <v>44673</v>
      </c>
      <c r="U2134" t="str">
        <f t="shared" si="165"/>
        <v>Cheetos Baked - Flaming Hot</v>
      </c>
      <c r="V2134" t="str">
        <f t="shared" si="166"/>
        <v>Food</v>
      </c>
      <c r="W2134" t="s">
        <v>43</v>
      </c>
      <c r="X2134" t="b">
        <f t="shared" si="168"/>
        <v>1</v>
      </c>
      <c r="Y2134">
        <f t="shared" si="167"/>
        <v>1.5</v>
      </c>
      <c r="Z2134" s="2">
        <f t="shared" si="169"/>
        <v>1</v>
      </c>
      <c r="AA2134" t="s">
        <v>121</v>
      </c>
      <c r="AB2134" t="s">
        <v>122</v>
      </c>
      <c r="AD2134" t="s">
        <v>109</v>
      </c>
      <c r="AE2134" t="s">
        <v>550</v>
      </c>
      <c r="AF2134">
        <v>2022</v>
      </c>
    </row>
    <row r="2135" spans="1:32" x14ac:dyDescent="0.25">
      <c r="A2135" t="s">
        <v>29</v>
      </c>
      <c r="B2135" t="s">
        <v>30</v>
      </c>
      <c r="C2135" t="s">
        <v>31</v>
      </c>
      <c r="D2135" t="s">
        <v>32</v>
      </c>
      <c r="E2135">
        <f>_xlfn.XLOOKUP(Table1[[#This Row],[Location]],'Location analysis'!A:A,'Location analysis'!B:B)</f>
        <v>40.423690999999998</v>
      </c>
      <c r="F2135">
        <f>_xlfn.XLOOKUP(Table1[[#This Row],[Location]],'Location analysis'!A:A,'Location analysis'!C:C)</f>
        <v>-74.380831999999998</v>
      </c>
      <c r="G2135" t="s">
        <v>81</v>
      </c>
      <c r="H2135" t="s">
        <v>43</v>
      </c>
      <c r="I2135">
        <v>14996652495</v>
      </c>
      <c r="J2135" t="s">
        <v>549</v>
      </c>
      <c r="K2135" t="s">
        <v>51</v>
      </c>
      <c r="L2135">
        <v>135</v>
      </c>
      <c r="M2135">
        <v>2</v>
      </c>
      <c r="N2135">
        <v>1</v>
      </c>
      <c r="O2135">
        <v>135</v>
      </c>
      <c r="P2135">
        <v>2</v>
      </c>
      <c r="Q2135">
        <v>1</v>
      </c>
      <c r="R2135">
        <v>2</v>
      </c>
      <c r="S2135">
        <v>2</v>
      </c>
      <c r="T2135" s="1">
        <v>44673</v>
      </c>
      <c r="U2135" t="str">
        <f t="shared" si="165"/>
        <v>KitKat - Crisp Wafers</v>
      </c>
      <c r="V2135" t="str">
        <f t="shared" si="166"/>
        <v>Food</v>
      </c>
      <c r="W2135" t="s">
        <v>43</v>
      </c>
      <c r="X2135" t="b">
        <f t="shared" si="168"/>
        <v>1</v>
      </c>
      <c r="Y2135">
        <f t="shared" si="167"/>
        <v>2</v>
      </c>
      <c r="Z2135" s="2">
        <f t="shared" si="169"/>
        <v>1.3333333333333333</v>
      </c>
      <c r="AA2135" t="s">
        <v>82</v>
      </c>
      <c r="AB2135" t="s">
        <v>83</v>
      </c>
      <c r="AD2135" t="s">
        <v>109</v>
      </c>
      <c r="AE2135" t="s">
        <v>550</v>
      </c>
      <c r="AF2135">
        <v>2022</v>
      </c>
    </row>
    <row r="2136" spans="1:32" x14ac:dyDescent="0.25">
      <c r="A2136" t="s">
        <v>29</v>
      </c>
      <c r="B2136" t="s">
        <v>67</v>
      </c>
      <c r="C2136" t="s">
        <v>68</v>
      </c>
      <c r="D2136" t="s">
        <v>69</v>
      </c>
      <c r="E2136">
        <f>_xlfn.XLOOKUP(Table1[[#This Row],[Location]],'Location analysis'!A:A,'Location analysis'!B:B)</f>
        <v>40.435699999999997</v>
      </c>
      <c r="F2136">
        <f>_xlfn.XLOOKUP(Table1[[#This Row],[Location]],'Location analysis'!A:A,'Location analysis'!C:C)</f>
        <v>-74.125200000000007</v>
      </c>
      <c r="G2136" t="s">
        <v>517</v>
      </c>
      <c r="H2136" t="s">
        <v>43</v>
      </c>
      <c r="I2136">
        <v>14996834927</v>
      </c>
      <c r="J2136" t="s">
        <v>549</v>
      </c>
      <c r="K2136" t="s">
        <v>36</v>
      </c>
      <c r="L2136">
        <v>122</v>
      </c>
      <c r="M2136">
        <v>1.5</v>
      </c>
      <c r="N2136">
        <v>1</v>
      </c>
      <c r="O2136">
        <v>122</v>
      </c>
      <c r="P2136">
        <v>1.5</v>
      </c>
      <c r="Q2136">
        <v>1</v>
      </c>
      <c r="R2136">
        <v>1.5</v>
      </c>
      <c r="S2136">
        <v>3</v>
      </c>
      <c r="T2136" s="1">
        <v>44671</v>
      </c>
      <c r="U2136" t="str">
        <f t="shared" si="165"/>
        <v>Quaker Caramel Rice Crisps</v>
      </c>
      <c r="V2136" t="str">
        <f t="shared" si="166"/>
        <v>Food</v>
      </c>
      <c r="W2136" t="s">
        <v>43</v>
      </c>
      <c r="X2136" t="b">
        <f t="shared" si="168"/>
        <v>1</v>
      </c>
      <c r="Y2136">
        <f t="shared" si="167"/>
        <v>1.5</v>
      </c>
      <c r="Z2136" s="2">
        <f t="shared" si="169"/>
        <v>1</v>
      </c>
      <c r="AA2136" t="s">
        <v>517</v>
      </c>
      <c r="AD2136" t="s">
        <v>109</v>
      </c>
      <c r="AE2136" t="s">
        <v>550</v>
      </c>
      <c r="AF2136">
        <v>2022</v>
      </c>
    </row>
    <row r="2137" spans="1:32" x14ac:dyDescent="0.25">
      <c r="A2137" t="s">
        <v>29</v>
      </c>
      <c r="B2137" t="s">
        <v>67</v>
      </c>
      <c r="C2137" t="s">
        <v>68</v>
      </c>
      <c r="D2137" t="s">
        <v>69</v>
      </c>
      <c r="E2137">
        <f>_xlfn.XLOOKUP(Table1[[#This Row],[Location]],'Location analysis'!A:A,'Location analysis'!B:B)</f>
        <v>40.435699999999997</v>
      </c>
      <c r="F2137">
        <f>_xlfn.XLOOKUP(Table1[[#This Row],[Location]],'Location analysis'!A:A,'Location analysis'!C:C)</f>
        <v>-74.125200000000007</v>
      </c>
      <c r="G2137" t="s">
        <v>508</v>
      </c>
      <c r="H2137" t="s">
        <v>43</v>
      </c>
      <c r="I2137">
        <v>14996834927</v>
      </c>
      <c r="J2137" t="s">
        <v>549</v>
      </c>
      <c r="K2137" t="s">
        <v>36</v>
      </c>
      <c r="L2137">
        <v>111</v>
      </c>
      <c r="M2137">
        <v>1.5</v>
      </c>
      <c r="N2137">
        <v>1</v>
      </c>
      <c r="O2137">
        <v>111</v>
      </c>
      <c r="P2137">
        <v>1.5</v>
      </c>
      <c r="Q2137">
        <v>1</v>
      </c>
      <c r="R2137">
        <v>1.5</v>
      </c>
      <c r="S2137">
        <v>3</v>
      </c>
      <c r="T2137" s="1">
        <v>44671</v>
      </c>
      <c r="U2137" t="str">
        <f t="shared" si="165"/>
        <v>Pop Corners - Kettle Corn</v>
      </c>
      <c r="V2137" t="str">
        <f t="shared" si="166"/>
        <v>Food</v>
      </c>
      <c r="W2137" t="s">
        <v>43</v>
      </c>
      <c r="X2137" t="b">
        <f t="shared" si="168"/>
        <v>1</v>
      </c>
      <c r="Y2137">
        <f t="shared" si="167"/>
        <v>1.5</v>
      </c>
      <c r="Z2137" s="2">
        <f t="shared" si="169"/>
        <v>1</v>
      </c>
      <c r="AA2137" t="s">
        <v>509</v>
      </c>
      <c r="AB2137" t="s">
        <v>510</v>
      </c>
      <c r="AD2137" t="s">
        <v>109</v>
      </c>
      <c r="AE2137" t="s">
        <v>550</v>
      </c>
      <c r="AF2137">
        <v>2022</v>
      </c>
    </row>
    <row r="2138" spans="1:32" x14ac:dyDescent="0.25">
      <c r="A2138" t="s">
        <v>29</v>
      </c>
      <c r="B2138" t="s">
        <v>394</v>
      </c>
      <c r="C2138" t="s">
        <v>395</v>
      </c>
      <c r="D2138" t="s">
        <v>396</v>
      </c>
      <c r="E2138">
        <f>_xlfn.XLOOKUP(Table1[[#This Row],[Location]],'Location analysis'!A:A,'Location analysis'!B:B)</f>
        <v>40.416893999999999</v>
      </c>
      <c r="F2138">
        <f>_xlfn.XLOOKUP(Table1[[#This Row],[Location]],'Location analysis'!A:A,'Location analysis'!C:C)</f>
        <v>-74.420399000000003</v>
      </c>
      <c r="G2138" t="s">
        <v>71</v>
      </c>
      <c r="H2138" t="s">
        <v>43</v>
      </c>
      <c r="I2138">
        <v>14996841477</v>
      </c>
      <c r="J2138" t="s">
        <v>549</v>
      </c>
      <c r="K2138" t="s">
        <v>51</v>
      </c>
      <c r="L2138">
        <v>122</v>
      </c>
      <c r="M2138">
        <v>2.5</v>
      </c>
      <c r="N2138">
        <v>1</v>
      </c>
      <c r="O2138">
        <v>122</v>
      </c>
      <c r="P2138">
        <v>2.5</v>
      </c>
      <c r="Q2138">
        <v>1</v>
      </c>
      <c r="R2138">
        <v>2.5</v>
      </c>
      <c r="S2138">
        <v>2.5</v>
      </c>
      <c r="T2138" s="1">
        <v>44671</v>
      </c>
      <c r="U2138" t="str">
        <f t="shared" si="165"/>
        <v>Seapoint Farms Dry Roasted Edamame - Wasabi</v>
      </c>
      <c r="V2138" t="str">
        <f t="shared" si="166"/>
        <v>Food</v>
      </c>
      <c r="W2138" t="s">
        <v>43</v>
      </c>
      <c r="X2138" t="b">
        <f t="shared" si="168"/>
        <v>1</v>
      </c>
      <c r="Y2138">
        <f t="shared" si="167"/>
        <v>2.5</v>
      </c>
      <c r="Z2138" s="2">
        <f t="shared" si="169"/>
        <v>1.6666666666666667</v>
      </c>
      <c r="AA2138" t="s">
        <v>72</v>
      </c>
      <c r="AB2138" t="s">
        <v>73</v>
      </c>
      <c r="AD2138" t="s">
        <v>109</v>
      </c>
      <c r="AE2138" t="s">
        <v>550</v>
      </c>
      <c r="AF2138">
        <v>2022</v>
      </c>
    </row>
    <row r="2139" spans="1:32" x14ac:dyDescent="0.25">
      <c r="A2139" t="s">
        <v>29</v>
      </c>
      <c r="B2139" t="s">
        <v>46</v>
      </c>
      <c r="C2139" t="s">
        <v>31</v>
      </c>
      <c r="D2139" t="s">
        <v>47</v>
      </c>
      <c r="E2139">
        <f>_xlfn.XLOOKUP(Table1[[#This Row],[Location]],'Location analysis'!A:A,'Location analysis'!B:B)</f>
        <v>40.423690999999998</v>
      </c>
      <c r="F2139">
        <f>_xlfn.XLOOKUP(Table1[[#This Row],[Location]],'Location analysis'!A:A,'Location analysis'!C:C)</f>
        <v>-74.380831999999998</v>
      </c>
      <c r="G2139" t="s">
        <v>137</v>
      </c>
      <c r="H2139" t="s">
        <v>97</v>
      </c>
      <c r="I2139">
        <v>14996849859</v>
      </c>
      <c r="J2139" t="s">
        <v>549</v>
      </c>
      <c r="K2139" t="s">
        <v>51</v>
      </c>
      <c r="L2139">
        <v>144</v>
      </c>
      <c r="M2139">
        <v>1.5</v>
      </c>
      <c r="N2139">
        <v>1</v>
      </c>
      <c r="O2139">
        <v>144</v>
      </c>
      <c r="P2139">
        <v>1.5</v>
      </c>
      <c r="Q2139">
        <v>1</v>
      </c>
      <c r="R2139">
        <v>1.5</v>
      </c>
      <c r="S2139">
        <v>1.5</v>
      </c>
      <c r="T2139" s="1">
        <v>44671</v>
      </c>
      <c r="U2139" t="str">
        <f t="shared" si="165"/>
        <v>Poland Springs Water</v>
      </c>
      <c r="V2139" t="str">
        <f t="shared" si="166"/>
        <v>Water</v>
      </c>
      <c r="W2139" t="s">
        <v>97</v>
      </c>
      <c r="X2139" t="b">
        <f t="shared" si="168"/>
        <v>1</v>
      </c>
      <c r="Y2139">
        <f t="shared" si="167"/>
        <v>1.5</v>
      </c>
      <c r="Z2139" s="2">
        <f t="shared" si="169"/>
        <v>1</v>
      </c>
      <c r="AA2139" t="s">
        <v>137</v>
      </c>
      <c r="AD2139" t="s">
        <v>109</v>
      </c>
      <c r="AE2139" t="s">
        <v>550</v>
      </c>
      <c r="AF2139">
        <v>2022</v>
      </c>
    </row>
    <row r="2140" spans="1:32" x14ac:dyDescent="0.25">
      <c r="A2140" t="s">
        <v>29</v>
      </c>
      <c r="B2140" t="s">
        <v>394</v>
      </c>
      <c r="C2140" t="s">
        <v>395</v>
      </c>
      <c r="D2140" t="s">
        <v>396</v>
      </c>
      <c r="E2140">
        <f>_xlfn.XLOOKUP(Table1[[#This Row],[Location]],'Location analysis'!A:A,'Location analysis'!B:B)</f>
        <v>40.416893999999999</v>
      </c>
      <c r="F2140">
        <f>_xlfn.XLOOKUP(Table1[[#This Row],[Location]],'Location analysis'!A:A,'Location analysis'!C:C)</f>
        <v>-74.420399000000003</v>
      </c>
      <c r="G2140" t="s">
        <v>237</v>
      </c>
      <c r="H2140" t="s">
        <v>34</v>
      </c>
      <c r="I2140">
        <v>14996874442</v>
      </c>
      <c r="J2140" t="s">
        <v>549</v>
      </c>
      <c r="K2140" t="s">
        <v>51</v>
      </c>
      <c r="L2140">
        <v>133</v>
      </c>
      <c r="M2140">
        <v>2</v>
      </c>
      <c r="N2140">
        <v>1</v>
      </c>
      <c r="O2140">
        <v>133</v>
      </c>
      <c r="P2140">
        <v>2</v>
      </c>
      <c r="Q2140">
        <v>1</v>
      </c>
      <c r="R2140">
        <v>2</v>
      </c>
      <c r="S2140">
        <v>2</v>
      </c>
      <c r="T2140" s="1">
        <v>44671</v>
      </c>
      <c r="U2140" t="str">
        <f t="shared" si="165"/>
        <v>Keto Krisp - Almond Butter</v>
      </c>
      <c r="V2140" t="str">
        <f t="shared" si="166"/>
        <v>Carbonated</v>
      </c>
      <c r="W2140" t="s">
        <v>34</v>
      </c>
      <c r="X2140" t="b">
        <f t="shared" si="168"/>
        <v>1</v>
      </c>
      <c r="Y2140">
        <f t="shared" si="167"/>
        <v>2</v>
      </c>
      <c r="Z2140" s="2">
        <f t="shared" si="169"/>
        <v>1.3333333333333333</v>
      </c>
      <c r="AA2140" t="s">
        <v>165</v>
      </c>
      <c r="AB2140" t="s">
        <v>238</v>
      </c>
      <c r="AD2140" t="s">
        <v>109</v>
      </c>
      <c r="AE2140" t="s">
        <v>550</v>
      </c>
      <c r="AF2140">
        <v>2022</v>
      </c>
    </row>
    <row r="2141" spans="1:32" x14ac:dyDescent="0.25">
      <c r="A2141" t="s">
        <v>29</v>
      </c>
      <c r="B2141" t="s">
        <v>394</v>
      </c>
      <c r="C2141" t="s">
        <v>395</v>
      </c>
      <c r="D2141" t="s">
        <v>396</v>
      </c>
      <c r="E2141">
        <f>_xlfn.XLOOKUP(Table1[[#This Row],[Location]],'Location analysis'!A:A,'Location analysis'!B:B)</f>
        <v>40.416893999999999</v>
      </c>
      <c r="F2141">
        <f>_xlfn.XLOOKUP(Table1[[#This Row],[Location]],'Location analysis'!A:A,'Location analysis'!C:C)</f>
        <v>-74.420399000000003</v>
      </c>
      <c r="G2141" t="s">
        <v>407</v>
      </c>
      <c r="H2141" t="s">
        <v>34</v>
      </c>
      <c r="I2141">
        <v>14996877074</v>
      </c>
      <c r="J2141" t="s">
        <v>549</v>
      </c>
      <c r="K2141" t="s">
        <v>51</v>
      </c>
      <c r="L2141">
        <v>140</v>
      </c>
      <c r="M2141">
        <v>1.5</v>
      </c>
      <c r="N2141">
        <v>1</v>
      </c>
      <c r="O2141">
        <v>140</v>
      </c>
      <c r="P2141">
        <v>1.5</v>
      </c>
      <c r="Q2141">
        <v>1</v>
      </c>
      <c r="R2141">
        <v>1.5</v>
      </c>
      <c r="S2141">
        <v>1.5</v>
      </c>
      <c r="T2141" s="1">
        <v>44671</v>
      </c>
      <c r="U2141" t="str">
        <f t="shared" si="165"/>
        <v>Spindrift - Sparkling Water - Pineapple</v>
      </c>
      <c r="V2141" t="str">
        <f t="shared" si="166"/>
        <v>Carbonated</v>
      </c>
      <c r="W2141" t="s">
        <v>34</v>
      </c>
      <c r="X2141" t="b">
        <f t="shared" si="168"/>
        <v>1</v>
      </c>
      <c r="Y2141">
        <f t="shared" si="167"/>
        <v>1.5</v>
      </c>
      <c r="Z2141" s="2">
        <f t="shared" si="169"/>
        <v>1</v>
      </c>
      <c r="AA2141" t="s">
        <v>89</v>
      </c>
      <c r="AB2141" t="s">
        <v>408</v>
      </c>
      <c r="AC2141" t="s">
        <v>409</v>
      </c>
      <c r="AD2141" t="s">
        <v>109</v>
      </c>
      <c r="AE2141" t="s">
        <v>550</v>
      </c>
      <c r="AF2141">
        <v>2022</v>
      </c>
    </row>
    <row r="2142" spans="1:32" x14ac:dyDescent="0.25">
      <c r="A2142" t="s">
        <v>29</v>
      </c>
      <c r="B2142" t="s">
        <v>67</v>
      </c>
      <c r="C2142" t="s">
        <v>68</v>
      </c>
      <c r="D2142" t="s">
        <v>69</v>
      </c>
      <c r="E2142">
        <f>_xlfn.XLOOKUP(Table1[[#This Row],[Location]],'Location analysis'!A:A,'Location analysis'!B:B)</f>
        <v>40.435699999999997</v>
      </c>
      <c r="F2142">
        <f>_xlfn.XLOOKUP(Table1[[#This Row],[Location]],'Location analysis'!A:A,'Location analysis'!C:C)</f>
        <v>-74.125200000000007</v>
      </c>
      <c r="G2142" t="s">
        <v>70</v>
      </c>
      <c r="H2142" t="s">
        <v>34</v>
      </c>
      <c r="I2142">
        <v>14997311644</v>
      </c>
      <c r="J2142" t="s">
        <v>549</v>
      </c>
      <c r="K2142" t="s">
        <v>51</v>
      </c>
      <c r="L2142">
        <v>146</v>
      </c>
      <c r="M2142">
        <v>3</v>
      </c>
      <c r="N2142">
        <v>1</v>
      </c>
      <c r="O2142">
        <v>146</v>
      </c>
      <c r="P2142">
        <v>3</v>
      </c>
      <c r="Q2142">
        <v>1</v>
      </c>
      <c r="R2142">
        <v>3</v>
      </c>
      <c r="S2142">
        <v>3</v>
      </c>
      <c r="T2142" s="1">
        <v>44671</v>
      </c>
      <c r="U2142" t="str">
        <f t="shared" si="165"/>
        <v>Monster Energy Original</v>
      </c>
      <c r="V2142" t="str">
        <f t="shared" si="166"/>
        <v>Carbonated</v>
      </c>
      <c r="W2142" t="s">
        <v>34</v>
      </c>
      <c r="X2142" t="b">
        <f t="shared" si="168"/>
        <v>1</v>
      </c>
      <c r="Y2142">
        <f t="shared" si="167"/>
        <v>3</v>
      </c>
      <c r="Z2142" s="2">
        <f t="shared" si="169"/>
        <v>2</v>
      </c>
      <c r="AA2142" t="s">
        <v>70</v>
      </c>
      <c r="AD2142" t="s">
        <v>109</v>
      </c>
      <c r="AE2142" t="s">
        <v>550</v>
      </c>
      <c r="AF2142">
        <v>2022</v>
      </c>
    </row>
    <row r="2143" spans="1:32" x14ac:dyDescent="0.25">
      <c r="A2143" t="s">
        <v>29</v>
      </c>
      <c r="B2143" t="s">
        <v>62</v>
      </c>
      <c r="C2143" t="s">
        <v>63</v>
      </c>
      <c r="D2143" t="s">
        <v>64</v>
      </c>
      <c r="E2143">
        <f>_xlfn.XLOOKUP(Table1[[#This Row],[Location]],'Location analysis'!A:A,'Location analysis'!B:B)</f>
        <v>40.091900000000003</v>
      </c>
      <c r="F2143">
        <f>_xlfn.XLOOKUP(Table1[[#This Row],[Location]],'Location analysis'!A:A,'Location analysis'!C:C)</f>
        <v>-74.358699999999999</v>
      </c>
      <c r="G2143" t="s">
        <v>112</v>
      </c>
      <c r="H2143" t="s">
        <v>43</v>
      </c>
      <c r="I2143">
        <v>14997367398</v>
      </c>
      <c r="J2143" t="s">
        <v>549</v>
      </c>
      <c r="K2143" t="s">
        <v>36</v>
      </c>
      <c r="L2143">
        <v>132</v>
      </c>
      <c r="M2143">
        <v>2</v>
      </c>
      <c r="N2143">
        <v>1</v>
      </c>
      <c r="O2143">
        <v>132</v>
      </c>
      <c r="P2143">
        <v>2</v>
      </c>
      <c r="Q2143">
        <v>1</v>
      </c>
      <c r="R2143">
        <v>2</v>
      </c>
      <c r="S2143">
        <v>2</v>
      </c>
      <c r="T2143" s="1">
        <v>44671</v>
      </c>
      <c r="U2143" t="str">
        <f t="shared" si="165"/>
        <v>Robert Irvine's - Fit Crunch -  Chocolate Pea</v>
      </c>
      <c r="V2143" t="str">
        <f t="shared" si="166"/>
        <v>Food</v>
      </c>
      <c r="W2143" t="s">
        <v>43</v>
      </c>
      <c r="X2143" t="b">
        <f t="shared" si="168"/>
        <v>1</v>
      </c>
      <c r="Y2143">
        <f t="shared" si="167"/>
        <v>2</v>
      </c>
      <c r="Z2143" s="2">
        <f t="shared" si="169"/>
        <v>1.3333333333333333</v>
      </c>
      <c r="AA2143" t="s">
        <v>113</v>
      </c>
      <c r="AB2143" t="s">
        <v>114</v>
      </c>
      <c r="AC2143" t="s">
        <v>115</v>
      </c>
      <c r="AD2143" t="s">
        <v>109</v>
      </c>
      <c r="AE2143" t="s">
        <v>550</v>
      </c>
      <c r="AF2143">
        <v>2022</v>
      </c>
    </row>
    <row r="2144" spans="1:32" x14ac:dyDescent="0.25">
      <c r="A2144" t="s">
        <v>29</v>
      </c>
      <c r="B2144" t="s">
        <v>46</v>
      </c>
      <c r="C2144" t="s">
        <v>31</v>
      </c>
      <c r="D2144" t="s">
        <v>47</v>
      </c>
      <c r="E2144">
        <f>_xlfn.XLOOKUP(Table1[[#This Row],[Location]],'Location analysis'!A:A,'Location analysis'!B:B)</f>
        <v>40.423690999999998</v>
      </c>
      <c r="F2144">
        <f>_xlfn.XLOOKUP(Table1[[#This Row],[Location]],'Location analysis'!A:A,'Location analysis'!C:C)</f>
        <v>-74.380831999999998</v>
      </c>
      <c r="G2144" t="s">
        <v>93</v>
      </c>
      <c r="H2144" t="s">
        <v>43</v>
      </c>
      <c r="I2144">
        <v>14997514523</v>
      </c>
      <c r="J2144" t="s">
        <v>549</v>
      </c>
      <c r="K2144" t="s">
        <v>51</v>
      </c>
      <c r="L2144">
        <v>114</v>
      </c>
      <c r="M2144">
        <v>1.5</v>
      </c>
      <c r="N2144">
        <v>1</v>
      </c>
      <c r="O2144">
        <v>114</v>
      </c>
      <c r="P2144">
        <v>1.5</v>
      </c>
      <c r="Q2144">
        <v>1</v>
      </c>
      <c r="R2144">
        <v>1.5</v>
      </c>
      <c r="S2144">
        <v>1.5</v>
      </c>
      <c r="T2144" s="1">
        <v>44671</v>
      </c>
      <c r="U2144" t="str">
        <f t="shared" si="165"/>
        <v>Miss Vickie's Potato Chip - Sea Salt Original</v>
      </c>
      <c r="V2144" t="str">
        <f t="shared" si="166"/>
        <v>Food</v>
      </c>
      <c r="W2144" t="s">
        <v>43</v>
      </c>
      <c r="X2144" t="b">
        <f t="shared" si="168"/>
        <v>1</v>
      </c>
      <c r="Y2144">
        <f t="shared" si="167"/>
        <v>1.5</v>
      </c>
      <c r="Z2144" s="2">
        <f t="shared" si="169"/>
        <v>1</v>
      </c>
      <c r="AA2144" t="s">
        <v>58</v>
      </c>
      <c r="AB2144" t="s">
        <v>94</v>
      </c>
      <c r="AD2144" t="s">
        <v>109</v>
      </c>
      <c r="AE2144" t="s">
        <v>550</v>
      </c>
      <c r="AF2144">
        <v>2022</v>
      </c>
    </row>
    <row r="2145" spans="1:32" x14ac:dyDescent="0.25">
      <c r="A2145" t="s">
        <v>29</v>
      </c>
      <c r="B2145" t="s">
        <v>62</v>
      </c>
      <c r="C2145" t="s">
        <v>63</v>
      </c>
      <c r="D2145" t="s">
        <v>64</v>
      </c>
      <c r="E2145">
        <f>_xlfn.XLOOKUP(Table1[[#This Row],[Location]],'Location analysis'!A:A,'Location analysis'!B:B)</f>
        <v>40.091900000000003</v>
      </c>
      <c r="F2145">
        <f>_xlfn.XLOOKUP(Table1[[#This Row],[Location]],'Location analysis'!A:A,'Location analysis'!C:C)</f>
        <v>-74.358699999999999</v>
      </c>
      <c r="G2145" t="s">
        <v>112</v>
      </c>
      <c r="H2145" t="s">
        <v>43</v>
      </c>
      <c r="I2145">
        <v>14997815957</v>
      </c>
      <c r="J2145" t="s">
        <v>549</v>
      </c>
      <c r="K2145" t="s">
        <v>51</v>
      </c>
      <c r="L2145">
        <v>132</v>
      </c>
      <c r="M2145">
        <v>2</v>
      </c>
      <c r="N2145">
        <v>1</v>
      </c>
      <c r="O2145">
        <v>132</v>
      </c>
      <c r="P2145">
        <v>2</v>
      </c>
      <c r="Q2145">
        <v>1</v>
      </c>
      <c r="R2145">
        <v>2</v>
      </c>
      <c r="S2145">
        <v>2</v>
      </c>
      <c r="T2145" s="1">
        <v>44671</v>
      </c>
      <c r="U2145" t="str">
        <f t="shared" si="165"/>
        <v>Robert Irvine's - Fit Crunch -  Chocolate Pea</v>
      </c>
      <c r="V2145" t="str">
        <f t="shared" si="166"/>
        <v>Food</v>
      </c>
      <c r="W2145" t="s">
        <v>43</v>
      </c>
      <c r="X2145" t="b">
        <f t="shared" si="168"/>
        <v>1</v>
      </c>
      <c r="Y2145">
        <f t="shared" si="167"/>
        <v>2</v>
      </c>
      <c r="Z2145" s="2">
        <f t="shared" si="169"/>
        <v>1.3333333333333333</v>
      </c>
      <c r="AA2145" t="s">
        <v>113</v>
      </c>
      <c r="AB2145" t="s">
        <v>114</v>
      </c>
      <c r="AC2145" t="s">
        <v>115</v>
      </c>
      <c r="AD2145" t="s">
        <v>109</v>
      </c>
      <c r="AE2145" t="s">
        <v>550</v>
      </c>
      <c r="AF2145">
        <v>2022</v>
      </c>
    </row>
    <row r="2146" spans="1:32" x14ac:dyDescent="0.25">
      <c r="A2146" t="s">
        <v>29</v>
      </c>
      <c r="B2146" t="s">
        <v>394</v>
      </c>
      <c r="C2146" t="s">
        <v>395</v>
      </c>
      <c r="D2146" t="s">
        <v>396</v>
      </c>
      <c r="E2146">
        <f>_xlfn.XLOOKUP(Table1[[#This Row],[Location]],'Location analysis'!A:A,'Location analysis'!B:B)</f>
        <v>40.416893999999999</v>
      </c>
      <c r="F2146">
        <f>_xlfn.XLOOKUP(Table1[[#This Row],[Location]],'Location analysis'!A:A,'Location analysis'!C:C)</f>
        <v>-74.420399000000003</v>
      </c>
      <c r="G2146" t="s">
        <v>137</v>
      </c>
      <c r="H2146" t="s">
        <v>97</v>
      </c>
      <c r="I2146">
        <v>14997853627</v>
      </c>
      <c r="J2146" t="s">
        <v>549</v>
      </c>
      <c r="K2146" t="s">
        <v>36</v>
      </c>
      <c r="L2146">
        <v>144</v>
      </c>
      <c r="M2146">
        <v>1.5</v>
      </c>
      <c r="N2146">
        <v>1</v>
      </c>
      <c r="O2146">
        <v>144</v>
      </c>
      <c r="P2146">
        <v>1.5</v>
      </c>
      <c r="Q2146">
        <v>1</v>
      </c>
      <c r="R2146">
        <v>1.5</v>
      </c>
      <c r="S2146">
        <v>1.5</v>
      </c>
      <c r="T2146" s="1">
        <v>44671</v>
      </c>
      <c r="U2146" t="str">
        <f t="shared" si="165"/>
        <v>Poland Springs Water</v>
      </c>
      <c r="V2146" t="str">
        <f t="shared" si="166"/>
        <v>Water</v>
      </c>
      <c r="W2146" t="s">
        <v>97</v>
      </c>
      <c r="X2146" t="b">
        <f t="shared" si="168"/>
        <v>1</v>
      </c>
      <c r="Y2146">
        <f t="shared" si="167"/>
        <v>1.5</v>
      </c>
      <c r="Z2146" s="2">
        <f t="shared" si="169"/>
        <v>1</v>
      </c>
      <c r="AA2146" t="s">
        <v>137</v>
      </c>
      <c r="AD2146" t="s">
        <v>109</v>
      </c>
      <c r="AE2146" t="s">
        <v>550</v>
      </c>
      <c r="AF2146">
        <v>2022</v>
      </c>
    </row>
    <row r="2147" spans="1:32" x14ac:dyDescent="0.25">
      <c r="A2147" t="s">
        <v>29</v>
      </c>
      <c r="B2147" t="s">
        <v>394</v>
      </c>
      <c r="C2147" t="s">
        <v>395</v>
      </c>
      <c r="D2147" t="s">
        <v>396</v>
      </c>
      <c r="E2147">
        <f>_xlfn.XLOOKUP(Table1[[#This Row],[Location]],'Location analysis'!A:A,'Location analysis'!B:B)</f>
        <v>40.416893999999999</v>
      </c>
      <c r="F2147">
        <f>_xlfn.XLOOKUP(Table1[[#This Row],[Location]],'Location analysis'!A:A,'Location analysis'!C:C)</f>
        <v>-74.420399000000003</v>
      </c>
      <c r="G2147" t="s">
        <v>407</v>
      </c>
      <c r="H2147" t="s">
        <v>34</v>
      </c>
      <c r="I2147">
        <v>14997873262</v>
      </c>
      <c r="J2147" t="s">
        <v>549</v>
      </c>
      <c r="K2147" t="s">
        <v>51</v>
      </c>
      <c r="L2147">
        <v>140</v>
      </c>
      <c r="M2147">
        <v>1.5</v>
      </c>
      <c r="N2147">
        <v>1</v>
      </c>
      <c r="O2147">
        <v>140</v>
      </c>
      <c r="P2147">
        <v>1.5</v>
      </c>
      <c r="Q2147">
        <v>1</v>
      </c>
      <c r="R2147">
        <v>1.5</v>
      </c>
      <c r="S2147">
        <v>1.5</v>
      </c>
      <c r="T2147" s="1">
        <v>44671</v>
      </c>
      <c r="U2147" t="str">
        <f t="shared" si="165"/>
        <v>Spindrift - Sparkling Water - Pineapple</v>
      </c>
      <c r="V2147" t="str">
        <f t="shared" si="166"/>
        <v>Carbonated</v>
      </c>
      <c r="W2147" t="s">
        <v>34</v>
      </c>
      <c r="X2147" t="b">
        <f t="shared" si="168"/>
        <v>1</v>
      </c>
      <c r="Y2147">
        <f t="shared" si="167"/>
        <v>1.5</v>
      </c>
      <c r="Z2147" s="2">
        <f t="shared" si="169"/>
        <v>1</v>
      </c>
      <c r="AA2147" t="s">
        <v>89</v>
      </c>
      <c r="AB2147" t="s">
        <v>408</v>
      </c>
      <c r="AC2147" t="s">
        <v>409</v>
      </c>
      <c r="AD2147" t="s">
        <v>109</v>
      </c>
      <c r="AE2147" t="s">
        <v>550</v>
      </c>
      <c r="AF2147">
        <v>2022</v>
      </c>
    </row>
    <row r="2148" spans="1:32" x14ac:dyDescent="0.25">
      <c r="A2148" t="s">
        <v>29</v>
      </c>
      <c r="B2148" t="s">
        <v>394</v>
      </c>
      <c r="C2148" t="s">
        <v>395</v>
      </c>
      <c r="D2148" t="s">
        <v>396</v>
      </c>
      <c r="E2148">
        <f>_xlfn.XLOOKUP(Table1[[#This Row],[Location]],'Location analysis'!A:A,'Location analysis'!B:B)</f>
        <v>40.416893999999999</v>
      </c>
      <c r="F2148">
        <f>_xlfn.XLOOKUP(Table1[[#This Row],[Location]],'Location analysis'!A:A,'Location analysis'!C:C)</f>
        <v>-74.420399000000003</v>
      </c>
      <c r="G2148" t="s">
        <v>160</v>
      </c>
      <c r="H2148" t="s">
        <v>49</v>
      </c>
      <c r="I2148">
        <v>14997945532</v>
      </c>
      <c r="J2148" t="s">
        <v>549</v>
      </c>
      <c r="K2148" t="s">
        <v>36</v>
      </c>
      <c r="L2148">
        <v>147</v>
      </c>
      <c r="M2148">
        <v>2.5</v>
      </c>
      <c r="N2148">
        <v>1</v>
      </c>
      <c r="O2148">
        <v>147</v>
      </c>
      <c r="P2148">
        <v>2.5</v>
      </c>
      <c r="Q2148">
        <v>1</v>
      </c>
      <c r="R2148">
        <v>2.5</v>
      </c>
      <c r="S2148">
        <v>2.5</v>
      </c>
      <c r="T2148" s="1">
        <v>44671</v>
      </c>
      <c r="U2148" t="str">
        <f t="shared" si="165"/>
        <v>Snapple Diet Tea - Peach Tea</v>
      </c>
      <c r="V2148" t="str">
        <f t="shared" si="166"/>
        <v>Non Carbonated</v>
      </c>
      <c r="W2148" t="s">
        <v>49</v>
      </c>
      <c r="X2148" t="b">
        <f t="shared" si="168"/>
        <v>1</v>
      </c>
      <c r="Y2148">
        <f t="shared" si="167"/>
        <v>2.5</v>
      </c>
      <c r="Z2148" s="2">
        <f t="shared" si="169"/>
        <v>1.6666666666666667</v>
      </c>
      <c r="AA2148" t="s">
        <v>75</v>
      </c>
      <c r="AB2148" t="s">
        <v>161</v>
      </c>
      <c r="AD2148" t="s">
        <v>109</v>
      </c>
      <c r="AE2148" t="s">
        <v>550</v>
      </c>
      <c r="AF2148">
        <v>2022</v>
      </c>
    </row>
    <row r="2149" spans="1:32" x14ac:dyDescent="0.25">
      <c r="A2149" t="s">
        <v>29</v>
      </c>
      <c r="B2149" t="s">
        <v>67</v>
      </c>
      <c r="C2149" t="s">
        <v>68</v>
      </c>
      <c r="D2149" t="s">
        <v>69</v>
      </c>
      <c r="E2149">
        <f>_xlfn.XLOOKUP(Table1[[#This Row],[Location]],'Location analysis'!A:A,'Location analysis'!B:B)</f>
        <v>40.435699999999997</v>
      </c>
      <c r="F2149">
        <f>_xlfn.XLOOKUP(Table1[[#This Row],[Location]],'Location analysis'!A:A,'Location analysis'!C:C)</f>
        <v>-74.125200000000007</v>
      </c>
      <c r="G2149" t="s">
        <v>182</v>
      </c>
      <c r="H2149" t="s">
        <v>34</v>
      </c>
      <c r="I2149">
        <v>14998096682</v>
      </c>
      <c r="J2149" t="s">
        <v>549</v>
      </c>
      <c r="K2149" t="s">
        <v>51</v>
      </c>
      <c r="L2149">
        <v>142</v>
      </c>
      <c r="M2149">
        <v>1.5</v>
      </c>
      <c r="N2149">
        <v>1</v>
      </c>
      <c r="O2149">
        <v>142</v>
      </c>
      <c r="P2149">
        <v>1.5</v>
      </c>
      <c r="Q2149">
        <v>1</v>
      </c>
      <c r="R2149">
        <v>1.5</v>
      </c>
      <c r="S2149">
        <v>1.5</v>
      </c>
      <c r="T2149" s="1">
        <v>44671</v>
      </c>
      <c r="U2149" t="str">
        <f t="shared" si="165"/>
        <v>Coca Cola - Zero Sugar</v>
      </c>
      <c r="V2149" t="str">
        <f t="shared" si="166"/>
        <v>Carbonated</v>
      </c>
      <c r="W2149" t="s">
        <v>34</v>
      </c>
      <c r="X2149" t="b">
        <f t="shared" si="168"/>
        <v>1</v>
      </c>
      <c r="Y2149">
        <f t="shared" si="167"/>
        <v>1.5</v>
      </c>
      <c r="Z2149" s="2">
        <f t="shared" si="169"/>
        <v>1</v>
      </c>
      <c r="AA2149" t="s">
        <v>183</v>
      </c>
      <c r="AB2149" t="s">
        <v>184</v>
      </c>
      <c r="AD2149" t="s">
        <v>109</v>
      </c>
      <c r="AE2149" t="s">
        <v>550</v>
      </c>
      <c r="AF2149">
        <v>2022</v>
      </c>
    </row>
    <row r="2150" spans="1:32" x14ac:dyDescent="0.25">
      <c r="A2150" t="s">
        <v>29</v>
      </c>
      <c r="B2150" t="s">
        <v>67</v>
      </c>
      <c r="C2150" t="s">
        <v>68</v>
      </c>
      <c r="D2150" t="s">
        <v>69</v>
      </c>
      <c r="E2150">
        <f>_xlfn.XLOOKUP(Table1[[#This Row],[Location]],'Location analysis'!A:A,'Location analysis'!B:B)</f>
        <v>40.435699999999997</v>
      </c>
      <c r="F2150">
        <f>_xlfn.XLOOKUP(Table1[[#This Row],[Location]],'Location analysis'!A:A,'Location analysis'!C:C)</f>
        <v>-74.125200000000007</v>
      </c>
      <c r="G2150" t="s">
        <v>182</v>
      </c>
      <c r="H2150" t="s">
        <v>34</v>
      </c>
      <c r="I2150">
        <v>14998097283</v>
      </c>
      <c r="J2150" t="s">
        <v>549</v>
      </c>
      <c r="K2150" t="s">
        <v>51</v>
      </c>
      <c r="L2150">
        <v>142</v>
      </c>
      <c r="M2150">
        <v>1.5</v>
      </c>
      <c r="N2150">
        <v>1</v>
      </c>
      <c r="O2150">
        <v>142</v>
      </c>
      <c r="P2150">
        <v>1.5</v>
      </c>
      <c r="Q2150">
        <v>1</v>
      </c>
      <c r="R2150">
        <v>1.5</v>
      </c>
      <c r="S2150">
        <v>1.5</v>
      </c>
      <c r="T2150" s="1">
        <v>44671</v>
      </c>
      <c r="U2150" t="str">
        <f t="shared" si="165"/>
        <v>Coca Cola - Zero Sugar</v>
      </c>
      <c r="V2150" t="str">
        <f t="shared" si="166"/>
        <v>Carbonated</v>
      </c>
      <c r="W2150" t="s">
        <v>34</v>
      </c>
      <c r="X2150" t="b">
        <f t="shared" si="168"/>
        <v>1</v>
      </c>
      <c r="Y2150">
        <f t="shared" si="167"/>
        <v>1.5</v>
      </c>
      <c r="Z2150" s="2">
        <f t="shared" si="169"/>
        <v>1</v>
      </c>
      <c r="AA2150" t="s">
        <v>183</v>
      </c>
      <c r="AB2150" t="s">
        <v>184</v>
      </c>
      <c r="AD2150" t="s">
        <v>109</v>
      </c>
      <c r="AE2150" t="s">
        <v>550</v>
      </c>
      <c r="AF2150">
        <v>2022</v>
      </c>
    </row>
    <row r="2151" spans="1:32" x14ac:dyDescent="0.25">
      <c r="A2151" t="s">
        <v>29</v>
      </c>
      <c r="B2151" t="s">
        <v>67</v>
      </c>
      <c r="C2151" t="s">
        <v>68</v>
      </c>
      <c r="D2151" t="s">
        <v>69</v>
      </c>
      <c r="E2151">
        <f>_xlfn.XLOOKUP(Table1[[#This Row],[Location]],'Location analysis'!A:A,'Location analysis'!B:B)</f>
        <v>40.435699999999997</v>
      </c>
      <c r="F2151">
        <f>_xlfn.XLOOKUP(Table1[[#This Row],[Location]],'Location analysis'!A:A,'Location analysis'!C:C)</f>
        <v>-74.125200000000007</v>
      </c>
      <c r="G2151" t="s">
        <v>70</v>
      </c>
      <c r="H2151" t="s">
        <v>34</v>
      </c>
      <c r="I2151">
        <v>14998210123</v>
      </c>
      <c r="J2151" t="s">
        <v>549</v>
      </c>
      <c r="K2151" t="s">
        <v>36</v>
      </c>
      <c r="L2151">
        <v>146</v>
      </c>
      <c r="M2151">
        <v>3</v>
      </c>
      <c r="N2151">
        <v>1</v>
      </c>
      <c r="O2151">
        <v>146</v>
      </c>
      <c r="P2151">
        <v>3</v>
      </c>
      <c r="Q2151">
        <v>1</v>
      </c>
      <c r="R2151">
        <v>3</v>
      </c>
      <c r="S2151">
        <v>3</v>
      </c>
      <c r="T2151" s="1">
        <v>44671</v>
      </c>
      <c r="U2151" t="str">
        <f t="shared" si="165"/>
        <v>Monster Energy Original</v>
      </c>
      <c r="V2151" t="str">
        <f t="shared" si="166"/>
        <v>Carbonated</v>
      </c>
      <c r="W2151" t="s">
        <v>34</v>
      </c>
      <c r="X2151" t="b">
        <f t="shared" si="168"/>
        <v>1</v>
      </c>
      <c r="Y2151">
        <f t="shared" si="167"/>
        <v>3</v>
      </c>
      <c r="Z2151" s="2">
        <f t="shared" si="169"/>
        <v>2</v>
      </c>
      <c r="AA2151" t="s">
        <v>70</v>
      </c>
      <c r="AD2151" t="s">
        <v>109</v>
      </c>
      <c r="AE2151" t="s">
        <v>550</v>
      </c>
      <c r="AF2151">
        <v>2022</v>
      </c>
    </row>
    <row r="2152" spans="1:32" x14ac:dyDescent="0.25">
      <c r="A2152" t="s">
        <v>29</v>
      </c>
      <c r="B2152" t="s">
        <v>46</v>
      </c>
      <c r="C2152" t="s">
        <v>31</v>
      </c>
      <c r="D2152" t="s">
        <v>47</v>
      </c>
      <c r="E2152">
        <f>_xlfn.XLOOKUP(Table1[[#This Row],[Location]],'Location analysis'!A:A,'Location analysis'!B:B)</f>
        <v>40.423690999999998</v>
      </c>
      <c r="F2152">
        <f>_xlfn.XLOOKUP(Table1[[#This Row],[Location]],'Location analysis'!A:A,'Location analysis'!C:C)</f>
        <v>-74.380831999999998</v>
      </c>
      <c r="G2152" t="s">
        <v>106</v>
      </c>
      <c r="H2152" t="s">
        <v>43</v>
      </c>
      <c r="I2152">
        <v>14998424598</v>
      </c>
      <c r="J2152" t="s">
        <v>549</v>
      </c>
      <c r="K2152" t="s">
        <v>51</v>
      </c>
      <c r="L2152">
        <v>121</v>
      </c>
      <c r="M2152">
        <v>2</v>
      </c>
      <c r="N2152">
        <v>1</v>
      </c>
      <c r="O2152">
        <v>121</v>
      </c>
      <c r="P2152">
        <v>2</v>
      </c>
      <c r="Q2152">
        <v>1</v>
      </c>
      <c r="R2152">
        <v>2</v>
      </c>
      <c r="S2152">
        <v>2</v>
      </c>
      <c r="T2152" s="1">
        <v>44671</v>
      </c>
      <c r="U2152" t="str">
        <f t="shared" si="165"/>
        <v>Oreo Mini</v>
      </c>
      <c r="V2152" t="str">
        <f t="shared" si="166"/>
        <v>Food</v>
      </c>
      <c r="W2152" t="s">
        <v>43</v>
      </c>
      <c r="X2152" t="b">
        <f t="shared" si="168"/>
        <v>1</v>
      </c>
      <c r="Y2152">
        <f t="shared" si="167"/>
        <v>2</v>
      </c>
      <c r="Z2152" s="2">
        <f t="shared" si="169"/>
        <v>1.3333333333333333</v>
      </c>
      <c r="AA2152" t="s">
        <v>106</v>
      </c>
      <c r="AD2152" t="s">
        <v>109</v>
      </c>
      <c r="AE2152" t="s">
        <v>550</v>
      </c>
      <c r="AF2152">
        <v>2022</v>
      </c>
    </row>
    <row r="2153" spans="1:32" x14ac:dyDescent="0.25">
      <c r="A2153" t="s">
        <v>29</v>
      </c>
      <c r="B2153" t="s">
        <v>394</v>
      </c>
      <c r="C2153" t="s">
        <v>395</v>
      </c>
      <c r="D2153" t="s">
        <v>396</v>
      </c>
      <c r="E2153">
        <f>_xlfn.XLOOKUP(Table1[[#This Row],[Location]],'Location analysis'!A:A,'Location analysis'!B:B)</f>
        <v>40.416893999999999</v>
      </c>
      <c r="F2153">
        <f>_xlfn.XLOOKUP(Table1[[#This Row],[Location]],'Location analysis'!A:A,'Location analysis'!C:C)</f>
        <v>-74.420399000000003</v>
      </c>
      <c r="G2153" t="s">
        <v>194</v>
      </c>
      <c r="H2153" t="s">
        <v>43</v>
      </c>
      <c r="I2153">
        <v>14998448400</v>
      </c>
      <c r="J2153" t="s">
        <v>549</v>
      </c>
      <c r="K2153" t="s">
        <v>51</v>
      </c>
      <c r="L2153">
        <v>121</v>
      </c>
      <c r="M2153">
        <v>1.5</v>
      </c>
      <c r="N2153">
        <v>1</v>
      </c>
      <c r="O2153">
        <v>121</v>
      </c>
      <c r="P2153">
        <v>1.5</v>
      </c>
      <c r="Q2153">
        <v>1</v>
      </c>
      <c r="R2153">
        <v>1.5</v>
      </c>
      <c r="S2153">
        <v>1.5</v>
      </c>
      <c r="T2153" s="1">
        <v>44671</v>
      </c>
      <c r="U2153" t="str">
        <f t="shared" si="165"/>
        <v>Takis FUGEO mini</v>
      </c>
      <c r="V2153" t="str">
        <f t="shared" si="166"/>
        <v>Food</v>
      </c>
      <c r="W2153" t="s">
        <v>43</v>
      </c>
      <c r="X2153" t="b">
        <f t="shared" si="168"/>
        <v>1</v>
      </c>
      <c r="Y2153">
        <f t="shared" si="167"/>
        <v>1.5</v>
      </c>
      <c r="Z2153" s="2">
        <f t="shared" si="169"/>
        <v>1</v>
      </c>
      <c r="AA2153" t="s">
        <v>194</v>
      </c>
      <c r="AD2153" t="s">
        <v>109</v>
      </c>
      <c r="AE2153" t="s">
        <v>550</v>
      </c>
      <c r="AF2153">
        <v>2022</v>
      </c>
    </row>
    <row r="2154" spans="1:32" x14ac:dyDescent="0.25">
      <c r="A2154" t="s">
        <v>29</v>
      </c>
      <c r="B2154" t="s">
        <v>394</v>
      </c>
      <c r="C2154" t="s">
        <v>395</v>
      </c>
      <c r="D2154" t="s">
        <v>396</v>
      </c>
      <c r="E2154">
        <f>_xlfn.XLOOKUP(Table1[[#This Row],[Location]],'Location analysis'!A:A,'Location analysis'!B:B)</f>
        <v>40.416893999999999</v>
      </c>
      <c r="F2154">
        <f>_xlfn.XLOOKUP(Table1[[#This Row],[Location]],'Location analysis'!A:A,'Location analysis'!C:C)</f>
        <v>-74.420399000000003</v>
      </c>
      <c r="G2154" t="s">
        <v>194</v>
      </c>
      <c r="H2154" t="s">
        <v>43</v>
      </c>
      <c r="I2154">
        <v>14998450454</v>
      </c>
      <c r="J2154" t="s">
        <v>549</v>
      </c>
      <c r="K2154" t="s">
        <v>51</v>
      </c>
      <c r="L2154">
        <v>121</v>
      </c>
      <c r="M2154">
        <v>1.5</v>
      </c>
      <c r="N2154">
        <v>1</v>
      </c>
      <c r="O2154">
        <v>121</v>
      </c>
      <c r="P2154">
        <v>1.5</v>
      </c>
      <c r="Q2154">
        <v>1</v>
      </c>
      <c r="R2154">
        <v>1.5</v>
      </c>
      <c r="S2154">
        <v>1.5</v>
      </c>
      <c r="T2154" s="1">
        <v>44671</v>
      </c>
      <c r="U2154" t="str">
        <f t="shared" si="165"/>
        <v>Takis FUGEO mini</v>
      </c>
      <c r="V2154" t="str">
        <f t="shared" si="166"/>
        <v>Food</v>
      </c>
      <c r="W2154" t="s">
        <v>43</v>
      </c>
      <c r="X2154" t="b">
        <f t="shared" si="168"/>
        <v>1</v>
      </c>
      <c r="Y2154">
        <f t="shared" si="167"/>
        <v>1.5</v>
      </c>
      <c r="Z2154" s="2">
        <f t="shared" si="169"/>
        <v>1</v>
      </c>
      <c r="AA2154" t="s">
        <v>194</v>
      </c>
      <c r="AD2154" t="s">
        <v>109</v>
      </c>
      <c r="AE2154" t="s">
        <v>550</v>
      </c>
      <c r="AF2154">
        <v>2022</v>
      </c>
    </row>
    <row r="2155" spans="1:32" x14ac:dyDescent="0.25">
      <c r="A2155" t="s">
        <v>29</v>
      </c>
      <c r="B2155" t="s">
        <v>394</v>
      </c>
      <c r="C2155" t="s">
        <v>395</v>
      </c>
      <c r="D2155" t="s">
        <v>396</v>
      </c>
      <c r="E2155">
        <f>_xlfn.XLOOKUP(Table1[[#This Row],[Location]],'Location analysis'!A:A,'Location analysis'!B:B)</f>
        <v>40.416893999999999</v>
      </c>
      <c r="F2155">
        <f>_xlfn.XLOOKUP(Table1[[#This Row],[Location]],'Location analysis'!A:A,'Location analysis'!C:C)</f>
        <v>-74.420399000000003</v>
      </c>
      <c r="G2155" t="s">
        <v>194</v>
      </c>
      <c r="H2155" t="s">
        <v>43</v>
      </c>
      <c r="I2155">
        <v>14998484947</v>
      </c>
      <c r="J2155" t="s">
        <v>549</v>
      </c>
      <c r="K2155" t="s">
        <v>51</v>
      </c>
      <c r="L2155">
        <v>121</v>
      </c>
      <c r="M2155">
        <v>1.5</v>
      </c>
      <c r="N2155">
        <v>1</v>
      </c>
      <c r="O2155">
        <v>121</v>
      </c>
      <c r="P2155">
        <v>1.5</v>
      </c>
      <c r="Q2155">
        <v>1</v>
      </c>
      <c r="R2155">
        <v>1.5</v>
      </c>
      <c r="S2155">
        <v>1.5</v>
      </c>
      <c r="T2155" s="1">
        <v>44671</v>
      </c>
      <c r="U2155" t="str">
        <f t="shared" si="165"/>
        <v>Takis FUGEO mini</v>
      </c>
      <c r="V2155" t="str">
        <f t="shared" si="166"/>
        <v>Food</v>
      </c>
      <c r="W2155" t="s">
        <v>43</v>
      </c>
      <c r="X2155" t="b">
        <f t="shared" si="168"/>
        <v>1</v>
      </c>
      <c r="Y2155">
        <f t="shared" si="167"/>
        <v>1.5</v>
      </c>
      <c r="Z2155" s="2">
        <f t="shared" si="169"/>
        <v>1</v>
      </c>
      <c r="AA2155" t="s">
        <v>194</v>
      </c>
      <c r="AD2155" t="s">
        <v>109</v>
      </c>
      <c r="AE2155" t="s">
        <v>550</v>
      </c>
      <c r="AF2155">
        <v>2022</v>
      </c>
    </row>
    <row r="2156" spans="1:32" x14ac:dyDescent="0.25">
      <c r="A2156" t="s">
        <v>29</v>
      </c>
      <c r="B2156" t="s">
        <v>394</v>
      </c>
      <c r="C2156" t="s">
        <v>395</v>
      </c>
      <c r="D2156" t="s">
        <v>396</v>
      </c>
      <c r="E2156">
        <f>_xlfn.XLOOKUP(Table1[[#This Row],[Location]],'Location analysis'!A:A,'Location analysis'!B:B)</f>
        <v>40.416893999999999</v>
      </c>
      <c r="F2156">
        <f>_xlfn.XLOOKUP(Table1[[#This Row],[Location]],'Location analysis'!A:A,'Location analysis'!C:C)</f>
        <v>-74.420399000000003</v>
      </c>
      <c r="G2156" t="s">
        <v>137</v>
      </c>
      <c r="H2156" t="s">
        <v>97</v>
      </c>
      <c r="I2156">
        <v>14998488279</v>
      </c>
      <c r="J2156" t="s">
        <v>549</v>
      </c>
      <c r="K2156" t="s">
        <v>51</v>
      </c>
      <c r="L2156">
        <v>144</v>
      </c>
      <c r="M2156">
        <v>1.5</v>
      </c>
      <c r="N2156">
        <v>1</v>
      </c>
      <c r="O2156">
        <v>144</v>
      </c>
      <c r="P2156">
        <v>1.5</v>
      </c>
      <c r="Q2156">
        <v>1</v>
      </c>
      <c r="R2156">
        <v>1.5</v>
      </c>
      <c r="S2156">
        <v>1.5</v>
      </c>
      <c r="T2156" s="1">
        <v>44671</v>
      </c>
      <c r="U2156" t="str">
        <f t="shared" si="165"/>
        <v>Poland Springs Water</v>
      </c>
      <c r="V2156" t="str">
        <f t="shared" si="166"/>
        <v>Water</v>
      </c>
      <c r="W2156" t="s">
        <v>97</v>
      </c>
      <c r="X2156" t="b">
        <f t="shared" si="168"/>
        <v>1</v>
      </c>
      <c r="Y2156">
        <f t="shared" si="167"/>
        <v>1.5</v>
      </c>
      <c r="Z2156" s="2">
        <f t="shared" si="169"/>
        <v>1</v>
      </c>
      <c r="AA2156" t="s">
        <v>137</v>
      </c>
      <c r="AD2156" t="s">
        <v>109</v>
      </c>
      <c r="AE2156" t="s">
        <v>550</v>
      </c>
      <c r="AF2156">
        <v>2022</v>
      </c>
    </row>
    <row r="2157" spans="1:32" x14ac:dyDescent="0.25">
      <c r="A2157" t="s">
        <v>29</v>
      </c>
      <c r="B2157" t="s">
        <v>394</v>
      </c>
      <c r="C2157" t="s">
        <v>395</v>
      </c>
      <c r="D2157" t="s">
        <v>396</v>
      </c>
      <c r="E2157">
        <f>_xlfn.XLOOKUP(Table1[[#This Row],[Location]],'Location analysis'!A:A,'Location analysis'!B:B)</f>
        <v>40.416893999999999</v>
      </c>
      <c r="F2157">
        <f>_xlfn.XLOOKUP(Table1[[#This Row],[Location]],'Location analysis'!A:A,'Location analysis'!C:C)</f>
        <v>-74.420399000000003</v>
      </c>
      <c r="G2157" t="s">
        <v>194</v>
      </c>
      <c r="H2157" t="s">
        <v>43</v>
      </c>
      <c r="I2157">
        <v>14998526322</v>
      </c>
      <c r="J2157" t="s">
        <v>549</v>
      </c>
      <c r="K2157" t="s">
        <v>51</v>
      </c>
      <c r="L2157">
        <v>121</v>
      </c>
      <c r="M2157">
        <v>1.5</v>
      </c>
      <c r="N2157">
        <v>1</v>
      </c>
      <c r="O2157">
        <v>121</v>
      </c>
      <c r="P2157">
        <v>1.5</v>
      </c>
      <c r="Q2157">
        <v>1</v>
      </c>
      <c r="R2157">
        <v>1.5</v>
      </c>
      <c r="S2157">
        <v>1.5</v>
      </c>
      <c r="T2157" s="1">
        <v>44671</v>
      </c>
      <c r="U2157" t="str">
        <f t="shared" si="165"/>
        <v>Takis FUGEO mini</v>
      </c>
      <c r="V2157" t="str">
        <f t="shared" si="166"/>
        <v>Food</v>
      </c>
      <c r="W2157" t="s">
        <v>43</v>
      </c>
      <c r="X2157" t="b">
        <f t="shared" si="168"/>
        <v>1</v>
      </c>
      <c r="Y2157">
        <f t="shared" si="167"/>
        <v>1.5</v>
      </c>
      <c r="Z2157" s="2">
        <f t="shared" si="169"/>
        <v>1</v>
      </c>
      <c r="AA2157" t="s">
        <v>194</v>
      </c>
      <c r="AD2157" t="s">
        <v>109</v>
      </c>
      <c r="AE2157" t="s">
        <v>550</v>
      </c>
      <c r="AF2157">
        <v>2022</v>
      </c>
    </row>
    <row r="2158" spans="1:32" x14ac:dyDescent="0.25">
      <c r="A2158" t="s">
        <v>29</v>
      </c>
      <c r="B2158" t="s">
        <v>394</v>
      </c>
      <c r="C2158" t="s">
        <v>395</v>
      </c>
      <c r="D2158" t="s">
        <v>396</v>
      </c>
      <c r="E2158">
        <f>_xlfn.XLOOKUP(Table1[[#This Row],[Location]],'Location analysis'!A:A,'Location analysis'!B:B)</f>
        <v>40.416893999999999</v>
      </c>
      <c r="F2158">
        <f>_xlfn.XLOOKUP(Table1[[#This Row],[Location]],'Location analysis'!A:A,'Location analysis'!C:C)</f>
        <v>-74.420399000000003</v>
      </c>
      <c r="G2158" t="s">
        <v>194</v>
      </c>
      <c r="H2158" t="s">
        <v>43</v>
      </c>
      <c r="I2158">
        <v>14998526710</v>
      </c>
      <c r="J2158" t="s">
        <v>549</v>
      </c>
      <c r="K2158" t="s">
        <v>51</v>
      </c>
      <c r="L2158">
        <v>121</v>
      </c>
      <c r="M2158">
        <v>1.5</v>
      </c>
      <c r="N2158">
        <v>1</v>
      </c>
      <c r="O2158">
        <v>121</v>
      </c>
      <c r="P2158">
        <v>1.5</v>
      </c>
      <c r="Q2158">
        <v>1</v>
      </c>
      <c r="R2158">
        <v>1.5</v>
      </c>
      <c r="S2158">
        <v>1.5</v>
      </c>
      <c r="T2158" s="1">
        <v>44671</v>
      </c>
      <c r="U2158" t="str">
        <f t="shared" si="165"/>
        <v>Takis FUGEO mini</v>
      </c>
      <c r="V2158" t="str">
        <f t="shared" si="166"/>
        <v>Food</v>
      </c>
      <c r="W2158" t="s">
        <v>43</v>
      </c>
      <c r="X2158" t="b">
        <f t="shared" si="168"/>
        <v>1</v>
      </c>
      <c r="Y2158">
        <f t="shared" si="167"/>
        <v>1.5</v>
      </c>
      <c r="Z2158" s="2">
        <f t="shared" si="169"/>
        <v>1</v>
      </c>
      <c r="AA2158" t="s">
        <v>194</v>
      </c>
      <c r="AD2158" t="s">
        <v>109</v>
      </c>
      <c r="AE2158" t="s">
        <v>550</v>
      </c>
      <c r="AF2158">
        <v>2022</v>
      </c>
    </row>
    <row r="2159" spans="1:32" x14ac:dyDescent="0.25">
      <c r="A2159" t="s">
        <v>29</v>
      </c>
      <c r="B2159" t="s">
        <v>394</v>
      </c>
      <c r="C2159" t="s">
        <v>395</v>
      </c>
      <c r="D2159" t="s">
        <v>396</v>
      </c>
      <c r="E2159">
        <f>_xlfn.XLOOKUP(Table1[[#This Row],[Location]],'Location analysis'!A:A,'Location analysis'!B:B)</f>
        <v>40.416893999999999</v>
      </c>
      <c r="F2159">
        <f>_xlfn.XLOOKUP(Table1[[#This Row],[Location]],'Location analysis'!A:A,'Location analysis'!C:C)</f>
        <v>-74.420399000000003</v>
      </c>
      <c r="G2159" t="s">
        <v>427</v>
      </c>
      <c r="H2159" t="s">
        <v>43</v>
      </c>
      <c r="I2159">
        <v>14998545603</v>
      </c>
      <c r="J2159" t="s">
        <v>549</v>
      </c>
      <c r="K2159" t="s">
        <v>36</v>
      </c>
      <c r="L2159">
        <v>111</v>
      </c>
      <c r="M2159">
        <v>1.5</v>
      </c>
      <c r="N2159">
        <v>1</v>
      </c>
      <c r="O2159">
        <v>111</v>
      </c>
      <c r="P2159">
        <v>1.5</v>
      </c>
      <c r="Q2159">
        <v>1</v>
      </c>
      <c r="R2159">
        <v>1.5</v>
      </c>
      <c r="S2159">
        <v>1.5</v>
      </c>
      <c r="T2159" s="1">
        <v>44671</v>
      </c>
      <c r="U2159" t="str">
        <f t="shared" si="165"/>
        <v>SunChips Multigrain - French Onion</v>
      </c>
      <c r="V2159" t="str">
        <f t="shared" si="166"/>
        <v>Food</v>
      </c>
      <c r="W2159" t="s">
        <v>43</v>
      </c>
      <c r="X2159" t="b">
        <f t="shared" si="168"/>
        <v>1</v>
      </c>
      <c r="Y2159">
        <f t="shared" si="167"/>
        <v>1.5</v>
      </c>
      <c r="Z2159" s="2">
        <f t="shared" si="169"/>
        <v>1</v>
      </c>
      <c r="AA2159" t="s">
        <v>129</v>
      </c>
      <c r="AB2159" t="s">
        <v>428</v>
      </c>
      <c r="AD2159" t="s">
        <v>109</v>
      </c>
      <c r="AE2159" t="s">
        <v>550</v>
      </c>
      <c r="AF2159">
        <v>2022</v>
      </c>
    </row>
    <row r="2160" spans="1:32" x14ac:dyDescent="0.25">
      <c r="A2160" t="s">
        <v>29</v>
      </c>
      <c r="B2160" t="s">
        <v>394</v>
      </c>
      <c r="C2160" t="s">
        <v>395</v>
      </c>
      <c r="D2160" t="s">
        <v>396</v>
      </c>
      <c r="E2160">
        <f>_xlfn.XLOOKUP(Table1[[#This Row],[Location]],'Location analysis'!A:A,'Location analysis'!B:B)</f>
        <v>40.416893999999999</v>
      </c>
      <c r="F2160">
        <f>_xlfn.XLOOKUP(Table1[[#This Row],[Location]],'Location analysis'!A:A,'Location analysis'!C:C)</f>
        <v>-74.420399000000003</v>
      </c>
      <c r="G2160" t="s">
        <v>192</v>
      </c>
      <c r="H2160" t="s">
        <v>43</v>
      </c>
      <c r="I2160">
        <v>14998889337</v>
      </c>
      <c r="J2160" t="s">
        <v>549</v>
      </c>
      <c r="K2160" t="s">
        <v>36</v>
      </c>
      <c r="L2160">
        <v>124</v>
      </c>
      <c r="M2160">
        <v>1.25</v>
      </c>
      <c r="N2160">
        <v>1</v>
      </c>
      <c r="O2160">
        <v>124</v>
      </c>
      <c r="P2160">
        <v>1.25</v>
      </c>
      <c r="Q2160">
        <v>1</v>
      </c>
      <c r="R2160">
        <v>1.25</v>
      </c>
      <c r="S2160">
        <v>1.25</v>
      </c>
      <c r="T2160" s="1">
        <v>44671</v>
      </c>
      <c r="U2160" t="str">
        <f t="shared" si="165"/>
        <v>CheezIt - Original</v>
      </c>
      <c r="V2160" t="str">
        <f t="shared" si="166"/>
        <v>Food</v>
      </c>
      <c r="W2160" t="s">
        <v>43</v>
      </c>
      <c r="X2160" t="b">
        <f t="shared" si="168"/>
        <v>1</v>
      </c>
      <c r="Y2160">
        <f t="shared" si="167"/>
        <v>1.25</v>
      </c>
      <c r="Z2160" s="2">
        <f t="shared" si="169"/>
        <v>0.83333333333333337</v>
      </c>
      <c r="AA2160" t="s">
        <v>193</v>
      </c>
      <c r="AB2160" t="s">
        <v>150</v>
      </c>
      <c r="AD2160" t="s">
        <v>109</v>
      </c>
      <c r="AE2160" t="s">
        <v>550</v>
      </c>
      <c r="AF2160">
        <v>2022</v>
      </c>
    </row>
    <row r="2161" spans="1:32" x14ac:dyDescent="0.25">
      <c r="A2161" t="s">
        <v>29</v>
      </c>
      <c r="B2161" t="s">
        <v>67</v>
      </c>
      <c r="C2161" t="s">
        <v>68</v>
      </c>
      <c r="D2161" t="s">
        <v>69</v>
      </c>
      <c r="E2161">
        <f>_xlfn.XLOOKUP(Table1[[#This Row],[Location]],'Location analysis'!A:A,'Location analysis'!B:B)</f>
        <v>40.435699999999997</v>
      </c>
      <c r="F2161">
        <f>_xlfn.XLOOKUP(Table1[[#This Row],[Location]],'Location analysis'!A:A,'Location analysis'!C:C)</f>
        <v>-74.125200000000007</v>
      </c>
      <c r="G2161" t="s">
        <v>182</v>
      </c>
      <c r="H2161" t="s">
        <v>34</v>
      </c>
      <c r="I2161">
        <v>14998951828</v>
      </c>
      <c r="J2161" t="s">
        <v>549</v>
      </c>
      <c r="K2161" t="s">
        <v>51</v>
      </c>
      <c r="L2161">
        <v>141</v>
      </c>
      <c r="M2161">
        <v>1.5</v>
      </c>
      <c r="N2161">
        <v>1</v>
      </c>
      <c r="O2161">
        <v>141</v>
      </c>
      <c r="P2161">
        <v>1.5</v>
      </c>
      <c r="Q2161">
        <v>1</v>
      </c>
      <c r="R2161">
        <v>1.5</v>
      </c>
      <c r="S2161">
        <v>1.5</v>
      </c>
      <c r="T2161" s="1">
        <v>44671</v>
      </c>
      <c r="U2161" t="str">
        <f t="shared" si="165"/>
        <v>Coca Cola - Zero Sugar</v>
      </c>
      <c r="V2161" t="str">
        <f t="shared" si="166"/>
        <v>Carbonated</v>
      </c>
      <c r="W2161" t="s">
        <v>34</v>
      </c>
      <c r="X2161" t="b">
        <f t="shared" si="168"/>
        <v>1</v>
      </c>
      <c r="Y2161">
        <f t="shared" si="167"/>
        <v>1.5</v>
      </c>
      <c r="Z2161" s="2">
        <f t="shared" si="169"/>
        <v>1</v>
      </c>
      <c r="AA2161" t="s">
        <v>183</v>
      </c>
      <c r="AB2161" t="s">
        <v>184</v>
      </c>
      <c r="AD2161" t="s">
        <v>109</v>
      </c>
      <c r="AE2161" t="s">
        <v>550</v>
      </c>
      <c r="AF2161">
        <v>2022</v>
      </c>
    </row>
    <row r="2162" spans="1:32" x14ac:dyDescent="0.25">
      <c r="A2162" t="s">
        <v>29</v>
      </c>
      <c r="B2162" t="s">
        <v>30</v>
      </c>
      <c r="C2162" t="s">
        <v>31</v>
      </c>
      <c r="D2162" t="s">
        <v>32</v>
      </c>
      <c r="E2162">
        <f>_xlfn.XLOOKUP(Table1[[#This Row],[Location]],'Location analysis'!A:A,'Location analysis'!B:B)</f>
        <v>40.423690999999998</v>
      </c>
      <c r="F2162">
        <f>_xlfn.XLOOKUP(Table1[[#This Row],[Location]],'Location analysis'!A:A,'Location analysis'!C:C)</f>
        <v>-74.380831999999998</v>
      </c>
      <c r="G2162" t="s">
        <v>125</v>
      </c>
      <c r="H2162" t="s">
        <v>97</v>
      </c>
      <c r="I2162">
        <v>14999019229</v>
      </c>
      <c r="J2162" t="s">
        <v>549</v>
      </c>
      <c r="K2162" t="s">
        <v>51</v>
      </c>
      <c r="L2162">
        <v>143</v>
      </c>
      <c r="M2162">
        <v>2</v>
      </c>
      <c r="N2162">
        <v>1</v>
      </c>
      <c r="O2162">
        <v>143</v>
      </c>
      <c r="P2162">
        <v>2</v>
      </c>
      <c r="Q2162">
        <v>1</v>
      </c>
      <c r="R2162">
        <v>2</v>
      </c>
      <c r="S2162">
        <v>2</v>
      </c>
      <c r="T2162" s="1">
        <v>44673</v>
      </c>
      <c r="U2162" t="str">
        <f t="shared" si="165"/>
        <v>S. Pellegrino Sparkling Mineral Water</v>
      </c>
      <c r="V2162" t="str">
        <f t="shared" si="166"/>
        <v>Water</v>
      </c>
      <c r="W2162" t="s">
        <v>97</v>
      </c>
      <c r="X2162" t="b">
        <f t="shared" si="168"/>
        <v>1</v>
      </c>
      <c r="Y2162">
        <f t="shared" si="167"/>
        <v>2</v>
      </c>
      <c r="Z2162" s="2">
        <f t="shared" si="169"/>
        <v>1.3333333333333333</v>
      </c>
      <c r="AA2162" t="s">
        <v>125</v>
      </c>
      <c r="AD2162" t="s">
        <v>109</v>
      </c>
      <c r="AE2162" t="s">
        <v>550</v>
      </c>
      <c r="AF2162">
        <v>2022</v>
      </c>
    </row>
    <row r="2163" spans="1:32" x14ac:dyDescent="0.25">
      <c r="A2163" t="s">
        <v>29</v>
      </c>
      <c r="B2163" t="s">
        <v>67</v>
      </c>
      <c r="C2163" t="s">
        <v>68</v>
      </c>
      <c r="D2163" t="s">
        <v>69</v>
      </c>
      <c r="E2163">
        <f>_xlfn.XLOOKUP(Table1[[#This Row],[Location]],'Location analysis'!A:A,'Location analysis'!B:B)</f>
        <v>40.435699999999997</v>
      </c>
      <c r="F2163">
        <f>_xlfn.XLOOKUP(Table1[[#This Row],[Location]],'Location analysis'!A:A,'Location analysis'!C:C)</f>
        <v>-74.125200000000007</v>
      </c>
      <c r="G2163" t="s">
        <v>140</v>
      </c>
      <c r="H2163" t="s">
        <v>43</v>
      </c>
      <c r="I2163">
        <v>14999329760</v>
      </c>
      <c r="J2163" t="s">
        <v>549</v>
      </c>
      <c r="K2163" t="s">
        <v>51</v>
      </c>
      <c r="L2163">
        <v>132</v>
      </c>
      <c r="M2163">
        <v>1.25</v>
      </c>
      <c r="N2163">
        <v>1</v>
      </c>
      <c r="O2163">
        <v>132</v>
      </c>
      <c r="P2163">
        <v>1.25</v>
      </c>
      <c r="Q2163">
        <v>1</v>
      </c>
      <c r="R2163">
        <v>1.25</v>
      </c>
      <c r="S2163">
        <v>1.25</v>
      </c>
      <c r="T2163" s="1">
        <v>44671</v>
      </c>
      <c r="U2163" t="str">
        <f t="shared" si="165"/>
        <v>Chum Fruit Bites - Mango/Strawberry</v>
      </c>
      <c r="V2163" t="str">
        <f t="shared" si="166"/>
        <v>Food</v>
      </c>
      <c r="W2163" t="s">
        <v>43</v>
      </c>
      <c r="X2163" t="b">
        <f t="shared" si="168"/>
        <v>1</v>
      </c>
      <c r="Y2163">
        <f t="shared" si="167"/>
        <v>1.25</v>
      </c>
      <c r="Z2163" s="2">
        <f t="shared" si="169"/>
        <v>0.83333333333333337</v>
      </c>
      <c r="AA2163" t="s">
        <v>141</v>
      </c>
      <c r="AB2163" t="s">
        <v>142</v>
      </c>
      <c r="AD2163" t="s">
        <v>109</v>
      </c>
      <c r="AE2163" t="s">
        <v>550</v>
      </c>
      <c r="AF2163">
        <v>2022</v>
      </c>
    </row>
    <row r="2164" spans="1:32" x14ac:dyDescent="0.25">
      <c r="A2164" t="s">
        <v>29</v>
      </c>
      <c r="B2164" t="s">
        <v>30</v>
      </c>
      <c r="C2164" t="s">
        <v>31</v>
      </c>
      <c r="D2164" t="s">
        <v>32</v>
      </c>
      <c r="E2164">
        <f>_xlfn.XLOOKUP(Table1[[#This Row],[Location]],'Location analysis'!A:A,'Location analysis'!B:B)</f>
        <v>40.423690999999998</v>
      </c>
      <c r="F2164">
        <f>_xlfn.XLOOKUP(Table1[[#This Row],[Location]],'Location analysis'!A:A,'Location analysis'!C:C)</f>
        <v>-74.380831999999998</v>
      </c>
      <c r="G2164" t="s">
        <v>70</v>
      </c>
      <c r="H2164" t="s">
        <v>34</v>
      </c>
      <c r="I2164">
        <v>15000712418</v>
      </c>
      <c r="J2164" t="s">
        <v>551</v>
      </c>
      <c r="K2164" t="s">
        <v>36</v>
      </c>
      <c r="L2164">
        <v>146</v>
      </c>
      <c r="M2164">
        <v>3</v>
      </c>
      <c r="N2164">
        <v>1</v>
      </c>
      <c r="O2164">
        <v>146</v>
      </c>
      <c r="P2164">
        <v>3</v>
      </c>
      <c r="Q2164">
        <v>1</v>
      </c>
      <c r="R2164">
        <v>3</v>
      </c>
      <c r="S2164">
        <v>3</v>
      </c>
      <c r="T2164" s="1">
        <v>44673</v>
      </c>
      <c r="U2164" t="str">
        <f t="shared" si="165"/>
        <v>Monster Energy Original</v>
      </c>
      <c r="V2164" t="str">
        <f t="shared" si="166"/>
        <v>Carbonated</v>
      </c>
      <c r="W2164" t="s">
        <v>34</v>
      </c>
      <c r="X2164" t="b">
        <f t="shared" si="168"/>
        <v>1</v>
      </c>
      <c r="Y2164">
        <f t="shared" si="167"/>
        <v>3</v>
      </c>
      <c r="Z2164" s="2">
        <f t="shared" si="169"/>
        <v>2</v>
      </c>
      <c r="AA2164" t="s">
        <v>70</v>
      </c>
      <c r="AD2164" t="s">
        <v>123</v>
      </c>
      <c r="AE2164" t="s">
        <v>552</v>
      </c>
      <c r="AF2164">
        <v>2022</v>
      </c>
    </row>
    <row r="2165" spans="1:32" x14ac:dyDescent="0.25">
      <c r="A2165" t="s">
        <v>29</v>
      </c>
      <c r="B2165" t="s">
        <v>394</v>
      </c>
      <c r="C2165" t="s">
        <v>395</v>
      </c>
      <c r="D2165" t="s">
        <v>396</v>
      </c>
      <c r="E2165">
        <f>_xlfn.XLOOKUP(Table1[[#This Row],[Location]],'Location analysis'!A:A,'Location analysis'!B:B)</f>
        <v>40.416893999999999</v>
      </c>
      <c r="F2165">
        <f>_xlfn.XLOOKUP(Table1[[#This Row],[Location]],'Location analysis'!A:A,'Location analysis'!C:C)</f>
        <v>-74.420399000000003</v>
      </c>
      <c r="G2165" t="s">
        <v>528</v>
      </c>
      <c r="H2165" t="s">
        <v>49</v>
      </c>
      <c r="I2165">
        <v>15000796006</v>
      </c>
      <c r="J2165" t="s">
        <v>551</v>
      </c>
      <c r="K2165" t="s">
        <v>36</v>
      </c>
      <c r="L2165">
        <v>145</v>
      </c>
      <c r="M2165">
        <v>2.75</v>
      </c>
      <c r="N2165">
        <v>1</v>
      </c>
      <c r="O2165">
        <v>145</v>
      </c>
      <c r="P2165">
        <v>2.75</v>
      </c>
      <c r="Q2165">
        <v>1</v>
      </c>
      <c r="R2165">
        <v>2.75</v>
      </c>
      <c r="S2165">
        <v>2.75</v>
      </c>
      <c r="T2165" s="1">
        <v>44672</v>
      </c>
      <c r="U2165" t="str">
        <f t="shared" si="165"/>
        <v>Bai Antioxidant - Tanzania Lemon Super Tea</v>
      </c>
      <c r="V2165" t="str">
        <f t="shared" si="166"/>
        <v>Non Carbonated</v>
      </c>
      <c r="W2165" t="s">
        <v>49</v>
      </c>
      <c r="X2165" t="b">
        <f t="shared" si="168"/>
        <v>1</v>
      </c>
      <c r="Y2165">
        <f t="shared" si="167"/>
        <v>2.75</v>
      </c>
      <c r="Z2165" s="2">
        <f t="shared" si="169"/>
        <v>1.8333333333333333</v>
      </c>
      <c r="AA2165" t="s">
        <v>52</v>
      </c>
      <c r="AB2165" t="s">
        <v>529</v>
      </c>
      <c r="AD2165" t="s">
        <v>123</v>
      </c>
      <c r="AE2165" t="s">
        <v>552</v>
      </c>
      <c r="AF2165">
        <v>2022</v>
      </c>
    </row>
    <row r="2166" spans="1:32" x14ac:dyDescent="0.25">
      <c r="A2166" t="s">
        <v>29</v>
      </c>
      <c r="B2166" t="s">
        <v>62</v>
      </c>
      <c r="C2166" t="s">
        <v>63</v>
      </c>
      <c r="D2166" t="s">
        <v>64</v>
      </c>
      <c r="E2166">
        <f>_xlfn.XLOOKUP(Table1[[#This Row],[Location]],'Location analysis'!A:A,'Location analysis'!B:B)</f>
        <v>40.091900000000003</v>
      </c>
      <c r="F2166">
        <f>_xlfn.XLOOKUP(Table1[[#This Row],[Location]],'Location analysis'!A:A,'Location analysis'!C:C)</f>
        <v>-74.358699999999999</v>
      </c>
      <c r="G2166" t="s">
        <v>56</v>
      </c>
      <c r="H2166" t="s">
        <v>43</v>
      </c>
      <c r="I2166">
        <v>15001197930</v>
      </c>
      <c r="J2166" t="s">
        <v>551</v>
      </c>
      <c r="K2166" t="s">
        <v>51</v>
      </c>
      <c r="L2166">
        <v>110</v>
      </c>
      <c r="M2166">
        <v>1.5</v>
      </c>
      <c r="N2166">
        <v>1</v>
      </c>
      <c r="O2166">
        <v>110</v>
      </c>
      <c r="P2166">
        <v>1.5</v>
      </c>
      <c r="Q2166">
        <v>1</v>
      </c>
      <c r="R2166">
        <v>1.5</v>
      </c>
      <c r="S2166">
        <v>1.5</v>
      </c>
      <c r="T2166" s="1">
        <v>44672</v>
      </c>
      <c r="U2166" t="str">
        <f t="shared" si="165"/>
        <v>Miss Vickie's Potato Chip - Sea Salt &amp; Vinega</v>
      </c>
      <c r="V2166" t="str">
        <f t="shared" si="166"/>
        <v>Food</v>
      </c>
      <c r="W2166" t="s">
        <v>43</v>
      </c>
      <c r="X2166" t="b">
        <f t="shared" si="168"/>
        <v>1</v>
      </c>
      <c r="Y2166">
        <f t="shared" si="167"/>
        <v>1.5</v>
      </c>
      <c r="Z2166" s="2">
        <f t="shared" si="169"/>
        <v>1</v>
      </c>
      <c r="AA2166" t="s">
        <v>58</v>
      </c>
      <c r="AB2166" t="s">
        <v>59</v>
      </c>
      <c r="AD2166" t="s">
        <v>123</v>
      </c>
      <c r="AE2166" t="s">
        <v>552</v>
      </c>
      <c r="AF2166">
        <v>2022</v>
      </c>
    </row>
    <row r="2167" spans="1:32" x14ac:dyDescent="0.25">
      <c r="A2167" t="s">
        <v>29</v>
      </c>
      <c r="B2167" t="s">
        <v>394</v>
      </c>
      <c r="C2167" t="s">
        <v>395</v>
      </c>
      <c r="D2167" t="s">
        <v>396</v>
      </c>
      <c r="E2167">
        <f>_xlfn.XLOOKUP(Table1[[#This Row],[Location]],'Location analysis'!A:A,'Location analysis'!B:B)</f>
        <v>40.416893999999999</v>
      </c>
      <c r="F2167">
        <f>_xlfn.XLOOKUP(Table1[[#This Row],[Location]],'Location analysis'!A:A,'Location analysis'!C:C)</f>
        <v>-74.420399000000003</v>
      </c>
      <c r="G2167" t="s">
        <v>417</v>
      </c>
      <c r="H2167" t="s">
        <v>43</v>
      </c>
      <c r="I2167">
        <v>15001895437</v>
      </c>
      <c r="J2167" t="s">
        <v>551</v>
      </c>
      <c r="K2167" t="s">
        <v>51</v>
      </c>
      <c r="L2167">
        <v>136</v>
      </c>
      <c r="M2167">
        <v>2</v>
      </c>
      <c r="N2167">
        <v>1</v>
      </c>
      <c r="O2167">
        <v>136</v>
      </c>
      <c r="P2167">
        <v>2</v>
      </c>
      <c r="Q2167">
        <v>1</v>
      </c>
      <c r="R2167">
        <v>2</v>
      </c>
      <c r="S2167">
        <v>2</v>
      </c>
      <c r="T2167" s="1">
        <v>44672</v>
      </c>
      <c r="U2167" t="str">
        <f t="shared" si="165"/>
        <v>Genius Keto Bar - Chocolate Dream</v>
      </c>
      <c r="V2167" t="str">
        <f t="shared" si="166"/>
        <v>Food</v>
      </c>
      <c r="W2167" t="s">
        <v>43</v>
      </c>
      <c r="X2167" t="b">
        <f t="shared" si="168"/>
        <v>1</v>
      </c>
      <c r="Y2167">
        <f t="shared" si="167"/>
        <v>2</v>
      </c>
      <c r="Z2167" s="2">
        <f t="shared" si="169"/>
        <v>1.3333333333333333</v>
      </c>
      <c r="AA2167" t="s">
        <v>418</v>
      </c>
      <c r="AB2167" t="s">
        <v>419</v>
      </c>
      <c r="AD2167" t="s">
        <v>123</v>
      </c>
      <c r="AE2167" t="s">
        <v>552</v>
      </c>
      <c r="AF2167">
        <v>2022</v>
      </c>
    </row>
    <row r="2168" spans="1:32" x14ac:dyDescent="0.25">
      <c r="A2168" t="s">
        <v>29</v>
      </c>
      <c r="B2168" t="s">
        <v>394</v>
      </c>
      <c r="C2168" t="s">
        <v>395</v>
      </c>
      <c r="D2168" t="s">
        <v>396</v>
      </c>
      <c r="E2168">
        <f>_xlfn.XLOOKUP(Table1[[#This Row],[Location]],'Location analysis'!A:A,'Location analysis'!B:B)</f>
        <v>40.416893999999999</v>
      </c>
      <c r="F2168">
        <f>_xlfn.XLOOKUP(Table1[[#This Row],[Location]],'Location analysis'!A:A,'Location analysis'!C:C)</f>
        <v>-74.420399000000003</v>
      </c>
      <c r="G2168" t="s">
        <v>407</v>
      </c>
      <c r="H2168" t="s">
        <v>34</v>
      </c>
      <c r="I2168">
        <v>15001898031</v>
      </c>
      <c r="J2168" t="s">
        <v>551</v>
      </c>
      <c r="K2168" t="s">
        <v>51</v>
      </c>
      <c r="L2168">
        <v>140</v>
      </c>
      <c r="M2168">
        <v>1.5</v>
      </c>
      <c r="N2168">
        <v>1</v>
      </c>
      <c r="O2168">
        <v>140</v>
      </c>
      <c r="P2168">
        <v>1.5</v>
      </c>
      <c r="Q2168">
        <v>1</v>
      </c>
      <c r="R2168">
        <v>1.5</v>
      </c>
      <c r="S2168">
        <v>1.5</v>
      </c>
      <c r="T2168" s="1">
        <v>44672</v>
      </c>
      <c r="U2168" t="str">
        <f t="shared" si="165"/>
        <v>Spindrift - Sparkling Water - Pineapple</v>
      </c>
      <c r="V2168" t="str">
        <f t="shared" si="166"/>
        <v>Carbonated</v>
      </c>
      <c r="W2168" t="s">
        <v>34</v>
      </c>
      <c r="X2168" t="b">
        <f t="shared" si="168"/>
        <v>1</v>
      </c>
      <c r="Y2168">
        <f t="shared" si="167"/>
        <v>1.5</v>
      </c>
      <c r="Z2168" s="2">
        <f t="shared" si="169"/>
        <v>1</v>
      </c>
      <c r="AA2168" t="s">
        <v>89</v>
      </c>
      <c r="AB2168" t="s">
        <v>408</v>
      </c>
      <c r="AC2168" t="s">
        <v>409</v>
      </c>
      <c r="AD2168" t="s">
        <v>123</v>
      </c>
      <c r="AE2168" t="s">
        <v>552</v>
      </c>
      <c r="AF2168">
        <v>2022</v>
      </c>
    </row>
    <row r="2169" spans="1:32" x14ac:dyDescent="0.25">
      <c r="A2169" t="s">
        <v>29</v>
      </c>
      <c r="B2169" t="s">
        <v>394</v>
      </c>
      <c r="C2169" t="s">
        <v>395</v>
      </c>
      <c r="D2169" t="s">
        <v>396</v>
      </c>
      <c r="E2169">
        <f>_xlfn.XLOOKUP(Table1[[#This Row],[Location]],'Location analysis'!A:A,'Location analysis'!B:B)</f>
        <v>40.416893999999999</v>
      </c>
      <c r="F2169">
        <f>_xlfn.XLOOKUP(Table1[[#This Row],[Location]],'Location analysis'!A:A,'Location analysis'!C:C)</f>
        <v>-74.420399000000003</v>
      </c>
      <c r="G2169" t="s">
        <v>194</v>
      </c>
      <c r="H2169" t="s">
        <v>43</v>
      </c>
      <c r="I2169">
        <v>15002106071</v>
      </c>
      <c r="J2169" t="s">
        <v>551</v>
      </c>
      <c r="K2169" t="s">
        <v>51</v>
      </c>
      <c r="L2169">
        <v>123</v>
      </c>
      <c r="M2169">
        <v>1.5</v>
      </c>
      <c r="N2169">
        <v>1</v>
      </c>
      <c r="O2169">
        <v>123</v>
      </c>
      <c r="P2169">
        <v>1.5</v>
      </c>
      <c r="Q2169">
        <v>1</v>
      </c>
      <c r="R2169">
        <v>1.5</v>
      </c>
      <c r="S2169">
        <v>1.5</v>
      </c>
      <c r="T2169" s="1">
        <v>44672</v>
      </c>
      <c r="U2169" t="str">
        <f t="shared" si="165"/>
        <v>Takis FUGEO mini</v>
      </c>
      <c r="V2169" t="str">
        <f t="shared" si="166"/>
        <v>Food</v>
      </c>
      <c r="W2169" t="s">
        <v>43</v>
      </c>
      <c r="X2169" t="b">
        <f t="shared" si="168"/>
        <v>1</v>
      </c>
      <c r="Y2169">
        <f t="shared" si="167"/>
        <v>1.5</v>
      </c>
      <c r="Z2169" s="2">
        <f t="shared" si="169"/>
        <v>1</v>
      </c>
      <c r="AA2169" t="s">
        <v>194</v>
      </c>
      <c r="AD2169" t="s">
        <v>123</v>
      </c>
      <c r="AE2169" t="s">
        <v>552</v>
      </c>
      <c r="AF2169">
        <v>2022</v>
      </c>
    </row>
    <row r="2170" spans="1:32" x14ac:dyDescent="0.25">
      <c r="A2170" t="s">
        <v>29</v>
      </c>
      <c r="B2170" t="s">
        <v>394</v>
      </c>
      <c r="C2170" t="s">
        <v>395</v>
      </c>
      <c r="D2170" t="s">
        <v>396</v>
      </c>
      <c r="E2170">
        <f>_xlfn.XLOOKUP(Table1[[#This Row],[Location]],'Location analysis'!A:A,'Location analysis'!B:B)</f>
        <v>40.416893999999999</v>
      </c>
      <c r="F2170">
        <f>_xlfn.XLOOKUP(Table1[[#This Row],[Location]],'Location analysis'!A:A,'Location analysis'!C:C)</f>
        <v>-74.420399000000003</v>
      </c>
      <c r="G2170" t="s">
        <v>542</v>
      </c>
      <c r="H2170" t="s">
        <v>43</v>
      </c>
      <c r="I2170">
        <v>15002295238</v>
      </c>
      <c r="J2170" t="s">
        <v>551</v>
      </c>
      <c r="K2170" t="s">
        <v>51</v>
      </c>
      <c r="L2170">
        <v>113</v>
      </c>
      <c r="M2170">
        <v>1.5</v>
      </c>
      <c r="N2170">
        <v>1</v>
      </c>
      <c r="O2170">
        <v>113</v>
      </c>
      <c r="P2170">
        <v>1.5</v>
      </c>
      <c r="Q2170">
        <v>1</v>
      </c>
      <c r="R2170">
        <v>1.5</v>
      </c>
      <c r="S2170">
        <v>1.5</v>
      </c>
      <c r="T2170" s="1">
        <v>44672</v>
      </c>
      <c r="U2170" t="str">
        <f t="shared" si="165"/>
        <v>Pop Corners - White Cheddar</v>
      </c>
      <c r="V2170" t="str">
        <f t="shared" si="166"/>
        <v>Food</v>
      </c>
      <c r="W2170" t="s">
        <v>43</v>
      </c>
      <c r="X2170" t="b">
        <f t="shared" si="168"/>
        <v>1</v>
      </c>
      <c r="Y2170">
        <f t="shared" si="167"/>
        <v>1.5</v>
      </c>
      <c r="Z2170" s="2">
        <f t="shared" si="169"/>
        <v>1</v>
      </c>
      <c r="AA2170" t="s">
        <v>509</v>
      </c>
      <c r="AB2170" t="s">
        <v>204</v>
      </c>
      <c r="AD2170" t="s">
        <v>123</v>
      </c>
      <c r="AE2170" t="s">
        <v>552</v>
      </c>
      <c r="AF2170">
        <v>2022</v>
      </c>
    </row>
    <row r="2171" spans="1:32" x14ac:dyDescent="0.25">
      <c r="A2171" t="s">
        <v>29</v>
      </c>
      <c r="B2171" t="s">
        <v>394</v>
      </c>
      <c r="C2171" t="s">
        <v>395</v>
      </c>
      <c r="D2171" t="s">
        <v>396</v>
      </c>
      <c r="E2171">
        <f>_xlfn.XLOOKUP(Table1[[#This Row],[Location]],'Location analysis'!A:A,'Location analysis'!B:B)</f>
        <v>40.416893999999999</v>
      </c>
      <c r="F2171">
        <f>_xlfn.XLOOKUP(Table1[[#This Row],[Location]],'Location analysis'!A:A,'Location analysis'!C:C)</f>
        <v>-74.420399000000003</v>
      </c>
      <c r="G2171" t="s">
        <v>112</v>
      </c>
      <c r="H2171" t="s">
        <v>43</v>
      </c>
      <c r="I2171">
        <v>15002969284</v>
      </c>
      <c r="J2171" t="s">
        <v>551</v>
      </c>
      <c r="K2171" t="s">
        <v>51</v>
      </c>
      <c r="L2171">
        <v>131</v>
      </c>
      <c r="M2171">
        <v>2</v>
      </c>
      <c r="N2171">
        <v>1</v>
      </c>
      <c r="O2171">
        <v>131</v>
      </c>
      <c r="P2171">
        <v>2</v>
      </c>
      <c r="Q2171">
        <v>1</v>
      </c>
      <c r="R2171">
        <v>2</v>
      </c>
      <c r="S2171">
        <v>2</v>
      </c>
      <c r="T2171" s="1">
        <v>44672</v>
      </c>
      <c r="U2171" t="str">
        <f t="shared" si="165"/>
        <v>Robert Irvine's - Fit Crunch -  Chocolate Pea</v>
      </c>
      <c r="V2171" t="str">
        <f t="shared" si="166"/>
        <v>Food</v>
      </c>
      <c r="W2171" t="s">
        <v>43</v>
      </c>
      <c r="X2171" t="b">
        <f t="shared" si="168"/>
        <v>1</v>
      </c>
      <c r="Y2171">
        <f t="shared" si="167"/>
        <v>2</v>
      </c>
      <c r="Z2171" s="2">
        <f t="shared" si="169"/>
        <v>1.3333333333333333</v>
      </c>
      <c r="AA2171" t="s">
        <v>113</v>
      </c>
      <c r="AB2171" t="s">
        <v>114</v>
      </c>
      <c r="AC2171" t="s">
        <v>115</v>
      </c>
      <c r="AD2171" t="s">
        <v>123</v>
      </c>
      <c r="AE2171" t="s">
        <v>552</v>
      </c>
      <c r="AF2171">
        <v>2022</v>
      </c>
    </row>
    <row r="2172" spans="1:32" x14ac:dyDescent="0.25">
      <c r="A2172" t="s">
        <v>29</v>
      </c>
      <c r="B2172" t="s">
        <v>394</v>
      </c>
      <c r="C2172" t="s">
        <v>395</v>
      </c>
      <c r="D2172" t="s">
        <v>396</v>
      </c>
      <c r="E2172">
        <f>_xlfn.XLOOKUP(Table1[[#This Row],[Location]],'Location analysis'!A:A,'Location analysis'!B:B)</f>
        <v>40.416893999999999</v>
      </c>
      <c r="F2172">
        <f>_xlfn.XLOOKUP(Table1[[#This Row],[Location]],'Location analysis'!A:A,'Location analysis'!C:C)</f>
        <v>-74.420399000000003</v>
      </c>
      <c r="G2172" t="s">
        <v>410</v>
      </c>
      <c r="H2172" t="s">
        <v>49</v>
      </c>
      <c r="I2172">
        <v>15003380095</v>
      </c>
      <c r="J2172" t="s">
        <v>551</v>
      </c>
      <c r="K2172" t="s">
        <v>36</v>
      </c>
      <c r="L2172">
        <v>141</v>
      </c>
      <c r="M2172">
        <v>2</v>
      </c>
      <c r="N2172">
        <v>1</v>
      </c>
      <c r="O2172">
        <v>141</v>
      </c>
      <c r="P2172">
        <v>2</v>
      </c>
      <c r="Q2172">
        <v>1</v>
      </c>
      <c r="R2172">
        <v>2</v>
      </c>
      <c r="S2172">
        <v>2</v>
      </c>
      <c r="T2172" s="1">
        <v>44672</v>
      </c>
      <c r="U2172" t="str">
        <f t="shared" si="165"/>
        <v>Iberia Coconut Water</v>
      </c>
      <c r="V2172" t="str">
        <f t="shared" si="166"/>
        <v>Non Carbonated</v>
      </c>
      <c r="W2172" t="s">
        <v>49</v>
      </c>
      <c r="X2172" t="b">
        <f t="shared" si="168"/>
        <v>1</v>
      </c>
      <c r="Y2172">
        <f t="shared" si="167"/>
        <v>2</v>
      </c>
      <c r="Z2172" s="2">
        <f t="shared" si="169"/>
        <v>1.3333333333333333</v>
      </c>
      <c r="AA2172" t="s">
        <v>410</v>
      </c>
      <c r="AD2172" t="s">
        <v>123</v>
      </c>
      <c r="AE2172" t="s">
        <v>552</v>
      </c>
      <c r="AF2172">
        <v>2022</v>
      </c>
    </row>
    <row r="2173" spans="1:32" x14ac:dyDescent="0.25">
      <c r="A2173" t="s">
        <v>29</v>
      </c>
      <c r="B2173" t="s">
        <v>394</v>
      </c>
      <c r="C2173" t="s">
        <v>395</v>
      </c>
      <c r="D2173" t="s">
        <v>396</v>
      </c>
      <c r="E2173">
        <f>_xlfn.XLOOKUP(Table1[[#This Row],[Location]],'Location analysis'!A:A,'Location analysis'!B:B)</f>
        <v>40.416893999999999</v>
      </c>
      <c r="F2173">
        <f>_xlfn.XLOOKUP(Table1[[#This Row],[Location]],'Location analysis'!A:A,'Location analysis'!C:C)</f>
        <v>-74.420399000000003</v>
      </c>
      <c r="G2173" t="s">
        <v>106</v>
      </c>
      <c r="H2173" t="s">
        <v>43</v>
      </c>
      <c r="I2173">
        <v>15003425655</v>
      </c>
      <c r="J2173" t="s">
        <v>551</v>
      </c>
      <c r="K2173" t="s">
        <v>36</v>
      </c>
      <c r="L2173">
        <v>120</v>
      </c>
      <c r="M2173">
        <v>2</v>
      </c>
      <c r="N2173">
        <v>1</v>
      </c>
      <c r="O2173">
        <v>120</v>
      </c>
      <c r="P2173">
        <v>2</v>
      </c>
      <c r="Q2173">
        <v>1</v>
      </c>
      <c r="R2173">
        <v>2</v>
      </c>
      <c r="S2173">
        <v>2</v>
      </c>
      <c r="T2173" s="1">
        <v>44672</v>
      </c>
      <c r="U2173" t="str">
        <f t="shared" si="165"/>
        <v>Oreo Mini</v>
      </c>
      <c r="V2173" t="str">
        <f t="shared" si="166"/>
        <v>Food</v>
      </c>
      <c r="W2173" t="s">
        <v>43</v>
      </c>
      <c r="X2173" t="b">
        <f t="shared" si="168"/>
        <v>1</v>
      </c>
      <c r="Y2173">
        <f t="shared" si="167"/>
        <v>2</v>
      </c>
      <c r="Z2173" s="2">
        <f t="shared" si="169"/>
        <v>1.3333333333333333</v>
      </c>
      <c r="AA2173" t="s">
        <v>106</v>
      </c>
      <c r="AD2173" t="s">
        <v>123</v>
      </c>
      <c r="AE2173" t="s">
        <v>552</v>
      </c>
      <c r="AF2173">
        <v>2022</v>
      </c>
    </row>
    <row r="2174" spans="1:32" x14ac:dyDescent="0.25">
      <c r="A2174" t="s">
        <v>29</v>
      </c>
      <c r="B2174" t="s">
        <v>30</v>
      </c>
      <c r="C2174" t="s">
        <v>31</v>
      </c>
      <c r="D2174" t="s">
        <v>32</v>
      </c>
      <c r="E2174">
        <f>_xlfn.XLOOKUP(Table1[[#This Row],[Location]],'Location analysis'!A:A,'Location analysis'!B:B)</f>
        <v>40.423690999999998</v>
      </c>
      <c r="F2174">
        <f>_xlfn.XLOOKUP(Table1[[#This Row],[Location]],'Location analysis'!A:A,'Location analysis'!C:C)</f>
        <v>-74.380831999999998</v>
      </c>
      <c r="G2174" t="s">
        <v>125</v>
      </c>
      <c r="H2174" t="s">
        <v>97</v>
      </c>
      <c r="I2174">
        <v>15003712751</v>
      </c>
      <c r="J2174" t="s">
        <v>551</v>
      </c>
      <c r="K2174" t="s">
        <v>36</v>
      </c>
      <c r="L2174">
        <v>143</v>
      </c>
      <c r="M2174">
        <v>2</v>
      </c>
      <c r="N2174">
        <v>1</v>
      </c>
      <c r="O2174">
        <v>143</v>
      </c>
      <c r="P2174">
        <v>2</v>
      </c>
      <c r="Q2174">
        <v>1</v>
      </c>
      <c r="R2174">
        <v>2</v>
      </c>
      <c r="S2174">
        <v>2</v>
      </c>
      <c r="T2174" s="1">
        <v>44673</v>
      </c>
      <c r="U2174" t="str">
        <f t="shared" si="165"/>
        <v>S. Pellegrino Sparkling Mineral Water</v>
      </c>
      <c r="V2174" t="str">
        <f t="shared" si="166"/>
        <v>Water</v>
      </c>
      <c r="W2174" t="s">
        <v>97</v>
      </c>
      <c r="X2174" t="b">
        <f t="shared" si="168"/>
        <v>1</v>
      </c>
      <c r="Y2174">
        <f t="shared" si="167"/>
        <v>2</v>
      </c>
      <c r="Z2174" s="2">
        <f t="shared" si="169"/>
        <v>1.3333333333333333</v>
      </c>
      <c r="AA2174" t="s">
        <v>125</v>
      </c>
      <c r="AD2174" t="s">
        <v>123</v>
      </c>
      <c r="AE2174" t="s">
        <v>552</v>
      </c>
      <c r="AF2174">
        <v>2022</v>
      </c>
    </row>
    <row r="2175" spans="1:32" x14ac:dyDescent="0.25">
      <c r="A2175" t="s">
        <v>29</v>
      </c>
      <c r="B2175" t="s">
        <v>67</v>
      </c>
      <c r="C2175" t="s">
        <v>68</v>
      </c>
      <c r="D2175" t="s">
        <v>69</v>
      </c>
      <c r="E2175">
        <f>_xlfn.XLOOKUP(Table1[[#This Row],[Location]],'Location analysis'!A:A,'Location analysis'!B:B)</f>
        <v>40.435699999999997</v>
      </c>
      <c r="F2175">
        <f>_xlfn.XLOOKUP(Table1[[#This Row],[Location]],'Location analysis'!A:A,'Location analysis'!C:C)</f>
        <v>-74.125200000000007</v>
      </c>
      <c r="G2175" t="s">
        <v>532</v>
      </c>
      <c r="H2175" t="s">
        <v>43</v>
      </c>
      <c r="I2175">
        <v>15003866593</v>
      </c>
      <c r="J2175" t="s">
        <v>551</v>
      </c>
      <c r="K2175" t="s">
        <v>51</v>
      </c>
      <c r="L2175">
        <v>125</v>
      </c>
      <c r="M2175">
        <v>1</v>
      </c>
      <c r="N2175">
        <v>1</v>
      </c>
      <c r="O2175">
        <v>125</v>
      </c>
      <c r="P2175">
        <v>1</v>
      </c>
      <c r="Q2175">
        <v>1</v>
      </c>
      <c r="R2175">
        <v>1</v>
      </c>
      <c r="S2175">
        <v>1</v>
      </c>
      <c r="T2175" s="1">
        <v>44672</v>
      </c>
      <c r="U2175" t="str">
        <f t="shared" si="165"/>
        <v>Quaker ButterMilk Ranch Rice Crisps</v>
      </c>
      <c r="V2175" t="str">
        <f t="shared" si="166"/>
        <v>Food</v>
      </c>
      <c r="W2175" t="s">
        <v>43</v>
      </c>
      <c r="X2175" t="b">
        <f t="shared" si="168"/>
        <v>1</v>
      </c>
      <c r="Y2175">
        <f t="shared" si="167"/>
        <v>1</v>
      </c>
      <c r="Z2175" s="2">
        <f t="shared" si="169"/>
        <v>0.66666666666666663</v>
      </c>
      <c r="AA2175" t="s">
        <v>532</v>
      </c>
      <c r="AD2175" t="s">
        <v>123</v>
      </c>
      <c r="AE2175" t="s">
        <v>552</v>
      </c>
      <c r="AF2175">
        <v>2022</v>
      </c>
    </row>
    <row r="2176" spans="1:32" x14ac:dyDescent="0.25">
      <c r="A2176" t="s">
        <v>29</v>
      </c>
      <c r="B2176" t="s">
        <v>394</v>
      </c>
      <c r="C2176" t="s">
        <v>395</v>
      </c>
      <c r="D2176" t="s">
        <v>396</v>
      </c>
      <c r="E2176">
        <f>_xlfn.XLOOKUP(Table1[[#This Row],[Location]],'Location analysis'!A:A,'Location analysis'!B:B)</f>
        <v>40.416893999999999</v>
      </c>
      <c r="F2176">
        <f>_xlfn.XLOOKUP(Table1[[#This Row],[Location]],'Location analysis'!A:A,'Location analysis'!C:C)</f>
        <v>-74.420399000000003</v>
      </c>
      <c r="G2176" t="s">
        <v>182</v>
      </c>
      <c r="H2176" t="s">
        <v>34</v>
      </c>
      <c r="I2176">
        <v>15003971386</v>
      </c>
      <c r="J2176" t="s">
        <v>551</v>
      </c>
      <c r="K2176" t="s">
        <v>36</v>
      </c>
      <c r="L2176">
        <v>142</v>
      </c>
      <c r="M2176">
        <v>1.5</v>
      </c>
      <c r="N2176">
        <v>1</v>
      </c>
      <c r="O2176">
        <v>142</v>
      </c>
      <c r="P2176">
        <v>1.5</v>
      </c>
      <c r="Q2176">
        <v>1</v>
      </c>
      <c r="R2176">
        <v>1.5</v>
      </c>
      <c r="S2176">
        <v>1.5</v>
      </c>
      <c r="T2176" s="1">
        <v>44672</v>
      </c>
      <c r="U2176" t="str">
        <f t="shared" si="165"/>
        <v>Coca Cola - Zero Sugar</v>
      </c>
      <c r="V2176" t="str">
        <f t="shared" si="166"/>
        <v>Carbonated</v>
      </c>
      <c r="W2176" t="s">
        <v>34</v>
      </c>
      <c r="X2176" t="b">
        <f t="shared" si="168"/>
        <v>1</v>
      </c>
      <c r="Y2176">
        <f t="shared" si="167"/>
        <v>1.5</v>
      </c>
      <c r="Z2176" s="2">
        <f t="shared" si="169"/>
        <v>1</v>
      </c>
      <c r="AA2176" t="s">
        <v>183</v>
      </c>
      <c r="AB2176" t="s">
        <v>184</v>
      </c>
      <c r="AD2176" t="s">
        <v>123</v>
      </c>
      <c r="AE2176" t="s">
        <v>552</v>
      </c>
      <c r="AF2176">
        <v>2022</v>
      </c>
    </row>
    <row r="2177" spans="1:32" x14ac:dyDescent="0.25">
      <c r="A2177" t="s">
        <v>29</v>
      </c>
      <c r="B2177" t="s">
        <v>67</v>
      </c>
      <c r="C2177" t="s">
        <v>68</v>
      </c>
      <c r="D2177" t="s">
        <v>69</v>
      </c>
      <c r="E2177">
        <f>_xlfn.XLOOKUP(Table1[[#This Row],[Location]],'Location analysis'!A:A,'Location analysis'!B:B)</f>
        <v>40.435699999999997</v>
      </c>
      <c r="F2177">
        <f>_xlfn.XLOOKUP(Table1[[#This Row],[Location]],'Location analysis'!A:A,'Location analysis'!C:C)</f>
        <v>-74.125200000000007</v>
      </c>
      <c r="G2177" t="s">
        <v>70</v>
      </c>
      <c r="H2177" t="s">
        <v>34</v>
      </c>
      <c r="I2177">
        <v>15004099442</v>
      </c>
      <c r="J2177" t="s">
        <v>551</v>
      </c>
      <c r="K2177" t="s">
        <v>51</v>
      </c>
      <c r="L2177">
        <v>146</v>
      </c>
      <c r="M2177">
        <v>3</v>
      </c>
      <c r="N2177">
        <v>1</v>
      </c>
      <c r="O2177">
        <v>146</v>
      </c>
      <c r="P2177">
        <v>3</v>
      </c>
      <c r="Q2177">
        <v>1</v>
      </c>
      <c r="R2177">
        <v>3</v>
      </c>
      <c r="S2177">
        <v>3</v>
      </c>
      <c r="T2177" s="1">
        <v>44672</v>
      </c>
      <c r="U2177" t="str">
        <f t="shared" si="165"/>
        <v>Monster Energy Original</v>
      </c>
      <c r="V2177" t="str">
        <f t="shared" si="166"/>
        <v>Carbonated</v>
      </c>
      <c r="W2177" t="s">
        <v>34</v>
      </c>
      <c r="X2177" t="b">
        <f t="shared" si="168"/>
        <v>1</v>
      </c>
      <c r="Y2177">
        <f t="shared" si="167"/>
        <v>3</v>
      </c>
      <c r="Z2177" s="2">
        <f t="shared" si="169"/>
        <v>2</v>
      </c>
      <c r="AA2177" t="s">
        <v>70</v>
      </c>
      <c r="AD2177" t="s">
        <v>123</v>
      </c>
      <c r="AE2177" t="s">
        <v>552</v>
      </c>
      <c r="AF2177">
        <v>2022</v>
      </c>
    </row>
    <row r="2178" spans="1:32" x14ac:dyDescent="0.25">
      <c r="A2178" t="s">
        <v>29</v>
      </c>
      <c r="B2178" t="s">
        <v>394</v>
      </c>
      <c r="C2178" t="s">
        <v>395</v>
      </c>
      <c r="D2178" t="s">
        <v>396</v>
      </c>
      <c r="E2178">
        <f>_xlfn.XLOOKUP(Table1[[#This Row],[Location]],'Location analysis'!A:A,'Location analysis'!B:B)</f>
        <v>40.416893999999999</v>
      </c>
      <c r="F2178">
        <f>_xlfn.XLOOKUP(Table1[[#This Row],[Location]],'Location analysis'!A:A,'Location analysis'!C:C)</f>
        <v>-74.420399000000003</v>
      </c>
      <c r="G2178" t="s">
        <v>84</v>
      </c>
      <c r="H2178" t="s">
        <v>43</v>
      </c>
      <c r="I2178">
        <v>15004191886</v>
      </c>
      <c r="J2178" t="s">
        <v>551</v>
      </c>
      <c r="K2178" t="s">
        <v>51</v>
      </c>
      <c r="L2178">
        <v>134</v>
      </c>
      <c r="M2178">
        <v>2</v>
      </c>
      <c r="N2178">
        <v>1</v>
      </c>
      <c r="O2178">
        <v>134</v>
      </c>
      <c r="P2178">
        <v>2</v>
      </c>
      <c r="Q2178">
        <v>1</v>
      </c>
      <c r="R2178">
        <v>2</v>
      </c>
      <c r="S2178">
        <v>2</v>
      </c>
      <c r="T2178" s="1">
        <v>44672</v>
      </c>
      <c r="U2178" t="str">
        <f t="shared" ref="U2178:U2241" si="170">IF(G2178="","Cell is Blank - Dis-regard",G2178)</f>
        <v>Wonderful Pistachios - Variety</v>
      </c>
      <c r="V2178" t="str">
        <f t="shared" ref="V2178:V2241" si="171">IF(H2178="","Cell is Blank - Dis-regard",H2178)</f>
        <v>Food</v>
      </c>
      <c r="W2178" t="s">
        <v>43</v>
      </c>
      <c r="X2178" t="b">
        <f t="shared" si="168"/>
        <v>1</v>
      </c>
      <c r="Y2178">
        <f t="shared" ref="Y2178:Y2241" si="172">IF(X2178="FALSE",M2178,M2178)</f>
        <v>2</v>
      </c>
      <c r="Z2178" s="2">
        <f t="shared" si="169"/>
        <v>1.3333333333333333</v>
      </c>
      <c r="AA2178" t="s">
        <v>85</v>
      </c>
      <c r="AB2178" t="s">
        <v>86</v>
      </c>
      <c r="AD2178" t="s">
        <v>123</v>
      </c>
      <c r="AE2178" t="s">
        <v>552</v>
      </c>
      <c r="AF2178">
        <v>2022</v>
      </c>
    </row>
    <row r="2179" spans="1:32" x14ac:dyDescent="0.25">
      <c r="A2179" t="s">
        <v>29</v>
      </c>
      <c r="B2179" t="s">
        <v>394</v>
      </c>
      <c r="C2179" t="s">
        <v>395</v>
      </c>
      <c r="D2179" t="s">
        <v>396</v>
      </c>
      <c r="E2179">
        <f>_xlfn.XLOOKUP(Table1[[#This Row],[Location]],'Location analysis'!A:A,'Location analysis'!B:B)</f>
        <v>40.416893999999999</v>
      </c>
      <c r="F2179">
        <f>_xlfn.XLOOKUP(Table1[[#This Row],[Location]],'Location analysis'!A:A,'Location analysis'!C:C)</f>
        <v>-74.420399000000003</v>
      </c>
      <c r="G2179" t="s">
        <v>468</v>
      </c>
      <c r="H2179" t="s">
        <v>43</v>
      </c>
      <c r="I2179">
        <v>15004202047</v>
      </c>
      <c r="J2179" t="s">
        <v>551</v>
      </c>
      <c r="K2179" t="s">
        <v>51</v>
      </c>
      <c r="L2179">
        <v>139</v>
      </c>
      <c r="M2179">
        <v>2</v>
      </c>
      <c r="N2179">
        <v>1</v>
      </c>
      <c r="O2179">
        <v>139</v>
      </c>
      <c r="P2179">
        <v>2</v>
      </c>
      <c r="Q2179">
        <v>1</v>
      </c>
      <c r="R2179">
        <v>2</v>
      </c>
      <c r="S2179">
        <v>2</v>
      </c>
      <c r="T2179" s="1">
        <v>44672</v>
      </c>
      <c r="U2179" t="str">
        <f t="shared" si="170"/>
        <v>Hungry Buddha - Coconut Cocoa</v>
      </c>
      <c r="V2179" t="str">
        <f t="shared" si="171"/>
        <v>Food</v>
      </c>
      <c r="W2179" t="s">
        <v>43</v>
      </c>
      <c r="X2179" t="b">
        <f t="shared" ref="X2179:X2242" si="173">M2179=P2179</f>
        <v>1</v>
      </c>
      <c r="Y2179">
        <f t="shared" si="172"/>
        <v>2</v>
      </c>
      <c r="Z2179" s="2">
        <f t="shared" ref="Z2179:Z2242" si="174">Y2179/1.5</f>
        <v>1.3333333333333333</v>
      </c>
      <c r="AA2179" t="s">
        <v>443</v>
      </c>
      <c r="AB2179" t="s">
        <v>469</v>
      </c>
      <c r="AD2179" t="s">
        <v>123</v>
      </c>
      <c r="AE2179" t="s">
        <v>552</v>
      </c>
      <c r="AF2179">
        <v>2022</v>
      </c>
    </row>
    <row r="2180" spans="1:32" x14ac:dyDescent="0.25">
      <c r="A2180" t="s">
        <v>29</v>
      </c>
      <c r="B2180" t="s">
        <v>30</v>
      </c>
      <c r="C2180" t="s">
        <v>31</v>
      </c>
      <c r="D2180" t="s">
        <v>32</v>
      </c>
      <c r="E2180">
        <f>_xlfn.XLOOKUP(Table1[[#This Row],[Location]],'Location analysis'!A:A,'Location analysis'!B:B)</f>
        <v>40.423690999999998</v>
      </c>
      <c r="F2180">
        <f>_xlfn.XLOOKUP(Table1[[#This Row],[Location]],'Location analysis'!A:A,'Location analysis'!C:C)</f>
        <v>-74.380831999999998</v>
      </c>
      <c r="G2180" t="s">
        <v>106</v>
      </c>
      <c r="H2180" t="s">
        <v>43</v>
      </c>
      <c r="I2180">
        <v>15004204286</v>
      </c>
      <c r="J2180" t="s">
        <v>551</v>
      </c>
      <c r="K2180" t="s">
        <v>36</v>
      </c>
      <c r="L2180">
        <v>122</v>
      </c>
      <c r="M2180">
        <v>2</v>
      </c>
      <c r="N2180">
        <v>1</v>
      </c>
      <c r="O2180">
        <v>122</v>
      </c>
      <c r="P2180">
        <v>2</v>
      </c>
      <c r="Q2180">
        <v>1</v>
      </c>
      <c r="R2180">
        <v>2</v>
      </c>
      <c r="S2180">
        <v>2</v>
      </c>
      <c r="T2180" s="1">
        <v>44673</v>
      </c>
      <c r="U2180" t="str">
        <f t="shared" si="170"/>
        <v>Oreo Mini</v>
      </c>
      <c r="V2180" t="str">
        <f t="shared" si="171"/>
        <v>Food</v>
      </c>
      <c r="W2180" t="s">
        <v>43</v>
      </c>
      <c r="X2180" t="b">
        <f t="shared" si="173"/>
        <v>1</v>
      </c>
      <c r="Y2180">
        <f t="shared" si="172"/>
        <v>2</v>
      </c>
      <c r="Z2180" s="2">
        <f t="shared" si="174"/>
        <v>1.3333333333333333</v>
      </c>
      <c r="AA2180" t="s">
        <v>106</v>
      </c>
      <c r="AD2180" t="s">
        <v>123</v>
      </c>
      <c r="AE2180" t="s">
        <v>552</v>
      </c>
      <c r="AF2180">
        <v>2022</v>
      </c>
    </row>
    <row r="2181" spans="1:32" x14ac:dyDescent="0.25">
      <c r="A2181" t="s">
        <v>29</v>
      </c>
      <c r="B2181" t="s">
        <v>46</v>
      </c>
      <c r="C2181" t="s">
        <v>31</v>
      </c>
      <c r="D2181" t="s">
        <v>47</v>
      </c>
      <c r="E2181">
        <f>_xlfn.XLOOKUP(Table1[[#This Row],[Location]],'Location analysis'!A:A,'Location analysis'!B:B)</f>
        <v>40.423690999999998</v>
      </c>
      <c r="F2181">
        <f>_xlfn.XLOOKUP(Table1[[#This Row],[Location]],'Location analysis'!A:A,'Location analysis'!C:C)</f>
        <v>-74.380831999999998</v>
      </c>
      <c r="G2181" t="s">
        <v>106</v>
      </c>
      <c r="H2181" t="s">
        <v>43</v>
      </c>
      <c r="I2181">
        <v>15004229623</v>
      </c>
      <c r="J2181" t="s">
        <v>551</v>
      </c>
      <c r="K2181" t="s">
        <v>36</v>
      </c>
      <c r="L2181">
        <v>121</v>
      </c>
      <c r="M2181">
        <v>2</v>
      </c>
      <c r="N2181">
        <v>1</v>
      </c>
      <c r="O2181">
        <v>121</v>
      </c>
      <c r="P2181">
        <v>2</v>
      </c>
      <c r="Q2181">
        <v>1</v>
      </c>
      <c r="R2181">
        <v>2</v>
      </c>
      <c r="S2181">
        <v>2</v>
      </c>
      <c r="T2181" s="1">
        <v>44672</v>
      </c>
      <c r="U2181" t="str">
        <f t="shared" si="170"/>
        <v>Oreo Mini</v>
      </c>
      <c r="V2181" t="str">
        <f t="shared" si="171"/>
        <v>Food</v>
      </c>
      <c r="W2181" t="s">
        <v>43</v>
      </c>
      <c r="X2181" t="b">
        <f t="shared" si="173"/>
        <v>1</v>
      </c>
      <c r="Y2181">
        <f t="shared" si="172"/>
        <v>2</v>
      </c>
      <c r="Z2181" s="2">
        <f t="shared" si="174"/>
        <v>1.3333333333333333</v>
      </c>
      <c r="AA2181" t="s">
        <v>106</v>
      </c>
      <c r="AD2181" t="s">
        <v>123</v>
      </c>
      <c r="AE2181" t="s">
        <v>552</v>
      </c>
      <c r="AF2181">
        <v>2022</v>
      </c>
    </row>
    <row r="2182" spans="1:32" x14ac:dyDescent="0.25">
      <c r="A2182" t="s">
        <v>29</v>
      </c>
      <c r="B2182" t="s">
        <v>46</v>
      </c>
      <c r="C2182" t="s">
        <v>31</v>
      </c>
      <c r="D2182" t="s">
        <v>47</v>
      </c>
      <c r="E2182">
        <f>_xlfn.XLOOKUP(Table1[[#This Row],[Location]],'Location analysis'!A:A,'Location analysis'!B:B)</f>
        <v>40.423690999999998</v>
      </c>
      <c r="F2182">
        <f>_xlfn.XLOOKUP(Table1[[#This Row],[Location]],'Location analysis'!A:A,'Location analysis'!C:C)</f>
        <v>-74.380831999999998</v>
      </c>
      <c r="G2182" t="s">
        <v>81</v>
      </c>
      <c r="H2182" t="s">
        <v>43</v>
      </c>
      <c r="I2182">
        <v>15004233750</v>
      </c>
      <c r="J2182" t="s">
        <v>551</v>
      </c>
      <c r="K2182" t="s">
        <v>36</v>
      </c>
      <c r="L2182">
        <v>130</v>
      </c>
      <c r="M2182">
        <v>2</v>
      </c>
      <c r="N2182">
        <v>1</v>
      </c>
      <c r="O2182">
        <v>130</v>
      </c>
      <c r="P2182">
        <v>2</v>
      </c>
      <c r="Q2182">
        <v>1</v>
      </c>
      <c r="R2182">
        <v>2</v>
      </c>
      <c r="S2182">
        <v>2</v>
      </c>
      <c r="T2182" s="1">
        <v>44672</v>
      </c>
      <c r="U2182" t="str">
        <f t="shared" si="170"/>
        <v>KitKat - Crisp Wafers</v>
      </c>
      <c r="V2182" t="str">
        <f t="shared" si="171"/>
        <v>Food</v>
      </c>
      <c r="W2182" t="s">
        <v>43</v>
      </c>
      <c r="X2182" t="b">
        <f t="shared" si="173"/>
        <v>1</v>
      </c>
      <c r="Y2182">
        <f t="shared" si="172"/>
        <v>2</v>
      </c>
      <c r="Z2182" s="2">
        <f t="shared" si="174"/>
        <v>1.3333333333333333</v>
      </c>
      <c r="AA2182" t="s">
        <v>82</v>
      </c>
      <c r="AB2182" t="s">
        <v>83</v>
      </c>
      <c r="AD2182" t="s">
        <v>123</v>
      </c>
      <c r="AE2182" t="s">
        <v>552</v>
      </c>
      <c r="AF2182">
        <v>2022</v>
      </c>
    </row>
    <row r="2183" spans="1:32" x14ac:dyDescent="0.25">
      <c r="A2183" t="s">
        <v>29</v>
      </c>
      <c r="B2183" t="s">
        <v>394</v>
      </c>
      <c r="C2183" t="s">
        <v>395</v>
      </c>
      <c r="D2183" t="s">
        <v>396</v>
      </c>
      <c r="E2183">
        <f>_xlfn.XLOOKUP(Table1[[#This Row],[Location]],'Location analysis'!A:A,'Location analysis'!B:B)</f>
        <v>40.416893999999999</v>
      </c>
      <c r="F2183">
        <f>_xlfn.XLOOKUP(Table1[[#This Row],[Location]],'Location analysis'!A:A,'Location analysis'!C:C)</f>
        <v>-74.420399000000003</v>
      </c>
      <c r="G2183" t="s">
        <v>508</v>
      </c>
      <c r="H2183" t="s">
        <v>43</v>
      </c>
      <c r="I2183">
        <v>15004273054</v>
      </c>
      <c r="J2183" t="s">
        <v>551</v>
      </c>
      <c r="K2183" t="s">
        <v>36</v>
      </c>
      <c r="L2183">
        <v>110</v>
      </c>
      <c r="M2183">
        <v>1.5</v>
      </c>
      <c r="N2183">
        <v>1</v>
      </c>
      <c r="O2183">
        <v>110</v>
      </c>
      <c r="P2183">
        <v>1.5</v>
      </c>
      <c r="Q2183">
        <v>1</v>
      </c>
      <c r="R2183">
        <v>1.5</v>
      </c>
      <c r="S2183">
        <v>1.5</v>
      </c>
      <c r="T2183" s="1">
        <v>44672</v>
      </c>
      <c r="U2183" t="str">
        <f t="shared" si="170"/>
        <v>Pop Corners - Kettle Corn</v>
      </c>
      <c r="V2183" t="str">
        <f t="shared" si="171"/>
        <v>Food</v>
      </c>
      <c r="W2183" t="s">
        <v>43</v>
      </c>
      <c r="X2183" t="b">
        <f t="shared" si="173"/>
        <v>1</v>
      </c>
      <c r="Y2183">
        <f t="shared" si="172"/>
        <v>1.5</v>
      </c>
      <c r="Z2183" s="2">
        <f t="shared" si="174"/>
        <v>1</v>
      </c>
      <c r="AA2183" t="s">
        <v>509</v>
      </c>
      <c r="AB2183" t="s">
        <v>510</v>
      </c>
      <c r="AD2183" t="s">
        <v>123</v>
      </c>
      <c r="AE2183" t="s">
        <v>552</v>
      </c>
      <c r="AF2183">
        <v>2022</v>
      </c>
    </row>
    <row r="2184" spans="1:32" x14ac:dyDescent="0.25">
      <c r="A2184" t="s">
        <v>29</v>
      </c>
      <c r="B2184" t="s">
        <v>394</v>
      </c>
      <c r="C2184" t="s">
        <v>395</v>
      </c>
      <c r="D2184" t="s">
        <v>396</v>
      </c>
      <c r="E2184">
        <f>_xlfn.XLOOKUP(Table1[[#This Row],[Location]],'Location analysis'!A:A,'Location analysis'!B:B)</f>
        <v>40.416893999999999</v>
      </c>
      <c r="F2184">
        <f>_xlfn.XLOOKUP(Table1[[#This Row],[Location]],'Location analysis'!A:A,'Location analysis'!C:C)</f>
        <v>-74.420399000000003</v>
      </c>
      <c r="G2184" t="s">
        <v>542</v>
      </c>
      <c r="H2184" t="s">
        <v>43</v>
      </c>
      <c r="I2184">
        <v>15004276278</v>
      </c>
      <c r="J2184" t="s">
        <v>551</v>
      </c>
      <c r="K2184" t="s">
        <v>36</v>
      </c>
      <c r="L2184">
        <v>113</v>
      </c>
      <c r="M2184">
        <v>1.5</v>
      </c>
      <c r="N2184">
        <v>1</v>
      </c>
      <c r="O2184">
        <v>113</v>
      </c>
      <c r="P2184">
        <v>1.5</v>
      </c>
      <c r="Q2184">
        <v>1</v>
      </c>
      <c r="R2184">
        <v>1.5</v>
      </c>
      <c r="S2184">
        <v>1.5</v>
      </c>
      <c r="T2184" s="1">
        <v>44672</v>
      </c>
      <c r="U2184" t="str">
        <f t="shared" si="170"/>
        <v>Pop Corners - White Cheddar</v>
      </c>
      <c r="V2184" t="str">
        <f t="shared" si="171"/>
        <v>Food</v>
      </c>
      <c r="W2184" t="s">
        <v>43</v>
      </c>
      <c r="X2184" t="b">
        <f t="shared" si="173"/>
        <v>1</v>
      </c>
      <c r="Y2184">
        <f t="shared" si="172"/>
        <v>1.5</v>
      </c>
      <c r="Z2184" s="2">
        <f t="shared" si="174"/>
        <v>1</v>
      </c>
      <c r="AA2184" t="s">
        <v>509</v>
      </c>
      <c r="AB2184" t="s">
        <v>204</v>
      </c>
      <c r="AD2184" t="s">
        <v>123</v>
      </c>
      <c r="AE2184" t="s">
        <v>552</v>
      </c>
      <c r="AF2184">
        <v>2022</v>
      </c>
    </row>
    <row r="2185" spans="1:32" x14ac:dyDescent="0.25">
      <c r="A2185" t="s">
        <v>29</v>
      </c>
      <c r="B2185" t="s">
        <v>394</v>
      </c>
      <c r="C2185" t="s">
        <v>395</v>
      </c>
      <c r="D2185" t="s">
        <v>396</v>
      </c>
      <c r="E2185">
        <f>_xlfn.XLOOKUP(Table1[[#This Row],[Location]],'Location analysis'!A:A,'Location analysis'!B:B)</f>
        <v>40.416893999999999</v>
      </c>
      <c r="F2185">
        <f>_xlfn.XLOOKUP(Table1[[#This Row],[Location]],'Location analysis'!A:A,'Location analysis'!C:C)</f>
        <v>-74.420399000000003</v>
      </c>
      <c r="G2185" t="s">
        <v>137</v>
      </c>
      <c r="H2185" t="s">
        <v>97</v>
      </c>
      <c r="I2185">
        <v>15004423145</v>
      </c>
      <c r="J2185" t="s">
        <v>551</v>
      </c>
      <c r="K2185" t="s">
        <v>36</v>
      </c>
      <c r="L2185">
        <v>144</v>
      </c>
      <c r="M2185">
        <v>1.5</v>
      </c>
      <c r="N2185">
        <v>1</v>
      </c>
      <c r="O2185">
        <v>144</v>
      </c>
      <c r="P2185">
        <v>1.5</v>
      </c>
      <c r="Q2185">
        <v>1</v>
      </c>
      <c r="R2185">
        <v>1.5</v>
      </c>
      <c r="S2185">
        <v>1.5</v>
      </c>
      <c r="T2185" s="1">
        <v>44672</v>
      </c>
      <c r="U2185" t="str">
        <f t="shared" si="170"/>
        <v>Poland Springs Water</v>
      </c>
      <c r="V2185" t="str">
        <f t="shared" si="171"/>
        <v>Water</v>
      </c>
      <c r="W2185" t="s">
        <v>97</v>
      </c>
      <c r="X2185" t="b">
        <f t="shared" si="173"/>
        <v>1</v>
      </c>
      <c r="Y2185">
        <f t="shared" si="172"/>
        <v>1.5</v>
      </c>
      <c r="Z2185" s="2">
        <f t="shared" si="174"/>
        <v>1</v>
      </c>
      <c r="AA2185" t="s">
        <v>137</v>
      </c>
      <c r="AD2185" t="s">
        <v>123</v>
      </c>
      <c r="AE2185" t="s">
        <v>552</v>
      </c>
      <c r="AF2185">
        <v>2022</v>
      </c>
    </row>
    <row r="2186" spans="1:32" x14ac:dyDescent="0.25">
      <c r="A2186" t="s">
        <v>29</v>
      </c>
      <c r="B2186" t="s">
        <v>67</v>
      </c>
      <c r="C2186" t="s">
        <v>68</v>
      </c>
      <c r="D2186" t="s">
        <v>69</v>
      </c>
      <c r="E2186">
        <f>_xlfn.XLOOKUP(Table1[[#This Row],[Location]],'Location analysis'!A:A,'Location analysis'!B:B)</f>
        <v>40.435699999999997</v>
      </c>
      <c r="F2186">
        <f>_xlfn.XLOOKUP(Table1[[#This Row],[Location]],'Location analysis'!A:A,'Location analysis'!C:C)</f>
        <v>-74.125200000000007</v>
      </c>
      <c r="G2186" t="s">
        <v>182</v>
      </c>
      <c r="H2186" t="s">
        <v>34</v>
      </c>
      <c r="I2186">
        <v>15004437151</v>
      </c>
      <c r="J2186" t="s">
        <v>551</v>
      </c>
      <c r="K2186" t="s">
        <v>51</v>
      </c>
      <c r="L2186">
        <v>142</v>
      </c>
      <c r="M2186">
        <v>1.5</v>
      </c>
      <c r="N2186">
        <v>1</v>
      </c>
      <c r="O2186">
        <v>142</v>
      </c>
      <c r="P2186">
        <v>1.5</v>
      </c>
      <c r="Q2186">
        <v>1</v>
      </c>
      <c r="R2186">
        <v>1.5</v>
      </c>
      <c r="S2186">
        <v>1.5</v>
      </c>
      <c r="T2186" s="1">
        <v>44672</v>
      </c>
      <c r="U2186" t="str">
        <f t="shared" si="170"/>
        <v>Coca Cola - Zero Sugar</v>
      </c>
      <c r="V2186" t="str">
        <f t="shared" si="171"/>
        <v>Carbonated</v>
      </c>
      <c r="W2186" t="s">
        <v>34</v>
      </c>
      <c r="X2186" t="b">
        <f t="shared" si="173"/>
        <v>1</v>
      </c>
      <c r="Y2186">
        <f t="shared" si="172"/>
        <v>1.5</v>
      </c>
      <c r="Z2186" s="2">
        <f t="shared" si="174"/>
        <v>1</v>
      </c>
      <c r="AA2186" t="s">
        <v>183</v>
      </c>
      <c r="AB2186" t="s">
        <v>184</v>
      </c>
      <c r="AD2186" t="s">
        <v>123</v>
      </c>
      <c r="AE2186" t="s">
        <v>552</v>
      </c>
      <c r="AF2186">
        <v>2022</v>
      </c>
    </row>
    <row r="2187" spans="1:32" x14ac:dyDescent="0.25">
      <c r="A2187" t="s">
        <v>29</v>
      </c>
      <c r="B2187" t="s">
        <v>67</v>
      </c>
      <c r="C2187" t="s">
        <v>68</v>
      </c>
      <c r="D2187" t="s">
        <v>69</v>
      </c>
      <c r="E2187">
        <f>_xlfn.XLOOKUP(Table1[[#This Row],[Location]],'Location analysis'!A:A,'Location analysis'!B:B)</f>
        <v>40.435699999999997</v>
      </c>
      <c r="F2187">
        <f>_xlfn.XLOOKUP(Table1[[#This Row],[Location]],'Location analysis'!A:A,'Location analysis'!C:C)</f>
        <v>-74.125200000000007</v>
      </c>
      <c r="G2187" t="s">
        <v>182</v>
      </c>
      <c r="H2187" t="s">
        <v>34</v>
      </c>
      <c r="I2187">
        <v>15004451734</v>
      </c>
      <c r="J2187" t="s">
        <v>551</v>
      </c>
      <c r="K2187" t="s">
        <v>51</v>
      </c>
      <c r="L2187">
        <v>141</v>
      </c>
      <c r="M2187">
        <v>1.5</v>
      </c>
      <c r="N2187">
        <v>1</v>
      </c>
      <c r="O2187">
        <v>141</v>
      </c>
      <c r="P2187">
        <v>1.5</v>
      </c>
      <c r="Q2187">
        <v>1</v>
      </c>
      <c r="R2187">
        <v>1.5</v>
      </c>
      <c r="S2187">
        <v>1.5</v>
      </c>
      <c r="T2187" s="1">
        <v>44672</v>
      </c>
      <c r="U2187" t="str">
        <f t="shared" si="170"/>
        <v>Coca Cola - Zero Sugar</v>
      </c>
      <c r="V2187" t="str">
        <f t="shared" si="171"/>
        <v>Carbonated</v>
      </c>
      <c r="W2187" t="s">
        <v>34</v>
      </c>
      <c r="X2187" t="b">
        <f t="shared" si="173"/>
        <v>1</v>
      </c>
      <c r="Y2187">
        <f t="shared" si="172"/>
        <v>1.5</v>
      </c>
      <c r="Z2187" s="2">
        <f t="shared" si="174"/>
        <v>1</v>
      </c>
      <c r="AA2187" t="s">
        <v>183</v>
      </c>
      <c r="AB2187" t="s">
        <v>184</v>
      </c>
      <c r="AD2187" t="s">
        <v>123</v>
      </c>
      <c r="AE2187" t="s">
        <v>552</v>
      </c>
      <c r="AF2187">
        <v>2022</v>
      </c>
    </row>
    <row r="2188" spans="1:32" x14ac:dyDescent="0.25">
      <c r="A2188" t="s">
        <v>29</v>
      </c>
      <c r="B2188" t="s">
        <v>67</v>
      </c>
      <c r="C2188" t="s">
        <v>68</v>
      </c>
      <c r="D2188" t="s">
        <v>69</v>
      </c>
      <c r="E2188">
        <f>_xlfn.XLOOKUP(Table1[[#This Row],[Location]],'Location analysis'!A:A,'Location analysis'!B:B)</f>
        <v>40.435699999999997</v>
      </c>
      <c r="F2188">
        <f>_xlfn.XLOOKUP(Table1[[#This Row],[Location]],'Location analysis'!A:A,'Location analysis'!C:C)</f>
        <v>-74.125200000000007</v>
      </c>
      <c r="G2188" t="s">
        <v>182</v>
      </c>
      <c r="H2188" t="s">
        <v>34</v>
      </c>
      <c r="I2188">
        <v>15004526254</v>
      </c>
      <c r="J2188" t="s">
        <v>551</v>
      </c>
      <c r="K2188" t="s">
        <v>51</v>
      </c>
      <c r="L2188">
        <v>142</v>
      </c>
      <c r="M2188">
        <v>1.5</v>
      </c>
      <c r="N2188">
        <v>1</v>
      </c>
      <c r="O2188">
        <v>142</v>
      </c>
      <c r="P2188">
        <v>1.5</v>
      </c>
      <c r="Q2188">
        <v>1</v>
      </c>
      <c r="R2188">
        <v>1.5</v>
      </c>
      <c r="S2188">
        <v>1.5</v>
      </c>
      <c r="T2188" s="1">
        <v>44672</v>
      </c>
      <c r="U2188" t="str">
        <f t="shared" si="170"/>
        <v>Coca Cola - Zero Sugar</v>
      </c>
      <c r="V2188" t="str">
        <f t="shared" si="171"/>
        <v>Carbonated</v>
      </c>
      <c r="W2188" t="s">
        <v>34</v>
      </c>
      <c r="X2188" t="b">
        <f t="shared" si="173"/>
        <v>1</v>
      </c>
      <c r="Y2188">
        <f t="shared" si="172"/>
        <v>1.5</v>
      </c>
      <c r="Z2188" s="2">
        <f t="shared" si="174"/>
        <v>1</v>
      </c>
      <c r="AA2188" t="s">
        <v>183</v>
      </c>
      <c r="AB2188" t="s">
        <v>184</v>
      </c>
      <c r="AD2188" t="s">
        <v>123</v>
      </c>
      <c r="AE2188" t="s">
        <v>552</v>
      </c>
      <c r="AF2188">
        <v>2022</v>
      </c>
    </row>
    <row r="2189" spans="1:32" x14ac:dyDescent="0.25">
      <c r="A2189" t="s">
        <v>29</v>
      </c>
      <c r="B2189" t="s">
        <v>67</v>
      </c>
      <c r="C2189" t="s">
        <v>68</v>
      </c>
      <c r="D2189" t="s">
        <v>69</v>
      </c>
      <c r="E2189">
        <f>_xlfn.XLOOKUP(Table1[[#This Row],[Location]],'Location analysis'!A:A,'Location analysis'!B:B)</f>
        <v>40.435699999999997</v>
      </c>
      <c r="F2189">
        <f>_xlfn.XLOOKUP(Table1[[#This Row],[Location]],'Location analysis'!A:A,'Location analysis'!C:C)</f>
        <v>-74.125200000000007</v>
      </c>
      <c r="G2189" t="s">
        <v>182</v>
      </c>
      <c r="H2189" t="s">
        <v>34</v>
      </c>
      <c r="I2189">
        <v>15004554886</v>
      </c>
      <c r="J2189" t="s">
        <v>551</v>
      </c>
      <c r="K2189" t="s">
        <v>51</v>
      </c>
      <c r="L2189">
        <v>142</v>
      </c>
      <c r="M2189">
        <v>1.5</v>
      </c>
      <c r="N2189">
        <v>1</v>
      </c>
      <c r="O2189">
        <v>142</v>
      </c>
      <c r="P2189">
        <v>1.5</v>
      </c>
      <c r="Q2189">
        <v>1</v>
      </c>
      <c r="R2189">
        <v>1.5</v>
      </c>
      <c r="S2189">
        <v>1.5</v>
      </c>
      <c r="T2189" s="1">
        <v>44672</v>
      </c>
      <c r="U2189" t="str">
        <f t="shared" si="170"/>
        <v>Coca Cola - Zero Sugar</v>
      </c>
      <c r="V2189" t="str">
        <f t="shared" si="171"/>
        <v>Carbonated</v>
      </c>
      <c r="W2189" t="s">
        <v>34</v>
      </c>
      <c r="X2189" t="b">
        <f t="shared" si="173"/>
        <v>1</v>
      </c>
      <c r="Y2189">
        <f t="shared" si="172"/>
        <v>1.5</v>
      </c>
      <c r="Z2189" s="2">
        <f t="shared" si="174"/>
        <v>1</v>
      </c>
      <c r="AA2189" t="s">
        <v>183</v>
      </c>
      <c r="AB2189" t="s">
        <v>184</v>
      </c>
      <c r="AD2189" t="s">
        <v>123</v>
      </c>
      <c r="AE2189" t="s">
        <v>552</v>
      </c>
      <c r="AF2189">
        <v>2022</v>
      </c>
    </row>
    <row r="2190" spans="1:32" x14ac:dyDescent="0.25">
      <c r="A2190" t="s">
        <v>29</v>
      </c>
      <c r="B2190" t="s">
        <v>67</v>
      </c>
      <c r="C2190" t="s">
        <v>68</v>
      </c>
      <c r="D2190" t="s">
        <v>69</v>
      </c>
      <c r="E2190">
        <f>_xlfn.XLOOKUP(Table1[[#This Row],[Location]],'Location analysis'!A:A,'Location analysis'!B:B)</f>
        <v>40.435699999999997</v>
      </c>
      <c r="F2190">
        <f>_xlfn.XLOOKUP(Table1[[#This Row],[Location]],'Location analysis'!A:A,'Location analysis'!C:C)</f>
        <v>-74.125200000000007</v>
      </c>
      <c r="G2190" t="s">
        <v>182</v>
      </c>
      <c r="H2190" t="s">
        <v>34</v>
      </c>
      <c r="I2190">
        <v>15005039892</v>
      </c>
      <c r="J2190" t="s">
        <v>551</v>
      </c>
      <c r="K2190" t="s">
        <v>51</v>
      </c>
      <c r="L2190">
        <v>142</v>
      </c>
      <c r="M2190">
        <v>1.5</v>
      </c>
      <c r="N2190">
        <v>1</v>
      </c>
      <c r="O2190">
        <v>142</v>
      </c>
      <c r="P2190">
        <v>1.5</v>
      </c>
      <c r="Q2190">
        <v>1</v>
      </c>
      <c r="R2190">
        <v>1.5</v>
      </c>
      <c r="S2190">
        <v>1.5</v>
      </c>
      <c r="T2190" s="1">
        <v>44672</v>
      </c>
      <c r="U2190" t="str">
        <f t="shared" si="170"/>
        <v>Coca Cola - Zero Sugar</v>
      </c>
      <c r="V2190" t="str">
        <f t="shared" si="171"/>
        <v>Carbonated</v>
      </c>
      <c r="W2190" t="s">
        <v>34</v>
      </c>
      <c r="X2190" t="b">
        <f t="shared" si="173"/>
        <v>1</v>
      </c>
      <c r="Y2190">
        <f t="shared" si="172"/>
        <v>1.5</v>
      </c>
      <c r="Z2190" s="2">
        <f t="shared" si="174"/>
        <v>1</v>
      </c>
      <c r="AA2190" t="s">
        <v>183</v>
      </c>
      <c r="AB2190" t="s">
        <v>184</v>
      </c>
      <c r="AD2190" t="s">
        <v>123</v>
      </c>
      <c r="AE2190" t="s">
        <v>552</v>
      </c>
      <c r="AF2190">
        <v>2022</v>
      </c>
    </row>
    <row r="2191" spans="1:32" x14ac:dyDescent="0.25">
      <c r="A2191" t="s">
        <v>29</v>
      </c>
      <c r="B2191" t="s">
        <v>67</v>
      </c>
      <c r="C2191" t="s">
        <v>68</v>
      </c>
      <c r="D2191" t="s">
        <v>69</v>
      </c>
      <c r="E2191">
        <f>_xlfn.XLOOKUP(Table1[[#This Row],[Location]],'Location analysis'!A:A,'Location analysis'!B:B)</f>
        <v>40.435699999999997</v>
      </c>
      <c r="F2191">
        <f>_xlfn.XLOOKUP(Table1[[#This Row],[Location]],'Location analysis'!A:A,'Location analysis'!C:C)</f>
        <v>-74.125200000000007</v>
      </c>
      <c r="G2191" t="s">
        <v>182</v>
      </c>
      <c r="H2191" t="s">
        <v>34</v>
      </c>
      <c r="I2191">
        <v>15005041840</v>
      </c>
      <c r="J2191" t="s">
        <v>551</v>
      </c>
      <c r="K2191" t="s">
        <v>51</v>
      </c>
      <c r="L2191">
        <v>142</v>
      </c>
      <c r="M2191">
        <v>1.5</v>
      </c>
      <c r="N2191">
        <v>1</v>
      </c>
      <c r="O2191">
        <v>142</v>
      </c>
      <c r="P2191">
        <v>1.5</v>
      </c>
      <c r="Q2191">
        <v>1</v>
      </c>
      <c r="R2191">
        <v>1.5</v>
      </c>
      <c r="S2191">
        <v>1.5</v>
      </c>
      <c r="T2191" s="1">
        <v>44672</v>
      </c>
      <c r="U2191" t="str">
        <f t="shared" si="170"/>
        <v>Coca Cola - Zero Sugar</v>
      </c>
      <c r="V2191" t="str">
        <f t="shared" si="171"/>
        <v>Carbonated</v>
      </c>
      <c r="W2191" t="s">
        <v>34</v>
      </c>
      <c r="X2191" t="b">
        <f t="shared" si="173"/>
        <v>1</v>
      </c>
      <c r="Y2191">
        <f t="shared" si="172"/>
        <v>1.5</v>
      </c>
      <c r="Z2191" s="2">
        <f t="shared" si="174"/>
        <v>1</v>
      </c>
      <c r="AA2191" t="s">
        <v>183</v>
      </c>
      <c r="AB2191" t="s">
        <v>184</v>
      </c>
      <c r="AD2191" t="s">
        <v>123</v>
      </c>
      <c r="AE2191" t="s">
        <v>552</v>
      </c>
      <c r="AF2191">
        <v>2022</v>
      </c>
    </row>
    <row r="2192" spans="1:32" x14ac:dyDescent="0.25">
      <c r="A2192" t="s">
        <v>29</v>
      </c>
      <c r="B2192" t="s">
        <v>67</v>
      </c>
      <c r="C2192" t="s">
        <v>68</v>
      </c>
      <c r="D2192" t="s">
        <v>69</v>
      </c>
      <c r="E2192">
        <f>_xlfn.XLOOKUP(Table1[[#This Row],[Location]],'Location analysis'!A:A,'Location analysis'!B:B)</f>
        <v>40.435699999999997</v>
      </c>
      <c r="F2192">
        <f>_xlfn.XLOOKUP(Table1[[#This Row],[Location]],'Location analysis'!A:A,'Location analysis'!C:C)</f>
        <v>-74.125200000000007</v>
      </c>
      <c r="G2192" t="s">
        <v>70</v>
      </c>
      <c r="H2192" t="s">
        <v>34</v>
      </c>
      <c r="I2192">
        <v>15005069404</v>
      </c>
      <c r="J2192" t="s">
        <v>551</v>
      </c>
      <c r="K2192" t="s">
        <v>36</v>
      </c>
      <c r="L2192">
        <v>146</v>
      </c>
      <c r="M2192">
        <v>3</v>
      </c>
      <c r="N2192">
        <v>1</v>
      </c>
      <c r="O2192">
        <v>146</v>
      </c>
      <c r="P2192">
        <v>3</v>
      </c>
      <c r="Q2192">
        <v>1</v>
      </c>
      <c r="R2192">
        <v>3</v>
      </c>
      <c r="S2192">
        <v>3</v>
      </c>
      <c r="T2192" s="1">
        <v>44672</v>
      </c>
      <c r="U2192" t="str">
        <f t="shared" si="170"/>
        <v>Monster Energy Original</v>
      </c>
      <c r="V2192" t="str">
        <f t="shared" si="171"/>
        <v>Carbonated</v>
      </c>
      <c r="W2192" t="s">
        <v>34</v>
      </c>
      <c r="X2192" t="b">
        <f t="shared" si="173"/>
        <v>1</v>
      </c>
      <c r="Y2192">
        <f t="shared" si="172"/>
        <v>3</v>
      </c>
      <c r="Z2192" s="2">
        <f t="shared" si="174"/>
        <v>2</v>
      </c>
      <c r="AA2192" t="s">
        <v>70</v>
      </c>
      <c r="AD2192" t="s">
        <v>123</v>
      </c>
      <c r="AE2192" t="s">
        <v>552</v>
      </c>
      <c r="AF2192">
        <v>2022</v>
      </c>
    </row>
    <row r="2193" spans="1:32" x14ac:dyDescent="0.25">
      <c r="A2193" t="s">
        <v>29</v>
      </c>
      <c r="B2193" t="s">
        <v>67</v>
      </c>
      <c r="C2193" t="s">
        <v>68</v>
      </c>
      <c r="D2193" t="s">
        <v>69</v>
      </c>
      <c r="E2193">
        <f>_xlfn.XLOOKUP(Table1[[#This Row],[Location]],'Location analysis'!A:A,'Location analysis'!B:B)</f>
        <v>40.435699999999997</v>
      </c>
      <c r="F2193">
        <f>_xlfn.XLOOKUP(Table1[[#This Row],[Location]],'Location analysis'!A:A,'Location analysis'!C:C)</f>
        <v>-74.125200000000007</v>
      </c>
      <c r="G2193" t="s">
        <v>182</v>
      </c>
      <c r="H2193" t="s">
        <v>34</v>
      </c>
      <c r="I2193">
        <v>15005206728</v>
      </c>
      <c r="J2193" t="s">
        <v>553</v>
      </c>
      <c r="K2193" t="s">
        <v>51</v>
      </c>
      <c r="L2193">
        <v>142</v>
      </c>
      <c r="M2193">
        <v>1.5</v>
      </c>
      <c r="N2193">
        <v>1</v>
      </c>
      <c r="O2193">
        <v>142</v>
      </c>
      <c r="P2193">
        <v>1.5</v>
      </c>
      <c r="Q2193">
        <v>1</v>
      </c>
      <c r="R2193">
        <v>1.5</v>
      </c>
      <c r="S2193">
        <v>1.5</v>
      </c>
      <c r="T2193" s="1">
        <v>44672</v>
      </c>
      <c r="U2193" t="str">
        <f t="shared" si="170"/>
        <v>Coca Cola - Zero Sugar</v>
      </c>
      <c r="V2193" t="str">
        <f t="shared" si="171"/>
        <v>Carbonated</v>
      </c>
      <c r="W2193" t="s">
        <v>34</v>
      </c>
      <c r="X2193" t="b">
        <f t="shared" si="173"/>
        <v>1</v>
      </c>
      <c r="Y2193">
        <f t="shared" si="172"/>
        <v>1.5</v>
      </c>
      <c r="Z2193" s="2">
        <f t="shared" si="174"/>
        <v>1</v>
      </c>
      <c r="AA2193" t="s">
        <v>183</v>
      </c>
      <c r="AB2193" t="s">
        <v>184</v>
      </c>
      <c r="AD2193" t="s">
        <v>132</v>
      </c>
      <c r="AE2193" t="s">
        <v>554</v>
      </c>
      <c r="AF2193">
        <v>2022</v>
      </c>
    </row>
    <row r="2194" spans="1:32" x14ac:dyDescent="0.25">
      <c r="A2194" t="s">
        <v>29</v>
      </c>
      <c r="B2194" t="s">
        <v>67</v>
      </c>
      <c r="C2194" t="s">
        <v>68</v>
      </c>
      <c r="D2194" t="s">
        <v>69</v>
      </c>
      <c r="E2194">
        <f>_xlfn.XLOOKUP(Table1[[#This Row],[Location]],'Location analysis'!A:A,'Location analysis'!B:B)</f>
        <v>40.435699999999997</v>
      </c>
      <c r="F2194">
        <f>_xlfn.XLOOKUP(Table1[[#This Row],[Location]],'Location analysis'!A:A,'Location analysis'!C:C)</f>
        <v>-74.125200000000007</v>
      </c>
      <c r="G2194" t="s">
        <v>182</v>
      </c>
      <c r="H2194" t="s">
        <v>34</v>
      </c>
      <c r="I2194">
        <v>15005805050</v>
      </c>
      <c r="J2194" t="s">
        <v>553</v>
      </c>
      <c r="K2194" t="s">
        <v>51</v>
      </c>
      <c r="L2194">
        <v>141</v>
      </c>
      <c r="M2194">
        <v>1.5</v>
      </c>
      <c r="N2194">
        <v>1</v>
      </c>
      <c r="O2194">
        <v>141</v>
      </c>
      <c r="P2194">
        <v>1.5</v>
      </c>
      <c r="Q2194">
        <v>1</v>
      </c>
      <c r="R2194">
        <v>1.5</v>
      </c>
      <c r="S2194">
        <v>1.5</v>
      </c>
      <c r="T2194" s="1">
        <v>44673</v>
      </c>
      <c r="U2194" t="str">
        <f t="shared" si="170"/>
        <v>Coca Cola - Zero Sugar</v>
      </c>
      <c r="V2194" t="str">
        <f t="shared" si="171"/>
        <v>Carbonated</v>
      </c>
      <c r="W2194" t="s">
        <v>34</v>
      </c>
      <c r="X2194" t="b">
        <f t="shared" si="173"/>
        <v>1</v>
      </c>
      <c r="Y2194">
        <f t="shared" si="172"/>
        <v>1.5</v>
      </c>
      <c r="Z2194" s="2">
        <f t="shared" si="174"/>
        <v>1</v>
      </c>
      <c r="AA2194" t="s">
        <v>183</v>
      </c>
      <c r="AB2194" t="s">
        <v>184</v>
      </c>
      <c r="AD2194" t="s">
        <v>132</v>
      </c>
      <c r="AE2194" t="s">
        <v>554</v>
      </c>
      <c r="AF2194">
        <v>2022</v>
      </c>
    </row>
    <row r="2195" spans="1:32" x14ac:dyDescent="0.25">
      <c r="A2195" t="s">
        <v>29</v>
      </c>
      <c r="B2195" t="s">
        <v>394</v>
      </c>
      <c r="C2195" t="s">
        <v>395</v>
      </c>
      <c r="D2195" t="s">
        <v>396</v>
      </c>
      <c r="E2195">
        <f>_xlfn.XLOOKUP(Table1[[#This Row],[Location]],'Location analysis'!A:A,'Location analysis'!B:B)</f>
        <v>40.416893999999999</v>
      </c>
      <c r="F2195">
        <f>_xlfn.XLOOKUP(Table1[[#This Row],[Location]],'Location analysis'!A:A,'Location analysis'!C:C)</f>
        <v>-74.420399000000003</v>
      </c>
      <c r="G2195" t="s">
        <v>225</v>
      </c>
      <c r="H2195" t="s">
        <v>43</v>
      </c>
      <c r="I2195">
        <v>15007104821</v>
      </c>
      <c r="J2195" t="s">
        <v>553</v>
      </c>
      <c r="K2195" t="s">
        <v>36</v>
      </c>
      <c r="L2195">
        <v>114</v>
      </c>
      <c r="M2195">
        <v>1.5</v>
      </c>
      <c r="N2195">
        <v>1</v>
      </c>
      <c r="O2195">
        <v>114</v>
      </c>
      <c r="P2195">
        <v>1.5</v>
      </c>
      <c r="Q2195">
        <v>1</v>
      </c>
      <c r="R2195">
        <v>1.5</v>
      </c>
      <c r="S2195">
        <v>1.5</v>
      </c>
      <c r="T2195" s="1">
        <v>44673</v>
      </c>
      <c r="U2195" t="str">
        <f t="shared" si="170"/>
        <v>SunChips Multigrain - Original</v>
      </c>
      <c r="V2195" t="str">
        <f t="shared" si="171"/>
        <v>Food</v>
      </c>
      <c r="W2195" t="s">
        <v>43</v>
      </c>
      <c r="X2195" t="b">
        <f t="shared" si="173"/>
        <v>1</v>
      </c>
      <c r="Y2195">
        <f t="shared" si="172"/>
        <v>1.5</v>
      </c>
      <c r="Z2195" s="2">
        <f t="shared" si="174"/>
        <v>1</v>
      </c>
      <c r="AA2195" t="s">
        <v>129</v>
      </c>
      <c r="AB2195" t="s">
        <v>150</v>
      </c>
      <c r="AD2195" t="s">
        <v>132</v>
      </c>
      <c r="AE2195" t="s">
        <v>554</v>
      </c>
      <c r="AF2195">
        <v>2022</v>
      </c>
    </row>
    <row r="2196" spans="1:32" x14ac:dyDescent="0.25">
      <c r="A2196" t="s">
        <v>29</v>
      </c>
      <c r="B2196" t="s">
        <v>46</v>
      </c>
      <c r="C2196" t="s">
        <v>31</v>
      </c>
      <c r="D2196" t="s">
        <v>47</v>
      </c>
      <c r="E2196">
        <f>_xlfn.XLOOKUP(Table1[[#This Row],[Location]],'Location analysis'!A:A,'Location analysis'!B:B)</f>
        <v>40.423690999999998</v>
      </c>
      <c r="F2196">
        <f>_xlfn.XLOOKUP(Table1[[#This Row],[Location]],'Location analysis'!A:A,'Location analysis'!C:C)</f>
        <v>-74.380831999999998</v>
      </c>
      <c r="G2196" t="s">
        <v>225</v>
      </c>
      <c r="H2196" t="s">
        <v>43</v>
      </c>
      <c r="I2196">
        <v>15008098141</v>
      </c>
      <c r="J2196" t="s">
        <v>553</v>
      </c>
      <c r="K2196" t="s">
        <v>51</v>
      </c>
      <c r="L2196">
        <v>112</v>
      </c>
      <c r="M2196">
        <v>1.5</v>
      </c>
      <c r="N2196">
        <v>1</v>
      </c>
      <c r="O2196">
        <v>112</v>
      </c>
      <c r="P2196">
        <v>1.5</v>
      </c>
      <c r="Q2196">
        <v>1</v>
      </c>
      <c r="R2196">
        <v>1.5</v>
      </c>
      <c r="S2196">
        <v>1.5</v>
      </c>
      <c r="T2196" s="1">
        <v>44673</v>
      </c>
      <c r="U2196" t="str">
        <f t="shared" si="170"/>
        <v>SunChips Multigrain - Original</v>
      </c>
      <c r="V2196" t="str">
        <f t="shared" si="171"/>
        <v>Food</v>
      </c>
      <c r="W2196" t="s">
        <v>43</v>
      </c>
      <c r="X2196" t="b">
        <f t="shared" si="173"/>
        <v>1</v>
      </c>
      <c r="Y2196">
        <f t="shared" si="172"/>
        <v>1.5</v>
      </c>
      <c r="Z2196" s="2">
        <f t="shared" si="174"/>
        <v>1</v>
      </c>
      <c r="AA2196" t="s">
        <v>129</v>
      </c>
      <c r="AB2196" t="s">
        <v>150</v>
      </c>
      <c r="AD2196" t="s">
        <v>132</v>
      </c>
      <c r="AE2196" t="s">
        <v>554</v>
      </c>
      <c r="AF2196">
        <v>2022</v>
      </c>
    </row>
    <row r="2197" spans="1:32" x14ac:dyDescent="0.25">
      <c r="A2197" t="s">
        <v>29</v>
      </c>
      <c r="B2197" t="s">
        <v>394</v>
      </c>
      <c r="C2197" t="s">
        <v>395</v>
      </c>
      <c r="D2197" t="s">
        <v>396</v>
      </c>
      <c r="E2197">
        <f>_xlfn.XLOOKUP(Table1[[#This Row],[Location]],'Location analysis'!A:A,'Location analysis'!B:B)</f>
        <v>40.416893999999999</v>
      </c>
      <c r="F2197">
        <f>_xlfn.XLOOKUP(Table1[[#This Row],[Location]],'Location analysis'!A:A,'Location analysis'!C:C)</f>
        <v>-74.420399000000003</v>
      </c>
      <c r="G2197" t="s">
        <v>528</v>
      </c>
      <c r="H2197" t="s">
        <v>49</v>
      </c>
      <c r="I2197">
        <v>15008266154</v>
      </c>
      <c r="J2197" t="s">
        <v>553</v>
      </c>
      <c r="K2197" t="s">
        <v>51</v>
      </c>
      <c r="L2197">
        <v>145</v>
      </c>
      <c r="M2197">
        <v>2.75</v>
      </c>
      <c r="N2197">
        <v>1</v>
      </c>
      <c r="O2197">
        <v>145</v>
      </c>
      <c r="P2197">
        <v>2.75</v>
      </c>
      <c r="Q2197">
        <v>1</v>
      </c>
      <c r="R2197">
        <v>2.75</v>
      </c>
      <c r="S2197">
        <v>2.75</v>
      </c>
      <c r="T2197" s="1">
        <v>44673</v>
      </c>
      <c r="U2197" t="str">
        <f t="shared" si="170"/>
        <v>Bai Antioxidant - Tanzania Lemon Super Tea</v>
      </c>
      <c r="V2197" t="str">
        <f t="shared" si="171"/>
        <v>Non Carbonated</v>
      </c>
      <c r="W2197" t="s">
        <v>49</v>
      </c>
      <c r="X2197" t="b">
        <f t="shared" si="173"/>
        <v>1</v>
      </c>
      <c r="Y2197">
        <f t="shared" si="172"/>
        <v>2.75</v>
      </c>
      <c r="Z2197" s="2">
        <f t="shared" si="174"/>
        <v>1.8333333333333333</v>
      </c>
      <c r="AA2197" t="s">
        <v>52</v>
      </c>
      <c r="AB2197" t="s">
        <v>529</v>
      </c>
      <c r="AD2197" t="s">
        <v>132</v>
      </c>
      <c r="AE2197" t="s">
        <v>554</v>
      </c>
      <c r="AF2197">
        <v>2022</v>
      </c>
    </row>
    <row r="2198" spans="1:32" x14ac:dyDescent="0.25">
      <c r="A2198" t="s">
        <v>29</v>
      </c>
      <c r="B2198" t="s">
        <v>67</v>
      </c>
      <c r="C2198" t="s">
        <v>68</v>
      </c>
      <c r="D2198" t="s">
        <v>69</v>
      </c>
      <c r="E2198">
        <f>_xlfn.XLOOKUP(Table1[[#This Row],[Location]],'Location analysis'!A:A,'Location analysis'!B:B)</f>
        <v>40.435699999999997</v>
      </c>
      <c r="F2198">
        <f>_xlfn.XLOOKUP(Table1[[#This Row],[Location]],'Location analysis'!A:A,'Location analysis'!C:C)</f>
        <v>-74.125200000000007</v>
      </c>
      <c r="G2198" t="s">
        <v>517</v>
      </c>
      <c r="H2198" t="s">
        <v>43</v>
      </c>
      <c r="I2198">
        <v>15008386426</v>
      </c>
      <c r="J2198" t="s">
        <v>553</v>
      </c>
      <c r="K2198" t="s">
        <v>51</v>
      </c>
      <c r="L2198">
        <v>122</v>
      </c>
      <c r="M2198">
        <v>1.5</v>
      </c>
      <c r="N2198">
        <v>1</v>
      </c>
      <c r="O2198">
        <v>122</v>
      </c>
      <c r="P2198">
        <v>1.5</v>
      </c>
      <c r="Q2198">
        <v>1</v>
      </c>
      <c r="R2198">
        <v>1.5</v>
      </c>
      <c r="S2198">
        <v>1.5</v>
      </c>
      <c r="T2198" s="1">
        <v>44673</v>
      </c>
      <c r="U2198" t="str">
        <f t="shared" si="170"/>
        <v>Quaker Caramel Rice Crisps</v>
      </c>
      <c r="V2198" t="str">
        <f t="shared" si="171"/>
        <v>Food</v>
      </c>
      <c r="W2198" t="s">
        <v>43</v>
      </c>
      <c r="X2198" t="b">
        <f t="shared" si="173"/>
        <v>1</v>
      </c>
      <c r="Y2198">
        <f t="shared" si="172"/>
        <v>1.5</v>
      </c>
      <c r="Z2198" s="2">
        <f t="shared" si="174"/>
        <v>1</v>
      </c>
      <c r="AA2198" t="s">
        <v>517</v>
      </c>
      <c r="AD2198" t="s">
        <v>132</v>
      </c>
      <c r="AE2198" t="s">
        <v>554</v>
      </c>
      <c r="AF2198">
        <v>2022</v>
      </c>
    </row>
    <row r="2199" spans="1:32" x14ac:dyDescent="0.25">
      <c r="A2199" t="s">
        <v>29</v>
      </c>
      <c r="B2199" t="s">
        <v>67</v>
      </c>
      <c r="C2199" t="s">
        <v>68</v>
      </c>
      <c r="D2199" t="s">
        <v>69</v>
      </c>
      <c r="E2199">
        <f>_xlfn.XLOOKUP(Table1[[#This Row],[Location]],'Location analysis'!A:A,'Location analysis'!B:B)</f>
        <v>40.435699999999997</v>
      </c>
      <c r="F2199">
        <f>_xlfn.XLOOKUP(Table1[[#This Row],[Location]],'Location analysis'!A:A,'Location analysis'!C:C)</f>
        <v>-74.125200000000007</v>
      </c>
      <c r="G2199" t="s">
        <v>527</v>
      </c>
      <c r="H2199" t="s">
        <v>43</v>
      </c>
      <c r="I2199">
        <v>15008388984</v>
      </c>
      <c r="J2199" t="s">
        <v>553</v>
      </c>
      <c r="K2199" t="s">
        <v>51</v>
      </c>
      <c r="L2199">
        <v>124</v>
      </c>
      <c r="M2199">
        <v>1</v>
      </c>
      <c r="N2199">
        <v>1</v>
      </c>
      <c r="O2199">
        <v>124</v>
      </c>
      <c r="P2199">
        <v>1</v>
      </c>
      <c r="Q2199">
        <v>1</v>
      </c>
      <c r="R2199">
        <v>1</v>
      </c>
      <c r="S2199">
        <v>1</v>
      </c>
      <c r="T2199" s="1">
        <v>44673</v>
      </c>
      <c r="U2199" t="str">
        <f t="shared" si="170"/>
        <v>Quaker Apple Cinnamon Rice Crisps</v>
      </c>
      <c r="V2199" t="str">
        <f t="shared" si="171"/>
        <v>Food</v>
      </c>
      <c r="W2199" t="s">
        <v>43</v>
      </c>
      <c r="X2199" t="b">
        <f t="shared" si="173"/>
        <v>1</v>
      </c>
      <c r="Y2199">
        <f t="shared" si="172"/>
        <v>1</v>
      </c>
      <c r="Z2199" s="2">
        <f t="shared" si="174"/>
        <v>0.66666666666666663</v>
      </c>
      <c r="AA2199" t="s">
        <v>527</v>
      </c>
      <c r="AD2199" t="s">
        <v>132</v>
      </c>
      <c r="AE2199" t="s">
        <v>554</v>
      </c>
      <c r="AF2199">
        <v>2022</v>
      </c>
    </row>
    <row r="2200" spans="1:32" x14ac:dyDescent="0.25">
      <c r="A2200" t="s">
        <v>29</v>
      </c>
      <c r="B2200" t="s">
        <v>67</v>
      </c>
      <c r="C2200" t="s">
        <v>68</v>
      </c>
      <c r="D2200" t="s">
        <v>69</v>
      </c>
      <c r="E2200">
        <f>_xlfn.XLOOKUP(Table1[[#This Row],[Location]],'Location analysis'!A:A,'Location analysis'!B:B)</f>
        <v>40.435699999999997</v>
      </c>
      <c r="F2200">
        <f>_xlfn.XLOOKUP(Table1[[#This Row],[Location]],'Location analysis'!A:A,'Location analysis'!C:C)</f>
        <v>-74.125200000000007</v>
      </c>
      <c r="G2200" t="s">
        <v>508</v>
      </c>
      <c r="H2200" t="s">
        <v>43</v>
      </c>
      <c r="I2200">
        <v>15008390575</v>
      </c>
      <c r="J2200" t="s">
        <v>553</v>
      </c>
      <c r="K2200" t="s">
        <v>51</v>
      </c>
      <c r="L2200">
        <v>111</v>
      </c>
      <c r="M2200">
        <v>1.5</v>
      </c>
      <c r="N2200">
        <v>1</v>
      </c>
      <c r="O2200">
        <v>111</v>
      </c>
      <c r="P2200">
        <v>1.5</v>
      </c>
      <c r="Q2200">
        <v>1</v>
      </c>
      <c r="R2200">
        <v>1.5</v>
      </c>
      <c r="S2200">
        <v>1.5</v>
      </c>
      <c r="T2200" s="1">
        <v>44673</v>
      </c>
      <c r="U2200" t="str">
        <f t="shared" si="170"/>
        <v>Pop Corners - Kettle Corn</v>
      </c>
      <c r="V2200" t="str">
        <f t="shared" si="171"/>
        <v>Food</v>
      </c>
      <c r="W2200" t="s">
        <v>43</v>
      </c>
      <c r="X2200" t="b">
        <f t="shared" si="173"/>
        <v>1</v>
      </c>
      <c r="Y2200">
        <f t="shared" si="172"/>
        <v>1.5</v>
      </c>
      <c r="Z2200" s="2">
        <f t="shared" si="174"/>
        <v>1</v>
      </c>
      <c r="AA2200" t="s">
        <v>509</v>
      </c>
      <c r="AB2200" t="s">
        <v>510</v>
      </c>
      <c r="AD2200" t="s">
        <v>132</v>
      </c>
      <c r="AE2200" t="s">
        <v>554</v>
      </c>
      <c r="AF2200">
        <v>2022</v>
      </c>
    </row>
    <row r="2201" spans="1:32" x14ac:dyDescent="0.25">
      <c r="A2201" t="s">
        <v>29</v>
      </c>
      <c r="B2201" t="s">
        <v>394</v>
      </c>
      <c r="C2201" t="s">
        <v>395</v>
      </c>
      <c r="D2201" t="s">
        <v>396</v>
      </c>
      <c r="E2201">
        <f>_xlfn.XLOOKUP(Table1[[#This Row],[Location]],'Location analysis'!A:A,'Location analysis'!B:B)</f>
        <v>40.416893999999999</v>
      </c>
      <c r="F2201">
        <f>_xlfn.XLOOKUP(Table1[[#This Row],[Location]],'Location analysis'!A:A,'Location analysis'!C:C)</f>
        <v>-74.420399000000003</v>
      </c>
      <c r="G2201" t="s">
        <v>137</v>
      </c>
      <c r="H2201" t="s">
        <v>97</v>
      </c>
      <c r="I2201">
        <v>15008423446</v>
      </c>
      <c r="J2201" t="s">
        <v>553</v>
      </c>
      <c r="K2201" t="s">
        <v>51</v>
      </c>
      <c r="L2201">
        <v>144</v>
      </c>
      <c r="M2201">
        <v>1.5</v>
      </c>
      <c r="N2201">
        <v>1</v>
      </c>
      <c r="O2201">
        <v>144</v>
      </c>
      <c r="P2201">
        <v>1.5</v>
      </c>
      <c r="Q2201">
        <v>1</v>
      </c>
      <c r="R2201">
        <v>1.5</v>
      </c>
      <c r="S2201">
        <v>1.5</v>
      </c>
      <c r="T2201" s="1">
        <v>44673</v>
      </c>
      <c r="U2201" t="str">
        <f t="shared" si="170"/>
        <v>Poland Springs Water</v>
      </c>
      <c r="V2201" t="str">
        <f t="shared" si="171"/>
        <v>Water</v>
      </c>
      <c r="W2201" t="s">
        <v>97</v>
      </c>
      <c r="X2201" t="b">
        <f t="shared" si="173"/>
        <v>1</v>
      </c>
      <c r="Y2201">
        <f t="shared" si="172"/>
        <v>1.5</v>
      </c>
      <c r="Z2201" s="2">
        <f t="shared" si="174"/>
        <v>1</v>
      </c>
      <c r="AA2201" t="s">
        <v>137</v>
      </c>
      <c r="AD2201" t="s">
        <v>132</v>
      </c>
      <c r="AE2201" t="s">
        <v>554</v>
      </c>
      <c r="AF2201">
        <v>2022</v>
      </c>
    </row>
    <row r="2202" spans="1:32" x14ac:dyDescent="0.25">
      <c r="A2202" t="s">
        <v>29</v>
      </c>
      <c r="B2202" t="s">
        <v>394</v>
      </c>
      <c r="C2202" t="s">
        <v>395</v>
      </c>
      <c r="D2202" t="s">
        <v>396</v>
      </c>
      <c r="E2202">
        <f>_xlfn.XLOOKUP(Table1[[#This Row],[Location]],'Location analysis'!A:A,'Location analysis'!B:B)</f>
        <v>40.416893999999999</v>
      </c>
      <c r="F2202">
        <f>_xlfn.XLOOKUP(Table1[[#This Row],[Location]],'Location analysis'!A:A,'Location analysis'!C:C)</f>
        <v>-74.420399000000003</v>
      </c>
      <c r="G2202" t="s">
        <v>137</v>
      </c>
      <c r="H2202" t="s">
        <v>97</v>
      </c>
      <c r="I2202">
        <v>15008576891</v>
      </c>
      <c r="J2202" t="s">
        <v>553</v>
      </c>
      <c r="K2202" t="s">
        <v>51</v>
      </c>
      <c r="L2202">
        <v>144</v>
      </c>
      <c r="M2202">
        <v>1.5</v>
      </c>
      <c r="N2202">
        <v>1</v>
      </c>
      <c r="O2202">
        <v>144</v>
      </c>
      <c r="P2202">
        <v>1.5</v>
      </c>
      <c r="Q2202">
        <v>1</v>
      </c>
      <c r="R2202">
        <v>1.5</v>
      </c>
      <c r="S2202">
        <v>1.5</v>
      </c>
      <c r="T2202" s="1">
        <v>44673</v>
      </c>
      <c r="U2202" t="str">
        <f t="shared" si="170"/>
        <v>Poland Springs Water</v>
      </c>
      <c r="V2202" t="str">
        <f t="shared" si="171"/>
        <v>Water</v>
      </c>
      <c r="W2202" t="s">
        <v>97</v>
      </c>
      <c r="X2202" t="b">
        <f t="shared" si="173"/>
        <v>1</v>
      </c>
      <c r="Y2202">
        <f t="shared" si="172"/>
        <v>1.5</v>
      </c>
      <c r="Z2202" s="2">
        <f t="shared" si="174"/>
        <v>1</v>
      </c>
      <c r="AA2202" t="s">
        <v>137</v>
      </c>
      <c r="AD2202" t="s">
        <v>132</v>
      </c>
      <c r="AE2202" t="s">
        <v>554</v>
      </c>
      <c r="AF2202">
        <v>2022</v>
      </c>
    </row>
    <row r="2203" spans="1:32" x14ac:dyDescent="0.25">
      <c r="A2203" t="s">
        <v>29</v>
      </c>
      <c r="B2203" t="s">
        <v>67</v>
      </c>
      <c r="C2203" t="s">
        <v>68</v>
      </c>
      <c r="D2203" t="s">
        <v>69</v>
      </c>
      <c r="E2203">
        <f>_xlfn.XLOOKUP(Table1[[#This Row],[Location]],'Location analysis'!A:A,'Location analysis'!B:B)</f>
        <v>40.435699999999997</v>
      </c>
      <c r="F2203">
        <f>_xlfn.XLOOKUP(Table1[[#This Row],[Location]],'Location analysis'!A:A,'Location analysis'!C:C)</f>
        <v>-74.125200000000007</v>
      </c>
      <c r="G2203" t="s">
        <v>127</v>
      </c>
      <c r="H2203" t="s">
        <v>43</v>
      </c>
      <c r="I2203">
        <v>15008668430</v>
      </c>
      <c r="J2203" t="s">
        <v>553</v>
      </c>
      <c r="K2203" t="s">
        <v>51</v>
      </c>
      <c r="L2203">
        <v>136</v>
      </c>
      <c r="M2203">
        <v>1.5</v>
      </c>
      <c r="N2203">
        <v>1</v>
      </c>
      <c r="O2203">
        <v>136</v>
      </c>
      <c r="P2203">
        <v>1.5</v>
      </c>
      <c r="Q2203">
        <v>1</v>
      </c>
      <c r="R2203">
        <v>1.5</v>
      </c>
      <c r="S2203">
        <v>1.5</v>
      </c>
      <c r="T2203" s="1">
        <v>44673</v>
      </c>
      <c r="U2203" t="str">
        <f t="shared" si="170"/>
        <v>Newtons Fig Bar</v>
      </c>
      <c r="V2203" t="str">
        <f t="shared" si="171"/>
        <v>Food</v>
      </c>
      <c r="W2203" t="s">
        <v>43</v>
      </c>
      <c r="X2203" t="b">
        <f t="shared" si="173"/>
        <v>1</v>
      </c>
      <c r="Y2203">
        <f t="shared" si="172"/>
        <v>1.5</v>
      </c>
      <c r="Z2203" s="2">
        <f t="shared" si="174"/>
        <v>1</v>
      </c>
      <c r="AA2203" t="s">
        <v>127</v>
      </c>
      <c r="AD2203" t="s">
        <v>132</v>
      </c>
      <c r="AE2203" t="s">
        <v>554</v>
      </c>
      <c r="AF2203">
        <v>2022</v>
      </c>
    </row>
    <row r="2204" spans="1:32" x14ac:dyDescent="0.25">
      <c r="A2204" t="s">
        <v>29</v>
      </c>
      <c r="B2204" t="s">
        <v>67</v>
      </c>
      <c r="C2204" t="s">
        <v>68</v>
      </c>
      <c r="D2204" t="s">
        <v>69</v>
      </c>
      <c r="E2204">
        <f>_xlfn.XLOOKUP(Table1[[#This Row],[Location]],'Location analysis'!A:A,'Location analysis'!B:B)</f>
        <v>40.435699999999997</v>
      </c>
      <c r="F2204">
        <f>_xlfn.XLOOKUP(Table1[[#This Row],[Location]],'Location analysis'!A:A,'Location analysis'!C:C)</f>
        <v>-74.125200000000007</v>
      </c>
      <c r="G2204" t="s">
        <v>100</v>
      </c>
      <c r="H2204" t="s">
        <v>43</v>
      </c>
      <c r="I2204">
        <v>15009026624</v>
      </c>
      <c r="J2204" t="s">
        <v>553</v>
      </c>
      <c r="K2204" t="s">
        <v>51</v>
      </c>
      <c r="L2204">
        <v>123</v>
      </c>
      <c r="M2204">
        <v>1.5</v>
      </c>
      <c r="N2204">
        <v>1</v>
      </c>
      <c r="O2204">
        <v>123</v>
      </c>
      <c r="P2204">
        <v>1.5</v>
      </c>
      <c r="Q2204">
        <v>1</v>
      </c>
      <c r="R2204">
        <v>1.5</v>
      </c>
      <c r="S2204">
        <v>1.5</v>
      </c>
      <c r="T2204" s="1">
        <v>44673</v>
      </c>
      <c r="U2204" t="str">
        <f t="shared" si="170"/>
        <v>Cheetos - Fleming Hot Crunchy</v>
      </c>
      <c r="V2204" t="str">
        <f t="shared" si="171"/>
        <v>Food</v>
      </c>
      <c r="W2204" t="s">
        <v>43</v>
      </c>
      <c r="X2204" t="b">
        <f t="shared" si="173"/>
        <v>1</v>
      </c>
      <c r="Y2204">
        <f t="shared" si="172"/>
        <v>1.5</v>
      </c>
      <c r="Z2204" s="2">
        <f t="shared" si="174"/>
        <v>1</v>
      </c>
      <c r="AA2204" t="s">
        <v>101</v>
      </c>
      <c r="AB2204" t="s">
        <v>102</v>
      </c>
      <c r="AD2204" t="s">
        <v>132</v>
      </c>
      <c r="AE2204" t="s">
        <v>554</v>
      </c>
      <c r="AF2204">
        <v>2022</v>
      </c>
    </row>
    <row r="2205" spans="1:32" x14ac:dyDescent="0.25">
      <c r="A2205" t="s">
        <v>29</v>
      </c>
      <c r="B2205" t="s">
        <v>46</v>
      </c>
      <c r="C2205" t="s">
        <v>31</v>
      </c>
      <c r="D2205" t="s">
        <v>47</v>
      </c>
      <c r="E2205">
        <f>_xlfn.XLOOKUP(Table1[[#This Row],[Location]],'Location analysis'!A:A,'Location analysis'!B:B)</f>
        <v>40.423690999999998</v>
      </c>
      <c r="F2205">
        <f>_xlfn.XLOOKUP(Table1[[#This Row],[Location]],'Location analysis'!A:A,'Location analysis'!C:C)</f>
        <v>-74.380831999999998</v>
      </c>
      <c r="G2205" t="s">
        <v>242</v>
      </c>
      <c r="H2205" t="s">
        <v>97</v>
      </c>
      <c r="I2205">
        <v>15009037268</v>
      </c>
      <c r="J2205" t="s">
        <v>553</v>
      </c>
      <c r="K2205" t="s">
        <v>36</v>
      </c>
      <c r="L2205">
        <v>147</v>
      </c>
      <c r="M2205">
        <v>2.75</v>
      </c>
      <c r="N2205">
        <v>1</v>
      </c>
      <c r="O2205">
        <v>147</v>
      </c>
      <c r="P2205">
        <v>2.75</v>
      </c>
      <c r="Q2205">
        <v>1</v>
      </c>
      <c r="R2205">
        <v>2.75</v>
      </c>
      <c r="S2205">
        <v>2.75</v>
      </c>
      <c r="T2205" s="1">
        <v>44673</v>
      </c>
      <c r="U2205" t="str">
        <f t="shared" si="170"/>
        <v>Vitamin Water - Squeezed Lemonade</v>
      </c>
      <c r="V2205" t="str">
        <f t="shared" si="171"/>
        <v>Water</v>
      </c>
      <c r="W2205" t="s">
        <v>97</v>
      </c>
      <c r="X2205" t="b">
        <f t="shared" si="173"/>
        <v>1</v>
      </c>
      <c r="Y2205">
        <f t="shared" si="172"/>
        <v>2.75</v>
      </c>
      <c r="Z2205" s="2">
        <f t="shared" si="174"/>
        <v>1.8333333333333333</v>
      </c>
      <c r="AA2205" t="s">
        <v>98</v>
      </c>
      <c r="AB2205" t="s">
        <v>243</v>
      </c>
      <c r="AD2205" t="s">
        <v>132</v>
      </c>
      <c r="AE2205" t="s">
        <v>554</v>
      </c>
      <c r="AF2205">
        <v>2022</v>
      </c>
    </row>
    <row r="2206" spans="1:32" x14ac:dyDescent="0.25">
      <c r="A2206" t="s">
        <v>29</v>
      </c>
      <c r="B2206" t="s">
        <v>30</v>
      </c>
      <c r="C2206" t="s">
        <v>31</v>
      </c>
      <c r="D2206" t="s">
        <v>32</v>
      </c>
      <c r="E2206">
        <f>_xlfn.XLOOKUP(Table1[[#This Row],[Location]],'Location analysis'!A:A,'Location analysis'!B:B)</f>
        <v>40.423690999999998</v>
      </c>
      <c r="F2206">
        <f>_xlfn.XLOOKUP(Table1[[#This Row],[Location]],'Location analysis'!A:A,'Location analysis'!C:C)</f>
        <v>-74.380831999999998</v>
      </c>
      <c r="G2206" t="s">
        <v>231</v>
      </c>
      <c r="H2206" t="s">
        <v>43</v>
      </c>
      <c r="I2206">
        <v>15009044963</v>
      </c>
      <c r="J2206" t="s">
        <v>553</v>
      </c>
      <c r="K2206" t="s">
        <v>36</v>
      </c>
      <c r="L2206">
        <v>120</v>
      </c>
      <c r="M2206">
        <v>1.5</v>
      </c>
      <c r="N2206">
        <v>1</v>
      </c>
      <c r="O2206">
        <v>120</v>
      </c>
      <c r="P2206">
        <v>1.5</v>
      </c>
      <c r="Q2206">
        <v>1</v>
      </c>
      <c r="R2206">
        <v>1.5</v>
      </c>
      <c r="S2206">
        <v>3</v>
      </c>
      <c r="T2206" s="1">
        <v>44673</v>
      </c>
      <c r="U2206" t="str">
        <f t="shared" si="170"/>
        <v>Snyder's of Hanover Pretzel - Cheddar Cheese</v>
      </c>
      <c r="V2206" t="str">
        <f t="shared" si="171"/>
        <v>Food</v>
      </c>
      <c r="W2206" t="s">
        <v>43</v>
      </c>
      <c r="X2206" t="b">
        <f t="shared" si="173"/>
        <v>1</v>
      </c>
      <c r="Y2206">
        <f t="shared" si="172"/>
        <v>1.5</v>
      </c>
      <c r="Z2206" s="2">
        <f t="shared" si="174"/>
        <v>1</v>
      </c>
      <c r="AA2206" t="s">
        <v>232</v>
      </c>
      <c r="AB2206" t="s">
        <v>233</v>
      </c>
      <c r="AD2206" t="s">
        <v>132</v>
      </c>
      <c r="AE2206" t="s">
        <v>554</v>
      </c>
      <c r="AF2206">
        <v>2022</v>
      </c>
    </row>
    <row r="2207" spans="1:32" x14ac:dyDescent="0.25">
      <c r="A2207" t="s">
        <v>29</v>
      </c>
      <c r="B2207" t="s">
        <v>30</v>
      </c>
      <c r="C2207" t="s">
        <v>31</v>
      </c>
      <c r="D2207" t="s">
        <v>32</v>
      </c>
      <c r="E2207">
        <f>_xlfn.XLOOKUP(Table1[[#This Row],[Location]],'Location analysis'!A:A,'Location analysis'!B:B)</f>
        <v>40.423690999999998</v>
      </c>
      <c r="F2207">
        <f>_xlfn.XLOOKUP(Table1[[#This Row],[Location]],'Location analysis'!A:A,'Location analysis'!C:C)</f>
        <v>-74.380831999999998</v>
      </c>
      <c r="G2207" t="s">
        <v>156</v>
      </c>
      <c r="H2207" t="s">
        <v>43</v>
      </c>
      <c r="I2207">
        <v>15009044963</v>
      </c>
      <c r="J2207" t="s">
        <v>553</v>
      </c>
      <c r="K2207" t="s">
        <v>36</v>
      </c>
      <c r="L2207">
        <v>110</v>
      </c>
      <c r="M2207">
        <v>1.5</v>
      </c>
      <c r="N2207">
        <v>1</v>
      </c>
      <c r="O2207">
        <v>110</v>
      </c>
      <c r="P2207">
        <v>1.5</v>
      </c>
      <c r="Q2207">
        <v>1</v>
      </c>
      <c r="R2207">
        <v>1.5</v>
      </c>
      <c r="S2207">
        <v>3</v>
      </c>
      <c r="T2207" s="1">
        <v>44673</v>
      </c>
      <c r="U2207" t="str">
        <f t="shared" si="170"/>
        <v>Good Health Veggie Stix - Sea Salt</v>
      </c>
      <c r="V2207" t="str">
        <f t="shared" si="171"/>
        <v>Food</v>
      </c>
      <c r="W2207" t="s">
        <v>43</v>
      </c>
      <c r="X2207" t="b">
        <f t="shared" si="173"/>
        <v>1</v>
      </c>
      <c r="Y2207">
        <f t="shared" si="172"/>
        <v>1.5</v>
      </c>
      <c r="Z2207" s="2">
        <f t="shared" si="174"/>
        <v>1</v>
      </c>
      <c r="AA2207" t="s">
        <v>117</v>
      </c>
      <c r="AB2207" t="s">
        <v>157</v>
      </c>
      <c r="AD2207" t="s">
        <v>132</v>
      </c>
      <c r="AE2207" t="s">
        <v>554</v>
      </c>
      <c r="AF2207">
        <v>2022</v>
      </c>
    </row>
    <row r="2208" spans="1:32" x14ac:dyDescent="0.25">
      <c r="A2208" t="s">
        <v>29</v>
      </c>
      <c r="B2208" t="s">
        <v>46</v>
      </c>
      <c r="C2208" t="s">
        <v>31</v>
      </c>
      <c r="D2208" t="s">
        <v>47</v>
      </c>
      <c r="E2208">
        <f>_xlfn.XLOOKUP(Table1[[#This Row],[Location]],'Location analysis'!A:A,'Location analysis'!B:B)</f>
        <v>40.423690999999998</v>
      </c>
      <c r="F2208">
        <f>_xlfn.XLOOKUP(Table1[[#This Row],[Location]],'Location analysis'!A:A,'Location analysis'!C:C)</f>
        <v>-74.380831999999998</v>
      </c>
      <c r="G2208" t="s">
        <v>70</v>
      </c>
      <c r="H2208" t="s">
        <v>34</v>
      </c>
      <c r="I2208">
        <v>15009221379</v>
      </c>
      <c r="J2208" t="s">
        <v>553</v>
      </c>
      <c r="K2208" t="s">
        <v>51</v>
      </c>
      <c r="L2208">
        <v>146</v>
      </c>
      <c r="M2208">
        <v>3</v>
      </c>
      <c r="N2208">
        <v>1</v>
      </c>
      <c r="O2208">
        <v>146</v>
      </c>
      <c r="P2208">
        <v>3</v>
      </c>
      <c r="Q2208">
        <v>1</v>
      </c>
      <c r="R2208">
        <v>3</v>
      </c>
      <c r="S2208">
        <v>3</v>
      </c>
      <c r="T2208" s="1">
        <v>44673</v>
      </c>
      <c r="U2208" t="str">
        <f t="shared" si="170"/>
        <v>Monster Energy Original</v>
      </c>
      <c r="V2208" t="str">
        <f t="shared" si="171"/>
        <v>Carbonated</v>
      </c>
      <c r="W2208" t="s">
        <v>34</v>
      </c>
      <c r="X2208" t="b">
        <f t="shared" si="173"/>
        <v>1</v>
      </c>
      <c r="Y2208">
        <f t="shared" si="172"/>
        <v>3</v>
      </c>
      <c r="Z2208" s="2">
        <f t="shared" si="174"/>
        <v>2</v>
      </c>
      <c r="AA2208" t="s">
        <v>70</v>
      </c>
      <c r="AD2208" t="s">
        <v>132</v>
      </c>
      <c r="AE2208" t="s">
        <v>554</v>
      </c>
      <c r="AF2208">
        <v>2022</v>
      </c>
    </row>
    <row r="2209" spans="1:32" x14ac:dyDescent="0.25">
      <c r="A2209" t="s">
        <v>29</v>
      </c>
      <c r="B2209" t="s">
        <v>67</v>
      </c>
      <c r="C2209" t="s">
        <v>68</v>
      </c>
      <c r="D2209" t="s">
        <v>69</v>
      </c>
      <c r="E2209">
        <f>_xlfn.XLOOKUP(Table1[[#This Row],[Location]],'Location analysis'!A:A,'Location analysis'!B:B)</f>
        <v>40.435699999999997</v>
      </c>
      <c r="F2209">
        <f>_xlfn.XLOOKUP(Table1[[#This Row],[Location]],'Location analysis'!A:A,'Location analysis'!C:C)</f>
        <v>-74.125200000000007</v>
      </c>
      <c r="G2209" t="s">
        <v>182</v>
      </c>
      <c r="H2209" t="s">
        <v>34</v>
      </c>
      <c r="I2209">
        <v>15009905803</v>
      </c>
      <c r="J2209" t="s">
        <v>553</v>
      </c>
      <c r="K2209" t="s">
        <v>51</v>
      </c>
      <c r="L2209">
        <v>142</v>
      </c>
      <c r="M2209">
        <v>1.5</v>
      </c>
      <c r="N2209">
        <v>1</v>
      </c>
      <c r="O2209">
        <v>142</v>
      </c>
      <c r="P2209">
        <v>1.5</v>
      </c>
      <c r="Q2209">
        <v>1</v>
      </c>
      <c r="R2209">
        <v>1.5</v>
      </c>
      <c r="S2209">
        <v>1.5</v>
      </c>
      <c r="T2209" s="1">
        <v>44673</v>
      </c>
      <c r="U2209" t="str">
        <f t="shared" si="170"/>
        <v>Coca Cola - Zero Sugar</v>
      </c>
      <c r="V2209" t="str">
        <f t="shared" si="171"/>
        <v>Carbonated</v>
      </c>
      <c r="W2209" t="s">
        <v>34</v>
      </c>
      <c r="X2209" t="b">
        <f t="shared" si="173"/>
        <v>1</v>
      </c>
      <c r="Y2209">
        <f t="shared" si="172"/>
        <v>1.5</v>
      </c>
      <c r="Z2209" s="2">
        <f t="shared" si="174"/>
        <v>1</v>
      </c>
      <c r="AA2209" t="s">
        <v>183</v>
      </c>
      <c r="AB2209" t="s">
        <v>184</v>
      </c>
      <c r="AD2209" t="s">
        <v>132</v>
      </c>
      <c r="AE2209" t="s">
        <v>554</v>
      </c>
      <c r="AF2209">
        <v>2022</v>
      </c>
    </row>
    <row r="2210" spans="1:32" x14ac:dyDescent="0.25">
      <c r="A2210" t="s">
        <v>29</v>
      </c>
      <c r="B2210" t="s">
        <v>46</v>
      </c>
      <c r="C2210" t="s">
        <v>31</v>
      </c>
      <c r="D2210" t="s">
        <v>47</v>
      </c>
      <c r="E2210">
        <f>_xlfn.XLOOKUP(Table1[[#This Row],[Location]],'Location analysis'!A:A,'Location analysis'!B:B)</f>
        <v>40.423690999999998</v>
      </c>
      <c r="F2210">
        <f>_xlfn.XLOOKUP(Table1[[#This Row],[Location]],'Location analysis'!A:A,'Location analysis'!C:C)</f>
        <v>-74.380831999999998</v>
      </c>
      <c r="G2210" t="s">
        <v>201</v>
      </c>
      <c r="H2210" t="s">
        <v>97</v>
      </c>
      <c r="I2210">
        <v>15009956874</v>
      </c>
      <c r="J2210" t="s">
        <v>553</v>
      </c>
      <c r="K2210" t="s">
        <v>36</v>
      </c>
      <c r="L2210">
        <v>145</v>
      </c>
      <c r="M2210">
        <v>2.75</v>
      </c>
      <c r="N2210">
        <v>1</v>
      </c>
      <c r="O2210">
        <v>145</v>
      </c>
      <c r="P2210">
        <v>2.75</v>
      </c>
      <c r="Q2210">
        <v>1</v>
      </c>
      <c r="R2210">
        <v>2.75</v>
      </c>
      <c r="S2210">
        <v>2.75</v>
      </c>
      <c r="T2210" s="1">
        <v>44673</v>
      </c>
      <c r="U2210" t="str">
        <f t="shared" si="170"/>
        <v>Vitamin Water - Ice Cool Blue Lavender</v>
      </c>
      <c r="V2210" t="str">
        <f t="shared" si="171"/>
        <v>Water</v>
      </c>
      <c r="W2210" t="s">
        <v>97</v>
      </c>
      <c r="X2210" t="b">
        <f t="shared" si="173"/>
        <v>1</v>
      </c>
      <c r="Y2210">
        <f t="shared" si="172"/>
        <v>2.75</v>
      </c>
      <c r="Z2210" s="2">
        <f t="shared" si="174"/>
        <v>1.8333333333333333</v>
      </c>
      <c r="AA2210" t="s">
        <v>98</v>
      </c>
      <c r="AB2210" t="s">
        <v>202</v>
      </c>
      <c r="AD2210" t="s">
        <v>132</v>
      </c>
      <c r="AE2210" t="s">
        <v>554</v>
      </c>
      <c r="AF2210">
        <v>2022</v>
      </c>
    </row>
    <row r="2211" spans="1:32" x14ac:dyDescent="0.25">
      <c r="A2211" t="s">
        <v>29</v>
      </c>
      <c r="B2211" t="s">
        <v>67</v>
      </c>
      <c r="C2211" t="s">
        <v>68</v>
      </c>
      <c r="D2211" t="s">
        <v>69</v>
      </c>
      <c r="E2211">
        <f>_xlfn.XLOOKUP(Table1[[#This Row],[Location]],'Location analysis'!A:A,'Location analysis'!B:B)</f>
        <v>40.435699999999997</v>
      </c>
      <c r="F2211">
        <f>_xlfn.XLOOKUP(Table1[[#This Row],[Location]],'Location analysis'!A:A,'Location analysis'!C:C)</f>
        <v>-74.125200000000007</v>
      </c>
      <c r="G2211" t="s">
        <v>264</v>
      </c>
      <c r="H2211" t="s">
        <v>43</v>
      </c>
      <c r="I2211">
        <v>15010235549</v>
      </c>
      <c r="J2211" t="s">
        <v>553</v>
      </c>
      <c r="K2211" t="s">
        <v>51</v>
      </c>
      <c r="L2211">
        <v>123</v>
      </c>
      <c r="M2211">
        <v>1.5</v>
      </c>
      <c r="N2211">
        <v>1</v>
      </c>
      <c r="O2211">
        <v>123</v>
      </c>
      <c r="P2211">
        <v>1.5</v>
      </c>
      <c r="Q2211">
        <v>1</v>
      </c>
      <c r="R2211">
        <v>1.5</v>
      </c>
      <c r="S2211">
        <v>1.5</v>
      </c>
      <c r="T2211" s="1">
        <v>44673</v>
      </c>
      <c r="U2211" t="str">
        <f t="shared" si="170"/>
        <v>Funyuns - Flaming Hot</v>
      </c>
      <c r="V2211" t="str">
        <f t="shared" si="171"/>
        <v>Food</v>
      </c>
      <c r="W2211" t="s">
        <v>43</v>
      </c>
      <c r="X2211" t="b">
        <f t="shared" si="173"/>
        <v>1</v>
      </c>
      <c r="Y2211">
        <f t="shared" si="172"/>
        <v>1.5</v>
      </c>
      <c r="Z2211" s="2">
        <f t="shared" si="174"/>
        <v>1</v>
      </c>
      <c r="AA2211" t="s">
        <v>265</v>
      </c>
      <c r="AB2211" t="s">
        <v>122</v>
      </c>
      <c r="AD2211" t="s">
        <v>132</v>
      </c>
      <c r="AE2211" t="s">
        <v>554</v>
      </c>
      <c r="AF2211">
        <v>2022</v>
      </c>
    </row>
    <row r="2212" spans="1:32" x14ac:dyDescent="0.25">
      <c r="A2212" t="s">
        <v>29</v>
      </c>
      <c r="B2212" t="s">
        <v>67</v>
      </c>
      <c r="C2212" t="s">
        <v>68</v>
      </c>
      <c r="D2212" t="s">
        <v>69</v>
      </c>
      <c r="E2212">
        <f>_xlfn.XLOOKUP(Table1[[#This Row],[Location]],'Location analysis'!A:A,'Location analysis'!B:B)</f>
        <v>40.435699999999997</v>
      </c>
      <c r="F2212">
        <f>_xlfn.XLOOKUP(Table1[[#This Row],[Location]],'Location analysis'!A:A,'Location analysis'!C:C)</f>
        <v>-74.125200000000007</v>
      </c>
      <c r="G2212" t="s">
        <v>182</v>
      </c>
      <c r="H2212" t="s">
        <v>34</v>
      </c>
      <c r="I2212">
        <v>15010236468</v>
      </c>
      <c r="J2212" t="s">
        <v>553</v>
      </c>
      <c r="K2212" t="s">
        <v>51</v>
      </c>
      <c r="L2212">
        <v>141</v>
      </c>
      <c r="M2212">
        <v>1.5</v>
      </c>
      <c r="N2212">
        <v>1</v>
      </c>
      <c r="O2212">
        <v>141</v>
      </c>
      <c r="P2212">
        <v>1.5</v>
      </c>
      <c r="Q2212">
        <v>1</v>
      </c>
      <c r="R2212">
        <v>1.5</v>
      </c>
      <c r="S2212">
        <v>1.5</v>
      </c>
      <c r="T2212" s="1">
        <v>44673</v>
      </c>
      <c r="U2212" t="str">
        <f t="shared" si="170"/>
        <v>Coca Cola - Zero Sugar</v>
      </c>
      <c r="V2212" t="str">
        <f t="shared" si="171"/>
        <v>Carbonated</v>
      </c>
      <c r="W2212" t="s">
        <v>34</v>
      </c>
      <c r="X2212" t="b">
        <f t="shared" si="173"/>
        <v>1</v>
      </c>
      <c r="Y2212">
        <f t="shared" si="172"/>
        <v>1.5</v>
      </c>
      <c r="Z2212" s="2">
        <f t="shared" si="174"/>
        <v>1</v>
      </c>
      <c r="AA2212" t="s">
        <v>183</v>
      </c>
      <c r="AB2212" t="s">
        <v>184</v>
      </c>
      <c r="AD2212" t="s">
        <v>132</v>
      </c>
      <c r="AE2212" t="s">
        <v>554</v>
      </c>
      <c r="AF2212">
        <v>2022</v>
      </c>
    </row>
    <row r="2213" spans="1:32" x14ac:dyDescent="0.25">
      <c r="A2213" t="s">
        <v>29</v>
      </c>
      <c r="B2213" t="s">
        <v>67</v>
      </c>
      <c r="C2213" t="s">
        <v>68</v>
      </c>
      <c r="D2213" t="s">
        <v>69</v>
      </c>
      <c r="E2213">
        <f>_xlfn.XLOOKUP(Table1[[#This Row],[Location]],'Location analysis'!A:A,'Location analysis'!B:B)</f>
        <v>40.435699999999997</v>
      </c>
      <c r="F2213">
        <f>_xlfn.XLOOKUP(Table1[[#This Row],[Location]],'Location analysis'!A:A,'Location analysis'!C:C)</f>
        <v>-74.125200000000007</v>
      </c>
      <c r="G2213" t="s">
        <v>81</v>
      </c>
      <c r="H2213" t="s">
        <v>43</v>
      </c>
      <c r="I2213">
        <v>15010240985</v>
      </c>
      <c r="J2213" t="s">
        <v>553</v>
      </c>
      <c r="K2213" t="s">
        <v>51</v>
      </c>
      <c r="L2213">
        <v>134</v>
      </c>
      <c r="M2213">
        <v>2</v>
      </c>
      <c r="N2213">
        <v>1</v>
      </c>
      <c r="O2213">
        <v>134</v>
      </c>
      <c r="P2213">
        <v>2</v>
      </c>
      <c r="Q2213">
        <v>1</v>
      </c>
      <c r="R2213">
        <v>2</v>
      </c>
      <c r="S2213">
        <v>2</v>
      </c>
      <c r="T2213" s="1">
        <v>44673</v>
      </c>
      <c r="U2213" t="str">
        <f t="shared" si="170"/>
        <v>KitKat - Crisp Wafers</v>
      </c>
      <c r="V2213" t="str">
        <f t="shared" si="171"/>
        <v>Food</v>
      </c>
      <c r="W2213" t="s">
        <v>43</v>
      </c>
      <c r="X2213" t="b">
        <f t="shared" si="173"/>
        <v>1</v>
      </c>
      <c r="Y2213">
        <f t="shared" si="172"/>
        <v>2</v>
      </c>
      <c r="Z2213" s="2">
        <f t="shared" si="174"/>
        <v>1.3333333333333333</v>
      </c>
      <c r="AA2213" t="s">
        <v>82</v>
      </c>
      <c r="AB2213" t="s">
        <v>83</v>
      </c>
      <c r="AD2213" t="s">
        <v>132</v>
      </c>
      <c r="AE2213" t="s">
        <v>554</v>
      </c>
      <c r="AF2213">
        <v>2022</v>
      </c>
    </row>
    <row r="2214" spans="1:32" x14ac:dyDescent="0.25">
      <c r="A2214" t="s">
        <v>29</v>
      </c>
      <c r="B2214" t="s">
        <v>67</v>
      </c>
      <c r="C2214" t="s">
        <v>68</v>
      </c>
      <c r="D2214" t="s">
        <v>69</v>
      </c>
      <c r="E2214">
        <f>_xlfn.XLOOKUP(Table1[[#This Row],[Location]],'Location analysis'!A:A,'Location analysis'!B:B)</f>
        <v>40.435699999999997</v>
      </c>
      <c r="F2214">
        <f>_xlfn.XLOOKUP(Table1[[#This Row],[Location]],'Location analysis'!A:A,'Location analysis'!C:C)</f>
        <v>-74.125200000000007</v>
      </c>
      <c r="G2214" t="s">
        <v>414</v>
      </c>
      <c r="H2214" t="s">
        <v>43</v>
      </c>
      <c r="I2214">
        <v>15010250207</v>
      </c>
      <c r="J2214" t="s">
        <v>553</v>
      </c>
      <c r="K2214" t="s">
        <v>51</v>
      </c>
      <c r="L2214">
        <v>122</v>
      </c>
      <c r="M2214">
        <v>1.5</v>
      </c>
      <c r="N2214">
        <v>1</v>
      </c>
      <c r="O2214">
        <v>122</v>
      </c>
      <c r="P2214">
        <v>1.5</v>
      </c>
      <c r="Q2214">
        <v>1</v>
      </c>
      <c r="R2214">
        <v>1.5</v>
      </c>
      <c r="S2214">
        <v>1.5</v>
      </c>
      <c r="T2214" s="1">
        <v>44673</v>
      </c>
      <c r="U2214" t="str">
        <f t="shared" si="170"/>
        <v>Lays - Classic</v>
      </c>
      <c r="V2214" t="str">
        <f t="shared" si="171"/>
        <v>Food</v>
      </c>
      <c r="W2214" t="s">
        <v>43</v>
      </c>
      <c r="X2214" t="b">
        <f t="shared" si="173"/>
        <v>1</v>
      </c>
      <c r="Y2214">
        <f t="shared" si="172"/>
        <v>1.5</v>
      </c>
      <c r="Z2214" s="2">
        <f t="shared" si="174"/>
        <v>1</v>
      </c>
      <c r="AA2214" t="s">
        <v>415</v>
      </c>
      <c r="AB2214" t="s">
        <v>416</v>
      </c>
      <c r="AD2214" t="s">
        <v>132</v>
      </c>
      <c r="AE2214" t="s">
        <v>554</v>
      </c>
      <c r="AF2214">
        <v>2022</v>
      </c>
    </row>
    <row r="2215" spans="1:32" x14ac:dyDescent="0.25">
      <c r="A2215" t="s">
        <v>29</v>
      </c>
      <c r="B2215" t="s">
        <v>67</v>
      </c>
      <c r="C2215" t="s">
        <v>68</v>
      </c>
      <c r="D2215" t="s">
        <v>69</v>
      </c>
      <c r="E2215">
        <f>_xlfn.XLOOKUP(Table1[[#This Row],[Location]],'Location analysis'!A:A,'Location analysis'!B:B)</f>
        <v>40.435699999999997</v>
      </c>
      <c r="F2215">
        <f>_xlfn.XLOOKUP(Table1[[#This Row],[Location]],'Location analysis'!A:A,'Location analysis'!C:C)</f>
        <v>-74.125200000000007</v>
      </c>
      <c r="G2215" t="s">
        <v>555</v>
      </c>
      <c r="H2215" t="s">
        <v>43</v>
      </c>
      <c r="I2215">
        <v>15010257916</v>
      </c>
      <c r="J2215" t="s">
        <v>553</v>
      </c>
      <c r="K2215" t="s">
        <v>51</v>
      </c>
      <c r="L2215">
        <v>120</v>
      </c>
      <c r="M2215">
        <v>1.5</v>
      </c>
      <c r="N2215">
        <v>1</v>
      </c>
      <c r="O2215">
        <v>120</v>
      </c>
      <c r="P2215">
        <v>1.5</v>
      </c>
      <c r="Q2215">
        <v>1</v>
      </c>
      <c r="R2215">
        <v>1.5</v>
      </c>
      <c r="S2215">
        <v>1.5</v>
      </c>
      <c r="T2215" s="1">
        <v>44673</v>
      </c>
      <c r="U2215" t="str">
        <f t="shared" si="170"/>
        <v>Cheetos Puffs</v>
      </c>
      <c r="V2215" t="str">
        <f t="shared" si="171"/>
        <v>Food</v>
      </c>
      <c r="W2215" t="s">
        <v>43</v>
      </c>
      <c r="X2215" t="b">
        <f t="shared" si="173"/>
        <v>1</v>
      </c>
      <c r="Y2215">
        <f t="shared" si="172"/>
        <v>1.5</v>
      </c>
      <c r="Z2215" s="2">
        <f t="shared" si="174"/>
        <v>1</v>
      </c>
      <c r="AA2215" t="s">
        <v>555</v>
      </c>
      <c r="AD2215" t="s">
        <v>132</v>
      </c>
      <c r="AE2215" t="s">
        <v>554</v>
      </c>
      <c r="AF2215">
        <v>2022</v>
      </c>
    </row>
    <row r="2216" spans="1:32" x14ac:dyDescent="0.25">
      <c r="A2216" t="s">
        <v>29</v>
      </c>
      <c r="B2216" t="s">
        <v>67</v>
      </c>
      <c r="C2216" t="s">
        <v>68</v>
      </c>
      <c r="D2216" t="s">
        <v>69</v>
      </c>
      <c r="E2216">
        <f>_xlfn.XLOOKUP(Table1[[#This Row],[Location]],'Location analysis'!A:A,'Location analysis'!B:B)</f>
        <v>40.435699999999997</v>
      </c>
      <c r="F2216">
        <f>_xlfn.XLOOKUP(Table1[[#This Row],[Location]],'Location analysis'!A:A,'Location analysis'!C:C)</f>
        <v>-74.125200000000007</v>
      </c>
      <c r="G2216" t="s">
        <v>350</v>
      </c>
      <c r="H2216" t="s">
        <v>43</v>
      </c>
      <c r="I2216">
        <v>15010260121</v>
      </c>
      <c r="J2216" t="s">
        <v>553</v>
      </c>
      <c r="K2216" t="s">
        <v>51</v>
      </c>
      <c r="L2216">
        <v>111</v>
      </c>
      <c r="M2216">
        <v>1.5</v>
      </c>
      <c r="N2216">
        <v>1</v>
      </c>
      <c r="O2216">
        <v>111</v>
      </c>
      <c r="P2216">
        <v>1.5</v>
      </c>
      <c r="Q2216">
        <v>1</v>
      </c>
      <c r="R2216">
        <v>1.5</v>
      </c>
      <c r="S2216">
        <v>1.5</v>
      </c>
      <c r="T2216" s="1">
        <v>44673</v>
      </c>
      <c r="U2216" t="str">
        <f t="shared" si="170"/>
        <v>Fritos - Original</v>
      </c>
      <c r="V2216" t="str">
        <f t="shared" si="171"/>
        <v>Food</v>
      </c>
      <c r="W2216" t="s">
        <v>43</v>
      </c>
      <c r="X2216" t="b">
        <f t="shared" si="173"/>
        <v>1</v>
      </c>
      <c r="Y2216">
        <f t="shared" si="172"/>
        <v>1.5</v>
      </c>
      <c r="Z2216" s="2">
        <f t="shared" si="174"/>
        <v>1</v>
      </c>
      <c r="AA2216" t="s">
        <v>351</v>
      </c>
      <c r="AB2216" t="s">
        <v>150</v>
      </c>
      <c r="AD2216" t="s">
        <v>132</v>
      </c>
      <c r="AE2216" t="s">
        <v>554</v>
      </c>
      <c r="AF2216">
        <v>2022</v>
      </c>
    </row>
    <row r="2217" spans="1:32" x14ac:dyDescent="0.25">
      <c r="A2217" t="s">
        <v>29</v>
      </c>
      <c r="B2217" t="s">
        <v>67</v>
      </c>
      <c r="C2217" t="s">
        <v>68</v>
      </c>
      <c r="D2217" t="s">
        <v>69</v>
      </c>
      <c r="E2217">
        <f>_xlfn.XLOOKUP(Table1[[#This Row],[Location]],'Location analysis'!A:A,'Location analysis'!B:B)</f>
        <v>40.435699999999997</v>
      </c>
      <c r="F2217">
        <f>_xlfn.XLOOKUP(Table1[[#This Row],[Location]],'Location analysis'!A:A,'Location analysis'!C:C)</f>
        <v>-74.125200000000007</v>
      </c>
      <c r="G2217" t="s">
        <v>259</v>
      </c>
      <c r="H2217" t="s">
        <v>34</v>
      </c>
      <c r="I2217">
        <v>15010262651</v>
      </c>
      <c r="J2217" t="s">
        <v>553</v>
      </c>
      <c r="K2217" t="s">
        <v>51</v>
      </c>
      <c r="L2217">
        <v>140</v>
      </c>
      <c r="M2217">
        <v>1.25</v>
      </c>
      <c r="N2217">
        <v>1</v>
      </c>
      <c r="O2217">
        <v>140</v>
      </c>
      <c r="P2217">
        <v>1.25</v>
      </c>
      <c r="Q2217">
        <v>1</v>
      </c>
      <c r="R2217">
        <v>1.25</v>
      </c>
      <c r="S2217">
        <v>1.25</v>
      </c>
      <c r="T2217" s="1">
        <v>44673</v>
      </c>
      <c r="U2217" t="str">
        <f t="shared" si="170"/>
        <v>Sunkist Soda - Orange</v>
      </c>
      <c r="V2217" t="str">
        <f t="shared" si="171"/>
        <v>Carbonated</v>
      </c>
      <c r="W2217" t="s">
        <v>34</v>
      </c>
      <c r="X2217" t="b">
        <f t="shared" si="173"/>
        <v>1</v>
      </c>
      <c r="Y2217">
        <f t="shared" si="172"/>
        <v>1.25</v>
      </c>
      <c r="Z2217" s="2">
        <f t="shared" si="174"/>
        <v>0.83333333333333337</v>
      </c>
      <c r="AA2217" t="s">
        <v>260</v>
      </c>
      <c r="AB2217" t="s">
        <v>261</v>
      </c>
      <c r="AD2217" t="s">
        <v>132</v>
      </c>
      <c r="AE2217" t="s">
        <v>554</v>
      </c>
      <c r="AF2217">
        <v>2022</v>
      </c>
    </row>
    <row r="2218" spans="1:32" x14ac:dyDescent="0.25">
      <c r="A2218" t="s">
        <v>29</v>
      </c>
      <c r="B2218" t="s">
        <v>67</v>
      </c>
      <c r="C2218" t="s">
        <v>68</v>
      </c>
      <c r="D2218" t="s">
        <v>69</v>
      </c>
      <c r="E2218">
        <f>_xlfn.XLOOKUP(Table1[[#This Row],[Location]],'Location analysis'!A:A,'Location analysis'!B:B)</f>
        <v>40.435699999999997</v>
      </c>
      <c r="F2218">
        <f>_xlfn.XLOOKUP(Table1[[#This Row],[Location]],'Location analysis'!A:A,'Location analysis'!C:C)</f>
        <v>-74.125200000000007</v>
      </c>
      <c r="G2218" t="s">
        <v>555</v>
      </c>
      <c r="H2218" t="s">
        <v>43</v>
      </c>
      <c r="I2218">
        <v>15010363126</v>
      </c>
      <c r="J2218" t="s">
        <v>553</v>
      </c>
      <c r="K2218" t="s">
        <v>51</v>
      </c>
      <c r="L2218">
        <v>120</v>
      </c>
      <c r="M2218">
        <v>1.5</v>
      </c>
      <c r="N2218">
        <v>1</v>
      </c>
      <c r="O2218">
        <v>120</v>
      </c>
      <c r="P2218">
        <v>1.5</v>
      </c>
      <c r="Q2218">
        <v>1</v>
      </c>
      <c r="R2218">
        <v>1.5</v>
      </c>
      <c r="S2218">
        <v>1.5</v>
      </c>
      <c r="T2218" s="1">
        <v>44673</v>
      </c>
      <c r="U2218" t="str">
        <f t="shared" si="170"/>
        <v>Cheetos Puffs</v>
      </c>
      <c r="V2218" t="str">
        <f t="shared" si="171"/>
        <v>Food</v>
      </c>
      <c r="W2218" t="s">
        <v>43</v>
      </c>
      <c r="X2218" t="b">
        <f t="shared" si="173"/>
        <v>1</v>
      </c>
      <c r="Y2218">
        <f t="shared" si="172"/>
        <v>1.5</v>
      </c>
      <c r="Z2218" s="2">
        <f t="shared" si="174"/>
        <v>1</v>
      </c>
      <c r="AA2218" t="s">
        <v>555</v>
      </c>
      <c r="AD2218" t="s">
        <v>132</v>
      </c>
      <c r="AE2218" t="s">
        <v>554</v>
      </c>
      <c r="AF2218">
        <v>2022</v>
      </c>
    </row>
    <row r="2219" spans="1:32" x14ac:dyDescent="0.25">
      <c r="A2219" t="s">
        <v>29</v>
      </c>
      <c r="B2219" t="s">
        <v>67</v>
      </c>
      <c r="C2219" t="s">
        <v>68</v>
      </c>
      <c r="D2219" t="s">
        <v>69</v>
      </c>
      <c r="E2219">
        <f>_xlfn.XLOOKUP(Table1[[#This Row],[Location]],'Location analysis'!A:A,'Location analysis'!B:B)</f>
        <v>40.435699999999997</v>
      </c>
      <c r="F2219">
        <f>_xlfn.XLOOKUP(Table1[[#This Row],[Location]],'Location analysis'!A:A,'Location analysis'!C:C)</f>
        <v>-74.125200000000007</v>
      </c>
      <c r="G2219" t="s">
        <v>556</v>
      </c>
      <c r="H2219" t="s">
        <v>43</v>
      </c>
      <c r="I2219">
        <v>15010383213</v>
      </c>
      <c r="J2219" t="s">
        <v>553</v>
      </c>
      <c r="K2219" t="s">
        <v>51</v>
      </c>
      <c r="L2219">
        <v>124</v>
      </c>
      <c r="M2219">
        <v>1.5</v>
      </c>
      <c r="N2219">
        <v>1</v>
      </c>
      <c r="O2219">
        <v>124</v>
      </c>
      <c r="P2219">
        <v>1.5</v>
      </c>
      <c r="Q2219">
        <v>1</v>
      </c>
      <c r="R2219">
        <v>1.5</v>
      </c>
      <c r="S2219">
        <v>1.5</v>
      </c>
      <c r="T2219" s="1">
        <v>44673</v>
      </c>
      <c r="U2219" t="str">
        <f t="shared" si="170"/>
        <v>Cheetos Cheddar Jalapeno</v>
      </c>
      <c r="V2219" t="str">
        <f t="shared" si="171"/>
        <v>Food</v>
      </c>
      <c r="W2219" t="s">
        <v>43</v>
      </c>
      <c r="X2219" t="b">
        <f t="shared" si="173"/>
        <v>1</v>
      </c>
      <c r="Y2219">
        <f t="shared" si="172"/>
        <v>1.5</v>
      </c>
      <c r="Z2219" s="2">
        <f t="shared" si="174"/>
        <v>1</v>
      </c>
      <c r="AA2219" t="s">
        <v>556</v>
      </c>
      <c r="AD2219" t="s">
        <v>132</v>
      </c>
      <c r="AE2219" t="s">
        <v>554</v>
      </c>
      <c r="AF2219">
        <v>2022</v>
      </c>
    </row>
    <row r="2220" spans="1:32" x14ac:dyDescent="0.25">
      <c r="A2220" t="s">
        <v>29</v>
      </c>
      <c r="B2220" t="s">
        <v>67</v>
      </c>
      <c r="C2220" t="s">
        <v>68</v>
      </c>
      <c r="D2220" t="s">
        <v>69</v>
      </c>
      <c r="E2220">
        <f>_xlfn.XLOOKUP(Table1[[#This Row],[Location]],'Location analysis'!A:A,'Location analysis'!B:B)</f>
        <v>40.435699999999997</v>
      </c>
      <c r="F2220">
        <f>_xlfn.XLOOKUP(Table1[[#This Row],[Location]],'Location analysis'!A:A,'Location analysis'!C:C)</f>
        <v>-74.125200000000007</v>
      </c>
      <c r="G2220" t="s">
        <v>555</v>
      </c>
      <c r="H2220" t="s">
        <v>43</v>
      </c>
      <c r="I2220">
        <v>15010383159</v>
      </c>
      <c r="J2220" t="s">
        <v>553</v>
      </c>
      <c r="K2220" t="s">
        <v>51</v>
      </c>
      <c r="L2220">
        <v>120</v>
      </c>
      <c r="M2220">
        <v>1.5</v>
      </c>
      <c r="N2220">
        <v>1</v>
      </c>
      <c r="O2220">
        <v>120</v>
      </c>
      <c r="P2220">
        <v>1.5</v>
      </c>
      <c r="Q2220">
        <v>1</v>
      </c>
      <c r="R2220">
        <v>1.5</v>
      </c>
      <c r="S2220">
        <v>1.5</v>
      </c>
      <c r="T2220" s="1">
        <v>44673</v>
      </c>
      <c r="U2220" t="str">
        <f t="shared" si="170"/>
        <v>Cheetos Puffs</v>
      </c>
      <c r="V2220" t="str">
        <f t="shared" si="171"/>
        <v>Food</v>
      </c>
      <c r="W2220" t="s">
        <v>43</v>
      </c>
      <c r="X2220" t="b">
        <f t="shared" si="173"/>
        <v>1</v>
      </c>
      <c r="Y2220">
        <f t="shared" si="172"/>
        <v>1.5</v>
      </c>
      <c r="Z2220" s="2">
        <f t="shared" si="174"/>
        <v>1</v>
      </c>
      <c r="AA2220" t="s">
        <v>555</v>
      </c>
      <c r="AD2220" t="s">
        <v>132</v>
      </c>
      <c r="AE2220" t="s">
        <v>554</v>
      </c>
      <c r="AF2220">
        <v>2022</v>
      </c>
    </row>
    <row r="2221" spans="1:32" x14ac:dyDescent="0.25">
      <c r="A2221" t="s">
        <v>29</v>
      </c>
      <c r="B2221" t="s">
        <v>67</v>
      </c>
      <c r="C2221" t="s">
        <v>68</v>
      </c>
      <c r="D2221" t="s">
        <v>69</v>
      </c>
      <c r="E2221">
        <f>_xlfn.XLOOKUP(Table1[[#This Row],[Location]],'Location analysis'!A:A,'Location analysis'!B:B)</f>
        <v>40.435699999999997</v>
      </c>
      <c r="F2221">
        <f>_xlfn.XLOOKUP(Table1[[#This Row],[Location]],'Location analysis'!A:A,'Location analysis'!C:C)</f>
        <v>-74.125200000000007</v>
      </c>
      <c r="G2221" t="s">
        <v>555</v>
      </c>
      <c r="H2221" t="s">
        <v>43</v>
      </c>
      <c r="I2221">
        <v>15010399445</v>
      </c>
      <c r="J2221" t="s">
        <v>553</v>
      </c>
      <c r="K2221" t="s">
        <v>36</v>
      </c>
      <c r="L2221">
        <v>120</v>
      </c>
      <c r="M2221">
        <v>1.5</v>
      </c>
      <c r="N2221">
        <v>1</v>
      </c>
      <c r="O2221">
        <v>120</v>
      </c>
      <c r="P2221">
        <v>1.5</v>
      </c>
      <c r="Q2221">
        <v>1</v>
      </c>
      <c r="R2221">
        <v>1.5</v>
      </c>
      <c r="S2221">
        <v>1.5</v>
      </c>
      <c r="T2221" s="1">
        <v>44673</v>
      </c>
      <c r="U2221" t="str">
        <f t="shared" si="170"/>
        <v>Cheetos Puffs</v>
      </c>
      <c r="V2221" t="str">
        <f t="shared" si="171"/>
        <v>Food</v>
      </c>
      <c r="W2221" t="s">
        <v>43</v>
      </c>
      <c r="X2221" t="b">
        <f t="shared" si="173"/>
        <v>1</v>
      </c>
      <c r="Y2221">
        <f t="shared" si="172"/>
        <v>1.5</v>
      </c>
      <c r="Z2221" s="2">
        <f t="shared" si="174"/>
        <v>1</v>
      </c>
      <c r="AA2221" t="s">
        <v>555</v>
      </c>
      <c r="AD2221" t="s">
        <v>132</v>
      </c>
      <c r="AE2221" t="s">
        <v>554</v>
      </c>
      <c r="AF2221">
        <v>2022</v>
      </c>
    </row>
    <row r="2222" spans="1:32" x14ac:dyDescent="0.25">
      <c r="A2222" t="s">
        <v>29</v>
      </c>
      <c r="B2222" t="s">
        <v>67</v>
      </c>
      <c r="C2222" t="s">
        <v>68</v>
      </c>
      <c r="D2222" t="s">
        <v>69</v>
      </c>
      <c r="E2222">
        <f>_xlfn.XLOOKUP(Table1[[#This Row],[Location]],'Location analysis'!A:A,'Location analysis'!B:B)</f>
        <v>40.435699999999997</v>
      </c>
      <c r="F2222">
        <f>_xlfn.XLOOKUP(Table1[[#This Row],[Location]],'Location analysis'!A:A,'Location analysis'!C:C)</f>
        <v>-74.125200000000007</v>
      </c>
      <c r="G2222" t="s">
        <v>275</v>
      </c>
      <c r="H2222" t="s">
        <v>43</v>
      </c>
      <c r="I2222">
        <v>15010535840</v>
      </c>
      <c r="J2222" t="s">
        <v>557</v>
      </c>
      <c r="K2222" t="s">
        <v>51</v>
      </c>
      <c r="L2222">
        <v>121</v>
      </c>
      <c r="M2222">
        <v>1.5</v>
      </c>
      <c r="N2222">
        <v>1</v>
      </c>
      <c r="O2222">
        <v>121</v>
      </c>
      <c r="P2222">
        <v>1.5</v>
      </c>
      <c r="Q2222">
        <v>1</v>
      </c>
      <c r="R2222">
        <v>1.5</v>
      </c>
      <c r="S2222">
        <v>1.5</v>
      </c>
      <c r="T2222" s="1">
        <v>44673</v>
      </c>
      <c r="U2222" t="str">
        <f t="shared" si="170"/>
        <v>Cheetos Flaming Hot Limon Crunchy</v>
      </c>
      <c r="V2222" t="str">
        <f t="shared" si="171"/>
        <v>Food</v>
      </c>
      <c r="W2222" t="s">
        <v>43</v>
      </c>
      <c r="X2222" t="b">
        <f t="shared" si="173"/>
        <v>1</v>
      </c>
      <c r="Y2222">
        <f t="shared" si="172"/>
        <v>1.5</v>
      </c>
      <c r="Z2222" s="2">
        <f t="shared" si="174"/>
        <v>1</v>
      </c>
      <c r="AA2222" t="s">
        <v>275</v>
      </c>
      <c r="AD2222" t="s">
        <v>40</v>
      </c>
      <c r="AE2222" t="s">
        <v>558</v>
      </c>
      <c r="AF2222">
        <v>2022</v>
      </c>
    </row>
    <row r="2223" spans="1:32" x14ac:dyDescent="0.25">
      <c r="A2223" t="s">
        <v>29</v>
      </c>
      <c r="B2223" t="s">
        <v>67</v>
      </c>
      <c r="C2223" t="s">
        <v>68</v>
      </c>
      <c r="D2223" t="s">
        <v>69</v>
      </c>
      <c r="E2223">
        <f>_xlfn.XLOOKUP(Table1[[#This Row],[Location]],'Location analysis'!A:A,'Location analysis'!B:B)</f>
        <v>40.435699999999997</v>
      </c>
      <c r="F2223">
        <f>_xlfn.XLOOKUP(Table1[[#This Row],[Location]],'Location analysis'!A:A,'Location analysis'!C:C)</f>
        <v>-74.125200000000007</v>
      </c>
      <c r="G2223" t="s">
        <v>182</v>
      </c>
      <c r="H2223" t="s">
        <v>34</v>
      </c>
      <c r="I2223">
        <v>15010699035</v>
      </c>
      <c r="J2223" t="s">
        <v>557</v>
      </c>
      <c r="K2223" t="s">
        <v>51</v>
      </c>
      <c r="L2223">
        <v>141</v>
      </c>
      <c r="M2223">
        <v>1.5</v>
      </c>
      <c r="N2223">
        <v>1</v>
      </c>
      <c r="O2223">
        <v>141</v>
      </c>
      <c r="P2223">
        <v>1.5</v>
      </c>
      <c r="Q2223">
        <v>1</v>
      </c>
      <c r="R2223">
        <v>1.5</v>
      </c>
      <c r="S2223">
        <v>1.5</v>
      </c>
      <c r="T2223" s="1">
        <v>44673</v>
      </c>
      <c r="U2223" t="str">
        <f t="shared" si="170"/>
        <v>Coca Cola - Zero Sugar</v>
      </c>
      <c r="V2223" t="str">
        <f t="shared" si="171"/>
        <v>Carbonated</v>
      </c>
      <c r="W2223" t="s">
        <v>34</v>
      </c>
      <c r="X2223" t="b">
        <f t="shared" si="173"/>
        <v>1</v>
      </c>
      <c r="Y2223">
        <f t="shared" si="172"/>
        <v>1.5</v>
      </c>
      <c r="Z2223" s="2">
        <f t="shared" si="174"/>
        <v>1</v>
      </c>
      <c r="AA2223" t="s">
        <v>183</v>
      </c>
      <c r="AB2223" t="s">
        <v>184</v>
      </c>
      <c r="AD2223" t="s">
        <v>40</v>
      </c>
      <c r="AE2223" t="s">
        <v>558</v>
      </c>
      <c r="AF2223">
        <v>2022</v>
      </c>
    </row>
    <row r="2224" spans="1:32" x14ac:dyDescent="0.25">
      <c r="A2224" t="s">
        <v>29</v>
      </c>
      <c r="B2224" t="s">
        <v>394</v>
      </c>
      <c r="C2224" t="s">
        <v>395</v>
      </c>
      <c r="D2224" t="s">
        <v>396</v>
      </c>
      <c r="E2224">
        <f>_xlfn.XLOOKUP(Table1[[#This Row],[Location]],'Location analysis'!A:A,'Location analysis'!B:B)</f>
        <v>40.416893999999999</v>
      </c>
      <c r="F2224">
        <f>_xlfn.XLOOKUP(Table1[[#This Row],[Location]],'Location analysis'!A:A,'Location analysis'!C:C)</f>
        <v>-74.420399000000003</v>
      </c>
      <c r="G2224" t="s">
        <v>182</v>
      </c>
      <c r="H2224" t="s">
        <v>34</v>
      </c>
      <c r="I2224">
        <v>15011279737</v>
      </c>
      <c r="J2224" t="s">
        <v>557</v>
      </c>
      <c r="K2224" t="s">
        <v>51</v>
      </c>
      <c r="L2224">
        <v>142</v>
      </c>
      <c r="M2224">
        <v>1.5</v>
      </c>
      <c r="N2224">
        <v>1</v>
      </c>
      <c r="O2224">
        <v>142</v>
      </c>
      <c r="P2224">
        <v>1.5</v>
      </c>
      <c r="Q2224">
        <v>1</v>
      </c>
      <c r="R2224">
        <v>1.5</v>
      </c>
      <c r="S2224">
        <v>1.5</v>
      </c>
      <c r="T2224" s="1">
        <v>44674</v>
      </c>
      <c r="U2224" t="str">
        <f t="shared" si="170"/>
        <v>Coca Cola - Zero Sugar</v>
      </c>
      <c r="V2224" t="str">
        <f t="shared" si="171"/>
        <v>Carbonated</v>
      </c>
      <c r="W2224" t="s">
        <v>34</v>
      </c>
      <c r="X2224" t="b">
        <f t="shared" si="173"/>
        <v>1</v>
      </c>
      <c r="Y2224">
        <f t="shared" si="172"/>
        <v>1.5</v>
      </c>
      <c r="Z2224" s="2">
        <f t="shared" si="174"/>
        <v>1</v>
      </c>
      <c r="AA2224" t="s">
        <v>183</v>
      </c>
      <c r="AB2224" t="s">
        <v>184</v>
      </c>
      <c r="AD2224" t="s">
        <v>40</v>
      </c>
      <c r="AE2224" t="s">
        <v>558</v>
      </c>
      <c r="AF2224">
        <v>2022</v>
      </c>
    </row>
    <row r="2225" spans="1:32" x14ac:dyDescent="0.25">
      <c r="A2225" t="s">
        <v>29</v>
      </c>
      <c r="B2225" t="s">
        <v>394</v>
      </c>
      <c r="C2225" t="s">
        <v>395</v>
      </c>
      <c r="D2225" t="s">
        <v>396</v>
      </c>
      <c r="E2225">
        <f>_xlfn.XLOOKUP(Table1[[#This Row],[Location]],'Location analysis'!A:A,'Location analysis'!B:B)</f>
        <v>40.416893999999999</v>
      </c>
      <c r="F2225">
        <f>_xlfn.XLOOKUP(Table1[[#This Row],[Location]],'Location analysis'!A:A,'Location analysis'!C:C)</f>
        <v>-74.420399000000003</v>
      </c>
      <c r="G2225" t="s">
        <v>106</v>
      </c>
      <c r="H2225" t="s">
        <v>43</v>
      </c>
      <c r="I2225">
        <v>15011282397</v>
      </c>
      <c r="J2225" t="s">
        <v>557</v>
      </c>
      <c r="K2225" t="s">
        <v>51</v>
      </c>
      <c r="L2225">
        <v>120</v>
      </c>
      <c r="M2225">
        <v>2</v>
      </c>
      <c r="N2225">
        <v>1</v>
      </c>
      <c r="O2225">
        <v>120</v>
      </c>
      <c r="P2225">
        <v>2</v>
      </c>
      <c r="Q2225">
        <v>1</v>
      </c>
      <c r="R2225">
        <v>2</v>
      </c>
      <c r="S2225">
        <v>2</v>
      </c>
      <c r="T2225" s="1">
        <v>44674</v>
      </c>
      <c r="U2225" t="str">
        <f t="shared" si="170"/>
        <v>Oreo Mini</v>
      </c>
      <c r="V2225" t="str">
        <f t="shared" si="171"/>
        <v>Food</v>
      </c>
      <c r="W2225" t="s">
        <v>43</v>
      </c>
      <c r="X2225" t="b">
        <f t="shared" si="173"/>
        <v>1</v>
      </c>
      <c r="Y2225">
        <f t="shared" si="172"/>
        <v>2</v>
      </c>
      <c r="Z2225" s="2">
        <f t="shared" si="174"/>
        <v>1.3333333333333333</v>
      </c>
      <c r="AA2225" t="s">
        <v>106</v>
      </c>
      <c r="AD2225" t="s">
        <v>40</v>
      </c>
      <c r="AE2225" t="s">
        <v>558</v>
      </c>
      <c r="AF2225">
        <v>2022</v>
      </c>
    </row>
    <row r="2226" spans="1:32" x14ac:dyDescent="0.25">
      <c r="A2226" t="s">
        <v>29</v>
      </c>
      <c r="B2226" t="s">
        <v>394</v>
      </c>
      <c r="C2226" t="s">
        <v>395</v>
      </c>
      <c r="D2226" t="s">
        <v>396</v>
      </c>
      <c r="E2226">
        <f>_xlfn.XLOOKUP(Table1[[#This Row],[Location]],'Location analysis'!A:A,'Location analysis'!B:B)</f>
        <v>40.416893999999999</v>
      </c>
      <c r="F2226">
        <f>_xlfn.XLOOKUP(Table1[[#This Row],[Location]],'Location analysis'!A:A,'Location analysis'!C:C)</f>
        <v>-74.420399000000003</v>
      </c>
      <c r="G2226" t="s">
        <v>194</v>
      </c>
      <c r="H2226" t="s">
        <v>43</v>
      </c>
      <c r="I2226">
        <v>15011283272</v>
      </c>
      <c r="J2226" t="s">
        <v>557</v>
      </c>
      <c r="K2226" t="s">
        <v>51</v>
      </c>
      <c r="L2226">
        <v>123</v>
      </c>
      <c r="M2226">
        <v>1.5</v>
      </c>
      <c r="N2226">
        <v>1</v>
      </c>
      <c r="O2226">
        <v>123</v>
      </c>
      <c r="P2226">
        <v>1.5</v>
      </c>
      <c r="Q2226">
        <v>1</v>
      </c>
      <c r="R2226">
        <v>1.5</v>
      </c>
      <c r="S2226">
        <v>1.5</v>
      </c>
      <c r="T2226" s="1">
        <v>44674</v>
      </c>
      <c r="U2226" t="str">
        <f t="shared" si="170"/>
        <v>Takis FUGEO mini</v>
      </c>
      <c r="V2226" t="str">
        <f t="shared" si="171"/>
        <v>Food</v>
      </c>
      <c r="W2226" t="s">
        <v>43</v>
      </c>
      <c r="X2226" t="b">
        <f t="shared" si="173"/>
        <v>1</v>
      </c>
      <c r="Y2226">
        <f t="shared" si="172"/>
        <v>1.5</v>
      </c>
      <c r="Z2226" s="2">
        <f t="shared" si="174"/>
        <v>1</v>
      </c>
      <c r="AA2226" t="s">
        <v>194</v>
      </c>
      <c r="AD2226" t="s">
        <v>40</v>
      </c>
      <c r="AE2226" t="s">
        <v>558</v>
      </c>
      <c r="AF2226">
        <v>2022</v>
      </c>
    </row>
    <row r="2227" spans="1:32" x14ac:dyDescent="0.25">
      <c r="A2227" t="s">
        <v>29</v>
      </c>
      <c r="B2227" t="s">
        <v>67</v>
      </c>
      <c r="C2227" t="s">
        <v>68</v>
      </c>
      <c r="D2227" t="s">
        <v>69</v>
      </c>
      <c r="E2227">
        <f>_xlfn.XLOOKUP(Table1[[#This Row],[Location]],'Location analysis'!A:A,'Location analysis'!B:B)</f>
        <v>40.435699999999997</v>
      </c>
      <c r="F2227">
        <f>_xlfn.XLOOKUP(Table1[[#This Row],[Location]],'Location analysis'!A:A,'Location analysis'!C:C)</f>
        <v>-74.125200000000007</v>
      </c>
      <c r="G2227" t="s">
        <v>182</v>
      </c>
      <c r="H2227" t="s">
        <v>34</v>
      </c>
      <c r="I2227">
        <v>15011482750</v>
      </c>
      <c r="J2227" t="s">
        <v>557</v>
      </c>
      <c r="K2227" t="s">
        <v>51</v>
      </c>
      <c r="L2227">
        <v>142</v>
      </c>
      <c r="M2227">
        <v>1.5</v>
      </c>
      <c r="N2227">
        <v>1</v>
      </c>
      <c r="O2227">
        <v>142</v>
      </c>
      <c r="P2227">
        <v>1.5</v>
      </c>
      <c r="Q2227">
        <v>1</v>
      </c>
      <c r="R2227">
        <v>1.5</v>
      </c>
      <c r="S2227">
        <v>1.5</v>
      </c>
      <c r="T2227" s="1">
        <v>44674</v>
      </c>
      <c r="U2227" t="str">
        <f t="shared" si="170"/>
        <v>Coca Cola - Zero Sugar</v>
      </c>
      <c r="V2227" t="str">
        <f t="shared" si="171"/>
        <v>Carbonated</v>
      </c>
      <c r="W2227" t="s">
        <v>34</v>
      </c>
      <c r="X2227" t="b">
        <f t="shared" si="173"/>
        <v>1</v>
      </c>
      <c r="Y2227">
        <f t="shared" si="172"/>
        <v>1.5</v>
      </c>
      <c r="Z2227" s="2">
        <f t="shared" si="174"/>
        <v>1</v>
      </c>
      <c r="AA2227" t="s">
        <v>183</v>
      </c>
      <c r="AB2227" t="s">
        <v>184</v>
      </c>
      <c r="AD2227" t="s">
        <v>40</v>
      </c>
      <c r="AE2227" t="s">
        <v>558</v>
      </c>
      <c r="AF2227">
        <v>2022</v>
      </c>
    </row>
    <row r="2228" spans="1:32" x14ac:dyDescent="0.25">
      <c r="A2228" t="s">
        <v>29</v>
      </c>
      <c r="B2228" t="s">
        <v>394</v>
      </c>
      <c r="C2228" t="s">
        <v>395</v>
      </c>
      <c r="D2228" t="s">
        <v>396</v>
      </c>
      <c r="E2228">
        <f>_xlfn.XLOOKUP(Table1[[#This Row],[Location]],'Location analysis'!A:A,'Location analysis'!B:B)</f>
        <v>40.416893999999999</v>
      </c>
      <c r="F2228">
        <f>_xlfn.XLOOKUP(Table1[[#This Row],[Location]],'Location analysis'!A:A,'Location analysis'!C:C)</f>
        <v>-74.420399000000003</v>
      </c>
      <c r="G2228" t="s">
        <v>528</v>
      </c>
      <c r="H2228" t="s">
        <v>49</v>
      </c>
      <c r="I2228">
        <v>15011900025</v>
      </c>
      <c r="J2228" t="s">
        <v>557</v>
      </c>
      <c r="K2228" t="s">
        <v>51</v>
      </c>
      <c r="L2228">
        <v>145</v>
      </c>
      <c r="M2228">
        <v>2.75</v>
      </c>
      <c r="N2228">
        <v>1</v>
      </c>
      <c r="O2228">
        <v>145</v>
      </c>
      <c r="P2228">
        <v>2.75</v>
      </c>
      <c r="Q2228">
        <v>1</v>
      </c>
      <c r="R2228">
        <v>2.75</v>
      </c>
      <c r="S2228">
        <v>2.75</v>
      </c>
      <c r="T2228" s="1">
        <v>44674</v>
      </c>
      <c r="U2228" t="str">
        <f t="shared" si="170"/>
        <v>Bai Antioxidant - Tanzania Lemon Super Tea</v>
      </c>
      <c r="V2228" t="str">
        <f t="shared" si="171"/>
        <v>Non Carbonated</v>
      </c>
      <c r="W2228" t="s">
        <v>49</v>
      </c>
      <c r="X2228" t="b">
        <f t="shared" si="173"/>
        <v>1</v>
      </c>
      <c r="Y2228">
        <f t="shared" si="172"/>
        <v>2.75</v>
      </c>
      <c r="Z2228" s="2">
        <f t="shared" si="174"/>
        <v>1.8333333333333333</v>
      </c>
      <c r="AA2228" t="s">
        <v>52</v>
      </c>
      <c r="AB2228" t="s">
        <v>529</v>
      </c>
      <c r="AD2228" t="s">
        <v>40</v>
      </c>
      <c r="AE2228" t="s">
        <v>558</v>
      </c>
      <c r="AF2228">
        <v>2022</v>
      </c>
    </row>
    <row r="2229" spans="1:32" x14ac:dyDescent="0.25">
      <c r="A2229" t="s">
        <v>29</v>
      </c>
      <c r="B2229" t="s">
        <v>67</v>
      </c>
      <c r="C2229" t="s">
        <v>68</v>
      </c>
      <c r="D2229" t="s">
        <v>69</v>
      </c>
      <c r="E2229">
        <f>_xlfn.XLOOKUP(Table1[[#This Row],[Location]],'Location analysis'!A:A,'Location analysis'!B:B)</f>
        <v>40.435699999999997</v>
      </c>
      <c r="F2229">
        <f>_xlfn.XLOOKUP(Table1[[#This Row],[Location]],'Location analysis'!A:A,'Location analysis'!C:C)</f>
        <v>-74.125200000000007</v>
      </c>
      <c r="G2229" t="s">
        <v>414</v>
      </c>
      <c r="H2229" t="s">
        <v>43</v>
      </c>
      <c r="I2229">
        <v>15012066591</v>
      </c>
      <c r="J2229" t="s">
        <v>557</v>
      </c>
      <c r="K2229" t="s">
        <v>51</v>
      </c>
      <c r="L2229">
        <v>122</v>
      </c>
      <c r="M2229">
        <v>1.5</v>
      </c>
      <c r="N2229">
        <v>1</v>
      </c>
      <c r="O2229">
        <v>122</v>
      </c>
      <c r="P2229">
        <v>1.5</v>
      </c>
      <c r="Q2229">
        <v>1</v>
      </c>
      <c r="R2229">
        <v>1.5</v>
      </c>
      <c r="S2229">
        <v>1.5</v>
      </c>
      <c r="T2229" s="1">
        <v>44674</v>
      </c>
      <c r="U2229" t="str">
        <f t="shared" si="170"/>
        <v>Lays - Classic</v>
      </c>
      <c r="V2229" t="str">
        <f t="shared" si="171"/>
        <v>Food</v>
      </c>
      <c r="W2229" t="s">
        <v>43</v>
      </c>
      <c r="X2229" t="b">
        <f t="shared" si="173"/>
        <v>1</v>
      </c>
      <c r="Y2229">
        <f t="shared" si="172"/>
        <v>1.5</v>
      </c>
      <c r="Z2229" s="2">
        <f t="shared" si="174"/>
        <v>1</v>
      </c>
      <c r="AA2229" t="s">
        <v>415</v>
      </c>
      <c r="AB2229" t="s">
        <v>416</v>
      </c>
      <c r="AD2229" t="s">
        <v>40</v>
      </c>
      <c r="AE2229" t="s">
        <v>558</v>
      </c>
      <c r="AF2229">
        <v>2022</v>
      </c>
    </row>
    <row r="2230" spans="1:32" x14ac:dyDescent="0.25">
      <c r="A2230" t="s">
        <v>29</v>
      </c>
      <c r="B2230" t="s">
        <v>46</v>
      </c>
      <c r="C2230" t="s">
        <v>31</v>
      </c>
      <c r="D2230" t="s">
        <v>47</v>
      </c>
      <c r="E2230">
        <f>_xlfn.XLOOKUP(Table1[[#This Row],[Location]],'Location analysis'!A:A,'Location analysis'!B:B)</f>
        <v>40.423690999999998</v>
      </c>
      <c r="F2230">
        <f>_xlfn.XLOOKUP(Table1[[#This Row],[Location]],'Location analysis'!A:A,'Location analysis'!C:C)</f>
        <v>-74.380831999999998</v>
      </c>
      <c r="G2230" t="s">
        <v>182</v>
      </c>
      <c r="H2230" t="s">
        <v>34</v>
      </c>
      <c r="I2230">
        <v>15012273438</v>
      </c>
      <c r="J2230" t="s">
        <v>557</v>
      </c>
      <c r="K2230" t="s">
        <v>51</v>
      </c>
      <c r="L2230">
        <v>140</v>
      </c>
      <c r="M2230">
        <v>1.5</v>
      </c>
      <c r="N2230">
        <v>1</v>
      </c>
      <c r="O2230">
        <v>140</v>
      </c>
      <c r="P2230">
        <v>1.5</v>
      </c>
      <c r="Q2230">
        <v>1</v>
      </c>
      <c r="R2230">
        <v>1.5</v>
      </c>
      <c r="S2230">
        <v>1.5</v>
      </c>
      <c r="T2230" s="1">
        <v>44674</v>
      </c>
      <c r="U2230" t="str">
        <f t="shared" si="170"/>
        <v>Coca Cola - Zero Sugar</v>
      </c>
      <c r="V2230" t="str">
        <f t="shared" si="171"/>
        <v>Carbonated</v>
      </c>
      <c r="W2230" t="s">
        <v>34</v>
      </c>
      <c r="X2230" t="b">
        <f t="shared" si="173"/>
        <v>1</v>
      </c>
      <c r="Y2230">
        <f t="shared" si="172"/>
        <v>1.5</v>
      </c>
      <c r="Z2230" s="2">
        <f t="shared" si="174"/>
        <v>1</v>
      </c>
      <c r="AA2230" t="s">
        <v>183</v>
      </c>
      <c r="AB2230" t="s">
        <v>184</v>
      </c>
      <c r="AD2230" t="s">
        <v>40</v>
      </c>
      <c r="AE2230" t="s">
        <v>558</v>
      </c>
      <c r="AF2230">
        <v>2022</v>
      </c>
    </row>
    <row r="2231" spans="1:32" x14ac:dyDescent="0.25">
      <c r="A2231" t="s">
        <v>29</v>
      </c>
      <c r="B2231" t="s">
        <v>67</v>
      </c>
      <c r="C2231" t="s">
        <v>68</v>
      </c>
      <c r="D2231" t="s">
        <v>69</v>
      </c>
      <c r="E2231">
        <f>_xlfn.XLOOKUP(Table1[[#This Row],[Location]],'Location analysis'!A:A,'Location analysis'!B:B)</f>
        <v>40.435699999999997</v>
      </c>
      <c r="F2231">
        <f>_xlfn.XLOOKUP(Table1[[#This Row],[Location]],'Location analysis'!A:A,'Location analysis'!C:C)</f>
        <v>-74.125200000000007</v>
      </c>
      <c r="G2231" t="s">
        <v>70</v>
      </c>
      <c r="H2231" t="s">
        <v>34</v>
      </c>
      <c r="I2231">
        <v>15012388366</v>
      </c>
      <c r="J2231" t="s">
        <v>557</v>
      </c>
      <c r="K2231" t="s">
        <v>51</v>
      </c>
      <c r="L2231">
        <v>146</v>
      </c>
      <c r="M2231">
        <v>3</v>
      </c>
      <c r="N2231">
        <v>1</v>
      </c>
      <c r="O2231">
        <v>146</v>
      </c>
      <c r="P2231">
        <v>3</v>
      </c>
      <c r="Q2231">
        <v>1</v>
      </c>
      <c r="R2231">
        <v>3</v>
      </c>
      <c r="S2231">
        <v>3</v>
      </c>
      <c r="T2231" s="1">
        <v>44674</v>
      </c>
      <c r="U2231" t="str">
        <f t="shared" si="170"/>
        <v>Monster Energy Original</v>
      </c>
      <c r="V2231" t="str">
        <f t="shared" si="171"/>
        <v>Carbonated</v>
      </c>
      <c r="W2231" t="s">
        <v>34</v>
      </c>
      <c r="X2231" t="b">
        <f t="shared" si="173"/>
        <v>1</v>
      </c>
      <c r="Y2231">
        <f t="shared" si="172"/>
        <v>3</v>
      </c>
      <c r="Z2231" s="2">
        <f t="shared" si="174"/>
        <v>2</v>
      </c>
      <c r="AA2231" t="s">
        <v>70</v>
      </c>
      <c r="AD2231" t="s">
        <v>40</v>
      </c>
      <c r="AE2231" t="s">
        <v>558</v>
      </c>
      <c r="AF2231">
        <v>2022</v>
      </c>
    </row>
    <row r="2232" spans="1:32" x14ac:dyDescent="0.25">
      <c r="A2232" t="s">
        <v>29</v>
      </c>
      <c r="B2232" t="s">
        <v>67</v>
      </c>
      <c r="C2232" t="s">
        <v>68</v>
      </c>
      <c r="D2232" t="s">
        <v>69</v>
      </c>
      <c r="E2232">
        <f>_xlfn.XLOOKUP(Table1[[#This Row],[Location]],'Location analysis'!A:A,'Location analysis'!B:B)</f>
        <v>40.435699999999997</v>
      </c>
      <c r="F2232">
        <f>_xlfn.XLOOKUP(Table1[[#This Row],[Location]],'Location analysis'!A:A,'Location analysis'!C:C)</f>
        <v>-74.125200000000007</v>
      </c>
      <c r="G2232" t="s">
        <v>70</v>
      </c>
      <c r="H2232" t="s">
        <v>34</v>
      </c>
      <c r="I2232">
        <v>15012391303</v>
      </c>
      <c r="J2232" t="s">
        <v>557</v>
      </c>
      <c r="K2232" t="s">
        <v>51</v>
      </c>
      <c r="L2232">
        <v>144</v>
      </c>
      <c r="M2232">
        <v>3</v>
      </c>
      <c r="N2232">
        <v>1</v>
      </c>
      <c r="O2232">
        <v>144</v>
      </c>
      <c r="P2232">
        <v>3</v>
      </c>
      <c r="Q2232">
        <v>1</v>
      </c>
      <c r="R2232">
        <v>3</v>
      </c>
      <c r="S2232">
        <v>3</v>
      </c>
      <c r="T2232" s="1">
        <v>44674</v>
      </c>
      <c r="U2232" t="str">
        <f t="shared" si="170"/>
        <v>Monster Energy Original</v>
      </c>
      <c r="V2232" t="str">
        <f t="shared" si="171"/>
        <v>Carbonated</v>
      </c>
      <c r="W2232" t="s">
        <v>34</v>
      </c>
      <c r="X2232" t="b">
        <f t="shared" si="173"/>
        <v>1</v>
      </c>
      <c r="Y2232">
        <f t="shared" si="172"/>
        <v>3</v>
      </c>
      <c r="Z2232" s="2">
        <f t="shared" si="174"/>
        <v>2</v>
      </c>
      <c r="AA2232" t="s">
        <v>70</v>
      </c>
      <c r="AD2232" t="s">
        <v>40</v>
      </c>
      <c r="AE2232" t="s">
        <v>558</v>
      </c>
      <c r="AF2232">
        <v>2022</v>
      </c>
    </row>
    <row r="2233" spans="1:32" x14ac:dyDescent="0.25">
      <c r="A2233" t="s">
        <v>29</v>
      </c>
      <c r="B2233" t="s">
        <v>67</v>
      </c>
      <c r="C2233" t="s">
        <v>68</v>
      </c>
      <c r="D2233" t="s">
        <v>69</v>
      </c>
      <c r="E2233">
        <f>_xlfn.XLOOKUP(Table1[[#This Row],[Location]],'Location analysis'!A:A,'Location analysis'!B:B)</f>
        <v>40.435699999999997</v>
      </c>
      <c r="F2233">
        <f>_xlfn.XLOOKUP(Table1[[#This Row],[Location]],'Location analysis'!A:A,'Location analysis'!C:C)</f>
        <v>-74.125200000000007</v>
      </c>
      <c r="G2233" t="s">
        <v>545</v>
      </c>
      <c r="H2233" t="s">
        <v>43</v>
      </c>
      <c r="I2233">
        <v>15012392305</v>
      </c>
      <c r="J2233" t="s">
        <v>557</v>
      </c>
      <c r="K2233" t="s">
        <v>51</v>
      </c>
      <c r="L2233">
        <v>133</v>
      </c>
      <c r="M2233">
        <v>1.5</v>
      </c>
      <c r="N2233">
        <v>1</v>
      </c>
      <c r="O2233">
        <v>133</v>
      </c>
      <c r="P2233">
        <v>1.5</v>
      </c>
      <c r="Q2233">
        <v>1</v>
      </c>
      <c r="R2233">
        <v>1.5</v>
      </c>
      <c r="S2233">
        <v>1.5</v>
      </c>
      <c r="T2233" s="1">
        <v>44674</v>
      </c>
      <c r="U2233" t="str">
        <f t="shared" si="170"/>
        <v>Nutri Grain Apple Cinnamon</v>
      </c>
      <c r="V2233" t="str">
        <f t="shared" si="171"/>
        <v>Food</v>
      </c>
      <c r="W2233" t="s">
        <v>43</v>
      </c>
      <c r="X2233" t="b">
        <f t="shared" si="173"/>
        <v>1</v>
      </c>
      <c r="Y2233">
        <f t="shared" si="172"/>
        <v>1.5</v>
      </c>
      <c r="Z2233" s="2">
        <f t="shared" si="174"/>
        <v>1</v>
      </c>
      <c r="AA2233" t="s">
        <v>545</v>
      </c>
      <c r="AD2233" t="s">
        <v>40</v>
      </c>
      <c r="AE2233" t="s">
        <v>558</v>
      </c>
      <c r="AF2233">
        <v>2022</v>
      </c>
    </row>
    <row r="2234" spans="1:32" x14ac:dyDescent="0.25">
      <c r="A2234" t="s">
        <v>29</v>
      </c>
      <c r="B2234" t="s">
        <v>67</v>
      </c>
      <c r="C2234" t="s">
        <v>68</v>
      </c>
      <c r="D2234" t="s">
        <v>69</v>
      </c>
      <c r="E2234">
        <f>_xlfn.XLOOKUP(Table1[[#This Row],[Location]],'Location analysis'!A:A,'Location analysis'!B:B)</f>
        <v>40.435699999999997</v>
      </c>
      <c r="F2234">
        <f>_xlfn.XLOOKUP(Table1[[#This Row],[Location]],'Location analysis'!A:A,'Location analysis'!C:C)</f>
        <v>-74.125200000000007</v>
      </c>
      <c r="G2234" t="s">
        <v>555</v>
      </c>
      <c r="H2234" t="s">
        <v>43</v>
      </c>
      <c r="I2234">
        <v>15012546775</v>
      </c>
      <c r="J2234" t="s">
        <v>557</v>
      </c>
      <c r="K2234" t="s">
        <v>51</v>
      </c>
      <c r="L2234">
        <v>120</v>
      </c>
      <c r="M2234">
        <v>1.5</v>
      </c>
      <c r="N2234">
        <v>1</v>
      </c>
      <c r="O2234">
        <v>120</v>
      </c>
      <c r="P2234">
        <v>1.5</v>
      </c>
      <c r="Q2234">
        <v>1</v>
      </c>
      <c r="R2234">
        <v>1.5</v>
      </c>
      <c r="S2234">
        <v>1.5</v>
      </c>
      <c r="T2234" s="1">
        <v>44674</v>
      </c>
      <c r="U2234" t="str">
        <f t="shared" si="170"/>
        <v>Cheetos Puffs</v>
      </c>
      <c r="V2234" t="str">
        <f t="shared" si="171"/>
        <v>Food</v>
      </c>
      <c r="W2234" t="s">
        <v>43</v>
      </c>
      <c r="X2234" t="b">
        <f t="shared" si="173"/>
        <v>1</v>
      </c>
      <c r="Y2234">
        <f t="shared" si="172"/>
        <v>1.5</v>
      </c>
      <c r="Z2234" s="2">
        <f t="shared" si="174"/>
        <v>1</v>
      </c>
      <c r="AA2234" t="s">
        <v>555</v>
      </c>
      <c r="AD2234" t="s">
        <v>40</v>
      </c>
      <c r="AE2234" t="s">
        <v>558</v>
      </c>
      <c r="AF2234">
        <v>2022</v>
      </c>
    </row>
    <row r="2235" spans="1:32" x14ac:dyDescent="0.25">
      <c r="A2235" t="s">
        <v>29</v>
      </c>
      <c r="B2235" t="s">
        <v>67</v>
      </c>
      <c r="C2235" t="s">
        <v>68</v>
      </c>
      <c r="D2235" t="s">
        <v>69</v>
      </c>
      <c r="E2235">
        <f>_xlfn.XLOOKUP(Table1[[#This Row],[Location]],'Location analysis'!A:A,'Location analysis'!B:B)</f>
        <v>40.435699999999997</v>
      </c>
      <c r="F2235">
        <f>_xlfn.XLOOKUP(Table1[[#This Row],[Location]],'Location analysis'!A:A,'Location analysis'!C:C)</f>
        <v>-74.125200000000007</v>
      </c>
      <c r="G2235" t="s">
        <v>182</v>
      </c>
      <c r="H2235" t="s">
        <v>34</v>
      </c>
      <c r="I2235">
        <v>15012547601</v>
      </c>
      <c r="J2235" t="s">
        <v>557</v>
      </c>
      <c r="K2235" t="s">
        <v>51</v>
      </c>
      <c r="L2235">
        <v>142</v>
      </c>
      <c r="M2235">
        <v>1.5</v>
      </c>
      <c r="N2235">
        <v>1</v>
      </c>
      <c r="O2235">
        <v>142</v>
      </c>
      <c r="P2235">
        <v>1.5</v>
      </c>
      <c r="Q2235">
        <v>1</v>
      </c>
      <c r="R2235">
        <v>1.5</v>
      </c>
      <c r="S2235">
        <v>1.5</v>
      </c>
      <c r="T2235" s="1">
        <v>44674</v>
      </c>
      <c r="U2235" t="str">
        <f t="shared" si="170"/>
        <v>Coca Cola - Zero Sugar</v>
      </c>
      <c r="V2235" t="str">
        <f t="shared" si="171"/>
        <v>Carbonated</v>
      </c>
      <c r="W2235" t="s">
        <v>34</v>
      </c>
      <c r="X2235" t="b">
        <f t="shared" si="173"/>
        <v>1</v>
      </c>
      <c r="Y2235">
        <f t="shared" si="172"/>
        <v>1.5</v>
      </c>
      <c r="Z2235" s="2">
        <f t="shared" si="174"/>
        <v>1</v>
      </c>
      <c r="AA2235" t="s">
        <v>183</v>
      </c>
      <c r="AB2235" t="s">
        <v>184</v>
      </c>
      <c r="AD2235" t="s">
        <v>40</v>
      </c>
      <c r="AE2235" t="s">
        <v>558</v>
      </c>
      <c r="AF2235">
        <v>2022</v>
      </c>
    </row>
    <row r="2236" spans="1:32" x14ac:dyDescent="0.25">
      <c r="A2236" t="s">
        <v>29</v>
      </c>
      <c r="B2236" t="s">
        <v>67</v>
      </c>
      <c r="C2236" t="s">
        <v>68</v>
      </c>
      <c r="D2236" t="s">
        <v>69</v>
      </c>
      <c r="E2236">
        <f>_xlfn.XLOOKUP(Table1[[#This Row],[Location]],'Location analysis'!A:A,'Location analysis'!B:B)</f>
        <v>40.435699999999997</v>
      </c>
      <c r="F2236">
        <f>_xlfn.XLOOKUP(Table1[[#This Row],[Location]],'Location analysis'!A:A,'Location analysis'!C:C)</f>
        <v>-74.125200000000007</v>
      </c>
      <c r="G2236" t="s">
        <v>182</v>
      </c>
      <c r="H2236" t="s">
        <v>34</v>
      </c>
      <c r="I2236">
        <v>15012854148</v>
      </c>
      <c r="J2236" t="s">
        <v>557</v>
      </c>
      <c r="K2236" t="s">
        <v>51</v>
      </c>
      <c r="L2236">
        <v>141</v>
      </c>
      <c r="M2236">
        <v>1.5</v>
      </c>
      <c r="N2236">
        <v>1</v>
      </c>
      <c r="O2236">
        <v>141</v>
      </c>
      <c r="P2236">
        <v>1.5</v>
      </c>
      <c r="Q2236">
        <v>1</v>
      </c>
      <c r="R2236">
        <v>1.5</v>
      </c>
      <c r="S2236">
        <v>1.5</v>
      </c>
      <c r="T2236" s="1">
        <v>44674</v>
      </c>
      <c r="U2236" t="str">
        <f t="shared" si="170"/>
        <v>Coca Cola - Zero Sugar</v>
      </c>
      <c r="V2236" t="str">
        <f t="shared" si="171"/>
        <v>Carbonated</v>
      </c>
      <c r="W2236" t="s">
        <v>34</v>
      </c>
      <c r="X2236" t="b">
        <f t="shared" si="173"/>
        <v>1</v>
      </c>
      <c r="Y2236">
        <f t="shared" si="172"/>
        <v>1.5</v>
      </c>
      <c r="Z2236" s="2">
        <f t="shared" si="174"/>
        <v>1</v>
      </c>
      <c r="AA2236" t="s">
        <v>183</v>
      </c>
      <c r="AB2236" t="s">
        <v>184</v>
      </c>
      <c r="AD2236" t="s">
        <v>40</v>
      </c>
      <c r="AE2236" t="s">
        <v>558</v>
      </c>
      <c r="AF2236">
        <v>2022</v>
      </c>
    </row>
    <row r="2237" spans="1:32" x14ac:dyDescent="0.25">
      <c r="A2237" t="s">
        <v>29</v>
      </c>
      <c r="B2237" t="s">
        <v>67</v>
      </c>
      <c r="C2237" t="s">
        <v>68</v>
      </c>
      <c r="D2237" t="s">
        <v>69</v>
      </c>
      <c r="E2237">
        <f>_xlfn.XLOOKUP(Table1[[#This Row],[Location]],'Location analysis'!A:A,'Location analysis'!B:B)</f>
        <v>40.435699999999997</v>
      </c>
      <c r="F2237">
        <f>_xlfn.XLOOKUP(Table1[[#This Row],[Location]],'Location analysis'!A:A,'Location analysis'!C:C)</f>
        <v>-74.125200000000007</v>
      </c>
      <c r="G2237" t="s">
        <v>182</v>
      </c>
      <c r="H2237" t="s">
        <v>34</v>
      </c>
      <c r="I2237">
        <v>15013075048</v>
      </c>
      <c r="J2237" t="s">
        <v>557</v>
      </c>
      <c r="K2237" t="s">
        <v>51</v>
      </c>
      <c r="L2237">
        <v>141</v>
      </c>
      <c r="M2237">
        <v>1.5</v>
      </c>
      <c r="N2237">
        <v>1</v>
      </c>
      <c r="O2237">
        <v>141</v>
      </c>
      <c r="P2237">
        <v>1.5</v>
      </c>
      <c r="Q2237">
        <v>1</v>
      </c>
      <c r="R2237">
        <v>1.5</v>
      </c>
      <c r="S2237">
        <v>1.5</v>
      </c>
      <c r="T2237" s="1">
        <v>44674</v>
      </c>
      <c r="U2237" t="str">
        <f t="shared" si="170"/>
        <v>Coca Cola - Zero Sugar</v>
      </c>
      <c r="V2237" t="str">
        <f t="shared" si="171"/>
        <v>Carbonated</v>
      </c>
      <c r="W2237" t="s">
        <v>34</v>
      </c>
      <c r="X2237" t="b">
        <f t="shared" si="173"/>
        <v>1</v>
      </c>
      <c r="Y2237">
        <f t="shared" si="172"/>
        <v>1.5</v>
      </c>
      <c r="Z2237" s="2">
        <f t="shared" si="174"/>
        <v>1</v>
      </c>
      <c r="AA2237" t="s">
        <v>183</v>
      </c>
      <c r="AB2237" t="s">
        <v>184</v>
      </c>
      <c r="AD2237" t="s">
        <v>40</v>
      </c>
      <c r="AE2237" t="s">
        <v>558</v>
      </c>
      <c r="AF2237">
        <v>2022</v>
      </c>
    </row>
    <row r="2238" spans="1:32" x14ac:dyDescent="0.25">
      <c r="A2238" t="s">
        <v>29</v>
      </c>
      <c r="B2238" t="s">
        <v>67</v>
      </c>
      <c r="C2238" t="s">
        <v>68</v>
      </c>
      <c r="D2238" t="s">
        <v>69</v>
      </c>
      <c r="E2238">
        <f>_xlfn.XLOOKUP(Table1[[#This Row],[Location]],'Location analysis'!A:A,'Location analysis'!B:B)</f>
        <v>40.435699999999997</v>
      </c>
      <c r="F2238">
        <f>_xlfn.XLOOKUP(Table1[[#This Row],[Location]],'Location analysis'!A:A,'Location analysis'!C:C)</f>
        <v>-74.125200000000007</v>
      </c>
      <c r="G2238" t="s">
        <v>182</v>
      </c>
      <c r="H2238" t="s">
        <v>34</v>
      </c>
      <c r="I2238">
        <v>15013076352</v>
      </c>
      <c r="J2238" t="s">
        <v>557</v>
      </c>
      <c r="K2238" t="s">
        <v>51</v>
      </c>
      <c r="L2238">
        <v>141</v>
      </c>
      <c r="M2238">
        <v>1.5</v>
      </c>
      <c r="N2238">
        <v>1</v>
      </c>
      <c r="O2238">
        <v>141</v>
      </c>
      <c r="P2238">
        <v>1.5</v>
      </c>
      <c r="Q2238">
        <v>1</v>
      </c>
      <c r="R2238">
        <v>1.5</v>
      </c>
      <c r="S2238">
        <v>1.5</v>
      </c>
      <c r="T2238" s="1">
        <v>44674</v>
      </c>
      <c r="U2238" t="str">
        <f t="shared" si="170"/>
        <v>Coca Cola - Zero Sugar</v>
      </c>
      <c r="V2238" t="str">
        <f t="shared" si="171"/>
        <v>Carbonated</v>
      </c>
      <c r="W2238" t="s">
        <v>34</v>
      </c>
      <c r="X2238" t="b">
        <f t="shared" si="173"/>
        <v>1</v>
      </c>
      <c r="Y2238">
        <f t="shared" si="172"/>
        <v>1.5</v>
      </c>
      <c r="Z2238" s="2">
        <f t="shared" si="174"/>
        <v>1</v>
      </c>
      <c r="AA2238" t="s">
        <v>183</v>
      </c>
      <c r="AB2238" t="s">
        <v>184</v>
      </c>
      <c r="AD2238" t="s">
        <v>40</v>
      </c>
      <c r="AE2238" t="s">
        <v>558</v>
      </c>
      <c r="AF2238">
        <v>2022</v>
      </c>
    </row>
    <row r="2239" spans="1:32" x14ac:dyDescent="0.25">
      <c r="A2239" t="s">
        <v>29</v>
      </c>
      <c r="B2239" t="s">
        <v>67</v>
      </c>
      <c r="C2239" t="s">
        <v>68</v>
      </c>
      <c r="D2239" t="s">
        <v>69</v>
      </c>
      <c r="E2239">
        <f>_xlfn.XLOOKUP(Table1[[#This Row],[Location]],'Location analysis'!A:A,'Location analysis'!B:B)</f>
        <v>40.435699999999997</v>
      </c>
      <c r="F2239">
        <f>_xlfn.XLOOKUP(Table1[[#This Row],[Location]],'Location analysis'!A:A,'Location analysis'!C:C)</f>
        <v>-74.125200000000007</v>
      </c>
      <c r="G2239" t="s">
        <v>555</v>
      </c>
      <c r="H2239" t="s">
        <v>43</v>
      </c>
      <c r="I2239">
        <v>15013077280</v>
      </c>
      <c r="J2239" t="s">
        <v>557</v>
      </c>
      <c r="K2239" t="s">
        <v>51</v>
      </c>
      <c r="L2239">
        <v>120</v>
      </c>
      <c r="M2239">
        <v>1.5</v>
      </c>
      <c r="N2239">
        <v>1</v>
      </c>
      <c r="O2239">
        <v>120</v>
      </c>
      <c r="P2239">
        <v>1.5</v>
      </c>
      <c r="Q2239">
        <v>1</v>
      </c>
      <c r="R2239">
        <v>1.5</v>
      </c>
      <c r="S2239">
        <v>1.5</v>
      </c>
      <c r="T2239" s="1">
        <v>44674</v>
      </c>
      <c r="U2239" t="str">
        <f t="shared" si="170"/>
        <v>Cheetos Puffs</v>
      </c>
      <c r="V2239" t="str">
        <f t="shared" si="171"/>
        <v>Food</v>
      </c>
      <c r="W2239" t="s">
        <v>43</v>
      </c>
      <c r="X2239" t="b">
        <f t="shared" si="173"/>
        <v>1</v>
      </c>
      <c r="Y2239">
        <f t="shared" si="172"/>
        <v>1.5</v>
      </c>
      <c r="Z2239" s="2">
        <f t="shared" si="174"/>
        <v>1</v>
      </c>
      <c r="AA2239" t="s">
        <v>555</v>
      </c>
      <c r="AD2239" t="s">
        <v>40</v>
      </c>
      <c r="AE2239" t="s">
        <v>558</v>
      </c>
      <c r="AF2239">
        <v>2022</v>
      </c>
    </row>
    <row r="2240" spans="1:32" x14ac:dyDescent="0.25">
      <c r="A2240" t="s">
        <v>29</v>
      </c>
      <c r="B2240" t="s">
        <v>67</v>
      </c>
      <c r="C2240" t="s">
        <v>68</v>
      </c>
      <c r="D2240" t="s">
        <v>69</v>
      </c>
      <c r="E2240">
        <f>_xlfn.XLOOKUP(Table1[[#This Row],[Location]],'Location analysis'!A:A,'Location analysis'!B:B)</f>
        <v>40.435699999999997</v>
      </c>
      <c r="F2240">
        <f>_xlfn.XLOOKUP(Table1[[#This Row],[Location]],'Location analysis'!A:A,'Location analysis'!C:C)</f>
        <v>-74.125200000000007</v>
      </c>
      <c r="G2240" t="s">
        <v>259</v>
      </c>
      <c r="H2240" t="s">
        <v>34</v>
      </c>
      <c r="I2240">
        <v>15013079529</v>
      </c>
      <c r="J2240" t="s">
        <v>557</v>
      </c>
      <c r="K2240" t="s">
        <v>51</v>
      </c>
      <c r="L2240">
        <v>140</v>
      </c>
      <c r="M2240">
        <v>1.25</v>
      </c>
      <c r="N2240">
        <v>1</v>
      </c>
      <c r="O2240">
        <v>140</v>
      </c>
      <c r="P2240">
        <v>1.25</v>
      </c>
      <c r="Q2240">
        <v>1</v>
      </c>
      <c r="R2240">
        <v>1.25</v>
      </c>
      <c r="S2240">
        <v>1.25</v>
      </c>
      <c r="T2240" s="1">
        <v>44674</v>
      </c>
      <c r="U2240" t="str">
        <f t="shared" si="170"/>
        <v>Sunkist Soda - Orange</v>
      </c>
      <c r="V2240" t="str">
        <f t="shared" si="171"/>
        <v>Carbonated</v>
      </c>
      <c r="W2240" t="s">
        <v>34</v>
      </c>
      <c r="X2240" t="b">
        <f t="shared" si="173"/>
        <v>1</v>
      </c>
      <c r="Y2240">
        <f t="shared" si="172"/>
        <v>1.25</v>
      </c>
      <c r="Z2240" s="2">
        <f t="shared" si="174"/>
        <v>0.83333333333333337</v>
      </c>
      <c r="AA2240" t="s">
        <v>260</v>
      </c>
      <c r="AB2240" t="s">
        <v>261</v>
      </c>
      <c r="AD2240" t="s">
        <v>40</v>
      </c>
      <c r="AE2240" t="s">
        <v>558</v>
      </c>
      <c r="AF2240">
        <v>2022</v>
      </c>
    </row>
    <row r="2241" spans="1:32" x14ac:dyDescent="0.25">
      <c r="A2241" t="s">
        <v>29</v>
      </c>
      <c r="B2241" t="s">
        <v>67</v>
      </c>
      <c r="C2241" t="s">
        <v>68</v>
      </c>
      <c r="D2241" t="s">
        <v>69</v>
      </c>
      <c r="E2241">
        <f>_xlfn.XLOOKUP(Table1[[#This Row],[Location]],'Location analysis'!A:A,'Location analysis'!B:B)</f>
        <v>40.435699999999997</v>
      </c>
      <c r="F2241">
        <f>_xlfn.XLOOKUP(Table1[[#This Row],[Location]],'Location analysis'!A:A,'Location analysis'!C:C)</f>
        <v>-74.125200000000007</v>
      </c>
      <c r="G2241" t="s">
        <v>414</v>
      </c>
      <c r="H2241" t="s">
        <v>43</v>
      </c>
      <c r="I2241">
        <v>15013159935</v>
      </c>
      <c r="J2241" t="s">
        <v>557</v>
      </c>
      <c r="K2241" t="s">
        <v>51</v>
      </c>
      <c r="L2241">
        <v>122</v>
      </c>
      <c r="M2241">
        <v>1.5</v>
      </c>
      <c r="N2241">
        <v>1</v>
      </c>
      <c r="O2241">
        <v>122</v>
      </c>
      <c r="P2241">
        <v>1.5</v>
      </c>
      <c r="Q2241">
        <v>1</v>
      </c>
      <c r="R2241">
        <v>1.5</v>
      </c>
      <c r="S2241">
        <v>1.5</v>
      </c>
      <c r="T2241" s="1">
        <v>44674</v>
      </c>
      <c r="U2241" t="str">
        <f t="shared" si="170"/>
        <v>Lays - Classic</v>
      </c>
      <c r="V2241" t="str">
        <f t="shared" si="171"/>
        <v>Food</v>
      </c>
      <c r="W2241" t="s">
        <v>43</v>
      </c>
      <c r="X2241" t="b">
        <f t="shared" si="173"/>
        <v>1</v>
      </c>
      <c r="Y2241">
        <f t="shared" si="172"/>
        <v>1.5</v>
      </c>
      <c r="Z2241" s="2">
        <f t="shared" si="174"/>
        <v>1</v>
      </c>
      <c r="AA2241" t="s">
        <v>415</v>
      </c>
      <c r="AB2241" t="s">
        <v>416</v>
      </c>
      <c r="AD2241" t="s">
        <v>40</v>
      </c>
      <c r="AE2241" t="s">
        <v>558</v>
      </c>
      <c r="AF2241">
        <v>2022</v>
      </c>
    </row>
    <row r="2242" spans="1:32" x14ac:dyDescent="0.25">
      <c r="A2242" t="s">
        <v>29</v>
      </c>
      <c r="B2242" t="s">
        <v>67</v>
      </c>
      <c r="C2242" t="s">
        <v>68</v>
      </c>
      <c r="D2242" t="s">
        <v>69</v>
      </c>
      <c r="E2242">
        <f>_xlfn.XLOOKUP(Table1[[#This Row],[Location]],'Location analysis'!A:A,'Location analysis'!B:B)</f>
        <v>40.435699999999997</v>
      </c>
      <c r="F2242">
        <f>_xlfn.XLOOKUP(Table1[[#This Row],[Location]],'Location analysis'!A:A,'Location analysis'!C:C)</f>
        <v>-74.125200000000007</v>
      </c>
      <c r="G2242" t="s">
        <v>413</v>
      </c>
      <c r="H2242" t="s">
        <v>43</v>
      </c>
      <c r="I2242">
        <v>15013160622</v>
      </c>
      <c r="J2242" t="s">
        <v>557</v>
      </c>
      <c r="K2242" t="s">
        <v>51</v>
      </c>
      <c r="L2242">
        <v>114</v>
      </c>
      <c r="M2242">
        <v>1.5</v>
      </c>
      <c r="N2242">
        <v>1</v>
      </c>
      <c r="O2242">
        <v>114</v>
      </c>
      <c r="P2242">
        <v>1.5</v>
      </c>
      <c r="Q2242">
        <v>1</v>
      </c>
      <c r="R2242">
        <v>1.5</v>
      </c>
      <c r="S2242">
        <v>1.5</v>
      </c>
      <c r="T2242" s="1">
        <v>44674</v>
      </c>
      <c r="U2242" t="str">
        <f t="shared" ref="U2242:U2305" si="175">IF(G2242="","Cell is Blank - Dis-regard",G2242)</f>
        <v>Doritos Cool Ranch</v>
      </c>
      <c r="V2242" t="str">
        <f t="shared" ref="V2242:V2305" si="176">IF(H2242="","Cell is Blank - Dis-regard",H2242)</f>
        <v>Food</v>
      </c>
      <c r="W2242" t="s">
        <v>43</v>
      </c>
      <c r="X2242" t="b">
        <f t="shared" si="173"/>
        <v>1</v>
      </c>
      <c r="Y2242">
        <f t="shared" ref="Y2242:Y2305" si="177">IF(X2242="FALSE",M2242,M2242)</f>
        <v>1.5</v>
      </c>
      <c r="Z2242" s="2">
        <f t="shared" si="174"/>
        <v>1</v>
      </c>
      <c r="AA2242" t="s">
        <v>413</v>
      </c>
      <c r="AD2242" t="s">
        <v>40</v>
      </c>
      <c r="AE2242" t="s">
        <v>558</v>
      </c>
      <c r="AF2242">
        <v>2022</v>
      </c>
    </row>
    <row r="2243" spans="1:32" x14ac:dyDescent="0.25">
      <c r="A2243" t="s">
        <v>29</v>
      </c>
      <c r="B2243" t="s">
        <v>30</v>
      </c>
      <c r="C2243" t="s">
        <v>31</v>
      </c>
      <c r="D2243" t="s">
        <v>32</v>
      </c>
      <c r="E2243">
        <f>_xlfn.XLOOKUP(Table1[[#This Row],[Location]],'Location analysis'!A:A,'Location analysis'!B:B)</f>
        <v>40.423690999999998</v>
      </c>
      <c r="F2243">
        <f>_xlfn.XLOOKUP(Table1[[#This Row],[Location]],'Location analysis'!A:A,'Location analysis'!C:C)</f>
        <v>-74.380831999999998</v>
      </c>
      <c r="G2243" t="s">
        <v>463</v>
      </c>
      <c r="H2243" t="s">
        <v>34</v>
      </c>
      <c r="I2243">
        <v>15013218241</v>
      </c>
      <c r="J2243" t="s">
        <v>557</v>
      </c>
      <c r="K2243" t="s">
        <v>51</v>
      </c>
      <c r="L2243">
        <v>148</v>
      </c>
      <c r="M2243">
        <v>3.5</v>
      </c>
      <c r="N2243">
        <v>1</v>
      </c>
      <c r="O2243">
        <v>148</v>
      </c>
      <c r="P2243">
        <v>3.5</v>
      </c>
      <c r="Q2243">
        <v>1</v>
      </c>
      <c r="R2243">
        <v>3.5</v>
      </c>
      <c r="S2243">
        <v>3.5</v>
      </c>
      <c r="T2243" s="1">
        <v>44674</v>
      </c>
      <c r="U2243" t="str">
        <f t="shared" si="175"/>
        <v>Starbucks Refresher - Real Coconut Water</v>
      </c>
      <c r="V2243" t="str">
        <f t="shared" si="176"/>
        <v>Carbonated</v>
      </c>
      <c r="W2243" t="s">
        <v>34</v>
      </c>
      <c r="X2243" t="b">
        <f t="shared" ref="X2243:X2306" si="178">M2243=P2243</f>
        <v>1</v>
      </c>
      <c r="Y2243">
        <f t="shared" si="177"/>
        <v>3.5</v>
      </c>
      <c r="Z2243" s="2">
        <f t="shared" ref="Z2243:Z2306" si="179">Y2243/1.5</f>
        <v>2.3333333333333335</v>
      </c>
      <c r="AA2243" t="s">
        <v>464</v>
      </c>
      <c r="AB2243" t="s">
        <v>465</v>
      </c>
      <c r="AD2243" t="s">
        <v>40</v>
      </c>
      <c r="AE2243" t="s">
        <v>558</v>
      </c>
      <c r="AF2243">
        <v>2022</v>
      </c>
    </row>
    <row r="2244" spans="1:32" x14ac:dyDescent="0.25">
      <c r="A2244" t="s">
        <v>29</v>
      </c>
      <c r="B2244" t="s">
        <v>30</v>
      </c>
      <c r="C2244" t="s">
        <v>31</v>
      </c>
      <c r="D2244" t="s">
        <v>32</v>
      </c>
      <c r="E2244">
        <f>_xlfn.XLOOKUP(Table1[[#This Row],[Location]],'Location analysis'!A:A,'Location analysis'!B:B)</f>
        <v>40.423690999999998</v>
      </c>
      <c r="F2244">
        <f>_xlfn.XLOOKUP(Table1[[#This Row],[Location]],'Location analysis'!A:A,'Location analysis'!C:C)</f>
        <v>-74.380831999999998</v>
      </c>
      <c r="G2244" t="s">
        <v>543</v>
      </c>
      <c r="H2244" t="s">
        <v>34</v>
      </c>
      <c r="I2244">
        <v>15013220641</v>
      </c>
      <c r="J2244" t="s">
        <v>557</v>
      </c>
      <c r="K2244" t="s">
        <v>51</v>
      </c>
      <c r="L2244">
        <v>141</v>
      </c>
      <c r="M2244">
        <v>1.5</v>
      </c>
      <c r="N2244">
        <v>1</v>
      </c>
      <c r="O2244">
        <v>141</v>
      </c>
      <c r="P2244">
        <v>1.5</v>
      </c>
      <c r="Q2244">
        <v>1</v>
      </c>
      <c r="R2244">
        <v>1.5</v>
      </c>
      <c r="S2244">
        <v>1.5</v>
      </c>
      <c r="T2244" s="1">
        <v>44674</v>
      </c>
      <c r="U2244" t="str">
        <f t="shared" si="175"/>
        <v>Bubly - Mango</v>
      </c>
      <c r="V2244" t="str">
        <f t="shared" si="176"/>
        <v>Carbonated</v>
      </c>
      <c r="W2244" t="s">
        <v>34</v>
      </c>
      <c r="X2244" t="b">
        <f t="shared" si="178"/>
        <v>1</v>
      </c>
      <c r="Y2244">
        <f t="shared" si="177"/>
        <v>1.5</v>
      </c>
      <c r="Z2244" s="2">
        <f t="shared" si="179"/>
        <v>1</v>
      </c>
      <c r="AA2244" t="s">
        <v>135</v>
      </c>
      <c r="AB2244" t="s">
        <v>544</v>
      </c>
      <c r="AD2244" t="s">
        <v>40</v>
      </c>
      <c r="AE2244" t="s">
        <v>558</v>
      </c>
      <c r="AF2244">
        <v>2022</v>
      </c>
    </row>
    <row r="2245" spans="1:32" x14ac:dyDescent="0.25">
      <c r="A2245" t="s">
        <v>29</v>
      </c>
      <c r="B2245" t="s">
        <v>67</v>
      </c>
      <c r="C2245" t="s">
        <v>68</v>
      </c>
      <c r="D2245" t="s">
        <v>69</v>
      </c>
      <c r="E2245">
        <f>_xlfn.XLOOKUP(Table1[[#This Row],[Location]],'Location analysis'!A:A,'Location analysis'!B:B)</f>
        <v>40.435699999999997</v>
      </c>
      <c r="F2245">
        <f>_xlfn.XLOOKUP(Table1[[#This Row],[Location]],'Location analysis'!A:A,'Location analysis'!C:C)</f>
        <v>-74.125200000000007</v>
      </c>
      <c r="G2245" t="s">
        <v>259</v>
      </c>
      <c r="H2245" t="s">
        <v>34</v>
      </c>
      <c r="I2245">
        <v>15013757704</v>
      </c>
      <c r="J2245" t="s">
        <v>557</v>
      </c>
      <c r="K2245" t="s">
        <v>51</v>
      </c>
      <c r="L2245">
        <v>140</v>
      </c>
      <c r="M2245">
        <v>1.25</v>
      </c>
      <c r="N2245">
        <v>1</v>
      </c>
      <c r="O2245">
        <v>140</v>
      </c>
      <c r="P2245">
        <v>1.25</v>
      </c>
      <c r="Q2245">
        <v>1</v>
      </c>
      <c r="R2245">
        <v>1.25</v>
      </c>
      <c r="S2245">
        <v>1.25</v>
      </c>
      <c r="T2245" s="1">
        <v>44674</v>
      </c>
      <c r="U2245" t="str">
        <f t="shared" si="175"/>
        <v>Sunkist Soda - Orange</v>
      </c>
      <c r="V2245" t="str">
        <f t="shared" si="176"/>
        <v>Carbonated</v>
      </c>
      <c r="W2245" t="s">
        <v>34</v>
      </c>
      <c r="X2245" t="b">
        <f t="shared" si="178"/>
        <v>1</v>
      </c>
      <c r="Y2245">
        <f t="shared" si="177"/>
        <v>1.25</v>
      </c>
      <c r="Z2245" s="2">
        <f t="shared" si="179"/>
        <v>0.83333333333333337</v>
      </c>
      <c r="AA2245" t="s">
        <v>260</v>
      </c>
      <c r="AB2245" t="s">
        <v>261</v>
      </c>
      <c r="AD2245" t="s">
        <v>40</v>
      </c>
      <c r="AE2245" t="s">
        <v>558</v>
      </c>
      <c r="AF2245">
        <v>2022</v>
      </c>
    </row>
    <row r="2246" spans="1:32" x14ac:dyDescent="0.25">
      <c r="A2246" t="s">
        <v>29</v>
      </c>
      <c r="B2246" t="s">
        <v>67</v>
      </c>
      <c r="C2246" t="s">
        <v>68</v>
      </c>
      <c r="D2246" t="s">
        <v>69</v>
      </c>
      <c r="E2246">
        <f>_xlfn.XLOOKUP(Table1[[#This Row],[Location]],'Location analysis'!A:A,'Location analysis'!B:B)</f>
        <v>40.435699999999997</v>
      </c>
      <c r="F2246">
        <f>_xlfn.XLOOKUP(Table1[[#This Row],[Location]],'Location analysis'!A:A,'Location analysis'!C:C)</f>
        <v>-74.125200000000007</v>
      </c>
      <c r="G2246" t="s">
        <v>70</v>
      </c>
      <c r="H2246" t="s">
        <v>34</v>
      </c>
      <c r="I2246">
        <v>15013793951</v>
      </c>
      <c r="J2246" t="s">
        <v>557</v>
      </c>
      <c r="K2246" t="s">
        <v>51</v>
      </c>
      <c r="L2246">
        <v>144</v>
      </c>
      <c r="M2246">
        <v>3</v>
      </c>
      <c r="N2246">
        <v>1</v>
      </c>
      <c r="O2246">
        <v>144</v>
      </c>
      <c r="P2246">
        <v>3</v>
      </c>
      <c r="Q2246">
        <v>1</v>
      </c>
      <c r="R2246">
        <v>3</v>
      </c>
      <c r="S2246">
        <v>3</v>
      </c>
      <c r="T2246" s="1">
        <v>44674</v>
      </c>
      <c r="U2246" t="str">
        <f t="shared" si="175"/>
        <v>Monster Energy Original</v>
      </c>
      <c r="V2246" t="str">
        <f t="shared" si="176"/>
        <v>Carbonated</v>
      </c>
      <c r="W2246" t="s">
        <v>34</v>
      </c>
      <c r="X2246" t="b">
        <f t="shared" si="178"/>
        <v>1</v>
      </c>
      <c r="Y2246">
        <f t="shared" si="177"/>
        <v>3</v>
      </c>
      <c r="Z2246" s="2">
        <f t="shared" si="179"/>
        <v>2</v>
      </c>
      <c r="AA2246" t="s">
        <v>70</v>
      </c>
      <c r="AD2246" t="s">
        <v>40</v>
      </c>
      <c r="AE2246" t="s">
        <v>558</v>
      </c>
      <c r="AF2246">
        <v>2022</v>
      </c>
    </row>
    <row r="2247" spans="1:32" x14ac:dyDescent="0.25">
      <c r="A2247" t="s">
        <v>29</v>
      </c>
      <c r="B2247" t="s">
        <v>67</v>
      </c>
      <c r="C2247" t="s">
        <v>68</v>
      </c>
      <c r="D2247" t="s">
        <v>69</v>
      </c>
      <c r="E2247">
        <f>_xlfn.XLOOKUP(Table1[[#This Row],[Location]],'Location analysis'!A:A,'Location analysis'!B:B)</f>
        <v>40.435699999999997</v>
      </c>
      <c r="F2247">
        <f>_xlfn.XLOOKUP(Table1[[#This Row],[Location]],'Location analysis'!A:A,'Location analysis'!C:C)</f>
        <v>-74.125200000000007</v>
      </c>
      <c r="G2247" t="s">
        <v>70</v>
      </c>
      <c r="H2247" t="s">
        <v>34</v>
      </c>
      <c r="I2247">
        <v>15013795774</v>
      </c>
      <c r="J2247" t="s">
        <v>557</v>
      </c>
      <c r="K2247" t="s">
        <v>51</v>
      </c>
      <c r="L2247">
        <v>144</v>
      </c>
      <c r="M2247">
        <v>3</v>
      </c>
      <c r="N2247">
        <v>1</v>
      </c>
      <c r="O2247">
        <v>144</v>
      </c>
      <c r="P2247">
        <v>3</v>
      </c>
      <c r="Q2247">
        <v>1</v>
      </c>
      <c r="R2247">
        <v>3</v>
      </c>
      <c r="S2247">
        <v>3</v>
      </c>
      <c r="T2247" s="1">
        <v>44674</v>
      </c>
      <c r="U2247" t="str">
        <f t="shared" si="175"/>
        <v>Monster Energy Original</v>
      </c>
      <c r="V2247" t="str">
        <f t="shared" si="176"/>
        <v>Carbonated</v>
      </c>
      <c r="W2247" t="s">
        <v>34</v>
      </c>
      <c r="X2247" t="b">
        <f t="shared" si="178"/>
        <v>1</v>
      </c>
      <c r="Y2247">
        <f t="shared" si="177"/>
        <v>3</v>
      </c>
      <c r="Z2247" s="2">
        <f t="shared" si="179"/>
        <v>2</v>
      </c>
      <c r="AA2247" t="s">
        <v>70</v>
      </c>
      <c r="AD2247" t="s">
        <v>40</v>
      </c>
      <c r="AE2247" t="s">
        <v>558</v>
      </c>
      <c r="AF2247">
        <v>2022</v>
      </c>
    </row>
    <row r="2248" spans="1:32" x14ac:dyDescent="0.25">
      <c r="A2248" t="s">
        <v>29</v>
      </c>
      <c r="B2248" t="s">
        <v>67</v>
      </c>
      <c r="C2248" t="s">
        <v>68</v>
      </c>
      <c r="D2248" t="s">
        <v>69</v>
      </c>
      <c r="E2248">
        <f>_xlfn.XLOOKUP(Table1[[#This Row],[Location]],'Location analysis'!A:A,'Location analysis'!B:B)</f>
        <v>40.435699999999997</v>
      </c>
      <c r="F2248">
        <f>_xlfn.XLOOKUP(Table1[[#This Row],[Location]],'Location analysis'!A:A,'Location analysis'!C:C)</f>
        <v>-74.125200000000007</v>
      </c>
      <c r="G2248" t="s">
        <v>78</v>
      </c>
      <c r="H2248" t="s">
        <v>43</v>
      </c>
      <c r="I2248">
        <v>15013799336</v>
      </c>
      <c r="J2248" t="s">
        <v>557</v>
      </c>
      <c r="K2248" t="s">
        <v>51</v>
      </c>
      <c r="L2248">
        <v>130</v>
      </c>
      <c r="M2248">
        <v>1</v>
      </c>
      <c r="N2248">
        <v>1</v>
      </c>
      <c r="O2248">
        <v>130</v>
      </c>
      <c r="P2248">
        <v>1</v>
      </c>
      <c r="Q2248">
        <v>1</v>
      </c>
      <c r="R2248">
        <v>1</v>
      </c>
      <c r="S2248">
        <v>1</v>
      </c>
      <c r="T2248" s="1">
        <v>44674</v>
      </c>
      <c r="U2248" t="str">
        <f t="shared" si="175"/>
        <v>Stretch Island Fruit Leathers Snacks - Variet</v>
      </c>
      <c r="V2248" t="str">
        <f t="shared" si="176"/>
        <v>Food</v>
      </c>
      <c r="W2248" t="s">
        <v>43</v>
      </c>
      <c r="X2248" t="b">
        <f t="shared" si="178"/>
        <v>1</v>
      </c>
      <c r="Y2248">
        <f t="shared" si="177"/>
        <v>1</v>
      </c>
      <c r="Z2248" s="2">
        <f t="shared" si="179"/>
        <v>0.66666666666666663</v>
      </c>
      <c r="AA2248" t="s">
        <v>79</v>
      </c>
      <c r="AB2248" t="s">
        <v>80</v>
      </c>
      <c r="AD2248" t="s">
        <v>40</v>
      </c>
      <c r="AE2248" t="s">
        <v>558</v>
      </c>
      <c r="AF2248">
        <v>2022</v>
      </c>
    </row>
    <row r="2249" spans="1:32" x14ac:dyDescent="0.25">
      <c r="A2249" t="s">
        <v>29</v>
      </c>
      <c r="B2249" t="s">
        <v>67</v>
      </c>
      <c r="C2249" t="s">
        <v>68</v>
      </c>
      <c r="D2249" t="s">
        <v>69</v>
      </c>
      <c r="E2249">
        <f>_xlfn.XLOOKUP(Table1[[#This Row],[Location]],'Location analysis'!A:A,'Location analysis'!B:B)</f>
        <v>40.435699999999997</v>
      </c>
      <c r="F2249">
        <f>_xlfn.XLOOKUP(Table1[[#This Row],[Location]],'Location analysis'!A:A,'Location analysis'!C:C)</f>
        <v>-74.125200000000007</v>
      </c>
      <c r="G2249" t="s">
        <v>70</v>
      </c>
      <c r="H2249" t="s">
        <v>34</v>
      </c>
      <c r="I2249">
        <v>15013856535</v>
      </c>
      <c r="J2249" t="s">
        <v>557</v>
      </c>
      <c r="K2249" t="s">
        <v>51</v>
      </c>
      <c r="L2249">
        <v>146</v>
      </c>
      <c r="M2249">
        <v>3</v>
      </c>
      <c r="N2249">
        <v>1</v>
      </c>
      <c r="O2249">
        <v>146</v>
      </c>
      <c r="P2249">
        <v>3</v>
      </c>
      <c r="Q2249">
        <v>1</v>
      </c>
      <c r="R2249">
        <v>3</v>
      </c>
      <c r="S2249">
        <v>3</v>
      </c>
      <c r="T2249" s="1">
        <v>44674</v>
      </c>
      <c r="U2249" t="str">
        <f t="shared" si="175"/>
        <v>Monster Energy Original</v>
      </c>
      <c r="V2249" t="str">
        <f t="shared" si="176"/>
        <v>Carbonated</v>
      </c>
      <c r="W2249" t="s">
        <v>34</v>
      </c>
      <c r="X2249" t="b">
        <f t="shared" si="178"/>
        <v>1</v>
      </c>
      <c r="Y2249">
        <f t="shared" si="177"/>
        <v>3</v>
      </c>
      <c r="Z2249" s="2">
        <f t="shared" si="179"/>
        <v>2</v>
      </c>
      <c r="AA2249" t="s">
        <v>70</v>
      </c>
      <c r="AD2249" t="s">
        <v>40</v>
      </c>
      <c r="AE2249" t="s">
        <v>558</v>
      </c>
      <c r="AF2249">
        <v>2022</v>
      </c>
    </row>
    <row r="2250" spans="1:32" x14ac:dyDescent="0.25">
      <c r="A2250" t="s">
        <v>29</v>
      </c>
      <c r="B2250" t="s">
        <v>67</v>
      </c>
      <c r="C2250" t="s">
        <v>68</v>
      </c>
      <c r="D2250" t="s">
        <v>69</v>
      </c>
      <c r="E2250">
        <f>_xlfn.XLOOKUP(Table1[[#This Row],[Location]],'Location analysis'!A:A,'Location analysis'!B:B)</f>
        <v>40.435699999999997</v>
      </c>
      <c r="F2250">
        <f>_xlfn.XLOOKUP(Table1[[#This Row],[Location]],'Location analysis'!A:A,'Location analysis'!C:C)</f>
        <v>-74.125200000000007</v>
      </c>
      <c r="G2250" t="s">
        <v>523</v>
      </c>
      <c r="H2250" t="s">
        <v>43</v>
      </c>
      <c r="I2250">
        <v>15014283947</v>
      </c>
      <c r="J2250" t="s">
        <v>559</v>
      </c>
      <c r="K2250" t="s">
        <v>36</v>
      </c>
      <c r="L2250">
        <v>112</v>
      </c>
      <c r="M2250">
        <v>1.5</v>
      </c>
      <c r="N2250">
        <v>1</v>
      </c>
      <c r="O2250">
        <v>112</v>
      </c>
      <c r="P2250">
        <v>1.5</v>
      </c>
      <c r="Q2250">
        <v>1</v>
      </c>
      <c r="R2250">
        <v>1.5</v>
      </c>
      <c r="S2250">
        <v>4.5</v>
      </c>
      <c r="T2250" s="1">
        <v>44675</v>
      </c>
      <c r="U2250" t="str">
        <f t="shared" si="175"/>
        <v>Pop Corners - Spicy Queso</v>
      </c>
      <c r="V2250" t="str">
        <f t="shared" si="176"/>
        <v>Food</v>
      </c>
      <c r="W2250" t="s">
        <v>43</v>
      </c>
      <c r="X2250" t="b">
        <f t="shared" si="178"/>
        <v>1</v>
      </c>
      <c r="Y2250">
        <f t="shared" si="177"/>
        <v>1.5</v>
      </c>
      <c r="Z2250" s="2">
        <f t="shared" si="179"/>
        <v>1</v>
      </c>
      <c r="AA2250" t="s">
        <v>509</v>
      </c>
      <c r="AB2250" t="s">
        <v>524</v>
      </c>
      <c r="AD2250" t="s">
        <v>54</v>
      </c>
      <c r="AE2250" t="s">
        <v>560</v>
      </c>
      <c r="AF2250">
        <v>2022</v>
      </c>
    </row>
    <row r="2251" spans="1:32" x14ac:dyDescent="0.25">
      <c r="A2251" t="s">
        <v>29</v>
      </c>
      <c r="B2251" t="s">
        <v>67</v>
      </c>
      <c r="C2251" t="s">
        <v>68</v>
      </c>
      <c r="D2251" t="s">
        <v>69</v>
      </c>
      <c r="E2251">
        <f>_xlfn.XLOOKUP(Table1[[#This Row],[Location]],'Location analysis'!A:A,'Location analysis'!B:B)</f>
        <v>40.435699999999997</v>
      </c>
      <c r="F2251">
        <f>_xlfn.XLOOKUP(Table1[[#This Row],[Location]],'Location analysis'!A:A,'Location analysis'!C:C)</f>
        <v>-74.125200000000007</v>
      </c>
      <c r="G2251" t="s">
        <v>70</v>
      </c>
      <c r="H2251" t="s">
        <v>34</v>
      </c>
      <c r="I2251">
        <v>15014283947</v>
      </c>
      <c r="J2251" t="s">
        <v>559</v>
      </c>
      <c r="K2251" t="s">
        <v>36</v>
      </c>
      <c r="L2251">
        <v>144</v>
      </c>
      <c r="M2251">
        <v>3</v>
      </c>
      <c r="N2251">
        <v>1</v>
      </c>
      <c r="O2251">
        <v>144</v>
      </c>
      <c r="P2251">
        <v>3</v>
      </c>
      <c r="Q2251">
        <v>1</v>
      </c>
      <c r="R2251">
        <v>3</v>
      </c>
      <c r="S2251">
        <v>4.5</v>
      </c>
      <c r="T2251" s="1">
        <v>44675</v>
      </c>
      <c r="U2251" t="str">
        <f t="shared" si="175"/>
        <v>Monster Energy Original</v>
      </c>
      <c r="V2251" t="str">
        <f t="shared" si="176"/>
        <v>Carbonated</v>
      </c>
      <c r="W2251" t="s">
        <v>34</v>
      </c>
      <c r="X2251" t="b">
        <f t="shared" si="178"/>
        <v>1</v>
      </c>
      <c r="Y2251">
        <f t="shared" si="177"/>
        <v>3</v>
      </c>
      <c r="Z2251" s="2">
        <f t="shared" si="179"/>
        <v>2</v>
      </c>
      <c r="AA2251" t="s">
        <v>70</v>
      </c>
      <c r="AD2251" t="s">
        <v>54</v>
      </c>
      <c r="AE2251" t="s">
        <v>560</v>
      </c>
      <c r="AF2251">
        <v>2022</v>
      </c>
    </row>
    <row r="2252" spans="1:32" x14ac:dyDescent="0.25">
      <c r="A2252" t="s">
        <v>29</v>
      </c>
      <c r="B2252" t="s">
        <v>46</v>
      </c>
      <c r="C2252" t="s">
        <v>31</v>
      </c>
      <c r="D2252" t="s">
        <v>47</v>
      </c>
      <c r="E2252">
        <f>_xlfn.XLOOKUP(Table1[[#This Row],[Location]],'Location analysis'!A:A,'Location analysis'!B:B)</f>
        <v>40.423690999999998</v>
      </c>
      <c r="F2252">
        <f>_xlfn.XLOOKUP(Table1[[#This Row],[Location]],'Location analysis'!A:A,'Location analysis'!C:C)</f>
        <v>-74.380831999999998</v>
      </c>
      <c r="G2252" t="s">
        <v>137</v>
      </c>
      <c r="H2252" t="s">
        <v>97</v>
      </c>
      <c r="I2252">
        <v>15014866052</v>
      </c>
      <c r="J2252" t="s">
        <v>559</v>
      </c>
      <c r="K2252" t="s">
        <v>51</v>
      </c>
      <c r="L2252">
        <v>144</v>
      </c>
      <c r="M2252">
        <v>1.5</v>
      </c>
      <c r="N2252">
        <v>1</v>
      </c>
      <c r="O2252">
        <v>144</v>
      </c>
      <c r="P2252">
        <v>1.5</v>
      </c>
      <c r="Q2252">
        <v>1</v>
      </c>
      <c r="R2252">
        <v>1.5</v>
      </c>
      <c r="S2252">
        <v>1.5</v>
      </c>
      <c r="T2252" s="1">
        <v>44675</v>
      </c>
      <c r="U2252" t="str">
        <f t="shared" si="175"/>
        <v>Poland Springs Water</v>
      </c>
      <c r="V2252" t="str">
        <f t="shared" si="176"/>
        <v>Water</v>
      </c>
      <c r="W2252" t="s">
        <v>97</v>
      </c>
      <c r="X2252" t="b">
        <f t="shared" si="178"/>
        <v>1</v>
      </c>
      <c r="Y2252">
        <f t="shared" si="177"/>
        <v>1.5</v>
      </c>
      <c r="Z2252" s="2">
        <f t="shared" si="179"/>
        <v>1</v>
      </c>
      <c r="AA2252" t="s">
        <v>137</v>
      </c>
      <c r="AD2252" t="s">
        <v>54</v>
      </c>
      <c r="AE2252" t="s">
        <v>560</v>
      </c>
      <c r="AF2252">
        <v>2022</v>
      </c>
    </row>
    <row r="2253" spans="1:32" x14ac:dyDescent="0.25">
      <c r="A2253" t="s">
        <v>29</v>
      </c>
      <c r="B2253" t="s">
        <v>46</v>
      </c>
      <c r="C2253" t="s">
        <v>31</v>
      </c>
      <c r="D2253" t="s">
        <v>47</v>
      </c>
      <c r="E2253">
        <f>_xlfn.XLOOKUP(Table1[[#This Row],[Location]],'Location analysis'!A:A,'Location analysis'!B:B)</f>
        <v>40.423690999999998</v>
      </c>
      <c r="F2253">
        <f>_xlfn.XLOOKUP(Table1[[#This Row],[Location]],'Location analysis'!A:A,'Location analysis'!C:C)</f>
        <v>-74.380831999999998</v>
      </c>
      <c r="G2253" t="s">
        <v>87</v>
      </c>
      <c r="H2253" t="s">
        <v>34</v>
      </c>
      <c r="I2253">
        <v>15014967985</v>
      </c>
      <c r="J2253" t="s">
        <v>559</v>
      </c>
      <c r="K2253" t="s">
        <v>51</v>
      </c>
      <c r="L2253">
        <v>141</v>
      </c>
      <c r="M2253">
        <v>1.5</v>
      </c>
      <c r="N2253">
        <v>1</v>
      </c>
      <c r="O2253">
        <v>141</v>
      </c>
      <c r="P2253">
        <v>1.5</v>
      </c>
      <c r="Q2253">
        <v>1</v>
      </c>
      <c r="R2253">
        <v>1.5</v>
      </c>
      <c r="S2253">
        <v>1.5</v>
      </c>
      <c r="T2253" s="1">
        <v>44675</v>
      </c>
      <c r="U2253" t="str">
        <f t="shared" si="175"/>
        <v>Spindrift - Sparkling Water  Lime</v>
      </c>
      <c r="V2253" t="str">
        <f t="shared" si="176"/>
        <v>Carbonated</v>
      </c>
      <c r="W2253" t="s">
        <v>34</v>
      </c>
      <c r="X2253" t="b">
        <f t="shared" si="178"/>
        <v>1</v>
      </c>
      <c r="Y2253">
        <f t="shared" si="177"/>
        <v>1.5</v>
      </c>
      <c r="Z2253" s="2">
        <f t="shared" si="179"/>
        <v>1</v>
      </c>
      <c r="AA2253" t="s">
        <v>89</v>
      </c>
      <c r="AB2253" t="s">
        <v>90</v>
      </c>
      <c r="AD2253" t="s">
        <v>54</v>
      </c>
      <c r="AE2253" t="s">
        <v>560</v>
      </c>
      <c r="AF2253">
        <v>2022</v>
      </c>
    </row>
    <row r="2254" spans="1:32" x14ac:dyDescent="0.25">
      <c r="A2254" t="s">
        <v>29</v>
      </c>
      <c r="B2254" t="s">
        <v>30</v>
      </c>
      <c r="C2254" t="s">
        <v>31</v>
      </c>
      <c r="D2254" t="s">
        <v>32</v>
      </c>
      <c r="E2254">
        <f>_xlfn.XLOOKUP(Table1[[#This Row],[Location]],'Location analysis'!A:A,'Location analysis'!B:B)</f>
        <v>40.423690999999998</v>
      </c>
      <c r="F2254">
        <f>_xlfn.XLOOKUP(Table1[[#This Row],[Location]],'Location analysis'!A:A,'Location analysis'!C:C)</f>
        <v>-74.380831999999998</v>
      </c>
      <c r="G2254" t="s">
        <v>70</v>
      </c>
      <c r="H2254" t="s">
        <v>34</v>
      </c>
      <c r="I2254">
        <v>15015450241</v>
      </c>
      <c r="J2254" t="s">
        <v>559</v>
      </c>
      <c r="K2254" t="s">
        <v>51</v>
      </c>
      <c r="L2254">
        <v>146</v>
      </c>
      <c r="M2254">
        <v>3</v>
      </c>
      <c r="N2254">
        <v>1</v>
      </c>
      <c r="O2254">
        <v>146</v>
      </c>
      <c r="P2254">
        <v>3</v>
      </c>
      <c r="Q2254">
        <v>1</v>
      </c>
      <c r="R2254">
        <v>3</v>
      </c>
      <c r="S2254">
        <v>3</v>
      </c>
      <c r="T2254" s="1">
        <v>44675</v>
      </c>
      <c r="U2254" t="str">
        <f t="shared" si="175"/>
        <v>Monster Energy Original</v>
      </c>
      <c r="V2254" t="str">
        <f t="shared" si="176"/>
        <v>Carbonated</v>
      </c>
      <c r="W2254" t="s">
        <v>34</v>
      </c>
      <c r="X2254" t="b">
        <f t="shared" si="178"/>
        <v>1</v>
      </c>
      <c r="Y2254">
        <f t="shared" si="177"/>
        <v>3</v>
      </c>
      <c r="Z2254" s="2">
        <f t="shared" si="179"/>
        <v>2</v>
      </c>
      <c r="AA2254" t="s">
        <v>70</v>
      </c>
      <c r="AD2254" t="s">
        <v>54</v>
      </c>
      <c r="AE2254" t="s">
        <v>560</v>
      </c>
      <c r="AF2254">
        <v>2022</v>
      </c>
    </row>
    <row r="2255" spans="1:32" x14ac:dyDescent="0.25">
      <c r="A2255" t="s">
        <v>29</v>
      </c>
      <c r="B2255" t="s">
        <v>46</v>
      </c>
      <c r="C2255" t="s">
        <v>31</v>
      </c>
      <c r="D2255" t="s">
        <v>47</v>
      </c>
      <c r="E2255">
        <f>_xlfn.XLOOKUP(Table1[[#This Row],[Location]],'Location analysis'!A:A,'Location analysis'!B:B)</f>
        <v>40.423690999999998</v>
      </c>
      <c r="F2255">
        <f>_xlfn.XLOOKUP(Table1[[#This Row],[Location]],'Location analysis'!A:A,'Location analysis'!C:C)</f>
        <v>-74.380831999999998</v>
      </c>
      <c r="G2255" t="s">
        <v>561</v>
      </c>
      <c r="H2255" t="s">
        <v>97</v>
      </c>
      <c r="I2255">
        <v>15015616066</v>
      </c>
      <c r="J2255" t="s">
        <v>559</v>
      </c>
      <c r="K2255" t="s">
        <v>51</v>
      </c>
      <c r="L2255">
        <v>142</v>
      </c>
      <c r="M2255">
        <v>1.5</v>
      </c>
      <c r="N2255">
        <v>1</v>
      </c>
      <c r="O2255">
        <v>142</v>
      </c>
      <c r="P2255">
        <v>1.5</v>
      </c>
      <c r="Q2255">
        <v>1</v>
      </c>
      <c r="R2255">
        <v>1.5</v>
      </c>
      <c r="S2255">
        <v>1.5</v>
      </c>
      <c r="T2255" s="1">
        <v>44675</v>
      </c>
      <c r="U2255" t="str">
        <f t="shared" si="175"/>
        <v>Bubly - Lime</v>
      </c>
      <c r="V2255" t="str">
        <f t="shared" si="176"/>
        <v>Water</v>
      </c>
      <c r="W2255" t="s">
        <v>97</v>
      </c>
      <c r="X2255" t="b">
        <f t="shared" si="178"/>
        <v>1</v>
      </c>
      <c r="Y2255">
        <f t="shared" si="177"/>
        <v>1.5</v>
      </c>
      <c r="Z2255" s="2">
        <f t="shared" si="179"/>
        <v>1</v>
      </c>
      <c r="AA2255" t="s">
        <v>135</v>
      </c>
      <c r="AB2255" t="s">
        <v>562</v>
      </c>
      <c r="AD2255" t="s">
        <v>54</v>
      </c>
      <c r="AE2255" t="s">
        <v>560</v>
      </c>
      <c r="AF2255">
        <v>2022</v>
      </c>
    </row>
    <row r="2256" spans="1:32" x14ac:dyDescent="0.25">
      <c r="A2256" t="s">
        <v>29</v>
      </c>
      <c r="B2256" t="s">
        <v>46</v>
      </c>
      <c r="C2256" t="s">
        <v>31</v>
      </c>
      <c r="D2256" t="s">
        <v>47</v>
      </c>
      <c r="E2256">
        <f>_xlfn.XLOOKUP(Table1[[#This Row],[Location]],'Location analysis'!A:A,'Location analysis'!B:B)</f>
        <v>40.423690999999998</v>
      </c>
      <c r="F2256">
        <f>_xlfn.XLOOKUP(Table1[[#This Row],[Location]],'Location analysis'!A:A,'Location analysis'!C:C)</f>
        <v>-74.380831999999998</v>
      </c>
      <c r="G2256" t="s">
        <v>137</v>
      </c>
      <c r="H2256" t="s">
        <v>97</v>
      </c>
      <c r="I2256">
        <v>15015974215</v>
      </c>
      <c r="J2256" t="s">
        <v>559</v>
      </c>
      <c r="K2256" t="s">
        <v>36</v>
      </c>
      <c r="L2256">
        <v>144</v>
      </c>
      <c r="M2256">
        <v>1.5</v>
      </c>
      <c r="N2256">
        <v>1</v>
      </c>
      <c r="O2256">
        <v>144</v>
      </c>
      <c r="P2256">
        <v>1.5</v>
      </c>
      <c r="Q2256">
        <v>1</v>
      </c>
      <c r="R2256">
        <v>1.5</v>
      </c>
      <c r="S2256">
        <v>1.5</v>
      </c>
      <c r="T2256" s="1">
        <v>44675</v>
      </c>
      <c r="U2256" t="str">
        <f t="shared" si="175"/>
        <v>Poland Springs Water</v>
      </c>
      <c r="V2256" t="str">
        <f t="shared" si="176"/>
        <v>Water</v>
      </c>
      <c r="W2256" t="s">
        <v>97</v>
      </c>
      <c r="X2256" t="b">
        <f t="shared" si="178"/>
        <v>1</v>
      </c>
      <c r="Y2256">
        <f t="shared" si="177"/>
        <v>1.5</v>
      </c>
      <c r="Z2256" s="2">
        <f t="shared" si="179"/>
        <v>1</v>
      </c>
      <c r="AA2256" t="s">
        <v>137</v>
      </c>
      <c r="AD2256" t="s">
        <v>54</v>
      </c>
      <c r="AE2256" t="s">
        <v>560</v>
      </c>
      <c r="AF2256">
        <v>2022</v>
      </c>
    </row>
    <row r="2257" spans="1:32" x14ac:dyDescent="0.25">
      <c r="A2257" t="s">
        <v>29</v>
      </c>
      <c r="B2257" t="s">
        <v>67</v>
      </c>
      <c r="C2257" t="s">
        <v>68</v>
      </c>
      <c r="D2257" t="s">
        <v>69</v>
      </c>
      <c r="E2257">
        <f>_xlfn.XLOOKUP(Table1[[#This Row],[Location]],'Location analysis'!A:A,'Location analysis'!B:B)</f>
        <v>40.435699999999997</v>
      </c>
      <c r="F2257">
        <f>_xlfn.XLOOKUP(Table1[[#This Row],[Location]],'Location analysis'!A:A,'Location analysis'!C:C)</f>
        <v>-74.125200000000007</v>
      </c>
      <c r="G2257" t="s">
        <v>70</v>
      </c>
      <c r="H2257" t="s">
        <v>34</v>
      </c>
      <c r="I2257">
        <v>15017038009</v>
      </c>
      <c r="J2257" t="s">
        <v>563</v>
      </c>
      <c r="K2257" t="s">
        <v>36</v>
      </c>
      <c r="L2257">
        <v>144</v>
      </c>
      <c r="M2257">
        <v>3</v>
      </c>
      <c r="N2257">
        <v>1</v>
      </c>
      <c r="O2257">
        <v>144</v>
      </c>
      <c r="P2257">
        <v>3</v>
      </c>
      <c r="Q2257">
        <v>1</v>
      </c>
      <c r="R2257">
        <v>3</v>
      </c>
      <c r="S2257">
        <v>4.5</v>
      </c>
      <c r="T2257" s="1">
        <v>44676</v>
      </c>
      <c r="U2257" t="str">
        <f t="shared" si="175"/>
        <v>Monster Energy Original</v>
      </c>
      <c r="V2257" t="str">
        <f t="shared" si="176"/>
        <v>Carbonated</v>
      </c>
      <c r="W2257" t="s">
        <v>34</v>
      </c>
      <c r="X2257" t="b">
        <f t="shared" si="178"/>
        <v>1</v>
      </c>
      <c r="Y2257">
        <f t="shared" si="177"/>
        <v>3</v>
      </c>
      <c r="Z2257" s="2">
        <f t="shared" si="179"/>
        <v>2</v>
      </c>
      <c r="AA2257" t="s">
        <v>70</v>
      </c>
      <c r="AD2257" t="s">
        <v>60</v>
      </c>
      <c r="AE2257" t="s">
        <v>564</v>
      </c>
      <c r="AF2257">
        <v>2022</v>
      </c>
    </row>
    <row r="2258" spans="1:32" x14ac:dyDescent="0.25">
      <c r="A2258" t="s">
        <v>29</v>
      </c>
      <c r="B2258" t="s">
        <v>67</v>
      </c>
      <c r="C2258" t="s">
        <v>68</v>
      </c>
      <c r="D2258" t="s">
        <v>69</v>
      </c>
      <c r="E2258">
        <f>_xlfn.XLOOKUP(Table1[[#This Row],[Location]],'Location analysis'!A:A,'Location analysis'!B:B)</f>
        <v>40.435699999999997</v>
      </c>
      <c r="F2258">
        <f>_xlfn.XLOOKUP(Table1[[#This Row],[Location]],'Location analysis'!A:A,'Location analysis'!C:C)</f>
        <v>-74.125200000000007</v>
      </c>
      <c r="G2258" t="s">
        <v>264</v>
      </c>
      <c r="H2258" t="s">
        <v>43</v>
      </c>
      <c r="I2258">
        <v>15017038009</v>
      </c>
      <c r="J2258" t="s">
        <v>563</v>
      </c>
      <c r="K2258" t="s">
        <v>36</v>
      </c>
      <c r="L2258">
        <v>123</v>
      </c>
      <c r="M2258">
        <v>1.5</v>
      </c>
      <c r="N2258">
        <v>1</v>
      </c>
      <c r="O2258">
        <v>123</v>
      </c>
      <c r="P2258">
        <v>1.5</v>
      </c>
      <c r="Q2258">
        <v>1</v>
      </c>
      <c r="R2258">
        <v>1.5</v>
      </c>
      <c r="S2258">
        <v>4.5</v>
      </c>
      <c r="T2258" s="1">
        <v>44676</v>
      </c>
      <c r="U2258" t="str">
        <f t="shared" si="175"/>
        <v>Funyuns - Flaming Hot</v>
      </c>
      <c r="V2258" t="str">
        <f t="shared" si="176"/>
        <v>Food</v>
      </c>
      <c r="W2258" t="s">
        <v>43</v>
      </c>
      <c r="X2258" t="b">
        <f t="shared" si="178"/>
        <v>1</v>
      </c>
      <c r="Y2258">
        <f t="shared" si="177"/>
        <v>1.5</v>
      </c>
      <c r="Z2258" s="2">
        <f t="shared" si="179"/>
        <v>1</v>
      </c>
      <c r="AA2258" t="s">
        <v>265</v>
      </c>
      <c r="AB2258" t="s">
        <v>122</v>
      </c>
      <c r="AD2258" t="s">
        <v>60</v>
      </c>
      <c r="AE2258" t="s">
        <v>564</v>
      </c>
      <c r="AF2258">
        <v>2022</v>
      </c>
    </row>
    <row r="2259" spans="1:32" x14ac:dyDescent="0.25">
      <c r="A2259" t="s">
        <v>29</v>
      </c>
      <c r="B2259" t="s">
        <v>394</v>
      </c>
      <c r="C2259" t="s">
        <v>395</v>
      </c>
      <c r="D2259" t="s">
        <v>396</v>
      </c>
      <c r="E2259">
        <f>_xlfn.XLOOKUP(Table1[[#This Row],[Location]],'Location analysis'!A:A,'Location analysis'!B:B)</f>
        <v>40.416893999999999</v>
      </c>
      <c r="F2259">
        <f>_xlfn.XLOOKUP(Table1[[#This Row],[Location]],'Location analysis'!A:A,'Location analysis'!C:C)</f>
        <v>-74.420399000000003</v>
      </c>
      <c r="G2259" t="s">
        <v>137</v>
      </c>
      <c r="H2259" t="s">
        <v>97</v>
      </c>
      <c r="I2259">
        <v>15017910229</v>
      </c>
      <c r="J2259" t="s">
        <v>563</v>
      </c>
      <c r="K2259" t="s">
        <v>36</v>
      </c>
      <c r="L2259">
        <v>144</v>
      </c>
      <c r="M2259">
        <v>1.5</v>
      </c>
      <c r="N2259">
        <v>1</v>
      </c>
      <c r="O2259">
        <v>144</v>
      </c>
      <c r="P2259">
        <v>1.5</v>
      </c>
      <c r="Q2259">
        <v>1</v>
      </c>
      <c r="R2259">
        <v>1.5</v>
      </c>
      <c r="S2259">
        <v>1.5</v>
      </c>
      <c r="T2259" s="1">
        <v>44676</v>
      </c>
      <c r="U2259" t="str">
        <f t="shared" si="175"/>
        <v>Poland Springs Water</v>
      </c>
      <c r="V2259" t="str">
        <f t="shared" si="176"/>
        <v>Water</v>
      </c>
      <c r="W2259" t="s">
        <v>97</v>
      </c>
      <c r="X2259" t="b">
        <f t="shared" si="178"/>
        <v>1</v>
      </c>
      <c r="Y2259">
        <f t="shared" si="177"/>
        <v>1.5</v>
      </c>
      <c r="Z2259" s="2">
        <f t="shared" si="179"/>
        <v>1</v>
      </c>
      <c r="AA2259" t="s">
        <v>137</v>
      </c>
      <c r="AD2259" t="s">
        <v>60</v>
      </c>
      <c r="AE2259" t="s">
        <v>564</v>
      </c>
      <c r="AF2259">
        <v>2022</v>
      </c>
    </row>
    <row r="2260" spans="1:32" x14ac:dyDescent="0.25">
      <c r="A2260" t="s">
        <v>29</v>
      </c>
      <c r="B2260" t="s">
        <v>62</v>
      </c>
      <c r="C2260" t="s">
        <v>63</v>
      </c>
      <c r="D2260" t="s">
        <v>64</v>
      </c>
      <c r="E2260">
        <f>_xlfn.XLOOKUP(Table1[[#This Row],[Location]],'Location analysis'!A:A,'Location analysis'!B:B)</f>
        <v>40.091900000000003</v>
      </c>
      <c r="F2260">
        <f>_xlfn.XLOOKUP(Table1[[#This Row],[Location]],'Location analysis'!A:A,'Location analysis'!C:C)</f>
        <v>-74.358699999999999</v>
      </c>
      <c r="G2260" t="s">
        <v>95</v>
      </c>
      <c r="H2260" t="s">
        <v>43</v>
      </c>
      <c r="I2260">
        <v>15017951553</v>
      </c>
      <c r="J2260" t="s">
        <v>563</v>
      </c>
      <c r="K2260" t="s">
        <v>51</v>
      </c>
      <c r="L2260">
        <v>137</v>
      </c>
      <c r="M2260">
        <v>2</v>
      </c>
      <c r="N2260">
        <v>1</v>
      </c>
      <c r="O2260">
        <v>137</v>
      </c>
      <c r="P2260">
        <v>2</v>
      </c>
      <c r="Q2260">
        <v>1</v>
      </c>
      <c r="R2260">
        <v>2</v>
      </c>
      <c r="S2260">
        <v>2</v>
      </c>
      <c r="T2260" s="1">
        <v>44676</v>
      </c>
      <c r="U2260" t="str">
        <f t="shared" si="175"/>
        <v>Jacks Links Bar Beef Strip</v>
      </c>
      <c r="V2260" t="str">
        <f t="shared" si="176"/>
        <v>Food</v>
      </c>
      <c r="W2260" t="s">
        <v>43</v>
      </c>
      <c r="X2260" t="b">
        <f t="shared" si="178"/>
        <v>1</v>
      </c>
      <c r="Y2260">
        <f t="shared" si="177"/>
        <v>2</v>
      </c>
      <c r="Z2260" s="2">
        <f t="shared" si="179"/>
        <v>1.3333333333333333</v>
      </c>
      <c r="AA2260" t="s">
        <v>95</v>
      </c>
      <c r="AD2260" t="s">
        <v>60</v>
      </c>
      <c r="AE2260" t="s">
        <v>564</v>
      </c>
      <c r="AF2260">
        <v>2022</v>
      </c>
    </row>
    <row r="2261" spans="1:32" x14ac:dyDescent="0.25">
      <c r="A2261" t="s">
        <v>29</v>
      </c>
      <c r="B2261" t="s">
        <v>62</v>
      </c>
      <c r="C2261" t="s">
        <v>63</v>
      </c>
      <c r="D2261" t="s">
        <v>64</v>
      </c>
      <c r="E2261">
        <f>_xlfn.XLOOKUP(Table1[[#This Row],[Location]],'Location analysis'!A:A,'Location analysis'!B:B)</f>
        <v>40.091900000000003</v>
      </c>
      <c r="F2261">
        <f>_xlfn.XLOOKUP(Table1[[#This Row],[Location]],'Location analysis'!A:A,'Location analysis'!C:C)</f>
        <v>-74.358699999999999</v>
      </c>
      <c r="G2261" t="s">
        <v>95</v>
      </c>
      <c r="H2261" t="s">
        <v>43</v>
      </c>
      <c r="I2261">
        <v>15017972850</v>
      </c>
      <c r="J2261" t="s">
        <v>563</v>
      </c>
      <c r="K2261" t="s">
        <v>51</v>
      </c>
      <c r="L2261">
        <v>137</v>
      </c>
      <c r="M2261">
        <v>2</v>
      </c>
      <c r="N2261">
        <v>1</v>
      </c>
      <c r="O2261">
        <v>137</v>
      </c>
      <c r="P2261">
        <v>2</v>
      </c>
      <c r="Q2261">
        <v>1</v>
      </c>
      <c r="R2261">
        <v>2</v>
      </c>
      <c r="S2261">
        <v>2</v>
      </c>
      <c r="T2261" s="1">
        <v>44676</v>
      </c>
      <c r="U2261" t="str">
        <f t="shared" si="175"/>
        <v>Jacks Links Bar Beef Strip</v>
      </c>
      <c r="V2261" t="str">
        <f t="shared" si="176"/>
        <v>Food</v>
      </c>
      <c r="W2261" t="s">
        <v>43</v>
      </c>
      <c r="X2261" t="b">
        <f t="shared" si="178"/>
        <v>1</v>
      </c>
      <c r="Y2261">
        <f t="shared" si="177"/>
        <v>2</v>
      </c>
      <c r="Z2261" s="2">
        <f t="shared" si="179"/>
        <v>1.3333333333333333</v>
      </c>
      <c r="AA2261" t="s">
        <v>95</v>
      </c>
      <c r="AD2261" t="s">
        <v>60</v>
      </c>
      <c r="AE2261" t="s">
        <v>564</v>
      </c>
      <c r="AF2261">
        <v>2022</v>
      </c>
    </row>
    <row r="2262" spans="1:32" x14ac:dyDescent="0.25">
      <c r="A2262" t="s">
        <v>29</v>
      </c>
      <c r="B2262" t="s">
        <v>394</v>
      </c>
      <c r="C2262" t="s">
        <v>395</v>
      </c>
      <c r="D2262" t="s">
        <v>396</v>
      </c>
      <c r="E2262">
        <f>_xlfn.XLOOKUP(Table1[[#This Row],[Location]],'Location analysis'!A:A,'Location analysis'!B:B)</f>
        <v>40.416893999999999</v>
      </c>
      <c r="F2262">
        <f>_xlfn.XLOOKUP(Table1[[#This Row],[Location]],'Location analysis'!A:A,'Location analysis'!C:C)</f>
        <v>-74.420399000000003</v>
      </c>
      <c r="G2262" t="s">
        <v>137</v>
      </c>
      <c r="H2262" t="s">
        <v>97</v>
      </c>
      <c r="I2262">
        <v>15018336827</v>
      </c>
      <c r="J2262" t="s">
        <v>563</v>
      </c>
      <c r="K2262" t="s">
        <v>51</v>
      </c>
      <c r="L2262">
        <v>144</v>
      </c>
      <c r="M2262">
        <v>1.5</v>
      </c>
      <c r="N2262">
        <v>1</v>
      </c>
      <c r="O2262">
        <v>144</v>
      </c>
      <c r="P2262">
        <v>1.5</v>
      </c>
      <c r="Q2262">
        <v>1</v>
      </c>
      <c r="R2262">
        <v>1.5</v>
      </c>
      <c r="S2262">
        <v>1.5</v>
      </c>
      <c r="T2262" s="1">
        <v>44676</v>
      </c>
      <c r="U2262" t="str">
        <f t="shared" si="175"/>
        <v>Poland Springs Water</v>
      </c>
      <c r="V2262" t="str">
        <f t="shared" si="176"/>
        <v>Water</v>
      </c>
      <c r="W2262" t="s">
        <v>97</v>
      </c>
      <c r="X2262" t="b">
        <f t="shared" si="178"/>
        <v>1</v>
      </c>
      <c r="Y2262">
        <f t="shared" si="177"/>
        <v>1.5</v>
      </c>
      <c r="Z2262" s="2">
        <f t="shared" si="179"/>
        <v>1</v>
      </c>
      <c r="AA2262" t="s">
        <v>137</v>
      </c>
      <c r="AD2262" t="s">
        <v>60</v>
      </c>
      <c r="AE2262" t="s">
        <v>564</v>
      </c>
      <c r="AF2262">
        <v>2022</v>
      </c>
    </row>
    <row r="2263" spans="1:32" x14ac:dyDescent="0.25">
      <c r="A2263" t="s">
        <v>29</v>
      </c>
      <c r="B2263" t="s">
        <v>394</v>
      </c>
      <c r="C2263" t="s">
        <v>395</v>
      </c>
      <c r="D2263" t="s">
        <v>396</v>
      </c>
      <c r="E2263">
        <f>_xlfn.XLOOKUP(Table1[[#This Row],[Location]],'Location analysis'!A:A,'Location analysis'!B:B)</f>
        <v>40.416893999999999</v>
      </c>
      <c r="F2263">
        <f>_xlfn.XLOOKUP(Table1[[#This Row],[Location]],'Location analysis'!A:A,'Location analysis'!C:C)</f>
        <v>-74.420399000000003</v>
      </c>
      <c r="G2263" t="s">
        <v>182</v>
      </c>
      <c r="H2263" t="s">
        <v>34</v>
      </c>
      <c r="I2263">
        <v>15018357332</v>
      </c>
      <c r="J2263" t="s">
        <v>563</v>
      </c>
      <c r="K2263" t="s">
        <v>36</v>
      </c>
      <c r="L2263">
        <v>142</v>
      </c>
      <c r="M2263">
        <v>1.5</v>
      </c>
      <c r="N2263">
        <v>1</v>
      </c>
      <c r="O2263">
        <v>142</v>
      </c>
      <c r="P2263">
        <v>1.5</v>
      </c>
      <c r="Q2263">
        <v>1</v>
      </c>
      <c r="R2263">
        <v>1.5</v>
      </c>
      <c r="S2263">
        <v>1.5</v>
      </c>
      <c r="T2263" s="1">
        <v>44676</v>
      </c>
      <c r="U2263" t="str">
        <f t="shared" si="175"/>
        <v>Coca Cola - Zero Sugar</v>
      </c>
      <c r="V2263" t="str">
        <f t="shared" si="176"/>
        <v>Carbonated</v>
      </c>
      <c r="W2263" t="s">
        <v>34</v>
      </c>
      <c r="X2263" t="b">
        <f t="shared" si="178"/>
        <v>1</v>
      </c>
      <c r="Y2263">
        <f t="shared" si="177"/>
        <v>1.5</v>
      </c>
      <c r="Z2263" s="2">
        <f t="shared" si="179"/>
        <v>1</v>
      </c>
      <c r="AA2263" t="s">
        <v>183</v>
      </c>
      <c r="AB2263" t="s">
        <v>184</v>
      </c>
      <c r="AD2263" t="s">
        <v>60</v>
      </c>
      <c r="AE2263" t="s">
        <v>564</v>
      </c>
      <c r="AF2263">
        <v>2022</v>
      </c>
    </row>
    <row r="2264" spans="1:32" x14ac:dyDescent="0.25">
      <c r="A2264" t="s">
        <v>29</v>
      </c>
      <c r="B2264" t="s">
        <v>394</v>
      </c>
      <c r="C2264" t="s">
        <v>395</v>
      </c>
      <c r="D2264" t="s">
        <v>396</v>
      </c>
      <c r="E2264">
        <f>_xlfn.XLOOKUP(Table1[[#This Row],[Location]],'Location analysis'!A:A,'Location analysis'!B:B)</f>
        <v>40.416893999999999</v>
      </c>
      <c r="F2264">
        <f>_xlfn.XLOOKUP(Table1[[#This Row],[Location]],'Location analysis'!A:A,'Location analysis'!C:C)</f>
        <v>-74.420399000000003</v>
      </c>
      <c r="G2264" t="s">
        <v>407</v>
      </c>
      <c r="H2264" t="s">
        <v>34</v>
      </c>
      <c r="I2264">
        <v>15018455965</v>
      </c>
      <c r="J2264" t="s">
        <v>563</v>
      </c>
      <c r="K2264" t="s">
        <v>36</v>
      </c>
      <c r="L2264">
        <v>140</v>
      </c>
      <c r="M2264">
        <v>1.5</v>
      </c>
      <c r="N2264">
        <v>1</v>
      </c>
      <c r="O2264">
        <v>140</v>
      </c>
      <c r="P2264">
        <v>1.5</v>
      </c>
      <c r="Q2264">
        <v>1</v>
      </c>
      <c r="R2264">
        <v>1.5</v>
      </c>
      <c r="S2264">
        <v>1.5</v>
      </c>
      <c r="T2264" s="1">
        <v>44676</v>
      </c>
      <c r="U2264" t="str">
        <f t="shared" si="175"/>
        <v>Spindrift - Sparkling Water - Pineapple</v>
      </c>
      <c r="V2264" t="str">
        <f t="shared" si="176"/>
        <v>Carbonated</v>
      </c>
      <c r="W2264" t="s">
        <v>34</v>
      </c>
      <c r="X2264" t="b">
        <f t="shared" si="178"/>
        <v>1</v>
      </c>
      <c r="Y2264">
        <f t="shared" si="177"/>
        <v>1.5</v>
      </c>
      <c r="Z2264" s="2">
        <f t="shared" si="179"/>
        <v>1</v>
      </c>
      <c r="AA2264" t="s">
        <v>89</v>
      </c>
      <c r="AB2264" t="s">
        <v>408</v>
      </c>
      <c r="AC2264" t="s">
        <v>409</v>
      </c>
      <c r="AD2264" t="s">
        <v>60</v>
      </c>
      <c r="AE2264" t="s">
        <v>564</v>
      </c>
      <c r="AF2264">
        <v>2022</v>
      </c>
    </row>
    <row r="2265" spans="1:32" x14ac:dyDescent="0.25">
      <c r="A2265" t="s">
        <v>29</v>
      </c>
      <c r="B2265" t="s">
        <v>394</v>
      </c>
      <c r="C2265" t="s">
        <v>395</v>
      </c>
      <c r="D2265" t="s">
        <v>396</v>
      </c>
      <c r="E2265">
        <f>_xlfn.XLOOKUP(Table1[[#This Row],[Location]],'Location analysis'!A:A,'Location analysis'!B:B)</f>
        <v>40.416893999999999</v>
      </c>
      <c r="F2265">
        <f>_xlfn.XLOOKUP(Table1[[#This Row],[Location]],'Location analysis'!A:A,'Location analysis'!C:C)</f>
        <v>-74.420399000000003</v>
      </c>
      <c r="G2265" t="s">
        <v>427</v>
      </c>
      <c r="H2265" t="s">
        <v>43</v>
      </c>
      <c r="I2265">
        <v>15018479228</v>
      </c>
      <c r="J2265" t="s">
        <v>563</v>
      </c>
      <c r="K2265" t="s">
        <v>51</v>
      </c>
      <c r="L2265">
        <v>111</v>
      </c>
      <c r="M2265">
        <v>1.5</v>
      </c>
      <c r="N2265">
        <v>1</v>
      </c>
      <c r="O2265">
        <v>111</v>
      </c>
      <c r="P2265">
        <v>1.5</v>
      </c>
      <c r="Q2265">
        <v>1</v>
      </c>
      <c r="R2265">
        <v>1.5</v>
      </c>
      <c r="S2265">
        <v>1.5</v>
      </c>
      <c r="T2265" s="1">
        <v>44676</v>
      </c>
      <c r="U2265" t="str">
        <f t="shared" si="175"/>
        <v>SunChips Multigrain - French Onion</v>
      </c>
      <c r="V2265" t="str">
        <f t="shared" si="176"/>
        <v>Food</v>
      </c>
      <c r="W2265" t="s">
        <v>43</v>
      </c>
      <c r="X2265" t="b">
        <f t="shared" si="178"/>
        <v>1</v>
      </c>
      <c r="Y2265">
        <f t="shared" si="177"/>
        <v>1.5</v>
      </c>
      <c r="Z2265" s="2">
        <f t="shared" si="179"/>
        <v>1</v>
      </c>
      <c r="AA2265" t="s">
        <v>129</v>
      </c>
      <c r="AB2265" t="s">
        <v>428</v>
      </c>
      <c r="AD2265" t="s">
        <v>60</v>
      </c>
      <c r="AE2265" t="s">
        <v>564</v>
      </c>
      <c r="AF2265">
        <v>2022</v>
      </c>
    </row>
    <row r="2266" spans="1:32" x14ac:dyDescent="0.25">
      <c r="A2266" t="s">
        <v>29</v>
      </c>
      <c r="B2266" t="s">
        <v>394</v>
      </c>
      <c r="C2266" t="s">
        <v>395</v>
      </c>
      <c r="D2266" t="s">
        <v>396</v>
      </c>
      <c r="E2266">
        <f>_xlfn.XLOOKUP(Table1[[#This Row],[Location]],'Location analysis'!A:A,'Location analysis'!B:B)</f>
        <v>40.416893999999999</v>
      </c>
      <c r="F2266">
        <f>_xlfn.XLOOKUP(Table1[[#This Row],[Location]],'Location analysis'!A:A,'Location analysis'!C:C)</f>
        <v>-74.420399000000003</v>
      </c>
      <c r="G2266" t="s">
        <v>137</v>
      </c>
      <c r="H2266" t="s">
        <v>97</v>
      </c>
      <c r="I2266">
        <v>15019120955</v>
      </c>
      <c r="J2266" t="s">
        <v>563</v>
      </c>
      <c r="K2266" t="s">
        <v>36</v>
      </c>
      <c r="L2266">
        <v>144</v>
      </c>
      <c r="M2266">
        <v>1.5</v>
      </c>
      <c r="N2266">
        <v>1</v>
      </c>
      <c r="O2266">
        <v>144</v>
      </c>
      <c r="P2266">
        <v>1.5</v>
      </c>
      <c r="Q2266">
        <v>1</v>
      </c>
      <c r="R2266">
        <v>1.5</v>
      </c>
      <c r="S2266">
        <v>1.5</v>
      </c>
      <c r="T2266" s="1">
        <v>44676</v>
      </c>
      <c r="U2266" t="str">
        <f t="shared" si="175"/>
        <v>Poland Springs Water</v>
      </c>
      <c r="V2266" t="str">
        <f t="shared" si="176"/>
        <v>Water</v>
      </c>
      <c r="W2266" t="s">
        <v>97</v>
      </c>
      <c r="X2266" t="b">
        <f t="shared" si="178"/>
        <v>1</v>
      </c>
      <c r="Y2266">
        <f t="shared" si="177"/>
        <v>1.5</v>
      </c>
      <c r="Z2266" s="2">
        <f t="shared" si="179"/>
        <v>1</v>
      </c>
      <c r="AA2266" t="s">
        <v>137</v>
      </c>
      <c r="AD2266" t="s">
        <v>60</v>
      </c>
      <c r="AE2266" t="s">
        <v>564</v>
      </c>
      <c r="AF2266">
        <v>2022</v>
      </c>
    </row>
    <row r="2267" spans="1:32" x14ac:dyDescent="0.25">
      <c r="A2267" t="s">
        <v>29</v>
      </c>
      <c r="B2267" t="s">
        <v>62</v>
      </c>
      <c r="C2267" t="s">
        <v>63</v>
      </c>
      <c r="D2267" t="s">
        <v>64</v>
      </c>
      <c r="E2267">
        <f>_xlfn.XLOOKUP(Table1[[#This Row],[Location]],'Location analysis'!A:A,'Location analysis'!B:B)</f>
        <v>40.091900000000003</v>
      </c>
      <c r="F2267">
        <f>_xlfn.XLOOKUP(Table1[[#This Row],[Location]],'Location analysis'!A:A,'Location analysis'!C:C)</f>
        <v>-74.358699999999999</v>
      </c>
      <c r="G2267" t="s">
        <v>95</v>
      </c>
      <c r="H2267" t="s">
        <v>43</v>
      </c>
      <c r="I2267">
        <v>15019237052</v>
      </c>
      <c r="J2267" t="s">
        <v>563</v>
      </c>
      <c r="K2267" t="s">
        <v>51</v>
      </c>
      <c r="L2267">
        <v>137</v>
      </c>
      <c r="M2267">
        <v>2</v>
      </c>
      <c r="N2267">
        <v>1</v>
      </c>
      <c r="O2267">
        <v>137</v>
      </c>
      <c r="P2267">
        <v>2</v>
      </c>
      <c r="Q2267">
        <v>1</v>
      </c>
      <c r="R2267">
        <v>2</v>
      </c>
      <c r="S2267">
        <v>2</v>
      </c>
      <c r="T2267" s="1">
        <v>44676</v>
      </c>
      <c r="U2267" t="str">
        <f t="shared" si="175"/>
        <v>Jacks Links Bar Beef Strip</v>
      </c>
      <c r="V2267" t="str">
        <f t="shared" si="176"/>
        <v>Food</v>
      </c>
      <c r="W2267" t="s">
        <v>43</v>
      </c>
      <c r="X2267" t="b">
        <f t="shared" si="178"/>
        <v>1</v>
      </c>
      <c r="Y2267">
        <f t="shared" si="177"/>
        <v>2</v>
      </c>
      <c r="Z2267" s="2">
        <f t="shared" si="179"/>
        <v>1.3333333333333333</v>
      </c>
      <c r="AA2267" t="s">
        <v>95</v>
      </c>
      <c r="AD2267" t="s">
        <v>60</v>
      </c>
      <c r="AE2267" t="s">
        <v>564</v>
      </c>
      <c r="AF2267">
        <v>2022</v>
      </c>
    </row>
    <row r="2268" spans="1:32" x14ac:dyDescent="0.25">
      <c r="A2268" t="s">
        <v>29</v>
      </c>
      <c r="B2268" t="s">
        <v>67</v>
      </c>
      <c r="C2268" t="s">
        <v>68</v>
      </c>
      <c r="D2268" t="s">
        <v>69</v>
      </c>
      <c r="E2268">
        <f>_xlfn.XLOOKUP(Table1[[#This Row],[Location]],'Location analysis'!A:A,'Location analysis'!B:B)</f>
        <v>40.435699999999997</v>
      </c>
      <c r="F2268">
        <f>_xlfn.XLOOKUP(Table1[[#This Row],[Location]],'Location analysis'!A:A,'Location analysis'!C:C)</f>
        <v>-74.125200000000007</v>
      </c>
      <c r="G2268" t="s">
        <v>532</v>
      </c>
      <c r="H2268" t="s">
        <v>43</v>
      </c>
      <c r="I2268">
        <v>15019376017</v>
      </c>
      <c r="J2268" t="s">
        <v>563</v>
      </c>
      <c r="K2268" t="s">
        <v>51</v>
      </c>
      <c r="L2268">
        <v>125</v>
      </c>
      <c r="M2268">
        <v>1.5</v>
      </c>
      <c r="N2268">
        <v>1</v>
      </c>
      <c r="O2268">
        <v>125</v>
      </c>
      <c r="P2268">
        <v>1.5</v>
      </c>
      <c r="Q2268">
        <v>1</v>
      </c>
      <c r="R2268">
        <v>1.5</v>
      </c>
      <c r="S2268">
        <v>1.5</v>
      </c>
      <c r="T2268" s="1">
        <v>44676</v>
      </c>
      <c r="U2268" t="str">
        <f t="shared" si="175"/>
        <v>Quaker ButterMilk Ranch Rice Crisps</v>
      </c>
      <c r="V2268" t="str">
        <f t="shared" si="176"/>
        <v>Food</v>
      </c>
      <c r="W2268" t="s">
        <v>43</v>
      </c>
      <c r="X2268" t="b">
        <f t="shared" si="178"/>
        <v>1</v>
      </c>
      <c r="Y2268">
        <f t="shared" si="177"/>
        <v>1.5</v>
      </c>
      <c r="Z2268" s="2">
        <f t="shared" si="179"/>
        <v>1</v>
      </c>
      <c r="AA2268" t="s">
        <v>532</v>
      </c>
      <c r="AD2268" t="s">
        <v>60</v>
      </c>
      <c r="AE2268" t="s">
        <v>564</v>
      </c>
      <c r="AF2268">
        <v>2022</v>
      </c>
    </row>
    <row r="2269" spans="1:32" x14ac:dyDescent="0.25">
      <c r="A2269" t="s">
        <v>29</v>
      </c>
      <c r="B2269" t="s">
        <v>67</v>
      </c>
      <c r="C2269" t="s">
        <v>68</v>
      </c>
      <c r="D2269" t="s">
        <v>69</v>
      </c>
      <c r="E2269">
        <f>_xlfn.XLOOKUP(Table1[[#This Row],[Location]],'Location analysis'!A:A,'Location analysis'!B:B)</f>
        <v>40.435699999999997</v>
      </c>
      <c r="F2269">
        <f>_xlfn.XLOOKUP(Table1[[#This Row],[Location]],'Location analysis'!A:A,'Location analysis'!C:C)</f>
        <v>-74.125200000000007</v>
      </c>
      <c r="G2269" t="s">
        <v>116</v>
      </c>
      <c r="H2269" t="s">
        <v>43</v>
      </c>
      <c r="I2269">
        <v>15019383681</v>
      </c>
      <c r="J2269" t="s">
        <v>563</v>
      </c>
      <c r="K2269" t="s">
        <v>51</v>
      </c>
      <c r="L2269">
        <v>110</v>
      </c>
      <c r="M2269">
        <v>1.5</v>
      </c>
      <c r="N2269">
        <v>1</v>
      </c>
      <c r="O2269">
        <v>110</v>
      </c>
      <c r="P2269">
        <v>1.5</v>
      </c>
      <c r="Q2269">
        <v>1</v>
      </c>
      <c r="R2269">
        <v>1.5</v>
      </c>
      <c r="S2269">
        <v>1.5</v>
      </c>
      <c r="T2269" s="1">
        <v>44676</v>
      </c>
      <c r="U2269" t="str">
        <f t="shared" si="175"/>
        <v>Good Health Veggie Stix - Zesty Ranch</v>
      </c>
      <c r="V2269" t="str">
        <f t="shared" si="176"/>
        <v>Food</v>
      </c>
      <c r="W2269" t="s">
        <v>43</v>
      </c>
      <c r="X2269" t="b">
        <f t="shared" si="178"/>
        <v>1</v>
      </c>
      <c r="Y2269">
        <f t="shared" si="177"/>
        <v>1.5</v>
      </c>
      <c r="Z2269" s="2">
        <f t="shared" si="179"/>
        <v>1</v>
      </c>
      <c r="AA2269" t="s">
        <v>117</v>
      </c>
      <c r="AB2269" t="s">
        <v>118</v>
      </c>
      <c r="AD2269" t="s">
        <v>60</v>
      </c>
      <c r="AE2269" t="s">
        <v>564</v>
      </c>
      <c r="AF2269">
        <v>2022</v>
      </c>
    </row>
    <row r="2270" spans="1:32" x14ac:dyDescent="0.25">
      <c r="A2270" t="s">
        <v>29</v>
      </c>
      <c r="B2270" t="s">
        <v>394</v>
      </c>
      <c r="C2270" t="s">
        <v>395</v>
      </c>
      <c r="D2270" t="s">
        <v>396</v>
      </c>
      <c r="E2270">
        <f>_xlfn.XLOOKUP(Table1[[#This Row],[Location]],'Location analysis'!A:A,'Location analysis'!B:B)</f>
        <v>40.416893999999999</v>
      </c>
      <c r="F2270">
        <f>_xlfn.XLOOKUP(Table1[[#This Row],[Location]],'Location analysis'!A:A,'Location analysis'!C:C)</f>
        <v>-74.420399000000003</v>
      </c>
      <c r="G2270" t="s">
        <v>307</v>
      </c>
      <c r="H2270" t="s">
        <v>43</v>
      </c>
      <c r="I2270">
        <v>15019506870</v>
      </c>
      <c r="J2270" t="s">
        <v>563</v>
      </c>
      <c r="K2270" t="s">
        <v>51</v>
      </c>
      <c r="L2270">
        <v>138</v>
      </c>
      <c r="M2270">
        <v>1.5</v>
      </c>
      <c r="N2270">
        <v>1</v>
      </c>
      <c r="O2270">
        <v>138</v>
      </c>
      <c r="P2270">
        <v>1.5</v>
      </c>
      <c r="Q2270">
        <v>1</v>
      </c>
      <c r="R2270">
        <v>1.5</v>
      </c>
      <c r="S2270">
        <v>1.5</v>
      </c>
      <c r="T2270" s="1">
        <v>44676</v>
      </c>
      <c r="U2270" t="str">
        <f t="shared" si="175"/>
        <v>Belvita Snack Packs - Blueberry</v>
      </c>
      <c r="V2270" t="str">
        <f t="shared" si="176"/>
        <v>Food</v>
      </c>
      <c r="W2270" t="s">
        <v>43</v>
      </c>
      <c r="X2270" t="b">
        <f t="shared" si="178"/>
        <v>1</v>
      </c>
      <c r="Y2270">
        <f t="shared" si="177"/>
        <v>1.5</v>
      </c>
      <c r="Z2270" s="2">
        <f t="shared" si="179"/>
        <v>1</v>
      </c>
      <c r="AA2270" t="s">
        <v>309</v>
      </c>
      <c r="AB2270" t="s">
        <v>222</v>
      </c>
      <c r="AD2270" t="s">
        <v>60</v>
      </c>
      <c r="AE2270" t="s">
        <v>564</v>
      </c>
      <c r="AF2270">
        <v>2022</v>
      </c>
    </row>
    <row r="2271" spans="1:32" x14ac:dyDescent="0.25">
      <c r="A2271" t="s">
        <v>29</v>
      </c>
      <c r="B2271" t="s">
        <v>46</v>
      </c>
      <c r="C2271" t="s">
        <v>31</v>
      </c>
      <c r="D2271" t="s">
        <v>47</v>
      </c>
      <c r="E2271">
        <f>_xlfn.XLOOKUP(Table1[[#This Row],[Location]],'Location analysis'!A:A,'Location analysis'!B:B)</f>
        <v>40.423690999999998</v>
      </c>
      <c r="F2271">
        <f>_xlfn.XLOOKUP(Table1[[#This Row],[Location]],'Location analysis'!A:A,'Location analysis'!C:C)</f>
        <v>-74.380831999999998</v>
      </c>
      <c r="G2271" t="s">
        <v>523</v>
      </c>
      <c r="H2271" t="s">
        <v>43</v>
      </c>
      <c r="I2271">
        <v>15019745940</v>
      </c>
      <c r="J2271" t="s">
        <v>563</v>
      </c>
      <c r="K2271" t="s">
        <v>51</v>
      </c>
      <c r="L2271">
        <v>111</v>
      </c>
      <c r="M2271">
        <v>1.5</v>
      </c>
      <c r="N2271">
        <v>1</v>
      </c>
      <c r="O2271">
        <v>111</v>
      </c>
      <c r="P2271">
        <v>1.5</v>
      </c>
      <c r="Q2271">
        <v>1</v>
      </c>
      <c r="R2271">
        <v>1.5</v>
      </c>
      <c r="S2271">
        <v>1.5</v>
      </c>
      <c r="T2271" s="1">
        <v>44676</v>
      </c>
      <c r="U2271" t="str">
        <f t="shared" si="175"/>
        <v>Pop Corners - Spicy Queso</v>
      </c>
      <c r="V2271" t="str">
        <f t="shared" si="176"/>
        <v>Food</v>
      </c>
      <c r="W2271" t="s">
        <v>43</v>
      </c>
      <c r="X2271" t="b">
        <f t="shared" si="178"/>
        <v>1</v>
      </c>
      <c r="Y2271">
        <f t="shared" si="177"/>
        <v>1.5</v>
      </c>
      <c r="Z2271" s="2">
        <f t="shared" si="179"/>
        <v>1</v>
      </c>
      <c r="AA2271" t="s">
        <v>509</v>
      </c>
      <c r="AB2271" t="s">
        <v>524</v>
      </c>
      <c r="AD2271" t="s">
        <v>60</v>
      </c>
      <c r="AE2271" t="s">
        <v>564</v>
      </c>
      <c r="AF2271">
        <v>2022</v>
      </c>
    </row>
    <row r="2272" spans="1:32" x14ac:dyDescent="0.25">
      <c r="A2272" t="s">
        <v>29</v>
      </c>
      <c r="B2272" t="s">
        <v>46</v>
      </c>
      <c r="C2272" t="s">
        <v>31</v>
      </c>
      <c r="D2272" t="s">
        <v>47</v>
      </c>
      <c r="E2272">
        <f>_xlfn.XLOOKUP(Table1[[#This Row],[Location]],'Location analysis'!A:A,'Location analysis'!B:B)</f>
        <v>40.423690999999998</v>
      </c>
      <c r="F2272">
        <f>_xlfn.XLOOKUP(Table1[[#This Row],[Location]],'Location analysis'!A:A,'Location analysis'!C:C)</f>
        <v>-74.380831999999998</v>
      </c>
      <c r="G2272" t="s">
        <v>523</v>
      </c>
      <c r="H2272" t="s">
        <v>43</v>
      </c>
      <c r="I2272">
        <v>15019748809</v>
      </c>
      <c r="J2272" t="s">
        <v>563</v>
      </c>
      <c r="K2272" t="s">
        <v>51</v>
      </c>
      <c r="L2272">
        <v>111</v>
      </c>
      <c r="M2272">
        <v>1.5</v>
      </c>
      <c r="N2272">
        <v>1</v>
      </c>
      <c r="O2272">
        <v>111</v>
      </c>
      <c r="P2272">
        <v>1.5</v>
      </c>
      <c r="Q2272">
        <v>1</v>
      </c>
      <c r="R2272">
        <v>1.5</v>
      </c>
      <c r="S2272">
        <v>1.5</v>
      </c>
      <c r="T2272" s="1">
        <v>44676</v>
      </c>
      <c r="U2272" t="str">
        <f t="shared" si="175"/>
        <v>Pop Corners - Spicy Queso</v>
      </c>
      <c r="V2272" t="str">
        <f t="shared" si="176"/>
        <v>Food</v>
      </c>
      <c r="W2272" t="s">
        <v>43</v>
      </c>
      <c r="X2272" t="b">
        <f t="shared" si="178"/>
        <v>1</v>
      </c>
      <c r="Y2272">
        <f t="shared" si="177"/>
        <v>1.5</v>
      </c>
      <c r="Z2272" s="2">
        <f t="shared" si="179"/>
        <v>1</v>
      </c>
      <c r="AA2272" t="s">
        <v>509</v>
      </c>
      <c r="AB2272" t="s">
        <v>524</v>
      </c>
      <c r="AD2272" t="s">
        <v>60</v>
      </c>
      <c r="AE2272" t="s">
        <v>564</v>
      </c>
      <c r="AF2272">
        <v>2022</v>
      </c>
    </row>
    <row r="2273" spans="1:32" x14ac:dyDescent="0.25">
      <c r="A2273" t="s">
        <v>29</v>
      </c>
      <c r="B2273" t="s">
        <v>62</v>
      </c>
      <c r="C2273" t="s">
        <v>63</v>
      </c>
      <c r="D2273" t="s">
        <v>64</v>
      </c>
      <c r="E2273">
        <f>_xlfn.XLOOKUP(Table1[[#This Row],[Location]],'Location analysis'!A:A,'Location analysis'!B:B)</f>
        <v>40.091900000000003</v>
      </c>
      <c r="F2273">
        <f>_xlfn.XLOOKUP(Table1[[#This Row],[Location]],'Location analysis'!A:A,'Location analysis'!C:C)</f>
        <v>-74.358699999999999</v>
      </c>
      <c r="G2273" t="s">
        <v>95</v>
      </c>
      <c r="H2273" t="s">
        <v>43</v>
      </c>
      <c r="I2273">
        <v>15019819005</v>
      </c>
      <c r="J2273" t="s">
        <v>563</v>
      </c>
      <c r="K2273" t="s">
        <v>51</v>
      </c>
      <c r="L2273">
        <v>137</v>
      </c>
      <c r="M2273">
        <v>2</v>
      </c>
      <c r="N2273">
        <v>1</v>
      </c>
      <c r="O2273">
        <v>137</v>
      </c>
      <c r="P2273">
        <v>2</v>
      </c>
      <c r="Q2273">
        <v>1</v>
      </c>
      <c r="R2273">
        <v>2</v>
      </c>
      <c r="S2273">
        <v>2</v>
      </c>
      <c r="T2273" s="1">
        <v>44676</v>
      </c>
      <c r="U2273" t="str">
        <f t="shared" si="175"/>
        <v>Jacks Links Bar Beef Strip</v>
      </c>
      <c r="V2273" t="str">
        <f t="shared" si="176"/>
        <v>Food</v>
      </c>
      <c r="W2273" t="s">
        <v>43</v>
      </c>
      <c r="X2273" t="b">
        <f t="shared" si="178"/>
        <v>1</v>
      </c>
      <c r="Y2273">
        <f t="shared" si="177"/>
        <v>2</v>
      </c>
      <c r="Z2273" s="2">
        <f t="shared" si="179"/>
        <v>1.3333333333333333</v>
      </c>
      <c r="AA2273" t="s">
        <v>95</v>
      </c>
      <c r="AD2273" t="s">
        <v>60</v>
      </c>
      <c r="AE2273" t="s">
        <v>564</v>
      </c>
      <c r="AF2273">
        <v>2022</v>
      </c>
    </row>
    <row r="2274" spans="1:32" x14ac:dyDescent="0.25">
      <c r="A2274" t="s">
        <v>29</v>
      </c>
      <c r="B2274" t="s">
        <v>62</v>
      </c>
      <c r="C2274" t="s">
        <v>63</v>
      </c>
      <c r="D2274" t="s">
        <v>64</v>
      </c>
      <c r="E2274">
        <f>_xlfn.XLOOKUP(Table1[[#This Row],[Location]],'Location analysis'!A:A,'Location analysis'!B:B)</f>
        <v>40.091900000000003</v>
      </c>
      <c r="F2274">
        <f>_xlfn.XLOOKUP(Table1[[#This Row],[Location]],'Location analysis'!A:A,'Location analysis'!C:C)</f>
        <v>-74.358699999999999</v>
      </c>
      <c r="G2274" t="s">
        <v>42</v>
      </c>
      <c r="H2274" t="s">
        <v>43</v>
      </c>
      <c r="I2274">
        <v>15019837006</v>
      </c>
      <c r="J2274" t="s">
        <v>563</v>
      </c>
      <c r="K2274" t="s">
        <v>36</v>
      </c>
      <c r="L2274">
        <v>123</v>
      </c>
      <c r="M2274">
        <v>1.5</v>
      </c>
      <c r="N2274">
        <v>1</v>
      </c>
      <c r="O2274">
        <v>123</v>
      </c>
      <c r="P2274">
        <v>1.5</v>
      </c>
      <c r="Q2274">
        <v>1</v>
      </c>
      <c r="R2274">
        <v>1.5</v>
      </c>
      <c r="S2274">
        <v>1.5</v>
      </c>
      <c r="T2274" s="1">
        <v>44676</v>
      </c>
      <c r="U2274" t="str">
        <f t="shared" si="175"/>
        <v>Takis - Hot Chilli Pepper &amp; Lime</v>
      </c>
      <c r="V2274" t="str">
        <f t="shared" si="176"/>
        <v>Food</v>
      </c>
      <c r="W2274" t="s">
        <v>43</v>
      </c>
      <c r="X2274" t="b">
        <f t="shared" si="178"/>
        <v>1</v>
      </c>
      <c r="Y2274">
        <f t="shared" si="177"/>
        <v>1.5</v>
      </c>
      <c r="Z2274" s="2">
        <f t="shared" si="179"/>
        <v>1</v>
      </c>
      <c r="AA2274" t="s">
        <v>44</v>
      </c>
      <c r="AB2274" t="s">
        <v>45</v>
      </c>
      <c r="AD2274" t="s">
        <v>60</v>
      </c>
      <c r="AE2274" t="s">
        <v>564</v>
      </c>
      <c r="AF2274">
        <v>2022</v>
      </c>
    </row>
    <row r="2275" spans="1:32" x14ac:dyDescent="0.25">
      <c r="A2275" t="s">
        <v>29</v>
      </c>
      <c r="B2275" t="s">
        <v>394</v>
      </c>
      <c r="C2275" t="s">
        <v>395</v>
      </c>
      <c r="D2275" t="s">
        <v>396</v>
      </c>
      <c r="E2275">
        <f>_xlfn.XLOOKUP(Table1[[#This Row],[Location]],'Location analysis'!A:A,'Location analysis'!B:B)</f>
        <v>40.416893999999999</v>
      </c>
      <c r="F2275">
        <f>_xlfn.XLOOKUP(Table1[[#This Row],[Location]],'Location analysis'!A:A,'Location analysis'!C:C)</f>
        <v>-74.420399000000003</v>
      </c>
      <c r="G2275" t="s">
        <v>417</v>
      </c>
      <c r="H2275" t="s">
        <v>43</v>
      </c>
      <c r="I2275">
        <v>15020013507</v>
      </c>
      <c r="J2275" t="s">
        <v>563</v>
      </c>
      <c r="K2275" t="s">
        <v>36</v>
      </c>
      <c r="L2275">
        <v>136</v>
      </c>
      <c r="M2275">
        <v>2</v>
      </c>
      <c r="N2275">
        <v>1</v>
      </c>
      <c r="O2275">
        <v>136</v>
      </c>
      <c r="P2275">
        <v>2</v>
      </c>
      <c r="Q2275">
        <v>1</v>
      </c>
      <c r="R2275">
        <v>2</v>
      </c>
      <c r="S2275">
        <v>3.5</v>
      </c>
      <c r="T2275" s="1">
        <v>44676</v>
      </c>
      <c r="U2275" t="str">
        <f t="shared" si="175"/>
        <v>Genius Keto Bar - Chocolate Dream</v>
      </c>
      <c r="V2275" t="str">
        <f t="shared" si="176"/>
        <v>Food</v>
      </c>
      <c r="W2275" t="s">
        <v>43</v>
      </c>
      <c r="X2275" t="b">
        <f t="shared" si="178"/>
        <v>1</v>
      </c>
      <c r="Y2275">
        <f t="shared" si="177"/>
        <v>2</v>
      </c>
      <c r="Z2275" s="2">
        <f t="shared" si="179"/>
        <v>1.3333333333333333</v>
      </c>
      <c r="AA2275" t="s">
        <v>418</v>
      </c>
      <c r="AB2275" t="s">
        <v>419</v>
      </c>
      <c r="AD2275" t="s">
        <v>60</v>
      </c>
      <c r="AE2275" t="s">
        <v>564</v>
      </c>
      <c r="AF2275">
        <v>2022</v>
      </c>
    </row>
    <row r="2276" spans="1:32" x14ac:dyDescent="0.25">
      <c r="A2276" t="s">
        <v>29</v>
      </c>
      <c r="B2276" t="s">
        <v>394</v>
      </c>
      <c r="C2276" t="s">
        <v>395</v>
      </c>
      <c r="D2276" t="s">
        <v>396</v>
      </c>
      <c r="E2276">
        <f>_xlfn.XLOOKUP(Table1[[#This Row],[Location]],'Location analysis'!A:A,'Location analysis'!B:B)</f>
        <v>40.416893999999999</v>
      </c>
      <c r="F2276">
        <f>_xlfn.XLOOKUP(Table1[[#This Row],[Location]],'Location analysis'!A:A,'Location analysis'!C:C)</f>
        <v>-74.420399000000003</v>
      </c>
      <c r="G2276" t="s">
        <v>407</v>
      </c>
      <c r="H2276" t="s">
        <v>34</v>
      </c>
      <c r="I2276">
        <v>15020013507</v>
      </c>
      <c r="J2276" t="s">
        <v>563</v>
      </c>
      <c r="K2276" t="s">
        <v>36</v>
      </c>
      <c r="L2276">
        <v>140</v>
      </c>
      <c r="M2276">
        <v>1.5</v>
      </c>
      <c r="N2276">
        <v>1</v>
      </c>
      <c r="O2276">
        <v>140</v>
      </c>
      <c r="P2276">
        <v>1.5</v>
      </c>
      <c r="Q2276">
        <v>1</v>
      </c>
      <c r="R2276">
        <v>1.5</v>
      </c>
      <c r="S2276">
        <v>3.5</v>
      </c>
      <c r="T2276" s="1">
        <v>44676</v>
      </c>
      <c r="U2276" t="str">
        <f t="shared" si="175"/>
        <v>Spindrift - Sparkling Water - Pineapple</v>
      </c>
      <c r="V2276" t="str">
        <f t="shared" si="176"/>
        <v>Carbonated</v>
      </c>
      <c r="W2276" t="s">
        <v>34</v>
      </c>
      <c r="X2276" t="b">
        <f t="shared" si="178"/>
        <v>1</v>
      </c>
      <c r="Y2276">
        <f t="shared" si="177"/>
        <v>1.5</v>
      </c>
      <c r="Z2276" s="2">
        <f t="shared" si="179"/>
        <v>1</v>
      </c>
      <c r="AA2276" t="s">
        <v>89</v>
      </c>
      <c r="AB2276" t="s">
        <v>408</v>
      </c>
      <c r="AC2276" t="s">
        <v>409</v>
      </c>
      <c r="AD2276" t="s">
        <v>60</v>
      </c>
      <c r="AE2276" t="s">
        <v>564</v>
      </c>
      <c r="AF2276">
        <v>2022</v>
      </c>
    </row>
    <row r="2277" spans="1:32" x14ac:dyDescent="0.25">
      <c r="A2277" t="s">
        <v>29</v>
      </c>
      <c r="B2277" t="s">
        <v>394</v>
      </c>
      <c r="C2277" t="s">
        <v>395</v>
      </c>
      <c r="D2277" t="s">
        <v>396</v>
      </c>
      <c r="E2277">
        <f>_xlfn.XLOOKUP(Table1[[#This Row],[Location]],'Location analysis'!A:A,'Location analysis'!B:B)</f>
        <v>40.416893999999999</v>
      </c>
      <c r="F2277">
        <f>_xlfn.XLOOKUP(Table1[[#This Row],[Location]],'Location analysis'!A:A,'Location analysis'!C:C)</f>
        <v>-74.420399000000003</v>
      </c>
      <c r="G2277" t="s">
        <v>137</v>
      </c>
      <c r="H2277" t="s">
        <v>97</v>
      </c>
      <c r="I2277">
        <v>15020306170</v>
      </c>
      <c r="J2277" t="s">
        <v>563</v>
      </c>
      <c r="K2277" t="s">
        <v>51</v>
      </c>
      <c r="L2277">
        <v>144</v>
      </c>
      <c r="M2277">
        <v>1.5</v>
      </c>
      <c r="N2277">
        <v>1</v>
      </c>
      <c r="O2277">
        <v>144</v>
      </c>
      <c r="P2277">
        <v>1.5</v>
      </c>
      <c r="Q2277">
        <v>1</v>
      </c>
      <c r="R2277">
        <v>1.5</v>
      </c>
      <c r="S2277">
        <v>1.5</v>
      </c>
      <c r="T2277" s="1">
        <v>44676</v>
      </c>
      <c r="U2277" t="str">
        <f t="shared" si="175"/>
        <v>Poland Springs Water</v>
      </c>
      <c r="V2277" t="str">
        <f t="shared" si="176"/>
        <v>Water</v>
      </c>
      <c r="W2277" t="s">
        <v>97</v>
      </c>
      <c r="X2277" t="b">
        <f t="shared" si="178"/>
        <v>1</v>
      </c>
      <c r="Y2277">
        <f t="shared" si="177"/>
        <v>1.5</v>
      </c>
      <c r="Z2277" s="2">
        <f t="shared" si="179"/>
        <v>1</v>
      </c>
      <c r="AA2277" t="s">
        <v>137</v>
      </c>
      <c r="AD2277" t="s">
        <v>60</v>
      </c>
      <c r="AE2277" t="s">
        <v>564</v>
      </c>
      <c r="AF2277">
        <v>2022</v>
      </c>
    </row>
    <row r="2278" spans="1:32" x14ac:dyDescent="0.25">
      <c r="A2278" t="s">
        <v>29</v>
      </c>
      <c r="B2278" t="s">
        <v>394</v>
      </c>
      <c r="C2278" t="s">
        <v>395</v>
      </c>
      <c r="D2278" t="s">
        <v>396</v>
      </c>
      <c r="E2278">
        <f>_xlfn.XLOOKUP(Table1[[#This Row],[Location]],'Location analysis'!A:A,'Location analysis'!B:B)</f>
        <v>40.416893999999999</v>
      </c>
      <c r="F2278">
        <f>_xlfn.XLOOKUP(Table1[[#This Row],[Location]],'Location analysis'!A:A,'Location analysis'!C:C)</f>
        <v>-74.420399000000003</v>
      </c>
      <c r="G2278" t="s">
        <v>106</v>
      </c>
      <c r="H2278" t="s">
        <v>43</v>
      </c>
      <c r="I2278">
        <v>15020475008</v>
      </c>
      <c r="J2278" t="s">
        <v>563</v>
      </c>
      <c r="K2278" t="s">
        <v>51</v>
      </c>
      <c r="L2278">
        <v>120</v>
      </c>
      <c r="M2278">
        <v>2</v>
      </c>
      <c r="N2278">
        <v>1</v>
      </c>
      <c r="O2278">
        <v>120</v>
      </c>
      <c r="P2278">
        <v>2</v>
      </c>
      <c r="Q2278">
        <v>1</v>
      </c>
      <c r="R2278">
        <v>2</v>
      </c>
      <c r="S2278">
        <v>2</v>
      </c>
      <c r="T2278" s="1">
        <v>44676</v>
      </c>
      <c r="U2278" t="str">
        <f t="shared" si="175"/>
        <v>Oreo Mini</v>
      </c>
      <c r="V2278" t="str">
        <f t="shared" si="176"/>
        <v>Food</v>
      </c>
      <c r="W2278" t="s">
        <v>43</v>
      </c>
      <c r="X2278" t="b">
        <f t="shared" si="178"/>
        <v>1</v>
      </c>
      <c r="Y2278">
        <f t="shared" si="177"/>
        <v>2</v>
      </c>
      <c r="Z2278" s="2">
        <f t="shared" si="179"/>
        <v>1.3333333333333333</v>
      </c>
      <c r="AA2278" t="s">
        <v>106</v>
      </c>
      <c r="AD2278" t="s">
        <v>60</v>
      </c>
      <c r="AE2278" t="s">
        <v>564</v>
      </c>
      <c r="AF2278">
        <v>2022</v>
      </c>
    </row>
    <row r="2279" spans="1:32" x14ac:dyDescent="0.25">
      <c r="A2279" t="s">
        <v>29</v>
      </c>
      <c r="B2279" t="s">
        <v>394</v>
      </c>
      <c r="C2279" t="s">
        <v>395</v>
      </c>
      <c r="D2279" t="s">
        <v>396</v>
      </c>
      <c r="E2279">
        <f>_xlfn.XLOOKUP(Table1[[#This Row],[Location]],'Location analysis'!A:A,'Location analysis'!B:B)</f>
        <v>40.416893999999999</v>
      </c>
      <c r="F2279">
        <f>_xlfn.XLOOKUP(Table1[[#This Row],[Location]],'Location analysis'!A:A,'Location analysis'!C:C)</f>
        <v>-74.420399000000003</v>
      </c>
      <c r="G2279" t="s">
        <v>194</v>
      </c>
      <c r="H2279" t="s">
        <v>43</v>
      </c>
      <c r="I2279">
        <v>15020505103</v>
      </c>
      <c r="J2279" t="s">
        <v>563</v>
      </c>
      <c r="K2279" t="s">
        <v>51</v>
      </c>
      <c r="L2279">
        <v>121</v>
      </c>
      <c r="M2279">
        <v>1.5</v>
      </c>
      <c r="N2279">
        <v>1</v>
      </c>
      <c r="O2279">
        <v>121</v>
      </c>
      <c r="P2279">
        <v>1.5</v>
      </c>
      <c r="Q2279">
        <v>1</v>
      </c>
      <c r="R2279">
        <v>1.5</v>
      </c>
      <c r="S2279">
        <v>1.5</v>
      </c>
      <c r="T2279" s="1">
        <v>44676</v>
      </c>
      <c r="U2279" t="str">
        <f t="shared" si="175"/>
        <v>Takis FUGEO mini</v>
      </c>
      <c r="V2279" t="str">
        <f t="shared" si="176"/>
        <v>Food</v>
      </c>
      <c r="W2279" t="s">
        <v>43</v>
      </c>
      <c r="X2279" t="b">
        <f t="shared" si="178"/>
        <v>1</v>
      </c>
      <c r="Y2279">
        <f t="shared" si="177"/>
        <v>1.5</v>
      </c>
      <c r="Z2279" s="2">
        <f t="shared" si="179"/>
        <v>1</v>
      </c>
      <c r="AA2279" t="s">
        <v>194</v>
      </c>
      <c r="AD2279" t="s">
        <v>60</v>
      </c>
      <c r="AE2279" t="s">
        <v>564</v>
      </c>
      <c r="AF2279">
        <v>2022</v>
      </c>
    </row>
    <row r="2280" spans="1:32" x14ac:dyDescent="0.25">
      <c r="A2280" t="s">
        <v>29</v>
      </c>
      <c r="B2280" t="s">
        <v>394</v>
      </c>
      <c r="C2280" t="s">
        <v>395</v>
      </c>
      <c r="D2280" t="s">
        <v>396</v>
      </c>
      <c r="E2280">
        <f>_xlfn.XLOOKUP(Table1[[#This Row],[Location]],'Location analysis'!A:A,'Location analysis'!B:B)</f>
        <v>40.416893999999999</v>
      </c>
      <c r="F2280">
        <f>_xlfn.XLOOKUP(Table1[[#This Row],[Location]],'Location analysis'!A:A,'Location analysis'!C:C)</f>
        <v>-74.420399000000003</v>
      </c>
      <c r="G2280" t="s">
        <v>106</v>
      </c>
      <c r="H2280" t="s">
        <v>43</v>
      </c>
      <c r="I2280">
        <v>15020509599</v>
      </c>
      <c r="J2280" t="s">
        <v>563</v>
      </c>
      <c r="K2280" t="s">
        <v>51</v>
      </c>
      <c r="L2280">
        <v>120</v>
      </c>
      <c r="M2280">
        <v>2</v>
      </c>
      <c r="N2280">
        <v>1</v>
      </c>
      <c r="O2280">
        <v>120</v>
      </c>
      <c r="P2280">
        <v>2</v>
      </c>
      <c r="Q2280">
        <v>1</v>
      </c>
      <c r="R2280">
        <v>2</v>
      </c>
      <c r="S2280">
        <v>2</v>
      </c>
      <c r="T2280" s="1">
        <v>44676</v>
      </c>
      <c r="U2280" t="str">
        <f t="shared" si="175"/>
        <v>Oreo Mini</v>
      </c>
      <c r="V2280" t="str">
        <f t="shared" si="176"/>
        <v>Food</v>
      </c>
      <c r="W2280" t="s">
        <v>43</v>
      </c>
      <c r="X2280" t="b">
        <f t="shared" si="178"/>
        <v>1</v>
      </c>
      <c r="Y2280">
        <f t="shared" si="177"/>
        <v>2</v>
      </c>
      <c r="Z2280" s="2">
        <f t="shared" si="179"/>
        <v>1.3333333333333333</v>
      </c>
      <c r="AA2280" t="s">
        <v>106</v>
      </c>
      <c r="AD2280" t="s">
        <v>60</v>
      </c>
      <c r="AE2280" t="s">
        <v>564</v>
      </c>
      <c r="AF2280">
        <v>2022</v>
      </c>
    </row>
    <row r="2281" spans="1:32" x14ac:dyDescent="0.25">
      <c r="A2281" t="s">
        <v>29</v>
      </c>
      <c r="B2281" t="s">
        <v>394</v>
      </c>
      <c r="C2281" t="s">
        <v>395</v>
      </c>
      <c r="D2281" t="s">
        <v>396</v>
      </c>
      <c r="E2281">
        <f>_xlfn.XLOOKUP(Table1[[#This Row],[Location]],'Location analysis'!A:A,'Location analysis'!B:B)</f>
        <v>40.416893999999999</v>
      </c>
      <c r="F2281">
        <f>_xlfn.XLOOKUP(Table1[[#This Row],[Location]],'Location analysis'!A:A,'Location analysis'!C:C)</f>
        <v>-74.420399000000003</v>
      </c>
      <c r="G2281" t="s">
        <v>137</v>
      </c>
      <c r="H2281" t="s">
        <v>97</v>
      </c>
      <c r="I2281">
        <v>15020539730</v>
      </c>
      <c r="J2281" t="s">
        <v>563</v>
      </c>
      <c r="K2281" t="s">
        <v>36</v>
      </c>
      <c r="L2281">
        <v>144</v>
      </c>
      <c r="M2281">
        <v>1.5</v>
      </c>
      <c r="N2281">
        <v>1</v>
      </c>
      <c r="O2281">
        <v>144</v>
      </c>
      <c r="P2281">
        <v>1.5</v>
      </c>
      <c r="Q2281">
        <v>1</v>
      </c>
      <c r="R2281">
        <v>1.5</v>
      </c>
      <c r="S2281">
        <v>1.5</v>
      </c>
      <c r="T2281" s="1">
        <v>44676</v>
      </c>
      <c r="U2281" t="str">
        <f t="shared" si="175"/>
        <v>Poland Springs Water</v>
      </c>
      <c r="V2281" t="str">
        <f t="shared" si="176"/>
        <v>Water</v>
      </c>
      <c r="W2281" t="s">
        <v>97</v>
      </c>
      <c r="X2281" t="b">
        <f t="shared" si="178"/>
        <v>1</v>
      </c>
      <c r="Y2281">
        <f t="shared" si="177"/>
        <v>1.5</v>
      </c>
      <c r="Z2281" s="2">
        <f t="shared" si="179"/>
        <v>1</v>
      </c>
      <c r="AA2281" t="s">
        <v>137</v>
      </c>
      <c r="AD2281" t="s">
        <v>60</v>
      </c>
      <c r="AE2281" t="s">
        <v>564</v>
      </c>
      <c r="AF2281">
        <v>2022</v>
      </c>
    </row>
    <row r="2282" spans="1:32" x14ac:dyDescent="0.25">
      <c r="A2282" t="s">
        <v>29</v>
      </c>
      <c r="B2282" t="s">
        <v>394</v>
      </c>
      <c r="C2282" t="s">
        <v>395</v>
      </c>
      <c r="D2282" t="s">
        <v>396</v>
      </c>
      <c r="E2282">
        <f>_xlfn.XLOOKUP(Table1[[#This Row],[Location]],'Location analysis'!A:A,'Location analysis'!B:B)</f>
        <v>40.416893999999999</v>
      </c>
      <c r="F2282">
        <f>_xlfn.XLOOKUP(Table1[[#This Row],[Location]],'Location analysis'!A:A,'Location analysis'!C:C)</f>
        <v>-74.420399000000003</v>
      </c>
      <c r="G2282" t="s">
        <v>182</v>
      </c>
      <c r="H2282" t="s">
        <v>34</v>
      </c>
      <c r="I2282">
        <v>15020614172</v>
      </c>
      <c r="J2282" t="s">
        <v>563</v>
      </c>
      <c r="K2282" t="s">
        <v>51</v>
      </c>
      <c r="L2282">
        <v>142</v>
      </c>
      <c r="M2282">
        <v>1.5</v>
      </c>
      <c r="N2282">
        <v>1</v>
      </c>
      <c r="O2282">
        <v>142</v>
      </c>
      <c r="P2282">
        <v>1.5</v>
      </c>
      <c r="Q2282">
        <v>1</v>
      </c>
      <c r="R2282">
        <v>1.5</v>
      </c>
      <c r="S2282">
        <v>1.5</v>
      </c>
      <c r="T2282" s="1">
        <v>44676</v>
      </c>
      <c r="U2282" t="str">
        <f t="shared" si="175"/>
        <v>Coca Cola - Zero Sugar</v>
      </c>
      <c r="V2282" t="str">
        <f t="shared" si="176"/>
        <v>Carbonated</v>
      </c>
      <c r="W2282" t="s">
        <v>34</v>
      </c>
      <c r="X2282" t="b">
        <f t="shared" si="178"/>
        <v>1</v>
      </c>
      <c r="Y2282">
        <f t="shared" si="177"/>
        <v>1.5</v>
      </c>
      <c r="Z2282" s="2">
        <f t="shared" si="179"/>
        <v>1</v>
      </c>
      <c r="AA2282" t="s">
        <v>183</v>
      </c>
      <c r="AB2282" t="s">
        <v>184</v>
      </c>
      <c r="AD2282" t="s">
        <v>60</v>
      </c>
      <c r="AE2282" t="s">
        <v>564</v>
      </c>
      <c r="AF2282">
        <v>2022</v>
      </c>
    </row>
    <row r="2283" spans="1:32" x14ac:dyDescent="0.25">
      <c r="A2283" t="s">
        <v>29</v>
      </c>
      <c r="B2283" t="s">
        <v>67</v>
      </c>
      <c r="C2283" t="s">
        <v>68</v>
      </c>
      <c r="D2283" t="s">
        <v>69</v>
      </c>
      <c r="E2283">
        <f>_xlfn.XLOOKUP(Table1[[#This Row],[Location]],'Location analysis'!A:A,'Location analysis'!B:B)</f>
        <v>40.435699999999997</v>
      </c>
      <c r="F2283">
        <f>_xlfn.XLOOKUP(Table1[[#This Row],[Location]],'Location analysis'!A:A,'Location analysis'!C:C)</f>
        <v>-74.125200000000007</v>
      </c>
      <c r="G2283" t="s">
        <v>70</v>
      </c>
      <c r="H2283" t="s">
        <v>34</v>
      </c>
      <c r="I2283">
        <v>15020680996</v>
      </c>
      <c r="J2283" t="s">
        <v>563</v>
      </c>
      <c r="K2283" t="s">
        <v>51</v>
      </c>
      <c r="L2283">
        <v>146</v>
      </c>
      <c r="M2283">
        <v>3</v>
      </c>
      <c r="N2283">
        <v>1</v>
      </c>
      <c r="O2283">
        <v>146</v>
      </c>
      <c r="P2283">
        <v>3</v>
      </c>
      <c r="Q2283">
        <v>1</v>
      </c>
      <c r="R2283">
        <v>3</v>
      </c>
      <c r="S2283">
        <v>3</v>
      </c>
      <c r="T2283" s="1">
        <v>44676</v>
      </c>
      <c r="U2283" t="str">
        <f t="shared" si="175"/>
        <v>Monster Energy Original</v>
      </c>
      <c r="V2283" t="str">
        <f t="shared" si="176"/>
        <v>Carbonated</v>
      </c>
      <c r="W2283" t="s">
        <v>34</v>
      </c>
      <c r="X2283" t="b">
        <f t="shared" si="178"/>
        <v>1</v>
      </c>
      <c r="Y2283">
        <f t="shared" si="177"/>
        <v>3</v>
      </c>
      <c r="Z2283" s="2">
        <f t="shared" si="179"/>
        <v>2</v>
      </c>
      <c r="AA2283" t="s">
        <v>70</v>
      </c>
      <c r="AD2283" t="s">
        <v>60</v>
      </c>
      <c r="AE2283" t="s">
        <v>564</v>
      </c>
      <c r="AF2283">
        <v>2022</v>
      </c>
    </row>
    <row r="2284" spans="1:32" x14ac:dyDescent="0.25">
      <c r="A2284" t="s">
        <v>29</v>
      </c>
      <c r="B2284" t="s">
        <v>67</v>
      </c>
      <c r="C2284" t="s">
        <v>68</v>
      </c>
      <c r="D2284" t="s">
        <v>69</v>
      </c>
      <c r="E2284">
        <f>_xlfn.XLOOKUP(Table1[[#This Row],[Location]],'Location analysis'!A:A,'Location analysis'!B:B)</f>
        <v>40.435699999999997</v>
      </c>
      <c r="F2284">
        <f>_xlfn.XLOOKUP(Table1[[#This Row],[Location]],'Location analysis'!A:A,'Location analysis'!C:C)</f>
        <v>-74.125200000000007</v>
      </c>
      <c r="G2284" t="s">
        <v>116</v>
      </c>
      <c r="H2284" t="s">
        <v>43</v>
      </c>
      <c r="I2284">
        <v>15020808935</v>
      </c>
      <c r="J2284" t="s">
        <v>563</v>
      </c>
      <c r="K2284" t="s">
        <v>51</v>
      </c>
      <c r="L2284">
        <v>110</v>
      </c>
      <c r="M2284">
        <v>1.5</v>
      </c>
      <c r="N2284">
        <v>1</v>
      </c>
      <c r="O2284">
        <v>110</v>
      </c>
      <c r="P2284">
        <v>1.5</v>
      </c>
      <c r="Q2284">
        <v>1</v>
      </c>
      <c r="R2284">
        <v>1.5</v>
      </c>
      <c r="S2284">
        <v>1.5</v>
      </c>
      <c r="T2284" s="1">
        <v>44676</v>
      </c>
      <c r="U2284" t="str">
        <f t="shared" si="175"/>
        <v>Good Health Veggie Stix - Zesty Ranch</v>
      </c>
      <c r="V2284" t="str">
        <f t="shared" si="176"/>
        <v>Food</v>
      </c>
      <c r="W2284" t="s">
        <v>43</v>
      </c>
      <c r="X2284" t="b">
        <f t="shared" si="178"/>
        <v>1</v>
      </c>
      <c r="Y2284">
        <f t="shared" si="177"/>
        <v>1.5</v>
      </c>
      <c r="Z2284" s="2">
        <f t="shared" si="179"/>
        <v>1</v>
      </c>
      <c r="AA2284" t="s">
        <v>117</v>
      </c>
      <c r="AB2284" t="s">
        <v>118</v>
      </c>
      <c r="AD2284" t="s">
        <v>60</v>
      </c>
      <c r="AE2284" t="s">
        <v>564</v>
      </c>
      <c r="AF2284">
        <v>2022</v>
      </c>
    </row>
    <row r="2285" spans="1:32" x14ac:dyDescent="0.25">
      <c r="A2285" t="s">
        <v>29</v>
      </c>
      <c r="B2285" t="s">
        <v>46</v>
      </c>
      <c r="C2285" t="s">
        <v>31</v>
      </c>
      <c r="D2285" t="s">
        <v>47</v>
      </c>
      <c r="E2285">
        <f>_xlfn.XLOOKUP(Table1[[#This Row],[Location]],'Location analysis'!A:A,'Location analysis'!B:B)</f>
        <v>40.423690999999998</v>
      </c>
      <c r="F2285">
        <f>_xlfn.XLOOKUP(Table1[[#This Row],[Location]],'Location analysis'!A:A,'Location analysis'!C:C)</f>
        <v>-74.380831999999998</v>
      </c>
      <c r="G2285" t="s">
        <v>565</v>
      </c>
      <c r="H2285" t="s">
        <v>43</v>
      </c>
      <c r="I2285">
        <v>15020837383</v>
      </c>
      <c r="J2285" t="s">
        <v>563</v>
      </c>
      <c r="K2285" t="s">
        <v>51</v>
      </c>
      <c r="L2285">
        <v>132</v>
      </c>
      <c r="M2285">
        <v>1.5</v>
      </c>
      <c r="N2285">
        <v>1</v>
      </c>
      <c r="O2285">
        <v>132</v>
      </c>
      <c r="P2285">
        <v>1.5</v>
      </c>
      <c r="Q2285">
        <v>1</v>
      </c>
      <c r="R2285">
        <v>1.5</v>
      </c>
      <c r="S2285">
        <v>1.5</v>
      </c>
      <c r="T2285" s="1">
        <v>44676</v>
      </c>
      <c r="U2285" t="str">
        <f t="shared" si="175"/>
        <v>Nature's Garden Trail Mix - Cranberry Healthy</v>
      </c>
      <c r="V2285" t="str">
        <f t="shared" si="176"/>
        <v>Food</v>
      </c>
      <c r="W2285" t="s">
        <v>43</v>
      </c>
      <c r="X2285" t="b">
        <f t="shared" si="178"/>
        <v>1</v>
      </c>
      <c r="Y2285">
        <f t="shared" si="177"/>
        <v>1.5</v>
      </c>
      <c r="Z2285" s="2">
        <f t="shared" si="179"/>
        <v>1</v>
      </c>
      <c r="AA2285" t="s">
        <v>566</v>
      </c>
      <c r="AB2285" t="s">
        <v>567</v>
      </c>
      <c r="AD2285" t="s">
        <v>60</v>
      </c>
      <c r="AE2285" t="s">
        <v>564</v>
      </c>
      <c r="AF2285">
        <v>2022</v>
      </c>
    </row>
    <row r="2286" spans="1:32" x14ac:dyDescent="0.25">
      <c r="A2286" t="s">
        <v>29</v>
      </c>
      <c r="B2286" t="s">
        <v>394</v>
      </c>
      <c r="C2286" t="s">
        <v>395</v>
      </c>
      <c r="D2286" t="s">
        <v>396</v>
      </c>
      <c r="E2286">
        <f>_xlfn.XLOOKUP(Table1[[#This Row],[Location]],'Location analysis'!A:A,'Location analysis'!B:B)</f>
        <v>40.416893999999999</v>
      </c>
      <c r="F2286">
        <f>_xlfn.XLOOKUP(Table1[[#This Row],[Location]],'Location analysis'!A:A,'Location analysis'!C:C)</f>
        <v>-74.420399000000003</v>
      </c>
      <c r="G2286" t="s">
        <v>194</v>
      </c>
      <c r="H2286" t="s">
        <v>43</v>
      </c>
      <c r="I2286">
        <v>15020860417</v>
      </c>
      <c r="J2286" t="s">
        <v>563</v>
      </c>
      <c r="K2286" t="s">
        <v>36</v>
      </c>
      <c r="L2286">
        <v>123</v>
      </c>
      <c r="M2286">
        <v>1.5</v>
      </c>
      <c r="N2286">
        <v>2</v>
      </c>
      <c r="O2286">
        <v>123</v>
      </c>
      <c r="P2286">
        <v>1.5</v>
      </c>
      <c r="Q2286">
        <v>2</v>
      </c>
      <c r="R2286">
        <v>3</v>
      </c>
      <c r="S2286">
        <v>5</v>
      </c>
      <c r="T2286" s="1">
        <v>44676</v>
      </c>
      <c r="U2286" t="str">
        <f t="shared" si="175"/>
        <v>Takis FUGEO mini</v>
      </c>
      <c r="V2286" t="str">
        <f t="shared" si="176"/>
        <v>Food</v>
      </c>
      <c r="W2286" t="s">
        <v>43</v>
      </c>
      <c r="X2286" t="b">
        <f t="shared" si="178"/>
        <v>1</v>
      </c>
      <c r="Y2286">
        <f t="shared" si="177"/>
        <v>1.5</v>
      </c>
      <c r="Z2286" s="2">
        <f t="shared" si="179"/>
        <v>1</v>
      </c>
      <c r="AA2286" t="s">
        <v>194</v>
      </c>
      <c r="AD2286" t="s">
        <v>60</v>
      </c>
      <c r="AE2286" t="s">
        <v>564</v>
      </c>
      <c r="AF2286">
        <v>2022</v>
      </c>
    </row>
    <row r="2287" spans="1:32" x14ac:dyDescent="0.25">
      <c r="A2287" t="s">
        <v>29</v>
      </c>
      <c r="B2287" t="s">
        <v>394</v>
      </c>
      <c r="C2287" t="s">
        <v>395</v>
      </c>
      <c r="D2287" t="s">
        <v>396</v>
      </c>
      <c r="E2287">
        <f>_xlfn.XLOOKUP(Table1[[#This Row],[Location]],'Location analysis'!A:A,'Location analysis'!B:B)</f>
        <v>40.416893999999999</v>
      </c>
      <c r="F2287">
        <f>_xlfn.XLOOKUP(Table1[[#This Row],[Location]],'Location analysis'!A:A,'Location analysis'!C:C)</f>
        <v>-74.420399000000003</v>
      </c>
      <c r="G2287" t="s">
        <v>106</v>
      </c>
      <c r="H2287" t="s">
        <v>43</v>
      </c>
      <c r="I2287">
        <v>15020860417</v>
      </c>
      <c r="J2287" t="s">
        <v>563</v>
      </c>
      <c r="K2287" t="s">
        <v>36</v>
      </c>
      <c r="L2287">
        <v>120</v>
      </c>
      <c r="M2287">
        <v>2</v>
      </c>
      <c r="N2287">
        <v>1</v>
      </c>
      <c r="O2287">
        <v>120</v>
      </c>
      <c r="P2287">
        <v>2</v>
      </c>
      <c r="Q2287">
        <v>1</v>
      </c>
      <c r="R2287">
        <v>2</v>
      </c>
      <c r="S2287">
        <v>5</v>
      </c>
      <c r="T2287" s="1">
        <v>44676</v>
      </c>
      <c r="U2287" t="str">
        <f t="shared" si="175"/>
        <v>Oreo Mini</v>
      </c>
      <c r="V2287" t="str">
        <f t="shared" si="176"/>
        <v>Food</v>
      </c>
      <c r="W2287" t="s">
        <v>43</v>
      </c>
      <c r="X2287" t="b">
        <f t="shared" si="178"/>
        <v>1</v>
      </c>
      <c r="Y2287">
        <f t="shared" si="177"/>
        <v>2</v>
      </c>
      <c r="Z2287" s="2">
        <f t="shared" si="179"/>
        <v>1.3333333333333333</v>
      </c>
      <c r="AA2287" t="s">
        <v>106</v>
      </c>
      <c r="AD2287" t="s">
        <v>60</v>
      </c>
      <c r="AE2287" t="s">
        <v>564</v>
      </c>
      <c r="AF2287">
        <v>2022</v>
      </c>
    </row>
    <row r="2288" spans="1:32" x14ac:dyDescent="0.25">
      <c r="A2288" t="s">
        <v>29</v>
      </c>
      <c r="B2288" t="s">
        <v>394</v>
      </c>
      <c r="C2288" t="s">
        <v>395</v>
      </c>
      <c r="D2288" t="s">
        <v>396</v>
      </c>
      <c r="E2288">
        <f>_xlfn.XLOOKUP(Table1[[#This Row],[Location]],'Location analysis'!A:A,'Location analysis'!B:B)</f>
        <v>40.416893999999999</v>
      </c>
      <c r="F2288">
        <f>_xlfn.XLOOKUP(Table1[[#This Row],[Location]],'Location analysis'!A:A,'Location analysis'!C:C)</f>
        <v>-74.420399000000003</v>
      </c>
      <c r="G2288" t="s">
        <v>417</v>
      </c>
      <c r="H2288" t="s">
        <v>43</v>
      </c>
      <c r="I2288">
        <v>15021068795</v>
      </c>
      <c r="J2288" t="s">
        <v>563</v>
      </c>
      <c r="K2288" t="s">
        <v>51</v>
      </c>
      <c r="L2288">
        <v>136</v>
      </c>
      <c r="M2288">
        <v>2</v>
      </c>
      <c r="N2288">
        <v>1</v>
      </c>
      <c r="O2288">
        <v>136</v>
      </c>
      <c r="P2288">
        <v>2</v>
      </c>
      <c r="Q2288">
        <v>1</v>
      </c>
      <c r="R2288">
        <v>2</v>
      </c>
      <c r="S2288">
        <v>2</v>
      </c>
      <c r="T2288" s="1">
        <v>44676</v>
      </c>
      <c r="U2288" t="str">
        <f t="shared" si="175"/>
        <v>Genius Keto Bar - Chocolate Dream</v>
      </c>
      <c r="V2288" t="str">
        <f t="shared" si="176"/>
        <v>Food</v>
      </c>
      <c r="W2288" t="s">
        <v>43</v>
      </c>
      <c r="X2288" t="b">
        <f t="shared" si="178"/>
        <v>1</v>
      </c>
      <c r="Y2288">
        <f t="shared" si="177"/>
        <v>2</v>
      </c>
      <c r="Z2288" s="2">
        <f t="shared" si="179"/>
        <v>1.3333333333333333</v>
      </c>
      <c r="AA2288" t="s">
        <v>418</v>
      </c>
      <c r="AB2288" t="s">
        <v>419</v>
      </c>
      <c r="AD2288" t="s">
        <v>60</v>
      </c>
      <c r="AE2288" t="s">
        <v>564</v>
      </c>
      <c r="AF2288">
        <v>2022</v>
      </c>
    </row>
    <row r="2289" spans="1:32" x14ac:dyDescent="0.25">
      <c r="A2289" t="s">
        <v>29</v>
      </c>
      <c r="B2289" t="s">
        <v>67</v>
      </c>
      <c r="C2289" t="s">
        <v>68</v>
      </c>
      <c r="D2289" t="s">
        <v>69</v>
      </c>
      <c r="E2289">
        <f>_xlfn.XLOOKUP(Table1[[#This Row],[Location]],'Location analysis'!A:A,'Location analysis'!B:B)</f>
        <v>40.435699999999997</v>
      </c>
      <c r="F2289">
        <f>_xlfn.XLOOKUP(Table1[[#This Row],[Location]],'Location analysis'!A:A,'Location analysis'!C:C)</f>
        <v>-74.125200000000007</v>
      </c>
      <c r="G2289" t="s">
        <v>259</v>
      </c>
      <c r="H2289" t="s">
        <v>34</v>
      </c>
      <c r="I2289">
        <v>15021153603</v>
      </c>
      <c r="J2289" t="s">
        <v>563</v>
      </c>
      <c r="K2289" t="s">
        <v>51</v>
      </c>
      <c r="L2289">
        <v>140</v>
      </c>
      <c r="M2289">
        <v>1.25</v>
      </c>
      <c r="N2289">
        <v>1</v>
      </c>
      <c r="O2289">
        <v>140</v>
      </c>
      <c r="P2289">
        <v>1.25</v>
      </c>
      <c r="Q2289">
        <v>1</v>
      </c>
      <c r="R2289">
        <v>1.25</v>
      </c>
      <c r="S2289">
        <v>1.25</v>
      </c>
      <c r="T2289" s="1">
        <v>44676</v>
      </c>
      <c r="U2289" t="str">
        <f t="shared" si="175"/>
        <v>Sunkist Soda - Orange</v>
      </c>
      <c r="V2289" t="str">
        <f t="shared" si="176"/>
        <v>Carbonated</v>
      </c>
      <c r="W2289" t="s">
        <v>34</v>
      </c>
      <c r="X2289" t="b">
        <f t="shared" si="178"/>
        <v>1</v>
      </c>
      <c r="Y2289">
        <f t="shared" si="177"/>
        <v>1.25</v>
      </c>
      <c r="Z2289" s="2">
        <f t="shared" si="179"/>
        <v>0.83333333333333337</v>
      </c>
      <c r="AA2289" t="s">
        <v>260</v>
      </c>
      <c r="AB2289" t="s">
        <v>261</v>
      </c>
      <c r="AD2289" t="s">
        <v>60</v>
      </c>
      <c r="AE2289" t="s">
        <v>564</v>
      </c>
      <c r="AF2289">
        <v>2022</v>
      </c>
    </row>
    <row r="2290" spans="1:32" x14ac:dyDescent="0.25">
      <c r="A2290" t="s">
        <v>29</v>
      </c>
      <c r="B2290" t="s">
        <v>394</v>
      </c>
      <c r="C2290" t="s">
        <v>395</v>
      </c>
      <c r="D2290" t="s">
        <v>396</v>
      </c>
      <c r="E2290">
        <f>_xlfn.XLOOKUP(Table1[[#This Row],[Location]],'Location analysis'!A:A,'Location analysis'!B:B)</f>
        <v>40.416893999999999</v>
      </c>
      <c r="F2290">
        <f>_xlfn.XLOOKUP(Table1[[#This Row],[Location]],'Location analysis'!A:A,'Location analysis'!C:C)</f>
        <v>-74.420399000000003</v>
      </c>
      <c r="G2290" t="s">
        <v>160</v>
      </c>
      <c r="H2290" t="s">
        <v>49</v>
      </c>
      <c r="I2290">
        <v>15021269760</v>
      </c>
      <c r="J2290" t="s">
        <v>563</v>
      </c>
      <c r="K2290" t="s">
        <v>51</v>
      </c>
      <c r="L2290">
        <v>147</v>
      </c>
      <c r="M2290">
        <v>2.5</v>
      </c>
      <c r="N2290">
        <v>1</v>
      </c>
      <c r="O2290">
        <v>147</v>
      </c>
      <c r="P2290">
        <v>2.5</v>
      </c>
      <c r="Q2290">
        <v>1</v>
      </c>
      <c r="R2290">
        <v>2.5</v>
      </c>
      <c r="S2290">
        <v>2.5</v>
      </c>
      <c r="T2290" s="1">
        <v>44676</v>
      </c>
      <c r="U2290" t="str">
        <f t="shared" si="175"/>
        <v>Snapple Diet Tea - Peach Tea</v>
      </c>
      <c r="V2290" t="str">
        <f t="shared" si="176"/>
        <v>Non Carbonated</v>
      </c>
      <c r="W2290" t="s">
        <v>49</v>
      </c>
      <c r="X2290" t="b">
        <f t="shared" si="178"/>
        <v>1</v>
      </c>
      <c r="Y2290">
        <f t="shared" si="177"/>
        <v>2.5</v>
      </c>
      <c r="Z2290" s="2">
        <f t="shared" si="179"/>
        <v>1.6666666666666667</v>
      </c>
      <c r="AA2290" t="s">
        <v>75</v>
      </c>
      <c r="AB2290" t="s">
        <v>161</v>
      </c>
      <c r="AD2290" t="s">
        <v>60</v>
      </c>
      <c r="AE2290" t="s">
        <v>564</v>
      </c>
      <c r="AF2290">
        <v>2022</v>
      </c>
    </row>
    <row r="2291" spans="1:32" x14ac:dyDescent="0.25">
      <c r="A2291" t="s">
        <v>29</v>
      </c>
      <c r="B2291" t="s">
        <v>67</v>
      </c>
      <c r="C2291" t="s">
        <v>68</v>
      </c>
      <c r="D2291" t="s">
        <v>69</v>
      </c>
      <c r="E2291">
        <f>_xlfn.XLOOKUP(Table1[[#This Row],[Location]],'Location analysis'!A:A,'Location analysis'!B:B)</f>
        <v>40.435699999999997</v>
      </c>
      <c r="F2291">
        <f>_xlfn.XLOOKUP(Table1[[#This Row],[Location]],'Location analysis'!A:A,'Location analysis'!C:C)</f>
        <v>-74.125200000000007</v>
      </c>
      <c r="G2291" t="s">
        <v>81</v>
      </c>
      <c r="H2291" t="s">
        <v>43</v>
      </c>
      <c r="I2291">
        <v>15021687535</v>
      </c>
      <c r="J2291" t="s">
        <v>563</v>
      </c>
      <c r="K2291" t="s">
        <v>51</v>
      </c>
      <c r="L2291">
        <v>134</v>
      </c>
      <c r="M2291">
        <v>2</v>
      </c>
      <c r="N2291">
        <v>1</v>
      </c>
      <c r="O2291">
        <v>134</v>
      </c>
      <c r="P2291">
        <v>2</v>
      </c>
      <c r="Q2291">
        <v>1</v>
      </c>
      <c r="R2291">
        <v>2</v>
      </c>
      <c r="S2291">
        <v>2</v>
      </c>
      <c r="T2291" s="1">
        <v>44676</v>
      </c>
      <c r="U2291" t="str">
        <f t="shared" si="175"/>
        <v>KitKat - Crisp Wafers</v>
      </c>
      <c r="V2291" t="str">
        <f t="shared" si="176"/>
        <v>Food</v>
      </c>
      <c r="W2291" t="s">
        <v>43</v>
      </c>
      <c r="X2291" t="b">
        <f t="shared" si="178"/>
        <v>1</v>
      </c>
      <c r="Y2291">
        <f t="shared" si="177"/>
        <v>2</v>
      </c>
      <c r="Z2291" s="2">
        <f t="shared" si="179"/>
        <v>1.3333333333333333</v>
      </c>
      <c r="AA2291" t="s">
        <v>82</v>
      </c>
      <c r="AB2291" t="s">
        <v>83</v>
      </c>
      <c r="AD2291" t="s">
        <v>60</v>
      </c>
      <c r="AE2291" t="s">
        <v>564</v>
      </c>
      <c r="AF2291">
        <v>2022</v>
      </c>
    </row>
    <row r="2292" spans="1:32" x14ac:dyDescent="0.25">
      <c r="A2292" t="s">
        <v>29</v>
      </c>
      <c r="B2292" t="s">
        <v>67</v>
      </c>
      <c r="C2292" t="s">
        <v>68</v>
      </c>
      <c r="D2292" t="s">
        <v>69</v>
      </c>
      <c r="E2292">
        <f>_xlfn.XLOOKUP(Table1[[#This Row],[Location]],'Location analysis'!A:A,'Location analysis'!B:B)</f>
        <v>40.435699999999997</v>
      </c>
      <c r="F2292">
        <f>_xlfn.XLOOKUP(Table1[[#This Row],[Location]],'Location analysis'!A:A,'Location analysis'!C:C)</f>
        <v>-74.125200000000007</v>
      </c>
      <c r="G2292" t="s">
        <v>160</v>
      </c>
      <c r="H2292" t="s">
        <v>49</v>
      </c>
      <c r="I2292">
        <v>15021770065</v>
      </c>
      <c r="J2292" t="s">
        <v>563</v>
      </c>
      <c r="K2292" t="s">
        <v>51</v>
      </c>
      <c r="L2292">
        <v>145</v>
      </c>
      <c r="M2292">
        <v>2.5</v>
      </c>
      <c r="N2292">
        <v>1</v>
      </c>
      <c r="O2292">
        <v>145</v>
      </c>
      <c r="P2292">
        <v>2.5</v>
      </c>
      <c r="Q2292">
        <v>1</v>
      </c>
      <c r="R2292">
        <v>2.5</v>
      </c>
      <c r="S2292">
        <v>2.5</v>
      </c>
      <c r="T2292" s="1">
        <v>44676</v>
      </c>
      <c r="U2292" t="str">
        <f t="shared" si="175"/>
        <v>Snapple Diet Tea - Peach Tea</v>
      </c>
      <c r="V2292" t="str">
        <f t="shared" si="176"/>
        <v>Non Carbonated</v>
      </c>
      <c r="W2292" t="s">
        <v>49</v>
      </c>
      <c r="X2292" t="b">
        <f t="shared" si="178"/>
        <v>1</v>
      </c>
      <c r="Y2292">
        <f t="shared" si="177"/>
        <v>2.5</v>
      </c>
      <c r="Z2292" s="2">
        <f t="shared" si="179"/>
        <v>1.6666666666666667</v>
      </c>
      <c r="AA2292" t="s">
        <v>75</v>
      </c>
      <c r="AB2292" t="s">
        <v>161</v>
      </c>
      <c r="AD2292" t="s">
        <v>60</v>
      </c>
      <c r="AE2292" t="s">
        <v>564</v>
      </c>
      <c r="AF2292">
        <v>2022</v>
      </c>
    </row>
    <row r="2293" spans="1:32" x14ac:dyDescent="0.25">
      <c r="A2293" t="s">
        <v>29</v>
      </c>
      <c r="B2293" t="s">
        <v>67</v>
      </c>
      <c r="C2293" t="s">
        <v>68</v>
      </c>
      <c r="D2293" t="s">
        <v>69</v>
      </c>
      <c r="E2293">
        <f>_xlfn.XLOOKUP(Table1[[#This Row],[Location]],'Location analysis'!A:A,'Location analysis'!B:B)</f>
        <v>40.435699999999997</v>
      </c>
      <c r="F2293">
        <f>_xlfn.XLOOKUP(Table1[[#This Row],[Location]],'Location analysis'!A:A,'Location analysis'!C:C)</f>
        <v>-74.125200000000007</v>
      </c>
      <c r="G2293" t="s">
        <v>182</v>
      </c>
      <c r="H2293" t="s">
        <v>34</v>
      </c>
      <c r="I2293">
        <v>15021785178</v>
      </c>
      <c r="J2293" t="s">
        <v>563</v>
      </c>
      <c r="K2293" t="s">
        <v>51</v>
      </c>
      <c r="L2293">
        <v>142</v>
      </c>
      <c r="M2293">
        <v>1.5</v>
      </c>
      <c r="N2293">
        <v>1</v>
      </c>
      <c r="O2293">
        <v>142</v>
      </c>
      <c r="P2293">
        <v>1.5</v>
      </c>
      <c r="Q2293">
        <v>1</v>
      </c>
      <c r="R2293">
        <v>1.5</v>
      </c>
      <c r="S2293">
        <v>1.5</v>
      </c>
      <c r="T2293" s="1">
        <v>44676</v>
      </c>
      <c r="U2293" t="str">
        <f t="shared" si="175"/>
        <v>Coca Cola - Zero Sugar</v>
      </c>
      <c r="V2293" t="str">
        <f t="shared" si="176"/>
        <v>Carbonated</v>
      </c>
      <c r="W2293" t="s">
        <v>34</v>
      </c>
      <c r="X2293" t="b">
        <f t="shared" si="178"/>
        <v>1</v>
      </c>
      <c r="Y2293">
        <f t="shared" si="177"/>
        <v>1.5</v>
      </c>
      <c r="Z2293" s="2">
        <f t="shared" si="179"/>
        <v>1</v>
      </c>
      <c r="AA2293" t="s">
        <v>183</v>
      </c>
      <c r="AB2293" t="s">
        <v>184</v>
      </c>
      <c r="AD2293" t="s">
        <v>60</v>
      </c>
      <c r="AE2293" t="s">
        <v>564</v>
      </c>
      <c r="AF2293">
        <v>2022</v>
      </c>
    </row>
    <row r="2294" spans="1:32" x14ac:dyDescent="0.25">
      <c r="A2294" t="s">
        <v>29</v>
      </c>
      <c r="B2294" t="s">
        <v>46</v>
      </c>
      <c r="C2294" t="s">
        <v>31</v>
      </c>
      <c r="D2294" t="s">
        <v>47</v>
      </c>
      <c r="E2294">
        <f>_xlfn.XLOOKUP(Table1[[#This Row],[Location]],'Location analysis'!A:A,'Location analysis'!B:B)</f>
        <v>40.423690999999998</v>
      </c>
      <c r="F2294">
        <f>_xlfn.XLOOKUP(Table1[[#This Row],[Location]],'Location analysis'!A:A,'Location analysis'!C:C)</f>
        <v>-74.380831999999998</v>
      </c>
      <c r="G2294" t="s">
        <v>182</v>
      </c>
      <c r="H2294" t="s">
        <v>34</v>
      </c>
      <c r="I2294">
        <v>15021921004</v>
      </c>
      <c r="J2294" t="s">
        <v>568</v>
      </c>
      <c r="K2294" t="s">
        <v>51</v>
      </c>
      <c r="L2294">
        <v>140</v>
      </c>
      <c r="M2294">
        <v>1.5</v>
      </c>
      <c r="N2294">
        <v>1</v>
      </c>
      <c r="O2294">
        <v>140</v>
      </c>
      <c r="P2294">
        <v>1.5</v>
      </c>
      <c r="Q2294">
        <v>1</v>
      </c>
      <c r="R2294">
        <v>1.5</v>
      </c>
      <c r="S2294">
        <v>1.5</v>
      </c>
      <c r="T2294" s="1">
        <v>44676</v>
      </c>
      <c r="U2294" t="str">
        <f t="shared" si="175"/>
        <v>Coca Cola - Zero Sugar</v>
      </c>
      <c r="V2294" t="str">
        <f t="shared" si="176"/>
        <v>Carbonated</v>
      </c>
      <c r="W2294" t="s">
        <v>34</v>
      </c>
      <c r="X2294" t="b">
        <f t="shared" si="178"/>
        <v>1</v>
      </c>
      <c r="Y2294">
        <f t="shared" si="177"/>
        <v>1.5</v>
      </c>
      <c r="Z2294" s="2">
        <f t="shared" si="179"/>
        <v>1</v>
      </c>
      <c r="AA2294" t="s">
        <v>183</v>
      </c>
      <c r="AB2294" t="s">
        <v>184</v>
      </c>
      <c r="AD2294" t="s">
        <v>91</v>
      </c>
      <c r="AE2294" t="s">
        <v>569</v>
      </c>
      <c r="AF2294">
        <v>2022</v>
      </c>
    </row>
    <row r="2295" spans="1:32" x14ac:dyDescent="0.25">
      <c r="A2295" t="s">
        <v>29</v>
      </c>
      <c r="B2295" t="s">
        <v>67</v>
      </c>
      <c r="C2295" t="s">
        <v>68</v>
      </c>
      <c r="D2295" t="s">
        <v>69</v>
      </c>
      <c r="E2295">
        <f>_xlfn.XLOOKUP(Table1[[#This Row],[Location]],'Location analysis'!A:A,'Location analysis'!B:B)</f>
        <v>40.435699999999997</v>
      </c>
      <c r="F2295">
        <f>_xlfn.XLOOKUP(Table1[[#This Row],[Location]],'Location analysis'!A:A,'Location analysis'!C:C)</f>
        <v>-74.125200000000007</v>
      </c>
      <c r="G2295" t="s">
        <v>70</v>
      </c>
      <c r="H2295" t="s">
        <v>34</v>
      </c>
      <c r="I2295">
        <v>15022161711</v>
      </c>
      <c r="J2295" t="s">
        <v>568</v>
      </c>
      <c r="K2295" t="s">
        <v>51</v>
      </c>
      <c r="L2295">
        <v>146</v>
      </c>
      <c r="M2295">
        <v>3</v>
      </c>
      <c r="N2295">
        <v>1</v>
      </c>
      <c r="O2295">
        <v>146</v>
      </c>
      <c r="P2295">
        <v>3</v>
      </c>
      <c r="Q2295">
        <v>1</v>
      </c>
      <c r="R2295">
        <v>3</v>
      </c>
      <c r="S2295">
        <v>3</v>
      </c>
      <c r="T2295" s="1">
        <v>44676</v>
      </c>
      <c r="U2295" t="str">
        <f t="shared" si="175"/>
        <v>Monster Energy Original</v>
      </c>
      <c r="V2295" t="str">
        <f t="shared" si="176"/>
        <v>Carbonated</v>
      </c>
      <c r="W2295" t="s">
        <v>34</v>
      </c>
      <c r="X2295" t="b">
        <f t="shared" si="178"/>
        <v>1</v>
      </c>
      <c r="Y2295">
        <f t="shared" si="177"/>
        <v>3</v>
      </c>
      <c r="Z2295" s="2">
        <f t="shared" si="179"/>
        <v>2</v>
      </c>
      <c r="AA2295" t="s">
        <v>70</v>
      </c>
      <c r="AD2295" t="s">
        <v>91</v>
      </c>
      <c r="AE2295" t="s">
        <v>569</v>
      </c>
      <c r="AF2295">
        <v>2022</v>
      </c>
    </row>
    <row r="2296" spans="1:32" x14ac:dyDescent="0.25">
      <c r="A2296" t="s">
        <v>29</v>
      </c>
      <c r="B2296" t="s">
        <v>67</v>
      </c>
      <c r="C2296" t="s">
        <v>68</v>
      </c>
      <c r="D2296" t="s">
        <v>69</v>
      </c>
      <c r="E2296">
        <f>_xlfn.XLOOKUP(Table1[[#This Row],[Location]],'Location analysis'!A:A,'Location analysis'!B:B)</f>
        <v>40.435699999999997</v>
      </c>
      <c r="F2296">
        <f>_xlfn.XLOOKUP(Table1[[#This Row],[Location]],'Location analysis'!A:A,'Location analysis'!C:C)</f>
        <v>-74.125200000000007</v>
      </c>
      <c r="G2296" t="s">
        <v>413</v>
      </c>
      <c r="H2296" t="s">
        <v>43</v>
      </c>
      <c r="I2296">
        <v>15022162470</v>
      </c>
      <c r="J2296" t="s">
        <v>568</v>
      </c>
      <c r="K2296" t="s">
        <v>51</v>
      </c>
      <c r="L2296">
        <v>114</v>
      </c>
      <c r="M2296">
        <v>1.5</v>
      </c>
      <c r="N2296">
        <v>1</v>
      </c>
      <c r="O2296">
        <v>114</v>
      </c>
      <c r="P2296">
        <v>1.5</v>
      </c>
      <c r="Q2296">
        <v>1</v>
      </c>
      <c r="R2296">
        <v>1.5</v>
      </c>
      <c r="S2296">
        <v>1.5</v>
      </c>
      <c r="T2296" s="1">
        <v>44676</v>
      </c>
      <c r="U2296" t="str">
        <f t="shared" si="175"/>
        <v>Doritos Cool Ranch</v>
      </c>
      <c r="V2296" t="str">
        <f t="shared" si="176"/>
        <v>Food</v>
      </c>
      <c r="W2296" t="s">
        <v>43</v>
      </c>
      <c r="X2296" t="b">
        <f t="shared" si="178"/>
        <v>1</v>
      </c>
      <c r="Y2296">
        <f t="shared" si="177"/>
        <v>1.5</v>
      </c>
      <c r="Z2296" s="2">
        <f t="shared" si="179"/>
        <v>1</v>
      </c>
      <c r="AA2296" t="s">
        <v>413</v>
      </c>
      <c r="AD2296" t="s">
        <v>91</v>
      </c>
      <c r="AE2296" t="s">
        <v>569</v>
      </c>
      <c r="AF2296">
        <v>2022</v>
      </c>
    </row>
    <row r="2297" spans="1:32" x14ac:dyDescent="0.25">
      <c r="A2297" t="s">
        <v>29</v>
      </c>
      <c r="B2297" t="s">
        <v>67</v>
      </c>
      <c r="C2297" t="s">
        <v>68</v>
      </c>
      <c r="D2297" t="s">
        <v>69</v>
      </c>
      <c r="E2297">
        <f>_xlfn.XLOOKUP(Table1[[#This Row],[Location]],'Location analysis'!A:A,'Location analysis'!B:B)</f>
        <v>40.435699999999997</v>
      </c>
      <c r="F2297">
        <f>_xlfn.XLOOKUP(Table1[[#This Row],[Location]],'Location analysis'!A:A,'Location analysis'!C:C)</f>
        <v>-74.125200000000007</v>
      </c>
      <c r="G2297" t="s">
        <v>259</v>
      </c>
      <c r="H2297" t="s">
        <v>34</v>
      </c>
      <c r="I2297">
        <v>15022176052</v>
      </c>
      <c r="J2297" t="s">
        <v>568</v>
      </c>
      <c r="K2297" t="s">
        <v>51</v>
      </c>
      <c r="L2297">
        <v>140</v>
      </c>
      <c r="M2297">
        <v>1.25</v>
      </c>
      <c r="N2297">
        <v>1</v>
      </c>
      <c r="O2297">
        <v>140</v>
      </c>
      <c r="P2297">
        <v>1.25</v>
      </c>
      <c r="Q2297">
        <v>1</v>
      </c>
      <c r="R2297">
        <v>1.25</v>
      </c>
      <c r="S2297">
        <v>1.25</v>
      </c>
      <c r="T2297" s="1">
        <v>44676</v>
      </c>
      <c r="U2297" t="str">
        <f t="shared" si="175"/>
        <v>Sunkist Soda - Orange</v>
      </c>
      <c r="V2297" t="str">
        <f t="shared" si="176"/>
        <v>Carbonated</v>
      </c>
      <c r="W2297" t="s">
        <v>34</v>
      </c>
      <c r="X2297" t="b">
        <f t="shared" si="178"/>
        <v>1</v>
      </c>
      <c r="Y2297">
        <f t="shared" si="177"/>
        <v>1.25</v>
      </c>
      <c r="Z2297" s="2">
        <f t="shared" si="179"/>
        <v>0.83333333333333337</v>
      </c>
      <c r="AA2297" t="s">
        <v>260</v>
      </c>
      <c r="AB2297" t="s">
        <v>261</v>
      </c>
      <c r="AD2297" t="s">
        <v>91</v>
      </c>
      <c r="AE2297" t="s">
        <v>569</v>
      </c>
      <c r="AF2297">
        <v>2022</v>
      </c>
    </row>
    <row r="2298" spans="1:32" x14ac:dyDescent="0.25">
      <c r="A2298" t="s">
        <v>29</v>
      </c>
      <c r="B2298" t="s">
        <v>67</v>
      </c>
      <c r="C2298" t="s">
        <v>68</v>
      </c>
      <c r="D2298" t="s">
        <v>69</v>
      </c>
      <c r="E2298">
        <f>_xlfn.XLOOKUP(Table1[[#This Row],[Location]],'Location analysis'!A:A,'Location analysis'!B:B)</f>
        <v>40.435699999999997</v>
      </c>
      <c r="F2298">
        <f>_xlfn.XLOOKUP(Table1[[#This Row],[Location]],'Location analysis'!A:A,'Location analysis'!C:C)</f>
        <v>-74.125200000000007</v>
      </c>
      <c r="G2298" t="s">
        <v>182</v>
      </c>
      <c r="H2298" t="s">
        <v>34</v>
      </c>
      <c r="I2298">
        <v>15022547375</v>
      </c>
      <c r="J2298" t="s">
        <v>568</v>
      </c>
      <c r="K2298" t="s">
        <v>51</v>
      </c>
      <c r="L2298">
        <v>142</v>
      </c>
      <c r="M2298">
        <v>1.5</v>
      </c>
      <c r="N2298">
        <v>1</v>
      </c>
      <c r="O2298">
        <v>142</v>
      </c>
      <c r="P2298">
        <v>1.5</v>
      </c>
      <c r="Q2298">
        <v>1</v>
      </c>
      <c r="R2298">
        <v>1.5</v>
      </c>
      <c r="S2298">
        <v>1.5</v>
      </c>
      <c r="T2298" s="1">
        <v>44677</v>
      </c>
      <c r="U2298" t="str">
        <f t="shared" si="175"/>
        <v>Coca Cola - Zero Sugar</v>
      </c>
      <c r="V2298" t="str">
        <f t="shared" si="176"/>
        <v>Carbonated</v>
      </c>
      <c r="W2298" t="s">
        <v>34</v>
      </c>
      <c r="X2298" t="b">
        <f t="shared" si="178"/>
        <v>1</v>
      </c>
      <c r="Y2298">
        <f t="shared" si="177"/>
        <v>1.5</v>
      </c>
      <c r="Z2298" s="2">
        <f t="shared" si="179"/>
        <v>1</v>
      </c>
      <c r="AA2298" t="s">
        <v>183</v>
      </c>
      <c r="AB2298" t="s">
        <v>184</v>
      </c>
      <c r="AD2298" t="s">
        <v>91</v>
      </c>
      <c r="AE2298" t="s">
        <v>569</v>
      </c>
      <c r="AF2298">
        <v>2022</v>
      </c>
    </row>
    <row r="2299" spans="1:32" x14ac:dyDescent="0.25">
      <c r="A2299" t="s">
        <v>29</v>
      </c>
      <c r="B2299" t="s">
        <v>62</v>
      </c>
      <c r="C2299" t="s">
        <v>63</v>
      </c>
      <c r="D2299" t="s">
        <v>64</v>
      </c>
      <c r="E2299">
        <f>_xlfn.XLOOKUP(Table1[[#This Row],[Location]],'Location analysis'!A:A,'Location analysis'!B:B)</f>
        <v>40.091900000000003</v>
      </c>
      <c r="F2299">
        <f>_xlfn.XLOOKUP(Table1[[#This Row],[Location]],'Location analysis'!A:A,'Location analysis'!C:C)</f>
        <v>-74.358699999999999</v>
      </c>
      <c r="G2299" t="s">
        <v>95</v>
      </c>
      <c r="H2299" t="s">
        <v>43</v>
      </c>
      <c r="I2299">
        <v>15022892504</v>
      </c>
      <c r="J2299" t="s">
        <v>568</v>
      </c>
      <c r="K2299" t="s">
        <v>51</v>
      </c>
      <c r="L2299">
        <v>137</v>
      </c>
      <c r="M2299">
        <v>2</v>
      </c>
      <c r="N2299">
        <v>1</v>
      </c>
      <c r="O2299">
        <v>137</v>
      </c>
      <c r="P2299">
        <v>2</v>
      </c>
      <c r="Q2299">
        <v>1</v>
      </c>
      <c r="R2299">
        <v>2</v>
      </c>
      <c r="S2299">
        <v>2</v>
      </c>
      <c r="T2299" s="1">
        <v>44677</v>
      </c>
      <c r="U2299" t="str">
        <f t="shared" si="175"/>
        <v>Jacks Links Bar Beef Strip</v>
      </c>
      <c r="V2299" t="str">
        <f t="shared" si="176"/>
        <v>Food</v>
      </c>
      <c r="W2299" t="s">
        <v>43</v>
      </c>
      <c r="X2299" t="b">
        <f t="shared" si="178"/>
        <v>1</v>
      </c>
      <c r="Y2299">
        <f t="shared" si="177"/>
        <v>2</v>
      </c>
      <c r="Z2299" s="2">
        <f t="shared" si="179"/>
        <v>1.3333333333333333</v>
      </c>
      <c r="AA2299" t="s">
        <v>95</v>
      </c>
      <c r="AD2299" t="s">
        <v>91</v>
      </c>
      <c r="AE2299" t="s">
        <v>569</v>
      </c>
      <c r="AF2299">
        <v>2022</v>
      </c>
    </row>
    <row r="2300" spans="1:32" x14ac:dyDescent="0.25">
      <c r="A2300" t="s">
        <v>29</v>
      </c>
      <c r="B2300" t="s">
        <v>67</v>
      </c>
      <c r="C2300" t="s">
        <v>68</v>
      </c>
      <c r="D2300" t="s">
        <v>69</v>
      </c>
      <c r="E2300">
        <f>_xlfn.XLOOKUP(Table1[[#This Row],[Location]],'Location analysis'!A:A,'Location analysis'!B:B)</f>
        <v>40.435699999999997</v>
      </c>
      <c r="F2300">
        <f>_xlfn.XLOOKUP(Table1[[#This Row],[Location]],'Location analysis'!A:A,'Location analysis'!C:C)</f>
        <v>-74.125200000000007</v>
      </c>
      <c r="G2300" t="s">
        <v>259</v>
      </c>
      <c r="H2300" t="s">
        <v>34</v>
      </c>
      <c r="I2300">
        <v>15023205342</v>
      </c>
      <c r="J2300" t="s">
        <v>568</v>
      </c>
      <c r="K2300" t="s">
        <v>36</v>
      </c>
      <c r="L2300">
        <v>140</v>
      </c>
      <c r="M2300">
        <v>1.25</v>
      </c>
      <c r="N2300">
        <v>1</v>
      </c>
      <c r="O2300">
        <v>140</v>
      </c>
      <c r="P2300">
        <v>1.25</v>
      </c>
      <c r="Q2300">
        <v>1</v>
      </c>
      <c r="R2300">
        <v>1.25</v>
      </c>
      <c r="S2300">
        <v>1.25</v>
      </c>
      <c r="T2300" s="1">
        <v>44677</v>
      </c>
      <c r="U2300" t="str">
        <f t="shared" si="175"/>
        <v>Sunkist Soda - Orange</v>
      </c>
      <c r="V2300" t="str">
        <f t="shared" si="176"/>
        <v>Carbonated</v>
      </c>
      <c r="W2300" t="s">
        <v>34</v>
      </c>
      <c r="X2300" t="b">
        <f t="shared" si="178"/>
        <v>1</v>
      </c>
      <c r="Y2300">
        <f t="shared" si="177"/>
        <v>1.25</v>
      </c>
      <c r="Z2300" s="2">
        <f t="shared" si="179"/>
        <v>0.83333333333333337</v>
      </c>
      <c r="AA2300" t="s">
        <v>260</v>
      </c>
      <c r="AB2300" t="s">
        <v>261</v>
      </c>
      <c r="AD2300" t="s">
        <v>91</v>
      </c>
      <c r="AE2300" t="s">
        <v>569</v>
      </c>
      <c r="AF2300">
        <v>2022</v>
      </c>
    </row>
    <row r="2301" spans="1:32" x14ac:dyDescent="0.25">
      <c r="A2301" t="s">
        <v>29</v>
      </c>
      <c r="B2301" t="s">
        <v>62</v>
      </c>
      <c r="C2301" t="s">
        <v>63</v>
      </c>
      <c r="D2301" t="s">
        <v>64</v>
      </c>
      <c r="E2301">
        <f>_xlfn.XLOOKUP(Table1[[#This Row],[Location]],'Location analysis'!A:A,'Location analysis'!B:B)</f>
        <v>40.091900000000003</v>
      </c>
      <c r="F2301">
        <f>_xlfn.XLOOKUP(Table1[[#This Row],[Location]],'Location analysis'!A:A,'Location analysis'!C:C)</f>
        <v>-74.358699999999999</v>
      </c>
      <c r="G2301" t="s">
        <v>95</v>
      </c>
      <c r="H2301" t="s">
        <v>43</v>
      </c>
      <c r="I2301">
        <v>15023608043</v>
      </c>
      <c r="J2301" t="s">
        <v>568</v>
      </c>
      <c r="K2301" t="s">
        <v>51</v>
      </c>
      <c r="L2301">
        <v>137</v>
      </c>
      <c r="M2301">
        <v>2</v>
      </c>
      <c r="N2301">
        <v>1</v>
      </c>
      <c r="O2301">
        <v>137</v>
      </c>
      <c r="P2301">
        <v>2</v>
      </c>
      <c r="Q2301">
        <v>1</v>
      </c>
      <c r="R2301">
        <v>2</v>
      </c>
      <c r="S2301">
        <v>2</v>
      </c>
      <c r="T2301" s="1">
        <v>44677</v>
      </c>
      <c r="U2301" t="str">
        <f t="shared" si="175"/>
        <v>Jacks Links Bar Beef Strip</v>
      </c>
      <c r="V2301" t="str">
        <f t="shared" si="176"/>
        <v>Food</v>
      </c>
      <c r="W2301" t="s">
        <v>43</v>
      </c>
      <c r="X2301" t="b">
        <f t="shared" si="178"/>
        <v>1</v>
      </c>
      <c r="Y2301">
        <f t="shared" si="177"/>
        <v>2</v>
      </c>
      <c r="Z2301" s="2">
        <f t="shared" si="179"/>
        <v>1.3333333333333333</v>
      </c>
      <c r="AA2301" t="s">
        <v>95</v>
      </c>
      <c r="AD2301" t="s">
        <v>91</v>
      </c>
      <c r="AE2301" t="s">
        <v>569</v>
      </c>
      <c r="AF2301">
        <v>2022</v>
      </c>
    </row>
    <row r="2302" spans="1:32" x14ac:dyDescent="0.25">
      <c r="A2302" t="s">
        <v>29</v>
      </c>
      <c r="B2302" t="s">
        <v>394</v>
      </c>
      <c r="C2302" t="s">
        <v>395</v>
      </c>
      <c r="D2302" t="s">
        <v>396</v>
      </c>
      <c r="E2302">
        <f>_xlfn.XLOOKUP(Table1[[#This Row],[Location]],'Location analysis'!A:A,'Location analysis'!B:B)</f>
        <v>40.416893999999999</v>
      </c>
      <c r="F2302">
        <f>_xlfn.XLOOKUP(Table1[[#This Row],[Location]],'Location analysis'!A:A,'Location analysis'!C:C)</f>
        <v>-74.420399000000003</v>
      </c>
      <c r="G2302" t="s">
        <v>410</v>
      </c>
      <c r="H2302" t="s">
        <v>49</v>
      </c>
      <c r="I2302">
        <v>15023697978</v>
      </c>
      <c r="J2302" t="s">
        <v>568</v>
      </c>
      <c r="K2302" t="s">
        <v>36</v>
      </c>
      <c r="L2302">
        <v>141</v>
      </c>
      <c r="M2302">
        <v>2</v>
      </c>
      <c r="N2302">
        <v>1</v>
      </c>
      <c r="O2302">
        <v>141</v>
      </c>
      <c r="P2302">
        <v>2</v>
      </c>
      <c r="Q2302">
        <v>1</v>
      </c>
      <c r="R2302">
        <v>2</v>
      </c>
      <c r="S2302">
        <v>2</v>
      </c>
      <c r="T2302" s="1">
        <v>44677</v>
      </c>
      <c r="U2302" t="str">
        <f t="shared" si="175"/>
        <v>Iberia Coconut Water</v>
      </c>
      <c r="V2302" t="str">
        <f t="shared" si="176"/>
        <v>Non Carbonated</v>
      </c>
      <c r="W2302" t="s">
        <v>49</v>
      </c>
      <c r="X2302" t="b">
        <f t="shared" si="178"/>
        <v>1</v>
      </c>
      <c r="Y2302">
        <f t="shared" si="177"/>
        <v>2</v>
      </c>
      <c r="Z2302" s="2">
        <f t="shared" si="179"/>
        <v>1.3333333333333333</v>
      </c>
      <c r="AA2302" t="s">
        <v>410</v>
      </c>
      <c r="AD2302" t="s">
        <v>91</v>
      </c>
      <c r="AE2302" t="s">
        <v>569</v>
      </c>
      <c r="AF2302">
        <v>2022</v>
      </c>
    </row>
    <row r="2303" spans="1:32" x14ac:dyDescent="0.25">
      <c r="A2303" t="s">
        <v>29</v>
      </c>
      <c r="B2303" t="s">
        <v>62</v>
      </c>
      <c r="C2303" t="s">
        <v>63</v>
      </c>
      <c r="D2303" t="s">
        <v>64</v>
      </c>
      <c r="E2303">
        <f>_xlfn.XLOOKUP(Table1[[#This Row],[Location]],'Location analysis'!A:A,'Location analysis'!B:B)</f>
        <v>40.091900000000003</v>
      </c>
      <c r="F2303">
        <f>_xlfn.XLOOKUP(Table1[[#This Row],[Location]],'Location analysis'!A:A,'Location analysis'!C:C)</f>
        <v>-74.358699999999999</v>
      </c>
      <c r="G2303" t="s">
        <v>307</v>
      </c>
      <c r="H2303" t="s">
        <v>43</v>
      </c>
      <c r="I2303">
        <v>15023958458</v>
      </c>
      <c r="J2303" t="s">
        <v>568</v>
      </c>
      <c r="K2303" t="s">
        <v>51</v>
      </c>
      <c r="L2303">
        <v>122</v>
      </c>
      <c r="M2303">
        <v>1.25</v>
      </c>
      <c r="N2303">
        <v>1</v>
      </c>
      <c r="O2303">
        <v>122</v>
      </c>
      <c r="P2303">
        <v>1.25</v>
      </c>
      <c r="Q2303">
        <v>1</v>
      </c>
      <c r="R2303">
        <v>1.25</v>
      </c>
      <c r="S2303">
        <v>1.25</v>
      </c>
      <c r="T2303" s="1">
        <v>44677</v>
      </c>
      <c r="U2303" t="str">
        <f t="shared" si="175"/>
        <v>Belvita Snack Packs - Blueberry</v>
      </c>
      <c r="V2303" t="str">
        <f t="shared" si="176"/>
        <v>Food</v>
      </c>
      <c r="W2303" t="s">
        <v>43</v>
      </c>
      <c r="X2303" t="b">
        <f t="shared" si="178"/>
        <v>1</v>
      </c>
      <c r="Y2303">
        <f t="shared" si="177"/>
        <v>1.25</v>
      </c>
      <c r="Z2303" s="2">
        <f t="shared" si="179"/>
        <v>0.83333333333333337</v>
      </c>
      <c r="AA2303" t="s">
        <v>309</v>
      </c>
      <c r="AB2303" t="s">
        <v>222</v>
      </c>
      <c r="AD2303" t="s">
        <v>91</v>
      </c>
      <c r="AE2303" t="s">
        <v>569</v>
      </c>
      <c r="AF2303">
        <v>2022</v>
      </c>
    </row>
    <row r="2304" spans="1:32" x14ac:dyDescent="0.25">
      <c r="A2304" t="s">
        <v>29</v>
      </c>
      <c r="B2304" t="s">
        <v>62</v>
      </c>
      <c r="C2304" t="s">
        <v>63</v>
      </c>
      <c r="D2304" t="s">
        <v>64</v>
      </c>
      <c r="E2304">
        <f>_xlfn.XLOOKUP(Table1[[#This Row],[Location]],'Location analysis'!A:A,'Location analysis'!B:B)</f>
        <v>40.091900000000003</v>
      </c>
      <c r="F2304">
        <f>_xlfn.XLOOKUP(Table1[[#This Row],[Location]],'Location analysis'!A:A,'Location analysis'!C:C)</f>
        <v>-74.358699999999999</v>
      </c>
      <c r="G2304" t="s">
        <v>56</v>
      </c>
      <c r="H2304" t="s">
        <v>43</v>
      </c>
      <c r="I2304">
        <v>15024349207</v>
      </c>
      <c r="J2304" t="s">
        <v>568</v>
      </c>
      <c r="K2304" t="s">
        <v>51</v>
      </c>
      <c r="L2304">
        <v>110</v>
      </c>
      <c r="M2304">
        <v>1.5</v>
      </c>
      <c r="N2304">
        <v>1</v>
      </c>
      <c r="O2304">
        <v>110</v>
      </c>
      <c r="P2304">
        <v>1.5</v>
      </c>
      <c r="Q2304">
        <v>1</v>
      </c>
      <c r="R2304">
        <v>1.5</v>
      </c>
      <c r="S2304">
        <v>1.5</v>
      </c>
      <c r="T2304" s="1">
        <v>44677</v>
      </c>
      <c r="U2304" t="str">
        <f t="shared" si="175"/>
        <v>Miss Vickie's Potato Chip - Sea Salt &amp; Vinega</v>
      </c>
      <c r="V2304" t="str">
        <f t="shared" si="176"/>
        <v>Food</v>
      </c>
      <c r="W2304" t="s">
        <v>43</v>
      </c>
      <c r="X2304" t="b">
        <f t="shared" si="178"/>
        <v>1</v>
      </c>
      <c r="Y2304">
        <f t="shared" si="177"/>
        <v>1.5</v>
      </c>
      <c r="Z2304" s="2">
        <f t="shared" si="179"/>
        <v>1</v>
      </c>
      <c r="AA2304" t="s">
        <v>58</v>
      </c>
      <c r="AB2304" t="s">
        <v>59</v>
      </c>
      <c r="AD2304" t="s">
        <v>91</v>
      </c>
      <c r="AE2304" t="s">
        <v>569</v>
      </c>
      <c r="AF2304">
        <v>2022</v>
      </c>
    </row>
    <row r="2305" spans="1:32" x14ac:dyDescent="0.25">
      <c r="A2305" t="s">
        <v>29</v>
      </c>
      <c r="B2305" t="s">
        <v>394</v>
      </c>
      <c r="C2305" t="s">
        <v>395</v>
      </c>
      <c r="D2305" t="s">
        <v>396</v>
      </c>
      <c r="E2305">
        <f>_xlfn.XLOOKUP(Table1[[#This Row],[Location]],'Location analysis'!A:A,'Location analysis'!B:B)</f>
        <v>40.416893999999999</v>
      </c>
      <c r="F2305">
        <f>_xlfn.XLOOKUP(Table1[[#This Row],[Location]],'Location analysis'!A:A,'Location analysis'!C:C)</f>
        <v>-74.420399000000003</v>
      </c>
      <c r="G2305" t="s">
        <v>225</v>
      </c>
      <c r="H2305" t="s">
        <v>43</v>
      </c>
      <c r="I2305">
        <v>15024558978</v>
      </c>
      <c r="J2305" t="s">
        <v>568</v>
      </c>
      <c r="K2305" t="s">
        <v>51</v>
      </c>
      <c r="L2305">
        <v>114</v>
      </c>
      <c r="M2305">
        <v>1.5</v>
      </c>
      <c r="N2305">
        <v>1</v>
      </c>
      <c r="O2305">
        <v>114</v>
      </c>
      <c r="P2305">
        <v>1.5</v>
      </c>
      <c r="Q2305">
        <v>1</v>
      </c>
      <c r="R2305">
        <v>1.5</v>
      </c>
      <c r="S2305">
        <v>1.5</v>
      </c>
      <c r="T2305" s="1">
        <v>44677</v>
      </c>
      <c r="U2305" t="str">
        <f t="shared" si="175"/>
        <v>SunChips Multigrain - Original</v>
      </c>
      <c r="V2305" t="str">
        <f t="shared" si="176"/>
        <v>Food</v>
      </c>
      <c r="W2305" t="s">
        <v>43</v>
      </c>
      <c r="X2305" t="b">
        <f t="shared" si="178"/>
        <v>1</v>
      </c>
      <c r="Y2305">
        <f t="shared" si="177"/>
        <v>1.5</v>
      </c>
      <c r="Z2305" s="2">
        <f t="shared" si="179"/>
        <v>1</v>
      </c>
      <c r="AA2305" t="s">
        <v>129</v>
      </c>
      <c r="AB2305" t="s">
        <v>150</v>
      </c>
      <c r="AD2305" t="s">
        <v>91</v>
      </c>
      <c r="AE2305" t="s">
        <v>569</v>
      </c>
      <c r="AF2305">
        <v>2022</v>
      </c>
    </row>
    <row r="2306" spans="1:32" x14ac:dyDescent="0.25">
      <c r="A2306" t="s">
        <v>29</v>
      </c>
      <c r="B2306" t="s">
        <v>67</v>
      </c>
      <c r="C2306" t="s">
        <v>68</v>
      </c>
      <c r="D2306" t="s">
        <v>69</v>
      </c>
      <c r="E2306">
        <f>_xlfn.XLOOKUP(Table1[[#This Row],[Location]],'Location analysis'!A:A,'Location analysis'!B:B)</f>
        <v>40.435699999999997</v>
      </c>
      <c r="F2306">
        <f>_xlfn.XLOOKUP(Table1[[#This Row],[Location]],'Location analysis'!A:A,'Location analysis'!C:C)</f>
        <v>-74.125200000000007</v>
      </c>
      <c r="G2306" t="s">
        <v>182</v>
      </c>
      <c r="H2306" t="s">
        <v>34</v>
      </c>
      <c r="I2306">
        <v>15024513590</v>
      </c>
      <c r="J2306" t="s">
        <v>568</v>
      </c>
      <c r="K2306" t="s">
        <v>51</v>
      </c>
      <c r="L2306">
        <v>142</v>
      </c>
      <c r="M2306">
        <v>1.5</v>
      </c>
      <c r="N2306">
        <v>1</v>
      </c>
      <c r="O2306">
        <v>142</v>
      </c>
      <c r="P2306">
        <v>1.5</v>
      </c>
      <c r="Q2306">
        <v>1</v>
      </c>
      <c r="R2306">
        <v>1.5</v>
      </c>
      <c r="S2306">
        <v>1.5</v>
      </c>
      <c r="T2306" s="1">
        <v>44677</v>
      </c>
      <c r="U2306" t="str">
        <f t="shared" ref="U2306:U2369" si="180">IF(G2306="","Cell is Blank - Dis-regard",G2306)</f>
        <v>Coca Cola - Zero Sugar</v>
      </c>
      <c r="V2306" t="str">
        <f t="shared" ref="V2306:V2369" si="181">IF(H2306="","Cell is Blank - Dis-regard",H2306)</f>
        <v>Carbonated</v>
      </c>
      <c r="W2306" t="s">
        <v>34</v>
      </c>
      <c r="X2306" t="b">
        <f t="shared" si="178"/>
        <v>1</v>
      </c>
      <c r="Y2306">
        <f t="shared" ref="Y2306:Y2369" si="182">IF(X2306="FALSE",M2306,M2306)</f>
        <v>1.5</v>
      </c>
      <c r="Z2306" s="2">
        <f t="shared" si="179"/>
        <v>1</v>
      </c>
      <c r="AA2306" t="s">
        <v>183</v>
      </c>
      <c r="AB2306" t="s">
        <v>184</v>
      </c>
      <c r="AD2306" t="s">
        <v>91</v>
      </c>
      <c r="AE2306" t="s">
        <v>569</v>
      </c>
      <c r="AF2306">
        <v>2022</v>
      </c>
    </row>
    <row r="2307" spans="1:32" x14ac:dyDescent="0.25">
      <c r="A2307" t="s">
        <v>29</v>
      </c>
      <c r="B2307" t="s">
        <v>394</v>
      </c>
      <c r="C2307" t="s">
        <v>395</v>
      </c>
      <c r="D2307" t="s">
        <v>396</v>
      </c>
      <c r="E2307">
        <f>_xlfn.XLOOKUP(Table1[[#This Row],[Location]],'Location analysis'!A:A,'Location analysis'!B:B)</f>
        <v>40.416893999999999</v>
      </c>
      <c r="F2307">
        <f>_xlfn.XLOOKUP(Table1[[#This Row],[Location]],'Location analysis'!A:A,'Location analysis'!C:C)</f>
        <v>-74.420399000000003</v>
      </c>
      <c r="G2307" t="s">
        <v>407</v>
      </c>
      <c r="H2307" t="s">
        <v>34</v>
      </c>
      <c r="I2307">
        <v>15025470625</v>
      </c>
      <c r="J2307" t="s">
        <v>568</v>
      </c>
      <c r="K2307" t="s">
        <v>36</v>
      </c>
      <c r="L2307">
        <v>140</v>
      </c>
      <c r="M2307">
        <v>1.5</v>
      </c>
      <c r="N2307">
        <v>1</v>
      </c>
      <c r="O2307">
        <v>140</v>
      </c>
      <c r="P2307">
        <v>1.5</v>
      </c>
      <c r="Q2307">
        <v>1</v>
      </c>
      <c r="R2307">
        <v>1.5</v>
      </c>
      <c r="S2307">
        <v>1.5</v>
      </c>
      <c r="T2307" s="1">
        <v>44677</v>
      </c>
      <c r="U2307" t="str">
        <f t="shared" si="180"/>
        <v>Spindrift - Sparkling Water - Pineapple</v>
      </c>
      <c r="V2307" t="str">
        <f t="shared" si="181"/>
        <v>Carbonated</v>
      </c>
      <c r="W2307" t="s">
        <v>34</v>
      </c>
      <c r="X2307" t="b">
        <f t="shared" ref="X2307:X2370" si="183">M2307=P2307</f>
        <v>1</v>
      </c>
      <c r="Y2307">
        <f t="shared" si="182"/>
        <v>1.5</v>
      </c>
      <c r="Z2307" s="2">
        <f t="shared" ref="Z2307:Z2370" si="184">Y2307/1.5</f>
        <v>1</v>
      </c>
      <c r="AA2307" t="s">
        <v>89</v>
      </c>
      <c r="AB2307" t="s">
        <v>408</v>
      </c>
      <c r="AC2307" t="s">
        <v>409</v>
      </c>
      <c r="AD2307" t="s">
        <v>91</v>
      </c>
      <c r="AE2307" t="s">
        <v>569</v>
      </c>
      <c r="AF2307">
        <v>2022</v>
      </c>
    </row>
    <row r="2308" spans="1:32" x14ac:dyDescent="0.25">
      <c r="A2308" t="s">
        <v>29</v>
      </c>
      <c r="B2308" t="s">
        <v>394</v>
      </c>
      <c r="C2308" t="s">
        <v>395</v>
      </c>
      <c r="D2308" t="s">
        <v>396</v>
      </c>
      <c r="E2308">
        <f>_xlfn.XLOOKUP(Table1[[#This Row],[Location]],'Location analysis'!A:A,'Location analysis'!B:B)</f>
        <v>40.416893999999999</v>
      </c>
      <c r="F2308">
        <f>_xlfn.XLOOKUP(Table1[[#This Row],[Location]],'Location analysis'!A:A,'Location analysis'!C:C)</f>
        <v>-74.420399000000003</v>
      </c>
      <c r="G2308" t="s">
        <v>417</v>
      </c>
      <c r="H2308" t="s">
        <v>43</v>
      </c>
      <c r="I2308">
        <v>15025473650</v>
      </c>
      <c r="J2308" t="s">
        <v>568</v>
      </c>
      <c r="K2308" t="s">
        <v>36</v>
      </c>
      <c r="L2308">
        <v>136</v>
      </c>
      <c r="M2308">
        <v>2</v>
      </c>
      <c r="N2308">
        <v>2</v>
      </c>
      <c r="O2308">
        <v>136</v>
      </c>
      <c r="P2308">
        <v>2</v>
      </c>
      <c r="Q2308">
        <v>2</v>
      </c>
      <c r="R2308">
        <v>4</v>
      </c>
      <c r="S2308">
        <v>4</v>
      </c>
      <c r="T2308" s="1">
        <v>44677</v>
      </c>
      <c r="U2308" t="str">
        <f t="shared" si="180"/>
        <v>Genius Keto Bar - Chocolate Dream</v>
      </c>
      <c r="V2308" t="str">
        <f t="shared" si="181"/>
        <v>Food</v>
      </c>
      <c r="W2308" t="s">
        <v>43</v>
      </c>
      <c r="X2308" t="b">
        <f t="shared" si="183"/>
        <v>1</v>
      </c>
      <c r="Y2308">
        <f t="shared" si="182"/>
        <v>2</v>
      </c>
      <c r="Z2308" s="2">
        <f t="shared" si="184"/>
        <v>1.3333333333333333</v>
      </c>
      <c r="AA2308" t="s">
        <v>418</v>
      </c>
      <c r="AB2308" t="s">
        <v>419</v>
      </c>
      <c r="AD2308" t="s">
        <v>91</v>
      </c>
      <c r="AE2308" t="s">
        <v>569</v>
      </c>
      <c r="AF2308">
        <v>2022</v>
      </c>
    </row>
    <row r="2309" spans="1:32" x14ac:dyDescent="0.25">
      <c r="A2309" t="s">
        <v>29</v>
      </c>
      <c r="B2309" t="s">
        <v>62</v>
      </c>
      <c r="C2309" t="s">
        <v>63</v>
      </c>
      <c r="D2309" t="s">
        <v>64</v>
      </c>
      <c r="E2309">
        <f>_xlfn.XLOOKUP(Table1[[#This Row],[Location]],'Location analysis'!A:A,'Location analysis'!B:B)</f>
        <v>40.091900000000003</v>
      </c>
      <c r="F2309">
        <f>_xlfn.XLOOKUP(Table1[[#This Row],[Location]],'Location analysis'!A:A,'Location analysis'!C:C)</f>
        <v>-74.358699999999999</v>
      </c>
      <c r="G2309" t="s">
        <v>180</v>
      </c>
      <c r="H2309" t="s">
        <v>43</v>
      </c>
      <c r="I2309">
        <v>15025867253</v>
      </c>
      <c r="J2309" t="s">
        <v>568</v>
      </c>
      <c r="K2309" t="s">
        <v>36</v>
      </c>
      <c r="L2309">
        <v>113</v>
      </c>
      <c r="M2309">
        <v>1.5</v>
      </c>
      <c r="N2309">
        <v>1</v>
      </c>
      <c r="O2309">
        <v>113</v>
      </c>
      <c r="P2309">
        <v>1.5</v>
      </c>
      <c r="Q2309">
        <v>1</v>
      </c>
      <c r="R2309">
        <v>1.5</v>
      </c>
      <c r="S2309">
        <v>1.5</v>
      </c>
      <c r="T2309" s="1">
        <v>44677</v>
      </c>
      <c r="U2309" t="str">
        <f t="shared" si="180"/>
        <v>Miss Vickie's Potato Chip - Jalapeno</v>
      </c>
      <c r="V2309" t="str">
        <f t="shared" si="181"/>
        <v>Food</v>
      </c>
      <c r="W2309" t="s">
        <v>43</v>
      </c>
      <c r="X2309" t="b">
        <f t="shared" si="183"/>
        <v>1</v>
      </c>
      <c r="Y2309">
        <f t="shared" si="182"/>
        <v>1.5</v>
      </c>
      <c r="Z2309" s="2">
        <f t="shared" si="184"/>
        <v>1</v>
      </c>
      <c r="AA2309" t="s">
        <v>58</v>
      </c>
      <c r="AB2309" t="s">
        <v>181</v>
      </c>
      <c r="AD2309" t="s">
        <v>91</v>
      </c>
      <c r="AE2309" t="s">
        <v>569</v>
      </c>
      <c r="AF2309">
        <v>2022</v>
      </c>
    </row>
    <row r="2310" spans="1:32" x14ac:dyDescent="0.25">
      <c r="A2310" t="s">
        <v>29</v>
      </c>
      <c r="B2310" t="s">
        <v>394</v>
      </c>
      <c r="C2310" t="s">
        <v>395</v>
      </c>
      <c r="D2310" t="s">
        <v>396</v>
      </c>
      <c r="E2310">
        <f>_xlfn.XLOOKUP(Table1[[#This Row],[Location]],'Location analysis'!A:A,'Location analysis'!B:B)</f>
        <v>40.416893999999999</v>
      </c>
      <c r="F2310">
        <f>_xlfn.XLOOKUP(Table1[[#This Row],[Location]],'Location analysis'!A:A,'Location analysis'!C:C)</f>
        <v>-74.420399000000003</v>
      </c>
      <c r="G2310" t="s">
        <v>508</v>
      </c>
      <c r="H2310" t="s">
        <v>43</v>
      </c>
      <c r="I2310">
        <v>15025970506</v>
      </c>
      <c r="J2310" t="s">
        <v>568</v>
      </c>
      <c r="K2310" t="s">
        <v>51</v>
      </c>
      <c r="L2310">
        <v>110</v>
      </c>
      <c r="M2310">
        <v>1.5</v>
      </c>
      <c r="N2310">
        <v>1</v>
      </c>
      <c r="O2310">
        <v>110</v>
      </c>
      <c r="P2310">
        <v>1.5</v>
      </c>
      <c r="Q2310">
        <v>1</v>
      </c>
      <c r="R2310">
        <v>1.5</v>
      </c>
      <c r="S2310">
        <v>1.5</v>
      </c>
      <c r="T2310" s="1">
        <v>44677</v>
      </c>
      <c r="U2310" t="str">
        <f t="shared" si="180"/>
        <v>Pop Corners - Kettle Corn</v>
      </c>
      <c r="V2310" t="str">
        <f t="shared" si="181"/>
        <v>Food</v>
      </c>
      <c r="W2310" t="s">
        <v>43</v>
      </c>
      <c r="X2310" t="b">
        <f t="shared" si="183"/>
        <v>1</v>
      </c>
      <c r="Y2310">
        <f t="shared" si="182"/>
        <v>1.5</v>
      </c>
      <c r="Z2310" s="2">
        <f t="shared" si="184"/>
        <v>1</v>
      </c>
      <c r="AA2310" t="s">
        <v>509</v>
      </c>
      <c r="AB2310" t="s">
        <v>510</v>
      </c>
      <c r="AD2310" t="s">
        <v>91</v>
      </c>
      <c r="AE2310" t="s">
        <v>569</v>
      </c>
      <c r="AF2310">
        <v>2022</v>
      </c>
    </row>
    <row r="2311" spans="1:32" x14ac:dyDescent="0.25">
      <c r="A2311" t="s">
        <v>29</v>
      </c>
      <c r="B2311" t="s">
        <v>394</v>
      </c>
      <c r="C2311" t="s">
        <v>395</v>
      </c>
      <c r="D2311" t="s">
        <v>396</v>
      </c>
      <c r="E2311">
        <f>_xlfn.XLOOKUP(Table1[[#This Row],[Location]],'Location analysis'!A:A,'Location analysis'!B:B)</f>
        <v>40.416893999999999</v>
      </c>
      <c r="F2311">
        <f>_xlfn.XLOOKUP(Table1[[#This Row],[Location]],'Location analysis'!A:A,'Location analysis'!C:C)</f>
        <v>-74.420399000000003</v>
      </c>
      <c r="G2311" t="s">
        <v>508</v>
      </c>
      <c r="H2311" t="s">
        <v>43</v>
      </c>
      <c r="I2311">
        <v>15025972701</v>
      </c>
      <c r="J2311" t="s">
        <v>568</v>
      </c>
      <c r="K2311" t="s">
        <v>51</v>
      </c>
      <c r="L2311">
        <v>110</v>
      </c>
      <c r="M2311">
        <v>1.5</v>
      </c>
      <c r="N2311">
        <v>1</v>
      </c>
      <c r="O2311">
        <v>110</v>
      </c>
      <c r="P2311">
        <v>1.5</v>
      </c>
      <c r="Q2311">
        <v>1</v>
      </c>
      <c r="R2311">
        <v>1.5</v>
      </c>
      <c r="S2311">
        <v>1.5</v>
      </c>
      <c r="T2311" s="1">
        <v>44677</v>
      </c>
      <c r="U2311" t="str">
        <f t="shared" si="180"/>
        <v>Pop Corners - Kettle Corn</v>
      </c>
      <c r="V2311" t="str">
        <f t="shared" si="181"/>
        <v>Food</v>
      </c>
      <c r="W2311" t="s">
        <v>43</v>
      </c>
      <c r="X2311" t="b">
        <f t="shared" si="183"/>
        <v>1</v>
      </c>
      <c r="Y2311">
        <f t="shared" si="182"/>
        <v>1.5</v>
      </c>
      <c r="Z2311" s="2">
        <f t="shared" si="184"/>
        <v>1</v>
      </c>
      <c r="AA2311" t="s">
        <v>509</v>
      </c>
      <c r="AB2311" t="s">
        <v>510</v>
      </c>
      <c r="AD2311" t="s">
        <v>91</v>
      </c>
      <c r="AE2311" t="s">
        <v>569</v>
      </c>
      <c r="AF2311">
        <v>2022</v>
      </c>
    </row>
    <row r="2312" spans="1:32" x14ac:dyDescent="0.25">
      <c r="A2312" t="s">
        <v>29</v>
      </c>
      <c r="B2312" t="s">
        <v>67</v>
      </c>
      <c r="C2312" t="s">
        <v>68</v>
      </c>
      <c r="D2312" t="s">
        <v>69</v>
      </c>
      <c r="E2312">
        <f>_xlfn.XLOOKUP(Table1[[#This Row],[Location]],'Location analysis'!A:A,'Location analysis'!B:B)</f>
        <v>40.435699999999997</v>
      </c>
      <c r="F2312">
        <f>_xlfn.XLOOKUP(Table1[[#This Row],[Location]],'Location analysis'!A:A,'Location analysis'!C:C)</f>
        <v>-74.125200000000007</v>
      </c>
      <c r="G2312" t="s">
        <v>259</v>
      </c>
      <c r="H2312" t="s">
        <v>34</v>
      </c>
      <c r="I2312">
        <v>15026333539</v>
      </c>
      <c r="J2312" t="s">
        <v>568</v>
      </c>
      <c r="K2312" t="s">
        <v>51</v>
      </c>
      <c r="L2312">
        <v>140</v>
      </c>
      <c r="M2312">
        <v>1.25</v>
      </c>
      <c r="N2312">
        <v>1</v>
      </c>
      <c r="O2312">
        <v>140</v>
      </c>
      <c r="P2312">
        <v>1.25</v>
      </c>
      <c r="Q2312">
        <v>1</v>
      </c>
      <c r="R2312">
        <v>1.25</v>
      </c>
      <c r="S2312">
        <v>1.25</v>
      </c>
      <c r="T2312" s="1">
        <v>44677</v>
      </c>
      <c r="U2312" t="str">
        <f t="shared" si="180"/>
        <v>Sunkist Soda - Orange</v>
      </c>
      <c r="V2312" t="str">
        <f t="shared" si="181"/>
        <v>Carbonated</v>
      </c>
      <c r="W2312" t="s">
        <v>34</v>
      </c>
      <c r="X2312" t="b">
        <f t="shared" si="183"/>
        <v>1</v>
      </c>
      <c r="Y2312">
        <f t="shared" si="182"/>
        <v>1.25</v>
      </c>
      <c r="Z2312" s="2">
        <f t="shared" si="184"/>
        <v>0.83333333333333337</v>
      </c>
      <c r="AA2312" t="s">
        <v>260</v>
      </c>
      <c r="AB2312" t="s">
        <v>261</v>
      </c>
      <c r="AD2312" t="s">
        <v>91</v>
      </c>
      <c r="AE2312" t="s">
        <v>569</v>
      </c>
      <c r="AF2312">
        <v>2022</v>
      </c>
    </row>
    <row r="2313" spans="1:32" x14ac:dyDescent="0.25">
      <c r="A2313" t="s">
        <v>29</v>
      </c>
      <c r="B2313" t="s">
        <v>30</v>
      </c>
      <c r="C2313" t="s">
        <v>31</v>
      </c>
      <c r="D2313" t="s">
        <v>32</v>
      </c>
      <c r="E2313">
        <f>_xlfn.XLOOKUP(Table1[[#This Row],[Location]],'Location analysis'!A:A,'Location analysis'!B:B)</f>
        <v>40.423690999999998</v>
      </c>
      <c r="F2313">
        <f>_xlfn.XLOOKUP(Table1[[#This Row],[Location]],'Location analysis'!A:A,'Location analysis'!C:C)</f>
        <v>-74.380831999999998</v>
      </c>
      <c r="G2313" t="s">
        <v>570</v>
      </c>
      <c r="H2313" t="s">
        <v>97</v>
      </c>
      <c r="I2313">
        <v>15026631703</v>
      </c>
      <c r="J2313" t="s">
        <v>568</v>
      </c>
      <c r="K2313" t="s">
        <v>36</v>
      </c>
      <c r="L2313">
        <v>145</v>
      </c>
      <c r="M2313">
        <v>2.75</v>
      </c>
      <c r="N2313">
        <v>1</v>
      </c>
      <c r="O2313">
        <v>145</v>
      </c>
      <c r="P2313">
        <v>2.75</v>
      </c>
      <c r="Q2313">
        <v>1</v>
      </c>
      <c r="R2313">
        <v>2.75</v>
      </c>
      <c r="S2313">
        <v>2.75</v>
      </c>
      <c r="T2313" s="1">
        <v>44677</v>
      </c>
      <c r="U2313" t="str">
        <f t="shared" si="180"/>
        <v>BodyArmor LYTE - Strawberry Lemonade</v>
      </c>
      <c r="V2313" t="str">
        <f t="shared" si="181"/>
        <v>Water</v>
      </c>
      <c r="W2313" t="s">
        <v>97</v>
      </c>
      <c r="X2313" t="b">
        <f t="shared" si="183"/>
        <v>1</v>
      </c>
      <c r="Y2313">
        <f t="shared" si="182"/>
        <v>2.75</v>
      </c>
      <c r="Z2313" s="2">
        <f t="shared" si="184"/>
        <v>1.8333333333333333</v>
      </c>
      <c r="AA2313" t="s">
        <v>571</v>
      </c>
      <c r="AB2313" t="s">
        <v>572</v>
      </c>
      <c r="AD2313" t="s">
        <v>91</v>
      </c>
      <c r="AE2313" t="s">
        <v>569</v>
      </c>
      <c r="AF2313">
        <v>2022</v>
      </c>
    </row>
    <row r="2314" spans="1:32" x14ac:dyDescent="0.25">
      <c r="A2314" t="s">
        <v>29</v>
      </c>
      <c r="B2314" t="s">
        <v>394</v>
      </c>
      <c r="C2314" t="s">
        <v>395</v>
      </c>
      <c r="D2314" t="s">
        <v>396</v>
      </c>
      <c r="E2314">
        <f>_xlfn.XLOOKUP(Table1[[#This Row],[Location]],'Location analysis'!A:A,'Location analysis'!B:B)</f>
        <v>40.416893999999999</v>
      </c>
      <c r="F2314">
        <f>_xlfn.XLOOKUP(Table1[[#This Row],[Location]],'Location analysis'!A:A,'Location analysis'!C:C)</f>
        <v>-74.420399000000003</v>
      </c>
      <c r="G2314" t="s">
        <v>397</v>
      </c>
      <c r="H2314" t="s">
        <v>49</v>
      </c>
      <c r="I2314">
        <v>15026714472</v>
      </c>
      <c r="J2314" t="s">
        <v>568</v>
      </c>
      <c r="K2314" t="s">
        <v>36</v>
      </c>
      <c r="L2314">
        <v>146</v>
      </c>
      <c r="M2314">
        <v>3.5</v>
      </c>
      <c r="N2314">
        <v>1</v>
      </c>
      <c r="O2314">
        <v>146</v>
      </c>
      <c r="P2314">
        <v>3.5</v>
      </c>
      <c r="Q2314">
        <v>1</v>
      </c>
      <c r="R2314">
        <v>3.5</v>
      </c>
      <c r="S2314">
        <v>3.5</v>
      </c>
      <c r="T2314" s="1">
        <v>44677</v>
      </c>
      <c r="U2314" t="str">
        <f t="shared" si="180"/>
        <v>Starbucks Doubleshot Energy - Mocha</v>
      </c>
      <c r="V2314" t="str">
        <f t="shared" si="181"/>
        <v>Non Carbonated</v>
      </c>
      <c r="W2314" t="s">
        <v>49</v>
      </c>
      <c r="X2314" t="b">
        <f t="shared" si="183"/>
        <v>1</v>
      </c>
      <c r="Y2314">
        <f t="shared" si="182"/>
        <v>3.5</v>
      </c>
      <c r="Z2314" s="2">
        <f t="shared" si="184"/>
        <v>2.3333333333333335</v>
      </c>
      <c r="AA2314" t="s">
        <v>398</v>
      </c>
      <c r="AB2314" t="s">
        <v>399</v>
      </c>
      <c r="AD2314" t="s">
        <v>91</v>
      </c>
      <c r="AE2314" t="s">
        <v>569</v>
      </c>
      <c r="AF2314">
        <v>2022</v>
      </c>
    </row>
    <row r="2315" spans="1:32" x14ac:dyDescent="0.25">
      <c r="A2315" t="s">
        <v>29</v>
      </c>
      <c r="B2315" t="s">
        <v>67</v>
      </c>
      <c r="C2315" t="s">
        <v>68</v>
      </c>
      <c r="D2315" t="s">
        <v>69</v>
      </c>
      <c r="E2315">
        <f>_xlfn.XLOOKUP(Table1[[#This Row],[Location]],'Location analysis'!A:A,'Location analysis'!B:B)</f>
        <v>40.435699999999997</v>
      </c>
      <c r="F2315">
        <f>_xlfn.XLOOKUP(Table1[[#This Row],[Location]],'Location analysis'!A:A,'Location analysis'!C:C)</f>
        <v>-74.125200000000007</v>
      </c>
      <c r="G2315" t="s">
        <v>259</v>
      </c>
      <c r="H2315" t="s">
        <v>34</v>
      </c>
      <c r="I2315">
        <v>15026911100</v>
      </c>
      <c r="J2315" t="s">
        <v>568</v>
      </c>
      <c r="K2315" t="s">
        <v>51</v>
      </c>
      <c r="L2315">
        <v>140</v>
      </c>
      <c r="M2315">
        <v>1.25</v>
      </c>
      <c r="N2315">
        <v>1</v>
      </c>
      <c r="O2315">
        <v>140</v>
      </c>
      <c r="P2315">
        <v>1.25</v>
      </c>
      <c r="Q2315">
        <v>1</v>
      </c>
      <c r="R2315">
        <v>1.25</v>
      </c>
      <c r="S2315">
        <v>1.25</v>
      </c>
      <c r="T2315" s="1">
        <v>44677</v>
      </c>
      <c r="U2315" t="str">
        <f t="shared" si="180"/>
        <v>Sunkist Soda - Orange</v>
      </c>
      <c r="V2315" t="str">
        <f t="shared" si="181"/>
        <v>Carbonated</v>
      </c>
      <c r="W2315" t="s">
        <v>34</v>
      </c>
      <c r="X2315" t="b">
        <f t="shared" si="183"/>
        <v>1</v>
      </c>
      <c r="Y2315">
        <f t="shared" si="182"/>
        <v>1.25</v>
      </c>
      <c r="Z2315" s="2">
        <f t="shared" si="184"/>
        <v>0.83333333333333337</v>
      </c>
      <c r="AA2315" t="s">
        <v>260</v>
      </c>
      <c r="AB2315" t="s">
        <v>261</v>
      </c>
      <c r="AD2315" t="s">
        <v>91</v>
      </c>
      <c r="AE2315" t="s">
        <v>569</v>
      </c>
      <c r="AF2315">
        <v>2022</v>
      </c>
    </row>
    <row r="2316" spans="1:32" x14ac:dyDescent="0.25">
      <c r="A2316" t="s">
        <v>29</v>
      </c>
      <c r="B2316" t="s">
        <v>67</v>
      </c>
      <c r="C2316" t="s">
        <v>68</v>
      </c>
      <c r="D2316" t="s">
        <v>69</v>
      </c>
      <c r="E2316">
        <f>_xlfn.XLOOKUP(Table1[[#This Row],[Location]],'Location analysis'!A:A,'Location analysis'!B:B)</f>
        <v>40.435699999999997</v>
      </c>
      <c r="F2316">
        <f>_xlfn.XLOOKUP(Table1[[#This Row],[Location]],'Location analysis'!A:A,'Location analysis'!C:C)</f>
        <v>-74.125200000000007</v>
      </c>
      <c r="G2316" t="s">
        <v>259</v>
      </c>
      <c r="H2316" t="s">
        <v>34</v>
      </c>
      <c r="I2316">
        <v>15027287978</v>
      </c>
      <c r="J2316" t="s">
        <v>568</v>
      </c>
      <c r="K2316" t="s">
        <v>51</v>
      </c>
      <c r="L2316">
        <v>140</v>
      </c>
      <c r="M2316">
        <v>1.25</v>
      </c>
      <c r="N2316">
        <v>1</v>
      </c>
      <c r="O2316">
        <v>140</v>
      </c>
      <c r="P2316">
        <v>1.25</v>
      </c>
      <c r="Q2316">
        <v>1</v>
      </c>
      <c r="R2316">
        <v>1.25</v>
      </c>
      <c r="S2316">
        <v>1.25</v>
      </c>
      <c r="T2316" s="1">
        <v>44677</v>
      </c>
      <c r="U2316" t="str">
        <f t="shared" si="180"/>
        <v>Sunkist Soda - Orange</v>
      </c>
      <c r="V2316" t="str">
        <f t="shared" si="181"/>
        <v>Carbonated</v>
      </c>
      <c r="W2316" t="s">
        <v>34</v>
      </c>
      <c r="X2316" t="b">
        <f t="shared" si="183"/>
        <v>1</v>
      </c>
      <c r="Y2316">
        <f t="shared" si="182"/>
        <v>1.25</v>
      </c>
      <c r="Z2316" s="2">
        <f t="shared" si="184"/>
        <v>0.83333333333333337</v>
      </c>
      <c r="AA2316" t="s">
        <v>260</v>
      </c>
      <c r="AB2316" t="s">
        <v>261</v>
      </c>
      <c r="AD2316" t="s">
        <v>91</v>
      </c>
      <c r="AE2316" t="s">
        <v>569</v>
      </c>
      <c r="AF2316">
        <v>2022</v>
      </c>
    </row>
    <row r="2317" spans="1:32" x14ac:dyDescent="0.25">
      <c r="A2317" t="s">
        <v>29</v>
      </c>
      <c r="B2317" t="s">
        <v>67</v>
      </c>
      <c r="C2317" t="s">
        <v>68</v>
      </c>
      <c r="D2317" t="s">
        <v>69</v>
      </c>
      <c r="E2317">
        <f>_xlfn.XLOOKUP(Table1[[#This Row],[Location]],'Location analysis'!A:A,'Location analysis'!B:B)</f>
        <v>40.435699999999997</v>
      </c>
      <c r="F2317">
        <f>_xlfn.XLOOKUP(Table1[[#This Row],[Location]],'Location analysis'!A:A,'Location analysis'!C:C)</f>
        <v>-74.125200000000007</v>
      </c>
      <c r="G2317" t="s">
        <v>182</v>
      </c>
      <c r="H2317" t="s">
        <v>34</v>
      </c>
      <c r="I2317">
        <v>15027999083</v>
      </c>
      <c r="J2317" t="s">
        <v>573</v>
      </c>
      <c r="K2317" t="s">
        <v>51</v>
      </c>
      <c r="L2317">
        <v>142</v>
      </c>
      <c r="M2317">
        <v>1.5</v>
      </c>
      <c r="N2317">
        <v>1</v>
      </c>
      <c r="O2317">
        <v>142</v>
      </c>
      <c r="P2317">
        <v>1.5</v>
      </c>
      <c r="Q2317">
        <v>1</v>
      </c>
      <c r="R2317">
        <v>1.5</v>
      </c>
      <c r="S2317">
        <v>1.5</v>
      </c>
      <c r="T2317" s="1">
        <v>44678</v>
      </c>
      <c r="U2317" t="str">
        <f t="shared" si="180"/>
        <v>Coca Cola - Zero Sugar</v>
      </c>
      <c r="V2317" t="str">
        <f t="shared" si="181"/>
        <v>Carbonated</v>
      </c>
      <c r="W2317" t="s">
        <v>34</v>
      </c>
      <c r="X2317" t="b">
        <f t="shared" si="183"/>
        <v>1</v>
      </c>
      <c r="Y2317">
        <f t="shared" si="182"/>
        <v>1.5</v>
      </c>
      <c r="Z2317" s="2">
        <f t="shared" si="184"/>
        <v>1</v>
      </c>
      <c r="AA2317" t="s">
        <v>183</v>
      </c>
      <c r="AB2317" t="s">
        <v>184</v>
      </c>
      <c r="AD2317" t="s">
        <v>109</v>
      </c>
      <c r="AE2317" t="s">
        <v>574</v>
      </c>
      <c r="AF2317">
        <v>2022</v>
      </c>
    </row>
    <row r="2318" spans="1:32" x14ac:dyDescent="0.25">
      <c r="A2318" t="s">
        <v>29</v>
      </c>
      <c r="B2318" t="s">
        <v>67</v>
      </c>
      <c r="C2318" t="s">
        <v>68</v>
      </c>
      <c r="D2318" t="s">
        <v>69</v>
      </c>
      <c r="E2318">
        <f>_xlfn.XLOOKUP(Table1[[#This Row],[Location]],'Location analysis'!A:A,'Location analysis'!B:B)</f>
        <v>40.435699999999997</v>
      </c>
      <c r="F2318">
        <f>_xlfn.XLOOKUP(Table1[[#This Row],[Location]],'Location analysis'!A:A,'Location analysis'!C:C)</f>
        <v>-74.125200000000007</v>
      </c>
      <c r="G2318" t="s">
        <v>350</v>
      </c>
      <c r="H2318" t="s">
        <v>43</v>
      </c>
      <c r="I2318">
        <v>15028614495</v>
      </c>
      <c r="J2318" t="s">
        <v>573</v>
      </c>
      <c r="K2318" t="s">
        <v>51</v>
      </c>
      <c r="L2318">
        <v>111</v>
      </c>
      <c r="M2318">
        <v>1.5</v>
      </c>
      <c r="N2318">
        <v>1</v>
      </c>
      <c r="O2318">
        <v>111</v>
      </c>
      <c r="P2318">
        <v>1.5</v>
      </c>
      <c r="Q2318">
        <v>1</v>
      </c>
      <c r="R2318">
        <v>1.5</v>
      </c>
      <c r="S2318">
        <v>1.5</v>
      </c>
      <c r="T2318" s="1">
        <v>44678</v>
      </c>
      <c r="U2318" t="str">
        <f t="shared" si="180"/>
        <v>Fritos - Original</v>
      </c>
      <c r="V2318" t="str">
        <f t="shared" si="181"/>
        <v>Food</v>
      </c>
      <c r="W2318" t="s">
        <v>43</v>
      </c>
      <c r="X2318" t="b">
        <f t="shared" si="183"/>
        <v>1</v>
      </c>
      <c r="Y2318">
        <f t="shared" si="182"/>
        <v>1.5</v>
      </c>
      <c r="Z2318" s="2">
        <f t="shared" si="184"/>
        <v>1</v>
      </c>
      <c r="AA2318" t="s">
        <v>351</v>
      </c>
      <c r="AB2318" t="s">
        <v>150</v>
      </c>
      <c r="AD2318" t="s">
        <v>109</v>
      </c>
      <c r="AE2318" t="s">
        <v>574</v>
      </c>
      <c r="AF2318">
        <v>2022</v>
      </c>
    </row>
    <row r="2319" spans="1:32" x14ac:dyDescent="0.25">
      <c r="A2319" t="s">
        <v>29</v>
      </c>
      <c r="B2319" t="s">
        <v>394</v>
      </c>
      <c r="C2319" t="s">
        <v>395</v>
      </c>
      <c r="D2319" t="s">
        <v>396</v>
      </c>
      <c r="E2319">
        <f>_xlfn.XLOOKUP(Table1[[#This Row],[Location]],'Location analysis'!A:A,'Location analysis'!B:B)</f>
        <v>40.416893999999999</v>
      </c>
      <c r="F2319">
        <f>_xlfn.XLOOKUP(Table1[[#This Row],[Location]],'Location analysis'!A:A,'Location analysis'!C:C)</f>
        <v>-74.420399000000003</v>
      </c>
      <c r="G2319" t="s">
        <v>137</v>
      </c>
      <c r="H2319" t="s">
        <v>97</v>
      </c>
      <c r="I2319">
        <v>15028909688</v>
      </c>
      <c r="J2319" t="s">
        <v>573</v>
      </c>
      <c r="K2319" t="s">
        <v>36</v>
      </c>
      <c r="L2319">
        <v>144</v>
      </c>
      <c r="M2319">
        <v>1.5</v>
      </c>
      <c r="N2319">
        <v>1</v>
      </c>
      <c r="O2319">
        <v>144</v>
      </c>
      <c r="P2319">
        <v>1.5</v>
      </c>
      <c r="Q2319">
        <v>1</v>
      </c>
      <c r="R2319">
        <v>1.5</v>
      </c>
      <c r="S2319">
        <v>3.5</v>
      </c>
      <c r="T2319" s="1">
        <v>44678</v>
      </c>
      <c r="U2319" t="str">
        <f t="shared" si="180"/>
        <v>Poland Springs Water</v>
      </c>
      <c r="V2319" t="str">
        <f t="shared" si="181"/>
        <v>Water</v>
      </c>
      <c r="W2319" t="s">
        <v>97</v>
      </c>
      <c r="X2319" t="b">
        <f t="shared" si="183"/>
        <v>1</v>
      </c>
      <c r="Y2319">
        <f t="shared" si="182"/>
        <v>1.5</v>
      </c>
      <c r="Z2319" s="2">
        <f t="shared" si="184"/>
        <v>1</v>
      </c>
      <c r="AA2319" t="s">
        <v>137</v>
      </c>
      <c r="AD2319" t="s">
        <v>109</v>
      </c>
      <c r="AE2319" t="s">
        <v>574</v>
      </c>
      <c r="AF2319">
        <v>2022</v>
      </c>
    </row>
    <row r="2320" spans="1:32" x14ac:dyDescent="0.25">
      <c r="A2320" t="s">
        <v>29</v>
      </c>
      <c r="B2320" t="s">
        <v>394</v>
      </c>
      <c r="C2320" t="s">
        <v>395</v>
      </c>
      <c r="D2320" t="s">
        <v>396</v>
      </c>
      <c r="E2320">
        <f>_xlfn.XLOOKUP(Table1[[#This Row],[Location]],'Location analysis'!A:A,'Location analysis'!B:B)</f>
        <v>40.416893999999999</v>
      </c>
      <c r="F2320">
        <f>_xlfn.XLOOKUP(Table1[[#This Row],[Location]],'Location analysis'!A:A,'Location analysis'!C:C)</f>
        <v>-74.420399000000003</v>
      </c>
      <c r="G2320" t="s">
        <v>84</v>
      </c>
      <c r="H2320" t="s">
        <v>43</v>
      </c>
      <c r="I2320">
        <v>15028909688</v>
      </c>
      <c r="J2320" t="s">
        <v>573</v>
      </c>
      <c r="K2320" t="s">
        <v>36</v>
      </c>
      <c r="L2320">
        <v>134</v>
      </c>
      <c r="M2320">
        <v>2</v>
      </c>
      <c r="N2320">
        <v>1</v>
      </c>
      <c r="O2320">
        <v>134</v>
      </c>
      <c r="P2320">
        <v>2</v>
      </c>
      <c r="Q2320">
        <v>1</v>
      </c>
      <c r="R2320">
        <v>2</v>
      </c>
      <c r="S2320">
        <v>3.5</v>
      </c>
      <c r="T2320" s="1">
        <v>44678</v>
      </c>
      <c r="U2320" t="str">
        <f t="shared" si="180"/>
        <v>Wonderful Pistachios - Variety</v>
      </c>
      <c r="V2320" t="str">
        <f t="shared" si="181"/>
        <v>Food</v>
      </c>
      <c r="W2320" t="s">
        <v>43</v>
      </c>
      <c r="X2320" t="b">
        <f t="shared" si="183"/>
        <v>1</v>
      </c>
      <c r="Y2320">
        <f t="shared" si="182"/>
        <v>2</v>
      </c>
      <c r="Z2320" s="2">
        <f t="shared" si="184"/>
        <v>1.3333333333333333</v>
      </c>
      <c r="AA2320" t="s">
        <v>85</v>
      </c>
      <c r="AB2320" t="s">
        <v>86</v>
      </c>
      <c r="AD2320" t="s">
        <v>109</v>
      </c>
      <c r="AE2320" t="s">
        <v>574</v>
      </c>
      <c r="AF2320">
        <v>2022</v>
      </c>
    </row>
    <row r="2321" spans="1:32" x14ac:dyDescent="0.25">
      <c r="A2321" t="s">
        <v>29</v>
      </c>
      <c r="B2321" t="s">
        <v>67</v>
      </c>
      <c r="C2321" t="s">
        <v>68</v>
      </c>
      <c r="D2321" t="s">
        <v>69</v>
      </c>
      <c r="E2321">
        <f>_xlfn.XLOOKUP(Table1[[#This Row],[Location]],'Location analysis'!A:A,'Location analysis'!B:B)</f>
        <v>40.435699999999997</v>
      </c>
      <c r="F2321">
        <f>_xlfn.XLOOKUP(Table1[[#This Row],[Location]],'Location analysis'!A:A,'Location analysis'!C:C)</f>
        <v>-74.125200000000007</v>
      </c>
      <c r="G2321" t="s">
        <v>555</v>
      </c>
      <c r="H2321" t="s">
        <v>43</v>
      </c>
      <c r="I2321">
        <v>15028918677</v>
      </c>
      <c r="J2321" t="s">
        <v>573</v>
      </c>
      <c r="K2321" t="s">
        <v>36</v>
      </c>
      <c r="L2321">
        <v>120</v>
      </c>
      <c r="M2321">
        <v>1.5</v>
      </c>
      <c r="N2321">
        <v>1</v>
      </c>
      <c r="O2321">
        <v>120</v>
      </c>
      <c r="P2321">
        <v>1.5</v>
      </c>
      <c r="Q2321">
        <v>1</v>
      </c>
      <c r="R2321">
        <v>1.5</v>
      </c>
      <c r="S2321">
        <v>3</v>
      </c>
      <c r="T2321" s="1">
        <v>44678</v>
      </c>
      <c r="U2321" t="str">
        <f t="shared" si="180"/>
        <v>Cheetos Puffs</v>
      </c>
      <c r="V2321" t="str">
        <f t="shared" si="181"/>
        <v>Food</v>
      </c>
      <c r="W2321" t="s">
        <v>43</v>
      </c>
      <c r="X2321" t="b">
        <f t="shared" si="183"/>
        <v>1</v>
      </c>
      <c r="Y2321">
        <f t="shared" si="182"/>
        <v>1.5</v>
      </c>
      <c r="Z2321" s="2">
        <f t="shared" si="184"/>
        <v>1</v>
      </c>
      <c r="AA2321" t="s">
        <v>555</v>
      </c>
      <c r="AD2321" t="s">
        <v>109</v>
      </c>
      <c r="AE2321" t="s">
        <v>574</v>
      </c>
      <c r="AF2321">
        <v>2022</v>
      </c>
    </row>
    <row r="2322" spans="1:32" x14ac:dyDescent="0.25">
      <c r="A2322" t="s">
        <v>29</v>
      </c>
      <c r="B2322" t="s">
        <v>67</v>
      </c>
      <c r="C2322" t="s">
        <v>68</v>
      </c>
      <c r="D2322" t="s">
        <v>69</v>
      </c>
      <c r="E2322">
        <f>_xlfn.XLOOKUP(Table1[[#This Row],[Location]],'Location analysis'!A:A,'Location analysis'!B:B)</f>
        <v>40.435699999999997</v>
      </c>
      <c r="F2322">
        <f>_xlfn.XLOOKUP(Table1[[#This Row],[Location]],'Location analysis'!A:A,'Location analysis'!C:C)</f>
        <v>-74.125200000000007</v>
      </c>
      <c r="G2322" t="s">
        <v>264</v>
      </c>
      <c r="H2322" t="s">
        <v>43</v>
      </c>
      <c r="I2322">
        <v>15028918677</v>
      </c>
      <c r="J2322" t="s">
        <v>573</v>
      </c>
      <c r="K2322" t="s">
        <v>36</v>
      </c>
      <c r="L2322">
        <v>123</v>
      </c>
      <c r="M2322">
        <v>1.5</v>
      </c>
      <c r="N2322">
        <v>1</v>
      </c>
      <c r="O2322">
        <v>123</v>
      </c>
      <c r="P2322">
        <v>1.5</v>
      </c>
      <c r="Q2322">
        <v>1</v>
      </c>
      <c r="R2322">
        <v>1.5</v>
      </c>
      <c r="S2322">
        <v>3</v>
      </c>
      <c r="T2322" s="1">
        <v>44678</v>
      </c>
      <c r="U2322" t="str">
        <f t="shared" si="180"/>
        <v>Funyuns - Flaming Hot</v>
      </c>
      <c r="V2322" t="str">
        <f t="shared" si="181"/>
        <v>Food</v>
      </c>
      <c r="W2322" t="s">
        <v>43</v>
      </c>
      <c r="X2322" t="b">
        <f t="shared" si="183"/>
        <v>1</v>
      </c>
      <c r="Y2322">
        <f t="shared" si="182"/>
        <v>1.5</v>
      </c>
      <c r="Z2322" s="2">
        <f t="shared" si="184"/>
        <v>1</v>
      </c>
      <c r="AA2322" t="s">
        <v>265</v>
      </c>
      <c r="AB2322" t="s">
        <v>122</v>
      </c>
      <c r="AD2322" t="s">
        <v>109</v>
      </c>
      <c r="AE2322" t="s">
        <v>574</v>
      </c>
      <c r="AF2322">
        <v>2022</v>
      </c>
    </row>
    <row r="2323" spans="1:32" x14ac:dyDescent="0.25">
      <c r="A2323" t="s">
        <v>29</v>
      </c>
      <c r="B2323" t="s">
        <v>67</v>
      </c>
      <c r="C2323" t="s">
        <v>68</v>
      </c>
      <c r="D2323" t="s">
        <v>69</v>
      </c>
      <c r="E2323">
        <f>_xlfn.XLOOKUP(Table1[[#This Row],[Location]],'Location analysis'!A:A,'Location analysis'!B:B)</f>
        <v>40.435699999999997</v>
      </c>
      <c r="F2323">
        <f>_xlfn.XLOOKUP(Table1[[#This Row],[Location]],'Location analysis'!A:A,'Location analysis'!C:C)</f>
        <v>-74.125200000000007</v>
      </c>
      <c r="G2323" t="s">
        <v>182</v>
      </c>
      <c r="H2323" t="s">
        <v>34</v>
      </c>
      <c r="I2323">
        <v>15028924441</v>
      </c>
      <c r="J2323" t="s">
        <v>573</v>
      </c>
      <c r="K2323" t="s">
        <v>51</v>
      </c>
      <c r="L2323">
        <v>141</v>
      </c>
      <c r="M2323">
        <v>1.5</v>
      </c>
      <c r="N2323">
        <v>1</v>
      </c>
      <c r="O2323">
        <v>141</v>
      </c>
      <c r="P2323">
        <v>1.5</v>
      </c>
      <c r="Q2323">
        <v>1</v>
      </c>
      <c r="R2323">
        <v>1.5</v>
      </c>
      <c r="S2323">
        <v>1.5</v>
      </c>
      <c r="T2323" s="1">
        <v>44678</v>
      </c>
      <c r="U2323" t="str">
        <f t="shared" si="180"/>
        <v>Coca Cola - Zero Sugar</v>
      </c>
      <c r="V2323" t="str">
        <f t="shared" si="181"/>
        <v>Carbonated</v>
      </c>
      <c r="W2323" t="s">
        <v>34</v>
      </c>
      <c r="X2323" t="b">
        <f t="shared" si="183"/>
        <v>1</v>
      </c>
      <c r="Y2323">
        <f t="shared" si="182"/>
        <v>1.5</v>
      </c>
      <c r="Z2323" s="2">
        <f t="shared" si="184"/>
        <v>1</v>
      </c>
      <c r="AA2323" t="s">
        <v>183</v>
      </c>
      <c r="AB2323" t="s">
        <v>184</v>
      </c>
      <c r="AD2323" t="s">
        <v>109</v>
      </c>
      <c r="AE2323" t="s">
        <v>574</v>
      </c>
      <c r="AF2323">
        <v>2022</v>
      </c>
    </row>
    <row r="2324" spans="1:32" x14ac:dyDescent="0.25">
      <c r="A2324" t="s">
        <v>29</v>
      </c>
      <c r="B2324" t="s">
        <v>394</v>
      </c>
      <c r="C2324" t="s">
        <v>395</v>
      </c>
      <c r="D2324" t="s">
        <v>396</v>
      </c>
      <c r="E2324">
        <f>_xlfn.XLOOKUP(Table1[[#This Row],[Location]],'Location analysis'!A:A,'Location analysis'!B:B)</f>
        <v>40.416893999999999</v>
      </c>
      <c r="F2324">
        <f>_xlfn.XLOOKUP(Table1[[#This Row],[Location]],'Location analysis'!A:A,'Location analysis'!C:C)</f>
        <v>-74.420399000000003</v>
      </c>
      <c r="G2324" t="s">
        <v>112</v>
      </c>
      <c r="H2324" t="s">
        <v>43</v>
      </c>
      <c r="I2324">
        <v>15029232286</v>
      </c>
      <c r="J2324" t="s">
        <v>573</v>
      </c>
      <c r="K2324" t="s">
        <v>51</v>
      </c>
      <c r="L2324">
        <v>131</v>
      </c>
      <c r="M2324">
        <v>2</v>
      </c>
      <c r="N2324">
        <v>1</v>
      </c>
      <c r="O2324">
        <v>131</v>
      </c>
      <c r="P2324">
        <v>2</v>
      </c>
      <c r="Q2324">
        <v>1</v>
      </c>
      <c r="R2324">
        <v>2</v>
      </c>
      <c r="S2324">
        <v>2</v>
      </c>
      <c r="T2324" s="1">
        <v>44678</v>
      </c>
      <c r="U2324" t="str">
        <f t="shared" si="180"/>
        <v>Robert Irvine's - Fit Crunch -  Chocolate Pea</v>
      </c>
      <c r="V2324" t="str">
        <f t="shared" si="181"/>
        <v>Food</v>
      </c>
      <c r="W2324" t="s">
        <v>43</v>
      </c>
      <c r="X2324" t="b">
        <f t="shared" si="183"/>
        <v>1</v>
      </c>
      <c r="Y2324">
        <f t="shared" si="182"/>
        <v>2</v>
      </c>
      <c r="Z2324" s="2">
        <f t="shared" si="184"/>
        <v>1.3333333333333333</v>
      </c>
      <c r="AA2324" t="s">
        <v>113</v>
      </c>
      <c r="AB2324" t="s">
        <v>114</v>
      </c>
      <c r="AC2324" t="s">
        <v>115</v>
      </c>
      <c r="AD2324" t="s">
        <v>109</v>
      </c>
      <c r="AE2324" t="s">
        <v>574</v>
      </c>
      <c r="AF2324">
        <v>2022</v>
      </c>
    </row>
    <row r="2325" spans="1:32" x14ac:dyDescent="0.25">
      <c r="A2325" t="s">
        <v>29</v>
      </c>
      <c r="B2325" t="s">
        <v>62</v>
      </c>
      <c r="C2325" t="s">
        <v>63</v>
      </c>
      <c r="D2325" t="s">
        <v>64</v>
      </c>
      <c r="E2325">
        <f>_xlfn.XLOOKUP(Table1[[#This Row],[Location]],'Location analysis'!A:A,'Location analysis'!B:B)</f>
        <v>40.091900000000003</v>
      </c>
      <c r="F2325">
        <f>_xlfn.XLOOKUP(Table1[[#This Row],[Location]],'Location analysis'!A:A,'Location analysis'!C:C)</f>
        <v>-74.358699999999999</v>
      </c>
      <c r="G2325" t="s">
        <v>95</v>
      </c>
      <c r="H2325" t="s">
        <v>43</v>
      </c>
      <c r="I2325">
        <v>15029898470</v>
      </c>
      <c r="J2325" t="s">
        <v>573</v>
      </c>
      <c r="K2325" t="s">
        <v>51</v>
      </c>
      <c r="L2325">
        <v>137</v>
      </c>
      <c r="M2325">
        <v>2</v>
      </c>
      <c r="N2325">
        <v>1</v>
      </c>
      <c r="O2325">
        <v>137</v>
      </c>
      <c r="P2325">
        <v>2</v>
      </c>
      <c r="Q2325">
        <v>1</v>
      </c>
      <c r="R2325">
        <v>2</v>
      </c>
      <c r="S2325">
        <v>2</v>
      </c>
      <c r="T2325" s="1">
        <v>44678</v>
      </c>
      <c r="U2325" t="str">
        <f t="shared" si="180"/>
        <v>Jacks Links Bar Beef Strip</v>
      </c>
      <c r="V2325" t="str">
        <f t="shared" si="181"/>
        <v>Food</v>
      </c>
      <c r="W2325" t="s">
        <v>43</v>
      </c>
      <c r="X2325" t="b">
        <f t="shared" si="183"/>
        <v>1</v>
      </c>
      <c r="Y2325">
        <f t="shared" si="182"/>
        <v>2</v>
      </c>
      <c r="Z2325" s="2">
        <f t="shared" si="184"/>
        <v>1.3333333333333333</v>
      </c>
      <c r="AA2325" t="s">
        <v>95</v>
      </c>
      <c r="AD2325" t="s">
        <v>109</v>
      </c>
      <c r="AE2325" t="s">
        <v>574</v>
      </c>
      <c r="AF2325">
        <v>2022</v>
      </c>
    </row>
    <row r="2326" spans="1:32" x14ac:dyDescent="0.25">
      <c r="A2326" t="s">
        <v>29</v>
      </c>
      <c r="B2326" t="s">
        <v>62</v>
      </c>
      <c r="C2326" t="s">
        <v>63</v>
      </c>
      <c r="D2326" t="s">
        <v>64</v>
      </c>
      <c r="E2326">
        <f>_xlfn.XLOOKUP(Table1[[#This Row],[Location]],'Location analysis'!A:A,'Location analysis'!B:B)</f>
        <v>40.091900000000003</v>
      </c>
      <c r="F2326">
        <f>_xlfn.XLOOKUP(Table1[[#This Row],[Location]],'Location analysis'!A:A,'Location analysis'!C:C)</f>
        <v>-74.358699999999999</v>
      </c>
      <c r="G2326" t="s">
        <v>95</v>
      </c>
      <c r="H2326" t="s">
        <v>43</v>
      </c>
      <c r="I2326">
        <v>15029930031</v>
      </c>
      <c r="J2326" t="s">
        <v>573</v>
      </c>
      <c r="K2326" t="s">
        <v>51</v>
      </c>
      <c r="L2326">
        <v>137</v>
      </c>
      <c r="M2326">
        <v>2</v>
      </c>
      <c r="N2326">
        <v>1</v>
      </c>
      <c r="O2326">
        <v>137</v>
      </c>
      <c r="P2326">
        <v>2</v>
      </c>
      <c r="Q2326">
        <v>1</v>
      </c>
      <c r="R2326">
        <v>2</v>
      </c>
      <c r="S2326">
        <v>2</v>
      </c>
      <c r="T2326" s="1">
        <v>44678</v>
      </c>
      <c r="U2326" t="str">
        <f t="shared" si="180"/>
        <v>Jacks Links Bar Beef Strip</v>
      </c>
      <c r="V2326" t="str">
        <f t="shared" si="181"/>
        <v>Food</v>
      </c>
      <c r="W2326" t="s">
        <v>43</v>
      </c>
      <c r="X2326" t="b">
        <f t="shared" si="183"/>
        <v>1</v>
      </c>
      <c r="Y2326">
        <f t="shared" si="182"/>
        <v>2</v>
      </c>
      <c r="Z2326" s="2">
        <f t="shared" si="184"/>
        <v>1.3333333333333333</v>
      </c>
      <c r="AA2326" t="s">
        <v>95</v>
      </c>
      <c r="AD2326" t="s">
        <v>109</v>
      </c>
      <c r="AE2326" t="s">
        <v>574</v>
      </c>
      <c r="AF2326">
        <v>2022</v>
      </c>
    </row>
    <row r="2327" spans="1:32" x14ac:dyDescent="0.25">
      <c r="A2327" t="s">
        <v>29</v>
      </c>
      <c r="B2327" t="s">
        <v>394</v>
      </c>
      <c r="C2327" t="s">
        <v>395</v>
      </c>
      <c r="D2327" t="s">
        <v>396</v>
      </c>
      <c r="E2327">
        <f>_xlfn.XLOOKUP(Table1[[#This Row],[Location]],'Location analysis'!A:A,'Location analysis'!B:B)</f>
        <v>40.416893999999999</v>
      </c>
      <c r="F2327">
        <f>_xlfn.XLOOKUP(Table1[[#This Row],[Location]],'Location analysis'!A:A,'Location analysis'!C:C)</f>
        <v>-74.420399000000003</v>
      </c>
      <c r="G2327" t="s">
        <v>192</v>
      </c>
      <c r="H2327" t="s">
        <v>43</v>
      </c>
      <c r="I2327">
        <v>15030082828</v>
      </c>
      <c r="J2327" t="s">
        <v>573</v>
      </c>
      <c r="K2327" t="s">
        <v>51</v>
      </c>
      <c r="L2327">
        <v>124</v>
      </c>
      <c r="M2327">
        <v>1.25</v>
      </c>
      <c r="N2327">
        <v>1</v>
      </c>
      <c r="O2327">
        <v>124</v>
      </c>
      <c r="P2327">
        <v>1.25</v>
      </c>
      <c r="Q2327">
        <v>1</v>
      </c>
      <c r="R2327">
        <v>1.25</v>
      </c>
      <c r="S2327">
        <v>1.25</v>
      </c>
      <c r="T2327" s="1">
        <v>44678</v>
      </c>
      <c r="U2327" t="str">
        <f t="shared" si="180"/>
        <v>CheezIt - Original</v>
      </c>
      <c r="V2327" t="str">
        <f t="shared" si="181"/>
        <v>Food</v>
      </c>
      <c r="W2327" t="s">
        <v>43</v>
      </c>
      <c r="X2327" t="b">
        <f t="shared" si="183"/>
        <v>1</v>
      </c>
      <c r="Y2327">
        <f t="shared" si="182"/>
        <v>1.25</v>
      </c>
      <c r="Z2327" s="2">
        <f t="shared" si="184"/>
        <v>0.83333333333333337</v>
      </c>
      <c r="AA2327" t="s">
        <v>193</v>
      </c>
      <c r="AB2327" t="s">
        <v>150</v>
      </c>
      <c r="AD2327" t="s">
        <v>109</v>
      </c>
      <c r="AE2327" t="s">
        <v>574</v>
      </c>
      <c r="AF2327">
        <v>2022</v>
      </c>
    </row>
    <row r="2328" spans="1:32" x14ac:dyDescent="0.25">
      <c r="A2328" t="s">
        <v>29</v>
      </c>
      <c r="B2328" t="s">
        <v>394</v>
      </c>
      <c r="C2328" t="s">
        <v>395</v>
      </c>
      <c r="D2328" t="s">
        <v>396</v>
      </c>
      <c r="E2328">
        <f>_xlfn.XLOOKUP(Table1[[#This Row],[Location]],'Location analysis'!A:A,'Location analysis'!B:B)</f>
        <v>40.416893999999999</v>
      </c>
      <c r="F2328">
        <f>_xlfn.XLOOKUP(Table1[[#This Row],[Location]],'Location analysis'!A:A,'Location analysis'!C:C)</f>
        <v>-74.420399000000003</v>
      </c>
      <c r="G2328" t="s">
        <v>417</v>
      </c>
      <c r="H2328" t="s">
        <v>43</v>
      </c>
      <c r="I2328">
        <v>15030181426</v>
      </c>
      <c r="J2328" t="s">
        <v>573</v>
      </c>
      <c r="K2328" t="s">
        <v>36</v>
      </c>
      <c r="L2328">
        <v>136</v>
      </c>
      <c r="M2328">
        <v>2</v>
      </c>
      <c r="N2328">
        <v>1</v>
      </c>
      <c r="O2328">
        <v>136</v>
      </c>
      <c r="P2328">
        <v>2</v>
      </c>
      <c r="Q2328">
        <v>1</v>
      </c>
      <c r="R2328">
        <v>2</v>
      </c>
      <c r="S2328">
        <v>2</v>
      </c>
      <c r="T2328" s="1">
        <v>44678</v>
      </c>
      <c r="U2328" t="str">
        <f t="shared" si="180"/>
        <v>Genius Keto Bar - Chocolate Dream</v>
      </c>
      <c r="V2328" t="str">
        <f t="shared" si="181"/>
        <v>Food</v>
      </c>
      <c r="W2328" t="s">
        <v>43</v>
      </c>
      <c r="X2328" t="b">
        <f t="shared" si="183"/>
        <v>1</v>
      </c>
      <c r="Y2328">
        <f t="shared" si="182"/>
        <v>2</v>
      </c>
      <c r="Z2328" s="2">
        <f t="shared" si="184"/>
        <v>1.3333333333333333</v>
      </c>
      <c r="AA2328" t="s">
        <v>418</v>
      </c>
      <c r="AB2328" t="s">
        <v>419</v>
      </c>
      <c r="AD2328" t="s">
        <v>109</v>
      </c>
      <c r="AE2328" t="s">
        <v>574</v>
      </c>
      <c r="AF2328">
        <v>2022</v>
      </c>
    </row>
    <row r="2329" spans="1:32" x14ac:dyDescent="0.25">
      <c r="A2329" t="s">
        <v>29</v>
      </c>
      <c r="B2329" t="s">
        <v>67</v>
      </c>
      <c r="C2329" t="s">
        <v>68</v>
      </c>
      <c r="D2329" t="s">
        <v>69</v>
      </c>
      <c r="E2329">
        <f>_xlfn.XLOOKUP(Table1[[#This Row],[Location]],'Location analysis'!A:A,'Location analysis'!B:B)</f>
        <v>40.435699999999997</v>
      </c>
      <c r="F2329">
        <f>_xlfn.XLOOKUP(Table1[[#This Row],[Location]],'Location analysis'!A:A,'Location analysis'!C:C)</f>
        <v>-74.125200000000007</v>
      </c>
      <c r="G2329" t="s">
        <v>160</v>
      </c>
      <c r="H2329" t="s">
        <v>49</v>
      </c>
      <c r="I2329">
        <v>15030468518</v>
      </c>
      <c r="J2329" t="s">
        <v>573</v>
      </c>
      <c r="K2329" t="s">
        <v>36</v>
      </c>
      <c r="L2329">
        <v>145</v>
      </c>
      <c r="M2329">
        <v>2.5</v>
      </c>
      <c r="N2329">
        <v>1</v>
      </c>
      <c r="O2329">
        <v>145</v>
      </c>
      <c r="P2329">
        <v>2.5</v>
      </c>
      <c r="Q2329">
        <v>1</v>
      </c>
      <c r="R2329">
        <v>2.5</v>
      </c>
      <c r="S2329">
        <v>6</v>
      </c>
      <c r="T2329" s="1">
        <v>44678</v>
      </c>
      <c r="U2329" t="str">
        <f t="shared" si="180"/>
        <v>Snapple Diet Tea - Peach Tea</v>
      </c>
      <c r="V2329" t="str">
        <f t="shared" si="181"/>
        <v>Non Carbonated</v>
      </c>
      <c r="W2329" t="s">
        <v>49</v>
      </c>
      <c r="X2329" t="b">
        <f t="shared" si="183"/>
        <v>1</v>
      </c>
      <c r="Y2329">
        <f t="shared" si="182"/>
        <v>2.5</v>
      </c>
      <c r="Z2329" s="2">
        <f t="shared" si="184"/>
        <v>1.6666666666666667</v>
      </c>
      <c r="AA2329" t="s">
        <v>75</v>
      </c>
      <c r="AB2329" t="s">
        <v>161</v>
      </c>
      <c r="AD2329" t="s">
        <v>109</v>
      </c>
      <c r="AE2329" t="s">
        <v>574</v>
      </c>
      <c r="AF2329">
        <v>2022</v>
      </c>
    </row>
    <row r="2330" spans="1:32" x14ac:dyDescent="0.25">
      <c r="A2330" t="s">
        <v>29</v>
      </c>
      <c r="B2330" t="s">
        <v>67</v>
      </c>
      <c r="C2330" t="s">
        <v>68</v>
      </c>
      <c r="D2330" t="s">
        <v>69</v>
      </c>
      <c r="E2330">
        <f>_xlfn.XLOOKUP(Table1[[#This Row],[Location]],'Location analysis'!A:A,'Location analysis'!B:B)</f>
        <v>40.435699999999997</v>
      </c>
      <c r="F2330">
        <f>_xlfn.XLOOKUP(Table1[[#This Row],[Location]],'Location analysis'!A:A,'Location analysis'!C:C)</f>
        <v>-74.125200000000007</v>
      </c>
      <c r="G2330" t="s">
        <v>523</v>
      </c>
      <c r="H2330" t="s">
        <v>43</v>
      </c>
      <c r="I2330">
        <v>15030468518</v>
      </c>
      <c r="J2330" t="s">
        <v>573</v>
      </c>
      <c r="K2330" t="s">
        <v>36</v>
      </c>
      <c r="L2330">
        <v>112</v>
      </c>
      <c r="M2330">
        <v>1.5</v>
      </c>
      <c r="N2330">
        <v>1</v>
      </c>
      <c r="O2330">
        <v>112</v>
      </c>
      <c r="P2330">
        <v>1.5</v>
      </c>
      <c r="Q2330">
        <v>1</v>
      </c>
      <c r="R2330">
        <v>1.5</v>
      </c>
      <c r="S2330">
        <v>6</v>
      </c>
      <c r="T2330" s="1">
        <v>44678</v>
      </c>
      <c r="U2330" t="str">
        <f t="shared" si="180"/>
        <v>Pop Corners - Spicy Queso</v>
      </c>
      <c r="V2330" t="str">
        <f t="shared" si="181"/>
        <v>Food</v>
      </c>
      <c r="W2330" t="s">
        <v>43</v>
      </c>
      <c r="X2330" t="b">
        <f t="shared" si="183"/>
        <v>1</v>
      </c>
      <c r="Y2330">
        <f t="shared" si="182"/>
        <v>1.5</v>
      </c>
      <c r="Z2330" s="2">
        <f t="shared" si="184"/>
        <v>1</v>
      </c>
      <c r="AA2330" t="s">
        <v>509</v>
      </c>
      <c r="AB2330" t="s">
        <v>524</v>
      </c>
      <c r="AD2330" t="s">
        <v>109</v>
      </c>
      <c r="AE2330" t="s">
        <v>574</v>
      </c>
      <c r="AF2330">
        <v>2022</v>
      </c>
    </row>
    <row r="2331" spans="1:32" x14ac:dyDescent="0.25">
      <c r="A2331" t="s">
        <v>29</v>
      </c>
      <c r="B2331" t="s">
        <v>67</v>
      </c>
      <c r="C2331" t="s">
        <v>68</v>
      </c>
      <c r="D2331" t="s">
        <v>69</v>
      </c>
      <c r="E2331">
        <f>_xlfn.XLOOKUP(Table1[[#This Row],[Location]],'Location analysis'!A:A,'Location analysis'!B:B)</f>
        <v>40.435699999999997</v>
      </c>
      <c r="F2331">
        <f>_xlfn.XLOOKUP(Table1[[#This Row],[Location]],'Location analysis'!A:A,'Location analysis'!C:C)</f>
        <v>-74.125200000000007</v>
      </c>
      <c r="G2331" t="s">
        <v>81</v>
      </c>
      <c r="H2331" t="s">
        <v>43</v>
      </c>
      <c r="I2331">
        <v>15030468518</v>
      </c>
      <c r="J2331" t="s">
        <v>573</v>
      </c>
      <c r="K2331" t="s">
        <v>36</v>
      </c>
      <c r="L2331">
        <v>134</v>
      </c>
      <c r="M2331">
        <v>2</v>
      </c>
      <c r="N2331">
        <v>1</v>
      </c>
      <c r="O2331">
        <v>134</v>
      </c>
      <c r="P2331">
        <v>2</v>
      </c>
      <c r="Q2331">
        <v>1</v>
      </c>
      <c r="R2331">
        <v>2</v>
      </c>
      <c r="S2331">
        <v>6</v>
      </c>
      <c r="T2331" s="1">
        <v>44678</v>
      </c>
      <c r="U2331" t="str">
        <f t="shared" si="180"/>
        <v>KitKat - Crisp Wafers</v>
      </c>
      <c r="V2331" t="str">
        <f t="shared" si="181"/>
        <v>Food</v>
      </c>
      <c r="W2331" t="s">
        <v>43</v>
      </c>
      <c r="X2331" t="b">
        <f t="shared" si="183"/>
        <v>1</v>
      </c>
      <c r="Y2331">
        <f t="shared" si="182"/>
        <v>2</v>
      </c>
      <c r="Z2331" s="2">
        <f t="shared" si="184"/>
        <v>1.3333333333333333</v>
      </c>
      <c r="AA2331" t="s">
        <v>82</v>
      </c>
      <c r="AB2331" t="s">
        <v>83</v>
      </c>
      <c r="AD2331" t="s">
        <v>109</v>
      </c>
      <c r="AE2331" t="s">
        <v>574</v>
      </c>
      <c r="AF2331">
        <v>2022</v>
      </c>
    </row>
    <row r="2332" spans="1:32" x14ac:dyDescent="0.25">
      <c r="A2332" t="s">
        <v>29</v>
      </c>
      <c r="B2332" t="s">
        <v>394</v>
      </c>
      <c r="C2332" t="s">
        <v>395</v>
      </c>
      <c r="D2332" t="s">
        <v>396</v>
      </c>
      <c r="E2332">
        <f>_xlfn.XLOOKUP(Table1[[#This Row],[Location]],'Location analysis'!A:A,'Location analysis'!B:B)</f>
        <v>40.416893999999999</v>
      </c>
      <c r="F2332">
        <f>_xlfn.XLOOKUP(Table1[[#This Row],[Location]],'Location analysis'!A:A,'Location analysis'!C:C)</f>
        <v>-74.420399000000003</v>
      </c>
      <c r="G2332" t="s">
        <v>528</v>
      </c>
      <c r="H2332" t="s">
        <v>49</v>
      </c>
      <c r="I2332">
        <v>15030643078</v>
      </c>
      <c r="J2332" t="s">
        <v>573</v>
      </c>
      <c r="K2332" t="s">
        <v>36</v>
      </c>
      <c r="L2332">
        <v>145</v>
      </c>
      <c r="M2332">
        <v>2.75</v>
      </c>
      <c r="N2332">
        <v>1</v>
      </c>
      <c r="O2332">
        <v>145</v>
      </c>
      <c r="P2332">
        <v>2.75</v>
      </c>
      <c r="Q2332">
        <v>1</v>
      </c>
      <c r="R2332">
        <v>2.75</v>
      </c>
      <c r="S2332">
        <v>2.75</v>
      </c>
      <c r="T2332" s="1">
        <v>44678</v>
      </c>
      <c r="U2332" t="str">
        <f t="shared" si="180"/>
        <v>Bai Antioxidant - Tanzania Lemon Super Tea</v>
      </c>
      <c r="V2332" t="str">
        <f t="shared" si="181"/>
        <v>Non Carbonated</v>
      </c>
      <c r="W2332" t="s">
        <v>49</v>
      </c>
      <c r="X2332" t="b">
        <f t="shared" si="183"/>
        <v>1</v>
      </c>
      <c r="Y2332">
        <f t="shared" si="182"/>
        <v>2.75</v>
      </c>
      <c r="Z2332" s="2">
        <f t="shared" si="184"/>
        <v>1.8333333333333333</v>
      </c>
      <c r="AA2332" t="s">
        <v>52</v>
      </c>
      <c r="AB2332" t="s">
        <v>529</v>
      </c>
      <c r="AD2332" t="s">
        <v>109</v>
      </c>
      <c r="AE2332" t="s">
        <v>574</v>
      </c>
      <c r="AF2332">
        <v>2022</v>
      </c>
    </row>
    <row r="2333" spans="1:32" x14ac:dyDescent="0.25">
      <c r="A2333" t="s">
        <v>29</v>
      </c>
      <c r="B2333" t="s">
        <v>394</v>
      </c>
      <c r="C2333" t="s">
        <v>395</v>
      </c>
      <c r="D2333" t="s">
        <v>396</v>
      </c>
      <c r="E2333">
        <f>_xlfn.XLOOKUP(Table1[[#This Row],[Location]],'Location analysis'!A:A,'Location analysis'!B:B)</f>
        <v>40.416893999999999</v>
      </c>
      <c r="F2333">
        <f>_xlfn.XLOOKUP(Table1[[#This Row],[Location]],'Location analysis'!A:A,'Location analysis'!C:C)</f>
        <v>-74.420399000000003</v>
      </c>
      <c r="G2333" t="s">
        <v>106</v>
      </c>
      <c r="H2333" t="s">
        <v>43</v>
      </c>
      <c r="I2333">
        <v>15030882686</v>
      </c>
      <c r="J2333" t="s">
        <v>573</v>
      </c>
      <c r="K2333" t="s">
        <v>51</v>
      </c>
      <c r="L2333">
        <v>120</v>
      </c>
      <c r="M2333">
        <v>2</v>
      </c>
      <c r="N2333">
        <v>1</v>
      </c>
      <c r="O2333">
        <v>120</v>
      </c>
      <c r="P2333">
        <v>2</v>
      </c>
      <c r="Q2333">
        <v>1</v>
      </c>
      <c r="R2333">
        <v>2</v>
      </c>
      <c r="S2333">
        <v>2</v>
      </c>
      <c r="T2333" s="1">
        <v>44678</v>
      </c>
      <c r="U2333" t="str">
        <f t="shared" si="180"/>
        <v>Oreo Mini</v>
      </c>
      <c r="V2333" t="str">
        <f t="shared" si="181"/>
        <v>Food</v>
      </c>
      <c r="W2333" t="s">
        <v>43</v>
      </c>
      <c r="X2333" t="b">
        <f t="shared" si="183"/>
        <v>1</v>
      </c>
      <c r="Y2333">
        <f t="shared" si="182"/>
        <v>2</v>
      </c>
      <c r="Z2333" s="2">
        <f t="shared" si="184"/>
        <v>1.3333333333333333</v>
      </c>
      <c r="AA2333" t="s">
        <v>106</v>
      </c>
      <c r="AD2333" t="s">
        <v>109</v>
      </c>
      <c r="AE2333" t="s">
        <v>574</v>
      </c>
      <c r="AF2333">
        <v>2022</v>
      </c>
    </row>
    <row r="2334" spans="1:32" x14ac:dyDescent="0.25">
      <c r="A2334" t="s">
        <v>29</v>
      </c>
      <c r="B2334" t="s">
        <v>394</v>
      </c>
      <c r="C2334" t="s">
        <v>395</v>
      </c>
      <c r="D2334" t="s">
        <v>396</v>
      </c>
      <c r="E2334">
        <f>_xlfn.XLOOKUP(Table1[[#This Row],[Location]],'Location analysis'!A:A,'Location analysis'!B:B)</f>
        <v>40.416893999999999</v>
      </c>
      <c r="F2334">
        <f>_xlfn.XLOOKUP(Table1[[#This Row],[Location]],'Location analysis'!A:A,'Location analysis'!C:C)</f>
        <v>-74.420399000000003</v>
      </c>
      <c r="G2334" t="s">
        <v>160</v>
      </c>
      <c r="H2334" t="s">
        <v>49</v>
      </c>
      <c r="I2334">
        <v>15030940792</v>
      </c>
      <c r="J2334" t="s">
        <v>573</v>
      </c>
      <c r="K2334" t="s">
        <v>51</v>
      </c>
      <c r="L2334">
        <v>147</v>
      </c>
      <c r="M2334">
        <v>2.5</v>
      </c>
      <c r="N2334">
        <v>1</v>
      </c>
      <c r="O2334">
        <v>147</v>
      </c>
      <c r="P2334">
        <v>2.5</v>
      </c>
      <c r="Q2334">
        <v>1</v>
      </c>
      <c r="R2334">
        <v>2.5</v>
      </c>
      <c r="S2334">
        <v>2.5</v>
      </c>
      <c r="T2334" s="1">
        <v>44678</v>
      </c>
      <c r="U2334" t="str">
        <f t="shared" si="180"/>
        <v>Snapple Diet Tea - Peach Tea</v>
      </c>
      <c r="V2334" t="str">
        <f t="shared" si="181"/>
        <v>Non Carbonated</v>
      </c>
      <c r="W2334" t="s">
        <v>49</v>
      </c>
      <c r="X2334" t="b">
        <f t="shared" si="183"/>
        <v>1</v>
      </c>
      <c r="Y2334">
        <f t="shared" si="182"/>
        <v>2.5</v>
      </c>
      <c r="Z2334" s="2">
        <f t="shared" si="184"/>
        <v>1.6666666666666667</v>
      </c>
      <c r="AA2334" t="s">
        <v>75</v>
      </c>
      <c r="AB2334" t="s">
        <v>161</v>
      </c>
      <c r="AD2334" t="s">
        <v>109</v>
      </c>
      <c r="AE2334" t="s">
        <v>574</v>
      </c>
      <c r="AF2334">
        <v>2022</v>
      </c>
    </row>
    <row r="2335" spans="1:32" x14ac:dyDescent="0.25">
      <c r="A2335" t="s">
        <v>29</v>
      </c>
      <c r="B2335" t="s">
        <v>394</v>
      </c>
      <c r="C2335" t="s">
        <v>395</v>
      </c>
      <c r="D2335" t="s">
        <v>396</v>
      </c>
      <c r="E2335">
        <f>_xlfn.XLOOKUP(Table1[[#This Row],[Location]],'Location analysis'!A:A,'Location analysis'!B:B)</f>
        <v>40.416893999999999</v>
      </c>
      <c r="F2335">
        <f>_xlfn.XLOOKUP(Table1[[#This Row],[Location]],'Location analysis'!A:A,'Location analysis'!C:C)</f>
        <v>-74.420399000000003</v>
      </c>
      <c r="G2335" t="s">
        <v>160</v>
      </c>
      <c r="H2335" t="s">
        <v>49</v>
      </c>
      <c r="I2335">
        <v>15030943036</v>
      </c>
      <c r="J2335" t="s">
        <v>573</v>
      </c>
      <c r="K2335" t="s">
        <v>51</v>
      </c>
      <c r="L2335">
        <v>147</v>
      </c>
      <c r="M2335">
        <v>2.5</v>
      </c>
      <c r="N2335">
        <v>1</v>
      </c>
      <c r="O2335">
        <v>147</v>
      </c>
      <c r="P2335">
        <v>2.5</v>
      </c>
      <c r="Q2335">
        <v>1</v>
      </c>
      <c r="R2335">
        <v>2.5</v>
      </c>
      <c r="S2335">
        <v>2.5</v>
      </c>
      <c r="T2335" s="1">
        <v>44678</v>
      </c>
      <c r="U2335" t="str">
        <f t="shared" si="180"/>
        <v>Snapple Diet Tea - Peach Tea</v>
      </c>
      <c r="V2335" t="str">
        <f t="shared" si="181"/>
        <v>Non Carbonated</v>
      </c>
      <c r="W2335" t="s">
        <v>49</v>
      </c>
      <c r="X2335" t="b">
        <f t="shared" si="183"/>
        <v>1</v>
      </c>
      <c r="Y2335">
        <f t="shared" si="182"/>
        <v>2.5</v>
      </c>
      <c r="Z2335" s="2">
        <f t="shared" si="184"/>
        <v>1.6666666666666667</v>
      </c>
      <c r="AA2335" t="s">
        <v>75</v>
      </c>
      <c r="AB2335" t="s">
        <v>161</v>
      </c>
      <c r="AD2335" t="s">
        <v>109</v>
      </c>
      <c r="AE2335" t="s">
        <v>574</v>
      </c>
      <c r="AF2335">
        <v>2022</v>
      </c>
    </row>
    <row r="2336" spans="1:32" x14ac:dyDescent="0.25">
      <c r="A2336" t="s">
        <v>29</v>
      </c>
      <c r="B2336" t="s">
        <v>67</v>
      </c>
      <c r="C2336" t="s">
        <v>68</v>
      </c>
      <c r="D2336" t="s">
        <v>69</v>
      </c>
      <c r="E2336">
        <f>_xlfn.XLOOKUP(Table1[[#This Row],[Location]],'Location analysis'!A:A,'Location analysis'!B:B)</f>
        <v>40.435699999999997</v>
      </c>
      <c r="F2336">
        <f>_xlfn.XLOOKUP(Table1[[#This Row],[Location]],'Location analysis'!A:A,'Location analysis'!C:C)</f>
        <v>-74.125200000000007</v>
      </c>
      <c r="G2336" t="s">
        <v>70</v>
      </c>
      <c r="H2336" t="s">
        <v>34</v>
      </c>
      <c r="I2336">
        <v>15031045989</v>
      </c>
      <c r="J2336" t="s">
        <v>573</v>
      </c>
      <c r="K2336" t="s">
        <v>51</v>
      </c>
      <c r="L2336">
        <v>146</v>
      </c>
      <c r="M2336">
        <v>3</v>
      </c>
      <c r="N2336">
        <v>1</v>
      </c>
      <c r="O2336">
        <v>146</v>
      </c>
      <c r="P2336">
        <v>3</v>
      </c>
      <c r="Q2336">
        <v>1</v>
      </c>
      <c r="R2336">
        <v>3</v>
      </c>
      <c r="S2336">
        <v>3</v>
      </c>
      <c r="T2336" s="1">
        <v>44678</v>
      </c>
      <c r="U2336" t="str">
        <f t="shared" si="180"/>
        <v>Monster Energy Original</v>
      </c>
      <c r="V2336" t="str">
        <f t="shared" si="181"/>
        <v>Carbonated</v>
      </c>
      <c r="W2336" t="s">
        <v>34</v>
      </c>
      <c r="X2336" t="b">
        <f t="shared" si="183"/>
        <v>1</v>
      </c>
      <c r="Y2336">
        <f t="shared" si="182"/>
        <v>3</v>
      </c>
      <c r="Z2336" s="2">
        <f t="shared" si="184"/>
        <v>2</v>
      </c>
      <c r="AA2336" t="s">
        <v>70</v>
      </c>
      <c r="AD2336" t="s">
        <v>109</v>
      </c>
      <c r="AE2336" t="s">
        <v>574</v>
      </c>
      <c r="AF2336">
        <v>2022</v>
      </c>
    </row>
    <row r="2337" spans="1:32" x14ac:dyDescent="0.25">
      <c r="A2337" t="s">
        <v>29</v>
      </c>
      <c r="B2337" t="s">
        <v>62</v>
      </c>
      <c r="C2337" t="s">
        <v>63</v>
      </c>
      <c r="D2337" t="s">
        <v>64</v>
      </c>
      <c r="E2337">
        <f>_xlfn.XLOOKUP(Table1[[#This Row],[Location]],'Location analysis'!A:A,'Location analysis'!B:B)</f>
        <v>40.091900000000003</v>
      </c>
      <c r="F2337">
        <f>_xlfn.XLOOKUP(Table1[[#This Row],[Location]],'Location analysis'!A:A,'Location analysis'!C:C)</f>
        <v>-74.358699999999999</v>
      </c>
      <c r="G2337" t="s">
        <v>95</v>
      </c>
      <c r="H2337" t="s">
        <v>43</v>
      </c>
      <c r="I2337">
        <v>15031108948</v>
      </c>
      <c r="J2337" t="s">
        <v>573</v>
      </c>
      <c r="K2337" t="s">
        <v>36</v>
      </c>
      <c r="L2337">
        <v>137</v>
      </c>
      <c r="M2337">
        <v>2</v>
      </c>
      <c r="N2337">
        <v>1</v>
      </c>
      <c r="O2337">
        <v>137</v>
      </c>
      <c r="P2337">
        <v>2</v>
      </c>
      <c r="Q2337">
        <v>1</v>
      </c>
      <c r="R2337">
        <v>2</v>
      </c>
      <c r="S2337">
        <v>2</v>
      </c>
      <c r="T2337" s="1">
        <v>44678</v>
      </c>
      <c r="U2337" t="str">
        <f t="shared" si="180"/>
        <v>Jacks Links Bar Beef Strip</v>
      </c>
      <c r="V2337" t="str">
        <f t="shared" si="181"/>
        <v>Food</v>
      </c>
      <c r="W2337" t="s">
        <v>43</v>
      </c>
      <c r="X2337" t="b">
        <f t="shared" si="183"/>
        <v>1</v>
      </c>
      <c r="Y2337">
        <f t="shared" si="182"/>
        <v>2</v>
      </c>
      <c r="Z2337" s="2">
        <f t="shared" si="184"/>
        <v>1.3333333333333333</v>
      </c>
      <c r="AA2337" t="s">
        <v>95</v>
      </c>
      <c r="AD2337" t="s">
        <v>109</v>
      </c>
      <c r="AE2337" t="s">
        <v>574</v>
      </c>
      <c r="AF2337">
        <v>2022</v>
      </c>
    </row>
    <row r="2338" spans="1:32" x14ac:dyDescent="0.25">
      <c r="A2338" t="s">
        <v>29</v>
      </c>
      <c r="B2338" t="s">
        <v>394</v>
      </c>
      <c r="C2338" t="s">
        <v>395</v>
      </c>
      <c r="D2338" t="s">
        <v>396</v>
      </c>
      <c r="E2338">
        <f>_xlfn.XLOOKUP(Table1[[#This Row],[Location]],'Location analysis'!A:A,'Location analysis'!B:B)</f>
        <v>40.416893999999999</v>
      </c>
      <c r="F2338">
        <f>_xlfn.XLOOKUP(Table1[[#This Row],[Location]],'Location analysis'!A:A,'Location analysis'!C:C)</f>
        <v>-74.420399000000003</v>
      </c>
      <c r="G2338" t="s">
        <v>194</v>
      </c>
      <c r="H2338" t="s">
        <v>43</v>
      </c>
      <c r="I2338">
        <v>15031288161</v>
      </c>
      <c r="J2338" t="s">
        <v>573</v>
      </c>
      <c r="K2338" t="s">
        <v>51</v>
      </c>
      <c r="L2338">
        <v>123</v>
      </c>
      <c r="M2338">
        <v>1.5</v>
      </c>
      <c r="N2338">
        <v>1</v>
      </c>
      <c r="O2338">
        <v>123</v>
      </c>
      <c r="P2338">
        <v>1.5</v>
      </c>
      <c r="Q2338">
        <v>1</v>
      </c>
      <c r="R2338">
        <v>1.5</v>
      </c>
      <c r="S2338">
        <v>1.5</v>
      </c>
      <c r="T2338" s="1">
        <v>44678</v>
      </c>
      <c r="U2338" t="str">
        <f t="shared" si="180"/>
        <v>Takis FUGEO mini</v>
      </c>
      <c r="V2338" t="str">
        <f t="shared" si="181"/>
        <v>Food</v>
      </c>
      <c r="W2338" t="s">
        <v>43</v>
      </c>
      <c r="X2338" t="b">
        <f t="shared" si="183"/>
        <v>1</v>
      </c>
      <c r="Y2338">
        <f t="shared" si="182"/>
        <v>1.5</v>
      </c>
      <c r="Z2338" s="2">
        <f t="shared" si="184"/>
        <v>1</v>
      </c>
      <c r="AA2338" t="s">
        <v>194</v>
      </c>
      <c r="AD2338" t="s">
        <v>109</v>
      </c>
      <c r="AE2338" t="s">
        <v>574</v>
      </c>
      <c r="AF2338">
        <v>2022</v>
      </c>
    </row>
    <row r="2339" spans="1:32" x14ac:dyDescent="0.25">
      <c r="A2339" t="s">
        <v>29</v>
      </c>
      <c r="B2339" t="s">
        <v>394</v>
      </c>
      <c r="C2339" t="s">
        <v>395</v>
      </c>
      <c r="D2339" t="s">
        <v>396</v>
      </c>
      <c r="E2339">
        <f>_xlfn.XLOOKUP(Table1[[#This Row],[Location]],'Location analysis'!A:A,'Location analysis'!B:B)</f>
        <v>40.416893999999999</v>
      </c>
      <c r="F2339">
        <f>_xlfn.XLOOKUP(Table1[[#This Row],[Location]],'Location analysis'!A:A,'Location analysis'!C:C)</f>
        <v>-74.420399000000003</v>
      </c>
      <c r="G2339" t="s">
        <v>192</v>
      </c>
      <c r="H2339" t="s">
        <v>43</v>
      </c>
      <c r="I2339">
        <v>15031290816</v>
      </c>
      <c r="J2339" t="s">
        <v>573</v>
      </c>
      <c r="K2339" t="s">
        <v>51</v>
      </c>
      <c r="L2339">
        <v>124</v>
      </c>
      <c r="M2339">
        <v>1.25</v>
      </c>
      <c r="N2339">
        <v>1</v>
      </c>
      <c r="O2339">
        <v>124</v>
      </c>
      <c r="P2339">
        <v>1.25</v>
      </c>
      <c r="Q2339">
        <v>1</v>
      </c>
      <c r="R2339">
        <v>1.25</v>
      </c>
      <c r="S2339">
        <v>1.25</v>
      </c>
      <c r="T2339" s="1">
        <v>44678</v>
      </c>
      <c r="U2339" t="str">
        <f t="shared" si="180"/>
        <v>CheezIt - Original</v>
      </c>
      <c r="V2339" t="str">
        <f t="shared" si="181"/>
        <v>Food</v>
      </c>
      <c r="W2339" t="s">
        <v>43</v>
      </c>
      <c r="X2339" t="b">
        <f t="shared" si="183"/>
        <v>1</v>
      </c>
      <c r="Y2339">
        <f t="shared" si="182"/>
        <v>1.25</v>
      </c>
      <c r="Z2339" s="2">
        <f t="shared" si="184"/>
        <v>0.83333333333333337</v>
      </c>
      <c r="AA2339" t="s">
        <v>193</v>
      </c>
      <c r="AB2339" t="s">
        <v>150</v>
      </c>
      <c r="AD2339" t="s">
        <v>109</v>
      </c>
      <c r="AE2339" t="s">
        <v>574</v>
      </c>
      <c r="AF2339">
        <v>2022</v>
      </c>
    </row>
    <row r="2340" spans="1:32" x14ac:dyDescent="0.25">
      <c r="A2340" t="s">
        <v>29</v>
      </c>
      <c r="B2340" t="s">
        <v>394</v>
      </c>
      <c r="C2340" t="s">
        <v>395</v>
      </c>
      <c r="D2340" t="s">
        <v>396</v>
      </c>
      <c r="E2340">
        <f>_xlfn.XLOOKUP(Table1[[#This Row],[Location]],'Location analysis'!A:A,'Location analysis'!B:B)</f>
        <v>40.416893999999999</v>
      </c>
      <c r="F2340">
        <f>_xlfn.XLOOKUP(Table1[[#This Row],[Location]],'Location analysis'!A:A,'Location analysis'!C:C)</f>
        <v>-74.420399000000003</v>
      </c>
      <c r="G2340" t="s">
        <v>143</v>
      </c>
      <c r="H2340" t="s">
        <v>49</v>
      </c>
      <c r="I2340">
        <v>15031294308</v>
      </c>
      <c r="J2340" t="s">
        <v>573</v>
      </c>
      <c r="K2340" t="s">
        <v>51</v>
      </c>
      <c r="L2340">
        <v>143</v>
      </c>
      <c r="M2340">
        <v>2.5</v>
      </c>
      <c r="N2340">
        <v>1</v>
      </c>
      <c r="O2340">
        <v>143</v>
      </c>
      <c r="P2340">
        <v>2.5</v>
      </c>
      <c r="Q2340">
        <v>1</v>
      </c>
      <c r="R2340">
        <v>2.5</v>
      </c>
      <c r="S2340">
        <v>2.5</v>
      </c>
      <c r="T2340" s="1">
        <v>44678</v>
      </c>
      <c r="U2340" t="str">
        <f t="shared" si="180"/>
        <v>Snapple Diet Tea - Raspberry</v>
      </c>
      <c r="V2340" t="str">
        <f t="shared" si="181"/>
        <v>Non Carbonated</v>
      </c>
      <c r="W2340" t="s">
        <v>49</v>
      </c>
      <c r="X2340" t="b">
        <f t="shared" si="183"/>
        <v>1</v>
      </c>
      <c r="Y2340">
        <f t="shared" si="182"/>
        <v>2.5</v>
      </c>
      <c r="Z2340" s="2">
        <f t="shared" si="184"/>
        <v>1.6666666666666667</v>
      </c>
      <c r="AA2340" t="s">
        <v>75</v>
      </c>
      <c r="AB2340" t="s">
        <v>144</v>
      </c>
      <c r="AD2340" t="s">
        <v>109</v>
      </c>
      <c r="AE2340" t="s">
        <v>574</v>
      </c>
      <c r="AF2340">
        <v>2022</v>
      </c>
    </row>
    <row r="2341" spans="1:32" x14ac:dyDescent="0.25">
      <c r="A2341" t="s">
        <v>29</v>
      </c>
      <c r="B2341" t="s">
        <v>394</v>
      </c>
      <c r="C2341" t="s">
        <v>395</v>
      </c>
      <c r="D2341" t="s">
        <v>396</v>
      </c>
      <c r="E2341">
        <f>_xlfn.XLOOKUP(Table1[[#This Row],[Location]],'Location analysis'!A:A,'Location analysis'!B:B)</f>
        <v>40.416893999999999</v>
      </c>
      <c r="F2341">
        <f>_xlfn.XLOOKUP(Table1[[#This Row],[Location]],'Location analysis'!A:A,'Location analysis'!C:C)</f>
        <v>-74.420399000000003</v>
      </c>
      <c r="G2341" t="s">
        <v>137</v>
      </c>
      <c r="H2341" t="s">
        <v>97</v>
      </c>
      <c r="I2341">
        <v>15031297010</v>
      </c>
      <c r="J2341" t="s">
        <v>573</v>
      </c>
      <c r="K2341" t="s">
        <v>51</v>
      </c>
      <c r="L2341">
        <v>144</v>
      </c>
      <c r="M2341">
        <v>1.5</v>
      </c>
      <c r="N2341">
        <v>1</v>
      </c>
      <c r="O2341">
        <v>144</v>
      </c>
      <c r="P2341">
        <v>1.5</v>
      </c>
      <c r="Q2341">
        <v>1</v>
      </c>
      <c r="R2341">
        <v>1.5</v>
      </c>
      <c r="S2341">
        <v>1.5</v>
      </c>
      <c r="T2341" s="1">
        <v>44678</v>
      </c>
      <c r="U2341" t="str">
        <f t="shared" si="180"/>
        <v>Poland Springs Water</v>
      </c>
      <c r="V2341" t="str">
        <f t="shared" si="181"/>
        <v>Water</v>
      </c>
      <c r="W2341" t="s">
        <v>97</v>
      </c>
      <c r="X2341" t="b">
        <f t="shared" si="183"/>
        <v>1</v>
      </c>
      <c r="Y2341">
        <f t="shared" si="182"/>
        <v>1.5</v>
      </c>
      <c r="Z2341" s="2">
        <f t="shared" si="184"/>
        <v>1</v>
      </c>
      <c r="AA2341" t="s">
        <v>137</v>
      </c>
      <c r="AD2341" t="s">
        <v>109</v>
      </c>
      <c r="AE2341" t="s">
        <v>574</v>
      </c>
      <c r="AF2341">
        <v>2022</v>
      </c>
    </row>
    <row r="2342" spans="1:32" x14ac:dyDescent="0.25">
      <c r="A2342" t="s">
        <v>29</v>
      </c>
      <c r="B2342" t="s">
        <v>394</v>
      </c>
      <c r="C2342" t="s">
        <v>395</v>
      </c>
      <c r="D2342" t="s">
        <v>396</v>
      </c>
      <c r="E2342">
        <f>_xlfn.XLOOKUP(Table1[[#This Row],[Location]],'Location analysis'!A:A,'Location analysis'!B:B)</f>
        <v>40.416893999999999</v>
      </c>
      <c r="F2342">
        <f>_xlfn.XLOOKUP(Table1[[#This Row],[Location]],'Location analysis'!A:A,'Location analysis'!C:C)</f>
        <v>-74.420399000000003</v>
      </c>
      <c r="G2342" t="s">
        <v>237</v>
      </c>
      <c r="H2342" t="s">
        <v>34</v>
      </c>
      <c r="I2342">
        <v>15031521639</v>
      </c>
      <c r="J2342" t="s">
        <v>573</v>
      </c>
      <c r="K2342" t="s">
        <v>36</v>
      </c>
      <c r="L2342">
        <v>133</v>
      </c>
      <c r="M2342">
        <v>2</v>
      </c>
      <c r="N2342">
        <v>1</v>
      </c>
      <c r="O2342">
        <v>133</v>
      </c>
      <c r="P2342">
        <v>2</v>
      </c>
      <c r="Q2342">
        <v>1</v>
      </c>
      <c r="R2342">
        <v>2</v>
      </c>
      <c r="S2342">
        <v>2</v>
      </c>
      <c r="T2342" s="1">
        <v>44678</v>
      </c>
      <c r="U2342" t="str">
        <f t="shared" si="180"/>
        <v>Keto Krisp - Almond Butter</v>
      </c>
      <c r="V2342" t="str">
        <f t="shared" si="181"/>
        <v>Carbonated</v>
      </c>
      <c r="W2342" t="s">
        <v>34</v>
      </c>
      <c r="X2342" t="b">
        <f t="shared" si="183"/>
        <v>1</v>
      </c>
      <c r="Y2342">
        <f t="shared" si="182"/>
        <v>2</v>
      </c>
      <c r="Z2342" s="2">
        <f t="shared" si="184"/>
        <v>1.3333333333333333</v>
      </c>
      <c r="AA2342" t="s">
        <v>165</v>
      </c>
      <c r="AB2342" t="s">
        <v>238</v>
      </c>
      <c r="AD2342" t="s">
        <v>109</v>
      </c>
      <c r="AE2342" t="s">
        <v>574</v>
      </c>
      <c r="AF2342">
        <v>2022</v>
      </c>
    </row>
    <row r="2343" spans="1:32" x14ac:dyDescent="0.25">
      <c r="A2343" t="s">
        <v>29</v>
      </c>
      <c r="B2343" t="s">
        <v>394</v>
      </c>
      <c r="C2343" t="s">
        <v>395</v>
      </c>
      <c r="D2343" t="s">
        <v>396</v>
      </c>
      <c r="E2343">
        <f>_xlfn.XLOOKUP(Table1[[#This Row],[Location]],'Location analysis'!A:A,'Location analysis'!B:B)</f>
        <v>40.416893999999999</v>
      </c>
      <c r="F2343">
        <f>_xlfn.XLOOKUP(Table1[[#This Row],[Location]],'Location analysis'!A:A,'Location analysis'!C:C)</f>
        <v>-74.420399000000003</v>
      </c>
      <c r="G2343" t="s">
        <v>112</v>
      </c>
      <c r="H2343" t="s">
        <v>43</v>
      </c>
      <c r="I2343">
        <v>15031726979</v>
      </c>
      <c r="J2343" t="s">
        <v>573</v>
      </c>
      <c r="K2343" t="s">
        <v>51</v>
      </c>
      <c r="L2343">
        <v>131</v>
      </c>
      <c r="M2343">
        <v>2</v>
      </c>
      <c r="N2343">
        <v>1</v>
      </c>
      <c r="O2343">
        <v>131</v>
      </c>
      <c r="P2343">
        <v>2</v>
      </c>
      <c r="Q2343">
        <v>1</v>
      </c>
      <c r="R2343">
        <v>2</v>
      </c>
      <c r="S2343">
        <v>2</v>
      </c>
      <c r="T2343" s="1">
        <v>44678</v>
      </c>
      <c r="U2343" t="str">
        <f t="shared" si="180"/>
        <v>Robert Irvine's - Fit Crunch -  Chocolate Pea</v>
      </c>
      <c r="V2343" t="str">
        <f t="shared" si="181"/>
        <v>Food</v>
      </c>
      <c r="W2343" t="s">
        <v>43</v>
      </c>
      <c r="X2343" t="b">
        <f t="shared" si="183"/>
        <v>1</v>
      </c>
      <c r="Y2343">
        <f t="shared" si="182"/>
        <v>2</v>
      </c>
      <c r="Z2343" s="2">
        <f t="shared" si="184"/>
        <v>1.3333333333333333</v>
      </c>
      <c r="AA2343" t="s">
        <v>113</v>
      </c>
      <c r="AB2343" t="s">
        <v>114</v>
      </c>
      <c r="AC2343" t="s">
        <v>115</v>
      </c>
      <c r="AD2343" t="s">
        <v>109</v>
      </c>
      <c r="AE2343" t="s">
        <v>574</v>
      </c>
      <c r="AF2343">
        <v>2022</v>
      </c>
    </row>
    <row r="2344" spans="1:32" x14ac:dyDescent="0.25">
      <c r="A2344" t="s">
        <v>29</v>
      </c>
      <c r="B2344" t="s">
        <v>394</v>
      </c>
      <c r="C2344" t="s">
        <v>395</v>
      </c>
      <c r="D2344" t="s">
        <v>396</v>
      </c>
      <c r="E2344">
        <f>_xlfn.XLOOKUP(Table1[[#This Row],[Location]],'Location analysis'!A:A,'Location analysis'!B:B)</f>
        <v>40.416893999999999</v>
      </c>
      <c r="F2344">
        <f>_xlfn.XLOOKUP(Table1[[#This Row],[Location]],'Location analysis'!A:A,'Location analysis'!C:C)</f>
        <v>-74.420399000000003</v>
      </c>
      <c r="G2344" t="s">
        <v>182</v>
      </c>
      <c r="H2344" t="s">
        <v>34</v>
      </c>
      <c r="I2344">
        <v>15031813084</v>
      </c>
      <c r="J2344" t="s">
        <v>573</v>
      </c>
      <c r="K2344" t="s">
        <v>51</v>
      </c>
      <c r="L2344">
        <v>142</v>
      </c>
      <c r="M2344">
        <v>1.5</v>
      </c>
      <c r="N2344">
        <v>1</v>
      </c>
      <c r="O2344">
        <v>142</v>
      </c>
      <c r="P2344">
        <v>1.5</v>
      </c>
      <c r="Q2344">
        <v>1</v>
      </c>
      <c r="R2344">
        <v>1.5</v>
      </c>
      <c r="S2344">
        <v>1.5</v>
      </c>
      <c r="T2344" s="1">
        <v>44678</v>
      </c>
      <c r="U2344" t="str">
        <f t="shared" si="180"/>
        <v>Coca Cola - Zero Sugar</v>
      </c>
      <c r="V2344" t="str">
        <f t="shared" si="181"/>
        <v>Carbonated</v>
      </c>
      <c r="W2344" t="s">
        <v>34</v>
      </c>
      <c r="X2344" t="b">
        <f t="shared" si="183"/>
        <v>1</v>
      </c>
      <c r="Y2344">
        <f t="shared" si="182"/>
        <v>1.5</v>
      </c>
      <c r="Z2344" s="2">
        <f t="shared" si="184"/>
        <v>1</v>
      </c>
      <c r="AA2344" t="s">
        <v>183</v>
      </c>
      <c r="AB2344" t="s">
        <v>184</v>
      </c>
      <c r="AD2344" t="s">
        <v>109</v>
      </c>
      <c r="AE2344" t="s">
        <v>574</v>
      </c>
      <c r="AF2344">
        <v>2022</v>
      </c>
    </row>
    <row r="2345" spans="1:32" x14ac:dyDescent="0.25">
      <c r="A2345" t="s">
        <v>29</v>
      </c>
      <c r="B2345" t="s">
        <v>394</v>
      </c>
      <c r="C2345" t="s">
        <v>395</v>
      </c>
      <c r="D2345" t="s">
        <v>396</v>
      </c>
      <c r="E2345">
        <f>_xlfn.XLOOKUP(Table1[[#This Row],[Location]],'Location analysis'!A:A,'Location analysis'!B:B)</f>
        <v>40.416893999999999</v>
      </c>
      <c r="F2345">
        <f>_xlfn.XLOOKUP(Table1[[#This Row],[Location]],'Location analysis'!A:A,'Location analysis'!C:C)</f>
        <v>-74.420399000000003</v>
      </c>
      <c r="G2345" t="s">
        <v>112</v>
      </c>
      <c r="H2345" t="s">
        <v>43</v>
      </c>
      <c r="I2345">
        <v>15031831032</v>
      </c>
      <c r="J2345" t="s">
        <v>573</v>
      </c>
      <c r="K2345" t="s">
        <v>36</v>
      </c>
      <c r="L2345">
        <v>131</v>
      </c>
      <c r="M2345">
        <v>2</v>
      </c>
      <c r="N2345">
        <v>1</v>
      </c>
      <c r="O2345">
        <v>131</v>
      </c>
      <c r="P2345">
        <v>2</v>
      </c>
      <c r="Q2345">
        <v>1</v>
      </c>
      <c r="R2345">
        <v>2</v>
      </c>
      <c r="S2345">
        <v>4</v>
      </c>
      <c r="T2345" s="1">
        <v>44678</v>
      </c>
      <c r="U2345" t="str">
        <f t="shared" si="180"/>
        <v>Robert Irvine's - Fit Crunch -  Chocolate Pea</v>
      </c>
      <c r="V2345" t="str">
        <f t="shared" si="181"/>
        <v>Food</v>
      </c>
      <c r="W2345" t="s">
        <v>43</v>
      </c>
      <c r="X2345" t="b">
        <f t="shared" si="183"/>
        <v>1</v>
      </c>
      <c r="Y2345">
        <f t="shared" si="182"/>
        <v>2</v>
      </c>
      <c r="Z2345" s="2">
        <f t="shared" si="184"/>
        <v>1.3333333333333333</v>
      </c>
      <c r="AA2345" t="s">
        <v>113</v>
      </c>
      <c r="AB2345" t="s">
        <v>114</v>
      </c>
      <c r="AC2345" t="s">
        <v>115</v>
      </c>
      <c r="AD2345" t="s">
        <v>109</v>
      </c>
      <c r="AE2345" t="s">
        <v>574</v>
      </c>
      <c r="AF2345">
        <v>2022</v>
      </c>
    </row>
    <row r="2346" spans="1:32" x14ac:dyDescent="0.25">
      <c r="A2346" t="s">
        <v>29</v>
      </c>
      <c r="B2346" t="s">
        <v>394</v>
      </c>
      <c r="C2346" t="s">
        <v>395</v>
      </c>
      <c r="D2346" t="s">
        <v>396</v>
      </c>
      <c r="E2346">
        <f>_xlfn.XLOOKUP(Table1[[#This Row],[Location]],'Location analysis'!A:A,'Location analysis'!B:B)</f>
        <v>40.416893999999999</v>
      </c>
      <c r="F2346">
        <f>_xlfn.XLOOKUP(Table1[[#This Row],[Location]],'Location analysis'!A:A,'Location analysis'!C:C)</f>
        <v>-74.420399000000003</v>
      </c>
      <c r="G2346" t="s">
        <v>106</v>
      </c>
      <c r="H2346" t="s">
        <v>43</v>
      </c>
      <c r="I2346">
        <v>15031831032</v>
      </c>
      <c r="J2346" t="s">
        <v>573</v>
      </c>
      <c r="K2346" t="s">
        <v>36</v>
      </c>
      <c r="L2346">
        <v>120</v>
      </c>
      <c r="M2346">
        <v>2</v>
      </c>
      <c r="N2346">
        <v>1</v>
      </c>
      <c r="O2346">
        <v>120</v>
      </c>
      <c r="P2346">
        <v>2</v>
      </c>
      <c r="Q2346">
        <v>1</v>
      </c>
      <c r="R2346">
        <v>2</v>
      </c>
      <c r="S2346">
        <v>4</v>
      </c>
      <c r="T2346" s="1">
        <v>44678</v>
      </c>
      <c r="U2346" t="str">
        <f t="shared" si="180"/>
        <v>Oreo Mini</v>
      </c>
      <c r="V2346" t="str">
        <f t="shared" si="181"/>
        <v>Food</v>
      </c>
      <c r="W2346" t="s">
        <v>43</v>
      </c>
      <c r="X2346" t="b">
        <f t="shared" si="183"/>
        <v>1</v>
      </c>
      <c r="Y2346">
        <f t="shared" si="182"/>
        <v>2</v>
      </c>
      <c r="Z2346" s="2">
        <f t="shared" si="184"/>
        <v>1.3333333333333333</v>
      </c>
      <c r="AA2346" t="s">
        <v>106</v>
      </c>
      <c r="AD2346" t="s">
        <v>109</v>
      </c>
      <c r="AE2346" t="s">
        <v>574</v>
      </c>
      <c r="AF2346">
        <v>2022</v>
      </c>
    </row>
    <row r="2347" spans="1:32" x14ac:dyDescent="0.25">
      <c r="A2347" t="s">
        <v>29</v>
      </c>
      <c r="B2347" t="s">
        <v>394</v>
      </c>
      <c r="C2347" t="s">
        <v>395</v>
      </c>
      <c r="D2347" t="s">
        <v>396</v>
      </c>
      <c r="E2347">
        <f>_xlfn.XLOOKUP(Table1[[#This Row],[Location]],'Location analysis'!A:A,'Location analysis'!B:B)</f>
        <v>40.416893999999999</v>
      </c>
      <c r="F2347">
        <f>_xlfn.XLOOKUP(Table1[[#This Row],[Location]],'Location analysis'!A:A,'Location analysis'!C:C)</f>
        <v>-74.420399000000003</v>
      </c>
      <c r="G2347" t="s">
        <v>194</v>
      </c>
      <c r="H2347" t="s">
        <v>43</v>
      </c>
      <c r="I2347">
        <v>15031841463</v>
      </c>
      <c r="J2347" t="s">
        <v>573</v>
      </c>
      <c r="K2347" t="s">
        <v>51</v>
      </c>
      <c r="L2347">
        <v>121</v>
      </c>
      <c r="M2347">
        <v>1.5</v>
      </c>
      <c r="N2347">
        <v>1</v>
      </c>
      <c r="O2347">
        <v>121</v>
      </c>
      <c r="P2347">
        <v>1.5</v>
      </c>
      <c r="Q2347">
        <v>1</v>
      </c>
      <c r="R2347">
        <v>1.5</v>
      </c>
      <c r="S2347">
        <v>1.5</v>
      </c>
      <c r="T2347" s="1">
        <v>44678</v>
      </c>
      <c r="U2347" t="str">
        <f t="shared" si="180"/>
        <v>Takis FUGEO mini</v>
      </c>
      <c r="V2347" t="str">
        <f t="shared" si="181"/>
        <v>Food</v>
      </c>
      <c r="W2347" t="s">
        <v>43</v>
      </c>
      <c r="X2347" t="b">
        <f t="shared" si="183"/>
        <v>1</v>
      </c>
      <c r="Y2347">
        <f t="shared" si="182"/>
        <v>1.5</v>
      </c>
      <c r="Z2347" s="2">
        <f t="shared" si="184"/>
        <v>1</v>
      </c>
      <c r="AA2347" t="s">
        <v>194</v>
      </c>
      <c r="AD2347" t="s">
        <v>109</v>
      </c>
      <c r="AE2347" t="s">
        <v>574</v>
      </c>
      <c r="AF2347">
        <v>2022</v>
      </c>
    </row>
    <row r="2348" spans="1:32" x14ac:dyDescent="0.25">
      <c r="A2348" t="s">
        <v>29</v>
      </c>
      <c r="B2348" t="s">
        <v>394</v>
      </c>
      <c r="C2348" t="s">
        <v>395</v>
      </c>
      <c r="D2348" t="s">
        <v>396</v>
      </c>
      <c r="E2348">
        <f>_xlfn.XLOOKUP(Table1[[#This Row],[Location]],'Location analysis'!A:A,'Location analysis'!B:B)</f>
        <v>40.416893999999999</v>
      </c>
      <c r="F2348">
        <f>_xlfn.XLOOKUP(Table1[[#This Row],[Location]],'Location analysis'!A:A,'Location analysis'!C:C)</f>
        <v>-74.420399000000003</v>
      </c>
      <c r="G2348" t="s">
        <v>194</v>
      </c>
      <c r="H2348" t="s">
        <v>43</v>
      </c>
      <c r="I2348">
        <v>15031843571</v>
      </c>
      <c r="J2348" t="s">
        <v>573</v>
      </c>
      <c r="K2348" t="s">
        <v>51</v>
      </c>
      <c r="L2348">
        <v>121</v>
      </c>
      <c r="M2348">
        <v>1.5</v>
      </c>
      <c r="N2348">
        <v>1</v>
      </c>
      <c r="O2348">
        <v>121</v>
      </c>
      <c r="P2348">
        <v>1.5</v>
      </c>
      <c r="Q2348">
        <v>1</v>
      </c>
      <c r="R2348">
        <v>1.5</v>
      </c>
      <c r="S2348">
        <v>1.5</v>
      </c>
      <c r="T2348" s="1">
        <v>44678</v>
      </c>
      <c r="U2348" t="str">
        <f t="shared" si="180"/>
        <v>Takis FUGEO mini</v>
      </c>
      <c r="V2348" t="str">
        <f t="shared" si="181"/>
        <v>Food</v>
      </c>
      <c r="W2348" t="s">
        <v>43</v>
      </c>
      <c r="X2348" t="b">
        <f t="shared" si="183"/>
        <v>1</v>
      </c>
      <c r="Y2348">
        <f t="shared" si="182"/>
        <v>1.5</v>
      </c>
      <c r="Z2348" s="2">
        <f t="shared" si="184"/>
        <v>1</v>
      </c>
      <c r="AA2348" t="s">
        <v>194</v>
      </c>
      <c r="AD2348" t="s">
        <v>109</v>
      </c>
      <c r="AE2348" t="s">
        <v>574</v>
      </c>
      <c r="AF2348">
        <v>2022</v>
      </c>
    </row>
    <row r="2349" spans="1:32" x14ac:dyDescent="0.25">
      <c r="A2349" t="s">
        <v>29</v>
      </c>
      <c r="B2349" t="s">
        <v>394</v>
      </c>
      <c r="C2349" t="s">
        <v>395</v>
      </c>
      <c r="D2349" t="s">
        <v>396</v>
      </c>
      <c r="E2349">
        <f>_xlfn.XLOOKUP(Table1[[#This Row],[Location]],'Location analysis'!A:A,'Location analysis'!B:B)</f>
        <v>40.416893999999999</v>
      </c>
      <c r="F2349">
        <f>_xlfn.XLOOKUP(Table1[[#This Row],[Location]],'Location analysis'!A:A,'Location analysis'!C:C)</f>
        <v>-74.420399000000003</v>
      </c>
      <c r="G2349" t="s">
        <v>194</v>
      </c>
      <c r="H2349" t="s">
        <v>43</v>
      </c>
      <c r="I2349">
        <v>15031847094</v>
      </c>
      <c r="J2349" t="s">
        <v>573</v>
      </c>
      <c r="K2349" t="s">
        <v>51</v>
      </c>
      <c r="L2349">
        <v>121</v>
      </c>
      <c r="M2349">
        <v>1.5</v>
      </c>
      <c r="N2349">
        <v>1</v>
      </c>
      <c r="O2349">
        <v>121</v>
      </c>
      <c r="P2349">
        <v>1.5</v>
      </c>
      <c r="Q2349">
        <v>1</v>
      </c>
      <c r="R2349">
        <v>1.5</v>
      </c>
      <c r="S2349">
        <v>1.5</v>
      </c>
      <c r="T2349" s="1">
        <v>44678</v>
      </c>
      <c r="U2349" t="str">
        <f t="shared" si="180"/>
        <v>Takis FUGEO mini</v>
      </c>
      <c r="V2349" t="str">
        <f t="shared" si="181"/>
        <v>Food</v>
      </c>
      <c r="W2349" t="s">
        <v>43</v>
      </c>
      <c r="X2349" t="b">
        <f t="shared" si="183"/>
        <v>1</v>
      </c>
      <c r="Y2349">
        <f t="shared" si="182"/>
        <v>1.5</v>
      </c>
      <c r="Z2349" s="2">
        <f t="shared" si="184"/>
        <v>1</v>
      </c>
      <c r="AA2349" t="s">
        <v>194</v>
      </c>
      <c r="AD2349" t="s">
        <v>109</v>
      </c>
      <c r="AE2349" t="s">
        <v>574</v>
      </c>
      <c r="AF2349">
        <v>2022</v>
      </c>
    </row>
    <row r="2350" spans="1:32" x14ac:dyDescent="0.25">
      <c r="A2350" t="s">
        <v>29</v>
      </c>
      <c r="B2350" t="s">
        <v>394</v>
      </c>
      <c r="C2350" t="s">
        <v>395</v>
      </c>
      <c r="D2350" t="s">
        <v>396</v>
      </c>
      <c r="E2350">
        <f>_xlfn.XLOOKUP(Table1[[#This Row],[Location]],'Location analysis'!A:A,'Location analysis'!B:B)</f>
        <v>40.416893999999999</v>
      </c>
      <c r="F2350">
        <f>_xlfn.XLOOKUP(Table1[[#This Row],[Location]],'Location analysis'!A:A,'Location analysis'!C:C)</f>
        <v>-74.420399000000003</v>
      </c>
      <c r="G2350" t="s">
        <v>192</v>
      </c>
      <c r="H2350" t="s">
        <v>43</v>
      </c>
      <c r="I2350">
        <v>15031850085</v>
      </c>
      <c r="J2350" t="s">
        <v>573</v>
      </c>
      <c r="K2350" t="s">
        <v>51</v>
      </c>
      <c r="L2350">
        <v>124</v>
      </c>
      <c r="M2350">
        <v>1.25</v>
      </c>
      <c r="N2350">
        <v>1</v>
      </c>
      <c r="O2350">
        <v>124</v>
      </c>
      <c r="P2350">
        <v>1.25</v>
      </c>
      <c r="Q2350">
        <v>1</v>
      </c>
      <c r="R2350">
        <v>1.25</v>
      </c>
      <c r="S2350">
        <v>1.25</v>
      </c>
      <c r="T2350" s="1">
        <v>44678</v>
      </c>
      <c r="U2350" t="str">
        <f t="shared" si="180"/>
        <v>CheezIt - Original</v>
      </c>
      <c r="V2350" t="str">
        <f t="shared" si="181"/>
        <v>Food</v>
      </c>
      <c r="W2350" t="s">
        <v>43</v>
      </c>
      <c r="X2350" t="b">
        <f t="shared" si="183"/>
        <v>1</v>
      </c>
      <c r="Y2350">
        <f t="shared" si="182"/>
        <v>1.25</v>
      </c>
      <c r="Z2350" s="2">
        <f t="shared" si="184"/>
        <v>0.83333333333333337</v>
      </c>
      <c r="AA2350" t="s">
        <v>193</v>
      </c>
      <c r="AB2350" t="s">
        <v>150</v>
      </c>
      <c r="AD2350" t="s">
        <v>109</v>
      </c>
      <c r="AE2350" t="s">
        <v>574</v>
      </c>
      <c r="AF2350">
        <v>2022</v>
      </c>
    </row>
    <row r="2351" spans="1:32" x14ac:dyDescent="0.25">
      <c r="A2351" t="s">
        <v>29</v>
      </c>
      <c r="B2351" t="s">
        <v>30</v>
      </c>
      <c r="C2351" t="s">
        <v>31</v>
      </c>
      <c r="D2351" t="s">
        <v>32</v>
      </c>
      <c r="E2351">
        <f>_xlfn.XLOOKUP(Table1[[#This Row],[Location]],'Location analysis'!A:A,'Location analysis'!B:B)</f>
        <v>40.423690999999998</v>
      </c>
      <c r="F2351">
        <f>_xlfn.XLOOKUP(Table1[[#This Row],[Location]],'Location analysis'!A:A,'Location analysis'!C:C)</f>
        <v>-74.380831999999998</v>
      </c>
      <c r="G2351" t="s">
        <v>390</v>
      </c>
      <c r="H2351" t="s">
        <v>43</v>
      </c>
      <c r="I2351">
        <v>15031877241</v>
      </c>
      <c r="J2351" t="s">
        <v>573</v>
      </c>
      <c r="K2351" t="s">
        <v>51</v>
      </c>
      <c r="L2351">
        <v>132</v>
      </c>
      <c r="M2351">
        <v>2</v>
      </c>
      <c r="N2351">
        <v>1</v>
      </c>
      <c r="O2351">
        <v>132</v>
      </c>
      <c r="P2351">
        <v>2</v>
      </c>
      <c r="Q2351">
        <v>1</v>
      </c>
      <c r="R2351">
        <v>2</v>
      </c>
      <c r="S2351">
        <v>2</v>
      </c>
      <c r="T2351" s="1">
        <v>44678</v>
      </c>
      <c r="U2351" t="str">
        <f t="shared" si="180"/>
        <v>RXBAR - Protein Bar - Chocolate Sea Salt</v>
      </c>
      <c r="V2351" t="str">
        <f t="shared" si="181"/>
        <v>Food</v>
      </c>
      <c r="W2351" t="s">
        <v>43</v>
      </c>
      <c r="X2351" t="b">
        <f t="shared" si="183"/>
        <v>1</v>
      </c>
      <c r="Y2351">
        <f t="shared" si="182"/>
        <v>2</v>
      </c>
      <c r="Z2351" s="2">
        <f t="shared" si="184"/>
        <v>1.3333333333333333</v>
      </c>
      <c r="AA2351" t="s">
        <v>318</v>
      </c>
      <c r="AB2351" t="s">
        <v>319</v>
      </c>
      <c r="AC2351" t="s">
        <v>391</v>
      </c>
      <c r="AD2351" t="s">
        <v>109</v>
      </c>
      <c r="AE2351" t="s">
        <v>574</v>
      </c>
      <c r="AF2351">
        <v>2022</v>
      </c>
    </row>
    <row r="2352" spans="1:32" x14ac:dyDescent="0.25">
      <c r="A2352" t="s">
        <v>29</v>
      </c>
      <c r="B2352" t="s">
        <v>394</v>
      </c>
      <c r="C2352" t="s">
        <v>395</v>
      </c>
      <c r="D2352" t="s">
        <v>396</v>
      </c>
      <c r="E2352">
        <f>_xlfn.XLOOKUP(Table1[[#This Row],[Location]],'Location analysis'!A:A,'Location analysis'!B:B)</f>
        <v>40.416893999999999</v>
      </c>
      <c r="F2352">
        <f>_xlfn.XLOOKUP(Table1[[#This Row],[Location]],'Location analysis'!A:A,'Location analysis'!C:C)</f>
        <v>-74.420399000000003</v>
      </c>
      <c r="G2352" t="s">
        <v>192</v>
      </c>
      <c r="H2352" t="s">
        <v>43</v>
      </c>
      <c r="I2352">
        <v>15031881314</v>
      </c>
      <c r="J2352" t="s">
        <v>573</v>
      </c>
      <c r="K2352" t="s">
        <v>51</v>
      </c>
      <c r="L2352">
        <v>124</v>
      </c>
      <c r="M2352">
        <v>1.25</v>
      </c>
      <c r="N2352">
        <v>1</v>
      </c>
      <c r="O2352">
        <v>124</v>
      </c>
      <c r="P2352">
        <v>1.25</v>
      </c>
      <c r="Q2352">
        <v>1</v>
      </c>
      <c r="R2352">
        <v>1.25</v>
      </c>
      <c r="S2352">
        <v>1.25</v>
      </c>
      <c r="T2352" s="1">
        <v>44678</v>
      </c>
      <c r="U2352" t="str">
        <f t="shared" si="180"/>
        <v>CheezIt - Original</v>
      </c>
      <c r="V2352" t="str">
        <f t="shared" si="181"/>
        <v>Food</v>
      </c>
      <c r="W2352" t="s">
        <v>43</v>
      </c>
      <c r="X2352" t="b">
        <f t="shared" si="183"/>
        <v>1</v>
      </c>
      <c r="Y2352">
        <f t="shared" si="182"/>
        <v>1.25</v>
      </c>
      <c r="Z2352" s="2">
        <f t="shared" si="184"/>
        <v>0.83333333333333337</v>
      </c>
      <c r="AA2352" t="s">
        <v>193</v>
      </c>
      <c r="AB2352" t="s">
        <v>150</v>
      </c>
      <c r="AD2352" t="s">
        <v>109</v>
      </c>
      <c r="AE2352" t="s">
        <v>574</v>
      </c>
      <c r="AF2352">
        <v>2022</v>
      </c>
    </row>
    <row r="2353" spans="1:32" x14ac:dyDescent="0.25">
      <c r="A2353" t="s">
        <v>29</v>
      </c>
      <c r="B2353" t="s">
        <v>46</v>
      </c>
      <c r="C2353" t="s">
        <v>31</v>
      </c>
      <c r="D2353" t="s">
        <v>47</v>
      </c>
      <c r="E2353">
        <f>_xlfn.XLOOKUP(Table1[[#This Row],[Location]],'Location analysis'!A:A,'Location analysis'!B:B)</f>
        <v>40.423690999999998</v>
      </c>
      <c r="F2353">
        <f>_xlfn.XLOOKUP(Table1[[#This Row],[Location]],'Location analysis'!A:A,'Location analysis'!C:C)</f>
        <v>-74.380831999999998</v>
      </c>
      <c r="G2353" t="s">
        <v>242</v>
      </c>
      <c r="H2353" t="s">
        <v>97</v>
      </c>
      <c r="I2353">
        <v>15031888000</v>
      </c>
      <c r="J2353" t="s">
        <v>573</v>
      </c>
      <c r="K2353" t="s">
        <v>51</v>
      </c>
      <c r="L2353">
        <v>147</v>
      </c>
      <c r="M2353">
        <v>2.75</v>
      </c>
      <c r="N2353">
        <v>1</v>
      </c>
      <c r="O2353">
        <v>147</v>
      </c>
      <c r="P2353">
        <v>2.75</v>
      </c>
      <c r="Q2353">
        <v>1</v>
      </c>
      <c r="R2353">
        <v>2.75</v>
      </c>
      <c r="S2353">
        <v>2.75</v>
      </c>
      <c r="T2353" s="1">
        <v>44678</v>
      </c>
      <c r="U2353" t="str">
        <f t="shared" si="180"/>
        <v>Vitamin Water - Squeezed Lemonade</v>
      </c>
      <c r="V2353" t="str">
        <f t="shared" si="181"/>
        <v>Water</v>
      </c>
      <c r="W2353" t="s">
        <v>97</v>
      </c>
      <c r="X2353" t="b">
        <f t="shared" si="183"/>
        <v>1</v>
      </c>
      <c r="Y2353">
        <f t="shared" si="182"/>
        <v>2.75</v>
      </c>
      <c r="Z2353" s="2">
        <f t="shared" si="184"/>
        <v>1.8333333333333333</v>
      </c>
      <c r="AA2353" t="s">
        <v>98</v>
      </c>
      <c r="AB2353" t="s">
        <v>243</v>
      </c>
      <c r="AD2353" t="s">
        <v>109</v>
      </c>
      <c r="AE2353" t="s">
        <v>574</v>
      </c>
      <c r="AF2353">
        <v>2022</v>
      </c>
    </row>
    <row r="2354" spans="1:32" x14ac:dyDescent="0.25">
      <c r="A2354" t="s">
        <v>29</v>
      </c>
      <c r="B2354" t="s">
        <v>30</v>
      </c>
      <c r="C2354" t="s">
        <v>31</v>
      </c>
      <c r="D2354" t="s">
        <v>32</v>
      </c>
      <c r="E2354">
        <f>_xlfn.XLOOKUP(Table1[[#This Row],[Location]],'Location analysis'!A:A,'Location analysis'!B:B)</f>
        <v>40.423690999999998</v>
      </c>
      <c r="F2354">
        <f>_xlfn.XLOOKUP(Table1[[#This Row],[Location]],'Location analysis'!A:A,'Location analysis'!C:C)</f>
        <v>-74.380831999999998</v>
      </c>
      <c r="G2354" t="s">
        <v>125</v>
      </c>
      <c r="H2354" t="s">
        <v>97</v>
      </c>
      <c r="I2354">
        <v>15031990383</v>
      </c>
      <c r="J2354" t="s">
        <v>573</v>
      </c>
      <c r="K2354" t="s">
        <v>51</v>
      </c>
      <c r="L2354">
        <v>143</v>
      </c>
      <c r="M2354">
        <v>2</v>
      </c>
      <c r="N2354">
        <v>1</v>
      </c>
      <c r="O2354">
        <v>143</v>
      </c>
      <c r="P2354">
        <v>2</v>
      </c>
      <c r="Q2354">
        <v>1</v>
      </c>
      <c r="R2354">
        <v>2</v>
      </c>
      <c r="S2354">
        <v>2</v>
      </c>
      <c r="T2354" s="1">
        <v>44678</v>
      </c>
      <c r="U2354" t="str">
        <f t="shared" si="180"/>
        <v>S. Pellegrino Sparkling Mineral Water</v>
      </c>
      <c r="V2354" t="str">
        <f t="shared" si="181"/>
        <v>Water</v>
      </c>
      <c r="W2354" t="s">
        <v>97</v>
      </c>
      <c r="X2354" t="b">
        <f t="shared" si="183"/>
        <v>1</v>
      </c>
      <c r="Y2354">
        <f t="shared" si="182"/>
        <v>2</v>
      </c>
      <c r="Z2354" s="2">
        <f t="shared" si="184"/>
        <v>1.3333333333333333</v>
      </c>
      <c r="AA2354" t="s">
        <v>125</v>
      </c>
      <c r="AD2354" t="s">
        <v>109</v>
      </c>
      <c r="AE2354" t="s">
        <v>574</v>
      </c>
      <c r="AF2354">
        <v>2022</v>
      </c>
    </row>
    <row r="2355" spans="1:32" x14ac:dyDescent="0.25">
      <c r="A2355" t="s">
        <v>29</v>
      </c>
      <c r="B2355" t="s">
        <v>394</v>
      </c>
      <c r="C2355" t="s">
        <v>395</v>
      </c>
      <c r="D2355" t="s">
        <v>396</v>
      </c>
      <c r="E2355">
        <f>_xlfn.XLOOKUP(Table1[[#This Row],[Location]],'Location analysis'!A:A,'Location analysis'!B:B)</f>
        <v>40.416893999999999</v>
      </c>
      <c r="F2355">
        <f>_xlfn.XLOOKUP(Table1[[#This Row],[Location]],'Location analysis'!A:A,'Location analysis'!C:C)</f>
        <v>-74.420399000000003</v>
      </c>
      <c r="G2355" t="s">
        <v>194</v>
      </c>
      <c r="H2355" t="s">
        <v>43</v>
      </c>
      <c r="I2355">
        <v>15032136893</v>
      </c>
      <c r="J2355" t="s">
        <v>573</v>
      </c>
      <c r="K2355" t="s">
        <v>51</v>
      </c>
      <c r="L2355">
        <v>121</v>
      </c>
      <c r="M2355">
        <v>1.5</v>
      </c>
      <c r="N2355">
        <v>1</v>
      </c>
      <c r="O2355">
        <v>121</v>
      </c>
      <c r="P2355">
        <v>1.5</v>
      </c>
      <c r="Q2355">
        <v>1</v>
      </c>
      <c r="R2355">
        <v>1.5</v>
      </c>
      <c r="S2355">
        <v>1.5</v>
      </c>
      <c r="T2355" s="1">
        <v>44678</v>
      </c>
      <c r="U2355" t="str">
        <f t="shared" si="180"/>
        <v>Takis FUGEO mini</v>
      </c>
      <c r="V2355" t="str">
        <f t="shared" si="181"/>
        <v>Food</v>
      </c>
      <c r="W2355" t="s">
        <v>43</v>
      </c>
      <c r="X2355" t="b">
        <f t="shared" si="183"/>
        <v>1</v>
      </c>
      <c r="Y2355">
        <f t="shared" si="182"/>
        <v>1.5</v>
      </c>
      <c r="Z2355" s="2">
        <f t="shared" si="184"/>
        <v>1</v>
      </c>
      <c r="AA2355" t="s">
        <v>194</v>
      </c>
      <c r="AD2355" t="s">
        <v>109</v>
      </c>
      <c r="AE2355" t="s">
        <v>574</v>
      </c>
      <c r="AF2355">
        <v>2022</v>
      </c>
    </row>
    <row r="2356" spans="1:32" x14ac:dyDescent="0.25">
      <c r="A2356" t="s">
        <v>29</v>
      </c>
      <c r="B2356" t="s">
        <v>394</v>
      </c>
      <c r="C2356" t="s">
        <v>395</v>
      </c>
      <c r="D2356" t="s">
        <v>396</v>
      </c>
      <c r="E2356">
        <f>_xlfn.XLOOKUP(Table1[[#This Row],[Location]],'Location analysis'!A:A,'Location analysis'!B:B)</f>
        <v>40.416893999999999</v>
      </c>
      <c r="F2356">
        <f>_xlfn.XLOOKUP(Table1[[#This Row],[Location]],'Location analysis'!A:A,'Location analysis'!C:C)</f>
        <v>-74.420399000000003</v>
      </c>
      <c r="G2356" t="s">
        <v>194</v>
      </c>
      <c r="H2356" t="s">
        <v>43</v>
      </c>
      <c r="I2356">
        <v>15032207325</v>
      </c>
      <c r="J2356" t="s">
        <v>573</v>
      </c>
      <c r="K2356" t="s">
        <v>51</v>
      </c>
      <c r="L2356">
        <v>121</v>
      </c>
      <c r="M2356">
        <v>1.5</v>
      </c>
      <c r="N2356">
        <v>1</v>
      </c>
      <c r="O2356">
        <v>121</v>
      </c>
      <c r="P2356">
        <v>1.5</v>
      </c>
      <c r="Q2356">
        <v>1</v>
      </c>
      <c r="R2356">
        <v>1.5</v>
      </c>
      <c r="S2356">
        <v>1.5</v>
      </c>
      <c r="T2356" s="1">
        <v>44678</v>
      </c>
      <c r="U2356" t="str">
        <f t="shared" si="180"/>
        <v>Takis FUGEO mini</v>
      </c>
      <c r="V2356" t="str">
        <f t="shared" si="181"/>
        <v>Food</v>
      </c>
      <c r="W2356" t="s">
        <v>43</v>
      </c>
      <c r="X2356" t="b">
        <f t="shared" si="183"/>
        <v>1</v>
      </c>
      <c r="Y2356">
        <f t="shared" si="182"/>
        <v>1.5</v>
      </c>
      <c r="Z2356" s="2">
        <f t="shared" si="184"/>
        <v>1</v>
      </c>
      <c r="AA2356" t="s">
        <v>194</v>
      </c>
      <c r="AD2356" t="s">
        <v>109</v>
      </c>
      <c r="AE2356" t="s">
        <v>574</v>
      </c>
      <c r="AF2356">
        <v>2022</v>
      </c>
    </row>
    <row r="2357" spans="1:32" x14ac:dyDescent="0.25">
      <c r="A2357" t="s">
        <v>29</v>
      </c>
      <c r="B2357" t="s">
        <v>394</v>
      </c>
      <c r="C2357" t="s">
        <v>395</v>
      </c>
      <c r="D2357" t="s">
        <v>396</v>
      </c>
      <c r="E2357">
        <f>_xlfn.XLOOKUP(Table1[[#This Row],[Location]],'Location analysis'!A:A,'Location analysis'!B:B)</f>
        <v>40.416893999999999</v>
      </c>
      <c r="F2357">
        <f>_xlfn.XLOOKUP(Table1[[#This Row],[Location]],'Location analysis'!A:A,'Location analysis'!C:C)</f>
        <v>-74.420399000000003</v>
      </c>
      <c r="G2357" t="s">
        <v>397</v>
      </c>
      <c r="H2357" t="s">
        <v>49</v>
      </c>
      <c r="I2357">
        <v>15032315049</v>
      </c>
      <c r="J2357" t="s">
        <v>573</v>
      </c>
      <c r="K2357" t="s">
        <v>51</v>
      </c>
      <c r="L2357">
        <v>146</v>
      </c>
      <c r="M2357">
        <v>3.5</v>
      </c>
      <c r="N2357">
        <v>1</v>
      </c>
      <c r="O2357">
        <v>146</v>
      </c>
      <c r="P2357">
        <v>3.5</v>
      </c>
      <c r="Q2357">
        <v>1</v>
      </c>
      <c r="R2357">
        <v>3.5</v>
      </c>
      <c r="S2357">
        <v>3.5</v>
      </c>
      <c r="T2357" s="1">
        <v>44678</v>
      </c>
      <c r="U2357" t="str">
        <f t="shared" si="180"/>
        <v>Starbucks Doubleshot Energy - Mocha</v>
      </c>
      <c r="V2357" t="str">
        <f t="shared" si="181"/>
        <v>Non Carbonated</v>
      </c>
      <c r="W2357" t="s">
        <v>49</v>
      </c>
      <c r="X2357" t="b">
        <f t="shared" si="183"/>
        <v>1</v>
      </c>
      <c r="Y2357">
        <f t="shared" si="182"/>
        <v>3.5</v>
      </c>
      <c r="Z2357" s="2">
        <f t="shared" si="184"/>
        <v>2.3333333333333335</v>
      </c>
      <c r="AA2357" t="s">
        <v>398</v>
      </c>
      <c r="AB2357" t="s">
        <v>399</v>
      </c>
      <c r="AD2357" t="s">
        <v>109</v>
      </c>
      <c r="AE2357" t="s">
        <v>574</v>
      </c>
      <c r="AF2357">
        <v>2022</v>
      </c>
    </row>
    <row r="2358" spans="1:32" x14ac:dyDescent="0.25">
      <c r="A2358" t="s">
        <v>29</v>
      </c>
      <c r="B2358" t="s">
        <v>394</v>
      </c>
      <c r="C2358" t="s">
        <v>395</v>
      </c>
      <c r="D2358" t="s">
        <v>396</v>
      </c>
      <c r="E2358">
        <f>_xlfn.XLOOKUP(Table1[[#This Row],[Location]],'Location analysis'!A:A,'Location analysis'!B:B)</f>
        <v>40.416893999999999</v>
      </c>
      <c r="F2358">
        <f>_xlfn.XLOOKUP(Table1[[#This Row],[Location]],'Location analysis'!A:A,'Location analysis'!C:C)</f>
        <v>-74.420399000000003</v>
      </c>
      <c r="G2358" t="s">
        <v>194</v>
      </c>
      <c r="H2358" t="s">
        <v>43</v>
      </c>
      <c r="I2358">
        <v>15032318198</v>
      </c>
      <c r="J2358" t="s">
        <v>573</v>
      </c>
      <c r="K2358" t="s">
        <v>51</v>
      </c>
      <c r="L2358">
        <v>121</v>
      </c>
      <c r="M2358">
        <v>1.5</v>
      </c>
      <c r="N2358">
        <v>1</v>
      </c>
      <c r="O2358">
        <v>121</v>
      </c>
      <c r="P2358">
        <v>1.5</v>
      </c>
      <c r="Q2358">
        <v>1</v>
      </c>
      <c r="R2358">
        <v>1.5</v>
      </c>
      <c r="S2358">
        <v>1.5</v>
      </c>
      <c r="T2358" s="1">
        <v>44678</v>
      </c>
      <c r="U2358" t="str">
        <f t="shared" si="180"/>
        <v>Takis FUGEO mini</v>
      </c>
      <c r="V2358" t="str">
        <f t="shared" si="181"/>
        <v>Food</v>
      </c>
      <c r="W2358" t="s">
        <v>43</v>
      </c>
      <c r="X2358" t="b">
        <f t="shared" si="183"/>
        <v>1</v>
      </c>
      <c r="Y2358">
        <f t="shared" si="182"/>
        <v>1.5</v>
      </c>
      <c r="Z2358" s="2">
        <f t="shared" si="184"/>
        <v>1</v>
      </c>
      <c r="AA2358" t="s">
        <v>194</v>
      </c>
      <c r="AD2358" t="s">
        <v>109</v>
      </c>
      <c r="AE2358" t="s">
        <v>574</v>
      </c>
      <c r="AF2358">
        <v>2022</v>
      </c>
    </row>
    <row r="2359" spans="1:32" x14ac:dyDescent="0.25">
      <c r="A2359" t="s">
        <v>29</v>
      </c>
      <c r="B2359" t="s">
        <v>394</v>
      </c>
      <c r="C2359" t="s">
        <v>395</v>
      </c>
      <c r="D2359" t="s">
        <v>396</v>
      </c>
      <c r="E2359">
        <f>_xlfn.XLOOKUP(Table1[[#This Row],[Location]],'Location analysis'!A:A,'Location analysis'!B:B)</f>
        <v>40.416893999999999</v>
      </c>
      <c r="F2359">
        <f>_xlfn.XLOOKUP(Table1[[#This Row],[Location]],'Location analysis'!A:A,'Location analysis'!C:C)</f>
        <v>-74.420399000000003</v>
      </c>
      <c r="G2359" t="s">
        <v>194</v>
      </c>
      <c r="H2359" t="s">
        <v>43</v>
      </c>
      <c r="I2359">
        <v>15032347775</v>
      </c>
      <c r="J2359" t="s">
        <v>573</v>
      </c>
      <c r="K2359" t="s">
        <v>51</v>
      </c>
      <c r="L2359">
        <v>123</v>
      </c>
      <c r="M2359">
        <v>1.5</v>
      </c>
      <c r="N2359">
        <v>1</v>
      </c>
      <c r="O2359">
        <v>123</v>
      </c>
      <c r="P2359">
        <v>1.5</v>
      </c>
      <c r="Q2359">
        <v>1</v>
      </c>
      <c r="R2359">
        <v>1.5</v>
      </c>
      <c r="S2359">
        <v>1.5</v>
      </c>
      <c r="T2359" s="1">
        <v>44678</v>
      </c>
      <c r="U2359" t="str">
        <f t="shared" si="180"/>
        <v>Takis FUGEO mini</v>
      </c>
      <c r="V2359" t="str">
        <f t="shared" si="181"/>
        <v>Food</v>
      </c>
      <c r="W2359" t="s">
        <v>43</v>
      </c>
      <c r="X2359" t="b">
        <f t="shared" si="183"/>
        <v>1</v>
      </c>
      <c r="Y2359">
        <f t="shared" si="182"/>
        <v>1.5</v>
      </c>
      <c r="Z2359" s="2">
        <f t="shared" si="184"/>
        <v>1</v>
      </c>
      <c r="AA2359" t="s">
        <v>194</v>
      </c>
      <c r="AD2359" t="s">
        <v>109</v>
      </c>
      <c r="AE2359" t="s">
        <v>574</v>
      </c>
      <c r="AF2359">
        <v>2022</v>
      </c>
    </row>
    <row r="2360" spans="1:32" x14ac:dyDescent="0.25">
      <c r="A2360" t="s">
        <v>29</v>
      </c>
      <c r="B2360" t="s">
        <v>67</v>
      </c>
      <c r="C2360" t="s">
        <v>68</v>
      </c>
      <c r="D2360" t="s">
        <v>69</v>
      </c>
      <c r="E2360">
        <f>_xlfn.XLOOKUP(Table1[[#This Row],[Location]],'Location analysis'!A:A,'Location analysis'!B:B)</f>
        <v>40.435699999999997</v>
      </c>
      <c r="F2360">
        <f>_xlfn.XLOOKUP(Table1[[#This Row],[Location]],'Location analysis'!A:A,'Location analysis'!C:C)</f>
        <v>-74.125200000000007</v>
      </c>
      <c r="G2360" t="s">
        <v>259</v>
      </c>
      <c r="H2360" t="s">
        <v>34</v>
      </c>
      <c r="I2360">
        <v>15032465638</v>
      </c>
      <c r="J2360" t="s">
        <v>573</v>
      </c>
      <c r="K2360" t="s">
        <v>51</v>
      </c>
      <c r="L2360">
        <v>140</v>
      </c>
      <c r="M2360">
        <v>1.25</v>
      </c>
      <c r="N2360">
        <v>1</v>
      </c>
      <c r="O2360">
        <v>140</v>
      </c>
      <c r="P2360">
        <v>1.25</v>
      </c>
      <c r="Q2360">
        <v>1</v>
      </c>
      <c r="R2360">
        <v>1.25</v>
      </c>
      <c r="S2360">
        <v>1.25</v>
      </c>
      <c r="T2360" s="1">
        <v>44678</v>
      </c>
      <c r="U2360" t="str">
        <f t="shared" si="180"/>
        <v>Sunkist Soda - Orange</v>
      </c>
      <c r="V2360" t="str">
        <f t="shared" si="181"/>
        <v>Carbonated</v>
      </c>
      <c r="W2360" t="s">
        <v>34</v>
      </c>
      <c r="X2360" t="b">
        <f t="shared" si="183"/>
        <v>1</v>
      </c>
      <c r="Y2360">
        <f t="shared" si="182"/>
        <v>1.25</v>
      </c>
      <c r="Z2360" s="2">
        <f t="shared" si="184"/>
        <v>0.83333333333333337</v>
      </c>
      <c r="AA2360" t="s">
        <v>260</v>
      </c>
      <c r="AB2360" t="s">
        <v>261</v>
      </c>
      <c r="AD2360" t="s">
        <v>109</v>
      </c>
      <c r="AE2360" t="s">
        <v>574</v>
      </c>
      <c r="AF2360">
        <v>2022</v>
      </c>
    </row>
    <row r="2361" spans="1:32" x14ac:dyDescent="0.25">
      <c r="A2361" t="s">
        <v>29</v>
      </c>
      <c r="B2361" t="s">
        <v>67</v>
      </c>
      <c r="C2361" t="s">
        <v>68</v>
      </c>
      <c r="D2361" t="s">
        <v>69</v>
      </c>
      <c r="E2361">
        <f>_xlfn.XLOOKUP(Table1[[#This Row],[Location]],'Location analysis'!A:A,'Location analysis'!B:B)</f>
        <v>40.435699999999997</v>
      </c>
      <c r="F2361">
        <f>_xlfn.XLOOKUP(Table1[[#This Row],[Location]],'Location analysis'!A:A,'Location analysis'!C:C)</f>
        <v>-74.125200000000007</v>
      </c>
      <c r="G2361" t="s">
        <v>413</v>
      </c>
      <c r="H2361" t="s">
        <v>43</v>
      </c>
      <c r="I2361">
        <v>15032726088</v>
      </c>
      <c r="J2361" t="s">
        <v>573</v>
      </c>
      <c r="K2361" t="s">
        <v>51</v>
      </c>
      <c r="L2361">
        <v>114</v>
      </c>
      <c r="M2361">
        <v>1.5</v>
      </c>
      <c r="N2361">
        <v>1</v>
      </c>
      <c r="O2361">
        <v>114</v>
      </c>
      <c r="P2361">
        <v>1.5</v>
      </c>
      <c r="Q2361">
        <v>1</v>
      </c>
      <c r="R2361">
        <v>1.5</v>
      </c>
      <c r="S2361">
        <v>1.5</v>
      </c>
      <c r="T2361" s="1">
        <v>44678</v>
      </c>
      <c r="U2361" t="str">
        <f t="shared" si="180"/>
        <v>Doritos Cool Ranch</v>
      </c>
      <c r="V2361" t="str">
        <f t="shared" si="181"/>
        <v>Food</v>
      </c>
      <c r="W2361" t="s">
        <v>43</v>
      </c>
      <c r="X2361" t="b">
        <f t="shared" si="183"/>
        <v>1</v>
      </c>
      <c r="Y2361">
        <f t="shared" si="182"/>
        <v>1.5</v>
      </c>
      <c r="Z2361" s="2">
        <f t="shared" si="184"/>
        <v>1</v>
      </c>
      <c r="AA2361" t="s">
        <v>413</v>
      </c>
      <c r="AD2361" t="s">
        <v>109</v>
      </c>
      <c r="AE2361" t="s">
        <v>574</v>
      </c>
      <c r="AF2361">
        <v>2022</v>
      </c>
    </row>
    <row r="2362" spans="1:32" x14ac:dyDescent="0.25">
      <c r="A2362" t="s">
        <v>29</v>
      </c>
      <c r="B2362" t="s">
        <v>67</v>
      </c>
      <c r="C2362" t="s">
        <v>68</v>
      </c>
      <c r="D2362" t="s">
        <v>69</v>
      </c>
      <c r="E2362">
        <f>_xlfn.XLOOKUP(Table1[[#This Row],[Location]],'Location analysis'!A:A,'Location analysis'!B:B)</f>
        <v>40.435699999999997</v>
      </c>
      <c r="F2362">
        <f>_xlfn.XLOOKUP(Table1[[#This Row],[Location]],'Location analysis'!A:A,'Location analysis'!C:C)</f>
        <v>-74.125200000000007</v>
      </c>
      <c r="G2362" t="s">
        <v>116</v>
      </c>
      <c r="H2362" t="s">
        <v>43</v>
      </c>
      <c r="I2362">
        <v>15032790806</v>
      </c>
      <c r="J2362" t="s">
        <v>573</v>
      </c>
      <c r="K2362" t="s">
        <v>36</v>
      </c>
      <c r="L2362">
        <v>110</v>
      </c>
      <c r="M2362">
        <v>1.5</v>
      </c>
      <c r="N2362">
        <v>1</v>
      </c>
      <c r="O2362">
        <v>110</v>
      </c>
      <c r="P2362">
        <v>1.5</v>
      </c>
      <c r="Q2362">
        <v>1</v>
      </c>
      <c r="R2362">
        <v>1.5</v>
      </c>
      <c r="S2362">
        <v>1.5</v>
      </c>
      <c r="T2362" s="1">
        <v>44678</v>
      </c>
      <c r="U2362" t="str">
        <f t="shared" si="180"/>
        <v>Good Health Veggie Stix - Zesty Ranch</v>
      </c>
      <c r="V2362" t="str">
        <f t="shared" si="181"/>
        <v>Food</v>
      </c>
      <c r="W2362" t="s">
        <v>43</v>
      </c>
      <c r="X2362" t="b">
        <f t="shared" si="183"/>
        <v>1</v>
      </c>
      <c r="Y2362">
        <f t="shared" si="182"/>
        <v>1.5</v>
      </c>
      <c r="Z2362" s="2">
        <f t="shared" si="184"/>
        <v>1</v>
      </c>
      <c r="AA2362" t="s">
        <v>117</v>
      </c>
      <c r="AB2362" t="s">
        <v>118</v>
      </c>
      <c r="AD2362" t="s">
        <v>109</v>
      </c>
      <c r="AE2362" t="s">
        <v>574</v>
      </c>
      <c r="AF2362">
        <v>2022</v>
      </c>
    </row>
    <row r="2363" spans="1:32" x14ac:dyDescent="0.25">
      <c r="A2363" t="s">
        <v>29</v>
      </c>
      <c r="B2363" t="s">
        <v>67</v>
      </c>
      <c r="C2363" t="s">
        <v>68</v>
      </c>
      <c r="D2363" t="s">
        <v>69</v>
      </c>
      <c r="E2363">
        <f>_xlfn.XLOOKUP(Table1[[#This Row],[Location]],'Location analysis'!A:A,'Location analysis'!B:B)</f>
        <v>40.435699999999997</v>
      </c>
      <c r="F2363">
        <f>_xlfn.XLOOKUP(Table1[[#This Row],[Location]],'Location analysis'!A:A,'Location analysis'!C:C)</f>
        <v>-74.125200000000007</v>
      </c>
      <c r="G2363" t="s">
        <v>275</v>
      </c>
      <c r="H2363" t="s">
        <v>43</v>
      </c>
      <c r="I2363">
        <v>15032797108</v>
      </c>
      <c r="J2363" t="s">
        <v>573</v>
      </c>
      <c r="K2363" t="s">
        <v>51</v>
      </c>
      <c r="L2363">
        <v>121</v>
      </c>
      <c r="M2363">
        <v>1.5</v>
      </c>
      <c r="N2363">
        <v>1</v>
      </c>
      <c r="O2363">
        <v>121</v>
      </c>
      <c r="P2363">
        <v>1.5</v>
      </c>
      <c r="Q2363">
        <v>1</v>
      </c>
      <c r="R2363">
        <v>1.5</v>
      </c>
      <c r="S2363">
        <v>1.5</v>
      </c>
      <c r="T2363" s="1">
        <v>44678</v>
      </c>
      <c r="U2363" t="str">
        <f t="shared" si="180"/>
        <v>Cheetos Flaming Hot Limon Crunchy</v>
      </c>
      <c r="V2363" t="str">
        <f t="shared" si="181"/>
        <v>Food</v>
      </c>
      <c r="W2363" t="s">
        <v>43</v>
      </c>
      <c r="X2363" t="b">
        <f t="shared" si="183"/>
        <v>1</v>
      </c>
      <c r="Y2363">
        <f t="shared" si="182"/>
        <v>1.5</v>
      </c>
      <c r="Z2363" s="2">
        <f t="shared" si="184"/>
        <v>1</v>
      </c>
      <c r="AA2363" t="s">
        <v>275</v>
      </c>
      <c r="AD2363" t="s">
        <v>109</v>
      </c>
      <c r="AE2363" t="s">
        <v>574</v>
      </c>
      <c r="AF2363">
        <v>2022</v>
      </c>
    </row>
    <row r="2364" spans="1:32" x14ac:dyDescent="0.25">
      <c r="A2364" t="s">
        <v>29</v>
      </c>
      <c r="B2364" t="s">
        <v>67</v>
      </c>
      <c r="C2364" t="s">
        <v>68</v>
      </c>
      <c r="D2364" t="s">
        <v>69</v>
      </c>
      <c r="E2364">
        <f>_xlfn.XLOOKUP(Table1[[#This Row],[Location]],'Location analysis'!A:A,'Location analysis'!B:B)</f>
        <v>40.435699999999997</v>
      </c>
      <c r="F2364">
        <f>_xlfn.XLOOKUP(Table1[[#This Row],[Location]],'Location analysis'!A:A,'Location analysis'!C:C)</f>
        <v>-74.125200000000007</v>
      </c>
      <c r="G2364" t="s">
        <v>160</v>
      </c>
      <c r="H2364" t="s">
        <v>49</v>
      </c>
      <c r="I2364">
        <v>15032831887</v>
      </c>
      <c r="J2364" t="s">
        <v>573</v>
      </c>
      <c r="K2364" t="s">
        <v>51</v>
      </c>
      <c r="L2364">
        <v>145</v>
      </c>
      <c r="M2364">
        <v>2.5</v>
      </c>
      <c r="N2364">
        <v>1</v>
      </c>
      <c r="O2364">
        <v>145</v>
      </c>
      <c r="P2364">
        <v>2.5</v>
      </c>
      <c r="Q2364">
        <v>1</v>
      </c>
      <c r="R2364">
        <v>2.5</v>
      </c>
      <c r="S2364">
        <v>2.5</v>
      </c>
      <c r="T2364" s="1">
        <v>44678</v>
      </c>
      <c r="U2364" t="str">
        <f t="shared" si="180"/>
        <v>Snapple Diet Tea - Peach Tea</v>
      </c>
      <c r="V2364" t="str">
        <f t="shared" si="181"/>
        <v>Non Carbonated</v>
      </c>
      <c r="W2364" t="s">
        <v>49</v>
      </c>
      <c r="X2364" t="b">
        <f t="shared" si="183"/>
        <v>1</v>
      </c>
      <c r="Y2364">
        <f t="shared" si="182"/>
        <v>2.5</v>
      </c>
      <c r="Z2364" s="2">
        <f t="shared" si="184"/>
        <v>1.6666666666666667</v>
      </c>
      <c r="AA2364" t="s">
        <v>75</v>
      </c>
      <c r="AB2364" t="s">
        <v>161</v>
      </c>
      <c r="AD2364" t="s">
        <v>109</v>
      </c>
      <c r="AE2364" t="s">
        <v>574</v>
      </c>
      <c r="AF2364">
        <v>2022</v>
      </c>
    </row>
    <row r="2365" spans="1:32" x14ac:dyDescent="0.25">
      <c r="A2365" t="s">
        <v>29</v>
      </c>
      <c r="B2365" t="s">
        <v>67</v>
      </c>
      <c r="C2365" t="s">
        <v>68</v>
      </c>
      <c r="D2365" t="s">
        <v>69</v>
      </c>
      <c r="E2365">
        <f>_xlfn.XLOOKUP(Table1[[#This Row],[Location]],'Location analysis'!A:A,'Location analysis'!B:B)</f>
        <v>40.435699999999997</v>
      </c>
      <c r="F2365">
        <f>_xlfn.XLOOKUP(Table1[[#This Row],[Location]],'Location analysis'!A:A,'Location analysis'!C:C)</f>
        <v>-74.125200000000007</v>
      </c>
      <c r="G2365" t="s">
        <v>545</v>
      </c>
      <c r="H2365" t="s">
        <v>43</v>
      </c>
      <c r="I2365">
        <v>15032890762</v>
      </c>
      <c r="J2365" t="s">
        <v>573</v>
      </c>
      <c r="K2365" t="s">
        <v>51</v>
      </c>
      <c r="L2365">
        <v>133</v>
      </c>
      <c r="M2365">
        <v>1.5</v>
      </c>
      <c r="N2365">
        <v>1</v>
      </c>
      <c r="O2365">
        <v>133</v>
      </c>
      <c r="P2365">
        <v>1.5</v>
      </c>
      <c r="Q2365">
        <v>1</v>
      </c>
      <c r="R2365">
        <v>1.5</v>
      </c>
      <c r="S2365">
        <v>1.5</v>
      </c>
      <c r="T2365" s="1">
        <v>44678</v>
      </c>
      <c r="U2365" t="str">
        <f t="shared" si="180"/>
        <v>Nutri Grain Apple Cinnamon</v>
      </c>
      <c r="V2365" t="str">
        <f t="shared" si="181"/>
        <v>Food</v>
      </c>
      <c r="W2365" t="s">
        <v>43</v>
      </c>
      <c r="X2365" t="b">
        <f t="shared" si="183"/>
        <v>1</v>
      </c>
      <c r="Y2365">
        <f t="shared" si="182"/>
        <v>1.5</v>
      </c>
      <c r="Z2365" s="2">
        <f t="shared" si="184"/>
        <v>1</v>
      </c>
      <c r="AA2365" t="s">
        <v>545</v>
      </c>
      <c r="AD2365" t="s">
        <v>109</v>
      </c>
      <c r="AE2365" t="s">
        <v>574</v>
      </c>
      <c r="AF2365">
        <v>2022</v>
      </c>
    </row>
    <row r="2366" spans="1:32" x14ac:dyDescent="0.25">
      <c r="A2366" t="s">
        <v>29</v>
      </c>
      <c r="B2366" t="s">
        <v>67</v>
      </c>
      <c r="C2366" t="s">
        <v>68</v>
      </c>
      <c r="D2366" t="s">
        <v>69</v>
      </c>
      <c r="E2366">
        <f>_xlfn.XLOOKUP(Table1[[#This Row],[Location]],'Location analysis'!A:A,'Location analysis'!B:B)</f>
        <v>40.435699999999997</v>
      </c>
      <c r="F2366">
        <f>_xlfn.XLOOKUP(Table1[[#This Row],[Location]],'Location analysis'!A:A,'Location analysis'!C:C)</f>
        <v>-74.125200000000007</v>
      </c>
      <c r="G2366" t="s">
        <v>81</v>
      </c>
      <c r="H2366" t="s">
        <v>43</v>
      </c>
      <c r="I2366">
        <v>15032992105</v>
      </c>
      <c r="J2366" t="s">
        <v>573</v>
      </c>
      <c r="K2366" t="s">
        <v>51</v>
      </c>
      <c r="L2366">
        <v>134</v>
      </c>
      <c r="M2366">
        <v>2</v>
      </c>
      <c r="N2366">
        <v>1</v>
      </c>
      <c r="O2366">
        <v>134</v>
      </c>
      <c r="P2366">
        <v>2</v>
      </c>
      <c r="Q2366">
        <v>1</v>
      </c>
      <c r="R2366">
        <v>2</v>
      </c>
      <c r="S2366">
        <v>2</v>
      </c>
      <c r="T2366" s="1">
        <v>44678</v>
      </c>
      <c r="U2366" t="str">
        <f t="shared" si="180"/>
        <v>KitKat - Crisp Wafers</v>
      </c>
      <c r="V2366" t="str">
        <f t="shared" si="181"/>
        <v>Food</v>
      </c>
      <c r="W2366" t="s">
        <v>43</v>
      </c>
      <c r="X2366" t="b">
        <f t="shared" si="183"/>
        <v>1</v>
      </c>
      <c r="Y2366">
        <f t="shared" si="182"/>
        <v>2</v>
      </c>
      <c r="Z2366" s="2">
        <f t="shared" si="184"/>
        <v>1.3333333333333333</v>
      </c>
      <c r="AA2366" t="s">
        <v>82</v>
      </c>
      <c r="AB2366" t="s">
        <v>83</v>
      </c>
      <c r="AD2366" t="s">
        <v>109</v>
      </c>
      <c r="AE2366" t="s">
        <v>574</v>
      </c>
      <c r="AF2366">
        <v>2022</v>
      </c>
    </row>
    <row r="2367" spans="1:32" x14ac:dyDescent="0.25">
      <c r="A2367" t="s">
        <v>29</v>
      </c>
      <c r="B2367" t="s">
        <v>67</v>
      </c>
      <c r="C2367" t="s">
        <v>68</v>
      </c>
      <c r="D2367" t="s">
        <v>69</v>
      </c>
      <c r="E2367">
        <f>_xlfn.XLOOKUP(Table1[[#This Row],[Location]],'Location analysis'!A:A,'Location analysis'!B:B)</f>
        <v>40.435699999999997</v>
      </c>
      <c r="F2367">
        <f>_xlfn.XLOOKUP(Table1[[#This Row],[Location]],'Location analysis'!A:A,'Location analysis'!C:C)</f>
        <v>-74.125200000000007</v>
      </c>
      <c r="G2367" t="s">
        <v>70</v>
      </c>
      <c r="H2367" t="s">
        <v>34</v>
      </c>
      <c r="I2367">
        <v>15033278744</v>
      </c>
      <c r="J2367" t="s">
        <v>575</v>
      </c>
      <c r="K2367" t="s">
        <v>51</v>
      </c>
      <c r="L2367">
        <v>146</v>
      </c>
      <c r="M2367">
        <v>3</v>
      </c>
      <c r="N2367">
        <v>1</v>
      </c>
      <c r="O2367">
        <v>146</v>
      </c>
      <c r="P2367">
        <v>3</v>
      </c>
      <c r="Q2367">
        <v>1</v>
      </c>
      <c r="R2367">
        <v>3</v>
      </c>
      <c r="S2367">
        <v>3</v>
      </c>
      <c r="T2367" s="1">
        <v>44678</v>
      </c>
      <c r="U2367" t="str">
        <f t="shared" si="180"/>
        <v>Monster Energy Original</v>
      </c>
      <c r="V2367" t="str">
        <f t="shared" si="181"/>
        <v>Carbonated</v>
      </c>
      <c r="W2367" t="s">
        <v>34</v>
      </c>
      <c r="X2367" t="b">
        <f t="shared" si="183"/>
        <v>1</v>
      </c>
      <c r="Y2367">
        <f t="shared" si="182"/>
        <v>3</v>
      </c>
      <c r="Z2367" s="2">
        <f t="shared" si="184"/>
        <v>2</v>
      </c>
      <c r="AA2367" t="s">
        <v>70</v>
      </c>
      <c r="AD2367" t="s">
        <v>123</v>
      </c>
      <c r="AE2367" t="s">
        <v>576</v>
      </c>
      <c r="AF2367">
        <v>2022</v>
      </c>
    </row>
    <row r="2368" spans="1:32" x14ac:dyDescent="0.25">
      <c r="A2368" t="s">
        <v>29</v>
      </c>
      <c r="B2368" t="s">
        <v>67</v>
      </c>
      <c r="C2368" t="s">
        <v>68</v>
      </c>
      <c r="D2368" t="s">
        <v>69</v>
      </c>
      <c r="E2368">
        <f>_xlfn.XLOOKUP(Table1[[#This Row],[Location]],'Location analysis'!A:A,'Location analysis'!B:B)</f>
        <v>40.435699999999997</v>
      </c>
      <c r="F2368">
        <f>_xlfn.XLOOKUP(Table1[[#This Row],[Location]],'Location analysis'!A:A,'Location analysis'!C:C)</f>
        <v>-74.125200000000007</v>
      </c>
      <c r="G2368" t="s">
        <v>275</v>
      </c>
      <c r="H2368" t="s">
        <v>43</v>
      </c>
      <c r="I2368">
        <v>15033279658</v>
      </c>
      <c r="J2368" t="s">
        <v>575</v>
      </c>
      <c r="K2368" t="s">
        <v>51</v>
      </c>
      <c r="L2368">
        <v>121</v>
      </c>
      <c r="M2368">
        <v>1.5</v>
      </c>
      <c r="N2368">
        <v>1</v>
      </c>
      <c r="O2368">
        <v>121</v>
      </c>
      <c r="P2368">
        <v>1.5</v>
      </c>
      <c r="Q2368">
        <v>1</v>
      </c>
      <c r="R2368">
        <v>1.5</v>
      </c>
      <c r="S2368">
        <v>1.5</v>
      </c>
      <c r="T2368" s="1">
        <v>44678</v>
      </c>
      <c r="U2368" t="str">
        <f t="shared" si="180"/>
        <v>Cheetos Flaming Hot Limon Crunchy</v>
      </c>
      <c r="V2368" t="str">
        <f t="shared" si="181"/>
        <v>Food</v>
      </c>
      <c r="W2368" t="s">
        <v>43</v>
      </c>
      <c r="X2368" t="b">
        <f t="shared" si="183"/>
        <v>1</v>
      </c>
      <c r="Y2368">
        <f t="shared" si="182"/>
        <v>1.5</v>
      </c>
      <c r="Z2368" s="2">
        <f t="shared" si="184"/>
        <v>1</v>
      </c>
      <c r="AA2368" t="s">
        <v>275</v>
      </c>
      <c r="AD2368" t="s">
        <v>123</v>
      </c>
      <c r="AE2368" t="s">
        <v>576</v>
      </c>
      <c r="AF2368">
        <v>2022</v>
      </c>
    </row>
    <row r="2369" spans="1:32" x14ac:dyDescent="0.25">
      <c r="A2369" t="s">
        <v>29</v>
      </c>
      <c r="B2369" t="s">
        <v>67</v>
      </c>
      <c r="C2369" t="s">
        <v>68</v>
      </c>
      <c r="D2369" t="s">
        <v>69</v>
      </c>
      <c r="E2369">
        <f>_xlfn.XLOOKUP(Table1[[#This Row],[Location]],'Location analysis'!A:A,'Location analysis'!B:B)</f>
        <v>40.435699999999997</v>
      </c>
      <c r="F2369">
        <f>_xlfn.XLOOKUP(Table1[[#This Row],[Location]],'Location analysis'!A:A,'Location analysis'!C:C)</f>
        <v>-74.125200000000007</v>
      </c>
      <c r="G2369" t="s">
        <v>413</v>
      </c>
      <c r="H2369" t="s">
        <v>43</v>
      </c>
      <c r="I2369">
        <v>15033290034</v>
      </c>
      <c r="J2369" t="s">
        <v>575</v>
      </c>
      <c r="K2369" t="s">
        <v>51</v>
      </c>
      <c r="L2369">
        <v>114</v>
      </c>
      <c r="M2369">
        <v>1.5</v>
      </c>
      <c r="N2369">
        <v>1</v>
      </c>
      <c r="O2369">
        <v>114</v>
      </c>
      <c r="P2369">
        <v>1.5</v>
      </c>
      <c r="Q2369">
        <v>1</v>
      </c>
      <c r="R2369">
        <v>1.5</v>
      </c>
      <c r="S2369">
        <v>1.5</v>
      </c>
      <c r="T2369" s="1">
        <v>44678</v>
      </c>
      <c r="U2369" t="str">
        <f t="shared" si="180"/>
        <v>Doritos Cool Ranch</v>
      </c>
      <c r="V2369" t="str">
        <f t="shared" si="181"/>
        <v>Food</v>
      </c>
      <c r="W2369" t="s">
        <v>43</v>
      </c>
      <c r="X2369" t="b">
        <f t="shared" si="183"/>
        <v>1</v>
      </c>
      <c r="Y2369">
        <f t="shared" si="182"/>
        <v>1.5</v>
      </c>
      <c r="Z2369" s="2">
        <f t="shared" si="184"/>
        <v>1</v>
      </c>
      <c r="AA2369" t="s">
        <v>413</v>
      </c>
      <c r="AD2369" t="s">
        <v>123</v>
      </c>
      <c r="AE2369" t="s">
        <v>576</v>
      </c>
      <c r="AF2369">
        <v>2022</v>
      </c>
    </row>
    <row r="2370" spans="1:32" x14ac:dyDescent="0.25">
      <c r="A2370" t="s">
        <v>29</v>
      </c>
      <c r="B2370" t="s">
        <v>67</v>
      </c>
      <c r="C2370" t="s">
        <v>68</v>
      </c>
      <c r="D2370" t="s">
        <v>69</v>
      </c>
      <c r="E2370">
        <f>_xlfn.XLOOKUP(Table1[[#This Row],[Location]],'Location analysis'!A:A,'Location analysis'!B:B)</f>
        <v>40.435699999999997</v>
      </c>
      <c r="F2370">
        <f>_xlfn.XLOOKUP(Table1[[#This Row],[Location]],'Location analysis'!A:A,'Location analysis'!C:C)</f>
        <v>-74.125200000000007</v>
      </c>
      <c r="G2370" t="s">
        <v>182</v>
      </c>
      <c r="H2370" t="s">
        <v>34</v>
      </c>
      <c r="I2370">
        <v>15033473557</v>
      </c>
      <c r="J2370" t="s">
        <v>575</v>
      </c>
      <c r="K2370" t="s">
        <v>51</v>
      </c>
      <c r="L2370">
        <v>142</v>
      </c>
      <c r="M2370">
        <v>1.5</v>
      </c>
      <c r="N2370">
        <v>1</v>
      </c>
      <c r="O2370">
        <v>142</v>
      </c>
      <c r="P2370">
        <v>1.5</v>
      </c>
      <c r="Q2370">
        <v>1</v>
      </c>
      <c r="R2370">
        <v>1.5</v>
      </c>
      <c r="S2370">
        <v>1.5</v>
      </c>
      <c r="T2370" s="1">
        <v>44679</v>
      </c>
      <c r="U2370" t="str">
        <f t="shared" ref="U2370:U2433" si="185">IF(G2370="","Cell is Blank - Dis-regard",G2370)</f>
        <v>Coca Cola - Zero Sugar</v>
      </c>
      <c r="V2370" t="str">
        <f t="shared" ref="V2370:V2433" si="186">IF(H2370="","Cell is Blank - Dis-regard",H2370)</f>
        <v>Carbonated</v>
      </c>
      <c r="W2370" t="s">
        <v>34</v>
      </c>
      <c r="X2370" t="b">
        <f t="shared" si="183"/>
        <v>1</v>
      </c>
      <c r="Y2370">
        <f t="shared" ref="Y2370:Y2433" si="187">IF(X2370="FALSE",M2370,M2370)</f>
        <v>1.5</v>
      </c>
      <c r="Z2370" s="2">
        <f t="shared" si="184"/>
        <v>1</v>
      </c>
      <c r="AA2370" t="s">
        <v>183</v>
      </c>
      <c r="AB2370" t="s">
        <v>184</v>
      </c>
      <c r="AD2370" t="s">
        <v>123</v>
      </c>
      <c r="AE2370" t="s">
        <v>576</v>
      </c>
      <c r="AF2370">
        <v>2022</v>
      </c>
    </row>
    <row r="2371" spans="1:32" x14ac:dyDescent="0.25">
      <c r="A2371" t="s">
        <v>29</v>
      </c>
      <c r="B2371" t="s">
        <v>62</v>
      </c>
      <c r="C2371" t="s">
        <v>63</v>
      </c>
      <c r="D2371" t="s">
        <v>64</v>
      </c>
      <c r="E2371">
        <f>_xlfn.XLOOKUP(Table1[[#This Row],[Location]],'Location analysis'!A:A,'Location analysis'!B:B)</f>
        <v>40.091900000000003</v>
      </c>
      <c r="F2371">
        <f>_xlfn.XLOOKUP(Table1[[#This Row],[Location]],'Location analysis'!A:A,'Location analysis'!C:C)</f>
        <v>-74.358699999999999</v>
      </c>
      <c r="G2371" t="s">
        <v>95</v>
      </c>
      <c r="H2371" t="s">
        <v>43</v>
      </c>
      <c r="I2371">
        <v>15034257392</v>
      </c>
      <c r="J2371" t="s">
        <v>575</v>
      </c>
      <c r="K2371" t="s">
        <v>51</v>
      </c>
      <c r="L2371">
        <v>137</v>
      </c>
      <c r="M2371">
        <v>2</v>
      </c>
      <c r="N2371">
        <v>1</v>
      </c>
      <c r="O2371">
        <v>137</v>
      </c>
      <c r="P2371">
        <v>2</v>
      </c>
      <c r="Q2371">
        <v>1</v>
      </c>
      <c r="R2371">
        <v>2</v>
      </c>
      <c r="S2371">
        <v>2</v>
      </c>
      <c r="T2371" s="1">
        <v>44679</v>
      </c>
      <c r="U2371" t="str">
        <f t="shared" si="185"/>
        <v>Jacks Links Bar Beef Strip</v>
      </c>
      <c r="V2371" t="str">
        <f t="shared" si="186"/>
        <v>Food</v>
      </c>
      <c r="W2371" t="s">
        <v>43</v>
      </c>
      <c r="X2371" t="b">
        <f t="shared" ref="X2371:X2434" si="188">M2371=P2371</f>
        <v>1</v>
      </c>
      <c r="Y2371">
        <f t="shared" si="187"/>
        <v>2</v>
      </c>
      <c r="Z2371" s="2">
        <f t="shared" ref="Z2371:Z2434" si="189">Y2371/1.5</f>
        <v>1.3333333333333333</v>
      </c>
      <c r="AA2371" t="s">
        <v>95</v>
      </c>
      <c r="AD2371" t="s">
        <v>123</v>
      </c>
      <c r="AE2371" t="s">
        <v>576</v>
      </c>
      <c r="AF2371">
        <v>2022</v>
      </c>
    </row>
    <row r="2372" spans="1:32" x14ac:dyDescent="0.25">
      <c r="A2372" t="s">
        <v>29</v>
      </c>
      <c r="B2372" t="s">
        <v>394</v>
      </c>
      <c r="C2372" t="s">
        <v>395</v>
      </c>
      <c r="D2372" t="s">
        <v>396</v>
      </c>
      <c r="E2372">
        <f>_xlfn.XLOOKUP(Table1[[#This Row],[Location]],'Location analysis'!A:A,'Location analysis'!B:B)</f>
        <v>40.416893999999999</v>
      </c>
      <c r="F2372">
        <f>_xlfn.XLOOKUP(Table1[[#This Row],[Location]],'Location analysis'!A:A,'Location analysis'!C:C)</f>
        <v>-74.420399000000003</v>
      </c>
      <c r="G2372" t="s">
        <v>427</v>
      </c>
      <c r="H2372" t="s">
        <v>43</v>
      </c>
      <c r="I2372">
        <v>15034305180</v>
      </c>
      <c r="J2372" t="s">
        <v>575</v>
      </c>
      <c r="K2372" t="s">
        <v>36</v>
      </c>
      <c r="L2372">
        <v>111</v>
      </c>
      <c r="M2372">
        <v>1.5</v>
      </c>
      <c r="N2372">
        <v>1</v>
      </c>
      <c r="O2372">
        <v>111</v>
      </c>
      <c r="P2372">
        <v>1.5</v>
      </c>
      <c r="Q2372">
        <v>1</v>
      </c>
      <c r="R2372">
        <v>1.5</v>
      </c>
      <c r="S2372">
        <v>1.5</v>
      </c>
      <c r="T2372" s="1">
        <v>44679</v>
      </c>
      <c r="U2372" t="str">
        <f t="shared" si="185"/>
        <v>SunChips Multigrain - French Onion</v>
      </c>
      <c r="V2372" t="str">
        <f t="shared" si="186"/>
        <v>Food</v>
      </c>
      <c r="W2372" t="s">
        <v>43</v>
      </c>
      <c r="X2372" t="b">
        <f t="shared" si="188"/>
        <v>1</v>
      </c>
      <c r="Y2372">
        <f t="shared" si="187"/>
        <v>1.5</v>
      </c>
      <c r="Z2372" s="2">
        <f t="shared" si="189"/>
        <v>1</v>
      </c>
      <c r="AA2372" t="s">
        <v>129</v>
      </c>
      <c r="AB2372" t="s">
        <v>428</v>
      </c>
      <c r="AD2372" t="s">
        <v>123</v>
      </c>
      <c r="AE2372" t="s">
        <v>576</v>
      </c>
      <c r="AF2372">
        <v>2022</v>
      </c>
    </row>
    <row r="2373" spans="1:32" x14ac:dyDescent="0.25">
      <c r="A2373" t="s">
        <v>29</v>
      </c>
      <c r="B2373" t="s">
        <v>67</v>
      </c>
      <c r="C2373" t="s">
        <v>68</v>
      </c>
      <c r="D2373" t="s">
        <v>69</v>
      </c>
      <c r="E2373">
        <f>_xlfn.XLOOKUP(Table1[[#This Row],[Location]],'Location analysis'!A:A,'Location analysis'!B:B)</f>
        <v>40.435699999999997</v>
      </c>
      <c r="F2373">
        <f>_xlfn.XLOOKUP(Table1[[#This Row],[Location]],'Location analysis'!A:A,'Location analysis'!C:C)</f>
        <v>-74.125200000000007</v>
      </c>
      <c r="G2373" t="s">
        <v>182</v>
      </c>
      <c r="H2373" t="s">
        <v>34</v>
      </c>
      <c r="I2373">
        <v>15034385506</v>
      </c>
      <c r="J2373" t="s">
        <v>575</v>
      </c>
      <c r="K2373" t="s">
        <v>36</v>
      </c>
      <c r="L2373">
        <v>141</v>
      </c>
      <c r="M2373">
        <v>1.5</v>
      </c>
      <c r="N2373">
        <v>1</v>
      </c>
      <c r="O2373">
        <v>141</v>
      </c>
      <c r="P2373">
        <v>1.5</v>
      </c>
      <c r="Q2373">
        <v>1</v>
      </c>
      <c r="R2373">
        <v>1.5</v>
      </c>
      <c r="S2373">
        <v>1.5</v>
      </c>
      <c r="T2373" s="1">
        <v>44679</v>
      </c>
      <c r="U2373" t="str">
        <f t="shared" si="185"/>
        <v>Coca Cola - Zero Sugar</v>
      </c>
      <c r="V2373" t="str">
        <f t="shared" si="186"/>
        <v>Carbonated</v>
      </c>
      <c r="W2373" t="s">
        <v>34</v>
      </c>
      <c r="X2373" t="b">
        <f t="shared" si="188"/>
        <v>1</v>
      </c>
      <c r="Y2373">
        <f t="shared" si="187"/>
        <v>1.5</v>
      </c>
      <c r="Z2373" s="2">
        <f t="shared" si="189"/>
        <v>1</v>
      </c>
      <c r="AA2373" t="s">
        <v>183</v>
      </c>
      <c r="AB2373" t="s">
        <v>184</v>
      </c>
      <c r="AD2373" t="s">
        <v>123</v>
      </c>
      <c r="AE2373" t="s">
        <v>576</v>
      </c>
      <c r="AF2373">
        <v>2022</v>
      </c>
    </row>
    <row r="2374" spans="1:32" x14ac:dyDescent="0.25">
      <c r="A2374" t="s">
        <v>29</v>
      </c>
      <c r="B2374" t="s">
        <v>62</v>
      </c>
      <c r="C2374" t="s">
        <v>63</v>
      </c>
      <c r="D2374" t="s">
        <v>64</v>
      </c>
      <c r="E2374">
        <f>_xlfn.XLOOKUP(Table1[[#This Row],[Location]],'Location analysis'!A:A,'Location analysis'!B:B)</f>
        <v>40.091900000000003</v>
      </c>
      <c r="F2374">
        <f>_xlfn.XLOOKUP(Table1[[#This Row],[Location]],'Location analysis'!A:A,'Location analysis'!C:C)</f>
        <v>-74.358699999999999</v>
      </c>
      <c r="G2374" t="s">
        <v>95</v>
      </c>
      <c r="H2374" t="s">
        <v>43</v>
      </c>
      <c r="I2374">
        <v>15034517877</v>
      </c>
      <c r="J2374" t="s">
        <v>575</v>
      </c>
      <c r="K2374" t="s">
        <v>51</v>
      </c>
      <c r="L2374">
        <v>137</v>
      </c>
      <c r="M2374">
        <v>2</v>
      </c>
      <c r="N2374">
        <v>1</v>
      </c>
      <c r="O2374">
        <v>137</v>
      </c>
      <c r="P2374">
        <v>2</v>
      </c>
      <c r="Q2374">
        <v>1</v>
      </c>
      <c r="R2374">
        <v>2</v>
      </c>
      <c r="S2374">
        <v>2</v>
      </c>
      <c r="T2374" s="1">
        <v>44679</v>
      </c>
      <c r="U2374" t="str">
        <f t="shared" si="185"/>
        <v>Jacks Links Bar Beef Strip</v>
      </c>
      <c r="V2374" t="str">
        <f t="shared" si="186"/>
        <v>Food</v>
      </c>
      <c r="W2374" t="s">
        <v>43</v>
      </c>
      <c r="X2374" t="b">
        <f t="shared" si="188"/>
        <v>1</v>
      </c>
      <c r="Y2374">
        <f t="shared" si="187"/>
        <v>2</v>
      </c>
      <c r="Z2374" s="2">
        <f t="shared" si="189"/>
        <v>1.3333333333333333</v>
      </c>
      <c r="AA2374" t="s">
        <v>95</v>
      </c>
      <c r="AD2374" t="s">
        <v>123</v>
      </c>
      <c r="AE2374" t="s">
        <v>576</v>
      </c>
      <c r="AF2374">
        <v>2022</v>
      </c>
    </row>
    <row r="2375" spans="1:32" x14ac:dyDescent="0.25">
      <c r="A2375" t="s">
        <v>29</v>
      </c>
      <c r="B2375" t="s">
        <v>46</v>
      </c>
      <c r="C2375" t="s">
        <v>31</v>
      </c>
      <c r="D2375" t="s">
        <v>47</v>
      </c>
      <c r="E2375">
        <f>_xlfn.XLOOKUP(Table1[[#This Row],[Location]],'Location analysis'!A:A,'Location analysis'!B:B)</f>
        <v>40.423690999999998</v>
      </c>
      <c r="F2375">
        <f>_xlfn.XLOOKUP(Table1[[#This Row],[Location]],'Location analysis'!A:A,'Location analysis'!C:C)</f>
        <v>-74.380831999999998</v>
      </c>
      <c r="G2375" t="s">
        <v>42</v>
      </c>
      <c r="H2375" t="s">
        <v>43</v>
      </c>
      <c r="I2375">
        <v>15034562474</v>
      </c>
      <c r="J2375" t="s">
        <v>575</v>
      </c>
      <c r="K2375" t="s">
        <v>51</v>
      </c>
      <c r="L2375">
        <v>124</v>
      </c>
      <c r="M2375">
        <v>1.5</v>
      </c>
      <c r="N2375">
        <v>1</v>
      </c>
      <c r="O2375">
        <v>124</v>
      </c>
      <c r="P2375">
        <v>1.5</v>
      </c>
      <c r="Q2375">
        <v>1</v>
      </c>
      <c r="R2375">
        <v>1.5</v>
      </c>
      <c r="S2375">
        <v>1.5</v>
      </c>
      <c r="T2375" s="1">
        <v>44679</v>
      </c>
      <c r="U2375" t="str">
        <f t="shared" si="185"/>
        <v>Takis - Hot Chilli Pepper &amp; Lime</v>
      </c>
      <c r="V2375" t="str">
        <f t="shared" si="186"/>
        <v>Food</v>
      </c>
      <c r="W2375" t="s">
        <v>43</v>
      </c>
      <c r="X2375" t="b">
        <f t="shared" si="188"/>
        <v>1</v>
      </c>
      <c r="Y2375">
        <f t="shared" si="187"/>
        <v>1.5</v>
      </c>
      <c r="Z2375" s="2">
        <f t="shared" si="189"/>
        <v>1</v>
      </c>
      <c r="AA2375" t="s">
        <v>44</v>
      </c>
      <c r="AB2375" t="s">
        <v>45</v>
      </c>
      <c r="AD2375" t="s">
        <v>123</v>
      </c>
      <c r="AE2375" t="s">
        <v>576</v>
      </c>
      <c r="AF2375">
        <v>2022</v>
      </c>
    </row>
    <row r="2376" spans="1:32" x14ac:dyDescent="0.25">
      <c r="A2376" t="s">
        <v>29</v>
      </c>
      <c r="B2376" t="s">
        <v>67</v>
      </c>
      <c r="C2376" t="s">
        <v>68</v>
      </c>
      <c r="D2376" t="s">
        <v>69</v>
      </c>
      <c r="E2376">
        <f>_xlfn.XLOOKUP(Table1[[#This Row],[Location]],'Location analysis'!A:A,'Location analysis'!B:B)</f>
        <v>40.435699999999997</v>
      </c>
      <c r="F2376">
        <f>_xlfn.XLOOKUP(Table1[[#This Row],[Location]],'Location analysis'!A:A,'Location analysis'!C:C)</f>
        <v>-74.125200000000007</v>
      </c>
      <c r="G2376" t="s">
        <v>182</v>
      </c>
      <c r="H2376" t="s">
        <v>34</v>
      </c>
      <c r="I2376">
        <v>15034660521</v>
      </c>
      <c r="J2376" t="s">
        <v>575</v>
      </c>
      <c r="K2376" t="s">
        <v>51</v>
      </c>
      <c r="L2376">
        <v>141</v>
      </c>
      <c r="M2376">
        <v>1.5</v>
      </c>
      <c r="N2376">
        <v>1</v>
      </c>
      <c r="O2376">
        <v>141</v>
      </c>
      <c r="P2376">
        <v>1.5</v>
      </c>
      <c r="Q2376">
        <v>1</v>
      </c>
      <c r="R2376">
        <v>1.5</v>
      </c>
      <c r="S2376">
        <v>1.5</v>
      </c>
      <c r="T2376" s="1">
        <v>44679</v>
      </c>
      <c r="U2376" t="str">
        <f t="shared" si="185"/>
        <v>Coca Cola - Zero Sugar</v>
      </c>
      <c r="V2376" t="str">
        <f t="shared" si="186"/>
        <v>Carbonated</v>
      </c>
      <c r="W2376" t="s">
        <v>34</v>
      </c>
      <c r="X2376" t="b">
        <f t="shared" si="188"/>
        <v>1</v>
      </c>
      <c r="Y2376">
        <f t="shared" si="187"/>
        <v>1.5</v>
      </c>
      <c r="Z2376" s="2">
        <f t="shared" si="189"/>
        <v>1</v>
      </c>
      <c r="AA2376" t="s">
        <v>183</v>
      </c>
      <c r="AB2376" t="s">
        <v>184</v>
      </c>
      <c r="AD2376" t="s">
        <v>123</v>
      </c>
      <c r="AE2376" t="s">
        <v>576</v>
      </c>
      <c r="AF2376">
        <v>2022</v>
      </c>
    </row>
    <row r="2377" spans="1:32" x14ac:dyDescent="0.25">
      <c r="A2377" t="s">
        <v>29</v>
      </c>
      <c r="B2377" t="s">
        <v>67</v>
      </c>
      <c r="C2377" t="s">
        <v>68</v>
      </c>
      <c r="D2377" t="s">
        <v>69</v>
      </c>
      <c r="E2377">
        <f>_xlfn.XLOOKUP(Table1[[#This Row],[Location]],'Location analysis'!A:A,'Location analysis'!B:B)</f>
        <v>40.435699999999997</v>
      </c>
      <c r="F2377">
        <f>_xlfn.XLOOKUP(Table1[[#This Row],[Location]],'Location analysis'!A:A,'Location analysis'!C:C)</f>
        <v>-74.125200000000007</v>
      </c>
      <c r="G2377" t="s">
        <v>413</v>
      </c>
      <c r="H2377" t="s">
        <v>43</v>
      </c>
      <c r="I2377">
        <v>15035787599</v>
      </c>
      <c r="J2377" t="s">
        <v>575</v>
      </c>
      <c r="K2377" t="s">
        <v>51</v>
      </c>
      <c r="L2377">
        <v>114</v>
      </c>
      <c r="M2377">
        <v>1.5</v>
      </c>
      <c r="N2377">
        <v>1</v>
      </c>
      <c r="O2377">
        <v>114</v>
      </c>
      <c r="P2377">
        <v>1.5</v>
      </c>
      <c r="Q2377">
        <v>1</v>
      </c>
      <c r="R2377">
        <v>1.5</v>
      </c>
      <c r="S2377">
        <v>1.5</v>
      </c>
      <c r="T2377" s="1">
        <v>44679</v>
      </c>
      <c r="U2377" t="str">
        <f t="shared" si="185"/>
        <v>Doritos Cool Ranch</v>
      </c>
      <c r="V2377" t="str">
        <f t="shared" si="186"/>
        <v>Food</v>
      </c>
      <c r="W2377" t="s">
        <v>43</v>
      </c>
      <c r="X2377" t="b">
        <f t="shared" si="188"/>
        <v>1</v>
      </c>
      <c r="Y2377">
        <f t="shared" si="187"/>
        <v>1.5</v>
      </c>
      <c r="Z2377" s="2">
        <f t="shared" si="189"/>
        <v>1</v>
      </c>
      <c r="AA2377" t="s">
        <v>413</v>
      </c>
      <c r="AD2377" t="s">
        <v>123</v>
      </c>
      <c r="AE2377" t="s">
        <v>576</v>
      </c>
      <c r="AF2377">
        <v>2022</v>
      </c>
    </row>
    <row r="2378" spans="1:32" x14ac:dyDescent="0.25">
      <c r="A2378" t="s">
        <v>29</v>
      </c>
      <c r="B2378" t="s">
        <v>394</v>
      </c>
      <c r="C2378" t="s">
        <v>395</v>
      </c>
      <c r="D2378" t="s">
        <v>396</v>
      </c>
      <c r="E2378">
        <f>_xlfn.XLOOKUP(Table1[[#This Row],[Location]],'Location analysis'!A:A,'Location analysis'!B:B)</f>
        <v>40.416893999999999</v>
      </c>
      <c r="F2378">
        <f>_xlfn.XLOOKUP(Table1[[#This Row],[Location]],'Location analysis'!A:A,'Location analysis'!C:C)</f>
        <v>-74.420399000000003</v>
      </c>
      <c r="G2378" t="s">
        <v>397</v>
      </c>
      <c r="H2378" t="s">
        <v>49</v>
      </c>
      <c r="I2378">
        <v>15035759599</v>
      </c>
      <c r="J2378" t="s">
        <v>575</v>
      </c>
      <c r="K2378" t="s">
        <v>51</v>
      </c>
      <c r="L2378">
        <v>146</v>
      </c>
      <c r="M2378">
        <v>3.5</v>
      </c>
      <c r="N2378">
        <v>1</v>
      </c>
      <c r="O2378">
        <v>146</v>
      </c>
      <c r="P2378">
        <v>3.5</v>
      </c>
      <c r="Q2378">
        <v>1</v>
      </c>
      <c r="R2378">
        <v>3.5</v>
      </c>
      <c r="S2378">
        <v>3.5</v>
      </c>
      <c r="T2378" s="1">
        <v>44679</v>
      </c>
      <c r="U2378" t="str">
        <f t="shared" si="185"/>
        <v>Starbucks Doubleshot Energy - Mocha</v>
      </c>
      <c r="V2378" t="str">
        <f t="shared" si="186"/>
        <v>Non Carbonated</v>
      </c>
      <c r="W2378" t="s">
        <v>49</v>
      </c>
      <c r="X2378" t="b">
        <f t="shared" si="188"/>
        <v>1</v>
      </c>
      <c r="Y2378">
        <f t="shared" si="187"/>
        <v>3.5</v>
      </c>
      <c r="Z2378" s="2">
        <f t="shared" si="189"/>
        <v>2.3333333333333335</v>
      </c>
      <c r="AA2378" t="s">
        <v>398</v>
      </c>
      <c r="AB2378" t="s">
        <v>399</v>
      </c>
      <c r="AD2378" t="s">
        <v>123</v>
      </c>
      <c r="AE2378" t="s">
        <v>576</v>
      </c>
      <c r="AF2378">
        <v>2022</v>
      </c>
    </row>
    <row r="2379" spans="1:32" x14ac:dyDescent="0.25">
      <c r="A2379" t="s">
        <v>29</v>
      </c>
      <c r="B2379" t="s">
        <v>67</v>
      </c>
      <c r="C2379" t="s">
        <v>68</v>
      </c>
      <c r="D2379" t="s">
        <v>69</v>
      </c>
      <c r="E2379">
        <f>_xlfn.XLOOKUP(Table1[[#This Row],[Location]],'Location analysis'!A:A,'Location analysis'!B:B)</f>
        <v>40.435699999999997</v>
      </c>
      <c r="F2379">
        <f>_xlfn.XLOOKUP(Table1[[#This Row],[Location]],'Location analysis'!A:A,'Location analysis'!C:C)</f>
        <v>-74.125200000000007</v>
      </c>
      <c r="G2379" t="s">
        <v>329</v>
      </c>
      <c r="H2379" t="s">
        <v>49</v>
      </c>
      <c r="I2379">
        <v>15035884320</v>
      </c>
      <c r="J2379" t="s">
        <v>575</v>
      </c>
      <c r="K2379" t="s">
        <v>36</v>
      </c>
      <c r="L2379">
        <v>147</v>
      </c>
      <c r="M2379">
        <v>2.5</v>
      </c>
      <c r="N2379">
        <v>1</v>
      </c>
      <c r="O2379">
        <v>147</v>
      </c>
      <c r="P2379">
        <v>2.5</v>
      </c>
      <c r="Q2379">
        <v>1</v>
      </c>
      <c r="R2379">
        <v>2.5</v>
      </c>
      <c r="S2379">
        <v>2.5</v>
      </c>
      <c r="T2379" s="1">
        <v>44679</v>
      </c>
      <c r="U2379" t="str">
        <f t="shared" si="185"/>
        <v>Snapple Tea - Raspberry</v>
      </c>
      <c r="V2379" t="str">
        <f t="shared" si="186"/>
        <v>Non Carbonated</v>
      </c>
      <c r="W2379" t="s">
        <v>49</v>
      </c>
      <c r="X2379" t="b">
        <f t="shared" si="188"/>
        <v>1</v>
      </c>
      <c r="Y2379">
        <f t="shared" si="187"/>
        <v>2.5</v>
      </c>
      <c r="Z2379" s="2">
        <f t="shared" si="189"/>
        <v>1.6666666666666667</v>
      </c>
      <c r="AA2379" t="s">
        <v>330</v>
      </c>
      <c r="AB2379" t="s">
        <v>144</v>
      </c>
      <c r="AD2379" t="s">
        <v>123</v>
      </c>
      <c r="AE2379" t="s">
        <v>576</v>
      </c>
      <c r="AF2379">
        <v>2022</v>
      </c>
    </row>
    <row r="2380" spans="1:32" x14ac:dyDescent="0.25">
      <c r="A2380" t="s">
        <v>29</v>
      </c>
      <c r="B2380" t="s">
        <v>67</v>
      </c>
      <c r="C2380" t="s">
        <v>68</v>
      </c>
      <c r="D2380" t="s">
        <v>69</v>
      </c>
      <c r="E2380">
        <f>_xlfn.XLOOKUP(Table1[[#This Row],[Location]],'Location analysis'!A:A,'Location analysis'!B:B)</f>
        <v>40.435699999999997</v>
      </c>
      <c r="F2380">
        <f>_xlfn.XLOOKUP(Table1[[#This Row],[Location]],'Location analysis'!A:A,'Location analysis'!C:C)</f>
        <v>-74.125200000000007</v>
      </c>
      <c r="G2380" t="s">
        <v>520</v>
      </c>
      <c r="H2380" t="s">
        <v>43</v>
      </c>
      <c r="I2380">
        <v>15035899999</v>
      </c>
      <c r="J2380" t="s">
        <v>575</v>
      </c>
      <c r="K2380" t="s">
        <v>36</v>
      </c>
      <c r="L2380">
        <v>113</v>
      </c>
      <c r="M2380">
        <v>1.5</v>
      </c>
      <c r="N2380">
        <v>1</v>
      </c>
      <c r="O2380">
        <v>113</v>
      </c>
      <c r="P2380">
        <v>1.5</v>
      </c>
      <c r="Q2380">
        <v>1</v>
      </c>
      <c r="R2380">
        <v>1.5</v>
      </c>
      <c r="S2380">
        <v>1.5</v>
      </c>
      <c r="T2380" s="1">
        <v>44679</v>
      </c>
      <c r="U2380" t="str">
        <f t="shared" si="185"/>
        <v>Pop Corners - Sea Salt</v>
      </c>
      <c r="V2380" t="str">
        <f t="shared" si="186"/>
        <v>Food</v>
      </c>
      <c r="W2380" t="s">
        <v>43</v>
      </c>
      <c r="X2380" t="b">
        <f t="shared" si="188"/>
        <v>1</v>
      </c>
      <c r="Y2380">
        <f t="shared" si="187"/>
        <v>1.5</v>
      </c>
      <c r="Z2380" s="2">
        <f t="shared" si="189"/>
        <v>1</v>
      </c>
      <c r="AA2380" t="s">
        <v>509</v>
      </c>
      <c r="AB2380" t="s">
        <v>157</v>
      </c>
      <c r="AD2380" t="s">
        <v>123</v>
      </c>
      <c r="AE2380" t="s">
        <v>576</v>
      </c>
      <c r="AF2380">
        <v>2022</v>
      </c>
    </row>
    <row r="2381" spans="1:32" x14ac:dyDescent="0.25">
      <c r="A2381" t="s">
        <v>29</v>
      </c>
      <c r="B2381" t="s">
        <v>394</v>
      </c>
      <c r="C2381" t="s">
        <v>395</v>
      </c>
      <c r="D2381" t="s">
        <v>396</v>
      </c>
      <c r="E2381">
        <f>_xlfn.XLOOKUP(Table1[[#This Row],[Location]],'Location analysis'!A:A,'Location analysis'!B:B)</f>
        <v>40.416893999999999</v>
      </c>
      <c r="F2381">
        <f>_xlfn.XLOOKUP(Table1[[#This Row],[Location]],'Location analysis'!A:A,'Location analysis'!C:C)</f>
        <v>-74.420399000000003</v>
      </c>
      <c r="G2381" t="s">
        <v>417</v>
      </c>
      <c r="H2381" t="s">
        <v>43</v>
      </c>
      <c r="I2381">
        <v>15035899596</v>
      </c>
      <c r="J2381" t="s">
        <v>575</v>
      </c>
      <c r="K2381" t="s">
        <v>36</v>
      </c>
      <c r="L2381">
        <v>136</v>
      </c>
      <c r="M2381">
        <v>2</v>
      </c>
      <c r="N2381">
        <v>1</v>
      </c>
      <c r="O2381">
        <v>136</v>
      </c>
      <c r="P2381">
        <v>2</v>
      </c>
      <c r="Q2381">
        <v>1</v>
      </c>
      <c r="R2381">
        <v>2</v>
      </c>
      <c r="S2381">
        <v>2</v>
      </c>
      <c r="T2381" s="1">
        <v>44679</v>
      </c>
      <c r="U2381" t="str">
        <f t="shared" si="185"/>
        <v>Genius Keto Bar - Chocolate Dream</v>
      </c>
      <c r="V2381" t="str">
        <f t="shared" si="186"/>
        <v>Food</v>
      </c>
      <c r="W2381" t="s">
        <v>43</v>
      </c>
      <c r="X2381" t="b">
        <f t="shared" si="188"/>
        <v>1</v>
      </c>
      <c r="Y2381">
        <f t="shared" si="187"/>
        <v>2</v>
      </c>
      <c r="Z2381" s="2">
        <f t="shared" si="189"/>
        <v>1.3333333333333333</v>
      </c>
      <c r="AA2381" t="s">
        <v>418</v>
      </c>
      <c r="AB2381" t="s">
        <v>419</v>
      </c>
      <c r="AD2381" t="s">
        <v>123</v>
      </c>
      <c r="AE2381" t="s">
        <v>576</v>
      </c>
      <c r="AF2381">
        <v>2022</v>
      </c>
    </row>
    <row r="2382" spans="1:32" x14ac:dyDescent="0.25">
      <c r="A2382" t="s">
        <v>29</v>
      </c>
      <c r="B2382" t="s">
        <v>394</v>
      </c>
      <c r="C2382" t="s">
        <v>395</v>
      </c>
      <c r="D2382" t="s">
        <v>396</v>
      </c>
      <c r="E2382">
        <f>_xlfn.XLOOKUP(Table1[[#This Row],[Location]],'Location analysis'!A:A,'Location analysis'!B:B)</f>
        <v>40.416893999999999</v>
      </c>
      <c r="F2382">
        <f>_xlfn.XLOOKUP(Table1[[#This Row],[Location]],'Location analysis'!A:A,'Location analysis'!C:C)</f>
        <v>-74.420399000000003</v>
      </c>
      <c r="G2382" t="s">
        <v>528</v>
      </c>
      <c r="H2382" t="s">
        <v>49</v>
      </c>
      <c r="I2382">
        <v>15035928761</v>
      </c>
      <c r="J2382" t="s">
        <v>575</v>
      </c>
      <c r="K2382" t="s">
        <v>36</v>
      </c>
      <c r="L2382">
        <v>145</v>
      </c>
      <c r="M2382">
        <v>2.75</v>
      </c>
      <c r="N2382">
        <v>1</v>
      </c>
      <c r="O2382">
        <v>145</v>
      </c>
      <c r="P2382">
        <v>2.75</v>
      </c>
      <c r="Q2382">
        <v>1</v>
      </c>
      <c r="R2382">
        <v>2.75</v>
      </c>
      <c r="S2382">
        <v>2.75</v>
      </c>
      <c r="T2382" s="1">
        <v>44679</v>
      </c>
      <c r="U2382" t="str">
        <f t="shared" si="185"/>
        <v>Bai Antioxidant - Tanzania Lemon Super Tea</v>
      </c>
      <c r="V2382" t="str">
        <f t="shared" si="186"/>
        <v>Non Carbonated</v>
      </c>
      <c r="W2382" t="s">
        <v>49</v>
      </c>
      <c r="X2382" t="b">
        <f t="shared" si="188"/>
        <v>1</v>
      </c>
      <c r="Y2382">
        <f t="shared" si="187"/>
        <v>2.75</v>
      </c>
      <c r="Z2382" s="2">
        <f t="shared" si="189"/>
        <v>1.8333333333333333</v>
      </c>
      <c r="AA2382" t="s">
        <v>52</v>
      </c>
      <c r="AB2382" t="s">
        <v>529</v>
      </c>
      <c r="AD2382" t="s">
        <v>123</v>
      </c>
      <c r="AE2382" t="s">
        <v>576</v>
      </c>
      <c r="AF2382">
        <v>2022</v>
      </c>
    </row>
    <row r="2383" spans="1:32" x14ac:dyDescent="0.25">
      <c r="A2383" t="s">
        <v>29</v>
      </c>
      <c r="B2383" t="s">
        <v>67</v>
      </c>
      <c r="C2383" t="s">
        <v>68</v>
      </c>
      <c r="D2383" t="s">
        <v>69</v>
      </c>
      <c r="E2383">
        <f>_xlfn.XLOOKUP(Table1[[#This Row],[Location]],'Location analysis'!A:A,'Location analysis'!B:B)</f>
        <v>40.435699999999997</v>
      </c>
      <c r="F2383">
        <f>_xlfn.XLOOKUP(Table1[[#This Row],[Location]],'Location analysis'!A:A,'Location analysis'!C:C)</f>
        <v>-74.125200000000007</v>
      </c>
      <c r="G2383" t="s">
        <v>264</v>
      </c>
      <c r="H2383" t="s">
        <v>43</v>
      </c>
      <c r="I2383">
        <v>15036156963</v>
      </c>
      <c r="J2383" t="s">
        <v>575</v>
      </c>
      <c r="K2383" t="s">
        <v>36</v>
      </c>
      <c r="L2383">
        <v>123</v>
      </c>
      <c r="M2383">
        <v>1.5</v>
      </c>
      <c r="N2383">
        <v>1</v>
      </c>
      <c r="O2383">
        <v>123</v>
      </c>
      <c r="P2383">
        <v>1.5</v>
      </c>
      <c r="Q2383">
        <v>1</v>
      </c>
      <c r="R2383">
        <v>1.5</v>
      </c>
      <c r="S2383">
        <v>3.5</v>
      </c>
      <c r="T2383" s="1">
        <v>44679</v>
      </c>
      <c r="U2383" t="str">
        <f t="shared" si="185"/>
        <v>Funyuns - Flaming Hot</v>
      </c>
      <c r="V2383" t="str">
        <f t="shared" si="186"/>
        <v>Food</v>
      </c>
      <c r="W2383" t="s">
        <v>43</v>
      </c>
      <c r="X2383" t="b">
        <f t="shared" si="188"/>
        <v>1</v>
      </c>
      <c r="Y2383">
        <f t="shared" si="187"/>
        <v>1.5</v>
      </c>
      <c r="Z2383" s="2">
        <f t="shared" si="189"/>
        <v>1</v>
      </c>
      <c r="AA2383" t="s">
        <v>265</v>
      </c>
      <c r="AB2383" t="s">
        <v>122</v>
      </c>
      <c r="AD2383" t="s">
        <v>123</v>
      </c>
      <c r="AE2383" t="s">
        <v>576</v>
      </c>
      <c r="AF2383">
        <v>2022</v>
      </c>
    </row>
    <row r="2384" spans="1:32" x14ac:dyDescent="0.25">
      <c r="A2384" t="s">
        <v>29</v>
      </c>
      <c r="B2384" t="s">
        <v>67</v>
      </c>
      <c r="C2384" t="s">
        <v>68</v>
      </c>
      <c r="D2384" t="s">
        <v>69</v>
      </c>
      <c r="E2384">
        <f>_xlfn.XLOOKUP(Table1[[#This Row],[Location]],'Location analysis'!A:A,'Location analysis'!B:B)</f>
        <v>40.435699999999997</v>
      </c>
      <c r="F2384">
        <f>_xlfn.XLOOKUP(Table1[[#This Row],[Location]],'Location analysis'!A:A,'Location analysis'!C:C)</f>
        <v>-74.125200000000007</v>
      </c>
      <c r="G2384" t="s">
        <v>81</v>
      </c>
      <c r="H2384" t="s">
        <v>43</v>
      </c>
      <c r="I2384">
        <v>15036156963</v>
      </c>
      <c r="J2384" t="s">
        <v>575</v>
      </c>
      <c r="K2384" t="s">
        <v>36</v>
      </c>
      <c r="L2384">
        <v>134</v>
      </c>
      <c r="M2384">
        <v>2</v>
      </c>
      <c r="N2384">
        <v>1</v>
      </c>
      <c r="O2384">
        <v>134</v>
      </c>
      <c r="P2384">
        <v>2</v>
      </c>
      <c r="Q2384">
        <v>1</v>
      </c>
      <c r="R2384">
        <v>2</v>
      </c>
      <c r="S2384">
        <v>3.5</v>
      </c>
      <c r="T2384" s="1">
        <v>44679</v>
      </c>
      <c r="U2384" t="str">
        <f t="shared" si="185"/>
        <v>KitKat - Crisp Wafers</v>
      </c>
      <c r="V2384" t="str">
        <f t="shared" si="186"/>
        <v>Food</v>
      </c>
      <c r="W2384" t="s">
        <v>43</v>
      </c>
      <c r="X2384" t="b">
        <f t="shared" si="188"/>
        <v>1</v>
      </c>
      <c r="Y2384">
        <f t="shared" si="187"/>
        <v>2</v>
      </c>
      <c r="Z2384" s="2">
        <f t="shared" si="189"/>
        <v>1.3333333333333333</v>
      </c>
      <c r="AA2384" t="s">
        <v>82</v>
      </c>
      <c r="AB2384" t="s">
        <v>83</v>
      </c>
      <c r="AD2384" t="s">
        <v>123</v>
      </c>
      <c r="AE2384" t="s">
        <v>576</v>
      </c>
      <c r="AF2384">
        <v>2022</v>
      </c>
    </row>
    <row r="2385" spans="1:32" x14ac:dyDescent="0.25">
      <c r="A2385" t="s">
        <v>29</v>
      </c>
      <c r="B2385" t="s">
        <v>394</v>
      </c>
      <c r="C2385" t="s">
        <v>395</v>
      </c>
      <c r="D2385" t="s">
        <v>396</v>
      </c>
      <c r="E2385">
        <f>_xlfn.XLOOKUP(Table1[[#This Row],[Location]],'Location analysis'!A:A,'Location analysis'!B:B)</f>
        <v>40.416893999999999</v>
      </c>
      <c r="F2385">
        <f>_xlfn.XLOOKUP(Table1[[#This Row],[Location]],'Location analysis'!A:A,'Location analysis'!C:C)</f>
        <v>-74.420399000000003</v>
      </c>
      <c r="G2385" t="s">
        <v>237</v>
      </c>
      <c r="H2385" t="s">
        <v>34</v>
      </c>
      <c r="I2385">
        <v>15036229421</v>
      </c>
      <c r="J2385" t="s">
        <v>575</v>
      </c>
      <c r="K2385" t="s">
        <v>36</v>
      </c>
      <c r="L2385">
        <v>133</v>
      </c>
      <c r="M2385">
        <v>2</v>
      </c>
      <c r="N2385">
        <v>1</v>
      </c>
      <c r="O2385">
        <v>133</v>
      </c>
      <c r="P2385">
        <v>2</v>
      </c>
      <c r="Q2385">
        <v>1</v>
      </c>
      <c r="R2385">
        <v>2</v>
      </c>
      <c r="S2385">
        <v>2</v>
      </c>
      <c r="T2385" s="1">
        <v>44679</v>
      </c>
      <c r="U2385" t="str">
        <f t="shared" si="185"/>
        <v>Keto Krisp - Almond Butter</v>
      </c>
      <c r="V2385" t="str">
        <f t="shared" si="186"/>
        <v>Carbonated</v>
      </c>
      <c r="W2385" t="s">
        <v>34</v>
      </c>
      <c r="X2385" t="b">
        <f t="shared" si="188"/>
        <v>1</v>
      </c>
      <c r="Y2385">
        <f t="shared" si="187"/>
        <v>2</v>
      </c>
      <c r="Z2385" s="2">
        <f t="shared" si="189"/>
        <v>1.3333333333333333</v>
      </c>
      <c r="AA2385" t="s">
        <v>165</v>
      </c>
      <c r="AB2385" t="s">
        <v>238</v>
      </c>
      <c r="AD2385" t="s">
        <v>123</v>
      </c>
      <c r="AE2385" t="s">
        <v>576</v>
      </c>
      <c r="AF2385">
        <v>2022</v>
      </c>
    </row>
    <row r="2386" spans="1:32" x14ac:dyDescent="0.25">
      <c r="A2386" t="s">
        <v>29</v>
      </c>
      <c r="B2386" t="s">
        <v>62</v>
      </c>
      <c r="C2386" t="s">
        <v>63</v>
      </c>
      <c r="D2386" t="s">
        <v>64</v>
      </c>
      <c r="E2386">
        <f>_xlfn.XLOOKUP(Table1[[#This Row],[Location]],'Location analysis'!A:A,'Location analysis'!B:B)</f>
        <v>40.091900000000003</v>
      </c>
      <c r="F2386">
        <f>_xlfn.XLOOKUP(Table1[[#This Row],[Location]],'Location analysis'!A:A,'Location analysis'!C:C)</f>
        <v>-74.358699999999999</v>
      </c>
      <c r="G2386" t="s">
        <v>95</v>
      </c>
      <c r="H2386" t="s">
        <v>43</v>
      </c>
      <c r="I2386">
        <v>15036332731</v>
      </c>
      <c r="J2386" t="s">
        <v>575</v>
      </c>
      <c r="K2386" t="s">
        <v>36</v>
      </c>
      <c r="L2386">
        <v>137</v>
      </c>
      <c r="M2386">
        <v>2</v>
      </c>
      <c r="N2386">
        <v>1</v>
      </c>
      <c r="O2386">
        <v>137</v>
      </c>
      <c r="P2386">
        <v>2</v>
      </c>
      <c r="Q2386">
        <v>1</v>
      </c>
      <c r="R2386">
        <v>2</v>
      </c>
      <c r="S2386">
        <v>2</v>
      </c>
      <c r="T2386" s="1">
        <v>44679</v>
      </c>
      <c r="U2386" t="str">
        <f t="shared" si="185"/>
        <v>Jacks Links Bar Beef Strip</v>
      </c>
      <c r="V2386" t="str">
        <f t="shared" si="186"/>
        <v>Food</v>
      </c>
      <c r="W2386" t="s">
        <v>43</v>
      </c>
      <c r="X2386" t="b">
        <f t="shared" si="188"/>
        <v>1</v>
      </c>
      <c r="Y2386">
        <f t="shared" si="187"/>
        <v>2</v>
      </c>
      <c r="Z2386" s="2">
        <f t="shared" si="189"/>
        <v>1.3333333333333333</v>
      </c>
      <c r="AA2386" t="s">
        <v>95</v>
      </c>
      <c r="AD2386" t="s">
        <v>123</v>
      </c>
      <c r="AE2386" t="s">
        <v>576</v>
      </c>
      <c r="AF2386">
        <v>2022</v>
      </c>
    </row>
    <row r="2387" spans="1:32" x14ac:dyDescent="0.25">
      <c r="A2387" t="s">
        <v>29</v>
      </c>
      <c r="B2387" t="s">
        <v>394</v>
      </c>
      <c r="C2387" t="s">
        <v>395</v>
      </c>
      <c r="D2387" t="s">
        <v>396</v>
      </c>
      <c r="E2387">
        <f>_xlfn.XLOOKUP(Table1[[#This Row],[Location]],'Location analysis'!A:A,'Location analysis'!B:B)</f>
        <v>40.416893999999999</v>
      </c>
      <c r="F2387">
        <f>_xlfn.XLOOKUP(Table1[[#This Row],[Location]],'Location analysis'!A:A,'Location analysis'!C:C)</f>
        <v>-74.420399000000003</v>
      </c>
      <c r="G2387" t="s">
        <v>143</v>
      </c>
      <c r="H2387" t="s">
        <v>49</v>
      </c>
      <c r="I2387">
        <v>15036450752</v>
      </c>
      <c r="J2387" t="s">
        <v>575</v>
      </c>
      <c r="K2387" t="s">
        <v>51</v>
      </c>
      <c r="L2387">
        <v>143</v>
      </c>
      <c r="M2387">
        <v>2.5</v>
      </c>
      <c r="N2387">
        <v>1</v>
      </c>
      <c r="O2387">
        <v>143</v>
      </c>
      <c r="P2387">
        <v>2.5</v>
      </c>
      <c r="Q2387">
        <v>1</v>
      </c>
      <c r="R2387">
        <v>2.5</v>
      </c>
      <c r="S2387">
        <v>2.5</v>
      </c>
      <c r="T2387" s="1">
        <v>44679</v>
      </c>
      <c r="U2387" t="str">
        <f t="shared" si="185"/>
        <v>Snapple Diet Tea - Raspberry</v>
      </c>
      <c r="V2387" t="str">
        <f t="shared" si="186"/>
        <v>Non Carbonated</v>
      </c>
      <c r="W2387" t="s">
        <v>49</v>
      </c>
      <c r="X2387" t="b">
        <f t="shared" si="188"/>
        <v>1</v>
      </c>
      <c r="Y2387">
        <f t="shared" si="187"/>
        <v>2.5</v>
      </c>
      <c r="Z2387" s="2">
        <f t="shared" si="189"/>
        <v>1.6666666666666667</v>
      </c>
      <c r="AA2387" t="s">
        <v>75</v>
      </c>
      <c r="AB2387" t="s">
        <v>144</v>
      </c>
      <c r="AD2387" t="s">
        <v>123</v>
      </c>
      <c r="AE2387" t="s">
        <v>576</v>
      </c>
      <c r="AF2387">
        <v>2022</v>
      </c>
    </row>
    <row r="2388" spans="1:32" x14ac:dyDescent="0.25">
      <c r="A2388" t="s">
        <v>29</v>
      </c>
      <c r="B2388" t="s">
        <v>67</v>
      </c>
      <c r="C2388" t="s">
        <v>68</v>
      </c>
      <c r="D2388" t="s">
        <v>69</v>
      </c>
      <c r="E2388">
        <f>_xlfn.XLOOKUP(Table1[[#This Row],[Location]],'Location analysis'!A:A,'Location analysis'!B:B)</f>
        <v>40.435699999999997</v>
      </c>
      <c r="F2388">
        <f>_xlfn.XLOOKUP(Table1[[#This Row],[Location]],'Location analysis'!A:A,'Location analysis'!C:C)</f>
        <v>-74.125200000000007</v>
      </c>
      <c r="G2388" t="s">
        <v>182</v>
      </c>
      <c r="H2388" t="s">
        <v>34</v>
      </c>
      <c r="I2388">
        <v>15036761685</v>
      </c>
      <c r="J2388" t="s">
        <v>575</v>
      </c>
      <c r="K2388" t="s">
        <v>51</v>
      </c>
      <c r="L2388">
        <v>142</v>
      </c>
      <c r="M2388">
        <v>1.5</v>
      </c>
      <c r="N2388">
        <v>1</v>
      </c>
      <c r="O2388">
        <v>142</v>
      </c>
      <c r="P2388">
        <v>1.5</v>
      </c>
      <c r="Q2388">
        <v>1</v>
      </c>
      <c r="R2388">
        <v>1.5</v>
      </c>
      <c r="S2388">
        <v>1.5</v>
      </c>
      <c r="T2388" s="1">
        <v>44679</v>
      </c>
      <c r="U2388" t="str">
        <f t="shared" si="185"/>
        <v>Coca Cola - Zero Sugar</v>
      </c>
      <c r="V2388" t="str">
        <f t="shared" si="186"/>
        <v>Carbonated</v>
      </c>
      <c r="W2388" t="s">
        <v>34</v>
      </c>
      <c r="X2388" t="b">
        <f t="shared" si="188"/>
        <v>1</v>
      </c>
      <c r="Y2388">
        <f t="shared" si="187"/>
        <v>1.5</v>
      </c>
      <c r="Z2388" s="2">
        <f t="shared" si="189"/>
        <v>1</v>
      </c>
      <c r="AA2388" t="s">
        <v>183</v>
      </c>
      <c r="AB2388" t="s">
        <v>184</v>
      </c>
      <c r="AD2388" t="s">
        <v>123</v>
      </c>
      <c r="AE2388" t="s">
        <v>576</v>
      </c>
      <c r="AF2388">
        <v>2022</v>
      </c>
    </row>
    <row r="2389" spans="1:32" x14ac:dyDescent="0.25">
      <c r="A2389" t="s">
        <v>29</v>
      </c>
      <c r="B2389" t="s">
        <v>67</v>
      </c>
      <c r="C2389" t="s">
        <v>68</v>
      </c>
      <c r="D2389" t="s">
        <v>69</v>
      </c>
      <c r="E2389">
        <f>_xlfn.XLOOKUP(Table1[[#This Row],[Location]],'Location analysis'!A:A,'Location analysis'!B:B)</f>
        <v>40.435699999999997</v>
      </c>
      <c r="F2389">
        <f>_xlfn.XLOOKUP(Table1[[#This Row],[Location]],'Location analysis'!A:A,'Location analysis'!C:C)</f>
        <v>-74.125200000000007</v>
      </c>
      <c r="G2389" t="s">
        <v>414</v>
      </c>
      <c r="H2389" t="s">
        <v>43</v>
      </c>
      <c r="I2389">
        <v>15036763984</v>
      </c>
      <c r="J2389" t="s">
        <v>575</v>
      </c>
      <c r="K2389" t="s">
        <v>51</v>
      </c>
      <c r="L2389">
        <v>122</v>
      </c>
      <c r="M2389">
        <v>1.5</v>
      </c>
      <c r="N2389">
        <v>1</v>
      </c>
      <c r="O2389">
        <v>122</v>
      </c>
      <c r="P2389">
        <v>1.5</v>
      </c>
      <c r="Q2389">
        <v>1</v>
      </c>
      <c r="R2389">
        <v>1.5</v>
      </c>
      <c r="S2389">
        <v>1.5</v>
      </c>
      <c r="T2389" s="1">
        <v>44679</v>
      </c>
      <c r="U2389" t="str">
        <f t="shared" si="185"/>
        <v>Lays - Classic</v>
      </c>
      <c r="V2389" t="str">
        <f t="shared" si="186"/>
        <v>Food</v>
      </c>
      <c r="W2389" t="s">
        <v>43</v>
      </c>
      <c r="X2389" t="b">
        <f t="shared" si="188"/>
        <v>1</v>
      </c>
      <c r="Y2389">
        <f t="shared" si="187"/>
        <v>1.5</v>
      </c>
      <c r="Z2389" s="2">
        <f t="shared" si="189"/>
        <v>1</v>
      </c>
      <c r="AA2389" t="s">
        <v>415</v>
      </c>
      <c r="AB2389" t="s">
        <v>416</v>
      </c>
      <c r="AD2389" t="s">
        <v>123</v>
      </c>
      <c r="AE2389" t="s">
        <v>576</v>
      </c>
      <c r="AF2389">
        <v>2022</v>
      </c>
    </row>
    <row r="2390" spans="1:32" x14ac:dyDescent="0.25">
      <c r="A2390" t="s">
        <v>29</v>
      </c>
      <c r="B2390" t="s">
        <v>67</v>
      </c>
      <c r="C2390" t="s">
        <v>68</v>
      </c>
      <c r="D2390" t="s">
        <v>69</v>
      </c>
      <c r="E2390">
        <f>_xlfn.XLOOKUP(Table1[[#This Row],[Location]],'Location analysis'!A:A,'Location analysis'!B:B)</f>
        <v>40.435699999999997</v>
      </c>
      <c r="F2390">
        <f>_xlfn.XLOOKUP(Table1[[#This Row],[Location]],'Location analysis'!A:A,'Location analysis'!C:C)</f>
        <v>-74.125200000000007</v>
      </c>
      <c r="G2390" t="s">
        <v>182</v>
      </c>
      <c r="H2390" t="s">
        <v>34</v>
      </c>
      <c r="I2390">
        <v>15037230941</v>
      </c>
      <c r="J2390" t="s">
        <v>575</v>
      </c>
      <c r="K2390" t="s">
        <v>51</v>
      </c>
      <c r="L2390">
        <v>142</v>
      </c>
      <c r="M2390">
        <v>1.5</v>
      </c>
      <c r="N2390">
        <v>1</v>
      </c>
      <c r="O2390">
        <v>142</v>
      </c>
      <c r="P2390">
        <v>1.5</v>
      </c>
      <c r="Q2390">
        <v>1</v>
      </c>
      <c r="R2390">
        <v>1.5</v>
      </c>
      <c r="S2390">
        <v>1.5</v>
      </c>
      <c r="T2390" s="1">
        <v>44679</v>
      </c>
      <c r="U2390" t="str">
        <f t="shared" si="185"/>
        <v>Coca Cola - Zero Sugar</v>
      </c>
      <c r="V2390" t="str">
        <f t="shared" si="186"/>
        <v>Carbonated</v>
      </c>
      <c r="W2390" t="s">
        <v>34</v>
      </c>
      <c r="X2390" t="b">
        <f t="shared" si="188"/>
        <v>1</v>
      </c>
      <c r="Y2390">
        <f t="shared" si="187"/>
        <v>1.5</v>
      </c>
      <c r="Z2390" s="2">
        <f t="shared" si="189"/>
        <v>1</v>
      </c>
      <c r="AA2390" t="s">
        <v>183</v>
      </c>
      <c r="AB2390" t="s">
        <v>184</v>
      </c>
      <c r="AD2390" t="s">
        <v>123</v>
      </c>
      <c r="AE2390" t="s">
        <v>576</v>
      </c>
      <c r="AF2390">
        <v>2022</v>
      </c>
    </row>
    <row r="2391" spans="1:32" x14ac:dyDescent="0.25">
      <c r="A2391" t="s">
        <v>29</v>
      </c>
      <c r="B2391" t="s">
        <v>67</v>
      </c>
      <c r="C2391" t="s">
        <v>68</v>
      </c>
      <c r="D2391" t="s">
        <v>69</v>
      </c>
      <c r="E2391">
        <f>_xlfn.XLOOKUP(Table1[[#This Row],[Location]],'Location analysis'!A:A,'Location analysis'!B:B)</f>
        <v>40.435699999999997</v>
      </c>
      <c r="F2391">
        <f>_xlfn.XLOOKUP(Table1[[#This Row],[Location]],'Location analysis'!A:A,'Location analysis'!C:C)</f>
        <v>-74.125200000000007</v>
      </c>
      <c r="G2391" t="s">
        <v>413</v>
      </c>
      <c r="H2391" t="s">
        <v>43</v>
      </c>
      <c r="I2391">
        <v>15037234496</v>
      </c>
      <c r="J2391" t="s">
        <v>575</v>
      </c>
      <c r="K2391" t="s">
        <v>51</v>
      </c>
      <c r="L2391">
        <v>114</v>
      </c>
      <c r="M2391">
        <v>1.5</v>
      </c>
      <c r="N2391">
        <v>1</v>
      </c>
      <c r="O2391">
        <v>114</v>
      </c>
      <c r="P2391">
        <v>1.5</v>
      </c>
      <c r="Q2391">
        <v>1</v>
      </c>
      <c r="R2391">
        <v>1.5</v>
      </c>
      <c r="S2391">
        <v>1.5</v>
      </c>
      <c r="T2391" s="1">
        <v>44679</v>
      </c>
      <c r="U2391" t="str">
        <f t="shared" si="185"/>
        <v>Doritos Cool Ranch</v>
      </c>
      <c r="V2391" t="str">
        <f t="shared" si="186"/>
        <v>Food</v>
      </c>
      <c r="W2391" t="s">
        <v>43</v>
      </c>
      <c r="X2391" t="b">
        <f t="shared" si="188"/>
        <v>1</v>
      </c>
      <c r="Y2391">
        <f t="shared" si="187"/>
        <v>1.5</v>
      </c>
      <c r="Z2391" s="2">
        <f t="shared" si="189"/>
        <v>1</v>
      </c>
      <c r="AA2391" t="s">
        <v>413</v>
      </c>
      <c r="AD2391" t="s">
        <v>123</v>
      </c>
      <c r="AE2391" t="s">
        <v>576</v>
      </c>
      <c r="AF2391">
        <v>2022</v>
      </c>
    </row>
    <row r="2392" spans="1:32" x14ac:dyDescent="0.25">
      <c r="A2392" t="s">
        <v>29</v>
      </c>
      <c r="B2392" t="s">
        <v>67</v>
      </c>
      <c r="C2392" t="s">
        <v>68</v>
      </c>
      <c r="D2392" t="s">
        <v>69</v>
      </c>
      <c r="E2392">
        <f>_xlfn.XLOOKUP(Table1[[#This Row],[Location]],'Location analysis'!A:A,'Location analysis'!B:B)</f>
        <v>40.435699999999997</v>
      </c>
      <c r="F2392">
        <f>_xlfn.XLOOKUP(Table1[[#This Row],[Location]],'Location analysis'!A:A,'Location analysis'!C:C)</f>
        <v>-74.125200000000007</v>
      </c>
      <c r="G2392" t="s">
        <v>70</v>
      </c>
      <c r="H2392" t="s">
        <v>34</v>
      </c>
      <c r="I2392">
        <v>15037323509</v>
      </c>
      <c r="J2392" t="s">
        <v>575</v>
      </c>
      <c r="K2392" t="s">
        <v>51</v>
      </c>
      <c r="L2392">
        <v>146</v>
      </c>
      <c r="M2392">
        <v>3</v>
      </c>
      <c r="N2392">
        <v>1</v>
      </c>
      <c r="O2392">
        <v>146</v>
      </c>
      <c r="P2392">
        <v>3</v>
      </c>
      <c r="Q2392">
        <v>1</v>
      </c>
      <c r="R2392">
        <v>3</v>
      </c>
      <c r="S2392">
        <v>3</v>
      </c>
      <c r="T2392" s="1">
        <v>44679</v>
      </c>
      <c r="U2392" t="str">
        <f t="shared" si="185"/>
        <v>Monster Energy Original</v>
      </c>
      <c r="V2392" t="str">
        <f t="shared" si="186"/>
        <v>Carbonated</v>
      </c>
      <c r="W2392" t="s">
        <v>34</v>
      </c>
      <c r="X2392" t="b">
        <f t="shared" si="188"/>
        <v>1</v>
      </c>
      <c r="Y2392">
        <f t="shared" si="187"/>
        <v>3</v>
      </c>
      <c r="Z2392" s="2">
        <f t="shared" si="189"/>
        <v>2</v>
      </c>
      <c r="AA2392" t="s">
        <v>70</v>
      </c>
      <c r="AD2392" t="s">
        <v>123</v>
      </c>
      <c r="AE2392" t="s">
        <v>576</v>
      </c>
      <c r="AF2392">
        <v>2022</v>
      </c>
    </row>
    <row r="2393" spans="1:32" x14ac:dyDescent="0.25">
      <c r="A2393" t="s">
        <v>29</v>
      </c>
      <c r="B2393" t="s">
        <v>67</v>
      </c>
      <c r="C2393" t="s">
        <v>68</v>
      </c>
      <c r="D2393" t="s">
        <v>69</v>
      </c>
      <c r="E2393">
        <f>_xlfn.XLOOKUP(Table1[[#This Row],[Location]],'Location analysis'!A:A,'Location analysis'!B:B)</f>
        <v>40.435699999999997</v>
      </c>
      <c r="F2393">
        <f>_xlfn.XLOOKUP(Table1[[#This Row],[Location]],'Location analysis'!A:A,'Location analysis'!C:C)</f>
        <v>-74.125200000000007</v>
      </c>
      <c r="G2393" t="s">
        <v>556</v>
      </c>
      <c r="H2393" t="s">
        <v>43</v>
      </c>
      <c r="I2393">
        <v>15037325893</v>
      </c>
      <c r="J2393" t="s">
        <v>575</v>
      </c>
      <c r="K2393" t="s">
        <v>51</v>
      </c>
      <c r="L2393">
        <v>124</v>
      </c>
      <c r="M2393">
        <v>1.5</v>
      </c>
      <c r="N2393">
        <v>1</v>
      </c>
      <c r="O2393">
        <v>124</v>
      </c>
      <c r="P2393">
        <v>1.5</v>
      </c>
      <c r="Q2393">
        <v>1</v>
      </c>
      <c r="R2393">
        <v>1.5</v>
      </c>
      <c r="S2393">
        <v>1.5</v>
      </c>
      <c r="T2393" s="1">
        <v>44679</v>
      </c>
      <c r="U2393" t="str">
        <f t="shared" si="185"/>
        <v>Cheetos Cheddar Jalapeno</v>
      </c>
      <c r="V2393" t="str">
        <f t="shared" si="186"/>
        <v>Food</v>
      </c>
      <c r="W2393" t="s">
        <v>43</v>
      </c>
      <c r="X2393" t="b">
        <f t="shared" si="188"/>
        <v>1</v>
      </c>
      <c r="Y2393">
        <f t="shared" si="187"/>
        <v>1.5</v>
      </c>
      <c r="Z2393" s="2">
        <f t="shared" si="189"/>
        <v>1</v>
      </c>
      <c r="AA2393" t="s">
        <v>556</v>
      </c>
      <c r="AD2393" t="s">
        <v>123</v>
      </c>
      <c r="AE2393" t="s">
        <v>576</v>
      </c>
      <c r="AF2393">
        <v>2022</v>
      </c>
    </row>
    <row r="2394" spans="1:32" x14ac:dyDescent="0.25">
      <c r="A2394" t="s">
        <v>29</v>
      </c>
      <c r="B2394" t="s">
        <v>67</v>
      </c>
      <c r="C2394" t="s">
        <v>68</v>
      </c>
      <c r="D2394" t="s">
        <v>69</v>
      </c>
      <c r="E2394">
        <f>_xlfn.XLOOKUP(Table1[[#This Row],[Location]],'Location analysis'!A:A,'Location analysis'!B:B)</f>
        <v>40.435699999999997</v>
      </c>
      <c r="F2394">
        <f>_xlfn.XLOOKUP(Table1[[#This Row],[Location]],'Location analysis'!A:A,'Location analysis'!C:C)</f>
        <v>-74.125200000000007</v>
      </c>
      <c r="G2394" t="s">
        <v>259</v>
      </c>
      <c r="H2394" t="s">
        <v>34</v>
      </c>
      <c r="I2394">
        <v>15037506172</v>
      </c>
      <c r="J2394" t="s">
        <v>575</v>
      </c>
      <c r="K2394" t="s">
        <v>51</v>
      </c>
      <c r="L2394">
        <v>140</v>
      </c>
      <c r="M2394">
        <v>1.25</v>
      </c>
      <c r="N2394">
        <v>1</v>
      </c>
      <c r="O2394">
        <v>140</v>
      </c>
      <c r="P2394">
        <v>1.25</v>
      </c>
      <c r="Q2394">
        <v>1</v>
      </c>
      <c r="R2394">
        <v>1.25</v>
      </c>
      <c r="S2394">
        <v>1.25</v>
      </c>
      <c r="T2394" s="1">
        <v>44679</v>
      </c>
      <c r="U2394" t="str">
        <f t="shared" si="185"/>
        <v>Sunkist Soda - Orange</v>
      </c>
      <c r="V2394" t="str">
        <f t="shared" si="186"/>
        <v>Carbonated</v>
      </c>
      <c r="W2394" t="s">
        <v>34</v>
      </c>
      <c r="X2394" t="b">
        <f t="shared" si="188"/>
        <v>1</v>
      </c>
      <c r="Y2394">
        <f t="shared" si="187"/>
        <v>1.25</v>
      </c>
      <c r="Z2394" s="2">
        <f t="shared" si="189"/>
        <v>0.83333333333333337</v>
      </c>
      <c r="AA2394" t="s">
        <v>260</v>
      </c>
      <c r="AB2394" t="s">
        <v>261</v>
      </c>
      <c r="AD2394" t="s">
        <v>123</v>
      </c>
      <c r="AE2394" t="s">
        <v>576</v>
      </c>
      <c r="AF2394">
        <v>2022</v>
      </c>
    </row>
    <row r="2395" spans="1:32" x14ac:dyDescent="0.25">
      <c r="A2395" t="s">
        <v>29</v>
      </c>
      <c r="B2395" t="s">
        <v>67</v>
      </c>
      <c r="C2395" t="s">
        <v>68</v>
      </c>
      <c r="D2395" t="s">
        <v>69</v>
      </c>
      <c r="E2395">
        <f>_xlfn.XLOOKUP(Table1[[#This Row],[Location]],'Location analysis'!A:A,'Location analysis'!B:B)</f>
        <v>40.435699999999997</v>
      </c>
      <c r="F2395">
        <f>_xlfn.XLOOKUP(Table1[[#This Row],[Location]],'Location analysis'!A:A,'Location analysis'!C:C)</f>
        <v>-74.125200000000007</v>
      </c>
      <c r="G2395" t="s">
        <v>264</v>
      </c>
      <c r="H2395" t="s">
        <v>43</v>
      </c>
      <c r="I2395">
        <v>15037525260</v>
      </c>
      <c r="J2395" t="s">
        <v>575</v>
      </c>
      <c r="K2395" t="s">
        <v>51</v>
      </c>
      <c r="L2395">
        <v>123</v>
      </c>
      <c r="M2395">
        <v>1.5</v>
      </c>
      <c r="N2395">
        <v>1</v>
      </c>
      <c r="O2395">
        <v>123</v>
      </c>
      <c r="P2395">
        <v>1.5</v>
      </c>
      <c r="Q2395">
        <v>1</v>
      </c>
      <c r="R2395">
        <v>1.5</v>
      </c>
      <c r="S2395">
        <v>1.5</v>
      </c>
      <c r="T2395" s="1">
        <v>44679</v>
      </c>
      <c r="U2395" t="str">
        <f t="shared" si="185"/>
        <v>Funyuns - Flaming Hot</v>
      </c>
      <c r="V2395" t="str">
        <f t="shared" si="186"/>
        <v>Food</v>
      </c>
      <c r="W2395" t="s">
        <v>43</v>
      </c>
      <c r="X2395" t="b">
        <f t="shared" si="188"/>
        <v>1</v>
      </c>
      <c r="Y2395">
        <f t="shared" si="187"/>
        <v>1.5</v>
      </c>
      <c r="Z2395" s="2">
        <f t="shared" si="189"/>
        <v>1</v>
      </c>
      <c r="AA2395" t="s">
        <v>265</v>
      </c>
      <c r="AB2395" t="s">
        <v>122</v>
      </c>
      <c r="AD2395" t="s">
        <v>123</v>
      </c>
      <c r="AE2395" t="s">
        <v>576</v>
      </c>
      <c r="AF2395">
        <v>2022</v>
      </c>
    </row>
    <row r="2396" spans="1:32" x14ac:dyDescent="0.25">
      <c r="A2396" t="s">
        <v>29</v>
      </c>
      <c r="B2396" t="s">
        <v>67</v>
      </c>
      <c r="C2396" t="s">
        <v>68</v>
      </c>
      <c r="D2396" t="s">
        <v>69</v>
      </c>
      <c r="E2396">
        <f>_xlfn.XLOOKUP(Table1[[#This Row],[Location]],'Location analysis'!A:A,'Location analysis'!B:B)</f>
        <v>40.435699999999997</v>
      </c>
      <c r="F2396">
        <f>_xlfn.XLOOKUP(Table1[[#This Row],[Location]],'Location analysis'!A:A,'Location analysis'!C:C)</f>
        <v>-74.125200000000007</v>
      </c>
      <c r="G2396" t="s">
        <v>116</v>
      </c>
      <c r="H2396" t="s">
        <v>43</v>
      </c>
      <c r="I2396">
        <v>15037540402</v>
      </c>
      <c r="J2396" t="s">
        <v>575</v>
      </c>
      <c r="K2396" t="s">
        <v>51</v>
      </c>
      <c r="L2396">
        <v>110</v>
      </c>
      <c r="M2396">
        <v>1.5</v>
      </c>
      <c r="N2396">
        <v>1</v>
      </c>
      <c r="O2396">
        <v>110</v>
      </c>
      <c r="P2396">
        <v>1.5</v>
      </c>
      <c r="Q2396">
        <v>1</v>
      </c>
      <c r="R2396">
        <v>1.5</v>
      </c>
      <c r="S2396">
        <v>1.5</v>
      </c>
      <c r="T2396" s="1">
        <v>44679</v>
      </c>
      <c r="U2396" t="str">
        <f t="shared" si="185"/>
        <v>Good Health Veggie Stix - Zesty Ranch</v>
      </c>
      <c r="V2396" t="str">
        <f t="shared" si="186"/>
        <v>Food</v>
      </c>
      <c r="W2396" t="s">
        <v>43</v>
      </c>
      <c r="X2396" t="b">
        <f t="shared" si="188"/>
        <v>1</v>
      </c>
      <c r="Y2396">
        <f t="shared" si="187"/>
        <v>1.5</v>
      </c>
      <c r="Z2396" s="2">
        <f t="shared" si="189"/>
        <v>1</v>
      </c>
      <c r="AA2396" t="s">
        <v>117</v>
      </c>
      <c r="AB2396" t="s">
        <v>118</v>
      </c>
      <c r="AD2396" t="s">
        <v>123</v>
      </c>
      <c r="AE2396" t="s">
        <v>576</v>
      </c>
      <c r="AF2396">
        <v>2022</v>
      </c>
    </row>
    <row r="2397" spans="1:32" x14ac:dyDescent="0.25">
      <c r="A2397" t="s">
        <v>29</v>
      </c>
      <c r="B2397" t="s">
        <v>67</v>
      </c>
      <c r="C2397" t="s">
        <v>68</v>
      </c>
      <c r="D2397" t="s">
        <v>69</v>
      </c>
      <c r="E2397">
        <f>_xlfn.XLOOKUP(Table1[[#This Row],[Location]],'Location analysis'!A:A,'Location analysis'!B:B)</f>
        <v>40.435699999999997</v>
      </c>
      <c r="F2397">
        <f>_xlfn.XLOOKUP(Table1[[#This Row],[Location]],'Location analysis'!A:A,'Location analysis'!C:C)</f>
        <v>-74.125200000000007</v>
      </c>
      <c r="G2397" t="s">
        <v>556</v>
      </c>
      <c r="H2397" t="s">
        <v>43</v>
      </c>
      <c r="I2397">
        <v>15037962747</v>
      </c>
      <c r="J2397" t="s">
        <v>575</v>
      </c>
      <c r="K2397" t="s">
        <v>51</v>
      </c>
      <c r="L2397">
        <v>124</v>
      </c>
      <c r="M2397">
        <v>1.5</v>
      </c>
      <c r="N2397">
        <v>1</v>
      </c>
      <c r="O2397">
        <v>124</v>
      </c>
      <c r="P2397">
        <v>1.5</v>
      </c>
      <c r="Q2397">
        <v>1</v>
      </c>
      <c r="R2397">
        <v>1.5</v>
      </c>
      <c r="S2397">
        <v>1.5</v>
      </c>
      <c r="T2397" s="1">
        <v>44679</v>
      </c>
      <c r="U2397" t="str">
        <f t="shared" si="185"/>
        <v>Cheetos Cheddar Jalapeno</v>
      </c>
      <c r="V2397" t="str">
        <f t="shared" si="186"/>
        <v>Food</v>
      </c>
      <c r="W2397" t="s">
        <v>43</v>
      </c>
      <c r="X2397" t="b">
        <f t="shared" si="188"/>
        <v>1</v>
      </c>
      <c r="Y2397">
        <f t="shared" si="187"/>
        <v>1.5</v>
      </c>
      <c r="Z2397" s="2">
        <f t="shared" si="189"/>
        <v>1</v>
      </c>
      <c r="AA2397" t="s">
        <v>556</v>
      </c>
      <c r="AD2397" t="s">
        <v>123</v>
      </c>
      <c r="AE2397" t="s">
        <v>576</v>
      </c>
      <c r="AF2397">
        <v>2022</v>
      </c>
    </row>
    <row r="2398" spans="1:32" x14ac:dyDescent="0.25">
      <c r="A2398" t="s">
        <v>29</v>
      </c>
      <c r="B2398" t="s">
        <v>67</v>
      </c>
      <c r="C2398" t="s">
        <v>68</v>
      </c>
      <c r="D2398" t="s">
        <v>69</v>
      </c>
      <c r="E2398">
        <f>_xlfn.XLOOKUP(Table1[[#This Row],[Location]],'Location analysis'!A:A,'Location analysis'!B:B)</f>
        <v>40.435699999999997</v>
      </c>
      <c r="F2398">
        <f>_xlfn.XLOOKUP(Table1[[#This Row],[Location]],'Location analysis'!A:A,'Location analysis'!C:C)</f>
        <v>-74.125200000000007</v>
      </c>
      <c r="G2398" t="s">
        <v>70</v>
      </c>
      <c r="H2398" t="s">
        <v>34</v>
      </c>
      <c r="I2398">
        <v>15038072537</v>
      </c>
      <c r="J2398" t="s">
        <v>575</v>
      </c>
      <c r="K2398" t="s">
        <v>36</v>
      </c>
      <c r="L2398">
        <v>146</v>
      </c>
      <c r="M2398">
        <v>3</v>
      </c>
      <c r="N2398">
        <v>1</v>
      </c>
      <c r="O2398">
        <v>146</v>
      </c>
      <c r="P2398">
        <v>3</v>
      </c>
      <c r="Q2398">
        <v>1</v>
      </c>
      <c r="R2398">
        <v>3</v>
      </c>
      <c r="S2398">
        <v>3</v>
      </c>
      <c r="T2398" s="1">
        <v>44679</v>
      </c>
      <c r="U2398" t="str">
        <f t="shared" si="185"/>
        <v>Monster Energy Original</v>
      </c>
      <c r="V2398" t="str">
        <f t="shared" si="186"/>
        <v>Carbonated</v>
      </c>
      <c r="W2398" t="s">
        <v>34</v>
      </c>
      <c r="X2398" t="b">
        <f t="shared" si="188"/>
        <v>1</v>
      </c>
      <c r="Y2398">
        <f t="shared" si="187"/>
        <v>3</v>
      </c>
      <c r="Z2398" s="2">
        <f t="shared" si="189"/>
        <v>2</v>
      </c>
      <c r="AA2398" t="s">
        <v>70</v>
      </c>
      <c r="AD2398" t="s">
        <v>123</v>
      </c>
      <c r="AE2398" t="s">
        <v>576</v>
      </c>
      <c r="AF2398">
        <v>2022</v>
      </c>
    </row>
    <row r="2399" spans="1:32" x14ac:dyDescent="0.25">
      <c r="A2399" t="s">
        <v>29</v>
      </c>
      <c r="B2399" t="s">
        <v>67</v>
      </c>
      <c r="C2399" t="s">
        <v>68</v>
      </c>
      <c r="D2399" t="s">
        <v>69</v>
      </c>
      <c r="E2399">
        <f>_xlfn.XLOOKUP(Table1[[#This Row],[Location]],'Location analysis'!A:A,'Location analysis'!B:B)</f>
        <v>40.435699999999997</v>
      </c>
      <c r="F2399">
        <f>_xlfn.XLOOKUP(Table1[[#This Row],[Location]],'Location analysis'!A:A,'Location analysis'!C:C)</f>
        <v>-74.125200000000007</v>
      </c>
      <c r="G2399" t="s">
        <v>185</v>
      </c>
      <c r="H2399" t="s">
        <v>34</v>
      </c>
      <c r="I2399">
        <v>15038329163</v>
      </c>
      <c r="J2399" t="s">
        <v>575</v>
      </c>
      <c r="K2399" t="s">
        <v>51</v>
      </c>
      <c r="L2399">
        <v>148</v>
      </c>
      <c r="M2399">
        <v>3.5</v>
      </c>
      <c r="N2399">
        <v>1</v>
      </c>
      <c r="O2399">
        <v>148</v>
      </c>
      <c r="P2399">
        <v>3.5</v>
      </c>
      <c r="Q2399">
        <v>1</v>
      </c>
      <c r="R2399">
        <v>3.5</v>
      </c>
      <c r="S2399">
        <v>3.5</v>
      </c>
      <c r="T2399" s="1">
        <v>44679</v>
      </c>
      <c r="U2399" t="str">
        <f t="shared" si="185"/>
        <v>Red Bull - Original</v>
      </c>
      <c r="V2399" t="str">
        <f t="shared" si="186"/>
        <v>Carbonated</v>
      </c>
      <c r="W2399" t="s">
        <v>34</v>
      </c>
      <c r="X2399" t="b">
        <f t="shared" si="188"/>
        <v>1</v>
      </c>
      <c r="Y2399">
        <f t="shared" si="187"/>
        <v>3.5</v>
      </c>
      <c r="Z2399" s="2">
        <f t="shared" si="189"/>
        <v>2.3333333333333335</v>
      </c>
      <c r="AA2399" t="s">
        <v>37</v>
      </c>
      <c r="AB2399" t="s">
        <v>150</v>
      </c>
      <c r="AD2399" t="s">
        <v>123</v>
      </c>
      <c r="AE2399" t="s">
        <v>576</v>
      </c>
      <c r="AF2399">
        <v>2022</v>
      </c>
    </row>
    <row r="2400" spans="1:32" x14ac:dyDescent="0.25">
      <c r="A2400" t="s">
        <v>29</v>
      </c>
      <c r="B2400" t="s">
        <v>67</v>
      </c>
      <c r="C2400" t="s">
        <v>68</v>
      </c>
      <c r="D2400" t="s">
        <v>69</v>
      </c>
      <c r="E2400">
        <f>_xlfn.XLOOKUP(Table1[[#This Row],[Location]],'Location analysis'!A:A,'Location analysis'!B:B)</f>
        <v>40.435699999999997</v>
      </c>
      <c r="F2400">
        <f>_xlfn.XLOOKUP(Table1[[#This Row],[Location]],'Location analysis'!A:A,'Location analysis'!C:C)</f>
        <v>-74.125200000000007</v>
      </c>
      <c r="G2400" t="s">
        <v>81</v>
      </c>
      <c r="H2400" t="s">
        <v>43</v>
      </c>
      <c r="I2400">
        <v>15038431455</v>
      </c>
      <c r="J2400" t="s">
        <v>575</v>
      </c>
      <c r="K2400" t="s">
        <v>51</v>
      </c>
      <c r="L2400">
        <v>134</v>
      </c>
      <c r="M2400">
        <v>2</v>
      </c>
      <c r="N2400">
        <v>1</v>
      </c>
      <c r="O2400">
        <v>134</v>
      </c>
      <c r="P2400">
        <v>2</v>
      </c>
      <c r="Q2400">
        <v>1</v>
      </c>
      <c r="R2400">
        <v>2</v>
      </c>
      <c r="S2400">
        <v>2</v>
      </c>
      <c r="T2400" s="1">
        <v>44679</v>
      </c>
      <c r="U2400" t="str">
        <f t="shared" si="185"/>
        <v>KitKat - Crisp Wafers</v>
      </c>
      <c r="V2400" t="str">
        <f t="shared" si="186"/>
        <v>Food</v>
      </c>
      <c r="W2400" t="s">
        <v>43</v>
      </c>
      <c r="X2400" t="b">
        <f t="shared" si="188"/>
        <v>1</v>
      </c>
      <c r="Y2400">
        <f t="shared" si="187"/>
        <v>2</v>
      </c>
      <c r="Z2400" s="2">
        <f t="shared" si="189"/>
        <v>1.3333333333333333</v>
      </c>
      <c r="AA2400" t="s">
        <v>82</v>
      </c>
      <c r="AB2400" t="s">
        <v>83</v>
      </c>
      <c r="AD2400" t="s">
        <v>123</v>
      </c>
      <c r="AE2400" t="s">
        <v>576</v>
      </c>
      <c r="AF2400">
        <v>2022</v>
      </c>
    </row>
    <row r="2401" spans="1:32" x14ac:dyDescent="0.25">
      <c r="A2401" t="s">
        <v>29</v>
      </c>
      <c r="B2401" t="s">
        <v>67</v>
      </c>
      <c r="C2401" t="s">
        <v>68</v>
      </c>
      <c r="D2401" t="s">
        <v>69</v>
      </c>
      <c r="E2401">
        <f>_xlfn.XLOOKUP(Table1[[#This Row],[Location]],'Location analysis'!A:A,'Location analysis'!B:B)</f>
        <v>40.435699999999997</v>
      </c>
      <c r="F2401">
        <f>_xlfn.XLOOKUP(Table1[[#This Row],[Location]],'Location analysis'!A:A,'Location analysis'!C:C)</f>
        <v>-74.125200000000007</v>
      </c>
      <c r="G2401" t="s">
        <v>81</v>
      </c>
      <c r="H2401" t="s">
        <v>43</v>
      </c>
      <c r="I2401">
        <v>15038546240</v>
      </c>
      <c r="J2401" t="s">
        <v>575</v>
      </c>
      <c r="K2401" t="s">
        <v>51</v>
      </c>
      <c r="L2401">
        <v>134</v>
      </c>
      <c r="M2401">
        <v>2</v>
      </c>
      <c r="N2401">
        <v>1</v>
      </c>
      <c r="O2401">
        <v>134</v>
      </c>
      <c r="P2401">
        <v>2</v>
      </c>
      <c r="Q2401">
        <v>1</v>
      </c>
      <c r="R2401">
        <v>2</v>
      </c>
      <c r="S2401">
        <v>2</v>
      </c>
      <c r="T2401" s="1">
        <v>44679</v>
      </c>
      <c r="U2401" t="str">
        <f t="shared" si="185"/>
        <v>KitKat - Crisp Wafers</v>
      </c>
      <c r="V2401" t="str">
        <f t="shared" si="186"/>
        <v>Food</v>
      </c>
      <c r="W2401" t="s">
        <v>43</v>
      </c>
      <c r="X2401" t="b">
        <f t="shared" si="188"/>
        <v>1</v>
      </c>
      <c r="Y2401">
        <f t="shared" si="187"/>
        <v>2</v>
      </c>
      <c r="Z2401" s="2">
        <f t="shared" si="189"/>
        <v>1.3333333333333333</v>
      </c>
      <c r="AA2401" t="s">
        <v>82</v>
      </c>
      <c r="AB2401" t="s">
        <v>83</v>
      </c>
      <c r="AD2401" t="s">
        <v>123</v>
      </c>
      <c r="AE2401" t="s">
        <v>576</v>
      </c>
      <c r="AF2401">
        <v>2022</v>
      </c>
    </row>
    <row r="2402" spans="1:32" x14ac:dyDescent="0.25">
      <c r="A2402" t="s">
        <v>29</v>
      </c>
      <c r="B2402" t="s">
        <v>67</v>
      </c>
      <c r="C2402" t="s">
        <v>68</v>
      </c>
      <c r="D2402" t="s">
        <v>69</v>
      </c>
      <c r="E2402">
        <f>_xlfn.XLOOKUP(Table1[[#This Row],[Location]],'Location analysis'!A:A,'Location analysis'!B:B)</f>
        <v>40.435699999999997</v>
      </c>
      <c r="F2402">
        <f>_xlfn.XLOOKUP(Table1[[#This Row],[Location]],'Location analysis'!A:A,'Location analysis'!C:C)</f>
        <v>-74.125200000000007</v>
      </c>
      <c r="G2402" t="s">
        <v>81</v>
      </c>
      <c r="H2402" t="s">
        <v>43</v>
      </c>
      <c r="I2402">
        <v>15038693854</v>
      </c>
      <c r="J2402" t="s">
        <v>577</v>
      </c>
      <c r="K2402" t="s">
        <v>51</v>
      </c>
      <c r="L2402">
        <v>134</v>
      </c>
      <c r="M2402">
        <v>2</v>
      </c>
      <c r="N2402">
        <v>1</v>
      </c>
      <c r="O2402">
        <v>134</v>
      </c>
      <c r="P2402">
        <v>2</v>
      </c>
      <c r="Q2402">
        <v>1</v>
      </c>
      <c r="R2402">
        <v>2</v>
      </c>
      <c r="S2402">
        <v>2</v>
      </c>
      <c r="T2402" s="1">
        <v>44679</v>
      </c>
      <c r="U2402" t="str">
        <f t="shared" si="185"/>
        <v>KitKat - Crisp Wafers</v>
      </c>
      <c r="V2402" t="str">
        <f t="shared" si="186"/>
        <v>Food</v>
      </c>
      <c r="W2402" t="s">
        <v>43</v>
      </c>
      <c r="X2402" t="b">
        <f t="shared" si="188"/>
        <v>1</v>
      </c>
      <c r="Y2402">
        <f t="shared" si="187"/>
        <v>2</v>
      </c>
      <c r="Z2402" s="2">
        <f t="shared" si="189"/>
        <v>1.3333333333333333</v>
      </c>
      <c r="AA2402" t="s">
        <v>82</v>
      </c>
      <c r="AB2402" t="s">
        <v>83</v>
      </c>
      <c r="AD2402" t="s">
        <v>132</v>
      </c>
      <c r="AE2402" t="s">
        <v>578</v>
      </c>
      <c r="AF2402">
        <v>2022</v>
      </c>
    </row>
    <row r="2403" spans="1:32" x14ac:dyDescent="0.25">
      <c r="A2403" t="s">
        <v>29</v>
      </c>
      <c r="B2403" t="s">
        <v>67</v>
      </c>
      <c r="C2403" t="s">
        <v>68</v>
      </c>
      <c r="D2403" t="s">
        <v>69</v>
      </c>
      <c r="E2403">
        <f>_xlfn.XLOOKUP(Table1[[#This Row],[Location]],'Location analysis'!A:A,'Location analysis'!B:B)</f>
        <v>40.435699999999997</v>
      </c>
      <c r="F2403">
        <f>_xlfn.XLOOKUP(Table1[[#This Row],[Location]],'Location analysis'!A:A,'Location analysis'!C:C)</f>
        <v>-74.125200000000007</v>
      </c>
      <c r="G2403" t="s">
        <v>185</v>
      </c>
      <c r="H2403" t="s">
        <v>34</v>
      </c>
      <c r="I2403">
        <v>15039110941</v>
      </c>
      <c r="J2403" t="s">
        <v>577</v>
      </c>
      <c r="K2403" t="s">
        <v>36</v>
      </c>
      <c r="L2403">
        <v>148</v>
      </c>
      <c r="M2403">
        <v>3.5</v>
      </c>
      <c r="N2403">
        <v>1</v>
      </c>
      <c r="O2403">
        <v>148</v>
      </c>
      <c r="P2403">
        <v>3.5</v>
      </c>
      <c r="Q2403">
        <v>1</v>
      </c>
      <c r="R2403">
        <v>3.5</v>
      </c>
      <c r="S2403">
        <v>3.5</v>
      </c>
      <c r="T2403" s="1">
        <v>44680</v>
      </c>
      <c r="U2403" t="str">
        <f t="shared" si="185"/>
        <v>Red Bull - Original</v>
      </c>
      <c r="V2403" t="str">
        <f t="shared" si="186"/>
        <v>Carbonated</v>
      </c>
      <c r="W2403" t="s">
        <v>34</v>
      </c>
      <c r="X2403" t="b">
        <f t="shared" si="188"/>
        <v>1</v>
      </c>
      <c r="Y2403">
        <f t="shared" si="187"/>
        <v>3.5</v>
      </c>
      <c r="Z2403" s="2">
        <f t="shared" si="189"/>
        <v>2.3333333333333335</v>
      </c>
      <c r="AA2403" t="s">
        <v>37</v>
      </c>
      <c r="AB2403" t="s">
        <v>150</v>
      </c>
      <c r="AD2403" t="s">
        <v>132</v>
      </c>
      <c r="AE2403" t="s">
        <v>578</v>
      </c>
      <c r="AF2403">
        <v>2022</v>
      </c>
    </row>
    <row r="2404" spans="1:32" x14ac:dyDescent="0.25">
      <c r="A2404" t="s">
        <v>29</v>
      </c>
      <c r="B2404" t="s">
        <v>67</v>
      </c>
      <c r="C2404" t="s">
        <v>68</v>
      </c>
      <c r="D2404" t="s">
        <v>69</v>
      </c>
      <c r="E2404">
        <f>_xlfn.XLOOKUP(Table1[[#This Row],[Location]],'Location analysis'!A:A,'Location analysis'!B:B)</f>
        <v>40.435699999999997</v>
      </c>
      <c r="F2404">
        <f>_xlfn.XLOOKUP(Table1[[#This Row],[Location]],'Location analysis'!A:A,'Location analysis'!C:C)</f>
        <v>-74.125200000000007</v>
      </c>
      <c r="G2404" t="s">
        <v>414</v>
      </c>
      <c r="H2404" t="s">
        <v>43</v>
      </c>
      <c r="I2404">
        <v>15039515388</v>
      </c>
      <c r="J2404" t="s">
        <v>577</v>
      </c>
      <c r="K2404" t="s">
        <v>36</v>
      </c>
      <c r="L2404">
        <v>122</v>
      </c>
      <c r="M2404">
        <v>1.5</v>
      </c>
      <c r="N2404">
        <v>1</v>
      </c>
      <c r="O2404">
        <v>122</v>
      </c>
      <c r="P2404">
        <v>1.5</v>
      </c>
      <c r="Q2404">
        <v>1</v>
      </c>
      <c r="R2404">
        <v>1.5</v>
      </c>
      <c r="S2404">
        <v>4.5</v>
      </c>
      <c r="T2404" s="1">
        <v>44680</v>
      </c>
      <c r="U2404" t="str">
        <f t="shared" si="185"/>
        <v>Lays - Classic</v>
      </c>
      <c r="V2404" t="str">
        <f t="shared" si="186"/>
        <v>Food</v>
      </c>
      <c r="W2404" t="s">
        <v>43</v>
      </c>
      <c r="X2404" t="b">
        <f t="shared" si="188"/>
        <v>1</v>
      </c>
      <c r="Y2404">
        <f t="shared" si="187"/>
        <v>1.5</v>
      </c>
      <c r="Z2404" s="2">
        <f t="shared" si="189"/>
        <v>1</v>
      </c>
      <c r="AA2404" t="s">
        <v>415</v>
      </c>
      <c r="AB2404" t="s">
        <v>416</v>
      </c>
      <c r="AD2404" t="s">
        <v>132</v>
      </c>
      <c r="AE2404" t="s">
        <v>578</v>
      </c>
      <c r="AF2404">
        <v>2022</v>
      </c>
    </row>
    <row r="2405" spans="1:32" x14ac:dyDescent="0.25">
      <c r="A2405" t="s">
        <v>29</v>
      </c>
      <c r="B2405" t="s">
        <v>67</v>
      </c>
      <c r="C2405" t="s">
        <v>68</v>
      </c>
      <c r="D2405" t="s">
        <v>69</v>
      </c>
      <c r="E2405">
        <f>_xlfn.XLOOKUP(Table1[[#This Row],[Location]],'Location analysis'!A:A,'Location analysis'!B:B)</f>
        <v>40.435699999999997</v>
      </c>
      <c r="F2405">
        <f>_xlfn.XLOOKUP(Table1[[#This Row],[Location]],'Location analysis'!A:A,'Location analysis'!C:C)</f>
        <v>-74.125200000000007</v>
      </c>
      <c r="G2405" t="s">
        <v>264</v>
      </c>
      <c r="H2405" t="s">
        <v>43</v>
      </c>
      <c r="I2405">
        <v>15039515388</v>
      </c>
      <c r="J2405" t="s">
        <v>577</v>
      </c>
      <c r="K2405" t="s">
        <v>36</v>
      </c>
      <c r="L2405">
        <v>123</v>
      </c>
      <c r="M2405">
        <v>1.5</v>
      </c>
      <c r="N2405">
        <v>1</v>
      </c>
      <c r="O2405">
        <v>123</v>
      </c>
      <c r="P2405">
        <v>1.5</v>
      </c>
      <c r="Q2405">
        <v>1</v>
      </c>
      <c r="R2405">
        <v>1.5</v>
      </c>
      <c r="S2405">
        <v>4.5</v>
      </c>
      <c r="T2405" s="1">
        <v>44680</v>
      </c>
      <c r="U2405" t="str">
        <f t="shared" si="185"/>
        <v>Funyuns - Flaming Hot</v>
      </c>
      <c r="V2405" t="str">
        <f t="shared" si="186"/>
        <v>Food</v>
      </c>
      <c r="W2405" t="s">
        <v>43</v>
      </c>
      <c r="X2405" t="b">
        <f t="shared" si="188"/>
        <v>1</v>
      </c>
      <c r="Y2405">
        <f t="shared" si="187"/>
        <v>1.5</v>
      </c>
      <c r="Z2405" s="2">
        <f t="shared" si="189"/>
        <v>1</v>
      </c>
      <c r="AA2405" t="s">
        <v>265</v>
      </c>
      <c r="AB2405" t="s">
        <v>122</v>
      </c>
      <c r="AD2405" t="s">
        <v>132</v>
      </c>
      <c r="AE2405" t="s">
        <v>578</v>
      </c>
      <c r="AF2405">
        <v>2022</v>
      </c>
    </row>
    <row r="2406" spans="1:32" x14ac:dyDescent="0.25">
      <c r="A2406" t="s">
        <v>29</v>
      </c>
      <c r="B2406" t="s">
        <v>67</v>
      </c>
      <c r="C2406" t="s">
        <v>68</v>
      </c>
      <c r="D2406" t="s">
        <v>69</v>
      </c>
      <c r="E2406">
        <f>_xlfn.XLOOKUP(Table1[[#This Row],[Location]],'Location analysis'!A:A,'Location analysis'!B:B)</f>
        <v>40.435699999999997</v>
      </c>
      <c r="F2406">
        <f>_xlfn.XLOOKUP(Table1[[#This Row],[Location]],'Location analysis'!A:A,'Location analysis'!C:C)</f>
        <v>-74.125200000000007</v>
      </c>
      <c r="G2406" t="s">
        <v>413</v>
      </c>
      <c r="H2406" t="s">
        <v>43</v>
      </c>
      <c r="I2406">
        <v>15039515388</v>
      </c>
      <c r="J2406" t="s">
        <v>577</v>
      </c>
      <c r="K2406" t="s">
        <v>36</v>
      </c>
      <c r="L2406">
        <v>114</v>
      </c>
      <c r="M2406">
        <v>1.5</v>
      </c>
      <c r="N2406">
        <v>1</v>
      </c>
      <c r="O2406">
        <v>114</v>
      </c>
      <c r="P2406">
        <v>1.5</v>
      </c>
      <c r="Q2406">
        <v>1</v>
      </c>
      <c r="R2406">
        <v>1.5</v>
      </c>
      <c r="S2406">
        <v>4.5</v>
      </c>
      <c r="T2406" s="1">
        <v>44680</v>
      </c>
      <c r="U2406" t="str">
        <f t="shared" si="185"/>
        <v>Doritos Cool Ranch</v>
      </c>
      <c r="V2406" t="str">
        <f t="shared" si="186"/>
        <v>Food</v>
      </c>
      <c r="W2406" t="s">
        <v>43</v>
      </c>
      <c r="X2406" t="b">
        <f t="shared" si="188"/>
        <v>1</v>
      </c>
      <c r="Y2406">
        <f t="shared" si="187"/>
        <v>1.5</v>
      </c>
      <c r="Z2406" s="2">
        <f t="shared" si="189"/>
        <v>1</v>
      </c>
      <c r="AA2406" t="s">
        <v>413</v>
      </c>
      <c r="AD2406" t="s">
        <v>132</v>
      </c>
      <c r="AE2406" t="s">
        <v>578</v>
      </c>
      <c r="AF2406">
        <v>2022</v>
      </c>
    </row>
    <row r="2407" spans="1:32" x14ac:dyDescent="0.25">
      <c r="A2407" t="s">
        <v>29</v>
      </c>
      <c r="B2407" t="s">
        <v>67</v>
      </c>
      <c r="C2407" t="s">
        <v>68</v>
      </c>
      <c r="D2407" t="s">
        <v>69</v>
      </c>
      <c r="E2407">
        <f>_xlfn.XLOOKUP(Table1[[#This Row],[Location]],'Location analysis'!A:A,'Location analysis'!B:B)</f>
        <v>40.435699999999997</v>
      </c>
      <c r="F2407">
        <f>_xlfn.XLOOKUP(Table1[[#This Row],[Location]],'Location analysis'!A:A,'Location analysis'!C:C)</f>
        <v>-74.125200000000007</v>
      </c>
      <c r="G2407" t="s">
        <v>259</v>
      </c>
      <c r="H2407" t="s">
        <v>34</v>
      </c>
      <c r="I2407">
        <v>15039967906</v>
      </c>
      <c r="J2407" t="s">
        <v>577</v>
      </c>
      <c r="K2407" t="s">
        <v>36</v>
      </c>
      <c r="L2407">
        <v>140</v>
      </c>
      <c r="M2407">
        <v>1.25</v>
      </c>
      <c r="N2407">
        <v>1</v>
      </c>
      <c r="O2407">
        <v>140</v>
      </c>
      <c r="P2407">
        <v>1.25</v>
      </c>
      <c r="Q2407">
        <v>1</v>
      </c>
      <c r="R2407">
        <v>1.25</v>
      </c>
      <c r="S2407">
        <v>1.25</v>
      </c>
      <c r="T2407" s="1">
        <v>44680</v>
      </c>
      <c r="U2407" t="str">
        <f t="shared" si="185"/>
        <v>Sunkist Soda - Orange</v>
      </c>
      <c r="V2407" t="str">
        <f t="shared" si="186"/>
        <v>Carbonated</v>
      </c>
      <c r="W2407" t="s">
        <v>34</v>
      </c>
      <c r="X2407" t="b">
        <f t="shared" si="188"/>
        <v>1</v>
      </c>
      <c r="Y2407">
        <f t="shared" si="187"/>
        <v>1.25</v>
      </c>
      <c r="Z2407" s="2">
        <f t="shared" si="189"/>
        <v>0.83333333333333337</v>
      </c>
      <c r="AA2407" t="s">
        <v>260</v>
      </c>
      <c r="AB2407" t="s">
        <v>261</v>
      </c>
      <c r="AD2407" t="s">
        <v>132</v>
      </c>
      <c r="AE2407" t="s">
        <v>578</v>
      </c>
      <c r="AF2407">
        <v>2022</v>
      </c>
    </row>
    <row r="2408" spans="1:32" x14ac:dyDescent="0.25">
      <c r="A2408" t="s">
        <v>29</v>
      </c>
      <c r="B2408" t="s">
        <v>67</v>
      </c>
      <c r="C2408" t="s">
        <v>68</v>
      </c>
      <c r="D2408" t="s">
        <v>69</v>
      </c>
      <c r="E2408">
        <f>_xlfn.XLOOKUP(Table1[[#This Row],[Location]],'Location analysis'!A:A,'Location analysis'!B:B)</f>
        <v>40.435699999999997</v>
      </c>
      <c r="F2408">
        <f>_xlfn.XLOOKUP(Table1[[#This Row],[Location]],'Location analysis'!A:A,'Location analysis'!C:C)</f>
        <v>-74.125200000000007</v>
      </c>
      <c r="G2408" t="s">
        <v>182</v>
      </c>
      <c r="H2408" t="s">
        <v>34</v>
      </c>
      <c r="I2408">
        <v>15040005779</v>
      </c>
      <c r="J2408" t="s">
        <v>577</v>
      </c>
      <c r="K2408" t="s">
        <v>51</v>
      </c>
      <c r="L2408">
        <v>142</v>
      </c>
      <c r="M2408">
        <v>1.5</v>
      </c>
      <c r="N2408">
        <v>1</v>
      </c>
      <c r="O2408">
        <v>142</v>
      </c>
      <c r="P2408">
        <v>1.5</v>
      </c>
      <c r="Q2408">
        <v>1</v>
      </c>
      <c r="R2408">
        <v>1.5</v>
      </c>
      <c r="S2408">
        <v>1.5</v>
      </c>
      <c r="T2408" s="1">
        <v>44680</v>
      </c>
      <c r="U2408" t="str">
        <f t="shared" si="185"/>
        <v>Coca Cola - Zero Sugar</v>
      </c>
      <c r="V2408" t="str">
        <f t="shared" si="186"/>
        <v>Carbonated</v>
      </c>
      <c r="W2408" t="s">
        <v>34</v>
      </c>
      <c r="X2408" t="b">
        <f t="shared" si="188"/>
        <v>1</v>
      </c>
      <c r="Y2408">
        <f t="shared" si="187"/>
        <v>1.5</v>
      </c>
      <c r="Z2408" s="2">
        <f t="shared" si="189"/>
        <v>1</v>
      </c>
      <c r="AA2408" t="s">
        <v>183</v>
      </c>
      <c r="AB2408" t="s">
        <v>184</v>
      </c>
      <c r="AD2408" t="s">
        <v>132</v>
      </c>
      <c r="AE2408" t="s">
        <v>578</v>
      </c>
      <c r="AF2408">
        <v>2022</v>
      </c>
    </row>
    <row r="2409" spans="1:32" x14ac:dyDescent="0.25">
      <c r="A2409" t="s">
        <v>29</v>
      </c>
      <c r="B2409" t="s">
        <v>67</v>
      </c>
      <c r="C2409" t="s">
        <v>68</v>
      </c>
      <c r="D2409" t="s">
        <v>69</v>
      </c>
      <c r="E2409">
        <f>_xlfn.XLOOKUP(Table1[[#This Row],[Location]],'Location analysis'!A:A,'Location analysis'!B:B)</f>
        <v>40.435699999999997</v>
      </c>
      <c r="F2409">
        <f>_xlfn.XLOOKUP(Table1[[#This Row],[Location]],'Location analysis'!A:A,'Location analysis'!C:C)</f>
        <v>-74.125200000000007</v>
      </c>
      <c r="G2409" t="s">
        <v>182</v>
      </c>
      <c r="H2409" t="s">
        <v>34</v>
      </c>
      <c r="I2409">
        <v>15040146304</v>
      </c>
      <c r="J2409" t="s">
        <v>577</v>
      </c>
      <c r="K2409" t="s">
        <v>51</v>
      </c>
      <c r="L2409">
        <v>141</v>
      </c>
      <c r="M2409">
        <v>1.5</v>
      </c>
      <c r="N2409">
        <v>1</v>
      </c>
      <c r="O2409">
        <v>141</v>
      </c>
      <c r="P2409">
        <v>1.5</v>
      </c>
      <c r="Q2409">
        <v>1</v>
      </c>
      <c r="R2409">
        <v>1.5</v>
      </c>
      <c r="S2409">
        <v>1.5</v>
      </c>
      <c r="T2409" s="1">
        <v>44680</v>
      </c>
      <c r="U2409" t="str">
        <f t="shared" si="185"/>
        <v>Coca Cola - Zero Sugar</v>
      </c>
      <c r="V2409" t="str">
        <f t="shared" si="186"/>
        <v>Carbonated</v>
      </c>
      <c r="W2409" t="s">
        <v>34</v>
      </c>
      <c r="X2409" t="b">
        <f t="shared" si="188"/>
        <v>1</v>
      </c>
      <c r="Y2409">
        <f t="shared" si="187"/>
        <v>1.5</v>
      </c>
      <c r="Z2409" s="2">
        <f t="shared" si="189"/>
        <v>1</v>
      </c>
      <c r="AA2409" t="s">
        <v>183</v>
      </c>
      <c r="AB2409" t="s">
        <v>184</v>
      </c>
      <c r="AD2409" t="s">
        <v>132</v>
      </c>
      <c r="AE2409" t="s">
        <v>578</v>
      </c>
      <c r="AF2409">
        <v>2022</v>
      </c>
    </row>
    <row r="2410" spans="1:32" x14ac:dyDescent="0.25">
      <c r="A2410" t="s">
        <v>29</v>
      </c>
      <c r="B2410" t="s">
        <v>394</v>
      </c>
      <c r="C2410" t="s">
        <v>395</v>
      </c>
      <c r="D2410" t="s">
        <v>396</v>
      </c>
      <c r="E2410">
        <f>_xlfn.XLOOKUP(Table1[[#This Row],[Location]],'Location analysis'!A:A,'Location analysis'!B:B)</f>
        <v>40.416893999999999</v>
      </c>
      <c r="F2410">
        <f>_xlfn.XLOOKUP(Table1[[#This Row],[Location]],'Location analysis'!A:A,'Location analysis'!C:C)</f>
        <v>-74.420399000000003</v>
      </c>
      <c r="G2410" t="s">
        <v>528</v>
      </c>
      <c r="H2410" t="s">
        <v>49</v>
      </c>
      <c r="I2410">
        <v>15040266797</v>
      </c>
      <c r="J2410" t="s">
        <v>577</v>
      </c>
      <c r="K2410" t="s">
        <v>36</v>
      </c>
      <c r="L2410">
        <v>145</v>
      </c>
      <c r="M2410">
        <v>2.75</v>
      </c>
      <c r="N2410">
        <v>1</v>
      </c>
      <c r="O2410">
        <v>145</v>
      </c>
      <c r="P2410">
        <v>2.75</v>
      </c>
      <c r="Q2410">
        <v>1</v>
      </c>
      <c r="R2410">
        <v>2.75</v>
      </c>
      <c r="S2410">
        <v>2.75</v>
      </c>
      <c r="T2410" s="1">
        <v>44680</v>
      </c>
      <c r="U2410" t="str">
        <f t="shared" si="185"/>
        <v>Bai Antioxidant - Tanzania Lemon Super Tea</v>
      </c>
      <c r="V2410" t="str">
        <f t="shared" si="186"/>
        <v>Non Carbonated</v>
      </c>
      <c r="W2410" t="s">
        <v>49</v>
      </c>
      <c r="X2410" t="b">
        <f t="shared" si="188"/>
        <v>1</v>
      </c>
      <c r="Y2410">
        <f t="shared" si="187"/>
        <v>2.75</v>
      </c>
      <c r="Z2410" s="2">
        <f t="shared" si="189"/>
        <v>1.8333333333333333</v>
      </c>
      <c r="AA2410" t="s">
        <v>52</v>
      </c>
      <c r="AB2410" t="s">
        <v>529</v>
      </c>
      <c r="AD2410" t="s">
        <v>132</v>
      </c>
      <c r="AE2410" t="s">
        <v>578</v>
      </c>
      <c r="AF2410">
        <v>2022</v>
      </c>
    </row>
    <row r="2411" spans="1:32" x14ac:dyDescent="0.25">
      <c r="A2411" t="s">
        <v>29</v>
      </c>
      <c r="B2411" t="s">
        <v>67</v>
      </c>
      <c r="C2411" t="s">
        <v>68</v>
      </c>
      <c r="D2411" t="s">
        <v>69</v>
      </c>
      <c r="E2411">
        <f>_xlfn.XLOOKUP(Table1[[#This Row],[Location]],'Location analysis'!A:A,'Location analysis'!B:B)</f>
        <v>40.435699999999997</v>
      </c>
      <c r="F2411">
        <f>_xlfn.XLOOKUP(Table1[[#This Row],[Location]],'Location analysis'!A:A,'Location analysis'!C:C)</f>
        <v>-74.125200000000007</v>
      </c>
      <c r="G2411" t="s">
        <v>74</v>
      </c>
      <c r="H2411" t="s">
        <v>49</v>
      </c>
      <c r="I2411">
        <v>15040306272</v>
      </c>
      <c r="J2411" t="s">
        <v>577</v>
      </c>
      <c r="K2411" t="s">
        <v>36</v>
      </c>
      <c r="L2411">
        <v>143</v>
      </c>
      <c r="M2411">
        <v>2.5</v>
      </c>
      <c r="N2411">
        <v>1</v>
      </c>
      <c r="O2411">
        <v>143</v>
      </c>
      <c r="P2411">
        <v>2.5</v>
      </c>
      <c r="Q2411">
        <v>1</v>
      </c>
      <c r="R2411">
        <v>2.5</v>
      </c>
      <c r="S2411">
        <v>6</v>
      </c>
      <c r="T2411" s="1">
        <v>44680</v>
      </c>
      <c r="U2411" t="str">
        <f t="shared" si="185"/>
        <v>Snapple Diet Tea - Lemon</v>
      </c>
      <c r="V2411" t="str">
        <f t="shared" si="186"/>
        <v>Non Carbonated</v>
      </c>
      <c r="W2411" t="s">
        <v>49</v>
      </c>
      <c r="X2411" t="b">
        <f t="shared" si="188"/>
        <v>1</v>
      </c>
      <c r="Y2411">
        <f t="shared" si="187"/>
        <v>2.5</v>
      </c>
      <c r="Z2411" s="2">
        <f t="shared" si="189"/>
        <v>1.6666666666666667</v>
      </c>
      <c r="AA2411" t="s">
        <v>75</v>
      </c>
      <c r="AB2411" t="s">
        <v>76</v>
      </c>
      <c r="AD2411" t="s">
        <v>132</v>
      </c>
      <c r="AE2411" t="s">
        <v>578</v>
      </c>
      <c r="AF2411">
        <v>2022</v>
      </c>
    </row>
    <row r="2412" spans="1:32" x14ac:dyDescent="0.25">
      <c r="A2412" t="s">
        <v>29</v>
      </c>
      <c r="B2412" t="s">
        <v>67</v>
      </c>
      <c r="C2412" t="s">
        <v>68</v>
      </c>
      <c r="D2412" t="s">
        <v>69</v>
      </c>
      <c r="E2412">
        <f>_xlfn.XLOOKUP(Table1[[#This Row],[Location]],'Location analysis'!A:A,'Location analysis'!B:B)</f>
        <v>40.435699999999997</v>
      </c>
      <c r="F2412">
        <f>_xlfn.XLOOKUP(Table1[[#This Row],[Location]],'Location analysis'!A:A,'Location analysis'!C:C)</f>
        <v>-74.125200000000007</v>
      </c>
      <c r="G2412" t="s">
        <v>185</v>
      </c>
      <c r="H2412" t="s">
        <v>34</v>
      </c>
      <c r="I2412">
        <v>15040306272</v>
      </c>
      <c r="J2412" t="s">
        <v>577</v>
      </c>
      <c r="K2412" t="s">
        <v>36</v>
      </c>
      <c r="L2412">
        <v>148</v>
      </c>
      <c r="M2412">
        <v>3.5</v>
      </c>
      <c r="N2412">
        <v>1</v>
      </c>
      <c r="O2412">
        <v>148</v>
      </c>
      <c r="P2412">
        <v>3.5</v>
      </c>
      <c r="Q2412">
        <v>1</v>
      </c>
      <c r="R2412">
        <v>3.5</v>
      </c>
      <c r="S2412">
        <v>6</v>
      </c>
      <c r="T2412" s="1">
        <v>44680</v>
      </c>
      <c r="U2412" t="str">
        <f t="shared" si="185"/>
        <v>Red Bull - Original</v>
      </c>
      <c r="V2412" t="str">
        <f t="shared" si="186"/>
        <v>Carbonated</v>
      </c>
      <c r="W2412" t="s">
        <v>34</v>
      </c>
      <c r="X2412" t="b">
        <f t="shared" si="188"/>
        <v>1</v>
      </c>
      <c r="Y2412">
        <f t="shared" si="187"/>
        <v>3.5</v>
      </c>
      <c r="Z2412" s="2">
        <f t="shared" si="189"/>
        <v>2.3333333333333335</v>
      </c>
      <c r="AA2412" t="s">
        <v>37</v>
      </c>
      <c r="AB2412" t="s">
        <v>150</v>
      </c>
      <c r="AD2412" t="s">
        <v>132</v>
      </c>
      <c r="AE2412" t="s">
        <v>578</v>
      </c>
      <c r="AF2412">
        <v>2022</v>
      </c>
    </row>
    <row r="2413" spans="1:32" x14ac:dyDescent="0.25">
      <c r="A2413" t="s">
        <v>29</v>
      </c>
      <c r="B2413" t="s">
        <v>67</v>
      </c>
      <c r="C2413" t="s">
        <v>68</v>
      </c>
      <c r="D2413" t="s">
        <v>69</v>
      </c>
      <c r="E2413">
        <f>_xlfn.XLOOKUP(Table1[[#This Row],[Location]],'Location analysis'!A:A,'Location analysis'!B:B)</f>
        <v>40.435699999999997</v>
      </c>
      <c r="F2413">
        <f>_xlfn.XLOOKUP(Table1[[#This Row],[Location]],'Location analysis'!A:A,'Location analysis'!C:C)</f>
        <v>-74.125200000000007</v>
      </c>
      <c r="G2413" t="s">
        <v>182</v>
      </c>
      <c r="H2413" t="s">
        <v>34</v>
      </c>
      <c r="I2413">
        <v>15040333516</v>
      </c>
      <c r="J2413" t="s">
        <v>577</v>
      </c>
      <c r="K2413" t="s">
        <v>36</v>
      </c>
      <c r="L2413">
        <v>141</v>
      </c>
      <c r="M2413">
        <v>1.5</v>
      </c>
      <c r="N2413">
        <v>1</v>
      </c>
      <c r="O2413">
        <v>141</v>
      </c>
      <c r="P2413">
        <v>1.5</v>
      </c>
      <c r="Q2413">
        <v>1</v>
      </c>
      <c r="R2413">
        <v>1.5</v>
      </c>
      <c r="S2413">
        <v>1.5</v>
      </c>
      <c r="T2413" s="1">
        <v>44680</v>
      </c>
      <c r="U2413" t="str">
        <f t="shared" si="185"/>
        <v>Coca Cola - Zero Sugar</v>
      </c>
      <c r="V2413" t="str">
        <f t="shared" si="186"/>
        <v>Carbonated</v>
      </c>
      <c r="W2413" t="s">
        <v>34</v>
      </c>
      <c r="X2413" t="b">
        <f t="shared" si="188"/>
        <v>1</v>
      </c>
      <c r="Y2413">
        <f t="shared" si="187"/>
        <v>1.5</v>
      </c>
      <c r="Z2413" s="2">
        <f t="shared" si="189"/>
        <v>1</v>
      </c>
      <c r="AA2413" t="s">
        <v>183</v>
      </c>
      <c r="AB2413" t="s">
        <v>184</v>
      </c>
      <c r="AD2413" t="s">
        <v>132</v>
      </c>
      <c r="AE2413" t="s">
        <v>578</v>
      </c>
      <c r="AF2413">
        <v>2022</v>
      </c>
    </row>
    <row r="2414" spans="1:32" x14ac:dyDescent="0.25">
      <c r="A2414" t="s">
        <v>29</v>
      </c>
      <c r="B2414" t="s">
        <v>67</v>
      </c>
      <c r="C2414" t="s">
        <v>68</v>
      </c>
      <c r="D2414" t="s">
        <v>69</v>
      </c>
      <c r="E2414">
        <f>_xlfn.XLOOKUP(Table1[[#This Row],[Location]],'Location analysis'!A:A,'Location analysis'!B:B)</f>
        <v>40.435699999999997</v>
      </c>
      <c r="F2414">
        <f>_xlfn.XLOOKUP(Table1[[#This Row],[Location]],'Location analysis'!A:A,'Location analysis'!C:C)</f>
        <v>-74.125200000000007</v>
      </c>
      <c r="G2414" t="s">
        <v>182</v>
      </c>
      <c r="H2414" t="s">
        <v>34</v>
      </c>
      <c r="I2414">
        <v>15040366898</v>
      </c>
      <c r="J2414" t="s">
        <v>577</v>
      </c>
      <c r="K2414" t="s">
        <v>51</v>
      </c>
      <c r="L2414">
        <v>142</v>
      </c>
      <c r="M2414">
        <v>1.5</v>
      </c>
      <c r="N2414">
        <v>1</v>
      </c>
      <c r="O2414">
        <v>142</v>
      </c>
      <c r="P2414">
        <v>1.5</v>
      </c>
      <c r="Q2414">
        <v>1</v>
      </c>
      <c r="R2414">
        <v>1.5</v>
      </c>
      <c r="S2414">
        <v>1.5</v>
      </c>
      <c r="T2414" s="1">
        <v>44680</v>
      </c>
      <c r="U2414" t="str">
        <f t="shared" si="185"/>
        <v>Coca Cola - Zero Sugar</v>
      </c>
      <c r="V2414" t="str">
        <f t="shared" si="186"/>
        <v>Carbonated</v>
      </c>
      <c r="W2414" t="s">
        <v>34</v>
      </c>
      <c r="X2414" t="b">
        <f t="shared" si="188"/>
        <v>1</v>
      </c>
      <c r="Y2414">
        <f t="shared" si="187"/>
        <v>1.5</v>
      </c>
      <c r="Z2414" s="2">
        <f t="shared" si="189"/>
        <v>1</v>
      </c>
      <c r="AA2414" t="s">
        <v>183</v>
      </c>
      <c r="AB2414" t="s">
        <v>184</v>
      </c>
      <c r="AD2414" t="s">
        <v>132</v>
      </c>
      <c r="AE2414" t="s">
        <v>578</v>
      </c>
      <c r="AF2414">
        <v>2022</v>
      </c>
    </row>
    <row r="2415" spans="1:32" x14ac:dyDescent="0.25">
      <c r="A2415" t="s">
        <v>29</v>
      </c>
      <c r="B2415" t="s">
        <v>67</v>
      </c>
      <c r="C2415" t="s">
        <v>68</v>
      </c>
      <c r="D2415" t="s">
        <v>69</v>
      </c>
      <c r="E2415">
        <f>_xlfn.XLOOKUP(Table1[[#This Row],[Location]],'Location analysis'!A:A,'Location analysis'!B:B)</f>
        <v>40.435699999999997</v>
      </c>
      <c r="F2415">
        <f>_xlfn.XLOOKUP(Table1[[#This Row],[Location]],'Location analysis'!A:A,'Location analysis'!C:C)</f>
        <v>-74.125200000000007</v>
      </c>
      <c r="G2415" t="s">
        <v>545</v>
      </c>
      <c r="H2415" t="s">
        <v>43</v>
      </c>
      <c r="I2415">
        <v>15040374042</v>
      </c>
      <c r="J2415" t="s">
        <v>577</v>
      </c>
      <c r="K2415" t="s">
        <v>51</v>
      </c>
      <c r="L2415">
        <v>137</v>
      </c>
      <c r="M2415">
        <v>1.5</v>
      </c>
      <c r="N2415">
        <v>1</v>
      </c>
      <c r="O2415">
        <v>137</v>
      </c>
      <c r="P2415">
        <v>1.5</v>
      </c>
      <c r="Q2415">
        <v>1</v>
      </c>
      <c r="R2415">
        <v>1.5</v>
      </c>
      <c r="S2415">
        <v>1.5</v>
      </c>
      <c r="T2415" s="1">
        <v>44680</v>
      </c>
      <c r="U2415" t="str">
        <f t="shared" si="185"/>
        <v>Nutri Grain Apple Cinnamon</v>
      </c>
      <c r="V2415" t="str">
        <f t="shared" si="186"/>
        <v>Food</v>
      </c>
      <c r="W2415" t="s">
        <v>43</v>
      </c>
      <c r="X2415" t="b">
        <f t="shared" si="188"/>
        <v>1</v>
      </c>
      <c r="Y2415">
        <f t="shared" si="187"/>
        <v>1.5</v>
      </c>
      <c r="Z2415" s="2">
        <f t="shared" si="189"/>
        <v>1</v>
      </c>
      <c r="AA2415" t="s">
        <v>545</v>
      </c>
      <c r="AD2415" t="s">
        <v>132</v>
      </c>
      <c r="AE2415" t="s">
        <v>578</v>
      </c>
      <c r="AF2415">
        <v>2022</v>
      </c>
    </row>
    <row r="2416" spans="1:32" x14ac:dyDescent="0.25">
      <c r="A2416" t="s">
        <v>29</v>
      </c>
      <c r="B2416" t="s">
        <v>394</v>
      </c>
      <c r="C2416" t="s">
        <v>395</v>
      </c>
      <c r="D2416" t="s">
        <v>396</v>
      </c>
      <c r="E2416">
        <f>_xlfn.XLOOKUP(Table1[[#This Row],[Location]],'Location analysis'!A:A,'Location analysis'!B:B)</f>
        <v>40.416893999999999</v>
      </c>
      <c r="F2416">
        <f>_xlfn.XLOOKUP(Table1[[#This Row],[Location]],'Location analysis'!A:A,'Location analysis'!C:C)</f>
        <v>-74.420399000000003</v>
      </c>
      <c r="G2416" t="s">
        <v>427</v>
      </c>
      <c r="H2416" t="s">
        <v>43</v>
      </c>
      <c r="I2416">
        <v>15040474313</v>
      </c>
      <c r="J2416" t="s">
        <v>577</v>
      </c>
      <c r="K2416" t="s">
        <v>51</v>
      </c>
      <c r="L2416">
        <v>111</v>
      </c>
      <c r="M2416">
        <v>1.5</v>
      </c>
      <c r="N2416">
        <v>1</v>
      </c>
      <c r="O2416">
        <v>111</v>
      </c>
      <c r="P2416">
        <v>1.5</v>
      </c>
      <c r="Q2416">
        <v>1</v>
      </c>
      <c r="R2416">
        <v>1.5</v>
      </c>
      <c r="S2416">
        <v>1.5</v>
      </c>
      <c r="T2416" s="1">
        <v>44680</v>
      </c>
      <c r="U2416" t="str">
        <f t="shared" si="185"/>
        <v>SunChips Multigrain - French Onion</v>
      </c>
      <c r="V2416" t="str">
        <f t="shared" si="186"/>
        <v>Food</v>
      </c>
      <c r="W2416" t="s">
        <v>43</v>
      </c>
      <c r="X2416" t="b">
        <f t="shared" si="188"/>
        <v>1</v>
      </c>
      <c r="Y2416">
        <f t="shared" si="187"/>
        <v>1.5</v>
      </c>
      <c r="Z2416" s="2">
        <f t="shared" si="189"/>
        <v>1</v>
      </c>
      <c r="AA2416" t="s">
        <v>129</v>
      </c>
      <c r="AB2416" t="s">
        <v>428</v>
      </c>
      <c r="AD2416" t="s">
        <v>132</v>
      </c>
      <c r="AE2416" t="s">
        <v>578</v>
      </c>
      <c r="AF2416">
        <v>2022</v>
      </c>
    </row>
    <row r="2417" spans="1:32" x14ac:dyDescent="0.25">
      <c r="A2417" t="s">
        <v>29</v>
      </c>
      <c r="B2417" t="s">
        <v>46</v>
      </c>
      <c r="C2417" t="s">
        <v>31</v>
      </c>
      <c r="D2417" t="s">
        <v>47</v>
      </c>
      <c r="E2417">
        <f>_xlfn.XLOOKUP(Table1[[#This Row],[Location]],'Location analysis'!A:A,'Location analysis'!B:B)</f>
        <v>40.423690999999998</v>
      </c>
      <c r="F2417">
        <f>_xlfn.XLOOKUP(Table1[[#This Row],[Location]],'Location analysis'!A:A,'Location analysis'!C:C)</f>
        <v>-74.380831999999998</v>
      </c>
      <c r="G2417" t="s">
        <v>154</v>
      </c>
      <c r="H2417" t="s">
        <v>43</v>
      </c>
      <c r="I2417">
        <v>15041631497</v>
      </c>
      <c r="J2417" t="s">
        <v>577</v>
      </c>
      <c r="K2417" t="s">
        <v>36</v>
      </c>
      <c r="L2417">
        <v>113</v>
      </c>
      <c r="M2417">
        <v>1.5</v>
      </c>
      <c r="N2417">
        <v>1</v>
      </c>
      <c r="O2417">
        <v>113</v>
      </c>
      <c r="P2417">
        <v>1.5</v>
      </c>
      <c r="Q2417">
        <v>1</v>
      </c>
      <c r="R2417">
        <v>1.5</v>
      </c>
      <c r="S2417">
        <v>1.5</v>
      </c>
      <c r="T2417" s="1">
        <v>44680</v>
      </c>
      <c r="U2417" t="str">
        <f t="shared" si="185"/>
        <v>SunChips Multigrain - Harvest Cheddar</v>
      </c>
      <c r="V2417" t="str">
        <f t="shared" si="186"/>
        <v>Food</v>
      </c>
      <c r="W2417" t="s">
        <v>43</v>
      </c>
      <c r="X2417" t="b">
        <f t="shared" si="188"/>
        <v>1</v>
      </c>
      <c r="Y2417">
        <f t="shared" si="187"/>
        <v>1.5</v>
      </c>
      <c r="Z2417" s="2">
        <f t="shared" si="189"/>
        <v>1</v>
      </c>
      <c r="AA2417" t="s">
        <v>129</v>
      </c>
      <c r="AB2417" t="s">
        <v>155</v>
      </c>
      <c r="AD2417" t="s">
        <v>132</v>
      </c>
      <c r="AE2417" t="s">
        <v>578</v>
      </c>
      <c r="AF2417">
        <v>2022</v>
      </c>
    </row>
    <row r="2418" spans="1:32" x14ac:dyDescent="0.25">
      <c r="A2418" t="s">
        <v>29</v>
      </c>
      <c r="B2418" t="s">
        <v>394</v>
      </c>
      <c r="C2418" t="s">
        <v>395</v>
      </c>
      <c r="D2418" t="s">
        <v>396</v>
      </c>
      <c r="E2418">
        <f>_xlfn.XLOOKUP(Table1[[#This Row],[Location]],'Location analysis'!A:A,'Location analysis'!B:B)</f>
        <v>40.416893999999999</v>
      </c>
      <c r="F2418">
        <f>_xlfn.XLOOKUP(Table1[[#This Row],[Location]],'Location analysis'!A:A,'Location analysis'!C:C)</f>
        <v>-74.420399000000003</v>
      </c>
      <c r="G2418" t="s">
        <v>137</v>
      </c>
      <c r="H2418" t="s">
        <v>97</v>
      </c>
      <c r="I2418">
        <v>15041835201</v>
      </c>
      <c r="J2418" t="s">
        <v>577</v>
      </c>
      <c r="K2418" t="s">
        <v>51</v>
      </c>
      <c r="L2418">
        <v>144</v>
      </c>
      <c r="M2418">
        <v>1.5</v>
      </c>
      <c r="N2418">
        <v>1</v>
      </c>
      <c r="O2418">
        <v>144</v>
      </c>
      <c r="P2418">
        <v>1.5</v>
      </c>
      <c r="Q2418">
        <v>1</v>
      </c>
      <c r="R2418">
        <v>1.5</v>
      </c>
      <c r="S2418">
        <v>1.5</v>
      </c>
      <c r="T2418" s="1">
        <v>44680</v>
      </c>
      <c r="U2418" t="str">
        <f t="shared" si="185"/>
        <v>Poland Springs Water</v>
      </c>
      <c r="V2418" t="str">
        <f t="shared" si="186"/>
        <v>Water</v>
      </c>
      <c r="W2418" t="s">
        <v>97</v>
      </c>
      <c r="X2418" t="b">
        <f t="shared" si="188"/>
        <v>1</v>
      </c>
      <c r="Y2418">
        <f t="shared" si="187"/>
        <v>1.5</v>
      </c>
      <c r="Z2418" s="2">
        <f t="shared" si="189"/>
        <v>1</v>
      </c>
      <c r="AA2418" t="s">
        <v>137</v>
      </c>
      <c r="AD2418" t="s">
        <v>132</v>
      </c>
      <c r="AE2418" t="s">
        <v>578</v>
      </c>
      <c r="AF2418">
        <v>2022</v>
      </c>
    </row>
    <row r="2419" spans="1:32" x14ac:dyDescent="0.25">
      <c r="A2419" t="s">
        <v>29</v>
      </c>
      <c r="B2419" t="s">
        <v>394</v>
      </c>
      <c r="C2419" t="s">
        <v>395</v>
      </c>
      <c r="D2419" t="s">
        <v>396</v>
      </c>
      <c r="E2419">
        <f>_xlfn.XLOOKUP(Table1[[#This Row],[Location]],'Location analysis'!A:A,'Location analysis'!B:B)</f>
        <v>40.416893999999999</v>
      </c>
      <c r="F2419">
        <f>_xlfn.XLOOKUP(Table1[[#This Row],[Location]],'Location analysis'!A:A,'Location analysis'!C:C)</f>
        <v>-74.420399000000003</v>
      </c>
      <c r="G2419" t="s">
        <v>182</v>
      </c>
      <c r="H2419" t="s">
        <v>34</v>
      </c>
      <c r="I2419">
        <v>15041843737</v>
      </c>
      <c r="J2419" t="s">
        <v>577</v>
      </c>
      <c r="K2419" t="s">
        <v>51</v>
      </c>
      <c r="L2419">
        <v>142</v>
      </c>
      <c r="M2419">
        <v>1.5</v>
      </c>
      <c r="N2419">
        <v>1</v>
      </c>
      <c r="O2419">
        <v>142</v>
      </c>
      <c r="P2419">
        <v>1.5</v>
      </c>
      <c r="Q2419">
        <v>1</v>
      </c>
      <c r="R2419">
        <v>1.5</v>
      </c>
      <c r="S2419">
        <v>1.5</v>
      </c>
      <c r="T2419" s="1">
        <v>44680</v>
      </c>
      <c r="U2419" t="str">
        <f t="shared" si="185"/>
        <v>Coca Cola - Zero Sugar</v>
      </c>
      <c r="V2419" t="str">
        <f t="shared" si="186"/>
        <v>Carbonated</v>
      </c>
      <c r="W2419" t="s">
        <v>34</v>
      </c>
      <c r="X2419" t="b">
        <f t="shared" si="188"/>
        <v>1</v>
      </c>
      <c r="Y2419">
        <f t="shared" si="187"/>
        <v>1.5</v>
      </c>
      <c r="Z2419" s="2">
        <f t="shared" si="189"/>
        <v>1</v>
      </c>
      <c r="AA2419" t="s">
        <v>183</v>
      </c>
      <c r="AB2419" t="s">
        <v>184</v>
      </c>
      <c r="AD2419" t="s">
        <v>132</v>
      </c>
      <c r="AE2419" t="s">
        <v>578</v>
      </c>
      <c r="AF2419">
        <v>2022</v>
      </c>
    </row>
    <row r="2420" spans="1:32" x14ac:dyDescent="0.25">
      <c r="A2420" t="s">
        <v>29</v>
      </c>
      <c r="B2420" t="s">
        <v>394</v>
      </c>
      <c r="C2420" t="s">
        <v>395</v>
      </c>
      <c r="D2420" t="s">
        <v>396</v>
      </c>
      <c r="E2420">
        <f>_xlfn.XLOOKUP(Table1[[#This Row],[Location]],'Location analysis'!A:A,'Location analysis'!B:B)</f>
        <v>40.416893999999999</v>
      </c>
      <c r="F2420">
        <f>_xlfn.XLOOKUP(Table1[[#This Row],[Location]],'Location analysis'!A:A,'Location analysis'!C:C)</f>
        <v>-74.420399000000003</v>
      </c>
      <c r="G2420" t="s">
        <v>293</v>
      </c>
      <c r="H2420" t="s">
        <v>43</v>
      </c>
      <c r="I2420">
        <v>15041850395</v>
      </c>
      <c r="J2420" t="s">
        <v>577</v>
      </c>
      <c r="K2420" t="s">
        <v>51</v>
      </c>
      <c r="L2420">
        <v>135</v>
      </c>
      <c r="M2420">
        <v>2</v>
      </c>
      <c r="N2420">
        <v>1</v>
      </c>
      <c r="O2420">
        <v>135</v>
      </c>
      <c r="P2420">
        <v>2</v>
      </c>
      <c r="Q2420">
        <v>1</v>
      </c>
      <c r="R2420">
        <v>2</v>
      </c>
      <c r="S2420">
        <v>2</v>
      </c>
      <c r="T2420" s="1">
        <v>44680</v>
      </c>
      <c r="U2420" t="str">
        <f t="shared" si="185"/>
        <v>Kinder - Bueno - Crispy Creamy Chocolate</v>
      </c>
      <c r="V2420" t="str">
        <f t="shared" si="186"/>
        <v>Food</v>
      </c>
      <c r="W2420" t="s">
        <v>43</v>
      </c>
      <c r="X2420" t="b">
        <f t="shared" si="188"/>
        <v>1</v>
      </c>
      <c r="Y2420">
        <f t="shared" si="187"/>
        <v>2</v>
      </c>
      <c r="Z2420" s="2">
        <f t="shared" si="189"/>
        <v>1.3333333333333333</v>
      </c>
      <c r="AA2420" t="s">
        <v>294</v>
      </c>
      <c r="AB2420" t="s">
        <v>295</v>
      </c>
      <c r="AC2420" t="s">
        <v>296</v>
      </c>
      <c r="AD2420" t="s">
        <v>132</v>
      </c>
      <c r="AE2420" t="s">
        <v>578</v>
      </c>
      <c r="AF2420">
        <v>2022</v>
      </c>
    </row>
    <row r="2421" spans="1:32" x14ac:dyDescent="0.25">
      <c r="A2421" t="s">
        <v>29</v>
      </c>
      <c r="B2421" t="s">
        <v>394</v>
      </c>
      <c r="C2421" t="s">
        <v>395</v>
      </c>
      <c r="D2421" t="s">
        <v>396</v>
      </c>
      <c r="E2421">
        <f>_xlfn.XLOOKUP(Table1[[#This Row],[Location]],'Location analysis'!A:A,'Location analysis'!B:B)</f>
        <v>40.416893999999999</v>
      </c>
      <c r="F2421">
        <f>_xlfn.XLOOKUP(Table1[[#This Row],[Location]],'Location analysis'!A:A,'Location analysis'!C:C)</f>
        <v>-74.420399000000003</v>
      </c>
      <c r="G2421" t="s">
        <v>203</v>
      </c>
      <c r="H2421" t="s">
        <v>43</v>
      </c>
      <c r="I2421">
        <v>15041856628</v>
      </c>
      <c r="J2421" t="s">
        <v>577</v>
      </c>
      <c r="K2421" t="s">
        <v>51</v>
      </c>
      <c r="L2421">
        <v>124</v>
      </c>
      <c r="M2421">
        <v>1.5</v>
      </c>
      <c r="N2421">
        <v>1</v>
      </c>
      <c r="O2421">
        <v>124</v>
      </c>
      <c r="P2421">
        <v>1.5</v>
      </c>
      <c r="Q2421">
        <v>1</v>
      </c>
      <c r="R2421">
        <v>1.5</v>
      </c>
      <c r="S2421">
        <v>1.5</v>
      </c>
      <c r="T2421" s="1">
        <v>44680</v>
      </c>
      <c r="U2421" t="str">
        <f t="shared" si="185"/>
        <v>CheezIt - White Cheddar</v>
      </c>
      <c r="V2421" t="str">
        <f t="shared" si="186"/>
        <v>Food</v>
      </c>
      <c r="W2421" t="s">
        <v>43</v>
      </c>
      <c r="X2421" t="b">
        <f t="shared" si="188"/>
        <v>1</v>
      </c>
      <c r="Y2421">
        <f t="shared" si="187"/>
        <v>1.5</v>
      </c>
      <c r="Z2421" s="2">
        <f t="shared" si="189"/>
        <v>1</v>
      </c>
      <c r="AA2421" t="s">
        <v>193</v>
      </c>
      <c r="AB2421" t="s">
        <v>204</v>
      </c>
      <c r="AD2421" t="s">
        <v>132</v>
      </c>
      <c r="AE2421" t="s">
        <v>578</v>
      </c>
      <c r="AF2421">
        <v>2022</v>
      </c>
    </row>
    <row r="2422" spans="1:32" x14ac:dyDescent="0.25">
      <c r="A2422" t="s">
        <v>29</v>
      </c>
      <c r="B2422" t="s">
        <v>62</v>
      </c>
      <c r="C2422" t="s">
        <v>63</v>
      </c>
      <c r="D2422" t="s">
        <v>64</v>
      </c>
      <c r="E2422">
        <f>_xlfn.XLOOKUP(Table1[[#This Row],[Location]],'Location analysis'!A:A,'Location analysis'!B:B)</f>
        <v>40.091900000000003</v>
      </c>
      <c r="F2422">
        <f>_xlfn.XLOOKUP(Table1[[#This Row],[Location]],'Location analysis'!A:A,'Location analysis'!C:C)</f>
        <v>-74.358699999999999</v>
      </c>
      <c r="G2422" t="s">
        <v>307</v>
      </c>
      <c r="H2422" t="s">
        <v>43</v>
      </c>
      <c r="I2422">
        <v>15041961028</v>
      </c>
      <c r="J2422" t="s">
        <v>577</v>
      </c>
      <c r="K2422" t="s">
        <v>36</v>
      </c>
      <c r="L2422">
        <v>122</v>
      </c>
      <c r="M2422">
        <v>1.25</v>
      </c>
      <c r="N2422">
        <v>1</v>
      </c>
      <c r="O2422">
        <v>122</v>
      </c>
      <c r="P2422">
        <v>1.25</v>
      </c>
      <c r="Q2422">
        <v>1</v>
      </c>
      <c r="R2422">
        <v>1.25</v>
      </c>
      <c r="S2422">
        <v>1.25</v>
      </c>
      <c r="T2422" s="1">
        <v>44680</v>
      </c>
      <c r="U2422" t="str">
        <f t="shared" si="185"/>
        <v>Belvita Snack Packs - Blueberry</v>
      </c>
      <c r="V2422" t="str">
        <f t="shared" si="186"/>
        <v>Food</v>
      </c>
      <c r="W2422" t="s">
        <v>43</v>
      </c>
      <c r="X2422" t="b">
        <f t="shared" si="188"/>
        <v>1</v>
      </c>
      <c r="Y2422">
        <f t="shared" si="187"/>
        <v>1.25</v>
      </c>
      <c r="Z2422" s="2">
        <f t="shared" si="189"/>
        <v>0.83333333333333337</v>
      </c>
      <c r="AA2422" t="s">
        <v>309</v>
      </c>
      <c r="AB2422" t="s">
        <v>222</v>
      </c>
      <c r="AD2422" t="s">
        <v>132</v>
      </c>
      <c r="AE2422" t="s">
        <v>578</v>
      </c>
      <c r="AF2422">
        <v>2022</v>
      </c>
    </row>
    <row r="2423" spans="1:32" x14ac:dyDescent="0.25">
      <c r="A2423" t="s">
        <v>29</v>
      </c>
      <c r="B2423" t="s">
        <v>67</v>
      </c>
      <c r="C2423" t="s">
        <v>68</v>
      </c>
      <c r="D2423" t="s">
        <v>69</v>
      </c>
      <c r="E2423">
        <f>_xlfn.XLOOKUP(Table1[[#This Row],[Location]],'Location analysis'!A:A,'Location analysis'!B:B)</f>
        <v>40.435699999999997</v>
      </c>
      <c r="F2423">
        <f>_xlfn.XLOOKUP(Table1[[#This Row],[Location]],'Location analysis'!A:A,'Location analysis'!C:C)</f>
        <v>-74.125200000000007</v>
      </c>
      <c r="G2423" t="s">
        <v>70</v>
      </c>
      <c r="H2423" t="s">
        <v>34</v>
      </c>
      <c r="I2423">
        <v>15042091507</v>
      </c>
      <c r="J2423" t="s">
        <v>577</v>
      </c>
      <c r="K2423" t="s">
        <v>51</v>
      </c>
      <c r="L2423">
        <v>146</v>
      </c>
      <c r="M2423">
        <v>3</v>
      </c>
      <c r="N2423">
        <v>1</v>
      </c>
      <c r="O2423">
        <v>146</v>
      </c>
      <c r="P2423">
        <v>3</v>
      </c>
      <c r="Q2423">
        <v>1</v>
      </c>
      <c r="R2423">
        <v>3</v>
      </c>
      <c r="S2423">
        <v>3</v>
      </c>
      <c r="T2423" s="1">
        <v>44680</v>
      </c>
      <c r="U2423" t="str">
        <f t="shared" si="185"/>
        <v>Monster Energy Original</v>
      </c>
      <c r="V2423" t="str">
        <f t="shared" si="186"/>
        <v>Carbonated</v>
      </c>
      <c r="W2423" t="s">
        <v>34</v>
      </c>
      <c r="X2423" t="b">
        <f t="shared" si="188"/>
        <v>1</v>
      </c>
      <c r="Y2423">
        <f t="shared" si="187"/>
        <v>3</v>
      </c>
      <c r="Z2423" s="2">
        <f t="shared" si="189"/>
        <v>2</v>
      </c>
      <c r="AA2423" t="s">
        <v>70</v>
      </c>
      <c r="AD2423" t="s">
        <v>132</v>
      </c>
      <c r="AE2423" t="s">
        <v>578</v>
      </c>
      <c r="AF2423">
        <v>2022</v>
      </c>
    </row>
    <row r="2424" spans="1:32" x14ac:dyDescent="0.25">
      <c r="A2424" t="s">
        <v>29</v>
      </c>
      <c r="B2424" t="s">
        <v>394</v>
      </c>
      <c r="C2424" t="s">
        <v>395</v>
      </c>
      <c r="D2424" t="s">
        <v>396</v>
      </c>
      <c r="E2424">
        <f>_xlfn.XLOOKUP(Table1[[#This Row],[Location]],'Location analysis'!A:A,'Location analysis'!B:B)</f>
        <v>40.416893999999999</v>
      </c>
      <c r="F2424">
        <f>_xlfn.XLOOKUP(Table1[[#This Row],[Location]],'Location analysis'!A:A,'Location analysis'!C:C)</f>
        <v>-74.420399000000003</v>
      </c>
      <c r="G2424" t="s">
        <v>579</v>
      </c>
      <c r="H2424" t="s">
        <v>43</v>
      </c>
      <c r="I2424">
        <v>15042163163</v>
      </c>
      <c r="J2424" t="s">
        <v>577</v>
      </c>
      <c r="K2424" t="s">
        <v>51</v>
      </c>
      <c r="L2424">
        <v>132</v>
      </c>
      <c r="M2424">
        <v>2</v>
      </c>
      <c r="N2424">
        <v>1</v>
      </c>
      <c r="O2424">
        <v>132</v>
      </c>
      <c r="P2424">
        <v>2</v>
      </c>
      <c r="Q2424">
        <v>1</v>
      </c>
      <c r="R2424">
        <v>2</v>
      </c>
      <c r="S2424">
        <v>2</v>
      </c>
      <c r="T2424" s="1">
        <v>44680</v>
      </c>
      <c r="U2424" t="str">
        <f t="shared" si="185"/>
        <v>Keep Healthy - Chocolate Fudge</v>
      </c>
      <c r="V2424" t="str">
        <f t="shared" si="186"/>
        <v>Food</v>
      </c>
      <c r="W2424" t="s">
        <v>43</v>
      </c>
      <c r="X2424" t="b">
        <f t="shared" si="188"/>
        <v>1</v>
      </c>
      <c r="Y2424">
        <f t="shared" si="187"/>
        <v>2</v>
      </c>
      <c r="Z2424" s="2">
        <f t="shared" si="189"/>
        <v>1.3333333333333333</v>
      </c>
      <c r="AA2424" t="s">
        <v>580</v>
      </c>
      <c r="AB2424" t="s">
        <v>581</v>
      </c>
      <c r="AD2424" t="s">
        <v>132</v>
      </c>
      <c r="AE2424" t="s">
        <v>578</v>
      </c>
      <c r="AF2424">
        <v>2022</v>
      </c>
    </row>
    <row r="2425" spans="1:32" x14ac:dyDescent="0.25">
      <c r="A2425" t="s">
        <v>29</v>
      </c>
      <c r="B2425" t="s">
        <v>67</v>
      </c>
      <c r="C2425" t="s">
        <v>68</v>
      </c>
      <c r="D2425" t="s">
        <v>69</v>
      </c>
      <c r="E2425">
        <f>_xlfn.XLOOKUP(Table1[[#This Row],[Location]],'Location analysis'!A:A,'Location analysis'!B:B)</f>
        <v>40.435699999999997</v>
      </c>
      <c r="F2425">
        <f>_xlfn.XLOOKUP(Table1[[#This Row],[Location]],'Location analysis'!A:A,'Location analysis'!C:C)</f>
        <v>-74.125200000000007</v>
      </c>
      <c r="G2425" t="s">
        <v>185</v>
      </c>
      <c r="H2425" t="s">
        <v>34</v>
      </c>
      <c r="I2425">
        <v>15042202934</v>
      </c>
      <c r="J2425" t="s">
        <v>577</v>
      </c>
      <c r="K2425" t="s">
        <v>51</v>
      </c>
      <c r="L2425">
        <v>148</v>
      </c>
      <c r="M2425">
        <v>3.5</v>
      </c>
      <c r="N2425">
        <v>1</v>
      </c>
      <c r="O2425">
        <v>148</v>
      </c>
      <c r="P2425">
        <v>3.5</v>
      </c>
      <c r="Q2425">
        <v>1</v>
      </c>
      <c r="R2425">
        <v>3.5</v>
      </c>
      <c r="S2425">
        <v>3.5</v>
      </c>
      <c r="T2425" s="1">
        <v>44680</v>
      </c>
      <c r="U2425" t="str">
        <f t="shared" si="185"/>
        <v>Red Bull - Original</v>
      </c>
      <c r="V2425" t="str">
        <f t="shared" si="186"/>
        <v>Carbonated</v>
      </c>
      <c r="W2425" t="s">
        <v>34</v>
      </c>
      <c r="X2425" t="b">
        <f t="shared" si="188"/>
        <v>1</v>
      </c>
      <c r="Y2425">
        <f t="shared" si="187"/>
        <v>3.5</v>
      </c>
      <c r="Z2425" s="2">
        <f t="shared" si="189"/>
        <v>2.3333333333333335</v>
      </c>
      <c r="AA2425" t="s">
        <v>37</v>
      </c>
      <c r="AB2425" t="s">
        <v>150</v>
      </c>
      <c r="AD2425" t="s">
        <v>132</v>
      </c>
      <c r="AE2425" t="s">
        <v>578</v>
      </c>
      <c r="AF2425">
        <v>2022</v>
      </c>
    </row>
    <row r="2426" spans="1:32" x14ac:dyDescent="0.25">
      <c r="A2426" t="s">
        <v>29</v>
      </c>
      <c r="B2426" t="s">
        <v>67</v>
      </c>
      <c r="C2426" t="s">
        <v>68</v>
      </c>
      <c r="D2426" t="s">
        <v>69</v>
      </c>
      <c r="E2426">
        <f>_xlfn.XLOOKUP(Table1[[#This Row],[Location]],'Location analysis'!A:A,'Location analysis'!B:B)</f>
        <v>40.435699999999997</v>
      </c>
      <c r="F2426">
        <f>_xlfn.XLOOKUP(Table1[[#This Row],[Location]],'Location analysis'!A:A,'Location analysis'!C:C)</f>
        <v>-74.125200000000007</v>
      </c>
      <c r="G2426" t="s">
        <v>259</v>
      </c>
      <c r="H2426" t="s">
        <v>34</v>
      </c>
      <c r="I2426">
        <v>15042218835</v>
      </c>
      <c r="J2426" t="s">
        <v>577</v>
      </c>
      <c r="K2426" t="s">
        <v>51</v>
      </c>
      <c r="L2426">
        <v>140</v>
      </c>
      <c r="M2426">
        <v>1.25</v>
      </c>
      <c r="N2426">
        <v>1</v>
      </c>
      <c r="O2426">
        <v>140</v>
      </c>
      <c r="P2426">
        <v>1.25</v>
      </c>
      <c r="Q2426">
        <v>1</v>
      </c>
      <c r="R2426">
        <v>1.25</v>
      </c>
      <c r="S2426">
        <v>1.25</v>
      </c>
      <c r="T2426" s="1">
        <v>44680</v>
      </c>
      <c r="U2426" t="str">
        <f t="shared" si="185"/>
        <v>Sunkist Soda - Orange</v>
      </c>
      <c r="V2426" t="str">
        <f t="shared" si="186"/>
        <v>Carbonated</v>
      </c>
      <c r="W2426" t="s">
        <v>34</v>
      </c>
      <c r="X2426" t="b">
        <f t="shared" si="188"/>
        <v>1</v>
      </c>
      <c r="Y2426">
        <f t="shared" si="187"/>
        <v>1.25</v>
      </c>
      <c r="Z2426" s="2">
        <f t="shared" si="189"/>
        <v>0.83333333333333337</v>
      </c>
      <c r="AA2426" t="s">
        <v>260</v>
      </c>
      <c r="AB2426" t="s">
        <v>261</v>
      </c>
      <c r="AD2426" t="s">
        <v>132</v>
      </c>
      <c r="AE2426" t="s">
        <v>578</v>
      </c>
      <c r="AF2426">
        <v>2022</v>
      </c>
    </row>
    <row r="2427" spans="1:32" x14ac:dyDescent="0.25">
      <c r="A2427" t="s">
        <v>29</v>
      </c>
      <c r="B2427" t="s">
        <v>394</v>
      </c>
      <c r="C2427" t="s">
        <v>395</v>
      </c>
      <c r="D2427" t="s">
        <v>396</v>
      </c>
      <c r="E2427">
        <f>_xlfn.XLOOKUP(Table1[[#This Row],[Location]],'Location analysis'!A:A,'Location analysis'!B:B)</f>
        <v>40.416893999999999</v>
      </c>
      <c r="F2427">
        <f>_xlfn.XLOOKUP(Table1[[#This Row],[Location]],'Location analysis'!A:A,'Location analysis'!C:C)</f>
        <v>-74.420399000000003</v>
      </c>
      <c r="G2427" t="s">
        <v>397</v>
      </c>
      <c r="H2427" t="s">
        <v>49</v>
      </c>
      <c r="I2427">
        <v>15042293790</v>
      </c>
      <c r="J2427" t="s">
        <v>577</v>
      </c>
      <c r="K2427" t="s">
        <v>51</v>
      </c>
      <c r="L2427">
        <v>146</v>
      </c>
      <c r="M2427">
        <v>3.5</v>
      </c>
      <c r="N2427">
        <v>1</v>
      </c>
      <c r="O2427">
        <v>146</v>
      </c>
      <c r="P2427">
        <v>3.5</v>
      </c>
      <c r="Q2427">
        <v>1</v>
      </c>
      <c r="R2427">
        <v>3.5</v>
      </c>
      <c r="S2427">
        <v>3.5</v>
      </c>
      <c r="T2427" s="1">
        <v>44680</v>
      </c>
      <c r="U2427" t="str">
        <f t="shared" si="185"/>
        <v>Starbucks Doubleshot Energy - Mocha</v>
      </c>
      <c r="V2427" t="str">
        <f t="shared" si="186"/>
        <v>Non Carbonated</v>
      </c>
      <c r="W2427" t="s">
        <v>49</v>
      </c>
      <c r="X2427" t="b">
        <f t="shared" si="188"/>
        <v>1</v>
      </c>
      <c r="Y2427">
        <f t="shared" si="187"/>
        <v>3.5</v>
      </c>
      <c r="Z2427" s="2">
        <f t="shared" si="189"/>
        <v>2.3333333333333335</v>
      </c>
      <c r="AA2427" t="s">
        <v>398</v>
      </c>
      <c r="AB2427" t="s">
        <v>399</v>
      </c>
      <c r="AD2427" t="s">
        <v>132</v>
      </c>
      <c r="AE2427" t="s">
        <v>578</v>
      </c>
      <c r="AF2427">
        <v>2022</v>
      </c>
    </row>
    <row r="2428" spans="1:32" x14ac:dyDescent="0.25">
      <c r="A2428" t="s">
        <v>29</v>
      </c>
      <c r="B2428" t="s">
        <v>394</v>
      </c>
      <c r="C2428" t="s">
        <v>395</v>
      </c>
      <c r="D2428" t="s">
        <v>396</v>
      </c>
      <c r="E2428">
        <f>_xlfn.XLOOKUP(Table1[[#This Row],[Location]],'Location analysis'!A:A,'Location analysis'!B:B)</f>
        <v>40.416893999999999</v>
      </c>
      <c r="F2428">
        <f>_xlfn.XLOOKUP(Table1[[#This Row],[Location]],'Location analysis'!A:A,'Location analysis'!C:C)</f>
        <v>-74.420399000000003</v>
      </c>
      <c r="G2428" t="s">
        <v>293</v>
      </c>
      <c r="H2428" t="s">
        <v>43</v>
      </c>
      <c r="I2428">
        <v>15042345749</v>
      </c>
      <c r="J2428" t="s">
        <v>577</v>
      </c>
      <c r="K2428" t="s">
        <v>51</v>
      </c>
      <c r="L2428">
        <v>135</v>
      </c>
      <c r="M2428">
        <v>2</v>
      </c>
      <c r="N2428">
        <v>1</v>
      </c>
      <c r="O2428">
        <v>135</v>
      </c>
      <c r="P2428">
        <v>2</v>
      </c>
      <c r="Q2428">
        <v>1</v>
      </c>
      <c r="R2428">
        <v>2</v>
      </c>
      <c r="S2428">
        <v>2</v>
      </c>
      <c r="T2428" s="1">
        <v>44680</v>
      </c>
      <c r="U2428" t="str">
        <f t="shared" si="185"/>
        <v>Kinder - Bueno - Crispy Creamy Chocolate</v>
      </c>
      <c r="V2428" t="str">
        <f t="shared" si="186"/>
        <v>Food</v>
      </c>
      <c r="W2428" t="s">
        <v>43</v>
      </c>
      <c r="X2428" t="b">
        <f t="shared" si="188"/>
        <v>1</v>
      </c>
      <c r="Y2428">
        <f t="shared" si="187"/>
        <v>2</v>
      </c>
      <c r="Z2428" s="2">
        <f t="shared" si="189"/>
        <v>1.3333333333333333</v>
      </c>
      <c r="AA2428" t="s">
        <v>294</v>
      </c>
      <c r="AB2428" t="s">
        <v>295</v>
      </c>
      <c r="AC2428" t="s">
        <v>296</v>
      </c>
      <c r="AD2428" t="s">
        <v>132</v>
      </c>
      <c r="AE2428" t="s">
        <v>578</v>
      </c>
      <c r="AF2428">
        <v>2022</v>
      </c>
    </row>
    <row r="2429" spans="1:32" x14ac:dyDescent="0.25">
      <c r="A2429" t="s">
        <v>29</v>
      </c>
      <c r="B2429" t="s">
        <v>394</v>
      </c>
      <c r="C2429" t="s">
        <v>395</v>
      </c>
      <c r="D2429" t="s">
        <v>396</v>
      </c>
      <c r="E2429">
        <f>_xlfn.XLOOKUP(Table1[[#This Row],[Location]],'Location analysis'!A:A,'Location analysis'!B:B)</f>
        <v>40.416893999999999</v>
      </c>
      <c r="F2429">
        <f>_xlfn.XLOOKUP(Table1[[#This Row],[Location]],'Location analysis'!A:A,'Location analysis'!C:C)</f>
        <v>-74.420399000000003</v>
      </c>
      <c r="G2429" t="s">
        <v>397</v>
      </c>
      <c r="H2429" t="s">
        <v>49</v>
      </c>
      <c r="I2429">
        <v>15042350905</v>
      </c>
      <c r="J2429" t="s">
        <v>577</v>
      </c>
      <c r="K2429" t="s">
        <v>51</v>
      </c>
      <c r="L2429">
        <v>146</v>
      </c>
      <c r="M2429">
        <v>3.5</v>
      </c>
      <c r="N2429">
        <v>1</v>
      </c>
      <c r="O2429">
        <v>146</v>
      </c>
      <c r="P2429">
        <v>3.5</v>
      </c>
      <c r="Q2429">
        <v>1</v>
      </c>
      <c r="R2429">
        <v>3.5</v>
      </c>
      <c r="S2429">
        <v>3.5</v>
      </c>
      <c r="T2429" s="1">
        <v>44680</v>
      </c>
      <c r="U2429" t="str">
        <f t="shared" si="185"/>
        <v>Starbucks Doubleshot Energy - Mocha</v>
      </c>
      <c r="V2429" t="str">
        <f t="shared" si="186"/>
        <v>Non Carbonated</v>
      </c>
      <c r="W2429" t="s">
        <v>49</v>
      </c>
      <c r="X2429" t="b">
        <f t="shared" si="188"/>
        <v>1</v>
      </c>
      <c r="Y2429">
        <f t="shared" si="187"/>
        <v>3.5</v>
      </c>
      <c r="Z2429" s="2">
        <f t="shared" si="189"/>
        <v>2.3333333333333335</v>
      </c>
      <c r="AA2429" t="s">
        <v>398</v>
      </c>
      <c r="AB2429" t="s">
        <v>399</v>
      </c>
      <c r="AD2429" t="s">
        <v>132</v>
      </c>
      <c r="AE2429" t="s">
        <v>578</v>
      </c>
      <c r="AF2429">
        <v>2022</v>
      </c>
    </row>
    <row r="2430" spans="1:32" x14ac:dyDescent="0.25">
      <c r="A2430" t="s">
        <v>29</v>
      </c>
      <c r="B2430" t="s">
        <v>394</v>
      </c>
      <c r="C2430" t="s">
        <v>395</v>
      </c>
      <c r="D2430" t="s">
        <v>396</v>
      </c>
      <c r="E2430">
        <f>_xlfn.XLOOKUP(Table1[[#This Row],[Location]],'Location analysis'!A:A,'Location analysis'!B:B)</f>
        <v>40.416893999999999</v>
      </c>
      <c r="F2430">
        <f>_xlfn.XLOOKUP(Table1[[#This Row],[Location]],'Location analysis'!A:A,'Location analysis'!C:C)</f>
        <v>-74.420399000000003</v>
      </c>
      <c r="G2430" t="s">
        <v>582</v>
      </c>
      <c r="H2430" t="s">
        <v>43</v>
      </c>
      <c r="I2430">
        <v>15042358983</v>
      </c>
      <c r="J2430" t="s">
        <v>577</v>
      </c>
      <c r="K2430" t="s">
        <v>51</v>
      </c>
      <c r="L2430">
        <v>151</v>
      </c>
      <c r="M2430">
        <v>3</v>
      </c>
      <c r="N2430">
        <v>1</v>
      </c>
      <c r="O2430">
        <v>151</v>
      </c>
      <c r="P2430">
        <v>3</v>
      </c>
      <c r="Q2430">
        <v>1</v>
      </c>
      <c r="R2430">
        <v>3</v>
      </c>
      <c r="S2430">
        <v>3</v>
      </c>
      <c r="T2430" s="1">
        <v>44680</v>
      </c>
      <c r="U2430" t="str">
        <f t="shared" si="185"/>
        <v>CheezIt - Go Paks</v>
      </c>
      <c r="V2430" t="str">
        <f t="shared" si="186"/>
        <v>Food</v>
      </c>
      <c r="W2430" t="s">
        <v>43</v>
      </c>
      <c r="X2430" t="b">
        <f t="shared" si="188"/>
        <v>1</v>
      </c>
      <c r="Y2430">
        <f t="shared" si="187"/>
        <v>3</v>
      </c>
      <c r="Z2430" s="2">
        <f t="shared" si="189"/>
        <v>2</v>
      </c>
      <c r="AA2430" t="s">
        <v>193</v>
      </c>
      <c r="AB2430" t="s">
        <v>492</v>
      </c>
      <c r="AD2430" t="s">
        <v>132</v>
      </c>
      <c r="AE2430" t="s">
        <v>578</v>
      </c>
      <c r="AF2430">
        <v>2022</v>
      </c>
    </row>
    <row r="2431" spans="1:32" x14ac:dyDescent="0.25">
      <c r="A2431" t="s">
        <v>29</v>
      </c>
      <c r="B2431" t="s">
        <v>394</v>
      </c>
      <c r="C2431" t="s">
        <v>395</v>
      </c>
      <c r="D2431" t="s">
        <v>396</v>
      </c>
      <c r="E2431">
        <f>_xlfn.XLOOKUP(Table1[[#This Row],[Location]],'Location analysis'!A:A,'Location analysis'!B:B)</f>
        <v>40.416893999999999</v>
      </c>
      <c r="F2431">
        <f>_xlfn.XLOOKUP(Table1[[#This Row],[Location]],'Location analysis'!A:A,'Location analysis'!C:C)</f>
        <v>-74.420399000000003</v>
      </c>
      <c r="G2431" t="s">
        <v>508</v>
      </c>
      <c r="H2431" t="s">
        <v>43</v>
      </c>
      <c r="I2431">
        <v>15042489225</v>
      </c>
      <c r="J2431" t="s">
        <v>577</v>
      </c>
      <c r="K2431" t="s">
        <v>36</v>
      </c>
      <c r="L2431">
        <v>110</v>
      </c>
      <c r="M2431">
        <v>1.5</v>
      </c>
      <c r="N2431">
        <v>1</v>
      </c>
      <c r="O2431">
        <v>110</v>
      </c>
      <c r="P2431">
        <v>1.5</v>
      </c>
      <c r="Q2431">
        <v>1</v>
      </c>
      <c r="R2431">
        <v>1.5</v>
      </c>
      <c r="S2431">
        <v>1.5</v>
      </c>
      <c r="T2431" s="1">
        <v>44680</v>
      </c>
      <c r="U2431" t="str">
        <f t="shared" si="185"/>
        <v>Pop Corners - Kettle Corn</v>
      </c>
      <c r="V2431" t="str">
        <f t="shared" si="186"/>
        <v>Food</v>
      </c>
      <c r="W2431" t="s">
        <v>43</v>
      </c>
      <c r="X2431" t="b">
        <f t="shared" si="188"/>
        <v>1</v>
      </c>
      <c r="Y2431">
        <f t="shared" si="187"/>
        <v>1.5</v>
      </c>
      <c r="Z2431" s="2">
        <f t="shared" si="189"/>
        <v>1</v>
      </c>
      <c r="AA2431" t="s">
        <v>509</v>
      </c>
      <c r="AB2431" t="s">
        <v>510</v>
      </c>
      <c r="AD2431" t="s">
        <v>132</v>
      </c>
      <c r="AE2431" t="s">
        <v>578</v>
      </c>
      <c r="AF2431">
        <v>2022</v>
      </c>
    </row>
    <row r="2432" spans="1:32" x14ac:dyDescent="0.25">
      <c r="A2432" t="s">
        <v>29</v>
      </c>
      <c r="B2432" t="s">
        <v>46</v>
      </c>
      <c r="C2432" t="s">
        <v>31</v>
      </c>
      <c r="D2432" t="s">
        <v>47</v>
      </c>
      <c r="E2432">
        <f>_xlfn.XLOOKUP(Table1[[#This Row],[Location]],'Location analysis'!A:A,'Location analysis'!B:B)</f>
        <v>40.423690999999998</v>
      </c>
      <c r="F2432">
        <f>_xlfn.XLOOKUP(Table1[[#This Row],[Location]],'Location analysis'!A:A,'Location analysis'!C:C)</f>
        <v>-74.380831999999998</v>
      </c>
      <c r="G2432" t="s">
        <v>137</v>
      </c>
      <c r="H2432" t="s">
        <v>97</v>
      </c>
      <c r="I2432">
        <v>15042523428</v>
      </c>
      <c r="J2432" t="s">
        <v>577</v>
      </c>
      <c r="K2432" t="s">
        <v>51</v>
      </c>
      <c r="L2432">
        <v>144</v>
      </c>
      <c r="M2432">
        <v>1.5</v>
      </c>
      <c r="N2432">
        <v>1</v>
      </c>
      <c r="O2432">
        <v>144</v>
      </c>
      <c r="P2432">
        <v>1.5</v>
      </c>
      <c r="Q2432">
        <v>1</v>
      </c>
      <c r="R2432">
        <v>1.5</v>
      </c>
      <c r="S2432">
        <v>1.5</v>
      </c>
      <c r="T2432" s="1">
        <v>44680</v>
      </c>
      <c r="U2432" t="str">
        <f t="shared" si="185"/>
        <v>Poland Springs Water</v>
      </c>
      <c r="V2432" t="str">
        <f t="shared" si="186"/>
        <v>Water</v>
      </c>
      <c r="W2432" t="s">
        <v>97</v>
      </c>
      <c r="X2432" t="b">
        <f t="shared" si="188"/>
        <v>1</v>
      </c>
      <c r="Y2432">
        <f t="shared" si="187"/>
        <v>1.5</v>
      </c>
      <c r="Z2432" s="2">
        <f t="shared" si="189"/>
        <v>1</v>
      </c>
      <c r="AA2432" t="s">
        <v>137</v>
      </c>
      <c r="AD2432" t="s">
        <v>132</v>
      </c>
      <c r="AE2432" t="s">
        <v>578</v>
      </c>
      <c r="AF2432">
        <v>2022</v>
      </c>
    </row>
    <row r="2433" spans="1:32" x14ac:dyDescent="0.25">
      <c r="A2433" t="s">
        <v>29</v>
      </c>
      <c r="B2433" t="s">
        <v>30</v>
      </c>
      <c r="C2433" t="s">
        <v>31</v>
      </c>
      <c r="D2433" t="s">
        <v>32</v>
      </c>
      <c r="E2433">
        <f>_xlfn.XLOOKUP(Table1[[#This Row],[Location]],'Location analysis'!A:A,'Location analysis'!B:B)</f>
        <v>40.423690999999998</v>
      </c>
      <c r="F2433">
        <f>_xlfn.XLOOKUP(Table1[[#This Row],[Location]],'Location analysis'!A:A,'Location analysis'!C:C)</f>
        <v>-74.380831999999998</v>
      </c>
      <c r="G2433" t="s">
        <v>96</v>
      </c>
      <c r="H2433" t="s">
        <v>97</v>
      </c>
      <c r="I2433">
        <v>15042529202</v>
      </c>
      <c r="J2433" t="s">
        <v>577</v>
      </c>
      <c r="K2433" t="s">
        <v>36</v>
      </c>
      <c r="L2433">
        <v>147</v>
      </c>
      <c r="M2433">
        <v>2.75</v>
      </c>
      <c r="N2433">
        <v>1</v>
      </c>
      <c r="O2433">
        <v>147</v>
      </c>
      <c r="P2433">
        <v>2.75</v>
      </c>
      <c r="Q2433">
        <v>1</v>
      </c>
      <c r="R2433">
        <v>2.75</v>
      </c>
      <c r="S2433">
        <v>2.75</v>
      </c>
      <c r="T2433" s="1">
        <v>44680</v>
      </c>
      <c r="U2433" t="str">
        <f t="shared" si="185"/>
        <v>Vitamin Water - XXX Acai BB Pomegranate</v>
      </c>
      <c r="V2433" t="str">
        <f t="shared" si="186"/>
        <v>Water</v>
      </c>
      <c r="W2433" t="s">
        <v>97</v>
      </c>
      <c r="X2433" t="b">
        <f t="shared" si="188"/>
        <v>1</v>
      </c>
      <c r="Y2433">
        <f t="shared" si="187"/>
        <v>2.75</v>
      </c>
      <c r="Z2433" s="2">
        <f t="shared" si="189"/>
        <v>1.8333333333333333</v>
      </c>
      <c r="AA2433" t="s">
        <v>98</v>
      </c>
      <c r="AB2433" t="s">
        <v>99</v>
      </c>
      <c r="AD2433" t="s">
        <v>132</v>
      </c>
      <c r="AE2433" t="s">
        <v>578</v>
      </c>
      <c r="AF2433">
        <v>2022</v>
      </c>
    </row>
    <row r="2434" spans="1:32" x14ac:dyDescent="0.25">
      <c r="A2434" t="s">
        <v>29</v>
      </c>
      <c r="B2434" t="s">
        <v>394</v>
      </c>
      <c r="C2434" t="s">
        <v>395</v>
      </c>
      <c r="D2434" t="s">
        <v>396</v>
      </c>
      <c r="E2434">
        <f>_xlfn.XLOOKUP(Table1[[#This Row],[Location]],'Location analysis'!A:A,'Location analysis'!B:B)</f>
        <v>40.416893999999999</v>
      </c>
      <c r="F2434">
        <f>_xlfn.XLOOKUP(Table1[[#This Row],[Location]],'Location analysis'!A:A,'Location analysis'!C:C)</f>
        <v>-74.420399000000003</v>
      </c>
      <c r="G2434" t="s">
        <v>583</v>
      </c>
      <c r="H2434" t="s">
        <v>43</v>
      </c>
      <c r="I2434">
        <v>15042559973</v>
      </c>
      <c r="J2434" t="s">
        <v>577</v>
      </c>
      <c r="K2434" t="s">
        <v>36</v>
      </c>
      <c r="L2434">
        <v>158</v>
      </c>
      <c r="M2434">
        <v>2</v>
      </c>
      <c r="N2434">
        <v>1</v>
      </c>
      <c r="O2434">
        <v>158</v>
      </c>
      <c r="P2434">
        <v>2</v>
      </c>
      <c r="Q2434">
        <v>1</v>
      </c>
      <c r="R2434">
        <v>2</v>
      </c>
      <c r="S2434">
        <v>2</v>
      </c>
      <c r="T2434" s="1">
        <v>44680</v>
      </c>
      <c r="U2434" t="str">
        <f t="shared" ref="U2434:U2497" si="190">IF(G2434="","Cell is Blank - Dis-regard",G2434)</f>
        <v>Lenny &amp; Larrys - Chocolate Chip</v>
      </c>
      <c r="V2434" t="str">
        <f t="shared" ref="V2434:V2497" si="191">IF(H2434="","Cell is Blank - Dis-regard",H2434)</f>
        <v>Food</v>
      </c>
      <c r="W2434" t="s">
        <v>43</v>
      </c>
      <c r="X2434" t="b">
        <f t="shared" si="188"/>
        <v>1</v>
      </c>
      <c r="Y2434">
        <f t="shared" ref="Y2434:Y2497" si="192">IF(X2434="FALSE",M2434,M2434)</f>
        <v>2</v>
      </c>
      <c r="Z2434" s="2">
        <f t="shared" si="189"/>
        <v>1.3333333333333333</v>
      </c>
      <c r="AA2434" t="s">
        <v>422</v>
      </c>
      <c r="AB2434" t="s">
        <v>444</v>
      </c>
      <c r="AD2434" t="s">
        <v>132</v>
      </c>
      <c r="AE2434" t="s">
        <v>578</v>
      </c>
      <c r="AF2434">
        <v>2022</v>
      </c>
    </row>
    <row r="2435" spans="1:32" x14ac:dyDescent="0.25">
      <c r="A2435" t="s">
        <v>29</v>
      </c>
      <c r="B2435" t="s">
        <v>394</v>
      </c>
      <c r="C2435" t="s">
        <v>395</v>
      </c>
      <c r="D2435" t="s">
        <v>396</v>
      </c>
      <c r="E2435">
        <f>_xlfn.XLOOKUP(Table1[[#This Row],[Location]],'Location analysis'!A:A,'Location analysis'!B:B)</f>
        <v>40.416893999999999</v>
      </c>
      <c r="F2435">
        <f>_xlfn.XLOOKUP(Table1[[#This Row],[Location]],'Location analysis'!A:A,'Location analysis'!C:C)</f>
        <v>-74.420399000000003</v>
      </c>
      <c r="G2435" t="s">
        <v>225</v>
      </c>
      <c r="H2435" t="s">
        <v>43</v>
      </c>
      <c r="I2435">
        <v>15042582319</v>
      </c>
      <c r="J2435" t="s">
        <v>577</v>
      </c>
      <c r="K2435" t="s">
        <v>51</v>
      </c>
      <c r="L2435">
        <v>112</v>
      </c>
      <c r="M2435">
        <v>1.5</v>
      </c>
      <c r="N2435">
        <v>1</v>
      </c>
      <c r="O2435">
        <v>112</v>
      </c>
      <c r="P2435">
        <v>1.5</v>
      </c>
      <c r="Q2435">
        <v>1</v>
      </c>
      <c r="R2435">
        <v>1.5</v>
      </c>
      <c r="S2435">
        <v>1.5</v>
      </c>
      <c r="T2435" s="1">
        <v>44680</v>
      </c>
      <c r="U2435" t="str">
        <f t="shared" si="190"/>
        <v>SunChips Multigrain - Original</v>
      </c>
      <c r="V2435" t="str">
        <f t="shared" si="191"/>
        <v>Food</v>
      </c>
      <c r="W2435" t="s">
        <v>43</v>
      </c>
      <c r="X2435" t="b">
        <f t="shared" ref="X2435:X2498" si="193">M2435=P2435</f>
        <v>1</v>
      </c>
      <c r="Y2435">
        <f t="shared" si="192"/>
        <v>1.5</v>
      </c>
      <c r="Z2435" s="2">
        <f t="shared" ref="Z2435:Z2498" si="194">Y2435/1.5</f>
        <v>1</v>
      </c>
      <c r="AA2435" t="s">
        <v>129</v>
      </c>
      <c r="AB2435" t="s">
        <v>150</v>
      </c>
      <c r="AD2435" t="s">
        <v>132</v>
      </c>
      <c r="AE2435" t="s">
        <v>578</v>
      </c>
      <c r="AF2435">
        <v>2022</v>
      </c>
    </row>
    <row r="2436" spans="1:32" x14ac:dyDescent="0.25">
      <c r="A2436" t="s">
        <v>29</v>
      </c>
      <c r="B2436" t="s">
        <v>67</v>
      </c>
      <c r="C2436" t="s">
        <v>68</v>
      </c>
      <c r="D2436" t="s">
        <v>69</v>
      </c>
      <c r="E2436">
        <f>_xlfn.XLOOKUP(Table1[[#This Row],[Location]],'Location analysis'!A:A,'Location analysis'!B:B)</f>
        <v>40.435699999999997</v>
      </c>
      <c r="F2436">
        <f>_xlfn.XLOOKUP(Table1[[#This Row],[Location]],'Location analysis'!A:A,'Location analysis'!C:C)</f>
        <v>-74.125200000000007</v>
      </c>
      <c r="G2436" t="s">
        <v>182</v>
      </c>
      <c r="H2436" t="s">
        <v>34</v>
      </c>
      <c r="I2436">
        <v>15042630285</v>
      </c>
      <c r="J2436" t="s">
        <v>577</v>
      </c>
      <c r="K2436" t="s">
        <v>51</v>
      </c>
      <c r="L2436">
        <v>141</v>
      </c>
      <c r="M2436">
        <v>1.5</v>
      </c>
      <c r="N2436">
        <v>1</v>
      </c>
      <c r="O2436">
        <v>141</v>
      </c>
      <c r="P2436">
        <v>1.5</v>
      </c>
      <c r="Q2436">
        <v>1</v>
      </c>
      <c r="R2436">
        <v>1.5</v>
      </c>
      <c r="S2436">
        <v>1.5</v>
      </c>
      <c r="T2436" s="1">
        <v>44680</v>
      </c>
      <c r="U2436" t="str">
        <f t="shared" si="190"/>
        <v>Coca Cola - Zero Sugar</v>
      </c>
      <c r="V2436" t="str">
        <f t="shared" si="191"/>
        <v>Carbonated</v>
      </c>
      <c r="W2436" t="s">
        <v>34</v>
      </c>
      <c r="X2436" t="b">
        <f t="shared" si="193"/>
        <v>1</v>
      </c>
      <c r="Y2436">
        <f t="shared" si="192"/>
        <v>1.5</v>
      </c>
      <c r="Z2436" s="2">
        <f t="shared" si="194"/>
        <v>1</v>
      </c>
      <c r="AA2436" t="s">
        <v>183</v>
      </c>
      <c r="AB2436" t="s">
        <v>184</v>
      </c>
      <c r="AD2436" t="s">
        <v>132</v>
      </c>
      <c r="AE2436" t="s">
        <v>578</v>
      </c>
      <c r="AF2436">
        <v>2022</v>
      </c>
    </row>
    <row r="2437" spans="1:32" x14ac:dyDescent="0.25">
      <c r="A2437" t="s">
        <v>29</v>
      </c>
      <c r="B2437" t="s">
        <v>67</v>
      </c>
      <c r="C2437" t="s">
        <v>68</v>
      </c>
      <c r="D2437" t="s">
        <v>69</v>
      </c>
      <c r="E2437">
        <f>_xlfn.XLOOKUP(Table1[[#This Row],[Location]],'Location analysis'!A:A,'Location analysis'!B:B)</f>
        <v>40.435699999999997</v>
      </c>
      <c r="F2437">
        <f>_xlfn.XLOOKUP(Table1[[#This Row],[Location]],'Location analysis'!A:A,'Location analysis'!C:C)</f>
        <v>-74.125200000000007</v>
      </c>
      <c r="G2437" t="s">
        <v>275</v>
      </c>
      <c r="H2437" t="s">
        <v>43</v>
      </c>
      <c r="I2437">
        <v>15042629875</v>
      </c>
      <c r="J2437" t="s">
        <v>577</v>
      </c>
      <c r="K2437" t="s">
        <v>51</v>
      </c>
      <c r="L2437">
        <v>121</v>
      </c>
      <c r="M2437">
        <v>1.5</v>
      </c>
      <c r="N2437">
        <v>1</v>
      </c>
      <c r="O2437">
        <v>121</v>
      </c>
      <c r="P2437">
        <v>1.5</v>
      </c>
      <c r="Q2437">
        <v>1</v>
      </c>
      <c r="R2437">
        <v>1.5</v>
      </c>
      <c r="S2437">
        <v>1.5</v>
      </c>
      <c r="T2437" s="1">
        <v>44680</v>
      </c>
      <c r="U2437" t="str">
        <f t="shared" si="190"/>
        <v>Cheetos Flaming Hot Limon Crunchy</v>
      </c>
      <c r="V2437" t="str">
        <f t="shared" si="191"/>
        <v>Food</v>
      </c>
      <c r="W2437" t="s">
        <v>43</v>
      </c>
      <c r="X2437" t="b">
        <f t="shared" si="193"/>
        <v>1</v>
      </c>
      <c r="Y2437">
        <f t="shared" si="192"/>
        <v>1.5</v>
      </c>
      <c r="Z2437" s="2">
        <f t="shared" si="194"/>
        <v>1</v>
      </c>
      <c r="AA2437" t="s">
        <v>275</v>
      </c>
      <c r="AD2437" t="s">
        <v>132</v>
      </c>
      <c r="AE2437" t="s">
        <v>578</v>
      </c>
      <c r="AF2437">
        <v>2022</v>
      </c>
    </row>
    <row r="2438" spans="1:32" x14ac:dyDescent="0.25">
      <c r="A2438" t="s">
        <v>29</v>
      </c>
      <c r="B2438" t="s">
        <v>67</v>
      </c>
      <c r="C2438" t="s">
        <v>68</v>
      </c>
      <c r="D2438" t="s">
        <v>69</v>
      </c>
      <c r="E2438">
        <f>_xlfn.XLOOKUP(Table1[[#This Row],[Location]],'Location analysis'!A:A,'Location analysis'!B:B)</f>
        <v>40.435699999999997</v>
      </c>
      <c r="F2438">
        <f>_xlfn.XLOOKUP(Table1[[#This Row],[Location]],'Location analysis'!A:A,'Location analysis'!C:C)</f>
        <v>-74.125200000000007</v>
      </c>
      <c r="G2438" t="s">
        <v>182</v>
      </c>
      <c r="H2438" t="s">
        <v>34</v>
      </c>
      <c r="I2438">
        <v>15042772857</v>
      </c>
      <c r="J2438" t="s">
        <v>577</v>
      </c>
      <c r="K2438" t="s">
        <v>51</v>
      </c>
      <c r="L2438">
        <v>142</v>
      </c>
      <c r="M2438">
        <v>1.5</v>
      </c>
      <c r="N2438">
        <v>1</v>
      </c>
      <c r="O2438">
        <v>142</v>
      </c>
      <c r="P2438">
        <v>1.5</v>
      </c>
      <c r="Q2438">
        <v>1</v>
      </c>
      <c r="R2438">
        <v>1.5</v>
      </c>
      <c r="S2438">
        <v>1.5</v>
      </c>
      <c r="T2438" s="1">
        <v>44680</v>
      </c>
      <c r="U2438" t="str">
        <f t="shared" si="190"/>
        <v>Coca Cola - Zero Sugar</v>
      </c>
      <c r="V2438" t="str">
        <f t="shared" si="191"/>
        <v>Carbonated</v>
      </c>
      <c r="W2438" t="s">
        <v>34</v>
      </c>
      <c r="X2438" t="b">
        <f t="shared" si="193"/>
        <v>1</v>
      </c>
      <c r="Y2438">
        <f t="shared" si="192"/>
        <v>1.5</v>
      </c>
      <c r="Z2438" s="2">
        <f t="shared" si="194"/>
        <v>1</v>
      </c>
      <c r="AA2438" t="s">
        <v>183</v>
      </c>
      <c r="AB2438" t="s">
        <v>184</v>
      </c>
      <c r="AD2438" t="s">
        <v>132</v>
      </c>
      <c r="AE2438" t="s">
        <v>578</v>
      </c>
      <c r="AF2438">
        <v>2022</v>
      </c>
    </row>
    <row r="2439" spans="1:32" x14ac:dyDescent="0.25">
      <c r="A2439" t="s">
        <v>29</v>
      </c>
      <c r="B2439" t="s">
        <v>67</v>
      </c>
      <c r="C2439" t="s">
        <v>68</v>
      </c>
      <c r="D2439" t="s">
        <v>69</v>
      </c>
      <c r="E2439">
        <f>_xlfn.XLOOKUP(Table1[[#This Row],[Location]],'Location analysis'!A:A,'Location analysis'!B:B)</f>
        <v>40.435699999999997</v>
      </c>
      <c r="F2439">
        <f>_xlfn.XLOOKUP(Table1[[#This Row],[Location]],'Location analysis'!A:A,'Location analysis'!C:C)</f>
        <v>-74.125200000000007</v>
      </c>
      <c r="G2439" t="s">
        <v>182</v>
      </c>
      <c r="H2439" t="s">
        <v>34</v>
      </c>
      <c r="I2439">
        <v>15042777326</v>
      </c>
      <c r="J2439" t="s">
        <v>577</v>
      </c>
      <c r="K2439" t="s">
        <v>51</v>
      </c>
      <c r="L2439">
        <v>141</v>
      </c>
      <c r="M2439">
        <v>1.5</v>
      </c>
      <c r="N2439">
        <v>1</v>
      </c>
      <c r="O2439">
        <v>141</v>
      </c>
      <c r="P2439">
        <v>1.5</v>
      </c>
      <c r="Q2439">
        <v>1</v>
      </c>
      <c r="R2439">
        <v>1.5</v>
      </c>
      <c r="S2439">
        <v>1.5</v>
      </c>
      <c r="T2439" s="1">
        <v>44680</v>
      </c>
      <c r="U2439" t="str">
        <f t="shared" si="190"/>
        <v>Coca Cola - Zero Sugar</v>
      </c>
      <c r="V2439" t="str">
        <f t="shared" si="191"/>
        <v>Carbonated</v>
      </c>
      <c r="W2439" t="s">
        <v>34</v>
      </c>
      <c r="X2439" t="b">
        <f t="shared" si="193"/>
        <v>1</v>
      </c>
      <c r="Y2439">
        <f t="shared" si="192"/>
        <v>1.5</v>
      </c>
      <c r="Z2439" s="2">
        <f t="shared" si="194"/>
        <v>1</v>
      </c>
      <c r="AA2439" t="s">
        <v>183</v>
      </c>
      <c r="AB2439" t="s">
        <v>184</v>
      </c>
      <c r="AD2439" t="s">
        <v>132</v>
      </c>
      <c r="AE2439" t="s">
        <v>578</v>
      </c>
      <c r="AF2439">
        <v>2022</v>
      </c>
    </row>
    <row r="2440" spans="1:32" x14ac:dyDescent="0.25">
      <c r="A2440" t="s">
        <v>29</v>
      </c>
      <c r="B2440" t="s">
        <v>30</v>
      </c>
      <c r="C2440" t="s">
        <v>31</v>
      </c>
      <c r="D2440" t="s">
        <v>32</v>
      </c>
      <c r="E2440">
        <f>_xlfn.XLOOKUP(Table1[[#This Row],[Location]],'Location analysis'!A:A,'Location analysis'!B:B)</f>
        <v>40.423690999999998</v>
      </c>
      <c r="F2440">
        <f>_xlfn.XLOOKUP(Table1[[#This Row],[Location]],'Location analysis'!A:A,'Location analysis'!C:C)</f>
        <v>-74.380831999999998</v>
      </c>
      <c r="G2440" t="s">
        <v>203</v>
      </c>
      <c r="H2440" t="s">
        <v>43</v>
      </c>
      <c r="I2440">
        <v>15042797710</v>
      </c>
      <c r="J2440" t="s">
        <v>577</v>
      </c>
      <c r="K2440" t="s">
        <v>36</v>
      </c>
      <c r="L2440">
        <v>121</v>
      </c>
      <c r="M2440">
        <v>1.25</v>
      </c>
      <c r="N2440">
        <v>1</v>
      </c>
      <c r="O2440">
        <v>121</v>
      </c>
      <c r="P2440">
        <v>1.25</v>
      </c>
      <c r="Q2440">
        <v>1</v>
      </c>
      <c r="R2440">
        <v>1.25</v>
      </c>
      <c r="S2440">
        <v>1.25</v>
      </c>
      <c r="T2440" s="1">
        <v>44680</v>
      </c>
      <c r="U2440" t="str">
        <f t="shared" si="190"/>
        <v>CheezIt - White Cheddar</v>
      </c>
      <c r="V2440" t="str">
        <f t="shared" si="191"/>
        <v>Food</v>
      </c>
      <c r="W2440" t="s">
        <v>43</v>
      </c>
      <c r="X2440" t="b">
        <f t="shared" si="193"/>
        <v>1</v>
      </c>
      <c r="Y2440">
        <f t="shared" si="192"/>
        <v>1.25</v>
      </c>
      <c r="Z2440" s="2">
        <f t="shared" si="194"/>
        <v>0.83333333333333337</v>
      </c>
      <c r="AA2440" t="s">
        <v>193</v>
      </c>
      <c r="AB2440" t="s">
        <v>204</v>
      </c>
      <c r="AD2440" t="s">
        <v>132</v>
      </c>
      <c r="AE2440" t="s">
        <v>578</v>
      </c>
      <c r="AF2440">
        <v>2022</v>
      </c>
    </row>
    <row r="2441" spans="1:32" x14ac:dyDescent="0.25">
      <c r="A2441" t="s">
        <v>29</v>
      </c>
      <c r="B2441" t="s">
        <v>67</v>
      </c>
      <c r="C2441" t="s">
        <v>68</v>
      </c>
      <c r="D2441" t="s">
        <v>69</v>
      </c>
      <c r="E2441">
        <f>_xlfn.XLOOKUP(Table1[[#This Row],[Location]],'Location analysis'!A:A,'Location analysis'!B:B)</f>
        <v>40.435699999999997</v>
      </c>
      <c r="F2441">
        <f>_xlfn.XLOOKUP(Table1[[#This Row],[Location]],'Location analysis'!A:A,'Location analysis'!C:C)</f>
        <v>-74.125200000000007</v>
      </c>
      <c r="G2441" t="s">
        <v>275</v>
      </c>
      <c r="H2441" t="s">
        <v>43</v>
      </c>
      <c r="I2441">
        <v>15043290472</v>
      </c>
      <c r="J2441" t="s">
        <v>577</v>
      </c>
      <c r="K2441" t="s">
        <v>51</v>
      </c>
      <c r="L2441">
        <v>121</v>
      </c>
      <c r="M2441">
        <v>1.5</v>
      </c>
      <c r="N2441">
        <v>1</v>
      </c>
      <c r="O2441">
        <v>121</v>
      </c>
      <c r="P2441">
        <v>1.5</v>
      </c>
      <c r="Q2441">
        <v>1</v>
      </c>
      <c r="R2441">
        <v>1.5</v>
      </c>
      <c r="S2441">
        <v>1.5</v>
      </c>
      <c r="T2441" s="1">
        <v>44680</v>
      </c>
      <c r="U2441" t="str">
        <f t="shared" si="190"/>
        <v>Cheetos Flaming Hot Limon Crunchy</v>
      </c>
      <c r="V2441" t="str">
        <f t="shared" si="191"/>
        <v>Food</v>
      </c>
      <c r="W2441" t="s">
        <v>43</v>
      </c>
      <c r="X2441" t="b">
        <f t="shared" si="193"/>
        <v>1</v>
      </c>
      <c r="Y2441">
        <f t="shared" si="192"/>
        <v>1.5</v>
      </c>
      <c r="Z2441" s="2">
        <f t="shared" si="194"/>
        <v>1</v>
      </c>
      <c r="AA2441" t="s">
        <v>275</v>
      </c>
      <c r="AD2441" t="s">
        <v>132</v>
      </c>
      <c r="AE2441" t="s">
        <v>578</v>
      </c>
      <c r="AF2441">
        <v>2022</v>
      </c>
    </row>
    <row r="2442" spans="1:32" x14ac:dyDescent="0.25">
      <c r="A2442" t="s">
        <v>29</v>
      </c>
      <c r="B2442" t="s">
        <v>67</v>
      </c>
      <c r="C2442" t="s">
        <v>68</v>
      </c>
      <c r="D2442" t="s">
        <v>69</v>
      </c>
      <c r="E2442">
        <f>_xlfn.XLOOKUP(Table1[[#This Row],[Location]],'Location analysis'!A:A,'Location analysis'!B:B)</f>
        <v>40.435699999999997</v>
      </c>
      <c r="F2442">
        <f>_xlfn.XLOOKUP(Table1[[#This Row],[Location]],'Location analysis'!A:A,'Location analysis'!C:C)</f>
        <v>-74.125200000000007</v>
      </c>
      <c r="G2442" t="s">
        <v>70</v>
      </c>
      <c r="H2442" t="s">
        <v>34</v>
      </c>
      <c r="I2442">
        <v>15043306235</v>
      </c>
      <c r="J2442" t="s">
        <v>577</v>
      </c>
      <c r="K2442" t="s">
        <v>51</v>
      </c>
      <c r="L2442">
        <v>146</v>
      </c>
      <c r="M2442">
        <v>3</v>
      </c>
      <c r="N2442">
        <v>1</v>
      </c>
      <c r="O2442">
        <v>146</v>
      </c>
      <c r="P2442">
        <v>3</v>
      </c>
      <c r="Q2442">
        <v>1</v>
      </c>
      <c r="R2442">
        <v>3</v>
      </c>
      <c r="S2442">
        <v>3</v>
      </c>
      <c r="T2442" s="1">
        <v>44680</v>
      </c>
      <c r="U2442" t="str">
        <f t="shared" si="190"/>
        <v>Monster Energy Original</v>
      </c>
      <c r="V2442" t="str">
        <f t="shared" si="191"/>
        <v>Carbonated</v>
      </c>
      <c r="W2442" t="s">
        <v>34</v>
      </c>
      <c r="X2442" t="b">
        <f t="shared" si="193"/>
        <v>1</v>
      </c>
      <c r="Y2442">
        <f t="shared" si="192"/>
        <v>3</v>
      </c>
      <c r="Z2442" s="2">
        <f t="shared" si="194"/>
        <v>2</v>
      </c>
      <c r="AA2442" t="s">
        <v>70</v>
      </c>
      <c r="AD2442" t="s">
        <v>132</v>
      </c>
      <c r="AE2442" t="s">
        <v>578</v>
      </c>
      <c r="AF2442">
        <v>2022</v>
      </c>
    </row>
    <row r="2443" spans="1:32" x14ac:dyDescent="0.25">
      <c r="A2443" t="s">
        <v>29</v>
      </c>
      <c r="B2443" t="s">
        <v>67</v>
      </c>
      <c r="C2443" t="s">
        <v>68</v>
      </c>
      <c r="D2443" t="s">
        <v>69</v>
      </c>
      <c r="E2443">
        <f>_xlfn.XLOOKUP(Table1[[#This Row],[Location]],'Location analysis'!A:A,'Location analysis'!B:B)</f>
        <v>40.435699999999997</v>
      </c>
      <c r="F2443">
        <f>_xlfn.XLOOKUP(Table1[[#This Row],[Location]],'Location analysis'!A:A,'Location analysis'!C:C)</f>
        <v>-74.125200000000007</v>
      </c>
      <c r="G2443" t="s">
        <v>182</v>
      </c>
      <c r="H2443" t="s">
        <v>34</v>
      </c>
      <c r="I2443">
        <v>15043393593</v>
      </c>
      <c r="J2443" t="s">
        <v>577</v>
      </c>
      <c r="K2443" t="s">
        <v>51</v>
      </c>
      <c r="L2443">
        <v>141</v>
      </c>
      <c r="M2443">
        <v>1.5</v>
      </c>
      <c r="N2443">
        <v>1</v>
      </c>
      <c r="O2443">
        <v>141</v>
      </c>
      <c r="P2443">
        <v>1.5</v>
      </c>
      <c r="Q2443">
        <v>1</v>
      </c>
      <c r="R2443">
        <v>1.5</v>
      </c>
      <c r="S2443">
        <v>1.5</v>
      </c>
      <c r="T2443" s="1">
        <v>44680</v>
      </c>
      <c r="U2443" t="str">
        <f t="shared" si="190"/>
        <v>Coca Cola - Zero Sugar</v>
      </c>
      <c r="V2443" t="str">
        <f t="shared" si="191"/>
        <v>Carbonated</v>
      </c>
      <c r="W2443" t="s">
        <v>34</v>
      </c>
      <c r="X2443" t="b">
        <f t="shared" si="193"/>
        <v>1</v>
      </c>
      <c r="Y2443">
        <f t="shared" si="192"/>
        <v>1.5</v>
      </c>
      <c r="Z2443" s="2">
        <f t="shared" si="194"/>
        <v>1</v>
      </c>
      <c r="AA2443" t="s">
        <v>183</v>
      </c>
      <c r="AB2443" t="s">
        <v>184</v>
      </c>
      <c r="AD2443" t="s">
        <v>132</v>
      </c>
      <c r="AE2443" t="s">
        <v>578</v>
      </c>
      <c r="AF2443">
        <v>2022</v>
      </c>
    </row>
    <row r="2444" spans="1:32" x14ac:dyDescent="0.25">
      <c r="A2444" t="s">
        <v>29</v>
      </c>
      <c r="B2444" t="s">
        <v>67</v>
      </c>
      <c r="C2444" t="s">
        <v>68</v>
      </c>
      <c r="D2444" t="s">
        <v>69</v>
      </c>
      <c r="E2444">
        <f>_xlfn.XLOOKUP(Table1[[#This Row],[Location]],'Location analysis'!A:A,'Location analysis'!B:B)</f>
        <v>40.435699999999997</v>
      </c>
      <c r="F2444">
        <f>_xlfn.XLOOKUP(Table1[[#This Row],[Location]],'Location analysis'!A:A,'Location analysis'!C:C)</f>
        <v>-74.125200000000007</v>
      </c>
      <c r="G2444" t="s">
        <v>259</v>
      </c>
      <c r="H2444" t="s">
        <v>34</v>
      </c>
      <c r="I2444">
        <v>15043442600</v>
      </c>
      <c r="J2444" t="s">
        <v>577</v>
      </c>
      <c r="K2444" t="s">
        <v>51</v>
      </c>
      <c r="L2444">
        <v>140</v>
      </c>
      <c r="M2444">
        <v>1.25</v>
      </c>
      <c r="N2444">
        <v>1</v>
      </c>
      <c r="O2444">
        <v>140</v>
      </c>
      <c r="P2444">
        <v>1.25</v>
      </c>
      <c r="Q2444">
        <v>1</v>
      </c>
      <c r="R2444">
        <v>1.25</v>
      </c>
      <c r="S2444">
        <v>1.25</v>
      </c>
      <c r="T2444" s="1">
        <v>44680</v>
      </c>
      <c r="U2444" t="str">
        <f t="shared" si="190"/>
        <v>Sunkist Soda - Orange</v>
      </c>
      <c r="V2444" t="str">
        <f t="shared" si="191"/>
        <v>Carbonated</v>
      </c>
      <c r="W2444" t="s">
        <v>34</v>
      </c>
      <c r="X2444" t="b">
        <f t="shared" si="193"/>
        <v>1</v>
      </c>
      <c r="Y2444">
        <f t="shared" si="192"/>
        <v>1.25</v>
      </c>
      <c r="Z2444" s="2">
        <f t="shared" si="194"/>
        <v>0.83333333333333337</v>
      </c>
      <c r="AA2444" t="s">
        <v>260</v>
      </c>
      <c r="AB2444" t="s">
        <v>261</v>
      </c>
      <c r="AD2444" t="s">
        <v>132</v>
      </c>
      <c r="AE2444" t="s">
        <v>578</v>
      </c>
      <c r="AF2444">
        <v>2022</v>
      </c>
    </row>
    <row r="2445" spans="1:32" x14ac:dyDescent="0.25">
      <c r="A2445" t="s">
        <v>29</v>
      </c>
      <c r="B2445" t="s">
        <v>67</v>
      </c>
      <c r="C2445" t="s">
        <v>68</v>
      </c>
      <c r="D2445" t="s">
        <v>69</v>
      </c>
      <c r="E2445">
        <f>_xlfn.XLOOKUP(Table1[[#This Row],[Location]],'Location analysis'!A:A,'Location analysis'!B:B)</f>
        <v>40.435699999999997</v>
      </c>
      <c r="F2445">
        <f>_xlfn.XLOOKUP(Table1[[#This Row],[Location]],'Location analysis'!A:A,'Location analysis'!C:C)</f>
        <v>-74.125200000000007</v>
      </c>
      <c r="G2445" t="s">
        <v>81</v>
      </c>
      <c r="H2445" t="s">
        <v>43</v>
      </c>
      <c r="I2445">
        <v>15043764691</v>
      </c>
      <c r="J2445" t="s">
        <v>577</v>
      </c>
      <c r="K2445" t="s">
        <v>36</v>
      </c>
      <c r="L2445">
        <v>134</v>
      </c>
      <c r="M2445">
        <v>2</v>
      </c>
      <c r="N2445">
        <v>1</v>
      </c>
      <c r="O2445">
        <v>134</v>
      </c>
      <c r="P2445">
        <v>2</v>
      </c>
      <c r="Q2445">
        <v>1</v>
      </c>
      <c r="R2445">
        <v>2</v>
      </c>
      <c r="S2445">
        <v>2</v>
      </c>
      <c r="T2445" s="1">
        <v>44680</v>
      </c>
      <c r="U2445" t="str">
        <f t="shared" si="190"/>
        <v>KitKat - Crisp Wafers</v>
      </c>
      <c r="V2445" t="str">
        <f t="shared" si="191"/>
        <v>Food</v>
      </c>
      <c r="W2445" t="s">
        <v>43</v>
      </c>
      <c r="X2445" t="b">
        <f t="shared" si="193"/>
        <v>1</v>
      </c>
      <c r="Y2445">
        <f t="shared" si="192"/>
        <v>2</v>
      </c>
      <c r="Z2445" s="2">
        <f t="shared" si="194"/>
        <v>1.3333333333333333</v>
      </c>
      <c r="AA2445" t="s">
        <v>82</v>
      </c>
      <c r="AB2445" t="s">
        <v>83</v>
      </c>
      <c r="AD2445" t="s">
        <v>132</v>
      </c>
      <c r="AE2445" t="s">
        <v>578</v>
      </c>
      <c r="AF2445">
        <v>2022</v>
      </c>
    </row>
    <row r="2446" spans="1:32" x14ac:dyDescent="0.25">
      <c r="A2446" t="s">
        <v>29</v>
      </c>
      <c r="B2446" t="s">
        <v>67</v>
      </c>
      <c r="C2446" t="s">
        <v>68</v>
      </c>
      <c r="D2446" t="s">
        <v>69</v>
      </c>
      <c r="E2446">
        <f>_xlfn.XLOOKUP(Table1[[#This Row],[Location]],'Location analysis'!A:A,'Location analysis'!B:B)</f>
        <v>40.435699999999997</v>
      </c>
      <c r="F2446">
        <f>_xlfn.XLOOKUP(Table1[[#This Row],[Location]],'Location analysis'!A:A,'Location analysis'!C:C)</f>
        <v>-74.125200000000007</v>
      </c>
      <c r="G2446" t="s">
        <v>185</v>
      </c>
      <c r="H2446" t="s">
        <v>34</v>
      </c>
      <c r="I2446">
        <v>15043821262</v>
      </c>
      <c r="J2446" t="s">
        <v>577</v>
      </c>
      <c r="K2446" t="s">
        <v>51</v>
      </c>
      <c r="L2446">
        <v>148</v>
      </c>
      <c r="M2446">
        <v>3.5</v>
      </c>
      <c r="N2446">
        <v>1</v>
      </c>
      <c r="O2446">
        <v>148</v>
      </c>
      <c r="P2446">
        <v>3.5</v>
      </c>
      <c r="Q2446">
        <v>1</v>
      </c>
      <c r="R2446">
        <v>3.5</v>
      </c>
      <c r="S2446">
        <v>3.5</v>
      </c>
      <c r="T2446" s="1">
        <v>44680</v>
      </c>
      <c r="U2446" t="str">
        <f t="shared" si="190"/>
        <v>Red Bull - Original</v>
      </c>
      <c r="V2446" t="str">
        <f t="shared" si="191"/>
        <v>Carbonated</v>
      </c>
      <c r="W2446" t="s">
        <v>34</v>
      </c>
      <c r="X2446" t="b">
        <f t="shared" si="193"/>
        <v>1</v>
      </c>
      <c r="Y2446">
        <f t="shared" si="192"/>
        <v>3.5</v>
      </c>
      <c r="Z2446" s="2">
        <f t="shared" si="194"/>
        <v>2.3333333333333335</v>
      </c>
      <c r="AA2446" t="s">
        <v>37</v>
      </c>
      <c r="AB2446" t="s">
        <v>150</v>
      </c>
      <c r="AD2446" t="s">
        <v>132</v>
      </c>
      <c r="AE2446" t="s">
        <v>578</v>
      </c>
      <c r="AF2446">
        <v>2022</v>
      </c>
    </row>
    <row r="2447" spans="1:32" x14ac:dyDescent="0.25">
      <c r="A2447" t="s">
        <v>29</v>
      </c>
      <c r="B2447" t="s">
        <v>67</v>
      </c>
      <c r="C2447" t="s">
        <v>68</v>
      </c>
      <c r="D2447" t="s">
        <v>69</v>
      </c>
      <c r="E2447">
        <f>_xlfn.XLOOKUP(Table1[[#This Row],[Location]],'Location analysis'!A:A,'Location analysis'!B:B)</f>
        <v>40.435699999999997</v>
      </c>
      <c r="F2447">
        <f>_xlfn.XLOOKUP(Table1[[#This Row],[Location]],'Location analysis'!A:A,'Location analysis'!C:C)</f>
        <v>-74.125200000000007</v>
      </c>
      <c r="G2447" t="s">
        <v>556</v>
      </c>
      <c r="H2447" t="s">
        <v>43</v>
      </c>
      <c r="I2447">
        <v>15043822501</v>
      </c>
      <c r="J2447" t="s">
        <v>577</v>
      </c>
      <c r="K2447" t="s">
        <v>51</v>
      </c>
      <c r="L2447">
        <v>124</v>
      </c>
      <c r="M2447">
        <v>1.5</v>
      </c>
      <c r="N2447">
        <v>1</v>
      </c>
      <c r="O2447">
        <v>124</v>
      </c>
      <c r="P2447">
        <v>1.5</v>
      </c>
      <c r="Q2447">
        <v>1</v>
      </c>
      <c r="R2447">
        <v>1.5</v>
      </c>
      <c r="S2447">
        <v>1.5</v>
      </c>
      <c r="T2447" s="1">
        <v>44680</v>
      </c>
      <c r="U2447" t="str">
        <f t="shared" si="190"/>
        <v>Cheetos Cheddar Jalapeno</v>
      </c>
      <c r="V2447" t="str">
        <f t="shared" si="191"/>
        <v>Food</v>
      </c>
      <c r="W2447" t="s">
        <v>43</v>
      </c>
      <c r="X2447" t="b">
        <f t="shared" si="193"/>
        <v>1</v>
      </c>
      <c r="Y2447">
        <f t="shared" si="192"/>
        <v>1.5</v>
      </c>
      <c r="Z2447" s="2">
        <f t="shared" si="194"/>
        <v>1</v>
      </c>
      <c r="AA2447" t="s">
        <v>556</v>
      </c>
      <c r="AD2447" t="s">
        <v>132</v>
      </c>
      <c r="AE2447" t="s">
        <v>578</v>
      </c>
      <c r="AF2447">
        <v>2022</v>
      </c>
    </row>
    <row r="2448" spans="1:32" x14ac:dyDescent="0.25">
      <c r="A2448" t="s">
        <v>29</v>
      </c>
      <c r="B2448" t="s">
        <v>67</v>
      </c>
      <c r="C2448" t="s">
        <v>68</v>
      </c>
      <c r="D2448" t="s">
        <v>69</v>
      </c>
      <c r="E2448">
        <f>_xlfn.XLOOKUP(Table1[[#This Row],[Location]],'Location analysis'!A:A,'Location analysis'!B:B)</f>
        <v>40.435699999999997</v>
      </c>
      <c r="F2448">
        <f>_xlfn.XLOOKUP(Table1[[#This Row],[Location]],'Location analysis'!A:A,'Location analysis'!C:C)</f>
        <v>-74.125200000000007</v>
      </c>
      <c r="G2448" t="s">
        <v>185</v>
      </c>
      <c r="H2448" t="s">
        <v>34</v>
      </c>
      <c r="I2448">
        <v>15043894603</v>
      </c>
      <c r="J2448" t="s">
        <v>577</v>
      </c>
      <c r="K2448" t="s">
        <v>36</v>
      </c>
      <c r="L2448">
        <v>148</v>
      </c>
      <c r="M2448">
        <v>3.5</v>
      </c>
      <c r="N2448">
        <v>1</v>
      </c>
      <c r="O2448">
        <v>148</v>
      </c>
      <c r="P2448">
        <v>3.5</v>
      </c>
      <c r="Q2448">
        <v>1</v>
      </c>
      <c r="R2448">
        <v>3.5</v>
      </c>
      <c r="S2448">
        <v>3.5</v>
      </c>
      <c r="T2448" s="1">
        <v>44680</v>
      </c>
      <c r="U2448" t="str">
        <f t="shared" si="190"/>
        <v>Red Bull - Original</v>
      </c>
      <c r="V2448" t="str">
        <f t="shared" si="191"/>
        <v>Carbonated</v>
      </c>
      <c r="W2448" t="s">
        <v>34</v>
      </c>
      <c r="X2448" t="b">
        <f t="shared" si="193"/>
        <v>1</v>
      </c>
      <c r="Y2448">
        <f t="shared" si="192"/>
        <v>3.5</v>
      </c>
      <c r="Z2448" s="2">
        <f t="shared" si="194"/>
        <v>2.3333333333333335</v>
      </c>
      <c r="AA2448" t="s">
        <v>37</v>
      </c>
      <c r="AB2448" t="s">
        <v>150</v>
      </c>
      <c r="AD2448" t="s">
        <v>132</v>
      </c>
      <c r="AE2448" t="s">
        <v>578</v>
      </c>
      <c r="AF2448">
        <v>2022</v>
      </c>
    </row>
    <row r="2449" spans="1:32" x14ac:dyDescent="0.25">
      <c r="A2449" t="s">
        <v>29</v>
      </c>
      <c r="B2449" t="s">
        <v>67</v>
      </c>
      <c r="C2449" t="s">
        <v>68</v>
      </c>
      <c r="D2449" t="s">
        <v>69</v>
      </c>
      <c r="E2449">
        <f>_xlfn.XLOOKUP(Table1[[#This Row],[Location]],'Location analysis'!A:A,'Location analysis'!B:B)</f>
        <v>40.435699999999997</v>
      </c>
      <c r="F2449">
        <f>_xlfn.XLOOKUP(Table1[[#This Row],[Location]],'Location analysis'!A:A,'Location analysis'!C:C)</f>
        <v>-74.125200000000007</v>
      </c>
      <c r="G2449" t="s">
        <v>275</v>
      </c>
      <c r="H2449" t="s">
        <v>43</v>
      </c>
      <c r="I2449">
        <v>15044215089</v>
      </c>
      <c r="J2449" t="s">
        <v>584</v>
      </c>
      <c r="K2449" t="s">
        <v>51</v>
      </c>
      <c r="L2449">
        <v>121</v>
      </c>
      <c r="M2449">
        <v>1.5</v>
      </c>
      <c r="N2449">
        <v>1</v>
      </c>
      <c r="O2449">
        <v>121</v>
      </c>
      <c r="P2449">
        <v>1.5</v>
      </c>
      <c r="Q2449">
        <v>1</v>
      </c>
      <c r="R2449">
        <v>1.5</v>
      </c>
      <c r="S2449">
        <v>1.5</v>
      </c>
      <c r="T2449" s="1">
        <v>44680</v>
      </c>
      <c r="U2449" t="str">
        <f t="shared" si="190"/>
        <v>Cheetos Flaming Hot Limon Crunchy</v>
      </c>
      <c r="V2449" t="str">
        <f t="shared" si="191"/>
        <v>Food</v>
      </c>
      <c r="W2449" t="s">
        <v>43</v>
      </c>
      <c r="X2449" t="b">
        <f t="shared" si="193"/>
        <v>1</v>
      </c>
      <c r="Y2449">
        <f t="shared" si="192"/>
        <v>1.5</v>
      </c>
      <c r="Z2449" s="2">
        <f t="shared" si="194"/>
        <v>1</v>
      </c>
      <c r="AA2449" t="s">
        <v>275</v>
      </c>
      <c r="AD2449" t="s">
        <v>40</v>
      </c>
      <c r="AE2449" t="s">
        <v>585</v>
      </c>
      <c r="AF2449">
        <v>2022</v>
      </c>
    </row>
    <row r="2450" spans="1:32" x14ac:dyDescent="0.25">
      <c r="A2450" t="s">
        <v>29</v>
      </c>
      <c r="B2450" t="s">
        <v>67</v>
      </c>
      <c r="C2450" t="s">
        <v>68</v>
      </c>
      <c r="D2450" t="s">
        <v>69</v>
      </c>
      <c r="E2450">
        <f>_xlfn.XLOOKUP(Table1[[#This Row],[Location]],'Location analysis'!A:A,'Location analysis'!B:B)</f>
        <v>40.435699999999997</v>
      </c>
      <c r="F2450">
        <f>_xlfn.XLOOKUP(Table1[[#This Row],[Location]],'Location analysis'!A:A,'Location analysis'!C:C)</f>
        <v>-74.125200000000007</v>
      </c>
      <c r="G2450" t="s">
        <v>182</v>
      </c>
      <c r="H2450" t="s">
        <v>34</v>
      </c>
      <c r="I2450">
        <v>15044471200</v>
      </c>
      <c r="J2450" t="s">
        <v>584</v>
      </c>
      <c r="K2450" t="s">
        <v>51</v>
      </c>
      <c r="L2450">
        <v>142</v>
      </c>
      <c r="M2450">
        <v>1.5</v>
      </c>
      <c r="N2450">
        <v>1</v>
      </c>
      <c r="O2450">
        <v>142</v>
      </c>
      <c r="P2450">
        <v>1.5</v>
      </c>
      <c r="Q2450">
        <v>1</v>
      </c>
      <c r="R2450">
        <v>1.5</v>
      </c>
      <c r="S2450">
        <v>1.5</v>
      </c>
      <c r="T2450" s="1">
        <v>44681</v>
      </c>
      <c r="U2450" t="str">
        <f t="shared" si="190"/>
        <v>Coca Cola - Zero Sugar</v>
      </c>
      <c r="V2450" t="str">
        <f t="shared" si="191"/>
        <v>Carbonated</v>
      </c>
      <c r="W2450" t="s">
        <v>34</v>
      </c>
      <c r="X2450" t="b">
        <f t="shared" si="193"/>
        <v>1</v>
      </c>
      <c r="Y2450">
        <f t="shared" si="192"/>
        <v>1.5</v>
      </c>
      <c r="Z2450" s="2">
        <f t="shared" si="194"/>
        <v>1</v>
      </c>
      <c r="AA2450" t="s">
        <v>183</v>
      </c>
      <c r="AB2450" t="s">
        <v>184</v>
      </c>
      <c r="AD2450" t="s">
        <v>40</v>
      </c>
      <c r="AE2450" t="s">
        <v>585</v>
      </c>
      <c r="AF2450">
        <v>2022</v>
      </c>
    </row>
    <row r="2451" spans="1:32" x14ac:dyDescent="0.25">
      <c r="A2451" t="s">
        <v>29</v>
      </c>
      <c r="B2451" t="s">
        <v>67</v>
      </c>
      <c r="C2451" t="s">
        <v>68</v>
      </c>
      <c r="D2451" t="s">
        <v>69</v>
      </c>
      <c r="E2451">
        <f>_xlfn.XLOOKUP(Table1[[#This Row],[Location]],'Location analysis'!A:A,'Location analysis'!B:B)</f>
        <v>40.435699999999997</v>
      </c>
      <c r="F2451">
        <f>_xlfn.XLOOKUP(Table1[[#This Row],[Location]],'Location analysis'!A:A,'Location analysis'!C:C)</f>
        <v>-74.125200000000007</v>
      </c>
      <c r="G2451" t="s">
        <v>414</v>
      </c>
      <c r="H2451" t="s">
        <v>43</v>
      </c>
      <c r="I2451">
        <v>15044471996</v>
      </c>
      <c r="J2451" t="s">
        <v>584</v>
      </c>
      <c r="K2451" t="s">
        <v>51</v>
      </c>
      <c r="L2451">
        <v>122</v>
      </c>
      <c r="M2451">
        <v>1.5</v>
      </c>
      <c r="N2451">
        <v>1</v>
      </c>
      <c r="O2451">
        <v>122</v>
      </c>
      <c r="P2451">
        <v>1.5</v>
      </c>
      <c r="Q2451">
        <v>1</v>
      </c>
      <c r="R2451">
        <v>1.5</v>
      </c>
      <c r="S2451">
        <v>1.5</v>
      </c>
      <c r="T2451" s="1">
        <v>44681</v>
      </c>
      <c r="U2451" t="str">
        <f t="shared" si="190"/>
        <v>Lays - Classic</v>
      </c>
      <c r="V2451" t="str">
        <f t="shared" si="191"/>
        <v>Food</v>
      </c>
      <c r="W2451" t="s">
        <v>43</v>
      </c>
      <c r="X2451" t="b">
        <f t="shared" si="193"/>
        <v>1</v>
      </c>
      <c r="Y2451">
        <f t="shared" si="192"/>
        <v>1.5</v>
      </c>
      <c r="Z2451" s="2">
        <f t="shared" si="194"/>
        <v>1</v>
      </c>
      <c r="AA2451" t="s">
        <v>415</v>
      </c>
      <c r="AB2451" t="s">
        <v>416</v>
      </c>
      <c r="AD2451" t="s">
        <v>40</v>
      </c>
      <c r="AE2451" t="s">
        <v>585</v>
      </c>
      <c r="AF2451">
        <v>2022</v>
      </c>
    </row>
    <row r="2452" spans="1:32" x14ac:dyDescent="0.25">
      <c r="A2452" t="s">
        <v>29</v>
      </c>
      <c r="B2452" t="s">
        <v>67</v>
      </c>
      <c r="C2452" t="s">
        <v>68</v>
      </c>
      <c r="D2452" t="s">
        <v>69</v>
      </c>
      <c r="E2452">
        <f>_xlfn.XLOOKUP(Table1[[#This Row],[Location]],'Location analysis'!A:A,'Location analysis'!B:B)</f>
        <v>40.435699999999997</v>
      </c>
      <c r="F2452">
        <f>_xlfn.XLOOKUP(Table1[[#This Row],[Location]],'Location analysis'!A:A,'Location analysis'!C:C)</f>
        <v>-74.125200000000007</v>
      </c>
      <c r="G2452" t="s">
        <v>74</v>
      </c>
      <c r="H2452" t="s">
        <v>49</v>
      </c>
      <c r="I2452">
        <v>15044552420</v>
      </c>
      <c r="J2452" t="s">
        <v>584</v>
      </c>
      <c r="K2452" t="s">
        <v>36</v>
      </c>
      <c r="L2452">
        <v>143</v>
      </c>
      <c r="M2452">
        <v>2.5</v>
      </c>
      <c r="N2452">
        <v>1</v>
      </c>
      <c r="O2452">
        <v>143</v>
      </c>
      <c r="P2452">
        <v>2.5</v>
      </c>
      <c r="Q2452">
        <v>1</v>
      </c>
      <c r="R2452">
        <v>2.5</v>
      </c>
      <c r="S2452">
        <v>2.5</v>
      </c>
      <c r="T2452" s="1">
        <v>44681</v>
      </c>
      <c r="U2452" t="str">
        <f t="shared" si="190"/>
        <v>Snapple Diet Tea - Lemon</v>
      </c>
      <c r="V2452" t="str">
        <f t="shared" si="191"/>
        <v>Non Carbonated</v>
      </c>
      <c r="W2452" t="s">
        <v>49</v>
      </c>
      <c r="X2452" t="b">
        <f t="shared" si="193"/>
        <v>1</v>
      </c>
      <c r="Y2452">
        <f t="shared" si="192"/>
        <v>2.5</v>
      </c>
      <c r="Z2452" s="2">
        <f t="shared" si="194"/>
        <v>1.6666666666666667</v>
      </c>
      <c r="AA2452" t="s">
        <v>75</v>
      </c>
      <c r="AB2452" t="s">
        <v>76</v>
      </c>
      <c r="AD2452" t="s">
        <v>40</v>
      </c>
      <c r="AE2452" t="s">
        <v>585</v>
      </c>
      <c r="AF2452">
        <v>2022</v>
      </c>
    </row>
    <row r="2453" spans="1:32" x14ac:dyDescent="0.25">
      <c r="A2453" t="s">
        <v>29</v>
      </c>
      <c r="B2453" t="s">
        <v>394</v>
      </c>
      <c r="C2453" t="s">
        <v>395</v>
      </c>
      <c r="D2453" t="s">
        <v>396</v>
      </c>
      <c r="E2453">
        <f>_xlfn.XLOOKUP(Table1[[#This Row],[Location]],'Location analysis'!A:A,'Location analysis'!B:B)</f>
        <v>40.416893999999999</v>
      </c>
      <c r="F2453">
        <f>_xlfn.XLOOKUP(Table1[[#This Row],[Location]],'Location analysis'!A:A,'Location analysis'!C:C)</f>
        <v>-74.420399000000003</v>
      </c>
      <c r="G2453" t="s">
        <v>293</v>
      </c>
      <c r="H2453" t="s">
        <v>43</v>
      </c>
      <c r="I2453">
        <v>15045168405</v>
      </c>
      <c r="J2453" t="s">
        <v>584</v>
      </c>
      <c r="K2453" t="s">
        <v>36</v>
      </c>
      <c r="L2453">
        <v>135</v>
      </c>
      <c r="M2453">
        <v>2</v>
      </c>
      <c r="N2453">
        <v>1</v>
      </c>
      <c r="O2453">
        <v>135</v>
      </c>
      <c r="P2453">
        <v>2</v>
      </c>
      <c r="Q2453">
        <v>1</v>
      </c>
      <c r="R2453">
        <v>2</v>
      </c>
      <c r="S2453">
        <v>4</v>
      </c>
      <c r="T2453" s="1">
        <v>44681</v>
      </c>
      <c r="U2453" t="str">
        <f t="shared" si="190"/>
        <v>Kinder - Bueno - Crispy Creamy Chocolate</v>
      </c>
      <c r="V2453" t="str">
        <f t="shared" si="191"/>
        <v>Food</v>
      </c>
      <c r="W2453" t="s">
        <v>43</v>
      </c>
      <c r="X2453" t="b">
        <f t="shared" si="193"/>
        <v>1</v>
      </c>
      <c r="Y2453">
        <f t="shared" si="192"/>
        <v>2</v>
      </c>
      <c r="Z2453" s="2">
        <f t="shared" si="194"/>
        <v>1.3333333333333333</v>
      </c>
      <c r="AA2453" t="s">
        <v>294</v>
      </c>
      <c r="AB2453" t="s">
        <v>295</v>
      </c>
      <c r="AC2453" t="s">
        <v>296</v>
      </c>
      <c r="AD2453" t="s">
        <v>40</v>
      </c>
      <c r="AE2453" t="s">
        <v>585</v>
      </c>
      <c r="AF2453">
        <v>2022</v>
      </c>
    </row>
    <row r="2454" spans="1:32" x14ac:dyDescent="0.25">
      <c r="A2454" t="s">
        <v>29</v>
      </c>
      <c r="B2454" t="s">
        <v>394</v>
      </c>
      <c r="C2454" t="s">
        <v>395</v>
      </c>
      <c r="D2454" t="s">
        <v>396</v>
      </c>
      <c r="E2454">
        <f>_xlfn.XLOOKUP(Table1[[#This Row],[Location]],'Location analysis'!A:A,'Location analysis'!B:B)</f>
        <v>40.416893999999999</v>
      </c>
      <c r="F2454">
        <f>_xlfn.XLOOKUP(Table1[[#This Row],[Location]],'Location analysis'!A:A,'Location analysis'!C:C)</f>
        <v>-74.420399000000003</v>
      </c>
      <c r="G2454" t="s">
        <v>583</v>
      </c>
      <c r="H2454" t="s">
        <v>43</v>
      </c>
      <c r="I2454">
        <v>15045168405</v>
      </c>
      <c r="J2454" t="s">
        <v>584</v>
      </c>
      <c r="K2454" t="s">
        <v>36</v>
      </c>
      <c r="L2454">
        <v>158</v>
      </c>
      <c r="M2454">
        <v>2</v>
      </c>
      <c r="N2454">
        <v>1</v>
      </c>
      <c r="O2454">
        <v>158</v>
      </c>
      <c r="P2454">
        <v>2</v>
      </c>
      <c r="Q2454">
        <v>1</v>
      </c>
      <c r="R2454">
        <v>2</v>
      </c>
      <c r="S2454">
        <v>4</v>
      </c>
      <c r="T2454" s="1">
        <v>44681</v>
      </c>
      <c r="U2454" t="str">
        <f t="shared" si="190"/>
        <v>Lenny &amp; Larrys - Chocolate Chip</v>
      </c>
      <c r="V2454" t="str">
        <f t="shared" si="191"/>
        <v>Food</v>
      </c>
      <c r="W2454" t="s">
        <v>43</v>
      </c>
      <c r="X2454" t="b">
        <f t="shared" si="193"/>
        <v>1</v>
      </c>
      <c r="Y2454">
        <f t="shared" si="192"/>
        <v>2</v>
      </c>
      <c r="Z2454" s="2">
        <f t="shared" si="194"/>
        <v>1.3333333333333333</v>
      </c>
      <c r="AA2454" t="s">
        <v>422</v>
      </c>
      <c r="AB2454" t="s">
        <v>444</v>
      </c>
      <c r="AD2454" t="s">
        <v>40</v>
      </c>
      <c r="AE2454" t="s">
        <v>585</v>
      </c>
      <c r="AF2454">
        <v>2022</v>
      </c>
    </row>
    <row r="2455" spans="1:32" x14ac:dyDescent="0.25">
      <c r="A2455" t="s">
        <v>29</v>
      </c>
      <c r="B2455" t="s">
        <v>394</v>
      </c>
      <c r="C2455" t="s">
        <v>395</v>
      </c>
      <c r="D2455" t="s">
        <v>396</v>
      </c>
      <c r="E2455">
        <f>_xlfn.XLOOKUP(Table1[[#This Row],[Location]],'Location analysis'!A:A,'Location analysis'!B:B)</f>
        <v>40.416893999999999</v>
      </c>
      <c r="F2455">
        <f>_xlfn.XLOOKUP(Table1[[#This Row],[Location]],'Location analysis'!A:A,'Location analysis'!C:C)</f>
        <v>-74.420399000000003</v>
      </c>
      <c r="G2455" t="s">
        <v>137</v>
      </c>
      <c r="H2455" t="s">
        <v>97</v>
      </c>
      <c r="I2455">
        <v>15045182592</v>
      </c>
      <c r="J2455" t="s">
        <v>584</v>
      </c>
      <c r="K2455" t="s">
        <v>51</v>
      </c>
      <c r="L2455">
        <v>144</v>
      </c>
      <c r="M2455">
        <v>1.5</v>
      </c>
      <c r="N2455">
        <v>1</v>
      </c>
      <c r="O2455">
        <v>144</v>
      </c>
      <c r="P2455">
        <v>1.5</v>
      </c>
      <c r="Q2455">
        <v>1</v>
      </c>
      <c r="R2455">
        <v>1.5</v>
      </c>
      <c r="S2455">
        <v>1.5</v>
      </c>
      <c r="T2455" s="1">
        <v>44681</v>
      </c>
      <c r="U2455" t="str">
        <f t="shared" si="190"/>
        <v>Poland Springs Water</v>
      </c>
      <c r="V2455" t="str">
        <f t="shared" si="191"/>
        <v>Water</v>
      </c>
      <c r="W2455" t="s">
        <v>97</v>
      </c>
      <c r="X2455" t="b">
        <f t="shared" si="193"/>
        <v>1</v>
      </c>
      <c r="Y2455">
        <f t="shared" si="192"/>
        <v>1.5</v>
      </c>
      <c r="Z2455" s="2">
        <f t="shared" si="194"/>
        <v>1</v>
      </c>
      <c r="AA2455" t="s">
        <v>137</v>
      </c>
      <c r="AD2455" t="s">
        <v>40</v>
      </c>
      <c r="AE2455" t="s">
        <v>585</v>
      </c>
      <c r="AF2455">
        <v>2022</v>
      </c>
    </row>
    <row r="2456" spans="1:32" x14ac:dyDescent="0.25">
      <c r="A2456" t="s">
        <v>29</v>
      </c>
      <c r="B2456" t="s">
        <v>394</v>
      </c>
      <c r="C2456" t="s">
        <v>395</v>
      </c>
      <c r="D2456" t="s">
        <v>396</v>
      </c>
      <c r="E2456">
        <f>_xlfn.XLOOKUP(Table1[[#This Row],[Location]],'Location analysis'!A:A,'Location analysis'!B:B)</f>
        <v>40.416893999999999</v>
      </c>
      <c r="F2456">
        <f>_xlfn.XLOOKUP(Table1[[#This Row],[Location]],'Location analysis'!A:A,'Location analysis'!C:C)</f>
        <v>-74.420399000000003</v>
      </c>
      <c r="G2456" t="s">
        <v>71</v>
      </c>
      <c r="H2456" t="s">
        <v>43</v>
      </c>
      <c r="I2456">
        <v>15045189790</v>
      </c>
      <c r="J2456" t="s">
        <v>584</v>
      </c>
      <c r="K2456" t="s">
        <v>36</v>
      </c>
      <c r="L2456">
        <v>122</v>
      </c>
      <c r="M2456">
        <v>2.5</v>
      </c>
      <c r="N2456">
        <v>1</v>
      </c>
      <c r="O2456">
        <v>122</v>
      </c>
      <c r="P2456">
        <v>2.5</v>
      </c>
      <c r="Q2456">
        <v>1</v>
      </c>
      <c r="R2456">
        <v>2.5</v>
      </c>
      <c r="S2456">
        <v>4</v>
      </c>
      <c r="T2456" s="1">
        <v>44681</v>
      </c>
      <c r="U2456" t="str">
        <f t="shared" si="190"/>
        <v>Seapoint Farms Dry Roasted Edamame - Wasabi</v>
      </c>
      <c r="V2456" t="str">
        <f t="shared" si="191"/>
        <v>Food</v>
      </c>
      <c r="W2456" t="s">
        <v>43</v>
      </c>
      <c r="X2456" t="b">
        <f t="shared" si="193"/>
        <v>1</v>
      </c>
      <c r="Y2456">
        <f t="shared" si="192"/>
        <v>2.5</v>
      </c>
      <c r="Z2456" s="2">
        <f t="shared" si="194"/>
        <v>1.6666666666666667</v>
      </c>
      <c r="AA2456" t="s">
        <v>72</v>
      </c>
      <c r="AB2456" t="s">
        <v>73</v>
      </c>
      <c r="AD2456" t="s">
        <v>40</v>
      </c>
      <c r="AE2456" t="s">
        <v>585</v>
      </c>
      <c r="AF2456">
        <v>2022</v>
      </c>
    </row>
    <row r="2457" spans="1:32" x14ac:dyDescent="0.25">
      <c r="A2457" t="s">
        <v>29</v>
      </c>
      <c r="B2457" t="s">
        <v>394</v>
      </c>
      <c r="C2457" t="s">
        <v>395</v>
      </c>
      <c r="D2457" t="s">
        <v>396</v>
      </c>
      <c r="E2457">
        <f>_xlfn.XLOOKUP(Table1[[#This Row],[Location]],'Location analysis'!A:A,'Location analysis'!B:B)</f>
        <v>40.416893999999999</v>
      </c>
      <c r="F2457">
        <f>_xlfn.XLOOKUP(Table1[[#This Row],[Location]],'Location analysis'!A:A,'Location analysis'!C:C)</f>
        <v>-74.420399000000003</v>
      </c>
      <c r="G2457" t="s">
        <v>225</v>
      </c>
      <c r="H2457" t="s">
        <v>43</v>
      </c>
      <c r="I2457">
        <v>15045189790</v>
      </c>
      <c r="J2457" t="s">
        <v>584</v>
      </c>
      <c r="K2457" t="s">
        <v>36</v>
      </c>
      <c r="L2457">
        <v>112</v>
      </c>
      <c r="M2457">
        <v>1.5</v>
      </c>
      <c r="N2457">
        <v>1</v>
      </c>
      <c r="O2457">
        <v>112</v>
      </c>
      <c r="P2457">
        <v>1.5</v>
      </c>
      <c r="Q2457">
        <v>1</v>
      </c>
      <c r="R2457">
        <v>1.5</v>
      </c>
      <c r="S2457">
        <v>4</v>
      </c>
      <c r="T2457" s="1">
        <v>44681</v>
      </c>
      <c r="U2457" t="str">
        <f t="shared" si="190"/>
        <v>SunChips Multigrain - Original</v>
      </c>
      <c r="V2457" t="str">
        <f t="shared" si="191"/>
        <v>Food</v>
      </c>
      <c r="W2457" t="s">
        <v>43</v>
      </c>
      <c r="X2457" t="b">
        <f t="shared" si="193"/>
        <v>1</v>
      </c>
      <c r="Y2457">
        <f t="shared" si="192"/>
        <v>1.5</v>
      </c>
      <c r="Z2457" s="2">
        <f t="shared" si="194"/>
        <v>1</v>
      </c>
      <c r="AA2457" t="s">
        <v>129</v>
      </c>
      <c r="AB2457" t="s">
        <v>150</v>
      </c>
      <c r="AD2457" t="s">
        <v>40</v>
      </c>
      <c r="AE2457" t="s">
        <v>585</v>
      </c>
      <c r="AF2457">
        <v>2022</v>
      </c>
    </row>
    <row r="2458" spans="1:32" x14ac:dyDescent="0.25">
      <c r="A2458" t="s">
        <v>29</v>
      </c>
      <c r="B2458" t="s">
        <v>394</v>
      </c>
      <c r="C2458" t="s">
        <v>395</v>
      </c>
      <c r="D2458" t="s">
        <v>396</v>
      </c>
      <c r="E2458">
        <f>_xlfn.XLOOKUP(Table1[[#This Row],[Location]],'Location analysis'!A:A,'Location analysis'!B:B)</f>
        <v>40.416893999999999</v>
      </c>
      <c r="F2458">
        <f>_xlfn.XLOOKUP(Table1[[#This Row],[Location]],'Location analysis'!A:A,'Location analysis'!C:C)</f>
        <v>-74.420399000000003</v>
      </c>
      <c r="G2458" t="s">
        <v>397</v>
      </c>
      <c r="H2458" t="s">
        <v>49</v>
      </c>
      <c r="I2458">
        <v>15045306353</v>
      </c>
      <c r="J2458" t="s">
        <v>584</v>
      </c>
      <c r="K2458" t="s">
        <v>36</v>
      </c>
      <c r="L2458">
        <v>146</v>
      </c>
      <c r="M2458">
        <v>3.5</v>
      </c>
      <c r="N2458">
        <v>1</v>
      </c>
      <c r="O2458">
        <v>146</v>
      </c>
      <c r="P2458">
        <v>3.5</v>
      </c>
      <c r="Q2458">
        <v>1</v>
      </c>
      <c r="R2458">
        <v>3.5</v>
      </c>
      <c r="S2458">
        <v>3.5</v>
      </c>
      <c r="T2458" s="1">
        <v>44681</v>
      </c>
      <c r="U2458" t="str">
        <f t="shared" si="190"/>
        <v>Starbucks Doubleshot Energy - Mocha</v>
      </c>
      <c r="V2458" t="str">
        <f t="shared" si="191"/>
        <v>Non Carbonated</v>
      </c>
      <c r="W2458" t="s">
        <v>49</v>
      </c>
      <c r="X2458" t="b">
        <f t="shared" si="193"/>
        <v>1</v>
      </c>
      <c r="Y2458">
        <f t="shared" si="192"/>
        <v>3.5</v>
      </c>
      <c r="Z2458" s="2">
        <f t="shared" si="194"/>
        <v>2.3333333333333335</v>
      </c>
      <c r="AA2458" t="s">
        <v>398</v>
      </c>
      <c r="AB2458" t="s">
        <v>399</v>
      </c>
      <c r="AD2458" t="s">
        <v>40</v>
      </c>
      <c r="AE2458" t="s">
        <v>585</v>
      </c>
      <c r="AF2458">
        <v>2022</v>
      </c>
    </row>
    <row r="2459" spans="1:32" x14ac:dyDescent="0.25">
      <c r="A2459" t="s">
        <v>29</v>
      </c>
      <c r="B2459" t="s">
        <v>30</v>
      </c>
      <c r="C2459" t="s">
        <v>31</v>
      </c>
      <c r="D2459" t="s">
        <v>32</v>
      </c>
      <c r="E2459">
        <f>_xlfn.XLOOKUP(Table1[[#This Row],[Location]],'Location analysis'!A:A,'Location analysis'!B:B)</f>
        <v>40.423690999999998</v>
      </c>
      <c r="F2459">
        <f>_xlfn.XLOOKUP(Table1[[#This Row],[Location]],'Location analysis'!A:A,'Location analysis'!C:C)</f>
        <v>-74.380831999999998</v>
      </c>
      <c r="G2459" t="s">
        <v>127</v>
      </c>
      <c r="H2459" t="s">
        <v>43</v>
      </c>
      <c r="I2459">
        <v>15045347887</v>
      </c>
      <c r="J2459" t="s">
        <v>584</v>
      </c>
      <c r="K2459" t="s">
        <v>51</v>
      </c>
      <c r="L2459">
        <v>134</v>
      </c>
      <c r="M2459">
        <v>2</v>
      </c>
      <c r="N2459">
        <v>1</v>
      </c>
      <c r="O2459">
        <v>134</v>
      </c>
      <c r="P2459">
        <v>2</v>
      </c>
      <c r="Q2459">
        <v>1</v>
      </c>
      <c r="R2459">
        <v>2</v>
      </c>
      <c r="S2459">
        <v>2</v>
      </c>
      <c r="T2459" s="1">
        <v>44681</v>
      </c>
      <c r="U2459" t="str">
        <f t="shared" si="190"/>
        <v>Newtons Fig Bar</v>
      </c>
      <c r="V2459" t="str">
        <f t="shared" si="191"/>
        <v>Food</v>
      </c>
      <c r="W2459" t="s">
        <v>43</v>
      </c>
      <c r="X2459" t="b">
        <f t="shared" si="193"/>
        <v>1</v>
      </c>
      <c r="Y2459">
        <f t="shared" si="192"/>
        <v>2</v>
      </c>
      <c r="Z2459" s="2">
        <f t="shared" si="194"/>
        <v>1.3333333333333333</v>
      </c>
      <c r="AA2459" t="s">
        <v>127</v>
      </c>
      <c r="AD2459" t="s">
        <v>40</v>
      </c>
      <c r="AE2459" t="s">
        <v>585</v>
      </c>
      <c r="AF2459">
        <v>2022</v>
      </c>
    </row>
    <row r="2460" spans="1:32" x14ac:dyDescent="0.25">
      <c r="A2460" t="s">
        <v>29</v>
      </c>
      <c r="B2460" t="s">
        <v>67</v>
      </c>
      <c r="C2460" t="s">
        <v>68</v>
      </c>
      <c r="D2460" t="s">
        <v>69</v>
      </c>
      <c r="E2460">
        <f>_xlfn.XLOOKUP(Table1[[#This Row],[Location]],'Location analysis'!A:A,'Location analysis'!B:B)</f>
        <v>40.435699999999997</v>
      </c>
      <c r="F2460">
        <f>_xlfn.XLOOKUP(Table1[[#This Row],[Location]],'Location analysis'!A:A,'Location analysis'!C:C)</f>
        <v>-74.125200000000007</v>
      </c>
      <c r="G2460" t="s">
        <v>70</v>
      </c>
      <c r="H2460" t="s">
        <v>34</v>
      </c>
      <c r="I2460">
        <v>15045402552</v>
      </c>
      <c r="J2460" t="s">
        <v>584</v>
      </c>
      <c r="K2460" t="s">
        <v>51</v>
      </c>
      <c r="L2460">
        <v>146</v>
      </c>
      <c r="M2460">
        <v>3</v>
      </c>
      <c r="N2460">
        <v>1</v>
      </c>
      <c r="O2460">
        <v>146</v>
      </c>
      <c r="P2460">
        <v>3</v>
      </c>
      <c r="Q2460">
        <v>1</v>
      </c>
      <c r="R2460">
        <v>3</v>
      </c>
      <c r="S2460">
        <v>3</v>
      </c>
      <c r="T2460" s="1">
        <v>44681</v>
      </c>
      <c r="U2460" t="str">
        <f t="shared" si="190"/>
        <v>Monster Energy Original</v>
      </c>
      <c r="V2460" t="str">
        <f t="shared" si="191"/>
        <v>Carbonated</v>
      </c>
      <c r="W2460" t="s">
        <v>34</v>
      </c>
      <c r="X2460" t="b">
        <f t="shared" si="193"/>
        <v>1</v>
      </c>
      <c r="Y2460">
        <f t="shared" si="192"/>
        <v>3</v>
      </c>
      <c r="Z2460" s="2">
        <f t="shared" si="194"/>
        <v>2</v>
      </c>
      <c r="AA2460" t="s">
        <v>70</v>
      </c>
      <c r="AD2460" t="s">
        <v>40</v>
      </c>
      <c r="AE2460" t="s">
        <v>585</v>
      </c>
      <c r="AF2460">
        <v>2022</v>
      </c>
    </row>
    <row r="2461" spans="1:32" x14ac:dyDescent="0.25">
      <c r="A2461" t="s">
        <v>29</v>
      </c>
      <c r="B2461" t="s">
        <v>394</v>
      </c>
      <c r="C2461" t="s">
        <v>395</v>
      </c>
      <c r="D2461" t="s">
        <v>396</v>
      </c>
      <c r="E2461">
        <f>_xlfn.XLOOKUP(Table1[[#This Row],[Location]],'Location analysis'!A:A,'Location analysis'!B:B)</f>
        <v>40.416893999999999</v>
      </c>
      <c r="F2461">
        <f>_xlfn.XLOOKUP(Table1[[#This Row],[Location]],'Location analysis'!A:A,'Location analysis'!C:C)</f>
        <v>-74.420399000000003</v>
      </c>
      <c r="G2461" t="s">
        <v>137</v>
      </c>
      <c r="H2461" t="s">
        <v>97</v>
      </c>
      <c r="I2461">
        <v>15045582090</v>
      </c>
      <c r="J2461" t="s">
        <v>584</v>
      </c>
      <c r="K2461" t="s">
        <v>36</v>
      </c>
      <c r="L2461">
        <v>144</v>
      </c>
      <c r="M2461">
        <v>1.5</v>
      </c>
      <c r="N2461">
        <v>1</v>
      </c>
      <c r="O2461">
        <v>144</v>
      </c>
      <c r="P2461">
        <v>1.5</v>
      </c>
      <c r="Q2461">
        <v>1</v>
      </c>
      <c r="R2461">
        <v>1.5</v>
      </c>
      <c r="S2461">
        <v>1.5</v>
      </c>
      <c r="T2461" s="1">
        <v>44681</v>
      </c>
      <c r="U2461" t="str">
        <f t="shared" si="190"/>
        <v>Poland Springs Water</v>
      </c>
      <c r="V2461" t="str">
        <f t="shared" si="191"/>
        <v>Water</v>
      </c>
      <c r="W2461" t="s">
        <v>97</v>
      </c>
      <c r="X2461" t="b">
        <f t="shared" si="193"/>
        <v>1</v>
      </c>
      <c r="Y2461">
        <f t="shared" si="192"/>
        <v>1.5</v>
      </c>
      <c r="Z2461" s="2">
        <f t="shared" si="194"/>
        <v>1</v>
      </c>
      <c r="AA2461" t="s">
        <v>137</v>
      </c>
      <c r="AD2461" t="s">
        <v>40</v>
      </c>
      <c r="AE2461" t="s">
        <v>585</v>
      </c>
      <c r="AF2461">
        <v>2022</v>
      </c>
    </row>
    <row r="2462" spans="1:32" x14ac:dyDescent="0.25">
      <c r="A2462" t="s">
        <v>29</v>
      </c>
      <c r="B2462" t="s">
        <v>394</v>
      </c>
      <c r="C2462" t="s">
        <v>395</v>
      </c>
      <c r="D2462" t="s">
        <v>396</v>
      </c>
      <c r="E2462">
        <f>_xlfn.XLOOKUP(Table1[[#This Row],[Location]],'Location analysis'!A:A,'Location analysis'!B:B)</f>
        <v>40.416893999999999</v>
      </c>
      <c r="F2462">
        <f>_xlfn.XLOOKUP(Table1[[#This Row],[Location]],'Location analysis'!A:A,'Location analysis'!C:C)</f>
        <v>-74.420399000000003</v>
      </c>
      <c r="G2462" t="s">
        <v>508</v>
      </c>
      <c r="H2462" t="s">
        <v>43</v>
      </c>
      <c r="I2462">
        <v>15045671322</v>
      </c>
      <c r="J2462" t="s">
        <v>584</v>
      </c>
      <c r="K2462" t="s">
        <v>36</v>
      </c>
      <c r="L2462">
        <v>110</v>
      </c>
      <c r="M2462">
        <v>1.5</v>
      </c>
      <c r="N2462">
        <v>1</v>
      </c>
      <c r="O2462">
        <v>110</v>
      </c>
      <c r="P2462">
        <v>1.5</v>
      </c>
      <c r="Q2462">
        <v>1</v>
      </c>
      <c r="R2462">
        <v>1.5</v>
      </c>
      <c r="S2462">
        <v>1.5</v>
      </c>
      <c r="T2462" s="1">
        <v>44681</v>
      </c>
      <c r="U2462" t="str">
        <f t="shared" si="190"/>
        <v>Pop Corners - Kettle Corn</v>
      </c>
      <c r="V2462" t="str">
        <f t="shared" si="191"/>
        <v>Food</v>
      </c>
      <c r="W2462" t="s">
        <v>43</v>
      </c>
      <c r="X2462" t="b">
        <f t="shared" si="193"/>
        <v>1</v>
      </c>
      <c r="Y2462">
        <f t="shared" si="192"/>
        <v>1.5</v>
      </c>
      <c r="Z2462" s="2">
        <f t="shared" si="194"/>
        <v>1</v>
      </c>
      <c r="AA2462" t="s">
        <v>509</v>
      </c>
      <c r="AB2462" t="s">
        <v>510</v>
      </c>
      <c r="AD2462" t="s">
        <v>40</v>
      </c>
      <c r="AE2462" t="s">
        <v>585</v>
      </c>
      <c r="AF2462">
        <v>2022</v>
      </c>
    </row>
    <row r="2463" spans="1:32" x14ac:dyDescent="0.25">
      <c r="A2463" t="s">
        <v>29</v>
      </c>
      <c r="B2463" t="s">
        <v>394</v>
      </c>
      <c r="C2463" t="s">
        <v>395</v>
      </c>
      <c r="D2463" t="s">
        <v>396</v>
      </c>
      <c r="E2463">
        <f>_xlfn.XLOOKUP(Table1[[#This Row],[Location]],'Location analysis'!A:A,'Location analysis'!B:B)</f>
        <v>40.416893999999999</v>
      </c>
      <c r="F2463">
        <f>_xlfn.XLOOKUP(Table1[[#This Row],[Location]],'Location analysis'!A:A,'Location analysis'!C:C)</f>
        <v>-74.420399000000003</v>
      </c>
      <c r="G2463" t="s">
        <v>293</v>
      </c>
      <c r="H2463" t="s">
        <v>43</v>
      </c>
      <c r="I2463">
        <v>15045701097</v>
      </c>
      <c r="J2463" t="s">
        <v>584</v>
      </c>
      <c r="K2463" t="s">
        <v>51</v>
      </c>
      <c r="L2463">
        <v>135</v>
      </c>
      <c r="M2463">
        <v>2</v>
      </c>
      <c r="N2463">
        <v>1</v>
      </c>
      <c r="O2463">
        <v>135</v>
      </c>
      <c r="P2463">
        <v>2</v>
      </c>
      <c r="Q2463">
        <v>1</v>
      </c>
      <c r="R2463">
        <v>2</v>
      </c>
      <c r="S2463">
        <v>2</v>
      </c>
      <c r="T2463" s="1">
        <v>44681</v>
      </c>
      <c r="U2463" t="str">
        <f t="shared" si="190"/>
        <v>Kinder - Bueno - Crispy Creamy Chocolate</v>
      </c>
      <c r="V2463" t="str">
        <f t="shared" si="191"/>
        <v>Food</v>
      </c>
      <c r="W2463" t="s">
        <v>43</v>
      </c>
      <c r="X2463" t="b">
        <f t="shared" si="193"/>
        <v>1</v>
      </c>
      <c r="Y2463">
        <f t="shared" si="192"/>
        <v>2</v>
      </c>
      <c r="Z2463" s="2">
        <f t="shared" si="194"/>
        <v>1.3333333333333333</v>
      </c>
      <c r="AA2463" t="s">
        <v>294</v>
      </c>
      <c r="AB2463" t="s">
        <v>295</v>
      </c>
      <c r="AC2463" t="s">
        <v>296</v>
      </c>
      <c r="AD2463" t="s">
        <v>40</v>
      </c>
      <c r="AE2463" t="s">
        <v>585</v>
      </c>
      <c r="AF2463">
        <v>2022</v>
      </c>
    </row>
    <row r="2464" spans="1:32" x14ac:dyDescent="0.25">
      <c r="A2464" t="s">
        <v>29</v>
      </c>
      <c r="B2464" t="s">
        <v>394</v>
      </c>
      <c r="C2464" t="s">
        <v>395</v>
      </c>
      <c r="D2464" t="s">
        <v>396</v>
      </c>
      <c r="E2464">
        <f>_xlfn.XLOOKUP(Table1[[#This Row],[Location]],'Location analysis'!A:A,'Location analysis'!B:B)</f>
        <v>40.416893999999999</v>
      </c>
      <c r="F2464">
        <f>_xlfn.XLOOKUP(Table1[[#This Row],[Location]],'Location analysis'!A:A,'Location analysis'!C:C)</f>
        <v>-74.420399000000003</v>
      </c>
      <c r="G2464" t="s">
        <v>293</v>
      </c>
      <c r="H2464" t="s">
        <v>43</v>
      </c>
      <c r="I2464">
        <v>15045731820</v>
      </c>
      <c r="J2464" t="s">
        <v>584</v>
      </c>
      <c r="K2464" t="s">
        <v>36</v>
      </c>
      <c r="L2464">
        <v>135</v>
      </c>
      <c r="M2464">
        <v>2</v>
      </c>
      <c r="N2464">
        <v>1</v>
      </c>
      <c r="O2464">
        <v>135</v>
      </c>
      <c r="P2464">
        <v>2</v>
      </c>
      <c r="Q2464">
        <v>1</v>
      </c>
      <c r="R2464">
        <v>2</v>
      </c>
      <c r="S2464">
        <v>3.5</v>
      </c>
      <c r="T2464" s="1">
        <v>44681</v>
      </c>
      <c r="U2464" t="str">
        <f t="shared" si="190"/>
        <v>Kinder - Bueno - Crispy Creamy Chocolate</v>
      </c>
      <c r="V2464" t="str">
        <f t="shared" si="191"/>
        <v>Food</v>
      </c>
      <c r="W2464" t="s">
        <v>43</v>
      </c>
      <c r="X2464" t="b">
        <f t="shared" si="193"/>
        <v>1</v>
      </c>
      <c r="Y2464">
        <f t="shared" si="192"/>
        <v>2</v>
      </c>
      <c r="Z2464" s="2">
        <f t="shared" si="194"/>
        <v>1.3333333333333333</v>
      </c>
      <c r="AA2464" t="s">
        <v>294</v>
      </c>
      <c r="AB2464" t="s">
        <v>295</v>
      </c>
      <c r="AC2464" t="s">
        <v>296</v>
      </c>
      <c r="AD2464" t="s">
        <v>40</v>
      </c>
      <c r="AE2464" t="s">
        <v>585</v>
      </c>
      <c r="AF2464">
        <v>2022</v>
      </c>
    </row>
    <row r="2465" spans="1:32" x14ac:dyDescent="0.25">
      <c r="A2465" t="s">
        <v>29</v>
      </c>
      <c r="B2465" t="s">
        <v>394</v>
      </c>
      <c r="C2465" t="s">
        <v>395</v>
      </c>
      <c r="D2465" t="s">
        <v>396</v>
      </c>
      <c r="E2465">
        <f>_xlfn.XLOOKUP(Table1[[#This Row],[Location]],'Location analysis'!A:A,'Location analysis'!B:B)</f>
        <v>40.416893999999999</v>
      </c>
      <c r="F2465">
        <f>_xlfn.XLOOKUP(Table1[[#This Row],[Location]],'Location analysis'!A:A,'Location analysis'!C:C)</f>
        <v>-74.420399000000003</v>
      </c>
      <c r="G2465" t="s">
        <v>137</v>
      </c>
      <c r="H2465" t="s">
        <v>97</v>
      </c>
      <c r="I2465">
        <v>15045731820</v>
      </c>
      <c r="J2465" t="s">
        <v>584</v>
      </c>
      <c r="K2465" t="s">
        <v>36</v>
      </c>
      <c r="L2465">
        <v>144</v>
      </c>
      <c r="M2465">
        <v>1.5</v>
      </c>
      <c r="N2465">
        <v>1</v>
      </c>
      <c r="O2465">
        <v>144</v>
      </c>
      <c r="P2465">
        <v>1.5</v>
      </c>
      <c r="Q2465">
        <v>1</v>
      </c>
      <c r="R2465">
        <v>1.5</v>
      </c>
      <c r="S2465">
        <v>3.5</v>
      </c>
      <c r="T2465" s="1">
        <v>44681</v>
      </c>
      <c r="U2465" t="str">
        <f t="shared" si="190"/>
        <v>Poland Springs Water</v>
      </c>
      <c r="V2465" t="str">
        <f t="shared" si="191"/>
        <v>Water</v>
      </c>
      <c r="W2465" t="s">
        <v>97</v>
      </c>
      <c r="X2465" t="b">
        <f t="shared" si="193"/>
        <v>1</v>
      </c>
      <c r="Y2465">
        <f t="shared" si="192"/>
        <v>1.5</v>
      </c>
      <c r="Z2465" s="2">
        <f t="shared" si="194"/>
        <v>1</v>
      </c>
      <c r="AA2465" t="s">
        <v>137</v>
      </c>
      <c r="AD2465" t="s">
        <v>40</v>
      </c>
      <c r="AE2465" t="s">
        <v>585</v>
      </c>
      <c r="AF2465">
        <v>2022</v>
      </c>
    </row>
    <row r="2466" spans="1:32" x14ac:dyDescent="0.25">
      <c r="A2466" t="s">
        <v>29</v>
      </c>
      <c r="B2466" t="s">
        <v>394</v>
      </c>
      <c r="C2466" t="s">
        <v>395</v>
      </c>
      <c r="D2466" t="s">
        <v>396</v>
      </c>
      <c r="E2466">
        <f>_xlfn.XLOOKUP(Table1[[#This Row],[Location]],'Location analysis'!A:A,'Location analysis'!B:B)</f>
        <v>40.416893999999999</v>
      </c>
      <c r="F2466">
        <f>_xlfn.XLOOKUP(Table1[[#This Row],[Location]],'Location analysis'!A:A,'Location analysis'!C:C)</f>
        <v>-74.420399000000003</v>
      </c>
      <c r="G2466" t="s">
        <v>397</v>
      </c>
      <c r="H2466" t="s">
        <v>49</v>
      </c>
      <c r="I2466">
        <v>15045806898</v>
      </c>
      <c r="J2466" t="s">
        <v>584</v>
      </c>
      <c r="K2466" t="s">
        <v>51</v>
      </c>
      <c r="L2466">
        <v>146</v>
      </c>
      <c r="M2466">
        <v>3.5</v>
      </c>
      <c r="N2466">
        <v>1</v>
      </c>
      <c r="O2466">
        <v>146</v>
      </c>
      <c r="P2466">
        <v>3.5</v>
      </c>
      <c r="Q2466">
        <v>1</v>
      </c>
      <c r="R2466">
        <v>3.5</v>
      </c>
      <c r="S2466">
        <v>3.5</v>
      </c>
      <c r="T2466" s="1">
        <v>44681</v>
      </c>
      <c r="U2466" t="str">
        <f t="shared" si="190"/>
        <v>Starbucks Doubleshot Energy - Mocha</v>
      </c>
      <c r="V2466" t="str">
        <f t="shared" si="191"/>
        <v>Non Carbonated</v>
      </c>
      <c r="W2466" t="s">
        <v>49</v>
      </c>
      <c r="X2466" t="b">
        <f t="shared" si="193"/>
        <v>1</v>
      </c>
      <c r="Y2466">
        <f t="shared" si="192"/>
        <v>3.5</v>
      </c>
      <c r="Z2466" s="2">
        <f t="shared" si="194"/>
        <v>2.3333333333333335</v>
      </c>
      <c r="AA2466" t="s">
        <v>398</v>
      </c>
      <c r="AB2466" t="s">
        <v>399</v>
      </c>
      <c r="AD2466" t="s">
        <v>40</v>
      </c>
      <c r="AE2466" t="s">
        <v>585</v>
      </c>
      <c r="AF2466">
        <v>2022</v>
      </c>
    </row>
    <row r="2467" spans="1:32" x14ac:dyDescent="0.25">
      <c r="A2467" t="s">
        <v>29</v>
      </c>
      <c r="B2467" t="s">
        <v>394</v>
      </c>
      <c r="C2467" t="s">
        <v>395</v>
      </c>
      <c r="D2467" t="s">
        <v>396</v>
      </c>
      <c r="E2467">
        <f>_xlfn.XLOOKUP(Table1[[#This Row],[Location]],'Location analysis'!A:A,'Location analysis'!B:B)</f>
        <v>40.416893999999999</v>
      </c>
      <c r="F2467">
        <f>_xlfn.XLOOKUP(Table1[[#This Row],[Location]],'Location analysis'!A:A,'Location analysis'!C:C)</f>
        <v>-74.420399000000003</v>
      </c>
      <c r="G2467" t="s">
        <v>71</v>
      </c>
      <c r="H2467" t="s">
        <v>43</v>
      </c>
      <c r="I2467">
        <v>15045809556</v>
      </c>
      <c r="J2467" t="s">
        <v>584</v>
      </c>
      <c r="K2467" t="s">
        <v>51</v>
      </c>
      <c r="L2467">
        <v>122</v>
      </c>
      <c r="M2467">
        <v>2.5</v>
      </c>
      <c r="N2467">
        <v>1</v>
      </c>
      <c r="O2467">
        <v>122</v>
      </c>
      <c r="P2467">
        <v>2.5</v>
      </c>
      <c r="Q2467">
        <v>1</v>
      </c>
      <c r="R2467">
        <v>2.5</v>
      </c>
      <c r="S2467">
        <v>2.5</v>
      </c>
      <c r="T2467" s="1">
        <v>44681</v>
      </c>
      <c r="U2467" t="str">
        <f t="shared" si="190"/>
        <v>Seapoint Farms Dry Roasted Edamame - Wasabi</v>
      </c>
      <c r="V2467" t="str">
        <f t="shared" si="191"/>
        <v>Food</v>
      </c>
      <c r="W2467" t="s">
        <v>43</v>
      </c>
      <c r="X2467" t="b">
        <f t="shared" si="193"/>
        <v>1</v>
      </c>
      <c r="Y2467">
        <f t="shared" si="192"/>
        <v>2.5</v>
      </c>
      <c r="Z2467" s="2">
        <f t="shared" si="194"/>
        <v>1.6666666666666667</v>
      </c>
      <c r="AA2467" t="s">
        <v>72</v>
      </c>
      <c r="AB2467" t="s">
        <v>73</v>
      </c>
      <c r="AD2467" t="s">
        <v>40</v>
      </c>
      <c r="AE2467" t="s">
        <v>585</v>
      </c>
      <c r="AF2467">
        <v>2022</v>
      </c>
    </row>
    <row r="2468" spans="1:32" x14ac:dyDescent="0.25">
      <c r="A2468" t="s">
        <v>29</v>
      </c>
      <c r="B2468" t="s">
        <v>394</v>
      </c>
      <c r="C2468" t="s">
        <v>395</v>
      </c>
      <c r="D2468" t="s">
        <v>396</v>
      </c>
      <c r="E2468">
        <f>_xlfn.XLOOKUP(Table1[[#This Row],[Location]],'Location analysis'!A:A,'Location analysis'!B:B)</f>
        <v>40.416893999999999</v>
      </c>
      <c r="F2468">
        <f>_xlfn.XLOOKUP(Table1[[#This Row],[Location]],'Location analysis'!A:A,'Location analysis'!C:C)</f>
        <v>-74.420399000000003</v>
      </c>
      <c r="G2468" t="s">
        <v>407</v>
      </c>
      <c r="H2468" t="s">
        <v>34</v>
      </c>
      <c r="I2468">
        <v>15045901092</v>
      </c>
      <c r="J2468" t="s">
        <v>584</v>
      </c>
      <c r="K2468" t="s">
        <v>36</v>
      </c>
      <c r="L2468">
        <v>140</v>
      </c>
      <c r="M2468">
        <v>1.5</v>
      </c>
      <c r="N2468">
        <v>1</v>
      </c>
      <c r="O2468">
        <v>140</v>
      </c>
      <c r="P2468">
        <v>1.5</v>
      </c>
      <c r="Q2468">
        <v>1</v>
      </c>
      <c r="R2468">
        <v>1.5</v>
      </c>
      <c r="S2468">
        <v>1.5</v>
      </c>
      <c r="T2468" s="1">
        <v>44681</v>
      </c>
      <c r="U2468" t="str">
        <f t="shared" si="190"/>
        <v>Spindrift - Sparkling Water - Pineapple</v>
      </c>
      <c r="V2468" t="str">
        <f t="shared" si="191"/>
        <v>Carbonated</v>
      </c>
      <c r="W2468" t="s">
        <v>34</v>
      </c>
      <c r="X2468" t="b">
        <f t="shared" si="193"/>
        <v>1</v>
      </c>
      <c r="Y2468">
        <f t="shared" si="192"/>
        <v>1.5</v>
      </c>
      <c r="Z2468" s="2">
        <f t="shared" si="194"/>
        <v>1</v>
      </c>
      <c r="AA2468" t="s">
        <v>89</v>
      </c>
      <c r="AB2468" t="s">
        <v>408</v>
      </c>
      <c r="AC2468" t="s">
        <v>409</v>
      </c>
      <c r="AD2468" t="s">
        <v>40</v>
      </c>
      <c r="AE2468" t="s">
        <v>585</v>
      </c>
      <c r="AF2468">
        <v>2022</v>
      </c>
    </row>
    <row r="2469" spans="1:32" x14ac:dyDescent="0.25">
      <c r="A2469" t="s">
        <v>29</v>
      </c>
      <c r="B2469" t="s">
        <v>394</v>
      </c>
      <c r="C2469" t="s">
        <v>395</v>
      </c>
      <c r="D2469" t="s">
        <v>396</v>
      </c>
      <c r="E2469">
        <f>_xlfn.XLOOKUP(Table1[[#This Row],[Location]],'Location analysis'!A:A,'Location analysis'!B:B)</f>
        <v>40.416893999999999</v>
      </c>
      <c r="F2469">
        <f>_xlfn.XLOOKUP(Table1[[#This Row],[Location]],'Location analysis'!A:A,'Location analysis'!C:C)</f>
        <v>-74.420399000000003</v>
      </c>
      <c r="G2469" t="s">
        <v>137</v>
      </c>
      <c r="H2469" t="s">
        <v>97</v>
      </c>
      <c r="I2469">
        <v>15045993181</v>
      </c>
      <c r="J2469" t="s">
        <v>584</v>
      </c>
      <c r="K2469" t="s">
        <v>51</v>
      </c>
      <c r="L2469">
        <v>144</v>
      </c>
      <c r="M2469">
        <v>1.5</v>
      </c>
      <c r="N2469">
        <v>1</v>
      </c>
      <c r="O2469">
        <v>144</v>
      </c>
      <c r="P2469">
        <v>1.5</v>
      </c>
      <c r="Q2469">
        <v>1</v>
      </c>
      <c r="R2469">
        <v>1.5</v>
      </c>
      <c r="S2469">
        <v>1.5</v>
      </c>
      <c r="T2469" s="1">
        <v>44681</v>
      </c>
      <c r="U2469" t="str">
        <f t="shared" si="190"/>
        <v>Poland Springs Water</v>
      </c>
      <c r="V2469" t="str">
        <f t="shared" si="191"/>
        <v>Water</v>
      </c>
      <c r="W2469" t="s">
        <v>97</v>
      </c>
      <c r="X2469" t="b">
        <f t="shared" si="193"/>
        <v>1</v>
      </c>
      <c r="Y2469">
        <f t="shared" si="192"/>
        <v>1.5</v>
      </c>
      <c r="Z2469" s="2">
        <f t="shared" si="194"/>
        <v>1</v>
      </c>
      <c r="AA2469" t="s">
        <v>137</v>
      </c>
      <c r="AD2469" t="s">
        <v>40</v>
      </c>
      <c r="AE2469" t="s">
        <v>585</v>
      </c>
      <c r="AF2469">
        <v>2022</v>
      </c>
    </row>
    <row r="2470" spans="1:32" x14ac:dyDescent="0.25">
      <c r="A2470" t="s">
        <v>29</v>
      </c>
      <c r="B2470" t="s">
        <v>394</v>
      </c>
      <c r="C2470" t="s">
        <v>395</v>
      </c>
      <c r="D2470" t="s">
        <v>396</v>
      </c>
      <c r="E2470">
        <f>_xlfn.XLOOKUP(Table1[[#This Row],[Location]],'Location analysis'!A:A,'Location analysis'!B:B)</f>
        <v>40.416893999999999</v>
      </c>
      <c r="F2470">
        <f>_xlfn.XLOOKUP(Table1[[#This Row],[Location]],'Location analysis'!A:A,'Location analysis'!C:C)</f>
        <v>-74.420399000000003</v>
      </c>
      <c r="G2470" t="s">
        <v>137</v>
      </c>
      <c r="H2470" t="s">
        <v>97</v>
      </c>
      <c r="I2470">
        <v>15046216464</v>
      </c>
      <c r="J2470" t="s">
        <v>584</v>
      </c>
      <c r="K2470" t="s">
        <v>51</v>
      </c>
      <c r="L2470">
        <v>144</v>
      </c>
      <c r="M2470">
        <v>1.5</v>
      </c>
      <c r="N2470">
        <v>1</v>
      </c>
      <c r="O2470">
        <v>144</v>
      </c>
      <c r="P2470">
        <v>1.5</v>
      </c>
      <c r="Q2470">
        <v>1</v>
      </c>
      <c r="R2470">
        <v>1.5</v>
      </c>
      <c r="S2470">
        <v>1.5</v>
      </c>
      <c r="T2470" s="1">
        <v>44681</v>
      </c>
      <c r="U2470" t="str">
        <f t="shared" si="190"/>
        <v>Poland Springs Water</v>
      </c>
      <c r="V2470" t="str">
        <f t="shared" si="191"/>
        <v>Water</v>
      </c>
      <c r="W2470" t="s">
        <v>97</v>
      </c>
      <c r="X2470" t="b">
        <f t="shared" si="193"/>
        <v>1</v>
      </c>
      <c r="Y2470">
        <f t="shared" si="192"/>
        <v>1.5</v>
      </c>
      <c r="Z2470" s="2">
        <f t="shared" si="194"/>
        <v>1</v>
      </c>
      <c r="AA2470" t="s">
        <v>137</v>
      </c>
      <c r="AD2470" t="s">
        <v>40</v>
      </c>
      <c r="AE2470" t="s">
        <v>585</v>
      </c>
      <c r="AF2470">
        <v>2022</v>
      </c>
    </row>
    <row r="2471" spans="1:32" x14ac:dyDescent="0.25">
      <c r="A2471" t="s">
        <v>29</v>
      </c>
      <c r="B2471" t="s">
        <v>30</v>
      </c>
      <c r="C2471" t="s">
        <v>31</v>
      </c>
      <c r="D2471" t="s">
        <v>32</v>
      </c>
      <c r="E2471">
        <f>_xlfn.XLOOKUP(Table1[[#This Row],[Location]],'Location analysis'!A:A,'Location analysis'!B:B)</f>
        <v>40.423690999999998</v>
      </c>
      <c r="F2471">
        <f>_xlfn.XLOOKUP(Table1[[#This Row],[Location]],'Location analysis'!A:A,'Location analysis'!C:C)</f>
        <v>-74.380831999999998</v>
      </c>
      <c r="G2471" t="s">
        <v>96</v>
      </c>
      <c r="H2471" t="s">
        <v>97</v>
      </c>
      <c r="I2471">
        <v>15046562562</v>
      </c>
      <c r="J2471" t="s">
        <v>584</v>
      </c>
      <c r="K2471" t="s">
        <v>36</v>
      </c>
      <c r="L2471">
        <v>147</v>
      </c>
      <c r="M2471">
        <v>2.75</v>
      </c>
      <c r="N2471">
        <v>1</v>
      </c>
      <c r="O2471">
        <v>147</v>
      </c>
      <c r="P2471">
        <v>2.75</v>
      </c>
      <c r="Q2471">
        <v>1</v>
      </c>
      <c r="R2471">
        <v>2.75</v>
      </c>
      <c r="S2471">
        <v>2.75</v>
      </c>
      <c r="T2471" s="1">
        <v>44681</v>
      </c>
      <c r="U2471" t="str">
        <f t="shared" si="190"/>
        <v>Vitamin Water - XXX Acai BB Pomegranate</v>
      </c>
      <c r="V2471" t="str">
        <f t="shared" si="191"/>
        <v>Water</v>
      </c>
      <c r="W2471" t="s">
        <v>97</v>
      </c>
      <c r="X2471" t="b">
        <f t="shared" si="193"/>
        <v>1</v>
      </c>
      <c r="Y2471">
        <f t="shared" si="192"/>
        <v>2.75</v>
      </c>
      <c r="Z2471" s="2">
        <f t="shared" si="194"/>
        <v>1.8333333333333333</v>
      </c>
      <c r="AA2471" t="s">
        <v>98</v>
      </c>
      <c r="AB2471" t="s">
        <v>99</v>
      </c>
      <c r="AD2471" t="s">
        <v>40</v>
      </c>
      <c r="AE2471" t="s">
        <v>585</v>
      </c>
      <c r="AF2471">
        <v>2022</v>
      </c>
    </row>
    <row r="2472" spans="1:32" x14ac:dyDescent="0.25">
      <c r="A2472" t="s">
        <v>29</v>
      </c>
      <c r="B2472" t="s">
        <v>46</v>
      </c>
      <c r="C2472" t="s">
        <v>31</v>
      </c>
      <c r="D2472" t="s">
        <v>47</v>
      </c>
      <c r="E2472">
        <f>_xlfn.XLOOKUP(Table1[[#This Row],[Location]],'Location analysis'!A:A,'Location analysis'!B:B)</f>
        <v>40.423690999999998</v>
      </c>
      <c r="F2472">
        <f>_xlfn.XLOOKUP(Table1[[#This Row],[Location]],'Location analysis'!A:A,'Location analysis'!C:C)</f>
        <v>-74.380831999999998</v>
      </c>
      <c r="G2472" t="s">
        <v>317</v>
      </c>
      <c r="H2472" t="s">
        <v>43</v>
      </c>
      <c r="I2472">
        <v>15046676493</v>
      </c>
      <c r="J2472" t="s">
        <v>584</v>
      </c>
      <c r="K2472" t="s">
        <v>51</v>
      </c>
      <c r="L2472">
        <v>133</v>
      </c>
      <c r="M2472">
        <v>2</v>
      </c>
      <c r="N2472">
        <v>1</v>
      </c>
      <c r="O2472">
        <v>133</v>
      </c>
      <c r="P2472">
        <v>2</v>
      </c>
      <c r="Q2472">
        <v>1</v>
      </c>
      <c r="R2472">
        <v>2</v>
      </c>
      <c r="S2472">
        <v>2</v>
      </c>
      <c r="T2472" s="1">
        <v>44681</v>
      </c>
      <c r="U2472" t="str">
        <f t="shared" si="190"/>
        <v>RXBAR - Protein Bar - Peanut Butter</v>
      </c>
      <c r="V2472" t="str">
        <f t="shared" si="191"/>
        <v>Food</v>
      </c>
      <c r="W2472" t="s">
        <v>43</v>
      </c>
      <c r="X2472" t="b">
        <f t="shared" si="193"/>
        <v>1</v>
      </c>
      <c r="Y2472">
        <f t="shared" si="192"/>
        <v>2</v>
      </c>
      <c r="Z2472" s="2">
        <f t="shared" si="194"/>
        <v>1.3333333333333333</v>
      </c>
      <c r="AA2472" t="s">
        <v>318</v>
      </c>
      <c r="AB2472" t="s">
        <v>319</v>
      </c>
      <c r="AC2472" t="s">
        <v>320</v>
      </c>
      <c r="AD2472" t="s">
        <v>40</v>
      </c>
      <c r="AE2472" t="s">
        <v>585</v>
      </c>
      <c r="AF2472">
        <v>2022</v>
      </c>
    </row>
    <row r="2473" spans="1:32" x14ac:dyDescent="0.25">
      <c r="A2473" t="s">
        <v>29</v>
      </c>
      <c r="B2473" t="s">
        <v>30</v>
      </c>
      <c r="C2473" t="s">
        <v>31</v>
      </c>
      <c r="D2473" t="s">
        <v>32</v>
      </c>
      <c r="E2473">
        <f>_xlfn.XLOOKUP(Table1[[#This Row],[Location]],'Location analysis'!A:A,'Location analysis'!B:B)</f>
        <v>40.423690999999998</v>
      </c>
      <c r="F2473">
        <f>_xlfn.XLOOKUP(Table1[[#This Row],[Location]],'Location analysis'!A:A,'Location analysis'!C:C)</f>
        <v>-74.380831999999998</v>
      </c>
      <c r="G2473" t="s">
        <v>463</v>
      </c>
      <c r="H2473" t="s">
        <v>34</v>
      </c>
      <c r="I2473">
        <v>15046826081</v>
      </c>
      <c r="J2473" t="s">
        <v>584</v>
      </c>
      <c r="K2473" t="s">
        <v>51</v>
      </c>
      <c r="L2473">
        <v>148</v>
      </c>
      <c r="M2473">
        <v>3.5</v>
      </c>
      <c r="N2473">
        <v>1</v>
      </c>
      <c r="O2473">
        <v>148</v>
      </c>
      <c r="P2473">
        <v>3.5</v>
      </c>
      <c r="Q2473">
        <v>1</v>
      </c>
      <c r="R2473">
        <v>3.5</v>
      </c>
      <c r="S2473">
        <v>3.5</v>
      </c>
      <c r="T2473" s="1">
        <v>44681</v>
      </c>
      <c r="U2473" t="str">
        <f t="shared" si="190"/>
        <v>Starbucks Refresher - Real Coconut Water</v>
      </c>
      <c r="V2473" t="str">
        <f t="shared" si="191"/>
        <v>Carbonated</v>
      </c>
      <c r="W2473" t="s">
        <v>34</v>
      </c>
      <c r="X2473" t="b">
        <f t="shared" si="193"/>
        <v>1</v>
      </c>
      <c r="Y2473">
        <f t="shared" si="192"/>
        <v>3.5</v>
      </c>
      <c r="Z2473" s="2">
        <f t="shared" si="194"/>
        <v>2.3333333333333335</v>
      </c>
      <c r="AA2473" t="s">
        <v>464</v>
      </c>
      <c r="AB2473" t="s">
        <v>465</v>
      </c>
      <c r="AD2473" t="s">
        <v>40</v>
      </c>
      <c r="AE2473" t="s">
        <v>585</v>
      </c>
      <c r="AF2473">
        <v>2022</v>
      </c>
    </row>
    <row r="2474" spans="1:32" x14ac:dyDescent="0.25">
      <c r="A2474" t="s">
        <v>29</v>
      </c>
      <c r="B2474" t="s">
        <v>30</v>
      </c>
      <c r="C2474" t="s">
        <v>31</v>
      </c>
      <c r="D2474" t="s">
        <v>32</v>
      </c>
      <c r="E2474">
        <f>_xlfn.XLOOKUP(Table1[[#This Row],[Location]],'Location analysis'!A:A,'Location analysis'!B:B)</f>
        <v>40.423690999999998</v>
      </c>
      <c r="F2474">
        <f>_xlfn.XLOOKUP(Table1[[#This Row],[Location]],'Location analysis'!A:A,'Location analysis'!C:C)</f>
        <v>-74.380831999999998</v>
      </c>
      <c r="G2474" t="s">
        <v>70</v>
      </c>
      <c r="H2474" t="s">
        <v>34</v>
      </c>
      <c r="I2474">
        <v>15046834276</v>
      </c>
      <c r="J2474" t="s">
        <v>584</v>
      </c>
      <c r="K2474" t="s">
        <v>51</v>
      </c>
      <c r="L2474">
        <v>146</v>
      </c>
      <c r="M2474">
        <v>3</v>
      </c>
      <c r="N2474">
        <v>1</v>
      </c>
      <c r="O2474">
        <v>146</v>
      </c>
      <c r="P2474">
        <v>3</v>
      </c>
      <c r="Q2474">
        <v>1</v>
      </c>
      <c r="R2474">
        <v>3</v>
      </c>
      <c r="S2474">
        <v>3</v>
      </c>
      <c r="T2474" s="1">
        <v>44681</v>
      </c>
      <c r="U2474" t="str">
        <f t="shared" si="190"/>
        <v>Monster Energy Original</v>
      </c>
      <c r="V2474" t="str">
        <f t="shared" si="191"/>
        <v>Carbonated</v>
      </c>
      <c r="W2474" t="s">
        <v>34</v>
      </c>
      <c r="X2474" t="b">
        <f t="shared" si="193"/>
        <v>1</v>
      </c>
      <c r="Y2474">
        <f t="shared" si="192"/>
        <v>3</v>
      </c>
      <c r="Z2474" s="2">
        <f t="shared" si="194"/>
        <v>2</v>
      </c>
      <c r="AA2474" t="s">
        <v>70</v>
      </c>
      <c r="AD2474" t="s">
        <v>40</v>
      </c>
      <c r="AE2474" t="s">
        <v>585</v>
      </c>
      <c r="AF2474">
        <v>2022</v>
      </c>
    </row>
    <row r="2475" spans="1:32" x14ac:dyDescent="0.25">
      <c r="A2475" t="s">
        <v>29</v>
      </c>
      <c r="B2475" t="s">
        <v>394</v>
      </c>
      <c r="C2475" t="s">
        <v>395</v>
      </c>
      <c r="D2475" t="s">
        <v>396</v>
      </c>
      <c r="E2475">
        <f>_xlfn.XLOOKUP(Table1[[#This Row],[Location]],'Location analysis'!A:A,'Location analysis'!B:B)</f>
        <v>40.416893999999999</v>
      </c>
      <c r="F2475">
        <f>_xlfn.XLOOKUP(Table1[[#This Row],[Location]],'Location analysis'!A:A,'Location analysis'!C:C)</f>
        <v>-74.420399000000003</v>
      </c>
      <c r="G2475" t="s">
        <v>542</v>
      </c>
      <c r="H2475" t="s">
        <v>43</v>
      </c>
      <c r="I2475">
        <v>15048295633</v>
      </c>
      <c r="J2475" t="s">
        <v>586</v>
      </c>
      <c r="K2475" t="s">
        <v>36</v>
      </c>
      <c r="L2475">
        <v>113</v>
      </c>
      <c r="M2475">
        <v>1.5</v>
      </c>
      <c r="N2475">
        <v>1</v>
      </c>
      <c r="O2475">
        <v>113</v>
      </c>
      <c r="P2475">
        <v>1.5</v>
      </c>
      <c r="Q2475">
        <v>1</v>
      </c>
      <c r="R2475">
        <v>1.5</v>
      </c>
      <c r="S2475">
        <v>1.5</v>
      </c>
      <c r="T2475" s="1">
        <v>44682</v>
      </c>
      <c r="U2475" t="str">
        <f t="shared" si="190"/>
        <v>Pop Corners - White Cheddar</v>
      </c>
      <c r="V2475" t="str">
        <f t="shared" si="191"/>
        <v>Food</v>
      </c>
      <c r="W2475" t="s">
        <v>43</v>
      </c>
      <c r="X2475" t="b">
        <f t="shared" si="193"/>
        <v>1</v>
      </c>
      <c r="Y2475">
        <f t="shared" si="192"/>
        <v>1.5</v>
      </c>
      <c r="Z2475" s="2">
        <f t="shared" si="194"/>
        <v>1</v>
      </c>
      <c r="AA2475" t="s">
        <v>509</v>
      </c>
      <c r="AB2475" t="s">
        <v>204</v>
      </c>
      <c r="AD2475" t="s">
        <v>54</v>
      </c>
      <c r="AE2475" t="s">
        <v>587</v>
      </c>
      <c r="AF2475">
        <v>2022</v>
      </c>
    </row>
    <row r="2476" spans="1:32" x14ac:dyDescent="0.25">
      <c r="A2476" t="s">
        <v>29</v>
      </c>
      <c r="B2476" t="s">
        <v>394</v>
      </c>
      <c r="C2476" t="s">
        <v>395</v>
      </c>
      <c r="D2476" t="s">
        <v>396</v>
      </c>
      <c r="E2476">
        <f>_xlfn.XLOOKUP(Table1[[#This Row],[Location]],'Location analysis'!A:A,'Location analysis'!B:B)</f>
        <v>40.416893999999999</v>
      </c>
      <c r="F2476">
        <f>_xlfn.XLOOKUP(Table1[[#This Row],[Location]],'Location analysis'!A:A,'Location analysis'!C:C)</f>
        <v>-74.420399000000003</v>
      </c>
      <c r="G2476" t="s">
        <v>542</v>
      </c>
      <c r="H2476" t="s">
        <v>43</v>
      </c>
      <c r="I2476">
        <v>15048366926</v>
      </c>
      <c r="J2476" t="s">
        <v>586</v>
      </c>
      <c r="K2476" t="s">
        <v>51</v>
      </c>
      <c r="L2476">
        <v>113</v>
      </c>
      <c r="M2476">
        <v>1.5</v>
      </c>
      <c r="N2476">
        <v>1</v>
      </c>
      <c r="O2476">
        <v>113</v>
      </c>
      <c r="P2476">
        <v>1.5</v>
      </c>
      <c r="Q2476">
        <v>1</v>
      </c>
      <c r="R2476">
        <v>1.5</v>
      </c>
      <c r="S2476">
        <v>1.5</v>
      </c>
      <c r="T2476" s="1">
        <v>44682</v>
      </c>
      <c r="U2476" t="str">
        <f t="shared" si="190"/>
        <v>Pop Corners - White Cheddar</v>
      </c>
      <c r="V2476" t="str">
        <f t="shared" si="191"/>
        <v>Food</v>
      </c>
      <c r="W2476" t="s">
        <v>43</v>
      </c>
      <c r="X2476" t="b">
        <f t="shared" si="193"/>
        <v>1</v>
      </c>
      <c r="Y2476">
        <f t="shared" si="192"/>
        <v>1.5</v>
      </c>
      <c r="Z2476" s="2">
        <f t="shared" si="194"/>
        <v>1</v>
      </c>
      <c r="AA2476" t="s">
        <v>509</v>
      </c>
      <c r="AB2476" t="s">
        <v>204</v>
      </c>
      <c r="AD2476" t="s">
        <v>54</v>
      </c>
      <c r="AE2476" t="s">
        <v>587</v>
      </c>
      <c r="AF2476">
        <v>2022</v>
      </c>
    </row>
    <row r="2477" spans="1:32" x14ac:dyDescent="0.25">
      <c r="A2477" t="s">
        <v>29</v>
      </c>
      <c r="B2477" t="s">
        <v>394</v>
      </c>
      <c r="C2477" t="s">
        <v>395</v>
      </c>
      <c r="D2477" t="s">
        <v>396</v>
      </c>
      <c r="E2477">
        <f>_xlfn.XLOOKUP(Table1[[#This Row],[Location]],'Location analysis'!A:A,'Location analysis'!B:B)</f>
        <v>40.416893999999999</v>
      </c>
      <c r="F2477">
        <f>_xlfn.XLOOKUP(Table1[[#This Row],[Location]],'Location analysis'!A:A,'Location analysis'!C:C)</f>
        <v>-74.420399000000003</v>
      </c>
      <c r="G2477" t="s">
        <v>251</v>
      </c>
      <c r="H2477" t="s">
        <v>43</v>
      </c>
      <c r="I2477">
        <v>15048522057</v>
      </c>
      <c r="J2477" t="s">
        <v>586</v>
      </c>
      <c r="K2477" t="s">
        <v>51</v>
      </c>
      <c r="L2477">
        <v>123</v>
      </c>
      <c r="M2477">
        <v>1.5</v>
      </c>
      <c r="N2477">
        <v>1</v>
      </c>
      <c r="O2477">
        <v>123</v>
      </c>
      <c r="P2477">
        <v>1.5</v>
      </c>
      <c r="Q2477">
        <v>1</v>
      </c>
      <c r="R2477">
        <v>1.5</v>
      </c>
      <c r="S2477">
        <v>1.5</v>
      </c>
      <c r="T2477" s="1">
        <v>44682</v>
      </c>
      <c r="U2477" t="str">
        <f t="shared" si="190"/>
        <v>CheezIt - Double Cheese</v>
      </c>
      <c r="V2477" t="str">
        <f t="shared" si="191"/>
        <v>Food</v>
      </c>
      <c r="W2477" t="s">
        <v>43</v>
      </c>
      <c r="X2477" t="b">
        <f t="shared" si="193"/>
        <v>1</v>
      </c>
      <c r="Y2477">
        <f t="shared" si="192"/>
        <v>1.5</v>
      </c>
      <c r="Z2477" s="2">
        <f t="shared" si="194"/>
        <v>1</v>
      </c>
      <c r="AA2477" t="s">
        <v>193</v>
      </c>
      <c r="AB2477" t="s">
        <v>252</v>
      </c>
      <c r="AD2477" t="s">
        <v>54</v>
      </c>
      <c r="AE2477" t="s">
        <v>587</v>
      </c>
      <c r="AF2477">
        <v>2022</v>
      </c>
    </row>
    <row r="2478" spans="1:32" x14ac:dyDescent="0.25">
      <c r="A2478" t="s">
        <v>29</v>
      </c>
      <c r="B2478" t="s">
        <v>394</v>
      </c>
      <c r="C2478" t="s">
        <v>395</v>
      </c>
      <c r="D2478" t="s">
        <v>396</v>
      </c>
      <c r="E2478">
        <f>_xlfn.XLOOKUP(Table1[[#This Row],[Location]],'Location analysis'!A:A,'Location analysis'!B:B)</f>
        <v>40.416893999999999</v>
      </c>
      <c r="F2478">
        <f>_xlfn.XLOOKUP(Table1[[#This Row],[Location]],'Location analysis'!A:A,'Location analysis'!C:C)</f>
        <v>-74.420399000000003</v>
      </c>
      <c r="G2478" t="s">
        <v>160</v>
      </c>
      <c r="H2478" t="s">
        <v>49</v>
      </c>
      <c r="I2478">
        <v>15048531283</v>
      </c>
      <c r="J2478" t="s">
        <v>586</v>
      </c>
      <c r="K2478" t="s">
        <v>36</v>
      </c>
      <c r="L2478">
        <v>147</v>
      </c>
      <c r="M2478">
        <v>2.5</v>
      </c>
      <c r="N2478">
        <v>1</v>
      </c>
      <c r="O2478">
        <v>147</v>
      </c>
      <c r="P2478">
        <v>2.5</v>
      </c>
      <c r="Q2478">
        <v>1</v>
      </c>
      <c r="R2478">
        <v>2.5</v>
      </c>
      <c r="S2478">
        <v>2.5</v>
      </c>
      <c r="T2478" s="1">
        <v>44682</v>
      </c>
      <c r="U2478" t="str">
        <f t="shared" si="190"/>
        <v>Snapple Diet Tea - Peach Tea</v>
      </c>
      <c r="V2478" t="str">
        <f t="shared" si="191"/>
        <v>Non Carbonated</v>
      </c>
      <c r="W2478" t="s">
        <v>49</v>
      </c>
      <c r="X2478" t="b">
        <f t="shared" si="193"/>
        <v>1</v>
      </c>
      <c r="Y2478">
        <f t="shared" si="192"/>
        <v>2.5</v>
      </c>
      <c r="Z2478" s="2">
        <f t="shared" si="194"/>
        <v>1.6666666666666667</v>
      </c>
      <c r="AA2478" t="s">
        <v>75</v>
      </c>
      <c r="AB2478" t="s">
        <v>161</v>
      </c>
      <c r="AD2478" t="s">
        <v>54</v>
      </c>
      <c r="AE2478" t="s">
        <v>587</v>
      </c>
      <c r="AF2478">
        <v>2022</v>
      </c>
    </row>
    <row r="2479" spans="1:32" x14ac:dyDescent="0.25">
      <c r="A2479" t="s">
        <v>29</v>
      </c>
      <c r="B2479" t="s">
        <v>30</v>
      </c>
      <c r="C2479" t="s">
        <v>31</v>
      </c>
      <c r="D2479" t="s">
        <v>32</v>
      </c>
      <c r="E2479">
        <f>_xlfn.XLOOKUP(Table1[[#This Row],[Location]],'Location analysis'!A:A,'Location analysis'!B:B)</f>
        <v>40.423690999999998</v>
      </c>
      <c r="F2479">
        <f>_xlfn.XLOOKUP(Table1[[#This Row],[Location]],'Location analysis'!A:A,'Location analysis'!C:C)</f>
        <v>-74.380831999999998</v>
      </c>
      <c r="G2479" t="s">
        <v>33</v>
      </c>
      <c r="H2479" t="s">
        <v>34</v>
      </c>
      <c r="I2479">
        <v>15048739493</v>
      </c>
      <c r="J2479" t="s">
        <v>586</v>
      </c>
      <c r="K2479" t="s">
        <v>51</v>
      </c>
      <c r="L2479">
        <v>148</v>
      </c>
      <c r="M2479">
        <v>3.5</v>
      </c>
      <c r="N2479">
        <v>1</v>
      </c>
      <c r="O2479">
        <v>148</v>
      </c>
      <c r="P2479">
        <v>3.5</v>
      </c>
      <c r="Q2479">
        <v>1</v>
      </c>
      <c r="R2479">
        <v>3.5</v>
      </c>
      <c r="S2479">
        <v>3.5</v>
      </c>
      <c r="T2479" s="1">
        <v>44682</v>
      </c>
      <c r="U2479" t="str">
        <f t="shared" si="190"/>
        <v>Red Bull - Energy Drink - Sugar Free</v>
      </c>
      <c r="V2479" t="str">
        <f t="shared" si="191"/>
        <v>Carbonated</v>
      </c>
      <c r="W2479" t="s">
        <v>34</v>
      </c>
      <c r="X2479" t="b">
        <f t="shared" si="193"/>
        <v>1</v>
      </c>
      <c r="Y2479">
        <f t="shared" si="192"/>
        <v>3.5</v>
      </c>
      <c r="Z2479" s="2">
        <f t="shared" si="194"/>
        <v>2.3333333333333335</v>
      </c>
      <c r="AA2479" t="s">
        <v>37</v>
      </c>
      <c r="AB2479" t="s">
        <v>38</v>
      </c>
      <c r="AC2479" t="s">
        <v>39</v>
      </c>
      <c r="AD2479" t="s">
        <v>54</v>
      </c>
      <c r="AE2479" t="s">
        <v>587</v>
      </c>
      <c r="AF2479">
        <v>2022</v>
      </c>
    </row>
    <row r="2480" spans="1:32" x14ac:dyDescent="0.25">
      <c r="A2480" t="s">
        <v>29</v>
      </c>
      <c r="B2480" t="s">
        <v>46</v>
      </c>
      <c r="C2480" t="s">
        <v>31</v>
      </c>
      <c r="D2480" t="s">
        <v>47</v>
      </c>
      <c r="E2480">
        <f>_xlfn.XLOOKUP(Table1[[#This Row],[Location]],'Location analysis'!A:A,'Location analysis'!B:B)</f>
        <v>40.423690999999998</v>
      </c>
      <c r="F2480">
        <f>_xlfn.XLOOKUP(Table1[[#This Row],[Location]],'Location analysis'!A:A,'Location analysis'!C:C)</f>
        <v>-74.380831999999998</v>
      </c>
      <c r="G2480" t="s">
        <v>225</v>
      </c>
      <c r="H2480" t="s">
        <v>43</v>
      </c>
      <c r="I2480">
        <v>15048799749</v>
      </c>
      <c r="J2480" t="s">
        <v>586</v>
      </c>
      <c r="K2480" t="s">
        <v>51</v>
      </c>
      <c r="L2480">
        <v>112</v>
      </c>
      <c r="M2480">
        <v>1.5</v>
      </c>
      <c r="N2480">
        <v>1</v>
      </c>
      <c r="O2480">
        <v>112</v>
      </c>
      <c r="P2480">
        <v>1.5</v>
      </c>
      <c r="Q2480">
        <v>1</v>
      </c>
      <c r="R2480">
        <v>1.5</v>
      </c>
      <c r="S2480">
        <v>1.5</v>
      </c>
      <c r="T2480" s="1">
        <v>44682</v>
      </c>
      <c r="U2480" t="str">
        <f t="shared" si="190"/>
        <v>SunChips Multigrain - Original</v>
      </c>
      <c r="V2480" t="str">
        <f t="shared" si="191"/>
        <v>Food</v>
      </c>
      <c r="W2480" t="s">
        <v>43</v>
      </c>
      <c r="X2480" t="b">
        <f t="shared" si="193"/>
        <v>1</v>
      </c>
      <c r="Y2480">
        <f t="shared" si="192"/>
        <v>1.5</v>
      </c>
      <c r="Z2480" s="2">
        <f t="shared" si="194"/>
        <v>1</v>
      </c>
      <c r="AA2480" t="s">
        <v>129</v>
      </c>
      <c r="AB2480" t="s">
        <v>150</v>
      </c>
      <c r="AD2480" t="s">
        <v>54</v>
      </c>
      <c r="AE2480" t="s">
        <v>587</v>
      </c>
      <c r="AF2480">
        <v>2022</v>
      </c>
    </row>
    <row r="2481" spans="1:32" x14ac:dyDescent="0.25">
      <c r="A2481" t="s">
        <v>29</v>
      </c>
      <c r="B2481" t="s">
        <v>46</v>
      </c>
      <c r="C2481" t="s">
        <v>31</v>
      </c>
      <c r="D2481" t="s">
        <v>47</v>
      </c>
      <c r="E2481">
        <f>_xlfn.XLOOKUP(Table1[[#This Row],[Location]],'Location analysis'!A:A,'Location analysis'!B:B)</f>
        <v>40.423690999999998</v>
      </c>
      <c r="F2481">
        <f>_xlfn.XLOOKUP(Table1[[#This Row],[Location]],'Location analysis'!A:A,'Location analysis'!C:C)</f>
        <v>-74.380831999999998</v>
      </c>
      <c r="G2481" t="s">
        <v>225</v>
      </c>
      <c r="H2481" t="s">
        <v>43</v>
      </c>
      <c r="I2481">
        <v>15048800927</v>
      </c>
      <c r="J2481" t="s">
        <v>586</v>
      </c>
      <c r="K2481" t="s">
        <v>51</v>
      </c>
      <c r="L2481">
        <v>112</v>
      </c>
      <c r="M2481">
        <v>1.5</v>
      </c>
      <c r="N2481">
        <v>1</v>
      </c>
      <c r="O2481">
        <v>112</v>
      </c>
      <c r="P2481">
        <v>1.5</v>
      </c>
      <c r="Q2481">
        <v>1</v>
      </c>
      <c r="R2481">
        <v>1.5</v>
      </c>
      <c r="S2481">
        <v>1.5</v>
      </c>
      <c r="T2481" s="1">
        <v>44682</v>
      </c>
      <c r="U2481" t="str">
        <f t="shared" si="190"/>
        <v>SunChips Multigrain - Original</v>
      </c>
      <c r="V2481" t="str">
        <f t="shared" si="191"/>
        <v>Food</v>
      </c>
      <c r="W2481" t="s">
        <v>43</v>
      </c>
      <c r="X2481" t="b">
        <f t="shared" si="193"/>
        <v>1</v>
      </c>
      <c r="Y2481">
        <f t="shared" si="192"/>
        <v>1.5</v>
      </c>
      <c r="Z2481" s="2">
        <f t="shared" si="194"/>
        <v>1</v>
      </c>
      <c r="AA2481" t="s">
        <v>129</v>
      </c>
      <c r="AB2481" t="s">
        <v>150</v>
      </c>
      <c r="AD2481" t="s">
        <v>54</v>
      </c>
      <c r="AE2481" t="s">
        <v>587</v>
      </c>
      <c r="AF2481">
        <v>2022</v>
      </c>
    </row>
    <row r="2482" spans="1:32" x14ac:dyDescent="0.25">
      <c r="A2482" t="s">
        <v>29</v>
      </c>
      <c r="B2482" t="s">
        <v>46</v>
      </c>
      <c r="C2482" t="s">
        <v>31</v>
      </c>
      <c r="D2482" t="s">
        <v>47</v>
      </c>
      <c r="E2482">
        <f>_xlfn.XLOOKUP(Table1[[#This Row],[Location]],'Location analysis'!A:A,'Location analysis'!B:B)</f>
        <v>40.423690999999998</v>
      </c>
      <c r="F2482">
        <f>_xlfn.XLOOKUP(Table1[[#This Row],[Location]],'Location analysis'!A:A,'Location analysis'!C:C)</f>
        <v>-74.380831999999998</v>
      </c>
      <c r="G2482" t="s">
        <v>307</v>
      </c>
      <c r="H2482" t="s">
        <v>43</v>
      </c>
      <c r="I2482">
        <v>15048801544</v>
      </c>
      <c r="J2482" t="s">
        <v>586</v>
      </c>
      <c r="K2482" t="s">
        <v>51</v>
      </c>
      <c r="L2482">
        <v>122</v>
      </c>
      <c r="M2482">
        <v>1.25</v>
      </c>
      <c r="N2482">
        <v>1</v>
      </c>
      <c r="O2482">
        <v>122</v>
      </c>
      <c r="P2482">
        <v>1.25</v>
      </c>
      <c r="Q2482">
        <v>1</v>
      </c>
      <c r="R2482">
        <v>1.25</v>
      </c>
      <c r="S2482">
        <v>1.25</v>
      </c>
      <c r="T2482" s="1">
        <v>44682</v>
      </c>
      <c r="U2482" t="str">
        <f t="shared" si="190"/>
        <v>Belvita Snack Packs - Blueberry</v>
      </c>
      <c r="V2482" t="str">
        <f t="shared" si="191"/>
        <v>Food</v>
      </c>
      <c r="W2482" t="s">
        <v>43</v>
      </c>
      <c r="X2482" t="b">
        <f t="shared" si="193"/>
        <v>1</v>
      </c>
      <c r="Y2482">
        <f t="shared" si="192"/>
        <v>1.25</v>
      </c>
      <c r="Z2482" s="2">
        <f t="shared" si="194"/>
        <v>0.83333333333333337</v>
      </c>
      <c r="AA2482" t="s">
        <v>309</v>
      </c>
      <c r="AB2482" t="s">
        <v>222</v>
      </c>
      <c r="AD2482" t="s">
        <v>54</v>
      </c>
      <c r="AE2482" t="s">
        <v>587</v>
      </c>
      <c r="AF2482">
        <v>2022</v>
      </c>
    </row>
    <row r="2483" spans="1:32" x14ac:dyDescent="0.25">
      <c r="A2483" t="s">
        <v>29</v>
      </c>
      <c r="B2483" t="s">
        <v>394</v>
      </c>
      <c r="C2483" t="s">
        <v>395</v>
      </c>
      <c r="D2483" t="s">
        <v>396</v>
      </c>
      <c r="E2483">
        <f>_xlfn.XLOOKUP(Table1[[#This Row],[Location]],'Location analysis'!A:A,'Location analysis'!B:B)</f>
        <v>40.416893999999999</v>
      </c>
      <c r="F2483">
        <f>_xlfn.XLOOKUP(Table1[[#This Row],[Location]],'Location analysis'!A:A,'Location analysis'!C:C)</f>
        <v>-74.420399000000003</v>
      </c>
      <c r="G2483" t="s">
        <v>137</v>
      </c>
      <c r="H2483" t="s">
        <v>97</v>
      </c>
      <c r="I2483">
        <v>15048832966</v>
      </c>
      <c r="J2483" t="s">
        <v>586</v>
      </c>
      <c r="K2483" t="s">
        <v>51</v>
      </c>
      <c r="L2483">
        <v>144</v>
      </c>
      <c r="M2483">
        <v>1.5</v>
      </c>
      <c r="N2483">
        <v>1</v>
      </c>
      <c r="O2483">
        <v>144</v>
      </c>
      <c r="P2483">
        <v>1.5</v>
      </c>
      <c r="Q2483">
        <v>1</v>
      </c>
      <c r="R2483">
        <v>1.5</v>
      </c>
      <c r="S2483">
        <v>1.5</v>
      </c>
      <c r="T2483" s="1">
        <v>44682</v>
      </c>
      <c r="U2483" t="str">
        <f t="shared" si="190"/>
        <v>Poland Springs Water</v>
      </c>
      <c r="V2483" t="str">
        <f t="shared" si="191"/>
        <v>Water</v>
      </c>
      <c r="W2483" t="s">
        <v>97</v>
      </c>
      <c r="X2483" t="b">
        <f t="shared" si="193"/>
        <v>1</v>
      </c>
      <c r="Y2483">
        <f t="shared" si="192"/>
        <v>1.5</v>
      </c>
      <c r="Z2483" s="2">
        <f t="shared" si="194"/>
        <v>1</v>
      </c>
      <c r="AA2483" t="s">
        <v>137</v>
      </c>
      <c r="AD2483" t="s">
        <v>54</v>
      </c>
      <c r="AE2483" t="s">
        <v>587</v>
      </c>
      <c r="AF2483">
        <v>2022</v>
      </c>
    </row>
    <row r="2484" spans="1:32" x14ac:dyDescent="0.25">
      <c r="A2484" t="s">
        <v>29</v>
      </c>
      <c r="B2484" t="s">
        <v>394</v>
      </c>
      <c r="C2484" t="s">
        <v>395</v>
      </c>
      <c r="D2484" t="s">
        <v>396</v>
      </c>
      <c r="E2484">
        <f>_xlfn.XLOOKUP(Table1[[#This Row],[Location]],'Location analysis'!A:A,'Location analysis'!B:B)</f>
        <v>40.416893999999999</v>
      </c>
      <c r="F2484">
        <f>_xlfn.XLOOKUP(Table1[[#This Row],[Location]],'Location analysis'!A:A,'Location analysis'!C:C)</f>
        <v>-74.420399000000003</v>
      </c>
      <c r="G2484" t="s">
        <v>501</v>
      </c>
      <c r="H2484" t="s">
        <v>43</v>
      </c>
      <c r="I2484">
        <v>15048933690</v>
      </c>
      <c r="J2484" t="s">
        <v>586</v>
      </c>
      <c r="K2484" t="s">
        <v>36</v>
      </c>
      <c r="L2484">
        <v>154</v>
      </c>
      <c r="M2484">
        <v>3</v>
      </c>
      <c r="N2484">
        <v>1</v>
      </c>
      <c r="O2484">
        <v>154</v>
      </c>
      <c r="P2484">
        <v>3</v>
      </c>
      <c r="Q2484">
        <v>1</v>
      </c>
      <c r="R2484">
        <v>3</v>
      </c>
      <c r="S2484">
        <v>3</v>
      </c>
      <c r="T2484" s="1">
        <v>44682</v>
      </c>
      <c r="U2484" t="str">
        <f t="shared" si="190"/>
        <v>Belvita Snack Bites - Cinnamon BS Go Paks</v>
      </c>
      <c r="V2484" t="str">
        <f t="shared" si="191"/>
        <v>Food</v>
      </c>
      <c r="W2484" t="s">
        <v>43</v>
      </c>
      <c r="X2484" t="b">
        <f t="shared" si="193"/>
        <v>1</v>
      </c>
      <c r="Y2484">
        <f t="shared" si="192"/>
        <v>3</v>
      </c>
      <c r="Z2484" s="2">
        <f t="shared" si="194"/>
        <v>2</v>
      </c>
      <c r="AA2484" t="s">
        <v>502</v>
      </c>
      <c r="AB2484" t="s">
        <v>503</v>
      </c>
      <c r="AD2484" t="s">
        <v>54</v>
      </c>
      <c r="AE2484" t="s">
        <v>587</v>
      </c>
      <c r="AF2484">
        <v>2022</v>
      </c>
    </row>
    <row r="2485" spans="1:32" x14ac:dyDescent="0.25">
      <c r="A2485" t="s">
        <v>29</v>
      </c>
      <c r="B2485" t="s">
        <v>394</v>
      </c>
      <c r="C2485" t="s">
        <v>395</v>
      </c>
      <c r="D2485" t="s">
        <v>396</v>
      </c>
      <c r="E2485">
        <f>_xlfn.XLOOKUP(Table1[[#This Row],[Location]],'Location analysis'!A:A,'Location analysis'!B:B)</f>
        <v>40.416893999999999</v>
      </c>
      <c r="F2485">
        <f>_xlfn.XLOOKUP(Table1[[#This Row],[Location]],'Location analysis'!A:A,'Location analysis'!C:C)</f>
        <v>-74.420399000000003</v>
      </c>
      <c r="G2485" t="s">
        <v>397</v>
      </c>
      <c r="H2485" t="s">
        <v>49</v>
      </c>
      <c r="I2485">
        <v>15048940082</v>
      </c>
      <c r="J2485" t="s">
        <v>586</v>
      </c>
      <c r="K2485" t="s">
        <v>36</v>
      </c>
      <c r="L2485">
        <v>146</v>
      </c>
      <c r="M2485">
        <v>3.5</v>
      </c>
      <c r="N2485">
        <v>1</v>
      </c>
      <c r="O2485">
        <v>146</v>
      </c>
      <c r="P2485">
        <v>3.5</v>
      </c>
      <c r="Q2485">
        <v>1</v>
      </c>
      <c r="R2485">
        <v>3.5</v>
      </c>
      <c r="S2485">
        <v>5</v>
      </c>
      <c r="T2485" s="1">
        <v>44682</v>
      </c>
      <c r="U2485" t="str">
        <f t="shared" si="190"/>
        <v>Starbucks Doubleshot Energy - Mocha</v>
      </c>
      <c r="V2485" t="str">
        <f t="shared" si="191"/>
        <v>Non Carbonated</v>
      </c>
      <c r="W2485" t="s">
        <v>49</v>
      </c>
      <c r="X2485" t="b">
        <f t="shared" si="193"/>
        <v>1</v>
      </c>
      <c r="Y2485">
        <f t="shared" si="192"/>
        <v>3.5</v>
      </c>
      <c r="Z2485" s="2">
        <f t="shared" si="194"/>
        <v>2.3333333333333335</v>
      </c>
      <c r="AA2485" t="s">
        <v>398</v>
      </c>
      <c r="AB2485" t="s">
        <v>399</v>
      </c>
      <c r="AD2485" t="s">
        <v>54</v>
      </c>
      <c r="AE2485" t="s">
        <v>587</v>
      </c>
      <c r="AF2485">
        <v>2022</v>
      </c>
    </row>
    <row r="2486" spans="1:32" x14ac:dyDescent="0.25">
      <c r="A2486" t="s">
        <v>29</v>
      </c>
      <c r="B2486" t="s">
        <v>394</v>
      </c>
      <c r="C2486" t="s">
        <v>395</v>
      </c>
      <c r="D2486" t="s">
        <v>396</v>
      </c>
      <c r="E2486">
        <f>_xlfn.XLOOKUP(Table1[[#This Row],[Location]],'Location analysis'!A:A,'Location analysis'!B:B)</f>
        <v>40.416893999999999</v>
      </c>
      <c r="F2486">
        <f>_xlfn.XLOOKUP(Table1[[#This Row],[Location]],'Location analysis'!A:A,'Location analysis'!C:C)</f>
        <v>-74.420399000000003</v>
      </c>
      <c r="G2486" t="s">
        <v>508</v>
      </c>
      <c r="H2486" t="s">
        <v>43</v>
      </c>
      <c r="I2486">
        <v>15048940082</v>
      </c>
      <c r="J2486" t="s">
        <v>586</v>
      </c>
      <c r="K2486" t="s">
        <v>36</v>
      </c>
      <c r="L2486">
        <v>110</v>
      </c>
      <c r="M2486">
        <v>1.5</v>
      </c>
      <c r="N2486">
        <v>1</v>
      </c>
      <c r="O2486">
        <v>110</v>
      </c>
      <c r="P2486">
        <v>1.5</v>
      </c>
      <c r="Q2486">
        <v>1</v>
      </c>
      <c r="R2486">
        <v>1.5</v>
      </c>
      <c r="S2486">
        <v>5</v>
      </c>
      <c r="T2486" s="1">
        <v>44682</v>
      </c>
      <c r="U2486" t="str">
        <f t="shared" si="190"/>
        <v>Pop Corners - Kettle Corn</v>
      </c>
      <c r="V2486" t="str">
        <f t="shared" si="191"/>
        <v>Food</v>
      </c>
      <c r="W2486" t="s">
        <v>43</v>
      </c>
      <c r="X2486" t="b">
        <f t="shared" si="193"/>
        <v>1</v>
      </c>
      <c r="Y2486">
        <f t="shared" si="192"/>
        <v>1.5</v>
      </c>
      <c r="Z2486" s="2">
        <f t="shared" si="194"/>
        <v>1</v>
      </c>
      <c r="AA2486" t="s">
        <v>509</v>
      </c>
      <c r="AB2486" t="s">
        <v>510</v>
      </c>
      <c r="AD2486" t="s">
        <v>54</v>
      </c>
      <c r="AE2486" t="s">
        <v>587</v>
      </c>
      <c r="AF2486">
        <v>2022</v>
      </c>
    </row>
    <row r="2487" spans="1:32" x14ac:dyDescent="0.25">
      <c r="A2487" t="s">
        <v>29</v>
      </c>
      <c r="B2487" t="s">
        <v>394</v>
      </c>
      <c r="C2487" t="s">
        <v>395</v>
      </c>
      <c r="D2487" t="s">
        <v>396</v>
      </c>
      <c r="E2487">
        <f>_xlfn.XLOOKUP(Table1[[#This Row],[Location]],'Location analysis'!A:A,'Location analysis'!B:B)</f>
        <v>40.416893999999999</v>
      </c>
      <c r="F2487">
        <f>_xlfn.XLOOKUP(Table1[[#This Row],[Location]],'Location analysis'!A:A,'Location analysis'!C:C)</f>
        <v>-74.420399000000003</v>
      </c>
      <c r="G2487" t="s">
        <v>251</v>
      </c>
      <c r="H2487" t="s">
        <v>43</v>
      </c>
      <c r="I2487">
        <v>15048976468</v>
      </c>
      <c r="J2487" t="s">
        <v>586</v>
      </c>
      <c r="K2487" t="s">
        <v>51</v>
      </c>
      <c r="L2487">
        <v>123</v>
      </c>
      <c r="M2487">
        <v>1.5</v>
      </c>
      <c r="N2487">
        <v>1</v>
      </c>
      <c r="O2487">
        <v>123</v>
      </c>
      <c r="P2487">
        <v>1.5</v>
      </c>
      <c r="Q2487">
        <v>1</v>
      </c>
      <c r="R2487">
        <v>1.5</v>
      </c>
      <c r="S2487">
        <v>1.5</v>
      </c>
      <c r="T2487" s="1">
        <v>44682</v>
      </c>
      <c r="U2487" t="str">
        <f t="shared" si="190"/>
        <v>CheezIt - Double Cheese</v>
      </c>
      <c r="V2487" t="str">
        <f t="shared" si="191"/>
        <v>Food</v>
      </c>
      <c r="W2487" t="s">
        <v>43</v>
      </c>
      <c r="X2487" t="b">
        <f t="shared" si="193"/>
        <v>1</v>
      </c>
      <c r="Y2487">
        <f t="shared" si="192"/>
        <v>1.5</v>
      </c>
      <c r="Z2487" s="2">
        <f t="shared" si="194"/>
        <v>1</v>
      </c>
      <c r="AA2487" t="s">
        <v>193</v>
      </c>
      <c r="AB2487" t="s">
        <v>252</v>
      </c>
      <c r="AD2487" t="s">
        <v>54</v>
      </c>
      <c r="AE2487" t="s">
        <v>587</v>
      </c>
      <c r="AF2487">
        <v>2022</v>
      </c>
    </row>
    <row r="2488" spans="1:32" x14ac:dyDescent="0.25">
      <c r="A2488" t="s">
        <v>29</v>
      </c>
      <c r="B2488" t="s">
        <v>394</v>
      </c>
      <c r="C2488" t="s">
        <v>395</v>
      </c>
      <c r="D2488" t="s">
        <v>396</v>
      </c>
      <c r="E2488">
        <f>_xlfn.XLOOKUP(Table1[[#This Row],[Location]],'Location analysis'!A:A,'Location analysis'!B:B)</f>
        <v>40.416893999999999</v>
      </c>
      <c r="F2488">
        <f>_xlfn.XLOOKUP(Table1[[#This Row],[Location]],'Location analysis'!A:A,'Location analysis'!C:C)</f>
        <v>-74.420399000000003</v>
      </c>
      <c r="G2488" t="s">
        <v>307</v>
      </c>
      <c r="H2488" t="s">
        <v>43</v>
      </c>
      <c r="I2488">
        <v>15048978024</v>
      </c>
      <c r="J2488" t="s">
        <v>586</v>
      </c>
      <c r="K2488" t="s">
        <v>51</v>
      </c>
      <c r="L2488">
        <v>138</v>
      </c>
      <c r="M2488">
        <v>1.5</v>
      </c>
      <c r="N2488">
        <v>1</v>
      </c>
      <c r="O2488">
        <v>138</v>
      </c>
      <c r="P2488">
        <v>1.5</v>
      </c>
      <c r="Q2488">
        <v>1</v>
      </c>
      <c r="R2488">
        <v>1.5</v>
      </c>
      <c r="S2488">
        <v>1.5</v>
      </c>
      <c r="T2488" s="1">
        <v>44682</v>
      </c>
      <c r="U2488" t="str">
        <f t="shared" si="190"/>
        <v>Belvita Snack Packs - Blueberry</v>
      </c>
      <c r="V2488" t="str">
        <f t="shared" si="191"/>
        <v>Food</v>
      </c>
      <c r="W2488" t="s">
        <v>43</v>
      </c>
      <c r="X2488" t="b">
        <f t="shared" si="193"/>
        <v>1</v>
      </c>
      <c r="Y2488">
        <f t="shared" si="192"/>
        <v>1.5</v>
      </c>
      <c r="Z2488" s="2">
        <f t="shared" si="194"/>
        <v>1</v>
      </c>
      <c r="AA2488" t="s">
        <v>309</v>
      </c>
      <c r="AB2488" t="s">
        <v>222</v>
      </c>
      <c r="AD2488" t="s">
        <v>54</v>
      </c>
      <c r="AE2488" t="s">
        <v>587</v>
      </c>
      <c r="AF2488">
        <v>2022</v>
      </c>
    </row>
    <row r="2489" spans="1:32" x14ac:dyDescent="0.25">
      <c r="A2489" t="s">
        <v>29</v>
      </c>
      <c r="B2489" t="s">
        <v>394</v>
      </c>
      <c r="C2489" t="s">
        <v>395</v>
      </c>
      <c r="D2489" t="s">
        <v>396</v>
      </c>
      <c r="E2489">
        <f>_xlfn.XLOOKUP(Table1[[#This Row],[Location]],'Location analysis'!A:A,'Location analysis'!B:B)</f>
        <v>40.416893999999999</v>
      </c>
      <c r="F2489">
        <f>_xlfn.XLOOKUP(Table1[[#This Row],[Location]],'Location analysis'!A:A,'Location analysis'!C:C)</f>
        <v>-74.420399000000003</v>
      </c>
      <c r="G2489" t="s">
        <v>583</v>
      </c>
      <c r="H2489" t="s">
        <v>43</v>
      </c>
      <c r="I2489">
        <v>15048981519</v>
      </c>
      <c r="J2489" t="s">
        <v>586</v>
      </c>
      <c r="K2489" t="s">
        <v>51</v>
      </c>
      <c r="L2489">
        <v>158</v>
      </c>
      <c r="M2489">
        <v>2</v>
      </c>
      <c r="N2489">
        <v>1</v>
      </c>
      <c r="O2489">
        <v>158</v>
      </c>
      <c r="P2489">
        <v>2</v>
      </c>
      <c r="Q2489">
        <v>1</v>
      </c>
      <c r="R2489">
        <v>2</v>
      </c>
      <c r="S2489">
        <v>2</v>
      </c>
      <c r="T2489" s="1">
        <v>44682</v>
      </c>
      <c r="U2489" t="str">
        <f t="shared" si="190"/>
        <v>Lenny &amp; Larrys - Chocolate Chip</v>
      </c>
      <c r="V2489" t="str">
        <f t="shared" si="191"/>
        <v>Food</v>
      </c>
      <c r="W2489" t="s">
        <v>43</v>
      </c>
      <c r="X2489" t="b">
        <f t="shared" si="193"/>
        <v>1</v>
      </c>
      <c r="Y2489">
        <f t="shared" si="192"/>
        <v>2</v>
      </c>
      <c r="Z2489" s="2">
        <f t="shared" si="194"/>
        <v>1.3333333333333333</v>
      </c>
      <c r="AA2489" t="s">
        <v>422</v>
      </c>
      <c r="AB2489" t="s">
        <v>444</v>
      </c>
      <c r="AD2489" t="s">
        <v>54</v>
      </c>
      <c r="AE2489" t="s">
        <v>587</v>
      </c>
      <c r="AF2489">
        <v>2022</v>
      </c>
    </row>
    <row r="2490" spans="1:32" x14ac:dyDescent="0.25">
      <c r="A2490" t="s">
        <v>29</v>
      </c>
      <c r="B2490" t="s">
        <v>394</v>
      </c>
      <c r="C2490" t="s">
        <v>395</v>
      </c>
      <c r="D2490" t="s">
        <v>396</v>
      </c>
      <c r="E2490">
        <f>_xlfn.XLOOKUP(Table1[[#This Row],[Location]],'Location analysis'!A:A,'Location analysis'!B:B)</f>
        <v>40.416893999999999</v>
      </c>
      <c r="F2490">
        <f>_xlfn.XLOOKUP(Table1[[#This Row],[Location]],'Location analysis'!A:A,'Location analysis'!C:C)</f>
        <v>-74.420399000000003</v>
      </c>
      <c r="G2490" t="s">
        <v>508</v>
      </c>
      <c r="H2490" t="s">
        <v>43</v>
      </c>
      <c r="I2490">
        <v>15049015311</v>
      </c>
      <c r="J2490" t="s">
        <v>586</v>
      </c>
      <c r="K2490" t="s">
        <v>51</v>
      </c>
      <c r="L2490">
        <v>110</v>
      </c>
      <c r="M2490">
        <v>1.5</v>
      </c>
      <c r="N2490">
        <v>1</v>
      </c>
      <c r="O2490">
        <v>110</v>
      </c>
      <c r="P2490">
        <v>1.5</v>
      </c>
      <c r="Q2490">
        <v>1</v>
      </c>
      <c r="R2490">
        <v>1.5</v>
      </c>
      <c r="S2490">
        <v>1.5</v>
      </c>
      <c r="T2490" s="1">
        <v>44682</v>
      </c>
      <c r="U2490" t="str">
        <f t="shared" si="190"/>
        <v>Pop Corners - Kettle Corn</v>
      </c>
      <c r="V2490" t="str">
        <f t="shared" si="191"/>
        <v>Food</v>
      </c>
      <c r="W2490" t="s">
        <v>43</v>
      </c>
      <c r="X2490" t="b">
        <f t="shared" si="193"/>
        <v>1</v>
      </c>
      <c r="Y2490">
        <f t="shared" si="192"/>
        <v>1.5</v>
      </c>
      <c r="Z2490" s="2">
        <f t="shared" si="194"/>
        <v>1</v>
      </c>
      <c r="AA2490" t="s">
        <v>509</v>
      </c>
      <c r="AB2490" t="s">
        <v>510</v>
      </c>
      <c r="AD2490" t="s">
        <v>54</v>
      </c>
      <c r="AE2490" t="s">
        <v>587</v>
      </c>
      <c r="AF2490">
        <v>2022</v>
      </c>
    </row>
    <row r="2491" spans="1:32" x14ac:dyDescent="0.25">
      <c r="A2491" t="s">
        <v>29</v>
      </c>
      <c r="B2491" t="s">
        <v>394</v>
      </c>
      <c r="C2491" t="s">
        <v>395</v>
      </c>
      <c r="D2491" t="s">
        <v>396</v>
      </c>
      <c r="E2491">
        <f>_xlfn.XLOOKUP(Table1[[#This Row],[Location]],'Location analysis'!A:A,'Location analysis'!B:B)</f>
        <v>40.416893999999999</v>
      </c>
      <c r="F2491">
        <f>_xlfn.XLOOKUP(Table1[[#This Row],[Location]],'Location analysis'!A:A,'Location analysis'!C:C)</f>
        <v>-74.420399000000003</v>
      </c>
      <c r="G2491" t="s">
        <v>225</v>
      </c>
      <c r="H2491" t="s">
        <v>43</v>
      </c>
      <c r="I2491">
        <v>15049017317</v>
      </c>
      <c r="J2491" t="s">
        <v>586</v>
      </c>
      <c r="K2491" t="s">
        <v>51</v>
      </c>
      <c r="L2491">
        <v>112</v>
      </c>
      <c r="M2491">
        <v>1.5</v>
      </c>
      <c r="N2491">
        <v>1</v>
      </c>
      <c r="O2491">
        <v>112</v>
      </c>
      <c r="P2491">
        <v>1.5</v>
      </c>
      <c r="Q2491">
        <v>1</v>
      </c>
      <c r="R2491">
        <v>1.5</v>
      </c>
      <c r="S2491">
        <v>1.5</v>
      </c>
      <c r="T2491" s="1">
        <v>44682</v>
      </c>
      <c r="U2491" t="str">
        <f t="shared" si="190"/>
        <v>SunChips Multigrain - Original</v>
      </c>
      <c r="V2491" t="str">
        <f t="shared" si="191"/>
        <v>Food</v>
      </c>
      <c r="W2491" t="s">
        <v>43</v>
      </c>
      <c r="X2491" t="b">
        <f t="shared" si="193"/>
        <v>1</v>
      </c>
      <c r="Y2491">
        <f t="shared" si="192"/>
        <v>1.5</v>
      </c>
      <c r="Z2491" s="2">
        <f t="shared" si="194"/>
        <v>1</v>
      </c>
      <c r="AA2491" t="s">
        <v>129</v>
      </c>
      <c r="AB2491" t="s">
        <v>150</v>
      </c>
      <c r="AD2491" t="s">
        <v>54</v>
      </c>
      <c r="AE2491" t="s">
        <v>587</v>
      </c>
      <c r="AF2491">
        <v>2022</v>
      </c>
    </row>
    <row r="2492" spans="1:32" x14ac:dyDescent="0.25">
      <c r="A2492" t="s">
        <v>29</v>
      </c>
      <c r="B2492" t="s">
        <v>394</v>
      </c>
      <c r="C2492" t="s">
        <v>395</v>
      </c>
      <c r="D2492" t="s">
        <v>396</v>
      </c>
      <c r="E2492">
        <f>_xlfn.XLOOKUP(Table1[[#This Row],[Location]],'Location analysis'!A:A,'Location analysis'!B:B)</f>
        <v>40.416893999999999</v>
      </c>
      <c r="F2492">
        <f>_xlfn.XLOOKUP(Table1[[#This Row],[Location]],'Location analysis'!A:A,'Location analysis'!C:C)</f>
        <v>-74.420399000000003</v>
      </c>
      <c r="G2492" t="s">
        <v>528</v>
      </c>
      <c r="H2492" t="s">
        <v>49</v>
      </c>
      <c r="I2492">
        <v>15049019020</v>
      </c>
      <c r="J2492" t="s">
        <v>586</v>
      </c>
      <c r="K2492" t="s">
        <v>51</v>
      </c>
      <c r="L2492">
        <v>145</v>
      </c>
      <c r="M2492">
        <v>2.75</v>
      </c>
      <c r="N2492">
        <v>1</v>
      </c>
      <c r="O2492">
        <v>145</v>
      </c>
      <c r="P2492">
        <v>2.75</v>
      </c>
      <c r="Q2492">
        <v>1</v>
      </c>
      <c r="R2492">
        <v>2.75</v>
      </c>
      <c r="S2492">
        <v>2.75</v>
      </c>
      <c r="T2492" s="1">
        <v>44682</v>
      </c>
      <c r="U2492" t="str">
        <f t="shared" si="190"/>
        <v>Bai Antioxidant - Tanzania Lemon Super Tea</v>
      </c>
      <c r="V2492" t="str">
        <f t="shared" si="191"/>
        <v>Non Carbonated</v>
      </c>
      <c r="W2492" t="s">
        <v>49</v>
      </c>
      <c r="X2492" t="b">
        <f t="shared" si="193"/>
        <v>1</v>
      </c>
      <c r="Y2492">
        <f t="shared" si="192"/>
        <v>2.75</v>
      </c>
      <c r="Z2492" s="2">
        <f t="shared" si="194"/>
        <v>1.8333333333333333</v>
      </c>
      <c r="AA2492" t="s">
        <v>52</v>
      </c>
      <c r="AB2492" t="s">
        <v>529</v>
      </c>
      <c r="AD2492" t="s">
        <v>54</v>
      </c>
      <c r="AE2492" t="s">
        <v>587</v>
      </c>
      <c r="AF2492">
        <v>2022</v>
      </c>
    </row>
    <row r="2493" spans="1:32" x14ac:dyDescent="0.25">
      <c r="A2493" t="s">
        <v>29</v>
      </c>
      <c r="B2493" t="s">
        <v>30</v>
      </c>
      <c r="C2493" t="s">
        <v>31</v>
      </c>
      <c r="D2493" t="s">
        <v>32</v>
      </c>
      <c r="E2493">
        <f>_xlfn.XLOOKUP(Table1[[#This Row],[Location]],'Location analysis'!A:A,'Location analysis'!B:B)</f>
        <v>40.423690999999998</v>
      </c>
      <c r="F2493">
        <f>_xlfn.XLOOKUP(Table1[[#This Row],[Location]],'Location analysis'!A:A,'Location analysis'!C:C)</f>
        <v>-74.380831999999998</v>
      </c>
      <c r="G2493" t="s">
        <v>42</v>
      </c>
      <c r="H2493" t="s">
        <v>43</v>
      </c>
      <c r="I2493">
        <v>15049198638</v>
      </c>
      <c r="J2493" t="s">
        <v>586</v>
      </c>
      <c r="K2493" t="s">
        <v>51</v>
      </c>
      <c r="L2493">
        <v>123</v>
      </c>
      <c r="M2493">
        <v>1.5</v>
      </c>
      <c r="N2493">
        <v>1</v>
      </c>
      <c r="O2493">
        <v>123</v>
      </c>
      <c r="P2493">
        <v>1.5</v>
      </c>
      <c r="Q2493">
        <v>1</v>
      </c>
      <c r="R2493">
        <v>1.5</v>
      </c>
      <c r="S2493">
        <v>1.5</v>
      </c>
      <c r="T2493" s="1">
        <v>44682</v>
      </c>
      <c r="U2493" t="str">
        <f t="shared" si="190"/>
        <v>Takis - Hot Chilli Pepper &amp; Lime</v>
      </c>
      <c r="V2493" t="str">
        <f t="shared" si="191"/>
        <v>Food</v>
      </c>
      <c r="W2493" t="s">
        <v>43</v>
      </c>
      <c r="X2493" t="b">
        <f t="shared" si="193"/>
        <v>1</v>
      </c>
      <c r="Y2493">
        <f t="shared" si="192"/>
        <v>1.5</v>
      </c>
      <c r="Z2493" s="2">
        <f t="shared" si="194"/>
        <v>1</v>
      </c>
      <c r="AA2493" t="s">
        <v>44</v>
      </c>
      <c r="AB2493" t="s">
        <v>45</v>
      </c>
      <c r="AD2493" t="s">
        <v>54</v>
      </c>
      <c r="AE2493" t="s">
        <v>587</v>
      </c>
      <c r="AF2493">
        <v>2022</v>
      </c>
    </row>
    <row r="2494" spans="1:32" x14ac:dyDescent="0.25">
      <c r="A2494" t="s">
        <v>29</v>
      </c>
      <c r="B2494" t="s">
        <v>67</v>
      </c>
      <c r="C2494" t="s">
        <v>68</v>
      </c>
      <c r="D2494" t="s">
        <v>69</v>
      </c>
      <c r="E2494">
        <f>_xlfn.XLOOKUP(Table1[[#This Row],[Location]],'Location analysis'!A:A,'Location analysis'!B:B)</f>
        <v>40.435699999999997</v>
      </c>
      <c r="F2494">
        <f>_xlfn.XLOOKUP(Table1[[#This Row],[Location]],'Location analysis'!A:A,'Location analysis'!C:C)</f>
        <v>-74.125200000000007</v>
      </c>
      <c r="G2494" t="s">
        <v>182</v>
      </c>
      <c r="H2494" t="s">
        <v>34</v>
      </c>
      <c r="I2494">
        <v>15050642622</v>
      </c>
      <c r="J2494" t="s">
        <v>588</v>
      </c>
      <c r="K2494" t="s">
        <v>36</v>
      </c>
      <c r="L2494">
        <v>141</v>
      </c>
      <c r="M2494">
        <v>1.5</v>
      </c>
      <c r="N2494">
        <v>1</v>
      </c>
      <c r="O2494">
        <v>141</v>
      </c>
      <c r="P2494">
        <v>1.5</v>
      </c>
      <c r="Q2494">
        <v>1</v>
      </c>
      <c r="R2494">
        <v>1.5</v>
      </c>
      <c r="S2494">
        <v>1.5</v>
      </c>
      <c r="T2494" s="1">
        <v>44683</v>
      </c>
      <c r="U2494" t="str">
        <f t="shared" si="190"/>
        <v>Coca Cola - Zero Sugar</v>
      </c>
      <c r="V2494" t="str">
        <f t="shared" si="191"/>
        <v>Carbonated</v>
      </c>
      <c r="W2494" t="s">
        <v>34</v>
      </c>
      <c r="X2494" t="b">
        <f t="shared" si="193"/>
        <v>1</v>
      </c>
      <c r="Y2494">
        <f t="shared" si="192"/>
        <v>1.5</v>
      </c>
      <c r="Z2494" s="2">
        <f t="shared" si="194"/>
        <v>1</v>
      </c>
      <c r="AA2494" t="s">
        <v>183</v>
      </c>
      <c r="AB2494" t="s">
        <v>184</v>
      </c>
      <c r="AD2494" t="s">
        <v>60</v>
      </c>
      <c r="AE2494" t="s">
        <v>589</v>
      </c>
      <c r="AF2494">
        <v>2022</v>
      </c>
    </row>
    <row r="2495" spans="1:32" x14ac:dyDescent="0.25">
      <c r="A2495" t="s">
        <v>29</v>
      </c>
      <c r="B2495" t="s">
        <v>394</v>
      </c>
      <c r="C2495" t="s">
        <v>395</v>
      </c>
      <c r="D2495" t="s">
        <v>396</v>
      </c>
      <c r="E2495">
        <f>_xlfn.XLOOKUP(Table1[[#This Row],[Location]],'Location analysis'!A:A,'Location analysis'!B:B)</f>
        <v>40.416893999999999</v>
      </c>
      <c r="F2495">
        <f>_xlfn.XLOOKUP(Table1[[#This Row],[Location]],'Location analysis'!A:A,'Location analysis'!C:C)</f>
        <v>-74.420399000000003</v>
      </c>
      <c r="G2495" t="s">
        <v>182</v>
      </c>
      <c r="H2495" t="s">
        <v>34</v>
      </c>
      <c r="I2495">
        <v>15051329871</v>
      </c>
      <c r="J2495" t="s">
        <v>588</v>
      </c>
      <c r="K2495" t="s">
        <v>36</v>
      </c>
      <c r="L2495">
        <v>142</v>
      </c>
      <c r="M2495">
        <v>1.5</v>
      </c>
      <c r="N2495">
        <v>1</v>
      </c>
      <c r="O2495">
        <v>142</v>
      </c>
      <c r="P2495">
        <v>1.5</v>
      </c>
      <c r="Q2495">
        <v>1</v>
      </c>
      <c r="R2495">
        <v>1.5</v>
      </c>
      <c r="S2495">
        <v>1.5</v>
      </c>
      <c r="T2495" s="1">
        <v>44683</v>
      </c>
      <c r="U2495" t="str">
        <f t="shared" si="190"/>
        <v>Coca Cola - Zero Sugar</v>
      </c>
      <c r="V2495" t="str">
        <f t="shared" si="191"/>
        <v>Carbonated</v>
      </c>
      <c r="W2495" t="s">
        <v>34</v>
      </c>
      <c r="X2495" t="b">
        <f t="shared" si="193"/>
        <v>1</v>
      </c>
      <c r="Y2495">
        <f t="shared" si="192"/>
        <v>1.5</v>
      </c>
      <c r="Z2495" s="2">
        <f t="shared" si="194"/>
        <v>1</v>
      </c>
      <c r="AA2495" t="s">
        <v>183</v>
      </c>
      <c r="AB2495" t="s">
        <v>184</v>
      </c>
      <c r="AD2495" t="s">
        <v>60</v>
      </c>
      <c r="AE2495" t="s">
        <v>589</v>
      </c>
      <c r="AF2495">
        <v>2022</v>
      </c>
    </row>
    <row r="2496" spans="1:32" x14ac:dyDescent="0.25">
      <c r="A2496" t="s">
        <v>29</v>
      </c>
      <c r="B2496" t="s">
        <v>394</v>
      </c>
      <c r="C2496" t="s">
        <v>395</v>
      </c>
      <c r="D2496" t="s">
        <v>396</v>
      </c>
      <c r="E2496">
        <f>_xlfn.XLOOKUP(Table1[[#This Row],[Location]],'Location analysis'!A:A,'Location analysis'!B:B)</f>
        <v>40.416893999999999</v>
      </c>
      <c r="F2496">
        <f>_xlfn.XLOOKUP(Table1[[#This Row],[Location]],'Location analysis'!A:A,'Location analysis'!C:C)</f>
        <v>-74.420399000000003</v>
      </c>
      <c r="G2496" t="s">
        <v>590</v>
      </c>
      <c r="H2496" t="s">
        <v>43</v>
      </c>
      <c r="I2496">
        <v>15051933121</v>
      </c>
      <c r="J2496" t="s">
        <v>588</v>
      </c>
      <c r="K2496" t="s">
        <v>51</v>
      </c>
      <c r="L2496">
        <v>120</v>
      </c>
      <c r="M2496">
        <v>2</v>
      </c>
      <c r="N2496">
        <v>1</v>
      </c>
      <c r="O2496">
        <v>120</v>
      </c>
      <c r="P2496">
        <v>2</v>
      </c>
      <c r="Q2496">
        <v>1</v>
      </c>
      <c r="R2496">
        <v>2</v>
      </c>
      <c r="S2496">
        <v>2</v>
      </c>
      <c r="T2496" s="1">
        <v>44683</v>
      </c>
      <c r="U2496" t="str">
        <f t="shared" si="190"/>
        <v>Snyder's of Hanover Pretzel Pieces - Honey Mu</v>
      </c>
      <c r="V2496" t="str">
        <f t="shared" si="191"/>
        <v>Food</v>
      </c>
      <c r="W2496" t="s">
        <v>43</v>
      </c>
      <c r="X2496" t="b">
        <f t="shared" si="193"/>
        <v>1</v>
      </c>
      <c r="Y2496">
        <f t="shared" si="192"/>
        <v>2</v>
      </c>
      <c r="Z2496" s="2">
        <f t="shared" si="194"/>
        <v>1.3333333333333333</v>
      </c>
      <c r="AA2496" t="s">
        <v>591</v>
      </c>
      <c r="AB2496" t="s">
        <v>592</v>
      </c>
      <c r="AD2496" t="s">
        <v>60</v>
      </c>
      <c r="AE2496" t="s">
        <v>589</v>
      </c>
      <c r="AF2496">
        <v>2022</v>
      </c>
    </row>
    <row r="2497" spans="1:32" x14ac:dyDescent="0.25">
      <c r="A2497" t="s">
        <v>29</v>
      </c>
      <c r="B2497" t="s">
        <v>67</v>
      </c>
      <c r="C2497" t="s">
        <v>68</v>
      </c>
      <c r="D2497" t="s">
        <v>69</v>
      </c>
      <c r="E2497">
        <f>_xlfn.XLOOKUP(Table1[[#This Row],[Location]],'Location analysis'!A:A,'Location analysis'!B:B)</f>
        <v>40.435699999999997</v>
      </c>
      <c r="F2497">
        <f>_xlfn.XLOOKUP(Table1[[#This Row],[Location]],'Location analysis'!A:A,'Location analysis'!C:C)</f>
        <v>-74.125200000000007</v>
      </c>
      <c r="G2497" t="s">
        <v>160</v>
      </c>
      <c r="H2497" t="s">
        <v>49</v>
      </c>
      <c r="I2497">
        <v>15052185052</v>
      </c>
      <c r="J2497" t="s">
        <v>588</v>
      </c>
      <c r="K2497" t="s">
        <v>36</v>
      </c>
      <c r="L2497">
        <v>145</v>
      </c>
      <c r="M2497">
        <v>2.5</v>
      </c>
      <c r="N2497">
        <v>1</v>
      </c>
      <c r="O2497">
        <v>145</v>
      </c>
      <c r="P2497">
        <v>2.5</v>
      </c>
      <c r="Q2497">
        <v>1</v>
      </c>
      <c r="R2497">
        <v>2.5</v>
      </c>
      <c r="S2497">
        <v>2.5</v>
      </c>
      <c r="T2497" s="1">
        <v>44683</v>
      </c>
      <c r="U2497" t="str">
        <f t="shared" si="190"/>
        <v>Snapple Diet Tea - Peach Tea</v>
      </c>
      <c r="V2497" t="str">
        <f t="shared" si="191"/>
        <v>Non Carbonated</v>
      </c>
      <c r="W2497" t="s">
        <v>49</v>
      </c>
      <c r="X2497" t="b">
        <f t="shared" si="193"/>
        <v>1</v>
      </c>
      <c r="Y2497">
        <f t="shared" si="192"/>
        <v>2.5</v>
      </c>
      <c r="Z2497" s="2">
        <f t="shared" si="194"/>
        <v>1.6666666666666667</v>
      </c>
      <c r="AA2497" t="s">
        <v>75</v>
      </c>
      <c r="AB2497" t="s">
        <v>161</v>
      </c>
      <c r="AD2497" t="s">
        <v>60</v>
      </c>
      <c r="AE2497" t="s">
        <v>589</v>
      </c>
      <c r="AF2497">
        <v>2022</v>
      </c>
    </row>
    <row r="2498" spans="1:32" x14ac:dyDescent="0.25">
      <c r="A2498" t="s">
        <v>29</v>
      </c>
      <c r="B2498" t="s">
        <v>67</v>
      </c>
      <c r="C2498" t="s">
        <v>68</v>
      </c>
      <c r="D2498" t="s">
        <v>69</v>
      </c>
      <c r="E2498">
        <f>_xlfn.XLOOKUP(Table1[[#This Row],[Location]],'Location analysis'!A:A,'Location analysis'!B:B)</f>
        <v>40.435699999999997</v>
      </c>
      <c r="F2498">
        <f>_xlfn.XLOOKUP(Table1[[#This Row],[Location]],'Location analysis'!A:A,'Location analysis'!C:C)</f>
        <v>-74.125200000000007</v>
      </c>
      <c r="G2498" t="s">
        <v>350</v>
      </c>
      <c r="H2498" t="s">
        <v>43</v>
      </c>
      <c r="I2498">
        <v>15052198059</v>
      </c>
      <c r="J2498" t="s">
        <v>588</v>
      </c>
      <c r="K2498" t="s">
        <v>36</v>
      </c>
      <c r="L2498">
        <v>111</v>
      </c>
      <c r="M2498">
        <v>1.5</v>
      </c>
      <c r="N2498">
        <v>1</v>
      </c>
      <c r="O2498">
        <v>111</v>
      </c>
      <c r="P2498">
        <v>1.5</v>
      </c>
      <c r="Q2498">
        <v>1</v>
      </c>
      <c r="R2498">
        <v>1.5</v>
      </c>
      <c r="S2498">
        <v>1.5</v>
      </c>
      <c r="T2498" s="1">
        <v>44683</v>
      </c>
      <c r="U2498" t="str">
        <f t="shared" ref="U2498:U2561" si="195">IF(G2498="","Cell is Blank - Dis-regard",G2498)</f>
        <v>Fritos - Original</v>
      </c>
      <c r="V2498" t="str">
        <f t="shared" ref="V2498:V2561" si="196">IF(H2498="","Cell is Blank - Dis-regard",H2498)</f>
        <v>Food</v>
      </c>
      <c r="W2498" t="s">
        <v>43</v>
      </c>
      <c r="X2498" t="b">
        <f t="shared" si="193"/>
        <v>1</v>
      </c>
      <c r="Y2498">
        <f t="shared" ref="Y2498:Y2561" si="197">IF(X2498="FALSE",M2498,M2498)</f>
        <v>1.5</v>
      </c>
      <c r="Z2498" s="2">
        <f t="shared" si="194"/>
        <v>1</v>
      </c>
      <c r="AA2498" t="s">
        <v>351</v>
      </c>
      <c r="AB2498" t="s">
        <v>150</v>
      </c>
      <c r="AD2498" t="s">
        <v>60</v>
      </c>
      <c r="AE2498" t="s">
        <v>589</v>
      </c>
      <c r="AF2498">
        <v>2022</v>
      </c>
    </row>
    <row r="2499" spans="1:32" x14ac:dyDescent="0.25">
      <c r="A2499" t="s">
        <v>29</v>
      </c>
      <c r="B2499" t="s">
        <v>394</v>
      </c>
      <c r="C2499" t="s">
        <v>395</v>
      </c>
      <c r="D2499" t="s">
        <v>396</v>
      </c>
      <c r="E2499">
        <f>_xlfn.XLOOKUP(Table1[[#This Row],[Location]],'Location analysis'!A:A,'Location analysis'!B:B)</f>
        <v>40.416893999999999</v>
      </c>
      <c r="F2499">
        <f>_xlfn.XLOOKUP(Table1[[#This Row],[Location]],'Location analysis'!A:A,'Location analysis'!C:C)</f>
        <v>-74.420399000000003</v>
      </c>
      <c r="G2499" t="s">
        <v>143</v>
      </c>
      <c r="H2499" t="s">
        <v>49</v>
      </c>
      <c r="I2499">
        <v>15052829254</v>
      </c>
      <c r="J2499" t="s">
        <v>588</v>
      </c>
      <c r="K2499" t="s">
        <v>51</v>
      </c>
      <c r="L2499">
        <v>143</v>
      </c>
      <c r="M2499">
        <v>2.5</v>
      </c>
      <c r="N2499">
        <v>1</v>
      </c>
      <c r="O2499">
        <v>143</v>
      </c>
      <c r="P2499">
        <v>2.5</v>
      </c>
      <c r="Q2499">
        <v>1</v>
      </c>
      <c r="R2499">
        <v>2.5</v>
      </c>
      <c r="S2499">
        <v>2.5</v>
      </c>
      <c r="T2499" s="1">
        <v>44683</v>
      </c>
      <c r="U2499" t="str">
        <f t="shared" si="195"/>
        <v>Snapple Diet Tea - Raspberry</v>
      </c>
      <c r="V2499" t="str">
        <f t="shared" si="196"/>
        <v>Non Carbonated</v>
      </c>
      <c r="W2499" t="s">
        <v>49</v>
      </c>
      <c r="X2499" t="b">
        <f t="shared" ref="X2499:X2562" si="198">M2499=P2499</f>
        <v>1</v>
      </c>
      <c r="Y2499">
        <f t="shared" si="197"/>
        <v>2.5</v>
      </c>
      <c r="Z2499" s="2">
        <f t="shared" ref="Z2499:Z2562" si="199">Y2499/1.5</f>
        <v>1.6666666666666667</v>
      </c>
      <c r="AA2499" t="s">
        <v>75</v>
      </c>
      <c r="AB2499" t="s">
        <v>144</v>
      </c>
      <c r="AD2499" t="s">
        <v>60</v>
      </c>
      <c r="AE2499" t="s">
        <v>589</v>
      </c>
      <c r="AF2499">
        <v>2022</v>
      </c>
    </row>
    <row r="2500" spans="1:32" x14ac:dyDescent="0.25">
      <c r="A2500" t="s">
        <v>29</v>
      </c>
      <c r="B2500" t="s">
        <v>394</v>
      </c>
      <c r="C2500" t="s">
        <v>395</v>
      </c>
      <c r="D2500" t="s">
        <v>396</v>
      </c>
      <c r="E2500">
        <f>_xlfn.XLOOKUP(Table1[[#This Row],[Location]],'Location analysis'!A:A,'Location analysis'!B:B)</f>
        <v>40.416893999999999</v>
      </c>
      <c r="F2500">
        <f>_xlfn.XLOOKUP(Table1[[#This Row],[Location]],'Location analysis'!A:A,'Location analysis'!C:C)</f>
        <v>-74.420399000000003</v>
      </c>
      <c r="G2500" t="s">
        <v>143</v>
      </c>
      <c r="H2500" t="s">
        <v>49</v>
      </c>
      <c r="I2500">
        <v>15052829509</v>
      </c>
      <c r="J2500" t="s">
        <v>588</v>
      </c>
      <c r="K2500" t="s">
        <v>51</v>
      </c>
      <c r="L2500">
        <v>143</v>
      </c>
      <c r="M2500">
        <v>2.5</v>
      </c>
      <c r="N2500">
        <v>1</v>
      </c>
      <c r="O2500">
        <v>143</v>
      </c>
      <c r="P2500">
        <v>2.5</v>
      </c>
      <c r="Q2500">
        <v>1</v>
      </c>
      <c r="R2500">
        <v>2.5</v>
      </c>
      <c r="S2500">
        <v>2.5</v>
      </c>
      <c r="T2500" s="1">
        <v>44683</v>
      </c>
      <c r="U2500" t="str">
        <f t="shared" si="195"/>
        <v>Snapple Diet Tea - Raspberry</v>
      </c>
      <c r="V2500" t="str">
        <f t="shared" si="196"/>
        <v>Non Carbonated</v>
      </c>
      <c r="W2500" t="s">
        <v>49</v>
      </c>
      <c r="X2500" t="b">
        <f t="shared" si="198"/>
        <v>1</v>
      </c>
      <c r="Y2500">
        <f t="shared" si="197"/>
        <v>2.5</v>
      </c>
      <c r="Z2500" s="2">
        <f t="shared" si="199"/>
        <v>1.6666666666666667</v>
      </c>
      <c r="AA2500" t="s">
        <v>75</v>
      </c>
      <c r="AB2500" t="s">
        <v>144</v>
      </c>
      <c r="AD2500" t="s">
        <v>60</v>
      </c>
      <c r="AE2500" t="s">
        <v>589</v>
      </c>
      <c r="AF2500">
        <v>2022</v>
      </c>
    </row>
    <row r="2501" spans="1:32" x14ac:dyDescent="0.25">
      <c r="A2501" t="s">
        <v>29</v>
      </c>
      <c r="B2501" t="s">
        <v>46</v>
      </c>
      <c r="C2501" t="s">
        <v>31</v>
      </c>
      <c r="D2501" t="s">
        <v>47</v>
      </c>
      <c r="E2501">
        <f>_xlfn.XLOOKUP(Table1[[#This Row],[Location]],'Location analysis'!A:A,'Location analysis'!B:B)</f>
        <v>40.423690999999998</v>
      </c>
      <c r="F2501">
        <f>_xlfn.XLOOKUP(Table1[[#This Row],[Location]],'Location analysis'!A:A,'Location analysis'!C:C)</f>
        <v>-74.380831999999998</v>
      </c>
      <c r="G2501" t="s">
        <v>182</v>
      </c>
      <c r="H2501" t="s">
        <v>34</v>
      </c>
      <c r="I2501">
        <v>15052940844</v>
      </c>
      <c r="J2501" t="s">
        <v>588</v>
      </c>
      <c r="K2501" t="s">
        <v>51</v>
      </c>
      <c r="L2501">
        <v>140</v>
      </c>
      <c r="M2501">
        <v>1.5</v>
      </c>
      <c r="N2501">
        <v>1</v>
      </c>
      <c r="O2501">
        <v>140</v>
      </c>
      <c r="P2501">
        <v>1.5</v>
      </c>
      <c r="Q2501">
        <v>1</v>
      </c>
      <c r="R2501">
        <v>1.5</v>
      </c>
      <c r="S2501">
        <v>1.5</v>
      </c>
      <c r="T2501" s="1">
        <v>44683</v>
      </c>
      <c r="U2501" t="str">
        <f t="shared" si="195"/>
        <v>Coca Cola - Zero Sugar</v>
      </c>
      <c r="V2501" t="str">
        <f t="shared" si="196"/>
        <v>Carbonated</v>
      </c>
      <c r="W2501" t="s">
        <v>34</v>
      </c>
      <c r="X2501" t="b">
        <f t="shared" si="198"/>
        <v>1</v>
      </c>
      <c r="Y2501">
        <f t="shared" si="197"/>
        <v>1.5</v>
      </c>
      <c r="Z2501" s="2">
        <f t="shared" si="199"/>
        <v>1</v>
      </c>
      <c r="AA2501" t="s">
        <v>183</v>
      </c>
      <c r="AB2501" t="s">
        <v>184</v>
      </c>
      <c r="AD2501" t="s">
        <v>60</v>
      </c>
      <c r="AE2501" t="s">
        <v>589</v>
      </c>
      <c r="AF2501">
        <v>2022</v>
      </c>
    </row>
    <row r="2502" spans="1:32" x14ac:dyDescent="0.25">
      <c r="A2502" t="s">
        <v>29</v>
      </c>
      <c r="B2502" t="s">
        <v>46</v>
      </c>
      <c r="C2502" t="s">
        <v>31</v>
      </c>
      <c r="D2502" t="s">
        <v>47</v>
      </c>
      <c r="E2502">
        <f>_xlfn.XLOOKUP(Table1[[#This Row],[Location]],'Location analysis'!A:A,'Location analysis'!B:B)</f>
        <v>40.423690999999998</v>
      </c>
      <c r="F2502">
        <f>_xlfn.XLOOKUP(Table1[[#This Row],[Location]],'Location analysis'!A:A,'Location analysis'!C:C)</f>
        <v>-74.380831999999998</v>
      </c>
      <c r="G2502" t="s">
        <v>182</v>
      </c>
      <c r="H2502" t="s">
        <v>34</v>
      </c>
      <c r="I2502">
        <v>15052954503</v>
      </c>
      <c r="J2502" t="s">
        <v>588</v>
      </c>
      <c r="K2502" t="s">
        <v>51</v>
      </c>
      <c r="L2502">
        <v>140</v>
      </c>
      <c r="M2502">
        <v>1.5</v>
      </c>
      <c r="N2502">
        <v>1</v>
      </c>
      <c r="O2502">
        <v>140</v>
      </c>
      <c r="P2502">
        <v>1.5</v>
      </c>
      <c r="Q2502">
        <v>1</v>
      </c>
      <c r="R2502">
        <v>1.5</v>
      </c>
      <c r="S2502">
        <v>1.5</v>
      </c>
      <c r="T2502" s="1">
        <v>44683</v>
      </c>
      <c r="U2502" t="str">
        <f t="shared" si="195"/>
        <v>Coca Cola - Zero Sugar</v>
      </c>
      <c r="V2502" t="str">
        <f t="shared" si="196"/>
        <v>Carbonated</v>
      </c>
      <c r="W2502" t="s">
        <v>34</v>
      </c>
      <c r="X2502" t="b">
        <f t="shared" si="198"/>
        <v>1</v>
      </c>
      <c r="Y2502">
        <f t="shared" si="197"/>
        <v>1.5</v>
      </c>
      <c r="Z2502" s="2">
        <f t="shared" si="199"/>
        <v>1</v>
      </c>
      <c r="AA2502" t="s">
        <v>183</v>
      </c>
      <c r="AB2502" t="s">
        <v>184</v>
      </c>
      <c r="AD2502" t="s">
        <v>60</v>
      </c>
      <c r="AE2502" t="s">
        <v>589</v>
      </c>
      <c r="AF2502">
        <v>2022</v>
      </c>
    </row>
    <row r="2503" spans="1:32" x14ac:dyDescent="0.25">
      <c r="A2503" t="s">
        <v>29</v>
      </c>
      <c r="B2503" t="s">
        <v>67</v>
      </c>
      <c r="C2503" t="s">
        <v>68</v>
      </c>
      <c r="D2503" t="s">
        <v>69</v>
      </c>
      <c r="E2503">
        <f>_xlfn.XLOOKUP(Table1[[#This Row],[Location]],'Location analysis'!A:A,'Location analysis'!B:B)</f>
        <v>40.435699999999997</v>
      </c>
      <c r="F2503">
        <f>_xlfn.XLOOKUP(Table1[[#This Row],[Location]],'Location analysis'!A:A,'Location analysis'!C:C)</f>
        <v>-74.125200000000007</v>
      </c>
      <c r="G2503" t="s">
        <v>160</v>
      </c>
      <c r="H2503" t="s">
        <v>49</v>
      </c>
      <c r="I2503">
        <v>15052974355</v>
      </c>
      <c r="J2503" t="s">
        <v>588</v>
      </c>
      <c r="K2503" t="s">
        <v>36</v>
      </c>
      <c r="L2503">
        <v>145</v>
      </c>
      <c r="M2503">
        <v>2.5</v>
      </c>
      <c r="N2503">
        <v>1</v>
      </c>
      <c r="O2503">
        <v>145</v>
      </c>
      <c r="P2503">
        <v>2.5</v>
      </c>
      <c r="Q2503">
        <v>1</v>
      </c>
      <c r="R2503">
        <v>2.5</v>
      </c>
      <c r="S2503">
        <v>4</v>
      </c>
      <c r="T2503" s="1">
        <v>44683</v>
      </c>
      <c r="U2503" t="str">
        <f t="shared" si="195"/>
        <v>Snapple Diet Tea - Peach Tea</v>
      </c>
      <c r="V2503" t="str">
        <f t="shared" si="196"/>
        <v>Non Carbonated</v>
      </c>
      <c r="W2503" t="s">
        <v>49</v>
      </c>
      <c r="X2503" t="b">
        <f t="shared" si="198"/>
        <v>1</v>
      </c>
      <c r="Y2503">
        <f t="shared" si="197"/>
        <v>2.5</v>
      </c>
      <c r="Z2503" s="2">
        <f t="shared" si="199"/>
        <v>1.6666666666666667</v>
      </c>
      <c r="AA2503" t="s">
        <v>75</v>
      </c>
      <c r="AB2503" t="s">
        <v>161</v>
      </c>
      <c r="AD2503" t="s">
        <v>60</v>
      </c>
      <c r="AE2503" t="s">
        <v>589</v>
      </c>
      <c r="AF2503">
        <v>2022</v>
      </c>
    </row>
    <row r="2504" spans="1:32" x14ac:dyDescent="0.25">
      <c r="A2504" t="s">
        <v>29</v>
      </c>
      <c r="B2504" t="s">
        <v>67</v>
      </c>
      <c r="C2504" t="s">
        <v>68</v>
      </c>
      <c r="D2504" t="s">
        <v>69</v>
      </c>
      <c r="E2504">
        <f>_xlfn.XLOOKUP(Table1[[#This Row],[Location]],'Location analysis'!A:A,'Location analysis'!B:B)</f>
        <v>40.435699999999997</v>
      </c>
      <c r="F2504">
        <f>_xlfn.XLOOKUP(Table1[[#This Row],[Location]],'Location analysis'!A:A,'Location analysis'!C:C)</f>
        <v>-74.125200000000007</v>
      </c>
      <c r="G2504" t="s">
        <v>523</v>
      </c>
      <c r="H2504" t="s">
        <v>43</v>
      </c>
      <c r="I2504">
        <v>15052974355</v>
      </c>
      <c r="J2504" t="s">
        <v>588</v>
      </c>
      <c r="K2504" t="s">
        <v>36</v>
      </c>
      <c r="L2504">
        <v>112</v>
      </c>
      <c r="M2504">
        <v>1.5</v>
      </c>
      <c r="N2504">
        <v>1</v>
      </c>
      <c r="O2504">
        <v>112</v>
      </c>
      <c r="P2504">
        <v>1.5</v>
      </c>
      <c r="Q2504">
        <v>1</v>
      </c>
      <c r="R2504">
        <v>1.5</v>
      </c>
      <c r="S2504">
        <v>4</v>
      </c>
      <c r="T2504" s="1">
        <v>44683</v>
      </c>
      <c r="U2504" t="str">
        <f t="shared" si="195"/>
        <v>Pop Corners - Spicy Queso</v>
      </c>
      <c r="V2504" t="str">
        <f t="shared" si="196"/>
        <v>Food</v>
      </c>
      <c r="W2504" t="s">
        <v>43</v>
      </c>
      <c r="X2504" t="b">
        <f t="shared" si="198"/>
        <v>1</v>
      </c>
      <c r="Y2504">
        <f t="shared" si="197"/>
        <v>1.5</v>
      </c>
      <c r="Z2504" s="2">
        <f t="shared" si="199"/>
        <v>1</v>
      </c>
      <c r="AA2504" t="s">
        <v>509</v>
      </c>
      <c r="AB2504" t="s">
        <v>524</v>
      </c>
      <c r="AD2504" t="s">
        <v>60</v>
      </c>
      <c r="AE2504" t="s">
        <v>589</v>
      </c>
      <c r="AF2504">
        <v>2022</v>
      </c>
    </row>
    <row r="2505" spans="1:32" x14ac:dyDescent="0.25">
      <c r="A2505" t="s">
        <v>29</v>
      </c>
      <c r="B2505" t="s">
        <v>394</v>
      </c>
      <c r="C2505" t="s">
        <v>395</v>
      </c>
      <c r="D2505" t="s">
        <v>396</v>
      </c>
      <c r="E2505">
        <f>_xlfn.XLOOKUP(Table1[[#This Row],[Location]],'Location analysis'!A:A,'Location analysis'!B:B)</f>
        <v>40.416893999999999</v>
      </c>
      <c r="F2505">
        <f>_xlfn.XLOOKUP(Table1[[#This Row],[Location]],'Location analysis'!A:A,'Location analysis'!C:C)</f>
        <v>-74.420399000000003</v>
      </c>
      <c r="G2505" t="s">
        <v>528</v>
      </c>
      <c r="H2505" t="s">
        <v>49</v>
      </c>
      <c r="I2505">
        <v>15053132237</v>
      </c>
      <c r="J2505" t="s">
        <v>588</v>
      </c>
      <c r="K2505" t="s">
        <v>51</v>
      </c>
      <c r="L2505">
        <v>145</v>
      </c>
      <c r="M2505">
        <v>2.75</v>
      </c>
      <c r="N2505">
        <v>1</v>
      </c>
      <c r="O2505">
        <v>145</v>
      </c>
      <c r="P2505">
        <v>2.75</v>
      </c>
      <c r="Q2505">
        <v>1</v>
      </c>
      <c r="R2505">
        <v>2.75</v>
      </c>
      <c r="S2505">
        <v>2.75</v>
      </c>
      <c r="T2505" s="1">
        <v>44683</v>
      </c>
      <c r="U2505" t="str">
        <f t="shared" si="195"/>
        <v>Bai Antioxidant - Tanzania Lemon Super Tea</v>
      </c>
      <c r="V2505" t="str">
        <f t="shared" si="196"/>
        <v>Non Carbonated</v>
      </c>
      <c r="W2505" t="s">
        <v>49</v>
      </c>
      <c r="X2505" t="b">
        <f t="shared" si="198"/>
        <v>1</v>
      </c>
      <c r="Y2505">
        <f t="shared" si="197"/>
        <v>2.75</v>
      </c>
      <c r="Z2505" s="2">
        <f t="shared" si="199"/>
        <v>1.8333333333333333</v>
      </c>
      <c r="AA2505" t="s">
        <v>52</v>
      </c>
      <c r="AB2505" t="s">
        <v>529</v>
      </c>
      <c r="AD2505" t="s">
        <v>60</v>
      </c>
      <c r="AE2505" t="s">
        <v>589</v>
      </c>
      <c r="AF2505">
        <v>2022</v>
      </c>
    </row>
    <row r="2506" spans="1:32" x14ac:dyDescent="0.25">
      <c r="A2506" t="s">
        <v>29</v>
      </c>
      <c r="B2506" t="s">
        <v>394</v>
      </c>
      <c r="C2506" t="s">
        <v>395</v>
      </c>
      <c r="D2506" t="s">
        <v>396</v>
      </c>
      <c r="E2506">
        <f>_xlfn.XLOOKUP(Table1[[#This Row],[Location]],'Location analysis'!A:A,'Location analysis'!B:B)</f>
        <v>40.416893999999999</v>
      </c>
      <c r="F2506">
        <f>_xlfn.XLOOKUP(Table1[[#This Row],[Location]],'Location analysis'!A:A,'Location analysis'!C:C)</f>
        <v>-74.420399000000003</v>
      </c>
      <c r="G2506" t="s">
        <v>407</v>
      </c>
      <c r="H2506" t="s">
        <v>34</v>
      </c>
      <c r="I2506">
        <v>15053224310</v>
      </c>
      <c r="J2506" t="s">
        <v>588</v>
      </c>
      <c r="K2506" t="s">
        <v>36</v>
      </c>
      <c r="L2506">
        <v>140</v>
      </c>
      <c r="M2506">
        <v>1.5</v>
      </c>
      <c r="N2506">
        <v>1</v>
      </c>
      <c r="O2506">
        <v>140</v>
      </c>
      <c r="P2506">
        <v>1.5</v>
      </c>
      <c r="Q2506">
        <v>1</v>
      </c>
      <c r="R2506">
        <v>1.5</v>
      </c>
      <c r="S2506">
        <v>3.5</v>
      </c>
      <c r="T2506" s="1">
        <v>44683</v>
      </c>
      <c r="U2506" t="str">
        <f t="shared" si="195"/>
        <v>Spindrift - Sparkling Water - Pineapple</v>
      </c>
      <c r="V2506" t="str">
        <f t="shared" si="196"/>
        <v>Carbonated</v>
      </c>
      <c r="W2506" t="s">
        <v>34</v>
      </c>
      <c r="X2506" t="b">
        <f t="shared" si="198"/>
        <v>1</v>
      </c>
      <c r="Y2506">
        <f t="shared" si="197"/>
        <v>1.5</v>
      </c>
      <c r="Z2506" s="2">
        <f t="shared" si="199"/>
        <v>1</v>
      </c>
      <c r="AA2506" t="s">
        <v>89</v>
      </c>
      <c r="AB2506" t="s">
        <v>408</v>
      </c>
      <c r="AC2506" t="s">
        <v>409</v>
      </c>
      <c r="AD2506" t="s">
        <v>60</v>
      </c>
      <c r="AE2506" t="s">
        <v>589</v>
      </c>
      <c r="AF2506">
        <v>2022</v>
      </c>
    </row>
    <row r="2507" spans="1:32" x14ac:dyDescent="0.25">
      <c r="A2507" t="s">
        <v>29</v>
      </c>
      <c r="B2507" t="s">
        <v>394</v>
      </c>
      <c r="C2507" t="s">
        <v>395</v>
      </c>
      <c r="D2507" t="s">
        <v>396</v>
      </c>
      <c r="E2507">
        <f>_xlfn.XLOOKUP(Table1[[#This Row],[Location]],'Location analysis'!A:A,'Location analysis'!B:B)</f>
        <v>40.416893999999999</v>
      </c>
      <c r="F2507">
        <f>_xlfn.XLOOKUP(Table1[[#This Row],[Location]],'Location analysis'!A:A,'Location analysis'!C:C)</f>
        <v>-74.420399000000003</v>
      </c>
      <c r="G2507" t="s">
        <v>468</v>
      </c>
      <c r="H2507" t="s">
        <v>43</v>
      </c>
      <c r="I2507">
        <v>15053224310</v>
      </c>
      <c r="J2507" t="s">
        <v>588</v>
      </c>
      <c r="K2507" t="s">
        <v>36</v>
      </c>
      <c r="L2507">
        <v>139</v>
      </c>
      <c r="M2507">
        <v>2</v>
      </c>
      <c r="N2507">
        <v>1</v>
      </c>
      <c r="O2507">
        <v>139</v>
      </c>
      <c r="P2507">
        <v>2</v>
      </c>
      <c r="Q2507">
        <v>1</v>
      </c>
      <c r="R2507">
        <v>2</v>
      </c>
      <c r="S2507">
        <v>3.5</v>
      </c>
      <c r="T2507" s="1">
        <v>44683</v>
      </c>
      <c r="U2507" t="str">
        <f t="shared" si="195"/>
        <v>Hungry Buddha - Coconut Cocoa</v>
      </c>
      <c r="V2507" t="str">
        <f t="shared" si="196"/>
        <v>Food</v>
      </c>
      <c r="W2507" t="s">
        <v>43</v>
      </c>
      <c r="X2507" t="b">
        <f t="shared" si="198"/>
        <v>1</v>
      </c>
      <c r="Y2507">
        <f t="shared" si="197"/>
        <v>2</v>
      </c>
      <c r="Z2507" s="2">
        <f t="shared" si="199"/>
        <v>1.3333333333333333</v>
      </c>
      <c r="AA2507" t="s">
        <v>443</v>
      </c>
      <c r="AB2507" t="s">
        <v>469</v>
      </c>
      <c r="AD2507" t="s">
        <v>60</v>
      </c>
      <c r="AE2507" t="s">
        <v>589</v>
      </c>
      <c r="AF2507">
        <v>2022</v>
      </c>
    </row>
    <row r="2508" spans="1:32" x14ac:dyDescent="0.25">
      <c r="A2508" t="s">
        <v>29</v>
      </c>
      <c r="B2508" t="s">
        <v>394</v>
      </c>
      <c r="C2508" t="s">
        <v>395</v>
      </c>
      <c r="D2508" t="s">
        <v>396</v>
      </c>
      <c r="E2508">
        <f>_xlfn.XLOOKUP(Table1[[#This Row],[Location]],'Location analysis'!A:A,'Location analysis'!B:B)</f>
        <v>40.416893999999999</v>
      </c>
      <c r="F2508">
        <f>_xlfn.XLOOKUP(Table1[[#This Row],[Location]],'Location analysis'!A:A,'Location analysis'!C:C)</f>
        <v>-74.420399000000003</v>
      </c>
      <c r="G2508" t="s">
        <v>582</v>
      </c>
      <c r="H2508" t="s">
        <v>43</v>
      </c>
      <c r="I2508">
        <v>15053320298</v>
      </c>
      <c r="J2508" t="s">
        <v>588</v>
      </c>
      <c r="K2508" t="s">
        <v>36</v>
      </c>
      <c r="L2508">
        <v>152</v>
      </c>
      <c r="M2508">
        <v>3</v>
      </c>
      <c r="N2508">
        <v>1</v>
      </c>
      <c r="O2508">
        <v>152</v>
      </c>
      <c r="P2508">
        <v>3</v>
      </c>
      <c r="Q2508">
        <v>1</v>
      </c>
      <c r="R2508">
        <v>3</v>
      </c>
      <c r="S2508">
        <v>3</v>
      </c>
      <c r="T2508" s="1">
        <v>44683</v>
      </c>
      <c r="U2508" t="str">
        <f t="shared" si="195"/>
        <v>CheezIt - Go Paks</v>
      </c>
      <c r="V2508" t="str">
        <f t="shared" si="196"/>
        <v>Food</v>
      </c>
      <c r="W2508" t="s">
        <v>43</v>
      </c>
      <c r="X2508" t="b">
        <f t="shared" si="198"/>
        <v>1</v>
      </c>
      <c r="Y2508">
        <f t="shared" si="197"/>
        <v>3</v>
      </c>
      <c r="Z2508" s="2">
        <f t="shared" si="199"/>
        <v>2</v>
      </c>
      <c r="AA2508" t="s">
        <v>193</v>
      </c>
      <c r="AB2508" t="s">
        <v>492</v>
      </c>
      <c r="AD2508" t="s">
        <v>60</v>
      </c>
      <c r="AE2508" t="s">
        <v>589</v>
      </c>
      <c r="AF2508">
        <v>2022</v>
      </c>
    </row>
    <row r="2509" spans="1:32" x14ac:dyDescent="0.25">
      <c r="A2509" t="s">
        <v>29</v>
      </c>
      <c r="B2509" t="s">
        <v>67</v>
      </c>
      <c r="C2509" t="s">
        <v>68</v>
      </c>
      <c r="D2509" t="s">
        <v>69</v>
      </c>
      <c r="E2509">
        <f>_xlfn.XLOOKUP(Table1[[#This Row],[Location]],'Location analysis'!A:A,'Location analysis'!B:B)</f>
        <v>40.435699999999997</v>
      </c>
      <c r="F2509">
        <f>_xlfn.XLOOKUP(Table1[[#This Row],[Location]],'Location analysis'!A:A,'Location analysis'!C:C)</f>
        <v>-74.125200000000007</v>
      </c>
      <c r="G2509" t="s">
        <v>70</v>
      </c>
      <c r="H2509" t="s">
        <v>34</v>
      </c>
      <c r="I2509">
        <v>15053459714</v>
      </c>
      <c r="J2509" t="s">
        <v>588</v>
      </c>
      <c r="K2509" t="s">
        <v>51</v>
      </c>
      <c r="L2509">
        <v>146</v>
      </c>
      <c r="M2509">
        <v>3</v>
      </c>
      <c r="N2509">
        <v>1</v>
      </c>
      <c r="O2509">
        <v>146</v>
      </c>
      <c r="P2509">
        <v>3</v>
      </c>
      <c r="Q2509">
        <v>1</v>
      </c>
      <c r="R2509">
        <v>3</v>
      </c>
      <c r="S2509">
        <v>3</v>
      </c>
      <c r="T2509" s="1">
        <v>44683</v>
      </c>
      <c r="U2509" t="str">
        <f t="shared" si="195"/>
        <v>Monster Energy Original</v>
      </c>
      <c r="V2509" t="str">
        <f t="shared" si="196"/>
        <v>Carbonated</v>
      </c>
      <c r="W2509" t="s">
        <v>34</v>
      </c>
      <c r="X2509" t="b">
        <f t="shared" si="198"/>
        <v>1</v>
      </c>
      <c r="Y2509">
        <f t="shared" si="197"/>
        <v>3</v>
      </c>
      <c r="Z2509" s="2">
        <f t="shared" si="199"/>
        <v>2</v>
      </c>
      <c r="AA2509" t="s">
        <v>70</v>
      </c>
      <c r="AD2509" t="s">
        <v>60</v>
      </c>
      <c r="AE2509" t="s">
        <v>589</v>
      </c>
      <c r="AF2509">
        <v>2022</v>
      </c>
    </row>
    <row r="2510" spans="1:32" x14ac:dyDescent="0.25">
      <c r="A2510" t="s">
        <v>29</v>
      </c>
      <c r="B2510" t="s">
        <v>62</v>
      </c>
      <c r="C2510" t="s">
        <v>63</v>
      </c>
      <c r="D2510" t="s">
        <v>64</v>
      </c>
      <c r="E2510">
        <f>_xlfn.XLOOKUP(Table1[[#This Row],[Location]],'Location analysis'!A:A,'Location analysis'!B:B)</f>
        <v>40.091900000000003</v>
      </c>
      <c r="F2510">
        <f>_xlfn.XLOOKUP(Table1[[#This Row],[Location]],'Location analysis'!A:A,'Location analysis'!C:C)</f>
        <v>-74.358699999999999</v>
      </c>
      <c r="G2510" t="s">
        <v>81</v>
      </c>
      <c r="H2510" t="s">
        <v>43</v>
      </c>
      <c r="I2510">
        <v>15053627225</v>
      </c>
      <c r="J2510" t="s">
        <v>588</v>
      </c>
      <c r="K2510" t="s">
        <v>36</v>
      </c>
      <c r="L2510">
        <v>136</v>
      </c>
      <c r="M2510">
        <v>1.75</v>
      </c>
      <c r="N2510">
        <v>1</v>
      </c>
      <c r="O2510">
        <v>136</v>
      </c>
      <c r="P2510">
        <v>1.75</v>
      </c>
      <c r="Q2510">
        <v>1</v>
      </c>
      <c r="R2510">
        <v>1.75</v>
      </c>
      <c r="S2510">
        <v>3.75</v>
      </c>
      <c r="T2510" s="1">
        <v>44683</v>
      </c>
      <c r="U2510" t="str">
        <f t="shared" si="195"/>
        <v>KitKat - Crisp Wafers</v>
      </c>
      <c r="V2510" t="str">
        <f t="shared" si="196"/>
        <v>Food</v>
      </c>
      <c r="W2510" t="s">
        <v>43</v>
      </c>
      <c r="X2510" t="b">
        <f t="shared" si="198"/>
        <v>1</v>
      </c>
      <c r="Y2510">
        <f t="shared" si="197"/>
        <v>1.75</v>
      </c>
      <c r="Z2510" s="2">
        <f t="shared" si="199"/>
        <v>1.1666666666666667</v>
      </c>
      <c r="AA2510" t="s">
        <v>82</v>
      </c>
      <c r="AB2510" t="s">
        <v>83</v>
      </c>
      <c r="AD2510" t="s">
        <v>60</v>
      </c>
      <c r="AE2510" t="s">
        <v>589</v>
      </c>
      <c r="AF2510">
        <v>2022</v>
      </c>
    </row>
    <row r="2511" spans="1:32" x14ac:dyDescent="0.25">
      <c r="A2511" t="s">
        <v>29</v>
      </c>
      <c r="B2511" t="s">
        <v>62</v>
      </c>
      <c r="C2511" t="s">
        <v>63</v>
      </c>
      <c r="D2511" t="s">
        <v>64</v>
      </c>
      <c r="E2511">
        <f>_xlfn.XLOOKUP(Table1[[#This Row],[Location]],'Location analysis'!A:A,'Location analysis'!B:B)</f>
        <v>40.091900000000003</v>
      </c>
      <c r="F2511">
        <f>_xlfn.XLOOKUP(Table1[[#This Row],[Location]],'Location analysis'!A:A,'Location analysis'!C:C)</f>
        <v>-74.358699999999999</v>
      </c>
      <c r="G2511" t="s">
        <v>293</v>
      </c>
      <c r="H2511" t="s">
        <v>43</v>
      </c>
      <c r="I2511">
        <v>15053627225</v>
      </c>
      <c r="J2511" t="s">
        <v>588</v>
      </c>
      <c r="K2511" t="s">
        <v>36</v>
      </c>
      <c r="L2511">
        <v>139</v>
      </c>
      <c r="M2511">
        <v>2</v>
      </c>
      <c r="N2511">
        <v>1</v>
      </c>
      <c r="O2511">
        <v>139</v>
      </c>
      <c r="P2511">
        <v>2</v>
      </c>
      <c r="Q2511">
        <v>1</v>
      </c>
      <c r="R2511">
        <v>2</v>
      </c>
      <c r="S2511">
        <v>3.75</v>
      </c>
      <c r="T2511" s="1">
        <v>44683</v>
      </c>
      <c r="U2511" t="str">
        <f t="shared" si="195"/>
        <v>Kinder - Bueno - Crispy Creamy Chocolate</v>
      </c>
      <c r="V2511" t="str">
        <f t="shared" si="196"/>
        <v>Food</v>
      </c>
      <c r="W2511" t="s">
        <v>43</v>
      </c>
      <c r="X2511" t="b">
        <f t="shared" si="198"/>
        <v>1</v>
      </c>
      <c r="Y2511">
        <f t="shared" si="197"/>
        <v>2</v>
      </c>
      <c r="Z2511" s="2">
        <f t="shared" si="199"/>
        <v>1.3333333333333333</v>
      </c>
      <c r="AA2511" t="s">
        <v>294</v>
      </c>
      <c r="AB2511" t="s">
        <v>295</v>
      </c>
      <c r="AC2511" t="s">
        <v>296</v>
      </c>
      <c r="AD2511" t="s">
        <v>60</v>
      </c>
      <c r="AE2511" t="s">
        <v>589</v>
      </c>
      <c r="AF2511">
        <v>2022</v>
      </c>
    </row>
    <row r="2512" spans="1:32" x14ac:dyDescent="0.25">
      <c r="A2512" t="s">
        <v>29</v>
      </c>
      <c r="B2512" t="s">
        <v>394</v>
      </c>
      <c r="C2512" t="s">
        <v>395</v>
      </c>
      <c r="D2512" t="s">
        <v>396</v>
      </c>
      <c r="E2512">
        <f>_xlfn.XLOOKUP(Table1[[#This Row],[Location]],'Location analysis'!A:A,'Location analysis'!B:B)</f>
        <v>40.416893999999999</v>
      </c>
      <c r="F2512">
        <f>_xlfn.XLOOKUP(Table1[[#This Row],[Location]],'Location analysis'!A:A,'Location analysis'!C:C)</f>
        <v>-74.420399000000003</v>
      </c>
      <c r="G2512" t="s">
        <v>182</v>
      </c>
      <c r="H2512" t="s">
        <v>34</v>
      </c>
      <c r="I2512">
        <v>15053679873</v>
      </c>
      <c r="J2512" t="s">
        <v>588</v>
      </c>
      <c r="K2512" t="s">
        <v>51</v>
      </c>
      <c r="L2512">
        <v>142</v>
      </c>
      <c r="M2512">
        <v>1.5</v>
      </c>
      <c r="N2512">
        <v>1</v>
      </c>
      <c r="O2512">
        <v>142</v>
      </c>
      <c r="P2512">
        <v>1.5</v>
      </c>
      <c r="Q2512">
        <v>1</v>
      </c>
      <c r="R2512">
        <v>1.5</v>
      </c>
      <c r="S2512">
        <v>1.5</v>
      </c>
      <c r="T2512" s="1">
        <v>44683</v>
      </c>
      <c r="U2512" t="str">
        <f t="shared" si="195"/>
        <v>Coca Cola - Zero Sugar</v>
      </c>
      <c r="V2512" t="str">
        <f t="shared" si="196"/>
        <v>Carbonated</v>
      </c>
      <c r="W2512" t="s">
        <v>34</v>
      </c>
      <c r="X2512" t="b">
        <f t="shared" si="198"/>
        <v>1</v>
      </c>
      <c r="Y2512">
        <f t="shared" si="197"/>
        <v>1.5</v>
      </c>
      <c r="Z2512" s="2">
        <f t="shared" si="199"/>
        <v>1</v>
      </c>
      <c r="AA2512" t="s">
        <v>183</v>
      </c>
      <c r="AB2512" t="s">
        <v>184</v>
      </c>
      <c r="AD2512" t="s">
        <v>60</v>
      </c>
      <c r="AE2512" t="s">
        <v>589</v>
      </c>
      <c r="AF2512">
        <v>2022</v>
      </c>
    </row>
    <row r="2513" spans="1:32" x14ac:dyDescent="0.25">
      <c r="A2513" t="s">
        <v>29</v>
      </c>
      <c r="B2513" t="s">
        <v>394</v>
      </c>
      <c r="C2513" t="s">
        <v>395</v>
      </c>
      <c r="D2513" t="s">
        <v>396</v>
      </c>
      <c r="E2513">
        <f>_xlfn.XLOOKUP(Table1[[#This Row],[Location]],'Location analysis'!A:A,'Location analysis'!B:B)</f>
        <v>40.416893999999999</v>
      </c>
      <c r="F2513">
        <f>_xlfn.XLOOKUP(Table1[[#This Row],[Location]],'Location analysis'!A:A,'Location analysis'!C:C)</f>
        <v>-74.420399000000003</v>
      </c>
      <c r="G2513" t="s">
        <v>203</v>
      </c>
      <c r="H2513" t="s">
        <v>43</v>
      </c>
      <c r="I2513">
        <v>15053963749</v>
      </c>
      <c r="J2513" t="s">
        <v>588</v>
      </c>
      <c r="K2513" t="s">
        <v>36</v>
      </c>
      <c r="L2513">
        <v>124</v>
      </c>
      <c r="M2513">
        <v>1.5</v>
      </c>
      <c r="N2513">
        <v>1</v>
      </c>
      <c r="O2513">
        <v>124</v>
      </c>
      <c r="P2513">
        <v>1.5</v>
      </c>
      <c r="Q2513">
        <v>1</v>
      </c>
      <c r="R2513">
        <v>1.5</v>
      </c>
      <c r="S2513">
        <v>1.5</v>
      </c>
      <c r="T2513" s="1">
        <v>44683</v>
      </c>
      <c r="U2513" t="str">
        <f t="shared" si="195"/>
        <v>CheezIt - White Cheddar</v>
      </c>
      <c r="V2513" t="str">
        <f t="shared" si="196"/>
        <v>Food</v>
      </c>
      <c r="W2513" t="s">
        <v>43</v>
      </c>
      <c r="X2513" t="b">
        <f t="shared" si="198"/>
        <v>1</v>
      </c>
      <c r="Y2513">
        <f t="shared" si="197"/>
        <v>1.5</v>
      </c>
      <c r="Z2513" s="2">
        <f t="shared" si="199"/>
        <v>1</v>
      </c>
      <c r="AA2513" t="s">
        <v>193</v>
      </c>
      <c r="AB2513" t="s">
        <v>204</v>
      </c>
      <c r="AD2513" t="s">
        <v>60</v>
      </c>
      <c r="AE2513" t="s">
        <v>589</v>
      </c>
      <c r="AF2513">
        <v>2022</v>
      </c>
    </row>
    <row r="2514" spans="1:32" x14ac:dyDescent="0.25">
      <c r="A2514" t="s">
        <v>29</v>
      </c>
      <c r="B2514" t="s">
        <v>67</v>
      </c>
      <c r="C2514" t="s">
        <v>68</v>
      </c>
      <c r="D2514" t="s">
        <v>69</v>
      </c>
      <c r="E2514">
        <f>_xlfn.XLOOKUP(Table1[[#This Row],[Location]],'Location analysis'!A:A,'Location analysis'!B:B)</f>
        <v>40.435699999999997</v>
      </c>
      <c r="F2514">
        <f>_xlfn.XLOOKUP(Table1[[#This Row],[Location]],'Location analysis'!A:A,'Location analysis'!C:C)</f>
        <v>-74.125200000000007</v>
      </c>
      <c r="G2514" t="s">
        <v>182</v>
      </c>
      <c r="H2514" t="s">
        <v>34</v>
      </c>
      <c r="I2514">
        <v>15053999720</v>
      </c>
      <c r="J2514" t="s">
        <v>588</v>
      </c>
      <c r="K2514" t="s">
        <v>51</v>
      </c>
      <c r="L2514">
        <v>141</v>
      </c>
      <c r="M2514">
        <v>1.5</v>
      </c>
      <c r="N2514">
        <v>1</v>
      </c>
      <c r="O2514">
        <v>141</v>
      </c>
      <c r="P2514">
        <v>1.5</v>
      </c>
      <c r="Q2514">
        <v>1</v>
      </c>
      <c r="R2514">
        <v>1.5</v>
      </c>
      <c r="S2514">
        <v>1.5</v>
      </c>
      <c r="T2514" s="1">
        <v>44683</v>
      </c>
      <c r="U2514" t="str">
        <f t="shared" si="195"/>
        <v>Coca Cola - Zero Sugar</v>
      </c>
      <c r="V2514" t="str">
        <f t="shared" si="196"/>
        <v>Carbonated</v>
      </c>
      <c r="W2514" t="s">
        <v>34</v>
      </c>
      <c r="X2514" t="b">
        <f t="shared" si="198"/>
        <v>1</v>
      </c>
      <c r="Y2514">
        <f t="shared" si="197"/>
        <v>1.5</v>
      </c>
      <c r="Z2514" s="2">
        <f t="shared" si="199"/>
        <v>1</v>
      </c>
      <c r="AA2514" t="s">
        <v>183</v>
      </c>
      <c r="AB2514" t="s">
        <v>184</v>
      </c>
      <c r="AD2514" t="s">
        <v>60</v>
      </c>
      <c r="AE2514" t="s">
        <v>589</v>
      </c>
      <c r="AF2514">
        <v>2022</v>
      </c>
    </row>
    <row r="2515" spans="1:32" x14ac:dyDescent="0.25">
      <c r="A2515" t="s">
        <v>29</v>
      </c>
      <c r="B2515" t="s">
        <v>67</v>
      </c>
      <c r="C2515" t="s">
        <v>68</v>
      </c>
      <c r="D2515" t="s">
        <v>69</v>
      </c>
      <c r="E2515">
        <f>_xlfn.XLOOKUP(Table1[[#This Row],[Location]],'Location analysis'!A:A,'Location analysis'!B:B)</f>
        <v>40.435699999999997</v>
      </c>
      <c r="F2515">
        <f>_xlfn.XLOOKUP(Table1[[#This Row],[Location]],'Location analysis'!A:A,'Location analysis'!C:C)</f>
        <v>-74.125200000000007</v>
      </c>
      <c r="G2515" t="s">
        <v>545</v>
      </c>
      <c r="H2515" t="s">
        <v>43</v>
      </c>
      <c r="I2515">
        <v>15054004931</v>
      </c>
      <c r="J2515" t="s">
        <v>588</v>
      </c>
      <c r="K2515" t="s">
        <v>51</v>
      </c>
      <c r="L2515">
        <v>137</v>
      </c>
      <c r="M2515">
        <v>1.5</v>
      </c>
      <c r="N2515">
        <v>1</v>
      </c>
      <c r="O2515">
        <v>137</v>
      </c>
      <c r="P2515">
        <v>1.5</v>
      </c>
      <c r="Q2515">
        <v>1</v>
      </c>
      <c r="R2515">
        <v>1.5</v>
      </c>
      <c r="S2515">
        <v>1.5</v>
      </c>
      <c r="T2515" s="1">
        <v>44683</v>
      </c>
      <c r="U2515" t="str">
        <f t="shared" si="195"/>
        <v>Nutri Grain Apple Cinnamon</v>
      </c>
      <c r="V2515" t="str">
        <f t="shared" si="196"/>
        <v>Food</v>
      </c>
      <c r="W2515" t="s">
        <v>43</v>
      </c>
      <c r="X2515" t="b">
        <f t="shared" si="198"/>
        <v>1</v>
      </c>
      <c r="Y2515">
        <f t="shared" si="197"/>
        <v>1.5</v>
      </c>
      <c r="Z2515" s="2">
        <f t="shared" si="199"/>
        <v>1</v>
      </c>
      <c r="AA2515" t="s">
        <v>545</v>
      </c>
      <c r="AD2515" t="s">
        <v>60</v>
      </c>
      <c r="AE2515" t="s">
        <v>589</v>
      </c>
      <c r="AF2515">
        <v>2022</v>
      </c>
    </row>
    <row r="2516" spans="1:32" x14ac:dyDescent="0.25">
      <c r="A2516" t="s">
        <v>29</v>
      </c>
      <c r="B2516" t="s">
        <v>67</v>
      </c>
      <c r="C2516" t="s">
        <v>68</v>
      </c>
      <c r="D2516" t="s">
        <v>69</v>
      </c>
      <c r="E2516">
        <f>_xlfn.XLOOKUP(Table1[[#This Row],[Location]],'Location analysis'!A:A,'Location analysis'!B:B)</f>
        <v>40.435699999999997</v>
      </c>
      <c r="F2516">
        <f>_xlfn.XLOOKUP(Table1[[#This Row],[Location]],'Location analysis'!A:A,'Location analysis'!C:C)</f>
        <v>-74.125200000000007</v>
      </c>
      <c r="G2516" t="s">
        <v>414</v>
      </c>
      <c r="H2516" t="s">
        <v>43</v>
      </c>
      <c r="I2516">
        <v>15054087842</v>
      </c>
      <c r="J2516" t="s">
        <v>588</v>
      </c>
      <c r="K2516" t="s">
        <v>51</v>
      </c>
      <c r="L2516">
        <v>122</v>
      </c>
      <c r="M2516">
        <v>1.5</v>
      </c>
      <c r="N2516">
        <v>1</v>
      </c>
      <c r="O2516">
        <v>122</v>
      </c>
      <c r="P2516">
        <v>1.5</v>
      </c>
      <c r="Q2516">
        <v>1</v>
      </c>
      <c r="R2516">
        <v>1.5</v>
      </c>
      <c r="S2516">
        <v>1.5</v>
      </c>
      <c r="T2516" s="1">
        <v>44683</v>
      </c>
      <c r="U2516" t="str">
        <f t="shared" si="195"/>
        <v>Lays - Classic</v>
      </c>
      <c r="V2516" t="str">
        <f t="shared" si="196"/>
        <v>Food</v>
      </c>
      <c r="W2516" t="s">
        <v>43</v>
      </c>
      <c r="X2516" t="b">
        <f t="shared" si="198"/>
        <v>1</v>
      </c>
      <c r="Y2516">
        <f t="shared" si="197"/>
        <v>1.5</v>
      </c>
      <c r="Z2516" s="2">
        <f t="shared" si="199"/>
        <v>1</v>
      </c>
      <c r="AA2516" t="s">
        <v>415</v>
      </c>
      <c r="AB2516" t="s">
        <v>416</v>
      </c>
      <c r="AD2516" t="s">
        <v>60</v>
      </c>
      <c r="AE2516" t="s">
        <v>589</v>
      </c>
      <c r="AF2516">
        <v>2022</v>
      </c>
    </row>
    <row r="2517" spans="1:32" x14ac:dyDescent="0.25">
      <c r="A2517" t="s">
        <v>29</v>
      </c>
      <c r="B2517" t="s">
        <v>394</v>
      </c>
      <c r="C2517" t="s">
        <v>395</v>
      </c>
      <c r="D2517" t="s">
        <v>396</v>
      </c>
      <c r="E2517">
        <f>_xlfn.XLOOKUP(Table1[[#This Row],[Location]],'Location analysis'!A:A,'Location analysis'!B:B)</f>
        <v>40.416893999999999</v>
      </c>
      <c r="F2517">
        <f>_xlfn.XLOOKUP(Table1[[#This Row],[Location]],'Location analysis'!A:A,'Location analysis'!C:C)</f>
        <v>-74.420399000000003</v>
      </c>
      <c r="G2517" t="s">
        <v>160</v>
      </c>
      <c r="H2517" t="s">
        <v>49</v>
      </c>
      <c r="I2517">
        <v>15054268460</v>
      </c>
      <c r="J2517" t="s">
        <v>588</v>
      </c>
      <c r="K2517" t="s">
        <v>51</v>
      </c>
      <c r="L2517">
        <v>147</v>
      </c>
      <c r="M2517">
        <v>2.5</v>
      </c>
      <c r="N2517">
        <v>1</v>
      </c>
      <c r="O2517">
        <v>147</v>
      </c>
      <c r="P2517">
        <v>2.5</v>
      </c>
      <c r="Q2517">
        <v>1</v>
      </c>
      <c r="R2517">
        <v>2.5</v>
      </c>
      <c r="S2517">
        <v>2.5</v>
      </c>
      <c r="T2517" s="1">
        <v>44683</v>
      </c>
      <c r="U2517" t="str">
        <f t="shared" si="195"/>
        <v>Snapple Diet Tea - Peach Tea</v>
      </c>
      <c r="V2517" t="str">
        <f t="shared" si="196"/>
        <v>Non Carbonated</v>
      </c>
      <c r="W2517" t="s">
        <v>49</v>
      </c>
      <c r="X2517" t="b">
        <f t="shared" si="198"/>
        <v>1</v>
      </c>
      <c r="Y2517">
        <f t="shared" si="197"/>
        <v>2.5</v>
      </c>
      <c r="Z2517" s="2">
        <f t="shared" si="199"/>
        <v>1.6666666666666667</v>
      </c>
      <c r="AA2517" t="s">
        <v>75</v>
      </c>
      <c r="AB2517" t="s">
        <v>161</v>
      </c>
      <c r="AD2517" t="s">
        <v>60</v>
      </c>
      <c r="AE2517" t="s">
        <v>589</v>
      </c>
      <c r="AF2517">
        <v>2022</v>
      </c>
    </row>
    <row r="2518" spans="1:32" x14ac:dyDescent="0.25">
      <c r="A2518" t="s">
        <v>29</v>
      </c>
      <c r="B2518" t="s">
        <v>30</v>
      </c>
      <c r="C2518" t="s">
        <v>31</v>
      </c>
      <c r="D2518" t="s">
        <v>32</v>
      </c>
      <c r="E2518">
        <f>_xlfn.XLOOKUP(Table1[[#This Row],[Location]],'Location analysis'!A:A,'Location analysis'!B:B)</f>
        <v>40.423690999999998</v>
      </c>
      <c r="F2518">
        <f>_xlfn.XLOOKUP(Table1[[#This Row],[Location]],'Location analysis'!A:A,'Location analysis'!C:C)</f>
        <v>-74.380831999999998</v>
      </c>
      <c r="G2518" t="s">
        <v>42</v>
      </c>
      <c r="H2518" t="s">
        <v>43</v>
      </c>
      <c r="I2518">
        <v>15054322879</v>
      </c>
      <c r="J2518" t="s">
        <v>588</v>
      </c>
      <c r="K2518" t="s">
        <v>51</v>
      </c>
      <c r="L2518">
        <v>123</v>
      </c>
      <c r="M2518">
        <v>1.5</v>
      </c>
      <c r="N2518">
        <v>1</v>
      </c>
      <c r="O2518">
        <v>123</v>
      </c>
      <c r="P2518">
        <v>1.5</v>
      </c>
      <c r="Q2518">
        <v>1</v>
      </c>
      <c r="R2518">
        <v>1.5</v>
      </c>
      <c r="S2518">
        <v>1.5</v>
      </c>
      <c r="T2518" s="1">
        <v>44683</v>
      </c>
      <c r="U2518" t="str">
        <f t="shared" si="195"/>
        <v>Takis - Hot Chilli Pepper &amp; Lime</v>
      </c>
      <c r="V2518" t="str">
        <f t="shared" si="196"/>
        <v>Food</v>
      </c>
      <c r="W2518" t="s">
        <v>43</v>
      </c>
      <c r="X2518" t="b">
        <f t="shared" si="198"/>
        <v>1</v>
      </c>
      <c r="Y2518">
        <f t="shared" si="197"/>
        <v>1.5</v>
      </c>
      <c r="Z2518" s="2">
        <f t="shared" si="199"/>
        <v>1</v>
      </c>
      <c r="AA2518" t="s">
        <v>44</v>
      </c>
      <c r="AB2518" t="s">
        <v>45</v>
      </c>
      <c r="AD2518" t="s">
        <v>60</v>
      </c>
      <c r="AE2518" t="s">
        <v>589</v>
      </c>
      <c r="AF2518">
        <v>2022</v>
      </c>
    </row>
    <row r="2519" spans="1:32" x14ac:dyDescent="0.25">
      <c r="A2519" t="s">
        <v>29</v>
      </c>
      <c r="B2519" t="s">
        <v>30</v>
      </c>
      <c r="C2519" t="s">
        <v>31</v>
      </c>
      <c r="D2519" t="s">
        <v>32</v>
      </c>
      <c r="E2519">
        <f>_xlfn.XLOOKUP(Table1[[#This Row],[Location]],'Location analysis'!A:A,'Location analysis'!B:B)</f>
        <v>40.423690999999998</v>
      </c>
      <c r="F2519">
        <f>_xlfn.XLOOKUP(Table1[[#This Row],[Location]],'Location analysis'!A:A,'Location analysis'!C:C)</f>
        <v>-74.380831999999998</v>
      </c>
      <c r="G2519" t="s">
        <v>593</v>
      </c>
      <c r="H2519" t="s">
        <v>43</v>
      </c>
      <c r="I2519">
        <v>15054327336</v>
      </c>
      <c r="J2519" t="s">
        <v>588</v>
      </c>
      <c r="K2519" t="s">
        <v>51</v>
      </c>
      <c r="L2519">
        <v>131</v>
      </c>
      <c r="M2519">
        <v>1.5</v>
      </c>
      <c r="N2519">
        <v>1</v>
      </c>
      <c r="O2519">
        <v>131</v>
      </c>
      <c r="P2519">
        <v>1.5</v>
      </c>
      <c r="Q2519">
        <v>1</v>
      </c>
      <c r="R2519">
        <v>1.5</v>
      </c>
      <c r="S2519">
        <v>1.5</v>
      </c>
      <c r="T2519" s="1">
        <v>44683</v>
      </c>
      <c r="U2519" t="str">
        <f t="shared" si="195"/>
        <v>Belvita Breakfast Biscuit Bites - Blueberry</v>
      </c>
      <c r="V2519" t="str">
        <f t="shared" si="196"/>
        <v>Food</v>
      </c>
      <c r="W2519" t="s">
        <v>43</v>
      </c>
      <c r="X2519" t="b">
        <f t="shared" si="198"/>
        <v>1</v>
      </c>
      <c r="Y2519">
        <f t="shared" si="197"/>
        <v>1.5</v>
      </c>
      <c r="Z2519" s="2">
        <f t="shared" si="199"/>
        <v>1</v>
      </c>
      <c r="AA2519" t="s">
        <v>594</v>
      </c>
      <c r="AB2519" t="s">
        <v>222</v>
      </c>
      <c r="AD2519" t="s">
        <v>60</v>
      </c>
      <c r="AE2519" t="s">
        <v>589</v>
      </c>
      <c r="AF2519">
        <v>2022</v>
      </c>
    </row>
    <row r="2520" spans="1:32" x14ac:dyDescent="0.25">
      <c r="A2520" t="s">
        <v>29</v>
      </c>
      <c r="B2520" t="s">
        <v>30</v>
      </c>
      <c r="C2520" t="s">
        <v>31</v>
      </c>
      <c r="D2520" t="s">
        <v>32</v>
      </c>
      <c r="E2520">
        <f>_xlfn.XLOOKUP(Table1[[#This Row],[Location]],'Location analysis'!A:A,'Location analysis'!B:B)</f>
        <v>40.423690999999998</v>
      </c>
      <c r="F2520">
        <f>_xlfn.XLOOKUP(Table1[[#This Row],[Location]],'Location analysis'!A:A,'Location analysis'!C:C)</f>
        <v>-74.380831999999998</v>
      </c>
      <c r="G2520" t="s">
        <v>81</v>
      </c>
      <c r="H2520" t="s">
        <v>43</v>
      </c>
      <c r="I2520">
        <v>15054328323</v>
      </c>
      <c r="J2520" t="s">
        <v>588</v>
      </c>
      <c r="K2520" t="s">
        <v>51</v>
      </c>
      <c r="L2520">
        <v>135</v>
      </c>
      <c r="M2520">
        <v>2</v>
      </c>
      <c r="N2520">
        <v>1</v>
      </c>
      <c r="O2520">
        <v>135</v>
      </c>
      <c r="P2520">
        <v>2</v>
      </c>
      <c r="Q2520">
        <v>1</v>
      </c>
      <c r="R2520">
        <v>2</v>
      </c>
      <c r="S2520">
        <v>2</v>
      </c>
      <c r="T2520" s="1">
        <v>44683</v>
      </c>
      <c r="U2520" t="str">
        <f t="shared" si="195"/>
        <v>KitKat - Crisp Wafers</v>
      </c>
      <c r="V2520" t="str">
        <f t="shared" si="196"/>
        <v>Food</v>
      </c>
      <c r="W2520" t="s">
        <v>43</v>
      </c>
      <c r="X2520" t="b">
        <f t="shared" si="198"/>
        <v>1</v>
      </c>
      <c r="Y2520">
        <f t="shared" si="197"/>
        <v>2</v>
      </c>
      <c r="Z2520" s="2">
        <f t="shared" si="199"/>
        <v>1.3333333333333333</v>
      </c>
      <c r="AA2520" t="s">
        <v>82</v>
      </c>
      <c r="AB2520" t="s">
        <v>83</v>
      </c>
      <c r="AD2520" t="s">
        <v>60</v>
      </c>
      <c r="AE2520" t="s">
        <v>589</v>
      </c>
      <c r="AF2520">
        <v>2022</v>
      </c>
    </row>
    <row r="2521" spans="1:32" x14ac:dyDescent="0.25">
      <c r="A2521" t="s">
        <v>29</v>
      </c>
      <c r="B2521" t="s">
        <v>394</v>
      </c>
      <c r="C2521" t="s">
        <v>395</v>
      </c>
      <c r="D2521" t="s">
        <v>396</v>
      </c>
      <c r="E2521">
        <f>_xlfn.XLOOKUP(Table1[[#This Row],[Location]],'Location analysis'!A:A,'Location analysis'!B:B)</f>
        <v>40.416893999999999</v>
      </c>
      <c r="F2521">
        <f>_xlfn.XLOOKUP(Table1[[#This Row],[Location]],'Location analysis'!A:A,'Location analysis'!C:C)</f>
        <v>-74.420399000000003</v>
      </c>
      <c r="G2521" t="s">
        <v>590</v>
      </c>
      <c r="H2521" t="s">
        <v>43</v>
      </c>
      <c r="I2521">
        <v>15054483541</v>
      </c>
      <c r="J2521" t="s">
        <v>588</v>
      </c>
      <c r="K2521" t="s">
        <v>51</v>
      </c>
      <c r="L2521">
        <v>120</v>
      </c>
      <c r="M2521">
        <v>2</v>
      </c>
      <c r="N2521">
        <v>1</v>
      </c>
      <c r="O2521">
        <v>120</v>
      </c>
      <c r="P2521">
        <v>2</v>
      </c>
      <c r="Q2521">
        <v>1</v>
      </c>
      <c r="R2521">
        <v>2</v>
      </c>
      <c r="S2521">
        <v>2</v>
      </c>
      <c r="T2521" s="1">
        <v>44683</v>
      </c>
      <c r="U2521" t="str">
        <f t="shared" si="195"/>
        <v>Snyder's of Hanover Pretzel Pieces - Honey Mu</v>
      </c>
      <c r="V2521" t="str">
        <f t="shared" si="196"/>
        <v>Food</v>
      </c>
      <c r="W2521" t="s">
        <v>43</v>
      </c>
      <c r="X2521" t="b">
        <f t="shared" si="198"/>
        <v>1</v>
      </c>
      <c r="Y2521">
        <f t="shared" si="197"/>
        <v>2</v>
      </c>
      <c r="Z2521" s="2">
        <f t="shared" si="199"/>
        <v>1.3333333333333333</v>
      </c>
      <c r="AA2521" t="s">
        <v>591</v>
      </c>
      <c r="AB2521" t="s">
        <v>592</v>
      </c>
      <c r="AD2521" t="s">
        <v>60</v>
      </c>
      <c r="AE2521" t="s">
        <v>589</v>
      </c>
      <c r="AF2521">
        <v>2022</v>
      </c>
    </row>
    <row r="2522" spans="1:32" x14ac:dyDescent="0.25">
      <c r="A2522" t="s">
        <v>29</v>
      </c>
      <c r="B2522" t="s">
        <v>67</v>
      </c>
      <c r="C2522" t="s">
        <v>68</v>
      </c>
      <c r="D2522" t="s">
        <v>69</v>
      </c>
      <c r="E2522">
        <f>_xlfn.XLOOKUP(Table1[[#This Row],[Location]],'Location analysis'!A:A,'Location analysis'!B:B)</f>
        <v>40.435699999999997</v>
      </c>
      <c r="F2522">
        <f>_xlfn.XLOOKUP(Table1[[#This Row],[Location]],'Location analysis'!A:A,'Location analysis'!C:C)</f>
        <v>-74.125200000000007</v>
      </c>
      <c r="G2522" t="s">
        <v>556</v>
      </c>
      <c r="H2522" t="s">
        <v>43</v>
      </c>
      <c r="I2522">
        <v>15054715230</v>
      </c>
      <c r="J2522" t="s">
        <v>588</v>
      </c>
      <c r="K2522" t="s">
        <v>51</v>
      </c>
      <c r="L2522">
        <v>124</v>
      </c>
      <c r="M2522">
        <v>1.5</v>
      </c>
      <c r="N2522">
        <v>1</v>
      </c>
      <c r="O2522">
        <v>124</v>
      </c>
      <c r="P2522">
        <v>1.5</v>
      </c>
      <c r="Q2522">
        <v>1</v>
      </c>
      <c r="R2522">
        <v>1.5</v>
      </c>
      <c r="S2522">
        <v>1.5</v>
      </c>
      <c r="T2522" s="1">
        <v>44683</v>
      </c>
      <c r="U2522" t="str">
        <f t="shared" si="195"/>
        <v>Cheetos Cheddar Jalapeno</v>
      </c>
      <c r="V2522" t="str">
        <f t="shared" si="196"/>
        <v>Food</v>
      </c>
      <c r="W2522" t="s">
        <v>43</v>
      </c>
      <c r="X2522" t="b">
        <f t="shared" si="198"/>
        <v>1</v>
      </c>
      <c r="Y2522">
        <f t="shared" si="197"/>
        <v>1.5</v>
      </c>
      <c r="Z2522" s="2">
        <f t="shared" si="199"/>
        <v>1</v>
      </c>
      <c r="AA2522" t="s">
        <v>556</v>
      </c>
      <c r="AD2522" t="s">
        <v>60</v>
      </c>
      <c r="AE2522" t="s">
        <v>589</v>
      </c>
      <c r="AF2522">
        <v>2022</v>
      </c>
    </row>
    <row r="2523" spans="1:32" x14ac:dyDescent="0.25">
      <c r="A2523" t="s">
        <v>29</v>
      </c>
      <c r="B2523" t="s">
        <v>67</v>
      </c>
      <c r="C2523" t="s">
        <v>68</v>
      </c>
      <c r="D2523" t="s">
        <v>69</v>
      </c>
      <c r="E2523">
        <f>_xlfn.XLOOKUP(Table1[[#This Row],[Location]],'Location analysis'!A:A,'Location analysis'!B:B)</f>
        <v>40.435699999999997</v>
      </c>
      <c r="F2523">
        <f>_xlfn.XLOOKUP(Table1[[#This Row],[Location]],'Location analysis'!A:A,'Location analysis'!C:C)</f>
        <v>-74.125200000000007</v>
      </c>
      <c r="G2523" t="s">
        <v>523</v>
      </c>
      <c r="H2523" t="s">
        <v>43</v>
      </c>
      <c r="I2523">
        <v>15054715034</v>
      </c>
      <c r="J2523" t="s">
        <v>588</v>
      </c>
      <c r="K2523" t="s">
        <v>51</v>
      </c>
      <c r="L2523">
        <v>112</v>
      </c>
      <c r="M2523">
        <v>1.5</v>
      </c>
      <c r="N2523">
        <v>1</v>
      </c>
      <c r="O2523">
        <v>112</v>
      </c>
      <c r="P2523">
        <v>1.5</v>
      </c>
      <c r="Q2523">
        <v>1</v>
      </c>
      <c r="R2523">
        <v>1.5</v>
      </c>
      <c r="S2523">
        <v>1.5</v>
      </c>
      <c r="T2523" s="1">
        <v>44683</v>
      </c>
      <c r="U2523" t="str">
        <f t="shared" si="195"/>
        <v>Pop Corners - Spicy Queso</v>
      </c>
      <c r="V2523" t="str">
        <f t="shared" si="196"/>
        <v>Food</v>
      </c>
      <c r="W2523" t="s">
        <v>43</v>
      </c>
      <c r="X2523" t="b">
        <f t="shared" si="198"/>
        <v>1</v>
      </c>
      <c r="Y2523">
        <f t="shared" si="197"/>
        <v>1.5</v>
      </c>
      <c r="Z2523" s="2">
        <f t="shared" si="199"/>
        <v>1</v>
      </c>
      <c r="AA2523" t="s">
        <v>509</v>
      </c>
      <c r="AB2523" t="s">
        <v>524</v>
      </c>
      <c r="AD2523" t="s">
        <v>60</v>
      </c>
      <c r="AE2523" t="s">
        <v>589</v>
      </c>
      <c r="AF2523">
        <v>2022</v>
      </c>
    </row>
    <row r="2524" spans="1:32" x14ac:dyDescent="0.25">
      <c r="A2524" t="s">
        <v>29</v>
      </c>
      <c r="B2524" t="s">
        <v>67</v>
      </c>
      <c r="C2524" t="s">
        <v>68</v>
      </c>
      <c r="D2524" t="s">
        <v>69</v>
      </c>
      <c r="E2524">
        <f>_xlfn.XLOOKUP(Table1[[#This Row],[Location]],'Location analysis'!A:A,'Location analysis'!B:B)</f>
        <v>40.435699999999997</v>
      </c>
      <c r="F2524">
        <f>_xlfn.XLOOKUP(Table1[[#This Row],[Location]],'Location analysis'!A:A,'Location analysis'!C:C)</f>
        <v>-74.125200000000007</v>
      </c>
      <c r="G2524" t="s">
        <v>185</v>
      </c>
      <c r="H2524" t="s">
        <v>34</v>
      </c>
      <c r="I2524">
        <v>15054811217</v>
      </c>
      <c r="J2524" t="s">
        <v>588</v>
      </c>
      <c r="K2524" t="s">
        <v>51</v>
      </c>
      <c r="L2524">
        <v>148</v>
      </c>
      <c r="M2524">
        <v>3.5</v>
      </c>
      <c r="N2524">
        <v>1</v>
      </c>
      <c r="O2524">
        <v>148</v>
      </c>
      <c r="P2524">
        <v>3.5</v>
      </c>
      <c r="Q2524">
        <v>1</v>
      </c>
      <c r="R2524">
        <v>3.5</v>
      </c>
      <c r="S2524">
        <v>3.5</v>
      </c>
      <c r="T2524" s="1">
        <v>44684</v>
      </c>
      <c r="U2524" t="str">
        <f t="shared" si="195"/>
        <v>Red Bull - Original</v>
      </c>
      <c r="V2524" t="str">
        <f t="shared" si="196"/>
        <v>Carbonated</v>
      </c>
      <c r="W2524" t="s">
        <v>34</v>
      </c>
      <c r="X2524" t="b">
        <f t="shared" si="198"/>
        <v>1</v>
      </c>
      <c r="Y2524">
        <f t="shared" si="197"/>
        <v>3.5</v>
      </c>
      <c r="Z2524" s="2">
        <f t="shared" si="199"/>
        <v>2.3333333333333335</v>
      </c>
      <c r="AA2524" t="s">
        <v>37</v>
      </c>
      <c r="AB2524" t="s">
        <v>150</v>
      </c>
      <c r="AD2524" t="s">
        <v>60</v>
      </c>
      <c r="AE2524" t="s">
        <v>589</v>
      </c>
      <c r="AF2524">
        <v>2022</v>
      </c>
    </row>
    <row r="2525" spans="1:32" x14ac:dyDescent="0.25">
      <c r="A2525" t="s">
        <v>29</v>
      </c>
      <c r="B2525" t="s">
        <v>67</v>
      </c>
      <c r="C2525" t="s">
        <v>68</v>
      </c>
      <c r="D2525" t="s">
        <v>69</v>
      </c>
      <c r="E2525">
        <f>_xlfn.XLOOKUP(Table1[[#This Row],[Location]],'Location analysis'!A:A,'Location analysis'!B:B)</f>
        <v>40.435699999999997</v>
      </c>
      <c r="F2525">
        <f>_xlfn.XLOOKUP(Table1[[#This Row],[Location]],'Location analysis'!A:A,'Location analysis'!C:C)</f>
        <v>-74.125200000000007</v>
      </c>
      <c r="G2525" t="s">
        <v>182</v>
      </c>
      <c r="H2525" t="s">
        <v>34</v>
      </c>
      <c r="I2525">
        <v>15054811634</v>
      </c>
      <c r="J2525" t="s">
        <v>588</v>
      </c>
      <c r="K2525" t="s">
        <v>51</v>
      </c>
      <c r="L2525">
        <v>142</v>
      </c>
      <c r="M2525">
        <v>1.5</v>
      </c>
      <c r="N2525">
        <v>1</v>
      </c>
      <c r="O2525">
        <v>142</v>
      </c>
      <c r="P2525">
        <v>1.5</v>
      </c>
      <c r="Q2525">
        <v>1</v>
      </c>
      <c r="R2525">
        <v>1.5</v>
      </c>
      <c r="S2525">
        <v>1.5</v>
      </c>
      <c r="T2525" s="1">
        <v>44684</v>
      </c>
      <c r="U2525" t="str">
        <f t="shared" si="195"/>
        <v>Coca Cola - Zero Sugar</v>
      </c>
      <c r="V2525" t="str">
        <f t="shared" si="196"/>
        <v>Carbonated</v>
      </c>
      <c r="W2525" t="s">
        <v>34</v>
      </c>
      <c r="X2525" t="b">
        <f t="shared" si="198"/>
        <v>1</v>
      </c>
      <c r="Y2525">
        <f t="shared" si="197"/>
        <v>1.5</v>
      </c>
      <c r="Z2525" s="2">
        <f t="shared" si="199"/>
        <v>1</v>
      </c>
      <c r="AA2525" t="s">
        <v>183</v>
      </c>
      <c r="AB2525" t="s">
        <v>184</v>
      </c>
      <c r="AD2525" t="s">
        <v>60</v>
      </c>
      <c r="AE2525" t="s">
        <v>589</v>
      </c>
      <c r="AF2525">
        <v>2022</v>
      </c>
    </row>
    <row r="2526" spans="1:32" x14ac:dyDescent="0.25">
      <c r="A2526" t="s">
        <v>29</v>
      </c>
      <c r="B2526" t="s">
        <v>67</v>
      </c>
      <c r="C2526" t="s">
        <v>68</v>
      </c>
      <c r="D2526" t="s">
        <v>69</v>
      </c>
      <c r="E2526">
        <f>_xlfn.XLOOKUP(Table1[[#This Row],[Location]],'Location analysis'!A:A,'Location analysis'!B:B)</f>
        <v>40.435699999999997</v>
      </c>
      <c r="F2526">
        <f>_xlfn.XLOOKUP(Table1[[#This Row],[Location]],'Location analysis'!A:A,'Location analysis'!C:C)</f>
        <v>-74.125200000000007</v>
      </c>
      <c r="G2526" t="s">
        <v>520</v>
      </c>
      <c r="H2526" t="s">
        <v>43</v>
      </c>
      <c r="I2526">
        <v>15055200276</v>
      </c>
      <c r="J2526" t="s">
        <v>588</v>
      </c>
      <c r="K2526" t="s">
        <v>36</v>
      </c>
      <c r="L2526">
        <v>113</v>
      </c>
      <c r="M2526">
        <v>1.5</v>
      </c>
      <c r="N2526">
        <v>1</v>
      </c>
      <c r="O2526">
        <v>113</v>
      </c>
      <c r="P2526">
        <v>1.5</v>
      </c>
      <c r="Q2526">
        <v>1</v>
      </c>
      <c r="R2526">
        <v>1.5</v>
      </c>
      <c r="S2526">
        <v>5</v>
      </c>
      <c r="T2526" s="1">
        <v>44684</v>
      </c>
      <c r="U2526" t="str">
        <f t="shared" si="195"/>
        <v>Pop Corners - Sea Salt</v>
      </c>
      <c r="V2526" t="str">
        <f t="shared" si="196"/>
        <v>Food</v>
      </c>
      <c r="W2526" t="s">
        <v>43</v>
      </c>
      <c r="X2526" t="b">
        <f t="shared" si="198"/>
        <v>1</v>
      </c>
      <c r="Y2526">
        <f t="shared" si="197"/>
        <v>1.5</v>
      </c>
      <c r="Z2526" s="2">
        <f t="shared" si="199"/>
        <v>1</v>
      </c>
      <c r="AA2526" t="s">
        <v>509</v>
      </c>
      <c r="AB2526" t="s">
        <v>157</v>
      </c>
      <c r="AD2526" t="s">
        <v>60</v>
      </c>
      <c r="AE2526" t="s">
        <v>589</v>
      </c>
      <c r="AF2526">
        <v>2022</v>
      </c>
    </row>
    <row r="2527" spans="1:32" x14ac:dyDescent="0.25">
      <c r="A2527" t="s">
        <v>29</v>
      </c>
      <c r="B2527" t="s">
        <v>67</v>
      </c>
      <c r="C2527" t="s">
        <v>68</v>
      </c>
      <c r="D2527" t="s">
        <v>69</v>
      </c>
      <c r="E2527">
        <f>_xlfn.XLOOKUP(Table1[[#This Row],[Location]],'Location analysis'!A:A,'Location analysis'!B:B)</f>
        <v>40.435699999999997</v>
      </c>
      <c r="F2527">
        <f>_xlfn.XLOOKUP(Table1[[#This Row],[Location]],'Location analysis'!A:A,'Location analysis'!C:C)</f>
        <v>-74.125200000000007</v>
      </c>
      <c r="G2527" t="s">
        <v>81</v>
      </c>
      <c r="H2527" t="s">
        <v>43</v>
      </c>
      <c r="I2527">
        <v>15055200276</v>
      </c>
      <c r="J2527" t="s">
        <v>588</v>
      </c>
      <c r="K2527" t="s">
        <v>36</v>
      </c>
      <c r="L2527">
        <v>134</v>
      </c>
      <c r="M2527">
        <v>2</v>
      </c>
      <c r="N2527">
        <v>1</v>
      </c>
      <c r="O2527">
        <v>134</v>
      </c>
      <c r="P2527">
        <v>2</v>
      </c>
      <c r="Q2527">
        <v>1</v>
      </c>
      <c r="R2527">
        <v>2</v>
      </c>
      <c r="S2527">
        <v>5</v>
      </c>
      <c r="T2527" s="1">
        <v>44684</v>
      </c>
      <c r="U2527" t="str">
        <f t="shared" si="195"/>
        <v>KitKat - Crisp Wafers</v>
      </c>
      <c r="V2527" t="str">
        <f t="shared" si="196"/>
        <v>Food</v>
      </c>
      <c r="W2527" t="s">
        <v>43</v>
      </c>
      <c r="X2527" t="b">
        <f t="shared" si="198"/>
        <v>1</v>
      </c>
      <c r="Y2527">
        <f t="shared" si="197"/>
        <v>2</v>
      </c>
      <c r="Z2527" s="2">
        <f t="shared" si="199"/>
        <v>1.3333333333333333</v>
      </c>
      <c r="AA2527" t="s">
        <v>82</v>
      </c>
      <c r="AB2527" t="s">
        <v>83</v>
      </c>
      <c r="AD2527" t="s">
        <v>60</v>
      </c>
      <c r="AE2527" t="s">
        <v>589</v>
      </c>
      <c r="AF2527">
        <v>2022</v>
      </c>
    </row>
    <row r="2528" spans="1:32" x14ac:dyDescent="0.25">
      <c r="A2528" t="s">
        <v>29</v>
      </c>
      <c r="B2528" t="s">
        <v>67</v>
      </c>
      <c r="C2528" t="s">
        <v>68</v>
      </c>
      <c r="D2528" t="s">
        <v>69</v>
      </c>
      <c r="E2528">
        <f>_xlfn.XLOOKUP(Table1[[#This Row],[Location]],'Location analysis'!A:A,'Location analysis'!B:B)</f>
        <v>40.435699999999997</v>
      </c>
      <c r="F2528">
        <f>_xlfn.XLOOKUP(Table1[[#This Row],[Location]],'Location analysis'!A:A,'Location analysis'!C:C)</f>
        <v>-74.125200000000007</v>
      </c>
      <c r="G2528" t="s">
        <v>545</v>
      </c>
      <c r="H2528" t="s">
        <v>43</v>
      </c>
      <c r="I2528">
        <v>15055200276</v>
      </c>
      <c r="J2528" t="s">
        <v>588</v>
      </c>
      <c r="K2528" t="s">
        <v>36</v>
      </c>
      <c r="L2528">
        <v>133</v>
      </c>
      <c r="M2528">
        <v>1.5</v>
      </c>
      <c r="N2528">
        <v>1</v>
      </c>
      <c r="O2528">
        <v>133</v>
      </c>
      <c r="P2528">
        <v>1.5</v>
      </c>
      <c r="Q2528">
        <v>1</v>
      </c>
      <c r="R2528">
        <v>1.5</v>
      </c>
      <c r="S2528">
        <v>5</v>
      </c>
      <c r="T2528" s="1">
        <v>44684</v>
      </c>
      <c r="U2528" t="str">
        <f t="shared" si="195"/>
        <v>Nutri Grain Apple Cinnamon</v>
      </c>
      <c r="V2528" t="str">
        <f t="shared" si="196"/>
        <v>Food</v>
      </c>
      <c r="W2528" t="s">
        <v>43</v>
      </c>
      <c r="X2528" t="b">
        <f t="shared" si="198"/>
        <v>1</v>
      </c>
      <c r="Y2528">
        <f t="shared" si="197"/>
        <v>1.5</v>
      </c>
      <c r="Z2528" s="2">
        <f t="shared" si="199"/>
        <v>1</v>
      </c>
      <c r="AA2528" t="s">
        <v>545</v>
      </c>
      <c r="AD2528" t="s">
        <v>60</v>
      </c>
      <c r="AE2528" t="s">
        <v>589</v>
      </c>
      <c r="AF2528">
        <v>2022</v>
      </c>
    </row>
    <row r="2529" spans="1:32" x14ac:dyDescent="0.25">
      <c r="A2529" t="s">
        <v>29</v>
      </c>
      <c r="B2529" t="s">
        <v>67</v>
      </c>
      <c r="C2529" t="s">
        <v>68</v>
      </c>
      <c r="D2529" t="s">
        <v>69</v>
      </c>
      <c r="E2529">
        <f>_xlfn.XLOOKUP(Table1[[#This Row],[Location]],'Location analysis'!A:A,'Location analysis'!B:B)</f>
        <v>40.435699999999997</v>
      </c>
      <c r="F2529">
        <f>_xlfn.XLOOKUP(Table1[[#This Row],[Location]],'Location analysis'!A:A,'Location analysis'!C:C)</f>
        <v>-74.125200000000007</v>
      </c>
      <c r="G2529" t="s">
        <v>182</v>
      </c>
      <c r="H2529" t="s">
        <v>34</v>
      </c>
      <c r="I2529">
        <v>15055322748</v>
      </c>
      <c r="J2529" t="s">
        <v>588</v>
      </c>
      <c r="K2529" t="s">
        <v>51</v>
      </c>
      <c r="L2529">
        <v>142</v>
      </c>
      <c r="M2529">
        <v>1.5</v>
      </c>
      <c r="N2529">
        <v>1</v>
      </c>
      <c r="O2529">
        <v>142</v>
      </c>
      <c r="P2529">
        <v>1.5</v>
      </c>
      <c r="Q2529">
        <v>1</v>
      </c>
      <c r="R2529">
        <v>1.5</v>
      </c>
      <c r="S2529">
        <v>1.5</v>
      </c>
      <c r="T2529" s="1">
        <v>44684</v>
      </c>
      <c r="U2529" t="str">
        <f t="shared" si="195"/>
        <v>Coca Cola - Zero Sugar</v>
      </c>
      <c r="V2529" t="str">
        <f t="shared" si="196"/>
        <v>Carbonated</v>
      </c>
      <c r="W2529" t="s">
        <v>34</v>
      </c>
      <c r="X2529" t="b">
        <f t="shared" si="198"/>
        <v>1</v>
      </c>
      <c r="Y2529">
        <f t="shared" si="197"/>
        <v>1.5</v>
      </c>
      <c r="Z2529" s="2">
        <f t="shared" si="199"/>
        <v>1</v>
      </c>
      <c r="AA2529" t="s">
        <v>183</v>
      </c>
      <c r="AB2529" t="s">
        <v>184</v>
      </c>
      <c r="AD2529" t="s">
        <v>60</v>
      </c>
      <c r="AE2529" t="s">
        <v>589</v>
      </c>
      <c r="AF2529">
        <v>2022</v>
      </c>
    </row>
    <row r="2530" spans="1:32" x14ac:dyDescent="0.25">
      <c r="A2530" t="s">
        <v>29</v>
      </c>
      <c r="B2530" t="s">
        <v>67</v>
      </c>
      <c r="C2530" t="s">
        <v>68</v>
      </c>
      <c r="D2530" t="s">
        <v>69</v>
      </c>
      <c r="E2530">
        <f>_xlfn.XLOOKUP(Table1[[#This Row],[Location]],'Location analysis'!A:A,'Location analysis'!B:B)</f>
        <v>40.435699999999997</v>
      </c>
      <c r="F2530">
        <f>_xlfn.XLOOKUP(Table1[[#This Row],[Location]],'Location analysis'!A:A,'Location analysis'!C:C)</f>
        <v>-74.125200000000007</v>
      </c>
      <c r="G2530" t="s">
        <v>81</v>
      </c>
      <c r="H2530" t="s">
        <v>43</v>
      </c>
      <c r="I2530">
        <v>15055372027</v>
      </c>
      <c r="J2530" t="s">
        <v>588</v>
      </c>
      <c r="K2530" t="s">
        <v>36</v>
      </c>
      <c r="L2530">
        <v>134</v>
      </c>
      <c r="M2530">
        <v>2</v>
      </c>
      <c r="N2530">
        <v>1</v>
      </c>
      <c r="O2530">
        <v>134</v>
      </c>
      <c r="P2530">
        <v>2</v>
      </c>
      <c r="Q2530">
        <v>1</v>
      </c>
      <c r="R2530">
        <v>2</v>
      </c>
      <c r="S2530">
        <v>2</v>
      </c>
      <c r="T2530" s="1">
        <v>44684</v>
      </c>
      <c r="U2530" t="str">
        <f t="shared" si="195"/>
        <v>KitKat - Crisp Wafers</v>
      </c>
      <c r="V2530" t="str">
        <f t="shared" si="196"/>
        <v>Food</v>
      </c>
      <c r="W2530" t="s">
        <v>43</v>
      </c>
      <c r="X2530" t="b">
        <f t="shared" si="198"/>
        <v>1</v>
      </c>
      <c r="Y2530">
        <f t="shared" si="197"/>
        <v>2</v>
      </c>
      <c r="Z2530" s="2">
        <f t="shared" si="199"/>
        <v>1.3333333333333333</v>
      </c>
      <c r="AA2530" t="s">
        <v>82</v>
      </c>
      <c r="AB2530" t="s">
        <v>83</v>
      </c>
      <c r="AD2530" t="s">
        <v>60</v>
      </c>
      <c r="AE2530" t="s">
        <v>589</v>
      </c>
      <c r="AF2530">
        <v>2022</v>
      </c>
    </row>
    <row r="2531" spans="1:32" x14ac:dyDescent="0.25">
      <c r="A2531" t="s">
        <v>29</v>
      </c>
      <c r="B2531" t="s">
        <v>46</v>
      </c>
      <c r="C2531" t="s">
        <v>31</v>
      </c>
      <c r="D2531" t="s">
        <v>47</v>
      </c>
      <c r="E2531">
        <f>_xlfn.XLOOKUP(Table1[[#This Row],[Location]],'Location analysis'!A:A,'Location analysis'!B:B)</f>
        <v>40.423690999999998</v>
      </c>
      <c r="F2531">
        <f>_xlfn.XLOOKUP(Table1[[#This Row],[Location]],'Location analysis'!A:A,'Location analysis'!C:C)</f>
        <v>-74.380831999999998</v>
      </c>
      <c r="G2531" t="s">
        <v>182</v>
      </c>
      <c r="H2531" t="s">
        <v>34</v>
      </c>
      <c r="I2531">
        <v>15055436134</v>
      </c>
      <c r="J2531" t="s">
        <v>595</v>
      </c>
      <c r="K2531" t="s">
        <v>51</v>
      </c>
      <c r="L2531">
        <v>140</v>
      </c>
      <c r="M2531">
        <v>1.5</v>
      </c>
      <c r="N2531">
        <v>1</v>
      </c>
      <c r="O2531">
        <v>140</v>
      </c>
      <c r="P2531">
        <v>1.5</v>
      </c>
      <c r="Q2531">
        <v>1</v>
      </c>
      <c r="R2531">
        <v>1.5</v>
      </c>
      <c r="S2531">
        <v>1.5</v>
      </c>
      <c r="T2531" s="1">
        <v>44684</v>
      </c>
      <c r="U2531" t="str">
        <f t="shared" si="195"/>
        <v>Coca Cola - Zero Sugar</v>
      </c>
      <c r="V2531" t="str">
        <f t="shared" si="196"/>
        <v>Carbonated</v>
      </c>
      <c r="W2531" t="s">
        <v>34</v>
      </c>
      <c r="X2531" t="b">
        <f t="shared" si="198"/>
        <v>1</v>
      </c>
      <c r="Y2531">
        <f t="shared" si="197"/>
        <v>1.5</v>
      </c>
      <c r="Z2531" s="2">
        <f t="shared" si="199"/>
        <v>1</v>
      </c>
      <c r="AA2531" t="s">
        <v>183</v>
      </c>
      <c r="AB2531" t="s">
        <v>184</v>
      </c>
      <c r="AD2531" t="s">
        <v>91</v>
      </c>
      <c r="AE2531" t="s">
        <v>596</v>
      </c>
      <c r="AF2531">
        <v>2022</v>
      </c>
    </row>
    <row r="2532" spans="1:32" x14ac:dyDescent="0.25">
      <c r="A2532" t="s">
        <v>29</v>
      </c>
      <c r="B2532" t="s">
        <v>62</v>
      </c>
      <c r="C2532" t="s">
        <v>63</v>
      </c>
      <c r="D2532" t="s">
        <v>64</v>
      </c>
      <c r="E2532">
        <f>_xlfn.XLOOKUP(Table1[[#This Row],[Location]],'Location analysis'!A:A,'Location analysis'!B:B)</f>
        <v>40.091900000000003</v>
      </c>
      <c r="F2532">
        <f>_xlfn.XLOOKUP(Table1[[#This Row],[Location]],'Location analysis'!A:A,'Location analysis'!C:C)</f>
        <v>-74.358699999999999</v>
      </c>
      <c r="G2532" t="s">
        <v>84</v>
      </c>
      <c r="H2532" t="s">
        <v>43</v>
      </c>
      <c r="I2532">
        <v>15057019835</v>
      </c>
      <c r="J2532" t="s">
        <v>595</v>
      </c>
      <c r="K2532" t="s">
        <v>51</v>
      </c>
      <c r="L2532">
        <v>138</v>
      </c>
      <c r="M2532">
        <v>2</v>
      </c>
      <c r="N2532">
        <v>1</v>
      </c>
      <c r="O2532">
        <v>138</v>
      </c>
      <c r="P2532">
        <v>2</v>
      </c>
      <c r="Q2532">
        <v>1</v>
      </c>
      <c r="R2532">
        <v>2</v>
      </c>
      <c r="S2532">
        <v>2</v>
      </c>
      <c r="T2532" s="1">
        <v>44684</v>
      </c>
      <c r="U2532" t="str">
        <f t="shared" si="195"/>
        <v>Wonderful Pistachios - Variety</v>
      </c>
      <c r="V2532" t="str">
        <f t="shared" si="196"/>
        <v>Food</v>
      </c>
      <c r="W2532" t="s">
        <v>43</v>
      </c>
      <c r="X2532" t="b">
        <f t="shared" si="198"/>
        <v>1</v>
      </c>
      <c r="Y2532">
        <f t="shared" si="197"/>
        <v>2</v>
      </c>
      <c r="Z2532" s="2">
        <f t="shared" si="199"/>
        <v>1.3333333333333333</v>
      </c>
      <c r="AA2532" t="s">
        <v>85</v>
      </c>
      <c r="AB2532" t="s">
        <v>86</v>
      </c>
      <c r="AD2532" t="s">
        <v>91</v>
      </c>
      <c r="AE2532" t="s">
        <v>596</v>
      </c>
      <c r="AF2532">
        <v>2022</v>
      </c>
    </row>
    <row r="2533" spans="1:32" x14ac:dyDescent="0.25">
      <c r="A2533" t="s">
        <v>29</v>
      </c>
      <c r="B2533" t="s">
        <v>62</v>
      </c>
      <c r="C2533" t="s">
        <v>63</v>
      </c>
      <c r="D2533" t="s">
        <v>64</v>
      </c>
      <c r="E2533">
        <f>_xlfn.XLOOKUP(Table1[[#This Row],[Location]],'Location analysis'!A:A,'Location analysis'!B:B)</f>
        <v>40.091900000000003</v>
      </c>
      <c r="F2533">
        <f>_xlfn.XLOOKUP(Table1[[#This Row],[Location]],'Location analysis'!A:A,'Location analysis'!C:C)</f>
        <v>-74.358699999999999</v>
      </c>
      <c r="G2533" t="s">
        <v>84</v>
      </c>
      <c r="H2533" t="s">
        <v>43</v>
      </c>
      <c r="I2533">
        <v>15057110105</v>
      </c>
      <c r="J2533" t="s">
        <v>595</v>
      </c>
      <c r="K2533" t="s">
        <v>51</v>
      </c>
      <c r="L2533">
        <v>138</v>
      </c>
      <c r="M2533">
        <v>2</v>
      </c>
      <c r="N2533">
        <v>1</v>
      </c>
      <c r="O2533">
        <v>138</v>
      </c>
      <c r="P2533">
        <v>2</v>
      </c>
      <c r="Q2533">
        <v>1</v>
      </c>
      <c r="R2533">
        <v>2</v>
      </c>
      <c r="S2533">
        <v>2</v>
      </c>
      <c r="T2533" s="1">
        <v>44684</v>
      </c>
      <c r="U2533" t="str">
        <f t="shared" si="195"/>
        <v>Wonderful Pistachios - Variety</v>
      </c>
      <c r="V2533" t="str">
        <f t="shared" si="196"/>
        <v>Food</v>
      </c>
      <c r="W2533" t="s">
        <v>43</v>
      </c>
      <c r="X2533" t="b">
        <f t="shared" si="198"/>
        <v>1</v>
      </c>
      <c r="Y2533">
        <f t="shared" si="197"/>
        <v>2</v>
      </c>
      <c r="Z2533" s="2">
        <f t="shared" si="199"/>
        <v>1.3333333333333333</v>
      </c>
      <c r="AA2533" t="s">
        <v>85</v>
      </c>
      <c r="AB2533" t="s">
        <v>86</v>
      </c>
      <c r="AD2533" t="s">
        <v>91</v>
      </c>
      <c r="AE2533" t="s">
        <v>596</v>
      </c>
      <c r="AF2533">
        <v>2022</v>
      </c>
    </row>
    <row r="2534" spans="1:32" x14ac:dyDescent="0.25">
      <c r="A2534" t="s">
        <v>29</v>
      </c>
      <c r="B2534" t="s">
        <v>394</v>
      </c>
      <c r="C2534" t="s">
        <v>395</v>
      </c>
      <c r="D2534" t="s">
        <v>396</v>
      </c>
      <c r="E2534">
        <f>_xlfn.XLOOKUP(Table1[[#This Row],[Location]],'Location analysis'!A:A,'Location analysis'!B:B)</f>
        <v>40.416893999999999</v>
      </c>
      <c r="F2534">
        <f>_xlfn.XLOOKUP(Table1[[#This Row],[Location]],'Location analysis'!A:A,'Location analysis'!C:C)</f>
        <v>-74.420399000000003</v>
      </c>
      <c r="G2534" t="s">
        <v>225</v>
      </c>
      <c r="H2534" t="s">
        <v>43</v>
      </c>
      <c r="I2534">
        <v>15057436785</v>
      </c>
      <c r="J2534" t="s">
        <v>595</v>
      </c>
      <c r="K2534" t="s">
        <v>36</v>
      </c>
      <c r="L2534">
        <v>112</v>
      </c>
      <c r="M2534">
        <v>1.5</v>
      </c>
      <c r="N2534">
        <v>1</v>
      </c>
      <c r="O2534">
        <v>112</v>
      </c>
      <c r="P2534">
        <v>1.5</v>
      </c>
      <c r="Q2534">
        <v>1</v>
      </c>
      <c r="R2534">
        <v>1.5</v>
      </c>
      <c r="S2534">
        <v>1.5</v>
      </c>
      <c r="T2534" s="1">
        <v>44684</v>
      </c>
      <c r="U2534" t="str">
        <f t="shared" si="195"/>
        <v>SunChips Multigrain - Original</v>
      </c>
      <c r="V2534" t="str">
        <f t="shared" si="196"/>
        <v>Food</v>
      </c>
      <c r="W2534" t="s">
        <v>43</v>
      </c>
      <c r="X2534" t="b">
        <f t="shared" si="198"/>
        <v>1</v>
      </c>
      <c r="Y2534">
        <f t="shared" si="197"/>
        <v>1.5</v>
      </c>
      <c r="Z2534" s="2">
        <f t="shared" si="199"/>
        <v>1</v>
      </c>
      <c r="AA2534" t="s">
        <v>129</v>
      </c>
      <c r="AB2534" t="s">
        <v>150</v>
      </c>
      <c r="AD2534" t="s">
        <v>91</v>
      </c>
      <c r="AE2534" t="s">
        <v>596</v>
      </c>
      <c r="AF2534">
        <v>2022</v>
      </c>
    </row>
    <row r="2535" spans="1:32" x14ac:dyDescent="0.25">
      <c r="A2535" t="s">
        <v>29</v>
      </c>
      <c r="B2535" t="s">
        <v>62</v>
      </c>
      <c r="C2535" t="s">
        <v>63</v>
      </c>
      <c r="D2535" t="s">
        <v>64</v>
      </c>
      <c r="E2535">
        <f>_xlfn.XLOOKUP(Table1[[#This Row],[Location]],'Location analysis'!A:A,'Location analysis'!B:B)</f>
        <v>40.091900000000003</v>
      </c>
      <c r="F2535">
        <f>_xlfn.XLOOKUP(Table1[[#This Row],[Location]],'Location analysis'!A:A,'Location analysis'!C:C)</f>
        <v>-74.358699999999999</v>
      </c>
      <c r="G2535" t="s">
        <v>84</v>
      </c>
      <c r="H2535" t="s">
        <v>43</v>
      </c>
      <c r="I2535">
        <v>15057500237</v>
      </c>
      <c r="J2535" t="s">
        <v>595</v>
      </c>
      <c r="K2535" t="s">
        <v>51</v>
      </c>
      <c r="L2535">
        <v>138</v>
      </c>
      <c r="M2535">
        <v>2</v>
      </c>
      <c r="N2535">
        <v>1</v>
      </c>
      <c r="O2535">
        <v>138</v>
      </c>
      <c r="P2535">
        <v>2</v>
      </c>
      <c r="Q2535">
        <v>1</v>
      </c>
      <c r="R2535">
        <v>2</v>
      </c>
      <c r="S2535">
        <v>2</v>
      </c>
      <c r="T2535" s="1">
        <v>44684</v>
      </c>
      <c r="U2535" t="str">
        <f t="shared" si="195"/>
        <v>Wonderful Pistachios - Variety</v>
      </c>
      <c r="V2535" t="str">
        <f t="shared" si="196"/>
        <v>Food</v>
      </c>
      <c r="W2535" t="s">
        <v>43</v>
      </c>
      <c r="X2535" t="b">
        <f t="shared" si="198"/>
        <v>1</v>
      </c>
      <c r="Y2535">
        <f t="shared" si="197"/>
        <v>2</v>
      </c>
      <c r="Z2535" s="2">
        <f t="shared" si="199"/>
        <v>1.3333333333333333</v>
      </c>
      <c r="AA2535" t="s">
        <v>85</v>
      </c>
      <c r="AB2535" t="s">
        <v>86</v>
      </c>
      <c r="AD2535" t="s">
        <v>91</v>
      </c>
      <c r="AE2535" t="s">
        <v>596</v>
      </c>
      <c r="AF2535">
        <v>2022</v>
      </c>
    </row>
    <row r="2536" spans="1:32" x14ac:dyDescent="0.25">
      <c r="A2536" t="s">
        <v>29</v>
      </c>
      <c r="B2536" t="s">
        <v>67</v>
      </c>
      <c r="C2536" t="s">
        <v>68</v>
      </c>
      <c r="D2536" t="s">
        <v>69</v>
      </c>
      <c r="E2536">
        <f>_xlfn.XLOOKUP(Table1[[#This Row],[Location]],'Location analysis'!A:A,'Location analysis'!B:B)</f>
        <v>40.435699999999997</v>
      </c>
      <c r="F2536">
        <f>_xlfn.XLOOKUP(Table1[[#This Row],[Location]],'Location analysis'!A:A,'Location analysis'!C:C)</f>
        <v>-74.125200000000007</v>
      </c>
      <c r="G2536" t="s">
        <v>185</v>
      </c>
      <c r="H2536" t="s">
        <v>34</v>
      </c>
      <c r="I2536">
        <v>15057574408</v>
      </c>
      <c r="J2536" t="s">
        <v>595</v>
      </c>
      <c r="K2536" t="s">
        <v>36</v>
      </c>
      <c r="L2536">
        <v>148</v>
      </c>
      <c r="M2536">
        <v>3.5</v>
      </c>
      <c r="N2536">
        <v>1</v>
      </c>
      <c r="O2536">
        <v>148</v>
      </c>
      <c r="P2536">
        <v>3.5</v>
      </c>
      <c r="Q2536">
        <v>1</v>
      </c>
      <c r="R2536">
        <v>3.5</v>
      </c>
      <c r="S2536">
        <v>3.5</v>
      </c>
      <c r="T2536" s="1">
        <v>44684</v>
      </c>
      <c r="U2536" t="str">
        <f t="shared" si="195"/>
        <v>Red Bull - Original</v>
      </c>
      <c r="V2536" t="str">
        <f t="shared" si="196"/>
        <v>Carbonated</v>
      </c>
      <c r="W2536" t="s">
        <v>34</v>
      </c>
      <c r="X2536" t="b">
        <f t="shared" si="198"/>
        <v>1</v>
      </c>
      <c r="Y2536">
        <f t="shared" si="197"/>
        <v>3.5</v>
      </c>
      <c r="Z2536" s="2">
        <f t="shared" si="199"/>
        <v>2.3333333333333335</v>
      </c>
      <c r="AA2536" t="s">
        <v>37</v>
      </c>
      <c r="AB2536" t="s">
        <v>150</v>
      </c>
      <c r="AD2536" t="s">
        <v>91</v>
      </c>
      <c r="AE2536" t="s">
        <v>596</v>
      </c>
      <c r="AF2536">
        <v>2022</v>
      </c>
    </row>
    <row r="2537" spans="1:32" x14ac:dyDescent="0.25">
      <c r="A2537" t="s">
        <v>29</v>
      </c>
      <c r="B2537" t="s">
        <v>67</v>
      </c>
      <c r="C2537" t="s">
        <v>68</v>
      </c>
      <c r="D2537" t="s">
        <v>69</v>
      </c>
      <c r="E2537">
        <f>_xlfn.XLOOKUP(Table1[[#This Row],[Location]],'Location analysis'!A:A,'Location analysis'!B:B)</f>
        <v>40.435699999999997</v>
      </c>
      <c r="F2537">
        <f>_xlfn.XLOOKUP(Table1[[#This Row],[Location]],'Location analysis'!A:A,'Location analysis'!C:C)</f>
        <v>-74.125200000000007</v>
      </c>
      <c r="G2537" t="s">
        <v>160</v>
      </c>
      <c r="H2537" t="s">
        <v>49</v>
      </c>
      <c r="I2537">
        <v>15057575292</v>
      </c>
      <c r="J2537" t="s">
        <v>595</v>
      </c>
      <c r="K2537" t="s">
        <v>36</v>
      </c>
      <c r="L2537">
        <v>145</v>
      </c>
      <c r="M2537">
        <v>2.5</v>
      </c>
      <c r="N2537">
        <v>1</v>
      </c>
      <c r="O2537">
        <v>145</v>
      </c>
      <c r="P2537">
        <v>2.5</v>
      </c>
      <c r="Q2537">
        <v>1</v>
      </c>
      <c r="R2537">
        <v>2.5</v>
      </c>
      <c r="S2537">
        <v>2.5</v>
      </c>
      <c r="T2537" s="1">
        <v>44684</v>
      </c>
      <c r="U2537" t="str">
        <f t="shared" si="195"/>
        <v>Snapple Diet Tea - Peach Tea</v>
      </c>
      <c r="V2537" t="str">
        <f t="shared" si="196"/>
        <v>Non Carbonated</v>
      </c>
      <c r="W2537" t="s">
        <v>49</v>
      </c>
      <c r="X2537" t="b">
        <f t="shared" si="198"/>
        <v>1</v>
      </c>
      <c r="Y2537">
        <f t="shared" si="197"/>
        <v>2.5</v>
      </c>
      <c r="Z2537" s="2">
        <f t="shared" si="199"/>
        <v>1.6666666666666667</v>
      </c>
      <c r="AA2537" t="s">
        <v>75</v>
      </c>
      <c r="AB2537" t="s">
        <v>161</v>
      </c>
      <c r="AD2537" t="s">
        <v>91</v>
      </c>
      <c r="AE2537" t="s">
        <v>596</v>
      </c>
      <c r="AF2537">
        <v>2022</v>
      </c>
    </row>
    <row r="2538" spans="1:32" x14ac:dyDescent="0.25">
      <c r="A2538" t="s">
        <v>29</v>
      </c>
      <c r="B2538" t="s">
        <v>67</v>
      </c>
      <c r="C2538" t="s">
        <v>68</v>
      </c>
      <c r="D2538" t="s">
        <v>69</v>
      </c>
      <c r="E2538">
        <f>_xlfn.XLOOKUP(Table1[[#This Row],[Location]],'Location analysis'!A:A,'Location analysis'!B:B)</f>
        <v>40.435699999999997</v>
      </c>
      <c r="F2538">
        <f>_xlfn.XLOOKUP(Table1[[#This Row],[Location]],'Location analysis'!A:A,'Location analysis'!C:C)</f>
        <v>-74.125200000000007</v>
      </c>
      <c r="G2538" t="s">
        <v>185</v>
      </c>
      <c r="H2538" t="s">
        <v>34</v>
      </c>
      <c r="I2538">
        <v>15057660169</v>
      </c>
      <c r="J2538" t="s">
        <v>595</v>
      </c>
      <c r="K2538" t="s">
        <v>36</v>
      </c>
      <c r="L2538">
        <v>148</v>
      </c>
      <c r="M2538">
        <v>3.5</v>
      </c>
      <c r="N2538">
        <v>1</v>
      </c>
      <c r="O2538">
        <v>148</v>
      </c>
      <c r="P2538">
        <v>3.5</v>
      </c>
      <c r="Q2538">
        <v>1</v>
      </c>
      <c r="R2538">
        <v>3.5</v>
      </c>
      <c r="S2538">
        <v>3.5</v>
      </c>
      <c r="T2538" s="1">
        <v>44684</v>
      </c>
      <c r="U2538" t="str">
        <f t="shared" si="195"/>
        <v>Red Bull - Original</v>
      </c>
      <c r="V2538" t="str">
        <f t="shared" si="196"/>
        <v>Carbonated</v>
      </c>
      <c r="W2538" t="s">
        <v>34</v>
      </c>
      <c r="X2538" t="b">
        <f t="shared" si="198"/>
        <v>1</v>
      </c>
      <c r="Y2538">
        <f t="shared" si="197"/>
        <v>3.5</v>
      </c>
      <c r="Z2538" s="2">
        <f t="shared" si="199"/>
        <v>2.3333333333333335</v>
      </c>
      <c r="AA2538" t="s">
        <v>37</v>
      </c>
      <c r="AB2538" t="s">
        <v>150</v>
      </c>
      <c r="AD2538" t="s">
        <v>91</v>
      </c>
      <c r="AE2538" t="s">
        <v>596</v>
      </c>
      <c r="AF2538">
        <v>2022</v>
      </c>
    </row>
    <row r="2539" spans="1:32" x14ac:dyDescent="0.25">
      <c r="A2539" t="s">
        <v>29</v>
      </c>
      <c r="B2539" t="s">
        <v>67</v>
      </c>
      <c r="C2539" t="s">
        <v>68</v>
      </c>
      <c r="D2539" t="s">
        <v>69</v>
      </c>
      <c r="E2539">
        <f>_xlfn.XLOOKUP(Table1[[#This Row],[Location]],'Location analysis'!A:A,'Location analysis'!B:B)</f>
        <v>40.435699999999997</v>
      </c>
      <c r="F2539">
        <f>_xlfn.XLOOKUP(Table1[[#This Row],[Location]],'Location analysis'!A:A,'Location analysis'!C:C)</f>
        <v>-74.125200000000007</v>
      </c>
      <c r="G2539" t="s">
        <v>185</v>
      </c>
      <c r="H2539" t="s">
        <v>34</v>
      </c>
      <c r="I2539">
        <v>15057737611</v>
      </c>
      <c r="J2539" t="s">
        <v>595</v>
      </c>
      <c r="K2539" t="s">
        <v>36</v>
      </c>
      <c r="L2539">
        <v>148</v>
      </c>
      <c r="M2539">
        <v>3.5</v>
      </c>
      <c r="N2539">
        <v>1</v>
      </c>
      <c r="O2539">
        <v>148</v>
      </c>
      <c r="P2539">
        <v>3.5</v>
      </c>
      <c r="Q2539">
        <v>1</v>
      </c>
      <c r="R2539">
        <v>3.5</v>
      </c>
      <c r="S2539">
        <v>3.5</v>
      </c>
      <c r="T2539" s="1">
        <v>44684</v>
      </c>
      <c r="U2539" t="str">
        <f t="shared" si="195"/>
        <v>Red Bull - Original</v>
      </c>
      <c r="V2539" t="str">
        <f t="shared" si="196"/>
        <v>Carbonated</v>
      </c>
      <c r="W2539" t="s">
        <v>34</v>
      </c>
      <c r="X2539" t="b">
        <f t="shared" si="198"/>
        <v>1</v>
      </c>
      <c r="Y2539">
        <f t="shared" si="197"/>
        <v>3.5</v>
      </c>
      <c r="Z2539" s="2">
        <f t="shared" si="199"/>
        <v>2.3333333333333335</v>
      </c>
      <c r="AA2539" t="s">
        <v>37</v>
      </c>
      <c r="AB2539" t="s">
        <v>150</v>
      </c>
      <c r="AD2539" t="s">
        <v>91</v>
      </c>
      <c r="AE2539" t="s">
        <v>596</v>
      </c>
      <c r="AF2539">
        <v>2022</v>
      </c>
    </row>
    <row r="2540" spans="1:32" x14ac:dyDescent="0.25">
      <c r="A2540" t="s">
        <v>29</v>
      </c>
      <c r="B2540" t="s">
        <v>394</v>
      </c>
      <c r="C2540" t="s">
        <v>395</v>
      </c>
      <c r="D2540" t="s">
        <v>396</v>
      </c>
      <c r="E2540">
        <f>_xlfn.XLOOKUP(Table1[[#This Row],[Location]],'Location analysis'!A:A,'Location analysis'!B:B)</f>
        <v>40.416893999999999</v>
      </c>
      <c r="F2540">
        <f>_xlfn.XLOOKUP(Table1[[#This Row],[Location]],'Location analysis'!A:A,'Location analysis'!C:C)</f>
        <v>-74.420399000000003</v>
      </c>
      <c r="G2540" t="s">
        <v>225</v>
      </c>
      <c r="H2540" t="s">
        <v>43</v>
      </c>
      <c r="I2540">
        <v>15057888149</v>
      </c>
      <c r="J2540" t="s">
        <v>595</v>
      </c>
      <c r="K2540" t="s">
        <v>51</v>
      </c>
      <c r="L2540">
        <v>114</v>
      </c>
      <c r="M2540">
        <v>1.5</v>
      </c>
      <c r="N2540">
        <v>1</v>
      </c>
      <c r="O2540">
        <v>114</v>
      </c>
      <c r="P2540">
        <v>1.5</v>
      </c>
      <c r="Q2540">
        <v>1</v>
      </c>
      <c r="R2540">
        <v>1.5</v>
      </c>
      <c r="S2540">
        <v>1.5</v>
      </c>
      <c r="T2540" s="1">
        <v>44684</v>
      </c>
      <c r="U2540" t="str">
        <f t="shared" si="195"/>
        <v>SunChips Multigrain - Original</v>
      </c>
      <c r="V2540" t="str">
        <f t="shared" si="196"/>
        <v>Food</v>
      </c>
      <c r="W2540" t="s">
        <v>43</v>
      </c>
      <c r="X2540" t="b">
        <f t="shared" si="198"/>
        <v>1</v>
      </c>
      <c r="Y2540">
        <f t="shared" si="197"/>
        <v>1.5</v>
      </c>
      <c r="Z2540" s="2">
        <f t="shared" si="199"/>
        <v>1</v>
      </c>
      <c r="AA2540" t="s">
        <v>129</v>
      </c>
      <c r="AB2540" t="s">
        <v>150</v>
      </c>
      <c r="AD2540" t="s">
        <v>91</v>
      </c>
      <c r="AE2540" t="s">
        <v>596</v>
      </c>
      <c r="AF2540">
        <v>2022</v>
      </c>
    </row>
    <row r="2541" spans="1:32" x14ac:dyDescent="0.25">
      <c r="A2541" t="s">
        <v>29</v>
      </c>
      <c r="B2541" t="s">
        <v>394</v>
      </c>
      <c r="C2541" t="s">
        <v>395</v>
      </c>
      <c r="D2541" t="s">
        <v>396</v>
      </c>
      <c r="E2541">
        <f>_xlfn.XLOOKUP(Table1[[#This Row],[Location]],'Location analysis'!A:A,'Location analysis'!B:B)</f>
        <v>40.416893999999999</v>
      </c>
      <c r="F2541">
        <f>_xlfn.XLOOKUP(Table1[[#This Row],[Location]],'Location analysis'!A:A,'Location analysis'!C:C)</f>
        <v>-74.420399000000003</v>
      </c>
      <c r="G2541" t="s">
        <v>293</v>
      </c>
      <c r="H2541" t="s">
        <v>43</v>
      </c>
      <c r="I2541">
        <v>15058212313</v>
      </c>
      <c r="J2541" t="s">
        <v>595</v>
      </c>
      <c r="K2541" t="s">
        <v>51</v>
      </c>
      <c r="L2541">
        <v>135</v>
      </c>
      <c r="M2541">
        <v>2</v>
      </c>
      <c r="N2541">
        <v>1</v>
      </c>
      <c r="O2541">
        <v>135</v>
      </c>
      <c r="P2541">
        <v>2</v>
      </c>
      <c r="Q2541">
        <v>1</v>
      </c>
      <c r="R2541">
        <v>2</v>
      </c>
      <c r="S2541">
        <v>2</v>
      </c>
      <c r="T2541" s="1">
        <v>44684</v>
      </c>
      <c r="U2541" t="str">
        <f t="shared" si="195"/>
        <v>Kinder - Bueno - Crispy Creamy Chocolate</v>
      </c>
      <c r="V2541" t="str">
        <f t="shared" si="196"/>
        <v>Food</v>
      </c>
      <c r="W2541" t="s">
        <v>43</v>
      </c>
      <c r="X2541" t="b">
        <f t="shared" si="198"/>
        <v>1</v>
      </c>
      <c r="Y2541">
        <f t="shared" si="197"/>
        <v>2</v>
      </c>
      <c r="Z2541" s="2">
        <f t="shared" si="199"/>
        <v>1.3333333333333333</v>
      </c>
      <c r="AA2541" t="s">
        <v>294</v>
      </c>
      <c r="AB2541" t="s">
        <v>295</v>
      </c>
      <c r="AC2541" t="s">
        <v>296</v>
      </c>
      <c r="AD2541" t="s">
        <v>91</v>
      </c>
      <c r="AE2541" t="s">
        <v>596</v>
      </c>
      <c r="AF2541">
        <v>2022</v>
      </c>
    </row>
    <row r="2542" spans="1:32" x14ac:dyDescent="0.25">
      <c r="A2542" t="s">
        <v>29</v>
      </c>
      <c r="B2542" t="s">
        <v>394</v>
      </c>
      <c r="C2542" t="s">
        <v>395</v>
      </c>
      <c r="D2542" t="s">
        <v>396</v>
      </c>
      <c r="E2542">
        <f>_xlfn.XLOOKUP(Table1[[#This Row],[Location]],'Location analysis'!A:A,'Location analysis'!B:B)</f>
        <v>40.416893999999999</v>
      </c>
      <c r="F2542">
        <f>_xlfn.XLOOKUP(Table1[[#This Row],[Location]],'Location analysis'!A:A,'Location analysis'!C:C)</f>
        <v>-74.420399000000003</v>
      </c>
      <c r="G2542" t="s">
        <v>293</v>
      </c>
      <c r="H2542" t="s">
        <v>43</v>
      </c>
      <c r="I2542">
        <v>15058358753</v>
      </c>
      <c r="J2542" t="s">
        <v>595</v>
      </c>
      <c r="K2542" t="s">
        <v>51</v>
      </c>
      <c r="L2542">
        <v>135</v>
      </c>
      <c r="M2542">
        <v>2</v>
      </c>
      <c r="N2542">
        <v>1</v>
      </c>
      <c r="O2542">
        <v>135</v>
      </c>
      <c r="P2542">
        <v>2</v>
      </c>
      <c r="Q2542">
        <v>1</v>
      </c>
      <c r="R2542">
        <v>2</v>
      </c>
      <c r="S2542">
        <v>2</v>
      </c>
      <c r="T2542" s="1">
        <v>44684</v>
      </c>
      <c r="U2542" t="str">
        <f t="shared" si="195"/>
        <v>Kinder - Bueno - Crispy Creamy Chocolate</v>
      </c>
      <c r="V2542" t="str">
        <f t="shared" si="196"/>
        <v>Food</v>
      </c>
      <c r="W2542" t="s">
        <v>43</v>
      </c>
      <c r="X2542" t="b">
        <f t="shared" si="198"/>
        <v>1</v>
      </c>
      <c r="Y2542">
        <f t="shared" si="197"/>
        <v>2</v>
      </c>
      <c r="Z2542" s="2">
        <f t="shared" si="199"/>
        <v>1.3333333333333333</v>
      </c>
      <c r="AA2542" t="s">
        <v>294</v>
      </c>
      <c r="AB2542" t="s">
        <v>295</v>
      </c>
      <c r="AC2542" t="s">
        <v>296</v>
      </c>
      <c r="AD2542" t="s">
        <v>91</v>
      </c>
      <c r="AE2542" t="s">
        <v>596</v>
      </c>
      <c r="AF2542">
        <v>2022</v>
      </c>
    </row>
    <row r="2543" spans="1:32" x14ac:dyDescent="0.25">
      <c r="A2543" t="s">
        <v>29</v>
      </c>
      <c r="B2543" t="s">
        <v>67</v>
      </c>
      <c r="C2543" t="s">
        <v>68</v>
      </c>
      <c r="D2543" t="s">
        <v>69</v>
      </c>
      <c r="E2543">
        <f>_xlfn.XLOOKUP(Table1[[#This Row],[Location]],'Location analysis'!A:A,'Location analysis'!B:B)</f>
        <v>40.435699999999997</v>
      </c>
      <c r="F2543">
        <f>_xlfn.XLOOKUP(Table1[[#This Row],[Location]],'Location analysis'!A:A,'Location analysis'!C:C)</f>
        <v>-74.125200000000007</v>
      </c>
      <c r="G2543" t="s">
        <v>520</v>
      </c>
      <c r="H2543" t="s">
        <v>43</v>
      </c>
      <c r="I2543">
        <v>15058365421</v>
      </c>
      <c r="J2543" t="s">
        <v>595</v>
      </c>
      <c r="K2543" t="s">
        <v>36</v>
      </c>
      <c r="L2543">
        <v>113</v>
      </c>
      <c r="M2543">
        <v>1.5</v>
      </c>
      <c r="N2543">
        <v>1</v>
      </c>
      <c r="O2543">
        <v>113</v>
      </c>
      <c r="P2543">
        <v>1.5</v>
      </c>
      <c r="Q2543">
        <v>1</v>
      </c>
      <c r="R2543">
        <v>1.5</v>
      </c>
      <c r="S2543">
        <v>1.5</v>
      </c>
      <c r="T2543" s="1">
        <v>44684</v>
      </c>
      <c r="U2543" t="str">
        <f t="shared" si="195"/>
        <v>Pop Corners - Sea Salt</v>
      </c>
      <c r="V2543" t="str">
        <f t="shared" si="196"/>
        <v>Food</v>
      </c>
      <c r="W2543" t="s">
        <v>43</v>
      </c>
      <c r="X2543" t="b">
        <f t="shared" si="198"/>
        <v>1</v>
      </c>
      <c r="Y2543">
        <f t="shared" si="197"/>
        <v>1.5</v>
      </c>
      <c r="Z2543" s="2">
        <f t="shared" si="199"/>
        <v>1</v>
      </c>
      <c r="AA2543" t="s">
        <v>509</v>
      </c>
      <c r="AB2543" t="s">
        <v>157</v>
      </c>
      <c r="AD2543" t="s">
        <v>91</v>
      </c>
      <c r="AE2543" t="s">
        <v>596</v>
      </c>
      <c r="AF2543">
        <v>2022</v>
      </c>
    </row>
    <row r="2544" spans="1:32" x14ac:dyDescent="0.25">
      <c r="A2544" t="s">
        <v>29</v>
      </c>
      <c r="B2544" t="s">
        <v>67</v>
      </c>
      <c r="C2544" t="s">
        <v>68</v>
      </c>
      <c r="D2544" t="s">
        <v>69</v>
      </c>
      <c r="E2544">
        <f>_xlfn.XLOOKUP(Table1[[#This Row],[Location]],'Location analysis'!A:A,'Location analysis'!B:B)</f>
        <v>40.435699999999997</v>
      </c>
      <c r="F2544">
        <f>_xlfn.XLOOKUP(Table1[[#This Row],[Location]],'Location analysis'!A:A,'Location analysis'!C:C)</f>
        <v>-74.125200000000007</v>
      </c>
      <c r="G2544" t="s">
        <v>329</v>
      </c>
      <c r="H2544" t="s">
        <v>49</v>
      </c>
      <c r="I2544">
        <v>15058370827</v>
      </c>
      <c r="J2544" t="s">
        <v>595</v>
      </c>
      <c r="K2544" t="s">
        <v>36</v>
      </c>
      <c r="L2544">
        <v>147</v>
      </c>
      <c r="M2544">
        <v>2.5</v>
      </c>
      <c r="N2544">
        <v>1</v>
      </c>
      <c r="O2544">
        <v>147</v>
      </c>
      <c r="P2544">
        <v>2.5</v>
      </c>
      <c r="Q2544">
        <v>1</v>
      </c>
      <c r="R2544">
        <v>2.5</v>
      </c>
      <c r="S2544">
        <v>2.5</v>
      </c>
      <c r="T2544" s="1">
        <v>44684</v>
      </c>
      <c r="U2544" t="str">
        <f t="shared" si="195"/>
        <v>Snapple Tea - Raspberry</v>
      </c>
      <c r="V2544" t="str">
        <f t="shared" si="196"/>
        <v>Non Carbonated</v>
      </c>
      <c r="W2544" t="s">
        <v>49</v>
      </c>
      <c r="X2544" t="b">
        <f t="shared" si="198"/>
        <v>1</v>
      </c>
      <c r="Y2544">
        <f t="shared" si="197"/>
        <v>2.5</v>
      </c>
      <c r="Z2544" s="2">
        <f t="shared" si="199"/>
        <v>1.6666666666666667</v>
      </c>
      <c r="AA2544" t="s">
        <v>330</v>
      </c>
      <c r="AB2544" t="s">
        <v>144</v>
      </c>
      <c r="AD2544" t="s">
        <v>91</v>
      </c>
      <c r="AE2544" t="s">
        <v>596</v>
      </c>
      <c r="AF2544">
        <v>2022</v>
      </c>
    </row>
    <row r="2545" spans="1:32" x14ac:dyDescent="0.25">
      <c r="A2545" t="s">
        <v>29</v>
      </c>
      <c r="B2545" t="s">
        <v>62</v>
      </c>
      <c r="C2545" t="s">
        <v>63</v>
      </c>
      <c r="D2545" t="s">
        <v>64</v>
      </c>
      <c r="E2545">
        <f>_xlfn.XLOOKUP(Table1[[#This Row],[Location]],'Location analysis'!A:A,'Location analysis'!B:B)</f>
        <v>40.091900000000003</v>
      </c>
      <c r="F2545">
        <f>_xlfn.XLOOKUP(Table1[[#This Row],[Location]],'Location analysis'!A:A,'Location analysis'!C:C)</f>
        <v>-74.358699999999999</v>
      </c>
      <c r="G2545" t="s">
        <v>84</v>
      </c>
      <c r="H2545" t="s">
        <v>43</v>
      </c>
      <c r="I2545">
        <v>15058394027</v>
      </c>
      <c r="J2545" t="s">
        <v>595</v>
      </c>
      <c r="K2545" t="s">
        <v>51</v>
      </c>
      <c r="L2545">
        <v>138</v>
      </c>
      <c r="M2545">
        <v>2</v>
      </c>
      <c r="N2545">
        <v>1</v>
      </c>
      <c r="O2545">
        <v>138</v>
      </c>
      <c r="P2545">
        <v>2</v>
      </c>
      <c r="Q2545">
        <v>1</v>
      </c>
      <c r="R2545">
        <v>2</v>
      </c>
      <c r="S2545">
        <v>2</v>
      </c>
      <c r="T2545" s="1">
        <v>44684</v>
      </c>
      <c r="U2545" t="str">
        <f t="shared" si="195"/>
        <v>Wonderful Pistachios - Variety</v>
      </c>
      <c r="V2545" t="str">
        <f t="shared" si="196"/>
        <v>Food</v>
      </c>
      <c r="W2545" t="s">
        <v>43</v>
      </c>
      <c r="X2545" t="b">
        <f t="shared" si="198"/>
        <v>1</v>
      </c>
      <c r="Y2545">
        <f t="shared" si="197"/>
        <v>2</v>
      </c>
      <c r="Z2545" s="2">
        <f t="shared" si="199"/>
        <v>1.3333333333333333</v>
      </c>
      <c r="AA2545" t="s">
        <v>85</v>
      </c>
      <c r="AB2545" t="s">
        <v>86</v>
      </c>
      <c r="AD2545" t="s">
        <v>91</v>
      </c>
      <c r="AE2545" t="s">
        <v>596</v>
      </c>
      <c r="AF2545">
        <v>2022</v>
      </c>
    </row>
    <row r="2546" spans="1:32" x14ac:dyDescent="0.25">
      <c r="A2546" t="s">
        <v>29</v>
      </c>
      <c r="B2546" t="s">
        <v>62</v>
      </c>
      <c r="C2546" t="s">
        <v>63</v>
      </c>
      <c r="D2546" t="s">
        <v>64</v>
      </c>
      <c r="E2546">
        <f>_xlfn.XLOOKUP(Table1[[#This Row],[Location]],'Location analysis'!A:A,'Location analysis'!B:B)</f>
        <v>40.091900000000003</v>
      </c>
      <c r="F2546">
        <f>_xlfn.XLOOKUP(Table1[[#This Row],[Location]],'Location analysis'!A:A,'Location analysis'!C:C)</f>
        <v>-74.358699999999999</v>
      </c>
      <c r="G2546" t="s">
        <v>56</v>
      </c>
      <c r="H2546" t="s">
        <v>43</v>
      </c>
      <c r="I2546">
        <v>15059014481</v>
      </c>
      <c r="J2546" t="s">
        <v>595</v>
      </c>
      <c r="K2546" t="s">
        <v>51</v>
      </c>
      <c r="L2546">
        <v>110</v>
      </c>
      <c r="M2546">
        <v>1.5</v>
      </c>
      <c r="N2546">
        <v>1</v>
      </c>
      <c r="O2546">
        <v>110</v>
      </c>
      <c r="P2546">
        <v>1.5</v>
      </c>
      <c r="Q2546">
        <v>1</v>
      </c>
      <c r="R2546">
        <v>1.5</v>
      </c>
      <c r="S2546">
        <v>1.5</v>
      </c>
      <c r="T2546" s="1">
        <v>44684</v>
      </c>
      <c r="U2546" t="str">
        <f t="shared" si="195"/>
        <v>Miss Vickie's Potato Chip - Sea Salt &amp; Vinega</v>
      </c>
      <c r="V2546" t="str">
        <f t="shared" si="196"/>
        <v>Food</v>
      </c>
      <c r="W2546" t="s">
        <v>43</v>
      </c>
      <c r="X2546" t="b">
        <f t="shared" si="198"/>
        <v>1</v>
      </c>
      <c r="Y2546">
        <f t="shared" si="197"/>
        <v>1.5</v>
      </c>
      <c r="Z2546" s="2">
        <f t="shared" si="199"/>
        <v>1</v>
      </c>
      <c r="AA2546" t="s">
        <v>58</v>
      </c>
      <c r="AB2546" t="s">
        <v>59</v>
      </c>
      <c r="AD2546" t="s">
        <v>91</v>
      </c>
      <c r="AE2546" t="s">
        <v>596</v>
      </c>
      <c r="AF2546">
        <v>2022</v>
      </c>
    </row>
    <row r="2547" spans="1:32" x14ac:dyDescent="0.25">
      <c r="A2547" t="s">
        <v>29</v>
      </c>
      <c r="B2547" t="s">
        <v>394</v>
      </c>
      <c r="C2547" t="s">
        <v>395</v>
      </c>
      <c r="D2547" t="s">
        <v>396</v>
      </c>
      <c r="E2547">
        <f>_xlfn.XLOOKUP(Table1[[#This Row],[Location]],'Location analysis'!A:A,'Location analysis'!B:B)</f>
        <v>40.416893999999999</v>
      </c>
      <c r="F2547">
        <f>_xlfn.XLOOKUP(Table1[[#This Row],[Location]],'Location analysis'!A:A,'Location analysis'!C:C)</f>
        <v>-74.420399000000003</v>
      </c>
      <c r="G2547" t="s">
        <v>160</v>
      </c>
      <c r="H2547" t="s">
        <v>49</v>
      </c>
      <c r="I2547">
        <v>15059017758</v>
      </c>
      <c r="J2547" t="s">
        <v>595</v>
      </c>
      <c r="K2547" t="s">
        <v>51</v>
      </c>
      <c r="L2547">
        <v>147</v>
      </c>
      <c r="M2547">
        <v>2.5</v>
      </c>
      <c r="N2547">
        <v>1</v>
      </c>
      <c r="O2547">
        <v>147</v>
      </c>
      <c r="P2547">
        <v>2.5</v>
      </c>
      <c r="Q2547">
        <v>1</v>
      </c>
      <c r="R2547">
        <v>2.5</v>
      </c>
      <c r="S2547">
        <v>2.5</v>
      </c>
      <c r="T2547" s="1">
        <v>44684</v>
      </c>
      <c r="U2547" t="str">
        <f t="shared" si="195"/>
        <v>Snapple Diet Tea - Peach Tea</v>
      </c>
      <c r="V2547" t="str">
        <f t="shared" si="196"/>
        <v>Non Carbonated</v>
      </c>
      <c r="W2547" t="s">
        <v>49</v>
      </c>
      <c r="X2547" t="b">
        <f t="shared" si="198"/>
        <v>1</v>
      </c>
      <c r="Y2547">
        <f t="shared" si="197"/>
        <v>2.5</v>
      </c>
      <c r="Z2547" s="2">
        <f t="shared" si="199"/>
        <v>1.6666666666666667</v>
      </c>
      <c r="AA2547" t="s">
        <v>75</v>
      </c>
      <c r="AB2547" t="s">
        <v>161</v>
      </c>
      <c r="AD2547" t="s">
        <v>91</v>
      </c>
      <c r="AE2547" t="s">
        <v>596</v>
      </c>
      <c r="AF2547">
        <v>2022</v>
      </c>
    </row>
    <row r="2548" spans="1:32" x14ac:dyDescent="0.25">
      <c r="A2548" t="s">
        <v>29</v>
      </c>
      <c r="B2548" t="s">
        <v>394</v>
      </c>
      <c r="C2548" t="s">
        <v>395</v>
      </c>
      <c r="D2548" t="s">
        <v>396</v>
      </c>
      <c r="E2548">
        <f>_xlfn.XLOOKUP(Table1[[#This Row],[Location]],'Location analysis'!A:A,'Location analysis'!B:B)</f>
        <v>40.416893999999999</v>
      </c>
      <c r="F2548">
        <f>_xlfn.XLOOKUP(Table1[[#This Row],[Location]],'Location analysis'!A:A,'Location analysis'!C:C)</f>
        <v>-74.420399000000003</v>
      </c>
      <c r="G2548" t="s">
        <v>307</v>
      </c>
      <c r="H2548" t="s">
        <v>43</v>
      </c>
      <c r="I2548">
        <v>15059132668</v>
      </c>
      <c r="J2548" t="s">
        <v>595</v>
      </c>
      <c r="K2548" t="s">
        <v>36</v>
      </c>
      <c r="L2548">
        <v>138</v>
      </c>
      <c r="M2548">
        <v>1.5</v>
      </c>
      <c r="N2548">
        <v>1</v>
      </c>
      <c r="O2548">
        <v>138</v>
      </c>
      <c r="P2548">
        <v>1.5</v>
      </c>
      <c r="Q2548">
        <v>1</v>
      </c>
      <c r="R2548">
        <v>1.5</v>
      </c>
      <c r="S2548">
        <v>1.5</v>
      </c>
      <c r="T2548" s="1">
        <v>44684</v>
      </c>
      <c r="U2548" t="str">
        <f t="shared" si="195"/>
        <v>Belvita Snack Packs - Blueberry</v>
      </c>
      <c r="V2548" t="str">
        <f t="shared" si="196"/>
        <v>Food</v>
      </c>
      <c r="W2548" t="s">
        <v>43</v>
      </c>
      <c r="X2548" t="b">
        <f t="shared" si="198"/>
        <v>1</v>
      </c>
      <c r="Y2548">
        <f t="shared" si="197"/>
        <v>1.5</v>
      </c>
      <c r="Z2548" s="2">
        <f t="shared" si="199"/>
        <v>1</v>
      </c>
      <c r="AA2548" t="s">
        <v>309</v>
      </c>
      <c r="AB2548" t="s">
        <v>222</v>
      </c>
      <c r="AD2548" t="s">
        <v>91</v>
      </c>
      <c r="AE2548" t="s">
        <v>596</v>
      </c>
      <c r="AF2548">
        <v>2022</v>
      </c>
    </row>
    <row r="2549" spans="1:32" x14ac:dyDescent="0.25">
      <c r="A2549" t="s">
        <v>29</v>
      </c>
      <c r="B2549" t="s">
        <v>62</v>
      </c>
      <c r="C2549" t="s">
        <v>63</v>
      </c>
      <c r="D2549" t="s">
        <v>64</v>
      </c>
      <c r="E2549">
        <f>_xlfn.XLOOKUP(Table1[[#This Row],[Location]],'Location analysis'!A:A,'Location analysis'!B:B)</f>
        <v>40.091900000000003</v>
      </c>
      <c r="F2549">
        <f>_xlfn.XLOOKUP(Table1[[#This Row],[Location]],'Location analysis'!A:A,'Location analysis'!C:C)</f>
        <v>-74.358699999999999</v>
      </c>
      <c r="G2549" t="s">
        <v>84</v>
      </c>
      <c r="H2549" t="s">
        <v>43</v>
      </c>
      <c r="I2549">
        <v>15059248530</v>
      </c>
      <c r="J2549" t="s">
        <v>595</v>
      </c>
      <c r="K2549" t="s">
        <v>51</v>
      </c>
      <c r="L2549">
        <v>138</v>
      </c>
      <c r="M2549">
        <v>2</v>
      </c>
      <c r="N2549">
        <v>1</v>
      </c>
      <c r="O2549">
        <v>138</v>
      </c>
      <c r="P2549">
        <v>2</v>
      </c>
      <c r="Q2549">
        <v>1</v>
      </c>
      <c r="R2549">
        <v>2</v>
      </c>
      <c r="S2549">
        <v>2</v>
      </c>
      <c r="T2549" s="1">
        <v>44684</v>
      </c>
      <c r="U2549" t="str">
        <f t="shared" si="195"/>
        <v>Wonderful Pistachios - Variety</v>
      </c>
      <c r="V2549" t="str">
        <f t="shared" si="196"/>
        <v>Food</v>
      </c>
      <c r="W2549" t="s">
        <v>43</v>
      </c>
      <c r="X2549" t="b">
        <f t="shared" si="198"/>
        <v>1</v>
      </c>
      <c r="Y2549">
        <f t="shared" si="197"/>
        <v>2</v>
      </c>
      <c r="Z2549" s="2">
        <f t="shared" si="199"/>
        <v>1.3333333333333333</v>
      </c>
      <c r="AA2549" t="s">
        <v>85</v>
      </c>
      <c r="AB2549" t="s">
        <v>86</v>
      </c>
      <c r="AD2549" t="s">
        <v>91</v>
      </c>
      <c r="AE2549" t="s">
        <v>596</v>
      </c>
      <c r="AF2549">
        <v>2022</v>
      </c>
    </row>
    <row r="2550" spans="1:32" x14ac:dyDescent="0.25">
      <c r="A2550" t="s">
        <v>29</v>
      </c>
      <c r="B2550" t="s">
        <v>394</v>
      </c>
      <c r="C2550" t="s">
        <v>395</v>
      </c>
      <c r="D2550" t="s">
        <v>396</v>
      </c>
      <c r="E2550">
        <f>_xlfn.XLOOKUP(Table1[[#This Row],[Location]],'Location analysis'!A:A,'Location analysis'!B:B)</f>
        <v>40.416893999999999</v>
      </c>
      <c r="F2550">
        <f>_xlfn.XLOOKUP(Table1[[#This Row],[Location]],'Location analysis'!A:A,'Location analysis'!C:C)</f>
        <v>-74.420399000000003</v>
      </c>
      <c r="G2550" t="s">
        <v>112</v>
      </c>
      <c r="H2550" t="s">
        <v>43</v>
      </c>
      <c r="I2550">
        <v>15059372923</v>
      </c>
      <c r="J2550" t="s">
        <v>595</v>
      </c>
      <c r="K2550" t="s">
        <v>36</v>
      </c>
      <c r="L2550">
        <v>131</v>
      </c>
      <c r="M2550">
        <v>2</v>
      </c>
      <c r="N2550">
        <v>1</v>
      </c>
      <c r="O2550">
        <v>131</v>
      </c>
      <c r="P2550">
        <v>2</v>
      </c>
      <c r="Q2550">
        <v>1</v>
      </c>
      <c r="R2550">
        <v>2</v>
      </c>
      <c r="S2550">
        <v>2</v>
      </c>
      <c r="T2550" s="1">
        <v>44684</v>
      </c>
      <c r="U2550" t="str">
        <f t="shared" si="195"/>
        <v>Robert Irvine's - Fit Crunch -  Chocolate Pea</v>
      </c>
      <c r="V2550" t="str">
        <f t="shared" si="196"/>
        <v>Food</v>
      </c>
      <c r="W2550" t="s">
        <v>43</v>
      </c>
      <c r="X2550" t="b">
        <f t="shared" si="198"/>
        <v>1</v>
      </c>
      <c r="Y2550">
        <f t="shared" si="197"/>
        <v>2</v>
      </c>
      <c r="Z2550" s="2">
        <f t="shared" si="199"/>
        <v>1.3333333333333333</v>
      </c>
      <c r="AA2550" t="s">
        <v>113</v>
      </c>
      <c r="AB2550" t="s">
        <v>114</v>
      </c>
      <c r="AC2550" t="s">
        <v>115</v>
      </c>
      <c r="AD2550" t="s">
        <v>91</v>
      </c>
      <c r="AE2550" t="s">
        <v>596</v>
      </c>
      <c r="AF2550">
        <v>2022</v>
      </c>
    </row>
    <row r="2551" spans="1:32" x14ac:dyDescent="0.25">
      <c r="A2551" t="s">
        <v>29</v>
      </c>
      <c r="B2551" t="s">
        <v>394</v>
      </c>
      <c r="C2551" t="s">
        <v>395</v>
      </c>
      <c r="D2551" t="s">
        <v>396</v>
      </c>
      <c r="E2551">
        <f>_xlfn.XLOOKUP(Table1[[#This Row],[Location]],'Location analysis'!A:A,'Location analysis'!B:B)</f>
        <v>40.416893999999999</v>
      </c>
      <c r="F2551">
        <f>_xlfn.XLOOKUP(Table1[[#This Row],[Location]],'Location analysis'!A:A,'Location analysis'!C:C)</f>
        <v>-74.420399000000003</v>
      </c>
      <c r="G2551" t="s">
        <v>225</v>
      </c>
      <c r="H2551" t="s">
        <v>43</v>
      </c>
      <c r="I2551">
        <v>15059375567</v>
      </c>
      <c r="J2551" t="s">
        <v>595</v>
      </c>
      <c r="K2551" t="s">
        <v>51</v>
      </c>
      <c r="L2551">
        <v>112</v>
      </c>
      <c r="M2551">
        <v>1.5</v>
      </c>
      <c r="N2551">
        <v>1</v>
      </c>
      <c r="O2551">
        <v>112</v>
      </c>
      <c r="P2551">
        <v>1.5</v>
      </c>
      <c r="Q2551">
        <v>1</v>
      </c>
      <c r="R2551">
        <v>1.5</v>
      </c>
      <c r="S2551">
        <v>1.5</v>
      </c>
      <c r="T2551" s="1">
        <v>44684</v>
      </c>
      <c r="U2551" t="str">
        <f t="shared" si="195"/>
        <v>SunChips Multigrain - Original</v>
      </c>
      <c r="V2551" t="str">
        <f t="shared" si="196"/>
        <v>Food</v>
      </c>
      <c r="W2551" t="s">
        <v>43</v>
      </c>
      <c r="X2551" t="b">
        <f t="shared" si="198"/>
        <v>1</v>
      </c>
      <c r="Y2551">
        <f t="shared" si="197"/>
        <v>1.5</v>
      </c>
      <c r="Z2551" s="2">
        <f t="shared" si="199"/>
        <v>1</v>
      </c>
      <c r="AA2551" t="s">
        <v>129</v>
      </c>
      <c r="AB2551" t="s">
        <v>150</v>
      </c>
      <c r="AD2551" t="s">
        <v>91</v>
      </c>
      <c r="AE2551" t="s">
        <v>596</v>
      </c>
      <c r="AF2551">
        <v>2022</v>
      </c>
    </row>
    <row r="2552" spans="1:32" x14ac:dyDescent="0.25">
      <c r="A2552" t="s">
        <v>29</v>
      </c>
      <c r="B2552" t="s">
        <v>394</v>
      </c>
      <c r="C2552" t="s">
        <v>395</v>
      </c>
      <c r="D2552" t="s">
        <v>396</v>
      </c>
      <c r="E2552">
        <f>_xlfn.XLOOKUP(Table1[[#This Row],[Location]],'Location analysis'!A:A,'Location analysis'!B:B)</f>
        <v>40.416893999999999</v>
      </c>
      <c r="F2552">
        <f>_xlfn.XLOOKUP(Table1[[#This Row],[Location]],'Location analysis'!A:A,'Location analysis'!C:C)</f>
        <v>-74.420399000000003</v>
      </c>
      <c r="G2552" t="s">
        <v>417</v>
      </c>
      <c r="H2552" t="s">
        <v>43</v>
      </c>
      <c r="I2552">
        <v>15059569131</v>
      </c>
      <c r="J2552" t="s">
        <v>595</v>
      </c>
      <c r="K2552" t="s">
        <v>36</v>
      </c>
      <c r="L2552">
        <v>136</v>
      </c>
      <c r="M2552">
        <v>2</v>
      </c>
      <c r="N2552">
        <v>1</v>
      </c>
      <c r="O2552">
        <v>136</v>
      </c>
      <c r="P2552">
        <v>2</v>
      </c>
      <c r="Q2552">
        <v>1</v>
      </c>
      <c r="R2552">
        <v>2</v>
      </c>
      <c r="S2552">
        <v>4</v>
      </c>
      <c r="T2552" s="1">
        <v>44684</v>
      </c>
      <c r="U2552" t="str">
        <f t="shared" si="195"/>
        <v>Genius Keto Bar - Chocolate Dream</v>
      </c>
      <c r="V2552" t="str">
        <f t="shared" si="196"/>
        <v>Food</v>
      </c>
      <c r="W2552" t="s">
        <v>43</v>
      </c>
      <c r="X2552" t="b">
        <f t="shared" si="198"/>
        <v>1</v>
      </c>
      <c r="Y2552">
        <f t="shared" si="197"/>
        <v>2</v>
      </c>
      <c r="Z2552" s="2">
        <f t="shared" si="199"/>
        <v>1.3333333333333333</v>
      </c>
      <c r="AA2552" t="s">
        <v>418</v>
      </c>
      <c r="AB2552" t="s">
        <v>419</v>
      </c>
      <c r="AD2552" t="s">
        <v>91</v>
      </c>
      <c r="AE2552" t="s">
        <v>596</v>
      </c>
      <c r="AF2552">
        <v>2022</v>
      </c>
    </row>
    <row r="2553" spans="1:32" x14ac:dyDescent="0.25">
      <c r="A2553" t="s">
        <v>29</v>
      </c>
      <c r="B2553" t="s">
        <v>394</v>
      </c>
      <c r="C2553" t="s">
        <v>395</v>
      </c>
      <c r="D2553" t="s">
        <v>396</v>
      </c>
      <c r="E2553">
        <f>_xlfn.XLOOKUP(Table1[[#This Row],[Location]],'Location analysis'!A:A,'Location analysis'!B:B)</f>
        <v>40.416893999999999</v>
      </c>
      <c r="F2553">
        <f>_xlfn.XLOOKUP(Table1[[#This Row],[Location]],'Location analysis'!A:A,'Location analysis'!C:C)</f>
        <v>-74.420399000000003</v>
      </c>
      <c r="G2553" t="s">
        <v>237</v>
      </c>
      <c r="H2553" t="s">
        <v>34</v>
      </c>
      <c r="I2553">
        <v>15059569131</v>
      </c>
      <c r="J2553" t="s">
        <v>595</v>
      </c>
      <c r="K2553" t="s">
        <v>36</v>
      </c>
      <c r="L2553">
        <v>133</v>
      </c>
      <c r="M2553">
        <v>2</v>
      </c>
      <c r="N2553">
        <v>1</v>
      </c>
      <c r="O2553">
        <v>133</v>
      </c>
      <c r="P2553">
        <v>2</v>
      </c>
      <c r="Q2553">
        <v>1</v>
      </c>
      <c r="R2553">
        <v>2</v>
      </c>
      <c r="S2553">
        <v>4</v>
      </c>
      <c r="T2553" s="1">
        <v>44684</v>
      </c>
      <c r="U2553" t="str">
        <f t="shared" si="195"/>
        <v>Keto Krisp - Almond Butter</v>
      </c>
      <c r="V2553" t="str">
        <f t="shared" si="196"/>
        <v>Carbonated</v>
      </c>
      <c r="W2553" t="s">
        <v>34</v>
      </c>
      <c r="X2553" t="b">
        <f t="shared" si="198"/>
        <v>1</v>
      </c>
      <c r="Y2553">
        <f t="shared" si="197"/>
        <v>2</v>
      </c>
      <c r="Z2553" s="2">
        <f t="shared" si="199"/>
        <v>1.3333333333333333</v>
      </c>
      <c r="AA2553" t="s">
        <v>165</v>
      </c>
      <c r="AB2553" t="s">
        <v>238</v>
      </c>
      <c r="AD2553" t="s">
        <v>91</v>
      </c>
      <c r="AE2553" t="s">
        <v>596</v>
      </c>
      <c r="AF2553">
        <v>2022</v>
      </c>
    </row>
    <row r="2554" spans="1:32" x14ac:dyDescent="0.25">
      <c r="A2554" t="s">
        <v>29</v>
      </c>
      <c r="B2554" t="s">
        <v>67</v>
      </c>
      <c r="C2554" t="s">
        <v>68</v>
      </c>
      <c r="D2554" t="s">
        <v>69</v>
      </c>
      <c r="E2554">
        <f>_xlfn.XLOOKUP(Table1[[#This Row],[Location]],'Location analysis'!A:A,'Location analysis'!B:B)</f>
        <v>40.435699999999997</v>
      </c>
      <c r="F2554">
        <f>_xlfn.XLOOKUP(Table1[[#This Row],[Location]],'Location analysis'!A:A,'Location analysis'!C:C)</f>
        <v>-74.125200000000007</v>
      </c>
      <c r="G2554" t="s">
        <v>182</v>
      </c>
      <c r="H2554" t="s">
        <v>34</v>
      </c>
      <c r="I2554">
        <v>15059587815</v>
      </c>
      <c r="J2554" t="s">
        <v>595</v>
      </c>
      <c r="K2554" t="s">
        <v>51</v>
      </c>
      <c r="L2554">
        <v>142</v>
      </c>
      <c r="M2554">
        <v>1.5</v>
      </c>
      <c r="N2554">
        <v>1</v>
      </c>
      <c r="O2554">
        <v>142</v>
      </c>
      <c r="P2554">
        <v>1.5</v>
      </c>
      <c r="Q2554">
        <v>1</v>
      </c>
      <c r="R2554">
        <v>1.5</v>
      </c>
      <c r="S2554">
        <v>1.5</v>
      </c>
      <c r="T2554" s="1">
        <v>44684</v>
      </c>
      <c r="U2554" t="str">
        <f t="shared" si="195"/>
        <v>Coca Cola - Zero Sugar</v>
      </c>
      <c r="V2554" t="str">
        <f t="shared" si="196"/>
        <v>Carbonated</v>
      </c>
      <c r="W2554" t="s">
        <v>34</v>
      </c>
      <c r="X2554" t="b">
        <f t="shared" si="198"/>
        <v>1</v>
      </c>
      <c r="Y2554">
        <f t="shared" si="197"/>
        <v>1.5</v>
      </c>
      <c r="Z2554" s="2">
        <f t="shared" si="199"/>
        <v>1</v>
      </c>
      <c r="AA2554" t="s">
        <v>183</v>
      </c>
      <c r="AB2554" t="s">
        <v>184</v>
      </c>
      <c r="AD2554" t="s">
        <v>91</v>
      </c>
      <c r="AE2554" t="s">
        <v>596</v>
      </c>
      <c r="AF2554">
        <v>2022</v>
      </c>
    </row>
    <row r="2555" spans="1:32" x14ac:dyDescent="0.25">
      <c r="A2555" t="s">
        <v>29</v>
      </c>
      <c r="B2555" t="s">
        <v>67</v>
      </c>
      <c r="C2555" t="s">
        <v>68</v>
      </c>
      <c r="D2555" t="s">
        <v>69</v>
      </c>
      <c r="E2555">
        <f>_xlfn.XLOOKUP(Table1[[#This Row],[Location]],'Location analysis'!A:A,'Location analysis'!B:B)</f>
        <v>40.435699999999997</v>
      </c>
      <c r="F2555">
        <f>_xlfn.XLOOKUP(Table1[[#This Row],[Location]],'Location analysis'!A:A,'Location analysis'!C:C)</f>
        <v>-74.125200000000007</v>
      </c>
      <c r="G2555" t="s">
        <v>545</v>
      </c>
      <c r="H2555" t="s">
        <v>43</v>
      </c>
      <c r="I2555">
        <v>15059589981</v>
      </c>
      <c r="J2555" t="s">
        <v>595</v>
      </c>
      <c r="K2555" t="s">
        <v>51</v>
      </c>
      <c r="L2555">
        <v>137</v>
      </c>
      <c r="M2555">
        <v>1.5</v>
      </c>
      <c r="N2555">
        <v>1</v>
      </c>
      <c r="O2555">
        <v>137</v>
      </c>
      <c r="P2555">
        <v>1.5</v>
      </c>
      <c r="Q2555">
        <v>1</v>
      </c>
      <c r="R2555">
        <v>1.5</v>
      </c>
      <c r="S2555">
        <v>1.5</v>
      </c>
      <c r="T2555" s="1">
        <v>44684</v>
      </c>
      <c r="U2555" t="str">
        <f t="shared" si="195"/>
        <v>Nutri Grain Apple Cinnamon</v>
      </c>
      <c r="V2555" t="str">
        <f t="shared" si="196"/>
        <v>Food</v>
      </c>
      <c r="W2555" t="s">
        <v>43</v>
      </c>
      <c r="X2555" t="b">
        <f t="shared" si="198"/>
        <v>1</v>
      </c>
      <c r="Y2555">
        <f t="shared" si="197"/>
        <v>1.5</v>
      </c>
      <c r="Z2555" s="2">
        <f t="shared" si="199"/>
        <v>1</v>
      </c>
      <c r="AA2555" t="s">
        <v>545</v>
      </c>
      <c r="AD2555" t="s">
        <v>91</v>
      </c>
      <c r="AE2555" t="s">
        <v>596</v>
      </c>
      <c r="AF2555">
        <v>2022</v>
      </c>
    </row>
    <row r="2556" spans="1:32" x14ac:dyDescent="0.25">
      <c r="A2556" t="s">
        <v>29</v>
      </c>
      <c r="B2556" t="s">
        <v>30</v>
      </c>
      <c r="C2556" t="s">
        <v>31</v>
      </c>
      <c r="D2556" t="s">
        <v>32</v>
      </c>
      <c r="E2556">
        <f>_xlfn.XLOOKUP(Table1[[#This Row],[Location]],'Location analysis'!A:A,'Location analysis'!B:B)</f>
        <v>40.423690999999998</v>
      </c>
      <c r="F2556">
        <f>_xlfn.XLOOKUP(Table1[[#This Row],[Location]],'Location analysis'!A:A,'Location analysis'!C:C)</f>
        <v>-74.380831999999998</v>
      </c>
      <c r="G2556" t="s">
        <v>125</v>
      </c>
      <c r="H2556" t="s">
        <v>97</v>
      </c>
      <c r="I2556">
        <v>15059640423</v>
      </c>
      <c r="J2556" t="s">
        <v>595</v>
      </c>
      <c r="K2556" t="s">
        <v>51</v>
      </c>
      <c r="L2556">
        <v>143</v>
      </c>
      <c r="M2556">
        <v>2</v>
      </c>
      <c r="N2556">
        <v>1</v>
      </c>
      <c r="O2556">
        <v>143</v>
      </c>
      <c r="P2556">
        <v>2</v>
      </c>
      <c r="Q2556">
        <v>1</v>
      </c>
      <c r="R2556">
        <v>2</v>
      </c>
      <c r="S2556">
        <v>2</v>
      </c>
      <c r="T2556" s="1">
        <v>44684</v>
      </c>
      <c r="U2556" t="str">
        <f t="shared" si="195"/>
        <v>S. Pellegrino Sparkling Mineral Water</v>
      </c>
      <c r="V2556" t="str">
        <f t="shared" si="196"/>
        <v>Water</v>
      </c>
      <c r="W2556" t="s">
        <v>97</v>
      </c>
      <c r="X2556" t="b">
        <f t="shared" si="198"/>
        <v>1</v>
      </c>
      <c r="Y2556">
        <f t="shared" si="197"/>
        <v>2</v>
      </c>
      <c r="Z2556" s="2">
        <f t="shared" si="199"/>
        <v>1.3333333333333333</v>
      </c>
      <c r="AA2556" t="s">
        <v>125</v>
      </c>
      <c r="AD2556" t="s">
        <v>91</v>
      </c>
      <c r="AE2556" t="s">
        <v>596</v>
      </c>
      <c r="AF2556">
        <v>2022</v>
      </c>
    </row>
    <row r="2557" spans="1:32" x14ac:dyDescent="0.25">
      <c r="A2557" t="s">
        <v>29</v>
      </c>
      <c r="B2557" t="s">
        <v>394</v>
      </c>
      <c r="C2557" t="s">
        <v>395</v>
      </c>
      <c r="D2557" t="s">
        <v>396</v>
      </c>
      <c r="E2557">
        <f>_xlfn.XLOOKUP(Table1[[#This Row],[Location]],'Location analysis'!A:A,'Location analysis'!B:B)</f>
        <v>40.416893999999999</v>
      </c>
      <c r="F2557">
        <f>_xlfn.XLOOKUP(Table1[[#This Row],[Location]],'Location analysis'!A:A,'Location analysis'!C:C)</f>
        <v>-74.420399000000003</v>
      </c>
      <c r="G2557" t="s">
        <v>225</v>
      </c>
      <c r="H2557" t="s">
        <v>43</v>
      </c>
      <c r="I2557">
        <v>15059640737</v>
      </c>
      <c r="J2557" t="s">
        <v>595</v>
      </c>
      <c r="K2557" t="s">
        <v>51</v>
      </c>
      <c r="L2557">
        <v>114</v>
      </c>
      <c r="M2557">
        <v>1.5</v>
      </c>
      <c r="N2557">
        <v>1</v>
      </c>
      <c r="O2557">
        <v>114</v>
      </c>
      <c r="P2557">
        <v>1.5</v>
      </c>
      <c r="Q2557">
        <v>1</v>
      </c>
      <c r="R2557">
        <v>1.5</v>
      </c>
      <c r="S2557">
        <v>1.5</v>
      </c>
      <c r="T2557" s="1">
        <v>44684</v>
      </c>
      <c r="U2557" t="str">
        <f t="shared" si="195"/>
        <v>SunChips Multigrain - Original</v>
      </c>
      <c r="V2557" t="str">
        <f t="shared" si="196"/>
        <v>Food</v>
      </c>
      <c r="W2557" t="s">
        <v>43</v>
      </c>
      <c r="X2557" t="b">
        <f t="shared" si="198"/>
        <v>1</v>
      </c>
      <c r="Y2557">
        <f t="shared" si="197"/>
        <v>1.5</v>
      </c>
      <c r="Z2557" s="2">
        <f t="shared" si="199"/>
        <v>1</v>
      </c>
      <c r="AA2557" t="s">
        <v>129</v>
      </c>
      <c r="AB2557" t="s">
        <v>150</v>
      </c>
      <c r="AD2557" t="s">
        <v>91</v>
      </c>
      <c r="AE2557" t="s">
        <v>596</v>
      </c>
      <c r="AF2557">
        <v>2022</v>
      </c>
    </row>
    <row r="2558" spans="1:32" x14ac:dyDescent="0.25">
      <c r="A2558" t="s">
        <v>29</v>
      </c>
      <c r="B2558" t="s">
        <v>394</v>
      </c>
      <c r="C2558" t="s">
        <v>395</v>
      </c>
      <c r="D2558" t="s">
        <v>396</v>
      </c>
      <c r="E2558">
        <f>_xlfn.XLOOKUP(Table1[[#This Row],[Location]],'Location analysis'!A:A,'Location analysis'!B:B)</f>
        <v>40.416893999999999</v>
      </c>
      <c r="F2558">
        <f>_xlfn.XLOOKUP(Table1[[#This Row],[Location]],'Location analysis'!A:A,'Location analysis'!C:C)</f>
        <v>-74.420399000000003</v>
      </c>
      <c r="G2558" t="s">
        <v>225</v>
      </c>
      <c r="H2558" t="s">
        <v>43</v>
      </c>
      <c r="I2558">
        <v>15059673539</v>
      </c>
      <c r="J2558" t="s">
        <v>595</v>
      </c>
      <c r="K2558" t="s">
        <v>51</v>
      </c>
      <c r="L2558">
        <v>114</v>
      </c>
      <c r="M2558">
        <v>1.5</v>
      </c>
      <c r="N2558">
        <v>1</v>
      </c>
      <c r="O2558">
        <v>114</v>
      </c>
      <c r="P2558">
        <v>1.5</v>
      </c>
      <c r="Q2558">
        <v>1</v>
      </c>
      <c r="R2558">
        <v>1.5</v>
      </c>
      <c r="S2558">
        <v>1.5</v>
      </c>
      <c r="T2558" s="1">
        <v>44684</v>
      </c>
      <c r="U2558" t="str">
        <f t="shared" si="195"/>
        <v>SunChips Multigrain - Original</v>
      </c>
      <c r="V2558" t="str">
        <f t="shared" si="196"/>
        <v>Food</v>
      </c>
      <c r="W2558" t="s">
        <v>43</v>
      </c>
      <c r="X2558" t="b">
        <f t="shared" si="198"/>
        <v>1</v>
      </c>
      <c r="Y2558">
        <f t="shared" si="197"/>
        <v>1.5</v>
      </c>
      <c r="Z2558" s="2">
        <f t="shared" si="199"/>
        <v>1</v>
      </c>
      <c r="AA2558" t="s">
        <v>129</v>
      </c>
      <c r="AB2558" t="s">
        <v>150</v>
      </c>
      <c r="AD2558" t="s">
        <v>91</v>
      </c>
      <c r="AE2558" t="s">
        <v>596</v>
      </c>
      <c r="AF2558">
        <v>2022</v>
      </c>
    </row>
    <row r="2559" spans="1:32" x14ac:dyDescent="0.25">
      <c r="A2559" t="s">
        <v>29</v>
      </c>
      <c r="B2559" t="s">
        <v>394</v>
      </c>
      <c r="C2559" t="s">
        <v>395</v>
      </c>
      <c r="D2559" t="s">
        <v>396</v>
      </c>
      <c r="E2559">
        <f>_xlfn.XLOOKUP(Table1[[#This Row],[Location]],'Location analysis'!A:A,'Location analysis'!B:B)</f>
        <v>40.416893999999999</v>
      </c>
      <c r="F2559">
        <f>_xlfn.XLOOKUP(Table1[[#This Row],[Location]],'Location analysis'!A:A,'Location analysis'!C:C)</f>
        <v>-74.420399000000003</v>
      </c>
      <c r="G2559" t="s">
        <v>490</v>
      </c>
      <c r="H2559" t="s">
        <v>43</v>
      </c>
      <c r="I2559">
        <v>15059814033</v>
      </c>
      <c r="J2559" t="s">
        <v>595</v>
      </c>
      <c r="K2559" t="s">
        <v>51</v>
      </c>
      <c r="L2559">
        <v>153</v>
      </c>
      <c r="M2559">
        <v>4.5</v>
      </c>
      <c r="N2559">
        <v>1</v>
      </c>
      <c r="O2559">
        <v>153</v>
      </c>
      <c r="P2559">
        <v>4.5</v>
      </c>
      <c r="Q2559">
        <v>1</v>
      </c>
      <c r="R2559">
        <v>4.5</v>
      </c>
      <c r="S2559">
        <v>4.5</v>
      </c>
      <c r="T2559" s="1">
        <v>44684</v>
      </c>
      <c r="U2559" t="str">
        <f t="shared" si="195"/>
        <v>Skippy Peanut Butter - Go Paks</v>
      </c>
      <c r="V2559" t="str">
        <f t="shared" si="196"/>
        <v>Food</v>
      </c>
      <c r="W2559" t="s">
        <v>43</v>
      </c>
      <c r="X2559" t="b">
        <f t="shared" si="198"/>
        <v>1</v>
      </c>
      <c r="Y2559">
        <f t="shared" si="197"/>
        <v>4.5</v>
      </c>
      <c r="Z2559" s="2">
        <f t="shared" si="199"/>
        <v>3</v>
      </c>
      <c r="AA2559" t="s">
        <v>491</v>
      </c>
      <c r="AB2559" t="s">
        <v>492</v>
      </c>
      <c r="AD2559" t="s">
        <v>91</v>
      </c>
      <c r="AE2559" t="s">
        <v>596</v>
      </c>
      <c r="AF2559">
        <v>2022</v>
      </c>
    </row>
    <row r="2560" spans="1:32" x14ac:dyDescent="0.25">
      <c r="A2560" t="s">
        <v>29</v>
      </c>
      <c r="B2560" t="s">
        <v>394</v>
      </c>
      <c r="C2560" t="s">
        <v>395</v>
      </c>
      <c r="D2560" t="s">
        <v>396</v>
      </c>
      <c r="E2560">
        <f>_xlfn.XLOOKUP(Table1[[#This Row],[Location]],'Location analysis'!A:A,'Location analysis'!B:B)</f>
        <v>40.416893999999999</v>
      </c>
      <c r="F2560">
        <f>_xlfn.XLOOKUP(Table1[[#This Row],[Location]],'Location analysis'!A:A,'Location analysis'!C:C)</f>
        <v>-74.420399000000003</v>
      </c>
      <c r="G2560" t="s">
        <v>225</v>
      </c>
      <c r="H2560" t="s">
        <v>43</v>
      </c>
      <c r="I2560">
        <v>15059837419</v>
      </c>
      <c r="J2560" t="s">
        <v>595</v>
      </c>
      <c r="K2560" t="s">
        <v>51</v>
      </c>
      <c r="L2560">
        <v>114</v>
      </c>
      <c r="M2560">
        <v>1.5</v>
      </c>
      <c r="N2560">
        <v>1</v>
      </c>
      <c r="O2560">
        <v>114</v>
      </c>
      <c r="P2560">
        <v>1.5</v>
      </c>
      <c r="Q2560">
        <v>1</v>
      </c>
      <c r="R2560">
        <v>1.5</v>
      </c>
      <c r="S2560">
        <v>1.5</v>
      </c>
      <c r="T2560" s="1">
        <v>44684</v>
      </c>
      <c r="U2560" t="str">
        <f t="shared" si="195"/>
        <v>SunChips Multigrain - Original</v>
      </c>
      <c r="V2560" t="str">
        <f t="shared" si="196"/>
        <v>Food</v>
      </c>
      <c r="W2560" t="s">
        <v>43</v>
      </c>
      <c r="X2560" t="b">
        <f t="shared" si="198"/>
        <v>1</v>
      </c>
      <c r="Y2560">
        <f t="shared" si="197"/>
        <v>1.5</v>
      </c>
      <c r="Z2560" s="2">
        <f t="shared" si="199"/>
        <v>1</v>
      </c>
      <c r="AA2560" t="s">
        <v>129</v>
      </c>
      <c r="AB2560" t="s">
        <v>150</v>
      </c>
      <c r="AD2560" t="s">
        <v>91</v>
      </c>
      <c r="AE2560" t="s">
        <v>596</v>
      </c>
      <c r="AF2560">
        <v>2022</v>
      </c>
    </row>
    <row r="2561" spans="1:32" x14ac:dyDescent="0.25">
      <c r="A2561" t="s">
        <v>29</v>
      </c>
      <c r="B2561" t="s">
        <v>394</v>
      </c>
      <c r="C2561" t="s">
        <v>395</v>
      </c>
      <c r="D2561" t="s">
        <v>396</v>
      </c>
      <c r="E2561">
        <f>_xlfn.XLOOKUP(Table1[[#This Row],[Location]],'Location analysis'!A:A,'Location analysis'!B:B)</f>
        <v>40.416893999999999</v>
      </c>
      <c r="F2561">
        <f>_xlfn.XLOOKUP(Table1[[#This Row],[Location]],'Location analysis'!A:A,'Location analysis'!C:C)</f>
        <v>-74.420399000000003</v>
      </c>
      <c r="G2561" t="s">
        <v>225</v>
      </c>
      <c r="H2561" t="s">
        <v>43</v>
      </c>
      <c r="I2561">
        <v>15059842212</v>
      </c>
      <c r="J2561" t="s">
        <v>595</v>
      </c>
      <c r="K2561" t="s">
        <v>51</v>
      </c>
      <c r="L2561">
        <v>114</v>
      </c>
      <c r="M2561">
        <v>1.5</v>
      </c>
      <c r="N2561">
        <v>1</v>
      </c>
      <c r="O2561">
        <v>114</v>
      </c>
      <c r="P2561">
        <v>1.5</v>
      </c>
      <c r="Q2561">
        <v>1</v>
      </c>
      <c r="R2561">
        <v>1.5</v>
      </c>
      <c r="S2561">
        <v>1.5</v>
      </c>
      <c r="T2561" s="1">
        <v>44684</v>
      </c>
      <c r="U2561" t="str">
        <f t="shared" si="195"/>
        <v>SunChips Multigrain - Original</v>
      </c>
      <c r="V2561" t="str">
        <f t="shared" si="196"/>
        <v>Food</v>
      </c>
      <c r="W2561" t="s">
        <v>43</v>
      </c>
      <c r="X2561" t="b">
        <f t="shared" si="198"/>
        <v>1</v>
      </c>
      <c r="Y2561">
        <f t="shared" si="197"/>
        <v>1.5</v>
      </c>
      <c r="Z2561" s="2">
        <f t="shared" si="199"/>
        <v>1</v>
      </c>
      <c r="AA2561" t="s">
        <v>129</v>
      </c>
      <c r="AB2561" t="s">
        <v>150</v>
      </c>
      <c r="AD2561" t="s">
        <v>91</v>
      </c>
      <c r="AE2561" t="s">
        <v>596</v>
      </c>
      <c r="AF2561">
        <v>2022</v>
      </c>
    </row>
    <row r="2562" spans="1:32" x14ac:dyDescent="0.25">
      <c r="A2562" t="s">
        <v>29</v>
      </c>
      <c r="B2562" t="s">
        <v>67</v>
      </c>
      <c r="C2562" t="s">
        <v>68</v>
      </c>
      <c r="D2562" t="s">
        <v>69</v>
      </c>
      <c r="E2562">
        <f>_xlfn.XLOOKUP(Table1[[#This Row],[Location]],'Location analysis'!A:A,'Location analysis'!B:B)</f>
        <v>40.435699999999997</v>
      </c>
      <c r="F2562">
        <f>_xlfn.XLOOKUP(Table1[[#This Row],[Location]],'Location analysis'!A:A,'Location analysis'!C:C)</f>
        <v>-74.125200000000007</v>
      </c>
      <c r="G2562" t="s">
        <v>259</v>
      </c>
      <c r="H2562" t="s">
        <v>34</v>
      </c>
      <c r="I2562">
        <v>15059844359</v>
      </c>
      <c r="J2562" t="s">
        <v>595</v>
      </c>
      <c r="K2562" t="s">
        <v>51</v>
      </c>
      <c r="L2562">
        <v>140</v>
      </c>
      <c r="M2562">
        <v>1.25</v>
      </c>
      <c r="N2562">
        <v>1</v>
      </c>
      <c r="O2562">
        <v>140</v>
      </c>
      <c r="P2562">
        <v>1.25</v>
      </c>
      <c r="Q2562">
        <v>1</v>
      </c>
      <c r="R2562">
        <v>1.25</v>
      </c>
      <c r="S2562">
        <v>1.25</v>
      </c>
      <c r="T2562" s="1">
        <v>44684</v>
      </c>
      <c r="U2562" t="str">
        <f t="shared" ref="U2562:U2625" si="200">IF(G2562="","Cell is Blank - Dis-regard",G2562)</f>
        <v>Sunkist Soda - Orange</v>
      </c>
      <c r="V2562" t="str">
        <f t="shared" ref="V2562:V2625" si="201">IF(H2562="","Cell is Blank - Dis-regard",H2562)</f>
        <v>Carbonated</v>
      </c>
      <c r="W2562" t="s">
        <v>34</v>
      </c>
      <c r="X2562" t="b">
        <f t="shared" si="198"/>
        <v>1</v>
      </c>
      <c r="Y2562">
        <f t="shared" ref="Y2562:Y2625" si="202">IF(X2562="FALSE",M2562,M2562)</f>
        <v>1.25</v>
      </c>
      <c r="Z2562" s="2">
        <f t="shared" si="199"/>
        <v>0.83333333333333337</v>
      </c>
      <c r="AA2562" t="s">
        <v>260</v>
      </c>
      <c r="AB2562" t="s">
        <v>261</v>
      </c>
      <c r="AD2562" t="s">
        <v>91</v>
      </c>
      <c r="AE2562" t="s">
        <v>596</v>
      </c>
      <c r="AF2562">
        <v>2022</v>
      </c>
    </row>
    <row r="2563" spans="1:32" x14ac:dyDescent="0.25">
      <c r="A2563" t="s">
        <v>29</v>
      </c>
      <c r="B2563" t="s">
        <v>394</v>
      </c>
      <c r="C2563" t="s">
        <v>395</v>
      </c>
      <c r="D2563" t="s">
        <v>396</v>
      </c>
      <c r="E2563">
        <f>_xlfn.XLOOKUP(Table1[[#This Row],[Location]],'Location analysis'!A:A,'Location analysis'!B:B)</f>
        <v>40.416893999999999</v>
      </c>
      <c r="F2563">
        <f>_xlfn.XLOOKUP(Table1[[#This Row],[Location]],'Location analysis'!A:A,'Location analysis'!C:C)</f>
        <v>-74.420399000000003</v>
      </c>
      <c r="G2563" t="s">
        <v>307</v>
      </c>
      <c r="H2563" t="s">
        <v>43</v>
      </c>
      <c r="I2563">
        <v>15059953943</v>
      </c>
      <c r="J2563" t="s">
        <v>595</v>
      </c>
      <c r="K2563" t="s">
        <v>51</v>
      </c>
      <c r="L2563">
        <v>138</v>
      </c>
      <c r="M2563">
        <v>1.5</v>
      </c>
      <c r="N2563">
        <v>1</v>
      </c>
      <c r="O2563">
        <v>138</v>
      </c>
      <c r="P2563">
        <v>1.5</v>
      </c>
      <c r="Q2563">
        <v>1</v>
      </c>
      <c r="R2563">
        <v>1.5</v>
      </c>
      <c r="S2563">
        <v>1.5</v>
      </c>
      <c r="T2563" s="1">
        <v>44684</v>
      </c>
      <c r="U2563" t="str">
        <f t="shared" si="200"/>
        <v>Belvita Snack Packs - Blueberry</v>
      </c>
      <c r="V2563" t="str">
        <f t="shared" si="201"/>
        <v>Food</v>
      </c>
      <c r="W2563" t="s">
        <v>43</v>
      </c>
      <c r="X2563" t="b">
        <f t="shared" ref="X2563:X2626" si="203">M2563=P2563</f>
        <v>1</v>
      </c>
      <c r="Y2563">
        <f t="shared" si="202"/>
        <v>1.5</v>
      </c>
      <c r="Z2563" s="2">
        <f t="shared" ref="Z2563:Z2626" si="204">Y2563/1.5</f>
        <v>1</v>
      </c>
      <c r="AA2563" t="s">
        <v>309</v>
      </c>
      <c r="AB2563" t="s">
        <v>222</v>
      </c>
      <c r="AD2563" t="s">
        <v>91</v>
      </c>
      <c r="AE2563" t="s">
        <v>596</v>
      </c>
      <c r="AF2563">
        <v>2022</v>
      </c>
    </row>
    <row r="2564" spans="1:32" x14ac:dyDescent="0.25">
      <c r="A2564" t="s">
        <v>29</v>
      </c>
      <c r="B2564" t="s">
        <v>394</v>
      </c>
      <c r="C2564" t="s">
        <v>395</v>
      </c>
      <c r="D2564" t="s">
        <v>396</v>
      </c>
      <c r="E2564">
        <f>_xlfn.XLOOKUP(Table1[[#This Row],[Location]],'Location analysis'!A:A,'Location analysis'!B:B)</f>
        <v>40.416893999999999</v>
      </c>
      <c r="F2564">
        <f>_xlfn.XLOOKUP(Table1[[#This Row],[Location]],'Location analysis'!A:A,'Location analysis'!C:C)</f>
        <v>-74.420399000000003</v>
      </c>
      <c r="G2564" t="s">
        <v>112</v>
      </c>
      <c r="H2564" t="s">
        <v>43</v>
      </c>
      <c r="I2564">
        <v>15060000594</v>
      </c>
      <c r="J2564" t="s">
        <v>595</v>
      </c>
      <c r="K2564" t="s">
        <v>36</v>
      </c>
      <c r="L2564">
        <v>131</v>
      </c>
      <c r="M2564">
        <v>2</v>
      </c>
      <c r="N2564">
        <v>1</v>
      </c>
      <c r="O2564">
        <v>131</v>
      </c>
      <c r="P2564">
        <v>2</v>
      </c>
      <c r="Q2564">
        <v>1</v>
      </c>
      <c r="R2564">
        <v>2</v>
      </c>
      <c r="S2564">
        <v>2</v>
      </c>
      <c r="T2564" s="1">
        <v>44684</v>
      </c>
      <c r="U2564" t="str">
        <f t="shared" si="200"/>
        <v>Robert Irvine's - Fit Crunch -  Chocolate Pea</v>
      </c>
      <c r="V2564" t="str">
        <f t="shared" si="201"/>
        <v>Food</v>
      </c>
      <c r="W2564" t="s">
        <v>43</v>
      </c>
      <c r="X2564" t="b">
        <f t="shared" si="203"/>
        <v>1</v>
      </c>
      <c r="Y2564">
        <f t="shared" si="202"/>
        <v>2</v>
      </c>
      <c r="Z2564" s="2">
        <f t="shared" si="204"/>
        <v>1.3333333333333333</v>
      </c>
      <c r="AA2564" t="s">
        <v>113</v>
      </c>
      <c r="AB2564" t="s">
        <v>114</v>
      </c>
      <c r="AC2564" t="s">
        <v>115</v>
      </c>
      <c r="AD2564" t="s">
        <v>91</v>
      </c>
      <c r="AE2564" t="s">
        <v>596</v>
      </c>
      <c r="AF2564">
        <v>2022</v>
      </c>
    </row>
    <row r="2565" spans="1:32" x14ac:dyDescent="0.25">
      <c r="A2565" t="s">
        <v>29</v>
      </c>
      <c r="B2565" t="s">
        <v>394</v>
      </c>
      <c r="C2565" t="s">
        <v>395</v>
      </c>
      <c r="D2565" t="s">
        <v>396</v>
      </c>
      <c r="E2565">
        <f>_xlfn.XLOOKUP(Table1[[#This Row],[Location]],'Location analysis'!A:A,'Location analysis'!B:B)</f>
        <v>40.416893999999999</v>
      </c>
      <c r="F2565">
        <f>_xlfn.XLOOKUP(Table1[[#This Row],[Location]],'Location analysis'!A:A,'Location analysis'!C:C)</f>
        <v>-74.420399000000003</v>
      </c>
      <c r="G2565" t="s">
        <v>542</v>
      </c>
      <c r="H2565" t="s">
        <v>43</v>
      </c>
      <c r="I2565">
        <v>15060006560</v>
      </c>
      <c r="J2565" t="s">
        <v>595</v>
      </c>
      <c r="K2565" t="s">
        <v>36</v>
      </c>
      <c r="L2565">
        <v>113</v>
      </c>
      <c r="M2565">
        <v>1.5</v>
      </c>
      <c r="N2565">
        <v>1</v>
      </c>
      <c r="O2565">
        <v>113</v>
      </c>
      <c r="P2565">
        <v>1.5</v>
      </c>
      <c r="Q2565">
        <v>1</v>
      </c>
      <c r="R2565">
        <v>1.5</v>
      </c>
      <c r="S2565">
        <v>1.5</v>
      </c>
      <c r="T2565" s="1">
        <v>44684</v>
      </c>
      <c r="U2565" t="str">
        <f t="shared" si="200"/>
        <v>Pop Corners - White Cheddar</v>
      </c>
      <c r="V2565" t="str">
        <f t="shared" si="201"/>
        <v>Food</v>
      </c>
      <c r="W2565" t="s">
        <v>43</v>
      </c>
      <c r="X2565" t="b">
        <f t="shared" si="203"/>
        <v>1</v>
      </c>
      <c r="Y2565">
        <f t="shared" si="202"/>
        <v>1.5</v>
      </c>
      <c r="Z2565" s="2">
        <f t="shared" si="204"/>
        <v>1</v>
      </c>
      <c r="AA2565" t="s">
        <v>509</v>
      </c>
      <c r="AB2565" t="s">
        <v>204</v>
      </c>
      <c r="AD2565" t="s">
        <v>91</v>
      </c>
      <c r="AE2565" t="s">
        <v>596</v>
      </c>
      <c r="AF2565">
        <v>2022</v>
      </c>
    </row>
    <row r="2566" spans="1:32" x14ac:dyDescent="0.25">
      <c r="A2566" t="s">
        <v>29</v>
      </c>
      <c r="B2566" t="s">
        <v>394</v>
      </c>
      <c r="C2566" t="s">
        <v>395</v>
      </c>
      <c r="D2566" t="s">
        <v>396</v>
      </c>
      <c r="E2566">
        <f>_xlfn.XLOOKUP(Table1[[#This Row],[Location]],'Location analysis'!A:A,'Location analysis'!B:B)</f>
        <v>40.416893999999999</v>
      </c>
      <c r="F2566">
        <f>_xlfn.XLOOKUP(Table1[[#This Row],[Location]],'Location analysis'!A:A,'Location analysis'!C:C)</f>
        <v>-74.420399000000003</v>
      </c>
      <c r="G2566" t="s">
        <v>182</v>
      </c>
      <c r="H2566" t="s">
        <v>34</v>
      </c>
      <c r="I2566">
        <v>15060106430</v>
      </c>
      <c r="J2566" t="s">
        <v>595</v>
      </c>
      <c r="K2566" t="s">
        <v>51</v>
      </c>
      <c r="L2566">
        <v>142</v>
      </c>
      <c r="M2566">
        <v>1.5</v>
      </c>
      <c r="N2566">
        <v>1</v>
      </c>
      <c r="O2566">
        <v>142</v>
      </c>
      <c r="P2566">
        <v>1.5</v>
      </c>
      <c r="Q2566">
        <v>1</v>
      </c>
      <c r="R2566">
        <v>1.5</v>
      </c>
      <c r="S2566">
        <v>1.5</v>
      </c>
      <c r="T2566" s="1">
        <v>44686</v>
      </c>
      <c r="U2566" t="str">
        <f t="shared" si="200"/>
        <v>Coca Cola - Zero Sugar</v>
      </c>
      <c r="V2566" t="str">
        <f t="shared" si="201"/>
        <v>Carbonated</v>
      </c>
      <c r="W2566" t="s">
        <v>34</v>
      </c>
      <c r="X2566" t="b">
        <f t="shared" si="203"/>
        <v>1</v>
      </c>
      <c r="Y2566">
        <f t="shared" si="202"/>
        <v>1.5</v>
      </c>
      <c r="Z2566" s="2">
        <f t="shared" si="204"/>
        <v>1</v>
      </c>
      <c r="AA2566" t="s">
        <v>183</v>
      </c>
      <c r="AB2566" t="s">
        <v>184</v>
      </c>
      <c r="AD2566" t="s">
        <v>91</v>
      </c>
      <c r="AE2566" t="s">
        <v>596</v>
      </c>
      <c r="AF2566">
        <v>2022</v>
      </c>
    </row>
    <row r="2567" spans="1:32" x14ac:dyDescent="0.25">
      <c r="A2567" t="s">
        <v>29</v>
      </c>
      <c r="B2567" t="s">
        <v>394</v>
      </c>
      <c r="C2567" t="s">
        <v>395</v>
      </c>
      <c r="D2567" t="s">
        <v>396</v>
      </c>
      <c r="E2567">
        <f>_xlfn.XLOOKUP(Table1[[#This Row],[Location]],'Location analysis'!A:A,'Location analysis'!B:B)</f>
        <v>40.416893999999999</v>
      </c>
      <c r="F2567">
        <f>_xlfn.XLOOKUP(Table1[[#This Row],[Location]],'Location analysis'!A:A,'Location analysis'!C:C)</f>
        <v>-74.420399000000003</v>
      </c>
      <c r="G2567" t="s">
        <v>251</v>
      </c>
      <c r="H2567" t="s">
        <v>43</v>
      </c>
      <c r="I2567">
        <v>15060261974</v>
      </c>
      <c r="J2567" t="s">
        <v>595</v>
      </c>
      <c r="K2567" t="s">
        <v>51</v>
      </c>
      <c r="L2567">
        <v>123</v>
      </c>
      <c r="M2567">
        <v>1.5</v>
      </c>
      <c r="N2567">
        <v>1</v>
      </c>
      <c r="O2567">
        <v>123</v>
      </c>
      <c r="P2567">
        <v>1.5</v>
      </c>
      <c r="Q2567">
        <v>1</v>
      </c>
      <c r="R2567">
        <v>1.5</v>
      </c>
      <c r="S2567">
        <v>1.5</v>
      </c>
      <c r="T2567" s="1">
        <v>44686</v>
      </c>
      <c r="U2567" t="str">
        <f t="shared" si="200"/>
        <v>CheezIt - Double Cheese</v>
      </c>
      <c r="V2567" t="str">
        <f t="shared" si="201"/>
        <v>Food</v>
      </c>
      <c r="W2567" t="s">
        <v>43</v>
      </c>
      <c r="X2567" t="b">
        <f t="shared" si="203"/>
        <v>1</v>
      </c>
      <c r="Y2567">
        <f t="shared" si="202"/>
        <v>1.5</v>
      </c>
      <c r="Z2567" s="2">
        <f t="shared" si="204"/>
        <v>1</v>
      </c>
      <c r="AA2567" t="s">
        <v>193</v>
      </c>
      <c r="AB2567" t="s">
        <v>252</v>
      </c>
      <c r="AD2567" t="s">
        <v>91</v>
      </c>
      <c r="AE2567" t="s">
        <v>596</v>
      </c>
      <c r="AF2567">
        <v>2022</v>
      </c>
    </row>
    <row r="2568" spans="1:32" x14ac:dyDescent="0.25">
      <c r="A2568" t="s">
        <v>29</v>
      </c>
      <c r="B2568" t="s">
        <v>394</v>
      </c>
      <c r="C2568" t="s">
        <v>395</v>
      </c>
      <c r="D2568" t="s">
        <v>396</v>
      </c>
      <c r="E2568">
        <f>_xlfn.XLOOKUP(Table1[[#This Row],[Location]],'Location analysis'!A:A,'Location analysis'!B:B)</f>
        <v>40.416893999999999</v>
      </c>
      <c r="F2568">
        <f>_xlfn.XLOOKUP(Table1[[#This Row],[Location]],'Location analysis'!A:A,'Location analysis'!C:C)</f>
        <v>-74.420399000000003</v>
      </c>
      <c r="G2568" t="s">
        <v>203</v>
      </c>
      <c r="H2568" t="s">
        <v>43</v>
      </c>
      <c r="I2568">
        <v>15060266522</v>
      </c>
      <c r="J2568" t="s">
        <v>595</v>
      </c>
      <c r="K2568" t="s">
        <v>51</v>
      </c>
      <c r="L2568">
        <v>124</v>
      </c>
      <c r="M2568">
        <v>1.5</v>
      </c>
      <c r="N2568">
        <v>1</v>
      </c>
      <c r="O2568">
        <v>124</v>
      </c>
      <c r="P2568">
        <v>1.5</v>
      </c>
      <c r="Q2568">
        <v>1</v>
      </c>
      <c r="R2568">
        <v>1.5</v>
      </c>
      <c r="S2568">
        <v>1.5</v>
      </c>
      <c r="T2568" s="1">
        <v>44686</v>
      </c>
      <c r="U2568" t="str">
        <f t="shared" si="200"/>
        <v>CheezIt - White Cheddar</v>
      </c>
      <c r="V2568" t="str">
        <f t="shared" si="201"/>
        <v>Food</v>
      </c>
      <c r="W2568" t="s">
        <v>43</v>
      </c>
      <c r="X2568" t="b">
        <f t="shared" si="203"/>
        <v>1</v>
      </c>
      <c r="Y2568">
        <f t="shared" si="202"/>
        <v>1.5</v>
      </c>
      <c r="Z2568" s="2">
        <f t="shared" si="204"/>
        <v>1</v>
      </c>
      <c r="AA2568" t="s">
        <v>193</v>
      </c>
      <c r="AB2568" t="s">
        <v>204</v>
      </c>
      <c r="AD2568" t="s">
        <v>91</v>
      </c>
      <c r="AE2568" t="s">
        <v>596</v>
      </c>
      <c r="AF2568">
        <v>2022</v>
      </c>
    </row>
    <row r="2569" spans="1:32" x14ac:dyDescent="0.25">
      <c r="A2569" t="s">
        <v>29</v>
      </c>
      <c r="B2569" t="s">
        <v>67</v>
      </c>
      <c r="C2569" t="s">
        <v>68</v>
      </c>
      <c r="D2569" t="s">
        <v>69</v>
      </c>
      <c r="E2569">
        <f>_xlfn.XLOOKUP(Table1[[#This Row],[Location]],'Location analysis'!A:A,'Location analysis'!B:B)</f>
        <v>40.435699999999997</v>
      </c>
      <c r="F2569">
        <f>_xlfn.XLOOKUP(Table1[[#This Row],[Location]],'Location analysis'!A:A,'Location analysis'!C:C)</f>
        <v>-74.125200000000007</v>
      </c>
      <c r="G2569" t="s">
        <v>259</v>
      </c>
      <c r="H2569" t="s">
        <v>34</v>
      </c>
      <c r="I2569">
        <v>15060398325</v>
      </c>
      <c r="J2569" t="s">
        <v>595</v>
      </c>
      <c r="K2569" t="s">
        <v>51</v>
      </c>
      <c r="L2569">
        <v>140</v>
      </c>
      <c r="M2569">
        <v>1.25</v>
      </c>
      <c r="N2569">
        <v>1</v>
      </c>
      <c r="O2569">
        <v>140</v>
      </c>
      <c r="P2569">
        <v>1.25</v>
      </c>
      <c r="Q2569">
        <v>1</v>
      </c>
      <c r="R2569">
        <v>1.25</v>
      </c>
      <c r="S2569">
        <v>1.25</v>
      </c>
      <c r="T2569" s="1">
        <v>44684</v>
      </c>
      <c r="U2569" t="str">
        <f t="shared" si="200"/>
        <v>Sunkist Soda - Orange</v>
      </c>
      <c r="V2569" t="str">
        <f t="shared" si="201"/>
        <v>Carbonated</v>
      </c>
      <c r="W2569" t="s">
        <v>34</v>
      </c>
      <c r="X2569" t="b">
        <f t="shared" si="203"/>
        <v>1</v>
      </c>
      <c r="Y2569">
        <f t="shared" si="202"/>
        <v>1.25</v>
      </c>
      <c r="Z2569" s="2">
        <f t="shared" si="204"/>
        <v>0.83333333333333337</v>
      </c>
      <c r="AA2569" t="s">
        <v>260</v>
      </c>
      <c r="AB2569" t="s">
        <v>261</v>
      </c>
      <c r="AD2569" t="s">
        <v>91</v>
      </c>
      <c r="AE2569" t="s">
        <v>596</v>
      </c>
      <c r="AF2569">
        <v>2022</v>
      </c>
    </row>
    <row r="2570" spans="1:32" x14ac:dyDescent="0.25">
      <c r="A2570" t="s">
        <v>29</v>
      </c>
      <c r="B2570" t="s">
        <v>67</v>
      </c>
      <c r="C2570" t="s">
        <v>68</v>
      </c>
      <c r="D2570" t="s">
        <v>69</v>
      </c>
      <c r="E2570">
        <f>_xlfn.XLOOKUP(Table1[[#This Row],[Location]],'Location analysis'!A:A,'Location analysis'!B:B)</f>
        <v>40.435699999999997</v>
      </c>
      <c r="F2570">
        <f>_xlfn.XLOOKUP(Table1[[#This Row],[Location]],'Location analysis'!A:A,'Location analysis'!C:C)</f>
        <v>-74.125200000000007</v>
      </c>
      <c r="G2570" t="s">
        <v>556</v>
      </c>
      <c r="H2570" t="s">
        <v>43</v>
      </c>
      <c r="I2570">
        <v>15061234442</v>
      </c>
      <c r="J2570" t="s">
        <v>597</v>
      </c>
      <c r="K2570" t="s">
        <v>51</v>
      </c>
      <c r="L2570">
        <v>124</v>
      </c>
      <c r="M2570">
        <v>1.5</v>
      </c>
      <c r="N2570">
        <v>1</v>
      </c>
      <c r="O2570">
        <v>124</v>
      </c>
      <c r="P2570">
        <v>1.5</v>
      </c>
      <c r="Q2570">
        <v>1</v>
      </c>
      <c r="R2570">
        <v>1.5</v>
      </c>
      <c r="S2570">
        <v>1.5</v>
      </c>
      <c r="T2570" s="1">
        <v>44684</v>
      </c>
      <c r="U2570" t="str">
        <f t="shared" si="200"/>
        <v>Cheetos Cheddar Jalapeno</v>
      </c>
      <c r="V2570" t="str">
        <f t="shared" si="201"/>
        <v>Food</v>
      </c>
      <c r="W2570" t="s">
        <v>43</v>
      </c>
      <c r="X2570" t="b">
        <f t="shared" si="203"/>
        <v>1</v>
      </c>
      <c r="Y2570">
        <f t="shared" si="202"/>
        <v>1.5</v>
      </c>
      <c r="Z2570" s="2">
        <f t="shared" si="204"/>
        <v>1</v>
      </c>
      <c r="AA2570" t="s">
        <v>556</v>
      </c>
      <c r="AD2570" t="s">
        <v>109</v>
      </c>
      <c r="AE2570" t="s">
        <v>598</v>
      </c>
      <c r="AF2570">
        <v>2022</v>
      </c>
    </row>
    <row r="2571" spans="1:32" x14ac:dyDescent="0.25">
      <c r="A2571" t="s">
        <v>29</v>
      </c>
      <c r="B2571" t="s">
        <v>67</v>
      </c>
      <c r="C2571" t="s">
        <v>68</v>
      </c>
      <c r="D2571" t="s">
        <v>69</v>
      </c>
      <c r="E2571">
        <f>_xlfn.XLOOKUP(Table1[[#This Row],[Location]],'Location analysis'!A:A,'Location analysis'!B:B)</f>
        <v>40.435699999999997</v>
      </c>
      <c r="F2571">
        <f>_xlfn.XLOOKUP(Table1[[#This Row],[Location]],'Location analysis'!A:A,'Location analysis'!C:C)</f>
        <v>-74.125200000000007</v>
      </c>
      <c r="G2571" t="s">
        <v>350</v>
      </c>
      <c r="H2571" t="s">
        <v>43</v>
      </c>
      <c r="I2571">
        <v>15061243779</v>
      </c>
      <c r="J2571" t="s">
        <v>597</v>
      </c>
      <c r="K2571" t="s">
        <v>51</v>
      </c>
      <c r="L2571">
        <v>111</v>
      </c>
      <c r="M2571">
        <v>1.5</v>
      </c>
      <c r="N2571">
        <v>1</v>
      </c>
      <c r="O2571">
        <v>111</v>
      </c>
      <c r="P2571">
        <v>1.5</v>
      </c>
      <c r="Q2571">
        <v>1</v>
      </c>
      <c r="R2571">
        <v>1.5</v>
      </c>
      <c r="S2571">
        <v>1.5</v>
      </c>
      <c r="T2571" s="1">
        <v>44684</v>
      </c>
      <c r="U2571" t="str">
        <f t="shared" si="200"/>
        <v>Fritos - Original</v>
      </c>
      <c r="V2571" t="str">
        <f t="shared" si="201"/>
        <v>Food</v>
      </c>
      <c r="W2571" t="s">
        <v>43</v>
      </c>
      <c r="X2571" t="b">
        <f t="shared" si="203"/>
        <v>1</v>
      </c>
      <c r="Y2571">
        <f t="shared" si="202"/>
        <v>1.5</v>
      </c>
      <c r="Z2571" s="2">
        <f t="shared" si="204"/>
        <v>1</v>
      </c>
      <c r="AA2571" t="s">
        <v>351</v>
      </c>
      <c r="AB2571" t="s">
        <v>150</v>
      </c>
      <c r="AD2571" t="s">
        <v>109</v>
      </c>
      <c r="AE2571" t="s">
        <v>598</v>
      </c>
      <c r="AF2571">
        <v>2022</v>
      </c>
    </row>
    <row r="2572" spans="1:32" x14ac:dyDescent="0.25">
      <c r="A2572" t="s">
        <v>29</v>
      </c>
      <c r="B2572" t="s">
        <v>67</v>
      </c>
      <c r="C2572" t="s">
        <v>68</v>
      </c>
      <c r="D2572" t="s">
        <v>69</v>
      </c>
      <c r="E2572">
        <f>_xlfn.XLOOKUP(Table1[[#This Row],[Location]],'Location analysis'!A:A,'Location analysis'!B:B)</f>
        <v>40.435699999999997</v>
      </c>
      <c r="F2572">
        <f>_xlfn.XLOOKUP(Table1[[#This Row],[Location]],'Location analysis'!A:A,'Location analysis'!C:C)</f>
        <v>-74.125200000000007</v>
      </c>
      <c r="G2572" t="s">
        <v>259</v>
      </c>
      <c r="H2572" t="s">
        <v>34</v>
      </c>
      <c r="I2572">
        <v>15061257319</v>
      </c>
      <c r="J2572" t="s">
        <v>597</v>
      </c>
      <c r="K2572" t="s">
        <v>51</v>
      </c>
      <c r="L2572">
        <v>140</v>
      </c>
      <c r="M2572">
        <v>1.25</v>
      </c>
      <c r="N2572">
        <v>1</v>
      </c>
      <c r="O2572">
        <v>140</v>
      </c>
      <c r="P2572">
        <v>1.25</v>
      </c>
      <c r="Q2572">
        <v>1</v>
      </c>
      <c r="R2572">
        <v>1.25</v>
      </c>
      <c r="S2572">
        <v>1.25</v>
      </c>
      <c r="T2572" s="1">
        <v>44684</v>
      </c>
      <c r="U2572" t="str">
        <f t="shared" si="200"/>
        <v>Sunkist Soda - Orange</v>
      </c>
      <c r="V2572" t="str">
        <f t="shared" si="201"/>
        <v>Carbonated</v>
      </c>
      <c r="W2572" t="s">
        <v>34</v>
      </c>
      <c r="X2572" t="b">
        <f t="shared" si="203"/>
        <v>1</v>
      </c>
      <c r="Y2572">
        <f t="shared" si="202"/>
        <v>1.25</v>
      </c>
      <c r="Z2572" s="2">
        <f t="shared" si="204"/>
        <v>0.83333333333333337</v>
      </c>
      <c r="AA2572" t="s">
        <v>260</v>
      </c>
      <c r="AB2572" t="s">
        <v>261</v>
      </c>
      <c r="AD2572" t="s">
        <v>109</v>
      </c>
      <c r="AE2572" t="s">
        <v>598</v>
      </c>
      <c r="AF2572">
        <v>2022</v>
      </c>
    </row>
    <row r="2573" spans="1:32" x14ac:dyDescent="0.25">
      <c r="A2573" t="s">
        <v>29</v>
      </c>
      <c r="B2573" t="s">
        <v>67</v>
      </c>
      <c r="C2573" t="s">
        <v>68</v>
      </c>
      <c r="D2573" t="s">
        <v>69</v>
      </c>
      <c r="E2573">
        <f>_xlfn.XLOOKUP(Table1[[#This Row],[Location]],'Location analysis'!A:A,'Location analysis'!B:B)</f>
        <v>40.435699999999997</v>
      </c>
      <c r="F2573">
        <f>_xlfn.XLOOKUP(Table1[[#This Row],[Location]],'Location analysis'!A:A,'Location analysis'!C:C)</f>
        <v>-74.125200000000007</v>
      </c>
      <c r="G2573" t="s">
        <v>74</v>
      </c>
      <c r="H2573" t="s">
        <v>49</v>
      </c>
      <c r="I2573">
        <v>15061655680</v>
      </c>
      <c r="J2573" t="s">
        <v>597</v>
      </c>
      <c r="K2573" t="s">
        <v>36</v>
      </c>
      <c r="L2573">
        <v>143</v>
      </c>
      <c r="M2573">
        <v>2.5</v>
      </c>
      <c r="N2573">
        <v>1</v>
      </c>
      <c r="O2573">
        <v>143</v>
      </c>
      <c r="P2573">
        <v>2.5</v>
      </c>
      <c r="Q2573">
        <v>1</v>
      </c>
      <c r="R2573">
        <v>2.5</v>
      </c>
      <c r="S2573">
        <v>2.5</v>
      </c>
      <c r="T2573" s="1">
        <v>44685</v>
      </c>
      <c r="U2573" t="str">
        <f t="shared" si="200"/>
        <v>Snapple Diet Tea - Lemon</v>
      </c>
      <c r="V2573" t="str">
        <f t="shared" si="201"/>
        <v>Non Carbonated</v>
      </c>
      <c r="W2573" t="s">
        <v>49</v>
      </c>
      <c r="X2573" t="b">
        <f t="shared" si="203"/>
        <v>1</v>
      </c>
      <c r="Y2573">
        <f t="shared" si="202"/>
        <v>2.5</v>
      </c>
      <c r="Z2573" s="2">
        <f t="shared" si="204"/>
        <v>1.6666666666666667</v>
      </c>
      <c r="AA2573" t="s">
        <v>75</v>
      </c>
      <c r="AB2573" t="s">
        <v>76</v>
      </c>
      <c r="AD2573" t="s">
        <v>109</v>
      </c>
      <c r="AE2573" t="s">
        <v>598</v>
      </c>
      <c r="AF2573">
        <v>2022</v>
      </c>
    </row>
    <row r="2574" spans="1:32" x14ac:dyDescent="0.25">
      <c r="A2574" t="s">
        <v>29</v>
      </c>
      <c r="B2574" t="s">
        <v>67</v>
      </c>
      <c r="C2574" t="s">
        <v>68</v>
      </c>
      <c r="D2574" t="s">
        <v>69</v>
      </c>
      <c r="E2574">
        <f>_xlfn.XLOOKUP(Table1[[#This Row],[Location]],'Location analysis'!A:A,'Location analysis'!B:B)</f>
        <v>40.435699999999997</v>
      </c>
      <c r="F2574">
        <f>_xlfn.XLOOKUP(Table1[[#This Row],[Location]],'Location analysis'!A:A,'Location analysis'!C:C)</f>
        <v>-74.125200000000007</v>
      </c>
      <c r="G2574" t="s">
        <v>160</v>
      </c>
      <c r="H2574" t="s">
        <v>49</v>
      </c>
      <c r="I2574">
        <v>15061729810</v>
      </c>
      <c r="J2574" t="s">
        <v>597</v>
      </c>
      <c r="K2574" t="s">
        <v>51</v>
      </c>
      <c r="L2574">
        <v>145</v>
      </c>
      <c r="M2574">
        <v>2.5</v>
      </c>
      <c r="N2574">
        <v>1</v>
      </c>
      <c r="O2574">
        <v>145</v>
      </c>
      <c r="P2574">
        <v>2.5</v>
      </c>
      <c r="Q2574">
        <v>1</v>
      </c>
      <c r="R2574">
        <v>2.5</v>
      </c>
      <c r="S2574">
        <v>2.5</v>
      </c>
      <c r="T2574" s="1">
        <v>44685</v>
      </c>
      <c r="U2574" t="str">
        <f t="shared" si="200"/>
        <v>Snapple Diet Tea - Peach Tea</v>
      </c>
      <c r="V2574" t="str">
        <f t="shared" si="201"/>
        <v>Non Carbonated</v>
      </c>
      <c r="W2574" t="s">
        <v>49</v>
      </c>
      <c r="X2574" t="b">
        <f t="shared" si="203"/>
        <v>1</v>
      </c>
      <c r="Y2574">
        <f t="shared" si="202"/>
        <v>2.5</v>
      </c>
      <c r="Z2574" s="2">
        <f t="shared" si="204"/>
        <v>1.6666666666666667</v>
      </c>
      <c r="AA2574" t="s">
        <v>75</v>
      </c>
      <c r="AB2574" t="s">
        <v>161</v>
      </c>
      <c r="AD2574" t="s">
        <v>109</v>
      </c>
      <c r="AE2574" t="s">
        <v>598</v>
      </c>
      <c r="AF2574">
        <v>2022</v>
      </c>
    </row>
    <row r="2575" spans="1:32" x14ac:dyDescent="0.25">
      <c r="A2575" t="s">
        <v>29</v>
      </c>
      <c r="B2575" t="s">
        <v>394</v>
      </c>
      <c r="C2575" t="s">
        <v>395</v>
      </c>
      <c r="D2575" t="s">
        <v>396</v>
      </c>
      <c r="E2575">
        <f>_xlfn.XLOOKUP(Table1[[#This Row],[Location]],'Location analysis'!A:A,'Location analysis'!B:B)</f>
        <v>40.416893999999999</v>
      </c>
      <c r="F2575">
        <f>_xlfn.XLOOKUP(Table1[[#This Row],[Location]],'Location analysis'!A:A,'Location analysis'!C:C)</f>
        <v>-74.420399000000003</v>
      </c>
      <c r="G2575" t="s">
        <v>590</v>
      </c>
      <c r="H2575" t="s">
        <v>43</v>
      </c>
      <c r="I2575">
        <v>15062180923</v>
      </c>
      <c r="J2575" t="s">
        <v>597</v>
      </c>
      <c r="K2575" t="s">
        <v>36</v>
      </c>
      <c r="L2575">
        <v>120</v>
      </c>
      <c r="M2575">
        <v>2</v>
      </c>
      <c r="N2575">
        <v>1</v>
      </c>
      <c r="O2575">
        <v>120</v>
      </c>
      <c r="P2575">
        <v>2</v>
      </c>
      <c r="Q2575">
        <v>1</v>
      </c>
      <c r="R2575">
        <v>2</v>
      </c>
      <c r="S2575">
        <v>2</v>
      </c>
      <c r="T2575" s="1">
        <v>44686</v>
      </c>
      <c r="U2575" t="str">
        <f t="shared" si="200"/>
        <v>Snyder's of Hanover Pretzel Pieces - Honey Mu</v>
      </c>
      <c r="V2575" t="str">
        <f t="shared" si="201"/>
        <v>Food</v>
      </c>
      <c r="W2575" t="s">
        <v>43</v>
      </c>
      <c r="X2575" t="b">
        <f t="shared" si="203"/>
        <v>1</v>
      </c>
      <c r="Y2575">
        <f t="shared" si="202"/>
        <v>2</v>
      </c>
      <c r="Z2575" s="2">
        <f t="shared" si="204"/>
        <v>1.3333333333333333</v>
      </c>
      <c r="AA2575" t="s">
        <v>591</v>
      </c>
      <c r="AB2575" t="s">
        <v>592</v>
      </c>
      <c r="AD2575" t="s">
        <v>109</v>
      </c>
      <c r="AE2575" t="s">
        <v>598</v>
      </c>
      <c r="AF2575">
        <v>2022</v>
      </c>
    </row>
    <row r="2576" spans="1:32" x14ac:dyDescent="0.25">
      <c r="A2576" t="s">
        <v>29</v>
      </c>
      <c r="B2576" t="s">
        <v>394</v>
      </c>
      <c r="C2576" t="s">
        <v>395</v>
      </c>
      <c r="D2576" t="s">
        <v>396</v>
      </c>
      <c r="E2576">
        <f>_xlfn.XLOOKUP(Table1[[#This Row],[Location]],'Location analysis'!A:A,'Location analysis'!B:B)</f>
        <v>40.416893999999999</v>
      </c>
      <c r="F2576">
        <f>_xlfn.XLOOKUP(Table1[[#This Row],[Location]],'Location analysis'!A:A,'Location analysis'!C:C)</f>
        <v>-74.420399000000003</v>
      </c>
      <c r="G2576" t="s">
        <v>417</v>
      </c>
      <c r="H2576" t="s">
        <v>43</v>
      </c>
      <c r="I2576">
        <v>15063163037</v>
      </c>
      <c r="J2576" t="s">
        <v>597</v>
      </c>
      <c r="K2576" t="s">
        <v>36</v>
      </c>
      <c r="L2576">
        <v>136</v>
      </c>
      <c r="M2576">
        <v>2</v>
      </c>
      <c r="N2576">
        <v>1</v>
      </c>
      <c r="O2576">
        <v>136</v>
      </c>
      <c r="P2576">
        <v>2</v>
      </c>
      <c r="Q2576">
        <v>1</v>
      </c>
      <c r="R2576">
        <v>2</v>
      </c>
      <c r="S2576">
        <v>2</v>
      </c>
      <c r="T2576" s="1">
        <v>44686</v>
      </c>
      <c r="U2576" t="str">
        <f t="shared" si="200"/>
        <v>Genius Keto Bar - Chocolate Dream</v>
      </c>
      <c r="V2576" t="str">
        <f t="shared" si="201"/>
        <v>Food</v>
      </c>
      <c r="W2576" t="s">
        <v>43</v>
      </c>
      <c r="X2576" t="b">
        <f t="shared" si="203"/>
        <v>1</v>
      </c>
      <c r="Y2576">
        <f t="shared" si="202"/>
        <v>2</v>
      </c>
      <c r="Z2576" s="2">
        <f t="shared" si="204"/>
        <v>1.3333333333333333</v>
      </c>
      <c r="AA2576" t="s">
        <v>418</v>
      </c>
      <c r="AB2576" t="s">
        <v>419</v>
      </c>
      <c r="AD2576" t="s">
        <v>109</v>
      </c>
      <c r="AE2576" t="s">
        <v>598</v>
      </c>
      <c r="AF2576">
        <v>2022</v>
      </c>
    </row>
    <row r="2577" spans="1:32" x14ac:dyDescent="0.25">
      <c r="A2577" t="s">
        <v>29</v>
      </c>
      <c r="B2577" t="s">
        <v>394</v>
      </c>
      <c r="C2577" t="s">
        <v>395</v>
      </c>
      <c r="D2577" t="s">
        <v>396</v>
      </c>
      <c r="E2577">
        <f>_xlfn.XLOOKUP(Table1[[#This Row],[Location]],'Location analysis'!A:A,'Location analysis'!B:B)</f>
        <v>40.416893999999999</v>
      </c>
      <c r="F2577">
        <f>_xlfn.XLOOKUP(Table1[[#This Row],[Location]],'Location analysis'!A:A,'Location analysis'!C:C)</f>
        <v>-74.420399000000003</v>
      </c>
      <c r="G2577" t="s">
        <v>182</v>
      </c>
      <c r="H2577" t="s">
        <v>34</v>
      </c>
      <c r="I2577">
        <v>15063358762</v>
      </c>
      <c r="J2577" t="s">
        <v>597</v>
      </c>
      <c r="K2577" t="s">
        <v>36</v>
      </c>
      <c r="L2577">
        <v>142</v>
      </c>
      <c r="M2577">
        <v>1.5</v>
      </c>
      <c r="N2577">
        <v>1</v>
      </c>
      <c r="O2577">
        <v>142</v>
      </c>
      <c r="P2577">
        <v>1.5</v>
      </c>
      <c r="Q2577">
        <v>1</v>
      </c>
      <c r="R2577">
        <v>1.5</v>
      </c>
      <c r="S2577">
        <v>1.5</v>
      </c>
      <c r="T2577" s="1">
        <v>44686</v>
      </c>
      <c r="U2577" t="str">
        <f t="shared" si="200"/>
        <v>Coca Cola - Zero Sugar</v>
      </c>
      <c r="V2577" t="str">
        <f t="shared" si="201"/>
        <v>Carbonated</v>
      </c>
      <c r="W2577" t="s">
        <v>34</v>
      </c>
      <c r="X2577" t="b">
        <f t="shared" si="203"/>
        <v>1</v>
      </c>
      <c r="Y2577">
        <f t="shared" si="202"/>
        <v>1.5</v>
      </c>
      <c r="Z2577" s="2">
        <f t="shared" si="204"/>
        <v>1</v>
      </c>
      <c r="AA2577" t="s">
        <v>183</v>
      </c>
      <c r="AB2577" t="s">
        <v>184</v>
      </c>
      <c r="AD2577" t="s">
        <v>109</v>
      </c>
      <c r="AE2577" t="s">
        <v>598</v>
      </c>
      <c r="AF2577">
        <v>2022</v>
      </c>
    </row>
    <row r="2578" spans="1:32" x14ac:dyDescent="0.25">
      <c r="A2578" t="s">
        <v>29</v>
      </c>
      <c r="B2578" t="s">
        <v>67</v>
      </c>
      <c r="C2578" t="s">
        <v>68</v>
      </c>
      <c r="D2578" t="s">
        <v>69</v>
      </c>
      <c r="E2578">
        <f>_xlfn.XLOOKUP(Table1[[#This Row],[Location]],'Location analysis'!A:A,'Location analysis'!B:B)</f>
        <v>40.435699999999997</v>
      </c>
      <c r="F2578">
        <f>_xlfn.XLOOKUP(Table1[[#This Row],[Location]],'Location analysis'!A:A,'Location analysis'!C:C)</f>
        <v>-74.125200000000007</v>
      </c>
      <c r="G2578" t="s">
        <v>520</v>
      </c>
      <c r="H2578" t="s">
        <v>43</v>
      </c>
      <c r="I2578">
        <v>15063536812</v>
      </c>
      <c r="J2578" t="s">
        <v>597</v>
      </c>
      <c r="K2578" t="s">
        <v>51</v>
      </c>
      <c r="L2578">
        <v>113</v>
      </c>
      <c r="M2578">
        <v>1.5</v>
      </c>
      <c r="N2578">
        <v>1</v>
      </c>
      <c r="O2578">
        <v>113</v>
      </c>
      <c r="P2578">
        <v>1.5</v>
      </c>
      <c r="Q2578">
        <v>1</v>
      </c>
      <c r="R2578">
        <v>1.5</v>
      </c>
      <c r="S2578">
        <v>1.5</v>
      </c>
      <c r="T2578" s="1">
        <v>44685</v>
      </c>
      <c r="U2578" t="str">
        <f t="shared" si="200"/>
        <v>Pop Corners - Sea Salt</v>
      </c>
      <c r="V2578" t="str">
        <f t="shared" si="201"/>
        <v>Food</v>
      </c>
      <c r="W2578" t="s">
        <v>43</v>
      </c>
      <c r="X2578" t="b">
        <f t="shared" si="203"/>
        <v>1</v>
      </c>
      <c r="Y2578">
        <f t="shared" si="202"/>
        <v>1.5</v>
      </c>
      <c r="Z2578" s="2">
        <f t="shared" si="204"/>
        <v>1</v>
      </c>
      <c r="AA2578" t="s">
        <v>509</v>
      </c>
      <c r="AB2578" t="s">
        <v>157</v>
      </c>
      <c r="AD2578" t="s">
        <v>109</v>
      </c>
      <c r="AE2578" t="s">
        <v>598</v>
      </c>
      <c r="AF2578">
        <v>2022</v>
      </c>
    </row>
    <row r="2579" spans="1:32" x14ac:dyDescent="0.25">
      <c r="A2579" t="s">
        <v>29</v>
      </c>
      <c r="B2579" t="s">
        <v>67</v>
      </c>
      <c r="C2579" t="s">
        <v>68</v>
      </c>
      <c r="D2579" t="s">
        <v>69</v>
      </c>
      <c r="E2579">
        <f>_xlfn.XLOOKUP(Table1[[#This Row],[Location]],'Location analysis'!A:A,'Location analysis'!B:B)</f>
        <v>40.435699999999997</v>
      </c>
      <c r="F2579">
        <f>_xlfn.XLOOKUP(Table1[[#This Row],[Location]],'Location analysis'!A:A,'Location analysis'!C:C)</f>
        <v>-74.125200000000007</v>
      </c>
      <c r="G2579" t="s">
        <v>81</v>
      </c>
      <c r="H2579" t="s">
        <v>43</v>
      </c>
      <c r="I2579">
        <v>15063714680</v>
      </c>
      <c r="J2579" t="s">
        <v>597</v>
      </c>
      <c r="K2579" t="s">
        <v>51</v>
      </c>
      <c r="L2579">
        <v>134</v>
      </c>
      <c r="M2579">
        <v>2</v>
      </c>
      <c r="N2579">
        <v>1</v>
      </c>
      <c r="O2579">
        <v>134</v>
      </c>
      <c r="P2579">
        <v>2</v>
      </c>
      <c r="Q2579">
        <v>1</v>
      </c>
      <c r="R2579">
        <v>2</v>
      </c>
      <c r="S2579">
        <v>2</v>
      </c>
      <c r="T2579" s="1">
        <v>44685</v>
      </c>
      <c r="U2579" t="str">
        <f t="shared" si="200"/>
        <v>KitKat - Crisp Wafers</v>
      </c>
      <c r="V2579" t="str">
        <f t="shared" si="201"/>
        <v>Food</v>
      </c>
      <c r="W2579" t="s">
        <v>43</v>
      </c>
      <c r="X2579" t="b">
        <f t="shared" si="203"/>
        <v>1</v>
      </c>
      <c r="Y2579">
        <f t="shared" si="202"/>
        <v>2</v>
      </c>
      <c r="Z2579" s="2">
        <f t="shared" si="204"/>
        <v>1.3333333333333333</v>
      </c>
      <c r="AA2579" t="s">
        <v>82</v>
      </c>
      <c r="AB2579" t="s">
        <v>83</v>
      </c>
      <c r="AD2579" t="s">
        <v>109</v>
      </c>
      <c r="AE2579" t="s">
        <v>598</v>
      </c>
      <c r="AF2579">
        <v>2022</v>
      </c>
    </row>
    <row r="2580" spans="1:32" x14ac:dyDescent="0.25">
      <c r="A2580" t="s">
        <v>29</v>
      </c>
      <c r="B2580" t="s">
        <v>67</v>
      </c>
      <c r="C2580" t="s">
        <v>68</v>
      </c>
      <c r="D2580" t="s">
        <v>69</v>
      </c>
      <c r="E2580">
        <f>_xlfn.XLOOKUP(Table1[[#This Row],[Location]],'Location analysis'!A:A,'Location analysis'!B:B)</f>
        <v>40.435699999999997</v>
      </c>
      <c r="F2580">
        <f>_xlfn.XLOOKUP(Table1[[#This Row],[Location]],'Location analysis'!A:A,'Location analysis'!C:C)</f>
        <v>-74.125200000000007</v>
      </c>
      <c r="G2580" t="s">
        <v>329</v>
      </c>
      <c r="H2580" t="s">
        <v>49</v>
      </c>
      <c r="I2580">
        <v>15063771809</v>
      </c>
      <c r="J2580" t="s">
        <v>597</v>
      </c>
      <c r="K2580" t="s">
        <v>36</v>
      </c>
      <c r="L2580">
        <v>147</v>
      </c>
      <c r="M2580">
        <v>2.5</v>
      </c>
      <c r="N2580">
        <v>1</v>
      </c>
      <c r="O2580">
        <v>147</v>
      </c>
      <c r="P2580">
        <v>2.5</v>
      </c>
      <c r="Q2580">
        <v>1</v>
      </c>
      <c r="R2580">
        <v>2.5</v>
      </c>
      <c r="S2580">
        <v>4</v>
      </c>
      <c r="T2580" s="1">
        <v>44685</v>
      </c>
      <c r="U2580" t="str">
        <f t="shared" si="200"/>
        <v>Snapple Tea - Raspberry</v>
      </c>
      <c r="V2580" t="str">
        <f t="shared" si="201"/>
        <v>Non Carbonated</v>
      </c>
      <c r="W2580" t="s">
        <v>49</v>
      </c>
      <c r="X2580" t="b">
        <f t="shared" si="203"/>
        <v>1</v>
      </c>
      <c r="Y2580">
        <f t="shared" si="202"/>
        <v>2.5</v>
      </c>
      <c r="Z2580" s="2">
        <f t="shared" si="204"/>
        <v>1.6666666666666667</v>
      </c>
      <c r="AA2580" t="s">
        <v>330</v>
      </c>
      <c r="AB2580" t="s">
        <v>144</v>
      </c>
      <c r="AD2580" t="s">
        <v>109</v>
      </c>
      <c r="AE2580" t="s">
        <v>598</v>
      </c>
      <c r="AF2580">
        <v>2022</v>
      </c>
    </row>
    <row r="2581" spans="1:32" x14ac:dyDescent="0.25">
      <c r="A2581" t="s">
        <v>29</v>
      </c>
      <c r="B2581" t="s">
        <v>67</v>
      </c>
      <c r="C2581" t="s">
        <v>68</v>
      </c>
      <c r="D2581" t="s">
        <v>69</v>
      </c>
      <c r="E2581">
        <f>_xlfn.XLOOKUP(Table1[[#This Row],[Location]],'Location analysis'!A:A,'Location analysis'!B:B)</f>
        <v>40.435699999999997</v>
      </c>
      <c r="F2581">
        <f>_xlfn.XLOOKUP(Table1[[#This Row],[Location]],'Location analysis'!A:A,'Location analysis'!C:C)</f>
        <v>-74.125200000000007</v>
      </c>
      <c r="G2581" t="s">
        <v>520</v>
      </c>
      <c r="H2581" t="s">
        <v>43</v>
      </c>
      <c r="I2581">
        <v>15063771809</v>
      </c>
      <c r="J2581" t="s">
        <v>597</v>
      </c>
      <c r="K2581" t="s">
        <v>36</v>
      </c>
      <c r="L2581">
        <v>113</v>
      </c>
      <c r="M2581">
        <v>1.5</v>
      </c>
      <c r="N2581">
        <v>1</v>
      </c>
      <c r="O2581">
        <v>113</v>
      </c>
      <c r="P2581">
        <v>1.5</v>
      </c>
      <c r="Q2581">
        <v>1</v>
      </c>
      <c r="R2581">
        <v>1.5</v>
      </c>
      <c r="S2581">
        <v>4</v>
      </c>
      <c r="T2581" s="1">
        <v>44685</v>
      </c>
      <c r="U2581" t="str">
        <f t="shared" si="200"/>
        <v>Pop Corners - Sea Salt</v>
      </c>
      <c r="V2581" t="str">
        <f t="shared" si="201"/>
        <v>Food</v>
      </c>
      <c r="W2581" t="s">
        <v>43</v>
      </c>
      <c r="X2581" t="b">
        <f t="shared" si="203"/>
        <v>1</v>
      </c>
      <c r="Y2581">
        <f t="shared" si="202"/>
        <v>1.5</v>
      </c>
      <c r="Z2581" s="2">
        <f t="shared" si="204"/>
        <v>1</v>
      </c>
      <c r="AA2581" t="s">
        <v>509</v>
      </c>
      <c r="AB2581" t="s">
        <v>157</v>
      </c>
      <c r="AD2581" t="s">
        <v>109</v>
      </c>
      <c r="AE2581" t="s">
        <v>598</v>
      </c>
      <c r="AF2581">
        <v>2022</v>
      </c>
    </row>
    <row r="2582" spans="1:32" x14ac:dyDescent="0.25">
      <c r="A2582" t="s">
        <v>29</v>
      </c>
      <c r="B2582" t="s">
        <v>394</v>
      </c>
      <c r="C2582" t="s">
        <v>395</v>
      </c>
      <c r="D2582" t="s">
        <v>396</v>
      </c>
      <c r="E2582">
        <f>_xlfn.XLOOKUP(Table1[[#This Row],[Location]],'Location analysis'!A:A,'Location analysis'!B:B)</f>
        <v>40.416893999999999</v>
      </c>
      <c r="F2582">
        <f>_xlfn.XLOOKUP(Table1[[#This Row],[Location]],'Location analysis'!A:A,'Location analysis'!C:C)</f>
        <v>-74.420399000000003</v>
      </c>
      <c r="G2582" t="s">
        <v>542</v>
      </c>
      <c r="H2582" t="s">
        <v>43</v>
      </c>
      <c r="I2582">
        <v>15063786322</v>
      </c>
      <c r="J2582" t="s">
        <v>597</v>
      </c>
      <c r="K2582" t="s">
        <v>51</v>
      </c>
      <c r="L2582">
        <v>113</v>
      </c>
      <c r="M2582">
        <v>1.5</v>
      </c>
      <c r="N2582">
        <v>1</v>
      </c>
      <c r="O2582">
        <v>113</v>
      </c>
      <c r="P2582">
        <v>1.5</v>
      </c>
      <c r="Q2582">
        <v>1</v>
      </c>
      <c r="R2582">
        <v>1.5</v>
      </c>
      <c r="S2582">
        <v>1.5</v>
      </c>
      <c r="T2582" s="1">
        <v>44686</v>
      </c>
      <c r="U2582" t="str">
        <f t="shared" si="200"/>
        <v>Pop Corners - White Cheddar</v>
      </c>
      <c r="V2582" t="str">
        <f t="shared" si="201"/>
        <v>Food</v>
      </c>
      <c r="W2582" t="s">
        <v>43</v>
      </c>
      <c r="X2582" t="b">
        <f t="shared" si="203"/>
        <v>1</v>
      </c>
      <c r="Y2582">
        <f t="shared" si="202"/>
        <v>1.5</v>
      </c>
      <c r="Z2582" s="2">
        <f t="shared" si="204"/>
        <v>1</v>
      </c>
      <c r="AA2582" t="s">
        <v>509</v>
      </c>
      <c r="AB2582" t="s">
        <v>204</v>
      </c>
      <c r="AD2582" t="s">
        <v>109</v>
      </c>
      <c r="AE2582" t="s">
        <v>598</v>
      </c>
      <c r="AF2582">
        <v>2022</v>
      </c>
    </row>
    <row r="2583" spans="1:32" x14ac:dyDescent="0.25">
      <c r="A2583" t="s">
        <v>29</v>
      </c>
      <c r="B2583" t="s">
        <v>62</v>
      </c>
      <c r="C2583" t="s">
        <v>63</v>
      </c>
      <c r="D2583" t="s">
        <v>64</v>
      </c>
      <c r="E2583">
        <f>_xlfn.XLOOKUP(Table1[[#This Row],[Location]],'Location analysis'!A:A,'Location analysis'!B:B)</f>
        <v>40.091900000000003</v>
      </c>
      <c r="F2583">
        <f>_xlfn.XLOOKUP(Table1[[#This Row],[Location]],'Location analysis'!A:A,'Location analysis'!C:C)</f>
        <v>-74.358699999999999</v>
      </c>
      <c r="G2583" t="s">
        <v>84</v>
      </c>
      <c r="H2583" t="s">
        <v>43</v>
      </c>
      <c r="I2583">
        <v>15063881051</v>
      </c>
      <c r="J2583" t="s">
        <v>597</v>
      </c>
      <c r="K2583" t="s">
        <v>51</v>
      </c>
      <c r="L2583">
        <v>138</v>
      </c>
      <c r="M2583">
        <v>2</v>
      </c>
      <c r="N2583">
        <v>1</v>
      </c>
      <c r="O2583">
        <v>138</v>
      </c>
      <c r="P2583">
        <v>2</v>
      </c>
      <c r="Q2583">
        <v>1</v>
      </c>
      <c r="R2583">
        <v>2</v>
      </c>
      <c r="S2583">
        <v>2</v>
      </c>
      <c r="T2583" s="1">
        <v>44685</v>
      </c>
      <c r="U2583" t="str">
        <f t="shared" si="200"/>
        <v>Wonderful Pistachios - Variety</v>
      </c>
      <c r="V2583" t="str">
        <f t="shared" si="201"/>
        <v>Food</v>
      </c>
      <c r="W2583" t="s">
        <v>43</v>
      </c>
      <c r="X2583" t="b">
        <f t="shared" si="203"/>
        <v>1</v>
      </c>
      <c r="Y2583">
        <f t="shared" si="202"/>
        <v>2</v>
      </c>
      <c r="Z2583" s="2">
        <f t="shared" si="204"/>
        <v>1.3333333333333333</v>
      </c>
      <c r="AA2583" t="s">
        <v>85</v>
      </c>
      <c r="AB2583" t="s">
        <v>86</v>
      </c>
      <c r="AD2583" t="s">
        <v>109</v>
      </c>
      <c r="AE2583" t="s">
        <v>598</v>
      </c>
      <c r="AF2583">
        <v>2022</v>
      </c>
    </row>
    <row r="2584" spans="1:32" x14ac:dyDescent="0.25">
      <c r="A2584" t="s">
        <v>29</v>
      </c>
      <c r="B2584" t="s">
        <v>62</v>
      </c>
      <c r="C2584" t="s">
        <v>63</v>
      </c>
      <c r="D2584" t="s">
        <v>64</v>
      </c>
      <c r="E2584">
        <f>_xlfn.XLOOKUP(Table1[[#This Row],[Location]],'Location analysis'!A:A,'Location analysis'!B:B)</f>
        <v>40.091900000000003</v>
      </c>
      <c r="F2584">
        <f>_xlfn.XLOOKUP(Table1[[#This Row],[Location]],'Location analysis'!A:A,'Location analysis'!C:C)</f>
        <v>-74.358699999999999</v>
      </c>
      <c r="G2584" t="s">
        <v>84</v>
      </c>
      <c r="H2584" t="s">
        <v>43</v>
      </c>
      <c r="I2584">
        <v>15063890848</v>
      </c>
      <c r="J2584" t="s">
        <v>597</v>
      </c>
      <c r="K2584" t="s">
        <v>51</v>
      </c>
      <c r="L2584">
        <v>138</v>
      </c>
      <c r="M2584">
        <v>2</v>
      </c>
      <c r="N2584">
        <v>1</v>
      </c>
      <c r="O2584">
        <v>138</v>
      </c>
      <c r="P2584">
        <v>2</v>
      </c>
      <c r="Q2584">
        <v>1</v>
      </c>
      <c r="R2584">
        <v>2</v>
      </c>
      <c r="S2584">
        <v>2</v>
      </c>
      <c r="T2584" s="1">
        <v>44685</v>
      </c>
      <c r="U2584" t="str">
        <f t="shared" si="200"/>
        <v>Wonderful Pistachios - Variety</v>
      </c>
      <c r="V2584" t="str">
        <f t="shared" si="201"/>
        <v>Food</v>
      </c>
      <c r="W2584" t="s">
        <v>43</v>
      </c>
      <c r="X2584" t="b">
        <f t="shared" si="203"/>
        <v>1</v>
      </c>
      <c r="Y2584">
        <f t="shared" si="202"/>
        <v>2</v>
      </c>
      <c r="Z2584" s="2">
        <f t="shared" si="204"/>
        <v>1.3333333333333333</v>
      </c>
      <c r="AA2584" t="s">
        <v>85</v>
      </c>
      <c r="AB2584" t="s">
        <v>86</v>
      </c>
      <c r="AD2584" t="s">
        <v>109</v>
      </c>
      <c r="AE2584" t="s">
        <v>598</v>
      </c>
      <c r="AF2584">
        <v>2022</v>
      </c>
    </row>
    <row r="2585" spans="1:32" x14ac:dyDescent="0.25">
      <c r="A2585" t="s">
        <v>29</v>
      </c>
      <c r="B2585" t="s">
        <v>67</v>
      </c>
      <c r="C2585" t="s">
        <v>68</v>
      </c>
      <c r="D2585" t="s">
        <v>69</v>
      </c>
      <c r="E2585">
        <f>_xlfn.XLOOKUP(Table1[[#This Row],[Location]],'Location analysis'!A:A,'Location analysis'!B:B)</f>
        <v>40.435699999999997</v>
      </c>
      <c r="F2585">
        <f>_xlfn.XLOOKUP(Table1[[#This Row],[Location]],'Location analysis'!A:A,'Location analysis'!C:C)</f>
        <v>-74.125200000000007</v>
      </c>
      <c r="G2585" t="s">
        <v>520</v>
      </c>
      <c r="H2585" t="s">
        <v>43</v>
      </c>
      <c r="I2585">
        <v>15063951760</v>
      </c>
      <c r="J2585" t="s">
        <v>597</v>
      </c>
      <c r="K2585" t="s">
        <v>51</v>
      </c>
      <c r="L2585">
        <v>113</v>
      </c>
      <c r="M2585">
        <v>1.5</v>
      </c>
      <c r="N2585">
        <v>1</v>
      </c>
      <c r="O2585">
        <v>113</v>
      </c>
      <c r="P2585">
        <v>1.5</v>
      </c>
      <c r="Q2585">
        <v>1</v>
      </c>
      <c r="R2585">
        <v>1.5</v>
      </c>
      <c r="S2585">
        <v>1.5</v>
      </c>
      <c r="T2585" s="1">
        <v>44685</v>
      </c>
      <c r="U2585" t="str">
        <f t="shared" si="200"/>
        <v>Pop Corners - Sea Salt</v>
      </c>
      <c r="V2585" t="str">
        <f t="shared" si="201"/>
        <v>Food</v>
      </c>
      <c r="W2585" t="s">
        <v>43</v>
      </c>
      <c r="X2585" t="b">
        <f t="shared" si="203"/>
        <v>1</v>
      </c>
      <c r="Y2585">
        <f t="shared" si="202"/>
        <v>1.5</v>
      </c>
      <c r="Z2585" s="2">
        <f t="shared" si="204"/>
        <v>1</v>
      </c>
      <c r="AA2585" t="s">
        <v>509</v>
      </c>
      <c r="AB2585" t="s">
        <v>157</v>
      </c>
      <c r="AD2585" t="s">
        <v>109</v>
      </c>
      <c r="AE2585" t="s">
        <v>598</v>
      </c>
      <c r="AF2585">
        <v>2022</v>
      </c>
    </row>
    <row r="2586" spans="1:32" x14ac:dyDescent="0.25">
      <c r="A2586" t="s">
        <v>29</v>
      </c>
      <c r="B2586" t="s">
        <v>67</v>
      </c>
      <c r="C2586" t="s">
        <v>68</v>
      </c>
      <c r="D2586" t="s">
        <v>69</v>
      </c>
      <c r="E2586">
        <f>_xlfn.XLOOKUP(Table1[[#This Row],[Location]],'Location analysis'!A:A,'Location analysis'!B:B)</f>
        <v>40.435699999999997</v>
      </c>
      <c r="F2586">
        <f>_xlfn.XLOOKUP(Table1[[#This Row],[Location]],'Location analysis'!A:A,'Location analysis'!C:C)</f>
        <v>-74.125200000000007</v>
      </c>
      <c r="G2586" t="s">
        <v>523</v>
      </c>
      <c r="H2586" t="s">
        <v>43</v>
      </c>
      <c r="I2586">
        <v>15063950401</v>
      </c>
      <c r="J2586" t="s">
        <v>597</v>
      </c>
      <c r="K2586" t="s">
        <v>51</v>
      </c>
      <c r="L2586">
        <v>112</v>
      </c>
      <c r="M2586">
        <v>1.5</v>
      </c>
      <c r="N2586">
        <v>1</v>
      </c>
      <c r="O2586">
        <v>112</v>
      </c>
      <c r="P2586">
        <v>1.5</v>
      </c>
      <c r="Q2586">
        <v>1</v>
      </c>
      <c r="R2586">
        <v>1.5</v>
      </c>
      <c r="S2586">
        <v>1.5</v>
      </c>
      <c r="T2586" s="1">
        <v>44685</v>
      </c>
      <c r="U2586" t="str">
        <f t="shared" si="200"/>
        <v>Pop Corners - Spicy Queso</v>
      </c>
      <c r="V2586" t="str">
        <f t="shared" si="201"/>
        <v>Food</v>
      </c>
      <c r="W2586" t="s">
        <v>43</v>
      </c>
      <c r="X2586" t="b">
        <f t="shared" si="203"/>
        <v>1</v>
      </c>
      <c r="Y2586">
        <f t="shared" si="202"/>
        <v>1.5</v>
      </c>
      <c r="Z2586" s="2">
        <f t="shared" si="204"/>
        <v>1</v>
      </c>
      <c r="AA2586" t="s">
        <v>509</v>
      </c>
      <c r="AB2586" t="s">
        <v>524</v>
      </c>
      <c r="AD2586" t="s">
        <v>109</v>
      </c>
      <c r="AE2586" t="s">
        <v>598</v>
      </c>
      <c r="AF2586">
        <v>2022</v>
      </c>
    </row>
    <row r="2587" spans="1:32" x14ac:dyDescent="0.25">
      <c r="A2587" t="s">
        <v>29</v>
      </c>
      <c r="B2587" t="s">
        <v>394</v>
      </c>
      <c r="C2587" t="s">
        <v>395</v>
      </c>
      <c r="D2587" t="s">
        <v>396</v>
      </c>
      <c r="E2587">
        <f>_xlfn.XLOOKUP(Table1[[#This Row],[Location]],'Location analysis'!A:A,'Location analysis'!B:B)</f>
        <v>40.416893999999999</v>
      </c>
      <c r="F2587">
        <f>_xlfn.XLOOKUP(Table1[[#This Row],[Location]],'Location analysis'!A:A,'Location analysis'!C:C)</f>
        <v>-74.420399000000003</v>
      </c>
      <c r="G2587" t="s">
        <v>407</v>
      </c>
      <c r="H2587" t="s">
        <v>34</v>
      </c>
      <c r="I2587">
        <v>15064020045</v>
      </c>
      <c r="J2587" t="s">
        <v>597</v>
      </c>
      <c r="K2587" t="s">
        <v>36</v>
      </c>
      <c r="L2587">
        <v>140</v>
      </c>
      <c r="M2587">
        <v>1.5</v>
      </c>
      <c r="N2587">
        <v>1</v>
      </c>
      <c r="O2587">
        <v>140</v>
      </c>
      <c r="P2587">
        <v>1.5</v>
      </c>
      <c r="Q2587">
        <v>1</v>
      </c>
      <c r="R2587">
        <v>1.5</v>
      </c>
      <c r="S2587">
        <v>3.5</v>
      </c>
      <c r="T2587" s="1">
        <v>44686</v>
      </c>
      <c r="U2587" t="str">
        <f t="shared" si="200"/>
        <v>Spindrift - Sparkling Water - Pineapple</v>
      </c>
      <c r="V2587" t="str">
        <f t="shared" si="201"/>
        <v>Carbonated</v>
      </c>
      <c r="W2587" t="s">
        <v>34</v>
      </c>
      <c r="X2587" t="b">
        <f t="shared" si="203"/>
        <v>1</v>
      </c>
      <c r="Y2587">
        <f t="shared" si="202"/>
        <v>1.5</v>
      </c>
      <c r="Z2587" s="2">
        <f t="shared" si="204"/>
        <v>1</v>
      </c>
      <c r="AA2587" t="s">
        <v>89</v>
      </c>
      <c r="AB2587" t="s">
        <v>408</v>
      </c>
      <c r="AC2587" t="s">
        <v>409</v>
      </c>
      <c r="AD2587" t="s">
        <v>109</v>
      </c>
      <c r="AE2587" t="s">
        <v>598</v>
      </c>
      <c r="AF2587">
        <v>2022</v>
      </c>
    </row>
    <row r="2588" spans="1:32" x14ac:dyDescent="0.25">
      <c r="A2588" t="s">
        <v>29</v>
      </c>
      <c r="B2588" t="s">
        <v>394</v>
      </c>
      <c r="C2588" t="s">
        <v>395</v>
      </c>
      <c r="D2588" t="s">
        <v>396</v>
      </c>
      <c r="E2588">
        <f>_xlfn.XLOOKUP(Table1[[#This Row],[Location]],'Location analysis'!A:A,'Location analysis'!B:B)</f>
        <v>40.416893999999999</v>
      </c>
      <c r="F2588">
        <f>_xlfn.XLOOKUP(Table1[[#This Row],[Location]],'Location analysis'!A:A,'Location analysis'!C:C)</f>
        <v>-74.420399000000003</v>
      </c>
      <c r="G2588" t="s">
        <v>599</v>
      </c>
      <c r="H2588" t="s">
        <v>43</v>
      </c>
      <c r="I2588">
        <v>15064020045</v>
      </c>
      <c r="J2588" t="s">
        <v>597</v>
      </c>
      <c r="K2588" t="s">
        <v>36</v>
      </c>
      <c r="L2588">
        <v>121</v>
      </c>
      <c r="M2588">
        <v>2</v>
      </c>
      <c r="N2588">
        <v>1</v>
      </c>
      <c r="O2588">
        <v>121</v>
      </c>
      <c r="P2588">
        <v>2</v>
      </c>
      <c r="Q2588">
        <v>1</v>
      </c>
      <c r="R2588">
        <v>2</v>
      </c>
      <c r="S2588">
        <v>3.5</v>
      </c>
      <c r="T2588" s="1">
        <v>44686</v>
      </c>
      <c r="U2588" t="str">
        <f t="shared" si="200"/>
        <v>Snyder's of Hanover Pretzel Pieces - Hot Buff</v>
      </c>
      <c r="V2588" t="str">
        <f t="shared" si="201"/>
        <v>Food</v>
      </c>
      <c r="W2588" t="s">
        <v>43</v>
      </c>
      <c r="X2588" t="b">
        <f t="shared" si="203"/>
        <v>1</v>
      </c>
      <c r="Y2588">
        <f t="shared" si="202"/>
        <v>2</v>
      </c>
      <c r="Z2588" s="2">
        <f t="shared" si="204"/>
        <v>1.3333333333333333</v>
      </c>
      <c r="AA2588" t="s">
        <v>591</v>
      </c>
      <c r="AB2588" t="s">
        <v>600</v>
      </c>
      <c r="AD2588" t="s">
        <v>109</v>
      </c>
      <c r="AE2588" t="s">
        <v>598</v>
      </c>
      <c r="AF2588">
        <v>2022</v>
      </c>
    </row>
    <row r="2589" spans="1:32" x14ac:dyDescent="0.25">
      <c r="A2589" t="s">
        <v>29</v>
      </c>
      <c r="B2589" t="s">
        <v>394</v>
      </c>
      <c r="C2589" t="s">
        <v>395</v>
      </c>
      <c r="D2589" t="s">
        <v>396</v>
      </c>
      <c r="E2589">
        <f>_xlfn.XLOOKUP(Table1[[#This Row],[Location]],'Location analysis'!A:A,'Location analysis'!B:B)</f>
        <v>40.416893999999999</v>
      </c>
      <c r="F2589">
        <f>_xlfn.XLOOKUP(Table1[[#This Row],[Location]],'Location analysis'!A:A,'Location analysis'!C:C)</f>
        <v>-74.420399000000003</v>
      </c>
      <c r="G2589" t="s">
        <v>182</v>
      </c>
      <c r="H2589" t="s">
        <v>34</v>
      </c>
      <c r="I2589">
        <v>15064253312</v>
      </c>
      <c r="J2589" t="s">
        <v>597</v>
      </c>
      <c r="K2589" t="s">
        <v>51</v>
      </c>
      <c r="L2589">
        <v>142</v>
      </c>
      <c r="M2589">
        <v>1.5</v>
      </c>
      <c r="N2589">
        <v>1</v>
      </c>
      <c r="O2589">
        <v>142</v>
      </c>
      <c r="P2589">
        <v>1.5</v>
      </c>
      <c r="Q2589">
        <v>1</v>
      </c>
      <c r="R2589">
        <v>1.5</v>
      </c>
      <c r="S2589">
        <v>1.5</v>
      </c>
      <c r="T2589" s="1">
        <v>44686</v>
      </c>
      <c r="U2589" t="str">
        <f t="shared" si="200"/>
        <v>Coca Cola - Zero Sugar</v>
      </c>
      <c r="V2589" t="str">
        <f t="shared" si="201"/>
        <v>Carbonated</v>
      </c>
      <c r="W2589" t="s">
        <v>34</v>
      </c>
      <c r="X2589" t="b">
        <f t="shared" si="203"/>
        <v>1</v>
      </c>
      <c r="Y2589">
        <f t="shared" si="202"/>
        <v>1.5</v>
      </c>
      <c r="Z2589" s="2">
        <f t="shared" si="204"/>
        <v>1</v>
      </c>
      <c r="AA2589" t="s">
        <v>183</v>
      </c>
      <c r="AB2589" t="s">
        <v>184</v>
      </c>
      <c r="AD2589" t="s">
        <v>109</v>
      </c>
      <c r="AE2589" t="s">
        <v>598</v>
      </c>
      <c r="AF2589">
        <v>2022</v>
      </c>
    </row>
    <row r="2590" spans="1:32" x14ac:dyDescent="0.25">
      <c r="A2590" t="s">
        <v>29</v>
      </c>
      <c r="B2590" t="s">
        <v>394</v>
      </c>
      <c r="C2590" t="s">
        <v>395</v>
      </c>
      <c r="D2590" t="s">
        <v>396</v>
      </c>
      <c r="E2590">
        <f>_xlfn.XLOOKUP(Table1[[#This Row],[Location]],'Location analysis'!A:A,'Location analysis'!B:B)</f>
        <v>40.416893999999999</v>
      </c>
      <c r="F2590">
        <f>_xlfn.XLOOKUP(Table1[[#This Row],[Location]],'Location analysis'!A:A,'Location analysis'!C:C)</f>
        <v>-74.420399000000003</v>
      </c>
      <c r="G2590" t="s">
        <v>520</v>
      </c>
      <c r="H2590" t="s">
        <v>43</v>
      </c>
      <c r="I2590">
        <v>15064254058</v>
      </c>
      <c r="J2590" t="s">
        <v>597</v>
      </c>
      <c r="K2590" t="s">
        <v>51</v>
      </c>
      <c r="L2590">
        <v>111</v>
      </c>
      <c r="M2590">
        <v>1.5</v>
      </c>
      <c r="N2590">
        <v>1</v>
      </c>
      <c r="O2590">
        <v>111</v>
      </c>
      <c r="P2590">
        <v>1.5</v>
      </c>
      <c r="Q2590">
        <v>1</v>
      </c>
      <c r="R2590">
        <v>1.5</v>
      </c>
      <c r="S2590">
        <v>1.5</v>
      </c>
      <c r="T2590" s="1">
        <v>44686</v>
      </c>
      <c r="U2590" t="str">
        <f t="shared" si="200"/>
        <v>Pop Corners - Sea Salt</v>
      </c>
      <c r="V2590" t="str">
        <f t="shared" si="201"/>
        <v>Food</v>
      </c>
      <c r="W2590" t="s">
        <v>43</v>
      </c>
      <c r="X2590" t="b">
        <f t="shared" si="203"/>
        <v>1</v>
      </c>
      <c r="Y2590">
        <f t="shared" si="202"/>
        <v>1.5</v>
      </c>
      <c r="Z2590" s="2">
        <f t="shared" si="204"/>
        <v>1</v>
      </c>
      <c r="AA2590" t="s">
        <v>509</v>
      </c>
      <c r="AB2590" t="s">
        <v>157</v>
      </c>
      <c r="AD2590" t="s">
        <v>109</v>
      </c>
      <c r="AE2590" t="s">
        <v>598</v>
      </c>
      <c r="AF2590">
        <v>2022</v>
      </c>
    </row>
    <row r="2591" spans="1:32" x14ac:dyDescent="0.25">
      <c r="A2591" t="s">
        <v>29</v>
      </c>
      <c r="B2591" t="s">
        <v>394</v>
      </c>
      <c r="C2591" t="s">
        <v>395</v>
      </c>
      <c r="D2591" t="s">
        <v>396</v>
      </c>
      <c r="E2591">
        <f>_xlfn.XLOOKUP(Table1[[#This Row],[Location]],'Location analysis'!A:A,'Location analysis'!B:B)</f>
        <v>40.416893999999999</v>
      </c>
      <c r="F2591">
        <f>_xlfn.XLOOKUP(Table1[[#This Row],[Location]],'Location analysis'!A:A,'Location analysis'!C:C)</f>
        <v>-74.420399000000003</v>
      </c>
      <c r="G2591" t="s">
        <v>182</v>
      </c>
      <c r="H2591" t="s">
        <v>34</v>
      </c>
      <c r="I2591">
        <v>15064491238</v>
      </c>
      <c r="J2591" t="s">
        <v>597</v>
      </c>
      <c r="K2591" t="s">
        <v>51</v>
      </c>
      <c r="L2591">
        <v>142</v>
      </c>
      <c r="M2591">
        <v>1.5</v>
      </c>
      <c r="N2591">
        <v>1</v>
      </c>
      <c r="O2591">
        <v>142</v>
      </c>
      <c r="P2591">
        <v>1.5</v>
      </c>
      <c r="Q2591">
        <v>1</v>
      </c>
      <c r="R2591">
        <v>1.5</v>
      </c>
      <c r="S2591">
        <v>1.5</v>
      </c>
      <c r="T2591" s="1">
        <v>44686</v>
      </c>
      <c r="U2591" t="str">
        <f t="shared" si="200"/>
        <v>Coca Cola - Zero Sugar</v>
      </c>
      <c r="V2591" t="str">
        <f t="shared" si="201"/>
        <v>Carbonated</v>
      </c>
      <c r="W2591" t="s">
        <v>34</v>
      </c>
      <c r="X2591" t="b">
        <f t="shared" si="203"/>
        <v>1</v>
      </c>
      <c r="Y2591">
        <f t="shared" si="202"/>
        <v>1.5</v>
      </c>
      <c r="Z2591" s="2">
        <f t="shared" si="204"/>
        <v>1</v>
      </c>
      <c r="AA2591" t="s">
        <v>183</v>
      </c>
      <c r="AB2591" t="s">
        <v>184</v>
      </c>
      <c r="AD2591" t="s">
        <v>109</v>
      </c>
      <c r="AE2591" t="s">
        <v>598</v>
      </c>
      <c r="AF2591">
        <v>2022</v>
      </c>
    </row>
    <row r="2592" spans="1:32" x14ac:dyDescent="0.25">
      <c r="A2592" t="s">
        <v>29</v>
      </c>
      <c r="B2592" t="s">
        <v>394</v>
      </c>
      <c r="C2592" t="s">
        <v>395</v>
      </c>
      <c r="D2592" t="s">
        <v>396</v>
      </c>
      <c r="E2592">
        <f>_xlfn.XLOOKUP(Table1[[#This Row],[Location]],'Location analysis'!A:A,'Location analysis'!B:B)</f>
        <v>40.416893999999999</v>
      </c>
      <c r="F2592">
        <f>_xlfn.XLOOKUP(Table1[[#This Row],[Location]],'Location analysis'!A:A,'Location analysis'!C:C)</f>
        <v>-74.420399000000003</v>
      </c>
      <c r="G2592" t="s">
        <v>583</v>
      </c>
      <c r="H2592" t="s">
        <v>43</v>
      </c>
      <c r="I2592">
        <v>15064499982</v>
      </c>
      <c r="J2592" t="s">
        <v>597</v>
      </c>
      <c r="K2592" t="s">
        <v>51</v>
      </c>
      <c r="L2592">
        <v>158</v>
      </c>
      <c r="M2592">
        <v>2</v>
      </c>
      <c r="N2592">
        <v>1</v>
      </c>
      <c r="O2592">
        <v>158</v>
      </c>
      <c r="P2592">
        <v>2</v>
      </c>
      <c r="Q2592">
        <v>1</v>
      </c>
      <c r="R2592">
        <v>2</v>
      </c>
      <c r="S2592">
        <v>2</v>
      </c>
      <c r="T2592" s="1">
        <v>44686</v>
      </c>
      <c r="U2592" t="str">
        <f t="shared" si="200"/>
        <v>Lenny &amp; Larrys - Chocolate Chip</v>
      </c>
      <c r="V2592" t="str">
        <f t="shared" si="201"/>
        <v>Food</v>
      </c>
      <c r="W2592" t="s">
        <v>43</v>
      </c>
      <c r="X2592" t="b">
        <f t="shared" si="203"/>
        <v>1</v>
      </c>
      <c r="Y2592">
        <f t="shared" si="202"/>
        <v>2</v>
      </c>
      <c r="Z2592" s="2">
        <f t="shared" si="204"/>
        <v>1.3333333333333333</v>
      </c>
      <c r="AA2592" t="s">
        <v>422</v>
      </c>
      <c r="AB2592" t="s">
        <v>444</v>
      </c>
      <c r="AD2592" t="s">
        <v>109</v>
      </c>
      <c r="AE2592" t="s">
        <v>598</v>
      </c>
      <c r="AF2592">
        <v>2022</v>
      </c>
    </row>
    <row r="2593" spans="1:32" x14ac:dyDescent="0.25">
      <c r="A2593" t="s">
        <v>29</v>
      </c>
      <c r="B2593" t="s">
        <v>67</v>
      </c>
      <c r="C2593" t="s">
        <v>68</v>
      </c>
      <c r="D2593" t="s">
        <v>69</v>
      </c>
      <c r="E2593">
        <f>_xlfn.XLOOKUP(Table1[[#This Row],[Location]],'Location analysis'!A:A,'Location analysis'!B:B)</f>
        <v>40.435699999999997</v>
      </c>
      <c r="F2593">
        <f>_xlfn.XLOOKUP(Table1[[#This Row],[Location]],'Location analysis'!A:A,'Location analysis'!C:C)</f>
        <v>-74.125200000000007</v>
      </c>
      <c r="G2593" t="s">
        <v>545</v>
      </c>
      <c r="H2593" t="s">
        <v>43</v>
      </c>
      <c r="I2593">
        <v>15064662144</v>
      </c>
      <c r="J2593" t="s">
        <v>597</v>
      </c>
      <c r="K2593" t="s">
        <v>51</v>
      </c>
      <c r="L2593">
        <v>137</v>
      </c>
      <c r="M2593">
        <v>1.5</v>
      </c>
      <c r="N2593">
        <v>1</v>
      </c>
      <c r="O2593">
        <v>137</v>
      </c>
      <c r="P2593">
        <v>1.5</v>
      </c>
      <c r="Q2593">
        <v>1</v>
      </c>
      <c r="R2593">
        <v>1.5</v>
      </c>
      <c r="S2593">
        <v>1.5</v>
      </c>
      <c r="T2593" s="1">
        <v>44685</v>
      </c>
      <c r="U2593" t="str">
        <f t="shared" si="200"/>
        <v>Nutri Grain Apple Cinnamon</v>
      </c>
      <c r="V2593" t="str">
        <f t="shared" si="201"/>
        <v>Food</v>
      </c>
      <c r="W2593" t="s">
        <v>43</v>
      </c>
      <c r="X2593" t="b">
        <f t="shared" si="203"/>
        <v>1</v>
      </c>
      <c r="Y2593">
        <f t="shared" si="202"/>
        <v>1.5</v>
      </c>
      <c r="Z2593" s="2">
        <f t="shared" si="204"/>
        <v>1</v>
      </c>
      <c r="AA2593" t="s">
        <v>545</v>
      </c>
      <c r="AD2593" t="s">
        <v>109</v>
      </c>
      <c r="AE2593" t="s">
        <v>598</v>
      </c>
      <c r="AF2593">
        <v>2022</v>
      </c>
    </row>
    <row r="2594" spans="1:32" x14ac:dyDescent="0.25">
      <c r="A2594" t="s">
        <v>29</v>
      </c>
      <c r="B2594" t="s">
        <v>30</v>
      </c>
      <c r="C2594" t="s">
        <v>31</v>
      </c>
      <c r="D2594" t="s">
        <v>32</v>
      </c>
      <c r="E2594">
        <f>_xlfn.XLOOKUP(Table1[[#This Row],[Location]],'Location analysis'!A:A,'Location analysis'!B:B)</f>
        <v>40.423690999999998</v>
      </c>
      <c r="F2594">
        <f>_xlfn.XLOOKUP(Table1[[#This Row],[Location]],'Location analysis'!A:A,'Location analysis'!C:C)</f>
        <v>-74.380831999999998</v>
      </c>
      <c r="G2594" t="s">
        <v>33</v>
      </c>
      <c r="H2594" t="s">
        <v>34</v>
      </c>
      <c r="I2594">
        <v>15064665718</v>
      </c>
      <c r="J2594" t="s">
        <v>597</v>
      </c>
      <c r="K2594" t="s">
        <v>36</v>
      </c>
      <c r="L2594">
        <v>148</v>
      </c>
      <c r="M2594">
        <v>3.5</v>
      </c>
      <c r="N2594">
        <v>1</v>
      </c>
      <c r="O2594">
        <v>148</v>
      </c>
      <c r="P2594">
        <v>3.5</v>
      </c>
      <c r="Q2594">
        <v>1</v>
      </c>
      <c r="R2594">
        <v>3.5</v>
      </c>
      <c r="S2594">
        <v>3.5</v>
      </c>
      <c r="T2594" s="1">
        <v>44685</v>
      </c>
      <c r="U2594" t="str">
        <f t="shared" si="200"/>
        <v>Red Bull - Energy Drink - Sugar Free</v>
      </c>
      <c r="V2594" t="str">
        <f t="shared" si="201"/>
        <v>Carbonated</v>
      </c>
      <c r="W2594" t="s">
        <v>34</v>
      </c>
      <c r="X2594" t="b">
        <f t="shared" si="203"/>
        <v>1</v>
      </c>
      <c r="Y2594">
        <f t="shared" si="202"/>
        <v>3.5</v>
      </c>
      <c r="Z2594" s="2">
        <f t="shared" si="204"/>
        <v>2.3333333333333335</v>
      </c>
      <c r="AA2594" t="s">
        <v>37</v>
      </c>
      <c r="AB2594" t="s">
        <v>38</v>
      </c>
      <c r="AC2594" t="s">
        <v>39</v>
      </c>
      <c r="AD2594" t="s">
        <v>109</v>
      </c>
      <c r="AE2594" t="s">
        <v>598</v>
      </c>
      <c r="AF2594">
        <v>2022</v>
      </c>
    </row>
    <row r="2595" spans="1:32" x14ac:dyDescent="0.25">
      <c r="A2595" t="s">
        <v>29</v>
      </c>
      <c r="B2595" t="s">
        <v>67</v>
      </c>
      <c r="C2595" t="s">
        <v>68</v>
      </c>
      <c r="D2595" t="s">
        <v>69</v>
      </c>
      <c r="E2595">
        <f>_xlfn.XLOOKUP(Table1[[#This Row],[Location]],'Location analysis'!A:A,'Location analysis'!B:B)</f>
        <v>40.435699999999997</v>
      </c>
      <c r="F2595">
        <f>_xlfn.XLOOKUP(Table1[[#This Row],[Location]],'Location analysis'!A:A,'Location analysis'!C:C)</f>
        <v>-74.125200000000007</v>
      </c>
      <c r="G2595" t="s">
        <v>556</v>
      </c>
      <c r="H2595" t="s">
        <v>43</v>
      </c>
      <c r="I2595">
        <v>15064665022</v>
      </c>
      <c r="J2595" t="s">
        <v>597</v>
      </c>
      <c r="K2595" t="s">
        <v>51</v>
      </c>
      <c r="L2595">
        <v>124</v>
      </c>
      <c r="M2595">
        <v>1.5</v>
      </c>
      <c r="N2595">
        <v>1</v>
      </c>
      <c r="O2595">
        <v>124</v>
      </c>
      <c r="P2595">
        <v>1.5</v>
      </c>
      <c r="Q2595">
        <v>1</v>
      </c>
      <c r="R2595">
        <v>1.5</v>
      </c>
      <c r="S2595">
        <v>1.5</v>
      </c>
      <c r="T2595" s="1">
        <v>44685</v>
      </c>
      <c r="U2595" t="str">
        <f t="shared" si="200"/>
        <v>Cheetos Cheddar Jalapeno</v>
      </c>
      <c r="V2595" t="str">
        <f t="shared" si="201"/>
        <v>Food</v>
      </c>
      <c r="W2595" t="s">
        <v>43</v>
      </c>
      <c r="X2595" t="b">
        <f t="shared" si="203"/>
        <v>1</v>
      </c>
      <c r="Y2595">
        <f t="shared" si="202"/>
        <v>1.5</v>
      </c>
      <c r="Z2595" s="2">
        <f t="shared" si="204"/>
        <v>1</v>
      </c>
      <c r="AA2595" t="s">
        <v>556</v>
      </c>
      <c r="AD2595" t="s">
        <v>109</v>
      </c>
      <c r="AE2595" t="s">
        <v>598</v>
      </c>
      <c r="AF2595">
        <v>2022</v>
      </c>
    </row>
    <row r="2596" spans="1:32" x14ac:dyDescent="0.25">
      <c r="A2596" t="s">
        <v>29</v>
      </c>
      <c r="B2596" t="s">
        <v>67</v>
      </c>
      <c r="C2596" t="s">
        <v>68</v>
      </c>
      <c r="D2596" t="s">
        <v>69</v>
      </c>
      <c r="E2596">
        <f>_xlfn.XLOOKUP(Table1[[#This Row],[Location]],'Location analysis'!A:A,'Location analysis'!B:B)</f>
        <v>40.435699999999997</v>
      </c>
      <c r="F2596">
        <f>_xlfn.XLOOKUP(Table1[[#This Row],[Location]],'Location analysis'!A:A,'Location analysis'!C:C)</f>
        <v>-74.125200000000007</v>
      </c>
      <c r="G2596" t="s">
        <v>127</v>
      </c>
      <c r="H2596" t="s">
        <v>43</v>
      </c>
      <c r="I2596">
        <v>15064710418</v>
      </c>
      <c r="J2596" t="s">
        <v>597</v>
      </c>
      <c r="K2596" t="s">
        <v>51</v>
      </c>
      <c r="L2596">
        <v>136</v>
      </c>
      <c r="M2596">
        <v>1.5</v>
      </c>
      <c r="N2596">
        <v>1</v>
      </c>
      <c r="O2596">
        <v>136</v>
      </c>
      <c r="P2596">
        <v>1.5</v>
      </c>
      <c r="Q2596">
        <v>1</v>
      </c>
      <c r="R2596">
        <v>1.5</v>
      </c>
      <c r="S2596">
        <v>1.5</v>
      </c>
      <c r="T2596" s="1">
        <v>44685</v>
      </c>
      <c r="U2596" t="str">
        <f t="shared" si="200"/>
        <v>Newtons Fig Bar</v>
      </c>
      <c r="V2596" t="str">
        <f t="shared" si="201"/>
        <v>Food</v>
      </c>
      <c r="W2596" t="s">
        <v>43</v>
      </c>
      <c r="X2596" t="b">
        <f t="shared" si="203"/>
        <v>1</v>
      </c>
      <c r="Y2596">
        <f t="shared" si="202"/>
        <v>1.5</v>
      </c>
      <c r="Z2596" s="2">
        <f t="shared" si="204"/>
        <v>1</v>
      </c>
      <c r="AA2596" t="s">
        <v>127</v>
      </c>
      <c r="AD2596" t="s">
        <v>109</v>
      </c>
      <c r="AE2596" t="s">
        <v>598</v>
      </c>
      <c r="AF2596">
        <v>2022</v>
      </c>
    </row>
    <row r="2597" spans="1:32" x14ac:dyDescent="0.25">
      <c r="A2597" t="s">
        <v>29</v>
      </c>
      <c r="B2597" t="s">
        <v>394</v>
      </c>
      <c r="C2597" t="s">
        <v>395</v>
      </c>
      <c r="D2597" t="s">
        <v>396</v>
      </c>
      <c r="E2597">
        <f>_xlfn.XLOOKUP(Table1[[#This Row],[Location]],'Location analysis'!A:A,'Location analysis'!B:B)</f>
        <v>40.416893999999999</v>
      </c>
      <c r="F2597">
        <f>_xlfn.XLOOKUP(Table1[[#This Row],[Location]],'Location analysis'!A:A,'Location analysis'!C:C)</f>
        <v>-74.420399000000003</v>
      </c>
      <c r="G2597" t="s">
        <v>182</v>
      </c>
      <c r="H2597" t="s">
        <v>34</v>
      </c>
      <c r="I2597">
        <v>15064875822</v>
      </c>
      <c r="J2597" t="s">
        <v>597</v>
      </c>
      <c r="K2597" t="s">
        <v>36</v>
      </c>
      <c r="L2597">
        <v>142</v>
      </c>
      <c r="M2597">
        <v>1.5</v>
      </c>
      <c r="N2597">
        <v>1</v>
      </c>
      <c r="O2597">
        <v>142</v>
      </c>
      <c r="P2597">
        <v>1.5</v>
      </c>
      <c r="Q2597">
        <v>1</v>
      </c>
      <c r="R2597">
        <v>1.5</v>
      </c>
      <c r="S2597">
        <v>1.5</v>
      </c>
      <c r="T2597" s="1">
        <v>44686</v>
      </c>
      <c r="U2597" t="str">
        <f t="shared" si="200"/>
        <v>Coca Cola - Zero Sugar</v>
      </c>
      <c r="V2597" t="str">
        <f t="shared" si="201"/>
        <v>Carbonated</v>
      </c>
      <c r="W2597" t="s">
        <v>34</v>
      </c>
      <c r="X2597" t="b">
        <f t="shared" si="203"/>
        <v>1</v>
      </c>
      <c r="Y2597">
        <f t="shared" si="202"/>
        <v>1.5</v>
      </c>
      <c r="Z2597" s="2">
        <f t="shared" si="204"/>
        <v>1</v>
      </c>
      <c r="AA2597" t="s">
        <v>183</v>
      </c>
      <c r="AB2597" t="s">
        <v>184</v>
      </c>
      <c r="AD2597" t="s">
        <v>109</v>
      </c>
      <c r="AE2597" t="s">
        <v>598</v>
      </c>
      <c r="AF2597">
        <v>2022</v>
      </c>
    </row>
    <row r="2598" spans="1:32" x14ac:dyDescent="0.25">
      <c r="A2598" t="s">
        <v>29</v>
      </c>
      <c r="B2598" t="s">
        <v>46</v>
      </c>
      <c r="C2598" t="s">
        <v>31</v>
      </c>
      <c r="D2598" t="s">
        <v>47</v>
      </c>
      <c r="E2598">
        <f>_xlfn.XLOOKUP(Table1[[#This Row],[Location]],'Location analysis'!A:A,'Location analysis'!B:B)</f>
        <v>40.423690999999998</v>
      </c>
      <c r="F2598">
        <f>_xlfn.XLOOKUP(Table1[[#This Row],[Location]],'Location analysis'!A:A,'Location analysis'!C:C)</f>
        <v>-74.380831999999998</v>
      </c>
      <c r="G2598" t="s">
        <v>137</v>
      </c>
      <c r="H2598" t="s">
        <v>97</v>
      </c>
      <c r="I2598">
        <v>15065301346</v>
      </c>
      <c r="J2598" t="s">
        <v>597</v>
      </c>
      <c r="K2598" t="s">
        <v>36</v>
      </c>
      <c r="L2598">
        <v>144</v>
      </c>
      <c r="M2598">
        <v>1.5</v>
      </c>
      <c r="N2598">
        <v>1</v>
      </c>
      <c r="O2598">
        <v>144</v>
      </c>
      <c r="P2598">
        <v>1.5</v>
      </c>
      <c r="Q2598">
        <v>1</v>
      </c>
      <c r="R2598">
        <v>1.5</v>
      </c>
      <c r="S2598">
        <v>1.5</v>
      </c>
      <c r="T2598" s="1">
        <v>44685</v>
      </c>
      <c r="U2598" t="str">
        <f t="shared" si="200"/>
        <v>Poland Springs Water</v>
      </c>
      <c r="V2598" t="str">
        <f t="shared" si="201"/>
        <v>Water</v>
      </c>
      <c r="W2598" t="s">
        <v>97</v>
      </c>
      <c r="X2598" t="b">
        <f t="shared" si="203"/>
        <v>1</v>
      </c>
      <c r="Y2598">
        <f t="shared" si="202"/>
        <v>1.5</v>
      </c>
      <c r="Z2598" s="2">
        <f t="shared" si="204"/>
        <v>1</v>
      </c>
      <c r="AA2598" t="s">
        <v>137</v>
      </c>
      <c r="AD2598" t="s">
        <v>109</v>
      </c>
      <c r="AE2598" t="s">
        <v>598</v>
      </c>
      <c r="AF2598">
        <v>2022</v>
      </c>
    </row>
    <row r="2599" spans="1:32" x14ac:dyDescent="0.25">
      <c r="A2599" t="s">
        <v>29</v>
      </c>
      <c r="B2599" t="s">
        <v>67</v>
      </c>
      <c r="C2599" t="s">
        <v>68</v>
      </c>
      <c r="D2599" t="s">
        <v>69</v>
      </c>
      <c r="E2599">
        <f>_xlfn.XLOOKUP(Table1[[#This Row],[Location]],'Location analysis'!A:A,'Location analysis'!B:B)</f>
        <v>40.435699999999997</v>
      </c>
      <c r="F2599">
        <f>_xlfn.XLOOKUP(Table1[[#This Row],[Location]],'Location analysis'!A:A,'Location analysis'!C:C)</f>
        <v>-74.125200000000007</v>
      </c>
      <c r="G2599" t="s">
        <v>545</v>
      </c>
      <c r="H2599" t="s">
        <v>43</v>
      </c>
      <c r="I2599">
        <v>15065381026</v>
      </c>
      <c r="J2599" t="s">
        <v>597</v>
      </c>
      <c r="K2599" t="s">
        <v>51</v>
      </c>
      <c r="L2599">
        <v>137</v>
      </c>
      <c r="M2599">
        <v>1.5</v>
      </c>
      <c r="N2599">
        <v>1</v>
      </c>
      <c r="O2599">
        <v>137</v>
      </c>
      <c r="P2599">
        <v>1.5</v>
      </c>
      <c r="Q2599">
        <v>1</v>
      </c>
      <c r="R2599">
        <v>1.5</v>
      </c>
      <c r="S2599">
        <v>1.5</v>
      </c>
      <c r="T2599" s="1">
        <v>44685</v>
      </c>
      <c r="U2599" t="str">
        <f t="shared" si="200"/>
        <v>Nutri Grain Apple Cinnamon</v>
      </c>
      <c r="V2599" t="str">
        <f t="shared" si="201"/>
        <v>Food</v>
      </c>
      <c r="W2599" t="s">
        <v>43</v>
      </c>
      <c r="X2599" t="b">
        <f t="shared" si="203"/>
        <v>1</v>
      </c>
      <c r="Y2599">
        <f t="shared" si="202"/>
        <v>1.5</v>
      </c>
      <c r="Z2599" s="2">
        <f t="shared" si="204"/>
        <v>1</v>
      </c>
      <c r="AA2599" t="s">
        <v>545</v>
      </c>
      <c r="AD2599" t="s">
        <v>109</v>
      </c>
      <c r="AE2599" t="s">
        <v>598</v>
      </c>
      <c r="AF2599">
        <v>2022</v>
      </c>
    </row>
    <row r="2600" spans="1:32" x14ac:dyDescent="0.25">
      <c r="A2600" t="s">
        <v>29</v>
      </c>
      <c r="B2600" t="s">
        <v>67</v>
      </c>
      <c r="C2600" t="s">
        <v>68</v>
      </c>
      <c r="D2600" t="s">
        <v>69</v>
      </c>
      <c r="E2600">
        <f>_xlfn.XLOOKUP(Table1[[#This Row],[Location]],'Location analysis'!A:A,'Location analysis'!B:B)</f>
        <v>40.435699999999997</v>
      </c>
      <c r="F2600">
        <f>_xlfn.XLOOKUP(Table1[[#This Row],[Location]],'Location analysis'!A:A,'Location analysis'!C:C)</f>
        <v>-74.125200000000007</v>
      </c>
      <c r="G2600" t="s">
        <v>545</v>
      </c>
      <c r="H2600" t="s">
        <v>43</v>
      </c>
      <c r="I2600">
        <v>15065386596</v>
      </c>
      <c r="J2600" t="s">
        <v>597</v>
      </c>
      <c r="K2600" t="s">
        <v>51</v>
      </c>
      <c r="L2600">
        <v>135</v>
      </c>
      <c r="M2600">
        <v>1.5</v>
      </c>
      <c r="N2600">
        <v>1</v>
      </c>
      <c r="O2600">
        <v>135</v>
      </c>
      <c r="P2600">
        <v>1.5</v>
      </c>
      <c r="Q2600">
        <v>1</v>
      </c>
      <c r="R2600">
        <v>1.5</v>
      </c>
      <c r="S2600">
        <v>1.5</v>
      </c>
      <c r="T2600" s="1">
        <v>44685</v>
      </c>
      <c r="U2600" t="str">
        <f t="shared" si="200"/>
        <v>Nutri Grain Apple Cinnamon</v>
      </c>
      <c r="V2600" t="str">
        <f t="shared" si="201"/>
        <v>Food</v>
      </c>
      <c r="W2600" t="s">
        <v>43</v>
      </c>
      <c r="X2600" t="b">
        <f t="shared" si="203"/>
        <v>1</v>
      </c>
      <c r="Y2600">
        <f t="shared" si="202"/>
        <v>1.5</v>
      </c>
      <c r="Z2600" s="2">
        <f t="shared" si="204"/>
        <v>1</v>
      </c>
      <c r="AA2600" t="s">
        <v>545</v>
      </c>
      <c r="AD2600" t="s">
        <v>109</v>
      </c>
      <c r="AE2600" t="s">
        <v>598</v>
      </c>
      <c r="AF2600">
        <v>2022</v>
      </c>
    </row>
    <row r="2601" spans="1:32" x14ac:dyDescent="0.25">
      <c r="A2601" t="s">
        <v>29</v>
      </c>
      <c r="B2601" t="s">
        <v>394</v>
      </c>
      <c r="C2601" t="s">
        <v>395</v>
      </c>
      <c r="D2601" t="s">
        <v>396</v>
      </c>
      <c r="E2601">
        <f>_xlfn.XLOOKUP(Table1[[#This Row],[Location]],'Location analysis'!A:A,'Location analysis'!B:B)</f>
        <v>40.416893999999999</v>
      </c>
      <c r="F2601">
        <f>_xlfn.XLOOKUP(Table1[[#This Row],[Location]],'Location analysis'!A:A,'Location analysis'!C:C)</f>
        <v>-74.420399000000003</v>
      </c>
      <c r="G2601" t="s">
        <v>293</v>
      </c>
      <c r="H2601" t="s">
        <v>43</v>
      </c>
      <c r="I2601">
        <v>15065448130</v>
      </c>
      <c r="J2601" t="s">
        <v>597</v>
      </c>
      <c r="K2601" t="s">
        <v>51</v>
      </c>
      <c r="L2601">
        <v>135</v>
      </c>
      <c r="M2601">
        <v>2</v>
      </c>
      <c r="N2601">
        <v>1</v>
      </c>
      <c r="O2601">
        <v>135</v>
      </c>
      <c r="P2601">
        <v>2</v>
      </c>
      <c r="Q2601">
        <v>1</v>
      </c>
      <c r="R2601">
        <v>2</v>
      </c>
      <c r="S2601">
        <v>2</v>
      </c>
      <c r="T2601" s="1">
        <v>44686</v>
      </c>
      <c r="U2601" t="str">
        <f t="shared" si="200"/>
        <v>Kinder - Bueno - Crispy Creamy Chocolate</v>
      </c>
      <c r="V2601" t="str">
        <f t="shared" si="201"/>
        <v>Food</v>
      </c>
      <c r="W2601" t="s">
        <v>43</v>
      </c>
      <c r="X2601" t="b">
        <f t="shared" si="203"/>
        <v>1</v>
      </c>
      <c r="Y2601">
        <f t="shared" si="202"/>
        <v>2</v>
      </c>
      <c r="Z2601" s="2">
        <f t="shared" si="204"/>
        <v>1.3333333333333333</v>
      </c>
      <c r="AA2601" t="s">
        <v>294</v>
      </c>
      <c r="AB2601" t="s">
        <v>295</v>
      </c>
      <c r="AC2601" t="s">
        <v>296</v>
      </c>
      <c r="AD2601" t="s">
        <v>109</v>
      </c>
      <c r="AE2601" t="s">
        <v>598</v>
      </c>
      <c r="AF2601">
        <v>2022</v>
      </c>
    </row>
    <row r="2602" spans="1:32" x14ac:dyDescent="0.25">
      <c r="A2602" t="s">
        <v>29</v>
      </c>
      <c r="B2602" t="s">
        <v>46</v>
      </c>
      <c r="C2602" t="s">
        <v>31</v>
      </c>
      <c r="D2602" t="s">
        <v>47</v>
      </c>
      <c r="E2602">
        <f>_xlfn.XLOOKUP(Table1[[#This Row],[Location]],'Location analysis'!A:A,'Location analysis'!B:B)</f>
        <v>40.423690999999998</v>
      </c>
      <c r="F2602">
        <f>_xlfn.XLOOKUP(Table1[[#This Row],[Location]],'Location analysis'!A:A,'Location analysis'!C:C)</f>
        <v>-74.380831999999998</v>
      </c>
      <c r="G2602" t="s">
        <v>137</v>
      </c>
      <c r="H2602" t="s">
        <v>97</v>
      </c>
      <c r="I2602">
        <v>15065499151</v>
      </c>
      <c r="J2602" t="s">
        <v>597</v>
      </c>
      <c r="K2602" t="s">
        <v>51</v>
      </c>
      <c r="L2602">
        <v>144</v>
      </c>
      <c r="M2602">
        <v>1.5</v>
      </c>
      <c r="N2602">
        <v>1</v>
      </c>
      <c r="O2602">
        <v>144</v>
      </c>
      <c r="P2602">
        <v>1.5</v>
      </c>
      <c r="Q2602">
        <v>1</v>
      </c>
      <c r="R2602">
        <v>1.5</v>
      </c>
      <c r="S2602">
        <v>1.5</v>
      </c>
      <c r="T2602" s="1">
        <v>44685</v>
      </c>
      <c r="U2602" t="str">
        <f t="shared" si="200"/>
        <v>Poland Springs Water</v>
      </c>
      <c r="V2602" t="str">
        <f t="shared" si="201"/>
        <v>Water</v>
      </c>
      <c r="W2602" t="s">
        <v>97</v>
      </c>
      <c r="X2602" t="b">
        <f t="shared" si="203"/>
        <v>1</v>
      </c>
      <c r="Y2602">
        <f t="shared" si="202"/>
        <v>1.5</v>
      </c>
      <c r="Z2602" s="2">
        <f t="shared" si="204"/>
        <v>1</v>
      </c>
      <c r="AA2602" t="s">
        <v>137</v>
      </c>
      <c r="AD2602" t="s">
        <v>109</v>
      </c>
      <c r="AE2602" t="s">
        <v>598</v>
      </c>
      <c r="AF2602">
        <v>2022</v>
      </c>
    </row>
    <row r="2603" spans="1:32" x14ac:dyDescent="0.25">
      <c r="A2603" t="s">
        <v>29</v>
      </c>
      <c r="B2603" t="s">
        <v>394</v>
      </c>
      <c r="C2603" t="s">
        <v>395</v>
      </c>
      <c r="D2603" t="s">
        <v>396</v>
      </c>
      <c r="E2603">
        <f>_xlfn.XLOOKUP(Table1[[#This Row],[Location]],'Location analysis'!A:A,'Location analysis'!B:B)</f>
        <v>40.416893999999999</v>
      </c>
      <c r="F2603">
        <f>_xlfn.XLOOKUP(Table1[[#This Row],[Location]],'Location analysis'!A:A,'Location analysis'!C:C)</f>
        <v>-74.420399000000003</v>
      </c>
      <c r="G2603" t="s">
        <v>293</v>
      </c>
      <c r="H2603" t="s">
        <v>43</v>
      </c>
      <c r="I2603">
        <v>15065508820</v>
      </c>
      <c r="J2603" t="s">
        <v>597</v>
      </c>
      <c r="K2603" t="s">
        <v>36</v>
      </c>
      <c r="L2603">
        <v>135</v>
      </c>
      <c r="M2603">
        <v>2</v>
      </c>
      <c r="N2603">
        <v>1</v>
      </c>
      <c r="O2603">
        <v>135</v>
      </c>
      <c r="P2603">
        <v>2</v>
      </c>
      <c r="Q2603">
        <v>1</v>
      </c>
      <c r="R2603">
        <v>2</v>
      </c>
      <c r="S2603">
        <v>2</v>
      </c>
      <c r="T2603" s="1">
        <v>44686</v>
      </c>
      <c r="U2603" t="str">
        <f t="shared" si="200"/>
        <v>Kinder - Bueno - Crispy Creamy Chocolate</v>
      </c>
      <c r="V2603" t="str">
        <f t="shared" si="201"/>
        <v>Food</v>
      </c>
      <c r="W2603" t="s">
        <v>43</v>
      </c>
      <c r="X2603" t="b">
        <f t="shared" si="203"/>
        <v>1</v>
      </c>
      <c r="Y2603">
        <f t="shared" si="202"/>
        <v>2</v>
      </c>
      <c r="Z2603" s="2">
        <f t="shared" si="204"/>
        <v>1.3333333333333333</v>
      </c>
      <c r="AA2603" t="s">
        <v>294</v>
      </c>
      <c r="AB2603" t="s">
        <v>295</v>
      </c>
      <c r="AC2603" t="s">
        <v>296</v>
      </c>
      <c r="AD2603" t="s">
        <v>109</v>
      </c>
      <c r="AE2603" t="s">
        <v>598</v>
      </c>
      <c r="AF2603">
        <v>2022</v>
      </c>
    </row>
    <row r="2604" spans="1:32" x14ac:dyDescent="0.25">
      <c r="A2604" t="s">
        <v>29</v>
      </c>
      <c r="B2604" t="s">
        <v>30</v>
      </c>
      <c r="C2604" t="s">
        <v>31</v>
      </c>
      <c r="D2604" t="s">
        <v>32</v>
      </c>
      <c r="E2604">
        <f>_xlfn.XLOOKUP(Table1[[#This Row],[Location]],'Location analysis'!A:A,'Location analysis'!B:B)</f>
        <v>40.423690999999998</v>
      </c>
      <c r="F2604">
        <f>_xlfn.XLOOKUP(Table1[[#This Row],[Location]],'Location analysis'!A:A,'Location analysis'!C:C)</f>
        <v>-74.380831999999998</v>
      </c>
      <c r="G2604" t="s">
        <v>570</v>
      </c>
      <c r="H2604" t="s">
        <v>97</v>
      </c>
      <c r="I2604">
        <v>15065727463</v>
      </c>
      <c r="J2604" t="s">
        <v>597</v>
      </c>
      <c r="K2604" t="s">
        <v>51</v>
      </c>
      <c r="L2604">
        <v>145</v>
      </c>
      <c r="M2604">
        <v>2.75</v>
      </c>
      <c r="N2604">
        <v>1</v>
      </c>
      <c r="O2604">
        <v>145</v>
      </c>
      <c r="P2604">
        <v>2.75</v>
      </c>
      <c r="Q2604">
        <v>1</v>
      </c>
      <c r="R2604">
        <v>2.75</v>
      </c>
      <c r="S2604">
        <v>2.75</v>
      </c>
      <c r="T2604" s="1">
        <v>44685</v>
      </c>
      <c r="U2604" t="str">
        <f t="shared" si="200"/>
        <v>BodyArmor LYTE - Strawberry Lemonade</v>
      </c>
      <c r="V2604" t="str">
        <f t="shared" si="201"/>
        <v>Water</v>
      </c>
      <c r="W2604" t="s">
        <v>97</v>
      </c>
      <c r="X2604" t="b">
        <f t="shared" si="203"/>
        <v>1</v>
      </c>
      <c r="Y2604">
        <f t="shared" si="202"/>
        <v>2.75</v>
      </c>
      <c r="Z2604" s="2">
        <f t="shared" si="204"/>
        <v>1.8333333333333333</v>
      </c>
      <c r="AA2604" t="s">
        <v>571</v>
      </c>
      <c r="AB2604" t="s">
        <v>572</v>
      </c>
      <c r="AD2604" t="s">
        <v>109</v>
      </c>
      <c r="AE2604" t="s">
        <v>598</v>
      </c>
      <c r="AF2604">
        <v>2022</v>
      </c>
    </row>
    <row r="2605" spans="1:32" x14ac:dyDescent="0.25">
      <c r="A2605" t="s">
        <v>29</v>
      </c>
      <c r="B2605" t="s">
        <v>394</v>
      </c>
      <c r="C2605" t="s">
        <v>395</v>
      </c>
      <c r="D2605" t="s">
        <v>396</v>
      </c>
      <c r="E2605">
        <f>_xlfn.XLOOKUP(Table1[[#This Row],[Location]],'Location analysis'!A:A,'Location analysis'!B:B)</f>
        <v>40.416893999999999</v>
      </c>
      <c r="F2605">
        <f>_xlfn.XLOOKUP(Table1[[#This Row],[Location]],'Location analysis'!A:A,'Location analysis'!C:C)</f>
        <v>-74.420399000000003</v>
      </c>
      <c r="G2605" t="s">
        <v>148</v>
      </c>
      <c r="H2605" t="s">
        <v>49</v>
      </c>
      <c r="I2605">
        <v>15066061885</v>
      </c>
      <c r="J2605" t="s">
        <v>597</v>
      </c>
      <c r="K2605" t="s">
        <v>51</v>
      </c>
      <c r="L2605">
        <v>141</v>
      </c>
      <c r="M2605">
        <v>2</v>
      </c>
      <c r="N2605">
        <v>1</v>
      </c>
      <c r="O2605">
        <v>141</v>
      </c>
      <c r="P2605">
        <v>2</v>
      </c>
      <c r="Q2605">
        <v>1</v>
      </c>
      <c r="R2605">
        <v>2</v>
      </c>
      <c r="S2605">
        <v>2</v>
      </c>
      <c r="T2605" s="1">
        <v>44686</v>
      </c>
      <c r="U2605" t="str">
        <f t="shared" si="200"/>
        <v>V8 Vegetable Juice - Original</v>
      </c>
      <c r="V2605" t="str">
        <f t="shared" si="201"/>
        <v>Non Carbonated</v>
      </c>
      <c r="W2605" t="s">
        <v>49</v>
      </c>
      <c r="X2605" t="b">
        <f t="shared" si="203"/>
        <v>1</v>
      </c>
      <c r="Y2605">
        <f t="shared" si="202"/>
        <v>2</v>
      </c>
      <c r="Z2605" s="2">
        <f t="shared" si="204"/>
        <v>1.3333333333333333</v>
      </c>
      <c r="AA2605" t="s">
        <v>149</v>
      </c>
      <c r="AB2605" t="s">
        <v>150</v>
      </c>
      <c r="AD2605" t="s">
        <v>109</v>
      </c>
      <c r="AE2605" t="s">
        <v>598</v>
      </c>
      <c r="AF2605">
        <v>2022</v>
      </c>
    </row>
    <row r="2606" spans="1:32" x14ac:dyDescent="0.25">
      <c r="A2606" t="s">
        <v>29</v>
      </c>
      <c r="B2606" t="s">
        <v>67</v>
      </c>
      <c r="C2606" t="s">
        <v>68</v>
      </c>
      <c r="D2606" t="s">
        <v>69</v>
      </c>
      <c r="E2606">
        <f>_xlfn.XLOOKUP(Table1[[#This Row],[Location]],'Location analysis'!A:A,'Location analysis'!B:B)</f>
        <v>40.435699999999997</v>
      </c>
      <c r="F2606">
        <f>_xlfn.XLOOKUP(Table1[[#This Row],[Location]],'Location analysis'!A:A,'Location analysis'!C:C)</f>
        <v>-74.125200000000007</v>
      </c>
      <c r="G2606" t="s">
        <v>275</v>
      </c>
      <c r="H2606" t="s">
        <v>43</v>
      </c>
      <c r="I2606">
        <v>15066300051</v>
      </c>
      <c r="J2606" t="s">
        <v>597</v>
      </c>
      <c r="K2606" t="s">
        <v>51</v>
      </c>
      <c r="L2606">
        <v>121</v>
      </c>
      <c r="M2606">
        <v>1.5</v>
      </c>
      <c r="N2606">
        <v>1</v>
      </c>
      <c r="O2606">
        <v>121</v>
      </c>
      <c r="P2606">
        <v>1.5</v>
      </c>
      <c r="Q2606">
        <v>1</v>
      </c>
      <c r="R2606">
        <v>1.5</v>
      </c>
      <c r="S2606">
        <v>1.5</v>
      </c>
      <c r="T2606" s="1">
        <v>44685</v>
      </c>
      <c r="U2606" t="str">
        <f t="shared" si="200"/>
        <v>Cheetos Flaming Hot Limon Crunchy</v>
      </c>
      <c r="V2606" t="str">
        <f t="shared" si="201"/>
        <v>Food</v>
      </c>
      <c r="W2606" t="s">
        <v>43</v>
      </c>
      <c r="X2606" t="b">
        <f t="shared" si="203"/>
        <v>1</v>
      </c>
      <c r="Y2606">
        <f t="shared" si="202"/>
        <v>1.5</v>
      </c>
      <c r="Z2606" s="2">
        <f t="shared" si="204"/>
        <v>1</v>
      </c>
      <c r="AA2606" t="s">
        <v>275</v>
      </c>
      <c r="AD2606" t="s">
        <v>109</v>
      </c>
      <c r="AE2606" t="s">
        <v>598</v>
      </c>
      <c r="AF2606">
        <v>2022</v>
      </c>
    </row>
    <row r="2607" spans="1:32" x14ac:dyDescent="0.25">
      <c r="A2607" t="s">
        <v>29</v>
      </c>
      <c r="B2607" t="s">
        <v>67</v>
      </c>
      <c r="C2607" t="s">
        <v>68</v>
      </c>
      <c r="D2607" t="s">
        <v>69</v>
      </c>
      <c r="E2607">
        <f>_xlfn.XLOOKUP(Table1[[#This Row],[Location]],'Location analysis'!A:A,'Location analysis'!B:B)</f>
        <v>40.435699999999997</v>
      </c>
      <c r="F2607">
        <f>_xlfn.XLOOKUP(Table1[[#This Row],[Location]],'Location analysis'!A:A,'Location analysis'!C:C)</f>
        <v>-74.125200000000007</v>
      </c>
      <c r="G2607" t="s">
        <v>78</v>
      </c>
      <c r="H2607" t="s">
        <v>43</v>
      </c>
      <c r="I2607">
        <v>15066349899</v>
      </c>
      <c r="J2607" t="s">
        <v>597</v>
      </c>
      <c r="K2607" t="s">
        <v>51</v>
      </c>
      <c r="L2607">
        <v>131</v>
      </c>
      <c r="M2607">
        <v>1</v>
      </c>
      <c r="N2607">
        <v>1</v>
      </c>
      <c r="O2607">
        <v>131</v>
      </c>
      <c r="P2607">
        <v>1</v>
      </c>
      <c r="Q2607">
        <v>1</v>
      </c>
      <c r="R2607">
        <v>1</v>
      </c>
      <c r="S2607">
        <v>1</v>
      </c>
      <c r="T2607" s="1">
        <v>44685</v>
      </c>
      <c r="U2607" t="str">
        <f t="shared" si="200"/>
        <v>Stretch Island Fruit Leathers Snacks - Variet</v>
      </c>
      <c r="V2607" t="str">
        <f t="shared" si="201"/>
        <v>Food</v>
      </c>
      <c r="W2607" t="s">
        <v>43</v>
      </c>
      <c r="X2607" t="b">
        <f t="shared" si="203"/>
        <v>1</v>
      </c>
      <c r="Y2607">
        <f t="shared" si="202"/>
        <v>1</v>
      </c>
      <c r="Z2607" s="2">
        <f t="shared" si="204"/>
        <v>0.66666666666666663</v>
      </c>
      <c r="AA2607" t="s">
        <v>79</v>
      </c>
      <c r="AB2607" t="s">
        <v>80</v>
      </c>
      <c r="AD2607" t="s">
        <v>109</v>
      </c>
      <c r="AE2607" t="s">
        <v>598</v>
      </c>
      <c r="AF2607">
        <v>2022</v>
      </c>
    </row>
    <row r="2608" spans="1:32" x14ac:dyDescent="0.25">
      <c r="A2608" t="s">
        <v>29</v>
      </c>
      <c r="B2608" t="s">
        <v>67</v>
      </c>
      <c r="C2608" t="s">
        <v>68</v>
      </c>
      <c r="D2608" t="s">
        <v>69</v>
      </c>
      <c r="E2608">
        <f>_xlfn.XLOOKUP(Table1[[#This Row],[Location]],'Location analysis'!A:A,'Location analysis'!B:B)</f>
        <v>40.435699999999997</v>
      </c>
      <c r="F2608">
        <f>_xlfn.XLOOKUP(Table1[[#This Row],[Location]],'Location analysis'!A:A,'Location analysis'!C:C)</f>
        <v>-74.125200000000007</v>
      </c>
      <c r="G2608" t="s">
        <v>74</v>
      </c>
      <c r="H2608" t="s">
        <v>49</v>
      </c>
      <c r="I2608">
        <v>15066458400</v>
      </c>
      <c r="J2608" t="s">
        <v>597</v>
      </c>
      <c r="K2608" t="s">
        <v>51</v>
      </c>
      <c r="L2608">
        <v>143</v>
      </c>
      <c r="M2608">
        <v>2.5</v>
      </c>
      <c r="N2608">
        <v>1</v>
      </c>
      <c r="O2608">
        <v>143</v>
      </c>
      <c r="P2608">
        <v>2.5</v>
      </c>
      <c r="Q2608">
        <v>1</v>
      </c>
      <c r="R2608">
        <v>2.5</v>
      </c>
      <c r="S2608">
        <v>2.5</v>
      </c>
      <c r="T2608" s="1">
        <v>44685</v>
      </c>
      <c r="U2608" t="str">
        <f t="shared" si="200"/>
        <v>Snapple Diet Tea - Lemon</v>
      </c>
      <c r="V2608" t="str">
        <f t="shared" si="201"/>
        <v>Non Carbonated</v>
      </c>
      <c r="W2608" t="s">
        <v>49</v>
      </c>
      <c r="X2608" t="b">
        <f t="shared" si="203"/>
        <v>1</v>
      </c>
      <c r="Y2608">
        <f t="shared" si="202"/>
        <v>2.5</v>
      </c>
      <c r="Z2608" s="2">
        <f t="shared" si="204"/>
        <v>1.6666666666666667</v>
      </c>
      <c r="AA2608" t="s">
        <v>75</v>
      </c>
      <c r="AB2608" t="s">
        <v>76</v>
      </c>
      <c r="AD2608" t="s">
        <v>109</v>
      </c>
      <c r="AE2608" t="s">
        <v>598</v>
      </c>
      <c r="AF2608">
        <v>2022</v>
      </c>
    </row>
    <row r="2609" spans="1:32" x14ac:dyDescent="0.25">
      <c r="A2609" t="s">
        <v>29</v>
      </c>
      <c r="B2609" t="s">
        <v>67</v>
      </c>
      <c r="C2609" t="s">
        <v>68</v>
      </c>
      <c r="D2609" t="s">
        <v>69</v>
      </c>
      <c r="E2609">
        <f>_xlfn.XLOOKUP(Table1[[#This Row],[Location]],'Location analysis'!A:A,'Location analysis'!B:B)</f>
        <v>40.435699999999997</v>
      </c>
      <c r="F2609">
        <f>_xlfn.XLOOKUP(Table1[[#This Row],[Location]],'Location analysis'!A:A,'Location analysis'!C:C)</f>
        <v>-74.125200000000007</v>
      </c>
      <c r="G2609" t="s">
        <v>329</v>
      </c>
      <c r="H2609" t="s">
        <v>49</v>
      </c>
      <c r="I2609">
        <v>15066517892</v>
      </c>
      <c r="J2609" t="s">
        <v>597</v>
      </c>
      <c r="K2609" t="s">
        <v>51</v>
      </c>
      <c r="L2609">
        <v>147</v>
      </c>
      <c r="M2609">
        <v>2.5</v>
      </c>
      <c r="N2609">
        <v>1</v>
      </c>
      <c r="O2609">
        <v>147</v>
      </c>
      <c r="P2609">
        <v>2.5</v>
      </c>
      <c r="Q2609">
        <v>1</v>
      </c>
      <c r="R2609">
        <v>2.5</v>
      </c>
      <c r="S2609">
        <v>2.5</v>
      </c>
      <c r="T2609" s="1">
        <v>44685</v>
      </c>
      <c r="U2609" t="str">
        <f t="shared" si="200"/>
        <v>Snapple Tea - Raspberry</v>
      </c>
      <c r="V2609" t="str">
        <f t="shared" si="201"/>
        <v>Non Carbonated</v>
      </c>
      <c r="W2609" t="s">
        <v>49</v>
      </c>
      <c r="X2609" t="b">
        <f t="shared" si="203"/>
        <v>1</v>
      </c>
      <c r="Y2609">
        <f t="shared" si="202"/>
        <v>2.5</v>
      </c>
      <c r="Z2609" s="2">
        <f t="shared" si="204"/>
        <v>1.6666666666666667</v>
      </c>
      <c r="AA2609" t="s">
        <v>330</v>
      </c>
      <c r="AB2609" t="s">
        <v>144</v>
      </c>
      <c r="AD2609" t="s">
        <v>109</v>
      </c>
      <c r="AE2609" t="s">
        <v>598</v>
      </c>
      <c r="AF2609">
        <v>2022</v>
      </c>
    </row>
    <row r="2610" spans="1:32" x14ac:dyDescent="0.25">
      <c r="A2610" t="s">
        <v>29</v>
      </c>
      <c r="B2610" t="s">
        <v>67</v>
      </c>
      <c r="C2610" t="s">
        <v>68</v>
      </c>
      <c r="D2610" t="s">
        <v>69</v>
      </c>
      <c r="E2610">
        <f>_xlfn.XLOOKUP(Table1[[#This Row],[Location]],'Location analysis'!A:A,'Location analysis'!B:B)</f>
        <v>40.435699999999997</v>
      </c>
      <c r="F2610">
        <f>_xlfn.XLOOKUP(Table1[[#This Row],[Location]],'Location analysis'!A:A,'Location analysis'!C:C)</f>
        <v>-74.125200000000007</v>
      </c>
      <c r="G2610" t="s">
        <v>350</v>
      </c>
      <c r="H2610" t="s">
        <v>43</v>
      </c>
      <c r="I2610">
        <v>15066828264</v>
      </c>
      <c r="J2610" t="s">
        <v>601</v>
      </c>
      <c r="K2610" t="s">
        <v>51</v>
      </c>
      <c r="L2610">
        <v>111</v>
      </c>
      <c r="M2610">
        <v>1.5</v>
      </c>
      <c r="N2610">
        <v>1</v>
      </c>
      <c r="O2610">
        <v>111</v>
      </c>
      <c r="P2610">
        <v>1.5</v>
      </c>
      <c r="Q2610">
        <v>1</v>
      </c>
      <c r="R2610">
        <v>1.5</v>
      </c>
      <c r="S2610">
        <v>1.5</v>
      </c>
      <c r="T2610" s="1">
        <v>44685</v>
      </c>
      <c r="U2610" t="str">
        <f t="shared" si="200"/>
        <v>Fritos - Original</v>
      </c>
      <c r="V2610" t="str">
        <f t="shared" si="201"/>
        <v>Food</v>
      </c>
      <c r="W2610" t="s">
        <v>43</v>
      </c>
      <c r="X2610" t="b">
        <f t="shared" si="203"/>
        <v>1</v>
      </c>
      <c r="Y2610">
        <f t="shared" si="202"/>
        <v>1.5</v>
      </c>
      <c r="Z2610" s="2">
        <f t="shared" si="204"/>
        <v>1</v>
      </c>
      <c r="AA2610" t="s">
        <v>351</v>
      </c>
      <c r="AB2610" t="s">
        <v>150</v>
      </c>
      <c r="AD2610" t="s">
        <v>123</v>
      </c>
      <c r="AE2610" t="s">
        <v>602</v>
      </c>
      <c r="AF2610">
        <v>2022</v>
      </c>
    </row>
    <row r="2611" spans="1:32" x14ac:dyDescent="0.25">
      <c r="A2611" t="s">
        <v>29</v>
      </c>
      <c r="B2611" t="s">
        <v>67</v>
      </c>
      <c r="C2611" t="s">
        <v>68</v>
      </c>
      <c r="D2611" t="s">
        <v>69</v>
      </c>
      <c r="E2611">
        <f>_xlfn.XLOOKUP(Table1[[#This Row],[Location]],'Location analysis'!A:A,'Location analysis'!B:B)</f>
        <v>40.435699999999997</v>
      </c>
      <c r="F2611">
        <f>_xlfn.XLOOKUP(Table1[[#This Row],[Location]],'Location analysis'!A:A,'Location analysis'!C:C)</f>
        <v>-74.125200000000007</v>
      </c>
      <c r="G2611" t="s">
        <v>350</v>
      </c>
      <c r="H2611" t="s">
        <v>43</v>
      </c>
      <c r="I2611">
        <v>15066828551</v>
      </c>
      <c r="J2611" t="s">
        <v>601</v>
      </c>
      <c r="K2611" t="s">
        <v>51</v>
      </c>
      <c r="L2611">
        <v>111</v>
      </c>
      <c r="M2611">
        <v>1.5</v>
      </c>
      <c r="N2611">
        <v>1</v>
      </c>
      <c r="O2611">
        <v>111</v>
      </c>
      <c r="P2611">
        <v>1.5</v>
      </c>
      <c r="Q2611">
        <v>1</v>
      </c>
      <c r="R2611">
        <v>1.5</v>
      </c>
      <c r="S2611">
        <v>1.5</v>
      </c>
      <c r="T2611" s="1">
        <v>44685</v>
      </c>
      <c r="U2611" t="str">
        <f t="shared" si="200"/>
        <v>Fritos - Original</v>
      </c>
      <c r="V2611" t="str">
        <f t="shared" si="201"/>
        <v>Food</v>
      </c>
      <c r="W2611" t="s">
        <v>43</v>
      </c>
      <c r="X2611" t="b">
        <f t="shared" si="203"/>
        <v>1</v>
      </c>
      <c r="Y2611">
        <f t="shared" si="202"/>
        <v>1.5</v>
      </c>
      <c r="Z2611" s="2">
        <f t="shared" si="204"/>
        <v>1</v>
      </c>
      <c r="AA2611" t="s">
        <v>351</v>
      </c>
      <c r="AB2611" t="s">
        <v>150</v>
      </c>
      <c r="AD2611" t="s">
        <v>123</v>
      </c>
      <c r="AE2611" t="s">
        <v>602</v>
      </c>
      <c r="AF2611">
        <v>2022</v>
      </c>
    </row>
    <row r="2612" spans="1:32" x14ac:dyDescent="0.25">
      <c r="A2612" t="s">
        <v>29</v>
      </c>
      <c r="B2612" t="s">
        <v>67</v>
      </c>
      <c r="C2612" t="s">
        <v>68</v>
      </c>
      <c r="D2612" t="s">
        <v>69</v>
      </c>
      <c r="E2612">
        <f>_xlfn.XLOOKUP(Table1[[#This Row],[Location]],'Location analysis'!A:A,'Location analysis'!B:B)</f>
        <v>40.435699999999997</v>
      </c>
      <c r="F2612">
        <f>_xlfn.XLOOKUP(Table1[[#This Row],[Location]],'Location analysis'!A:A,'Location analysis'!C:C)</f>
        <v>-74.125200000000007</v>
      </c>
      <c r="G2612" t="s">
        <v>350</v>
      </c>
      <c r="H2612" t="s">
        <v>43</v>
      </c>
      <c r="I2612">
        <v>15066829724</v>
      </c>
      <c r="J2612" t="s">
        <v>601</v>
      </c>
      <c r="K2612" t="s">
        <v>51</v>
      </c>
      <c r="L2612">
        <v>111</v>
      </c>
      <c r="M2612">
        <v>1.5</v>
      </c>
      <c r="N2612">
        <v>1</v>
      </c>
      <c r="O2612">
        <v>111</v>
      </c>
      <c r="P2612">
        <v>1.5</v>
      </c>
      <c r="Q2612">
        <v>1</v>
      </c>
      <c r="R2612">
        <v>1.5</v>
      </c>
      <c r="S2612">
        <v>1.5</v>
      </c>
      <c r="T2612" s="1">
        <v>44685</v>
      </c>
      <c r="U2612" t="str">
        <f t="shared" si="200"/>
        <v>Fritos - Original</v>
      </c>
      <c r="V2612" t="str">
        <f t="shared" si="201"/>
        <v>Food</v>
      </c>
      <c r="W2612" t="s">
        <v>43</v>
      </c>
      <c r="X2612" t="b">
        <f t="shared" si="203"/>
        <v>1</v>
      </c>
      <c r="Y2612">
        <f t="shared" si="202"/>
        <v>1.5</v>
      </c>
      <c r="Z2612" s="2">
        <f t="shared" si="204"/>
        <v>1</v>
      </c>
      <c r="AA2612" t="s">
        <v>351</v>
      </c>
      <c r="AB2612" t="s">
        <v>150</v>
      </c>
      <c r="AD2612" t="s">
        <v>123</v>
      </c>
      <c r="AE2612" t="s">
        <v>602</v>
      </c>
      <c r="AF2612">
        <v>2022</v>
      </c>
    </row>
    <row r="2613" spans="1:32" x14ac:dyDescent="0.25">
      <c r="A2613" t="s">
        <v>29</v>
      </c>
      <c r="B2613" t="s">
        <v>62</v>
      </c>
      <c r="C2613" t="s">
        <v>63</v>
      </c>
      <c r="D2613" t="s">
        <v>64</v>
      </c>
      <c r="E2613">
        <f>_xlfn.XLOOKUP(Table1[[#This Row],[Location]],'Location analysis'!A:A,'Location analysis'!B:B)</f>
        <v>40.091900000000003</v>
      </c>
      <c r="F2613">
        <f>_xlfn.XLOOKUP(Table1[[#This Row],[Location]],'Location analysis'!A:A,'Location analysis'!C:C)</f>
        <v>-74.358699999999999</v>
      </c>
      <c r="G2613" t="s">
        <v>197</v>
      </c>
      <c r="H2613" t="s">
        <v>43</v>
      </c>
      <c r="I2613">
        <v>15067768037</v>
      </c>
      <c r="J2613" t="s">
        <v>601</v>
      </c>
      <c r="K2613" t="s">
        <v>51</v>
      </c>
      <c r="L2613">
        <v>111</v>
      </c>
      <c r="M2613">
        <v>1.5</v>
      </c>
      <c r="N2613">
        <v>1</v>
      </c>
      <c r="O2613">
        <v>111</v>
      </c>
      <c r="P2613">
        <v>1.5</v>
      </c>
      <c r="Q2613">
        <v>1</v>
      </c>
      <c r="R2613">
        <v>1.5</v>
      </c>
      <c r="S2613">
        <v>1.5</v>
      </c>
      <c r="T2613" s="1">
        <v>44686</v>
      </c>
      <c r="U2613" t="str">
        <f t="shared" si="200"/>
        <v>Miss Vickie's Potato Chip - Smokehouse BBQ</v>
      </c>
      <c r="V2613" t="str">
        <f t="shared" si="201"/>
        <v>Food</v>
      </c>
      <c r="W2613" t="s">
        <v>43</v>
      </c>
      <c r="X2613" t="b">
        <f t="shared" si="203"/>
        <v>1</v>
      </c>
      <c r="Y2613">
        <f t="shared" si="202"/>
        <v>1.5</v>
      </c>
      <c r="Z2613" s="2">
        <f t="shared" si="204"/>
        <v>1</v>
      </c>
      <c r="AA2613" t="s">
        <v>58</v>
      </c>
      <c r="AB2613" t="s">
        <v>198</v>
      </c>
      <c r="AD2613" t="s">
        <v>123</v>
      </c>
      <c r="AE2613" t="s">
        <v>602</v>
      </c>
      <c r="AF2613">
        <v>2022</v>
      </c>
    </row>
    <row r="2614" spans="1:32" x14ac:dyDescent="0.25">
      <c r="A2614" t="s">
        <v>29</v>
      </c>
      <c r="B2614" t="s">
        <v>67</v>
      </c>
      <c r="C2614" t="s">
        <v>68</v>
      </c>
      <c r="D2614" t="s">
        <v>69</v>
      </c>
      <c r="E2614">
        <f>_xlfn.XLOOKUP(Table1[[#This Row],[Location]],'Location analysis'!A:A,'Location analysis'!B:B)</f>
        <v>40.435699999999997</v>
      </c>
      <c r="F2614">
        <f>_xlfn.XLOOKUP(Table1[[#This Row],[Location]],'Location analysis'!A:A,'Location analysis'!C:C)</f>
        <v>-74.125200000000007</v>
      </c>
      <c r="G2614" t="s">
        <v>329</v>
      </c>
      <c r="H2614" t="s">
        <v>49</v>
      </c>
      <c r="I2614">
        <v>15068503145</v>
      </c>
      <c r="J2614" t="s">
        <v>601</v>
      </c>
      <c r="K2614" t="s">
        <v>51</v>
      </c>
      <c r="L2614">
        <v>147</v>
      </c>
      <c r="M2614">
        <v>2.5</v>
      </c>
      <c r="N2614">
        <v>1</v>
      </c>
      <c r="O2614">
        <v>147</v>
      </c>
      <c r="P2614">
        <v>2.5</v>
      </c>
      <c r="Q2614">
        <v>1</v>
      </c>
      <c r="R2614">
        <v>2.5</v>
      </c>
      <c r="S2614">
        <v>2.5</v>
      </c>
      <c r="T2614" s="1">
        <v>44686</v>
      </c>
      <c r="U2614" t="str">
        <f t="shared" si="200"/>
        <v>Snapple Tea - Raspberry</v>
      </c>
      <c r="V2614" t="str">
        <f t="shared" si="201"/>
        <v>Non Carbonated</v>
      </c>
      <c r="W2614" t="s">
        <v>49</v>
      </c>
      <c r="X2614" t="b">
        <f t="shared" si="203"/>
        <v>1</v>
      </c>
      <c r="Y2614">
        <f t="shared" si="202"/>
        <v>2.5</v>
      </c>
      <c r="Z2614" s="2">
        <f t="shared" si="204"/>
        <v>1.6666666666666667</v>
      </c>
      <c r="AA2614" t="s">
        <v>330</v>
      </c>
      <c r="AB2614" t="s">
        <v>144</v>
      </c>
      <c r="AD2614" t="s">
        <v>123</v>
      </c>
      <c r="AE2614" t="s">
        <v>602</v>
      </c>
      <c r="AF2614">
        <v>2022</v>
      </c>
    </row>
    <row r="2615" spans="1:32" x14ac:dyDescent="0.25">
      <c r="A2615" t="s">
        <v>29</v>
      </c>
      <c r="B2615" t="s">
        <v>62</v>
      </c>
      <c r="C2615" t="s">
        <v>63</v>
      </c>
      <c r="D2615" t="s">
        <v>64</v>
      </c>
      <c r="E2615">
        <f>_xlfn.XLOOKUP(Table1[[#This Row],[Location]],'Location analysis'!A:A,'Location analysis'!B:B)</f>
        <v>40.091900000000003</v>
      </c>
      <c r="F2615">
        <f>_xlfn.XLOOKUP(Table1[[#This Row],[Location]],'Location analysis'!A:A,'Location analysis'!C:C)</f>
        <v>-74.358699999999999</v>
      </c>
      <c r="G2615" t="s">
        <v>242</v>
      </c>
      <c r="H2615" t="s">
        <v>97</v>
      </c>
      <c r="I2615">
        <v>15068824401</v>
      </c>
      <c r="J2615" t="s">
        <v>601</v>
      </c>
      <c r="K2615" t="s">
        <v>51</v>
      </c>
      <c r="L2615">
        <v>147</v>
      </c>
      <c r="M2615">
        <v>2.5</v>
      </c>
      <c r="N2615">
        <v>1</v>
      </c>
      <c r="O2615">
        <v>147</v>
      </c>
      <c r="P2615">
        <v>2.5</v>
      </c>
      <c r="Q2615">
        <v>1</v>
      </c>
      <c r="R2615">
        <v>2.5</v>
      </c>
      <c r="S2615">
        <v>2.5</v>
      </c>
      <c r="T2615" s="1">
        <v>44686</v>
      </c>
      <c r="U2615" t="str">
        <f t="shared" si="200"/>
        <v>Vitamin Water - Squeezed Lemonade</v>
      </c>
      <c r="V2615" t="str">
        <f t="shared" si="201"/>
        <v>Water</v>
      </c>
      <c r="W2615" t="s">
        <v>97</v>
      </c>
      <c r="X2615" t="b">
        <f t="shared" si="203"/>
        <v>1</v>
      </c>
      <c r="Y2615">
        <f t="shared" si="202"/>
        <v>2.5</v>
      </c>
      <c r="Z2615" s="2">
        <f t="shared" si="204"/>
        <v>1.6666666666666667</v>
      </c>
      <c r="AA2615" t="s">
        <v>98</v>
      </c>
      <c r="AB2615" t="s">
        <v>243</v>
      </c>
      <c r="AD2615" t="s">
        <v>123</v>
      </c>
      <c r="AE2615" t="s">
        <v>602</v>
      </c>
      <c r="AF2615">
        <v>2022</v>
      </c>
    </row>
    <row r="2616" spans="1:32" x14ac:dyDescent="0.25">
      <c r="A2616" t="s">
        <v>29</v>
      </c>
      <c r="B2616" t="s">
        <v>67</v>
      </c>
      <c r="C2616" t="s">
        <v>68</v>
      </c>
      <c r="D2616" t="s">
        <v>69</v>
      </c>
      <c r="E2616">
        <f>_xlfn.XLOOKUP(Table1[[#This Row],[Location]],'Location analysis'!A:A,'Location analysis'!B:B)</f>
        <v>40.435699999999997</v>
      </c>
      <c r="F2616">
        <f>_xlfn.XLOOKUP(Table1[[#This Row],[Location]],'Location analysis'!A:A,'Location analysis'!C:C)</f>
        <v>-74.125200000000007</v>
      </c>
      <c r="G2616" t="s">
        <v>545</v>
      </c>
      <c r="H2616" t="s">
        <v>43</v>
      </c>
      <c r="I2616">
        <v>15068846958</v>
      </c>
      <c r="J2616" t="s">
        <v>601</v>
      </c>
      <c r="K2616" t="s">
        <v>51</v>
      </c>
      <c r="L2616">
        <v>137</v>
      </c>
      <c r="M2616">
        <v>1.5</v>
      </c>
      <c r="N2616">
        <v>1</v>
      </c>
      <c r="O2616">
        <v>137</v>
      </c>
      <c r="P2616">
        <v>1.5</v>
      </c>
      <c r="Q2616">
        <v>1</v>
      </c>
      <c r="R2616">
        <v>1.5</v>
      </c>
      <c r="S2616">
        <v>1.5</v>
      </c>
      <c r="T2616" s="1">
        <v>44686</v>
      </c>
      <c r="U2616" t="str">
        <f t="shared" si="200"/>
        <v>Nutri Grain Apple Cinnamon</v>
      </c>
      <c r="V2616" t="str">
        <f t="shared" si="201"/>
        <v>Food</v>
      </c>
      <c r="W2616" t="s">
        <v>43</v>
      </c>
      <c r="X2616" t="b">
        <f t="shared" si="203"/>
        <v>1</v>
      </c>
      <c r="Y2616">
        <f t="shared" si="202"/>
        <v>1.5</v>
      </c>
      <c r="Z2616" s="2">
        <f t="shared" si="204"/>
        <v>1</v>
      </c>
      <c r="AA2616" t="s">
        <v>545</v>
      </c>
      <c r="AD2616" t="s">
        <v>123</v>
      </c>
      <c r="AE2616" t="s">
        <v>602</v>
      </c>
      <c r="AF2616">
        <v>2022</v>
      </c>
    </row>
    <row r="2617" spans="1:32" x14ac:dyDescent="0.25">
      <c r="A2617" t="s">
        <v>29</v>
      </c>
      <c r="B2617" t="s">
        <v>67</v>
      </c>
      <c r="C2617" t="s">
        <v>68</v>
      </c>
      <c r="D2617" t="s">
        <v>69</v>
      </c>
      <c r="E2617">
        <f>_xlfn.XLOOKUP(Table1[[#This Row],[Location]],'Location analysis'!A:A,'Location analysis'!B:B)</f>
        <v>40.435699999999997</v>
      </c>
      <c r="F2617">
        <f>_xlfn.XLOOKUP(Table1[[#This Row],[Location]],'Location analysis'!A:A,'Location analysis'!C:C)</f>
        <v>-74.125200000000007</v>
      </c>
      <c r="G2617" t="s">
        <v>545</v>
      </c>
      <c r="H2617" t="s">
        <v>43</v>
      </c>
      <c r="I2617">
        <v>15068860067</v>
      </c>
      <c r="J2617" t="s">
        <v>601</v>
      </c>
      <c r="K2617" t="s">
        <v>51</v>
      </c>
      <c r="L2617">
        <v>135</v>
      </c>
      <c r="M2617">
        <v>1.5</v>
      </c>
      <c r="N2617">
        <v>1</v>
      </c>
      <c r="O2617">
        <v>135</v>
      </c>
      <c r="P2617">
        <v>1.5</v>
      </c>
      <c r="Q2617">
        <v>1</v>
      </c>
      <c r="R2617">
        <v>1.5</v>
      </c>
      <c r="S2617">
        <v>1.5</v>
      </c>
      <c r="T2617" s="1">
        <v>44686</v>
      </c>
      <c r="U2617" t="str">
        <f t="shared" si="200"/>
        <v>Nutri Grain Apple Cinnamon</v>
      </c>
      <c r="V2617" t="str">
        <f t="shared" si="201"/>
        <v>Food</v>
      </c>
      <c r="W2617" t="s">
        <v>43</v>
      </c>
      <c r="X2617" t="b">
        <f t="shared" si="203"/>
        <v>1</v>
      </c>
      <c r="Y2617">
        <f t="shared" si="202"/>
        <v>1.5</v>
      </c>
      <c r="Z2617" s="2">
        <f t="shared" si="204"/>
        <v>1</v>
      </c>
      <c r="AA2617" t="s">
        <v>545</v>
      </c>
      <c r="AD2617" t="s">
        <v>123</v>
      </c>
      <c r="AE2617" t="s">
        <v>602</v>
      </c>
      <c r="AF2617">
        <v>2022</v>
      </c>
    </row>
    <row r="2618" spans="1:32" x14ac:dyDescent="0.25">
      <c r="A2618" t="s">
        <v>29</v>
      </c>
      <c r="B2618" t="s">
        <v>67</v>
      </c>
      <c r="C2618" t="s">
        <v>68</v>
      </c>
      <c r="D2618" t="s">
        <v>69</v>
      </c>
      <c r="E2618">
        <f>_xlfn.XLOOKUP(Table1[[#This Row],[Location]],'Location analysis'!A:A,'Location analysis'!B:B)</f>
        <v>40.435699999999997</v>
      </c>
      <c r="F2618">
        <f>_xlfn.XLOOKUP(Table1[[#This Row],[Location]],'Location analysis'!A:A,'Location analysis'!C:C)</f>
        <v>-74.125200000000007</v>
      </c>
      <c r="G2618" t="s">
        <v>523</v>
      </c>
      <c r="H2618" t="s">
        <v>43</v>
      </c>
      <c r="I2618">
        <v>15068883539</v>
      </c>
      <c r="J2618" t="s">
        <v>601</v>
      </c>
      <c r="K2618" t="s">
        <v>51</v>
      </c>
      <c r="L2618">
        <v>112</v>
      </c>
      <c r="M2618">
        <v>1.5</v>
      </c>
      <c r="N2618">
        <v>1</v>
      </c>
      <c r="O2618">
        <v>112</v>
      </c>
      <c r="P2618">
        <v>1.5</v>
      </c>
      <c r="Q2618">
        <v>1</v>
      </c>
      <c r="R2618">
        <v>1.5</v>
      </c>
      <c r="S2618">
        <v>1.5</v>
      </c>
      <c r="T2618" s="1">
        <v>44686</v>
      </c>
      <c r="U2618" t="str">
        <f t="shared" si="200"/>
        <v>Pop Corners - Spicy Queso</v>
      </c>
      <c r="V2618" t="str">
        <f t="shared" si="201"/>
        <v>Food</v>
      </c>
      <c r="W2618" t="s">
        <v>43</v>
      </c>
      <c r="X2618" t="b">
        <f t="shared" si="203"/>
        <v>1</v>
      </c>
      <c r="Y2618">
        <f t="shared" si="202"/>
        <v>1.5</v>
      </c>
      <c r="Z2618" s="2">
        <f t="shared" si="204"/>
        <v>1</v>
      </c>
      <c r="AA2618" t="s">
        <v>509</v>
      </c>
      <c r="AB2618" t="s">
        <v>524</v>
      </c>
      <c r="AD2618" t="s">
        <v>123</v>
      </c>
      <c r="AE2618" t="s">
        <v>602</v>
      </c>
      <c r="AF2618">
        <v>2022</v>
      </c>
    </row>
    <row r="2619" spans="1:32" x14ac:dyDescent="0.25">
      <c r="A2619" t="s">
        <v>29</v>
      </c>
      <c r="B2619" t="s">
        <v>394</v>
      </c>
      <c r="C2619" t="s">
        <v>395</v>
      </c>
      <c r="D2619" t="s">
        <v>396</v>
      </c>
      <c r="E2619">
        <f>_xlfn.XLOOKUP(Table1[[#This Row],[Location]],'Location analysis'!A:A,'Location analysis'!B:B)</f>
        <v>40.416893999999999</v>
      </c>
      <c r="F2619">
        <f>_xlfn.XLOOKUP(Table1[[#This Row],[Location]],'Location analysis'!A:A,'Location analysis'!C:C)</f>
        <v>-74.420399000000003</v>
      </c>
      <c r="G2619" t="s">
        <v>407</v>
      </c>
      <c r="H2619" t="s">
        <v>34</v>
      </c>
      <c r="I2619">
        <v>15069162664</v>
      </c>
      <c r="J2619" t="s">
        <v>601</v>
      </c>
      <c r="K2619" t="s">
        <v>36</v>
      </c>
      <c r="L2619">
        <v>140</v>
      </c>
      <c r="M2619">
        <v>1.5</v>
      </c>
      <c r="N2619">
        <v>1</v>
      </c>
      <c r="O2619">
        <v>140</v>
      </c>
      <c r="P2619">
        <v>1.5</v>
      </c>
      <c r="Q2619">
        <v>1</v>
      </c>
      <c r="R2619">
        <v>1.5</v>
      </c>
      <c r="S2619">
        <v>1.5</v>
      </c>
      <c r="T2619" s="1">
        <v>44686</v>
      </c>
      <c r="U2619" t="str">
        <f t="shared" si="200"/>
        <v>Spindrift - Sparkling Water - Pineapple</v>
      </c>
      <c r="V2619" t="str">
        <f t="shared" si="201"/>
        <v>Carbonated</v>
      </c>
      <c r="W2619" t="s">
        <v>34</v>
      </c>
      <c r="X2619" t="b">
        <f t="shared" si="203"/>
        <v>1</v>
      </c>
      <c r="Y2619">
        <f t="shared" si="202"/>
        <v>1.5</v>
      </c>
      <c r="Z2619" s="2">
        <f t="shared" si="204"/>
        <v>1</v>
      </c>
      <c r="AA2619" t="s">
        <v>89</v>
      </c>
      <c r="AB2619" t="s">
        <v>408</v>
      </c>
      <c r="AC2619" t="s">
        <v>409</v>
      </c>
      <c r="AD2619" t="s">
        <v>123</v>
      </c>
      <c r="AE2619" t="s">
        <v>602</v>
      </c>
      <c r="AF2619">
        <v>2022</v>
      </c>
    </row>
    <row r="2620" spans="1:32" x14ac:dyDescent="0.25">
      <c r="A2620" t="s">
        <v>29</v>
      </c>
      <c r="B2620" t="s">
        <v>394</v>
      </c>
      <c r="C2620" t="s">
        <v>395</v>
      </c>
      <c r="D2620" t="s">
        <v>396</v>
      </c>
      <c r="E2620">
        <f>_xlfn.XLOOKUP(Table1[[#This Row],[Location]],'Location analysis'!A:A,'Location analysis'!B:B)</f>
        <v>40.416893999999999</v>
      </c>
      <c r="F2620">
        <f>_xlfn.XLOOKUP(Table1[[#This Row],[Location]],'Location analysis'!A:A,'Location analysis'!C:C)</f>
        <v>-74.420399000000003</v>
      </c>
      <c r="G2620" t="s">
        <v>307</v>
      </c>
      <c r="H2620" t="s">
        <v>43</v>
      </c>
      <c r="I2620">
        <v>15069281906</v>
      </c>
      <c r="J2620" t="s">
        <v>601</v>
      </c>
      <c r="K2620" t="s">
        <v>36</v>
      </c>
      <c r="L2620">
        <v>138</v>
      </c>
      <c r="M2620">
        <v>1.5</v>
      </c>
      <c r="N2620">
        <v>1</v>
      </c>
      <c r="O2620">
        <v>138</v>
      </c>
      <c r="P2620">
        <v>1.5</v>
      </c>
      <c r="Q2620">
        <v>1</v>
      </c>
      <c r="R2620">
        <v>1.5</v>
      </c>
      <c r="S2620">
        <v>1.5</v>
      </c>
      <c r="T2620" s="1">
        <v>44686</v>
      </c>
      <c r="U2620" t="str">
        <f t="shared" si="200"/>
        <v>Belvita Snack Packs - Blueberry</v>
      </c>
      <c r="V2620" t="str">
        <f t="shared" si="201"/>
        <v>Food</v>
      </c>
      <c r="W2620" t="s">
        <v>43</v>
      </c>
      <c r="X2620" t="b">
        <f t="shared" si="203"/>
        <v>1</v>
      </c>
      <c r="Y2620">
        <f t="shared" si="202"/>
        <v>1.5</v>
      </c>
      <c r="Z2620" s="2">
        <f t="shared" si="204"/>
        <v>1</v>
      </c>
      <c r="AA2620" t="s">
        <v>309</v>
      </c>
      <c r="AB2620" t="s">
        <v>222</v>
      </c>
      <c r="AD2620" t="s">
        <v>123</v>
      </c>
      <c r="AE2620" t="s">
        <v>602</v>
      </c>
      <c r="AF2620">
        <v>2022</v>
      </c>
    </row>
    <row r="2621" spans="1:32" x14ac:dyDescent="0.25">
      <c r="A2621" t="s">
        <v>29</v>
      </c>
      <c r="B2621" t="s">
        <v>394</v>
      </c>
      <c r="C2621" t="s">
        <v>395</v>
      </c>
      <c r="D2621" t="s">
        <v>396</v>
      </c>
      <c r="E2621">
        <f>_xlfn.XLOOKUP(Table1[[#This Row],[Location]],'Location analysis'!A:A,'Location analysis'!B:B)</f>
        <v>40.416893999999999</v>
      </c>
      <c r="F2621">
        <f>_xlfn.XLOOKUP(Table1[[#This Row],[Location]],'Location analysis'!A:A,'Location analysis'!C:C)</f>
        <v>-74.420399000000003</v>
      </c>
      <c r="G2621" t="s">
        <v>112</v>
      </c>
      <c r="H2621" t="s">
        <v>43</v>
      </c>
      <c r="I2621">
        <v>15069396465</v>
      </c>
      <c r="J2621" t="s">
        <v>601</v>
      </c>
      <c r="K2621" t="s">
        <v>51</v>
      </c>
      <c r="L2621">
        <v>131</v>
      </c>
      <c r="M2621">
        <v>2</v>
      </c>
      <c r="N2621">
        <v>1</v>
      </c>
      <c r="O2621">
        <v>131</v>
      </c>
      <c r="P2621">
        <v>2</v>
      </c>
      <c r="Q2621">
        <v>1</v>
      </c>
      <c r="R2621">
        <v>2</v>
      </c>
      <c r="S2621">
        <v>2</v>
      </c>
      <c r="T2621" s="1">
        <v>44686</v>
      </c>
      <c r="U2621" t="str">
        <f t="shared" si="200"/>
        <v>Robert Irvine's - Fit Crunch -  Chocolate Pea</v>
      </c>
      <c r="V2621" t="str">
        <f t="shared" si="201"/>
        <v>Food</v>
      </c>
      <c r="W2621" t="s">
        <v>43</v>
      </c>
      <c r="X2621" t="b">
        <f t="shared" si="203"/>
        <v>1</v>
      </c>
      <c r="Y2621">
        <f t="shared" si="202"/>
        <v>2</v>
      </c>
      <c r="Z2621" s="2">
        <f t="shared" si="204"/>
        <v>1.3333333333333333</v>
      </c>
      <c r="AA2621" t="s">
        <v>113</v>
      </c>
      <c r="AB2621" t="s">
        <v>114</v>
      </c>
      <c r="AC2621" t="s">
        <v>115</v>
      </c>
      <c r="AD2621" t="s">
        <v>123</v>
      </c>
      <c r="AE2621" t="s">
        <v>602</v>
      </c>
      <c r="AF2621">
        <v>2022</v>
      </c>
    </row>
    <row r="2622" spans="1:32" x14ac:dyDescent="0.25">
      <c r="A2622" t="s">
        <v>29</v>
      </c>
      <c r="B2622" t="s">
        <v>394</v>
      </c>
      <c r="C2622" t="s">
        <v>395</v>
      </c>
      <c r="D2622" t="s">
        <v>396</v>
      </c>
      <c r="E2622">
        <f>_xlfn.XLOOKUP(Table1[[#This Row],[Location]],'Location analysis'!A:A,'Location analysis'!B:B)</f>
        <v>40.416893999999999</v>
      </c>
      <c r="F2622">
        <f>_xlfn.XLOOKUP(Table1[[#This Row],[Location]],'Location analysis'!A:A,'Location analysis'!C:C)</f>
        <v>-74.420399000000003</v>
      </c>
      <c r="G2622" t="s">
        <v>520</v>
      </c>
      <c r="H2622" t="s">
        <v>43</v>
      </c>
      <c r="I2622">
        <v>15069523064</v>
      </c>
      <c r="J2622" t="s">
        <v>601</v>
      </c>
      <c r="K2622" t="s">
        <v>51</v>
      </c>
      <c r="L2622">
        <v>111</v>
      </c>
      <c r="M2622">
        <v>1.5</v>
      </c>
      <c r="N2622">
        <v>1</v>
      </c>
      <c r="O2622">
        <v>111</v>
      </c>
      <c r="P2622">
        <v>1.5</v>
      </c>
      <c r="Q2622">
        <v>1</v>
      </c>
      <c r="R2622">
        <v>1.5</v>
      </c>
      <c r="S2622">
        <v>1.5</v>
      </c>
      <c r="T2622" s="1">
        <v>44686</v>
      </c>
      <c r="U2622" t="str">
        <f t="shared" si="200"/>
        <v>Pop Corners - Sea Salt</v>
      </c>
      <c r="V2622" t="str">
        <f t="shared" si="201"/>
        <v>Food</v>
      </c>
      <c r="W2622" t="s">
        <v>43</v>
      </c>
      <c r="X2622" t="b">
        <f t="shared" si="203"/>
        <v>1</v>
      </c>
      <c r="Y2622">
        <f t="shared" si="202"/>
        <v>1.5</v>
      </c>
      <c r="Z2622" s="2">
        <f t="shared" si="204"/>
        <v>1</v>
      </c>
      <c r="AA2622" t="s">
        <v>509</v>
      </c>
      <c r="AB2622" t="s">
        <v>157</v>
      </c>
      <c r="AD2622" t="s">
        <v>123</v>
      </c>
      <c r="AE2622" t="s">
        <v>602</v>
      </c>
      <c r="AF2622">
        <v>2022</v>
      </c>
    </row>
    <row r="2623" spans="1:32" x14ac:dyDescent="0.25">
      <c r="A2623" t="s">
        <v>29</v>
      </c>
      <c r="B2623" t="s">
        <v>394</v>
      </c>
      <c r="C2623" t="s">
        <v>395</v>
      </c>
      <c r="D2623" t="s">
        <v>396</v>
      </c>
      <c r="E2623">
        <f>_xlfn.XLOOKUP(Table1[[#This Row],[Location]],'Location analysis'!A:A,'Location analysis'!B:B)</f>
        <v>40.416893999999999</v>
      </c>
      <c r="F2623">
        <f>_xlfn.XLOOKUP(Table1[[#This Row],[Location]],'Location analysis'!A:A,'Location analysis'!C:C)</f>
        <v>-74.420399000000003</v>
      </c>
      <c r="G2623" t="s">
        <v>160</v>
      </c>
      <c r="H2623" t="s">
        <v>49</v>
      </c>
      <c r="I2623">
        <v>15069494287</v>
      </c>
      <c r="J2623" t="s">
        <v>601</v>
      </c>
      <c r="K2623" t="s">
        <v>51</v>
      </c>
      <c r="L2623">
        <v>147</v>
      </c>
      <c r="M2623">
        <v>2.5</v>
      </c>
      <c r="N2623">
        <v>1</v>
      </c>
      <c r="O2623">
        <v>147</v>
      </c>
      <c r="P2623">
        <v>2.5</v>
      </c>
      <c r="Q2623">
        <v>1</v>
      </c>
      <c r="R2623">
        <v>2.5</v>
      </c>
      <c r="S2623">
        <v>2.5</v>
      </c>
      <c r="T2623" s="1">
        <v>44686</v>
      </c>
      <c r="U2623" t="str">
        <f t="shared" si="200"/>
        <v>Snapple Diet Tea - Peach Tea</v>
      </c>
      <c r="V2623" t="str">
        <f t="shared" si="201"/>
        <v>Non Carbonated</v>
      </c>
      <c r="W2623" t="s">
        <v>49</v>
      </c>
      <c r="X2623" t="b">
        <f t="shared" si="203"/>
        <v>1</v>
      </c>
      <c r="Y2623">
        <f t="shared" si="202"/>
        <v>2.5</v>
      </c>
      <c r="Z2623" s="2">
        <f t="shared" si="204"/>
        <v>1.6666666666666667</v>
      </c>
      <c r="AA2623" t="s">
        <v>75</v>
      </c>
      <c r="AB2623" t="s">
        <v>161</v>
      </c>
      <c r="AD2623" t="s">
        <v>123</v>
      </c>
      <c r="AE2623" t="s">
        <v>602</v>
      </c>
      <c r="AF2623">
        <v>2022</v>
      </c>
    </row>
    <row r="2624" spans="1:32" x14ac:dyDescent="0.25">
      <c r="A2624" t="s">
        <v>29</v>
      </c>
      <c r="B2624" t="s">
        <v>394</v>
      </c>
      <c r="C2624" t="s">
        <v>395</v>
      </c>
      <c r="D2624" t="s">
        <v>396</v>
      </c>
      <c r="E2624">
        <f>_xlfn.XLOOKUP(Table1[[#This Row],[Location]],'Location analysis'!A:A,'Location analysis'!B:B)</f>
        <v>40.416893999999999</v>
      </c>
      <c r="F2624">
        <f>_xlfn.XLOOKUP(Table1[[#This Row],[Location]],'Location analysis'!A:A,'Location analysis'!C:C)</f>
        <v>-74.420399000000003</v>
      </c>
      <c r="G2624" t="s">
        <v>203</v>
      </c>
      <c r="H2624" t="s">
        <v>43</v>
      </c>
      <c r="I2624">
        <v>15069582434</v>
      </c>
      <c r="J2624" t="s">
        <v>601</v>
      </c>
      <c r="K2624" t="s">
        <v>51</v>
      </c>
      <c r="L2624">
        <v>124</v>
      </c>
      <c r="M2624">
        <v>1.5</v>
      </c>
      <c r="N2624">
        <v>1</v>
      </c>
      <c r="O2624">
        <v>124</v>
      </c>
      <c r="P2624">
        <v>1.5</v>
      </c>
      <c r="Q2624">
        <v>1</v>
      </c>
      <c r="R2624">
        <v>1.5</v>
      </c>
      <c r="S2624">
        <v>1.5</v>
      </c>
      <c r="T2624" s="1">
        <v>44686</v>
      </c>
      <c r="U2624" t="str">
        <f t="shared" si="200"/>
        <v>CheezIt - White Cheddar</v>
      </c>
      <c r="V2624" t="str">
        <f t="shared" si="201"/>
        <v>Food</v>
      </c>
      <c r="W2624" t="s">
        <v>43</v>
      </c>
      <c r="X2624" t="b">
        <f t="shared" si="203"/>
        <v>1</v>
      </c>
      <c r="Y2624">
        <f t="shared" si="202"/>
        <v>1.5</v>
      </c>
      <c r="Z2624" s="2">
        <f t="shared" si="204"/>
        <v>1</v>
      </c>
      <c r="AA2624" t="s">
        <v>193</v>
      </c>
      <c r="AB2624" t="s">
        <v>204</v>
      </c>
      <c r="AD2624" t="s">
        <v>123</v>
      </c>
      <c r="AE2624" t="s">
        <v>602</v>
      </c>
      <c r="AF2624">
        <v>2022</v>
      </c>
    </row>
    <row r="2625" spans="1:32" x14ac:dyDescent="0.25">
      <c r="A2625" t="s">
        <v>29</v>
      </c>
      <c r="B2625" t="s">
        <v>67</v>
      </c>
      <c r="C2625" t="s">
        <v>68</v>
      </c>
      <c r="D2625" t="s">
        <v>69</v>
      </c>
      <c r="E2625">
        <f>_xlfn.XLOOKUP(Table1[[#This Row],[Location]],'Location analysis'!A:A,'Location analysis'!B:B)</f>
        <v>40.435699999999997</v>
      </c>
      <c r="F2625">
        <f>_xlfn.XLOOKUP(Table1[[#This Row],[Location]],'Location analysis'!A:A,'Location analysis'!C:C)</f>
        <v>-74.125200000000007</v>
      </c>
      <c r="G2625" t="s">
        <v>329</v>
      </c>
      <c r="H2625" t="s">
        <v>49</v>
      </c>
      <c r="I2625">
        <v>15069670452</v>
      </c>
      <c r="J2625" t="s">
        <v>601</v>
      </c>
      <c r="K2625" t="s">
        <v>36</v>
      </c>
      <c r="L2625">
        <v>147</v>
      </c>
      <c r="M2625">
        <v>2.5</v>
      </c>
      <c r="N2625">
        <v>1</v>
      </c>
      <c r="O2625">
        <v>147</v>
      </c>
      <c r="P2625">
        <v>2.5</v>
      </c>
      <c r="Q2625">
        <v>1</v>
      </c>
      <c r="R2625">
        <v>2.5</v>
      </c>
      <c r="S2625">
        <v>4.5</v>
      </c>
      <c r="T2625" s="1">
        <v>44686</v>
      </c>
      <c r="U2625" t="str">
        <f t="shared" si="200"/>
        <v>Snapple Tea - Raspberry</v>
      </c>
      <c r="V2625" t="str">
        <f t="shared" si="201"/>
        <v>Non Carbonated</v>
      </c>
      <c r="W2625" t="s">
        <v>49</v>
      </c>
      <c r="X2625" t="b">
        <f t="shared" si="203"/>
        <v>1</v>
      </c>
      <c r="Y2625">
        <f t="shared" si="202"/>
        <v>2.5</v>
      </c>
      <c r="Z2625" s="2">
        <f t="shared" si="204"/>
        <v>1.6666666666666667</v>
      </c>
      <c r="AA2625" t="s">
        <v>330</v>
      </c>
      <c r="AB2625" t="s">
        <v>144</v>
      </c>
      <c r="AD2625" t="s">
        <v>123</v>
      </c>
      <c r="AE2625" t="s">
        <v>602</v>
      </c>
      <c r="AF2625">
        <v>2022</v>
      </c>
    </row>
    <row r="2626" spans="1:32" x14ac:dyDescent="0.25">
      <c r="A2626" t="s">
        <v>29</v>
      </c>
      <c r="B2626" t="s">
        <v>67</v>
      </c>
      <c r="C2626" t="s">
        <v>68</v>
      </c>
      <c r="D2626" t="s">
        <v>69</v>
      </c>
      <c r="E2626">
        <f>_xlfn.XLOOKUP(Table1[[#This Row],[Location]],'Location analysis'!A:A,'Location analysis'!B:B)</f>
        <v>40.435699999999997</v>
      </c>
      <c r="F2626">
        <f>_xlfn.XLOOKUP(Table1[[#This Row],[Location]],'Location analysis'!A:A,'Location analysis'!C:C)</f>
        <v>-74.125200000000007</v>
      </c>
      <c r="G2626" t="s">
        <v>81</v>
      </c>
      <c r="H2626" t="s">
        <v>43</v>
      </c>
      <c r="I2626">
        <v>15069670452</v>
      </c>
      <c r="J2626" t="s">
        <v>601</v>
      </c>
      <c r="K2626" t="s">
        <v>36</v>
      </c>
      <c r="L2626">
        <v>134</v>
      </c>
      <c r="M2626">
        <v>2</v>
      </c>
      <c r="N2626">
        <v>1</v>
      </c>
      <c r="O2626">
        <v>134</v>
      </c>
      <c r="P2626">
        <v>2</v>
      </c>
      <c r="Q2626">
        <v>1</v>
      </c>
      <c r="R2626">
        <v>2</v>
      </c>
      <c r="S2626">
        <v>4.5</v>
      </c>
      <c r="T2626" s="1">
        <v>44686</v>
      </c>
      <c r="U2626" t="str">
        <f t="shared" ref="U2626:U2689" si="205">IF(G2626="","Cell is Blank - Dis-regard",G2626)</f>
        <v>KitKat - Crisp Wafers</v>
      </c>
      <c r="V2626" t="str">
        <f t="shared" ref="V2626:V2689" si="206">IF(H2626="","Cell is Blank - Dis-regard",H2626)</f>
        <v>Food</v>
      </c>
      <c r="W2626" t="s">
        <v>43</v>
      </c>
      <c r="X2626" t="b">
        <f t="shared" si="203"/>
        <v>1</v>
      </c>
      <c r="Y2626">
        <f t="shared" ref="Y2626:Y2689" si="207">IF(X2626="FALSE",M2626,M2626)</f>
        <v>2</v>
      </c>
      <c r="Z2626" s="2">
        <f t="shared" si="204"/>
        <v>1.3333333333333333</v>
      </c>
      <c r="AA2626" t="s">
        <v>82</v>
      </c>
      <c r="AB2626" t="s">
        <v>83</v>
      </c>
      <c r="AD2626" t="s">
        <v>123</v>
      </c>
      <c r="AE2626" t="s">
        <v>602</v>
      </c>
      <c r="AF2626">
        <v>2022</v>
      </c>
    </row>
    <row r="2627" spans="1:32" x14ac:dyDescent="0.25">
      <c r="A2627" t="s">
        <v>29</v>
      </c>
      <c r="B2627" t="s">
        <v>394</v>
      </c>
      <c r="C2627" t="s">
        <v>395</v>
      </c>
      <c r="D2627" t="s">
        <v>396</v>
      </c>
      <c r="E2627">
        <f>_xlfn.XLOOKUP(Table1[[#This Row],[Location]],'Location analysis'!A:A,'Location analysis'!B:B)</f>
        <v>40.416893999999999</v>
      </c>
      <c r="F2627">
        <f>_xlfn.XLOOKUP(Table1[[#This Row],[Location]],'Location analysis'!A:A,'Location analysis'!C:C)</f>
        <v>-74.420399000000003</v>
      </c>
      <c r="G2627" t="s">
        <v>182</v>
      </c>
      <c r="H2627" t="s">
        <v>34</v>
      </c>
      <c r="I2627">
        <v>15069741357</v>
      </c>
      <c r="J2627" t="s">
        <v>601</v>
      </c>
      <c r="K2627" t="s">
        <v>51</v>
      </c>
      <c r="L2627">
        <v>142</v>
      </c>
      <c r="M2627">
        <v>1.5</v>
      </c>
      <c r="N2627">
        <v>1</v>
      </c>
      <c r="O2627">
        <v>142</v>
      </c>
      <c r="P2627">
        <v>1.5</v>
      </c>
      <c r="Q2627">
        <v>1</v>
      </c>
      <c r="R2627">
        <v>1.5</v>
      </c>
      <c r="S2627">
        <v>1.5</v>
      </c>
      <c r="T2627" s="1">
        <v>44686</v>
      </c>
      <c r="U2627" t="str">
        <f t="shared" si="205"/>
        <v>Coca Cola - Zero Sugar</v>
      </c>
      <c r="V2627" t="str">
        <f t="shared" si="206"/>
        <v>Carbonated</v>
      </c>
      <c r="W2627" t="s">
        <v>34</v>
      </c>
      <c r="X2627" t="b">
        <f t="shared" ref="X2627:X2690" si="208">M2627=P2627</f>
        <v>1</v>
      </c>
      <c r="Y2627">
        <f t="shared" si="207"/>
        <v>1.5</v>
      </c>
      <c r="Z2627" s="2">
        <f t="shared" ref="Z2627:Z2690" si="209">Y2627/1.5</f>
        <v>1</v>
      </c>
      <c r="AA2627" t="s">
        <v>183</v>
      </c>
      <c r="AB2627" t="s">
        <v>184</v>
      </c>
      <c r="AD2627" t="s">
        <v>123</v>
      </c>
      <c r="AE2627" t="s">
        <v>602</v>
      </c>
      <c r="AF2627">
        <v>2022</v>
      </c>
    </row>
    <row r="2628" spans="1:32" x14ac:dyDescent="0.25">
      <c r="A2628" t="s">
        <v>29</v>
      </c>
      <c r="B2628" t="s">
        <v>394</v>
      </c>
      <c r="C2628" t="s">
        <v>395</v>
      </c>
      <c r="D2628" t="s">
        <v>396</v>
      </c>
      <c r="E2628">
        <f>_xlfn.XLOOKUP(Table1[[#This Row],[Location]],'Location analysis'!A:A,'Location analysis'!B:B)</f>
        <v>40.416893999999999</v>
      </c>
      <c r="F2628">
        <f>_xlfn.XLOOKUP(Table1[[#This Row],[Location]],'Location analysis'!A:A,'Location analysis'!C:C)</f>
        <v>-74.420399000000003</v>
      </c>
      <c r="G2628" t="s">
        <v>143</v>
      </c>
      <c r="H2628" t="s">
        <v>49</v>
      </c>
      <c r="I2628">
        <v>15070096566</v>
      </c>
      <c r="J2628" t="s">
        <v>601</v>
      </c>
      <c r="K2628" t="s">
        <v>36</v>
      </c>
      <c r="L2628">
        <v>143</v>
      </c>
      <c r="M2628">
        <v>2.5</v>
      </c>
      <c r="N2628">
        <v>1</v>
      </c>
      <c r="O2628">
        <v>143</v>
      </c>
      <c r="P2628">
        <v>2.5</v>
      </c>
      <c r="Q2628">
        <v>1</v>
      </c>
      <c r="R2628">
        <v>2.5</v>
      </c>
      <c r="S2628">
        <v>2.5</v>
      </c>
      <c r="T2628" s="1">
        <v>44686</v>
      </c>
      <c r="U2628" t="str">
        <f t="shared" si="205"/>
        <v>Snapple Diet Tea - Raspberry</v>
      </c>
      <c r="V2628" t="str">
        <f t="shared" si="206"/>
        <v>Non Carbonated</v>
      </c>
      <c r="W2628" t="s">
        <v>49</v>
      </c>
      <c r="X2628" t="b">
        <f t="shared" si="208"/>
        <v>1</v>
      </c>
      <c r="Y2628">
        <f t="shared" si="207"/>
        <v>2.5</v>
      </c>
      <c r="Z2628" s="2">
        <f t="shared" si="209"/>
        <v>1.6666666666666667</v>
      </c>
      <c r="AA2628" t="s">
        <v>75</v>
      </c>
      <c r="AB2628" t="s">
        <v>144</v>
      </c>
      <c r="AD2628" t="s">
        <v>123</v>
      </c>
      <c r="AE2628" t="s">
        <v>602</v>
      </c>
      <c r="AF2628">
        <v>2022</v>
      </c>
    </row>
    <row r="2629" spans="1:32" x14ac:dyDescent="0.25">
      <c r="A2629" t="s">
        <v>29</v>
      </c>
      <c r="B2629" t="s">
        <v>394</v>
      </c>
      <c r="C2629" t="s">
        <v>395</v>
      </c>
      <c r="D2629" t="s">
        <v>396</v>
      </c>
      <c r="E2629">
        <f>_xlfn.XLOOKUP(Table1[[#This Row],[Location]],'Location analysis'!A:A,'Location analysis'!B:B)</f>
        <v>40.416893999999999</v>
      </c>
      <c r="F2629">
        <f>_xlfn.XLOOKUP(Table1[[#This Row],[Location]],'Location analysis'!A:A,'Location analysis'!C:C)</f>
        <v>-74.420399000000003</v>
      </c>
      <c r="G2629" t="s">
        <v>579</v>
      </c>
      <c r="H2629" t="s">
        <v>43</v>
      </c>
      <c r="I2629">
        <v>15070144763</v>
      </c>
      <c r="J2629" t="s">
        <v>601</v>
      </c>
      <c r="K2629" t="s">
        <v>36</v>
      </c>
      <c r="L2629">
        <v>132</v>
      </c>
      <c r="M2629">
        <v>2</v>
      </c>
      <c r="N2629">
        <v>1</v>
      </c>
      <c r="O2629">
        <v>132</v>
      </c>
      <c r="P2629">
        <v>2</v>
      </c>
      <c r="Q2629">
        <v>1</v>
      </c>
      <c r="R2629">
        <v>2</v>
      </c>
      <c r="S2629">
        <v>3.5</v>
      </c>
      <c r="T2629" s="1">
        <v>44686</v>
      </c>
      <c r="U2629" t="str">
        <f t="shared" si="205"/>
        <v>Keep Healthy - Chocolate Fudge</v>
      </c>
      <c r="V2629" t="str">
        <f t="shared" si="206"/>
        <v>Food</v>
      </c>
      <c r="W2629" t="s">
        <v>43</v>
      </c>
      <c r="X2629" t="b">
        <f t="shared" si="208"/>
        <v>1</v>
      </c>
      <c r="Y2629">
        <f t="shared" si="207"/>
        <v>2</v>
      </c>
      <c r="Z2629" s="2">
        <f t="shared" si="209"/>
        <v>1.3333333333333333</v>
      </c>
      <c r="AA2629" t="s">
        <v>580</v>
      </c>
      <c r="AB2629" t="s">
        <v>581</v>
      </c>
      <c r="AD2629" t="s">
        <v>123</v>
      </c>
      <c r="AE2629" t="s">
        <v>602</v>
      </c>
      <c r="AF2629">
        <v>2022</v>
      </c>
    </row>
    <row r="2630" spans="1:32" x14ac:dyDescent="0.25">
      <c r="A2630" t="s">
        <v>29</v>
      </c>
      <c r="B2630" t="s">
        <v>394</v>
      </c>
      <c r="C2630" t="s">
        <v>395</v>
      </c>
      <c r="D2630" t="s">
        <v>396</v>
      </c>
      <c r="E2630">
        <f>_xlfn.XLOOKUP(Table1[[#This Row],[Location]],'Location analysis'!A:A,'Location analysis'!B:B)</f>
        <v>40.416893999999999</v>
      </c>
      <c r="F2630">
        <f>_xlfn.XLOOKUP(Table1[[#This Row],[Location]],'Location analysis'!A:A,'Location analysis'!C:C)</f>
        <v>-74.420399000000003</v>
      </c>
      <c r="G2630" t="s">
        <v>407</v>
      </c>
      <c r="H2630" t="s">
        <v>34</v>
      </c>
      <c r="I2630">
        <v>15070144763</v>
      </c>
      <c r="J2630" t="s">
        <v>601</v>
      </c>
      <c r="K2630" t="s">
        <v>36</v>
      </c>
      <c r="L2630">
        <v>140</v>
      </c>
      <c r="M2630">
        <v>1.5</v>
      </c>
      <c r="N2630">
        <v>1</v>
      </c>
      <c r="O2630">
        <v>140</v>
      </c>
      <c r="P2630">
        <v>1.5</v>
      </c>
      <c r="Q2630">
        <v>1</v>
      </c>
      <c r="R2630">
        <v>1.5</v>
      </c>
      <c r="S2630">
        <v>3.5</v>
      </c>
      <c r="T2630" s="1">
        <v>44686</v>
      </c>
      <c r="U2630" t="str">
        <f t="shared" si="205"/>
        <v>Spindrift - Sparkling Water - Pineapple</v>
      </c>
      <c r="V2630" t="str">
        <f t="shared" si="206"/>
        <v>Carbonated</v>
      </c>
      <c r="W2630" t="s">
        <v>34</v>
      </c>
      <c r="X2630" t="b">
        <f t="shared" si="208"/>
        <v>1</v>
      </c>
      <c r="Y2630">
        <f t="shared" si="207"/>
        <v>1.5</v>
      </c>
      <c r="Z2630" s="2">
        <f t="shared" si="209"/>
        <v>1</v>
      </c>
      <c r="AA2630" t="s">
        <v>89</v>
      </c>
      <c r="AB2630" t="s">
        <v>408</v>
      </c>
      <c r="AC2630" t="s">
        <v>409</v>
      </c>
      <c r="AD2630" t="s">
        <v>123</v>
      </c>
      <c r="AE2630" t="s">
        <v>602</v>
      </c>
      <c r="AF2630">
        <v>2022</v>
      </c>
    </row>
    <row r="2631" spans="1:32" x14ac:dyDescent="0.25">
      <c r="A2631" t="s">
        <v>29</v>
      </c>
      <c r="B2631" t="s">
        <v>394</v>
      </c>
      <c r="C2631" t="s">
        <v>395</v>
      </c>
      <c r="D2631" t="s">
        <v>396</v>
      </c>
      <c r="E2631">
        <f>_xlfn.XLOOKUP(Table1[[#This Row],[Location]],'Location analysis'!A:A,'Location analysis'!B:B)</f>
        <v>40.416893999999999</v>
      </c>
      <c r="F2631">
        <f>_xlfn.XLOOKUP(Table1[[#This Row],[Location]],'Location analysis'!A:A,'Location analysis'!C:C)</f>
        <v>-74.420399000000003</v>
      </c>
      <c r="G2631" t="s">
        <v>182</v>
      </c>
      <c r="H2631" t="s">
        <v>34</v>
      </c>
      <c r="I2631">
        <v>15070239578</v>
      </c>
      <c r="J2631" t="s">
        <v>601</v>
      </c>
      <c r="K2631" t="s">
        <v>36</v>
      </c>
      <c r="L2631">
        <v>142</v>
      </c>
      <c r="M2631">
        <v>1.5</v>
      </c>
      <c r="N2631">
        <v>1</v>
      </c>
      <c r="O2631">
        <v>142</v>
      </c>
      <c r="P2631">
        <v>1.5</v>
      </c>
      <c r="Q2631">
        <v>1</v>
      </c>
      <c r="R2631">
        <v>1.5</v>
      </c>
      <c r="S2631">
        <v>1.5</v>
      </c>
      <c r="T2631" s="1">
        <v>44686</v>
      </c>
      <c r="U2631" t="str">
        <f t="shared" si="205"/>
        <v>Coca Cola - Zero Sugar</v>
      </c>
      <c r="V2631" t="str">
        <f t="shared" si="206"/>
        <v>Carbonated</v>
      </c>
      <c r="W2631" t="s">
        <v>34</v>
      </c>
      <c r="X2631" t="b">
        <f t="shared" si="208"/>
        <v>1</v>
      </c>
      <c r="Y2631">
        <f t="shared" si="207"/>
        <v>1.5</v>
      </c>
      <c r="Z2631" s="2">
        <f t="shared" si="209"/>
        <v>1</v>
      </c>
      <c r="AA2631" t="s">
        <v>183</v>
      </c>
      <c r="AB2631" t="s">
        <v>184</v>
      </c>
      <c r="AD2631" t="s">
        <v>123</v>
      </c>
      <c r="AE2631" t="s">
        <v>602</v>
      </c>
      <c r="AF2631">
        <v>2022</v>
      </c>
    </row>
    <row r="2632" spans="1:32" x14ac:dyDescent="0.25">
      <c r="A2632" t="s">
        <v>29</v>
      </c>
      <c r="B2632" t="s">
        <v>67</v>
      </c>
      <c r="C2632" t="s">
        <v>68</v>
      </c>
      <c r="D2632" t="s">
        <v>69</v>
      </c>
      <c r="E2632">
        <f>_xlfn.XLOOKUP(Table1[[#This Row],[Location]],'Location analysis'!A:A,'Location analysis'!B:B)</f>
        <v>40.435699999999997</v>
      </c>
      <c r="F2632">
        <f>_xlfn.XLOOKUP(Table1[[#This Row],[Location]],'Location analysis'!A:A,'Location analysis'!C:C)</f>
        <v>-74.125200000000007</v>
      </c>
      <c r="G2632" t="s">
        <v>127</v>
      </c>
      <c r="H2632" t="s">
        <v>43</v>
      </c>
      <c r="I2632">
        <v>15070248482</v>
      </c>
      <c r="J2632" t="s">
        <v>601</v>
      </c>
      <c r="K2632" t="s">
        <v>51</v>
      </c>
      <c r="L2632">
        <v>136</v>
      </c>
      <c r="M2632">
        <v>1.5</v>
      </c>
      <c r="N2632">
        <v>1</v>
      </c>
      <c r="O2632">
        <v>136</v>
      </c>
      <c r="P2632">
        <v>1.5</v>
      </c>
      <c r="Q2632">
        <v>1</v>
      </c>
      <c r="R2632">
        <v>1.5</v>
      </c>
      <c r="S2632">
        <v>1.5</v>
      </c>
      <c r="T2632" s="1">
        <v>44686</v>
      </c>
      <c r="U2632" t="str">
        <f t="shared" si="205"/>
        <v>Newtons Fig Bar</v>
      </c>
      <c r="V2632" t="str">
        <f t="shared" si="206"/>
        <v>Food</v>
      </c>
      <c r="W2632" t="s">
        <v>43</v>
      </c>
      <c r="X2632" t="b">
        <f t="shared" si="208"/>
        <v>1</v>
      </c>
      <c r="Y2632">
        <f t="shared" si="207"/>
        <v>1.5</v>
      </c>
      <c r="Z2632" s="2">
        <f t="shared" si="209"/>
        <v>1</v>
      </c>
      <c r="AA2632" t="s">
        <v>127</v>
      </c>
      <c r="AD2632" t="s">
        <v>123</v>
      </c>
      <c r="AE2632" t="s">
        <v>602</v>
      </c>
      <c r="AF2632">
        <v>2022</v>
      </c>
    </row>
    <row r="2633" spans="1:32" x14ac:dyDescent="0.25">
      <c r="A2633" t="s">
        <v>29</v>
      </c>
      <c r="B2633" t="s">
        <v>394</v>
      </c>
      <c r="C2633" t="s">
        <v>395</v>
      </c>
      <c r="D2633" t="s">
        <v>396</v>
      </c>
      <c r="E2633">
        <f>_xlfn.XLOOKUP(Table1[[#This Row],[Location]],'Location analysis'!A:A,'Location analysis'!B:B)</f>
        <v>40.416893999999999</v>
      </c>
      <c r="F2633">
        <f>_xlfn.XLOOKUP(Table1[[#This Row],[Location]],'Location analysis'!A:A,'Location analysis'!C:C)</f>
        <v>-74.420399000000003</v>
      </c>
      <c r="G2633" t="s">
        <v>307</v>
      </c>
      <c r="H2633" t="s">
        <v>43</v>
      </c>
      <c r="I2633">
        <v>15070264885</v>
      </c>
      <c r="J2633" t="s">
        <v>601</v>
      </c>
      <c r="K2633" t="s">
        <v>36</v>
      </c>
      <c r="L2633">
        <v>125</v>
      </c>
      <c r="M2633">
        <v>1.25</v>
      </c>
      <c r="N2633">
        <v>1</v>
      </c>
      <c r="O2633">
        <v>125</v>
      </c>
      <c r="P2633">
        <v>1.25</v>
      </c>
      <c r="Q2633">
        <v>1</v>
      </c>
      <c r="R2633">
        <v>1.25</v>
      </c>
      <c r="S2633">
        <v>2.75</v>
      </c>
      <c r="T2633" s="1">
        <v>44686</v>
      </c>
      <c r="U2633" t="str">
        <f t="shared" si="205"/>
        <v>Belvita Snack Packs - Blueberry</v>
      </c>
      <c r="V2633" t="str">
        <f t="shared" si="206"/>
        <v>Food</v>
      </c>
      <c r="W2633" t="s">
        <v>43</v>
      </c>
      <c r="X2633" t="b">
        <f t="shared" si="208"/>
        <v>1</v>
      </c>
      <c r="Y2633">
        <f t="shared" si="207"/>
        <v>1.25</v>
      </c>
      <c r="Z2633" s="2">
        <f t="shared" si="209"/>
        <v>0.83333333333333337</v>
      </c>
      <c r="AA2633" t="s">
        <v>309</v>
      </c>
      <c r="AB2633" t="s">
        <v>222</v>
      </c>
      <c r="AD2633" t="s">
        <v>123</v>
      </c>
      <c r="AE2633" t="s">
        <v>602</v>
      </c>
      <c r="AF2633">
        <v>2022</v>
      </c>
    </row>
    <row r="2634" spans="1:32" x14ac:dyDescent="0.25">
      <c r="A2634" t="s">
        <v>29</v>
      </c>
      <c r="B2634" t="s">
        <v>394</v>
      </c>
      <c r="C2634" t="s">
        <v>395</v>
      </c>
      <c r="D2634" t="s">
        <v>396</v>
      </c>
      <c r="E2634">
        <f>_xlfn.XLOOKUP(Table1[[#This Row],[Location]],'Location analysis'!A:A,'Location analysis'!B:B)</f>
        <v>40.416893999999999</v>
      </c>
      <c r="F2634">
        <f>_xlfn.XLOOKUP(Table1[[#This Row],[Location]],'Location analysis'!A:A,'Location analysis'!C:C)</f>
        <v>-74.420399000000003</v>
      </c>
      <c r="G2634" t="s">
        <v>307</v>
      </c>
      <c r="H2634" t="s">
        <v>43</v>
      </c>
      <c r="I2634">
        <v>15070264885</v>
      </c>
      <c r="J2634" t="s">
        <v>601</v>
      </c>
      <c r="K2634" t="s">
        <v>36</v>
      </c>
      <c r="L2634">
        <v>138</v>
      </c>
      <c r="M2634">
        <v>1.5</v>
      </c>
      <c r="N2634">
        <v>1</v>
      </c>
      <c r="O2634">
        <v>138</v>
      </c>
      <c r="P2634">
        <v>1.5</v>
      </c>
      <c r="Q2634">
        <v>1</v>
      </c>
      <c r="R2634">
        <v>1.5</v>
      </c>
      <c r="S2634">
        <v>2.75</v>
      </c>
      <c r="T2634" s="1">
        <v>44686</v>
      </c>
      <c r="U2634" t="str">
        <f t="shared" si="205"/>
        <v>Belvita Snack Packs - Blueberry</v>
      </c>
      <c r="V2634" t="str">
        <f t="shared" si="206"/>
        <v>Food</v>
      </c>
      <c r="W2634" t="s">
        <v>43</v>
      </c>
      <c r="X2634" t="b">
        <f t="shared" si="208"/>
        <v>1</v>
      </c>
      <c r="Y2634">
        <f t="shared" si="207"/>
        <v>1.5</v>
      </c>
      <c r="Z2634" s="2">
        <f t="shared" si="209"/>
        <v>1</v>
      </c>
      <c r="AA2634" t="s">
        <v>309</v>
      </c>
      <c r="AB2634" t="s">
        <v>222</v>
      </c>
      <c r="AD2634" t="s">
        <v>123</v>
      </c>
      <c r="AE2634" t="s">
        <v>602</v>
      </c>
      <c r="AF2634">
        <v>2022</v>
      </c>
    </row>
    <row r="2635" spans="1:32" x14ac:dyDescent="0.25">
      <c r="A2635" t="s">
        <v>29</v>
      </c>
      <c r="B2635" t="s">
        <v>394</v>
      </c>
      <c r="C2635" t="s">
        <v>395</v>
      </c>
      <c r="D2635" t="s">
        <v>396</v>
      </c>
      <c r="E2635">
        <f>_xlfn.XLOOKUP(Table1[[#This Row],[Location]],'Location analysis'!A:A,'Location analysis'!B:B)</f>
        <v>40.416893999999999</v>
      </c>
      <c r="F2635">
        <f>_xlfn.XLOOKUP(Table1[[#This Row],[Location]],'Location analysis'!A:A,'Location analysis'!C:C)</f>
        <v>-74.420399000000003</v>
      </c>
      <c r="G2635" t="s">
        <v>182</v>
      </c>
      <c r="H2635" t="s">
        <v>34</v>
      </c>
      <c r="I2635">
        <v>15070279786</v>
      </c>
      <c r="J2635" t="s">
        <v>601</v>
      </c>
      <c r="K2635" t="s">
        <v>51</v>
      </c>
      <c r="L2635">
        <v>142</v>
      </c>
      <c r="M2635">
        <v>1.5</v>
      </c>
      <c r="N2635">
        <v>1</v>
      </c>
      <c r="O2635">
        <v>142</v>
      </c>
      <c r="P2635">
        <v>1.5</v>
      </c>
      <c r="Q2635">
        <v>1</v>
      </c>
      <c r="R2635">
        <v>1.5</v>
      </c>
      <c r="S2635">
        <v>1.5</v>
      </c>
      <c r="T2635" s="1">
        <v>44686</v>
      </c>
      <c r="U2635" t="str">
        <f t="shared" si="205"/>
        <v>Coca Cola - Zero Sugar</v>
      </c>
      <c r="V2635" t="str">
        <f t="shared" si="206"/>
        <v>Carbonated</v>
      </c>
      <c r="W2635" t="s">
        <v>34</v>
      </c>
      <c r="X2635" t="b">
        <f t="shared" si="208"/>
        <v>1</v>
      </c>
      <c r="Y2635">
        <f t="shared" si="207"/>
        <v>1.5</v>
      </c>
      <c r="Z2635" s="2">
        <f t="shared" si="209"/>
        <v>1</v>
      </c>
      <c r="AA2635" t="s">
        <v>183</v>
      </c>
      <c r="AB2635" t="s">
        <v>184</v>
      </c>
      <c r="AD2635" t="s">
        <v>123</v>
      </c>
      <c r="AE2635" t="s">
        <v>602</v>
      </c>
      <c r="AF2635">
        <v>2022</v>
      </c>
    </row>
    <row r="2636" spans="1:32" x14ac:dyDescent="0.25">
      <c r="A2636" t="s">
        <v>29</v>
      </c>
      <c r="B2636" t="s">
        <v>394</v>
      </c>
      <c r="C2636" t="s">
        <v>395</v>
      </c>
      <c r="D2636" t="s">
        <v>396</v>
      </c>
      <c r="E2636">
        <f>_xlfn.XLOOKUP(Table1[[#This Row],[Location]],'Location analysis'!A:A,'Location analysis'!B:B)</f>
        <v>40.416893999999999</v>
      </c>
      <c r="F2636">
        <f>_xlfn.XLOOKUP(Table1[[#This Row],[Location]],'Location analysis'!A:A,'Location analysis'!C:C)</f>
        <v>-74.420399000000003</v>
      </c>
      <c r="G2636" t="s">
        <v>293</v>
      </c>
      <c r="H2636" t="s">
        <v>43</v>
      </c>
      <c r="I2636">
        <v>15070336397</v>
      </c>
      <c r="J2636" t="s">
        <v>601</v>
      </c>
      <c r="K2636" t="s">
        <v>51</v>
      </c>
      <c r="L2636">
        <v>135</v>
      </c>
      <c r="M2636">
        <v>2</v>
      </c>
      <c r="N2636">
        <v>1</v>
      </c>
      <c r="O2636">
        <v>135</v>
      </c>
      <c r="P2636">
        <v>2</v>
      </c>
      <c r="Q2636">
        <v>1</v>
      </c>
      <c r="R2636">
        <v>2</v>
      </c>
      <c r="S2636">
        <v>2</v>
      </c>
      <c r="T2636" s="1">
        <v>44686</v>
      </c>
      <c r="U2636" t="str">
        <f t="shared" si="205"/>
        <v>Kinder - Bueno - Crispy Creamy Chocolate</v>
      </c>
      <c r="V2636" t="str">
        <f t="shared" si="206"/>
        <v>Food</v>
      </c>
      <c r="W2636" t="s">
        <v>43</v>
      </c>
      <c r="X2636" t="b">
        <f t="shared" si="208"/>
        <v>1</v>
      </c>
      <c r="Y2636">
        <f t="shared" si="207"/>
        <v>2</v>
      </c>
      <c r="Z2636" s="2">
        <f t="shared" si="209"/>
        <v>1.3333333333333333</v>
      </c>
      <c r="AA2636" t="s">
        <v>294</v>
      </c>
      <c r="AB2636" t="s">
        <v>295</v>
      </c>
      <c r="AC2636" t="s">
        <v>296</v>
      </c>
      <c r="AD2636" t="s">
        <v>123</v>
      </c>
      <c r="AE2636" t="s">
        <v>602</v>
      </c>
      <c r="AF2636">
        <v>2022</v>
      </c>
    </row>
    <row r="2637" spans="1:32" x14ac:dyDescent="0.25">
      <c r="A2637" t="s">
        <v>29</v>
      </c>
      <c r="B2637" t="s">
        <v>394</v>
      </c>
      <c r="C2637" t="s">
        <v>395</v>
      </c>
      <c r="D2637" t="s">
        <v>396</v>
      </c>
      <c r="E2637">
        <f>_xlfn.XLOOKUP(Table1[[#This Row],[Location]],'Location analysis'!A:A,'Location analysis'!B:B)</f>
        <v>40.416893999999999</v>
      </c>
      <c r="F2637">
        <f>_xlfn.XLOOKUP(Table1[[#This Row],[Location]],'Location analysis'!A:A,'Location analysis'!C:C)</f>
        <v>-74.420399000000003</v>
      </c>
      <c r="G2637" t="s">
        <v>603</v>
      </c>
      <c r="H2637" t="s">
        <v>43</v>
      </c>
      <c r="I2637">
        <v>15070357761</v>
      </c>
      <c r="J2637" t="s">
        <v>601</v>
      </c>
      <c r="K2637" t="s">
        <v>36</v>
      </c>
      <c r="L2637">
        <v>155</v>
      </c>
      <c r="M2637">
        <v>5</v>
      </c>
      <c r="N2637">
        <v>1</v>
      </c>
      <c r="O2637">
        <v>155</v>
      </c>
      <c r="P2637">
        <v>5</v>
      </c>
      <c r="Q2637">
        <v>1</v>
      </c>
      <c r="R2637">
        <v>5</v>
      </c>
      <c r="S2637">
        <v>5</v>
      </c>
      <c r="T2637" s="1">
        <v>44686</v>
      </c>
      <c r="U2637" t="str">
        <f t="shared" si="205"/>
        <v>Ice Breakers Ice Cubes - PepperMint</v>
      </c>
      <c r="V2637" t="str">
        <f t="shared" si="206"/>
        <v>Food</v>
      </c>
      <c r="W2637" t="s">
        <v>43</v>
      </c>
      <c r="X2637" t="b">
        <f t="shared" si="208"/>
        <v>1</v>
      </c>
      <c r="Y2637">
        <f t="shared" si="207"/>
        <v>5</v>
      </c>
      <c r="Z2637" s="2">
        <f t="shared" si="209"/>
        <v>3.3333333333333335</v>
      </c>
      <c r="AA2637" t="s">
        <v>604</v>
      </c>
      <c r="AB2637" t="s">
        <v>605</v>
      </c>
      <c r="AD2637" t="s">
        <v>123</v>
      </c>
      <c r="AE2637" t="s">
        <v>602</v>
      </c>
      <c r="AF2637">
        <v>2022</v>
      </c>
    </row>
    <row r="2638" spans="1:32" x14ac:dyDescent="0.25">
      <c r="A2638" t="s">
        <v>29</v>
      </c>
      <c r="B2638" t="s">
        <v>394</v>
      </c>
      <c r="C2638" t="s">
        <v>395</v>
      </c>
      <c r="D2638" t="s">
        <v>396</v>
      </c>
      <c r="E2638">
        <f>_xlfn.XLOOKUP(Table1[[#This Row],[Location]],'Location analysis'!A:A,'Location analysis'!B:B)</f>
        <v>40.416893999999999</v>
      </c>
      <c r="F2638">
        <f>_xlfn.XLOOKUP(Table1[[#This Row],[Location]],'Location analysis'!A:A,'Location analysis'!C:C)</f>
        <v>-74.420399000000003</v>
      </c>
      <c r="G2638" t="s">
        <v>582</v>
      </c>
      <c r="H2638" t="s">
        <v>43</v>
      </c>
      <c r="I2638">
        <v>15070370393</v>
      </c>
      <c r="J2638" t="s">
        <v>601</v>
      </c>
      <c r="K2638" t="s">
        <v>51</v>
      </c>
      <c r="L2638">
        <v>150</v>
      </c>
      <c r="M2638">
        <v>3</v>
      </c>
      <c r="N2638">
        <v>1</v>
      </c>
      <c r="O2638">
        <v>150</v>
      </c>
      <c r="P2638">
        <v>3</v>
      </c>
      <c r="Q2638">
        <v>1</v>
      </c>
      <c r="R2638">
        <v>3</v>
      </c>
      <c r="S2638">
        <v>3</v>
      </c>
      <c r="T2638" s="1">
        <v>44686</v>
      </c>
      <c r="U2638" t="str">
        <f t="shared" si="205"/>
        <v>CheezIt - Go Paks</v>
      </c>
      <c r="V2638" t="str">
        <f t="shared" si="206"/>
        <v>Food</v>
      </c>
      <c r="W2638" t="s">
        <v>43</v>
      </c>
      <c r="X2638" t="b">
        <f t="shared" si="208"/>
        <v>1</v>
      </c>
      <c r="Y2638">
        <f t="shared" si="207"/>
        <v>3</v>
      </c>
      <c r="Z2638" s="2">
        <f t="shared" si="209"/>
        <v>2</v>
      </c>
      <c r="AA2638" t="s">
        <v>193</v>
      </c>
      <c r="AB2638" t="s">
        <v>492</v>
      </c>
      <c r="AD2638" t="s">
        <v>123</v>
      </c>
      <c r="AE2638" t="s">
        <v>602</v>
      </c>
      <c r="AF2638">
        <v>2022</v>
      </c>
    </row>
    <row r="2639" spans="1:32" x14ac:dyDescent="0.25">
      <c r="A2639" t="s">
        <v>29</v>
      </c>
      <c r="B2639" t="s">
        <v>394</v>
      </c>
      <c r="C2639" t="s">
        <v>395</v>
      </c>
      <c r="D2639" t="s">
        <v>396</v>
      </c>
      <c r="E2639">
        <f>_xlfn.XLOOKUP(Table1[[#This Row],[Location]],'Location analysis'!A:A,'Location analysis'!B:B)</f>
        <v>40.416893999999999</v>
      </c>
      <c r="F2639">
        <f>_xlfn.XLOOKUP(Table1[[#This Row],[Location]],'Location analysis'!A:A,'Location analysis'!C:C)</f>
        <v>-74.420399000000003</v>
      </c>
      <c r="G2639" t="s">
        <v>143</v>
      </c>
      <c r="H2639" t="s">
        <v>49</v>
      </c>
      <c r="I2639">
        <v>15070889986</v>
      </c>
      <c r="J2639" t="s">
        <v>601</v>
      </c>
      <c r="K2639" t="s">
        <v>51</v>
      </c>
      <c r="L2639">
        <v>143</v>
      </c>
      <c r="M2639">
        <v>2.5</v>
      </c>
      <c r="N2639">
        <v>1</v>
      </c>
      <c r="O2639">
        <v>143</v>
      </c>
      <c r="P2639">
        <v>2.5</v>
      </c>
      <c r="Q2639">
        <v>1</v>
      </c>
      <c r="R2639">
        <v>2.5</v>
      </c>
      <c r="S2639">
        <v>2.5</v>
      </c>
      <c r="T2639" s="1">
        <v>44686</v>
      </c>
      <c r="U2639" t="str">
        <f t="shared" si="205"/>
        <v>Snapple Diet Tea - Raspberry</v>
      </c>
      <c r="V2639" t="str">
        <f t="shared" si="206"/>
        <v>Non Carbonated</v>
      </c>
      <c r="W2639" t="s">
        <v>49</v>
      </c>
      <c r="X2639" t="b">
        <f t="shared" si="208"/>
        <v>1</v>
      </c>
      <c r="Y2639">
        <f t="shared" si="207"/>
        <v>2.5</v>
      </c>
      <c r="Z2639" s="2">
        <f t="shared" si="209"/>
        <v>1.6666666666666667</v>
      </c>
      <c r="AA2639" t="s">
        <v>75</v>
      </c>
      <c r="AB2639" t="s">
        <v>144</v>
      </c>
      <c r="AD2639" t="s">
        <v>123</v>
      </c>
      <c r="AE2639" t="s">
        <v>602</v>
      </c>
      <c r="AF2639">
        <v>2022</v>
      </c>
    </row>
    <row r="2640" spans="1:32" x14ac:dyDescent="0.25">
      <c r="A2640" t="s">
        <v>29</v>
      </c>
      <c r="B2640" t="s">
        <v>394</v>
      </c>
      <c r="C2640" t="s">
        <v>395</v>
      </c>
      <c r="D2640" t="s">
        <v>396</v>
      </c>
      <c r="E2640">
        <f>_xlfn.XLOOKUP(Table1[[#This Row],[Location]],'Location analysis'!A:A,'Location analysis'!B:B)</f>
        <v>40.416893999999999</v>
      </c>
      <c r="F2640">
        <f>_xlfn.XLOOKUP(Table1[[#This Row],[Location]],'Location analysis'!A:A,'Location analysis'!C:C)</f>
        <v>-74.420399000000003</v>
      </c>
      <c r="G2640" t="s">
        <v>528</v>
      </c>
      <c r="H2640" t="s">
        <v>49</v>
      </c>
      <c r="I2640">
        <v>15070976678</v>
      </c>
      <c r="J2640" t="s">
        <v>601</v>
      </c>
      <c r="K2640" t="s">
        <v>51</v>
      </c>
      <c r="L2640">
        <v>145</v>
      </c>
      <c r="M2640">
        <v>2.75</v>
      </c>
      <c r="N2640">
        <v>1</v>
      </c>
      <c r="O2640">
        <v>145</v>
      </c>
      <c r="P2640">
        <v>2.75</v>
      </c>
      <c r="Q2640">
        <v>1</v>
      </c>
      <c r="R2640">
        <v>2.75</v>
      </c>
      <c r="S2640">
        <v>2.75</v>
      </c>
      <c r="T2640" s="1">
        <v>44686</v>
      </c>
      <c r="U2640" t="str">
        <f t="shared" si="205"/>
        <v>Bai Antioxidant - Tanzania Lemon Super Tea</v>
      </c>
      <c r="V2640" t="str">
        <f t="shared" si="206"/>
        <v>Non Carbonated</v>
      </c>
      <c r="W2640" t="s">
        <v>49</v>
      </c>
      <c r="X2640" t="b">
        <f t="shared" si="208"/>
        <v>1</v>
      </c>
      <c r="Y2640">
        <f t="shared" si="207"/>
        <v>2.75</v>
      </c>
      <c r="Z2640" s="2">
        <f t="shared" si="209"/>
        <v>1.8333333333333333</v>
      </c>
      <c r="AA2640" t="s">
        <v>52</v>
      </c>
      <c r="AB2640" t="s">
        <v>529</v>
      </c>
      <c r="AD2640" t="s">
        <v>123</v>
      </c>
      <c r="AE2640" t="s">
        <v>602</v>
      </c>
      <c r="AF2640">
        <v>2022</v>
      </c>
    </row>
    <row r="2641" spans="1:32" x14ac:dyDescent="0.25">
      <c r="A2641" t="s">
        <v>29</v>
      </c>
      <c r="B2641" t="s">
        <v>394</v>
      </c>
      <c r="C2641" t="s">
        <v>395</v>
      </c>
      <c r="D2641" t="s">
        <v>396</v>
      </c>
      <c r="E2641">
        <f>_xlfn.XLOOKUP(Table1[[#This Row],[Location]],'Location analysis'!A:A,'Location analysis'!B:B)</f>
        <v>40.416893999999999</v>
      </c>
      <c r="F2641">
        <f>_xlfn.XLOOKUP(Table1[[#This Row],[Location]],'Location analysis'!A:A,'Location analysis'!C:C)</f>
        <v>-74.420399000000003</v>
      </c>
      <c r="G2641" t="s">
        <v>112</v>
      </c>
      <c r="H2641" t="s">
        <v>43</v>
      </c>
      <c r="I2641">
        <v>15071035655</v>
      </c>
      <c r="J2641" t="s">
        <v>601</v>
      </c>
      <c r="K2641" t="s">
        <v>36</v>
      </c>
      <c r="L2641">
        <v>131</v>
      </c>
      <c r="M2641">
        <v>2</v>
      </c>
      <c r="N2641">
        <v>1</v>
      </c>
      <c r="O2641">
        <v>131</v>
      </c>
      <c r="P2641">
        <v>2</v>
      </c>
      <c r="Q2641">
        <v>1</v>
      </c>
      <c r="R2641">
        <v>2</v>
      </c>
      <c r="S2641">
        <v>2</v>
      </c>
      <c r="T2641" s="1">
        <v>44686</v>
      </c>
      <c r="U2641" t="str">
        <f t="shared" si="205"/>
        <v>Robert Irvine's - Fit Crunch -  Chocolate Pea</v>
      </c>
      <c r="V2641" t="str">
        <f t="shared" si="206"/>
        <v>Food</v>
      </c>
      <c r="W2641" t="s">
        <v>43</v>
      </c>
      <c r="X2641" t="b">
        <f t="shared" si="208"/>
        <v>1</v>
      </c>
      <c r="Y2641">
        <f t="shared" si="207"/>
        <v>2</v>
      </c>
      <c r="Z2641" s="2">
        <f t="shared" si="209"/>
        <v>1.3333333333333333</v>
      </c>
      <c r="AA2641" t="s">
        <v>113</v>
      </c>
      <c r="AB2641" t="s">
        <v>114</v>
      </c>
      <c r="AC2641" t="s">
        <v>115</v>
      </c>
      <c r="AD2641" t="s">
        <v>123</v>
      </c>
      <c r="AE2641" t="s">
        <v>602</v>
      </c>
      <c r="AF2641">
        <v>2022</v>
      </c>
    </row>
    <row r="2642" spans="1:32" x14ac:dyDescent="0.25">
      <c r="A2642" t="s">
        <v>29</v>
      </c>
      <c r="B2642" t="s">
        <v>394</v>
      </c>
      <c r="C2642" t="s">
        <v>395</v>
      </c>
      <c r="D2642" t="s">
        <v>396</v>
      </c>
      <c r="E2642">
        <f>_xlfn.XLOOKUP(Table1[[#This Row],[Location]],'Location analysis'!A:A,'Location analysis'!B:B)</f>
        <v>40.416893999999999</v>
      </c>
      <c r="F2642">
        <f>_xlfn.XLOOKUP(Table1[[#This Row],[Location]],'Location analysis'!A:A,'Location analysis'!C:C)</f>
        <v>-74.420399000000003</v>
      </c>
      <c r="G2642" t="s">
        <v>160</v>
      </c>
      <c r="H2642" t="s">
        <v>49</v>
      </c>
      <c r="I2642">
        <v>15071353503</v>
      </c>
      <c r="J2642" t="s">
        <v>601</v>
      </c>
      <c r="K2642" t="s">
        <v>51</v>
      </c>
      <c r="L2642">
        <v>147</v>
      </c>
      <c r="M2642">
        <v>2.5</v>
      </c>
      <c r="N2642">
        <v>1</v>
      </c>
      <c r="O2642">
        <v>147</v>
      </c>
      <c r="P2642">
        <v>2.5</v>
      </c>
      <c r="Q2642">
        <v>1</v>
      </c>
      <c r="R2642">
        <v>2.5</v>
      </c>
      <c r="S2642">
        <v>2.5</v>
      </c>
      <c r="T2642" s="1">
        <v>44686</v>
      </c>
      <c r="U2642" t="str">
        <f t="shared" si="205"/>
        <v>Snapple Diet Tea - Peach Tea</v>
      </c>
      <c r="V2642" t="str">
        <f t="shared" si="206"/>
        <v>Non Carbonated</v>
      </c>
      <c r="W2642" t="s">
        <v>49</v>
      </c>
      <c r="X2642" t="b">
        <f t="shared" si="208"/>
        <v>1</v>
      </c>
      <c r="Y2642">
        <f t="shared" si="207"/>
        <v>2.5</v>
      </c>
      <c r="Z2642" s="2">
        <f t="shared" si="209"/>
        <v>1.6666666666666667</v>
      </c>
      <c r="AA2642" t="s">
        <v>75</v>
      </c>
      <c r="AB2642" t="s">
        <v>161</v>
      </c>
      <c r="AD2642" t="s">
        <v>123</v>
      </c>
      <c r="AE2642" t="s">
        <v>602</v>
      </c>
      <c r="AF2642">
        <v>2022</v>
      </c>
    </row>
    <row r="2643" spans="1:32" x14ac:dyDescent="0.25">
      <c r="A2643" t="s">
        <v>29</v>
      </c>
      <c r="B2643" t="s">
        <v>394</v>
      </c>
      <c r="C2643" t="s">
        <v>395</v>
      </c>
      <c r="D2643" t="s">
        <v>396</v>
      </c>
      <c r="E2643">
        <f>_xlfn.XLOOKUP(Table1[[#This Row],[Location]],'Location analysis'!A:A,'Location analysis'!B:B)</f>
        <v>40.416893999999999</v>
      </c>
      <c r="F2643">
        <f>_xlfn.XLOOKUP(Table1[[#This Row],[Location]],'Location analysis'!A:A,'Location analysis'!C:C)</f>
        <v>-74.420399000000003</v>
      </c>
      <c r="G2643" t="s">
        <v>583</v>
      </c>
      <c r="H2643" t="s">
        <v>43</v>
      </c>
      <c r="I2643">
        <v>15071380883</v>
      </c>
      <c r="J2643" t="s">
        <v>601</v>
      </c>
      <c r="K2643" t="s">
        <v>36</v>
      </c>
      <c r="L2643">
        <v>158</v>
      </c>
      <c r="M2643">
        <v>2</v>
      </c>
      <c r="N2643">
        <v>1</v>
      </c>
      <c r="O2643">
        <v>158</v>
      </c>
      <c r="P2643">
        <v>2</v>
      </c>
      <c r="Q2643">
        <v>1</v>
      </c>
      <c r="R2643">
        <v>2</v>
      </c>
      <c r="S2643">
        <v>2</v>
      </c>
      <c r="T2643" s="1">
        <v>44686</v>
      </c>
      <c r="U2643" t="str">
        <f t="shared" si="205"/>
        <v>Lenny &amp; Larrys - Chocolate Chip</v>
      </c>
      <c r="V2643" t="str">
        <f t="shared" si="206"/>
        <v>Food</v>
      </c>
      <c r="W2643" t="s">
        <v>43</v>
      </c>
      <c r="X2643" t="b">
        <f t="shared" si="208"/>
        <v>1</v>
      </c>
      <c r="Y2643">
        <f t="shared" si="207"/>
        <v>2</v>
      </c>
      <c r="Z2643" s="2">
        <f t="shared" si="209"/>
        <v>1.3333333333333333</v>
      </c>
      <c r="AA2643" t="s">
        <v>422</v>
      </c>
      <c r="AB2643" t="s">
        <v>444</v>
      </c>
      <c r="AD2643" t="s">
        <v>123</v>
      </c>
      <c r="AE2643" t="s">
        <v>602</v>
      </c>
      <c r="AF2643">
        <v>2022</v>
      </c>
    </row>
    <row r="2644" spans="1:32" x14ac:dyDescent="0.25">
      <c r="A2644" t="s">
        <v>29</v>
      </c>
      <c r="B2644" t="s">
        <v>394</v>
      </c>
      <c r="C2644" t="s">
        <v>395</v>
      </c>
      <c r="D2644" t="s">
        <v>396</v>
      </c>
      <c r="E2644">
        <f>_xlfn.XLOOKUP(Table1[[#This Row],[Location]],'Location analysis'!A:A,'Location analysis'!B:B)</f>
        <v>40.416893999999999</v>
      </c>
      <c r="F2644">
        <f>_xlfn.XLOOKUP(Table1[[#This Row],[Location]],'Location analysis'!A:A,'Location analysis'!C:C)</f>
        <v>-74.420399000000003</v>
      </c>
      <c r="G2644" t="s">
        <v>182</v>
      </c>
      <c r="H2644" t="s">
        <v>34</v>
      </c>
      <c r="I2644">
        <v>15071386783</v>
      </c>
      <c r="J2644" t="s">
        <v>601</v>
      </c>
      <c r="K2644" t="s">
        <v>36</v>
      </c>
      <c r="L2644">
        <v>142</v>
      </c>
      <c r="M2644">
        <v>1.5</v>
      </c>
      <c r="N2644">
        <v>1</v>
      </c>
      <c r="O2644">
        <v>142</v>
      </c>
      <c r="P2644">
        <v>1.5</v>
      </c>
      <c r="Q2644">
        <v>1</v>
      </c>
      <c r="R2644">
        <v>1.5</v>
      </c>
      <c r="S2644">
        <v>1.5</v>
      </c>
      <c r="T2644" s="1">
        <v>44686</v>
      </c>
      <c r="U2644" t="str">
        <f t="shared" si="205"/>
        <v>Coca Cola - Zero Sugar</v>
      </c>
      <c r="V2644" t="str">
        <f t="shared" si="206"/>
        <v>Carbonated</v>
      </c>
      <c r="W2644" t="s">
        <v>34</v>
      </c>
      <c r="X2644" t="b">
        <f t="shared" si="208"/>
        <v>1</v>
      </c>
      <c r="Y2644">
        <f t="shared" si="207"/>
        <v>1.5</v>
      </c>
      <c r="Z2644" s="2">
        <f t="shared" si="209"/>
        <v>1</v>
      </c>
      <c r="AA2644" t="s">
        <v>183</v>
      </c>
      <c r="AB2644" t="s">
        <v>184</v>
      </c>
      <c r="AD2644" t="s">
        <v>123</v>
      </c>
      <c r="AE2644" t="s">
        <v>602</v>
      </c>
      <c r="AF2644">
        <v>2022</v>
      </c>
    </row>
    <row r="2645" spans="1:32" x14ac:dyDescent="0.25">
      <c r="A2645" t="s">
        <v>29</v>
      </c>
      <c r="B2645" t="s">
        <v>46</v>
      </c>
      <c r="C2645" t="s">
        <v>31</v>
      </c>
      <c r="D2645" t="s">
        <v>47</v>
      </c>
      <c r="E2645">
        <f>_xlfn.XLOOKUP(Table1[[#This Row],[Location]],'Location analysis'!A:A,'Location analysis'!B:B)</f>
        <v>40.423690999999998</v>
      </c>
      <c r="F2645">
        <f>_xlfn.XLOOKUP(Table1[[#This Row],[Location]],'Location analysis'!A:A,'Location analysis'!C:C)</f>
        <v>-74.380831999999998</v>
      </c>
      <c r="G2645" t="s">
        <v>192</v>
      </c>
      <c r="H2645" t="s">
        <v>43</v>
      </c>
      <c r="I2645">
        <v>15071524146</v>
      </c>
      <c r="J2645" t="s">
        <v>601</v>
      </c>
      <c r="K2645" t="s">
        <v>51</v>
      </c>
      <c r="L2645">
        <v>123</v>
      </c>
      <c r="M2645">
        <v>1.25</v>
      </c>
      <c r="N2645">
        <v>1</v>
      </c>
      <c r="O2645">
        <v>123</v>
      </c>
      <c r="P2645">
        <v>1.25</v>
      </c>
      <c r="Q2645">
        <v>1</v>
      </c>
      <c r="R2645">
        <v>1.25</v>
      </c>
      <c r="S2645">
        <v>1.25</v>
      </c>
      <c r="T2645" s="1">
        <v>44686</v>
      </c>
      <c r="U2645" t="str">
        <f t="shared" si="205"/>
        <v>CheezIt - Original</v>
      </c>
      <c r="V2645" t="str">
        <f t="shared" si="206"/>
        <v>Food</v>
      </c>
      <c r="W2645" t="s">
        <v>43</v>
      </c>
      <c r="X2645" t="b">
        <f t="shared" si="208"/>
        <v>1</v>
      </c>
      <c r="Y2645">
        <f t="shared" si="207"/>
        <v>1.25</v>
      </c>
      <c r="Z2645" s="2">
        <f t="shared" si="209"/>
        <v>0.83333333333333337</v>
      </c>
      <c r="AA2645" t="s">
        <v>193</v>
      </c>
      <c r="AB2645" t="s">
        <v>150</v>
      </c>
      <c r="AD2645" t="s">
        <v>123</v>
      </c>
      <c r="AE2645" t="s">
        <v>602</v>
      </c>
      <c r="AF2645">
        <v>2022</v>
      </c>
    </row>
    <row r="2646" spans="1:32" x14ac:dyDescent="0.25">
      <c r="A2646" t="s">
        <v>29</v>
      </c>
      <c r="B2646" t="s">
        <v>46</v>
      </c>
      <c r="C2646" t="s">
        <v>31</v>
      </c>
      <c r="D2646" t="s">
        <v>47</v>
      </c>
      <c r="E2646">
        <f>_xlfn.XLOOKUP(Table1[[#This Row],[Location]],'Location analysis'!A:A,'Location analysis'!B:B)</f>
        <v>40.423690999999998</v>
      </c>
      <c r="F2646">
        <f>_xlfn.XLOOKUP(Table1[[#This Row],[Location]],'Location analysis'!A:A,'Location analysis'!C:C)</f>
        <v>-74.380831999999998</v>
      </c>
      <c r="G2646" t="s">
        <v>182</v>
      </c>
      <c r="H2646" t="s">
        <v>34</v>
      </c>
      <c r="I2646">
        <v>15071613928</v>
      </c>
      <c r="J2646" t="s">
        <v>601</v>
      </c>
      <c r="K2646" t="s">
        <v>36</v>
      </c>
      <c r="L2646">
        <v>140</v>
      </c>
      <c r="M2646">
        <v>1.5</v>
      </c>
      <c r="N2646">
        <v>1</v>
      </c>
      <c r="O2646">
        <v>140</v>
      </c>
      <c r="P2646">
        <v>1.5</v>
      </c>
      <c r="Q2646">
        <v>1</v>
      </c>
      <c r="R2646">
        <v>1.5</v>
      </c>
      <c r="S2646">
        <v>3</v>
      </c>
      <c r="T2646" s="1">
        <v>44686</v>
      </c>
      <c r="U2646" t="str">
        <f t="shared" si="205"/>
        <v>Coca Cola - Zero Sugar</v>
      </c>
      <c r="V2646" t="str">
        <f t="shared" si="206"/>
        <v>Carbonated</v>
      </c>
      <c r="W2646" t="s">
        <v>34</v>
      </c>
      <c r="X2646" t="b">
        <f t="shared" si="208"/>
        <v>1</v>
      </c>
      <c r="Y2646">
        <f t="shared" si="207"/>
        <v>1.5</v>
      </c>
      <c r="Z2646" s="2">
        <f t="shared" si="209"/>
        <v>1</v>
      </c>
      <c r="AA2646" t="s">
        <v>183</v>
      </c>
      <c r="AB2646" t="s">
        <v>184</v>
      </c>
      <c r="AD2646" t="s">
        <v>123</v>
      </c>
      <c r="AE2646" t="s">
        <v>602</v>
      </c>
      <c r="AF2646">
        <v>2022</v>
      </c>
    </row>
    <row r="2647" spans="1:32" x14ac:dyDescent="0.25">
      <c r="A2647" t="s">
        <v>29</v>
      </c>
      <c r="B2647" t="s">
        <v>46</v>
      </c>
      <c r="C2647" t="s">
        <v>31</v>
      </c>
      <c r="D2647" t="s">
        <v>47</v>
      </c>
      <c r="E2647">
        <f>_xlfn.XLOOKUP(Table1[[#This Row],[Location]],'Location analysis'!A:A,'Location analysis'!B:B)</f>
        <v>40.423690999999998</v>
      </c>
      <c r="F2647">
        <f>_xlfn.XLOOKUP(Table1[[#This Row],[Location]],'Location analysis'!A:A,'Location analysis'!C:C)</f>
        <v>-74.380831999999998</v>
      </c>
      <c r="G2647" t="s">
        <v>93</v>
      </c>
      <c r="H2647" t="s">
        <v>43</v>
      </c>
      <c r="I2647">
        <v>15071613928</v>
      </c>
      <c r="J2647" t="s">
        <v>601</v>
      </c>
      <c r="K2647" t="s">
        <v>36</v>
      </c>
      <c r="L2647">
        <v>114</v>
      </c>
      <c r="M2647">
        <v>1.5</v>
      </c>
      <c r="N2647">
        <v>1</v>
      </c>
      <c r="O2647">
        <v>114</v>
      </c>
      <c r="P2647">
        <v>1.5</v>
      </c>
      <c r="Q2647">
        <v>1</v>
      </c>
      <c r="R2647">
        <v>1.5</v>
      </c>
      <c r="S2647">
        <v>3</v>
      </c>
      <c r="T2647" s="1">
        <v>44686</v>
      </c>
      <c r="U2647" t="str">
        <f t="shared" si="205"/>
        <v>Miss Vickie's Potato Chip - Sea Salt Original</v>
      </c>
      <c r="V2647" t="str">
        <f t="shared" si="206"/>
        <v>Food</v>
      </c>
      <c r="W2647" t="s">
        <v>43</v>
      </c>
      <c r="X2647" t="b">
        <f t="shared" si="208"/>
        <v>1</v>
      </c>
      <c r="Y2647">
        <f t="shared" si="207"/>
        <v>1.5</v>
      </c>
      <c r="Z2647" s="2">
        <f t="shared" si="209"/>
        <v>1</v>
      </c>
      <c r="AA2647" t="s">
        <v>58</v>
      </c>
      <c r="AB2647" t="s">
        <v>94</v>
      </c>
      <c r="AD2647" t="s">
        <v>123</v>
      </c>
      <c r="AE2647" t="s">
        <v>602</v>
      </c>
      <c r="AF2647">
        <v>2022</v>
      </c>
    </row>
    <row r="2648" spans="1:32" x14ac:dyDescent="0.25">
      <c r="A2648" t="s">
        <v>29</v>
      </c>
      <c r="B2648" t="s">
        <v>67</v>
      </c>
      <c r="C2648" t="s">
        <v>68</v>
      </c>
      <c r="D2648" t="s">
        <v>69</v>
      </c>
      <c r="E2648">
        <f>_xlfn.XLOOKUP(Table1[[#This Row],[Location]],'Location analysis'!A:A,'Location analysis'!B:B)</f>
        <v>40.435699999999997</v>
      </c>
      <c r="F2648">
        <f>_xlfn.XLOOKUP(Table1[[#This Row],[Location]],'Location analysis'!A:A,'Location analysis'!C:C)</f>
        <v>-74.125200000000007</v>
      </c>
      <c r="G2648" t="s">
        <v>545</v>
      </c>
      <c r="H2648" t="s">
        <v>43</v>
      </c>
      <c r="I2648">
        <v>15071924513</v>
      </c>
      <c r="J2648" t="s">
        <v>601</v>
      </c>
      <c r="K2648" t="s">
        <v>51</v>
      </c>
      <c r="L2648">
        <v>137</v>
      </c>
      <c r="M2648">
        <v>1.5</v>
      </c>
      <c r="N2648">
        <v>1</v>
      </c>
      <c r="O2648">
        <v>137</v>
      </c>
      <c r="P2648">
        <v>1.5</v>
      </c>
      <c r="Q2648">
        <v>1</v>
      </c>
      <c r="R2648">
        <v>1.5</v>
      </c>
      <c r="S2648">
        <v>1.5</v>
      </c>
      <c r="T2648" s="1">
        <v>44686</v>
      </c>
      <c r="U2648" t="str">
        <f t="shared" si="205"/>
        <v>Nutri Grain Apple Cinnamon</v>
      </c>
      <c r="V2648" t="str">
        <f t="shared" si="206"/>
        <v>Food</v>
      </c>
      <c r="W2648" t="s">
        <v>43</v>
      </c>
      <c r="X2648" t="b">
        <f t="shared" si="208"/>
        <v>1</v>
      </c>
      <c r="Y2648">
        <f t="shared" si="207"/>
        <v>1.5</v>
      </c>
      <c r="Z2648" s="2">
        <f t="shared" si="209"/>
        <v>1</v>
      </c>
      <c r="AA2648" t="s">
        <v>545</v>
      </c>
      <c r="AD2648" t="s">
        <v>123</v>
      </c>
      <c r="AE2648" t="s">
        <v>602</v>
      </c>
      <c r="AF2648">
        <v>2022</v>
      </c>
    </row>
    <row r="2649" spans="1:32" x14ac:dyDescent="0.25">
      <c r="A2649" t="s">
        <v>29</v>
      </c>
      <c r="B2649" t="s">
        <v>67</v>
      </c>
      <c r="C2649" t="s">
        <v>68</v>
      </c>
      <c r="D2649" t="s">
        <v>69</v>
      </c>
      <c r="E2649">
        <f>_xlfn.XLOOKUP(Table1[[#This Row],[Location]],'Location analysis'!A:A,'Location analysis'!B:B)</f>
        <v>40.435699999999997</v>
      </c>
      <c r="F2649">
        <f>_xlfn.XLOOKUP(Table1[[#This Row],[Location]],'Location analysis'!A:A,'Location analysis'!C:C)</f>
        <v>-74.125200000000007</v>
      </c>
      <c r="G2649" t="s">
        <v>127</v>
      </c>
      <c r="H2649" t="s">
        <v>43</v>
      </c>
      <c r="I2649">
        <v>15071925568</v>
      </c>
      <c r="J2649" t="s">
        <v>601</v>
      </c>
      <c r="K2649" t="s">
        <v>51</v>
      </c>
      <c r="L2649">
        <v>136</v>
      </c>
      <c r="M2649">
        <v>1.5</v>
      </c>
      <c r="N2649">
        <v>1</v>
      </c>
      <c r="O2649">
        <v>136</v>
      </c>
      <c r="P2649">
        <v>1.5</v>
      </c>
      <c r="Q2649">
        <v>1</v>
      </c>
      <c r="R2649">
        <v>1.5</v>
      </c>
      <c r="S2649">
        <v>1.5</v>
      </c>
      <c r="T2649" s="1">
        <v>44686</v>
      </c>
      <c r="U2649" t="str">
        <f t="shared" si="205"/>
        <v>Newtons Fig Bar</v>
      </c>
      <c r="V2649" t="str">
        <f t="shared" si="206"/>
        <v>Food</v>
      </c>
      <c r="W2649" t="s">
        <v>43</v>
      </c>
      <c r="X2649" t="b">
        <f t="shared" si="208"/>
        <v>1</v>
      </c>
      <c r="Y2649">
        <f t="shared" si="207"/>
        <v>1.5</v>
      </c>
      <c r="Z2649" s="2">
        <f t="shared" si="209"/>
        <v>1</v>
      </c>
      <c r="AA2649" t="s">
        <v>127</v>
      </c>
      <c r="AD2649" t="s">
        <v>123</v>
      </c>
      <c r="AE2649" t="s">
        <v>602</v>
      </c>
      <c r="AF2649">
        <v>2022</v>
      </c>
    </row>
    <row r="2650" spans="1:32" x14ac:dyDescent="0.25">
      <c r="A2650" t="s">
        <v>29</v>
      </c>
      <c r="B2650" t="s">
        <v>394</v>
      </c>
      <c r="C2650" t="s">
        <v>395</v>
      </c>
      <c r="D2650" t="s">
        <v>396</v>
      </c>
      <c r="E2650">
        <f>_xlfn.XLOOKUP(Table1[[#This Row],[Location]],'Location analysis'!A:A,'Location analysis'!B:B)</f>
        <v>40.416893999999999</v>
      </c>
      <c r="F2650">
        <f>_xlfn.XLOOKUP(Table1[[#This Row],[Location]],'Location analysis'!A:A,'Location analysis'!C:C)</f>
        <v>-74.420399000000003</v>
      </c>
      <c r="G2650" t="s">
        <v>407</v>
      </c>
      <c r="H2650" t="s">
        <v>34</v>
      </c>
      <c r="I2650">
        <v>15073523403</v>
      </c>
      <c r="J2650" t="s">
        <v>606</v>
      </c>
      <c r="K2650" t="s">
        <v>36</v>
      </c>
      <c r="L2650">
        <v>140</v>
      </c>
      <c r="M2650">
        <v>1.5</v>
      </c>
      <c r="N2650">
        <v>1</v>
      </c>
      <c r="O2650">
        <v>140</v>
      </c>
      <c r="P2650">
        <v>1.5</v>
      </c>
      <c r="Q2650">
        <v>1</v>
      </c>
      <c r="R2650">
        <v>1.5</v>
      </c>
      <c r="S2650">
        <v>1.5</v>
      </c>
      <c r="T2650" s="1">
        <v>44687</v>
      </c>
      <c r="U2650" t="str">
        <f t="shared" si="205"/>
        <v>Spindrift - Sparkling Water - Pineapple</v>
      </c>
      <c r="V2650" t="str">
        <f t="shared" si="206"/>
        <v>Carbonated</v>
      </c>
      <c r="W2650" t="s">
        <v>34</v>
      </c>
      <c r="X2650" t="b">
        <f t="shared" si="208"/>
        <v>1</v>
      </c>
      <c r="Y2650">
        <f t="shared" si="207"/>
        <v>1.5</v>
      </c>
      <c r="Z2650" s="2">
        <f t="shared" si="209"/>
        <v>1</v>
      </c>
      <c r="AA2650" t="s">
        <v>89</v>
      </c>
      <c r="AB2650" t="s">
        <v>408</v>
      </c>
      <c r="AC2650" t="s">
        <v>409</v>
      </c>
      <c r="AD2650" t="s">
        <v>132</v>
      </c>
      <c r="AE2650" t="s">
        <v>607</v>
      </c>
      <c r="AF2650">
        <v>2022</v>
      </c>
    </row>
    <row r="2651" spans="1:32" x14ac:dyDescent="0.25">
      <c r="A2651" t="s">
        <v>29</v>
      </c>
      <c r="B2651" t="s">
        <v>62</v>
      </c>
      <c r="C2651" t="s">
        <v>63</v>
      </c>
      <c r="D2651" t="s">
        <v>64</v>
      </c>
      <c r="E2651">
        <f>_xlfn.XLOOKUP(Table1[[#This Row],[Location]],'Location analysis'!A:A,'Location analysis'!B:B)</f>
        <v>40.091900000000003</v>
      </c>
      <c r="F2651">
        <f>_xlfn.XLOOKUP(Table1[[#This Row],[Location]],'Location analysis'!A:A,'Location analysis'!C:C)</f>
        <v>-74.358699999999999</v>
      </c>
      <c r="G2651" t="s">
        <v>56</v>
      </c>
      <c r="H2651" t="s">
        <v>43</v>
      </c>
      <c r="I2651">
        <v>15073888232</v>
      </c>
      <c r="J2651" t="s">
        <v>606</v>
      </c>
      <c r="K2651" t="s">
        <v>51</v>
      </c>
      <c r="L2651">
        <v>110</v>
      </c>
      <c r="M2651">
        <v>1.5</v>
      </c>
      <c r="N2651">
        <v>1</v>
      </c>
      <c r="O2651">
        <v>110</v>
      </c>
      <c r="P2651">
        <v>1.5</v>
      </c>
      <c r="Q2651">
        <v>1</v>
      </c>
      <c r="R2651">
        <v>1.5</v>
      </c>
      <c r="S2651">
        <v>1.5</v>
      </c>
      <c r="T2651" s="1">
        <v>44687</v>
      </c>
      <c r="U2651" t="str">
        <f t="shared" si="205"/>
        <v>Miss Vickie's Potato Chip - Sea Salt &amp; Vinega</v>
      </c>
      <c r="V2651" t="str">
        <f t="shared" si="206"/>
        <v>Food</v>
      </c>
      <c r="W2651" t="s">
        <v>43</v>
      </c>
      <c r="X2651" t="b">
        <f t="shared" si="208"/>
        <v>1</v>
      </c>
      <c r="Y2651">
        <f t="shared" si="207"/>
        <v>1.5</v>
      </c>
      <c r="Z2651" s="2">
        <f t="shared" si="209"/>
        <v>1</v>
      </c>
      <c r="AA2651" t="s">
        <v>58</v>
      </c>
      <c r="AB2651" t="s">
        <v>59</v>
      </c>
      <c r="AD2651" t="s">
        <v>132</v>
      </c>
      <c r="AE2651" t="s">
        <v>607</v>
      </c>
      <c r="AF2651">
        <v>2022</v>
      </c>
    </row>
    <row r="2652" spans="1:32" x14ac:dyDescent="0.25">
      <c r="A2652" t="s">
        <v>29</v>
      </c>
      <c r="B2652" t="s">
        <v>394</v>
      </c>
      <c r="C2652" t="s">
        <v>395</v>
      </c>
      <c r="D2652" t="s">
        <v>396</v>
      </c>
      <c r="E2652">
        <f>_xlfn.XLOOKUP(Table1[[#This Row],[Location]],'Location analysis'!A:A,'Location analysis'!B:B)</f>
        <v>40.416893999999999</v>
      </c>
      <c r="F2652">
        <f>_xlfn.XLOOKUP(Table1[[#This Row],[Location]],'Location analysis'!A:A,'Location analysis'!C:C)</f>
        <v>-74.420399000000003</v>
      </c>
      <c r="G2652" t="s">
        <v>148</v>
      </c>
      <c r="H2652" t="s">
        <v>49</v>
      </c>
      <c r="I2652">
        <v>15074475618</v>
      </c>
      <c r="J2652" t="s">
        <v>606</v>
      </c>
      <c r="K2652" t="s">
        <v>51</v>
      </c>
      <c r="L2652">
        <v>141</v>
      </c>
      <c r="M2652">
        <v>2</v>
      </c>
      <c r="N2652">
        <v>1</v>
      </c>
      <c r="O2652">
        <v>141</v>
      </c>
      <c r="P2652">
        <v>2</v>
      </c>
      <c r="Q2652">
        <v>1</v>
      </c>
      <c r="R2652">
        <v>2</v>
      </c>
      <c r="S2652">
        <v>2</v>
      </c>
      <c r="T2652" s="1">
        <v>44687</v>
      </c>
      <c r="U2652" t="str">
        <f t="shared" si="205"/>
        <v>V8 Vegetable Juice - Original</v>
      </c>
      <c r="V2652" t="str">
        <f t="shared" si="206"/>
        <v>Non Carbonated</v>
      </c>
      <c r="W2652" t="s">
        <v>49</v>
      </c>
      <c r="X2652" t="b">
        <f t="shared" si="208"/>
        <v>1</v>
      </c>
      <c r="Y2652">
        <f t="shared" si="207"/>
        <v>2</v>
      </c>
      <c r="Z2652" s="2">
        <f t="shared" si="209"/>
        <v>1.3333333333333333</v>
      </c>
      <c r="AA2652" t="s">
        <v>149</v>
      </c>
      <c r="AB2652" t="s">
        <v>150</v>
      </c>
      <c r="AD2652" t="s">
        <v>132</v>
      </c>
      <c r="AE2652" t="s">
        <v>607</v>
      </c>
      <c r="AF2652">
        <v>2022</v>
      </c>
    </row>
    <row r="2653" spans="1:32" x14ac:dyDescent="0.25">
      <c r="A2653" t="s">
        <v>29</v>
      </c>
      <c r="B2653" t="s">
        <v>394</v>
      </c>
      <c r="C2653" t="s">
        <v>395</v>
      </c>
      <c r="D2653" t="s">
        <v>396</v>
      </c>
      <c r="E2653">
        <f>_xlfn.XLOOKUP(Table1[[#This Row],[Location]],'Location analysis'!A:A,'Location analysis'!B:B)</f>
        <v>40.416893999999999</v>
      </c>
      <c r="F2653">
        <f>_xlfn.XLOOKUP(Table1[[#This Row],[Location]],'Location analysis'!A:A,'Location analysis'!C:C)</f>
        <v>-74.420399000000003</v>
      </c>
      <c r="G2653" t="s">
        <v>417</v>
      </c>
      <c r="H2653" t="s">
        <v>43</v>
      </c>
      <c r="I2653">
        <v>15074951729</v>
      </c>
      <c r="J2653" t="s">
        <v>606</v>
      </c>
      <c r="K2653" t="s">
        <v>36</v>
      </c>
      <c r="L2653">
        <v>136</v>
      </c>
      <c r="M2653">
        <v>2</v>
      </c>
      <c r="N2653">
        <v>1</v>
      </c>
      <c r="O2653">
        <v>136</v>
      </c>
      <c r="P2653">
        <v>2</v>
      </c>
      <c r="Q2653">
        <v>1</v>
      </c>
      <c r="R2653">
        <v>2</v>
      </c>
      <c r="S2653">
        <v>3.5</v>
      </c>
      <c r="T2653" s="1">
        <v>44687</v>
      </c>
      <c r="U2653" t="str">
        <f t="shared" si="205"/>
        <v>Genius Keto Bar - Chocolate Dream</v>
      </c>
      <c r="V2653" t="str">
        <f t="shared" si="206"/>
        <v>Food</v>
      </c>
      <c r="W2653" t="s">
        <v>43</v>
      </c>
      <c r="X2653" t="b">
        <f t="shared" si="208"/>
        <v>1</v>
      </c>
      <c r="Y2653">
        <f t="shared" si="207"/>
        <v>2</v>
      </c>
      <c r="Z2653" s="2">
        <f t="shared" si="209"/>
        <v>1.3333333333333333</v>
      </c>
      <c r="AA2653" t="s">
        <v>418</v>
      </c>
      <c r="AB2653" t="s">
        <v>419</v>
      </c>
      <c r="AD2653" t="s">
        <v>132</v>
      </c>
      <c r="AE2653" t="s">
        <v>607</v>
      </c>
      <c r="AF2653">
        <v>2022</v>
      </c>
    </row>
    <row r="2654" spans="1:32" x14ac:dyDescent="0.25">
      <c r="A2654" t="s">
        <v>29</v>
      </c>
      <c r="B2654" t="s">
        <v>394</v>
      </c>
      <c r="C2654" t="s">
        <v>395</v>
      </c>
      <c r="D2654" t="s">
        <v>396</v>
      </c>
      <c r="E2654">
        <f>_xlfn.XLOOKUP(Table1[[#This Row],[Location]],'Location analysis'!A:A,'Location analysis'!B:B)</f>
        <v>40.416893999999999</v>
      </c>
      <c r="F2654">
        <f>_xlfn.XLOOKUP(Table1[[#This Row],[Location]],'Location analysis'!A:A,'Location analysis'!C:C)</f>
        <v>-74.420399000000003</v>
      </c>
      <c r="G2654" t="s">
        <v>407</v>
      </c>
      <c r="H2654" t="s">
        <v>34</v>
      </c>
      <c r="I2654">
        <v>15074951729</v>
      </c>
      <c r="J2654" t="s">
        <v>606</v>
      </c>
      <c r="K2654" t="s">
        <v>36</v>
      </c>
      <c r="L2654">
        <v>140</v>
      </c>
      <c r="M2654">
        <v>1.5</v>
      </c>
      <c r="N2654">
        <v>1</v>
      </c>
      <c r="O2654">
        <v>140</v>
      </c>
      <c r="P2654">
        <v>1.5</v>
      </c>
      <c r="Q2654">
        <v>1</v>
      </c>
      <c r="R2654">
        <v>1.5</v>
      </c>
      <c r="S2654">
        <v>3.5</v>
      </c>
      <c r="T2654" s="1">
        <v>44687</v>
      </c>
      <c r="U2654" t="str">
        <f t="shared" si="205"/>
        <v>Spindrift - Sparkling Water - Pineapple</v>
      </c>
      <c r="V2654" t="str">
        <f t="shared" si="206"/>
        <v>Carbonated</v>
      </c>
      <c r="W2654" t="s">
        <v>34</v>
      </c>
      <c r="X2654" t="b">
        <f t="shared" si="208"/>
        <v>1</v>
      </c>
      <c r="Y2654">
        <f t="shared" si="207"/>
        <v>1.5</v>
      </c>
      <c r="Z2654" s="2">
        <f t="shared" si="209"/>
        <v>1</v>
      </c>
      <c r="AA2654" t="s">
        <v>89</v>
      </c>
      <c r="AB2654" t="s">
        <v>408</v>
      </c>
      <c r="AC2654" t="s">
        <v>409</v>
      </c>
      <c r="AD2654" t="s">
        <v>132</v>
      </c>
      <c r="AE2654" t="s">
        <v>607</v>
      </c>
      <c r="AF2654">
        <v>2022</v>
      </c>
    </row>
    <row r="2655" spans="1:32" x14ac:dyDescent="0.25">
      <c r="A2655" t="s">
        <v>29</v>
      </c>
      <c r="B2655" t="s">
        <v>394</v>
      </c>
      <c r="C2655" t="s">
        <v>395</v>
      </c>
      <c r="D2655" t="s">
        <v>396</v>
      </c>
      <c r="E2655">
        <f>_xlfn.XLOOKUP(Table1[[#This Row],[Location]],'Location analysis'!A:A,'Location analysis'!B:B)</f>
        <v>40.416893999999999</v>
      </c>
      <c r="F2655">
        <f>_xlfn.XLOOKUP(Table1[[#This Row],[Location]],'Location analysis'!A:A,'Location analysis'!C:C)</f>
        <v>-74.420399000000003</v>
      </c>
      <c r="G2655" t="s">
        <v>407</v>
      </c>
      <c r="H2655" t="s">
        <v>34</v>
      </c>
      <c r="I2655">
        <v>15075007442</v>
      </c>
      <c r="J2655" t="s">
        <v>606</v>
      </c>
      <c r="K2655" t="s">
        <v>51</v>
      </c>
      <c r="L2655">
        <v>140</v>
      </c>
      <c r="M2655">
        <v>1.5</v>
      </c>
      <c r="N2655">
        <v>1</v>
      </c>
      <c r="O2655">
        <v>140</v>
      </c>
      <c r="P2655">
        <v>1.5</v>
      </c>
      <c r="Q2655">
        <v>1</v>
      </c>
      <c r="R2655">
        <v>1.5</v>
      </c>
      <c r="S2655">
        <v>1.5</v>
      </c>
      <c r="T2655" s="1">
        <v>44687</v>
      </c>
      <c r="U2655" t="str">
        <f t="shared" si="205"/>
        <v>Spindrift - Sparkling Water - Pineapple</v>
      </c>
      <c r="V2655" t="str">
        <f t="shared" si="206"/>
        <v>Carbonated</v>
      </c>
      <c r="W2655" t="s">
        <v>34</v>
      </c>
      <c r="X2655" t="b">
        <f t="shared" si="208"/>
        <v>1</v>
      </c>
      <c r="Y2655">
        <f t="shared" si="207"/>
        <v>1.5</v>
      </c>
      <c r="Z2655" s="2">
        <f t="shared" si="209"/>
        <v>1</v>
      </c>
      <c r="AA2655" t="s">
        <v>89</v>
      </c>
      <c r="AB2655" t="s">
        <v>408</v>
      </c>
      <c r="AC2655" t="s">
        <v>409</v>
      </c>
      <c r="AD2655" t="s">
        <v>132</v>
      </c>
      <c r="AE2655" t="s">
        <v>607</v>
      </c>
      <c r="AF2655">
        <v>2022</v>
      </c>
    </row>
    <row r="2656" spans="1:32" x14ac:dyDescent="0.25">
      <c r="A2656" t="s">
        <v>29</v>
      </c>
      <c r="B2656" t="s">
        <v>394</v>
      </c>
      <c r="C2656" t="s">
        <v>395</v>
      </c>
      <c r="D2656" t="s">
        <v>396</v>
      </c>
      <c r="E2656">
        <f>_xlfn.XLOOKUP(Table1[[#This Row],[Location]],'Location analysis'!A:A,'Location analysis'!B:B)</f>
        <v>40.416893999999999</v>
      </c>
      <c r="F2656">
        <f>_xlfn.XLOOKUP(Table1[[#This Row],[Location]],'Location analysis'!A:A,'Location analysis'!C:C)</f>
        <v>-74.420399000000003</v>
      </c>
      <c r="G2656" t="s">
        <v>407</v>
      </c>
      <c r="H2656" t="s">
        <v>34</v>
      </c>
      <c r="I2656">
        <v>15075008896</v>
      </c>
      <c r="J2656" t="s">
        <v>606</v>
      </c>
      <c r="K2656" t="s">
        <v>51</v>
      </c>
      <c r="L2656">
        <v>140</v>
      </c>
      <c r="M2656">
        <v>1.5</v>
      </c>
      <c r="N2656">
        <v>1</v>
      </c>
      <c r="O2656">
        <v>140</v>
      </c>
      <c r="P2656">
        <v>1.5</v>
      </c>
      <c r="Q2656">
        <v>1</v>
      </c>
      <c r="R2656">
        <v>1.5</v>
      </c>
      <c r="S2656">
        <v>1.5</v>
      </c>
      <c r="T2656" s="1">
        <v>44687</v>
      </c>
      <c r="U2656" t="str">
        <f t="shared" si="205"/>
        <v>Spindrift - Sparkling Water - Pineapple</v>
      </c>
      <c r="V2656" t="str">
        <f t="shared" si="206"/>
        <v>Carbonated</v>
      </c>
      <c r="W2656" t="s">
        <v>34</v>
      </c>
      <c r="X2656" t="b">
        <f t="shared" si="208"/>
        <v>1</v>
      </c>
      <c r="Y2656">
        <f t="shared" si="207"/>
        <v>1.5</v>
      </c>
      <c r="Z2656" s="2">
        <f t="shared" si="209"/>
        <v>1</v>
      </c>
      <c r="AA2656" t="s">
        <v>89</v>
      </c>
      <c r="AB2656" t="s">
        <v>408</v>
      </c>
      <c r="AC2656" t="s">
        <v>409</v>
      </c>
      <c r="AD2656" t="s">
        <v>132</v>
      </c>
      <c r="AE2656" t="s">
        <v>607</v>
      </c>
      <c r="AF2656">
        <v>2022</v>
      </c>
    </row>
    <row r="2657" spans="1:32" x14ac:dyDescent="0.25">
      <c r="A2657" t="s">
        <v>29</v>
      </c>
      <c r="B2657" t="s">
        <v>394</v>
      </c>
      <c r="C2657" t="s">
        <v>395</v>
      </c>
      <c r="D2657" t="s">
        <v>396</v>
      </c>
      <c r="E2657">
        <f>_xlfn.XLOOKUP(Table1[[#This Row],[Location]],'Location analysis'!A:A,'Location analysis'!B:B)</f>
        <v>40.416893999999999</v>
      </c>
      <c r="F2657">
        <f>_xlfn.XLOOKUP(Table1[[#This Row],[Location]],'Location analysis'!A:A,'Location analysis'!C:C)</f>
        <v>-74.420399000000003</v>
      </c>
      <c r="G2657" t="s">
        <v>71</v>
      </c>
      <c r="H2657" t="s">
        <v>43</v>
      </c>
      <c r="I2657">
        <v>15075016341</v>
      </c>
      <c r="J2657" t="s">
        <v>606</v>
      </c>
      <c r="K2657" t="s">
        <v>51</v>
      </c>
      <c r="L2657">
        <v>122</v>
      </c>
      <c r="M2657">
        <v>2.5</v>
      </c>
      <c r="N2657">
        <v>1</v>
      </c>
      <c r="O2657">
        <v>122</v>
      </c>
      <c r="P2657">
        <v>2.5</v>
      </c>
      <c r="Q2657">
        <v>1</v>
      </c>
      <c r="R2657">
        <v>2.5</v>
      </c>
      <c r="S2657">
        <v>2.5</v>
      </c>
      <c r="T2657" s="1">
        <v>44687</v>
      </c>
      <c r="U2657" t="str">
        <f t="shared" si="205"/>
        <v>Seapoint Farms Dry Roasted Edamame - Wasabi</v>
      </c>
      <c r="V2657" t="str">
        <f t="shared" si="206"/>
        <v>Food</v>
      </c>
      <c r="W2657" t="s">
        <v>43</v>
      </c>
      <c r="X2657" t="b">
        <f t="shared" si="208"/>
        <v>1</v>
      </c>
      <c r="Y2657">
        <f t="shared" si="207"/>
        <v>2.5</v>
      </c>
      <c r="Z2657" s="2">
        <f t="shared" si="209"/>
        <v>1.6666666666666667</v>
      </c>
      <c r="AA2657" t="s">
        <v>72</v>
      </c>
      <c r="AB2657" t="s">
        <v>73</v>
      </c>
      <c r="AD2657" t="s">
        <v>132</v>
      </c>
      <c r="AE2657" t="s">
        <v>607</v>
      </c>
      <c r="AF2657">
        <v>2022</v>
      </c>
    </row>
    <row r="2658" spans="1:32" x14ac:dyDescent="0.25">
      <c r="A2658" t="s">
        <v>29</v>
      </c>
      <c r="B2658" t="s">
        <v>62</v>
      </c>
      <c r="C2658" t="s">
        <v>63</v>
      </c>
      <c r="D2658" t="s">
        <v>64</v>
      </c>
      <c r="E2658">
        <f>_xlfn.XLOOKUP(Table1[[#This Row],[Location]],'Location analysis'!A:A,'Location analysis'!B:B)</f>
        <v>40.091900000000003</v>
      </c>
      <c r="F2658">
        <f>_xlfn.XLOOKUP(Table1[[#This Row],[Location]],'Location analysis'!A:A,'Location analysis'!C:C)</f>
        <v>-74.358699999999999</v>
      </c>
      <c r="G2658" t="s">
        <v>293</v>
      </c>
      <c r="H2658" t="s">
        <v>43</v>
      </c>
      <c r="I2658">
        <v>15075042789</v>
      </c>
      <c r="J2658" t="s">
        <v>606</v>
      </c>
      <c r="K2658" t="s">
        <v>51</v>
      </c>
      <c r="L2658">
        <v>139</v>
      </c>
      <c r="M2658">
        <v>2</v>
      </c>
      <c r="N2658">
        <v>1</v>
      </c>
      <c r="O2658">
        <v>139</v>
      </c>
      <c r="P2658">
        <v>2</v>
      </c>
      <c r="Q2658">
        <v>1</v>
      </c>
      <c r="R2658">
        <v>2</v>
      </c>
      <c r="S2658">
        <v>2</v>
      </c>
      <c r="T2658" s="1">
        <v>44687</v>
      </c>
      <c r="U2658" t="str">
        <f t="shared" si="205"/>
        <v>Kinder - Bueno - Crispy Creamy Chocolate</v>
      </c>
      <c r="V2658" t="str">
        <f t="shared" si="206"/>
        <v>Food</v>
      </c>
      <c r="W2658" t="s">
        <v>43</v>
      </c>
      <c r="X2658" t="b">
        <f t="shared" si="208"/>
        <v>1</v>
      </c>
      <c r="Y2658">
        <f t="shared" si="207"/>
        <v>2</v>
      </c>
      <c r="Z2658" s="2">
        <f t="shared" si="209"/>
        <v>1.3333333333333333</v>
      </c>
      <c r="AA2658" t="s">
        <v>294</v>
      </c>
      <c r="AB2658" t="s">
        <v>295</v>
      </c>
      <c r="AC2658" t="s">
        <v>296</v>
      </c>
      <c r="AD2658" t="s">
        <v>132</v>
      </c>
      <c r="AE2658" t="s">
        <v>607</v>
      </c>
      <c r="AF2658">
        <v>2022</v>
      </c>
    </row>
    <row r="2659" spans="1:32" x14ac:dyDescent="0.25">
      <c r="A2659" t="s">
        <v>29</v>
      </c>
      <c r="B2659" t="s">
        <v>62</v>
      </c>
      <c r="C2659" t="s">
        <v>63</v>
      </c>
      <c r="D2659" t="s">
        <v>64</v>
      </c>
      <c r="E2659">
        <f>_xlfn.XLOOKUP(Table1[[#This Row],[Location]],'Location analysis'!A:A,'Location analysis'!B:B)</f>
        <v>40.091900000000003</v>
      </c>
      <c r="F2659">
        <f>_xlfn.XLOOKUP(Table1[[#This Row],[Location]],'Location analysis'!A:A,'Location analysis'!C:C)</f>
        <v>-74.358699999999999</v>
      </c>
      <c r="G2659" t="s">
        <v>317</v>
      </c>
      <c r="H2659" t="s">
        <v>43</v>
      </c>
      <c r="I2659">
        <v>15075225965</v>
      </c>
      <c r="J2659" t="s">
        <v>606</v>
      </c>
      <c r="K2659" t="s">
        <v>51</v>
      </c>
      <c r="L2659">
        <v>131</v>
      </c>
      <c r="M2659">
        <v>2</v>
      </c>
      <c r="N2659">
        <v>1</v>
      </c>
      <c r="O2659">
        <v>131</v>
      </c>
      <c r="P2659">
        <v>2</v>
      </c>
      <c r="Q2659">
        <v>1</v>
      </c>
      <c r="R2659">
        <v>2</v>
      </c>
      <c r="S2659">
        <v>2</v>
      </c>
      <c r="T2659" s="1">
        <v>44687</v>
      </c>
      <c r="U2659" t="str">
        <f t="shared" si="205"/>
        <v>RXBAR - Protein Bar - Peanut Butter</v>
      </c>
      <c r="V2659" t="str">
        <f t="shared" si="206"/>
        <v>Food</v>
      </c>
      <c r="W2659" t="s">
        <v>43</v>
      </c>
      <c r="X2659" t="b">
        <f t="shared" si="208"/>
        <v>1</v>
      </c>
      <c r="Y2659">
        <f t="shared" si="207"/>
        <v>2</v>
      </c>
      <c r="Z2659" s="2">
        <f t="shared" si="209"/>
        <v>1.3333333333333333</v>
      </c>
      <c r="AA2659" t="s">
        <v>318</v>
      </c>
      <c r="AB2659" t="s">
        <v>319</v>
      </c>
      <c r="AC2659" t="s">
        <v>320</v>
      </c>
      <c r="AD2659" t="s">
        <v>132</v>
      </c>
      <c r="AE2659" t="s">
        <v>607</v>
      </c>
      <c r="AF2659">
        <v>2022</v>
      </c>
    </row>
    <row r="2660" spans="1:32" x14ac:dyDescent="0.25">
      <c r="A2660" t="s">
        <v>29</v>
      </c>
      <c r="B2660" t="s">
        <v>62</v>
      </c>
      <c r="C2660" t="s">
        <v>63</v>
      </c>
      <c r="D2660" t="s">
        <v>64</v>
      </c>
      <c r="E2660">
        <f>_xlfn.XLOOKUP(Table1[[#This Row],[Location]],'Location analysis'!A:A,'Location analysis'!B:B)</f>
        <v>40.091900000000003</v>
      </c>
      <c r="F2660">
        <f>_xlfn.XLOOKUP(Table1[[#This Row],[Location]],'Location analysis'!A:A,'Location analysis'!C:C)</f>
        <v>-74.358699999999999</v>
      </c>
      <c r="G2660" t="s">
        <v>112</v>
      </c>
      <c r="H2660" t="s">
        <v>43</v>
      </c>
      <c r="I2660">
        <v>15075236428</v>
      </c>
      <c r="J2660" t="s">
        <v>606</v>
      </c>
      <c r="K2660" t="s">
        <v>51</v>
      </c>
      <c r="L2660">
        <v>132</v>
      </c>
      <c r="M2660">
        <v>2</v>
      </c>
      <c r="N2660">
        <v>1</v>
      </c>
      <c r="O2660">
        <v>132</v>
      </c>
      <c r="P2660">
        <v>2</v>
      </c>
      <c r="Q2660">
        <v>1</v>
      </c>
      <c r="R2660">
        <v>2</v>
      </c>
      <c r="S2660">
        <v>2</v>
      </c>
      <c r="T2660" s="1">
        <v>44687</v>
      </c>
      <c r="U2660" t="str">
        <f t="shared" si="205"/>
        <v>Robert Irvine's - Fit Crunch -  Chocolate Pea</v>
      </c>
      <c r="V2660" t="str">
        <f t="shared" si="206"/>
        <v>Food</v>
      </c>
      <c r="W2660" t="s">
        <v>43</v>
      </c>
      <c r="X2660" t="b">
        <f t="shared" si="208"/>
        <v>1</v>
      </c>
      <c r="Y2660">
        <f t="shared" si="207"/>
        <v>2</v>
      </c>
      <c r="Z2660" s="2">
        <f t="shared" si="209"/>
        <v>1.3333333333333333</v>
      </c>
      <c r="AA2660" t="s">
        <v>113</v>
      </c>
      <c r="AB2660" t="s">
        <v>114</v>
      </c>
      <c r="AC2660" t="s">
        <v>115</v>
      </c>
      <c r="AD2660" t="s">
        <v>132</v>
      </c>
      <c r="AE2660" t="s">
        <v>607</v>
      </c>
      <c r="AF2660">
        <v>2022</v>
      </c>
    </row>
    <row r="2661" spans="1:32" x14ac:dyDescent="0.25">
      <c r="A2661" t="s">
        <v>29</v>
      </c>
      <c r="B2661" t="s">
        <v>62</v>
      </c>
      <c r="C2661" t="s">
        <v>63</v>
      </c>
      <c r="D2661" t="s">
        <v>64</v>
      </c>
      <c r="E2661">
        <f>_xlfn.XLOOKUP(Table1[[#This Row],[Location]],'Location analysis'!A:A,'Location analysis'!B:B)</f>
        <v>40.091900000000003</v>
      </c>
      <c r="F2661">
        <f>_xlfn.XLOOKUP(Table1[[#This Row],[Location]],'Location analysis'!A:A,'Location analysis'!C:C)</f>
        <v>-74.358699999999999</v>
      </c>
      <c r="G2661" t="s">
        <v>180</v>
      </c>
      <c r="H2661" t="s">
        <v>43</v>
      </c>
      <c r="I2661">
        <v>15075297353</v>
      </c>
      <c r="J2661" t="s">
        <v>606</v>
      </c>
      <c r="K2661" t="s">
        <v>51</v>
      </c>
      <c r="L2661">
        <v>113</v>
      </c>
      <c r="M2661">
        <v>1.5</v>
      </c>
      <c r="N2661">
        <v>1</v>
      </c>
      <c r="O2661">
        <v>113</v>
      </c>
      <c r="P2661">
        <v>1.5</v>
      </c>
      <c r="Q2661">
        <v>1</v>
      </c>
      <c r="R2661">
        <v>1.5</v>
      </c>
      <c r="S2661">
        <v>1.5</v>
      </c>
      <c r="T2661" s="1">
        <v>44687</v>
      </c>
      <c r="U2661" t="str">
        <f t="shared" si="205"/>
        <v>Miss Vickie's Potato Chip - Jalapeno</v>
      </c>
      <c r="V2661" t="str">
        <f t="shared" si="206"/>
        <v>Food</v>
      </c>
      <c r="W2661" t="s">
        <v>43</v>
      </c>
      <c r="X2661" t="b">
        <f t="shared" si="208"/>
        <v>1</v>
      </c>
      <c r="Y2661">
        <f t="shared" si="207"/>
        <v>1.5</v>
      </c>
      <c r="Z2661" s="2">
        <f t="shared" si="209"/>
        <v>1</v>
      </c>
      <c r="AA2661" t="s">
        <v>58</v>
      </c>
      <c r="AB2661" t="s">
        <v>181</v>
      </c>
      <c r="AD2661" t="s">
        <v>132</v>
      </c>
      <c r="AE2661" t="s">
        <v>607</v>
      </c>
      <c r="AF2661">
        <v>2022</v>
      </c>
    </row>
    <row r="2662" spans="1:32" x14ac:dyDescent="0.25">
      <c r="A2662" t="s">
        <v>29</v>
      </c>
      <c r="B2662" t="s">
        <v>394</v>
      </c>
      <c r="C2662" t="s">
        <v>395</v>
      </c>
      <c r="D2662" t="s">
        <v>396</v>
      </c>
      <c r="E2662">
        <f>_xlfn.XLOOKUP(Table1[[#This Row],[Location]],'Location analysis'!A:A,'Location analysis'!B:B)</f>
        <v>40.416893999999999</v>
      </c>
      <c r="F2662">
        <f>_xlfn.XLOOKUP(Table1[[#This Row],[Location]],'Location analysis'!A:A,'Location analysis'!C:C)</f>
        <v>-74.420399000000003</v>
      </c>
      <c r="G2662" t="s">
        <v>307</v>
      </c>
      <c r="H2662" t="s">
        <v>43</v>
      </c>
      <c r="I2662">
        <v>15075401488</v>
      </c>
      <c r="J2662" t="s">
        <v>606</v>
      </c>
      <c r="K2662" t="s">
        <v>36</v>
      </c>
      <c r="L2662">
        <v>138</v>
      </c>
      <c r="M2662">
        <v>1.5</v>
      </c>
      <c r="N2662">
        <v>1</v>
      </c>
      <c r="O2662">
        <v>138</v>
      </c>
      <c r="P2662">
        <v>1.5</v>
      </c>
      <c r="Q2662">
        <v>1</v>
      </c>
      <c r="R2662">
        <v>1.5</v>
      </c>
      <c r="S2662">
        <v>1.5</v>
      </c>
      <c r="T2662" s="1">
        <v>44687</v>
      </c>
      <c r="U2662" t="str">
        <f t="shared" si="205"/>
        <v>Belvita Snack Packs - Blueberry</v>
      </c>
      <c r="V2662" t="str">
        <f t="shared" si="206"/>
        <v>Food</v>
      </c>
      <c r="W2662" t="s">
        <v>43</v>
      </c>
      <c r="X2662" t="b">
        <f t="shared" si="208"/>
        <v>1</v>
      </c>
      <c r="Y2662">
        <f t="shared" si="207"/>
        <v>1.5</v>
      </c>
      <c r="Z2662" s="2">
        <f t="shared" si="209"/>
        <v>1</v>
      </c>
      <c r="AA2662" t="s">
        <v>309</v>
      </c>
      <c r="AB2662" t="s">
        <v>222</v>
      </c>
      <c r="AD2662" t="s">
        <v>132</v>
      </c>
      <c r="AE2662" t="s">
        <v>607</v>
      </c>
      <c r="AF2662">
        <v>2022</v>
      </c>
    </row>
    <row r="2663" spans="1:32" x14ac:dyDescent="0.25">
      <c r="A2663" t="s">
        <v>29</v>
      </c>
      <c r="B2663" t="s">
        <v>67</v>
      </c>
      <c r="C2663" t="s">
        <v>68</v>
      </c>
      <c r="D2663" t="s">
        <v>69</v>
      </c>
      <c r="E2663">
        <f>_xlfn.XLOOKUP(Table1[[#This Row],[Location]],'Location analysis'!A:A,'Location analysis'!B:B)</f>
        <v>40.435699999999997</v>
      </c>
      <c r="F2663">
        <f>_xlfn.XLOOKUP(Table1[[#This Row],[Location]],'Location analysis'!A:A,'Location analysis'!C:C)</f>
        <v>-74.125200000000007</v>
      </c>
      <c r="G2663" t="s">
        <v>127</v>
      </c>
      <c r="H2663" t="s">
        <v>43</v>
      </c>
      <c r="I2663">
        <v>15075590919</v>
      </c>
      <c r="J2663" t="s">
        <v>606</v>
      </c>
      <c r="K2663" t="s">
        <v>51</v>
      </c>
      <c r="L2663">
        <v>136</v>
      </c>
      <c r="M2663">
        <v>1.5</v>
      </c>
      <c r="N2663">
        <v>1</v>
      </c>
      <c r="O2663">
        <v>136</v>
      </c>
      <c r="P2663">
        <v>1.5</v>
      </c>
      <c r="Q2663">
        <v>1</v>
      </c>
      <c r="R2663">
        <v>1.5</v>
      </c>
      <c r="S2663">
        <v>1.5</v>
      </c>
      <c r="T2663" s="1">
        <v>44687</v>
      </c>
      <c r="U2663" t="str">
        <f t="shared" si="205"/>
        <v>Newtons Fig Bar</v>
      </c>
      <c r="V2663" t="str">
        <f t="shared" si="206"/>
        <v>Food</v>
      </c>
      <c r="W2663" t="s">
        <v>43</v>
      </c>
      <c r="X2663" t="b">
        <f t="shared" si="208"/>
        <v>1</v>
      </c>
      <c r="Y2663">
        <f t="shared" si="207"/>
        <v>1.5</v>
      </c>
      <c r="Z2663" s="2">
        <f t="shared" si="209"/>
        <v>1</v>
      </c>
      <c r="AA2663" t="s">
        <v>127</v>
      </c>
      <c r="AD2663" t="s">
        <v>132</v>
      </c>
      <c r="AE2663" t="s">
        <v>607</v>
      </c>
      <c r="AF2663">
        <v>2022</v>
      </c>
    </row>
    <row r="2664" spans="1:32" x14ac:dyDescent="0.25">
      <c r="A2664" t="s">
        <v>29</v>
      </c>
      <c r="B2664" t="s">
        <v>46</v>
      </c>
      <c r="C2664" t="s">
        <v>31</v>
      </c>
      <c r="D2664" t="s">
        <v>47</v>
      </c>
      <c r="E2664">
        <f>_xlfn.XLOOKUP(Table1[[#This Row],[Location]],'Location analysis'!A:A,'Location analysis'!B:B)</f>
        <v>40.423690999999998</v>
      </c>
      <c r="F2664">
        <f>_xlfn.XLOOKUP(Table1[[#This Row],[Location]],'Location analysis'!A:A,'Location analysis'!C:C)</f>
        <v>-74.380831999999998</v>
      </c>
      <c r="G2664" t="s">
        <v>160</v>
      </c>
      <c r="H2664" t="s">
        <v>49</v>
      </c>
      <c r="I2664">
        <v>15075683663</v>
      </c>
      <c r="J2664" t="s">
        <v>606</v>
      </c>
      <c r="K2664" t="s">
        <v>51</v>
      </c>
      <c r="L2664">
        <v>143</v>
      </c>
      <c r="M2664">
        <v>2.5</v>
      </c>
      <c r="N2664">
        <v>1</v>
      </c>
      <c r="O2664">
        <v>143</v>
      </c>
      <c r="P2664">
        <v>2.5</v>
      </c>
      <c r="Q2664">
        <v>1</v>
      </c>
      <c r="R2664">
        <v>2.5</v>
      </c>
      <c r="S2664">
        <v>2.5</v>
      </c>
      <c r="T2664" s="1">
        <v>44687</v>
      </c>
      <c r="U2664" t="str">
        <f t="shared" si="205"/>
        <v>Snapple Diet Tea - Peach Tea</v>
      </c>
      <c r="V2664" t="str">
        <f t="shared" si="206"/>
        <v>Non Carbonated</v>
      </c>
      <c r="W2664" t="s">
        <v>49</v>
      </c>
      <c r="X2664" t="b">
        <f t="shared" si="208"/>
        <v>1</v>
      </c>
      <c r="Y2664">
        <f t="shared" si="207"/>
        <v>2.5</v>
      </c>
      <c r="Z2664" s="2">
        <f t="shared" si="209"/>
        <v>1.6666666666666667</v>
      </c>
      <c r="AA2664" t="s">
        <v>75</v>
      </c>
      <c r="AB2664" t="s">
        <v>161</v>
      </c>
      <c r="AD2664" t="s">
        <v>132</v>
      </c>
      <c r="AE2664" t="s">
        <v>607</v>
      </c>
      <c r="AF2664">
        <v>2022</v>
      </c>
    </row>
    <row r="2665" spans="1:32" x14ac:dyDescent="0.25">
      <c r="A2665" t="s">
        <v>29</v>
      </c>
      <c r="B2665" t="s">
        <v>46</v>
      </c>
      <c r="C2665" t="s">
        <v>31</v>
      </c>
      <c r="D2665" t="s">
        <v>47</v>
      </c>
      <c r="E2665">
        <f>_xlfn.XLOOKUP(Table1[[#This Row],[Location]],'Location analysis'!A:A,'Location analysis'!B:B)</f>
        <v>40.423690999999998</v>
      </c>
      <c r="F2665">
        <f>_xlfn.XLOOKUP(Table1[[#This Row],[Location]],'Location analysis'!A:A,'Location analysis'!C:C)</f>
        <v>-74.380831999999998</v>
      </c>
      <c r="G2665" t="s">
        <v>42</v>
      </c>
      <c r="H2665" t="s">
        <v>43</v>
      </c>
      <c r="I2665">
        <v>15075687437</v>
      </c>
      <c r="J2665" t="s">
        <v>606</v>
      </c>
      <c r="K2665" t="s">
        <v>51</v>
      </c>
      <c r="L2665">
        <v>124</v>
      </c>
      <c r="M2665">
        <v>1.5</v>
      </c>
      <c r="N2665">
        <v>1</v>
      </c>
      <c r="O2665">
        <v>124</v>
      </c>
      <c r="P2665">
        <v>1.5</v>
      </c>
      <c r="Q2665">
        <v>1</v>
      </c>
      <c r="R2665">
        <v>1.5</v>
      </c>
      <c r="S2665">
        <v>1.5</v>
      </c>
      <c r="T2665" s="1">
        <v>44687</v>
      </c>
      <c r="U2665" t="str">
        <f t="shared" si="205"/>
        <v>Takis - Hot Chilli Pepper &amp; Lime</v>
      </c>
      <c r="V2665" t="str">
        <f t="shared" si="206"/>
        <v>Food</v>
      </c>
      <c r="W2665" t="s">
        <v>43</v>
      </c>
      <c r="X2665" t="b">
        <f t="shared" si="208"/>
        <v>1</v>
      </c>
      <c r="Y2665">
        <f t="shared" si="207"/>
        <v>1.5</v>
      </c>
      <c r="Z2665" s="2">
        <f t="shared" si="209"/>
        <v>1</v>
      </c>
      <c r="AA2665" t="s">
        <v>44</v>
      </c>
      <c r="AB2665" t="s">
        <v>45</v>
      </c>
      <c r="AD2665" t="s">
        <v>132</v>
      </c>
      <c r="AE2665" t="s">
        <v>607</v>
      </c>
      <c r="AF2665">
        <v>2022</v>
      </c>
    </row>
    <row r="2666" spans="1:32" x14ac:dyDescent="0.25">
      <c r="A2666" t="s">
        <v>29</v>
      </c>
      <c r="B2666" t="s">
        <v>46</v>
      </c>
      <c r="C2666" t="s">
        <v>31</v>
      </c>
      <c r="D2666" t="s">
        <v>47</v>
      </c>
      <c r="E2666">
        <f>_xlfn.XLOOKUP(Table1[[#This Row],[Location]],'Location analysis'!A:A,'Location analysis'!B:B)</f>
        <v>40.423690999999998</v>
      </c>
      <c r="F2666">
        <f>_xlfn.XLOOKUP(Table1[[#This Row],[Location]],'Location analysis'!A:A,'Location analysis'!C:C)</f>
        <v>-74.380831999999998</v>
      </c>
      <c r="G2666" t="s">
        <v>137</v>
      </c>
      <c r="H2666" t="s">
        <v>97</v>
      </c>
      <c r="I2666">
        <v>15075777800</v>
      </c>
      <c r="J2666" t="s">
        <v>606</v>
      </c>
      <c r="K2666" t="s">
        <v>36</v>
      </c>
      <c r="L2666">
        <v>144</v>
      </c>
      <c r="M2666">
        <v>1.5</v>
      </c>
      <c r="N2666">
        <v>1</v>
      </c>
      <c r="O2666">
        <v>144</v>
      </c>
      <c r="P2666">
        <v>1.5</v>
      </c>
      <c r="Q2666">
        <v>1</v>
      </c>
      <c r="R2666">
        <v>1.5</v>
      </c>
      <c r="S2666">
        <v>1.5</v>
      </c>
      <c r="T2666" s="1">
        <v>44687</v>
      </c>
      <c r="U2666" t="str">
        <f t="shared" si="205"/>
        <v>Poland Springs Water</v>
      </c>
      <c r="V2666" t="str">
        <f t="shared" si="206"/>
        <v>Water</v>
      </c>
      <c r="W2666" t="s">
        <v>97</v>
      </c>
      <c r="X2666" t="b">
        <f t="shared" si="208"/>
        <v>1</v>
      </c>
      <c r="Y2666">
        <f t="shared" si="207"/>
        <v>1.5</v>
      </c>
      <c r="Z2666" s="2">
        <f t="shared" si="209"/>
        <v>1</v>
      </c>
      <c r="AA2666" t="s">
        <v>137</v>
      </c>
      <c r="AD2666" t="s">
        <v>132</v>
      </c>
      <c r="AE2666" t="s">
        <v>607</v>
      </c>
      <c r="AF2666">
        <v>2022</v>
      </c>
    </row>
    <row r="2667" spans="1:32" x14ac:dyDescent="0.25">
      <c r="A2667" t="s">
        <v>29</v>
      </c>
      <c r="B2667" t="s">
        <v>46</v>
      </c>
      <c r="C2667" t="s">
        <v>31</v>
      </c>
      <c r="D2667" t="s">
        <v>47</v>
      </c>
      <c r="E2667">
        <f>_xlfn.XLOOKUP(Table1[[#This Row],[Location]],'Location analysis'!A:A,'Location analysis'!B:B)</f>
        <v>40.423690999999998</v>
      </c>
      <c r="F2667">
        <f>_xlfn.XLOOKUP(Table1[[#This Row],[Location]],'Location analysis'!A:A,'Location analysis'!C:C)</f>
        <v>-74.380831999999998</v>
      </c>
      <c r="G2667" t="s">
        <v>137</v>
      </c>
      <c r="H2667" t="s">
        <v>97</v>
      </c>
      <c r="I2667">
        <v>15076527642</v>
      </c>
      <c r="J2667" t="s">
        <v>606</v>
      </c>
      <c r="K2667" t="s">
        <v>36</v>
      </c>
      <c r="L2667">
        <v>144</v>
      </c>
      <c r="M2667">
        <v>1.5</v>
      </c>
      <c r="N2667">
        <v>1</v>
      </c>
      <c r="O2667">
        <v>144</v>
      </c>
      <c r="P2667">
        <v>1.5</v>
      </c>
      <c r="Q2667">
        <v>1</v>
      </c>
      <c r="R2667">
        <v>1.5</v>
      </c>
      <c r="S2667">
        <v>1.5</v>
      </c>
      <c r="T2667" s="1">
        <v>44687</v>
      </c>
      <c r="U2667" t="str">
        <f t="shared" si="205"/>
        <v>Poland Springs Water</v>
      </c>
      <c r="V2667" t="str">
        <f t="shared" si="206"/>
        <v>Water</v>
      </c>
      <c r="W2667" t="s">
        <v>97</v>
      </c>
      <c r="X2667" t="b">
        <f t="shared" si="208"/>
        <v>1</v>
      </c>
      <c r="Y2667">
        <f t="shared" si="207"/>
        <v>1.5</v>
      </c>
      <c r="Z2667" s="2">
        <f t="shared" si="209"/>
        <v>1</v>
      </c>
      <c r="AA2667" t="s">
        <v>137</v>
      </c>
      <c r="AD2667" t="s">
        <v>132</v>
      </c>
      <c r="AE2667" t="s">
        <v>607</v>
      </c>
      <c r="AF2667">
        <v>2022</v>
      </c>
    </row>
    <row r="2668" spans="1:32" x14ac:dyDescent="0.25">
      <c r="A2668" t="s">
        <v>29</v>
      </c>
      <c r="B2668" t="s">
        <v>30</v>
      </c>
      <c r="C2668" t="s">
        <v>31</v>
      </c>
      <c r="D2668" t="s">
        <v>32</v>
      </c>
      <c r="E2668">
        <f>_xlfn.XLOOKUP(Table1[[#This Row],[Location]],'Location analysis'!A:A,'Location analysis'!B:B)</f>
        <v>40.423690999999998</v>
      </c>
      <c r="F2668">
        <f>_xlfn.XLOOKUP(Table1[[#This Row],[Location]],'Location analysis'!A:A,'Location analysis'!C:C)</f>
        <v>-74.380831999999998</v>
      </c>
      <c r="G2668" t="s">
        <v>192</v>
      </c>
      <c r="H2668" t="s">
        <v>43</v>
      </c>
      <c r="I2668">
        <v>15076532203</v>
      </c>
      <c r="J2668" t="s">
        <v>606</v>
      </c>
      <c r="K2668" t="s">
        <v>36</v>
      </c>
      <c r="L2668">
        <v>125</v>
      </c>
      <c r="M2668">
        <v>1.25</v>
      </c>
      <c r="N2668">
        <v>1</v>
      </c>
      <c r="O2668">
        <v>125</v>
      </c>
      <c r="P2668">
        <v>1.25</v>
      </c>
      <c r="Q2668">
        <v>1</v>
      </c>
      <c r="R2668">
        <v>1.25</v>
      </c>
      <c r="S2668">
        <v>1.25</v>
      </c>
      <c r="T2668" s="1">
        <v>44687</v>
      </c>
      <c r="U2668" t="str">
        <f t="shared" si="205"/>
        <v>CheezIt - Original</v>
      </c>
      <c r="V2668" t="str">
        <f t="shared" si="206"/>
        <v>Food</v>
      </c>
      <c r="W2668" t="s">
        <v>43</v>
      </c>
      <c r="X2668" t="b">
        <f t="shared" si="208"/>
        <v>1</v>
      </c>
      <c r="Y2668">
        <f t="shared" si="207"/>
        <v>1.25</v>
      </c>
      <c r="Z2668" s="2">
        <f t="shared" si="209"/>
        <v>0.83333333333333337</v>
      </c>
      <c r="AA2668" t="s">
        <v>193</v>
      </c>
      <c r="AB2668" t="s">
        <v>150</v>
      </c>
      <c r="AD2668" t="s">
        <v>132</v>
      </c>
      <c r="AE2668" t="s">
        <v>607</v>
      </c>
      <c r="AF2668">
        <v>2022</v>
      </c>
    </row>
    <row r="2669" spans="1:32" x14ac:dyDescent="0.25">
      <c r="A2669" t="s">
        <v>29</v>
      </c>
      <c r="B2669" t="s">
        <v>30</v>
      </c>
      <c r="C2669" t="s">
        <v>31</v>
      </c>
      <c r="D2669" t="s">
        <v>32</v>
      </c>
      <c r="E2669">
        <f>_xlfn.XLOOKUP(Table1[[#This Row],[Location]],'Location analysis'!A:A,'Location analysis'!B:B)</f>
        <v>40.423690999999998</v>
      </c>
      <c r="F2669">
        <f>_xlfn.XLOOKUP(Table1[[#This Row],[Location]],'Location analysis'!A:A,'Location analysis'!C:C)</f>
        <v>-74.380831999999998</v>
      </c>
      <c r="G2669" t="s">
        <v>570</v>
      </c>
      <c r="H2669" t="s">
        <v>97</v>
      </c>
      <c r="I2669">
        <v>15076568358</v>
      </c>
      <c r="J2669" t="s">
        <v>606</v>
      </c>
      <c r="K2669" t="s">
        <v>36</v>
      </c>
      <c r="L2669">
        <v>145</v>
      </c>
      <c r="M2669">
        <v>2.75</v>
      </c>
      <c r="N2669">
        <v>1</v>
      </c>
      <c r="O2669">
        <v>145</v>
      </c>
      <c r="P2669">
        <v>2.75</v>
      </c>
      <c r="Q2669">
        <v>1</v>
      </c>
      <c r="R2669">
        <v>2.75</v>
      </c>
      <c r="S2669">
        <v>2.75</v>
      </c>
      <c r="T2669" s="1">
        <v>44687</v>
      </c>
      <c r="U2669" t="str">
        <f t="shared" si="205"/>
        <v>BodyArmor LYTE - Strawberry Lemonade</v>
      </c>
      <c r="V2669" t="str">
        <f t="shared" si="206"/>
        <v>Water</v>
      </c>
      <c r="W2669" t="s">
        <v>97</v>
      </c>
      <c r="X2669" t="b">
        <f t="shared" si="208"/>
        <v>1</v>
      </c>
      <c r="Y2669">
        <f t="shared" si="207"/>
        <v>2.75</v>
      </c>
      <c r="Z2669" s="2">
        <f t="shared" si="209"/>
        <v>1.8333333333333333</v>
      </c>
      <c r="AA2669" t="s">
        <v>571</v>
      </c>
      <c r="AB2669" t="s">
        <v>572</v>
      </c>
      <c r="AD2669" t="s">
        <v>132</v>
      </c>
      <c r="AE2669" t="s">
        <v>607</v>
      </c>
      <c r="AF2669">
        <v>2022</v>
      </c>
    </row>
    <row r="2670" spans="1:32" x14ac:dyDescent="0.25">
      <c r="A2670" t="s">
        <v>29</v>
      </c>
      <c r="B2670" t="s">
        <v>67</v>
      </c>
      <c r="C2670" t="s">
        <v>68</v>
      </c>
      <c r="D2670" t="s">
        <v>69</v>
      </c>
      <c r="E2670">
        <f>_xlfn.XLOOKUP(Table1[[#This Row],[Location]],'Location analysis'!A:A,'Location analysis'!B:B)</f>
        <v>40.435699999999997</v>
      </c>
      <c r="F2670">
        <f>_xlfn.XLOOKUP(Table1[[#This Row],[Location]],'Location analysis'!A:A,'Location analysis'!C:C)</f>
        <v>-74.125200000000007</v>
      </c>
      <c r="G2670" t="s">
        <v>520</v>
      </c>
      <c r="H2670" t="s">
        <v>43</v>
      </c>
      <c r="I2670">
        <v>15076587802</v>
      </c>
      <c r="J2670" t="s">
        <v>606</v>
      </c>
      <c r="K2670" t="s">
        <v>51</v>
      </c>
      <c r="L2670">
        <v>113</v>
      </c>
      <c r="M2670">
        <v>1.5</v>
      </c>
      <c r="N2670">
        <v>1</v>
      </c>
      <c r="O2670">
        <v>113</v>
      </c>
      <c r="P2670">
        <v>1.5</v>
      </c>
      <c r="Q2670">
        <v>1</v>
      </c>
      <c r="R2670">
        <v>1.5</v>
      </c>
      <c r="S2670">
        <v>1.5</v>
      </c>
      <c r="T2670" s="1">
        <v>44687</v>
      </c>
      <c r="U2670" t="str">
        <f t="shared" si="205"/>
        <v>Pop Corners - Sea Salt</v>
      </c>
      <c r="V2670" t="str">
        <f t="shared" si="206"/>
        <v>Food</v>
      </c>
      <c r="W2670" t="s">
        <v>43</v>
      </c>
      <c r="X2670" t="b">
        <f t="shared" si="208"/>
        <v>1</v>
      </c>
      <c r="Y2670">
        <f t="shared" si="207"/>
        <v>1.5</v>
      </c>
      <c r="Z2670" s="2">
        <f t="shared" si="209"/>
        <v>1</v>
      </c>
      <c r="AA2670" t="s">
        <v>509</v>
      </c>
      <c r="AB2670" t="s">
        <v>157</v>
      </c>
      <c r="AD2670" t="s">
        <v>132</v>
      </c>
      <c r="AE2670" t="s">
        <v>607</v>
      </c>
      <c r="AF2670">
        <v>2022</v>
      </c>
    </row>
    <row r="2671" spans="1:32" x14ac:dyDescent="0.25">
      <c r="A2671" t="s">
        <v>29</v>
      </c>
      <c r="B2671" t="s">
        <v>67</v>
      </c>
      <c r="C2671" t="s">
        <v>68</v>
      </c>
      <c r="D2671" t="s">
        <v>69</v>
      </c>
      <c r="E2671">
        <f>_xlfn.XLOOKUP(Table1[[#This Row],[Location]],'Location analysis'!A:A,'Location analysis'!B:B)</f>
        <v>40.435699999999997</v>
      </c>
      <c r="F2671">
        <f>_xlfn.XLOOKUP(Table1[[#This Row],[Location]],'Location analysis'!A:A,'Location analysis'!C:C)</f>
        <v>-74.125200000000007</v>
      </c>
      <c r="G2671" t="s">
        <v>545</v>
      </c>
      <c r="H2671" t="s">
        <v>43</v>
      </c>
      <c r="I2671">
        <v>15076587513</v>
      </c>
      <c r="J2671" t="s">
        <v>606</v>
      </c>
      <c r="K2671" t="s">
        <v>51</v>
      </c>
      <c r="L2671">
        <v>135</v>
      </c>
      <c r="M2671">
        <v>1.5</v>
      </c>
      <c r="N2671">
        <v>1</v>
      </c>
      <c r="O2671">
        <v>135</v>
      </c>
      <c r="P2671">
        <v>1.5</v>
      </c>
      <c r="Q2671">
        <v>1</v>
      </c>
      <c r="R2671">
        <v>1.5</v>
      </c>
      <c r="S2671">
        <v>1.5</v>
      </c>
      <c r="T2671" s="1">
        <v>44687</v>
      </c>
      <c r="U2671" t="str">
        <f t="shared" si="205"/>
        <v>Nutri Grain Apple Cinnamon</v>
      </c>
      <c r="V2671" t="str">
        <f t="shared" si="206"/>
        <v>Food</v>
      </c>
      <c r="W2671" t="s">
        <v>43</v>
      </c>
      <c r="X2671" t="b">
        <f t="shared" si="208"/>
        <v>1</v>
      </c>
      <c r="Y2671">
        <f t="shared" si="207"/>
        <v>1.5</v>
      </c>
      <c r="Z2671" s="2">
        <f t="shared" si="209"/>
        <v>1</v>
      </c>
      <c r="AA2671" t="s">
        <v>545</v>
      </c>
      <c r="AD2671" t="s">
        <v>132</v>
      </c>
      <c r="AE2671" t="s">
        <v>607</v>
      </c>
      <c r="AF2671">
        <v>2022</v>
      </c>
    </row>
    <row r="2672" spans="1:32" x14ac:dyDescent="0.25">
      <c r="A2672" t="s">
        <v>29</v>
      </c>
      <c r="B2672" t="s">
        <v>394</v>
      </c>
      <c r="C2672" t="s">
        <v>395</v>
      </c>
      <c r="D2672" t="s">
        <v>396</v>
      </c>
      <c r="E2672">
        <f>_xlfn.XLOOKUP(Table1[[#This Row],[Location]],'Location analysis'!A:A,'Location analysis'!B:B)</f>
        <v>40.416893999999999</v>
      </c>
      <c r="F2672">
        <f>_xlfn.XLOOKUP(Table1[[#This Row],[Location]],'Location analysis'!A:A,'Location analysis'!C:C)</f>
        <v>-74.420399000000003</v>
      </c>
      <c r="G2672" t="s">
        <v>599</v>
      </c>
      <c r="H2672" t="s">
        <v>43</v>
      </c>
      <c r="I2672">
        <v>15078084820</v>
      </c>
      <c r="J2672" t="s">
        <v>608</v>
      </c>
      <c r="K2672" t="s">
        <v>51</v>
      </c>
      <c r="L2672">
        <v>121</v>
      </c>
      <c r="M2672">
        <v>2</v>
      </c>
      <c r="N2672">
        <v>1</v>
      </c>
      <c r="O2672">
        <v>121</v>
      </c>
      <c r="P2672">
        <v>2</v>
      </c>
      <c r="Q2672">
        <v>1</v>
      </c>
      <c r="R2672">
        <v>2</v>
      </c>
      <c r="S2672">
        <v>2</v>
      </c>
      <c r="T2672" s="1">
        <v>44688</v>
      </c>
      <c r="U2672" t="str">
        <f t="shared" si="205"/>
        <v>Snyder's of Hanover Pretzel Pieces - Hot Buff</v>
      </c>
      <c r="V2672" t="str">
        <f t="shared" si="206"/>
        <v>Food</v>
      </c>
      <c r="W2672" t="s">
        <v>43</v>
      </c>
      <c r="X2672" t="b">
        <f t="shared" si="208"/>
        <v>1</v>
      </c>
      <c r="Y2672">
        <f t="shared" si="207"/>
        <v>2</v>
      </c>
      <c r="Z2672" s="2">
        <f t="shared" si="209"/>
        <v>1.3333333333333333</v>
      </c>
      <c r="AA2672" t="s">
        <v>591</v>
      </c>
      <c r="AB2672" t="s">
        <v>600</v>
      </c>
      <c r="AD2672" t="s">
        <v>40</v>
      </c>
      <c r="AE2672" t="s">
        <v>609</v>
      </c>
      <c r="AF2672">
        <v>2022</v>
      </c>
    </row>
    <row r="2673" spans="1:32" x14ac:dyDescent="0.25">
      <c r="A2673" t="s">
        <v>29</v>
      </c>
      <c r="B2673" t="s">
        <v>394</v>
      </c>
      <c r="C2673" t="s">
        <v>395</v>
      </c>
      <c r="D2673" t="s">
        <v>396</v>
      </c>
      <c r="E2673">
        <f>_xlfn.XLOOKUP(Table1[[#This Row],[Location]],'Location analysis'!A:A,'Location analysis'!B:B)</f>
        <v>40.416893999999999</v>
      </c>
      <c r="F2673">
        <f>_xlfn.XLOOKUP(Table1[[#This Row],[Location]],'Location analysis'!A:A,'Location analysis'!C:C)</f>
        <v>-74.420399000000003</v>
      </c>
      <c r="G2673" t="s">
        <v>599</v>
      </c>
      <c r="H2673" t="s">
        <v>43</v>
      </c>
      <c r="I2673">
        <v>15078092982</v>
      </c>
      <c r="J2673" t="s">
        <v>608</v>
      </c>
      <c r="K2673" t="s">
        <v>51</v>
      </c>
      <c r="L2673">
        <v>121</v>
      </c>
      <c r="M2673">
        <v>2</v>
      </c>
      <c r="N2673">
        <v>1</v>
      </c>
      <c r="O2673">
        <v>121</v>
      </c>
      <c r="P2673">
        <v>2</v>
      </c>
      <c r="Q2673">
        <v>1</v>
      </c>
      <c r="R2673">
        <v>2</v>
      </c>
      <c r="S2673">
        <v>2</v>
      </c>
      <c r="T2673" s="1">
        <v>44688</v>
      </c>
      <c r="U2673" t="str">
        <f t="shared" si="205"/>
        <v>Snyder's of Hanover Pretzel Pieces - Hot Buff</v>
      </c>
      <c r="V2673" t="str">
        <f t="shared" si="206"/>
        <v>Food</v>
      </c>
      <c r="W2673" t="s">
        <v>43</v>
      </c>
      <c r="X2673" t="b">
        <f t="shared" si="208"/>
        <v>1</v>
      </c>
      <c r="Y2673">
        <f t="shared" si="207"/>
        <v>2</v>
      </c>
      <c r="Z2673" s="2">
        <f t="shared" si="209"/>
        <v>1.3333333333333333</v>
      </c>
      <c r="AA2673" t="s">
        <v>591</v>
      </c>
      <c r="AB2673" t="s">
        <v>600</v>
      </c>
      <c r="AD2673" t="s">
        <v>40</v>
      </c>
      <c r="AE2673" t="s">
        <v>609</v>
      </c>
      <c r="AF2673">
        <v>2022</v>
      </c>
    </row>
    <row r="2674" spans="1:32" x14ac:dyDescent="0.25">
      <c r="A2674" t="s">
        <v>29</v>
      </c>
      <c r="B2674" t="s">
        <v>394</v>
      </c>
      <c r="C2674" t="s">
        <v>395</v>
      </c>
      <c r="D2674" t="s">
        <v>396</v>
      </c>
      <c r="E2674">
        <f>_xlfn.XLOOKUP(Table1[[#This Row],[Location]],'Location analysis'!A:A,'Location analysis'!B:B)</f>
        <v>40.416893999999999</v>
      </c>
      <c r="F2674">
        <f>_xlfn.XLOOKUP(Table1[[#This Row],[Location]],'Location analysis'!A:A,'Location analysis'!C:C)</f>
        <v>-74.420399000000003</v>
      </c>
      <c r="G2674" t="s">
        <v>542</v>
      </c>
      <c r="H2674" t="s">
        <v>43</v>
      </c>
      <c r="I2674">
        <v>15078617509</v>
      </c>
      <c r="J2674" t="s">
        <v>608</v>
      </c>
      <c r="K2674" t="s">
        <v>36</v>
      </c>
      <c r="L2674">
        <v>113</v>
      </c>
      <c r="M2674">
        <v>1.5</v>
      </c>
      <c r="N2674">
        <v>1</v>
      </c>
      <c r="O2674">
        <v>113</v>
      </c>
      <c r="P2674">
        <v>1.5</v>
      </c>
      <c r="Q2674">
        <v>1</v>
      </c>
      <c r="R2674">
        <v>1.5</v>
      </c>
      <c r="S2674">
        <v>1.5</v>
      </c>
      <c r="T2674" s="1">
        <v>44688</v>
      </c>
      <c r="U2674" t="str">
        <f t="shared" si="205"/>
        <v>Pop Corners - White Cheddar</v>
      </c>
      <c r="V2674" t="str">
        <f t="shared" si="206"/>
        <v>Food</v>
      </c>
      <c r="W2674" t="s">
        <v>43</v>
      </c>
      <c r="X2674" t="b">
        <f t="shared" si="208"/>
        <v>1</v>
      </c>
      <c r="Y2674">
        <f t="shared" si="207"/>
        <v>1.5</v>
      </c>
      <c r="Z2674" s="2">
        <f t="shared" si="209"/>
        <v>1</v>
      </c>
      <c r="AA2674" t="s">
        <v>509</v>
      </c>
      <c r="AB2674" t="s">
        <v>204</v>
      </c>
      <c r="AD2674" t="s">
        <v>40</v>
      </c>
      <c r="AE2674" t="s">
        <v>609</v>
      </c>
      <c r="AF2674">
        <v>2022</v>
      </c>
    </row>
    <row r="2675" spans="1:32" x14ac:dyDescent="0.25">
      <c r="A2675" t="s">
        <v>29</v>
      </c>
      <c r="B2675" t="s">
        <v>394</v>
      </c>
      <c r="C2675" t="s">
        <v>395</v>
      </c>
      <c r="D2675" t="s">
        <v>396</v>
      </c>
      <c r="E2675">
        <f>_xlfn.XLOOKUP(Table1[[#This Row],[Location]],'Location analysis'!A:A,'Location analysis'!B:B)</f>
        <v>40.416893999999999</v>
      </c>
      <c r="F2675">
        <f>_xlfn.XLOOKUP(Table1[[#This Row],[Location]],'Location analysis'!A:A,'Location analysis'!C:C)</f>
        <v>-74.420399000000003</v>
      </c>
      <c r="G2675" t="s">
        <v>84</v>
      </c>
      <c r="H2675" t="s">
        <v>43</v>
      </c>
      <c r="I2675">
        <v>15078671942</v>
      </c>
      <c r="J2675" t="s">
        <v>608</v>
      </c>
      <c r="K2675" t="s">
        <v>51</v>
      </c>
      <c r="L2675">
        <v>134</v>
      </c>
      <c r="M2675">
        <v>2</v>
      </c>
      <c r="N2675">
        <v>1</v>
      </c>
      <c r="O2675">
        <v>134</v>
      </c>
      <c r="P2675">
        <v>2</v>
      </c>
      <c r="Q2675">
        <v>1</v>
      </c>
      <c r="R2675">
        <v>2</v>
      </c>
      <c r="S2675">
        <v>2</v>
      </c>
      <c r="T2675" s="1">
        <v>44688</v>
      </c>
      <c r="U2675" t="str">
        <f t="shared" si="205"/>
        <v>Wonderful Pistachios - Variety</v>
      </c>
      <c r="V2675" t="str">
        <f t="shared" si="206"/>
        <v>Food</v>
      </c>
      <c r="W2675" t="s">
        <v>43</v>
      </c>
      <c r="X2675" t="b">
        <f t="shared" si="208"/>
        <v>1</v>
      </c>
      <c r="Y2675">
        <f t="shared" si="207"/>
        <v>2</v>
      </c>
      <c r="Z2675" s="2">
        <f t="shared" si="209"/>
        <v>1.3333333333333333</v>
      </c>
      <c r="AA2675" t="s">
        <v>85</v>
      </c>
      <c r="AB2675" t="s">
        <v>86</v>
      </c>
      <c r="AD2675" t="s">
        <v>40</v>
      </c>
      <c r="AE2675" t="s">
        <v>609</v>
      </c>
      <c r="AF2675">
        <v>2022</v>
      </c>
    </row>
    <row r="2676" spans="1:32" x14ac:dyDescent="0.25">
      <c r="A2676" t="s">
        <v>29</v>
      </c>
      <c r="B2676" t="s">
        <v>394</v>
      </c>
      <c r="C2676" t="s">
        <v>395</v>
      </c>
      <c r="D2676" t="s">
        <v>396</v>
      </c>
      <c r="E2676">
        <f>_xlfn.XLOOKUP(Table1[[#This Row],[Location]],'Location analysis'!A:A,'Location analysis'!B:B)</f>
        <v>40.416893999999999</v>
      </c>
      <c r="F2676">
        <f>_xlfn.XLOOKUP(Table1[[#This Row],[Location]],'Location analysis'!A:A,'Location analysis'!C:C)</f>
        <v>-74.420399000000003</v>
      </c>
      <c r="G2676" t="s">
        <v>579</v>
      </c>
      <c r="H2676" t="s">
        <v>43</v>
      </c>
      <c r="I2676">
        <v>15079001163</v>
      </c>
      <c r="J2676" t="s">
        <v>608</v>
      </c>
      <c r="K2676" t="s">
        <v>51</v>
      </c>
      <c r="L2676">
        <v>132</v>
      </c>
      <c r="M2676">
        <v>2</v>
      </c>
      <c r="N2676">
        <v>1</v>
      </c>
      <c r="O2676">
        <v>132</v>
      </c>
      <c r="P2676">
        <v>2</v>
      </c>
      <c r="Q2676">
        <v>1</v>
      </c>
      <c r="R2676">
        <v>2</v>
      </c>
      <c r="S2676">
        <v>2</v>
      </c>
      <c r="T2676" s="1">
        <v>44688</v>
      </c>
      <c r="U2676" t="str">
        <f t="shared" si="205"/>
        <v>Keep Healthy - Chocolate Fudge</v>
      </c>
      <c r="V2676" t="str">
        <f t="shared" si="206"/>
        <v>Food</v>
      </c>
      <c r="W2676" t="s">
        <v>43</v>
      </c>
      <c r="X2676" t="b">
        <f t="shared" si="208"/>
        <v>1</v>
      </c>
      <c r="Y2676">
        <f t="shared" si="207"/>
        <v>2</v>
      </c>
      <c r="Z2676" s="2">
        <f t="shared" si="209"/>
        <v>1.3333333333333333</v>
      </c>
      <c r="AA2676" t="s">
        <v>580</v>
      </c>
      <c r="AB2676" t="s">
        <v>581</v>
      </c>
      <c r="AD2676" t="s">
        <v>40</v>
      </c>
      <c r="AE2676" t="s">
        <v>609</v>
      </c>
      <c r="AF2676">
        <v>2022</v>
      </c>
    </row>
    <row r="2677" spans="1:32" x14ac:dyDescent="0.25">
      <c r="A2677" t="s">
        <v>29</v>
      </c>
      <c r="B2677" t="s">
        <v>394</v>
      </c>
      <c r="C2677" t="s">
        <v>395</v>
      </c>
      <c r="D2677" t="s">
        <v>396</v>
      </c>
      <c r="E2677">
        <f>_xlfn.XLOOKUP(Table1[[#This Row],[Location]],'Location analysis'!A:A,'Location analysis'!B:B)</f>
        <v>40.416893999999999</v>
      </c>
      <c r="F2677">
        <f>_xlfn.XLOOKUP(Table1[[#This Row],[Location]],'Location analysis'!A:A,'Location analysis'!C:C)</f>
        <v>-74.420399000000003</v>
      </c>
      <c r="G2677" t="s">
        <v>599</v>
      </c>
      <c r="H2677" t="s">
        <v>43</v>
      </c>
      <c r="I2677">
        <v>15079005603</v>
      </c>
      <c r="J2677" t="s">
        <v>608</v>
      </c>
      <c r="K2677" t="s">
        <v>51</v>
      </c>
      <c r="L2677">
        <v>121</v>
      </c>
      <c r="M2677">
        <v>2</v>
      </c>
      <c r="N2677">
        <v>1</v>
      </c>
      <c r="O2677">
        <v>121</v>
      </c>
      <c r="P2677">
        <v>2</v>
      </c>
      <c r="Q2677">
        <v>1</v>
      </c>
      <c r="R2677">
        <v>2</v>
      </c>
      <c r="S2677">
        <v>2</v>
      </c>
      <c r="T2677" s="1">
        <v>44688</v>
      </c>
      <c r="U2677" t="str">
        <f t="shared" si="205"/>
        <v>Snyder's of Hanover Pretzel Pieces - Hot Buff</v>
      </c>
      <c r="V2677" t="str">
        <f t="shared" si="206"/>
        <v>Food</v>
      </c>
      <c r="W2677" t="s">
        <v>43</v>
      </c>
      <c r="X2677" t="b">
        <f t="shared" si="208"/>
        <v>1</v>
      </c>
      <c r="Y2677">
        <f t="shared" si="207"/>
        <v>2</v>
      </c>
      <c r="Z2677" s="2">
        <f t="shared" si="209"/>
        <v>1.3333333333333333</v>
      </c>
      <c r="AA2677" t="s">
        <v>591</v>
      </c>
      <c r="AB2677" t="s">
        <v>600</v>
      </c>
      <c r="AD2677" t="s">
        <v>40</v>
      </c>
      <c r="AE2677" t="s">
        <v>609</v>
      </c>
      <c r="AF2677">
        <v>2022</v>
      </c>
    </row>
    <row r="2678" spans="1:32" x14ac:dyDescent="0.25">
      <c r="A2678" t="s">
        <v>29</v>
      </c>
      <c r="B2678" t="s">
        <v>30</v>
      </c>
      <c r="C2678" t="s">
        <v>31</v>
      </c>
      <c r="D2678" t="s">
        <v>32</v>
      </c>
      <c r="E2678">
        <f>_xlfn.XLOOKUP(Table1[[#This Row],[Location]],'Location analysis'!A:A,'Location analysis'!B:B)</f>
        <v>40.423690999999998</v>
      </c>
      <c r="F2678">
        <f>_xlfn.XLOOKUP(Table1[[#This Row],[Location]],'Location analysis'!A:A,'Location analysis'!C:C)</f>
        <v>-74.380831999999998</v>
      </c>
      <c r="G2678" t="s">
        <v>203</v>
      </c>
      <c r="H2678" t="s">
        <v>43</v>
      </c>
      <c r="I2678">
        <v>15079016575</v>
      </c>
      <c r="J2678" t="s">
        <v>608</v>
      </c>
      <c r="K2678" t="s">
        <v>51</v>
      </c>
      <c r="L2678">
        <v>121</v>
      </c>
      <c r="M2678">
        <v>1.25</v>
      </c>
      <c r="N2678">
        <v>1</v>
      </c>
      <c r="O2678">
        <v>121</v>
      </c>
      <c r="P2678">
        <v>1.25</v>
      </c>
      <c r="Q2678">
        <v>1</v>
      </c>
      <c r="R2678">
        <v>1.25</v>
      </c>
      <c r="S2678">
        <v>1.25</v>
      </c>
      <c r="T2678" s="1">
        <v>44688</v>
      </c>
      <c r="U2678" t="str">
        <f t="shared" si="205"/>
        <v>CheezIt - White Cheddar</v>
      </c>
      <c r="V2678" t="str">
        <f t="shared" si="206"/>
        <v>Food</v>
      </c>
      <c r="W2678" t="s">
        <v>43</v>
      </c>
      <c r="X2678" t="b">
        <f t="shared" si="208"/>
        <v>1</v>
      </c>
      <c r="Y2678">
        <f t="shared" si="207"/>
        <v>1.25</v>
      </c>
      <c r="Z2678" s="2">
        <f t="shared" si="209"/>
        <v>0.83333333333333337</v>
      </c>
      <c r="AA2678" t="s">
        <v>193</v>
      </c>
      <c r="AB2678" t="s">
        <v>204</v>
      </c>
      <c r="AD2678" t="s">
        <v>40</v>
      </c>
      <c r="AE2678" t="s">
        <v>609</v>
      </c>
      <c r="AF2678">
        <v>2022</v>
      </c>
    </row>
    <row r="2679" spans="1:32" x14ac:dyDescent="0.25">
      <c r="A2679" t="s">
        <v>29</v>
      </c>
      <c r="B2679" t="s">
        <v>394</v>
      </c>
      <c r="C2679" t="s">
        <v>395</v>
      </c>
      <c r="D2679" t="s">
        <v>396</v>
      </c>
      <c r="E2679">
        <f>_xlfn.XLOOKUP(Table1[[#This Row],[Location]],'Location analysis'!A:A,'Location analysis'!B:B)</f>
        <v>40.416893999999999</v>
      </c>
      <c r="F2679">
        <f>_xlfn.XLOOKUP(Table1[[#This Row],[Location]],'Location analysis'!A:A,'Location analysis'!C:C)</f>
        <v>-74.420399000000003</v>
      </c>
      <c r="G2679" t="s">
        <v>421</v>
      </c>
      <c r="H2679" t="s">
        <v>43</v>
      </c>
      <c r="I2679">
        <v>15079119824</v>
      </c>
      <c r="J2679" t="s">
        <v>608</v>
      </c>
      <c r="K2679" t="s">
        <v>36</v>
      </c>
      <c r="L2679">
        <v>157</v>
      </c>
      <c r="M2679">
        <v>3</v>
      </c>
      <c r="N2679">
        <v>1</v>
      </c>
      <c r="O2679">
        <v>157</v>
      </c>
      <c r="P2679">
        <v>3</v>
      </c>
      <c r="Q2679">
        <v>1</v>
      </c>
      <c r="R2679">
        <v>3</v>
      </c>
      <c r="S2679">
        <v>3</v>
      </c>
      <c r="T2679" s="1">
        <v>44688</v>
      </c>
      <c r="U2679" t="str">
        <f t="shared" si="205"/>
        <v>Lenny &amp; Larrys - SnickerDoodle</v>
      </c>
      <c r="V2679" t="str">
        <f t="shared" si="206"/>
        <v>Food</v>
      </c>
      <c r="W2679" t="s">
        <v>43</v>
      </c>
      <c r="X2679" t="b">
        <f t="shared" si="208"/>
        <v>1</v>
      </c>
      <c r="Y2679">
        <f t="shared" si="207"/>
        <v>3</v>
      </c>
      <c r="Z2679" s="2">
        <f t="shared" si="209"/>
        <v>2</v>
      </c>
      <c r="AA2679" t="s">
        <v>422</v>
      </c>
      <c r="AB2679" t="s">
        <v>423</v>
      </c>
      <c r="AD2679" t="s">
        <v>40</v>
      </c>
      <c r="AE2679" t="s">
        <v>609</v>
      </c>
      <c r="AF2679">
        <v>2022</v>
      </c>
    </row>
    <row r="2680" spans="1:32" x14ac:dyDescent="0.25">
      <c r="A2680" t="s">
        <v>29</v>
      </c>
      <c r="B2680" t="s">
        <v>30</v>
      </c>
      <c r="C2680" t="s">
        <v>31</v>
      </c>
      <c r="D2680" t="s">
        <v>32</v>
      </c>
      <c r="E2680">
        <f>_xlfn.XLOOKUP(Table1[[#This Row],[Location]],'Location analysis'!A:A,'Location analysis'!B:B)</f>
        <v>40.423690999999998</v>
      </c>
      <c r="F2680">
        <f>_xlfn.XLOOKUP(Table1[[#This Row],[Location]],'Location analysis'!A:A,'Location analysis'!C:C)</f>
        <v>-74.380831999999998</v>
      </c>
      <c r="G2680" t="s">
        <v>216</v>
      </c>
      <c r="H2680" t="s">
        <v>34</v>
      </c>
      <c r="I2680">
        <v>15079443220</v>
      </c>
      <c r="J2680" t="s">
        <v>608</v>
      </c>
      <c r="K2680" t="s">
        <v>36</v>
      </c>
      <c r="L2680">
        <v>140</v>
      </c>
      <c r="M2680">
        <v>1.5</v>
      </c>
      <c r="N2680">
        <v>1</v>
      </c>
      <c r="O2680">
        <v>140</v>
      </c>
      <c r="P2680">
        <v>1.5</v>
      </c>
      <c r="Q2680">
        <v>1</v>
      </c>
      <c r="R2680">
        <v>1.5</v>
      </c>
      <c r="S2680">
        <v>1.5</v>
      </c>
      <c r="T2680" s="1">
        <v>44688</v>
      </c>
      <c r="U2680" t="str">
        <f t="shared" si="205"/>
        <v>Bubly - Cherry</v>
      </c>
      <c r="V2680" t="str">
        <f t="shared" si="206"/>
        <v>Carbonated</v>
      </c>
      <c r="W2680" t="s">
        <v>34</v>
      </c>
      <c r="X2680" t="b">
        <f t="shared" si="208"/>
        <v>1</v>
      </c>
      <c r="Y2680">
        <f t="shared" si="207"/>
        <v>1.5</v>
      </c>
      <c r="Z2680" s="2">
        <f t="shared" si="209"/>
        <v>1</v>
      </c>
      <c r="AA2680" t="s">
        <v>135</v>
      </c>
      <c r="AB2680" t="s">
        <v>217</v>
      </c>
      <c r="AD2680" t="s">
        <v>40</v>
      </c>
      <c r="AE2680" t="s">
        <v>609</v>
      </c>
      <c r="AF2680">
        <v>2022</v>
      </c>
    </row>
    <row r="2681" spans="1:32" x14ac:dyDescent="0.25">
      <c r="A2681" t="s">
        <v>29</v>
      </c>
      <c r="B2681" t="s">
        <v>46</v>
      </c>
      <c r="C2681" t="s">
        <v>31</v>
      </c>
      <c r="D2681" t="s">
        <v>47</v>
      </c>
      <c r="E2681">
        <f>_xlfn.XLOOKUP(Table1[[#This Row],[Location]],'Location analysis'!A:A,'Location analysis'!B:B)</f>
        <v>40.423690999999998</v>
      </c>
      <c r="F2681">
        <f>_xlfn.XLOOKUP(Table1[[#This Row],[Location]],'Location analysis'!A:A,'Location analysis'!C:C)</f>
        <v>-74.380831999999998</v>
      </c>
      <c r="G2681" t="s">
        <v>137</v>
      </c>
      <c r="H2681" t="s">
        <v>97</v>
      </c>
      <c r="I2681">
        <v>15079442000</v>
      </c>
      <c r="J2681" t="s">
        <v>608</v>
      </c>
      <c r="K2681" t="s">
        <v>51</v>
      </c>
      <c r="L2681">
        <v>144</v>
      </c>
      <c r="M2681">
        <v>1.5</v>
      </c>
      <c r="N2681">
        <v>1</v>
      </c>
      <c r="O2681">
        <v>144</v>
      </c>
      <c r="P2681">
        <v>1.5</v>
      </c>
      <c r="Q2681">
        <v>1</v>
      </c>
      <c r="R2681">
        <v>1.5</v>
      </c>
      <c r="S2681">
        <v>1.5</v>
      </c>
      <c r="T2681" s="1">
        <v>44688</v>
      </c>
      <c r="U2681" t="str">
        <f t="shared" si="205"/>
        <v>Poland Springs Water</v>
      </c>
      <c r="V2681" t="str">
        <f t="shared" si="206"/>
        <v>Water</v>
      </c>
      <c r="W2681" t="s">
        <v>97</v>
      </c>
      <c r="X2681" t="b">
        <f t="shared" si="208"/>
        <v>1</v>
      </c>
      <c r="Y2681">
        <f t="shared" si="207"/>
        <v>1.5</v>
      </c>
      <c r="Z2681" s="2">
        <f t="shared" si="209"/>
        <v>1</v>
      </c>
      <c r="AA2681" t="s">
        <v>137</v>
      </c>
      <c r="AD2681" t="s">
        <v>40</v>
      </c>
      <c r="AE2681" t="s">
        <v>609</v>
      </c>
      <c r="AF2681">
        <v>2022</v>
      </c>
    </row>
    <row r="2682" spans="1:32" x14ac:dyDescent="0.25">
      <c r="A2682" t="s">
        <v>29</v>
      </c>
      <c r="B2682" t="s">
        <v>30</v>
      </c>
      <c r="C2682" t="s">
        <v>31</v>
      </c>
      <c r="D2682" t="s">
        <v>32</v>
      </c>
      <c r="E2682">
        <f>_xlfn.XLOOKUP(Table1[[#This Row],[Location]],'Location analysis'!A:A,'Location analysis'!B:B)</f>
        <v>40.423690999999998</v>
      </c>
      <c r="F2682">
        <f>_xlfn.XLOOKUP(Table1[[#This Row],[Location]],'Location analysis'!A:A,'Location analysis'!C:C)</f>
        <v>-74.380831999999998</v>
      </c>
      <c r="G2682" t="s">
        <v>112</v>
      </c>
      <c r="H2682" t="s">
        <v>43</v>
      </c>
      <c r="I2682">
        <v>15079728145</v>
      </c>
      <c r="J2682" t="s">
        <v>608</v>
      </c>
      <c r="K2682" t="s">
        <v>36</v>
      </c>
      <c r="L2682">
        <v>138</v>
      </c>
      <c r="M2682">
        <v>2</v>
      </c>
      <c r="N2682">
        <v>1</v>
      </c>
      <c r="O2682">
        <v>138</v>
      </c>
      <c r="P2682">
        <v>2</v>
      </c>
      <c r="Q2682">
        <v>1</v>
      </c>
      <c r="R2682">
        <v>2</v>
      </c>
      <c r="S2682">
        <v>2</v>
      </c>
      <c r="T2682" s="1">
        <v>44688</v>
      </c>
      <c r="U2682" t="str">
        <f t="shared" si="205"/>
        <v>Robert Irvine's - Fit Crunch -  Chocolate Pea</v>
      </c>
      <c r="V2682" t="str">
        <f t="shared" si="206"/>
        <v>Food</v>
      </c>
      <c r="W2682" t="s">
        <v>43</v>
      </c>
      <c r="X2682" t="b">
        <f t="shared" si="208"/>
        <v>1</v>
      </c>
      <c r="Y2682">
        <f t="shared" si="207"/>
        <v>2</v>
      </c>
      <c r="Z2682" s="2">
        <f t="shared" si="209"/>
        <v>1.3333333333333333</v>
      </c>
      <c r="AA2682" t="s">
        <v>113</v>
      </c>
      <c r="AB2682" t="s">
        <v>114</v>
      </c>
      <c r="AC2682" t="s">
        <v>115</v>
      </c>
      <c r="AD2682" t="s">
        <v>40</v>
      </c>
      <c r="AE2682" t="s">
        <v>609</v>
      </c>
      <c r="AF2682">
        <v>2022</v>
      </c>
    </row>
    <row r="2683" spans="1:32" x14ac:dyDescent="0.25">
      <c r="A2683" t="s">
        <v>29</v>
      </c>
      <c r="B2683" t="s">
        <v>46</v>
      </c>
      <c r="C2683" t="s">
        <v>31</v>
      </c>
      <c r="D2683" t="s">
        <v>47</v>
      </c>
      <c r="E2683">
        <f>_xlfn.XLOOKUP(Table1[[#This Row],[Location]],'Location analysis'!A:A,'Location analysis'!B:B)</f>
        <v>40.423690999999998</v>
      </c>
      <c r="F2683">
        <f>_xlfn.XLOOKUP(Table1[[#This Row],[Location]],'Location analysis'!A:A,'Location analysis'!C:C)</f>
        <v>-74.380831999999998</v>
      </c>
      <c r="G2683" t="s">
        <v>81</v>
      </c>
      <c r="H2683" t="s">
        <v>43</v>
      </c>
      <c r="I2683">
        <v>15079745792</v>
      </c>
      <c r="J2683" t="s">
        <v>608</v>
      </c>
      <c r="K2683" t="s">
        <v>36</v>
      </c>
      <c r="L2683">
        <v>130</v>
      </c>
      <c r="M2683">
        <v>2</v>
      </c>
      <c r="N2683">
        <v>2</v>
      </c>
      <c r="O2683">
        <v>130</v>
      </c>
      <c r="P2683">
        <v>2</v>
      </c>
      <c r="Q2683">
        <v>2</v>
      </c>
      <c r="R2683">
        <v>4</v>
      </c>
      <c r="S2683">
        <v>5.5</v>
      </c>
      <c r="T2683" s="1">
        <v>44688</v>
      </c>
      <c r="U2683" t="str">
        <f t="shared" si="205"/>
        <v>KitKat - Crisp Wafers</v>
      </c>
      <c r="V2683" t="str">
        <f t="shared" si="206"/>
        <v>Food</v>
      </c>
      <c r="W2683" t="s">
        <v>43</v>
      </c>
      <c r="X2683" t="b">
        <f t="shared" si="208"/>
        <v>1</v>
      </c>
      <c r="Y2683">
        <f t="shared" si="207"/>
        <v>2</v>
      </c>
      <c r="Z2683" s="2">
        <f t="shared" si="209"/>
        <v>1.3333333333333333</v>
      </c>
      <c r="AA2683" t="s">
        <v>82</v>
      </c>
      <c r="AB2683" t="s">
        <v>83</v>
      </c>
      <c r="AD2683" t="s">
        <v>40</v>
      </c>
      <c r="AE2683" t="s">
        <v>609</v>
      </c>
      <c r="AF2683">
        <v>2022</v>
      </c>
    </row>
    <row r="2684" spans="1:32" x14ac:dyDescent="0.25">
      <c r="A2684" t="s">
        <v>29</v>
      </c>
      <c r="B2684" t="s">
        <v>46</v>
      </c>
      <c r="C2684" t="s">
        <v>31</v>
      </c>
      <c r="D2684" t="s">
        <v>47</v>
      </c>
      <c r="E2684">
        <f>_xlfn.XLOOKUP(Table1[[#This Row],[Location]],'Location analysis'!A:A,'Location analysis'!B:B)</f>
        <v>40.423690999999998</v>
      </c>
      <c r="F2684">
        <f>_xlfn.XLOOKUP(Table1[[#This Row],[Location]],'Location analysis'!A:A,'Location analysis'!C:C)</f>
        <v>-74.380831999999998</v>
      </c>
      <c r="G2684" t="s">
        <v>225</v>
      </c>
      <c r="H2684" t="s">
        <v>43</v>
      </c>
      <c r="I2684">
        <v>15079745792</v>
      </c>
      <c r="J2684" t="s">
        <v>608</v>
      </c>
      <c r="K2684" t="s">
        <v>36</v>
      </c>
      <c r="L2684">
        <v>112</v>
      </c>
      <c r="M2684">
        <v>1.5</v>
      </c>
      <c r="N2684">
        <v>1</v>
      </c>
      <c r="O2684">
        <v>112</v>
      </c>
      <c r="P2684">
        <v>1.5</v>
      </c>
      <c r="Q2684">
        <v>1</v>
      </c>
      <c r="R2684">
        <v>1.5</v>
      </c>
      <c r="S2684">
        <v>5.5</v>
      </c>
      <c r="T2684" s="1">
        <v>44688</v>
      </c>
      <c r="U2684" t="str">
        <f t="shared" si="205"/>
        <v>SunChips Multigrain - Original</v>
      </c>
      <c r="V2684" t="str">
        <f t="shared" si="206"/>
        <v>Food</v>
      </c>
      <c r="W2684" t="s">
        <v>43</v>
      </c>
      <c r="X2684" t="b">
        <f t="shared" si="208"/>
        <v>1</v>
      </c>
      <c r="Y2684">
        <f t="shared" si="207"/>
        <v>1.5</v>
      </c>
      <c r="Z2684" s="2">
        <f t="shared" si="209"/>
        <v>1</v>
      </c>
      <c r="AA2684" t="s">
        <v>129</v>
      </c>
      <c r="AB2684" t="s">
        <v>150</v>
      </c>
      <c r="AD2684" t="s">
        <v>40</v>
      </c>
      <c r="AE2684" t="s">
        <v>609</v>
      </c>
      <c r="AF2684">
        <v>2022</v>
      </c>
    </row>
    <row r="2685" spans="1:32" x14ac:dyDescent="0.25">
      <c r="A2685" t="s">
        <v>29</v>
      </c>
      <c r="B2685" t="s">
        <v>30</v>
      </c>
      <c r="C2685" t="s">
        <v>31</v>
      </c>
      <c r="D2685" t="s">
        <v>32</v>
      </c>
      <c r="E2685">
        <f>_xlfn.XLOOKUP(Table1[[#This Row],[Location]],'Location analysis'!A:A,'Location analysis'!B:B)</f>
        <v>40.423690999999998</v>
      </c>
      <c r="F2685">
        <f>_xlfn.XLOOKUP(Table1[[#This Row],[Location]],'Location analysis'!A:A,'Location analysis'!C:C)</f>
        <v>-74.380831999999998</v>
      </c>
      <c r="G2685" t="s">
        <v>42</v>
      </c>
      <c r="H2685" t="s">
        <v>43</v>
      </c>
      <c r="I2685">
        <v>15079846267</v>
      </c>
      <c r="J2685" t="s">
        <v>608</v>
      </c>
      <c r="K2685" t="s">
        <v>51</v>
      </c>
      <c r="L2685">
        <v>123</v>
      </c>
      <c r="M2685">
        <v>1.5</v>
      </c>
      <c r="N2685">
        <v>1</v>
      </c>
      <c r="O2685">
        <v>123</v>
      </c>
      <c r="P2685">
        <v>1.5</v>
      </c>
      <c r="Q2685">
        <v>1</v>
      </c>
      <c r="R2685">
        <v>1.5</v>
      </c>
      <c r="S2685">
        <v>1.5</v>
      </c>
      <c r="T2685" s="1">
        <v>44688</v>
      </c>
      <c r="U2685" t="str">
        <f t="shared" si="205"/>
        <v>Takis - Hot Chilli Pepper &amp; Lime</v>
      </c>
      <c r="V2685" t="str">
        <f t="shared" si="206"/>
        <v>Food</v>
      </c>
      <c r="W2685" t="s">
        <v>43</v>
      </c>
      <c r="X2685" t="b">
        <f t="shared" si="208"/>
        <v>1</v>
      </c>
      <c r="Y2685">
        <f t="shared" si="207"/>
        <v>1.5</v>
      </c>
      <c r="Z2685" s="2">
        <f t="shared" si="209"/>
        <v>1</v>
      </c>
      <c r="AA2685" t="s">
        <v>44</v>
      </c>
      <c r="AB2685" t="s">
        <v>45</v>
      </c>
      <c r="AD2685" t="s">
        <v>40</v>
      </c>
      <c r="AE2685" t="s">
        <v>609</v>
      </c>
      <c r="AF2685">
        <v>2022</v>
      </c>
    </row>
    <row r="2686" spans="1:32" x14ac:dyDescent="0.25">
      <c r="A2686" t="s">
        <v>29</v>
      </c>
      <c r="B2686" t="s">
        <v>46</v>
      </c>
      <c r="C2686" t="s">
        <v>31</v>
      </c>
      <c r="D2686" t="s">
        <v>47</v>
      </c>
      <c r="E2686">
        <f>_xlfn.XLOOKUP(Table1[[#This Row],[Location]],'Location analysis'!A:A,'Location analysis'!B:B)</f>
        <v>40.423690999999998</v>
      </c>
      <c r="F2686">
        <f>_xlfn.XLOOKUP(Table1[[#This Row],[Location]],'Location analysis'!A:A,'Location analysis'!C:C)</f>
        <v>-74.380831999999998</v>
      </c>
      <c r="G2686" t="s">
        <v>137</v>
      </c>
      <c r="H2686" t="s">
        <v>97</v>
      </c>
      <c r="I2686">
        <v>15079848801</v>
      </c>
      <c r="J2686" t="s">
        <v>608</v>
      </c>
      <c r="K2686" t="s">
        <v>36</v>
      </c>
      <c r="L2686">
        <v>144</v>
      </c>
      <c r="M2686">
        <v>1.5</v>
      </c>
      <c r="N2686">
        <v>1</v>
      </c>
      <c r="O2686">
        <v>144</v>
      </c>
      <c r="P2686">
        <v>1.5</v>
      </c>
      <c r="Q2686">
        <v>1</v>
      </c>
      <c r="R2686">
        <v>1.5</v>
      </c>
      <c r="S2686">
        <v>1.5</v>
      </c>
      <c r="T2686" s="1">
        <v>44688</v>
      </c>
      <c r="U2686" t="str">
        <f t="shared" si="205"/>
        <v>Poland Springs Water</v>
      </c>
      <c r="V2686" t="str">
        <f t="shared" si="206"/>
        <v>Water</v>
      </c>
      <c r="W2686" t="s">
        <v>97</v>
      </c>
      <c r="X2686" t="b">
        <f t="shared" si="208"/>
        <v>1</v>
      </c>
      <c r="Y2686">
        <f t="shared" si="207"/>
        <v>1.5</v>
      </c>
      <c r="Z2686" s="2">
        <f t="shared" si="209"/>
        <v>1</v>
      </c>
      <c r="AA2686" t="s">
        <v>137</v>
      </c>
      <c r="AD2686" t="s">
        <v>40</v>
      </c>
      <c r="AE2686" t="s">
        <v>609</v>
      </c>
      <c r="AF2686">
        <v>2022</v>
      </c>
    </row>
    <row r="2687" spans="1:32" x14ac:dyDescent="0.25">
      <c r="A2687" t="s">
        <v>29</v>
      </c>
      <c r="B2687" t="s">
        <v>46</v>
      </c>
      <c r="C2687" t="s">
        <v>31</v>
      </c>
      <c r="D2687" t="s">
        <v>47</v>
      </c>
      <c r="E2687">
        <f>_xlfn.XLOOKUP(Table1[[#This Row],[Location]],'Location analysis'!A:A,'Location analysis'!B:B)</f>
        <v>40.423690999999998</v>
      </c>
      <c r="F2687">
        <f>_xlfn.XLOOKUP(Table1[[#This Row],[Location]],'Location analysis'!A:A,'Location analysis'!C:C)</f>
        <v>-74.380831999999998</v>
      </c>
      <c r="G2687" t="s">
        <v>242</v>
      </c>
      <c r="H2687" t="s">
        <v>97</v>
      </c>
      <c r="I2687">
        <v>15079869003</v>
      </c>
      <c r="J2687" t="s">
        <v>608</v>
      </c>
      <c r="K2687" t="s">
        <v>36</v>
      </c>
      <c r="L2687">
        <v>147</v>
      </c>
      <c r="M2687">
        <v>2.75</v>
      </c>
      <c r="N2687">
        <v>1</v>
      </c>
      <c r="O2687">
        <v>147</v>
      </c>
      <c r="P2687">
        <v>2.75</v>
      </c>
      <c r="Q2687">
        <v>1</v>
      </c>
      <c r="R2687">
        <v>2.75</v>
      </c>
      <c r="S2687">
        <v>2.75</v>
      </c>
      <c r="T2687" s="1">
        <v>44688</v>
      </c>
      <c r="U2687" t="str">
        <f t="shared" si="205"/>
        <v>Vitamin Water - Squeezed Lemonade</v>
      </c>
      <c r="V2687" t="str">
        <f t="shared" si="206"/>
        <v>Water</v>
      </c>
      <c r="W2687" t="s">
        <v>97</v>
      </c>
      <c r="X2687" t="b">
        <f t="shared" si="208"/>
        <v>1</v>
      </c>
      <c r="Y2687">
        <f t="shared" si="207"/>
        <v>2.75</v>
      </c>
      <c r="Z2687" s="2">
        <f t="shared" si="209"/>
        <v>1.8333333333333333</v>
      </c>
      <c r="AA2687" t="s">
        <v>98</v>
      </c>
      <c r="AB2687" t="s">
        <v>243</v>
      </c>
      <c r="AD2687" t="s">
        <v>40</v>
      </c>
      <c r="AE2687" t="s">
        <v>609</v>
      </c>
      <c r="AF2687">
        <v>2022</v>
      </c>
    </row>
    <row r="2688" spans="1:32" x14ac:dyDescent="0.25">
      <c r="A2688" t="s">
        <v>29</v>
      </c>
      <c r="B2688" t="s">
        <v>30</v>
      </c>
      <c r="C2688" t="s">
        <v>31</v>
      </c>
      <c r="D2688" t="s">
        <v>32</v>
      </c>
      <c r="E2688">
        <f>_xlfn.XLOOKUP(Table1[[#This Row],[Location]],'Location analysis'!A:A,'Location analysis'!B:B)</f>
        <v>40.423690999999998</v>
      </c>
      <c r="F2688">
        <f>_xlfn.XLOOKUP(Table1[[#This Row],[Location]],'Location analysis'!A:A,'Location analysis'!C:C)</f>
        <v>-74.380831999999998</v>
      </c>
      <c r="G2688" t="s">
        <v>106</v>
      </c>
      <c r="H2688" t="s">
        <v>43</v>
      </c>
      <c r="I2688">
        <v>15079880950</v>
      </c>
      <c r="J2688" t="s">
        <v>608</v>
      </c>
      <c r="K2688" t="s">
        <v>51</v>
      </c>
      <c r="L2688">
        <v>122</v>
      </c>
      <c r="M2688">
        <v>2</v>
      </c>
      <c r="N2688">
        <v>1</v>
      </c>
      <c r="O2688">
        <v>122</v>
      </c>
      <c r="P2688">
        <v>2</v>
      </c>
      <c r="Q2688">
        <v>1</v>
      </c>
      <c r="R2688">
        <v>2</v>
      </c>
      <c r="S2688">
        <v>2</v>
      </c>
      <c r="T2688" s="1">
        <v>44688</v>
      </c>
      <c r="U2688" t="str">
        <f t="shared" si="205"/>
        <v>Oreo Mini</v>
      </c>
      <c r="V2688" t="str">
        <f t="shared" si="206"/>
        <v>Food</v>
      </c>
      <c r="W2688" t="s">
        <v>43</v>
      </c>
      <c r="X2688" t="b">
        <f t="shared" si="208"/>
        <v>1</v>
      </c>
      <c r="Y2688">
        <f t="shared" si="207"/>
        <v>2</v>
      </c>
      <c r="Z2688" s="2">
        <f t="shared" si="209"/>
        <v>1.3333333333333333</v>
      </c>
      <c r="AA2688" t="s">
        <v>106</v>
      </c>
      <c r="AD2688" t="s">
        <v>40</v>
      </c>
      <c r="AE2688" t="s">
        <v>609</v>
      </c>
      <c r="AF2688">
        <v>2022</v>
      </c>
    </row>
    <row r="2689" spans="1:32" x14ac:dyDescent="0.25">
      <c r="A2689" t="s">
        <v>29</v>
      </c>
      <c r="B2689" t="s">
        <v>46</v>
      </c>
      <c r="C2689" t="s">
        <v>31</v>
      </c>
      <c r="D2689" t="s">
        <v>47</v>
      </c>
      <c r="E2689">
        <f>_xlfn.XLOOKUP(Table1[[#This Row],[Location]],'Location analysis'!A:A,'Location analysis'!B:B)</f>
        <v>40.423690999999998</v>
      </c>
      <c r="F2689">
        <f>_xlfn.XLOOKUP(Table1[[#This Row],[Location]],'Location analysis'!A:A,'Location analysis'!C:C)</f>
        <v>-74.380831999999998</v>
      </c>
      <c r="G2689" t="s">
        <v>137</v>
      </c>
      <c r="H2689" t="s">
        <v>97</v>
      </c>
      <c r="I2689">
        <v>15079984684</v>
      </c>
      <c r="J2689" t="s">
        <v>608</v>
      </c>
      <c r="K2689" t="s">
        <v>51</v>
      </c>
      <c r="L2689">
        <v>144</v>
      </c>
      <c r="M2689">
        <v>1.5</v>
      </c>
      <c r="N2689">
        <v>1</v>
      </c>
      <c r="O2689">
        <v>144</v>
      </c>
      <c r="P2689">
        <v>1.5</v>
      </c>
      <c r="Q2689">
        <v>1</v>
      </c>
      <c r="R2689">
        <v>1.5</v>
      </c>
      <c r="S2689">
        <v>1.5</v>
      </c>
      <c r="T2689" s="1">
        <v>44688</v>
      </c>
      <c r="U2689" t="str">
        <f t="shared" si="205"/>
        <v>Poland Springs Water</v>
      </c>
      <c r="V2689" t="str">
        <f t="shared" si="206"/>
        <v>Water</v>
      </c>
      <c r="W2689" t="s">
        <v>97</v>
      </c>
      <c r="X2689" t="b">
        <f t="shared" si="208"/>
        <v>1</v>
      </c>
      <c r="Y2689">
        <f t="shared" si="207"/>
        <v>1.5</v>
      </c>
      <c r="Z2689" s="2">
        <f t="shared" si="209"/>
        <v>1</v>
      </c>
      <c r="AA2689" t="s">
        <v>137</v>
      </c>
      <c r="AD2689" t="s">
        <v>40</v>
      </c>
      <c r="AE2689" t="s">
        <v>609</v>
      </c>
      <c r="AF2689">
        <v>2022</v>
      </c>
    </row>
    <row r="2690" spans="1:32" x14ac:dyDescent="0.25">
      <c r="A2690" t="s">
        <v>29</v>
      </c>
      <c r="B2690" t="s">
        <v>30</v>
      </c>
      <c r="C2690" t="s">
        <v>31</v>
      </c>
      <c r="D2690" t="s">
        <v>32</v>
      </c>
      <c r="E2690">
        <f>_xlfn.XLOOKUP(Table1[[#This Row],[Location]],'Location analysis'!A:A,'Location analysis'!B:B)</f>
        <v>40.423690999999998</v>
      </c>
      <c r="F2690">
        <f>_xlfn.XLOOKUP(Table1[[#This Row],[Location]],'Location analysis'!A:A,'Location analysis'!C:C)</f>
        <v>-74.380831999999998</v>
      </c>
      <c r="G2690" t="s">
        <v>93</v>
      </c>
      <c r="H2690" t="s">
        <v>43</v>
      </c>
      <c r="I2690">
        <v>15079993392</v>
      </c>
      <c r="J2690" t="s">
        <v>608</v>
      </c>
      <c r="K2690" t="s">
        <v>51</v>
      </c>
      <c r="L2690">
        <v>114</v>
      </c>
      <c r="M2690">
        <v>1.5</v>
      </c>
      <c r="N2690">
        <v>1</v>
      </c>
      <c r="O2690">
        <v>114</v>
      </c>
      <c r="P2690">
        <v>1.5</v>
      </c>
      <c r="Q2690">
        <v>1</v>
      </c>
      <c r="R2690">
        <v>1.5</v>
      </c>
      <c r="S2690">
        <v>1.5</v>
      </c>
      <c r="T2690" s="1">
        <v>44688</v>
      </c>
      <c r="U2690" t="str">
        <f t="shared" ref="U2690:U2753" si="210">IF(G2690="","Cell is Blank - Dis-regard",G2690)</f>
        <v>Miss Vickie's Potato Chip - Sea Salt Original</v>
      </c>
      <c r="V2690" t="str">
        <f t="shared" ref="V2690:V2753" si="211">IF(H2690="","Cell is Blank - Dis-regard",H2690)</f>
        <v>Food</v>
      </c>
      <c r="W2690" t="s">
        <v>43</v>
      </c>
      <c r="X2690" t="b">
        <f t="shared" si="208"/>
        <v>1</v>
      </c>
      <c r="Y2690">
        <f t="shared" ref="Y2690:Y2753" si="212">IF(X2690="FALSE",M2690,M2690)</f>
        <v>1.5</v>
      </c>
      <c r="Z2690" s="2">
        <f t="shared" si="209"/>
        <v>1</v>
      </c>
      <c r="AA2690" t="s">
        <v>58</v>
      </c>
      <c r="AB2690" t="s">
        <v>94</v>
      </c>
      <c r="AD2690" t="s">
        <v>40</v>
      </c>
      <c r="AE2690" t="s">
        <v>609</v>
      </c>
      <c r="AF2690">
        <v>2022</v>
      </c>
    </row>
    <row r="2691" spans="1:32" x14ac:dyDescent="0.25">
      <c r="A2691" t="s">
        <v>29</v>
      </c>
      <c r="B2691" t="s">
        <v>30</v>
      </c>
      <c r="C2691" t="s">
        <v>31</v>
      </c>
      <c r="D2691" t="s">
        <v>32</v>
      </c>
      <c r="E2691">
        <f>_xlfn.XLOOKUP(Table1[[#This Row],[Location]],'Location analysis'!A:A,'Location analysis'!B:B)</f>
        <v>40.423690999999998</v>
      </c>
      <c r="F2691">
        <f>_xlfn.XLOOKUP(Table1[[#This Row],[Location]],'Location analysis'!A:A,'Location analysis'!C:C)</f>
        <v>-74.380831999999998</v>
      </c>
      <c r="G2691" t="s">
        <v>96</v>
      </c>
      <c r="H2691" t="s">
        <v>97</v>
      </c>
      <c r="I2691">
        <v>15079996434</v>
      </c>
      <c r="J2691" t="s">
        <v>608</v>
      </c>
      <c r="K2691" t="s">
        <v>51</v>
      </c>
      <c r="L2691">
        <v>147</v>
      </c>
      <c r="M2691">
        <v>2.75</v>
      </c>
      <c r="N2691">
        <v>1</v>
      </c>
      <c r="O2691">
        <v>147</v>
      </c>
      <c r="P2691">
        <v>2.75</v>
      </c>
      <c r="Q2691">
        <v>1</v>
      </c>
      <c r="R2691">
        <v>2.75</v>
      </c>
      <c r="S2691">
        <v>2.75</v>
      </c>
      <c r="T2691" s="1">
        <v>44688</v>
      </c>
      <c r="U2691" t="str">
        <f t="shared" si="210"/>
        <v>Vitamin Water - XXX Acai BB Pomegranate</v>
      </c>
      <c r="V2691" t="str">
        <f t="shared" si="211"/>
        <v>Water</v>
      </c>
      <c r="W2691" t="s">
        <v>97</v>
      </c>
      <c r="X2691" t="b">
        <f t="shared" ref="X2691:X2754" si="213">M2691=P2691</f>
        <v>1</v>
      </c>
      <c r="Y2691">
        <f t="shared" si="212"/>
        <v>2.75</v>
      </c>
      <c r="Z2691" s="2">
        <f t="shared" ref="Z2691:Z2754" si="214">Y2691/1.5</f>
        <v>1.8333333333333333</v>
      </c>
      <c r="AA2691" t="s">
        <v>98</v>
      </c>
      <c r="AB2691" t="s">
        <v>99</v>
      </c>
      <c r="AD2691" t="s">
        <v>40</v>
      </c>
      <c r="AE2691" t="s">
        <v>609</v>
      </c>
      <c r="AF2691">
        <v>2022</v>
      </c>
    </row>
    <row r="2692" spans="1:32" x14ac:dyDescent="0.25">
      <c r="A2692" t="s">
        <v>29</v>
      </c>
      <c r="B2692" t="s">
        <v>46</v>
      </c>
      <c r="C2692" t="s">
        <v>31</v>
      </c>
      <c r="D2692" t="s">
        <v>47</v>
      </c>
      <c r="E2692">
        <f>_xlfn.XLOOKUP(Table1[[#This Row],[Location]],'Location analysis'!A:A,'Location analysis'!B:B)</f>
        <v>40.423690999999998</v>
      </c>
      <c r="F2692">
        <f>_xlfn.XLOOKUP(Table1[[#This Row],[Location]],'Location analysis'!A:A,'Location analysis'!C:C)</f>
        <v>-74.380831999999998</v>
      </c>
      <c r="G2692" t="s">
        <v>137</v>
      </c>
      <c r="H2692" t="s">
        <v>97</v>
      </c>
      <c r="I2692">
        <v>15080052946</v>
      </c>
      <c r="J2692" t="s">
        <v>608</v>
      </c>
      <c r="K2692" t="s">
        <v>51</v>
      </c>
      <c r="L2692">
        <v>144</v>
      </c>
      <c r="M2692">
        <v>1.5</v>
      </c>
      <c r="N2692">
        <v>1</v>
      </c>
      <c r="O2692">
        <v>144</v>
      </c>
      <c r="P2692">
        <v>1.5</v>
      </c>
      <c r="Q2692">
        <v>1</v>
      </c>
      <c r="R2692">
        <v>1.5</v>
      </c>
      <c r="S2692">
        <v>1.5</v>
      </c>
      <c r="T2692" s="1">
        <v>44688</v>
      </c>
      <c r="U2692" t="str">
        <f t="shared" si="210"/>
        <v>Poland Springs Water</v>
      </c>
      <c r="V2692" t="str">
        <f t="shared" si="211"/>
        <v>Water</v>
      </c>
      <c r="W2692" t="s">
        <v>97</v>
      </c>
      <c r="X2692" t="b">
        <f t="shared" si="213"/>
        <v>1</v>
      </c>
      <c r="Y2692">
        <f t="shared" si="212"/>
        <v>1.5</v>
      </c>
      <c r="Z2692" s="2">
        <f t="shared" si="214"/>
        <v>1</v>
      </c>
      <c r="AA2692" t="s">
        <v>137</v>
      </c>
      <c r="AD2692" t="s">
        <v>40</v>
      </c>
      <c r="AE2692" t="s">
        <v>609</v>
      </c>
      <c r="AF2692">
        <v>2022</v>
      </c>
    </row>
    <row r="2693" spans="1:32" x14ac:dyDescent="0.25">
      <c r="A2693" t="s">
        <v>29</v>
      </c>
      <c r="B2693" t="s">
        <v>30</v>
      </c>
      <c r="C2693" t="s">
        <v>31</v>
      </c>
      <c r="D2693" t="s">
        <v>32</v>
      </c>
      <c r="E2693">
        <f>_xlfn.XLOOKUP(Table1[[#This Row],[Location]],'Location analysis'!A:A,'Location analysis'!B:B)</f>
        <v>40.423690999999998</v>
      </c>
      <c r="F2693">
        <f>_xlfn.XLOOKUP(Table1[[#This Row],[Location]],'Location analysis'!A:A,'Location analysis'!C:C)</f>
        <v>-74.380831999999998</v>
      </c>
      <c r="G2693" t="s">
        <v>93</v>
      </c>
      <c r="H2693" t="s">
        <v>43</v>
      </c>
      <c r="I2693">
        <v>15081388928</v>
      </c>
      <c r="J2693" t="s">
        <v>610</v>
      </c>
      <c r="K2693" t="s">
        <v>51</v>
      </c>
      <c r="L2693">
        <v>113</v>
      </c>
      <c r="M2693">
        <v>1.5</v>
      </c>
      <c r="N2693">
        <v>1</v>
      </c>
      <c r="O2693">
        <v>113</v>
      </c>
      <c r="P2693">
        <v>1.5</v>
      </c>
      <c r="Q2693">
        <v>1</v>
      </c>
      <c r="R2693">
        <v>1.5</v>
      </c>
      <c r="S2693">
        <v>1.5</v>
      </c>
      <c r="T2693" s="1">
        <v>44689</v>
      </c>
      <c r="U2693" t="str">
        <f t="shared" si="210"/>
        <v>Miss Vickie's Potato Chip - Sea Salt Original</v>
      </c>
      <c r="V2693" t="str">
        <f t="shared" si="211"/>
        <v>Food</v>
      </c>
      <c r="W2693" t="s">
        <v>43</v>
      </c>
      <c r="X2693" t="b">
        <f t="shared" si="213"/>
        <v>1</v>
      </c>
      <c r="Y2693">
        <f t="shared" si="212"/>
        <v>1.5</v>
      </c>
      <c r="Z2693" s="2">
        <f t="shared" si="214"/>
        <v>1</v>
      </c>
      <c r="AA2693" t="s">
        <v>58</v>
      </c>
      <c r="AB2693" t="s">
        <v>94</v>
      </c>
      <c r="AD2693" t="s">
        <v>54</v>
      </c>
      <c r="AE2693" t="s">
        <v>611</v>
      </c>
      <c r="AF2693">
        <v>2022</v>
      </c>
    </row>
    <row r="2694" spans="1:32" x14ac:dyDescent="0.25">
      <c r="A2694" t="s">
        <v>29</v>
      </c>
      <c r="B2694" t="s">
        <v>394</v>
      </c>
      <c r="C2694" t="s">
        <v>395</v>
      </c>
      <c r="D2694" t="s">
        <v>396</v>
      </c>
      <c r="E2694">
        <f>_xlfn.XLOOKUP(Table1[[#This Row],[Location]],'Location analysis'!A:A,'Location analysis'!B:B)</f>
        <v>40.416893999999999</v>
      </c>
      <c r="F2694">
        <f>_xlfn.XLOOKUP(Table1[[#This Row],[Location]],'Location analysis'!A:A,'Location analysis'!C:C)</f>
        <v>-74.420399000000003</v>
      </c>
      <c r="G2694" t="s">
        <v>523</v>
      </c>
      <c r="H2694" t="s">
        <v>43</v>
      </c>
      <c r="I2694">
        <v>15081541674</v>
      </c>
      <c r="J2694" t="s">
        <v>610</v>
      </c>
      <c r="K2694" t="s">
        <v>51</v>
      </c>
      <c r="L2694">
        <v>112</v>
      </c>
      <c r="M2694">
        <v>1.5</v>
      </c>
      <c r="N2694">
        <v>1</v>
      </c>
      <c r="O2694">
        <v>112</v>
      </c>
      <c r="P2694">
        <v>1.5</v>
      </c>
      <c r="Q2694">
        <v>1</v>
      </c>
      <c r="R2694">
        <v>1.5</v>
      </c>
      <c r="S2694">
        <v>1.5</v>
      </c>
      <c r="T2694" s="1">
        <v>44689</v>
      </c>
      <c r="U2694" t="str">
        <f t="shared" si="210"/>
        <v>Pop Corners - Spicy Queso</v>
      </c>
      <c r="V2694" t="str">
        <f t="shared" si="211"/>
        <v>Food</v>
      </c>
      <c r="W2694" t="s">
        <v>43</v>
      </c>
      <c r="X2694" t="b">
        <f t="shared" si="213"/>
        <v>1</v>
      </c>
      <c r="Y2694">
        <f t="shared" si="212"/>
        <v>1.5</v>
      </c>
      <c r="Z2694" s="2">
        <f t="shared" si="214"/>
        <v>1</v>
      </c>
      <c r="AA2694" t="s">
        <v>509</v>
      </c>
      <c r="AB2694" t="s">
        <v>524</v>
      </c>
      <c r="AD2694" t="s">
        <v>54</v>
      </c>
      <c r="AE2694" t="s">
        <v>611</v>
      </c>
      <c r="AF2694">
        <v>2022</v>
      </c>
    </row>
    <row r="2695" spans="1:32" x14ac:dyDescent="0.25">
      <c r="A2695" t="s">
        <v>29</v>
      </c>
      <c r="B2695" t="s">
        <v>30</v>
      </c>
      <c r="C2695" t="s">
        <v>31</v>
      </c>
      <c r="D2695" t="s">
        <v>32</v>
      </c>
      <c r="E2695">
        <f>_xlfn.XLOOKUP(Table1[[#This Row],[Location]],'Location analysis'!A:A,'Location analysis'!B:B)</f>
        <v>40.423690999999998</v>
      </c>
      <c r="F2695">
        <f>_xlfn.XLOOKUP(Table1[[#This Row],[Location]],'Location analysis'!A:A,'Location analysis'!C:C)</f>
        <v>-74.380831999999998</v>
      </c>
      <c r="G2695" t="s">
        <v>570</v>
      </c>
      <c r="H2695" t="s">
        <v>97</v>
      </c>
      <c r="I2695">
        <v>15081631738</v>
      </c>
      <c r="J2695" t="s">
        <v>610</v>
      </c>
      <c r="K2695" t="s">
        <v>36</v>
      </c>
      <c r="L2695">
        <v>145</v>
      </c>
      <c r="M2695">
        <v>2.75</v>
      </c>
      <c r="N2695">
        <v>1</v>
      </c>
      <c r="O2695">
        <v>145</v>
      </c>
      <c r="P2695">
        <v>2.75</v>
      </c>
      <c r="Q2695">
        <v>1</v>
      </c>
      <c r="R2695">
        <v>2.75</v>
      </c>
      <c r="S2695">
        <v>2.75</v>
      </c>
      <c r="T2695" s="1">
        <v>44689</v>
      </c>
      <c r="U2695" t="str">
        <f t="shared" si="210"/>
        <v>BodyArmor LYTE - Strawberry Lemonade</v>
      </c>
      <c r="V2695" t="str">
        <f t="shared" si="211"/>
        <v>Water</v>
      </c>
      <c r="W2695" t="s">
        <v>97</v>
      </c>
      <c r="X2695" t="b">
        <f t="shared" si="213"/>
        <v>1</v>
      </c>
      <c r="Y2695">
        <f t="shared" si="212"/>
        <v>2.75</v>
      </c>
      <c r="Z2695" s="2">
        <f t="shared" si="214"/>
        <v>1.8333333333333333</v>
      </c>
      <c r="AA2695" t="s">
        <v>571</v>
      </c>
      <c r="AB2695" t="s">
        <v>572</v>
      </c>
      <c r="AD2695" t="s">
        <v>54</v>
      </c>
      <c r="AE2695" t="s">
        <v>611</v>
      </c>
      <c r="AF2695">
        <v>2022</v>
      </c>
    </row>
    <row r="2696" spans="1:32" x14ac:dyDescent="0.25">
      <c r="A2696" t="s">
        <v>29</v>
      </c>
      <c r="B2696" t="s">
        <v>394</v>
      </c>
      <c r="C2696" t="s">
        <v>395</v>
      </c>
      <c r="D2696" t="s">
        <v>396</v>
      </c>
      <c r="E2696">
        <f>_xlfn.XLOOKUP(Table1[[#This Row],[Location]],'Location analysis'!A:A,'Location analysis'!B:B)</f>
        <v>40.416893999999999</v>
      </c>
      <c r="F2696">
        <f>_xlfn.XLOOKUP(Table1[[#This Row],[Location]],'Location analysis'!A:A,'Location analysis'!C:C)</f>
        <v>-74.420399000000003</v>
      </c>
      <c r="G2696" t="s">
        <v>42</v>
      </c>
      <c r="H2696" t="s">
        <v>43</v>
      </c>
      <c r="I2696">
        <v>15081654802</v>
      </c>
      <c r="J2696" t="s">
        <v>610</v>
      </c>
      <c r="K2696" t="s">
        <v>51</v>
      </c>
      <c r="L2696">
        <v>114</v>
      </c>
      <c r="M2696">
        <v>1.5</v>
      </c>
      <c r="N2696">
        <v>1</v>
      </c>
      <c r="O2696">
        <v>114</v>
      </c>
      <c r="P2696">
        <v>1.5</v>
      </c>
      <c r="Q2696">
        <v>1</v>
      </c>
      <c r="R2696">
        <v>1.5</v>
      </c>
      <c r="S2696">
        <v>1.5</v>
      </c>
      <c r="T2696" s="1">
        <v>44689</v>
      </c>
      <c r="U2696" t="str">
        <f t="shared" si="210"/>
        <v>Takis - Hot Chilli Pepper &amp; Lime</v>
      </c>
      <c r="V2696" t="str">
        <f t="shared" si="211"/>
        <v>Food</v>
      </c>
      <c r="W2696" t="s">
        <v>43</v>
      </c>
      <c r="X2696" t="b">
        <f t="shared" si="213"/>
        <v>1</v>
      </c>
      <c r="Y2696">
        <f t="shared" si="212"/>
        <v>1.5</v>
      </c>
      <c r="Z2696" s="2">
        <f t="shared" si="214"/>
        <v>1</v>
      </c>
      <c r="AA2696" t="s">
        <v>44</v>
      </c>
      <c r="AB2696" t="s">
        <v>45</v>
      </c>
      <c r="AD2696" t="s">
        <v>54</v>
      </c>
      <c r="AE2696" t="s">
        <v>611</v>
      </c>
      <c r="AF2696">
        <v>2022</v>
      </c>
    </row>
    <row r="2697" spans="1:32" x14ac:dyDescent="0.25">
      <c r="A2697" t="s">
        <v>29</v>
      </c>
      <c r="B2697" t="s">
        <v>394</v>
      </c>
      <c r="C2697" t="s">
        <v>395</v>
      </c>
      <c r="D2697" t="s">
        <v>396</v>
      </c>
      <c r="E2697">
        <f>_xlfn.XLOOKUP(Table1[[#This Row],[Location]],'Location analysis'!A:A,'Location analysis'!B:B)</f>
        <v>40.416893999999999</v>
      </c>
      <c r="F2697">
        <f>_xlfn.XLOOKUP(Table1[[#This Row],[Location]],'Location analysis'!A:A,'Location analysis'!C:C)</f>
        <v>-74.420399000000003</v>
      </c>
      <c r="G2697" t="s">
        <v>417</v>
      </c>
      <c r="H2697" t="s">
        <v>43</v>
      </c>
      <c r="I2697">
        <v>15081666052</v>
      </c>
      <c r="J2697" t="s">
        <v>610</v>
      </c>
      <c r="K2697" t="s">
        <v>36</v>
      </c>
      <c r="L2697">
        <v>136</v>
      </c>
      <c r="M2697">
        <v>2</v>
      </c>
      <c r="N2697">
        <v>1</v>
      </c>
      <c r="O2697">
        <v>136</v>
      </c>
      <c r="P2697">
        <v>2</v>
      </c>
      <c r="Q2697">
        <v>1</v>
      </c>
      <c r="R2697">
        <v>2</v>
      </c>
      <c r="S2697">
        <v>2</v>
      </c>
      <c r="T2697" s="1">
        <v>44689</v>
      </c>
      <c r="U2697" t="str">
        <f t="shared" si="210"/>
        <v>Genius Keto Bar - Chocolate Dream</v>
      </c>
      <c r="V2697" t="str">
        <f t="shared" si="211"/>
        <v>Food</v>
      </c>
      <c r="W2697" t="s">
        <v>43</v>
      </c>
      <c r="X2697" t="b">
        <f t="shared" si="213"/>
        <v>1</v>
      </c>
      <c r="Y2697">
        <f t="shared" si="212"/>
        <v>2</v>
      </c>
      <c r="Z2697" s="2">
        <f t="shared" si="214"/>
        <v>1.3333333333333333</v>
      </c>
      <c r="AA2697" t="s">
        <v>418</v>
      </c>
      <c r="AB2697" t="s">
        <v>419</v>
      </c>
      <c r="AD2697" t="s">
        <v>54</v>
      </c>
      <c r="AE2697" t="s">
        <v>611</v>
      </c>
      <c r="AF2697">
        <v>2022</v>
      </c>
    </row>
    <row r="2698" spans="1:32" x14ac:dyDescent="0.25">
      <c r="A2698" t="s">
        <v>29</v>
      </c>
      <c r="B2698" t="s">
        <v>394</v>
      </c>
      <c r="C2698" t="s">
        <v>395</v>
      </c>
      <c r="D2698" t="s">
        <v>396</v>
      </c>
      <c r="E2698">
        <f>_xlfn.XLOOKUP(Table1[[#This Row],[Location]],'Location analysis'!A:A,'Location analysis'!B:B)</f>
        <v>40.416893999999999</v>
      </c>
      <c r="F2698">
        <f>_xlfn.XLOOKUP(Table1[[#This Row],[Location]],'Location analysis'!A:A,'Location analysis'!C:C)</f>
        <v>-74.420399000000003</v>
      </c>
      <c r="G2698" t="s">
        <v>523</v>
      </c>
      <c r="H2698" t="s">
        <v>43</v>
      </c>
      <c r="I2698">
        <v>15081670180</v>
      </c>
      <c r="J2698" t="s">
        <v>610</v>
      </c>
      <c r="K2698" t="s">
        <v>51</v>
      </c>
      <c r="L2698">
        <v>112</v>
      </c>
      <c r="M2698">
        <v>1.5</v>
      </c>
      <c r="N2698">
        <v>1</v>
      </c>
      <c r="O2698">
        <v>112</v>
      </c>
      <c r="P2698">
        <v>1.5</v>
      </c>
      <c r="Q2698">
        <v>1</v>
      </c>
      <c r="R2698">
        <v>1.5</v>
      </c>
      <c r="S2698">
        <v>1.5</v>
      </c>
      <c r="T2698" s="1">
        <v>44689</v>
      </c>
      <c r="U2698" t="str">
        <f t="shared" si="210"/>
        <v>Pop Corners - Spicy Queso</v>
      </c>
      <c r="V2698" t="str">
        <f t="shared" si="211"/>
        <v>Food</v>
      </c>
      <c r="W2698" t="s">
        <v>43</v>
      </c>
      <c r="X2698" t="b">
        <f t="shared" si="213"/>
        <v>1</v>
      </c>
      <c r="Y2698">
        <f t="shared" si="212"/>
        <v>1.5</v>
      </c>
      <c r="Z2698" s="2">
        <f t="shared" si="214"/>
        <v>1</v>
      </c>
      <c r="AA2698" t="s">
        <v>509</v>
      </c>
      <c r="AB2698" t="s">
        <v>524</v>
      </c>
      <c r="AD2698" t="s">
        <v>54</v>
      </c>
      <c r="AE2698" t="s">
        <v>611</v>
      </c>
      <c r="AF2698">
        <v>2022</v>
      </c>
    </row>
    <row r="2699" spans="1:32" x14ac:dyDescent="0.25">
      <c r="A2699" t="s">
        <v>29</v>
      </c>
      <c r="B2699" t="s">
        <v>394</v>
      </c>
      <c r="C2699" t="s">
        <v>395</v>
      </c>
      <c r="D2699" t="s">
        <v>396</v>
      </c>
      <c r="E2699">
        <f>_xlfn.XLOOKUP(Table1[[#This Row],[Location]],'Location analysis'!A:A,'Location analysis'!B:B)</f>
        <v>40.416893999999999</v>
      </c>
      <c r="F2699">
        <f>_xlfn.XLOOKUP(Table1[[#This Row],[Location]],'Location analysis'!A:A,'Location analysis'!C:C)</f>
        <v>-74.420399000000003</v>
      </c>
      <c r="G2699" t="s">
        <v>182</v>
      </c>
      <c r="H2699" t="s">
        <v>34</v>
      </c>
      <c r="I2699">
        <v>15081744782</v>
      </c>
      <c r="J2699" t="s">
        <v>610</v>
      </c>
      <c r="K2699" t="s">
        <v>36</v>
      </c>
      <c r="L2699">
        <v>142</v>
      </c>
      <c r="M2699">
        <v>1.5</v>
      </c>
      <c r="N2699">
        <v>2</v>
      </c>
      <c r="O2699">
        <v>142</v>
      </c>
      <c r="P2699">
        <v>1.5</v>
      </c>
      <c r="Q2699">
        <v>2</v>
      </c>
      <c r="R2699">
        <v>3</v>
      </c>
      <c r="S2699">
        <v>3</v>
      </c>
      <c r="T2699" s="1">
        <v>44689</v>
      </c>
      <c r="U2699" t="str">
        <f t="shared" si="210"/>
        <v>Coca Cola - Zero Sugar</v>
      </c>
      <c r="V2699" t="str">
        <f t="shared" si="211"/>
        <v>Carbonated</v>
      </c>
      <c r="W2699" t="s">
        <v>34</v>
      </c>
      <c r="X2699" t="b">
        <f t="shared" si="213"/>
        <v>1</v>
      </c>
      <c r="Y2699">
        <f t="shared" si="212"/>
        <v>1.5</v>
      </c>
      <c r="Z2699" s="2">
        <f t="shared" si="214"/>
        <v>1</v>
      </c>
      <c r="AA2699" t="s">
        <v>183</v>
      </c>
      <c r="AB2699" t="s">
        <v>184</v>
      </c>
      <c r="AD2699" t="s">
        <v>54</v>
      </c>
      <c r="AE2699" t="s">
        <v>611</v>
      </c>
      <c r="AF2699">
        <v>2022</v>
      </c>
    </row>
    <row r="2700" spans="1:32" x14ac:dyDescent="0.25">
      <c r="A2700" t="s">
        <v>29</v>
      </c>
      <c r="B2700" t="s">
        <v>46</v>
      </c>
      <c r="C2700" t="s">
        <v>31</v>
      </c>
      <c r="D2700" t="s">
        <v>47</v>
      </c>
      <c r="E2700">
        <f>_xlfn.XLOOKUP(Table1[[#This Row],[Location]],'Location analysis'!A:A,'Location analysis'!B:B)</f>
        <v>40.423690999999998</v>
      </c>
      <c r="F2700">
        <f>_xlfn.XLOOKUP(Table1[[#This Row],[Location]],'Location analysis'!A:A,'Location analysis'!C:C)</f>
        <v>-74.380831999999998</v>
      </c>
      <c r="G2700" t="s">
        <v>137</v>
      </c>
      <c r="H2700" t="s">
        <v>97</v>
      </c>
      <c r="I2700">
        <v>15081764307</v>
      </c>
      <c r="J2700" t="s">
        <v>610</v>
      </c>
      <c r="K2700" t="s">
        <v>51</v>
      </c>
      <c r="L2700">
        <v>144</v>
      </c>
      <c r="M2700">
        <v>1.5</v>
      </c>
      <c r="N2700">
        <v>1</v>
      </c>
      <c r="O2700">
        <v>144</v>
      </c>
      <c r="P2700">
        <v>1.5</v>
      </c>
      <c r="Q2700">
        <v>1</v>
      </c>
      <c r="R2700">
        <v>1.5</v>
      </c>
      <c r="S2700">
        <v>1.5</v>
      </c>
      <c r="T2700" s="1">
        <v>44689</v>
      </c>
      <c r="U2700" t="str">
        <f t="shared" si="210"/>
        <v>Poland Springs Water</v>
      </c>
      <c r="V2700" t="str">
        <f t="shared" si="211"/>
        <v>Water</v>
      </c>
      <c r="W2700" t="s">
        <v>97</v>
      </c>
      <c r="X2700" t="b">
        <f t="shared" si="213"/>
        <v>1</v>
      </c>
      <c r="Y2700">
        <f t="shared" si="212"/>
        <v>1.5</v>
      </c>
      <c r="Z2700" s="2">
        <f t="shared" si="214"/>
        <v>1</v>
      </c>
      <c r="AA2700" t="s">
        <v>137</v>
      </c>
      <c r="AD2700" t="s">
        <v>54</v>
      </c>
      <c r="AE2700" t="s">
        <v>611</v>
      </c>
      <c r="AF2700">
        <v>2022</v>
      </c>
    </row>
    <row r="2701" spans="1:32" x14ac:dyDescent="0.25">
      <c r="A2701" t="s">
        <v>29</v>
      </c>
      <c r="B2701" t="s">
        <v>394</v>
      </c>
      <c r="C2701" t="s">
        <v>395</v>
      </c>
      <c r="D2701" t="s">
        <v>396</v>
      </c>
      <c r="E2701">
        <f>_xlfn.XLOOKUP(Table1[[#This Row],[Location]],'Location analysis'!A:A,'Location analysis'!B:B)</f>
        <v>40.416893999999999</v>
      </c>
      <c r="F2701">
        <f>_xlfn.XLOOKUP(Table1[[#This Row],[Location]],'Location analysis'!A:A,'Location analysis'!C:C)</f>
        <v>-74.420399000000003</v>
      </c>
      <c r="G2701" t="s">
        <v>293</v>
      </c>
      <c r="H2701" t="s">
        <v>43</v>
      </c>
      <c r="I2701">
        <v>15081820468</v>
      </c>
      <c r="J2701" t="s">
        <v>610</v>
      </c>
      <c r="K2701" t="s">
        <v>51</v>
      </c>
      <c r="L2701">
        <v>135</v>
      </c>
      <c r="M2701">
        <v>2</v>
      </c>
      <c r="N2701">
        <v>1</v>
      </c>
      <c r="O2701">
        <v>135</v>
      </c>
      <c r="P2701">
        <v>2</v>
      </c>
      <c r="Q2701">
        <v>1</v>
      </c>
      <c r="R2701">
        <v>2</v>
      </c>
      <c r="S2701">
        <v>2</v>
      </c>
      <c r="T2701" s="1">
        <v>44689</v>
      </c>
      <c r="U2701" t="str">
        <f t="shared" si="210"/>
        <v>Kinder - Bueno - Crispy Creamy Chocolate</v>
      </c>
      <c r="V2701" t="str">
        <f t="shared" si="211"/>
        <v>Food</v>
      </c>
      <c r="W2701" t="s">
        <v>43</v>
      </c>
      <c r="X2701" t="b">
        <f t="shared" si="213"/>
        <v>1</v>
      </c>
      <c r="Y2701">
        <f t="shared" si="212"/>
        <v>2</v>
      </c>
      <c r="Z2701" s="2">
        <f t="shared" si="214"/>
        <v>1.3333333333333333</v>
      </c>
      <c r="AA2701" t="s">
        <v>294</v>
      </c>
      <c r="AB2701" t="s">
        <v>295</v>
      </c>
      <c r="AC2701" t="s">
        <v>296</v>
      </c>
      <c r="AD2701" t="s">
        <v>54</v>
      </c>
      <c r="AE2701" t="s">
        <v>611</v>
      </c>
      <c r="AF2701">
        <v>2022</v>
      </c>
    </row>
    <row r="2702" spans="1:32" x14ac:dyDescent="0.25">
      <c r="A2702" t="s">
        <v>29</v>
      </c>
      <c r="B2702" t="s">
        <v>394</v>
      </c>
      <c r="C2702" t="s">
        <v>395</v>
      </c>
      <c r="D2702" t="s">
        <v>396</v>
      </c>
      <c r="E2702">
        <f>_xlfn.XLOOKUP(Table1[[#This Row],[Location]],'Location analysis'!A:A,'Location analysis'!B:B)</f>
        <v>40.416893999999999</v>
      </c>
      <c r="F2702">
        <f>_xlfn.XLOOKUP(Table1[[#This Row],[Location]],'Location analysis'!A:A,'Location analysis'!C:C)</f>
        <v>-74.420399000000003</v>
      </c>
      <c r="G2702" t="s">
        <v>417</v>
      </c>
      <c r="H2702" t="s">
        <v>43</v>
      </c>
      <c r="I2702">
        <v>15081834199</v>
      </c>
      <c r="J2702" t="s">
        <v>610</v>
      </c>
      <c r="K2702" t="s">
        <v>51</v>
      </c>
      <c r="L2702">
        <v>136</v>
      </c>
      <c r="M2702">
        <v>2</v>
      </c>
      <c r="N2702">
        <v>1</v>
      </c>
      <c r="O2702">
        <v>136</v>
      </c>
      <c r="P2702">
        <v>2</v>
      </c>
      <c r="Q2702">
        <v>1</v>
      </c>
      <c r="R2702">
        <v>2</v>
      </c>
      <c r="S2702">
        <v>2</v>
      </c>
      <c r="T2702" s="1">
        <v>44689</v>
      </c>
      <c r="U2702" t="str">
        <f t="shared" si="210"/>
        <v>Genius Keto Bar - Chocolate Dream</v>
      </c>
      <c r="V2702" t="str">
        <f t="shared" si="211"/>
        <v>Food</v>
      </c>
      <c r="W2702" t="s">
        <v>43</v>
      </c>
      <c r="X2702" t="b">
        <f t="shared" si="213"/>
        <v>1</v>
      </c>
      <c r="Y2702">
        <f t="shared" si="212"/>
        <v>2</v>
      </c>
      <c r="Z2702" s="2">
        <f t="shared" si="214"/>
        <v>1.3333333333333333</v>
      </c>
      <c r="AA2702" t="s">
        <v>418</v>
      </c>
      <c r="AB2702" t="s">
        <v>419</v>
      </c>
      <c r="AD2702" t="s">
        <v>54</v>
      </c>
      <c r="AE2702" t="s">
        <v>611</v>
      </c>
      <c r="AF2702">
        <v>2022</v>
      </c>
    </row>
    <row r="2703" spans="1:32" x14ac:dyDescent="0.25">
      <c r="A2703" t="s">
        <v>29</v>
      </c>
      <c r="B2703" t="s">
        <v>394</v>
      </c>
      <c r="C2703" t="s">
        <v>395</v>
      </c>
      <c r="D2703" t="s">
        <v>396</v>
      </c>
      <c r="E2703">
        <f>_xlfn.XLOOKUP(Table1[[#This Row],[Location]],'Location analysis'!A:A,'Location analysis'!B:B)</f>
        <v>40.416893999999999</v>
      </c>
      <c r="F2703">
        <f>_xlfn.XLOOKUP(Table1[[#This Row],[Location]],'Location analysis'!A:A,'Location analysis'!C:C)</f>
        <v>-74.420399000000003</v>
      </c>
      <c r="G2703" t="s">
        <v>397</v>
      </c>
      <c r="H2703" t="s">
        <v>49</v>
      </c>
      <c r="I2703">
        <v>15081994479</v>
      </c>
      <c r="J2703" t="s">
        <v>610</v>
      </c>
      <c r="K2703" t="s">
        <v>51</v>
      </c>
      <c r="L2703">
        <v>146</v>
      </c>
      <c r="M2703">
        <v>3.5</v>
      </c>
      <c r="N2703">
        <v>1</v>
      </c>
      <c r="O2703">
        <v>146</v>
      </c>
      <c r="P2703">
        <v>3.5</v>
      </c>
      <c r="Q2703">
        <v>1</v>
      </c>
      <c r="R2703">
        <v>3.5</v>
      </c>
      <c r="S2703">
        <v>3.5</v>
      </c>
      <c r="T2703" s="1">
        <v>44689</v>
      </c>
      <c r="U2703" t="str">
        <f t="shared" si="210"/>
        <v>Starbucks Doubleshot Energy - Mocha</v>
      </c>
      <c r="V2703" t="str">
        <f t="shared" si="211"/>
        <v>Non Carbonated</v>
      </c>
      <c r="W2703" t="s">
        <v>49</v>
      </c>
      <c r="X2703" t="b">
        <f t="shared" si="213"/>
        <v>1</v>
      </c>
      <c r="Y2703">
        <f t="shared" si="212"/>
        <v>3.5</v>
      </c>
      <c r="Z2703" s="2">
        <f t="shared" si="214"/>
        <v>2.3333333333333335</v>
      </c>
      <c r="AA2703" t="s">
        <v>398</v>
      </c>
      <c r="AB2703" t="s">
        <v>399</v>
      </c>
      <c r="AD2703" t="s">
        <v>54</v>
      </c>
      <c r="AE2703" t="s">
        <v>611</v>
      </c>
      <c r="AF2703">
        <v>2022</v>
      </c>
    </row>
    <row r="2704" spans="1:32" x14ac:dyDescent="0.25">
      <c r="A2704" t="s">
        <v>29</v>
      </c>
      <c r="B2704" t="s">
        <v>46</v>
      </c>
      <c r="C2704" t="s">
        <v>31</v>
      </c>
      <c r="D2704" t="s">
        <v>47</v>
      </c>
      <c r="E2704">
        <f>_xlfn.XLOOKUP(Table1[[#This Row],[Location]],'Location analysis'!A:A,'Location analysis'!B:B)</f>
        <v>40.423690999999998</v>
      </c>
      <c r="F2704">
        <f>_xlfn.XLOOKUP(Table1[[#This Row],[Location]],'Location analysis'!A:A,'Location analysis'!C:C)</f>
        <v>-74.380831999999998</v>
      </c>
      <c r="G2704" t="s">
        <v>42</v>
      </c>
      <c r="H2704" t="s">
        <v>43</v>
      </c>
      <c r="I2704">
        <v>15082184423</v>
      </c>
      <c r="J2704" t="s">
        <v>610</v>
      </c>
      <c r="K2704" t="s">
        <v>51</v>
      </c>
      <c r="L2704">
        <v>124</v>
      </c>
      <c r="M2704">
        <v>1.5</v>
      </c>
      <c r="N2704">
        <v>1</v>
      </c>
      <c r="O2704">
        <v>124</v>
      </c>
      <c r="P2704">
        <v>1.5</v>
      </c>
      <c r="Q2704">
        <v>1</v>
      </c>
      <c r="R2704">
        <v>1.5</v>
      </c>
      <c r="S2704">
        <v>1.5</v>
      </c>
      <c r="T2704" s="1">
        <v>44689</v>
      </c>
      <c r="U2704" t="str">
        <f t="shared" si="210"/>
        <v>Takis - Hot Chilli Pepper &amp; Lime</v>
      </c>
      <c r="V2704" t="str">
        <f t="shared" si="211"/>
        <v>Food</v>
      </c>
      <c r="W2704" t="s">
        <v>43</v>
      </c>
      <c r="X2704" t="b">
        <f t="shared" si="213"/>
        <v>1</v>
      </c>
      <c r="Y2704">
        <f t="shared" si="212"/>
        <v>1.5</v>
      </c>
      <c r="Z2704" s="2">
        <f t="shared" si="214"/>
        <v>1</v>
      </c>
      <c r="AA2704" t="s">
        <v>44</v>
      </c>
      <c r="AB2704" t="s">
        <v>45</v>
      </c>
      <c r="AD2704" t="s">
        <v>54</v>
      </c>
      <c r="AE2704" t="s">
        <v>611</v>
      </c>
      <c r="AF2704">
        <v>2022</v>
      </c>
    </row>
    <row r="2705" spans="1:32" x14ac:dyDescent="0.25">
      <c r="A2705" t="s">
        <v>29</v>
      </c>
      <c r="B2705" t="s">
        <v>46</v>
      </c>
      <c r="C2705" t="s">
        <v>31</v>
      </c>
      <c r="D2705" t="s">
        <v>47</v>
      </c>
      <c r="E2705">
        <f>_xlfn.XLOOKUP(Table1[[#This Row],[Location]],'Location analysis'!A:A,'Location analysis'!B:B)</f>
        <v>40.423690999999998</v>
      </c>
      <c r="F2705">
        <f>_xlfn.XLOOKUP(Table1[[#This Row],[Location]],'Location analysis'!A:A,'Location analysis'!C:C)</f>
        <v>-74.380831999999998</v>
      </c>
      <c r="G2705" t="s">
        <v>42</v>
      </c>
      <c r="H2705" t="s">
        <v>43</v>
      </c>
      <c r="I2705">
        <v>15082191092</v>
      </c>
      <c r="J2705" t="s">
        <v>610</v>
      </c>
      <c r="K2705" t="s">
        <v>51</v>
      </c>
      <c r="L2705">
        <v>124</v>
      </c>
      <c r="M2705">
        <v>1.5</v>
      </c>
      <c r="N2705">
        <v>1</v>
      </c>
      <c r="O2705">
        <v>124</v>
      </c>
      <c r="P2705">
        <v>1.5</v>
      </c>
      <c r="Q2705">
        <v>1</v>
      </c>
      <c r="R2705">
        <v>1.5</v>
      </c>
      <c r="S2705">
        <v>1.5</v>
      </c>
      <c r="T2705" s="1">
        <v>44689</v>
      </c>
      <c r="U2705" t="str">
        <f t="shared" si="210"/>
        <v>Takis - Hot Chilli Pepper &amp; Lime</v>
      </c>
      <c r="V2705" t="str">
        <f t="shared" si="211"/>
        <v>Food</v>
      </c>
      <c r="W2705" t="s">
        <v>43</v>
      </c>
      <c r="X2705" t="b">
        <f t="shared" si="213"/>
        <v>1</v>
      </c>
      <c r="Y2705">
        <f t="shared" si="212"/>
        <v>1.5</v>
      </c>
      <c r="Z2705" s="2">
        <f t="shared" si="214"/>
        <v>1</v>
      </c>
      <c r="AA2705" t="s">
        <v>44</v>
      </c>
      <c r="AB2705" t="s">
        <v>45</v>
      </c>
      <c r="AD2705" t="s">
        <v>54</v>
      </c>
      <c r="AE2705" t="s">
        <v>611</v>
      </c>
      <c r="AF2705">
        <v>2022</v>
      </c>
    </row>
    <row r="2706" spans="1:32" x14ac:dyDescent="0.25">
      <c r="A2706" t="s">
        <v>29</v>
      </c>
      <c r="B2706" t="s">
        <v>394</v>
      </c>
      <c r="C2706" t="s">
        <v>395</v>
      </c>
      <c r="D2706" t="s">
        <v>396</v>
      </c>
      <c r="E2706">
        <f>_xlfn.XLOOKUP(Table1[[#This Row],[Location]],'Location analysis'!A:A,'Location analysis'!B:B)</f>
        <v>40.416893999999999</v>
      </c>
      <c r="F2706">
        <f>_xlfn.XLOOKUP(Table1[[#This Row],[Location]],'Location analysis'!A:A,'Location analysis'!C:C)</f>
        <v>-74.420399000000003</v>
      </c>
      <c r="G2706" t="s">
        <v>612</v>
      </c>
      <c r="H2706" t="s">
        <v>43</v>
      </c>
      <c r="I2706">
        <v>15082237986</v>
      </c>
      <c r="J2706" t="s">
        <v>610</v>
      </c>
      <c r="K2706" t="s">
        <v>51</v>
      </c>
      <c r="L2706">
        <v>122</v>
      </c>
      <c r="M2706">
        <v>1.25</v>
      </c>
      <c r="N2706">
        <v>1</v>
      </c>
      <c r="O2706">
        <v>122</v>
      </c>
      <c r="P2706">
        <v>1.25</v>
      </c>
      <c r="Q2706">
        <v>1</v>
      </c>
      <c r="R2706">
        <v>1.25</v>
      </c>
      <c r="S2706">
        <v>1.25</v>
      </c>
      <c r="T2706" s="1">
        <v>44689</v>
      </c>
      <c r="U2706" t="str">
        <f t="shared" si="210"/>
        <v>Goldfish Baked - Cheddar</v>
      </c>
      <c r="V2706" t="str">
        <f t="shared" si="211"/>
        <v>Food</v>
      </c>
      <c r="W2706" t="s">
        <v>43</v>
      </c>
      <c r="X2706" t="b">
        <f t="shared" si="213"/>
        <v>1</v>
      </c>
      <c r="Y2706">
        <f t="shared" si="212"/>
        <v>1.25</v>
      </c>
      <c r="Z2706" s="2">
        <f t="shared" si="214"/>
        <v>0.83333333333333337</v>
      </c>
      <c r="AA2706" t="s">
        <v>613</v>
      </c>
      <c r="AB2706" t="s">
        <v>614</v>
      </c>
      <c r="AD2706" t="s">
        <v>54</v>
      </c>
      <c r="AE2706" t="s">
        <v>611</v>
      </c>
      <c r="AF2706">
        <v>2022</v>
      </c>
    </row>
    <row r="2707" spans="1:32" x14ac:dyDescent="0.25">
      <c r="A2707" t="s">
        <v>29</v>
      </c>
      <c r="B2707" t="s">
        <v>394</v>
      </c>
      <c r="C2707" t="s">
        <v>395</v>
      </c>
      <c r="D2707" t="s">
        <v>396</v>
      </c>
      <c r="E2707">
        <f>_xlfn.XLOOKUP(Table1[[#This Row],[Location]],'Location analysis'!A:A,'Location analysis'!B:B)</f>
        <v>40.416893999999999</v>
      </c>
      <c r="F2707">
        <f>_xlfn.XLOOKUP(Table1[[#This Row],[Location]],'Location analysis'!A:A,'Location analysis'!C:C)</f>
        <v>-74.420399000000003</v>
      </c>
      <c r="G2707" t="s">
        <v>583</v>
      </c>
      <c r="H2707" t="s">
        <v>43</v>
      </c>
      <c r="I2707">
        <v>15082243596</v>
      </c>
      <c r="J2707" t="s">
        <v>610</v>
      </c>
      <c r="K2707" t="s">
        <v>51</v>
      </c>
      <c r="L2707">
        <v>158</v>
      </c>
      <c r="M2707">
        <v>2</v>
      </c>
      <c r="N2707">
        <v>1</v>
      </c>
      <c r="O2707">
        <v>158</v>
      </c>
      <c r="P2707">
        <v>2</v>
      </c>
      <c r="Q2707">
        <v>1</v>
      </c>
      <c r="R2707">
        <v>2</v>
      </c>
      <c r="S2707">
        <v>2</v>
      </c>
      <c r="T2707" s="1">
        <v>44689</v>
      </c>
      <c r="U2707" t="str">
        <f t="shared" si="210"/>
        <v>Lenny &amp; Larrys - Chocolate Chip</v>
      </c>
      <c r="V2707" t="str">
        <f t="shared" si="211"/>
        <v>Food</v>
      </c>
      <c r="W2707" t="s">
        <v>43</v>
      </c>
      <c r="X2707" t="b">
        <f t="shared" si="213"/>
        <v>1</v>
      </c>
      <c r="Y2707">
        <f t="shared" si="212"/>
        <v>2</v>
      </c>
      <c r="Z2707" s="2">
        <f t="shared" si="214"/>
        <v>1.3333333333333333</v>
      </c>
      <c r="AA2707" t="s">
        <v>422</v>
      </c>
      <c r="AB2707" t="s">
        <v>444</v>
      </c>
      <c r="AD2707" t="s">
        <v>54</v>
      </c>
      <c r="AE2707" t="s">
        <v>611</v>
      </c>
      <c r="AF2707">
        <v>2022</v>
      </c>
    </row>
    <row r="2708" spans="1:32" x14ac:dyDescent="0.25">
      <c r="A2708" t="s">
        <v>29</v>
      </c>
      <c r="B2708" t="s">
        <v>394</v>
      </c>
      <c r="C2708" t="s">
        <v>395</v>
      </c>
      <c r="D2708" t="s">
        <v>396</v>
      </c>
      <c r="E2708">
        <f>_xlfn.XLOOKUP(Table1[[#This Row],[Location]],'Location analysis'!A:A,'Location analysis'!B:B)</f>
        <v>40.416893999999999</v>
      </c>
      <c r="F2708">
        <f>_xlfn.XLOOKUP(Table1[[#This Row],[Location]],'Location analysis'!A:A,'Location analysis'!C:C)</f>
        <v>-74.420399000000003</v>
      </c>
      <c r="G2708" t="s">
        <v>143</v>
      </c>
      <c r="H2708" t="s">
        <v>49</v>
      </c>
      <c r="I2708">
        <v>15082265701</v>
      </c>
      <c r="J2708" t="s">
        <v>610</v>
      </c>
      <c r="K2708" t="s">
        <v>36</v>
      </c>
      <c r="L2708">
        <v>147</v>
      </c>
      <c r="M2708">
        <v>2.5</v>
      </c>
      <c r="N2708">
        <v>1</v>
      </c>
      <c r="O2708">
        <v>147</v>
      </c>
      <c r="P2708">
        <v>2.5</v>
      </c>
      <c r="Q2708">
        <v>1</v>
      </c>
      <c r="R2708">
        <v>2.5</v>
      </c>
      <c r="S2708">
        <v>2.5</v>
      </c>
      <c r="T2708" s="1">
        <v>44689</v>
      </c>
      <c r="U2708" t="str">
        <f t="shared" si="210"/>
        <v>Snapple Diet Tea - Raspberry</v>
      </c>
      <c r="V2708" t="str">
        <f t="shared" si="211"/>
        <v>Non Carbonated</v>
      </c>
      <c r="W2708" t="s">
        <v>49</v>
      </c>
      <c r="X2708" t="b">
        <f t="shared" si="213"/>
        <v>1</v>
      </c>
      <c r="Y2708">
        <f t="shared" si="212"/>
        <v>2.5</v>
      </c>
      <c r="Z2708" s="2">
        <f t="shared" si="214"/>
        <v>1.6666666666666667</v>
      </c>
      <c r="AA2708" t="s">
        <v>75</v>
      </c>
      <c r="AB2708" t="s">
        <v>144</v>
      </c>
      <c r="AD2708" t="s">
        <v>54</v>
      </c>
      <c r="AE2708" t="s">
        <v>611</v>
      </c>
      <c r="AF2708">
        <v>2022</v>
      </c>
    </row>
    <row r="2709" spans="1:32" x14ac:dyDescent="0.25">
      <c r="A2709" t="s">
        <v>29</v>
      </c>
      <c r="B2709" t="s">
        <v>394</v>
      </c>
      <c r="C2709" t="s">
        <v>395</v>
      </c>
      <c r="D2709" t="s">
        <v>396</v>
      </c>
      <c r="E2709">
        <f>_xlfn.XLOOKUP(Table1[[#This Row],[Location]],'Location analysis'!A:A,'Location analysis'!B:B)</f>
        <v>40.416893999999999</v>
      </c>
      <c r="F2709">
        <f>_xlfn.XLOOKUP(Table1[[#This Row],[Location]],'Location analysis'!A:A,'Location analysis'!C:C)</f>
        <v>-74.420399000000003</v>
      </c>
      <c r="G2709" t="s">
        <v>293</v>
      </c>
      <c r="H2709" t="s">
        <v>43</v>
      </c>
      <c r="I2709">
        <v>15082268749</v>
      </c>
      <c r="J2709" t="s">
        <v>610</v>
      </c>
      <c r="K2709" t="s">
        <v>36</v>
      </c>
      <c r="L2709">
        <v>135</v>
      </c>
      <c r="M2709">
        <v>2</v>
      </c>
      <c r="N2709">
        <v>1</v>
      </c>
      <c r="O2709">
        <v>135</v>
      </c>
      <c r="P2709">
        <v>2</v>
      </c>
      <c r="Q2709">
        <v>1</v>
      </c>
      <c r="R2709">
        <v>2</v>
      </c>
      <c r="S2709">
        <v>2</v>
      </c>
      <c r="T2709" s="1">
        <v>44689</v>
      </c>
      <c r="U2709" t="str">
        <f t="shared" si="210"/>
        <v>Kinder - Bueno - Crispy Creamy Chocolate</v>
      </c>
      <c r="V2709" t="str">
        <f t="shared" si="211"/>
        <v>Food</v>
      </c>
      <c r="W2709" t="s">
        <v>43</v>
      </c>
      <c r="X2709" t="b">
        <f t="shared" si="213"/>
        <v>1</v>
      </c>
      <c r="Y2709">
        <f t="shared" si="212"/>
        <v>2</v>
      </c>
      <c r="Z2709" s="2">
        <f t="shared" si="214"/>
        <v>1.3333333333333333</v>
      </c>
      <c r="AA2709" t="s">
        <v>294</v>
      </c>
      <c r="AB2709" t="s">
        <v>295</v>
      </c>
      <c r="AC2709" t="s">
        <v>296</v>
      </c>
      <c r="AD2709" t="s">
        <v>54</v>
      </c>
      <c r="AE2709" t="s">
        <v>611</v>
      </c>
      <c r="AF2709">
        <v>2022</v>
      </c>
    </row>
    <row r="2710" spans="1:32" x14ac:dyDescent="0.25">
      <c r="A2710" t="s">
        <v>29</v>
      </c>
      <c r="B2710" t="s">
        <v>394</v>
      </c>
      <c r="C2710" t="s">
        <v>395</v>
      </c>
      <c r="D2710" t="s">
        <v>396</v>
      </c>
      <c r="E2710">
        <f>_xlfn.XLOOKUP(Table1[[#This Row],[Location]],'Location analysis'!A:A,'Location analysis'!B:B)</f>
        <v>40.416893999999999</v>
      </c>
      <c r="F2710">
        <f>_xlfn.XLOOKUP(Table1[[#This Row],[Location]],'Location analysis'!A:A,'Location analysis'!C:C)</f>
        <v>-74.420399000000003</v>
      </c>
      <c r="G2710" t="s">
        <v>42</v>
      </c>
      <c r="H2710" t="s">
        <v>43</v>
      </c>
      <c r="I2710">
        <v>15082271932</v>
      </c>
      <c r="J2710" t="s">
        <v>610</v>
      </c>
      <c r="K2710" t="s">
        <v>36</v>
      </c>
      <c r="L2710">
        <v>114</v>
      </c>
      <c r="M2710">
        <v>1.5</v>
      </c>
      <c r="N2710">
        <v>1</v>
      </c>
      <c r="O2710">
        <v>114</v>
      </c>
      <c r="P2710">
        <v>1.5</v>
      </c>
      <c r="Q2710">
        <v>1</v>
      </c>
      <c r="R2710">
        <v>1.5</v>
      </c>
      <c r="S2710">
        <v>1.5</v>
      </c>
      <c r="T2710" s="1">
        <v>44689</v>
      </c>
      <c r="U2710" t="str">
        <f t="shared" si="210"/>
        <v>Takis - Hot Chilli Pepper &amp; Lime</v>
      </c>
      <c r="V2710" t="str">
        <f t="shared" si="211"/>
        <v>Food</v>
      </c>
      <c r="W2710" t="s">
        <v>43</v>
      </c>
      <c r="X2710" t="b">
        <f t="shared" si="213"/>
        <v>1</v>
      </c>
      <c r="Y2710">
        <f t="shared" si="212"/>
        <v>1.5</v>
      </c>
      <c r="Z2710" s="2">
        <f t="shared" si="214"/>
        <v>1</v>
      </c>
      <c r="AA2710" t="s">
        <v>44</v>
      </c>
      <c r="AB2710" t="s">
        <v>45</v>
      </c>
      <c r="AD2710" t="s">
        <v>54</v>
      </c>
      <c r="AE2710" t="s">
        <v>611</v>
      </c>
      <c r="AF2710">
        <v>2022</v>
      </c>
    </row>
    <row r="2711" spans="1:32" x14ac:dyDescent="0.25">
      <c r="A2711" t="s">
        <v>29</v>
      </c>
      <c r="B2711" t="s">
        <v>46</v>
      </c>
      <c r="C2711" t="s">
        <v>31</v>
      </c>
      <c r="D2711" t="s">
        <v>47</v>
      </c>
      <c r="E2711">
        <f>_xlfn.XLOOKUP(Table1[[#This Row],[Location]],'Location analysis'!A:A,'Location analysis'!B:B)</f>
        <v>40.423690999999998</v>
      </c>
      <c r="F2711">
        <f>_xlfn.XLOOKUP(Table1[[#This Row],[Location]],'Location analysis'!A:A,'Location analysis'!C:C)</f>
        <v>-74.380831999999998</v>
      </c>
      <c r="G2711" t="s">
        <v>87</v>
      </c>
      <c r="H2711" t="s">
        <v>34</v>
      </c>
      <c r="I2711">
        <v>15082323208</v>
      </c>
      <c r="J2711" t="s">
        <v>610</v>
      </c>
      <c r="K2711" t="s">
        <v>36</v>
      </c>
      <c r="L2711">
        <v>141</v>
      </c>
      <c r="M2711">
        <v>1.5</v>
      </c>
      <c r="N2711">
        <v>1</v>
      </c>
      <c r="O2711">
        <v>141</v>
      </c>
      <c r="P2711">
        <v>1.5</v>
      </c>
      <c r="Q2711">
        <v>1</v>
      </c>
      <c r="R2711">
        <v>1.5</v>
      </c>
      <c r="S2711">
        <v>1.5</v>
      </c>
      <c r="T2711" s="1">
        <v>44689</v>
      </c>
      <c r="U2711" t="str">
        <f t="shared" si="210"/>
        <v>Spindrift - Sparkling Water  Lime</v>
      </c>
      <c r="V2711" t="str">
        <f t="shared" si="211"/>
        <v>Carbonated</v>
      </c>
      <c r="W2711" t="s">
        <v>34</v>
      </c>
      <c r="X2711" t="b">
        <f t="shared" si="213"/>
        <v>1</v>
      </c>
      <c r="Y2711">
        <f t="shared" si="212"/>
        <v>1.5</v>
      </c>
      <c r="Z2711" s="2">
        <f t="shared" si="214"/>
        <v>1</v>
      </c>
      <c r="AA2711" t="s">
        <v>89</v>
      </c>
      <c r="AB2711" t="s">
        <v>90</v>
      </c>
      <c r="AD2711" t="s">
        <v>54</v>
      </c>
      <c r="AE2711" t="s">
        <v>611</v>
      </c>
      <c r="AF2711">
        <v>2022</v>
      </c>
    </row>
    <row r="2712" spans="1:32" x14ac:dyDescent="0.25">
      <c r="A2712" t="s">
        <v>29</v>
      </c>
      <c r="B2712" t="s">
        <v>46</v>
      </c>
      <c r="C2712" t="s">
        <v>31</v>
      </c>
      <c r="D2712" t="s">
        <v>47</v>
      </c>
      <c r="E2712">
        <f>_xlfn.XLOOKUP(Table1[[#This Row],[Location]],'Location analysis'!A:A,'Location analysis'!B:B)</f>
        <v>40.423690999999998</v>
      </c>
      <c r="F2712">
        <f>_xlfn.XLOOKUP(Table1[[#This Row],[Location]],'Location analysis'!A:A,'Location analysis'!C:C)</f>
        <v>-74.380831999999998</v>
      </c>
      <c r="G2712" t="s">
        <v>87</v>
      </c>
      <c r="H2712" t="s">
        <v>34</v>
      </c>
      <c r="I2712">
        <v>15082324651</v>
      </c>
      <c r="J2712" t="s">
        <v>610</v>
      </c>
      <c r="K2712" t="s">
        <v>36</v>
      </c>
      <c r="L2712">
        <v>141</v>
      </c>
      <c r="M2712">
        <v>1.5</v>
      </c>
      <c r="N2712">
        <v>1</v>
      </c>
      <c r="O2712">
        <v>141</v>
      </c>
      <c r="P2712">
        <v>1.5</v>
      </c>
      <c r="Q2712">
        <v>1</v>
      </c>
      <c r="R2712">
        <v>1.5</v>
      </c>
      <c r="S2712">
        <v>1.5</v>
      </c>
      <c r="T2712" s="1">
        <v>44689</v>
      </c>
      <c r="U2712" t="str">
        <f t="shared" si="210"/>
        <v>Spindrift - Sparkling Water  Lime</v>
      </c>
      <c r="V2712" t="str">
        <f t="shared" si="211"/>
        <v>Carbonated</v>
      </c>
      <c r="W2712" t="s">
        <v>34</v>
      </c>
      <c r="X2712" t="b">
        <f t="shared" si="213"/>
        <v>1</v>
      </c>
      <c r="Y2712">
        <f t="shared" si="212"/>
        <v>1.5</v>
      </c>
      <c r="Z2712" s="2">
        <f t="shared" si="214"/>
        <v>1</v>
      </c>
      <c r="AA2712" t="s">
        <v>89</v>
      </c>
      <c r="AB2712" t="s">
        <v>90</v>
      </c>
      <c r="AD2712" t="s">
        <v>54</v>
      </c>
      <c r="AE2712" t="s">
        <v>611</v>
      </c>
      <c r="AF2712">
        <v>2022</v>
      </c>
    </row>
    <row r="2713" spans="1:32" x14ac:dyDescent="0.25">
      <c r="A2713" t="s">
        <v>29</v>
      </c>
      <c r="B2713" t="s">
        <v>30</v>
      </c>
      <c r="C2713" t="s">
        <v>31</v>
      </c>
      <c r="D2713" t="s">
        <v>32</v>
      </c>
      <c r="E2713">
        <f>_xlfn.XLOOKUP(Table1[[#This Row],[Location]],'Location analysis'!A:A,'Location analysis'!B:B)</f>
        <v>40.423690999999998</v>
      </c>
      <c r="F2713">
        <f>_xlfn.XLOOKUP(Table1[[#This Row],[Location]],'Location analysis'!A:A,'Location analysis'!C:C)</f>
        <v>-74.380831999999998</v>
      </c>
      <c r="G2713" t="s">
        <v>42</v>
      </c>
      <c r="H2713" t="s">
        <v>43</v>
      </c>
      <c r="I2713">
        <v>15082478194</v>
      </c>
      <c r="J2713" t="s">
        <v>610</v>
      </c>
      <c r="K2713" t="s">
        <v>51</v>
      </c>
      <c r="L2713">
        <v>123</v>
      </c>
      <c r="M2713">
        <v>1.5</v>
      </c>
      <c r="N2713">
        <v>1</v>
      </c>
      <c r="O2713">
        <v>123</v>
      </c>
      <c r="P2713">
        <v>1.5</v>
      </c>
      <c r="Q2713">
        <v>1</v>
      </c>
      <c r="R2713">
        <v>1.5</v>
      </c>
      <c r="S2713">
        <v>1.5</v>
      </c>
      <c r="T2713" s="1">
        <v>44689</v>
      </c>
      <c r="U2713" t="str">
        <f t="shared" si="210"/>
        <v>Takis - Hot Chilli Pepper &amp; Lime</v>
      </c>
      <c r="V2713" t="str">
        <f t="shared" si="211"/>
        <v>Food</v>
      </c>
      <c r="W2713" t="s">
        <v>43</v>
      </c>
      <c r="X2713" t="b">
        <f t="shared" si="213"/>
        <v>1</v>
      </c>
      <c r="Y2713">
        <f t="shared" si="212"/>
        <v>1.5</v>
      </c>
      <c r="Z2713" s="2">
        <f t="shared" si="214"/>
        <v>1</v>
      </c>
      <c r="AA2713" t="s">
        <v>44</v>
      </c>
      <c r="AB2713" t="s">
        <v>45</v>
      </c>
      <c r="AD2713" t="s">
        <v>54</v>
      </c>
      <c r="AE2713" t="s">
        <v>611</v>
      </c>
      <c r="AF2713">
        <v>2022</v>
      </c>
    </row>
    <row r="2714" spans="1:32" x14ac:dyDescent="0.25">
      <c r="A2714" t="s">
        <v>29</v>
      </c>
      <c r="B2714" t="s">
        <v>30</v>
      </c>
      <c r="C2714" t="s">
        <v>31</v>
      </c>
      <c r="D2714" t="s">
        <v>32</v>
      </c>
      <c r="E2714">
        <f>_xlfn.XLOOKUP(Table1[[#This Row],[Location]],'Location analysis'!A:A,'Location analysis'!B:B)</f>
        <v>40.423690999999998</v>
      </c>
      <c r="F2714">
        <f>_xlfn.XLOOKUP(Table1[[#This Row],[Location]],'Location analysis'!A:A,'Location analysis'!C:C)</f>
        <v>-74.380831999999998</v>
      </c>
      <c r="G2714" t="s">
        <v>42</v>
      </c>
      <c r="H2714" t="s">
        <v>43</v>
      </c>
      <c r="I2714">
        <v>15082478368</v>
      </c>
      <c r="J2714" t="s">
        <v>610</v>
      </c>
      <c r="K2714" t="s">
        <v>51</v>
      </c>
      <c r="L2714">
        <v>123</v>
      </c>
      <c r="M2714">
        <v>1.5</v>
      </c>
      <c r="N2714">
        <v>1</v>
      </c>
      <c r="O2714">
        <v>123</v>
      </c>
      <c r="P2714">
        <v>1.5</v>
      </c>
      <c r="Q2714">
        <v>1</v>
      </c>
      <c r="R2714">
        <v>1.5</v>
      </c>
      <c r="S2714">
        <v>1.5</v>
      </c>
      <c r="T2714" s="1">
        <v>44689</v>
      </c>
      <c r="U2714" t="str">
        <f t="shared" si="210"/>
        <v>Takis - Hot Chilli Pepper &amp; Lime</v>
      </c>
      <c r="V2714" t="str">
        <f t="shared" si="211"/>
        <v>Food</v>
      </c>
      <c r="W2714" t="s">
        <v>43</v>
      </c>
      <c r="X2714" t="b">
        <f t="shared" si="213"/>
        <v>1</v>
      </c>
      <c r="Y2714">
        <f t="shared" si="212"/>
        <v>1.5</v>
      </c>
      <c r="Z2714" s="2">
        <f t="shared" si="214"/>
        <v>1</v>
      </c>
      <c r="AA2714" t="s">
        <v>44</v>
      </c>
      <c r="AB2714" t="s">
        <v>45</v>
      </c>
      <c r="AD2714" t="s">
        <v>54</v>
      </c>
      <c r="AE2714" t="s">
        <v>611</v>
      </c>
      <c r="AF2714">
        <v>2022</v>
      </c>
    </row>
    <row r="2715" spans="1:32" x14ac:dyDescent="0.25">
      <c r="A2715" t="s">
        <v>29</v>
      </c>
      <c r="B2715" t="s">
        <v>30</v>
      </c>
      <c r="C2715" t="s">
        <v>31</v>
      </c>
      <c r="D2715" t="s">
        <v>32</v>
      </c>
      <c r="E2715">
        <f>_xlfn.XLOOKUP(Table1[[#This Row],[Location]],'Location analysis'!A:A,'Location analysis'!B:B)</f>
        <v>40.423690999999998</v>
      </c>
      <c r="F2715">
        <f>_xlfn.XLOOKUP(Table1[[#This Row],[Location]],'Location analysis'!A:A,'Location analysis'!C:C)</f>
        <v>-74.380831999999998</v>
      </c>
      <c r="G2715" t="s">
        <v>81</v>
      </c>
      <c r="H2715" t="s">
        <v>43</v>
      </c>
      <c r="I2715">
        <v>15082530805</v>
      </c>
      <c r="J2715" t="s">
        <v>610</v>
      </c>
      <c r="K2715" t="s">
        <v>36</v>
      </c>
      <c r="L2715">
        <v>135</v>
      </c>
      <c r="M2715">
        <v>2</v>
      </c>
      <c r="N2715">
        <v>1</v>
      </c>
      <c r="O2715">
        <v>135</v>
      </c>
      <c r="P2715">
        <v>2</v>
      </c>
      <c r="Q2715">
        <v>1</v>
      </c>
      <c r="R2715">
        <v>2</v>
      </c>
      <c r="S2715">
        <v>2</v>
      </c>
      <c r="T2715" s="1">
        <v>44689</v>
      </c>
      <c r="U2715" t="str">
        <f t="shared" si="210"/>
        <v>KitKat - Crisp Wafers</v>
      </c>
      <c r="V2715" t="str">
        <f t="shared" si="211"/>
        <v>Food</v>
      </c>
      <c r="W2715" t="s">
        <v>43</v>
      </c>
      <c r="X2715" t="b">
        <f t="shared" si="213"/>
        <v>1</v>
      </c>
      <c r="Y2715">
        <f t="shared" si="212"/>
        <v>2</v>
      </c>
      <c r="Z2715" s="2">
        <f t="shared" si="214"/>
        <v>1.3333333333333333</v>
      </c>
      <c r="AA2715" t="s">
        <v>82</v>
      </c>
      <c r="AB2715" t="s">
        <v>83</v>
      </c>
      <c r="AD2715" t="s">
        <v>54</v>
      </c>
      <c r="AE2715" t="s">
        <v>611</v>
      </c>
      <c r="AF2715">
        <v>2022</v>
      </c>
    </row>
    <row r="2716" spans="1:32" x14ac:dyDescent="0.25">
      <c r="A2716" t="s">
        <v>29</v>
      </c>
      <c r="B2716" t="s">
        <v>62</v>
      </c>
      <c r="C2716" t="s">
        <v>63</v>
      </c>
      <c r="D2716" t="s">
        <v>64</v>
      </c>
      <c r="E2716">
        <f>_xlfn.XLOOKUP(Table1[[#This Row],[Location]],'Location analysis'!A:A,'Location analysis'!B:B)</f>
        <v>40.091900000000003</v>
      </c>
      <c r="F2716">
        <f>_xlfn.XLOOKUP(Table1[[#This Row],[Location]],'Location analysis'!A:A,'Location analysis'!C:C)</f>
        <v>-74.358699999999999</v>
      </c>
      <c r="G2716" t="s">
        <v>390</v>
      </c>
      <c r="H2716" t="s">
        <v>43</v>
      </c>
      <c r="I2716">
        <v>15084101314</v>
      </c>
      <c r="J2716" t="s">
        <v>615</v>
      </c>
      <c r="K2716" t="s">
        <v>51</v>
      </c>
      <c r="L2716">
        <v>133</v>
      </c>
      <c r="M2716">
        <v>2</v>
      </c>
      <c r="N2716">
        <v>1</v>
      </c>
      <c r="O2716">
        <v>133</v>
      </c>
      <c r="P2716">
        <v>2</v>
      </c>
      <c r="Q2716">
        <v>1</v>
      </c>
      <c r="R2716">
        <v>2</v>
      </c>
      <c r="S2716">
        <v>2</v>
      </c>
      <c r="T2716" s="1">
        <v>44690</v>
      </c>
      <c r="U2716" t="str">
        <f t="shared" si="210"/>
        <v>RXBAR - Protein Bar - Chocolate Sea Salt</v>
      </c>
      <c r="V2716" t="str">
        <f t="shared" si="211"/>
        <v>Food</v>
      </c>
      <c r="W2716" t="s">
        <v>43</v>
      </c>
      <c r="X2716" t="b">
        <f t="shared" si="213"/>
        <v>1</v>
      </c>
      <c r="Y2716">
        <f t="shared" si="212"/>
        <v>2</v>
      </c>
      <c r="Z2716" s="2">
        <f t="shared" si="214"/>
        <v>1.3333333333333333</v>
      </c>
      <c r="AA2716" t="s">
        <v>318</v>
      </c>
      <c r="AB2716" t="s">
        <v>319</v>
      </c>
      <c r="AC2716" t="s">
        <v>391</v>
      </c>
      <c r="AD2716" t="s">
        <v>60</v>
      </c>
      <c r="AE2716" t="s">
        <v>616</v>
      </c>
      <c r="AF2716">
        <v>2022</v>
      </c>
    </row>
    <row r="2717" spans="1:32" x14ac:dyDescent="0.25">
      <c r="A2717" t="s">
        <v>29</v>
      </c>
      <c r="B2717" t="s">
        <v>62</v>
      </c>
      <c r="C2717" t="s">
        <v>63</v>
      </c>
      <c r="D2717" t="s">
        <v>64</v>
      </c>
      <c r="E2717">
        <f>_xlfn.XLOOKUP(Table1[[#This Row],[Location]],'Location analysis'!A:A,'Location analysis'!B:B)</f>
        <v>40.091900000000003</v>
      </c>
      <c r="F2717">
        <f>_xlfn.XLOOKUP(Table1[[#This Row],[Location]],'Location analysis'!A:A,'Location analysis'!C:C)</f>
        <v>-74.358699999999999</v>
      </c>
      <c r="G2717" t="s">
        <v>84</v>
      </c>
      <c r="H2717" t="s">
        <v>43</v>
      </c>
      <c r="I2717">
        <v>15084429932</v>
      </c>
      <c r="J2717" t="s">
        <v>615</v>
      </c>
      <c r="K2717" t="s">
        <v>51</v>
      </c>
      <c r="L2717">
        <v>138</v>
      </c>
      <c r="M2717">
        <v>2</v>
      </c>
      <c r="N2717">
        <v>1</v>
      </c>
      <c r="O2717">
        <v>138</v>
      </c>
      <c r="P2717">
        <v>2</v>
      </c>
      <c r="Q2717">
        <v>1</v>
      </c>
      <c r="R2717">
        <v>2</v>
      </c>
      <c r="S2717">
        <v>2</v>
      </c>
      <c r="T2717" s="1">
        <v>44690</v>
      </c>
      <c r="U2717" t="str">
        <f t="shared" si="210"/>
        <v>Wonderful Pistachios - Variety</v>
      </c>
      <c r="V2717" t="str">
        <f t="shared" si="211"/>
        <v>Food</v>
      </c>
      <c r="W2717" t="s">
        <v>43</v>
      </c>
      <c r="X2717" t="b">
        <f t="shared" si="213"/>
        <v>1</v>
      </c>
      <c r="Y2717">
        <f t="shared" si="212"/>
        <v>2</v>
      </c>
      <c r="Z2717" s="2">
        <f t="shared" si="214"/>
        <v>1.3333333333333333</v>
      </c>
      <c r="AA2717" t="s">
        <v>85</v>
      </c>
      <c r="AB2717" t="s">
        <v>86</v>
      </c>
      <c r="AD2717" t="s">
        <v>60</v>
      </c>
      <c r="AE2717" t="s">
        <v>616</v>
      </c>
      <c r="AF2717">
        <v>2022</v>
      </c>
    </row>
    <row r="2718" spans="1:32" x14ac:dyDescent="0.25">
      <c r="A2718" t="s">
        <v>29</v>
      </c>
      <c r="B2718" t="s">
        <v>62</v>
      </c>
      <c r="C2718" t="s">
        <v>63</v>
      </c>
      <c r="D2718" t="s">
        <v>64</v>
      </c>
      <c r="E2718">
        <f>_xlfn.XLOOKUP(Table1[[#This Row],[Location]],'Location analysis'!A:A,'Location analysis'!B:B)</f>
        <v>40.091900000000003</v>
      </c>
      <c r="F2718">
        <f>_xlfn.XLOOKUP(Table1[[#This Row],[Location]],'Location analysis'!A:A,'Location analysis'!C:C)</f>
        <v>-74.358699999999999</v>
      </c>
      <c r="G2718" t="s">
        <v>84</v>
      </c>
      <c r="H2718" t="s">
        <v>43</v>
      </c>
      <c r="I2718">
        <v>15084751108</v>
      </c>
      <c r="J2718" t="s">
        <v>615</v>
      </c>
      <c r="K2718" t="s">
        <v>51</v>
      </c>
      <c r="L2718">
        <v>138</v>
      </c>
      <c r="M2718">
        <v>2</v>
      </c>
      <c r="N2718">
        <v>1</v>
      </c>
      <c r="O2718">
        <v>138</v>
      </c>
      <c r="P2718">
        <v>2</v>
      </c>
      <c r="Q2718">
        <v>1</v>
      </c>
      <c r="R2718">
        <v>2</v>
      </c>
      <c r="S2718">
        <v>2</v>
      </c>
      <c r="T2718" s="1">
        <v>44690</v>
      </c>
      <c r="U2718" t="str">
        <f t="shared" si="210"/>
        <v>Wonderful Pistachios - Variety</v>
      </c>
      <c r="V2718" t="str">
        <f t="shared" si="211"/>
        <v>Food</v>
      </c>
      <c r="W2718" t="s">
        <v>43</v>
      </c>
      <c r="X2718" t="b">
        <f t="shared" si="213"/>
        <v>1</v>
      </c>
      <c r="Y2718">
        <f t="shared" si="212"/>
        <v>2</v>
      </c>
      <c r="Z2718" s="2">
        <f t="shared" si="214"/>
        <v>1.3333333333333333</v>
      </c>
      <c r="AA2718" t="s">
        <v>85</v>
      </c>
      <c r="AB2718" t="s">
        <v>86</v>
      </c>
      <c r="AD2718" t="s">
        <v>60</v>
      </c>
      <c r="AE2718" t="s">
        <v>616</v>
      </c>
      <c r="AF2718">
        <v>2022</v>
      </c>
    </row>
    <row r="2719" spans="1:32" x14ac:dyDescent="0.25">
      <c r="A2719" t="s">
        <v>29</v>
      </c>
      <c r="B2719" t="s">
        <v>62</v>
      </c>
      <c r="C2719" t="s">
        <v>63</v>
      </c>
      <c r="D2719" t="s">
        <v>64</v>
      </c>
      <c r="E2719">
        <f>_xlfn.XLOOKUP(Table1[[#This Row],[Location]],'Location analysis'!A:A,'Location analysis'!B:B)</f>
        <v>40.091900000000003</v>
      </c>
      <c r="F2719">
        <f>_xlfn.XLOOKUP(Table1[[#This Row],[Location]],'Location analysis'!A:A,'Location analysis'!C:C)</f>
        <v>-74.358699999999999</v>
      </c>
      <c r="G2719" t="s">
        <v>84</v>
      </c>
      <c r="H2719" t="s">
        <v>43</v>
      </c>
      <c r="I2719">
        <v>15085132414</v>
      </c>
      <c r="J2719" t="s">
        <v>615</v>
      </c>
      <c r="K2719" t="s">
        <v>51</v>
      </c>
      <c r="L2719">
        <v>138</v>
      </c>
      <c r="M2719">
        <v>2</v>
      </c>
      <c r="N2719">
        <v>1</v>
      </c>
      <c r="O2719">
        <v>138</v>
      </c>
      <c r="P2719">
        <v>2</v>
      </c>
      <c r="Q2719">
        <v>1</v>
      </c>
      <c r="R2719">
        <v>2</v>
      </c>
      <c r="S2719">
        <v>2</v>
      </c>
      <c r="T2719" s="1">
        <v>44690</v>
      </c>
      <c r="U2719" t="str">
        <f t="shared" si="210"/>
        <v>Wonderful Pistachios - Variety</v>
      </c>
      <c r="V2719" t="str">
        <f t="shared" si="211"/>
        <v>Food</v>
      </c>
      <c r="W2719" t="s">
        <v>43</v>
      </c>
      <c r="X2719" t="b">
        <f t="shared" si="213"/>
        <v>1</v>
      </c>
      <c r="Y2719">
        <f t="shared" si="212"/>
        <v>2</v>
      </c>
      <c r="Z2719" s="2">
        <f t="shared" si="214"/>
        <v>1.3333333333333333</v>
      </c>
      <c r="AA2719" t="s">
        <v>85</v>
      </c>
      <c r="AB2719" t="s">
        <v>86</v>
      </c>
      <c r="AD2719" t="s">
        <v>60</v>
      </c>
      <c r="AE2719" t="s">
        <v>616</v>
      </c>
      <c r="AF2719">
        <v>2022</v>
      </c>
    </row>
    <row r="2720" spans="1:32" x14ac:dyDescent="0.25">
      <c r="A2720" t="s">
        <v>29</v>
      </c>
      <c r="B2720" t="s">
        <v>394</v>
      </c>
      <c r="C2720" t="s">
        <v>395</v>
      </c>
      <c r="D2720" t="s">
        <v>396</v>
      </c>
      <c r="E2720">
        <f>_xlfn.XLOOKUP(Table1[[#This Row],[Location]],'Location analysis'!A:A,'Location analysis'!B:B)</f>
        <v>40.416893999999999</v>
      </c>
      <c r="F2720">
        <f>_xlfn.XLOOKUP(Table1[[#This Row],[Location]],'Location analysis'!A:A,'Location analysis'!C:C)</f>
        <v>-74.420399000000003</v>
      </c>
      <c r="G2720" t="s">
        <v>612</v>
      </c>
      <c r="H2720" t="s">
        <v>43</v>
      </c>
      <c r="I2720">
        <v>15085478972</v>
      </c>
      <c r="J2720" t="s">
        <v>615</v>
      </c>
      <c r="K2720" t="s">
        <v>51</v>
      </c>
      <c r="L2720">
        <v>122</v>
      </c>
      <c r="M2720">
        <v>1.25</v>
      </c>
      <c r="N2720">
        <v>1</v>
      </c>
      <c r="O2720">
        <v>122</v>
      </c>
      <c r="P2720">
        <v>1.25</v>
      </c>
      <c r="Q2720">
        <v>1</v>
      </c>
      <c r="R2720">
        <v>1.25</v>
      </c>
      <c r="S2720">
        <v>1.25</v>
      </c>
      <c r="T2720" s="1">
        <v>44690</v>
      </c>
      <c r="U2720" t="str">
        <f t="shared" si="210"/>
        <v>Goldfish Baked - Cheddar</v>
      </c>
      <c r="V2720" t="str">
        <f t="shared" si="211"/>
        <v>Food</v>
      </c>
      <c r="W2720" t="s">
        <v>43</v>
      </c>
      <c r="X2720" t="b">
        <f t="shared" si="213"/>
        <v>1</v>
      </c>
      <c r="Y2720">
        <f t="shared" si="212"/>
        <v>1.25</v>
      </c>
      <c r="Z2720" s="2">
        <f t="shared" si="214"/>
        <v>0.83333333333333337</v>
      </c>
      <c r="AA2720" t="s">
        <v>613</v>
      </c>
      <c r="AB2720" t="s">
        <v>614</v>
      </c>
      <c r="AD2720" t="s">
        <v>60</v>
      </c>
      <c r="AE2720" t="s">
        <v>616</v>
      </c>
      <c r="AF2720">
        <v>2022</v>
      </c>
    </row>
    <row r="2721" spans="1:32" x14ac:dyDescent="0.25">
      <c r="A2721" t="s">
        <v>29</v>
      </c>
      <c r="B2721" t="s">
        <v>62</v>
      </c>
      <c r="C2721" t="s">
        <v>63</v>
      </c>
      <c r="D2721" t="s">
        <v>64</v>
      </c>
      <c r="E2721">
        <f>_xlfn.XLOOKUP(Table1[[#This Row],[Location]],'Location analysis'!A:A,'Location analysis'!B:B)</f>
        <v>40.091900000000003</v>
      </c>
      <c r="F2721">
        <f>_xlfn.XLOOKUP(Table1[[#This Row],[Location]],'Location analysis'!A:A,'Location analysis'!C:C)</f>
        <v>-74.358699999999999</v>
      </c>
      <c r="G2721" t="s">
        <v>112</v>
      </c>
      <c r="H2721" t="s">
        <v>43</v>
      </c>
      <c r="I2721">
        <v>15085613363</v>
      </c>
      <c r="J2721" t="s">
        <v>615</v>
      </c>
      <c r="K2721" t="s">
        <v>36</v>
      </c>
      <c r="L2721">
        <v>132</v>
      </c>
      <c r="M2721">
        <v>2</v>
      </c>
      <c r="N2721">
        <v>1</v>
      </c>
      <c r="O2721">
        <v>132</v>
      </c>
      <c r="P2721">
        <v>2</v>
      </c>
      <c r="Q2721">
        <v>1</v>
      </c>
      <c r="R2721">
        <v>2</v>
      </c>
      <c r="S2721">
        <v>2</v>
      </c>
      <c r="T2721" s="1">
        <v>44690</v>
      </c>
      <c r="U2721" t="str">
        <f t="shared" si="210"/>
        <v>Robert Irvine's - Fit Crunch -  Chocolate Pea</v>
      </c>
      <c r="V2721" t="str">
        <f t="shared" si="211"/>
        <v>Food</v>
      </c>
      <c r="W2721" t="s">
        <v>43</v>
      </c>
      <c r="X2721" t="b">
        <f t="shared" si="213"/>
        <v>1</v>
      </c>
      <c r="Y2721">
        <f t="shared" si="212"/>
        <v>2</v>
      </c>
      <c r="Z2721" s="2">
        <f t="shared" si="214"/>
        <v>1.3333333333333333</v>
      </c>
      <c r="AA2721" t="s">
        <v>113</v>
      </c>
      <c r="AB2721" t="s">
        <v>114</v>
      </c>
      <c r="AC2721" t="s">
        <v>115</v>
      </c>
      <c r="AD2721" t="s">
        <v>60</v>
      </c>
      <c r="AE2721" t="s">
        <v>616</v>
      </c>
      <c r="AF2721">
        <v>2022</v>
      </c>
    </row>
    <row r="2722" spans="1:32" x14ac:dyDescent="0.25">
      <c r="A2722" t="s">
        <v>29</v>
      </c>
      <c r="B2722" t="s">
        <v>394</v>
      </c>
      <c r="C2722" t="s">
        <v>395</v>
      </c>
      <c r="D2722" t="s">
        <v>396</v>
      </c>
      <c r="E2722">
        <f>_xlfn.XLOOKUP(Table1[[#This Row],[Location]],'Location analysis'!A:A,'Location analysis'!B:B)</f>
        <v>40.416893999999999</v>
      </c>
      <c r="F2722">
        <f>_xlfn.XLOOKUP(Table1[[#This Row],[Location]],'Location analysis'!A:A,'Location analysis'!C:C)</f>
        <v>-74.420399000000003</v>
      </c>
      <c r="G2722" t="s">
        <v>410</v>
      </c>
      <c r="H2722" t="s">
        <v>49</v>
      </c>
      <c r="I2722">
        <v>15085710762</v>
      </c>
      <c r="J2722" t="s">
        <v>615</v>
      </c>
      <c r="K2722" t="s">
        <v>36</v>
      </c>
      <c r="L2722">
        <v>140</v>
      </c>
      <c r="M2722">
        <v>2</v>
      </c>
      <c r="N2722">
        <v>1</v>
      </c>
      <c r="O2722">
        <v>140</v>
      </c>
      <c r="P2722">
        <v>2</v>
      </c>
      <c r="Q2722">
        <v>1</v>
      </c>
      <c r="R2722">
        <v>2</v>
      </c>
      <c r="S2722">
        <v>4</v>
      </c>
      <c r="T2722" s="1">
        <v>44690</v>
      </c>
      <c r="U2722" t="str">
        <f t="shared" si="210"/>
        <v>Iberia Coconut Water</v>
      </c>
      <c r="V2722" t="str">
        <f t="shared" si="211"/>
        <v>Non Carbonated</v>
      </c>
      <c r="W2722" t="s">
        <v>49</v>
      </c>
      <c r="X2722" t="b">
        <f t="shared" si="213"/>
        <v>1</v>
      </c>
      <c r="Y2722">
        <f t="shared" si="212"/>
        <v>2</v>
      </c>
      <c r="Z2722" s="2">
        <f t="shared" si="214"/>
        <v>1.3333333333333333</v>
      </c>
      <c r="AA2722" t="s">
        <v>410</v>
      </c>
      <c r="AD2722" t="s">
        <v>60</v>
      </c>
      <c r="AE2722" t="s">
        <v>616</v>
      </c>
      <c r="AF2722">
        <v>2022</v>
      </c>
    </row>
    <row r="2723" spans="1:32" x14ac:dyDescent="0.25">
      <c r="A2723" t="s">
        <v>29</v>
      </c>
      <c r="B2723" t="s">
        <v>394</v>
      </c>
      <c r="C2723" t="s">
        <v>395</v>
      </c>
      <c r="D2723" t="s">
        <v>396</v>
      </c>
      <c r="E2723">
        <f>_xlfn.XLOOKUP(Table1[[#This Row],[Location]],'Location analysis'!A:A,'Location analysis'!B:B)</f>
        <v>40.416893999999999</v>
      </c>
      <c r="F2723">
        <f>_xlfn.XLOOKUP(Table1[[#This Row],[Location]],'Location analysis'!A:A,'Location analysis'!C:C)</f>
        <v>-74.420399000000003</v>
      </c>
      <c r="G2723" t="s">
        <v>84</v>
      </c>
      <c r="H2723" t="s">
        <v>43</v>
      </c>
      <c r="I2723">
        <v>15085710762</v>
      </c>
      <c r="J2723" t="s">
        <v>615</v>
      </c>
      <c r="K2723" t="s">
        <v>36</v>
      </c>
      <c r="L2723">
        <v>134</v>
      </c>
      <c r="M2723">
        <v>2</v>
      </c>
      <c r="N2723">
        <v>1</v>
      </c>
      <c r="O2723">
        <v>134</v>
      </c>
      <c r="P2723">
        <v>2</v>
      </c>
      <c r="Q2723">
        <v>1</v>
      </c>
      <c r="R2723">
        <v>2</v>
      </c>
      <c r="S2723">
        <v>4</v>
      </c>
      <c r="T2723" s="1">
        <v>44690</v>
      </c>
      <c r="U2723" t="str">
        <f t="shared" si="210"/>
        <v>Wonderful Pistachios - Variety</v>
      </c>
      <c r="V2723" t="str">
        <f t="shared" si="211"/>
        <v>Food</v>
      </c>
      <c r="W2723" t="s">
        <v>43</v>
      </c>
      <c r="X2723" t="b">
        <f t="shared" si="213"/>
        <v>1</v>
      </c>
      <c r="Y2723">
        <f t="shared" si="212"/>
        <v>2</v>
      </c>
      <c r="Z2723" s="2">
        <f t="shared" si="214"/>
        <v>1.3333333333333333</v>
      </c>
      <c r="AA2723" t="s">
        <v>85</v>
      </c>
      <c r="AB2723" t="s">
        <v>86</v>
      </c>
      <c r="AD2723" t="s">
        <v>60</v>
      </c>
      <c r="AE2723" t="s">
        <v>616</v>
      </c>
      <c r="AF2723">
        <v>2022</v>
      </c>
    </row>
    <row r="2724" spans="1:32" x14ac:dyDescent="0.25">
      <c r="A2724" t="s">
        <v>29</v>
      </c>
      <c r="B2724" t="s">
        <v>67</v>
      </c>
      <c r="C2724" t="s">
        <v>68</v>
      </c>
      <c r="D2724" t="s">
        <v>69</v>
      </c>
      <c r="E2724">
        <f>_xlfn.XLOOKUP(Table1[[#This Row],[Location]],'Location analysis'!A:A,'Location analysis'!B:B)</f>
        <v>40.435699999999997</v>
      </c>
      <c r="F2724">
        <f>_xlfn.XLOOKUP(Table1[[#This Row],[Location]],'Location analysis'!A:A,'Location analysis'!C:C)</f>
        <v>-74.125200000000007</v>
      </c>
      <c r="G2724" t="s">
        <v>545</v>
      </c>
      <c r="H2724" t="s">
        <v>43</v>
      </c>
      <c r="I2724">
        <v>15085799497</v>
      </c>
      <c r="J2724" t="s">
        <v>615</v>
      </c>
      <c r="K2724" t="s">
        <v>36</v>
      </c>
      <c r="L2724">
        <v>135</v>
      </c>
      <c r="M2724">
        <v>1.5</v>
      </c>
      <c r="N2724">
        <v>1</v>
      </c>
      <c r="O2724">
        <v>135</v>
      </c>
      <c r="P2724">
        <v>1.5</v>
      </c>
      <c r="Q2724">
        <v>1</v>
      </c>
      <c r="R2724">
        <v>1.5</v>
      </c>
      <c r="S2724">
        <v>2.75</v>
      </c>
      <c r="T2724" s="1">
        <v>44690</v>
      </c>
      <c r="U2724" t="str">
        <f t="shared" si="210"/>
        <v>Nutri Grain Apple Cinnamon</v>
      </c>
      <c r="V2724" t="str">
        <f t="shared" si="211"/>
        <v>Food</v>
      </c>
      <c r="W2724" t="s">
        <v>43</v>
      </c>
      <c r="X2724" t="b">
        <f t="shared" si="213"/>
        <v>1</v>
      </c>
      <c r="Y2724">
        <f t="shared" si="212"/>
        <v>1.5</v>
      </c>
      <c r="Z2724" s="2">
        <f t="shared" si="214"/>
        <v>1</v>
      </c>
      <c r="AA2724" t="s">
        <v>545</v>
      </c>
      <c r="AD2724" t="s">
        <v>60</v>
      </c>
      <c r="AE2724" t="s">
        <v>616</v>
      </c>
      <c r="AF2724">
        <v>2022</v>
      </c>
    </row>
    <row r="2725" spans="1:32" x14ac:dyDescent="0.25">
      <c r="A2725" t="s">
        <v>29</v>
      </c>
      <c r="B2725" t="s">
        <v>67</v>
      </c>
      <c r="C2725" t="s">
        <v>68</v>
      </c>
      <c r="D2725" t="s">
        <v>69</v>
      </c>
      <c r="E2725">
        <f>_xlfn.XLOOKUP(Table1[[#This Row],[Location]],'Location analysis'!A:A,'Location analysis'!B:B)</f>
        <v>40.435699999999997</v>
      </c>
      <c r="F2725">
        <f>_xlfn.XLOOKUP(Table1[[#This Row],[Location]],'Location analysis'!A:A,'Location analysis'!C:C)</f>
        <v>-74.125200000000007</v>
      </c>
      <c r="G2725" t="s">
        <v>140</v>
      </c>
      <c r="H2725" t="s">
        <v>43</v>
      </c>
      <c r="I2725">
        <v>15085799497</v>
      </c>
      <c r="J2725" t="s">
        <v>615</v>
      </c>
      <c r="K2725" t="s">
        <v>36</v>
      </c>
      <c r="L2725">
        <v>132</v>
      </c>
      <c r="M2725">
        <v>1.25</v>
      </c>
      <c r="N2725">
        <v>1</v>
      </c>
      <c r="O2725">
        <v>132</v>
      </c>
      <c r="P2725">
        <v>1.25</v>
      </c>
      <c r="Q2725">
        <v>1</v>
      </c>
      <c r="R2725">
        <v>1.25</v>
      </c>
      <c r="S2725">
        <v>2.75</v>
      </c>
      <c r="T2725" s="1">
        <v>44690</v>
      </c>
      <c r="U2725" t="str">
        <f t="shared" si="210"/>
        <v>Chum Fruit Bites - Mango/Strawberry</v>
      </c>
      <c r="V2725" t="str">
        <f t="shared" si="211"/>
        <v>Food</v>
      </c>
      <c r="W2725" t="s">
        <v>43</v>
      </c>
      <c r="X2725" t="b">
        <f t="shared" si="213"/>
        <v>1</v>
      </c>
      <c r="Y2725">
        <f t="shared" si="212"/>
        <v>1.25</v>
      </c>
      <c r="Z2725" s="2">
        <f t="shared" si="214"/>
        <v>0.83333333333333337</v>
      </c>
      <c r="AA2725" t="s">
        <v>141</v>
      </c>
      <c r="AB2725" t="s">
        <v>142</v>
      </c>
      <c r="AD2725" t="s">
        <v>60</v>
      </c>
      <c r="AE2725" t="s">
        <v>616</v>
      </c>
      <c r="AF2725">
        <v>2022</v>
      </c>
    </row>
    <row r="2726" spans="1:32" x14ac:dyDescent="0.25">
      <c r="A2726" t="s">
        <v>29</v>
      </c>
      <c r="B2726" t="s">
        <v>394</v>
      </c>
      <c r="C2726" t="s">
        <v>395</v>
      </c>
      <c r="D2726" t="s">
        <v>396</v>
      </c>
      <c r="E2726">
        <f>_xlfn.XLOOKUP(Table1[[#This Row],[Location]],'Location analysis'!A:A,'Location analysis'!B:B)</f>
        <v>40.416893999999999</v>
      </c>
      <c r="F2726">
        <f>_xlfn.XLOOKUP(Table1[[#This Row],[Location]],'Location analysis'!A:A,'Location analysis'!C:C)</f>
        <v>-74.420399000000003</v>
      </c>
      <c r="G2726" t="s">
        <v>203</v>
      </c>
      <c r="H2726" t="s">
        <v>43</v>
      </c>
      <c r="I2726">
        <v>15085832612</v>
      </c>
      <c r="J2726" t="s">
        <v>615</v>
      </c>
      <c r="K2726" t="s">
        <v>51</v>
      </c>
      <c r="L2726">
        <v>124</v>
      </c>
      <c r="M2726">
        <v>1.25</v>
      </c>
      <c r="N2726">
        <v>1</v>
      </c>
      <c r="O2726">
        <v>124</v>
      </c>
      <c r="P2726">
        <v>1.25</v>
      </c>
      <c r="Q2726">
        <v>1</v>
      </c>
      <c r="R2726">
        <v>1.25</v>
      </c>
      <c r="S2726">
        <v>1.25</v>
      </c>
      <c r="T2726" s="1">
        <v>44690</v>
      </c>
      <c r="U2726" t="str">
        <f t="shared" si="210"/>
        <v>CheezIt - White Cheddar</v>
      </c>
      <c r="V2726" t="str">
        <f t="shared" si="211"/>
        <v>Food</v>
      </c>
      <c r="W2726" t="s">
        <v>43</v>
      </c>
      <c r="X2726" t="b">
        <f t="shared" si="213"/>
        <v>1</v>
      </c>
      <c r="Y2726">
        <f t="shared" si="212"/>
        <v>1.25</v>
      </c>
      <c r="Z2726" s="2">
        <f t="shared" si="214"/>
        <v>0.83333333333333337</v>
      </c>
      <c r="AA2726" t="s">
        <v>193</v>
      </c>
      <c r="AB2726" t="s">
        <v>204</v>
      </c>
      <c r="AD2726" t="s">
        <v>60</v>
      </c>
      <c r="AE2726" t="s">
        <v>616</v>
      </c>
      <c r="AF2726">
        <v>2022</v>
      </c>
    </row>
    <row r="2727" spans="1:32" x14ac:dyDescent="0.25">
      <c r="A2727" t="s">
        <v>29</v>
      </c>
      <c r="B2727" t="s">
        <v>394</v>
      </c>
      <c r="C2727" t="s">
        <v>395</v>
      </c>
      <c r="D2727" t="s">
        <v>396</v>
      </c>
      <c r="E2727">
        <f>_xlfn.XLOOKUP(Table1[[#This Row],[Location]],'Location analysis'!A:A,'Location analysis'!B:B)</f>
        <v>40.416893999999999</v>
      </c>
      <c r="F2727">
        <f>_xlfn.XLOOKUP(Table1[[#This Row],[Location]],'Location analysis'!A:A,'Location analysis'!C:C)</f>
        <v>-74.420399000000003</v>
      </c>
      <c r="G2727" t="s">
        <v>599</v>
      </c>
      <c r="H2727" t="s">
        <v>43</v>
      </c>
      <c r="I2727">
        <v>15085834709</v>
      </c>
      <c r="J2727" t="s">
        <v>615</v>
      </c>
      <c r="K2727" t="s">
        <v>51</v>
      </c>
      <c r="L2727">
        <v>121</v>
      </c>
      <c r="M2727">
        <v>2</v>
      </c>
      <c r="N2727">
        <v>1</v>
      </c>
      <c r="O2727">
        <v>121</v>
      </c>
      <c r="P2727">
        <v>2</v>
      </c>
      <c r="Q2727">
        <v>1</v>
      </c>
      <c r="R2727">
        <v>2</v>
      </c>
      <c r="S2727">
        <v>2</v>
      </c>
      <c r="T2727" s="1">
        <v>44690</v>
      </c>
      <c r="U2727" t="str">
        <f t="shared" si="210"/>
        <v>Snyder's of Hanover Pretzel Pieces - Hot Buff</v>
      </c>
      <c r="V2727" t="str">
        <f t="shared" si="211"/>
        <v>Food</v>
      </c>
      <c r="W2727" t="s">
        <v>43</v>
      </c>
      <c r="X2727" t="b">
        <f t="shared" si="213"/>
        <v>1</v>
      </c>
      <c r="Y2727">
        <f t="shared" si="212"/>
        <v>2</v>
      </c>
      <c r="Z2727" s="2">
        <f t="shared" si="214"/>
        <v>1.3333333333333333</v>
      </c>
      <c r="AA2727" t="s">
        <v>591</v>
      </c>
      <c r="AB2727" t="s">
        <v>600</v>
      </c>
      <c r="AD2727" t="s">
        <v>60</v>
      </c>
      <c r="AE2727" t="s">
        <v>616</v>
      </c>
      <c r="AF2727">
        <v>2022</v>
      </c>
    </row>
    <row r="2728" spans="1:32" x14ac:dyDescent="0.25">
      <c r="A2728" t="s">
        <v>29</v>
      </c>
      <c r="B2728" t="s">
        <v>394</v>
      </c>
      <c r="C2728" t="s">
        <v>395</v>
      </c>
      <c r="D2728" t="s">
        <v>396</v>
      </c>
      <c r="E2728">
        <f>_xlfn.XLOOKUP(Table1[[#This Row],[Location]],'Location analysis'!A:A,'Location analysis'!B:B)</f>
        <v>40.416893999999999</v>
      </c>
      <c r="F2728">
        <f>_xlfn.XLOOKUP(Table1[[#This Row],[Location]],'Location analysis'!A:A,'Location analysis'!C:C)</f>
        <v>-74.420399000000003</v>
      </c>
      <c r="G2728" t="s">
        <v>293</v>
      </c>
      <c r="H2728" t="s">
        <v>43</v>
      </c>
      <c r="I2728">
        <v>15085839179</v>
      </c>
      <c r="J2728" t="s">
        <v>615</v>
      </c>
      <c r="K2728" t="s">
        <v>51</v>
      </c>
      <c r="L2728">
        <v>135</v>
      </c>
      <c r="M2728">
        <v>2</v>
      </c>
      <c r="N2728">
        <v>1</v>
      </c>
      <c r="O2728">
        <v>135</v>
      </c>
      <c r="P2728">
        <v>2</v>
      </c>
      <c r="Q2728">
        <v>1</v>
      </c>
      <c r="R2728">
        <v>2</v>
      </c>
      <c r="S2728">
        <v>2</v>
      </c>
      <c r="T2728" s="1">
        <v>44690</v>
      </c>
      <c r="U2728" t="str">
        <f t="shared" si="210"/>
        <v>Kinder - Bueno - Crispy Creamy Chocolate</v>
      </c>
      <c r="V2728" t="str">
        <f t="shared" si="211"/>
        <v>Food</v>
      </c>
      <c r="W2728" t="s">
        <v>43</v>
      </c>
      <c r="X2728" t="b">
        <f t="shared" si="213"/>
        <v>1</v>
      </c>
      <c r="Y2728">
        <f t="shared" si="212"/>
        <v>2</v>
      </c>
      <c r="Z2728" s="2">
        <f t="shared" si="214"/>
        <v>1.3333333333333333</v>
      </c>
      <c r="AA2728" t="s">
        <v>294</v>
      </c>
      <c r="AB2728" t="s">
        <v>295</v>
      </c>
      <c r="AC2728" t="s">
        <v>296</v>
      </c>
      <c r="AD2728" t="s">
        <v>60</v>
      </c>
      <c r="AE2728" t="s">
        <v>616</v>
      </c>
      <c r="AF2728">
        <v>2022</v>
      </c>
    </row>
    <row r="2729" spans="1:32" x14ac:dyDescent="0.25">
      <c r="A2729" t="s">
        <v>29</v>
      </c>
      <c r="B2729" t="s">
        <v>394</v>
      </c>
      <c r="C2729" t="s">
        <v>395</v>
      </c>
      <c r="D2729" t="s">
        <v>396</v>
      </c>
      <c r="E2729">
        <f>_xlfn.XLOOKUP(Table1[[#This Row],[Location]],'Location analysis'!A:A,'Location analysis'!B:B)</f>
        <v>40.416893999999999</v>
      </c>
      <c r="F2729">
        <f>_xlfn.XLOOKUP(Table1[[#This Row],[Location]],'Location analysis'!A:A,'Location analysis'!C:C)</f>
        <v>-74.420399000000003</v>
      </c>
      <c r="G2729" t="s">
        <v>612</v>
      </c>
      <c r="H2729" t="s">
        <v>43</v>
      </c>
      <c r="I2729">
        <v>15085937831</v>
      </c>
      <c r="J2729" t="s">
        <v>615</v>
      </c>
      <c r="K2729" t="s">
        <v>51</v>
      </c>
      <c r="L2729">
        <v>122</v>
      </c>
      <c r="M2729">
        <v>1.25</v>
      </c>
      <c r="N2729">
        <v>1</v>
      </c>
      <c r="O2729">
        <v>122</v>
      </c>
      <c r="P2729">
        <v>1.25</v>
      </c>
      <c r="Q2729">
        <v>1</v>
      </c>
      <c r="R2729">
        <v>1.25</v>
      </c>
      <c r="S2729">
        <v>1.25</v>
      </c>
      <c r="T2729" s="1">
        <v>44690</v>
      </c>
      <c r="U2729" t="str">
        <f t="shared" si="210"/>
        <v>Goldfish Baked - Cheddar</v>
      </c>
      <c r="V2729" t="str">
        <f t="shared" si="211"/>
        <v>Food</v>
      </c>
      <c r="W2729" t="s">
        <v>43</v>
      </c>
      <c r="X2729" t="b">
        <f t="shared" si="213"/>
        <v>1</v>
      </c>
      <c r="Y2729">
        <f t="shared" si="212"/>
        <v>1.25</v>
      </c>
      <c r="Z2729" s="2">
        <f t="shared" si="214"/>
        <v>0.83333333333333337</v>
      </c>
      <c r="AA2729" t="s">
        <v>613</v>
      </c>
      <c r="AB2729" t="s">
        <v>614</v>
      </c>
      <c r="AD2729" t="s">
        <v>60</v>
      </c>
      <c r="AE2729" t="s">
        <v>616</v>
      </c>
      <c r="AF2729">
        <v>2022</v>
      </c>
    </row>
    <row r="2730" spans="1:32" x14ac:dyDescent="0.25">
      <c r="A2730" t="s">
        <v>29</v>
      </c>
      <c r="B2730" t="s">
        <v>394</v>
      </c>
      <c r="C2730" t="s">
        <v>395</v>
      </c>
      <c r="D2730" t="s">
        <v>396</v>
      </c>
      <c r="E2730">
        <f>_xlfn.XLOOKUP(Table1[[#This Row],[Location]],'Location analysis'!A:A,'Location analysis'!B:B)</f>
        <v>40.416893999999999</v>
      </c>
      <c r="F2730">
        <f>_xlfn.XLOOKUP(Table1[[#This Row],[Location]],'Location analysis'!A:A,'Location analysis'!C:C)</f>
        <v>-74.420399000000003</v>
      </c>
      <c r="G2730" t="s">
        <v>112</v>
      </c>
      <c r="H2730" t="s">
        <v>43</v>
      </c>
      <c r="I2730">
        <v>15085975286</v>
      </c>
      <c r="J2730" t="s">
        <v>615</v>
      </c>
      <c r="K2730" t="s">
        <v>51</v>
      </c>
      <c r="L2730">
        <v>131</v>
      </c>
      <c r="M2730">
        <v>2</v>
      </c>
      <c r="N2730">
        <v>1</v>
      </c>
      <c r="O2730">
        <v>131</v>
      </c>
      <c r="P2730">
        <v>2</v>
      </c>
      <c r="Q2730">
        <v>1</v>
      </c>
      <c r="R2730">
        <v>2</v>
      </c>
      <c r="S2730">
        <v>2</v>
      </c>
      <c r="T2730" s="1">
        <v>44690</v>
      </c>
      <c r="U2730" t="str">
        <f t="shared" si="210"/>
        <v>Robert Irvine's - Fit Crunch -  Chocolate Pea</v>
      </c>
      <c r="V2730" t="str">
        <f t="shared" si="211"/>
        <v>Food</v>
      </c>
      <c r="W2730" t="s">
        <v>43</v>
      </c>
      <c r="X2730" t="b">
        <f t="shared" si="213"/>
        <v>1</v>
      </c>
      <c r="Y2730">
        <f t="shared" si="212"/>
        <v>2</v>
      </c>
      <c r="Z2730" s="2">
        <f t="shared" si="214"/>
        <v>1.3333333333333333</v>
      </c>
      <c r="AA2730" t="s">
        <v>113</v>
      </c>
      <c r="AB2730" t="s">
        <v>114</v>
      </c>
      <c r="AC2730" t="s">
        <v>115</v>
      </c>
      <c r="AD2730" t="s">
        <v>60</v>
      </c>
      <c r="AE2730" t="s">
        <v>616</v>
      </c>
      <c r="AF2730">
        <v>2022</v>
      </c>
    </row>
    <row r="2731" spans="1:32" x14ac:dyDescent="0.25">
      <c r="A2731" t="s">
        <v>29</v>
      </c>
      <c r="B2731" t="s">
        <v>62</v>
      </c>
      <c r="C2731" t="s">
        <v>63</v>
      </c>
      <c r="D2731" t="s">
        <v>64</v>
      </c>
      <c r="E2731">
        <f>_xlfn.XLOOKUP(Table1[[#This Row],[Location]],'Location analysis'!A:A,'Location analysis'!B:B)</f>
        <v>40.091900000000003</v>
      </c>
      <c r="F2731">
        <f>_xlfn.XLOOKUP(Table1[[#This Row],[Location]],'Location analysis'!A:A,'Location analysis'!C:C)</f>
        <v>-74.358699999999999</v>
      </c>
      <c r="G2731" t="s">
        <v>56</v>
      </c>
      <c r="H2731" t="s">
        <v>43</v>
      </c>
      <c r="I2731">
        <v>15086079153</v>
      </c>
      <c r="J2731" t="s">
        <v>615</v>
      </c>
      <c r="K2731" t="s">
        <v>51</v>
      </c>
      <c r="L2731">
        <v>110</v>
      </c>
      <c r="M2731">
        <v>1.5</v>
      </c>
      <c r="N2731">
        <v>1</v>
      </c>
      <c r="O2731">
        <v>110</v>
      </c>
      <c r="P2731">
        <v>1.5</v>
      </c>
      <c r="Q2731">
        <v>1</v>
      </c>
      <c r="R2731">
        <v>1.5</v>
      </c>
      <c r="S2731">
        <v>1.5</v>
      </c>
      <c r="T2731" s="1">
        <v>44690</v>
      </c>
      <c r="U2731" t="str">
        <f t="shared" si="210"/>
        <v>Miss Vickie's Potato Chip - Sea Salt &amp; Vinega</v>
      </c>
      <c r="V2731" t="str">
        <f t="shared" si="211"/>
        <v>Food</v>
      </c>
      <c r="W2731" t="s">
        <v>43</v>
      </c>
      <c r="X2731" t="b">
        <f t="shared" si="213"/>
        <v>1</v>
      </c>
      <c r="Y2731">
        <f t="shared" si="212"/>
        <v>1.5</v>
      </c>
      <c r="Z2731" s="2">
        <f t="shared" si="214"/>
        <v>1</v>
      </c>
      <c r="AA2731" t="s">
        <v>58</v>
      </c>
      <c r="AB2731" t="s">
        <v>59</v>
      </c>
      <c r="AD2731" t="s">
        <v>60</v>
      </c>
      <c r="AE2731" t="s">
        <v>616</v>
      </c>
      <c r="AF2731">
        <v>2022</v>
      </c>
    </row>
    <row r="2732" spans="1:32" x14ac:dyDescent="0.25">
      <c r="A2732" t="s">
        <v>29</v>
      </c>
      <c r="B2732" t="s">
        <v>62</v>
      </c>
      <c r="C2732" t="s">
        <v>63</v>
      </c>
      <c r="D2732" t="s">
        <v>64</v>
      </c>
      <c r="E2732">
        <f>_xlfn.XLOOKUP(Table1[[#This Row],[Location]],'Location analysis'!A:A,'Location analysis'!B:B)</f>
        <v>40.091900000000003</v>
      </c>
      <c r="F2732">
        <f>_xlfn.XLOOKUP(Table1[[#This Row],[Location]],'Location analysis'!A:A,'Location analysis'!C:C)</f>
        <v>-74.358699999999999</v>
      </c>
      <c r="G2732" t="s">
        <v>384</v>
      </c>
      <c r="H2732" t="s">
        <v>43</v>
      </c>
      <c r="I2732">
        <v>15086082764</v>
      </c>
      <c r="J2732" t="s">
        <v>615</v>
      </c>
      <c r="K2732" t="s">
        <v>51</v>
      </c>
      <c r="L2732">
        <v>125</v>
      </c>
      <c r="M2732">
        <v>1.5</v>
      </c>
      <c r="N2732">
        <v>1</v>
      </c>
      <c r="O2732">
        <v>125</v>
      </c>
      <c r="P2732">
        <v>1.5</v>
      </c>
      <c r="Q2732">
        <v>1</v>
      </c>
      <c r="R2732">
        <v>1.5</v>
      </c>
      <c r="S2732">
        <v>1.5</v>
      </c>
      <c r="T2732" s="1">
        <v>44690</v>
      </c>
      <c r="U2732" t="str">
        <f t="shared" si="210"/>
        <v>CheezIt - Cheddar Sour Cream and Onion</v>
      </c>
      <c r="V2732" t="str">
        <f t="shared" si="211"/>
        <v>Food</v>
      </c>
      <c r="W2732" t="s">
        <v>43</v>
      </c>
      <c r="X2732" t="b">
        <f t="shared" si="213"/>
        <v>1</v>
      </c>
      <c r="Y2732">
        <f t="shared" si="212"/>
        <v>1.5</v>
      </c>
      <c r="Z2732" s="2">
        <f t="shared" si="214"/>
        <v>1</v>
      </c>
      <c r="AA2732" t="s">
        <v>193</v>
      </c>
      <c r="AB2732" t="s">
        <v>386</v>
      </c>
      <c r="AD2732" t="s">
        <v>60</v>
      </c>
      <c r="AE2732" t="s">
        <v>616</v>
      </c>
      <c r="AF2732">
        <v>2022</v>
      </c>
    </row>
    <row r="2733" spans="1:32" x14ac:dyDescent="0.25">
      <c r="A2733" t="s">
        <v>29</v>
      </c>
      <c r="B2733" t="s">
        <v>62</v>
      </c>
      <c r="C2733" t="s">
        <v>63</v>
      </c>
      <c r="D2733" t="s">
        <v>64</v>
      </c>
      <c r="E2733">
        <f>_xlfn.XLOOKUP(Table1[[#This Row],[Location]],'Location analysis'!A:A,'Location analysis'!B:B)</f>
        <v>40.091900000000003</v>
      </c>
      <c r="F2733">
        <f>_xlfn.XLOOKUP(Table1[[#This Row],[Location]],'Location analysis'!A:A,'Location analysis'!C:C)</f>
        <v>-74.358699999999999</v>
      </c>
      <c r="G2733" t="s">
        <v>56</v>
      </c>
      <c r="H2733" t="s">
        <v>43</v>
      </c>
      <c r="I2733">
        <v>15086246220</v>
      </c>
      <c r="J2733" t="s">
        <v>615</v>
      </c>
      <c r="K2733" t="s">
        <v>36</v>
      </c>
      <c r="L2733">
        <v>110</v>
      </c>
      <c r="M2733">
        <v>1.5</v>
      </c>
      <c r="N2733">
        <v>1</v>
      </c>
      <c r="O2733">
        <v>110</v>
      </c>
      <c r="P2733">
        <v>1.5</v>
      </c>
      <c r="Q2733">
        <v>1</v>
      </c>
      <c r="R2733">
        <v>1.5</v>
      </c>
      <c r="S2733">
        <v>3</v>
      </c>
      <c r="T2733" s="1">
        <v>44690</v>
      </c>
      <c r="U2733" t="str">
        <f t="shared" si="210"/>
        <v>Miss Vickie's Potato Chip - Sea Salt &amp; Vinega</v>
      </c>
      <c r="V2733" t="str">
        <f t="shared" si="211"/>
        <v>Food</v>
      </c>
      <c r="W2733" t="s">
        <v>43</v>
      </c>
      <c r="X2733" t="b">
        <f t="shared" si="213"/>
        <v>1</v>
      </c>
      <c r="Y2733">
        <f t="shared" si="212"/>
        <v>1.5</v>
      </c>
      <c r="Z2733" s="2">
        <f t="shared" si="214"/>
        <v>1</v>
      </c>
      <c r="AA2733" t="s">
        <v>58</v>
      </c>
      <c r="AB2733" t="s">
        <v>59</v>
      </c>
      <c r="AD2733" t="s">
        <v>60</v>
      </c>
      <c r="AE2733" t="s">
        <v>616</v>
      </c>
      <c r="AF2733">
        <v>2022</v>
      </c>
    </row>
    <row r="2734" spans="1:32" x14ac:dyDescent="0.25">
      <c r="A2734" t="s">
        <v>29</v>
      </c>
      <c r="B2734" t="s">
        <v>62</v>
      </c>
      <c r="C2734" t="s">
        <v>63</v>
      </c>
      <c r="D2734" t="s">
        <v>64</v>
      </c>
      <c r="E2734">
        <f>_xlfn.XLOOKUP(Table1[[#This Row],[Location]],'Location analysis'!A:A,'Location analysis'!B:B)</f>
        <v>40.091900000000003</v>
      </c>
      <c r="F2734">
        <f>_xlfn.XLOOKUP(Table1[[#This Row],[Location]],'Location analysis'!A:A,'Location analysis'!C:C)</f>
        <v>-74.358699999999999</v>
      </c>
      <c r="G2734" t="s">
        <v>384</v>
      </c>
      <c r="H2734" t="s">
        <v>43</v>
      </c>
      <c r="I2734">
        <v>15086246220</v>
      </c>
      <c r="J2734" t="s">
        <v>615</v>
      </c>
      <c r="K2734" t="s">
        <v>36</v>
      </c>
      <c r="L2734">
        <v>125</v>
      </c>
      <c r="M2734">
        <v>1.5</v>
      </c>
      <c r="N2734">
        <v>1</v>
      </c>
      <c r="O2734">
        <v>125</v>
      </c>
      <c r="P2734">
        <v>1.5</v>
      </c>
      <c r="Q2734">
        <v>1</v>
      </c>
      <c r="R2734">
        <v>1.5</v>
      </c>
      <c r="S2734">
        <v>3</v>
      </c>
      <c r="T2734" s="1">
        <v>44690</v>
      </c>
      <c r="U2734" t="str">
        <f t="shared" si="210"/>
        <v>CheezIt - Cheddar Sour Cream and Onion</v>
      </c>
      <c r="V2734" t="str">
        <f t="shared" si="211"/>
        <v>Food</v>
      </c>
      <c r="W2734" t="s">
        <v>43</v>
      </c>
      <c r="X2734" t="b">
        <f t="shared" si="213"/>
        <v>1</v>
      </c>
      <c r="Y2734">
        <f t="shared" si="212"/>
        <v>1.5</v>
      </c>
      <c r="Z2734" s="2">
        <f t="shared" si="214"/>
        <v>1</v>
      </c>
      <c r="AA2734" t="s">
        <v>193</v>
      </c>
      <c r="AB2734" t="s">
        <v>386</v>
      </c>
      <c r="AD2734" t="s">
        <v>60</v>
      </c>
      <c r="AE2734" t="s">
        <v>616</v>
      </c>
      <c r="AF2734">
        <v>2022</v>
      </c>
    </row>
    <row r="2735" spans="1:32" x14ac:dyDescent="0.25">
      <c r="A2735" t="s">
        <v>29</v>
      </c>
      <c r="B2735" t="s">
        <v>62</v>
      </c>
      <c r="C2735" t="s">
        <v>63</v>
      </c>
      <c r="D2735" t="s">
        <v>64</v>
      </c>
      <c r="E2735">
        <f>_xlfn.XLOOKUP(Table1[[#This Row],[Location]],'Location analysis'!A:A,'Location analysis'!B:B)</f>
        <v>40.091900000000003</v>
      </c>
      <c r="F2735">
        <f>_xlfn.XLOOKUP(Table1[[#This Row],[Location]],'Location analysis'!A:A,'Location analysis'!C:C)</f>
        <v>-74.358699999999999</v>
      </c>
      <c r="G2735" t="s">
        <v>84</v>
      </c>
      <c r="H2735" t="s">
        <v>43</v>
      </c>
      <c r="I2735">
        <v>15086263041</v>
      </c>
      <c r="J2735" t="s">
        <v>615</v>
      </c>
      <c r="K2735" t="s">
        <v>51</v>
      </c>
      <c r="L2735">
        <v>138</v>
      </c>
      <c r="M2735">
        <v>2</v>
      </c>
      <c r="N2735">
        <v>1</v>
      </c>
      <c r="O2735">
        <v>138</v>
      </c>
      <c r="P2735">
        <v>2</v>
      </c>
      <c r="Q2735">
        <v>1</v>
      </c>
      <c r="R2735">
        <v>2</v>
      </c>
      <c r="S2735">
        <v>2</v>
      </c>
      <c r="T2735" s="1">
        <v>44690</v>
      </c>
      <c r="U2735" t="str">
        <f t="shared" si="210"/>
        <v>Wonderful Pistachios - Variety</v>
      </c>
      <c r="V2735" t="str">
        <f t="shared" si="211"/>
        <v>Food</v>
      </c>
      <c r="W2735" t="s">
        <v>43</v>
      </c>
      <c r="X2735" t="b">
        <f t="shared" si="213"/>
        <v>1</v>
      </c>
      <c r="Y2735">
        <f t="shared" si="212"/>
        <v>2</v>
      </c>
      <c r="Z2735" s="2">
        <f t="shared" si="214"/>
        <v>1.3333333333333333</v>
      </c>
      <c r="AA2735" t="s">
        <v>85</v>
      </c>
      <c r="AB2735" t="s">
        <v>86</v>
      </c>
      <c r="AD2735" t="s">
        <v>60</v>
      </c>
      <c r="AE2735" t="s">
        <v>616</v>
      </c>
      <c r="AF2735">
        <v>2022</v>
      </c>
    </row>
    <row r="2736" spans="1:32" x14ac:dyDescent="0.25">
      <c r="A2736" t="s">
        <v>29</v>
      </c>
      <c r="B2736" t="s">
        <v>394</v>
      </c>
      <c r="C2736" t="s">
        <v>395</v>
      </c>
      <c r="D2736" t="s">
        <v>396</v>
      </c>
      <c r="E2736">
        <f>_xlfn.XLOOKUP(Table1[[#This Row],[Location]],'Location analysis'!A:A,'Location analysis'!B:B)</f>
        <v>40.416893999999999</v>
      </c>
      <c r="F2736">
        <f>_xlfn.XLOOKUP(Table1[[#This Row],[Location]],'Location analysis'!A:A,'Location analysis'!C:C)</f>
        <v>-74.420399000000003</v>
      </c>
      <c r="G2736" t="s">
        <v>137</v>
      </c>
      <c r="H2736" t="s">
        <v>97</v>
      </c>
      <c r="I2736">
        <v>15086670377</v>
      </c>
      <c r="J2736" t="s">
        <v>615</v>
      </c>
      <c r="K2736" t="s">
        <v>51</v>
      </c>
      <c r="L2736">
        <v>144</v>
      </c>
      <c r="M2736">
        <v>1.5</v>
      </c>
      <c r="N2736">
        <v>1</v>
      </c>
      <c r="O2736">
        <v>144</v>
      </c>
      <c r="P2736">
        <v>1.5</v>
      </c>
      <c r="Q2736">
        <v>1</v>
      </c>
      <c r="R2736">
        <v>1.5</v>
      </c>
      <c r="S2736">
        <v>1.5</v>
      </c>
      <c r="T2736" s="1">
        <v>44690</v>
      </c>
      <c r="U2736" t="str">
        <f t="shared" si="210"/>
        <v>Poland Springs Water</v>
      </c>
      <c r="V2736" t="str">
        <f t="shared" si="211"/>
        <v>Water</v>
      </c>
      <c r="W2736" t="s">
        <v>97</v>
      </c>
      <c r="X2736" t="b">
        <f t="shared" si="213"/>
        <v>1</v>
      </c>
      <c r="Y2736">
        <f t="shared" si="212"/>
        <v>1.5</v>
      </c>
      <c r="Z2736" s="2">
        <f t="shared" si="214"/>
        <v>1</v>
      </c>
      <c r="AA2736" t="s">
        <v>137</v>
      </c>
      <c r="AD2736" t="s">
        <v>60</v>
      </c>
      <c r="AE2736" t="s">
        <v>616</v>
      </c>
      <c r="AF2736">
        <v>2022</v>
      </c>
    </row>
    <row r="2737" spans="1:32" x14ac:dyDescent="0.25">
      <c r="A2737" t="s">
        <v>29</v>
      </c>
      <c r="B2737" t="s">
        <v>394</v>
      </c>
      <c r="C2737" t="s">
        <v>395</v>
      </c>
      <c r="D2737" t="s">
        <v>396</v>
      </c>
      <c r="E2737">
        <f>_xlfn.XLOOKUP(Table1[[#This Row],[Location]],'Location analysis'!A:A,'Location analysis'!B:B)</f>
        <v>40.416893999999999</v>
      </c>
      <c r="F2737">
        <f>_xlfn.XLOOKUP(Table1[[#This Row],[Location]],'Location analysis'!A:A,'Location analysis'!C:C)</f>
        <v>-74.420399000000003</v>
      </c>
      <c r="G2737" t="s">
        <v>397</v>
      </c>
      <c r="H2737" t="s">
        <v>49</v>
      </c>
      <c r="I2737">
        <v>15086967375</v>
      </c>
      <c r="J2737" t="s">
        <v>615</v>
      </c>
      <c r="K2737" t="s">
        <v>36</v>
      </c>
      <c r="L2737">
        <v>146</v>
      </c>
      <c r="M2737">
        <v>3.5</v>
      </c>
      <c r="N2737">
        <v>1</v>
      </c>
      <c r="O2737">
        <v>146</v>
      </c>
      <c r="P2737">
        <v>3.5</v>
      </c>
      <c r="Q2737">
        <v>1</v>
      </c>
      <c r="R2737">
        <v>3.5</v>
      </c>
      <c r="S2737">
        <v>3.5</v>
      </c>
      <c r="T2737" s="1">
        <v>44690</v>
      </c>
      <c r="U2737" t="str">
        <f t="shared" si="210"/>
        <v>Starbucks Doubleshot Energy - Mocha</v>
      </c>
      <c r="V2737" t="str">
        <f t="shared" si="211"/>
        <v>Non Carbonated</v>
      </c>
      <c r="W2737" t="s">
        <v>49</v>
      </c>
      <c r="X2737" t="b">
        <f t="shared" si="213"/>
        <v>1</v>
      </c>
      <c r="Y2737">
        <f t="shared" si="212"/>
        <v>3.5</v>
      </c>
      <c r="Z2737" s="2">
        <f t="shared" si="214"/>
        <v>2.3333333333333335</v>
      </c>
      <c r="AA2737" t="s">
        <v>398</v>
      </c>
      <c r="AB2737" t="s">
        <v>399</v>
      </c>
      <c r="AD2737" t="s">
        <v>60</v>
      </c>
      <c r="AE2737" t="s">
        <v>616</v>
      </c>
      <c r="AF2737">
        <v>2022</v>
      </c>
    </row>
    <row r="2738" spans="1:32" x14ac:dyDescent="0.25">
      <c r="A2738" t="s">
        <v>29</v>
      </c>
      <c r="B2738" t="s">
        <v>30</v>
      </c>
      <c r="C2738" t="s">
        <v>31</v>
      </c>
      <c r="D2738" t="s">
        <v>32</v>
      </c>
      <c r="E2738">
        <f>_xlfn.XLOOKUP(Table1[[#This Row],[Location]],'Location analysis'!A:A,'Location analysis'!B:B)</f>
        <v>40.423690999999998</v>
      </c>
      <c r="F2738">
        <f>_xlfn.XLOOKUP(Table1[[#This Row],[Location]],'Location analysis'!A:A,'Location analysis'!C:C)</f>
        <v>-74.380831999999998</v>
      </c>
      <c r="G2738" t="s">
        <v>96</v>
      </c>
      <c r="H2738" t="s">
        <v>97</v>
      </c>
      <c r="I2738">
        <v>15087443433</v>
      </c>
      <c r="J2738" t="s">
        <v>615</v>
      </c>
      <c r="K2738" t="s">
        <v>36</v>
      </c>
      <c r="L2738">
        <v>147</v>
      </c>
      <c r="M2738">
        <v>2.75</v>
      </c>
      <c r="N2738">
        <v>1</v>
      </c>
      <c r="O2738">
        <v>147</v>
      </c>
      <c r="P2738">
        <v>2.75</v>
      </c>
      <c r="Q2738">
        <v>1</v>
      </c>
      <c r="R2738">
        <v>2.75</v>
      </c>
      <c r="S2738">
        <v>2.75</v>
      </c>
      <c r="T2738" s="1">
        <v>44690</v>
      </c>
      <c r="U2738" t="str">
        <f t="shared" si="210"/>
        <v>Vitamin Water - XXX Acai BB Pomegranate</v>
      </c>
      <c r="V2738" t="str">
        <f t="shared" si="211"/>
        <v>Water</v>
      </c>
      <c r="W2738" t="s">
        <v>97</v>
      </c>
      <c r="X2738" t="b">
        <f t="shared" si="213"/>
        <v>1</v>
      </c>
      <c r="Y2738">
        <f t="shared" si="212"/>
        <v>2.75</v>
      </c>
      <c r="Z2738" s="2">
        <f t="shared" si="214"/>
        <v>1.8333333333333333</v>
      </c>
      <c r="AA2738" t="s">
        <v>98</v>
      </c>
      <c r="AB2738" t="s">
        <v>99</v>
      </c>
      <c r="AD2738" t="s">
        <v>60</v>
      </c>
      <c r="AE2738" t="s">
        <v>616</v>
      </c>
      <c r="AF2738">
        <v>2022</v>
      </c>
    </row>
    <row r="2739" spans="1:32" x14ac:dyDescent="0.25">
      <c r="A2739" t="s">
        <v>29</v>
      </c>
      <c r="B2739" t="s">
        <v>46</v>
      </c>
      <c r="C2739" t="s">
        <v>31</v>
      </c>
      <c r="D2739" t="s">
        <v>47</v>
      </c>
      <c r="E2739">
        <f>_xlfn.XLOOKUP(Table1[[#This Row],[Location]],'Location analysis'!A:A,'Location analysis'!B:B)</f>
        <v>40.423690999999998</v>
      </c>
      <c r="F2739">
        <f>_xlfn.XLOOKUP(Table1[[#This Row],[Location]],'Location analysis'!A:A,'Location analysis'!C:C)</f>
        <v>-74.380831999999998</v>
      </c>
      <c r="G2739" t="s">
        <v>70</v>
      </c>
      <c r="H2739" t="s">
        <v>34</v>
      </c>
      <c r="I2739">
        <v>15087013305</v>
      </c>
      <c r="J2739" t="s">
        <v>615</v>
      </c>
      <c r="K2739" t="s">
        <v>51</v>
      </c>
      <c r="L2739">
        <v>146</v>
      </c>
      <c r="M2739">
        <v>3</v>
      </c>
      <c r="N2739">
        <v>1</v>
      </c>
      <c r="O2739">
        <v>146</v>
      </c>
      <c r="P2739">
        <v>3</v>
      </c>
      <c r="Q2739">
        <v>1</v>
      </c>
      <c r="R2739">
        <v>3</v>
      </c>
      <c r="S2739">
        <v>3</v>
      </c>
      <c r="T2739" s="1">
        <v>44690</v>
      </c>
      <c r="U2739" t="str">
        <f t="shared" si="210"/>
        <v>Monster Energy Original</v>
      </c>
      <c r="V2739" t="str">
        <f t="shared" si="211"/>
        <v>Carbonated</v>
      </c>
      <c r="W2739" t="s">
        <v>34</v>
      </c>
      <c r="X2739" t="b">
        <f t="shared" si="213"/>
        <v>1</v>
      </c>
      <c r="Y2739">
        <f t="shared" si="212"/>
        <v>3</v>
      </c>
      <c r="Z2739" s="2">
        <f t="shared" si="214"/>
        <v>2</v>
      </c>
      <c r="AA2739" t="s">
        <v>70</v>
      </c>
      <c r="AD2739" t="s">
        <v>60</v>
      </c>
      <c r="AE2739" t="s">
        <v>616</v>
      </c>
      <c r="AF2739">
        <v>2022</v>
      </c>
    </row>
    <row r="2740" spans="1:32" x14ac:dyDescent="0.25">
      <c r="A2740" t="s">
        <v>29</v>
      </c>
      <c r="B2740" t="s">
        <v>394</v>
      </c>
      <c r="C2740" t="s">
        <v>395</v>
      </c>
      <c r="D2740" t="s">
        <v>396</v>
      </c>
      <c r="E2740">
        <f>_xlfn.XLOOKUP(Table1[[#This Row],[Location]],'Location analysis'!A:A,'Location analysis'!B:B)</f>
        <v>40.416893999999999</v>
      </c>
      <c r="F2740">
        <f>_xlfn.XLOOKUP(Table1[[#This Row],[Location]],'Location analysis'!A:A,'Location analysis'!C:C)</f>
        <v>-74.420399000000003</v>
      </c>
      <c r="G2740" t="s">
        <v>397</v>
      </c>
      <c r="H2740" t="s">
        <v>49</v>
      </c>
      <c r="I2740">
        <v>15087197350</v>
      </c>
      <c r="J2740" t="s">
        <v>615</v>
      </c>
      <c r="K2740" t="s">
        <v>36</v>
      </c>
      <c r="L2740">
        <v>146</v>
      </c>
      <c r="M2740">
        <v>3.5</v>
      </c>
      <c r="N2740">
        <v>1</v>
      </c>
      <c r="O2740">
        <v>146</v>
      </c>
      <c r="P2740">
        <v>3.5</v>
      </c>
      <c r="Q2740">
        <v>1</v>
      </c>
      <c r="R2740">
        <v>3.5</v>
      </c>
      <c r="S2740">
        <v>3.5</v>
      </c>
      <c r="T2740" s="1">
        <v>44690</v>
      </c>
      <c r="U2740" t="str">
        <f t="shared" si="210"/>
        <v>Starbucks Doubleshot Energy - Mocha</v>
      </c>
      <c r="V2740" t="str">
        <f t="shared" si="211"/>
        <v>Non Carbonated</v>
      </c>
      <c r="W2740" t="s">
        <v>49</v>
      </c>
      <c r="X2740" t="b">
        <f t="shared" si="213"/>
        <v>1</v>
      </c>
      <c r="Y2740">
        <f t="shared" si="212"/>
        <v>3.5</v>
      </c>
      <c r="Z2740" s="2">
        <f t="shared" si="214"/>
        <v>2.3333333333333335</v>
      </c>
      <c r="AA2740" t="s">
        <v>398</v>
      </c>
      <c r="AB2740" t="s">
        <v>399</v>
      </c>
      <c r="AD2740" t="s">
        <v>60</v>
      </c>
      <c r="AE2740" t="s">
        <v>616</v>
      </c>
      <c r="AF2740">
        <v>2022</v>
      </c>
    </row>
    <row r="2741" spans="1:32" x14ac:dyDescent="0.25">
      <c r="A2741" t="s">
        <v>29</v>
      </c>
      <c r="B2741" t="s">
        <v>394</v>
      </c>
      <c r="C2741" t="s">
        <v>395</v>
      </c>
      <c r="D2741" t="s">
        <v>396</v>
      </c>
      <c r="E2741">
        <f>_xlfn.XLOOKUP(Table1[[#This Row],[Location]],'Location analysis'!A:A,'Location analysis'!B:B)</f>
        <v>40.416893999999999</v>
      </c>
      <c r="F2741">
        <f>_xlfn.XLOOKUP(Table1[[#This Row],[Location]],'Location analysis'!A:A,'Location analysis'!C:C)</f>
        <v>-74.420399000000003</v>
      </c>
      <c r="G2741" t="s">
        <v>417</v>
      </c>
      <c r="H2741" t="s">
        <v>43</v>
      </c>
      <c r="I2741">
        <v>15087525471</v>
      </c>
      <c r="J2741" t="s">
        <v>615</v>
      </c>
      <c r="K2741" t="s">
        <v>36</v>
      </c>
      <c r="L2741">
        <v>136</v>
      </c>
      <c r="M2741">
        <v>2</v>
      </c>
      <c r="N2741">
        <v>1</v>
      </c>
      <c r="O2741">
        <v>136</v>
      </c>
      <c r="P2741">
        <v>2</v>
      </c>
      <c r="Q2741">
        <v>1</v>
      </c>
      <c r="R2741">
        <v>2</v>
      </c>
      <c r="S2741">
        <v>2</v>
      </c>
      <c r="T2741" s="1">
        <v>44690</v>
      </c>
      <c r="U2741" t="str">
        <f t="shared" si="210"/>
        <v>Genius Keto Bar - Chocolate Dream</v>
      </c>
      <c r="V2741" t="str">
        <f t="shared" si="211"/>
        <v>Food</v>
      </c>
      <c r="W2741" t="s">
        <v>43</v>
      </c>
      <c r="X2741" t="b">
        <f t="shared" si="213"/>
        <v>1</v>
      </c>
      <c r="Y2741">
        <f t="shared" si="212"/>
        <v>2</v>
      </c>
      <c r="Z2741" s="2">
        <f t="shared" si="214"/>
        <v>1.3333333333333333</v>
      </c>
      <c r="AA2741" t="s">
        <v>418</v>
      </c>
      <c r="AB2741" t="s">
        <v>419</v>
      </c>
      <c r="AD2741" t="s">
        <v>60</v>
      </c>
      <c r="AE2741" t="s">
        <v>616</v>
      </c>
      <c r="AF2741">
        <v>2022</v>
      </c>
    </row>
    <row r="2742" spans="1:32" x14ac:dyDescent="0.25">
      <c r="A2742" t="s">
        <v>29</v>
      </c>
      <c r="B2742" t="s">
        <v>394</v>
      </c>
      <c r="C2742" t="s">
        <v>395</v>
      </c>
      <c r="D2742" t="s">
        <v>396</v>
      </c>
      <c r="E2742">
        <f>_xlfn.XLOOKUP(Table1[[#This Row],[Location]],'Location analysis'!A:A,'Location analysis'!B:B)</f>
        <v>40.416893999999999</v>
      </c>
      <c r="F2742">
        <f>_xlfn.XLOOKUP(Table1[[#This Row],[Location]],'Location analysis'!A:A,'Location analysis'!C:C)</f>
        <v>-74.420399000000003</v>
      </c>
      <c r="G2742" t="s">
        <v>307</v>
      </c>
      <c r="H2742" t="s">
        <v>43</v>
      </c>
      <c r="I2742">
        <v>15087277780</v>
      </c>
      <c r="J2742" t="s">
        <v>615</v>
      </c>
      <c r="K2742" t="s">
        <v>36</v>
      </c>
      <c r="L2742">
        <v>138</v>
      </c>
      <c r="M2742">
        <v>1.5</v>
      </c>
      <c r="N2742">
        <v>1</v>
      </c>
      <c r="O2742">
        <v>138</v>
      </c>
      <c r="P2742">
        <v>1.5</v>
      </c>
      <c r="Q2742">
        <v>1</v>
      </c>
      <c r="R2742">
        <v>1.5</v>
      </c>
      <c r="S2742">
        <v>1.5</v>
      </c>
      <c r="T2742" s="1">
        <v>44690</v>
      </c>
      <c r="U2742" t="str">
        <f t="shared" si="210"/>
        <v>Belvita Snack Packs - Blueberry</v>
      </c>
      <c r="V2742" t="str">
        <f t="shared" si="211"/>
        <v>Food</v>
      </c>
      <c r="W2742" t="s">
        <v>43</v>
      </c>
      <c r="X2742" t="b">
        <f t="shared" si="213"/>
        <v>1</v>
      </c>
      <c r="Y2742">
        <f t="shared" si="212"/>
        <v>1.5</v>
      </c>
      <c r="Z2742" s="2">
        <f t="shared" si="214"/>
        <v>1</v>
      </c>
      <c r="AA2742" t="s">
        <v>309</v>
      </c>
      <c r="AB2742" t="s">
        <v>222</v>
      </c>
      <c r="AD2742" t="s">
        <v>60</v>
      </c>
      <c r="AE2742" t="s">
        <v>616</v>
      </c>
      <c r="AF2742">
        <v>2022</v>
      </c>
    </row>
    <row r="2743" spans="1:32" x14ac:dyDescent="0.25">
      <c r="A2743" t="s">
        <v>29</v>
      </c>
      <c r="B2743" t="s">
        <v>394</v>
      </c>
      <c r="C2743" t="s">
        <v>395</v>
      </c>
      <c r="D2743" t="s">
        <v>396</v>
      </c>
      <c r="E2743">
        <f>_xlfn.XLOOKUP(Table1[[#This Row],[Location]],'Location analysis'!A:A,'Location analysis'!B:B)</f>
        <v>40.416893999999999</v>
      </c>
      <c r="F2743">
        <f>_xlfn.XLOOKUP(Table1[[#This Row],[Location]],'Location analysis'!A:A,'Location analysis'!C:C)</f>
        <v>-74.420399000000003</v>
      </c>
      <c r="G2743" t="s">
        <v>137</v>
      </c>
      <c r="H2743" t="s">
        <v>97</v>
      </c>
      <c r="I2743">
        <v>15087550890</v>
      </c>
      <c r="J2743" t="s">
        <v>615</v>
      </c>
      <c r="K2743" t="s">
        <v>36</v>
      </c>
      <c r="L2743">
        <v>144</v>
      </c>
      <c r="M2743">
        <v>1.5</v>
      </c>
      <c r="N2743">
        <v>1</v>
      </c>
      <c r="O2743">
        <v>144</v>
      </c>
      <c r="P2743">
        <v>1.5</v>
      </c>
      <c r="Q2743">
        <v>1</v>
      </c>
      <c r="R2743">
        <v>1.5</v>
      </c>
      <c r="S2743">
        <v>1.5</v>
      </c>
      <c r="T2743" s="1">
        <v>44690</v>
      </c>
      <c r="U2743" t="str">
        <f t="shared" si="210"/>
        <v>Poland Springs Water</v>
      </c>
      <c r="V2743" t="str">
        <f t="shared" si="211"/>
        <v>Water</v>
      </c>
      <c r="W2743" t="s">
        <v>97</v>
      </c>
      <c r="X2743" t="b">
        <f t="shared" si="213"/>
        <v>1</v>
      </c>
      <c r="Y2743">
        <f t="shared" si="212"/>
        <v>1.5</v>
      </c>
      <c r="Z2743" s="2">
        <f t="shared" si="214"/>
        <v>1</v>
      </c>
      <c r="AA2743" t="s">
        <v>137</v>
      </c>
      <c r="AD2743" t="s">
        <v>60</v>
      </c>
      <c r="AE2743" t="s">
        <v>616</v>
      </c>
      <c r="AF2743">
        <v>2022</v>
      </c>
    </row>
    <row r="2744" spans="1:32" x14ac:dyDescent="0.25">
      <c r="A2744" t="s">
        <v>29</v>
      </c>
      <c r="B2744" t="s">
        <v>394</v>
      </c>
      <c r="C2744" t="s">
        <v>395</v>
      </c>
      <c r="D2744" t="s">
        <v>396</v>
      </c>
      <c r="E2744">
        <f>_xlfn.XLOOKUP(Table1[[#This Row],[Location]],'Location analysis'!A:A,'Location analysis'!B:B)</f>
        <v>40.416893999999999</v>
      </c>
      <c r="F2744">
        <f>_xlfn.XLOOKUP(Table1[[#This Row],[Location]],'Location analysis'!A:A,'Location analysis'!C:C)</f>
        <v>-74.420399000000003</v>
      </c>
      <c r="G2744" t="s">
        <v>137</v>
      </c>
      <c r="H2744" t="s">
        <v>97</v>
      </c>
      <c r="I2744">
        <v>15087292329</v>
      </c>
      <c r="J2744" t="s">
        <v>615</v>
      </c>
      <c r="K2744" t="s">
        <v>51</v>
      </c>
      <c r="L2744">
        <v>144</v>
      </c>
      <c r="M2744">
        <v>1.5</v>
      </c>
      <c r="N2744">
        <v>1</v>
      </c>
      <c r="O2744">
        <v>144</v>
      </c>
      <c r="P2744">
        <v>1.5</v>
      </c>
      <c r="Q2744">
        <v>1</v>
      </c>
      <c r="R2744">
        <v>1.5</v>
      </c>
      <c r="S2744">
        <v>1.5</v>
      </c>
      <c r="T2744" s="1">
        <v>44690</v>
      </c>
      <c r="U2744" t="str">
        <f t="shared" si="210"/>
        <v>Poland Springs Water</v>
      </c>
      <c r="V2744" t="str">
        <f t="shared" si="211"/>
        <v>Water</v>
      </c>
      <c r="W2744" t="s">
        <v>97</v>
      </c>
      <c r="X2744" t="b">
        <f t="shared" si="213"/>
        <v>1</v>
      </c>
      <c r="Y2744">
        <f t="shared" si="212"/>
        <v>1.5</v>
      </c>
      <c r="Z2744" s="2">
        <f t="shared" si="214"/>
        <v>1</v>
      </c>
      <c r="AA2744" t="s">
        <v>137</v>
      </c>
      <c r="AD2744" t="s">
        <v>60</v>
      </c>
      <c r="AE2744" t="s">
        <v>616</v>
      </c>
      <c r="AF2744">
        <v>2022</v>
      </c>
    </row>
    <row r="2745" spans="1:32" x14ac:dyDescent="0.25">
      <c r="A2745" t="s">
        <v>29</v>
      </c>
      <c r="B2745" t="s">
        <v>394</v>
      </c>
      <c r="C2745" t="s">
        <v>395</v>
      </c>
      <c r="D2745" t="s">
        <v>396</v>
      </c>
      <c r="E2745">
        <f>_xlfn.XLOOKUP(Table1[[#This Row],[Location]],'Location analysis'!A:A,'Location analysis'!B:B)</f>
        <v>40.416893999999999</v>
      </c>
      <c r="F2745">
        <f>_xlfn.XLOOKUP(Table1[[#This Row],[Location]],'Location analysis'!A:A,'Location analysis'!C:C)</f>
        <v>-74.420399000000003</v>
      </c>
      <c r="G2745" t="s">
        <v>148</v>
      </c>
      <c r="H2745" t="s">
        <v>49</v>
      </c>
      <c r="I2745">
        <v>15087445646</v>
      </c>
      <c r="J2745" t="s">
        <v>615</v>
      </c>
      <c r="K2745" t="s">
        <v>36</v>
      </c>
      <c r="L2745">
        <v>141</v>
      </c>
      <c r="M2745">
        <v>2</v>
      </c>
      <c r="N2745">
        <v>1</v>
      </c>
      <c r="O2745">
        <v>141</v>
      </c>
      <c r="P2745">
        <v>2</v>
      </c>
      <c r="Q2745">
        <v>1</v>
      </c>
      <c r="R2745">
        <v>2</v>
      </c>
      <c r="S2745">
        <v>2</v>
      </c>
      <c r="T2745" s="1">
        <v>44690</v>
      </c>
      <c r="U2745" t="str">
        <f t="shared" si="210"/>
        <v>V8 Vegetable Juice - Original</v>
      </c>
      <c r="V2745" t="str">
        <f t="shared" si="211"/>
        <v>Non Carbonated</v>
      </c>
      <c r="W2745" t="s">
        <v>49</v>
      </c>
      <c r="X2745" t="b">
        <f t="shared" si="213"/>
        <v>1</v>
      </c>
      <c r="Y2745">
        <f t="shared" si="212"/>
        <v>2</v>
      </c>
      <c r="Z2745" s="2">
        <f t="shared" si="214"/>
        <v>1.3333333333333333</v>
      </c>
      <c r="AA2745" t="s">
        <v>149</v>
      </c>
      <c r="AB2745" t="s">
        <v>150</v>
      </c>
      <c r="AD2745" t="s">
        <v>60</v>
      </c>
      <c r="AE2745" t="s">
        <v>616</v>
      </c>
      <c r="AF2745">
        <v>2022</v>
      </c>
    </row>
    <row r="2746" spans="1:32" x14ac:dyDescent="0.25">
      <c r="A2746" t="s">
        <v>29</v>
      </c>
      <c r="B2746" t="s">
        <v>394</v>
      </c>
      <c r="C2746" t="s">
        <v>395</v>
      </c>
      <c r="D2746" t="s">
        <v>396</v>
      </c>
      <c r="E2746">
        <f>_xlfn.XLOOKUP(Table1[[#This Row],[Location]],'Location analysis'!A:A,'Location analysis'!B:B)</f>
        <v>40.416893999999999</v>
      </c>
      <c r="F2746">
        <f>_xlfn.XLOOKUP(Table1[[#This Row],[Location]],'Location analysis'!A:A,'Location analysis'!C:C)</f>
        <v>-74.420399000000003</v>
      </c>
      <c r="G2746" t="s">
        <v>599</v>
      </c>
      <c r="H2746" t="s">
        <v>43</v>
      </c>
      <c r="I2746">
        <v>15087455301</v>
      </c>
      <c r="J2746" t="s">
        <v>615</v>
      </c>
      <c r="K2746" t="s">
        <v>36</v>
      </c>
      <c r="L2746">
        <v>121</v>
      </c>
      <c r="M2746">
        <v>2</v>
      </c>
      <c r="N2746">
        <v>1</v>
      </c>
      <c r="O2746">
        <v>121</v>
      </c>
      <c r="P2746">
        <v>2</v>
      </c>
      <c r="Q2746">
        <v>1</v>
      </c>
      <c r="R2746">
        <v>2</v>
      </c>
      <c r="S2746">
        <v>2</v>
      </c>
      <c r="T2746" s="1">
        <v>44690</v>
      </c>
      <c r="U2746" t="str">
        <f t="shared" si="210"/>
        <v>Snyder's of Hanover Pretzel Pieces - Hot Buff</v>
      </c>
      <c r="V2746" t="str">
        <f t="shared" si="211"/>
        <v>Food</v>
      </c>
      <c r="W2746" t="s">
        <v>43</v>
      </c>
      <c r="X2746" t="b">
        <f t="shared" si="213"/>
        <v>1</v>
      </c>
      <c r="Y2746">
        <f t="shared" si="212"/>
        <v>2</v>
      </c>
      <c r="Z2746" s="2">
        <f t="shared" si="214"/>
        <v>1.3333333333333333</v>
      </c>
      <c r="AA2746" t="s">
        <v>591</v>
      </c>
      <c r="AB2746" t="s">
        <v>600</v>
      </c>
      <c r="AD2746" t="s">
        <v>60</v>
      </c>
      <c r="AE2746" t="s">
        <v>616</v>
      </c>
      <c r="AF2746">
        <v>2022</v>
      </c>
    </row>
    <row r="2747" spans="1:32" x14ac:dyDescent="0.25">
      <c r="A2747" t="s">
        <v>29</v>
      </c>
      <c r="B2747" t="s">
        <v>394</v>
      </c>
      <c r="C2747" t="s">
        <v>395</v>
      </c>
      <c r="D2747" t="s">
        <v>396</v>
      </c>
      <c r="E2747">
        <f>_xlfn.XLOOKUP(Table1[[#This Row],[Location]],'Location analysis'!A:A,'Location analysis'!B:B)</f>
        <v>40.416893999999999</v>
      </c>
      <c r="F2747">
        <f>_xlfn.XLOOKUP(Table1[[#This Row],[Location]],'Location analysis'!A:A,'Location analysis'!C:C)</f>
        <v>-74.420399000000003</v>
      </c>
      <c r="G2747" t="s">
        <v>307</v>
      </c>
      <c r="H2747" t="s">
        <v>43</v>
      </c>
      <c r="I2747">
        <v>15087456962</v>
      </c>
      <c r="J2747" t="s">
        <v>615</v>
      </c>
      <c r="K2747" t="s">
        <v>36</v>
      </c>
      <c r="L2747">
        <v>125</v>
      </c>
      <c r="M2747">
        <v>1.25</v>
      </c>
      <c r="N2747">
        <v>1</v>
      </c>
      <c r="O2747">
        <v>125</v>
      </c>
      <c r="P2747">
        <v>1.25</v>
      </c>
      <c r="Q2747">
        <v>1</v>
      </c>
      <c r="R2747">
        <v>1.25</v>
      </c>
      <c r="S2747">
        <v>1.25</v>
      </c>
      <c r="T2747" s="1">
        <v>44690</v>
      </c>
      <c r="U2747" t="str">
        <f t="shared" si="210"/>
        <v>Belvita Snack Packs - Blueberry</v>
      </c>
      <c r="V2747" t="str">
        <f t="shared" si="211"/>
        <v>Food</v>
      </c>
      <c r="W2747" t="s">
        <v>43</v>
      </c>
      <c r="X2747" t="b">
        <f t="shared" si="213"/>
        <v>1</v>
      </c>
      <c r="Y2747">
        <f t="shared" si="212"/>
        <v>1.25</v>
      </c>
      <c r="Z2747" s="2">
        <f t="shared" si="214"/>
        <v>0.83333333333333337</v>
      </c>
      <c r="AA2747" t="s">
        <v>309</v>
      </c>
      <c r="AB2747" t="s">
        <v>222</v>
      </c>
      <c r="AD2747" t="s">
        <v>60</v>
      </c>
      <c r="AE2747" t="s">
        <v>616</v>
      </c>
      <c r="AF2747">
        <v>2022</v>
      </c>
    </row>
    <row r="2748" spans="1:32" x14ac:dyDescent="0.25">
      <c r="A2748" t="s">
        <v>29</v>
      </c>
      <c r="B2748" t="s">
        <v>394</v>
      </c>
      <c r="C2748" t="s">
        <v>395</v>
      </c>
      <c r="D2748" t="s">
        <v>396</v>
      </c>
      <c r="E2748">
        <f>_xlfn.XLOOKUP(Table1[[#This Row],[Location]],'Location analysis'!A:A,'Location analysis'!B:B)</f>
        <v>40.416893999999999</v>
      </c>
      <c r="F2748">
        <f>_xlfn.XLOOKUP(Table1[[#This Row],[Location]],'Location analysis'!A:A,'Location analysis'!C:C)</f>
        <v>-74.420399000000003</v>
      </c>
      <c r="G2748" t="s">
        <v>599</v>
      </c>
      <c r="H2748" t="s">
        <v>43</v>
      </c>
      <c r="I2748">
        <v>15087580964</v>
      </c>
      <c r="J2748" t="s">
        <v>615</v>
      </c>
      <c r="K2748" t="s">
        <v>51</v>
      </c>
      <c r="L2748">
        <v>121</v>
      </c>
      <c r="M2748">
        <v>2</v>
      </c>
      <c r="N2748">
        <v>1</v>
      </c>
      <c r="O2748">
        <v>121</v>
      </c>
      <c r="P2748">
        <v>2</v>
      </c>
      <c r="Q2748">
        <v>1</v>
      </c>
      <c r="R2748">
        <v>2</v>
      </c>
      <c r="S2748">
        <v>2</v>
      </c>
      <c r="T2748" s="1">
        <v>44690</v>
      </c>
      <c r="U2748" t="str">
        <f t="shared" si="210"/>
        <v>Snyder's of Hanover Pretzel Pieces - Hot Buff</v>
      </c>
      <c r="V2748" t="str">
        <f t="shared" si="211"/>
        <v>Food</v>
      </c>
      <c r="W2748" t="s">
        <v>43</v>
      </c>
      <c r="X2748" t="b">
        <f t="shared" si="213"/>
        <v>1</v>
      </c>
      <c r="Y2748">
        <f t="shared" si="212"/>
        <v>2</v>
      </c>
      <c r="Z2748" s="2">
        <f t="shared" si="214"/>
        <v>1.3333333333333333</v>
      </c>
      <c r="AA2748" t="s">
        <v>591</v>
      </c>
      <c r="AB2748" t="s">
        <v>600</v>
      </c>
      <c r="AD2748" t="s">
        <v>60</v>
      </c>
      <c r="AE2748" t="s">
        <v>616</v>
      </c>
      <c r="AF2748">
        <v>2022</v>
      </c>
    </row>
    <row r="2749" spans="1:32" x14ac:dyDescent="0.25">
      <c r="A2749" t="s">
        <v>29</v>
      </c>
      <c r="B2749" t="s">
        <v>394</v>
      </c>
      <c r="C2749" t="s">
        <v>395</v>
      </c>
      <c r="D2749" t="s">
        <v>396</v>
      </c>
      <c r="E2749">
        <f>_xlfn.XLOOKUP(Table1[[#This Row],[Location]],'Location analysis'!A:A,'Location analysis'!B:B)</f>
        <v>40.416893999999999</v>
      </c>
      <c r="F2749">
        <f>_xlfn.XLOOKUP(Table1[[#This Row],[Location]],'Location analysis'!A:A,'Location analysis'!C:C)</f>
        <v>-74.420399000000003</v>
      </c>
      <c r="G2749" t="s">
        <v>74</v>
      </c>
      <c r="H2749" t="s">
        <v>49</v>
      </c>
      <c r="I2749">
        <v>15087588964</v>
      </c>
      <c r="J2749" t="s">
        <v>615</v>
      </c>
      <c r="K2749" t="s">
        <v>51</v>
      </c>
      <c r="L2749">
        <v>143</v>
      </c>
      <c r="M2749">
        <v>2.5</v>
      </c>
      <c r="N2749">
        <v>1</v>
      </c>
      <c r="O2749">
        <v>143</v>
      </c>
      <c r="P2749">
        <v>2.5</v>
      </c>
      <c r="Q2749">
        <v>1</v>
      </c>
      <c r="R2749">
        <v>2.5</v>
      </c>
      <c r="S2749">
        <v>2.5</v>
      </c>
      <c r="T2749" s="1">
        <v>44690</v>
      </c>
      <c r="U2749" t="str">
        <f t="shared" si="210"/>
        <v>Snapple Diet Tea - Lemon</v>
      </c>
      <c r="V2749" t="str">
        <f t="shared" si="211"/>
        <v>Non Carbonated</v>
      </c>
      <c r="W2749" t="s">
        <v>49</v>
      </c>
      <c r="X2749" t="b">
        <f t="shared" si="213"/>
        <v>1</v>
      </c>
      <c r="Y2749">
        <f t="shared" si="212"/>
        <v>2.5</v>
      </c>
      <c r="Z2749" s="2">
        <f t="shared" si="214"/>
        <v>1.6666666666666667</v>
      </c>
      <c r="AA2749" t="s">
        <v>75</v>
      </c>
      <c r="AB2749" t="s">
        <v>76</v>
      </c>
      <c r="AD2749" t="s">
        <v>60</v>
      </c>
      <c r="AE2749" t="s">
        <v>616</v>
      </c>
      <c r="AF2749">
        <v>2022</v>
      </c>
    </row>
    <row r="2750" spans="1:32" x14ac:dyDescent="0.25">
      <c r="A2750" t="s">
        <v>29</v>
      </c>
      <c r="B2750" t="s">
        <v>394</v>
      </c>
      <c r="C2750" t="s">
        <v>395</v>
      </c>
      <c r="D2750" t="s">
        <v>396</v>
      </c>
      <c r="E2750">
        <f>_xlfn.XLOOKUP(Table1[[#This Row],[Location]],'Location analysis'!A:A,'Location analysis'!B:B)</f>
        <v>40.416893999999999</v>
      </c>
      <c r="F2750">
        <f>_xlfn.XLOOKUP(Table1[[#This Row],[Location]],'Location analysis'!A:A,'Location analysis'!C:C)</f>
        <v>-74.420399000000003</v>
      </c>
      <c r="G2750" t="s">
        <v>71</v>
      </c>
      <c r="H2750" t="s">
        <v>43</v>
      </c>
      <c r="I2750">
        <v>15087594149</v>
      </c>
      <c r="J2750" t="s">
        <v>615</v>
      </c>
      <c r="K2750" t="s">
        <v>36</v>
      </c>
      <c r="L2750">
        <v>133</v>
      </c>
      <c r="M2750">
        <v>2.5</v>
      </c>
      <c r="N2750">
        <v>1</v>
      </c>
      <c r="O2750">
        <v>133</v>
      </c>
      <c r="P2750">
        <v>2.5</v>
      </c>
      <c r="Q2750">
        <v>1</v>
      </c>
      <c r="R2750">
        <v>2.5</v>
      </c>
      <c r="S2750">
        <v>2.5</v>
      </c>
      <c r="T2750" s="1">
        <v>44690</v>
      </c>
      <c r="U2750" t="str">
        <f t="shared" si="210"/>
        <v>Seapoint Farms Dry Roasted Edamame - Wasabi</v>
      </c>
      <c r="V2750" t="str">
        <f t="shared" si="211"/>
        <v>Food</v>
      </c>
      <c r="W2750" t="s">
        <v>43</v>
      </c>
      <c r="X2750" t="b">
        <f t="shared" si="213"/>
        <v>1</v>
      </c>
      <c r="Y2750">
        <f t="shared" si="212"/>
        <v>2.5</v>
      </c>
      <c r="Z2750" s="2">
        <f t="shared" si="214"/>
        <v>1.6666666666666667</v>
      </c>
      <c r="AA2750" t="s">
        <v>72</v>
      </c>
      <c r="AB2750" t="s">
        <v>73</v>
      </c>
      <c r="AD2750" t="s">
        <v>60</v>
      </c>
      <c r="AE2750" t="s">
        <v>616</v>
      </c>
      <c r="AF2750">
        <v>2022</v>
      </c>
    </row>
    <row r="2751" spans="1:32" x14ac:dyDescent="0.25">
      <c r="A2751" t="s">
        <v>29</v>
      </c>
      <c r="B2751" t="s">
        <v>394</v>
      </c>
      <c r="C2751" t="s">
        <v>395</v>
      </c>
      <c r="D2751" t="s">
        <v>396</v>
      </c>
      <c r="E2751">
        <f>_xlfn.XLOOKUP(Table1[[#This Row],[Location]],'Location analysis'!A:A,'Location analysis'!B:B)</f>
        <v>40.416893999999999</v>
      </c>
      <c r="F2751">
        <f>_xlfn.XLOOKUP(Table1[[#This Row],[Location]],'Location analysis'!A:A,'Location analysis'!C:C)</f>
        <v>-74.420399000000003</v>
      </c>
      <c r="G2751" t="s">
        <v>583</v>
      </c>
      <c r="H2751" t="s">
        <v>43</v>
      </c>
      <c r="I2751">
        <v>15087664002</v>
      </c>
      <c r="J2751" t="s">
        <v>615</v>
      </c>
      <c r="K2751" t="s">
        <v>51</v>
      </c>
      <c r="L2751">
        <v>158</v>
      </c>
      <c r="M2751">
        <v>2</v>
      </c>
      <c r="N2751">
        <v>1</v>
      </c>
      <c r="O2751">
        <v>158</v>
      </c>
      <c r="P2751">
        <v>2</v>
      </c>
      <c r="Q2751">
        <v>1</v>
      </c>
      <c r="R2751">
        <v>2</v>
      </c>
      <c r="S2751">
        <v>2</v>
      </c>
      <c r="T2751" s="1">
        <v>44690</v>
      </c>
      <c r="U2751" t="str">
        <f t="shared" si="210"/>
        <v>Lenny &amp; Larrys - Chocolate Chip</v>
      </c>
      <c r="V2751" t="str">
        <f t="shared" si="211"/>
        <v>Food</v>
      </c>
      <c r="W2751" t="s">
        <v>43</v>
      </c>
      <c r="X2751" t="b">
        <f t="shared" si="213"/>
        <v>1</v>
      </c>
      <c r="Y2751">
        <f t="shared" si="212"/>
        <v>2</v>
      </c>
      <c r="Z2751" s="2">
        <f t="shared" si="214"/>
        <v>1.3333333333333333</v>
      </c>
      <c r="AA2751" t="s">
        <v>422</v>
      </c>
      <c r="AB2751" t="s">
        <v>444</v>
      </c>
      <c r="AD2751" t="s">
        <v>60</v>
      </c>
      <c r="AE2751" t="s">
        <v>616</v>
      </c>
      <c r="AF2751">
        <v>2022</v>
      </c>
    </row>
    <row r="2752" spans="1:32" x14ac:dyDescent="0.25">
      <c r="A2752" t="s">
        <v>29</v>
      </c>
      <c r="B2752" t="s">
        <v>394</v>
      </c>
      <c r="C2752" t="s">
        <v>395</v>
      </c>
      <c r="D2752" t="s">
        <v>396</v>
      </c>
      <c r="E2752">
        <f>_xlfn.XLOOKUP(Table1[[#This Row],[Location]],'Location analysis'!A:A,'Location analysis'!B:B)</f>
        <v>40.416893999999999</v>
      </c>
      <c r="F2752">
        <f>_xlfn.XLOOKUP(Table1[[#This Row],[Location]],'Location analysis'!A:A,'Location analysis'!C:C)</f>
        <v>-74.420399000000003</v>
      </c>
      <c r="G2752" t="s">
        <v>307</v>
      </c>
      <c r="H2752" t="s">
        <v>43</v>
      </c>
      <c r="I2752">
        <v>15087668156</v>
      </c>
      <c r="J2752" t="s">
        <v>615</v>
      </c>
      <c r="K2752" t="s">
        <v>51</v>
      </c>
      <c r="L2752">
        <v>125</v>
      </c>
      <c r="M2752">
        <v>1.25</v>
      </c>
      <c r="N2752">
        <v>1</v>
      </c>
      <c r="O2752">
        <v>125</v>
      </c>
      <c r="P2752">
        <v>1.25</v>
      </c>
      <c r="Q2752">
        <v>1</v>
      </c>
      <c r="R2752">
        <v>1.25</v>
      </c>
      <c r="S2752">
        <v>1.25</v>
      </c>
      <c r="T2752" s="1">
        <v>44690</v>
      </c>
      <c r="U2752" t="str">
        <f t="shared" si="210"/>
        <v>Belvita Snack Packs - Blueberry</v>
      </c>
      <c r="V2752" t="str">
        <f t="shared" si="211"/>
        <v>Food</v>
      </c>
      <c r="W2752" t="s">
        <v>43</v>
      </c>
      <c r="X2752" t="b">
        <f t="shared" si="213"/>
        <v>1</v>
      </c>
      <c r="Y2752">
        <f t="shared" si="212"/>
        <v>1.25</v>
      </c>
      <c r="Z2752" s="2">
        <f t="shared" si="214"/>
        <v>0.83333333333333337</v>
      </c>
      <c r="AA2752" t="s">
        <v>309</v>
      </c>
      <c r="AB2752" t="s">
        <v>222</v>
      </c>
      <c r="AD2752" t="s">
        <v>60</v>
      </c>
      <c r="AE2752" t="s">
        <v>616</v>
      </c>
      <c r="AF2752">
        <v>2022</v>
      </c>
    </row>
    <row r="2753" spans="1:32" x14ac:dyDescent="0.25">
      <c r="A2753" t="s">
        <v>29</v>
      </c>
      <c r="B2753" t="s">
        <v>394</v>
      </c>
      <c r="C2753" t="s">
        <v>395</v>
      </c>
      <c r="D2753" t="s">
        <v>396</v>
      </c>
      <c r="E2753">
        <f>_xlfn.XLOOKUP(Table1[[#This Row],[Location]],'Location analysis'!A:A,'Location analysis'!B:B)</f>
        <v>40.416893999999999</v>
      </c>
      <c r="F2753">
        <f>_xlfn.XLOOKUP(Table1[[#This Row],[Location]],'Location analysis'!A:A,'Location analysis'!C:C)</f>
        <v>-74.420399000000003</v>
      </c>
      <c r="G2753" t="s">
        <v>137</v>
      </c>
      <c r="H2753" t="s">
        <v>97</v>
      </c>
      <c r="I2753">
        <v>15087699719</v>
      </c>
      <c r="J2753" t="s">
        <v>615</v>
      </c>
      <c r="K2753" t="s">
        <v>51</v>
      </c>
      <c r="L2753">
        <v>144</v>
      </c>
      <c r="M2753">
        <v>1.5</v>
      </c>
      <c r="N2753">
        <v>1</v>
      </c>
      <c r="O2753">
        <v>144</v>
      </c>
      <c r="P2753">
        <v>1.5</v>
      </c>
      <c r="Q2753">
        <v>1</v>
      </c>
      <c r="R2753">
        <v>1.5</v>
      </c>
      <c r="S2753">
        <v>1.5</v>
      </c>
      <c r="T2753" s="1">
        <v>44690</v>
      </c>
      <c r="U2753" t="str">
        <f t="shared" si="210"/>
        <v>Poland Springs Water</v>
      </c>
      <c r="V2753" t="str">
        <f t="shared" si="211"/>
        <v>Water</v>
      </c>
      <c r="W2753" t="s">
        <v>97</v>
      </c>
      <c r="X2753" t="b">
        <f t="shared" si="213"/>
        <v>1</v>
      </c>
      <c r="Y2753">
        <f t="shared" si="212"/>
        <v>1.5</v>
      </c>
      <c r="Z2753" s="2">
        <f t="shared" si="214"/>
        <v>1</v>
      </c>
      <c r="AA2753" t="s">
        <v>137</v>
      </c>
      <c r="AD2753" t="s">
        <v>60</v>
      </c>
      <c r="AE2753" t="s">
        <v>616</v>
      </c>
      <c r="AF2753">
        <v>2022</v>
      </c>
    </row>
    <row r="2754" spans="1:32" x14ac:dyDescent="0.25">
      <c r="A2754" t="s">
        <v>29</v>
      </c>
      <c r="B2754" t="s">
        <v>62</v>
      </c>
      <c r="C2754" t="s">
        <v>63</v>
      </c>
      <c r="D2754" t="s">
        <v>64</v>
      </c>
      <c r="E2754">
        <f>_xlfn.XLOOKUP(Table1[[#This Row],[Location]],'Location analysis'!A:A,'Location analysis'!B:B)</f>
        <v>40.091900000000003</v>
      </c>
      <c r="F2754">
        <f>_xlfn.XLOOKUP(Table1[[#This Row],[Location]],'Location analysis'!A:A,'Location analysis'!C:C)</f>
        <v>-74.358699999999999</v>
      </c>
      <c r="G2754" t="s">
        <v>384</v>
      </c>
      <c r="H2754" t="s">
        <v>43</v>
      </c>
      <c r="I2754">
        <v>15090024569</v>
      </c>
      <c r="J2754" t="s">
        <v>617</v>
      </c>
      <c r="K2754" t="s">
        <v>36</v>
      </c>
      <c r="L2754">
        <v>125</v>
      </c>
      <c r="M2754">
        <v>1.5</v>
      </c>
      <c r="N2754">
        <v>1</v>
      </c>
      <c r="O2754">
        <v>125</v>
      </c>
      <c r="P2754">
        <v>1.5</v>
      </c>
      <c r="Q2754">
        <v>1</v>
      </c>
      <c r="R2754">
        <v>1.5</v>
      </c>
      <c r="S2754">
        <v>1.5</v>
      </c>
      <c r="T2754" s="1">
        <v>44691</v>
      </c>
      <c r="U2754" t="str">
        <f t="shared" ref="U2754:U2817" si="215">IF(G2754="","Cell is Blank - Dis-regard",G2754)</f>
        <v>CheezIt - Cheddar Sour Cream and Onion</v>
      </c>
      <c r="V2754" t="str">
        <f t="shared" ref="V2754:V2817" si="216">IF(H2754="","Cell is Blank - Dis-regard",H2754)</f>
        <v>Food</v>
      </c>
      <c r="W2754" t="s">
        <v>43</v>
      </c>
      <c r="X2754" t="b">
        <f t="shared" si="213"/>
        <v>1</v>
      </c>
      <c r="Y2754">
        <f t="shared" ref="Y2754:Y2817" si="217">IF(X2754="FALSE",M2754,M2754)</f>
        <v>1.5</v>
      </c>
      <c r="Z2754" s="2">
        <f t="shared" si="214"/>
        <v>1</v>
      </c>
      <c r="AA2754" t="s">
        <v>193</v>
      </c>
      <c r="AB2754" t="s">
        <v>386</v>
      </c>
      <c r="AD2754" t="s">
        <v>91</v>
      </c>
      <c r="AE2754" t="s">
        <v>618</v>
      </c>
      <c r="AF2754">
        <v>2022</v>
      </c>
    </row>
    <row r="2755" spans="1:32" x14ac:dyDescent="0.25">
      <c r="A2755" t="s">
        <v>29</v>
      </c>
      <c r="B2755" t="s">
        <v>394</v>
      </c>
      <c r="C2755" t="s">
        <v>395</v>
      </c>
      <c r="D2755" t="s">
        <v>396</v>
      </c>
      <c r="E2755">
        <f>_xlfn.XLOOKUP(Table1[[#This Row],[Location]],'Location analysis'!A:A,'Location analysis'!B:B)</f>
        <v>40.416893999999999</v>
      </c>
      <c r="F2755">
        <f>_xlfn.XLOOKUP(Table1[[#This Row],[Location]],'Location analysis'!A:A,'Location analysis'!C:C)</f>
        <v>-74.420399000000003</v>
      </c>
      <c r="G2755" t="s">
        <v>582</v>
      </c>
      <c r="H2755" t="s">
        <v>43</v>
      </c>
      <c r="I2755">
        <v>15090207053</v>
      </c>
      <c r="J2755" t="s">
        <v>617</v>
      </c>
      <c r="K2755" t="s">
        <v>36</v>
      </c>
      <c r="L2755">
        <v>150</v>
      </c>
      <c r="M2755">
        <v>3</v>
      </c>
      <c r="N2755">
        <v>1</v>
      </c>
      <c r="O2755">
        <v>150</v>
      </c>
      <c r="P2755">
        <v>3</v>
      </c>
      <c r="Q2755">
        <v>1</v>
      </c>
      <c r="R2755">
        <v>3</v>
      </c>
      <c r="S2755">
        <v>3</v>
      </c>
      <c r="T2755" s="1">
        <v>44691</v>
      </c>
      <c r="U2755" t="str">
        <f t="shared" si="215"/>
        <v>CheezIt - Go Paks</v>
      </c>
      <c r="V2755" t="str">
        <f t="shared" si="216"/>
        <v>Food</v>
      </c>
      <c r="W2755" t="s">
        <v>43</v>
      </c>
      <c r="X2755" t="b">
        <f t="shared" ref="X2755:X2818" si="218">M2755=P2755</f>
        <v>1</v>
      </c>
      <c r="Y2755">
        <f t="shared" si="217"/>
        <v>3</v>
      </c>
      <c r="Z2755" s="2">
        <f t="shared" ref="Z2755:Z2818" si="219">Y2755/1.5</f>
        <v>2</v>
      </c>
      <c r="AA2755" t="s">
        <v>193</v>
      </c>
      <c r="AB2755" t="s">
        <v>492</v>
      </c>
      <c r="AD2755" t="s">
        <v>91</v>
      </c>
      <c r="AE2755" t="s">
        <v>618</v>
      </c>
      <c r="AF2755">
        <v>2022</v>
      </c>
    </row>
    <row r="2756" spans="1:32" x14ac:dyDescent="0.25">
      <c r="A2756" t="s">
        <v>29</v>
      </c>
      <c r="B2756" t="s">
        <v>67</v>
      </c>
      <c r="C2756" t="s">
        <v>68</v>
      </c>
      <c r="D2756" t="s">
        <v>69</v>
      </c>
      <c r="E2756">
        <f>_xlfn.XLOOKUP(Table1[[#This Row],[Location]],'Location analysis'!A:A,'Location analysis'!B:B)</f>
        <v>40.435699999999997</v>
      </c>
      <c r="F2756">
        <f>_xlfn.XLOOKUP(Table1[[#This Row],[Location]],'Location analysis'!A:A,'Location analysis'!C:C)</f>
        <v>-74.125200000000007</v>
      </c>
      <c r="G2756" t="s">
        <v>545</v>
      </c>
      <c r="H2756" t="s">
        <v>43</v>
      </c>
      <c r="I2756">
        <v>15090614028</v>
      </c>
      <c r="J2756" t="s">
        <v>617</v>
      </c>
      <c r="K2756" t="s">
        <v>51</v>
      </c>
      <c r="L2756">
        <v>137</v>
      </c>
      <c r="M2756">
        <v>1.5</v>
      </c>
      <c r="N2756">
        <v>1</v>
      </c>
      <c r="O2756">
        <v>137</v>
      </c>
      <c r="P2756">
        <v>1.5</v>
      </c>
      <c r="Q2756">
        <v>1</v>
      </c>
      <c r="R2756">
        <v>1.5</v>
      </c>
      <c r="S2756">
        <v>1.5</v>
      </c>
      <c r="T2756" s="1">
        <v>44691</v>
      </c>
      <c r="U2756" t="str">
        <f t="shared" si="215"/>
        <v>Nutri Grain Apple Cinnamon</v>
      </c>
      <c r="V2756" t="str">
        <f t="shared" si="216"/>
        <v>Food</v>
      </c>
      <c r="W2756" t="s">
        <v>43</v>
      </c>
      <c r="X2756" t="b">
        <f t="shared" si="218"/>
        <v>1</v>
      </c>
      <c r="Y2756">
        <f t="shared" si="217"/>
        <v>1.5</v>
      </c>
      <c r="Z2756" s="2">
        <f t="shared" si="219"/>
        <v>1</v>
      </c>
      <c r="AA2756" t="s">
        <v>545</v>
      </c>
      <c r="AD2756" t="s">
        <v>91</v>
      </c>
      <c r="AE2756" t="s">
        <v>618</v>
      </c>
      <c r="AF2756">
        <v>2022</v>
      </c>
    </row>
    <row r="2757" spans="1:32" x14ac:dyDescent="0.25">
      <c r="A2757" t="s">
        <v>29</v>
      </c>
      <c r="B2757" t="s">
        <v>62</v>
      </c>
      <c r="C2757" t="s">
        <v>63</v>
      </c>
      <c r="D2757" t="s">
        <v>64</v>
      </c>
      <c r="E2757">
        <f>_xlfn.XLOOKUP(Table1[[#This Row],[Location]],'Location analysis'!A:A,'Location analysis'!B:B)</f>
        <v>40.091900000000003</v>
      </c>
      <c r="F2757">
        <f>_xlfn.XLOOKUP(Table1[[#This Row],[Location]],'Location analysis'!A:A,'Location analysis'!C:C)</f>
        <v>-74.358699999999999</v>
      </c>
      <c r="G2757" t="s">
        <v>84</v>
      </c>
      <c r="H2757" t="s">
        <v>43</v>
      </c>
      <c r="I2757">
        <v>15090699658</v>
      </c>
      <c r="J2757" t="s">
        <v>617</v>
      </c>
      <c r="K2757" t="s">
        <v>51</v>
      </c>
      <c r="L2757">
        <v>138</v>
      </c>
      <c r="M2757">
        <v>2</v>
      </c>
      <c r="N2757">
        <v>1</v>
      </c>
      <c r="O2757">
        <v>138</v>
      </c>
      <c r="P2757">
        <v>2</v>
      </c>
      <c r="Q2757">
        <v>1</v>
      </c>
      <c r="R2757">
        <v>2</v>
      </c>
      <c r="S2757">
        <v>2</v>
      </c>
      <c r="T2757" s="1">
        <v>44691</v>
      </c>
      <c r="U2757" t="str">
        <f t="shared" si="215"/>
        <v>Wonderful Pistachios - Variety</v>
      </c>
      <c r="V2757" t="str">
        <f t="shared" si="216"/>
        <v>Food</v>
      </c>
      <c r="W2757" t="s">
        <v>43</v>
      </c>
      <c r="X2757" t="b">
        <f t="shared" si="218"/>
        <v>1</v>
      </c>
      <c r="Y2757">
        <f t="shared" si="217"/>
        <v>2</v>
      </c>
      <c r="Z2757" s="2">
        <f t="shared" si="219"/>
        <v>1.3333333333333333</v>
      </c>
      <c r="AA2757" t="s">
        <v>85</v>
      </c>
      <c r="AB2757" t="s">
        <v>86</v>
      </c>
      <c r="AD2757" t="s">
        <v>91</v>
      </c>
      <c r="AE2757" t="s">
        <v>618</v>
      </c>
      <c r="AF2757">
        <v>2022</v>
      </c>
    </row>
    <row r="2758" spans="1:32" x14ac:dyDescent="0.25">
      <c r="A2758" t="s">
        <v>29</v>
      </c>
      <c r="B2758" t="s">
        <v>394</v>
      </c>
      <c r="C2758" t="s">
        <v>395</v>
      </c>
      <c r="D2758" t="s">
        <v>396</v>
      </c>
      <c r="E2758">
        <f>_xlfn.XLOOKUP(Table1[[#This Row],[Location]],'Location analysis'!A:A,'Location analysis'!B:B)</f>
        <v>40.416893999999999</v>
      </c>
      <c r="F2758">
        <f>_xlfn.XLOOKUP(Table1[[#This Row],[Location]],'Location analysis'!A:A,'Location analysis'!C:C)</f>
        <v>-74.420399000000003</v>
      </c>
      <c r="G2758" t="s">
        <v>137</v>
      </c>
      <c r="H2758" t="s">
        <v>97</v>
      </c>
      <c r="I2758">
        <v>15090903168</v>
      </c>
      <c r="J2758" t="s">
        <v>617</v>
      </c>
      <c r="K2758" t="s">
        <v>36</v>
      </c>
      <c r="L2758">
        <v>144</v>
      </c>
      <c r="M2758">
        <v>1.5</v>
      </c>
      <c r="N2758">
        <v>1</v>
      </c>
      <c r="O2758">
        <v>144</v>
      </c>
      <c r="P2758">
        <v>1.5</v>
      </c>
      <c r="Q2758">
        <v>1</v>
      </c>
      <c r="R2758">
        <v>1.5</v>
      </c>
      <c r="S2758">
        <v>1.5</v>
      </c>
      <c r="T2758" s="1">
        <v>44691</v>
      </c>
      <c r="U2758" t="str">
        <f t="shared" si="215"/>
        <v>Poland Springs Water</v>
      </c>
      <c r="V2758" t="str">
        <f t="shared" si="216"/>
        <v>Water</v>
      </c>
      <c r="W2758" t="s">
        <v>97</v>
      </c>
      <c r="X2758" t="b">
        <f t="shared" si="218"/>
        <v>1</v>
      </c>
      <c r="Y2758">
        <f t="shared" si="217"/>
        <v>1.5</v>
      </c>
      <c r="Z2758" s="2">
        <f t="shared" si="219"/>
        <v>1</v>
      </c>
      <c r="AA2758" t="s">
        <v>137</v>
      </c>
      <c r="AD2758" t="s">
        <v>91</v>
      </c>
      <c r="AE2758" t="s">
        <v>618</v>
      </c>
      <c r="AF2758">
        <v>2022</v>
      </c>
    </row>
    <row r="2759" spans="1:32" x14ac:dyDescent="0.25">
      <c r="A2759" t="s">
        <v>29</v>
      </c>
      <c r="B2759" t="s">
        <v>394</v>
      </c>
      <c r="C2759" t="s">
        <v>395</v>
      </c>
      <c r="D2759" t="s">
        <v>396</v>
      </c>
      <c r="E2759">
        <f>_xlfn.XLOOKUP(Table1[[#This Row],[Location]],'Location analysis'!A:A,'Location analysis'!B:B)</f>
        <v>40.416893999999999</v>
      </c>
      <c r="F2759">
        <f>_xlfn.XLOOKUP(Table1[[#This Row],[Location]],'Location analysis'!A:A,'Location analysis'!C:C)</f>
        <v>-74.420399000000003</v>
      </c>
      <c r="G2759" t="s">
        <v>417</v>
      </c>
      <c r="H2759" t="s">
        <v>43</v>
      </c>
      <c r="I2759">
        <v>15091112168</v>
      </c>
      <c r="J2759" t="s">
        <v>617</v>
      </c>
      <c r="K2759" t="s">
        <v>36</v>
      </c>
      <c r="L2759">
        <v>136</v>
      </c>
      <c r="M2759">
        <v>2</v>
      </c>
      <c r="N2759">
        <v>1</v>
      </c>
      <c r="O2759">
        <v>136</v>
      </c>
      <c r="P2759">
        <v>2</v>
      </c>
      <c r="Q2759">
        <v>1</v>
      </c>
      <c r="R2759">
        <v>2</v>
      </c>
      <c r="S2759">
        <v>2</v>
      </c>
      <c r="T2759" s="1">
        <v>44691</v>
      </c>
      <c r="U2759" t="str">
        <f t="shared" si="215"/>
        <v>Genius Keto Bar - Chocolate Dream</v>
      </c>
      <c r="V2759" t="str">
        <f t="shared" si="216"/>
        <v>Food</v>
      </c>
      <c r="W2759" t="s">
        <v>43</v>
      </c>
      <c r="X2759" t="b">
        <f t="shared" si="218"/>
        <v>1</v>
      </c>
      <c r="Y2759">
        <f t="shared" si="217"/>
        <v>2</v>
      </c>
      <c r="Z2759" s="2">
        <f t="shared" si="219"/>
        <v>1.3333333333333333</v>
      </c>
      <c r="AA2759" t="s">
        <v>418</v>
      </c>
      <c r="AB2759" t="s">
        <v>419</v>
      </c>
      <c r="AD2759" t="s">
        <v>91</v>
      </c>
      <c r="AE2759" t="s">
        <v>618</v>
      </c>
      <c r="AF2759">
        <v>2022</v>
      </c>
    </row>
    <row r="2760" spans="1:32" x14ac:dyDescent="0.25">
      <c r="A2760" t="s">
        <v>29</v>
      </c>
      <c r="B2760" t="s">
        <v>394</v>
      </c>
      <c r="C2760" t="s">
        <v>395</v>
      </c>
      <c r="D2760" t="s">
        <v>396</v>
      </c>
      <c r="E2760">
        <f>_xlfn.XLOOKUP(Table1[[#This Row],[Location]],'Location analysis'!A:A,'Location analysis'!B:B)</f>
        <v>40.416893999999999</v>
      </c>
      <c r="F2760">
        <f>_xlfn.XLOOKUP(Table1[[#This Row],[Location]],'Location analysis'!A:A,'Location analysis'!C:C)</f>
        <v>-74.420399000000003</v>
      </c>
      <c r="G2760" t="s">
        <v>137</v>
      </c>
      <c r="H2760" t="s">
        <v>97</v>
      </c>
      <c r="I2760">
        <v>15091078701</v>
      </c>
      <c r="J2760" t="s">
        <v>617</v>
      </c>
      <c r="K2760" t="s">
        <v>36</v>
      </c>
      <c r="L2760">
        <v>144</v>
      </c>
      <c r="M2760">
        <v>1.5</v>
      </c>
      <c r="N2760">
        <v>1</v>
      </c>
      <c r="O2760">
        <v>144</v>
      </c>
      <c r="P2760">
        <v>1.5</v>
      </c>
      <c r="Q2760">
        <v>1</v>
      </c>
      <c r="R2760">
        <v>1.5</v>
      </c>
      <c r="S2760">
        <v>1.5</v>
      </c>
      <c r="T2760" s="1">
        <v>44691</v>
      </c>
      <c r="U2760" t="str">
        <f t="shared" si="215"/>
        <v>Poland Springs Water</v>
      </c>
      <c r="V2760" t="str">
        <f t="shared" si="216"/>
        <v>Water</v>
      </c>
      <c r="W2760" t="s">
        <v>97</v>
      </c>
      <c r="X2760" t="b">
        <f t="shared" si="218"/>
        <v>1</v>
      </c>
      <c r="Y2760">
        <f t="shared" si="217"/>
        <v>1.5</v>
      </c>
      <c r="Z2760" s="2">
        <f t="shared" si="219"/>
        <v>1</v>
      </c>
      <c r="AA2760" t="s">
        <v>137</v>
      </c>
      <c r="AD2760" t="s">
        <v>91</v>
      </c>
      <c r="AE2760" t="s">
        <v>618</v>
      </c>
      <c r="AF2760">
        <v>2022</v>
      </c>
    </row>
    <row r="2761" spans="1:32" x14ac:dyDescent="0.25">
      <c r="A2761" t="s">
        <v>29</v>
      </c>
      <c r="B2761" t="s">
        <v>394</v>
      </c>
      <c r="C2761" t="s">
        <v>395</v>
      </c>
      <c r="D2761" t="s">
        <v>396</v>
      </c>
      <c r="E2761">
        <f>_xlfn.XLOOKUP(Table1[[#This Row],[Location]],'Location analysis'!A:A,'Location analysis'!B:B)</f>
        <v>40.416893999999999</v>
      </c>
      <c r="F2761">
        <f>_xlfn.XLOOKUP(Table1[[#This Row],[Location]],'Location analysis'!A:A,'Location analysis'!C:C)</f>
        <v>-74.420399000000003</v>
      </c>
      <c r="G2761" t="s">
        <v>612</v>
      </c>
      <c r="H2761" t="s">
        <v>43</v>
      </c>
      <c r="I2761">
        <v>15091365086</v>
      </c>
      <c r="J2761" t="s">
        <v>617</v>
      </c>
      <c r="K2761" t="s">
        <v>36</v>
      </c>
      <c r="L2761">
        <v>122</v>
      </c>
      <c r="M2761">
        <v>1.25</v>
      </c>
      <c r="N2761">
        <v>1</v>
      </c>
      <c r="O2761">
        <v>122</v>
      </c>
      <c r="P2761">
        <v>1.25</v>
      </c>
      <c r="Q2761">
        <v>1</v>
      </c>
      <c r="R2761">
        <v>1.25</v>
      </c>
      <c r="S2761">
        <v>1.25</v>
      </c>
      <c r="T2761" s="1">
        <v>44691</v>
      </c>
      <c r="U2761" t="str">
        <f t="shared" si="215"/>
        <v>Goldfish Baked - Cheddar</v>
      </c>
      <c r="V2761" t="str">
        <f t="shared" si="216"/>
        <v>Food</v>
      </c>
      <c r="W2761" t="s">
        <v>43</v>
      </c>
      <c r="X2761" t="b">
        <f t="shared" si="218"/>
        <v>1</v>
      </c>
      <c r="Y2761">
        <f t="shared" si="217"/>
        <v>1.25</v>
      </c>
      <c r="Z2761" s="2">
        <f t="shared" si="219"/>
        <v>0.83333333333333337</v>
      </c>
      <c r="AA2761" t="s">
        <v>613</v>
      </c>
      <c r="AB2761" t="s">
        <v>614</v>
      </c>
      <c r="AD2761" t="s">
        <v>91</v>
      </c>
      <c r="AE2761" t="s">
        <v>618</v>
      </c>
      <c r="AF2761">
        <v>2022</v>
      </c>
    </row>
    <row r="2762" spans="1:32" x14ac:dyDescent="0.25">
      <c r="A2762" t="s">
        <v>29</v>
      </c>
      <c r="B2762" t="s">
        <v>67</v>
      </c>
      <c r="C2762" t="s">
        <v>68</v>
      </c>
      <c r="D2762" t="s">
        <v>69</v>
      </c>
      <c r="E2762">
        <f>_xlfn.XLOOKUP(Table1[[#This Row],[Location]],'Location analysis'!A:A,'Location analysis'!B:B)</f>
        <v>40.435699999999997</v>
      </c>
      <c r="F2762">
        <f>_xlfn.XLOOKUP(Table1[[#This Row],[Location]],'Location analysis'!A:A,'Location analysis'!C:C)</f>
        <v>-74.125200000000007</v>
      </c>
      <c r="G2762" t="s">
        <v>116</v>
      </c>
      <c r="H2762" t="s">
        <v>43</v>
      </c>
      <c r="I2762">
        <v>15091387112</v>
      </c>
      <c r="J2762" t="s">
        <v>617</v>
      </c>
      <c r="K2762" t="s">
        <v>36</v>
      </c>
      <c r="L2762">
        <v>110</v>
      </c>
      <c r="M2762">
        <v>1.5</v>
      </c>
      <c r="N2762">
        <v>1</v>
      </c>
      <c r="O2762">
        <v>110</v>
      </c>
      <c r="P2762">
        <v>1.5</v>
      </c>
      <c r="Q2762">
        <v>1</v>
      </c>
      <c r="R2762">
        <v>1.5</v>
      </c>
      <c r="S2762">
        <v>2.75</v>
      </c>
      <c r="T2762" s="1">
        <v>44691</v>
      </c>
      <c r="U2762" t="str">
        <f t="shared" si="215"/>
        <v>Good Health Veggie Stix - Zesty Ranch</v>
      </c>
      <c r="V2762" t="str">
        <f t="shared" si="216"/>
        <v>Food</v>
      </c>
      <c r="W2762" t="s">
        <v>43</v>
      </c>
      <c r="X2762" t="b">
        <f t="shared" si="218"/>
        <v>1</v>
      </c>
      <c r="Y2762">
        <f t="shared" si="217"/>
        <v>1.5</v>
      </c>
      <c r="Z2762" s="2">
        <f t="shared" si="219"/>
        <v>1</v>
      </c>
      <c r="AA2762" t="s">
        <v>117</v>
      </c>
      <c r="AB2762" t="s">
        <v>118</v>
      </c>
      <c r="AD2762" t="s">
        <v>91</v>
      </c>
      <c r="AE2762" t="s">
        <v>618</v>
      </c>
      <c r="AF2762">
        <v>2022</v>
      </c>
    </row>
    <row r="2763" spans="1:32" x14ac:dyDescent="0.25">
      <c r="A2763" t="s">
        <v>29</v>
      </c>
      <c r="B2763" t="s">
        <v>67</v>
      </c>
      <c r="C2763" t="s">
        <v>68</v>
      </c>
      <c r="D2763" t="s">
        <v>69</v>
      </c>
      <c r="E2763">
        <f>_xlfn.XLOOKUP(Table1[[#This Row],[Location]],'Location analysis'!A:A,'Location analysis'!B:B)</f>
        <v>40.435699999999997</v>
      </c>
      <c r="F2763">
        <f>_xlfn.XLOOKUP(Table1[[#This Row],[Location]],'Location analysis'!A:A,'Location analysis'!C:C)</f>
        <v>-74.125200000000007</v>
      </c>
      <c r="G2763" t="s">
        <v>140</v>
      </c>
      <c r="H2763" t="s">
        <v>43</v>
      </c>
      <c r="I2763">
        <v>15091387112</v>
      </c>
      <c r="J2763" t="s">
        <v>617</v>
      </c>
      <c r="K2763" t="s">
        <v>36</v>
      </c>
      <c r="L2763">
        <v>132</v>
      </c>
      <c r="M2763">
        <v>1.25</v>
      </c>
      <c r="N2763">
        <v>1</v>
      </c>
      <c r="O2763">
        <v>132</v>
      </c>
      <c r="P2763">
        <v>1.25</v>
      </c>
      <c r="Q2763">
        <v>1</v>
      </c>
      <c r="R2763">
        <v>1.25</v>
      </c>
      <c r="S2763">
        <v>2.75</v>
      </c>
      <c r="T2763" s="1">
        <v>44691</v>
      </c>
      <c r="U2763" t="str">
        <f t="shared" si="215"/>
        <v>Chum Fruit Bites - Mango/Strawberry</v>
      </c>
      <c r="V2763" t="str">
        <f t="shared" si="216"/>
        <v>Food</v>
      </c>
      <c r="W2763" t="s">
        <v>43</v>
      </c>
      <c r="X2763" t="b">
        <f t="shared" si="218"/>
        <v>1</v>
      </c>
      <c r="Y2763">
        <f t="shared" si="217"/>
        <v>1.25</v>
      </c>
      <c r="Z2763" s="2">
        <f t="shared" si="219"/>
        <v>0.83333333333333337</v>
      </c>
      <c r="AA2763" t="s">
        <v>141</v>
      </c>
      <c r="AB2763" t="s">
        <v>142</v>
      </c>
      <c r="AD2763" t="s">
        <v>91</v>
      </c>
      <c r="AE2763" t="s">
        <v>618</v>
      </c>
      <c r="AF2763">
        <v>2022</v>
      </c>
    </row>
    <row r="2764" spans="1:32" x14ac:dyDescent="0.25">
      <c r="A2764" t="s">
        <v>29</v>
      </c>
      <c r="B2764" t="s">
        <v>394</v>
      </c>
      <c r="C2764" t="s">
        <v>395</v>
      </c>
      <c r="D2764" t="s">
        <v>396</v>
      </c>
      <c r="E2764">
        <f>_xlfn.XLOOKUP(Table1[[#This Row],[Location]],'Location analysis'!A:A,'Location analysis'!B:B)</f>
        <v>40.416893999999999</v>
      </c>
      <c r="F2764">
        <f>_xlfn.XLOOKUP(Table1[[#This Row],[Location]],'Location analysis'!A:A,'Location analysis'!C:C)</f>
        <v>-74.420399000000003</v>
      </c>
      <c r="G2764" t="s">
        <v>612</v>
      </c>
      <c r="H2764" t="s">
        <v>43</v>
      </c>
      <c r="I2764">
        <v>15091374638</v>
      </c>
      <c r="J2764" t="s">
        <v>617</v>
      </c>
      <c r="K2764" t="s">
        <v>36</v>
      </c>
      <c r="L2764">
        <v>122</v>
      </c>
      <c r="M2764">
        <v>1.25</v>
      </c>
      <c r="N2764">
        <v>1</v>
      </c>
      <c r="O2764">
        <v>122</v>
      </c>
      <c r="P2764">
        <v>1.25</v>
      </c>
      <c r="Q2764">
        <v>1</v>
      </c>
      <c r="R2764">
        <v>1.25</v>
      </c>
      <c r="S2764">
        <v>1.25</v>
      </c>
      <c r="T2764" s="1">
        <v>44691</v>
      </c>
      <c r="U2764" t="str">
        <f t="shared" si="215"/>
        <v>Goldfish Baked - Cheddar</v>
      </c>
      <c r="V2764" t="str">
        <f t="shared" si="216"/>
        <v>Food</v>
      </c>
      <c r="W2764" t="s">
        <v>43</v>
      </c>
      <c r="X2764" t="b">
        <f t="shared" si="218"/>
        <v>1</v>
      </c>
      <c r="Y2764">
        <f t="shared" si="217"/>
        <v>1.25</v>
      </c>
      <c r="Z2764" s="2">
        <f t="shared" si="219"/>
        <v>0.83333333333333337</v>
      </c>
      <c r="AA2764" t="s">
        <v>613</v>
      </c>
      <c r="AB2764" t="s">
        <v>614</v>
      </c>
      <c r="AD2764" t="s">
        <v>91</v>
      </c>
      <c r="AE2764" t="s">
        <v>618</v>
      </c>
      <c r="AF2764">
        <v>2022</v>
      </c>
    </row>
    <row r="2765" spans="1:32" x14ac:dyDescent="0.25">
      <c r="A2765" t="s">
        <v>29</v>
      </c>
      <c r="B2765" t="s">
        <v>394</v>
      </c>
      <c r="C2765" t="s">
        <v>395</v>
      </c>
      <c r="D2765" t="s">
        <v>396</v>
      </c>
      <c r="E2765">
        <f>_xlfn.XLOOKUP(Table1[[#This Row],[Location]],'Location analysis'!A:A,'Location analysis'!B:B)</f>
        <v>40.416893999999999</v>
      </c>
      <c r="F2765">
        <f>_xlfn.XLOOKUP(Table1[[#This Row],[Location]],'Location analysis'!A:A,'Location analysis'!C:C)</f>
        <v>-74.420399000000003</v>
      </c>
      <c r="G2765" t="s">
        <v>542</v>
      </c>
      <c r="H2765" t="s">
        <v>43</v>
      </c>
      <c r="I2765">
        <v>15091378584</v>
      </c>
      <c r="J2765" t="s">
        <v>617</v>
      </c>
      <c r="K2765" t="s">
        <v>36</v>
      </c>
      <c r="L2765">
        <v>113</v>
      </c>
      <c r="M2765">
        <v>1.5</v>
      </c>
      <c r="N2765">
        <v>1</v>
      </c>
      <c r="O2765">
        <v>113</v>
      </c>
      <c r="P2765">
        <v>1.5</v>
      </c>
      <c r="Q2765">
        <v>1</v>
      </c>
      <c r="R2765">
        <v>1.5</v>
      </c>
      <c r="S2765">
        <v>1.5</v>
      </c>
      <c r="T2765" s="1">
        <v>44691</v>
      </c>
      <c r="U2765" t="str">
        <f t="shared" si="215"/>
        <v>Pop Corners - White Cheddar</v>
      </c>
      <c r="V2765" t="str">
        <f t="shared" si="216"/>
        <v>Food</v>
      </c>
      <c r="W2765" t="s">
        <v>43</v>
      </c>
      <c r="X2765" t="b">
        <f t="shared" si="218"/>
        <v>1</v>
      </c>
      <c r="Y2765">
        <f t="shared" si="217"/>
        <v>1.5</v>
      </c>
      <c r="Z2765" s="2">
        <f t="shared" si="219"/>
        <v>1</v>
      </c>
      <c r="AA2765" t="s">
        <v>509</v>
      </c>
      <c r="AB2765" t="s">
        <v>204</v>
      </c>
      <c r="AD2765" t="s">
        <v>91</v>
      </c>
      <c r="AE2765" t="s">
        <v>618</v>
      </c>
      <c r="AF2765">
        <v>2022</v>
      </c>
    </row>
    <row r="2766" spans="1:32" x14ac:dyDescent="0.25">
      <c r="A2766" t="s">
        <v>29</v>
      </c>
      <c r="B2766" t="s">
        <v>62</v>
      </c>
      <c r="C2766" t="s">
        <v>63</v>
      </c>
      <c r="D2766" t="s">
        <v>64</v>
      </c>
      <c r="E2766">
        <f>_xlfn.XLOOKUP(Table1[[#This Row],[Location]],'Location analysis'!A:A,'Location analysis'!B:B)</f>
        <v>40.091900000000003</v>
      </c>
      <c r="F2766">
        <f>_xlfn.XLOOKUP(Table1[[#This Row],[Location]],'Location analysis'!A:A,'Location analysis'!C:C)</f>
        <v>-74.358699999999999</v>
      </c>
      <c r="G2766" t="s">
        <v>84</v>
      </c>
      <c r="H2766" t="s">
        <v>43</v>
      </c>
      <c r="I2766">
        <v>15091717024</v>
      </c>
      <c r="J2766" t="s">
        <v>617</v>
      </c>
      <c r="K2766" t="s">
        <v>51</v>
      </c>
      <c r="L2766">
        <v>138</v>
      </c>
      <c r="M2766">
        <v>2</v>
      </c>
      <c r="N2766">
        <v>1</v>
      </c>
      <c r="O2766">
        <v>138</v>
      </c>
      <c r="P2766">
        <v>2</v>
      </c>
      <c r="Q2766">
        <v>1</v>
      </c>
      <c r="R2766">
        <v>2</v>
      </c>
      <c r="S2766">
        <v>2</v>
      </c>
      <c r="T2766" s="1">
        <v>44691</v>
      </c>
      <c r="U2766" t="str">
        <f t="shared" si="215"/>
        <v>Wonderful Pistachios - Variety</v>
      </c>
      <c r="V2766" t="str">
        <f t="shared" si="216"/>
        <v>Food</v>
      </c>
      <c r="W2766" t="s">
        <v>43</v>
      </c>
      <c r="X2766" t="b">
        <f t="shared" si="218"/>
        <v>1</v>
      </c>
      <c r="Y2766">
        <f t="shared" si="217"/>
        <v>2</v>
      </c>
      <c r="Z2766" s="2">
        <f t="shared" si="219"/>
        <v>1.3333333333333333</v>
      </c>
      <c r="AA2766" t="s">
        <v>85</v>
      </c>
      <c r="AB2766" t="s">
        <v>86</v>
      </c>
      <c r="AD2766" t="s">
        <v>91</v>
      </c>
      <c r="AE2766" t="s">
        <v>618</v>
      </c>
      <c r="AF2766">
        <v>2022</v>
      </c>
    </row>
    <row r="2767" spans="1:32" x14ac:dyDescent="0.25">
      <c r="A2767" t="s">
        <v>29</v>
      </c>
      <c r="B2767" t="s">
        <v>394</v>
      </c>
      <c r="C2767" t="s">
        <v>395</v>
      </c>
      <c r="D2767" t="s">
        <v>396</v>
      </c>
      <c r="E2767">
        <f>_xlfn.XLOOKUP(Table1[[#This Row],[Location]],'Location analysis'!A:A,'Location analysis'!B:B)</f>
        <v>40.416893999999999</v>
      </c>
      <c r="F2767">
        <f>_xlfn.XLOOKUP(Table1[[#This Row],[Location]],'Location analysis'!A:A,'Location analysis'!C:C)</f>
        <v>-74.420399000000003</v>
      </c>
      <c r="G2767" t="s">
        <v>612</v>
      </c>
      <c r="H2767" t="s">
        <v>43</v>
      </c>
      <c r="I2767">
        <v>15092068185</v>
      </c>
      <c r="J2767" t="s">
        <v>617</v>
      </c>
      <c r="K2767" t="s">
        <v>51</v>
      </c>
      <c r="L2767">
        <v>122</v>
      </c>
      <c r="M2767">
        <v>1.25</v>
      </c>
      <c r="N2767">
        <v>1</v>
      </c>
      <c r="O2767">
        <v>122</v>
      </c>
      <c r="P2767">
        <v>1.25</v>
      </c>
      <c r="Q2767">
        <v>1</v>
      </c>
      <c r="R2767">
        <v>1.25</v>
      </c>
      <c r="S2767">
        <v>1.25</v>
      </c>
      <c r="T2767" s="1">
        <v>44691</v>
      </c>
      <c r="U2767" t="str">
        <f t="shared" si="215"/>
        <v>Goldfish Baked - Cheddar</v>
      </c>
      <c r="V2767" t="str">
        <f t="shared" si="216"/>
        <v>Food</v>
      </c>
      <c r="W2767" t="s">
        <v>43</v>
      </c>
      <c r="X2767" t="b">
        <f t="shared" si="218"/>
        <v>1</v>
      </c>
      <c r="Y2767">
        <f t="shared" si="217"/>
        <v>1.25</v>
      </c>
      <c r="Z2767" s="2">
        <f t="shared" si="219"/>
        <v>0.83333333333333337</v>
      </c>
      <c r="AA2767" t="s">
        <v>613</v>
      </c>
      <c r="AB2767" t="s">
        <v>614</v>
      </c>
      <c r="AD2767" t="s">
        <v>91</v>
      </c>
      <c r="AE2767" t="s">
        <v>618</v>
      </c>
      <c r="AF2767">
        <v>2022</v>
      </c>
    </row>
    <row r="2768" spans="1:32" x14ac:dyDescent="0.25">
      <c r="A2768" t="s">
        <v>29</v>
      </c>
      <c r="B2768" t="s">
        <v>30</v>
      </c>
      <c r="C2768" t="s">
        <v>31</v>
      </c>
      <c r="D2768" t="s">
        <v>32</v>
      </c>
      <c r="E2768">
        <f>_xlfn.XLOOKUP(Table1[[#This Row],[Location]],'Location analysis'!A:A,'Location analysis'!B:B)</f>
        <v>40.423690999999998</v>
      </c>
      <c r="F2768">
        <f>_xlfn.XLOOKUP(Table1[[#This Row],[Location]],'Location analysis'!A:A,'Location analysis'!C:C)</f>
        <v>-74.380831999999998</v>
      </c>
      <c r="G2768" t="s">
        <v>42</v>
      </c>
      <c r="H2768" t="s">
        <v>43</v>
      </c>
      <c r="I2768">
        <v>15092149760</v>
      </c>
      <c r="J2768" t="s">
        <v>617</v>
      </c>
      <c r="K2768" t="s">
        <v>51</v>
      </c>
      <c r="L2768">
        <v>123</v>
      </c>
      <c r="M2768">
        <v>1.5</v>
      </c>
      <c r="N2768">
        <v>1</v>
      </c>
      <c r="O2768">
        <v>123</v>
      </c>
      <c r="P2768">
        <v>1.5</v>
      </c>
      <c r="Q2768">
        <v>1</v>
      </c>
      <c r="R2768">
        <v>1.5</v>
      </c>
      <c r="S2768">
        <v>1.5</v>
      </c>
      <c r="T2768" s="1">
        <v>44691</v>
      </c>
      <c r="U2768" t="str">
        <f t="shared" si="215"/>
        <v>Takis - Hot Chilli Pepper &amp; Lime</v>
      </c>
      <c r="V2768" t="str">
        <f t="shared" si="216"/>
        <v>Food</v>
      </c>
      <c r="W2768" t="s">
        <v>43</v>
      </c>
      <c r="X2768" t="b">
        <f t="shared" si="218"/>
        <v>1</v>
      </c>
      <c r="Y2768">
        <f t="shared" si="217"/>
        <v>1.5</v>
      </c>
      <c r="Z2768" s="2">
        <f t="shared" si="219"/>
        <v>1</v>
      </c>
      <c r="AA2768" t="s">
        <v>44</v>
      </c>
      <c r="AB2768" t="s">
        <v>45</v>
      </c>
      <c r="AD2768" t="s">
        <v>91</v>
      </c>
      <c r="AE2768" t="s">
        <v>618</v>
      </c>
      <c r="AF2768">
        <v>2022</v>
      </c>
    </row>
    <row r="2769" spans="1:32" x14ac:dyDescent="0.25">
      <c r="A2769" t="s">
        <v>29</v>
      </c>
      <c r="B2769" t="s">
        <v>30</v>
      </c>
      <c r="C2769" t="s">
        <v>31</v>
      </c>
      <c r="D2769" t="s">
        <v>32</v>
      </c>
      <c r="E2769">
        <f>_xlfn.XLOOKUP(Table1[[#This Row],[Location]],'Location analysis'!A:A,'Location analysis'!B:B)</f>
        <v>40.423690999999998</v>
      </c>
      <c r="F2769">
        <f>_xlfn.XLOOKUP(Table1[[#This Row],[Location]],'Location analysis'!A:A,'Location analysis'!C:C)</f>
        <v>-74.380831999999998</v>
      </c>
      <c r="G2769" t="s">
        <v>424</v>
      </c>
      <c r="H2769" t="s">
        <v>43</v>
      </c>
      <c r="I2769">
        <v>15092172485</v>
      </c>
      <c r="J2769" t="s">
        <v>617</v>
      </c>
      <c r="K2769" t="s">
        <v>36</v>
      </c>
      <c r="L2769">
        <v>136</v>
      </c>
      <c r="M2769">
        <v>2</v>
      </c>
      <c r="N2769">
        <v>1</v>
      </c>
      <c r="O2769">
        <v>136</v>
      </c>
      <c r="P2769">
        <v>2</v>
      </c>
      <c r="Q2769">
        <v>1</v>
      </c>
      <c r="R2769">
        <v>2</v>
      </c>
      <c r="S2769">
        <v>2</v>
      </c>
      <c r="T2769" s="1">
        <v>44691</v>
      </c>
      <c r="U2769" t="str">
        <f t="shared" si="215"/>
        <v>Autumns Granola Bar - Cinnamon Almond</v>
      </c>
      <c r="V2769" t="str">
        <f t="shared" si="216"/>
        <v>Food</v>
      </c>
      <c r="W2769" t="s">
        <v>43</v>
      </c>
      <c r="X2769" t="b">
        <f t="shared" si="218"/>
        <v>1</v>
      </c>
      <c r="Y2769">
        <f t="shared" si="217"/>
        <v>2</v>
      </c>
      <c r="Z2769" s="2">
        <f t="shared" si="219"/>
        <v>1.3333333333333333</v>
      </c>
      <c r="AA2769" t="s">
        <v>425</v>
      </c>
      <c r="AB2769" t="s">
        <v>426</v>
      </c>
      <c r="AD2769" t="s">
        <v>91</v>
      </c>
      <c r="AE2769" t="s">
        <v>618</v>
      </c>
      <c r="AF2769">
        <v>2022</v>
      </c>
    </row>
    <row r="2770" spans="1:32" x14ac:dyDescent="0.25">
      <c r="A2770" t="s">
        <v>29</v>
      </c>
      <c r="B2770" t="s">
        <v>30</v>
      </c>
      <c r="C2770" t="s">
        <v>31</v>
      </c>
      <c r="D2770" t="s">
        <v>32</v>
      </c>
      <c r="E2770">
        <f>_xlfn.XLOOKUP(Table1[[#This Row],[Location]],'Location analysis'!A:A,'Location analysis'!B:B)</f>
        <v>40.423690999999998</v>
      </c>
      <c r="F2770">
        <f>_xlfn.XLOOKUP(Table1[[#This Row],[Location]],'Location analysis'!A:A,'Location analysis'!C:C)</f>
        <v>-74.380831999999998</v>
      </c>
      <c r="G2770" t="s">
        <v>537</v>
      </c>
      <c r="H2770" t="s">
        <v>49</v>
      </c>
      <c r="I2770">
        <v>15092179385</v>
      </c>
      <c r="J2770" t="s">
        <v>617</v>
      </c>
      <c r="K2770" t="s">
        <v>36</v>
      </c>
      <c r="L2770">
        <v>144</v>
      </c>
      <c r="M2770">
        <v>2.5</v>
      </c>
      <c r="N2770">
        <v>1</v>
      </c>
      <c r="O2770">
        <v>144</v>
      </c>
      <c r="P2770">
        <v>2.5</v>
      </c>
      <c r="Q2770">
        <v>1</v>
      </c>
      <c r="R2770">
        <v>2.5</v>
      </c>
      <c r="S2770">
        <v>2.5</v>
      </c>
      <c r="T2770" s="1">
        <v>44691</v>
      </c>
      <c r="U2770" t="str">
        <f t="shared" si="215"/>
        <v>Bai Lemonade - Burundi Blueberry</v>
      </c>
      <c r="V2770" t="str">
        <f t="shared" si="216"/>
        <v>Non Carbonated</v>
      </c>
      <c r="W2770" t="s">
        <v>49</v>
      </c>
      <c r="X2770" t="b">
        <f t="shared" si="218"/>
        <v>1</v>
      </c>
      <c r="Y2770">
        <f t="shared" si="217"/>
        <v>2.5</v>
      </c>
      <c r="Z2770" s="2">
        <f t="shared" si="219"/>
        <v>1.6666666666666667</v>
      </c>
      <c r="AA2770" t="s">
        <v>538</v>
      </c>
      <c r="AB2770" t="s">
        <v>539</v>
      </c>
      <c r="AD2770" t="s">
        <v>91</v>
      </c>
      <c r="AE2770" t="s">
        <v>618</v>
      </c>
      <c r="AF2770">
        <v>2022</v>
      </c>
    </row>
    <row r="2771" spans="1:32" x14ac:dyDescent="0.25">
      <c r="A2771" t="s">
        <v>29</v>
      </c>
      <c r="B2771" t="s">
        <v>394</v>
      </c>
      <c r="C2771" t="s">
        <v>395</v>
      </c>
      <c r="D2771" t="s">
        <v>396</v>
      </c>
      <c r="E2771">
        <f>_xlfn.XLOOKUP(Table1[[#This Row],[Location]],'Location analysis'!A:A,'Location analysis'!B:B)</f>
        <v>40.416893999999999</v>
      </c>
      <c r="F2771">
        <f>_xlfn.XLOOKUP(Table1[[#This Row],[Location]],'Location analysis'!A:A,'Location analysis'!C:C)</f>
        <v>-74.420399000000003</v>
      </c>
      <c r="G2771" t="s">
        <v>612</v>
      </c>
      <c r="H2771" t="s">
        <v>43</v>
      </c>
      <c r="I2771">
        <v>15092321706</v>
      </c>
      <c r="J2771" t="s">
        <v>617</v>
      </c>
      <c r="K2771" t="s">
        <v>51</v>
      </c>
      <c r="L2771">
        <v>122</v>
      </c>
      <c r="M2771">
        <v>1.25</v>
      </c>
      <c r="N2771">
        <v>1</v>
      </c>
      <c r="O2771">
        <v>122</v>
      </c>
      <c r="P2771">
        <v>1.25</v>
      </c>
      <c r="Q2771">
        <v>1</v>
      </c>
      <c r="R2771">
        <v>1.25</v>
      </c>
      <c r="S2771">
        <v>1.25</v>
      </c>
      <c r="T2771" s="1">
        <v>44691</v>
      </c>
      <c r="U2771" t="str">
        <f t="shared" si="215"/>
        <v>Goldfish Baked - Cheddar</v>
      </c>
      <c r="V2771" t="str">
        <f t="shared" si="216"/>
        <v>Food</v>
      </c>
      <c r="W2771" t="s">
        <v>43</v>
      </c>
      <c r="X2771" t="b">
        <f t="shared" si="218"/>
        <v>1</v>
      </c>
      <c r="Y2771">
        <f t="shared" si="217"/>
        <v>1.25</v>
      </c>
      <c r="Z2771" s="2">
        <f t="shared" si="219"/>
        <v>0.83333333333333337</v>
      </c>
      <c r="AA2771" t="s">
        <v>613</v>
      </c>
      <c r="AB2771" t="s">
        <v>614</v>
      </c>
      <c r="AD2771" t="s">
        <v>91</v>
      </c>
      <c r="AE2771" t="s">
        <v>618</v>
      </c>
      <c r="AF2771">
        <v>2022</v>
      </c>
    </row>
    <row r="2772" spans="1:32" x14ac:dyDescent="0.25">
      <c r="A2772" t="s">
        <v>29</v>
      </c>
      <c r="B2772" t="s">
        <v>394</v>
      </c>
      <c r="C2772" t="s">
        <v>395</v>
      </c>
      <c r="D2772" t="s">
        <v>396</v>
      </c>
      <c r="E2772">
        <f>_xlfn.XLOOKUP(Table1[[#This Row],[Location]],'Location analysis'!A:A,'Location analysis'!B:B)</f>
        <v>40.416893999999999</v>
      </c>
      <c r="F2772">
        <f>_xlfn.XLOOKUP(Table1[[#This Row],[Location]],'Location analysis'!A:A,'Location analysis'!C:C)</f>
        <v>-74.420399000000003</v>
      </c>
      <c r="G2772" t="s">
        <v>508</v>
      </c>
      <c r="H2772" t="s">
        <v>43</v>
      </c>
      <c r="I2772">
        <v>15092324431</v>
      </c>
      <c r="J2772" t="s">
        <v>617</v>
      </c>
      <c r="K2772" t="s">
        <v>51</v>
      </c>
      <c r="L2772">
        <v>110</v>
      </c>
      <c r="M2772">
        <v>1.5</v>
      </c>
      <c r="N2772">
        <v>1</v>
      </c>
      <c r="O2772">
        <v>110</v>
      </c>
      <c r="P2772">
        <v>1.5</v>
      </c>
      <c r="Q2772">
        <v>1</v>
      </c>
      <c r="R2772">
        <v>1.5</v>
      </c>
      <c r="S2772">
        <v>1.5</v>
      </c>
      <c r="T2772" s="1">
        <v>44691</v>
      </c>
      <c r="U2772" t="str">
        <f t="shared" si="215"/>
        <v>Pop Corners - Kettle Corn</v>
      </c>
      <c r="V2772" t="str">
        <f t="shared" si="216"/>
        <v>Food</v>
      </c>
      <c r="W2772" t="s">
        <v>43</v>
      </c>
      <c r="X2772" t="b">
        <f t="shared" si="218"/>
        <v>1</v>
      </c>
      <c r="Y2772">
        <f t="shared" si="217"/>
        <v>1.5</v>
      </c>
      <c r="Z2772" s="2">
        <f t="shared" si="219"/>
        <v>1</v>
      </c>
      <c r="AA2772" t="s">
        <v>509</v>
      </c>
      <c r="AB2772" t="s">
        <v>510</v>
      </c>
      <c r="AD2772" t="s">
        <v>91</v>
      </c>
      <c r="AE2772" t="s">
        <v>618</v>
      </c>
      <c r="AF2772">
        <v>2022</v>
      </c>
    </row>
    <row r="2773" spans="1:32" x14ac:dyDescent="0.25">
      <c r="A2773" t="s">
        <v>29</v>
      </c>
      <c r="B2773" t="s">
        <v>394</v>
      </c>
      <c r="C2773" t="s">
        <v>395</v>
      </c>
      <c r="D2773" t="s">
        <v>396</v>
      </c>
      <c r="E2773">
        <f>_xlfn.XLOOKUP(Table1[[#This Row],[Location]],'Location analysis'!A:A,'Location analysis'!B:B)</f>
        <v>40.416893999999999</v>
      </c>
      <c r="F2773">
        <f>_xlfn.XLOOKUP(Table1[[#This Row],[Location]],'Location analysis'!A:A,'Location analysis'!C:C)</f>
        <v>-74.420399000000003</v>
      </c>
      <c r="G2773" t="s">
        <v>293</v>
      </c>
      <c r="H2773" t="s">
        <v>43</v>
      </c>
      <c r="I2773">
        <v>15092440184</v>
      </c>
      <c r="J2773" t="s">
        <v>617</v>
      </c>
      <c r="K2773" t="s">
        <v>36</v>
      </c>
      <c r="L2773">
        <v>135</v>
      </c>
      <c r="M2773">
        <v>2</v>
      </c>
      <c r="N2773">
        <v>1</v>
      </c>
      <c r="O2773">
        <v>135</v>
      </c>
      <c r="P2773">
        <v>2</v>
      </c>
      <c r="Q2773">
        <v>1</v>
      </c>
      <c r="R2773">
        <v>2</v>
      </c>
      <c r="S2773">
        <v>2</v>
      </c>
      <c r="T2773" s="1">
        <v>44691</v>
      </c>
      <c r="U2773" t="str">
        <f t="shared" si="215"/>
        <v>Kinder - Bueno - Crispy Creamy Chocolate</v>
      </c>
      <c r="V2773" t="str">
        <f t="shared" si="216"/>
        <v>Food</v>
      </c>
      <c r="W2773" t="s">
        <v>43</v>
      </c>
      <c r="X2773" t="b">
        <f t="shared" si="218"/>
        <v>1</v>
      </c>
      <c r="Y2773">
        <f t="shared" si="217"/>
        <v>2</v>
      </c>
      <c r="Z2773" s="2">
        <f t="shared" si="219"/>
        <v>1.3333333333333333</v>
      </c>
      <c r="AA2773" t="s">
        <v>294</v>
      </c>
      <c r="AB2773" t="s">
        <v>295</v>
      </c>
      <c r="AC2773" t="s">
        <v>296</v>
      </c>
      <c r="AD2773" t="s">
        <v>91</v>
      </c>
      <c r="AE2773" t="s">
        <v>618</v>
      </c>
      <c r="AF2773">
        <v>2022</v>
      </c>
    </row>
    <row r="2774" spans="1:32" x14ac:dyDescent="0.25">
      <c r="A2774" t="s">
        <v>29</v>
      </c>
      <c r="B2774" t="s">
        <v>30</v>
      </c>
      <c r="C2774" t="s">
        <v>31</v>
      </c>
      <c r="D2774" t="s">
        <v>32</v>
      </c>
      <c r="E2774">
        <f>_xlfn.XLOOKUP(Table1[[#This Row],[Location]],'Location analysis'!A:A,'Location analysis'!B:B)</f>
        <v>40.423690999999998</v>
      </c>
      <c r="F2774">
        <f>_xlfn.XLOOKUP(Table1[[#This Row],[Location]],'Location analysis'!A:A,'Location analysis'!C:C)</f>
        <v>-74.380831999999998</v>
      </c>
      <c r="G2774" t="s">
        <v>570</v>
      </c>
      <c r="H2774" t="s">
        <v>97</v>
      </c>
      <c r="I2774">
        <v>15092557918</v>
      </c>
      <c r="J2774" t="s">
        <v>617</v>
      </c>
      <c r="K2774" t="s">
        <v>36</v>
      </c>
      <c r="L2774">
        <v>145</v>
      </c>
      <c r="M2774">
        <v>2.75</v>
      </c>
      <c r="N2774">
        <v>1</v>
      </c>
      <c r="O2774">
        <v>145</v>
      </c>
      <c r="P2774">
        <v>2.75</v>
      </c>
      <c r="Q2774">
        <v>1</v>
      </c>
      <c r="R2774">
        <v>2.75</v>
      </c>
      <c r="S2774">
        <v>2.75</v>
      </c>
      <c r="T2774" s="1">
        <v>44691</v>
      </c>
      <c r="U2774" t="str">
        <f t="shared" si="215"/>
        <v>BodyArmor LYTE - Strawberry Lemonade</v>
      </c>
      <c r="V2774" t="str">
        <f t="shared" si="216"/>
        <v>Water</v>
      </c>
      <c r="W2774" t="s">
        <v>97</v>
      </c>
      <c r="X2774" t="b">
        <f t="shared" si="218"/>
        <v>1</v>
      </c>
      <c r="Y2774">
        <f t="shared" si="217"/>
        <v>2.75</v>
      </c>
      <c r="Z2774" s="2">
        <f t="shared" si="219"/>
        <v>1.8333333333333333</v>
      </c>
      <c r="AA2774" t="s">
        <v>571</v>
      </c>
      <c r="AB2774" t="s">
        <v>572</v>
      </c>
      <c r="AD2774" t="s">
        <v>91</v>
      </c>
      <c r="AE2774" t="s">
        <v>618</v>
      </c>
      <c r="AF2774">
        <v>2022</v>
      </c>
    </row>
    <row r="2775" spans="1:32" x14ac:dyDescent="0.25">
      <c r="A2775" t="s">
        <v>29</v>
      </c>
      <c r="B2775" t="s">
        <v>394</v>
      </c>
      <c r="C2775" t="s">
        <v>395</v>
      </c>
      <c r="D2775" t="s">
        <v>396</v>
      </c>
      <c r="E2775">
        <f>_xlfn.XLOOKUP(Table1[[#This Row],[Location]],'Location analysis'!A:A,'Location analysis'!B:B)</f>
        <v>40.416893999999999</v>
      </c>
      <c r="F2775">
        <f>_xlfn.XLOOKUP(Table1[[#This Row],[Location]],'Location analysis'!A:A,'Location analysis'!C:C)</f>
        <v>-74.420399000000003</v>
      </c>
      <c r="G2775" t="s">
        <v>42</v>
      </c>
      <c r="H2775" t="s">
        <v>43</v>
      </c>
      <c r="I2775">
        <v>15092585140</v>
      </c>
      <c r="J2775" t="s">
        <v>617</v>
      </c>
      <c r="K2775" t="s">
        <v>51</v>
      </c>
      <c r="L2775">
        <v>114</v>
      </c>
      <c r="M2775">
        <v>1.5</v>
      </c>
      <c r="N2775">
        <v>1</v>
      </c>
      <c r="O2775">
        <v>114</v>
      </c>
      <c r="P2775">
        <v>1.5</v>
      </c>
      <c r="Q2775">
        <v>1</v>
      </c>
      <c r="R2775">
        <v>1.5</v>
      </c>
      <c r="S2775">
        <v>1.5</v>
      </c>
      <c r="T2775" s="1">
        <v>44691</v>
      </c>
      <c r="U2775" t="str">
        <f t="shared" si="215"/>
        <v>Takis - Hot Chilli Pepper &amp; Lime</v>
      </c>
      <c r="V2775" t="str">
        <f t="shared" si="216"/>
        <v>Food</v>
      </c>
      <c r="W2775" t="s">
        <v>43</v>
      </c>
      <c r="X2775" t="b">
        <f t="shared" si="218"/>
        <v>1</v>
      </c>
      <c r="Y2775">
        <f t="shared" si="217"/>
        <v>1.5</v>
      </c>
      <c r="Z2775" s="2">
        <f t="shared" si="219"/>
        <v>1</v>
      </c>
      <c r="AA2775" t="s">
        <v>44</v>
      </c>
      <c r="AB2775" t="s">
        <v>45</v>
      </c>
      <c r="AD2775" t="s">
        <v>91</v>
      </c>
      <c r="AE2775" t="s">
        <v>618</v>
      </c>
      <c r="AF2775">
        <v>2022</v>
      </c>
    </row>
    <row r="2776" spans="1:32" x14ac:dyDescent="0.25">
      <c r="A2776" t="s">
        <v>29</v>
      </c>
      <c r="B2776" t="s">
        <v>67</v>
      </c>
      <c r="C2776" t="s">
        <v>68</v>
      </c>
      <c r="D2776" t="s">
        <v>69</v>
      </c>
      <c r="E2776">
        <f>_xlfn.XLOOKUP(Table1[[#This Row],[Location]],'Location analysis'!A:A,'Location analysis'!B:B)</f>
        <v>40.435699999999997</v>
      </c>
      <c r="F2776">
        <f>_xlfn.XLOOKUP(Table1[[#This Row],[Location]],'Location analysis'!A:A,'Location analysis'!C:C)</f>
        <v>-74.125200000000007</v>
      </c>
      <c r="G2776" t="s">
        <v>116</v>
      </c>
      <c r="H2776" t="s">
        <v>43</v>
      </c>
      <c r="I2776">
        <v>15092701088</v>
      </c>
      <c r="J2776" t="s">
        <v>617</v>
      </c>
      <c r="K2776" t="s">
        <v>51</v>
      </c>
      <c r="L2776">
        <v>110</v>
      </c>
      <c r="M2776">
        <v>1.5</v>
      </c>
      <c r="N2776">
        <v>1</v>
      </c>
      <c r="O2776">
        <v>110</v>
      </c>
      <c r="P2776">
        <v>1.5</v>
      </c>
      <c r="Q2776">
        <v>1</v>
      </c>
      <c r="R2776">
        <v>1.5</v>
      </c>
      <c r="S2776">
        <v>1.5</v>
      </c>
      <c r="T2776" s="1">
        <v>44691</v>
      </c>
      <c r="U2776" t="str">
        <f t="shared" si="215"/>
        <v>Good Health Veggie Stix - Zesty Ranch</v>
      </c>
      <c r="V2776" t="str">
        <f t="shared" si="216"/>
        <v>Food</v>
      </c>
      <c r="W2776" t="s">
        <v>43</v>
      </c>
      <c r="X2776" t="b">
        <f t="shared" si="218"/>
        <v>1</v>
      </c>
      <c r="Y2776">
        <f t="shared" si="217"/>
        <v>1.5</v>
      </c>
      <c r="Z2776" s="2">
        <f t="shared" si="219"/>
        <v>1</v>
      </c>
      <c r="AA2776" t="s">
        <v>117</v>
      </c>
      <c r="AB2776" t="s">
        <v>118</v>
      </c>
      <c r="AD2776" t="s">
        <v>91</v>
      </c>
      <c r="AE2776" t="s">
        <v>618</v>
      </c>
      <c r="AF2776">
        <v>2022</v>
      </c>
    </row>
    <row r="2777" spans="1:32" x14ac:dyDescent="0.25">
      <c r="A2777" t="s">
        <v>29</v>
      </c>
      <c r="B2777" t="s">
        <v>67</v>
      </c>
      <c r="C2777" t="s">
        <v>68</v>
      </c>
      <c r="D2777" t="s">
        <v>69</v>
      </c>
      <c r="E2777">
        <f>_xlfn.XLOOKUP(Table1[[#This Row],[Location]],'Location analysis'!A:A,'Location analysis'!B:B)</f>
        <v>40.435699999999997</v>
      </c>
      <c r="F2777">
        <f>_xlfn.XLOOKUP(Table1[[#This Row],[Location]],'Location analysis'!A:A,'Location analysis'!C:C)</f>
        <v>-74.125200000000007</v>
      </c>
      <c r="G2777" t="s">
        <v>116</v>
      </c>
      <c r="H2777" t="s">
        <v>43</v>
      </c>
      <c r="I2777">
        <v>15092701851</v>
      </c>
      <c r="J2777" t="s">
        <v>617</v>
      </c>
      <c r="K2777" t="s">
        <v>51</v>
      </c>
      <c r="L2777">
        <v>110</v>
      </c>
      <c r="M2777">
        <v>1.5</v>
      </c>
      <c r="N2777">
        <v>1</v>
      </c>
      <c r="O2777">
        <v>110</v>
      </c>
      <c r="P2777">
        <v>1.5</v>
      </c>
      <c r="Q2777">
        <v>1</v>
      </c>
      <c r="R2777">
        <v>1.5</v>
      </c>
      <c r="S2777">
        <v>1.5</v>
      </c>
      <c r="T2777" s="1">
        <v>44691</v>
      </c>
      <c r="U2777" t="str">
        <f t="shared" si="215"/>
        <v>Good Health Veggie Stix - Zesty Ranch</v>
      </c>
      <c r="V2777" t="str">
        <f t="shared" si="216"/>
        <v>Food</v>
      </c>
      <c r="W2777" t="s">
        <v>43</v>
      </c>
      <c r="X2777" t="b">
        <f t="shared" si="218"/>
        <v>1</v>
      </c>
      <c r="Y2777">
        <f t="shared" si="217"/>
        <v>1.5</v>
      </c>
      <c r="Z2777" s="2">
        <f t="shared" si="219"/>
        <v>1</v>
      </c>
      <c r="AA2777" t="s">
        <v>117</v>
      </c>
      <c r="AB2777" t="s">
        <v>118</v>
      </c>
      <c r="AD2777" t="s">
        <v>91</v>
      </c>
      <c r="AE2777" t="s">
        <v>618</v>
      </c>
      <c r="AF2777">
        <v>2022</v>
      </c>
    </row>
    <row r="2778" spans="1:32" x14ac:dyDescent="0.25">
      <c r="A2778" t="s">
        <v>29</v>
      </c>
      <c r="B2778" t="s">
        <v>394</v>
      </c>
      <c r="C2778" t="s">
        <v>395</v>
      </c>
      <c r="D2778" t="s">
        <v>396</v>
      </c>
      <c r="E2778">
        <f>_xlfn.XLOOKUP(Table1[[#This Row],[Location]],'Location analysis'!A:A,'Location analysis'!B:B)</f>
        <v>40.416893999999999</v>
      </c>
      <c r="F2778">
        <f>_xlfn.XLOOKUP(Table1[[#This Row],[Location]],'Location analysis'!A:A,'Location analysis'!C:C)</f>
        <v>-74.420399000000003</v>
      </c>
      <c r="G2778" t="s">
        <v>542</v>
      </c>
      <c r="H2778" t="s">
        <v>43</v>
      </c>
      <c r="I2778">
        <v>15093207046</v>
      </c>
      <c r="J2778" t="s">
        <v>617</v>
      </c>
      <c r="K2778" t="s">
        <v>36</v>
      </c>
      <c r="L2778">
        <v>113</v>
      </c>
      <c r="M2778">
        <v>1.5</v>
      </c>
      <c r="N2778">
        <v>1</v>
      </c>
      <c r="O2778">
        <v>113</v>
      </c>
      <c r="P2778">
        <v>1.5</v>
      </c>
      <c r="Q2778">
        <v>1</v>
      </c>
      <c r="R2778">
        <v>1.5</v>
      </c>
      <c r="S2778">
        <v>1.5</v>
      </c>
      <c r="T2778" s="1">
        <v>44691</v>
      </c>
      <c r="U2778" t="str">
        <f t="shared" si="215"/>
        <v>Pop Corners - White Cheddar</v>
      </c>
      <c r="V2778" t="str">
        <f t="shared" si="216"/>
        <v>Food</v>
      </c>
      <c r="W2778" t="s">
        <v>43</v>
      </c>
      <c r="X2778" t="b">
        <f t="shared" si="218"/>
        <v>1</v>
      </c>
      <c r="Y2778">
        <f t="shared" si="217"/>
        <v>1.5</v>
      </c>
      <c r="Z2778" s="2">
        <f t="shared" si="219"/>
        <v>1</v>
      </c>
      <c r="AA2778" t="s">
        <v>509</v>
      </c>
      <c r="AB2778" t="s">
        <v>204</v>
      </c>
      <c r="AD2778" t="s">
        <v>91</v>
      </c>
      <c r="AE2778" t="s">
        <v>618</v>
      </c>
      <c r="AF2778">
        <v>2022</v>
      </c>
    </row>
    <row r="2779" spans="1:32" x14ac:dyDescent="0.25">
      <c r="A2779" t="s">
        <v>29</v>
      </c>
      <c r="B2779" t="s">
        <v>394</v>
      </c>
      <c r="C2779" t="s">
        <v>395</v>
      </c>
      <c r="D2779" t="s">
        <v>396</v>
      </c>
      <c r="E2779">
        <f>_xlfn.XLOOKUP(Table1[[#This Row],[Location]],'Location analysis'!A:A,'Location analysis'!B:B)</f>
        <v>40.416893999999999</v>
      </c>
      <c r="F2779">
        <f>_xlfn.XLOOKUP(Table1[[#This Row],[Location]],'Location analysis'!A:A,'Location analysis'!C:C)</f>
        <v>-74.420399000000003</v>
      </c>
      <c r="G2779" t="s">
        <v>523</v>
      </c>
      <c r="H2779" t="s">
        <v>43</v>
      </c>
      <c r="I2779">
        <v>15093210520</v>
      </c>
      <c r="J2779" t="s">
        <v>617</v>
      </c>
      <c r="K2779" t="s">
        <v>36</v>
      </c>
      <c r="L2779">
        <v>112</v>
      </c>
      <c r="M2779">
        <v>1.5</v>
      </c>
      <c r="N2779">
        <v>1</v>
      </c>
      <c r="O2779">
        <v>112</v>
      </c>
      <c r="P2779">
        <v>1.5</v>
      </c>
      <c r="Q2779">
        <v>1</v>
      </c>
      <c r="R2779">
        <v>1.5</v>
      </c>
      <c r="S2779">
        <v>1.5</v>
      </c>
      <c r="T2779" s="1">
        <v>44691</v>
      </c>
      <c r="U2779" t="str">
        <f t="shared" si="215"/>
        <v>Pop Corners - Spicy Queso</v>
      </c>
      <c r="V2779" t="str">
        <f t="shared" si="216"/>
        <v>Food</v>
      </c>
      <c r="W2779" t="s">
        <v>43</v>
      </c>
      <c r="X2779" t="b">
        <f t="shared" si="218"/>
        <v>1</v>
      </c>
      <c r="Y2779">
        <f t="shared" si="217"/>
        <v>1.5</v>
      </c>
      <c r="Z2779" s="2">
        <f t="shared" si="219"/>
        <v>1</v>
      </c>
      <c r="AA2779" t="s">
        <v>509</v>
      </c>
      <c r="AB2779" t="s">
        <v>524</v>
      </c>
      <c r="AD2779" t="s">
        <v>91</v>
      </c>
      <c r="AE2779" t="s">
        <v>618</v>
      </c>
      <c r="AF2779">
        <v>2022</v>
      </c>
    </row>
    <row r="2780" spans="1:32" x14ac:dyDescent="0.25">
      <c r="A2780" t="s">
        <v>29</v>
      </c>
      <c r="B2780" t="s">
        <v>46</v>
      </c>
      <c r="C2780" t="s">
        <v>31</v>
      </c>
      <c r="D2780" t="s">
        <v>47</v>
      </c>
      <c r="E2780">
        <f>_xlfn.XLOOKUP(Table1[[#This Row],[Location]],'Location analysis'!A:A,'Location analysis'!B:B)</f>
        <v>40.423690999999998</v>
      </c>
      <c r="F2780">
        <f>_xlfn.XLOOKUP(Table1[[#This Row],[Location]],'Location analysis'!A:A,'Location analysis'!C:C)</f>
        <v>-74.380831999999998</v>
      </c>
      <c r="G2780" t="s">
        <v>182</v>
      </c>
      <c r="H2780" t="s">
        <v>34</v>
      </c>
      <c r="I2780">
        <v>15093756693</v>
      </c>
      <c r="J2780" t="s">
        <v>617</v>
      </c>
      <c r="K2780" t="s">
        <v>51</v>
      </c>
      <c r="L2780">
        <v>140</v>
      </c>
      <c r="M2780">
        <v>1.5</v>
      </c>
      <c r="N2780">
        <v>1</v>
      </c>
      <c r="O2780">
        <v>140</v>
      </c>
      <c r="P2780">
        <v>1.5</v>
      </c>
      <c r="Q2780">
        <v>1</v>
      </c>
      <c r="R2780">
        <v>1.5</v>
      </c>
      <c r="S2780">
        <v>1.5</v>
      </c>
      <c r="T2780" s="1">
        <v>44691</v>
      </c>
      <c r="U2780" t="str">
        <f t="shared" si="215"/>
        <v>Coca Cola - Zero Sugar</v>
      </c>
      <c r="V2780" t="str">
        <f t="shared" si="216"/>
        <v>Carbonated</v>
      </c>
      <c r="W2780" t="s">
        <v>34</v>
      </c>
      <c r="X2780" t="b">
        <f t="shared" si="218"/>
        <v>1</v>
      </c>
      <c r="Y2780">
        <f t="shared" si="217"/>
        <v>1.5</v>
      </c>
      <c r="Z2780" s="2">
        <f t="shared" si="219"/>
        <v>1</v>
      </c>
      <c r="AA2780" t="s">
        <v>183</v>
      </c>
      <c r="AB2780" t="s">
        <v>184</v>
      </c>
      <c r="AD2780" t="s">
        <v>91</v>
      </c>
      <c r="AE2780" t="s">
        <v>618</v>
      </c>
      <c r="AF2780">
        <v>2022</v>
      </c>
    </row>
    <row r="2781" spans="1:32" x14ac:dyDescent="0.25">
      <c r="A2781" t="s">
        <v>29</v>
      </c>
      <c r="B2781" t="s">
        <v>46</v>
      </c>
      <c r="C2781" t="s">
        <v>31</v>
      </c>
      <c r="D2781" t="s">
        <v>47</v>
      </c>
      <c r="E2781">
        <f>_xlfn.XLOOKUP(Table1[[#This Row],[Location]],'Location analysis'!A:A,'Location analysis'!B:B)</f>
        <v>40.423690999999998</v>
      </c>
      <c r="F2781">
        <f>_xlfn.XLOOKUP(Table1[[#This Row],[Location]],'Location analysis'!A:A,'Location analysis'!C:C)</f>
        <v>-74.380831999999998</v>
      </c>
      <c r="G2781" t="s">
        <v>242</v>
      </c>
      <c r="H2781" t="s">
        <v>97</v>
      </c>
      <c r="I2781">
        <v>15093767283</v>
      </c>
      <c r="J2781" t="s">
        <v>617</v>
      </c>
      <c r="K2781" t="s">
        <v>51</v>
      </c>
      <c r="L2781">
        <v>147</v>
      </c>
      <c r="M2781">
        <v>2.75</v>
      </c>
      <c r="N2781">
        <v>1</v>
      </c>
      <c r="O2781">
        <v>147</v>
      </c>
      <c r="P2781">
        <v>2.75</v>
      </c>
      <c r="Q2781">
        <v>1</v>
      </c>
      <c r="R2781">
        <v>2.75</v>
      </c>
      <c r="S2781">
        <v>2.75</v>
      </c>
      <c r="T2781" s="1">
        <v>44691</v>
      </c>
      <c r="U2781" t="str">
        <f t="shared" si="215"/>
        <v>Vitamin Water - Squeezed Lemonade</v>
      </c>
      <c r="V2781" t="str">
        <f t="shared" si="216"/>
        <v>Water</v>
      </c>
      <c r="W2781" t="s">
        <v>97</v>
      </c>
      <c r="X2781" t="b">
        <f t="shared" si="218"/>
        <v>1</v>
      </c>
      <c r="Y2781">
        <f t="shared" si="217"/>
        <v>2.75</v>
      </c>
      <c r="Z2781" s="2">
        <f t="shared" si="219"/>
        <v>1.8333333333333333</v>
      </c>
      <c r="AA2781" t="s">
        <v>98</v>
      </c>
      <c r="AB2781" t="s">
        <v>243</v>
      </c>
      <c r="AD2781" t="s">
        <v>91</v>
      </c>
      <c r="AE2781" t="s">
        <v>618</v>
      </c>
      <c r="AF2781">
        <v>2022</v>
      </c>
    </row>
    <row r="2782" spans="1:32" x14ac:dyDescent="0.25">
      <c r="A2782" t="s">
        <v>29</v>
      </c>
      <c r="B2782" t="s">
        <v>46</v>
      </c>
      <c r="C2782" t="s">
        <v>31</v>
      </c>
      <c r="D2782" t="s">
        <v>47</v>
      </c>
      <c r="E2782">
        <f>_xlfn.XLOOKUP(Table1[[#This Row],[Location]],'Location analysis'!A:A,'Location analysis'!B:B)</f>
        <v>40.423690999999998</v>
      </c>
      <c r="F2782">
        <f>_xlfn.XLOOKUP(Table1[[#This Row],[Location]],'Location analysis'!A:A,'Location analysis'!C:C)</f>
        <v>-74.380831999999998</v>
      </c>
      <c r="G2782" t="s">
        <v>182</v>
      </c>
      <c r="H2782" t="s">
        <v>34</v>
      </c>
      <c r="I2782">
        <v>15093768643</v>
      </c>
      <c r="J2782" t="s">
        <v>617</v>
      </c>
      <c r="K2782" t="s">
        <v>51</v>
      </c>
      <c r="L2782">
        <v>140</v>
      </c>
      <c r="M2782">
        <v>1.5</v>
      </c>
      <c r="N2782">
        <v>1</v>
      </c>
      <c r="O2782">
        <v>140</v>
      </c>
      <c r="P2782">
        <v>1.5</v>
      </c>
      <c r="Q2782">
        <v>1</v>
      </c>
      <c r="R2782">
        <v>1.5</v>
      </c>
      <c r="S2782">
        <v>1.5</v>
      </c>
      <c r="T2782" s="1">
        <v>44691</v>
      </c>
      <c r="U2782" t="str">
        <f t="shared" si="215"/>
        <v>Coca Cola - Zero Sugar</v>
      </c>
      <c r="V2782" t="str">
        <f t="shared" si="216"/>
        <v>Carbonated</v>
      </c>
      <c r="W2782" t="s">
        <v>34</v>
      </c>
      <c r="X2782" t="b">
        <f t="shared" si="218"/>
        <v>1</v>
      </c>
      <c r="Y2782">
        <f t="shared" si="217"/>
        <v>1.5</v>
      </c>
      <c r="Z2782" s="2">
        <f t="shared" si="219"/>
        <v>1</v>
      </c>
      <c r="AA2782" t="s">
        <v>183</v>
      </c>
      <c r="AB2782" t="s">
        <v>184</v>
      </c>
      <c r="AD2782" t="s">
        <v>91</v>
      </c>
      <c r="AE2782" t="s">
        <v>618</v>
      </c>
      <c r="AF2782">
        <v>2022</v>
      </c>
    </row>
    <row r="2783" spans="1:32" x14ac:dyDescent="0.25">
      <c r="A2783" t="s">
        <v>29</v>
      </c>
      <c r="B2783" t="s">
        <v>62</v>
      </c>
      <c r="C2783" t="s">
        <v>63</v>
      </c>
      <c r="D2783" t="s">
        <v>64</v>
      </c>
      <c r="E2783">
        <f>_xlfn.XLOOKUP(Table1[[#This Row],[Location]],'Location analysis'!A:A,'Location analysis'!B:B)</f>
        <v>40.091900000000003</v>
      </c>
      <c r="F2783">
        <f>_xlfn.XLOOKUP(Table1[[#This Row],[Location]],'Location analysis'!A:A,'Location analysis'!C:C)</f>
        <v>-74.358699999999999</v>
      </c>
      <c r="G2783" t="s">
        <v>390</v>
      </c>
      <c r="H2783" t="s">
        <v>43</v>
      </c>
      <c r="I2783">
        <v>15094975236</v>
      </c>
      <c r="J2783" t="s">
        <v>619</v>
      </c>
      <c r="K2783" t="s">
        <v>51</v>
      </c>
      <c r="L2783">
        <v>133</v>
      </c>
      <c r="M2783">
        <v>2</v>
      </c>
      <c r="N2783">
        <v>1</v>
      </c>
      <c r="O2783">
        <v>133</v>
      </c>
      <c r="P2783">
        <v>2</v>
      </c>
      <c r="Q2783">
        <v>1</v>
      </c>
      <c r="R2783">
        <v>2</v>
      </c>
      <c r="S2783">
        <v>2</v>
      </c>
      <c r="T2783" s="1">
        <v>44692</v>
      </c>
      <c r="U2783" t="str">
        <f t="shared" si="215"/>
        <v>RXBAR - Protein Bar - Chocolate Sea Salt</v>
      </c>
      <c r="V2783" t="str">
        <f t="shared" si="216"/>
        <v>Food</v>
      </c>
      <c r="W2783" t="s">
        <v>43</v>
      </c>
      <c r="X2783" t="b">
        <f t="shared" si="218"/>
        <v>1</v>
      </c>
      <c r="Y2783">
        <f t="shared" si="217"/>
        <v>2</v>
      </c>
      <c r="Z2783" s="2">
        <f t="shared" si="219"/>
        <v>1.3333333333333333</v>
      </c>
      <c r="AA2783" t="s">
        <v>318</v>
      </c>
      <c r="AB2783" t="s">
        <v>319</v>
      </c>
      <c r="AC2783" t="s">
        <v>391</v>
      </c>
      <c r="AD2783" t="s">
        <v>109</v>
      </c>
      <c r="AE2783" t="s">
        <v>620</v>
      </c>
      <c r="AF2783">
        <v>2022</v>
      </c>
    </row>
    <row r="2784" spans="1:32" x14ac:dyDescent="0.25">
      <c r="A2784" t="s">
        <v>29</v>
      </c>
      <c r="B2784" t="s">
        <v>62</v>
      </c>
      <c r="C2784" t="s">
        <v>63</v>
      </c>
      <c r="D2784" t="s">
        <v>64</v>
      </c>
      <c r="E2784">
        <f>_xlfn.XLOOKUP(Table1[[#This Row],[Location]],'Location analysis'!A:A,'Location analysis'!B:B)</f>
        <v>40.091900000000003</v>
      </c>
      <c r="F2784">
        <f>_xlfn.XLOOKUP(Table1[[#This Row],[Location]],'Location analysis'!A:A,'Location analysis'!C:C)</f>
        <v>-74.358699999999999</v>
      </c>
      <c r="G2784" t="s">
        <v>317</v>
      </c>
      <c r="H2784" t="s">
        <v>43</v>
      </c>
      <c r="I2784">
        <v>15095308421</v>
      </c>
      <c r="J2784" t="s">
        <v>619</v>
      </c>
      <c r="K2784" t="s">
        <v>51</v>
      </c>
      <c r="L2784">
        <v>131</v>
      </c>
      <c r="M2784">
        <v>2</v>
      </c>
      <c r="N2784">
        <v>1</v>
      </c>
      <c r="O2784">
        <v>131</v>
      </c>
      <c r="P2784">
        <v>2</v>
      </c>
      <c r="Q2784">
        <v>1</v>
      </c>
      <c r="R2784">
        <v>2</v>
      </c>
      <c r="S2784">
        <v>2</v>
      </c>
      <c r="T2784" s="1">
        <v>44692</v>
      </c>
      <c r="U2784" t="str">
        <f t="shared" si="215"/>
        <v>RXBAR - Protein Bar - Peanut Butter</v>
      </c>
      <c r="V2784" t="str">
        <f t="shared" si="216"/>
        <v>Food</v>
      </c>
      <c r="W2784" t="s">
        <v>43</v>
      </c>
      <c r="X2784" t="b">
        <f t="shared" si="218"/>
        <v>1</v>
      </c>
      <c r="Y2784">
        <f t="shared" si="217"/>
        <v>2</v>
      </c>
      <c r="Z2784" s="2">
        <f t="shared" si="219"/>
        <v>1.3333333333333333</v>
      </c>
      <c r="AA2784" t="s">
        <v>318</v>
      </c>
      <c r="AB2784" t="s">
        <v>319</v>
      </c>
      <c r="AC2784" t="s">
        <v>320</v>
      </c>
      <c r="AD2784" t="s">
        <v>109</v>
      </c>
      <c r="AE2784" t="s">
        <v>620</v>
      </c>
      <c r="AF2784">
        <v>2022</v>
      </c>
    </row>
    <row r="2785" spans="1:32" x14ac:dyDescent="0.25">
      <c r="A2785" t="s">
        <v>29</v>
      </c>
      <c r="B2785" t="s">
        <v>394</v>
      </c>
      <c r="C2785" t="s">
        <v>395</v>
      </c>
      <c r="D2785" t="s">
        <v>396</v>
      </c>
      <c r="E2785">
        <f>_xlfn.XLOOKUP(Table1[[#This Row],[Location]],'Location analysis'!A:A,'Location analysis'!B:B)</f>
        <v>40.416893999999999</v>
      </c>
      <c r="F2785">
        <f>_xlfn.XLOOKUP(Table1[[#This Row],[Location]],'Location analysis'!A:A,'Location analysis'!C:C)</f>
        <v>-74.420399000000003</v>
      </c>
      <c r="G2785" t="s">
        <v>417</v>
      </c>
      <c r="H2785" t="s">
        <v>43</v>
      </c>
      <c r="I2785">
        <v>15095546631</v>
      </c>
      <c r="J2785" t="s">
        <v>619</v>
      </c>
      <c r="K2785" t="s">
        <v>36</v>
      </c>
      <c r="L2785">
        <v>136</v>
      </c>
      <c r="M2785">
        <v>2</v>
      </c>
      <c r="N2785">
        <v>1</v>
      </c>
      <c r="O2785">
        <v>136</v>
      </c>
      <c r="P2785">
        <v>2</v>
      </c>
      <c r="Q2785">
        <v>1</v>
      </c>
      <c r="R2785">
        <v>2</v>
      </c>
      <c r="S2785">
        <v>2</v>
      </c>
      <c r="T2785" s="1">
        <v>44692</v>
      </c>
      <c r="U2785" t="str">
        <f t="shared" si="215"/>
        <v>Genius Keto Bar - Chocolate Dream</v>
      </c>
      <c r="V2785" t="str">
        <f t="shared" si="216"/>
        <v>Food</v>
      </c>
      <c r="W2785" t="s">
        <v>43</v>
      </c>
      <c r="X2785" t="b">
        <f t="shared" si="218"/>
        <v>1</v>
      </c>
      <c r="Y2785">
        <f t="shared" si="217"/>
        <v>2</v>
      </c>
      <c r="Z2785" s="2">
        <f t="shared" si="219"/>
        <v>1.3333333333333333</v>
      </c>
      <c r="AA2785" t="s">
        <v>418</v>
      </c>
      <c r="AB2785" t="s">
        <v>419</v>
      </c>
      <c r="AD2785" t="s">
        <v>109</v>
      </c>
      <c r="AE2785" t="s">
        <v>620</v>
      </c>
      <c r="AF2785">
        <v>2022</v>
      </c>
    </row>
    <row r="2786" spans="1:32" x14ac:dyDescent="0.25">
      <c r="A2786" t="s">
        <v>29</v>
      </c>
      <c r="B2786" t="s">
        <v>62</v>
      </c>
      <c r="C2786" t="s">
        <v>63</v>
      </c>
      <c r="D2786" t="s">
        <v>64</v>
      </c>
      <c r="E2786">
        <f>_xlfn.XLOOKUP(Table1[[#This Row],[Location]],'Location analysis'!A:A,'Location analysis'!B:B)</f>
        <v>40.091900000000003</v>
      </c>
      <c r="F2786">
        <f>_xlfn.XLOOKUP(Table1[[#This Row],[Location]],'Location analysis'!A:A,'Location analysis'!C:C)</f>
        <v>-74.358699999999999</v>
      </c>
      <c r="G2786" t="s">
        <v>84</v>
      </c>
      <c r="H2786" t="s">
        <v>43</v>
      </c>
      <c r="I2786">
        <v>15095943001</v>
      </c>
      <c r="J2786" t="s">
        <v>619</v>
      </c>
      <c r="K2786" t="s">
        <v>51</v>
      </c>
      <c r="L2786">
        <v>138</v>
      </c>
      <c r="M2786">
        <v>2</v>
      </c>
      <c r="N2786">
        <v>1</v>
      </c>
      <c r="O2786">
        <v>138</v>
      </c>
      <c r="P2786">
        <v>2</v>
      </c>
      <c r="Q2786">
        <v>1</v>
      </c>
      <c r="R2786">
        <v>2</v>
      </c>
      <c r="S2786">
        <v>2</v>
      </c>
      <c r="T2786" s="1">
        <v>44692</v>
      </c>
      <c r="U2786" t="str">
        <f t="shared" si="215"/>
        <v>Wonderful Pistachios - Variety</v>
      </c>
      <c r="V2786" t="str">
        <f t="shared" si="216"/>
        <v>Food</v>
      </c>
      <c r="W2786" t="s">
        <v>43</v>
      </c>
      <c r="X2786" t="b">
        <f t="shared" si="218"/>
        <v>1</v>
      </c>
      <c r="Y2786">
        <f t="shared" si="217"/>
        <v>2</v>
      </c>
      <c r="Z2786" s="2">
        <f t="shared" si="219"/>
        <v>1.3333333333333333</v>
      </c>
      <c r="AA2786" t="s">
        <v>85</v>
      </c>
      <c r="AB2786" t="s">
        <v>86</v>
      </c>
      <c r="AD2786" t="s">
        <v>109</v>
      </c>
      <c r="AE2786" t="s">
        <v>620</v>
      </c>
      <c r="AF2786">
        <v>2022</v>
      </c>
    </row>
    <row r="2787" spans="1:32" x14ac:dyDescent="0.25">
      <c r="A2787" t="s">
        <v>29</v>
      </c>
      <c r="B2787" t="s">
        <v>67</v>
      </c>
      <c r="C2787" t="s">
        <v>68</v>
      </c>
      <c r="D2787" t="s">
        <v>69</v>
      </c>
      <c r="E2787">
        <f>_xlfn.XLOOKUP(Table1[[#This Row],[Location]],'Location analysis'!A:A,'Location analysis'!B:B)</f>
        <v>40.435699999999997</v>
      </c>
      <c r="F2787">
        <f>_xlfn.XLOOKUP(Table1[[#This Row],[Location]],'Location analysis'!A:A,'Location analysis'!C:C)</f>
        <v>-74.125200000000007</v>
      </c>
      <c r="G2787" t="s">
        <v>545</v>
      </c>
      <c r="H2787" t="s">
        <v>43</v>
      </c>
      <c r="I2787">
        <v>15096632995</v>
      </c>
      <c r="J2787" t="s">
        <v>619</v>
      </c>
      <c r="K2787" t="s">
        <v>36</v>
      </c>
      <c r="L2787">
        <v>135</v>
      </c>
      <c r="M2787">
        <v>1.5</v>
      </c>
      <c r="N2787">
        <v>1</v>
      </c>
      <c r="O2787">
        <v>135</v>
      </c>
      <c r="P2787">
        <v>1.5</v>
      </c>
      <c r="Q2787">
        <v>1</v>
      </c>
      <c r="R2787">
        <v>1.5</v>
      </c>
      <c r="S2787">
        <v>1.5</v>
      </c>
      <c r="T2787" s="1">
        <v>44692</v>
      </c>
      <c r="U2787" t="str">
        <f t="shared" si="215"/>
        <v>Nutri Grain Apple Cinnamon</v>
      </c>
      <c r="V2787" t="str">
        <f t="shared" si="216"/>
        <v>Food</v>
      </c>
      <c r="W2787" t="s">
        <v>43</v>
      </c>
      <c r="X2787" t="b">
        <f t="shared" si="218"/>
        <v>1</v>
      </c>
      <c r="Y2787">
        <f t="shared" si="217"/>
        <v>1.5</v>
      </c>
      <c r="Z2787" s="2">
        <f t="shared" si="219"/>
        <v>1</v>
      </c>
      <c r="AA2787" t="s">
        <v>545</v>
      </c>
      <c r="AD2787" t="s">
        <v>109</v>
      </c>
      <c r="AE2787" t="s">
        <v>620</v>
      </c>
      <c r="AF2787">
        <v>2022</v>
      </c>
    </row>
    <row r="2788" spans="1:32" x14ac:dyDescent="0.25">
      <c r="A2788" t="s">
        <v>29</v>
      </c>
      <c r="B2788" t="s">
        <v>394</v>
      </c>
      <c r="C2788" t="s">
        <v>395</v>
      </c>
      <c r="D2788" t="s">
        <v>396</v>
      </c>
      <c r="E2788">
        <f>_xlfn.XLOOKUP(Table1[[#This Row],[Location]],'Location analysis'!A:A,'Location analysis'!B:B)</f>
        <v>40.416893999999999</v>
      </c>
      <c r="F2788">
        <f>_xlfn.XLOOKUP(Table1[[#This Row],[Location]],'Location analysis'!A:A,'Location analysis'!C:C)</f>
        <v>-74.420399000000003</v>
      </c>
      <c r="G2788" t="s">
        <v>417</v>
      </c>
      <c r="H2788" t="s">
        <v>43</v>
      </c>
      <c r="I2788">
        <v>15096838403</v>
      </c>
      <c r="J2788" t="s">
        <v>619</v>
      </c>
      <c r="K2788" t="s">
        <v>36</v>
      </c>
      <c r="L2788">
        <v>136</v>
      </c>
      <c r="M2788">
        <v>2</v>
      </c>
      <c r="N2788">
        <v>1</v>
      </c>
      <c r="O2788">
        <v>136</v>
      </c>
      <c r="P2788">
        <v>2</v>
      </c>
      <c r="Q2788">
        <v>1</v>
      </c>
      <c r="R2788">
        <v>2</v>
      </c>
      <c r="S2788">
        <v>4</v>
      </c>
      <c r="T2788" s="1">
        <v>44692</v>
      </c>
      <c r="U2788" t="str">
        <f t="shared" si="215"/>
        <v>Genius Keto Bar - Chocolate Dream</v>
      </c>
      <c r="V2788" t="str">
        <f t="shared" si="216"/>
        <v>Food</v>
      </c>
      <c r="W2788" t="s">
        <v>43</v>
      </c>
      <c r="X2788" t="b">
        <f t="shared" si="218"/>
        <v>1</v>
      </c>
      <c r="Y2788">
        <f t="shared" si="217"/>
        <v>2</v>
      </c>
      <c r="Z2788" s="2">
        <f t="shared" si="219"/>
        <v>1.3333333333333333</v>
      </c>
      <c r="AA2788" t="s">
        <v>418</v>
      </c>
      <c r="AB2788" t="s">
        <v>419</v>
      </c>
      <c r="AD2788" t="s">
        <v>109</v>
      </c>
      <c r="AE2788" t="s">
        <v>620</v>
      </c>
      <c r="AF2788">
        <v>2022</v>
      </c>
    </row>
    <row r="2789" spans="1:32" x14ac:dyDescent="0.25">
      <c r="A2789" t="s">
        <v>29</v>
      </c>
      <c r="B2789" t="s">
        <v>394</v>
      </c>
      <c r="C2789" t="s">
        <v>395</v>
      </c>
      <c r="D2789" t="s">
        <v>396</v>
      </c>
      <c r="E2789">
        <f>_xlfn.XLOOKUP(Table1[[#This Row],[Location]],'Location analysis'!A:A,'Location analysis'!B:B)</f>
        <v>40.416893999999999</v>
      </c>
      <c r="F2789">
        <f>_xlfn.XLOOKUP(Table1[[#This Row],[Location]],'Location analysis'!A:A,'Location analysis'!C:C)</f>
        <v>-74.420399000000003</v>
      </c>
      <c r="G2789" t="s">
        <v>424</v>
      </c>
      <c r="H2789" t="s">
        <v>43</v>
      </c>
      <c r="I2789">
        <v>15096838403</v>
      </c>
      <c r="J2789" t="s">
        <v>619</v>
      </c>
      <c r="K2789" t="s">
        <v>36</v>
      </c>
      <c r="L2789">
        <v>130</v>
      </c>
      <c r="M2789">
        <v>2</v>
      </c>
      <c r="N2789">
        <v>1</v>
      </c>
      <c r="O2789">
        <v>130</v>
      </c>
      <c r="P2789">
        <v>2</v>
      </c>
      <c r="Q2789">
        <v>1</v>
      </c>
      <c r="R2789">
        <v>2</v>
      </c>
      <c r="S2789">
        <v>4</v>
      </c>
      <c r="T2789" s="1">
        <v>44692</v>
      </c>
      <c r="U2789" t="str">
        <f t="shared" si="215"/>
        <v>Autumns Granola Bar - Cinnamon Almond</v>
      </c>
      <c r="V2789" t="str">
        <f t="shared" si="216"/>
        <v>Food</v>
      </c>
      <c r="W2789" t="s">
        <v>43</v>
      </c>
      <c r="X2789" t="b">
        <f t="shared" si="218"/>
        <v>1</v>
      </c>
      <c r="Y2789">
        <f t="shared" si="217"/>
        <v>2</v>
      </c>
      <c r="Z2789" s="2">
        <f t="shared" si="219"/>
        <v>1.3333333333333333</v>
      </c>
      <c r="AA2789" t="s">
        <v>425</v>
      </c>
      <c r="AB2789" t="s">
        <v>426</v>
      </c>
      <c r="AD2789" t="s">
        <v>109</v>
      </c>
      <c r="AE2789" t="s">
        <v>620</v>
      </c>
      <c r="AF2789">
        <v>2022</v>
      </c>
    </row>
    <row r="2790" spans="1:32" x14ac:dyDescent="0.25">
      <c r="A2790" t="s">
        <v>29</v>
      </c>
      <c r="B2790" t="s">
        <v>62</v>
      </c>
      <c r="C2790" t="s">
        <v>63</v>
      </c>
      <c r="D2790" t="s">
        <v>64</v>
      </c>
      <c r="E2790">
        <f>_xlfn.XLOOKUP(Table1[[#This Row],[Location]],'Location analysis'!A:A,'Location analysis'!B:B)</f>
        <v>40.091900000000003</v>
      </c>
      <c r="F2790">
        <f>_xlfn.XLOOKUP(Table1[[#This Row],[Location]],'Location analysis'!A:A,'Location analysis'!C:C)</f>
        <v>-74.358699999999999</v>
      </c>
      <c r="G2790" t="s">
        <v>56</v>
      </c>
      <c r="H2790" t="s">
        <v>43</v>
      </c>
      <c r="I2790">
        <v>15096773919</v>
      </c>
      <c r="J2790" t="s">
        <v>619</v>
      </c>
      <c r="K2790" t="s">
        <v>51</v>
      </c>
      <c r="L2790">
        <v>110</v>
      </c>
      <c r="M2790">
        <v>1.5</v>
      </c>
      <c r="N2790">
        <v>1</v>
      </c>
      <c r="O2790">
        <v>110</v>
      </c>
      <c r="P2790">
        <v>1.5</v>
      </c>
      <c r="Q2790">
        <v>1</v>
      </c>
      <c r="R2790">
        <v>1.5</v>
      </c>
      <c r="S2790">
        <v>1.5</v>
      </c>
      <c r="T2790" s="1">
        <v>44692</v>
      </c>
      <c r="U2790" t="str">
        <f t="shared" si="215"/>
        <v>Miss Vickie's Potato Chip - Sea Salt &amp; Vinega</v>
      </c>
      <c r="V2790" t="str">
        <f t="shared" si="216"/>
        <v>Food</v>
      </c>
      <c r="W2790" t="s">
        <v>43</v>
      </c>
      <c r="X2790" t="b">
        <f t="shared" si="218"/>
        <v>1</v>
      </c>
      <c r="Y2790">
        <f t="shared" si="217"/>
        <v>1.5</v>
      </c>
      <c r="Z2790" s="2">
        <f t="shared" si="219"/>
        <v>1</v>
      </c>
      <c r="AA2790" t="s">
        <v>58</v>
      </c>
      <c r="AB2790" t="s">
        <v>59</v>
      </c>
      <c r="AD2790" t="s">
        <v>109</v>
      </c>
      <c r="AE2790" t="s">
        <v>620</v>
      </c>
      <c r="AF2790">
        <v>2022</v>
      </c>
    </row>
    <row r="2791" spans="1:32" x14ac:dyDescent="0.25">
      <c r="A2791" t="s">
        <v>29</v>
      </c>
      <c r="B2791" t="s">
        <v>394</v>
      </c>
      <c r="C2791" t="s">
        <v>395</v>
      </c>
      <c r="D2791" t="s">
        <v>396</v>
      </c>
      <c r="E2791">
        <f>_xlfn.XLOOKUP(Table1[[#This Row],[Location]],'Location analysis'!A:A,'Location analysis'!B:B)</f>
        <v>40.416893999999999</v>
      </c>
      <c r="F2791">
        <f>_xlfn.XLOOKUP(Table1[[#This Row],[Location]],'Location analysis'!A:A,'Location analysis'!C:C)</f>
        <v>-74.420399000000003</v>
      </c>
      <c r="G2791" t="s">
        <v>74</v>
      </c>
      <c r="H2791" t="s">
        <v>49</v>
      </c>
      <c r="I2791">
        <v>15096918518</v>
      </c>
      <c r="J2791" t="s">
        <v>619</v>
      </c>
      <c r="K2791" t="s">
        <v>51</v>
      </c>
      <c r="L2791">
        <v>143</v>
      </c>
      <c r="M2791">
        <v>2.5</v>
      </c>
      <c r="N2791">
        <v>1</v>
      </c>
      <c r="O2791">
        <v>143</v>
      </c>
      <c r="P2791">
        <v>2.5</v>
      </c>
      <c r="Q2791">
        <v>1</v>
      </c>
      <c r="R2791">
        <v>2.5</v>
      </c>
      <c r="S2791">
        <v>2.5</v>
      </c>
      <c r="T2791" s="1">
        <v>44692</v>
      </c>
      <c r="U2791" t="str">
        <f t="shared" si="215"/>
        <v>Snapple Diet Tea - Lemon</v>
      </c>
      <c r="V2791" t="str">
        <f t="shared" si="216"/>
        <v>Non Carbonated</v>
      </c>
      <c r="W2791" t="s">
        <v>49</v>
      </c>
      <c r="X2791" t="b">
        <f t="shared" si="218"/>
        <v>1</v>
      </c>
      <c r="Y2791">
        <f t="shared" si="217"/>
        <v>2.5</v>
      </c>
      <c r="Z2791" s="2">
        <f t="shared" si="219"/>
        <v>1.6666666666666667</v>
      </c>
      <c r="AA2791" t="s">
        <v>75</v>
      </c>
      <c r="AB2791" t="s">
        <v>76</v>
      </c>
      <c r="AD2791" t="s">
        <v>109</v>
      </c>
      <c r="AE2791" t="s">
        <v>620</v>
      </c>
      <c r="AF2791">
        <v>2022</v>
      </c>
    </row>
    <row r="2792" spans="1:32" x14ac:dyDescent="0.25">
      <c r="A2792" t="s">
        <v>29</v>
      </c>
      <c r="B2792" t="s">
        <v>62</v>
      </c>
      <c r="C2792" t="s">
        <v>63</v>
      </c>
      <c r="D2792" t="s">
        <v>64</v>
      </c>
      <c r="E2792">
        <f>_xlfn.XLOOKUP(Table1[[#This Row],[Location]],'Location analysis'!A:A,'Location analysis'!B:B)</f>
        <v>40.091900000000003</v>
      </c>
      <c r="F2792">
        <f>_xlfn.XLOOKUP(Table1[[#This Row],[Location]],'Location analysis'!A:A,'Location analysis'!C:C)</f>
        <v>-74.358699999999999</v>
      </c>
      <c r="G2792" t="s">
        <v>203</v>
      </c>
      <c r="H2792" t="s">
        <v>43</v>
      </c>
      <c r="I2792">
        <v>15096943162</v>
      </c>
      <c r="J2792" t="s">
        <v>619</v>
      </c>
      <c r="K2792" t="s">
        <v>51</v>
      </c>
      <c r="L2792">
        <v>124</v>
      </c>
      <c r="M2792">
        <v>1.5</v>
      </c>
      <c r="N2792">
        <v>1</v>
      </c>
      <c r="O2792">
        <v>124</v>
      </c>
      <c r="P2792">
        <v>1.5</v>
      </c>
      <c r="Q2792">
        <v>1</v>
      </c>
      <c r="R2792">
        <v>1.5</v>
      </c>
      <c r="S2792">
        <v>1.5</v>
      </c>
      <c r="T2792" s="1">
        <v>44692</v>
      </c>
      <c r="U2792" t="str">
        <f t="shared" si="215"/>
        <v>CheezIt - White Cheddar</v>
      </c>
      <c r="V2792" t="str">
        <f t="shared" si="216"/>
        <v>Food</v>
      </c>
      <c r="W2792" t="s">
        <v>43</v>
      </c>
      <c r="X2792" t="b">
        <f t="shared" si="218"/>
        <v>1</v>
      </c>
      <c r="Y2792">
        <f t="shared" si="217"/>
        <v>1.5</v>
      </c>
      <c r="Z2792" s="2">
        <f t="shared" si="219"/>
        <v>1</v>
      </c>
      <c r="AA2792" t="s">
        <v>193</v>
      </c>
      <c r="AB2792" t="s">
        <v>204</v>
      </c>
      <c r="AD2792" t="s">
        <v>109</v>
      </c>
      <c r="AE2792" t="s">
        <v>620</v>
      </c>
      <c r="AF2792">
        <v>2022</v>
      </c>
    </row>
    <row r="2793" spans="1:32" x14ac:dyDescent="0.25">
      <c r="A2793" t="s">
        <v>29</v>
      </c>
      <c r="B2793" t="s">
        <v>46</v>
      </c>
      <c r="C2793" t="s">
        <v>31</v>
      </c>
      <c r="D2793" t="s">
        <v>47</v>
      </c>
      <c r="E2793">
        <f>_xlfn.XLOOKUP(Table1[[#This Row],[Location]],'Location analysis'!A:A,'Location analysis'!B:B)</f>
        <v>40.423690999999998</v>
      </c>
      <c r="F2793">
        <f>_xlfn.XLOOKUP(Table1[[#This Row],[Location]],'Location analysis'!A:A,'Location analysis'!C:C)</f>
        <v>-74.380831999999998</v>
      </c>
      <c r="G2793" t="s">
        <v>42</v>
      </c>
      <c r="H2793" t="s">
        <v>43</v>
      </c>
      <c r="I2793">
        <v>15097259230</v>
      </c>
      <c r="J2793" t="s">
        <v>619</v>
      </c>
      <c r="K2793" t="s">
        <v>36</v>
      </c>
      <c r="L2793">
        <v>124</v>
      </c>
      <c r="M2793">
        <v>1.5</v>
      </c>
      <c r="N2793">
        <v>1</v>
      </c>
      <c r="O2793">
        <v>124</v>
      </c>
      <c r="P2793">
        <v>1.5</v>
      </c>
      <c r="Q2793">
        <v>1</v>
      </c>
      <c r="R2793">
        <v>1.5</v>
      </c>
      <c r="S2793">
        <v>1.5</v>
      </c>
      <c r="T2793" s="1">
        <v>44692</v>
      </c>
      <c r="U2793" t="str">
        <f t="shared" si="215"/>
        <v>Takis - Hot Chilli Pepper &amp; Lime</v>
      </c>
      <c r="V2793" t="str">
        <f t="shared" si="216"/>
        <v>Food</v>
      </c>
      <c r="W2793" t="s">
        <v>43</v>
      </c>
      <c r="X2793" t="b">
        <f t="shared" si="218"/>
        <v>1</v>
      </c>
      <c r="Y2793">
        <f t="shared" si="217"/>
        <v>1.5</v>
      </c>
      <c r="Z2793" s="2">
        <f t="shared" si="219"/>
        <v>1</v>
      </c>
      <c r="AA2793" t="s">
        <v>44</v>
      </c>
      <c r="AB2793" t="s">
        <v>45</v>
      </c>
      <c r="AD2793" t="s">
        <v>109</v>
      </c>
      <c r="AE2793" t="s">
        <v>620</v>
      </c>
      <c r="AF2793">
        <v>2022</v>
      </c>
    </row>
    <row r="2794" spans="1:32" x14ac:dyDescent="0.25">
      <c r="A2794" t="s">
        <v>29</v>
      </c>
      <c r="B2794" t="s">
        <v>62</v>
      </c>
      <c r="C2794" t="s">
        <v>63</v>
      </c>
      <c r="D2794" t="s">
        <v>64</v>
      </c>
      <c r="E2794">
        <f>_xlfn.XLOOKUP(Table1[[#This Row],[Location]],'Location analysis'!A:A,'Location analysis'!B:B)</f>
        <v>40.091900000000003</v>
      </c>
      <c r="F2794">
        <f>_xlfn.XLOOKUP(Table1[[#This Row],[Location]],'Location analysis'!A:A,'Location analysis'!C:C)</f>
        <v>-74.358699999999999</v>
      </c>
      <c r="G2794" t="s">
        <v>112</v>
      </c>
      <c r="H2794" t="s">
        <v>43</v>
      </c>
      <c r="I2794">
        <v>15097423599</v>
      </c>
      <c r="J2794" t="s">
        <v>619</v>
      </c>
      <c r="K2794" t="s">
        <v>51</v>
      </c>
      <c r="L2794">
        <v>132</v>
      </c>
      <c r="M2794">
        <v>2</v>
      </c>
      <c r="N2794">
        <v>1</v>
      </c>
      <c r="O2794">
        <v>132</v>
      </c>
      <c r="P2794">
        <v>2</v>
      </c>
      <c r="Q2794">
        <v>1</v>
      </c>
      <c r="R2794">
        <v>2</v>
      </c>
      <c r="S2794">
        <v>2</v>
      </c>
      <c r="T2794" s="1">
        <v>44692</v>
      </c>
      <c r="U2794" t="str">
        <f t="shared" si="215"/>
        <v>Robert Irvine's - Fit Crunch -  Chocolate Pea</v>
      </c>
      <c r="V2794" t="str">
        <f t="shared" si="216"/>
        <v>Food</v>
      </c>
      <c r="W2794" t="s">
        <v>43</v>
      </c>
      <c r="X2794" t="b">
        <f t="shared" si="218"/>
        <v>1</v>
      </c>
      <c r="Y2794">
        <f t="shared" si="217"/>
        <v>2</v>
      </c>
      <c r="Z2794" s="2">
        <f t="shared" si="219"/>
        <v>1.3333333333333333</v>
      </c>
      <c r="AA2794" t="s">
        <v>113</v>
      </c>
      <c r="AB2794" t="s">
        <v>114</v>
      </c>
      <c r="AC2794" t="s">
        <v>115</v>
      </c>
      <c r="AD2794" t="s">
        <v>109</v>
      </c>
      <c r="AE2794" t="s">
        <v>620</v>
      </c>
      <c r="AF2794">
        <v>2022</v>
      </c>
    </row>
    <row r="2795" spans="1:32" x14ac:dyDescent="0.25">
      <c r="A2795" t="s">
        <v>29</v>
      </c>
      <c r="B2795" t="s">
        <v>394</v>
      </c>
      <c r="C2795" t="s">
        <v>395</v>
      </c>
      <c r="D2795" t="s">
        <v>396</v>
      </c>
      <c r="E2795">
        <f>_xlfn.XLOOKUP(Table1[[#This Row],[Location]],'Location analysis'!A:A,'Location analysis'!B:B)</f>
        <v>40.416893999999999</v>
      </c>
      <c r="F2795">
        <f>_xlfn.XLOOKUP(Table1[[#This Row],[Location]],'Location analysis'!A:A,'Location analysis'!C:C)</f>
        <v>-74.420399000000003</v>
      </c>
      <c r="G2795" t="s">
        <v>508</v>
      </c>
      <c r="H2795" t="s">
        <v>43</v>
      </c>
      <c r="I2795">
        <v>15097775857</v>
      </c>
      <c r="J2795" t="s">
        <v>619</v>
      </c>
      <c r="K2795" t="s">
        <v>51</v>
      </c>
      <c r="L2795">
        <v>110</v>
      </c>
      <c r="M2795">
        <v>1.5</v>
      </c>
      <c r="N2795">
        <v>1</v>
      </c>
      <c r="O2795">
        <v>110</v>
      </c>
      <c r="P2795">
        <v>1.5</v>
      </c>
      <c r="Q2795">
        <v>1</v>
      </c>
      <c r="R2795">
        <v>1.5</v>
      </c>
      <c r="S2795">
        <v>1.5</v>
      </c>
      <c r="T2795" s="1">
        <v>44692</v>
      </c>
      <c r="U2795" t="str">
        <f t="shared" si="215"/>
        <v>Pop Corners - Kettle Corn</v>
      </c>
      <c r="V2795" t="str">
        <f t="shared" si="216"/>
        <v>Food</v>
      </c>
      <c r="W2795" t="s">
        <v>43</v>
      </c>
      <c r="X2795" t="b">
        <f t="shared" si="218"/>
        <v>1</v>
      </c>
      <c r="Y2795">
        <f t="shared" si="217"/>
        <v>1.5</v>
      </c>
      <c r="Z2795" s="2">
        <f t="shared" si="219"/>
        <v>1</v>
      </c>
      <c r="AA2795" t="s">
        <v>509</v>
      </c>
      <c r="AB2795" t="s">
        <v>510</v>
      </c>
      <c r="AD2795" t="s">
        <v>109</v>
      </c>
      <c r="AE2795" t="s">
        <v>620</v>
      </c>
      <c r="AF2795">
        <v>2022</v>
      </c>
    </row>
    <row r="2796" spans="1:32" x14ac:dyDescent="0.25">
      <c r="A2796" t="s">
        <v>29</v>
      </c>
      <c r="B2796" t="s">
        <v>394</v>
      </c>
      <c r="C2796" t="s">
        <v>395</v>
      </c>
      <c r="D2796" t="s">
        <v>396</v>
      </c>
      <c r="E2796">
        <f>_xlfn.XLOOKUP(Table1[[#This Row],[Location]],'Location analysis'!A:A,'Location analysis'!B:B)</f>
        <v>40.416893999999999</v>
      </c>
      <c r="F2796">
        <f>_xlfn.XLOOKUP(Table1[[#This Row],[Location]],'Location analysis'!A:A,'Location analysis'!C:C)</f>
        <v>-74.420399000000003</v>
      </c>
      <c r="G2796" t="s">
        <v>74</v>
      </c>
      <c r="H2796" t="s">
        <v>49</v>
      </c>
      <c r="I2796">
        <v>15097777375</v>
      </c>
      <c r="J2796" t="s">
        <v>619</v>
      </c>
      <c r="K2796" t="s">
        <v>51</v>
      </c>
      <c r="L2796">
        <v>143</v>
      </c>
      <c r="M2796">
        <v>2.5</v>
      </c>
      <c r="N2796">
        <v>1</v>
      </c>
      <c r="O2796">
        <v>143</v>
      </c>
      <c r="P2796">
        <v>2.5</v>
      </c>
      <c r="Q2796">
        <v>1</v>
      </c>
      <c r="R2796">
        <v>2.5</v>
      </c>
      <c r="S2796">
        <v>2.5</v>
      </c>
      <c r="T2796" s="1">
        <v>44692</v>
      </c>
      <c r="U2796" t="str">
        <f t="shared" si="215"/>
        <v>Snapple Diet Tea - Lemon</v>
      </c>
      <c r="V2796" t="str">
        <f t="shared" si="216"/>
        <v>Non Carbonated</v>
      </c>
      <c r="W2796" t="s">
        <v>49</v>
      </c>
      <c r="X2796" t="b">
        <f t="shared" si="218"/>
        <v>1</v>
      </c>
      <c r="Y2796">
        <f t="shared" si="217"/>
        <v>2.5</v>
      </c>
      <c r="Z2796" s="2">
        <f t="shared" si="219"/>
        <v>1.6666666666666667</v>
      </c>
      <c r="AA2796" t="s">
        <v>75</v>
      </c>
      <c r="AB2796" t="s">
        <v>76</v>
      </c>
      <c r="AD2796" t="s">
        <v>109</v>
      </c>
      <c r="AE2796" t="s">
        <v>620</v>
      </c>
      <c r="AF2796">
        <v>2022</v>
      </c>
    </row>
    <row r="2797" spans="1:32" x14ac:dyDescent="0.25">
      <c r="A2797" t="s">
        <v>29</v>
      </c>
      <c r="B2797" t="s">
        <v>394</v>
      </c>
      <c r="C2797" t="s">
        <v>395</v>
      </c>
      <c r="D2797" t="s">
        <v>396</v>
      </c>
      <c r="E2797">
        <f>_xlfn.XLOOKUP(Table1[[#This Row],[Location]],'Location analysis'!A:A,'Location analysis'!B:B)</f>
        <v>40.416893999999999</v>
      </c>
      <c r="F2797">
        <f>_xlfn.XLOOKUP(Table1[[#This Row],[Location]],'Location analysis'!A:A,'Location analysis'!C:C)</f>
        <v>-74.420399000000003</v>
      </c>
      <c r="G2797" t="s">
        <v>523</v>
      </c>
      <c r="H2797" t="s">
        <v>43</v>
      </c>
      <c r="I2797">
        <v>15097934142</v>
      </c>
      <c r="J2797" t="s">
        <v>619</v>
      </c>
      <c r="K2797" t="s">
        <v>36</v>
      </c>
      <c r="L2797">
        <v>112</v>
      </c>
      <c r="M2797">
        <v>1.5</v>
      </c>
      <c r="N2797">
        <v>1</v>
      </c>
      <c r="O2797">
        <v>112</v>
      </c>
      <c r="P2797">
        <v>1.5</v>
      </c>
      <c r="Q2797">
        <v>1</v>
      </c>
      <c r="R2797">
        <v>1.5</v>
      </c>
      <c r="S2797">
        <v>1.5</v>
      </c>
      <c r="T2797" s="1">
        <v>44692</v>
      </c>
      <c r="U2797" t="str">
        <f t="shared" si="215"/>
        <v>Pop Corners - Spicy Queso</v>
      </c>
      <c r="V2797" t="str">
        <f t="shared" si="216"/>
        <v>Food</v>
      </c>
      <c r="W2797" t="s">
        <v>43</v>
      </c>
      <c r="X2797" t="b">
        <f t="shared" si="218"/>
        <v>1</v>
      </c>
      <c r="Y2797">
        <f t="shared" si="217"/>
        <v>1.5</v>
      </c>
      <c r="Z2797" s="2">
        <f t="shared" si="219"/>
        <v>1</v>
      </c>
      <c r="AA2797" t="s">
        <v>509</v>
      </c>
      <c r="AB2797" t="s">
        <v>524</v>
      </c>
      <c r="AD2797" t="s">
        <v>109</v>
      </c>
      <c r="AE2797" t="s">
        <v>620</v>
      </c>
      <c r="AF2797">
        <v>2022</v>
      </c>
    </row>
    <row r="2798" spans="1:32" x14ac:dyDescent="0.25">
      <c r="A2798" t="s">
        <v>29</v>
      </c>
      <c r="B2798" t="s">
        <v>394</v>
      </c>
      <c r="C2798" t="s">
        <v>395</v>
      </c>
      <c r="D2798" t="s">
        <v>396</v>
      </c>
      <c r="E2798">
        <f>_xlfn.XLOOKUP(Table1[[#This Row],[Location]],'Location analysis'!A:A,'Location analysis'!B:B)</f>
        <v>40.416893999999999</v>
      </c>
      <c r="F2798">
        <f>_xlfn.XLOOKUP(Table1[[#This Row],[Location]],'Location analysis'!A:A,'Location analysis'!C:C)</f>
        <v>-74.420399000000003</v>
      </c>
      <c r="G2798" t="s">
        <v>542</v>
      </c>
      <c r="H2798" t="s">
        <v>43</v>
      </c>
      <c r="I2798">
        <v>15097939651</v>
      </c>
      <c r="J2798" t="s">
        <v>619</v>
      </c>
      <c r="K2798" t="s">
        <v>51</v>
      </c>
      <c r="L2798">
        <v>113</v>
      </c>
      <c r="M2798">
        <v>1.5</v>
      </c>
      <c r="N2798">
        <v>1</v>
      </c>
      <c r="O2798">
        <v>113</v>
      </c>
      <c r="P2798">
        <v>1.5</v>
      </c>
      <c r="Q2798">
        <v>1</v>
      </c>
      <c r="R2798">
        <v>1.5</v>
      </c>
      <c r="S2798">
        <v>1.5</v>
      </c>
      <c r="T2798" s="1">
        <v>44692</v>
      </c>
      <c r="U2798" t="str">
        <f t="shared" si="215"/>
        <v>Pop Corners - White Cheddar</v>
      </c>
      <c r="V2798" t="str">
        <f t="shared" si="216"/>
        <v>Food</v>
      </c>
      <c r="W2798" t="s">
        <v>43</v>
      </c>
      <c r="X2798" t="b">
        <f t="shared" si="218"/>
        <v>1</v>
      </c>
      <c r="Y2798">
        <f t="shared" si="217"/>
        <v>1.5</v>
      </c>
      <c r="Z2798" s="2">
        <f t="shared" si="219"/>
        <v>1</v>
      </c>
      <c r="AA2798" t="s">
        <v>509</v>
      </c>
      <c r="AB2798" t="s">
        <v>204</v>
      </c>
      <c r="AD2798" t="s">
        <v>109</v>
      </c>
      <c r="AE2798" t="s">
        <v>620</v>
      </c>
      <c r="AF2798">
        <v>2022</v>
      </c>
    </row>
    <row r="2799" spans="1:32" x14ac:dyDescent="0.25">
      <c r="A2799" t="s">
        <v>29</v>
      </c>
      <c r="B2799" t="s">
        <v>394</v>
      </c>
      <c r="C2799" t="s">
        <v>395</v>
      </c>
      <c r="D2799" t="s">
        <v>396</v>
      </c>
      <c r="E2799">
        <f>_xlfn.XLOOKUP(Table1[[#This Row],[Location]],'Location analysis'!A:A,'Location analysis'!B:B)</f>
        <v>40.416893999999999</v>
      </c>
      <c r="F2799">
        <f>_xlfn.XLOOKUP(Table1[[#This Row],[Location]],'Location analysis'!A:A,'Location analysis'!C:C)</f>
        <v>-74.420399000000003</v>
      </c>
      <c r="G2799" t="s">
        <v>397</v>
      </c>
      <c r="H2799" t="s">
        <v>49</v>
      </c>
      <c r="I2799">
        <v>15097949294</v>
      </c>
      <c r="J2799" t="s">
        <v>619</v>
      </c>
      <c r="K2799" t="s">
        <v>36</v>
      </c>
      <c r="L2799">
        <v>146</v>
      </c>
      <c r="M2799">
        <v>3.5</v>
      </c>
      <c r="N2799">
        <v>1</v>
      </c>
      <c r="O2799">
        <v>146</v>
      </c>
      <c r="P2799">
        <v>3.5</v>
      </c>
      <c r="Q2799">
        <v>1</v>
      </c>
      <c r="R2799">
        <v>3.5</v>
      </c>
      <c r="S2799">
        <v>3.5</v>
      </c>
      <c r="T2799" s="1">
        <v>44692</v>
      </c>
      <c r="U2799" t="str">
        <f t="shared" si="215"/>
        <v>Starbucks Doubleshot Energy - Mocha</v>
      </c>
      <c r="V2799" t="str">
        <f t="shared" si="216"/>
        <v>Non Carbonated</v>
      </c>
      <c r="W2799" t="s">
        <v>49</v>
      </c>
      <c r="X2799" t="b">
        <f t="shared" si="218"/>
        <v>1</v>
      </c>
      <c r="Y2799">
        <f t="shared" si="217"/>
        <v>3.5</v>
      </c>
      <c r="Z2799" s="2">
        <f t="shared" si="219"/>
        <v>2.3333333333333335</v>
      </c>
      <c r="AA2799" t="s">
        <v>398</v>
      </c>
      <c r="AB2799" t="s">
        <v>399</v>
      </c>
      <c r="AD2799" t="s">
        <v>109</v>
      </c>
      <c r="AE2799" t="s">
        <v>620</v>
      </c>
      <c r="AF2799">
        <v>2022</v>
      </c>
    </row>
    <row r="2800" spans="1:32" x14ac:dyDescent="0.25">
      <c r="A2800" t="s">
        <v>29</v>
      </c>
      <c r="B2800" t="s">
        <v>30</v>
      </c>
      <c r="C2800" t="s">
        <v>31</v>
      </c>
      <c r="D2800" t="s">
        <v>32</v>
      </c>
      <c r="E2800">
        <f>_xlfn.XLOOKUP(Table1[[#This Row],[Location]],'Location analysis'!A:A,'Location analysis'!B:B)</f>
        <v>40.423690999999998</v>
      </c>
      <c r="F2800">
        <f>_xlfn.XLOOKUP(Table1[[#This Row],[Location]],'Location analysis'!A:A,'Location analysis'!C:C)</f>
        <v>-74.380831999999998</v>
      </c>
      <c r="G2800" t="s">
        <v>70</v>
      </c>
      <c r="H2800" t="s">
        <v>34</v>
      </c>
      <c r="I2800">
        <v>15097998995</v>
      </c>
      <c r="J2800" t="s">
        <v>619</v>
      </c>
      <c r="K2800" t="s">
        <v>51</v>
      </c>
      <c r="L2800">
        <v>146</v>
      </c>
      <c r="M2800">
        <v>3</v>
      </c>
      <c r="N2800">
        <v>1</v>
      </c>
      <c r="O2800">
        <v>146</v>
      </c>
      <c r="P2800">
        <v>3</v>
      </c>
      <c r="Q2800">
        <v>1</v>
      </c>
      <c r="R2800">
        <v>3</v>
      </c>
      <c r="S2800">
        <v>3</v>
      </c>
      <c r="T2800" s="1">
        <v>44692</v>
      </c>
      <c r="U2800" t="str">
        <f t="shared" si="215"/>
        <v>Monster Energy Original</v>
      </c>
      <c r="V2800" t="str">
        <f t="shared" si="216"/>
        <v>Carbonated</v>
      </c>
      <c r="W2800" t="s">
        <v>34</v>
      </c>
      <c r="X2800" t="b">
        <f t="shared" si="218"/>
        <v>1</v>
      </c>
      <c r="Y2800">
        <f t="shared" si="217"/>
        <v>3</v>
      </c>
      <c r="Z2800" s="2">
        <f t="shared" si="219"/>
        <v>2</v>
      </c>
      <c r="AA2800" t="s">
        <v>70</v>
      </c>
      <c r="AD2800" t="s">
        <v>109</v>
      </c>
      <c r="AE2800" t="s">
        <v>620</v>
      </c>
      <c r="AF2800">
        <v>2022</v>
      </c>
    </row>
    <row r="2801" spans="1:32" x14ac:dyDescent="0.25">
      <c r="A2801" t="s">
        <v>29</v>
      </c>
      <c r="B2801" t="s">
        <v>394</v>
      </c>
      <c r="C2801" t="s">
        <v>395</v>
      </c>
      <c r="D2801" t="s">
        <v>396</v>
      </c>
      <c r="E2801">
        <f>_xlfn.XLOOKUP(Table1[[#This Row],[Location]],'Location analysis'!A:A,'Location analysis'!B:B)</f>
        <v>40.416893999999999</v>
      </c>
      <c r="F2801">
        <f>_xlfn.XLOOKUP(Table1[[#This Row],[Location]],'Location analysis'!A:A,'Location analysis'!C:C)</f>
        <v>-74.420399000000003</v>
      </c>
      <c r="G2801" t="s">
        <v>293</v>
      </c>
      <c r="H2801" t="s">
        <v>43</v>
      </c>
      <c r="I2801">
        <v>15098235937</v>
      </c>
      <c r="J2801" t="s">
        <v>619</v>
      </c>
      <c r="K2801" t="s">
        <v>51</v>
      </c>
      <c r="L2801">
        <v>135</v>
      </c>
      <c r="M2801">
        <v>2</v>
      </c>
      <c r="N2801">
        <v>1</v>
      </c>
      <c r="O2801">
        <v>135</v>
      </c>
      <c r="P2801">
        <v>2</v>
      </c>
      <c r="Q2801">
        <v>1</v>
      </c>
      <c r="R2801">
        <v>2</v>
      </c>
      <c r="S2801">
        <v>2</v>
      </c>
      <c r="T2801" s="1">
        <v>44692</v>
      </c>
      <c r="U2801" t="str">
        <f t="shared" si="215"/>
        <v>Kinder - Bueno - Crispy Creamy Chocolate</v>
      </c>
      <c r="V2801" t="str">
        <f t="shared" si="216"/>
        <v>Food</v>
      </c>
      <c r="W2801" t="s">
        <v>43</v>
      </c>
      <c r="X2801" t="b">
        <f t="shared" si="218"/>
        <v>1</v>
      </c>
      <c r="Y2801">
        <f t="shared" si="217"/>
        <v>2</v>
      </c>
      <c r="Z2801" s="2">
        <f t="shared" si="219"/>
        <v>1.3333333333333333</v>
      </c>
      <c r="AA2801" t="s">
        <v>294</v>
      </c>
      <c r="AB2801" t="s">
        <v>295</v>
      </c>
      <c r="AC2801" t="s">
        <v>296</v>
      </c>
      <c r="AD2801" t="s">
        <v>109</v>
      </c>
      <c r="AE2801" t="s">
        <v>620</v>
      </c>
      <c r="AF2801">
        <v>2022</v>
      </c>
    </row>
    <row r="2802" spans="1:32" x14ac:dyDescent="0.25">
      <c r="A2802" t="s">
        <v>29</v>
      </c>
      <c r="B2802" t="s">
        <v>394</v>
      </c>
      <c r="C2802" t="s">
        <v>395</v>
      </c>
      <c r="D2802" t="s">
        <v>396</v>
      </c>
      <c r="E2802">
        <f>_xlfn.XLOOKUP(Table1[[#This Row],[Location]],'Location analysis'!A:A,'Location analysis'!B:B)</f>
        <v>40.416893999999999</v>
      </c>
      <c r="F2802">
        <f>_xlfn.XLOOKUP(Table1[[#This Row],[Location]],'Location analysis'!A:A,'Location analysis'!C:C)</f>
        <v>-74.420399000000003</v>
      </c>
      <c r="G2802" t="s">
        <v>590</v>
      </c>
      <c r="H2802" t="s">
        <v>43</v>
      </c>
      <c r="I2802">
        <v>15098248629</v>
      </c>
      <c r="J2802" t="s">
        <v>619</v>
      </c>
      <c r="K2802" t="s">
        <v>51</v>
      </c>
      <c r="L2802">
        <v>120</v>
      </c>
      <c r="M2802">
        <v>2</v>
      </c>
      <c r="N2802">
        <v>1</v>
      </c>
      <c r="O2802">
        <v>120</v>
      </c>
      <c r="P2802">
        <v>2</v>
      </c>
      <c r="Q2802">
        <v>1</v>
      </c>
      <c r="R2802">
        <v>2</v>
      </c>
      <c r="S2802">
        <v>2</v>
      </c>
      <c r="T2802" s="1">
        <v>44692</v>
      </c>
      <c r="U2802" t="str">
        <f t="shared" si="215"/>
        <v>Snyder's of Hanover Pretzel Pieces - Honey Mu</v>
      </c>
      <c r="V2802" t="str">
        <f t="shared" si="216"/>
        <v>Food</v>
      </c>
      <c r="W2802" t="s">
        <v>43</v>
      </c>
      <c r="X2802" t="b">
        <f t="shared" si="218"/>
        <v>1</v>
      </c>
      <c r="Y2802">
        <f t="shared" si="217"/>
        <v>2</v>
      </c>
      <c r="Z2802" s="2">
        <f t="shared" si="219"/>
        <v>1.3333333333333333</v>
      </c>
      <c r="AA2802" t="s">
        <v>591</v>
      </c>
      <c r="AB2802" t="s">
        <v>592</v>
      </c>
      <c r="AD2802" t="s">
        <v>109</v>
      </c>
      <c r="AE2802" t="s">
        <v>620</v>
      </c>
      <c r="AF2802">
        <v>2022</v>
      </c>
    </row>
    <row r="2803" spans="1:32" x14ac:dyDescent="0.25">
      <c r="A2803" t="s">
        <v>29</v>
      </c>
      <c r="B2803" t="s">
        <v>46</v>
      </c>
      <c r="C2803" t="s">
        <v>31</v>
      </c>
      <c r="D2803" t="s">
        <v>47</v>
      </c>
      <c r="E2803">
        <f>_xlfn.XLOOKUP(Table1[[#This Row],[Location]],'Location analysis'!A:A,'Location analysis'!B:B)</f>
        <v>40.423690999999998</v>
      </c>
      <c r="F2803">
        <f>_xlfn.XLOOKUP(Table1[[#This Row],[Location]],'Location analysis'!A:A,'Location analysis'!C:C)</f>
        <v>-74.380831999999998</v>
      </c>
      <c r="G2803" t="s">
        <v>192</v>
      </c>
      <c r="H2803" t="s">
        <v>43</v>
      </c>
      <c r="I2803">
        <v>15098283568</v>
      </c>
      <c r="J2803" t="s">
        <v>619</v>
      </c>
      <c r="K2803" t="s">
        <v>36</v>
      </c>
      <c r="L2803">
        <v>123</v>
      </c>
      <c r="M2803">
        <v>1.25</v>
      </c>
      <c r="N2803">
        <v>1</v>
      </c>
      <c r="O2803">
        <v>123</v>
      </c>
      <c r="P2803">
        <v>1.25</v>
      </c>
      <c r="Q2803">
        <v>1</v>
      </c>
      <c r="R2803">
        <v>1.25</v>
      </c>
      <c r="S2803">
        <v>1.25</v>
      </c>
      <c r="T2803" s="1">
        <v>44692</v>
      </c>
      <c r="U2803" t="str">
        <f t="shared" si="215"/>
        <v>CheezIt - Original</v>
      </c>
      <c r="V2803" t="str">
        <f t="shared" si="216"/>
        <v>Food</v>
      </c>
      <c r="W2803" t="s">
        <v>43</v>
      </c>
      <c r="X2803" t="b">
        <f t="shared" si="218"/>
        <v>1</v>
      </c>
      <c r="Y2803">
        <f t="shared" si="217"/>
        <v>1.25</v>
      </c>
      <c r="Z2803" s="2">
        <f t="shared" si="219"/>
        <v>0.83333333333333337</v>
      </c>
      <c r="AA2803" t="s">
        <v>193</v>
      </c>
      <c r="AB2803" t="s">
        <v>150</v>
      </c>
      <c r="AD2803" t="s">
        <v>109</v>
      </c>
      <c r="AE2803" t="s">
        <v>620</v>
      </c>
      <c r="AF2803">
        <v>2022</v>
      </c>
    </row>
    <row r="2804" spans="1:32" x14ac:dyDescent="0.25">
      <c r="A2804" t="s">
        <v>29</v>
      </c>
      <c r="B2804" t="s">
        <v>394</v>
      </c>
      <c r="C2804" t="s">
        <v>395</v>
      </c>
      <c r="D2804" t="s">
        <v>396</v>
      </c>
      <c r="E2804">
        <f>_xlfn.XLOOKUP(Table1[[#This Row],[Location]],'Location analysis'!A:A,'Location analysis'!B:B)</f>
        <v>40.416893999999999</v>
      </c>
      <c r="F2804">
        <f>_xlfn.XLOOKUP(Table1[[#This Row],[Location]],'Location analysis'!A:A,'Location analysis'!C:C)</f>
        <v>-74.420399000000003</v>
      </c>
      <c r="G2804" t="s">
        <v>137</v>
      </c>
      <c r="H2804" t="s">
        <v>97</v>
      </c>
      <c r="I2804">
        <v>15098765740</v>
      </c>
      <c r="J2804" t="s">
        <v>619</v>
      </c>
      <c r="K2804" t="s">
        <v>51</v>
      </c>
      <c r="L2804">
        <v>144</v>
      </c>
      <c r="M2804">
        <v>1.5</v>
      </c>
      <c r="N2804">
        <v>1</v>
      </c>
      <c r="O2804">
        <v>144</v>
      </c>
      <c r="P2804">
        <v>1.5</v>
      </c>
      <c r="Q2804">
        <v>1</v>
      </c>
      <c r="R2804">
        <v>1.5</v>
      </c>
      <c r="S2804">
        <v>1.5</v>
      </c>
      <c r="T2804" s="1">
        <v>44692</v>
      </c>
      <c r="U2804" t="str">
        <f t="shared" si="215"/>
        <v>Poland Springs Water</v>
      </c>
      <c r="V2804" t="str">
        <f t="shared" si="216"/>
        <v>Water</v>
      </c>
      <c r="W2804" t="s">
        <v>97</v>
      </c>
      <c r="X2804" t="b">
        <f t="shared" si="218"/>
        <v>1</v>
      </c>
      <c r="Y2804">
        <f t="shared" si="217"/>
        <v>1.5</v>
      </c>
      <c r="Z2804" s="2">
        <f t="shared" si="219"/>
        <v>1</v>
      </c>
      <c r="AA2804" t="s">
        <v>137</v>
      </c>
      <c r="AD2804" t="s">
        <v>109</v>
      </c>
      <c r="AE2804" t="s">
        <v>620</v>
      </c>
      <c r="AF2804">
        <v>2022</v>
      </c>
    </row>
    <row r="2805" spans="1:32" x14ac:dyDescent="0.25">
      <c r="A2805" t="s">
        <v>29</v>
      </c>
      <c r="B2805" t="s">
        <v>30</v>
      </c>
      <c r="C2805" t="s">
        <v>31</v>
      </c>
      <c r="D2805" t="s">
        <v>32</v>
      </c>
      <c r="E2805">
        <f>_xlfn.XLOOKUP(Table1[[#This Row],[Location]],'Location analysis'!A:A,'Location analysis'!B:B)</f>
        <v>40.423690999999998</v>
      </c>
      <c r="F2805">
        <f>_xlfn.XLOOKUP(Table1[[#This Row],[Location]],'Location analysis'!A:A,'Location analysis'!C:C)</f>
        <v>-74.380831999999998</v>
      </c>
      <c r="G2805" t="s">
        <v>125</v>
      </c>
      <c r="H2805" t="s">
        <v>97</v>
      </c>
      <c r="I2805">
        <v>15098861703</v>
      </c>
      <c r="J2805" t="s">
        <v>619</v>
      </c>
      <c r="K2805" t="s">
        <v>51</v>
      </c>
      <c r="L2805">
        <v>143</v>
      </c>
      <c r="M2805">
        <v>2</v>
      </c>
      <c r="N2805">
        <v>1</v>
      </c>
      <c r="O2805">
        <v>143</v>
      </c>
      <c r="P2805">
        <v>2</v>
      </c>
      <c r="Q2805">
        <v>1</v>
      </c>
      <c r="R2805">
        <v>2</v>
      </c>
      <c r="S2805">
        <v>2</v>
      </c>
      <c r="T2805" s="1">
        <v>44692</v>
      </c>
      <c r="U2805" t="str">
        <f t="shared" si="215"/>
        <v>S. Pellegrino Sparkling Mineral Water</v>
      </c>
      <c r="V2805" t="str">
        <f t="shared" si="216"/>
        <v>Water</v>
      </c>
      <c r="W2805" t="s">
        <v>97</v>
      </c>
      <c r="X2805" t="b">
        <f t="shared" si="218"/>
        <v>1</v>
      </c>
      <c r="Y2805">
        <f t="shared" si="217"/>
        <v>2</v>
      </c>
      <c r="Z2805" s="2">
        <f t="shared" si="219"/>
        <v>1.3333333333333333</v>
      </c>
      <c r="AA2805" t="s">
        <v>125</v>
      </c>
      <c r="AD2805" t="s">
        <v>109</v>
      </c>
      <c r="AE2805" t="s">
        <v>620</v>
      </c>
      <c r="AF2805">
        <v>2022</v>
      </c>
    </row>
    <row r="2806" spans="1:32" x14ac:dyDescent="0.25">
      <c r="A2806" t="s">
        <v>29</v>
      </c>
      <c r="B2806" t="s">
        <v>30</v>
      </c>
      <c r="C2806" t="s">
        <v>31</v>
      </c>
      <c r="D2806" t="s">
        <v>32</v>
      </c>
      <c r="E2806">
        <f>_xlfn.XLOOKUP(Table1[[#This Row],[Location]],'Location analysis'!A:A,'Location analysis'!B:B)</f>
        <v>40.423690999999998</v>
      </c>
      <c r="F2806">
        <f>_xlfn.XLOOKUP(Table1[[#This Row],[Location]],'Location analysis'!A:A,'Location analysis'!C:C)</f>
        <v>-74.380831999999998</v>
      </c>
      <c r="G2806" t="s">
        <v>125</v>
      </c>
      <c r="H2806" t="s">
        <v>97</v>
      </c>
      <c r="I2806">
        <v>15098863164</v>
      </c>
      <c r="J2806" t="s">
        <v>619</v>
      </c>
      <c r="K2806" t="s">
        <v>51</v>
      </c>
      <c r="L2806">
        <v>143</v>
      </c>
      <c r="M2806">
        <v>2</v>
      </c>
      <c r="N2806">
        <v>1</v>
      </c>
      <c r="O2806">
        <v>143</v>
      </c>
      <c r="P2806">
        <v>2</v>
      </c>
      <c r="Q2806">
        <v>1</v>
      </c>
      <c r="R2806">
        <v>2</v>
      </c>
      <c r="S2806">
        <v>2</v>
      </c>
      <c r="T2806" s="1">
        <v>44692</v>
      </c>
      <c r="U2806" t="str">
        <f t="shared" si="215"/>
        <v>S. Pellegrino Sparkling Mineral Water</v>
      </c>
      <c r="V2806" t="str">
        <f t="shared" si="216"/>
        <v>Water</v>
      </c>
      <c r="W2806" t="s">
        <v>97</v>
      </c>
      <c r="X2806" t="b">
        <f t="shared" si="218"/>
        <v>1</v>
      </c>
      <c r="Y2806">
        <f t="shared" si="217"/>
        <v>2</v>
      </c>
      <c r="Z2806" s="2">
        <f t="shared" si="219"/>
        <v>1.3333333333333333</v>
      </c>
      <c r="AA2806" t="s">
        <v>125</v>
      </c>
      <c r="AD2806" t="s">
        <v>109</v>
      </c>
      <c r="AE2806" t="s">
        <v>620</v>
      </c>
      <c r="AF2806">
        <v>2022</v>
      </c>
    </row>
    <row r="2807" spans="1:32" x14ac:dyDescent="0.25">
      <c r="A2807" t="s">
        <v>29</v>
      </c>
      <c r="B2807" t="s">
        <v>46</v>
      </c>
      <c r="C2807" t="s">
        <v>31</v>
      </c>
      <c r="D2807" t="s">
        <v>47</v>
      </c>
      <c r="E2807">
        <f>_xlfn.XLOOKUP(Table1[[#This Row],[Location]],'Location analysis'!A:A,'Location analysis'!B:B)</f>
        <v>40.423690999999998</v>
      </c>
      <c r="F2807">
        <f>_xlfn.XLOOKUP(Table1[[#This Row],[Location]],'Location analysis'!A:A,'Location analysis'!C:C)</f>
        <v>-74.380831999999998</v>
      </c>
      <c r="G2807" t="s">
        <v>182</v>
      </c>
      <c r="H2807" t="s">
        <v>34</v>
      </c>
      <c r="I2807">
        <v>15099327266</v>
      </c>
      <c r="J2807" t="s">
        <v>619</v>
      </c>
      <c r="K2807" t="s">
        <v>51</v>
      </c>
      <c r="L2807">
        <v>140</v>
      </c>
      <c r="M2807">
        <v>1.5</v>
      </c>
      <c r="N2807">
        <v>1</v>
      </c>
      <c r="O2807">
        <v>140</v>
      </c>
      <c r="P2807">
        <v>1.5</v>
      </c>
      <c r="Q2807">
        <v>1</v>
      </c>
      <c r="R2807">
        <v>1.5</v>
      </c>
      <c r="S2807">
        <v>1.5</v>
      </c>
      <c r="T2807" s="1">
        <v>44692</v>
      </c>
      <c r="U2807" t="str">
        <f t="shared" si="215"/>
        <v>Coca Cola - Zero Sugar</v>
      </c>
      <c r="V2807" t="str">
        <f t="shared" si="216"/>
        <v>Carbonated</v>
      </c>
      <c r="W2807" t="s">
        <v>34</v>
      </c>
      <c r="X2807" t="b">
        <f t="shared" si="218"/>
        <v>1</v>
      </c>
      <c r="Y2807">
        <f t="shared" si="217"/>
        <v>1.5</v>
      </c>
      <c r="Z2807" s="2">
        <f t="shared" si="219"/>
        <v>1</v>
      </c>
      <c r="AA2807" t="s">
        <v>183</v>
      </c>
      <c r="AB2807" t="s">
        <v>184</v>
      </c>
      <c r="AD2807" t="s">
        <v>109</v>
      </c>
      <c r="AE2807" t="s">
        <v>620</v>
      </c>
      <c r="AF2807">
        <v>2022</v>
      </c>
    </row>
    <row r="2808" spans="1:32" x14ac:dyDescent="0.25">
      <c r="A2808" t="s">
        <v>29</v>
      </c>
      <c r="B2808" t="s">
        <v>46</v>
      </c>
      <c r="C2808" t="s">
        <v>31</v>
      </c>
      <c r="D2808" t="s">
        <v>47</v>
      </c>
      <c r="E2808">
        <f>_xlfn.XLOOKUP(Table1[[#This Row],[Location]],'Location analysis'!A:A,'Location analysis'!B:B)</f>
        <v>40.423690999999998</v>
      </c>
      <c r="F2808">
        <f>_xlfn.XLOOKUP(Table1[[#This Row],[Location]],'Location analysis'!A:A,'Location analysis'!C:C)</f>
        <v>-74.380831999999998</v>
      </c>
      <c r="G2808" t="s">
        <v>182</v>
      </c>
      <c r="H2808" t="s">
        <v>34</v>
      </c>
      <c r="I2808">
        <v>15099327152</v>
      </c>
      <c r="J2808" t="s">
        <v>619</v>
      </c>
      <c r="K2808" t="s">
        <v>51</v>
      </c>
      <c r="L2808">
        <v>140</v>
      </c>
      <c r="M2808">
        <v>1.5</v>
      </c>
      <c r="N2808">
        <v>1</v>
      </c>
      <c r="O2808">
        <v>140</v>
      </c>
      <c r="P2808">
        <v>1.5</v>
      </c>
      <c r="Q2808">
        <v>1</v>
      </c>
      <c r="R2808">
        <v>1.5</v>
      </c>
      <c r="S2808">
        <v>1.5</v>
      </c>
      <c r="T2808" s="1">
        <v>44692</v>
      </c>
      <c r="U2808" t="str">
        <f t="shared" si="215"/>
        <v>Coca Cola - Zero Sugar</v>
      </c>
      <c r="V2808" t="str">
        <f t="shared" si="216"/>
        <v>Carbonated</v>
      </c>
      <c r="W2808" t="s">
        <v>34</v>
      </c>
      <c r="X2808" t="b">
        <f t="shared" si="218"/>
        <v>1</v>
      </c>
      <c r="Y2808">
        <f t="shared" si="217"/>
        <v>1.5</v>
      </c>
      <c r="Z2808" s="2">
        <f t="shared" si="219"/>
        <v>1</v>
      </c>
      <c r="AA2808" t="s">
        <v>183</v>
      </c>
      <c r="AB2808" t="s">
        <v>184</v>
      </c>
      <c r="AD2808" t="s">
        <v>109</v>
      </c>
      <c r="AE2808" t="s">
        <v>620</v>
      </c>
      <c r="AF2808">
        <v>2022</v>
      </c>
    </row>
    <row r="2809" spans="1:32" x14ac:dyDescent="0.25">
      <c r="A2809" t="s">
        <v>29</v>
      </c>
      <c r="B2809" t="s">
        <v>62</v>
      </c>
      <c r="C2809" t="s">
        <v>63</v>
      </c>
      <c r="D2809" t="s">
        <v>64</v>
      </c>
      <c r="E2809">
        <f>_xlfn.XLOOKUP(Table1[[#This Row],[Location]],'Location analysis'!A:A,'Location analysis'!B:B)</f>
        <v>40.091900000000003</v>
      </c>
      <c r="F2809">
        <f>_xlfn.XLOOKUP(Table1[[#This Row],[Location]],'Location analysis'!A:A,'Location analysis'!C:C)</f>
        <v>-74.358699999999999</v>
      </c>
      <c r="G2809" t="s">
        <v>390</v>
      </c>
      <c r="H2809" t="s">
        <v>43</v>
      </c>
      <c r="I2809">
        <v>15100307092</v>
      </c>
      <c r="J2809" t="s">
        <v>621</v>
      </c>
      <c r="K2809" t="s">
        <v>51</v>
      </c>
      <c r="L2809">
        <v>133</v>
      </c>
      <c r="M2809">
        <v>2</v>
      </c>
      <c r="N2809">
        <v>1</v>
      </c>
      <c r="O2809">
        <v>133</v>
      </c>
      <c r="P2809">
        <v>2</v>
      </c>
      <c r="Q2809">
        <v>1</v>
      </c>
      <c r="R2809">
        <v>2</v>
      </c>
      <c r="S2809">
        <v>2</v>
      </c>
      <c r="T2809" s="1">
        <v>44693</v>
      </c>
      <c r="U2809" t="str">
        <f t="shared" si="215"/>
        <v>RXBAR - Protein Bar - Chocolate Sea Salt</v>
      </c>
      <c r="V2809" t="str">
        <f t="shared" si="216"/>
        <v>Food</v>
      </c>
      <c r="W2809" t="s">
        <v>43</v>
      </c>
      <c r="X2809" t="b">
        <f t="shared" si="218"/>
        <v>1</v>
      </c>
      <c r="Y2809">
        <f t="shared" si="217"/>
        <v>2</v>
      </c>
      <c r="Z2809" s="2">
        <f t="shared" si="219"/>
        <v>1.3333333333333333</v>
      </c>
      <c r="AA2809" t="s">
        <v>318</v>
      </c>
      <c r="AB2809" t="s">
        <v>319</v>
      </c>
      <c r="AC2809" t="s">
        <v>391</v>
      </c>
      <c r="AD2809" t="s">
        <v>123</v>
      </c>
      <c r="AE2809" t="s">
        <v>622</v>
      </c>
      <c r="AF2809">
        <v>2022</v>
      </c>
    </row>
    <row r="2810" spans="1:32" x14ac:dyDescent="0.25">
      <c r="A2810" t="s">
        <v>29</v>
      </c>
      <c r="B2810" t="s">
        <v>46</v>
      </c>
      <c r="C2810" t="s">
        <v>31</v>
      </c>
      <c r="D2810" t="s">
        <v>47</v>
      </c>
      <c r="E2810">
        <f>_xlfn.XLOOKUP(Table1[[#This Row],[Location]],'Location analysis'!A:A,'Location analysis'!B:B)</f>
        <v>40.423690999999998</v>
      </c>
      <c r="F2810">
        <f>_xlfn.XLOOKUP(Table1[[#This Row],[Location]],'Location analysis'!A:A,'Location analysis'!C:C)</f>
        <v>-74.380831999999998</v>
      </c>
      <c r="G2810" t="s">
        <v>182</v>
      </c>
      <c r="H2810" t="s">
        <v>34</v>
      </c>
      <c r="I2810">
        <v>15101159906</v>
      </c>
      <c r="J2810" t="s">
        <v>621</v>
      </c>
      <c r="K2810" t="s">
        <v>36</v>
      </c>
      <c r="L2810">
        <v>140</v>
      </c>
      <c r="M2810">
        <v>1.5</v>
      </c>
      <c r="N2810">
        <v>1</v>
      </c>
      <c r="O2810">
        <v>140</v>
      </c>
      <c r="P2810">
        <v>1.5</v>
      </c>
      <c r="Q2810">
        <v>1</v>
      </c>
      <c r="R2810">
        <v>1.5</v>
      </c>
      <c r="S2810">
        <v>1.5</v>
      </c>
      <c r="T2810" s="1">
        <v>44693</v>
      </c>
      <c r="U2810" t="str">
        <f t="shared" si="215"/>
        <v>Coca Cola - Zero Sugar</v>
      </c>
      <c r="V2810" t="str">
        <f t="shared" si="216"/>
        <v>Carbonated</v>
      </c>
      <c r="W2810" t="s">
        <v>34</v>
      </c>
      <c r="X2810" t="b">
        <f t="shared" si="218"/>
        <v>1</v>
      </c>
      <c r="Y2810">
        <f t="shared" si="217"/>
        <v>1.5</v>
      </c>
      <c r="Z2810" s="2">
        <f t="shared" si="219"/>
        <v>1</v>
      </c>
      <c r="AA2810" t="s">
        <v>183</v>
      </c>
      <c r="AB2810" t="s">
        <v>184</v>
      </c>
      <c r="AD2810" t="s">
        <v>123</v>
      </c>
      <c r="AE2810" t="s">
        <v>622</v>
      </c>
      <c r="AF2810">
        <v>2022</v>
      </c>
    </row>
    <row r="2811" spans="1:32" x14ac:dyDescent="0.25">
      <c r="A2811" t="s">
        <v>29</v>
      </c>
      <c r="B2811" t="s">
        <v>46</v>
      </c>
      <c r="C2811" t="s">
        <v>31</v>
      </c>
      <c r="D2811" t="s">
        <v>47</v>
      </c>
      <c r="E2811">
        <f>_xlfn.XLOOKUP(Table1[[#This Row],[Location]],'Location analysis'!A:A,'Location analysis'!B:B)</f>
        <v>40.423690999999998</v>
      </c>
      <c r="F2811">
        <f>_xlfn.XLOOKUP(Table1[[#This Row],[Location]],'Location analysis'!A:A,'Location analysis'!C:C)</f>
        <v>-74.380831999999998</v>
      </c>
      <c r="G2811" t="s">
        <v>70</v>
      </c>
      <c r="H2811" t="s">
        <v>34</v>
      </c>
      <c r="I2811">
        <v>15101680882</v>
      </c>
      <c r="J2811" t="s">
        <v>621</v>
      </c>
      <c r="K2811" t="s">
        <v>36</v>
      </c>
      <c r="L2811">
        <v>146</v>
      </c>
      <c r="M2811">
        <v>3</v>
      </c>
      <c r="N2811">
        <v>1</v>
      </c>
      <c r="O2811">
        <v>146</v>
      </c>
      <c r="P2811">
        <v>3</v>
      </c>
      <c r="Q2811">
        <v>1</v>
      </c>
      <c r="R2811">
        <v>3</v>
      </c>
      <c r="S2811">
        <v>3</v>
      </c>
      <c r="T2811" s="1">
        <v>44693</v>
      </c>
      <c r="U2811" t="str">
        <f t="shared" si="215"/>
        <v>Monster Energy Original</v>
      </c>
      <c r="V2811" t="str">
        <f t="shared" si="216"/>
        <v>Carbonated</v>
      </c>
      <c r="W2811" t="s">
        <v>34</v>
      </c>
      <c r="X2811" t="b">
        <f t="shared" si="218"/>
        <v>1</v>
      </c>
      <c r="Y2811">
        <f t="shared" si="217"/>
        <v>3</v>
      </c>
      <c r="Z2811" s="2">
        <f t="shared" si="219"/>
        <v>2</v>
      </c>
      <c r="AA2811" t="s">
        <v>70</v>
      </c>
      <c r="AD2811" t="s">
        <v>123</v>
      </c>
      <c r="AE2811" t="s">
        <v>622</v>
      </c>
      <c r="AF2811">
        <v>2022</v>
      </c>
    </row>
    <row r="2812" spans="1:32" x14ac:dyDescent="0.25">
      <c r="A2812" t="s">
        <v>29</v>
      </c>
      <c r="B2812" t="s">
        <v>62</v>
      </c>
      <c r="C2812" t="s">
        <v>63</v>
      </c>
      <c r="D2812" t="s">
        <v>64</v>
      </c>
      <c r="E2812">
        <f>_xlfn.XLOOKUP(Table1[[#This Row],[Location]],'Location analysis'!A:A,'Location analysis'!B:B)</f>
        <v>40.091900000000003</v>
      </c>
      <c r="F2812">
        <f>_xlfn.XLOOKUP(Table1[[#This Row],[Location]],'Location analysis'!A:A,'Location analysis'!C:C)</f>
        <v>-74.358699999999999</v>
      </c>
      <c r="G2812" t="s">
        <v>180</v>
      </c>
      <c r="H2812" t="s">
        <v>43</v>
      </c>
      <c r="I2812">
        <v>15101826049</v>
      </c>
      <c r="J2812" t="s">
        <v>621</v>
      </c>
      <c r="K2812" t="s">
        <v>51</v>
      </c>
      <c r="L2812">
        <v>113</v>
      </c>
      <c r="M2812">
        <v>1.5</v>
      </c>
      <c r="N2812">
        <v>1</v>
      </c>
      <c r="O2812">
        <v>113</v>
      </c>
      <c r="P2812">
        <v>1.5</v>
      </c>
      <c r="Q2812">
        <v>1</v>
      </c>
      <c r="R2812">
        <v>1.5</v>
      </c>
      <c r="S2812">
        <v>1.5</v>
      </c>
      <c r="T2812" s="1">
        <v>44693</v>
      </c>
      <c r="U2812" t="str">
        <f t="shared" si="215"/>
        <v>Miss Vickie's Potato Chip - Jalapeno</v>
      </c>
      <c r="V2812" t="str">
        <f t="shared" si="216"/>
        <v>Food</v>
      </c>
      <c r="W2812" t="s">
        <v>43</v>
      </c>
      <c r="X2812" t="b">
        <f t="shared" si="218"/>
        <v>1</v>
      </c>
      <c r="Y2812">
        <f t="shared" si="217"/>
        <v>1.5</v>
      </c>
      <c r="Z2812" s="2">
        <f t="shared" si="219"/>
        <v>1</v>
      </c>
      <c r="AA2812" t="s">
        <v>58</v>
      </c>
      <c r="AB2812" t="s">
        <v>181</v>
      </c>
      <c r="AD2812" t="s">
        <v>123</v>
      </c>
      <c r="AE2812" t="s">
        <v>622</v>
      </c>
      <c r="AF2812">
        <v>2022</v>
      </c>
    </row>
    <row r="2813" spans="1:32" x14ac:dyDescent="0.25">
      <c r="A2813" t="s">
        <v>29</v>
      </c>
      <c r="B2813" t="s">
        <v>394</v>
      </c>
      <c r="C2813" t="s">
        <v>395</v>
      </c>
      <c r="D2813" t="s">
        <v>396</v>
      </c>
      <c r="E2813">
        <f>_xlfn.XLOOKUP(Table1[[#This Row],[Location]],'Location analysis'!A:A,'Location analysis'!B:B)</f>
        <v>40.416893999999999</v>
      </c>
      <c r="F2813">
        <f>_xlfn.XLOOKUP(Table1[[#This Row],[Location]],'Location analysis'!A:A,'Location analysis'!C:C)</f>
        <v>-74.420399000000003</v>
      </c>
      <c r="G2813" t="s">
        <v>582</v>
      </c>
      <c r="H2813" t="s">
        <v>43</v>
      </c>
      <c r="I2813">
        <v>15102491588</v>
      </c>
      <c r="J2813" t="s">
        <v>621</v>
      </c>
      <c r="K2813" t="s">
        <v>51</v>
      </c>
      <c r="L2813">
        <v>151</v>
      </c>
      <c r="M2813">
        <v>3</v>
      </c>
      <c r="N2813">
        <v>1</v>
      </c>
      <c r="O2813">
        <v>151</v>
      </c>
      <c r="P2813">
        <v>3</v>
      </c>
      <c r="Q2813">
        <v>1</v>
      </c>
      <c r="R2813">
        <v>3</v>
      </c>
      <c r="S2813">
        <v>3</v>
      </c>
      <c r="T2813" s="1">
        <v>44693</v>
      </c>
      <c r="U2813" t="str">
        <f t="shared" si="215"/>
        <v>CheezIt - Go Paks</v>
      </c>
      <c r="V2813" t="str">
        <f t="shared" si="216"/>
        <v>Food</v>
      </c>
      <c r="W2813" t="s">
        <v>43</v>
      </c>
      <c r="X2813" t="b">
        <f t="shared" si="218"/>
        <v>1</v>
      </c>
      <c r="Y2813">
        <f t="shared" si="217"/>
        <v>3</v>
      </c>
      <c r="Z2813" s="2">
        <f t="shared" si="219"/>
        <v>2</v>
      </c>
      <c r="AA2813" t="s">
        <v>193</v>
      </c>
      <c r="AB2813" t="s">
        <v>492</v>
      </c>
      <c r="AD2813" t="s">
        <v>123</v>
      </c>
      <c r="AE2813" t="s">
        <v>622</v>
      </c>
      <c r="AF2813">
        <v>2022</v>
      </c>
    </row>
    <row r="2814" spans="1:32" x14ac:dyDescent="0.25">
      <c r="A2814" t="s">
        <v>29</v>
      </c>
      <c r="B2814" t="s">
        <v>394</v>
      </c>
      <c r="C2814" t="s">
        <v>395</v>
      </c>
      <c r="D2814" t="s">
        <v>396</v>
      </c>
      <c r="E2814">
        <f>_xlfn.XLOOKUP(Table1[[#This Row],[Location]],'Location analysis'!A:A,'Location analysis'!B:B)</f>
        <v>40.416893999999999</v>
      </c>
      <c r="F2814">
        <f>_xlfn.XLOOKUP(Table1[[#This Row],[Location]],'Location analysis'!A:A,'Location analysis'!C:C)</f>
        <v>-74.420399000000003</v>
      </c>
      <c r="G2814" t="s">
        <v>74</v>
      </c>
      <c r="H2814" t="s">
        <v>49</v>
      </c>
      <c r="I2814">
        <v>15102668172</v>
      </c>
      <c r="J2814" t="s">
        <v>621</v>
      </c>
      <c r="K2814" t="s">
        <v>51</v>
      </c>
      <c r="L2814">
        <v>143</v>
      </c>
      <c r="M2814">
        <v>2.5</v>
      </c>
      <c r="N2814">
        <v>1</v>
      </c>
      <c r="O2814">
        <v>143</v>
      </c>
      <c r="P2814">
        <v>2.5</v>
      </c>
      <c r="Q2814">
        <v>1</v>
      </c>
      <c r="R2814">
        <v>2.5</v>
      </c>
      <c r="S2814">
        <v>2.5</v>
      </c>
      <c r="T2814" s="1">
        <v>44693</v>
      </c>
      <c r="U2814" t="str">
        <f t="shared" si="215"/>
        <v>Snapple Diet Tea - Lemon</v>
      </c>
      <c r="V2814" t="str">
        <f t="shared" si="216"/>
        <v>Non Carbonated</v>
      </c>
      <c r="W2814" t="s">
        <v>49</v>
      </c>
      <c r="X2814" t="b">
        <f t="shared" si="218"/>
        <v>1</v>
      </c>
      <c r="Y2814">
        <f t="shared" si="217"/>
        <v>2.5</v>
      </c>
      <c r="Z2814" s="2">
        <f t="shared" si="219"/>
        <v>1.6666666666666667</v>
      </c>
      <c r="AA2814" t="s">
        <v>75</v>
      </c>
      <c r="AB2814" t="s">
        <v>76</v>
      </c>
      <c r="AD2814" t="s">
        <v>123</v>
      </c>
      <c r="AE2814" t="s">
        <v>622</v>
      </c>
      <c r="AF2814">
        <v>2022</v>
      </c>
    </row>
    <row r="2815" spans="1:32" x14ac:dyDescent="0.25">
      <c r="A2815" t="s">
        <v>29</v>
      </c>
      <c r="B2815" t="s">
        <v>62</v>
      </c>
      <c r="C2815" t="s">
        <v>63</v>
      </c>
      <c r="D2815" t="s">
        <v>64</v>
      </c>
      <c r="E2815">
        <f>_xlfn.XLOOKUP(Table1[[#This Row],[Location]],'Location analysis'!A:A,'Location analysis'!B:B)</f>
        <v>40.091900000000003</v>
      </c>
      <c r="F2815">
        <f>_xlfn.XLOOKUP(Table1[[#This Row],[Location]],'Location analysis'!A:A,'Location analysis'!C:C)</f>
        <v>-74.358699999999999</v>
      </c>
      <c r="G2815" t="s">
        <v>112</v>
      </c>
      <c r="H2815" t="s">
        <v>43</v>
      </c>
      <c r="I2815">
        <v>15102755576</v>
      </c>
      <c r="J2815" t="s">
        <v>621</v>
      </c>
      <c r="K2815" t="s">
        <v>51</v>
      </c>
      <c r="L2815">
        <v>132</v>
      </c>
      <c r="M2815">
        <v>2</v>
      </c>
      <c r="N2815">
        <v>1</v>
      </c>
      <c r="O2815">
        <v>132</v>
      </c>
      <c r="P2815">
        <v>2</v>
      </c>
      <c r="Q2815">
        <v>1</v>
      </c>
      <c r="R2815">
        <v>2</v>
      </c>
      <c r="S2815">
        <v>2</v>
      </c>
      <c r="T2815" s="1">
        <v>44693</v>
      </c>
      <c r="U2815" t="str">
        <f t="shared" si="215"/>
        <v>Robert Irvine's - Fit Crunch -  Chocolate Pea</v>
      </c>
      <c r="V2815" t="str">
        <f t="shared" si="216"/>
        <v>Food</v>
      </c>
      <c r="W2815" t="s">
        <v>43</v>
      </c>
      <c r="X2815" t="b">
        <f t="shared" si="218"/>
        <v>1</v>
      </c>
      <c r="Y2815">
        <f t="shared" si="217"/>
        <v>2</v>
      </c>
      <c r="Z2815" s="2">
        <f t="shared" si="219"/>
        <v>1.3333333333333333</v>
      </c>
      <c r="AA2815" t="s">
        <v>113</v>
      </c>
      <c r="AB2815" t="s">
        <v>114</v>
      </c>
      <c r="AC2815" t="s">
        <v>115</v>
      </c>
      <c r="AD2815" t="s">
        <v>123</v>
      </c>
      <c r="AE2815" t="s">
        <v>622</v>
      </c>
      <c r="AF2815">
        <v>2022</v>
      </c>
    </row>
    <row r="2816" spans="1:32" x14ac:dyDescent="0.25">
      <c r="A2816" t="s">
        <v>29</v>
      </c>
      <c r="B2816" t="s">
        <v>30</v>
      </c>
      <c r="C2816" t="s">
        <v>31</v>
      </c>
      <c r="D2816" t="s">
        <v>32</v>
      </c>
      <c r="E2816">
        <f>_xlfn.XLOOKUP(Table1[[#This Row],[Location]],'Location analysis'!A:A,'Location analysis'!B:B)</f>
        <v>40.423690999999998</v>
      </c>
      <c r="F2816">
        <f>_xlfn.XLOOKUP(Table1[[#This Row],[Location]],'Location analysis'!A:A,'Location analysis'!C:C)</f>
        <v>-74.380831999999998</v>
      </c>
      <c r="G2816" t="s">
        <v>407</v>
      </c>
      <c r="H2816" t="s">
        <v>34</v>
      </c>
      <c r="I2816">
        <v>15102927357</v>
      </c>
      <c r="J2816" t="s">
        <v>621</v>
      </c>
      <c r="K2816" t="s">
        <v>36</v>
      </c>
      <c r="L2816">
        <v>142</v>
      </c>
      <c r="M2816">
        <v>1.5</v>
      </c>
      <c r="N2816">
        <v>1</v>
      </c>
      <c r="O2816">
        <v>142</v>
      </c>
      <c r="P2816">
        <v>1.5</v>
      </c>
      <c r="Q2816">
        <v>1</v>
      </c>
      <c r="R2816">
        <v>1.5</v>
      </c>
      <c r="S2816">
        <v>1.5</v>
      </c>
      <c r="T2816" s="1">
        <v>44693</v>
      </c>
      <c r="U2816" t="str">
        <f t="shared" si="215"/>
        <v>Spindrift - Sparkling Water - Pineapple</v>
      </c>
      <c r="V2816" t="str">
        <f t="shared" si="216"/>
        <v>Carbonated</v>
      </c>
      <c r="W2816" t="s">
        <v>34</v>
      </c>
      <c r="X2816" t="b">
        <f t="shared" si="218"/>
        <v>1</v>
      </c>
      <c r="Y2816">
        <f t="shared" si="217"/>
        <v>1.5</v>
      </c>
      <c r="Z2816" s="2">
        <f t="shared" si="219"/>
        <v>1</v>
      </c>
      <c r="AA2816" t="s">
        <v>89</v>
      </c>
      <c r="AB2816" t="s">
        <v>408</v>
      </c>
      <c r="AC2816" t="s">
        <v>409</v>
      </c>
      <c r="AD2816" t="s">
        <v>123</v>
      </c>
      <c r="AE2816" t="s">
        <v>622</v>
      </c>
      <c r="AF2816">
        <v>2022</v>
      </c>
    </row>
    <row r="2817" spans="1:32" x14ac:dyDescent="0.25">
      <c r="A2817" t="s">
        <v>29</v>
      </c>
      <c r="B2817" t="s">
        <v>394</v>
      </c>
      <c r="C2817" t="s">
        <v>395</v>
      </c>
      <c r="D2817" t="s">
        <v>396</v>
      </c>
      <c r="E2817">
        <f>_xlfn.XLOOKUP(Table1[[#This Row],[Location]],'Location analysis'!A:A,'Location analysis'!B:B)</f>
        <v>40.416893999999999</v>
      </c>
      <c r="F2817">
        <f>_xlfn.XLOOKUP(Table1[[#This Row],[Location]],'Location analysis'!A:A,'Location analysis'!C:C)</f>
        <v>-74.420399000000003</v>
      </c>
      <c r="G2817" t="s">
        <v>307</v>
      </c>
      <c r="H2817" t="s">
        <v>43</v>
      </c>
      <c r="I2817">
        <v>15103202790</v>
      </c>
      <c r="J2817" t="s">
        <v>621</v>
      </c>
      <c r="K2817" t="s">
        <v>36</v>
      </c>
      <c r="L2817">
        <v>138</v>
      </c>
      <c r="M2817">
        <v>1.5</v>
      </c>
      <c r="N2817">
        <v>1</v>
      </c>
      <c r="O2817">
        <v>138</v>
      </c>
      <c r="P2817">
        <v>1.5</v>
      </c>
      <c r="Q2817">
        <v>1</v>
      </c>
      <c r="R2817">
        <v>1.5</v>
      </c>
      <c r="S2817">
        <v>1.5</v>
      </c>
      <c r="T2817" s="1">
        <v>44693</v>
      </c>
      <c r="U2817" t="str">
        <f t="shared" si="215"/>
        <v>Belvita Snack Packs - Blueberry</v>
      </c>
      <c r="V2817" t="str">
        <f t="shared" si="216"/>
        <v>Food</v>
      </c>
      <c r="W2817" t="s">
        <v>43</v>
      </c>
      <c r="X2817" t="b">
        <f t="shared" si="218"/>
        <v>1</v>
      </c>
      <c r="Y2817">
        <f t="shared" si="217"/>
        <v>1.5</v>
      </c>
      <c r="Z2817" s="2">
        <f t="shared" si="219"/>
        <v>1</v>
      </c>
      <c r="AA2817" t="s">
        <v>309</v>
      </c>
      <c r="AB2817" t="s">
        <v>222</v>
      </c>
      <c r="AD2817" t="s">
        <v>123</v>
      </c>
      <c r="AE2817" t="s">
        <v>622</v>
      </c>
      <c r="AF2817">
        <v>2022</v>
      </c>
    </row>
    <row r="2818" spans="1:32" x14ac:dyDescent="0.25">
      <c r="A2818" t="s">
        <v>29</v>
      </c>
      <c r="B2818" t="s">
        <v>394</v>
      </c>
      <c r="C2818" t="s">
        <v>395</v>
      </c>
      <c r="D2818" t="s">
        <v>396</v>
      </c>
      <c r="E2818">
        <f>_xlfn.XLOOKUP(Table1[[#This Row],[Location]],'Location analysis'!A:A,'Location analysis'!B:B)</f>
        <v>40.416893999999999</v>
      </c>
      <c r="F2818">
        <f>_xlfn.XLOOKUP(Table1[[#This Row],[Location]],'Location analysis'!A:A,'Location analysis'!C:C)</f>
        <v>-74.420399000000003</v>
      </c>
      <c r="G2818" t="s">
        <v>397</v>
      </c>
      <c r="H2818" t="s">
        <v>49</v>
      </c>
      <c r="I2818">
        <v>15103378869</v>
      </c>
      <c r="J2818" t="s">
        <v>621</v>
      </c>
      <c r="K2818" t="s">
        <v>51</v>
      </c>
      <c r="L2818">
        <v>146</v>
      </c>
      <c r="M2818">
        <v>3.5</v>
      </c>
      <c r="N2818">
        <v>1</v>
      </c>
      <c r="O2818">
        <v>146</v>
      </c>
      <c r="P2818">
        <v>3.5</v>
      </c>
      <c r="Q2818">
        <v>1</v>
      </c>
      <c r="R2818">
        <v>3.5</v>
      </c>
      <c r="S2818">
        <v>3.5</v>
      </c>
      <c r="T2818" s="1">
        <v>44693</v>
      </c>
      <c r="U2818" t="str">
        <f t="shared" ref="U2818:U2881" si="220">IF(G2818="","Cell is Blank - Dis-regard",G2818)</f>
        <v>Starbucks Doubleshot Energy - Mocha</v>
      </c>
      <c r="V2818" t="str">
        <f t="shared" ref="V2818:V2881" si="221">IF(H2818="","Cell is Blank - Dis-regard",H2818)</f>
        <v>Non Carbonated</v>
      </c>
      <c r="W2818" t="s">
        <v>49</v>
      </c>
      <c r="X2818" t="b">
        <f t="shared" si="218"/>
        <v>1</v>
      </c>
      <c r="Y2818">
        <f t="shared" ref="Y2818:Y2881" si="222">IF(X2818="FALSE",M2818,M2818)</f>
        <v>3.5</v>
      </c>
      <c r="Z2818" s="2">
        <f t="shared" si="219"/>
        <v>2.3333333333333335</v>
      </c>
      <c r="AA2818" t="s">
        <v>398</v>
      </c>
      <c r="AB2818" t="s">
        <v>399</v>
      </c>
      <c r="AD2818" t="s">
        <v>123</v>
      </c>
      <c r="AE2818" t="s">
        <v>622</v>
      </c>
      <c r="AF2818">
        <v>2022</v>
      </c>
    </row>
    <row r="2819" spans="1:32" x14ac:dyDescent="0.25">
      <c r="A2819" t="s">
        <v>29</v>
      </c>
      <c r="B2819" t="s">
        <v>394</v>
      </c>
      <c r="C2819" t="s">
        <v>395</v>
      </c>
      <c r="D2819" t="s">
        <v>396</v>
      </c>
      <c r="E2819">
        <f>_xlfn.XLOOKUP(Table1[[#This Row],[Location]],'Location analysis'!A:A,'Location analysis'!B:B)</f>
        <v>40.416893999999999</v>
      </c>
      <c r="F2819">
        <f>_xlfn.XLOOKUP(Table1[[#This Row],[Location]],'Location analysis'!A:A,'Location analysis'!C:C)</f>
        <v>-74.420399000000003</v>
      </c>
      <c r="G2819" t="s">
        <v>182</v>
      </c>
      <c r="H2819" t="s">
        <v>34</v>
      </c>
      <c r="I2819">
        <v>15103448879</v>
      </c>
      <c r="J2819" t="s">
        <v>621</v>
      </c>
      <c r="K2819" t="s">
        <v>36</v>
      </c>
      <c r="L2819">
        <v>142</v>
      </c>
      <c r="M2819">
        <v>1.5</v>
      </c>
      <c r="N2819">
        <v>1</v>
      </c>
      <c r="O2819">
        <v>142</v>
      </c>
      <c r="P2819">
        <v>1.5</v>
      </c>
      <c r="Q2819">
        <v>1</v>
      </c>
      <c r="R2819">
        <v>1.5</v>
      </c>
      <c r="S2819">
        <v>1.5</v>
      </c>
      <c r="T2819" s="1">
        <v>44693</v>
      </c>
      <c r="U2819" t="str">
        <f t="shared" si="220"/>
        <v>Coca Cola - Zero Sugar</v>
      </c>
      <c r="V2819" t="str">
        <f t="shared" si="221"/>
        <v>Carbonated</v>
      </c>
      <c r="W2819" t="s">
        <v>34</v>
      </c>
      <c r="X2819" t="b">
        <f t="shared" ref="X2819:X2882" si="223">M2819=P2819</f>
        <v>1</v>
      </c>
      <c r="Y2819">
        <f t="shared" si="222"/>
        <v>1.5</v>
      </c>
      <c r="Z2819" s="2">
        <f t="shared" ref="Z2819:Z2882" si="224">Y2819/1.5</f>
        <v>1</v>
      </c>
      <c r="AA2819" t="s">
        <v>183</v>
      </c>
      <c r="AB2819" t="s">
        <v>184</v>
      </c>
      <c r="AD2819" t="s">
        <v>123</v>
      </c>
      <c r="AE2819" t="s">
        <v>622</v>
      </c>
      <c r="AF2819">
        <v>2022</v>
      </c>
    </row>
    <row r="2820" spans="1:32" x14ac:dyDescent="0.25">
      <c r="A2820" t="s">
        <v>29</v>
      </c>
      <c r="B2820" t="s">
        <v>394</v>
      </c>
      <c r="C2820" t="s">
        <v>395</v>
      </c>
      <c r="D2820" t="s">
        <v>396</v>
      </c>
      <c r="E2820">
        <f>_xlfn.XLOOKUP(Table1[[#This Row],[Location]],'Location analysis'!A:A,'Location analysis'!B:B)</f>
        <v>40.416893999999999</v>
      </c>
      <c r="F2820">
        <f>_xlfn.XLOOKUP(Table1[[#This Row],[Location]],'Location analysis'!A:A,'Location analysis'!C:C)</f>
        <v>-74.420399000000003</v>
      </c>
      <c r="G2820" t="s">
        <v>143</v>
      </c>
      <c r="H2820" t="s">
        <v>49</v>
      </c>
      <c r="I2820">
        <v>15103475618</v>
      </c>
      <c r="J2820" t="s">
        <v>621</v>
      </c>
      <c r="K2820" t="s">
        <v>51</v>
      </c>
      <c r="L2820">
        <v>147</v>
      </c>
      <c r="M2820">
        <v>2.5</v>
      </c>
      <c r="N2820">
        <v>1</v>
      </c>
      <c r="O2820">
        <v>147</v>
      </c>
      <c r="P2820">
        <v>2.5</v>
      </c>
      <c r="Q2820">
        <v>1</v>
      </c>
      <c r="R2820">
        <v>2.5</v>
      </c>
      <c r="S2820">
        <v>2.5</v>
      </c>
      <c r="T2820" s="1">
        <v>44693</v>
      </c>
      <c r="U2820" t="str">
        <f t="shared" si="220"/>
        <v>Snapple Diet Tea - Raspberry</v>
      </c>
      <c r="V2820" t="str">
        <f t="shared" si="221"/>
        <v>Non Carbonated</v>
      </c>
      <c r="W2820" t="s">
        <v>49</v>
      </c>
      <c r="X2820" t="b">
        <f t="shared" si="223"/>
        <v>1</v>
      </c>
      <c r="Y2820">
        <f t="shared" si="222"/>
        <v>2.5</v>
      </c>
      <c r="Z2820" s="2">
        <f t="shared" si="224"/>
        <v>1.6666666666666667</v>
      </c>
      <c r="AA2820" t="s">
        <v>75</v>
      </c>
      <c r="AB2820" t="s">
        <v>144</v>
      </c>
      <c r="AD2820" t="s">
        <v>123</v>
      </c>
      <c r="AE2820" t="s">
        <v>622</v>
      </c>
      <c r="AF2820">
        <v>2022</v>
      </c>
    </row>
    <row r="2821" spans="1:32" x14ac:dyDescent="0.25">
      <c r="A2821" t="s">
        <v>29</v>
      </c>
      <c r="B2821" t="s">
        <v>394</v>
      </c>
      <c r="C2821" t="s">
        <v>395</v>
      </c>
      <c r="D2821" t="s">
        <v>396</v>
      </c>
      <c r="E2821">
        <f>_xlfn.XLOOKUP(Table1[[#This Row],[Location]],'Location analysis'!A:A,'Location analysis'!B:B)</f>
        <v>40.416893999999999</v>
      </c>
      <c r="F2821">
        <f>_xlfn.XLOOKUP(Table1[[#This Row],[Location]],'Location analysis'!A:A,'Location analysis'!C:C)</f>
        <v>-74.420399000000003</v>
      </c>
      <c r="G2821" t="s">
        <v>74</v>
      </c>
      <c r="H2821" t="s">
        <v>49</v>
      </c>
      <c r="I2821">
        <v>15103695995</v>
      </c>
      <c r="J2821" t="s">
        <v>621</v>
      </c>
      <c r="K2821" t="s">
        <v>51</v>
      </c>
      <c r="L2821">
        <v>143</v>
      </c>
      <c r="M2821">
        <v>2.5</v>
      </c>
      <c r="N2821">
        <v>1</v>
      </c>
      <c r="O2821">
        <v>143</v>
      </c>
      <c r="P2821">
        <v>2.5</v>
      </c>
      <c r="Q2821">
        <v>1</v>
      </c>
      <c r="R2821">
        <v>2.5</v>
      </c>
      <c r="S2821">
        <v>2.5</v>
      </c>
      <c r="T2821" s="1">
        <v>44693</v>
      </c>
      <c r="U2821" t="str">
        <f t="shared" si="220"/>
        <v>Snapple Diet Tea - Lemon</v>
      </c>
      <c r="V2821" t="str">
        <f t="shared" si="221"/>
        <v>Non Carbonated</v>
      </c>
      <c r="W2821" t="s">
        <v>49</v>
      </c>
      <c r="X2821" t="b">
        <f t="shared" si="223"/>
        <v>1</v>
      </c>
      <c r="Y2821">
        <f t="shared" si="222"/>
        <v>2.5</v>
      </c>
      <c r="Z2821" s="2">
        <f t="shared" si="224"/>
        <v>1.6666666666666667</v>
      </c>
      <c r="AA2821" t="s">
        <v>75</v>
      </c>
      <c r="AB2821" t="s">
        <v>76</v>
      </c>
      <c r="AD2821" t="s">
        <v>123</v>
      </c>
      <c r="AE2821" t="s">
        <v>622</v>
      </c>
      <c r="AF2821">
        <v>2022</v>
      </c>
    </row>
    <row r="2822" spans="1:32" x14ac:dyDescent="0.25">
      <c r="A2822" t="s">
        <v>29</v>
      </c>
      <c r="B2822" t="s">
        <v>394</v>
      </c>
      <c r="C2822" t="s">
        <v>395</v>
      </c>
      <c r="D2822" t="s">
        <v>396</v>
      </c>
      <c r="E2822">
        <f>_xlfn.XLOOKUP(Table1[[#This Row],[Location]],'Location analysis'!A:A,'Location analysis'!B:B)</f>
        <v>40.416893999999999</v>
      </c>
      <c r="F2822">
        <f>_xlfn.XLOOKUP(Table1[[#This Row],[Location]],'Location analysis'!A:A,'Location analysis'!C:C)</f>
        <v>-74.420399000000003</v>
      </c>
      <c r="G2822" t="s">
        <v>42</v>
      </c>
      <c r="H2822" t="s">
        <v>43</v>
      </c>
      <c r="I2822">
        <v>15103738204</v>
      </c>
      <c r="J2822" t="s">
        <v>621</v>
      </c>
      <c r="K2822" t="s">
        <v>51</v>
      </c>
      <c r="L2822">
        <v>114</v>
      </c>
      <c r="M2822">
        <v>1.5</v>
      </c>
      <c r="N2822">
        <v>1</v>
      </c>
      <c r="O2822">
        <v>114</v>
      </c>
      <c r="P2822">
        <v>1.5</v>
      </c>
      <c r="Q2822">
        <v>1</v>
      </c>
      <c r="R2822">
        <v>1.5</v>
      </c>
      <c r="S2822">
        <v>1.5</v>
      </c>
      <c r="T2822" s="1">
        <v>44693</v>
      </c>
      <c r="U2822" t="str">
        <f t="shared" si="220"/>
        <v>Takis - Hot Chilli Pepper &amp; Lime</v>
      </c>
      <c r="V2822" t="str">
        <f t="shared" si="221"/>
        <v>Food</v>
      </c>
      <c r="W2822" t="s">
        <v>43</v>
      </c>
      <c r="X2822" t="b">
        <f t="shared" si="223"/>
        <v>1</v>
      </c>
      <c r="Y2822">
        <f t="shared" si="222"/>
        <v>1.5</v>
      </c>
      <c r="Z2822" s="2">
        <f t="shared" si="224"/>
        <v>1</v>
      </c>
      <c r="AA2822" t="s">
        <v>44</v>
      </c>
      <c r="AB2822" t="s">
        <v>45</v>
      </c>
      <c r="AD2822" t="s">
        <v>123</v>
      </c>
      <c r="AE2822" t="s">
        <v>622</v>
      </c>
      <c r="AF2822">
        <v>2022</v>
      </c>
    </row>
    <row r="2823" spans="1:32" x14ac:dyDescent="0.25">
      <c r="A2823" t="s">
        <v>29</v>
      </c>
      <c r="B2823" t="s">
        <v>67</v>
      </c>
      <c r="C2823" t="s">
        <v>68</v>
      </c>
      <c r="D2823" t="s">
        <v>69</v>
      </c>
      <c r="E2823">
        <f>_xlfn.XLOOKUP(Table1[[#This Row],[Location]],'Location analysis'!A:A,'Location analysis'!B:B)</f>
        <v>40.435699999999997</v>
      </c>
      <c r="F2823">
        <f>_xlfn.XLOOKUP(Table1[[#This Row],[Location]],'Location analysis'!A:A,'Location analysis'!C:C)</f>
        <v>-74.125200000000007</v>
      </c>
      <c r="G2823" t="s">
        <v>545</v>
      </c>
      <c r="H2823" t="s">
        <v>43</v>
      </c>
      <c r="I2823">
        <v>15103787249</v>
      </c>
      <c r="J2823" t="s">
        <v>621</v>
      </c>
      <c r="K2823" t="s">
        <v>51</v>
      </c>
      <c r="L2823">
        <v>137</v>
      </c>
      <c r="M2823">
        <v>1.5</v>
      </c>
      <c r="N2823">
        <v>1</v>
      </c>
      <c r="O2823">
        <v>137</v>
      </c>
      <c r="P2823">
        <v>1.5</v>
      </c>
      <c r="Q2823">
        <v>1</v>
      </c>
      <c r="R2823">
        <v>1.5</v>
      </c>
      <c r="S2823">
        <v>1.5</v>
      </c>
      <c r="T2823" s="1">
        <v>44693</v>
      </c>
      <c r="U2823" t="str">
        <f t="shared" si="220"/>
        <v>Nutri Grain Apple Cinnamon</v>
      </c>
      <c r="V2823" t="str">
        <f t="shared" si="221"/>
        <v>Food</v>
      </c>
      <c r="W2823" t="s">
        <v>43</v>
      </c>
      <c r="X2823" t="b">
        <f t="shared" si="223"/>
        <v>1</v>
      </c>
      <c r="Y2823">
        <f t="shared" si="222"/>
        <v>1.5</v>
      </c>
      <c r="Z2823" s="2">
        <f t="shared" si="224"/>
        <v>1</v>
      </c>
      <c r="AA2823" t="s">
        <v>545</v>
      </c>
      <c r="AD2823" t="s">
        <v>123</v>
      </c>
      <c r="AE2823" t="s">
        <v>622</v>
      </c>
      <c r="AF2823">
        <v>2022</v>
      </c>
    </row>
    <row r="2824" spans="1:32" x14ac:dyDescent="0.25">
      <c r="A2824" t="s">
        <v>29</v>
      </c>
      <c r="B2824" t="s">
        <v>394</v>
      </c>
      <c r="C2824" t="s">
        <v>395</v>
      </c>
      <c r="D2824" t="s">
        <v>396</v>
      </c>
      <c r="E2824">
        <f>_xlfn.XLOOKUP(Table1[[#This Row],[Location]],'Location analysis'!A:A,'Location analysis'!B:B)</f>
        <v>40.416893999999999</v>
      </c>
      <c r="F2824">
        <f>_xlfn.XLOOKUP(Table1[[#This Row],[Location]],'Location analysis'!A:A,'Location analysis'!C:C)</f>
        <v>-74.420399000000003</v>
      </c>
      <c r="G2824" t="s">
        <v>42</v>
      </c>
      <c r="H2824" t="s">
        <v>43</v>
      </c>
      <c r="I2824">
        <v>15103973600</v>
      </c>
      <c r="J2824" t="s">
        <v>621</v>
      </c>
      <c r="K2824" t="s">
        <v>51</v>
      </c>
      <c r="L2824">
        <v>114</v>
      </c>
      <c r="M2824">
        <v>1.5</v>
      </c>
      <c r="N2824">
        <v>1</v>
      </c>
      <c r="O2824">
        <v>114</v>
      </c>
      <c r="P2824">
        <v>1.5</v>
      </c>
      <c r="Q2824">
        <v>1</v>
      </c>
      <c r="R2824">
        <v>1.5</v>
      </c>
      <c r="S2824">
        <v>1.5</v>
      </c>
      <c r="T2824" s="1">
        <v>44693</v>
      </c>
      <c r="U2824" t="str">
        <f t="shared" si="220"/>
        <v>Takis - Hot Chilli Pepper &amp; Lime</v>
      </c>
      <c r="V2824" t="str">
        <f t="shared" si="221"/>
        <v>Food</v>
      </c>
      <c r="W2824" t="s">
        <v>43</v>
      </c>
      <c r="X2824" t="b">
        <f t="shared" si="223"/>
        <v>1</v>
      </c>
      <c r="Y2824">
        <f t="shared" si="222"/>
        <v>1.5</v>
      </c>
      <c r="Z2824" s="2">
        <f t="shared" si="224"/>
        <v>1</v>
      </c>
      <c r="AA2824" t="s">
        <v>44</v>
      </c>
      <c r="AB2824" t="s">
        <v>45</v>
      </c>
      <c r="AD2824" t="s">
        <v>123</v>
      </c>
      <c r="AE2824" t="s">
        <v>622</v>
      </c>
      <c r="AF2824">
        <v>2022</v>
      </c>
    </row>
    <row r="2825" spans="1:32" x14ac:dyDescent="0.25">
      <c r="A2825" t="s">
        <v>29</v>
      </c>
      <c r="B2825" t="s">
        <v>394</v>
      </c>
      <c r="C2825" t="s">
        <v>395</v>
      </c>
      <c r="D2825" t="s">
        <v>396</v>
      </c>
      <c r="E2825">
        <f>_xlfn.XLOOKUP(Table1[[#This Row],[Location]],'Location analysis'!A:A,'Location analysis'!B:B)</f>
        <v>40.416893999999999</v>
      </c>
      <c r="F2825">
        <f>_xlfn.XLOOKUP(Table1[[#This Row],[Location]],'Location analysis'!A:A,'Location analysis'!C:C)</f>
        <v>-74.420399000000003</v>
      </c>
      <c r="G2825" t="s">
        <v>182</v>
      </c>
      <c r="H2825" t="s">
        <v>34</v>
      </c>
      <c r="I2825">
        <v>15103974303</v>
      </c>
      <c r="J2825" t="s">
        <v>621</v>
      </c>
      <c r="K2825" t="s">
        <v>51</v>
      </c>
      <c r="L2825">
        <v>142</v>
      </c>
      <c r="M2825">
        <v>1.5</v>
      </c>
      <c r="N2825">
        <v>1</v>
      </c>
      <c r="O2825">
        <v>142</v>
      </c>
      <c r="P2825">
        <v>1.5</v>
      </c>
      <c r="Q2825">
        <v>1</v>
      </c>
      <c r="R2825">
        <v>1.5</v>
      </c>
      <c r="S2825">
        <v>1.5</v>
      </c>
      <c r="T2825" s="1">
        <v>44693</v>
      </c>
      <c r="U2825" t="str">
        <f t="shared" si="220"/>
        <v>Coca Cola - Zero Sugar</v>
      </c>
      <c r="V2825" t="str">
        <f t="shared" si="221"/>
        <v>Carbonated</v>
      </c>
      <c r="W2825" t="s">
        <v>34</v>
      </c>
      <c r="X2825" t="b">
        <f t="shared" si="223"/>
        <v>1</v>
      </c>
      <c r="Y2825">
        <f t="shared" si="222"/>
        <v>1.5</v>
      </c>
      <c r="Z2825" s="2">
        <f t="shared" si="224"/>
        <v>1</v>
      </c>
      <c r="AA2825" t="s">
        <v>183</v>
      </c>
      <c r="AB2825" t="s">
        <v>184</v>
      </c>
      <c r="AD2825" t="s">
        <v>123</v>
      </c>
      <c r="AE2825" t="s">
        <v>622</v>
      </c>
      <c r="AF2825">
        <v>2022</v>
      </c>
    </row>
    <row r="2826" spans="1:32" x14ac:dyDescent="0.25">
      <c r="A2826" t="s">
        <v>29</v>
      </c>
      <c r="B2826" t="s">
        <v>394</v>
      </c>
      <c r="C2826" t="s">
        <v>395</v>
      </c>
      <c r="D2826" t="s">
        <v>396</v>
      </c>
      <c r="E2826">
        <f>_xlfn.XLOOKUP(Table1[[#This Row],[Location]],'Location analysis'!A:A,'Location analysis'!B:B)</f>
        <v>40.416893999999999</v>
      </c>
      <c r="F2826">
        <f>_xlfn.XLOOKUP(Table1[[#This Row],[Location]],'Location analysis'!A:A,'Location analysis'!C:C)</f>
        <v>-74.420399000000003</v>
      </c>
      <c r="G2826" t="s">
        <v>42</v>
      </c>
      <c r="H2826" t="s">
        <v>43</v>
      </c>
      <c r="I2826">
        <v>15103974826</v>
      </c>
      <c r="J2826" t="s">
        <v>621</v>
      </c>
      <c r="K2826" t="s">
        <v>51</v>
      </c>
      <c r="L2826">
        <v>114</v>
      </c>
      <c r="M2826">
        <v>1.5</v>
      </c>
      <c r="N2826">
        <v>1</v>
      </c>
      <c r="O2826">
        <v>114</v>
      </c>
      <c r="P2826">
        <v>1.5</v>
      </c>
      <c r="Q2826">
        <v>1</v>
      </c>
      <c r="R2826">
        <v>1.5</v>
      </c>
      <c r="S2826">
        <v>1.5</v>
      </c>
      <c r="T2826" s="1">
        <v>44693</v>
      </c>
      <c r="U2826" t="str">
        <f t="shared" si="220"/>
        <v>Takis - Hot Chilli Pepper &amp; Lime</v>
      </c>
      <c r="V2826" t="str">
        <f t="shared" si="221"/>
        <v>Food</v>
      </c>
      <c r="W2826" t="s">
        <v>43</v>
      </c>
      <c r="X2826" t="b">
        <f t="shared" si="223"/>
        <v>1</v>
      </c>
      <c r="Y2826">
        <f t="shared" si="222"/>
        <v>1.5</v>
      </c>
      <c r="Z2826" s="2">
        <f t="shared" si="224"/>
        <v>1</v>
      </c>
      <c r="AA2826" t="s">
        <v>44</v>
      </c>
      <c r="AB2826" t="s">
        <v>45</v>
      </c>
      <c r="AD2826" t="s">
        <v>123</v>
      </c>
      <c r="AE2826" t="s">
        <v>622</v>
      </c>
      <c r="AF2826">
        <v>2022</v>
      </c>
    </row>
    <row r="2827" spans="1:32" x14ac:dyDescent="0.25">
      <c r="A2827" t="s">
        <v>29</v>
      </c>
      <c r="B2827" t="s">
        <v>394</v>
      </c>
      <c r="C2827" t="s">
        <v>395</v>
      </c>
      <c r="D2827" t="s">
        <v>396</v>
      </c>
      <c r="E2827">
        <f>_xlfn.XLOOKUP(Table1[[#This Row],[Location]],'Location analysis'!A:A,'Location analysis'!B:B)</f>
        <v>40.416893999999999</v>
      </c>
      <c r="F2827">
        <f>_xlfn.XLOOKUP(Table1[[#This Row],[Location]],'Location analysis'!A:A,'Location analysis'!C:C)</f>
        <v>-74.420399000000003</v>
      </c>
      <c r="G2827" t="s">
        <v>421</v>
      </c>
      <c r="H2827" t="s">
        <v>43</v>
      </c>
      <c r="I2827">
        <v>15106535006</v>
      </c>
      <c r="J2827" t="s">
        <v>623</v>
      </c>
      <c r="K2827" t="s">
        <v>36</v>
      </c>
      <c r="L2827">
        <v>157</v>
      </c>
      <c r="M2827">
        <v>3</v>
      </c>
      <c r="N2827">
        <v>1</v>
      </c>
      <c r="O2827">
        <v>157</v>
      </c>
      <c r="P2827">
        <v>3</v>
      </c>
      <c r="Q2827">
        <v>1</v>
      </c>
      <c r="R2827">
        <v>3</v>
      </c>
      <c r="S2827">
        <v>3</v>
      </c>
      <c r="T2827" s="1">
        <v>44694</v>
      </c>
      <c r="U2827" t="str">
        <f t="shared" si="220"/>
        <v>Lenny &amp; Larrys - SnickerDoodle</v>
      </c>
      <c r="V2827" t="str">
        <f t="shared" si="221"/>
        <v>Food</v>
      </c>
      <c r="W2827" t="s">
        <v>43</v>
      </c>
      <c r="X2827" t="b">
        <f t="shared" si="223"/>
        <v>1</v>
      </c>
      <c r="Y2827">
        <f t="shared" si="222"/>
        <v>3</v>
      </c>
      <c r="Z2827" s="2">
        <f t="shared" si="224"/>
        <v>2</v>
      </c>
      <c r="AA2827" t="s">
        <v>422</v>
      </c>
      <c r="AB2827" t="s">
        <v>423</v>
      </c>
      <c r="AD2827" t="s">
        <v>132</v>
      </c>
      <c r="AE2827" t="s">
        <v>624</v>
      </c>
      <c r="AF2827">
        <v>2022</v>
      </c>
    </row>
    <row r="2828" spans="1:32" x14ac:dyDescent="0.25">
      <c r="A2828" t="s">
        <v>29</v>
      </c>
      <c r="B2828" t="s">
        <v>67</v>
      </c>
      <c r="C2828" t="s">
        <v>68</v>
      </c>
      <c r="D2828" t="s">
        <v>69</v>
      </c>
      <c r="E2828">
        <f>_xlfn.XLOOKUP(Table1[[#This Row],[Location]],'Location analysis'!A:A,'Location analysis'!B:B)</f>
        <v>40.435699999999997</v>
      </c>
      <c r="F2828">
        <f>_xlfn.XLOOKUP(Table1[[#This Row],[Location]],'Location analysis'!A:A,'Location analysis'!C:C)</f>
        <v>-74.125200000000007</v>
      </c>
      <c r="G2828" t="s">
        <v>545</v>
      </c>
      <c r="H2828" t="s">
        <v>43</v>
      </c>
      <c r="I2828">
        <v>15106599173</v>
      </c>
      <c r="J2828" t="s">
        <v>623</v>
      </c>
      <c r="K2828" t="s">
        <v>51</v>
      </c>
      <c r="L2828">
        <v>135</v>
      </c>
      <c r="M2828">
        <v>1.5</v>
      </c>
      <c r="N2828">
        <v>1</v>
      </c>
      <c r="O2828">
        <v>135</v>
      </c>
      <c r="P2828">
        <v>1.5</v>
      </c>
      <c r="Q2828">
        <v>1</v>
      </c>
      <c r="R2828">
        <v>1.5</v>
      </c>
      <c r="S2828">
        <v>1.5</v>
      </c>
      <c r="T2828" s="1">
        <v>44694</v>
      </c>
      <c r="U2828" t="str">
        <f t="shared" si="220"/>
        <v>Nutri Grain Apple Cinnamon</v>
      </c>
      <c r="V2828" t="str">
        <f t="shared" si="221"/>
        <v>Food</v>
      </c>
      <c r="W2828" t="s">
        <v>43</v>
      </c>
      <c r="X2828" t="b">
        <f t="shared" si="223"/>
        <v>1</v>
      </c>
      <c r="Y2828">
        <f t="shared" si="222"/>
        <v>1.5</v>
      </c>
      <c r="Z2828" s="2">
        <f t="shared" si="224"/>
        <v>1</v>
      </c>
      <c r="AA2828" t="s">
        <v>545</v>
      </c>
      <c r="AD2828" t="s">
        <v>132</v>
      </c>
      <c r="AE2828" t="s">
        <v>624</v>
      </c>
      <c r="AF2828">
        <v>2022</v>
      </c>
    </row>
    <row r="2829" spans="1:32" x14ac:dyDescent="0.25">
      <c r="A2829" t="s">
        <v>29</v>
      </c>
      <c r="B2829" t="s">
        <v>62</v>
      </c>
      <c r="C2829" t="s">
        <v>63</v>
      </c>
      <c r="D2829" t="s">
        <v>64</v>
      </c>
      <c r="E2829">
        <f>_xlfn.XLOOKUP(Table1[[#This Row],[Location]],'Location analysis'!A:A,'Location analysis'!B:B)</f>
        <v>40.091900000000003</v>
      </c>
      <c r="F2829">
        <f>_xlfn.XLOOKUP(Table1[[#This Row],[Location]],'Location analysis'!A:A,'Location analysis'!C:C)</f>
        <v>-74.358699999999999</v>
      </c>
      <c r="G2829" t="s">
        <v>197</v>
      </c>
      <c r="H2829" t="s">
        <v>43</v>
      </c>
      <c r="I2829">
        <v>15107118301</v>
      </c>
      <c r="J2829" t="s">
        <v>623</v>
      </c>
      <c r="K2829" t="s">
        <v>36</v>
      </c>
      <c r="L2829">
        <v>111</v>
      </c>
      <c r="M2829">
        <v>1.5</v>
      </c>
      <c r="N2829">
        <v>1</v>
      </c>
      <c r="O2829">
        <v>111</v>
      </c>
      <c r="P2829">
        <v>1.5</v>
      </c>
      <c r="Q2829">
        <v>1</v>
      </c>
      <c r="R2829">
        <v>1.5</v>
      </c>
      <c r="S2829">
        <v>1.5</v>
      </c>
      <c r="T2829" s="1">
        <v>44694</v>
      </c>
      <c r="U2829" t="str">
        <f t="shared" si="220"/>
        <v>Miss Vickie's Potato Chip - Smokehouse BBQ</v>
      </c>
      <c r="V2829" t="str">
        <f t="shared" si="221"/>
        <v>Food</v>
      </c>
      <c r="W2829" t="s">
        <v>43</v>
      </c>
      <c r="X2829" t="b">
        <f t="shared" si="223"/>
        <v>1</v>
      </c>
      <c r="Y2829">
        <f t="shared" si="222"/>
        <v>1.5</v>
      </c>
      <c r="Z2829" s="2">
        <f t="shared" si="224"/>
        <v>1</v>
      </c>
      <c r="AA2829" t="s">
        <v>58</v>
      </c>
      <c r="AB2829" t="s">
        <v>198</v>
      </c>
      <c r="AD2829" t="s">
        <v>132</v>
      </c>
      <c r="AE2829" t="s">
        <v>624</v>
      </c>
      <c r="AF2829">
        <v>2022</v>
      </c>
    </row>
    <row r="2830" spans="1:32" x14ac:dyDescent="0.25">
      <c r="A2830" t="s">
        <v>29</v>
      </c>
      <c r="B2830" t="s">
        <v>46</v>
      </c>
      <c r="C2830" t="s">
        <v>31</v>
      </c>
      <c r="D2830" t="s">
        <v>47</v>
      </c>
      <c r="E2830">
        <f>_xlfn.XLOOKUP(Table1[[#This Row],[Location]],'Location analysis'!A:A,'Location analysis'!B:B)</f>
        <v>40.423690999999998</v>
      </c>
      <c r="F2830">
        <f>_xlfn.XLOOKUP(Table1[[#This Row],[Location]],'Location analysis'!A:A,'Location analysis'!C:C)</f>
        <v>-74.380831999999998</v>
      </c>
      <c r="G2830" t="s">
        <v>192</v>
      </c>
      <c r="H2830" t="s">
        <v>43</v>
      </c>
      <c r="I2830">
        <v>15107605794</v>
      </c>
      <c r="J2830" t="s">
        <v>623</v>
      </c>
      <c r="K2830" t="s">
        <v>36</v>
      </c>
      <c r="L2830">
        <v>123</v>
      </c>
      <c r="M2830">
        <v>1.25</v>
      </c>
      <c r="N2830">
        <v>1</v>
      </c>
      <c r="O2830">
        <v>123</v>
      </c>
      <c r="P2830">
        <v>1.25</v>
      </c>
      <c r="Q2830">
        <v>1</v>
      </c>
      <c r="R2830">
        <v>1.25</v>
      </c>
      <c r="S2830">
        <v>1.25</v>
      </c>
      <c r="T2830" s="1">
        <v>44694</v>
      </c>
      <c r="U2830" t="str">
        <f t="shared" si="220"/>
        <v>CheezIt - Original</v>
      </c>
      <c r="V2830" t="str">
        <f t="shared" si="221"/>
        <v>Food</v>
      </c>
      <c r="W2830" t="s">
        <v>43</v>
      </c>
      <c r="X2830" t="b">
        <f t="shared" si="223"/>
        <v>1</v>
      </c>
      <c r="Y2830">
        <f t="shared" si="222"/>
        <v>1.25</v>
      </c>
      <c r="Z2830" s="2">
        <f t="shared" si="224"/>
        <v>0.83333333333333337</v>
      </c>
      <c r="AA2830" t="s">
        <v>193</v>
      </c>
      <c r="AB2830" t="s">
        <v>150</v>
      </c>
      <c r="AD2830" t="s">
        <v>132</v>
      </c>
      <c r="AE2830" t="s">
        <v>624</v>
      </c>
      <c r="AF2830">
        <v>2022</v>
      </c>
    </row>
    <row r="2831" spans="1:32" x14ac:dyDescent="0.25">
      <c r="A2831" t="s">
        <v>29</v>
      </c>
      <c r="B2831" t="s">
        <v>62</v>
      </c>
      <c r="C2831" t="s">
        <v>63</v>
      </c>
      <c r="D2831" t="s">
        <v>64</v>
      </c>
      <c r="E2831">
        <f>_xlfn.XLOOKUP(Table1[[#This Row],[Location]],'Location analysis'!A:A,'Location analysis'!B:B)</f>
        <v>40.091900000000003</v>
      </c>
      <c r="F2831">
        <f>_xlfn.XLOOKUP(Table1[[#This Row],[Location]],'Location analysis'!A:A,'Location analysis'!C:C)</f>
        <v>-74.358699999999999</v>
      </c>
      <c r="G2831" t="s">
        <v>317</v>
      </c>
      <c r="H2831" t="s">
        <v>43</v>
      </c>
      <c r="I2831">
        <v>15107592080</v>
      </c>
      <c r="J2831" t="s">
        <v>623</v>
      </c>
      <c r="K2831" t="s">
        <v>51</v>
      </c>
      <c r="L2831">
        <v>131</v>
      </c>
      <c r="M2831">
        <v>2</v>
      </c>
      <c r="N2831">
        <v>1</v>
      </c>
      <c r="O2831">
        <v>131</v>
      </c>
      <c r="P2831">
        <v>2</v>
      </c>
      <c r="Q2831">
        <v>1</v>
      </c>
      <c r="R2831">
        <v>2</v>
      </c>
      <c r="S2831">
        <v>2</v>
      </c>
      <c r="T2831" s="1">
        <v>44694</v>
      </c>
      <c r="U2831" t="str">
        <f t="shared" si="220"/>
        <v>RXBAR - Protein Bar - Peanut Butter</v>
      </c>
      <c r="V2831" t="str">
        <f t="shared" si="221"/>
        <v>Food</v>
      </c>
      <c r="W2831" t="s">
        <v>43</v>
      </c>
      <c r="X2831" t="b">
        <f t="shared" si="223"/>
        <v>1</v>
      </c>
      <c r="Y2831">
        <f t="shared" si="222"/>
        <v>2</v>
      </c>
      <c r="Z2831" s="2">
        <f t="shared" si="224"/>
        <v>1.3333333333333333</v>
      </c>
      <c r="AA2831" t="s">
        <v>318</v>
      </c>
      <c r="AB2831" t="s">
        <v>319</v>
      </c>
      <c r="AC2831" t="s">
        <v>320</v>
      </c>
      <c r="AD2831" t="s">
        <v>132</v>
      </c>
      <c r="AE2831" t="s">
        <v>624</v>
      </c>
      <c r="AF2831">
        <v>2022</v>
      </c>
    </row>
    <row r="2832" spans="1:32" x14ac:dyDescent="0.25">
      <c r="A2832" t="s">
        <v>29</v>
      </c>
      <c r="B2832" t="s">
        <v>62</v>
      </c>
      <c r="C2832" t="s">
        <v>63</v>
      </c>
      <c r="D2832" t="s">
        <v>64</v>
      </c>
      <c r="E2832">
        <f>_xlfn.XLOOKUP(Table1[[#This Row],[Location]],'Location analysis'!A:A,'Location analysis'!B:B)</f>
        <v>40.091900000000003</v>
      </c>
      <c r="F2832">
        <f>_xlfn.XLOOKUP(Table1[[#This Row],[Location]],'Location analysis'!A:A,'Location analysis'!C:C)</f>
        <v>-74.358699999999999</v>
      </c>
      <c r="G2832" t="s">
        <v>317</v>
      </c>
      <c r="H2832" t="s">
        <v>43</v>
      </c>
      <c r="I2832">
        <v>15107638009</v>
      </c>
      <c r="J2832" t="s">
        <v>623</v>
      </c>
      <c r="K2832" t="s">
        <v>51</v>
      </c>
      <c r="L2832">
        <v>131</v>
      </c>
      <c r="M2832">
        <v>2</v>
      </c>
      <c r="N2832">
        <v>1</v>
      </c>
      <c r="O2832">
        <v>131</v>
      </c>
      <c r="P2832">
        <v>2</v>
      </c>
      <c r="Q2832">
        <v>1</v>
      </c>
      <c r="R2832">
        <v>2</v>
      </c>
      <c r="S2832">
        <v>2</v>
      </c>
      <c r="T2832" s="1">
        <v>44694</v>
      </c>
      <c r="U2832" t="str">
        <f t="shared" si="220"/>
        <v>RXBAR - Protein Bar - Peanut Butter</v>
      </c>
      <c r="V2832" t="str">
        <f t="shared" si="221"/>
        <v>Food</v>
      </c>
      <c r="W2832" t="s">
        <v>43</v>
      </c>
      <c r="X2832" t="b">
        <f t="shared" si="223"/>
        <v>1</v>
      </c>
      <c r="Y2832">
        <f t="shared" si="222"/>
        <v>2</v>
      </c>
      <c r="Z2832" s="2">
        <f t="shared" si="224"/>
        <v>1.3333333333333333</v>
      </c>
      <c r="AA2832" t="s">
        <v>318</v>
      </c>
      <c r="AB2832" t="s">
        <v>319</v>
      </c>
      <c r="AC2832" t="s">
        <v>320</v>
      </c>
      <c r="AD2832" t="s">
        <v>132</v>
      </c>
      <c r="AE2832" t="s">
        <v>624</v>
      </c>
      <c r="AF2832">
        <v>2022</v>
      </c>
    </row>
    <row r="2833" spans="1:32" x14ac:dyDescent="0.25">
      <c r="A2833" t="s">
        <v>29</v>
      </c>
      <c r="B2833" t="s">
        <v>46</v>
      </c>
      <c r="C2833" t="s">
        <v>31</v>
      </c>
      <c r="D2833" t="s">
        <v>47</v>
      </c>
      <c r="E2833">
        <f>_xlfn.XLOOKUP(Table1[[#This Row],[Location]],'Location analysis'!A:A,'Location analysis'!B:B)</f>
        <v>40.423690999999998</v>
      </c>
      <c r="F2833">
        <f>_xlfn.XLOOKUP(Table1[[#This Row],[Location]],'Location analysis'!A:A,'Location analysis'!C:C)</f>
        <v>-74.380831999999998</v>
      </c>
      <c r="G2833" t="s">
        <v>160</v>
      </c>
      <c r="H2833" t="s">
        <v>49</v>
      </c>
      <c r="I2833">
        <v>15107995707</v>
      </c>
      <c r="J2833" t="s">
        <v>623</v>
      </c>
      <c r="K2833" t="s">
        <v>51</v>
      </c>
      <c r="L2833">
        <v>143</v>
      </c>
      <c r="M2833">
        <v>2.5</v>
      </c>
      <c r="N2833">
        <v>1</v>
      </c>
      <c r="O2833">
        <v>143</v>
      </c>
      <c r="P2833">
        <v>2.5</v>
      </c>
      <c r="Q2833">
        <v>1</v>
      </c>
      <c r="R2833">
        <v>2.5</v>
      </c>
      <c r="S2833">
        <v>2.5</v>
      </c>
      <c r="T2833" s="1">
        <v>44694</v>
      </c>
      <c r="U2833" t="str">
        <f t="shared" si="220"/>
        <v>Snapple Diet Tea - Peach Tea</v>
      </c>
      <c r="V2833" t="str">
        <f t="shared" si="221"/>
        <v>Non Carbonated</v>
      </c>
      <c r="W2833" t="s">
        <v>49</v>
      </c>
      <c r="X2833" t="b">
        <f t="shared" si="223"/>
        <v>1</v>
      </c>
      <c r="Y2833">
        <f t="shared" si="222"/>
        <v>2.5</v>
      </c>
      <c r="Z2833" s="2">
        <f t="shared" si="224"/>
        <v>1.6666666666666667</v>
      </c>
      <c r="AA2833" t="s">
        <v>75</v>
      </c>
      <c r="AB2833" t="s">
        <v>161</v>
      </c>
      <c r="AD2833" t="s">
        <v>132</v>
      </c>
      <c r="AE2833" t="s">
        <v>624</v>
      </c>
      <c r="AF2833">
        <v>2022</v>
      </c>
    </row>
    <row r="2834" spans="1:32" x14ac:dyDescent="0.25">
      <c r="A2834" t="s">
        <v>29</v>
      </c>
      <c r="B2834" t="s">
        <v>46</v>
      </c>
      <c r="C2834" t="s">
        <v>31</v>
      </c>
      <c r="D2834" t="s">
        <v>47</v>
      </c>
      <c r="E2834">
        <f>_xlfn.XLOOKUP(Table1[[#This Row],[Location]],'Location analysis'!A:A,'Location analysis'!B:B)</f>
        <v>40.423690999999998</v>
      </c>
      <c r="F2834">
        <f>_xlfn.XLOOKUP(Table1[[#This Row],[Location]],'Location analysis'!A:A,'Location analysis'!C:C)</f>
        <v>-74.380831999999998</v>
      </c>
      <c r="G2834" t="s">
        <v>160</v>
      </c>
      <c r="H2834" t="s">
        <v>49</v>
      </c>
      <c r="I2834">
        <v>15108005309</v>
      </c>
      <c r="J2834" t="s">
        <v>623</v>
      </c>
      <c r="K2834" t="s">
        <v>51</v>
      </c>
      <c r="L2834">
        <v>143</v>
      </c>
      <c r="M2834">
        <v>2.5</v>
      </c>
      <c r="N2834">
        <v>1</v>
      </c>
      <c r="O2834">
        <v>143</v>
      </c>
      <c r="P2834">
        <v>2.5</v>
      </c>
      <c r="Q2834">
        <v>1</v>
      </c>
      <c r="R2834">
        <v>2.5</v>
      </c>
      <c r="S2834">
        <v>2.5</v>
      </c>
      <c r="T2834" s="1">
        <v>44694</v>
      </c>
      <c r="U2834" t="str">
        <f t="shared" si="220"/>
        <v>Snapple Diet Tea - Peach Tea</v>
      </c>
      <c r="V2834" t="str">
        <f t="shared" si="221"/>
        <v>Non Carbonated</v>
      </c>
      <c r="W2834" t="s">
        <v>49</v>
      </c>
      <c r="X2834" t="b">
        <f t="shared" si="223"/>
        <v>1</v>
      </c>
      <c r="Y2834">
        <f t="shared" si="222"/>
        <v>2.5</v>
      </c>
      <c r="Z2834" s="2">
        <f t="shared" si="224"/>
        <v>1.6666666666666667</v>
      </c>
      <c r="AA2834" t="s">
        <v>75</v>
      </c>
      <c r="AB2834" t="s">
        <v>161</v>
      </c>
      <c r="AD2834" t="s">
        <v>132</v>
      </c>
      <c r="AE2834" t="s">
        <v>624</v>
      </c>
      <c r="AF2834">
        <v>2022</v>
      </c>
    </row>
    <row r="2835" spans="1:32" x14ac:dyDescent="0.25">
      <c r="A2835" t="s">
        <v>29</v>
      </c>
      <c r="B2835" t="s">
        <v>62</v>
      </c>
      <c r="C2835" t="s">
        <v>63</v>
      </c>
      <c r="D2835" t="s">
        <v>64</v>
      </c>
      <c r="E2835">
        <f>_xlfn.XLOOKUP(Table1[[#This Row],[Location]],'Location analysis'!A:A,'Location analysis'!B:B)</f>
        <v>40.091900000000003</v>
      </c>
      <c r="F2835">
        <f>_xlfn.XLOOKUP(Table1[[#This Row],[Location]],'Location analysis'!A:A,'Location analysis'!C:C)</f>
        <v>-74.358699999999999</v>
      </c>
      <c r="G2835" t="s">
        <v>384</v>
      </c>
      <c r="H2835" t="s">
        <v>43</v>
      </c>
      <c r="I2835">
        <v>15108268508</v>
      </c>
      <c r="J2835" t="s">
        <v>623</v>
      </c>
      <c r="K2835" t="s">
        <v>36</v>
      </c>
      <c r="L2835">
        <v>125</v>
      </c>
      <c r="M2835">
        <v>1.5</v>
      </c>
      <c r="N2835">
        <v>1</v>
      </c>
      <c r="O2835">
        <v>125</v>
      </c>
      <c r="P2835">
        <v>1.5</v>
      </c>
      <c r="Q2835">
        <v>1</v>
      </c>
      <c r="R2835">
        <v>1.5</v>
      </c>
      <c r="S2835">
        <v>1.5</v>
      </c>
      <c r="T2835" s="1">
        <v>44694</v>
      </c>
      <c r="U2835" t="str">
        <f t="shared" si="220"/>
        <v>CheezIt - Cheddar Sour Cream and Onion</v>
      </c>
      <c r="V2835" t="str">
        <f t="shared" si="221"/>
        <v>Food</v>
      </c>
      <c r="W2835" t="s">
        <v>43</v>
      </c>
      <c r="X2835" t="b">
        <f t="shared" si="223"/>
        <v>1</v>
      </c>
      <c r="Y2835">
        <f t="shared" si="222"/>
        <v>1.5</v>
      </c>
      <c r="Z2835" s="2">
        <f t="shared" si="224"/>
        <v>1</v>
      </c>
      <c r="AA2835" t="s">
        <v>193</v>
      </c>
      <c r="AB2835" t="s">
        <v>386</v>
      </c>
      <c r="AD2835" t="s">
        <v>132</v>
      </c>
      <c r="AE2835" t="s">
        <v>624</v>
      </c>
      <c r="AF2835">
        <v>2022</v>
      </c>
    </row>
    <row r="2836" spans="1:32" x14ac:dyDescent="0.25">
      <c r="A2836" t="s">
        <v>29</v>
      </c>
      <c r="B2836" t="s">
        <v>62</v>
      </c>
      <c r="C2836" t="s">
        <v>63</v>
      </c>
      <c r="D2836" t="s">
        <v>64</v>
      </c>
      <c r="E2836">
        <f>_xlfn.XLOOKUP(Table1[[#This Row],[Location]],'Location analysis'!A:A,'Location analysis'!B:B)</f>
        <v>40.091900000000003</v>
      </c>
      <c r="F2836">
        <f>_xlfn.XLOOKUP(Table1[[#This Row],[Location]],'Location analysis'!A:A,'Location analysis'!C:C)</f>
        <v>-74.358699999999999</v>
      </c>
      <c r="G2836" t="s">
        <v>203</v>
      </c>
      <c r="H2836" t="s">
        <v>43</v>
      </c>
      <c r="I2836">
        <v>15108300911</v>
      </c>
      <c r="J2836" t="s">
        <v>623</v>
      </c>
      <c r="K2836" t="s">
        <v>36</v>
      </c>
      <c r="L2836">
        <v>124</v>
      </c>
      <c r="M2836">
        <v>1.5</v>
      </c>
      <c r="N2836">
        <v>1</v>
      </c>
      <c r="O2836">
        <v>124</v>
      </c>
      <c r="P2836">
        <v>1.5</v>
      </c>
      <c r="Q2836">
        <v>1</v>
      </c>
      <c r="R2836">
        <v>1.5</v>
      </c>
      <c r="S2836">
        <v>1.5</v>
      </c>
      <c r="T2836" s="1">
        <v>44694</v>
      </c>
      <c r="U2836" t="str">
        <f t="shared" si="220"/>
        <v>CheezIt - White Cheddar</v>
      </c>
      <c r="V2836" t="str">
        <f t="shared" si="221"/>
        <v>Food</v>
      </c>
      <c r="W2836" t="s">
        <v>43</v>
      </c>
      <c r="X2836" t="b">
        <f t="shared" si="223"/>
        <v>1</v>
      </c>
      <c r="Y2836">
        <f t="shared" si="222"/>
        <v>1.5</v>
      </c>
      <c r="Z2836" s="2">
        <f t="shared" si="224"/>
        <v>1</v>
      </c>
      <c r="AA2836" t="s">
        <v>193</v>
      </c>
      <c r="AB2836" t="s">
        <v>204</v>
      </c>
      <c r="AD2836" t="s">
        <v>132</v>
      </c>
      <c r="AE2836" t="s">
        <v>624</v>
      </c>
      <c r="AF2836">
        <v>2022</v>
      </c>
    </row>
    <row r="2837" spans="1:32" x14ac:dyDescent="0.25">
      <c r="A2837" t="s">
        <v>29</v>
      </c>
      <c r="B2837" t="s">
        <v>62</v>
      </c>
      <c r="C2837" t="s">
        <v>63</v>
      </c>
      <c r="D2837" t="s">
        <v>64</v>
      </c>
      <c r="E2837">
        <f>_xlfn.XLOOKUP(Table1[[#This Row],[Location]],'Location analysis'!A:A,'Location analysis'!B:B)</f>
        <v>40.091900000000003</v>
      </c>
      <c r="F2837">
        <f>_xlfn.XLOOKUP(Table1[[#This Row],[Location]],'Location analysis'!A:A,'Location analysis'!C:C)</f>
        <v>-74.358699999999999</v>
      </c>
      <c r="G2837" t="s">
        <v>384</v>
      </c>
      <c r="H2837" t="s">
        <v>43</v>
      </c>
      <c r="I2837">
        <v>15108312079</v>
      </c>
      <c r="J2837" t="s">
        <v>623</v>
      </c>
      <c r="K2837" t="s">
        <v>36</v>
      </c>
      <c r="L2837">
        <v>125</v>
      </c>
      <c r="M2837">
        <v>1.5</v>
      </c>
      <c r="N2837">
        <v>1</v>
      </c>
      <c r="O2837">
        <v>125</v>
      </c>
      <c r="P2837">
        <v>1.5</v>
      </c>
      <c r="Q2837">
        <v>1</v>
      </c>
      <c r="R2837">
        <v>1.5</v>
      </c>
      <c r="S2837">
        <v>1.5</v>
      </c>
      <c r="T2837" s="1">
        <v>44694</v>
      </c>
      <c r="U2837" t="str">
        <f t="shared" si="220"/>
        <v>CheezIt - Cheddar Sour Cream and Onion</v>
      </c>
      <c r="V2837" t="str">
        <f t="shared" si="221"/>
        <v>Food</v>
      </c>
      <c r="W2837" t="s">
        <v>43</v>
      </c>
      <c r="X2837" t="b">
        <f t="shared" si="223"/>
        <v>1</v>
      </c>
      <c r="Y2837">
        <f t="shared" si="222"/>
        <v>1.5</v>
      </c>
      <c r="Z2837" s="2">
        <f t="shared" si="224"/>
        <v>1</v>
      </c>
      <c r="AA2837" t="s">
        <v>193</v>
      </c>
      <c r="AB2837" t="s">
        <v>386</v>
      </c>
      <c r="AD2837" t="s">
        <v>132</v>
      </c>
      <c r="AE2837" t="s">
        <v>624</v>
      </c>
      <c r="AF2837">
        <v>2022</v>
      </c>
    </row>
    <row r="2838" spans="1:32" x14ac:dyDescent="0.25">
      <c r="A2838" t="s">
        <v>29</v>
      </c>
      <c r="B2838" t="s">
        <v>62</v>
      </c>
      <c r="C2838" t="s">
        <v>63</v>
      </c>
      <c r="D2838" t="s">
        <v>64</v>
      </c>
      <c r="E2838">
        <f>_xlfn.XLOOKUP(Table1[[#This Row],[Location]],'Location analysis'!A:A,'Location analysis'!B:B)</f>
        <v>40.091900000000003</v>
      </c>
      <c r="F2838">
        <f>_xlfn.XLOOKUP(Table1[[#This Row],[Location]],'Location analysis'!A:A,'Location analysis'!C:C)</f>
        <v>-74.358699999999999</v>
      </c>
      <c r="G2838" t="s">
        <v>384</v>
      </c>
      <c r="H2838" t="s">
        <v>43</v>
      </c>
      <c r="I2838">
        <v>15108316327</v>
      </c>
      <c r="J2838" t="s">
        <v>623</v>
      </c>
      <c r="K2838" t="s">
        <v>36</v>
      </c>
      <c r="L2838">
        <v>125</v>
      </c>
      <c r="M2838">
        <v>1.5</v>
      </c>
      <c r="N2838">
        <v>1</v>
      </c>
      <c r="O2838">
        <v>125</v>
      </c>
      <c r="P2838">
        <v>1.5</v>
      </c>
      <c r="Q2838">
        <v>1</v>
      </c>
      <c r="R2838">
        <v>1.5</v>
      </c>
      <c r="S2838">
        <v>1.5</v>
      </c>
      <c r="T2838" s="1">
        <v>44694</v>
      </c>
      <c r="U2838" t="str">
        <f t="shared" si="220"/>
        <v>CheezIt - Cheddar Sour Cream and Onion</v>
      </c>
      <c r="V2838" t="str">
        <f t="shared" si="221"/>
        <v>Food</v>
      </c>
      <c r="W2838" t="s">
        <v>43</v>
      </c>
      <c r="X2838" t="b">
        <f t="shared" si="223"/>
        <v>1</v>
      </c>
      <c r="Y2838">
        <f t="shared" si="222"/>
        <v>1.5</v>
      </c>
      <c r="Z2838" s="2">
        <f t="shared" si="224"/>
        <v>1</v>
      </c>
      <c r="AA2838" t="s">
        <v>193</v>
      </c>
      <c r="AB2838" t="s">
        <v>386</v>
      </c>
      <c r="AD2838" t="s">
        <v>132</v>
      </c>
      <c r="AE2838" t="s">
        <v>624</v>
      </c>
      <c r="AF2838">
        <v>2022</v>
      </c>
    </row>
    <row r="2839" spans="1:32" x14ac:dyDescent="0.25">
      <c r="A2839" t="s">
        <v>29</v>
      </c>
      <c r="B2839" t="s">
        <v>394</v>
      </c>
      <c r="C2839" t="s">
        <v>395</v>
      </c>
      <c r="D2839" t="s">
        <v>396</v>
      </c>
      <c r="E2839">
        <f>_xlfn.XLOOKUP(Table1[[#This Row],[Location]],'Location analysis'!A:A,'Location analysis'!B:B)</f>
        <v>40.416893999999999</v>
      </c>
      <c r="F2839">
        <f>_xlfn.XLOOKUP(Table1[[#This Row],[Location]],'Location analysis'!A:A,'Location analysis'!C:C)</f>
        <v>-74.420399000000003</v>
      </c>
      <c r="G2839" t="s">
        <v>137</v>
      </c>
      <c r="H2839" t="s">
        <v>97</v>
      </c>
      <c r="I2839">
        <v>15108780925</v>
      </c>
      <c r="J2839" t="s">
        <v>623</v>
      </c>
      <c r="K2839" t="s">
        <v>51</v>
      </c>
      <c r="L2839">
        <v>144</v>
      </c>
      <c r="M2839">
        <v>1.5</v>
      </c>
      <c r="N2839">
        <v>1</v>
      </c>
      <c r="O2839">
        <v>144</v>
      </c>
      <c r="P2839">
        <v>1.5</v>
      </c>
      <c r="Q2839">
        <v>1</v>
      </c>
      <c r="R2839">
        <v>1.5</v>
      </c>
      <c r="S2839">
        <v>1.5</v>
      </c>
      <c r="T2839" s="1">
        <v>44694</v>
      </c>
      <c r="U2839" t="str">
        <f t="shared" si="220"/>
        <v>Poland Springs Water</v>
      </c>
      <c r="V2839" t="str">
        <f t="shared" si="221"/>
        <v>Water</v>
      </c>
      <c r="W2839" t="s">
        <v>97</v>
      </c>
      <c r="X2839" t="b">
        <f t="shared" si="223"/>
        <v>1</v>
      </c>
      <c r="Y2839">
        <f t="shared" si="222"/>
        <v>1.5</v>
      </c>
      <c r="Z2839" s="2">
        <f t="shared" si="224"/>
        <v>1</v>
      </c>
      <c r="AA2839" t="s">
        <v>137</v>
      </c>
      <c r="AD2839" t="s">
        <v>132</v>
      </c>
      <c r="AE2839" t="s">
        <v>624</v>
      </c>
      <c r="AF2839">
        <v>2022</v>
      </c>
    </row>
    <row r="2840" spans="1:32" x14ac:dyDescent="0.25">
      <c r="A2840" t="s">
        <v>29</v>
      </c>
      <c r="B2840" t="s">
        <v>46</v>
      </c>
      <c r="C2840" t="s">
        <v>31</v>
      </c>
      <c r="D2840" t="s">
        <v>47</v>
      </c>
      <c r="E2840">
        <f>_xlfn.XLOOKUP(Table1[[#This Row],[Location]],'Location analysis'!A:A,'Location analysis'!B:B)</f>
        <v>40.423690999999998</v>
      </c>
      <c r="F2840">
        <f>_xlfn.XLOOKUP(Table1[[#This Row],[Location]],'Location analysis'!A:A,'Location analysis'!C:C)</f>
        <v>-74.380831999999998</v>
      </c>
      <c r="G2840" t="s">
        <v>42</v>
      </c>
      <c r="H2840" t="s">
        <v>43</v>
      </c>
      <c r="I2840">
        <v>15108840792</v>
      </c>
      <c r="J2840" t="s">
        <v>623</v>
      </c>
      <c r="K2840" t="s">
        <v>36</v>
      </c>
      <c r="L2840">
        <v>124</v>
      </c>
      <c r="M2840">
        <v>1.5</v>
      </c>
      <c r="N2840">
        <v>1</v>
      </c>
      <c r="O2840">
        <v>124</v>
      </c>
      <c r="P2840">
        <v>1.5</v>
      </c>
      <c r="Q2840">
        <v>1</v>
      </c>
      <c r="R2840">
        <v>1.5</v>
      </c>
      <c r="S2840">
        <v>1.5</v>
      </c>
      <c r="T2840" s="1">
        <v>44694</v>
      </c>
      <c r="U2840" t="str">
        <f t="shared" si="220"/>
        <v>Takis - Hot Chilli Pepper &amp; Lime</v>
      </c>
      <c r="V2840" t="str">
        <f t="shared" si="221"/>
        <v>Food</v>
      </c>
      <c r="W2840" t="s">
        <v>43</v>
      </c>
      <c r="X2840" t="b">
        <f t="shared" si="223"/>
        <v>1</v>
      </c>
      <c r="Y2840">
        <f t="shared" si="222"/>
        <v>1.5</v>
      </c>
      <c r="Z2840" s="2">
        <f t="shared" si="224"/>
        <v>1</v>
      </c>
      <c r="AA2840" t="s">
        <v>44</v>
      </c>
      <c r="AB2840" t="s">
        <v>45</v>
      </c>
      <c r="AD2840" t="s">
        <v>132</v>
      </c>
      <c r="AE2840" t="s">
        <v>624</v>
      </c>
      <c r="AF2840">
        <v>2022</v>
      </c>
    </row>
    <row r="2841" spans="1:32" x14ac:dyDescent="0.25">
      <c r="A2841" t="s">
        <v>29</v>
      </c>
      <c r="B2841" t="s">
        <v>46</v>
      </c>
      <c r="C2841" t="s">
        <v>31</v>
      </c>
      <c r="D2841" t="s">
        <v>47</v>
      </c>
      <c r="E2841">
        <f>_xlfn.XLOOKUP(Table1[[#This Row],[Location]],'Location analysis'!A:A,'Location analysis'!B:B)</f>
        <v>40.423690999999998</v>
      </c>
      <c r="F2841">
        <f>_xlfn.XLOOKUP(Table1[[#This Row],[Location]],'Location analysis'!A:A,'Location analysis'!C:C)</f>
        <v>-74.380831999999998</v>
      </c>
      <c r="G2841" t="s">
        <v>182</v>
      </c>
      <c r="H2841" t="s">
        <v>34</v>
      </c>
      <c r="I2841">
        <v>15108848488</v>
      </c>
      <c r="J2841" t="s">
        <v>623</v>
      </c>
      <c r="K2841" t="s">
        <v>36</v>
      </c>
      <c r="L2841">
        <v>140</v>
      </c>
      <c r="M2841">
        <v>1.5</v>
      </c>
      <c r="N2841">
        <v>1</v>
      </c>
      <c r="O2841">
        <v>140</v>
      </c>
      <c r="P2841">
        <v>1.5</v>
      </c>
      <c r="Q2841">
        <v>1</v>
      </c>
      <c r="R2841">
        <v>1.5</v>
      </c>
      <c r="S2841">
        <v>1.5</v>
      </c>
      <c r="T2841" s="1">
        <v>44694</v>
      </c>
      <c r="U2841" t="str">
        <f t="shared" si="220"/>
        <v>Coca Cola - Zero Sugar</v>
      </c>
      <c r="V2841" t="str">
        <f t="shared" si="221"/>
        <v>Carbonated</v>
      </c>
      <c r="W2841" t="s">
        <v>34</v>
      </c>
      <c r="X2841" t="b">
        <f t="shared" si="223"/>
        <v>1</v>
      </c>
      <c r="Y2841">
        <f t="shared" si="222"/>
        <v>1.5</v>
      </c>
      <c r="Z2841" s="2">
        <f t="shared" si="224"/>
        <v>1</v>
      </c>
      <c r="AA2841" t="s">
        <v>183</v>
      </c>
      <c r="AB2841" t="s">
        <v>184</v>
      </c>
      <c r="AD2841" t="s">
        <v>132</v>
      </c>
      <c r="AE2841" t="s">
        <v>624</v>
      </c>
      <c r="AF2841">
        <v>2022</v>
      </c>
    </row>
    <row r="2842" spans="1:32" x14ac:dyDescent="0.25">
      <c r="A2842" t="s">
        <v>29</v>
      </c>
      <c r="B2842" t="s">
        <v>30</v>
      </c>
      <c r="C2842" t="s">
        <v>31</v>
      </c>
      <c r="D2842" t="s">
        <v>32</v>
      </c>
      <c r="E2842">
        <f>_xlfn.XLOOKUP(Table1[[#This Row],[Location]],'Location analysis'!A:A,'Location analysis'!B:B)</f>
        <v>40.423690999999998</v>
      </c>
      <c r="F2842">
        <f>_xlfn.XLOOKUP(Table1[[#This Row],[Location]],'Location analysis'!A:A,'Location analysis'!C:C)</f>
        <v>-74.380831999999998</v>
      </c>
      <c r="G2842" t="s">
        <v>543</v>
      </c>
      <c r="H2842" t="s">
        <v>34</v>
      </c>
      <c r="I2842">
        <v>15108877759</v>
      </c>
      <c r="J2842" t="s">
        <v>623</v>
      </c>
      <c r="K2842" t="s">
        <v>51</v>
      </c>
      <c r="L2842">
        <v>141</v>
      </c>
      <c r="M2842">
        <v>1.5</v>
      </c>
      <c r="N2842">
        <v>1</v>
      </c>
      <c r="O2842">
        <v>141</v>
      </c>
      <c r="P2842">
        <v>1.5</v>
      </c>
      <c r="Q2842">
        <v>1</v>
      </c>
      <c r="R2842">
        <v>1.5</v>
      </c>
      <c r="S2842">
        <v>1.5</v>
      </c>
      <c r="T2842" s="1">
        <v>44694</v>
      </c>
      <c r="U2842" t="str">
        <f t="shared" si="220"/>
        <v>Bubly - Mango</v>
      </c>
      <c r="V2842" t="str">
        <f t="shared" si="221"/>
        <v>Carbonated</v>
      </c>
      <c r="W2842" t="s">
        <v>34</v>
      </c>
      <c r="X2842" t="b">
        <f t="shared" si="223"/>
        <v>1</v>
      </c>
      <c r="Y2842">
        <f t="shared" si="222"/>
        <v>1.5</v>
      </c>
      <c r="Z2842" s="2">
        <f t="shared" si="224"/>
        <v>1</v>
      </c>
      <c r="AA2842" t="s">
        <v>135</v>
      </c>
      <c r="AB2842" t="s">
        <v>544</v>
      </c>
      <c r="AD2842" t="s">
        <v>132</v>
      </c>
      <c r="AE2842" t="s">
        <v>624</v>
      </c>
      <c r="AF2842">
        <v>2022</v>
      </c>
    </row>
    <row r="2843" spans="1:32" x14ac:dyDescent="0.25">
      <c r="A2843" t="s">
        <v>29</v>
      </c>
      <c r="B2843" t="s">
        <v>394</v>
      </c>
      <c r="C2843" t="s">
        <v>395</v>
      </c>
      <c r="D2843" t="s">
        <v>396</v>
      </c>
      <c r="E2843">
        <f>_xlfn.XLOOKUP(Table1[[#This Row],[Location]],'Location analysis'!A:A,'Location analysis'!B:B)</f>
        <v>40.416893999999999</v>
      </c>
      <c r="F2843">
        <f>_xlfn.XLOOKUP(Table1[[#This Row],[Location]],'Location analysis'!A:A,'Location analysis'!C:C)</f>
        <v>-74.420399000000003</v>
      </c>
      <c r="G2843" t="s">
        <v>542</v>
      </c>
      <c r="H2843" t="s">
        <v>43</v>
      </c>
      <c r="I2843">
        <v>15108915525</v>
      </c>
      <c r="J2843" t="s">
        <v>623</v>
      </c>
      <c r="K2843" t="s">
        <v>36</v>
      </c>
      <c r="L2843">
        <v>113</v>
      </c>
      <c r="M2843">
        <v>1.5</v>
      </c>
      <c r="N2843">
        <v>1</v>
      </c>
      <c r="O2843">
        <v>113</v>
      </c>
      <c r="P2843">
        <v>1.5</v>
      </c>
      <c r="Q2843">
        <v>1</v>
      </c>
      <c r="R2843">
        <v>1.5</v>
      </c>
      <c r="S2843">
        <v>1.5</v>
      </c>
      <c r="T2843" s="1">
        <v>44694</v>
      </c>
      <c r="U2843" t="str">
        <f t="shared" si="220"/>
        <v>Pop Corners - White Cheddar</v>
      </c>
      <c r="V2843" t="str">
        <f t="shared" si="221"/>
        <v>Food</v>
      </c>
      <c r="W2843" t="s">
        <v>43</v>
      </c>
      <c r="X2843" t="b">
        <f t="shared" si="223"/>
        <v>1</v>
      </c>
      <c r="Y2843">
        <f t="shared" si="222"/>
        <v>1.5</v>
      </c>
      <c r="Z2843" s="2">
        <f t="shared" si="224"/>
        <v>1</v>
      </c>
      <c r="AA2843" t="s">
        <v>509</v>
      </c>
      <c r="AB2843" t="s">
        <v>204</v>
      </c>
      <c r="AD2843" t="s">
        <v>132</v>
      </c>
      <c r="AE2843" t="s">
        <v>624</v>
      </c>
      <c r="AF2843">
        <v>2022</v>
      </c>
    </row>
    <row r="2844" spans="1:32" x14ac:dyDescent="0.25">
      <c r="A2844" t="s">
        <v>29</v>
      </c>
      <c r="B2844" t="s">
        <v>394</v>
      </c>
      <c r="C2844" t="s">
        <v>395</v>
      </c>
      <c r="D2844" t="s">
        <v>396</v>
      </c>
      <c r="E2844">
        <f>_xlfn.XLOOKUP(Table1[[#This Row],[Location]],'Location analysis'!A:A,'Location analysis'!B:B)</f>
        <v>40.416893999999999</v>
      </c>
      <c r="F2844">
        <f>_xlfn.XLOOKUP(Table1[[#This Row],[Location]],'Location analysis'!A:A,'Location analysis'!C:C)</f>
        <v>-74.420399000000003</v>
      </c>
      <c r="G2844" t="s">
        <v>137</v>
      </c>
      <c r="H2844" t="s">
        <v>97</v>
      </c>
      <c r="I2844">
        <v>15108982874</v>
      </c>
      <c r="J2844" t="s">
        <v>623</v>
      </c>
      <c r="K2844" t="s">
        <v>51</v>
      </c>
      <c r="L2844">
        <v>144</v>
      </c>
      <c r="M2844">
        <v>1.5</v>
      </c>
      <c r="N2844">
        <v>1</v>
      </c>
      <c r="O2844">
        <v>144</v>
      </c>
      <c r="P2844">
        <v>1.5</v>
      </c>
      <c r="Q2844">
        <v>1</v>
      </c>
      <c r="R2844">
        <v>1.5</v>
      </c>
      <c r="S2844">
        <v>1.5</v>
      </c>
      <c r="T2844" s="1">
        <v>44694</v>
      </c>
      <c r="U2844" t="str">
        <f t="shared" si="220"/>
        <v>Poland Springs Water</v>
      </c>
      <c r="V2844" t="str">
        <f t="shared" si="221"/>
        <v>Water</v>
      </c>
      <c r="W2844" t="s">
        <v>97</v>
      </c>
      <c r="X2844" t="b">
        <f t="shared" si="223"/>
        <v>1</v>
      </c>
      <c r="Y2844">
        <f t="shared" si="222"/>
        <v>1.5</v>
      </c>
      <c r="Z2844" s="2">
        <f t="shared" si="224"/>
        <v>1</v>
      </c>
      <c r="AA2844" t="s">
        <v>137</v>
      </c>
      <c r="AD2844" t="s">
        <v>132</v>
      </c>
      <c r="AE2844" t="s">
        <v>624</v>
      </c>
      <c r="AF2844">
        <v>2022</v>
      </c>
    </row>
    <row r="2845" spans="1:32" x14ac:dyDescent="0.25">
      <c r="A2845" t="s">
        <v>29</v>
      </c>
      <c r="B2845" t="s">
        <v>394</v>
      </c>
      <c r="C2845" t="s">
        <v>395</v>
      </c>
      <c r="D2845" t="s">
        <v>396</v>
      </c>
      <c r="E2845">
        <f>_xlfn.XLOOKUP(Table1[[#This Row],[Location]],'Location analysis'!A:A,'Location analysis'!B:B)</f>
        <v>40.416893999999999</v>
      </c>
      <c r="F2845">
        <f>_xlfn.XLOOKUP(Table1[[#This Row],[Location]],'Location analysis'!A:A,'Location analysis'!C:C)</f>
        <v>-74.420399000000003</v>
      </c>
      <c r="G2845" t="s">
        <v>182</v>
      </c>
      <c r="H2845" t="s">
        <v>34</v>
      </c>
      <c r="I2845">
        <v>15108986858</v>
      </c>
      <c r="J2845" t="s">
        <v>623</v>
      </c>
      <c r="K2845" t="s">
        <v>51</v>
      </c>
      <c r="L2845">
        <v>142</v>
      </c>
      <c r="M2845">
        <v>1.5</v>
      </c>
      <c r="N2845">
        <v>1</v>
      </c>
      <c r="O2845">
        <v>142</v>
      </c>
      <c r="P2845">
        <v>1.5</v>
      </c>
      <c r="Q2845">
        <v>1</v>
      </c>
      <c r="R2845">
        <v>1.5</v>
      </c>
      <c r="S2845">
        <v>1.5</v>
      </c>
      <c r="T2845" s="1">
        <v>44694</v>
      </c>
      <c r="U2845" t="str">
        <f t="shared" si="220"/>
        <v>Coca Cola - Zero Sugar</v>
      </c>
      <c r="V2845" t="str">
        <f t="shared" si="221"/>
        <v>Carbonated</v>
      </c>
      <c r="W2845" t="s">
        <v>34</v>
      </c>
      <c r="X2845" t="b">
        <f t="shared" si="223"/>
        <v>1</v>
      </c>
      <c r="Y2845">
        <f t="shared" si="222"/>
        <v>1.5</v>
      </c>
      <c r="Z2845" s="2">
        <f t="shared" si="224"/>
        <v>1</v>
      </c>
      <c r="AA2845" t="s">
        <v>183</v>
      </c>
      <c r="AB2845" t="s">
        <v>184</v>
      </c>
      <c r="AD2845" t="s">
        <v>132</v>
      </c>
      <c r="AE2845" t="s">
        <v>624</v>
      </c>
      <c r="AF2845">
        <v>2022</v>
      </c>
    </row>
    <row r="2846" spans="1:32" x14ac:dyDescent="0.25">
      <c r="A2846" t="s">
        <v>29</v>
      </c>
      <c r="B2846" t="s">
        <v>67</v>
      </c>
      <c r="C2846" t="s">
        <v>68</v>
      </c>
      <c r="D2846" t="s">
        <v>69</v>
      </c>
      <c r="E2846">
        <f>_xlfn.XLOOKUP(Table1[[#This Row],[Location]],'Location analysis'!A:A,'Location analysis'!B:B)</f>
        <v>40.435699999999997</v>
      </c>
      <c r="F2846">
        <f>_xlfn.XLOOKUP(Table1[[#This Row],[Location]],'Location analysis'!A:A,'Location analysis'!C:C)</f>
        <v>-74.125200000000007</v>
      </c>
      <c r="G2846" t="s">
        <v>264</v>
      </c>
      <c r="H2846" t="s">
        <v>43</v>
      </c>
      <c r="I2846">
        <v>15109454404</v>
      </c>
      <c r="J2846" t="s">
        <v>623</v>
      </c>
      <c r="K2846" t="s">
        <v>51</v>
      </c>
      <c r="L2846">
        <v>110</v>
      </c>
      <c r="M2846">
        <v>1.5</v>
      </c>
      <c r="N2846">
        <v>1</v>
      </c>
      <c r="O2846">
        <v>110</v>
      </c>
      <c r="P2846">
        <v>1.5</v>
      </c>
      <c r="Q2846">
        <v>1</v>
      </c>
      <c r="R2846">
        <v>1.5</v>
      </c>
      <c r="S2846">
        <v>1.5</v>
      </c>
      <c r="T2846" s="1">
        <v>44694</v>
      </c>
      <c r="U2846" t="str">
        <f t="shared" si="220"/>
        <v>Funyuns - Flaming Hot</v>
      </c>
      <c r="V2846" t="str">
        <f t="shared" si="221"/>
        <v>Food</v>
      </c>
      <c r="W2846" t="s">
        <v>43</v>
      </c>
      <c r="X2846" t="b">
        <f t="shared" si="223"/>
        <v>1</v>
      </c>
      <c r="Y2846">
        <f t="shared" si="222"/>
        <v>1.5</v>
      </c>
      <c r="Z2846" s="2">
        <f t="shared" si="224"/>
        <v>1</v>
      </c>
      <c r="AA2846" t="s">
        <v>265</v>
      </c>
      <c r="AB2846" t="s">
        <v>122</v>
      </c>
      <c r="AD2846" t="s">
        <v>132</v>
      </c>
      <c r="AE2846" t="s">
        <v>624</v>
      </c>
      <c r="AF2846">
        <v>2022</v>
      </c>
    </row>
    <row r="2847" spans="1:32" x14ac:dyDescent="0.25">
      <c r="A2847" t="s">
        <v>29</v>
      </c>
      <c r="B2847" t="s">
        <v>67</v>
      </c>
      <c r="C2847" t="s">
        <v>68</v>
      </c>
      <c r="D2847" t="s">
        <v>69</v>
      </c>
      <c r="E2847">
        <f>_xlfn.XLOOKUP(Table1[[#This Row],[Location]],'Location analysis'!A:A,'Location analysis'!B:B)</f>
        <v>40.435699999999997</v>
      </c>
      <c r="F2847">
        <f>_xlfn.XLOOKUP(Table1[[#This Row],[Location]],'Location analysis'!A:A,'Location analysis'!C:C)</f>
        <v>-74.125200000000007</v>
      </c>
      <c r="G2847" t="s">
        <v>625</v>
      </c>
      <c r="I2847">
        <v>15109498722</v>
      </c>
      <c r="J2847" t="s">
        <v>623</v>
      </c>
      <c r="K2847" t="s">
        <v>51</v>
      </c>
      <c r="L2847">
        <v>113</v>
      </c>
      <c r="M2847">
        <v>1.5</v>
      </c>
      <c r="N2847">
        <v>1</v>
      </c>
      <c r="O2847">
        <v>113</v>
      </c>
      <c r="P2847">
        <v>1.5</v>
      </c>
      <c r="Q2847">
        <v>1</v>
      </c>
      <c r="R2847">
        <v>1.5</v>
      </c>
      <c r="S2847">
        <v>1.5</v>
      </c>
      <c r="T2847" s="1">
        <v>44694</v>
      </c>
      <c r="U2847" t="str">
        <f t="shared" si="220"/>
        <v>Doritos Spicy Nacho</v>
      </c>
      <c r="V2847" t="str">
        <f t="shared" si="221"/>
        <v>Cell is Blank - Dis-regard</v>
      </c>
      <c r="W2847" t="s">
        <v>43</v>
      </c>
      <c r="X2847" t="b">
        <f t="shared" si="223"/>
        <v>1</v>
      </c>
      <c r="Y2847">
        <f t="shared" si="222"/>
        <v>1.5</v>
      </c>
      <c r="Z2847" s="2">
        <f t="shared" si="224"/>
        <v>1</v>
      </c>
      <c r="AA2847" t="s">
        <v>625</v>
      </c>
      <c r="AD2847" t="s">
        <v>132</v>
      </c>
      <c r="AE2847" t="s">
        <v>624</v>
      </c>
      <c r="AF2847">
        <v>2022</v>
      </c>
    </row>
    <row r="2848" spans="1:32" x14ac:dyDescent="0.25">
      <c r="A2848" t="s">
        <v>29</v>
      </c>
      <c r="B2848" t="s">
        <v>46</v>
      </c>
      <c r="C2848" t="s">
        <v>31</v>
      </c>
      <c r="D2848" t="s">
        <v>47</v>
      </c>
      <c r="E2848">
        <f>_xlfn.XLOOKUP(Table1[[#This Row],[Location]],'Location analysis'!A:A,'Location analysis'!B:B)</f>
        <v>40.423690999999998</v>
      </c>
      <c r="F2848">
        <f>_xlfn.XLOOKUP(Table1[[#This Row],[Location]],'Location analysis'!A:A,'Location analysis'!C:C)</f>
        <v>-74.380831999999998</v>
      </c>
      <c r="G2848" t="s">
        <v>201</v>
      </c>
      <c r="H2848" t="s">
        <v>97</v>
      </c>
      <c r="I2848">
        <v>15109534990</v>
      </c>
      <c r="J2848" t="s">
        <v>623</v>
      </c>
      <c r="K2848" t="s">
        <v>36</v>
      </c>
      <c r="L2848">
        <v>145</v>
      </c>
      <c r="M2848">
        <v>2.75</v>
      </c>
      <c r="N2848">
        <v>1</v>
      </c>
      <c r="O2848">
        <v>145</v>
      </c>
      <c r="P2848">
        <v>2.75</v>
      </c>
      <c r="Q2848">
        <v>1</v>
      </c>
      <c r="R2848">
        <v>2.75</v>
      </c>
      <c r="S2848">
        <v>2.75</v>
      </c>
      <c r="T2848" s="1">
        <v>44694</v>
      </c>
      <c r="U2848" t="str">
        <f t="shared" si="220"/>
        <v>Vitamin Water - Ice Cool Blue Lavender</v>
      </c>
      <c r="V2848" t="str">
        <f t="shared" si="221"/>
        <v>Water</v>
      </c>
      <c r="W2848" t="s">
        <v>97</v>
      </c>
      <c r="X2848" t="b">
        <f t="shared" si="223"/>
        <v>1</v>
      </c>
      <c r="Y2848">
        <f t="shared" si="222"/>
        <v>2.75</v>
      </c>
      <c r="Z2848" s="2">
        <f t="shared" si="224"/>
        <v>1.8333333333333333</v>
      </c>
      <c r="AA2848" t="s">
        <v>98</v>
      </c>
      <c r="AB2848" t="s">
        <v>202</v>
      </c>
      <c r="AD2848" t="s">
        <v>132</v>
      </c>
      <c r="AE2848" t="s">
        <v>624</v>
      </c>
      <c r="AF2848">
        <v>2022</v>
      </c>
    </row>
    <row r="2849" spans="1:32" x14ac:dyDescent="0.25">
      <c r="A2849" t="s">
        <v>29</v>
      </c>
      <c r="B2849" t="s">
        <v>67</v>
      </c>
      <c r="C2849" t="s">
        <v>68</v>
      </c>
      <c r="D2849" t="s">
        <v>69</v>
      </c>
      <c r="E2849">
        <f>_xlfn.XLOOKUP(Table1[[#This Row],[Location]],'Location analysis'!A:A,'Location analysis'!B:B)</f>
        <v>40.435699999999997</v>
      </c>
      <c r="F2849">
        <f>_xlfn.XLOOKUP(Table1[[#This Row],[Location]],'Location analysis'!A:A,'Location analysis'!C:C)</f>
        <v>-74.125200000000007</v>
      </c>
      <c r="G2849" t="s">
        <v>182</v>
      </c>
      <c r="H2849" t="s">
        <v>34</v>
      </c>
      <c r="I2849">
        <v>15109734526</v>
      </c>
      <c r="J2849" t="s">
        <v>623</v>
      </c>
      <c r="K2849" t="s">
        <v>51</v>
      </c>
      <c r="L2849">
        <v>141</v>
      </c>
      <c r="M2849">
        <v>1.5</v>
      </c>
      <c r="N2849">
        <v>1</v>
      </c>
      <c r="O2849">
        <v>141</v>
      </c>
      <c r="P2849">
        <v>1.5</v>
      </c>
      <c r="Q2849">
        <v>1</v>
      </c>
      <c r="R2849">
        <v>1.5</v>
      </c>
      <c r="S2849">
        <v>1.5</v>
      </c>
      <c r="T2849" s="1">
        <v>44694</v>
      </c>
      <c r="U2849" t="str">
        <f t="shared" si="220"/>
        <v>Coca Cola - Zero Sugar</v>
      </c>
      <c r="V2849" t="str">
        <f t="shared" si="221"/>
        <v>Carbonated</v>
      </c>
      <c r="W2849" t="s">
        <v>34</v>
      </c>
      <c r="X2849" t="b">
        <f t="shared" si="223"/>
        <v>1</v>
      </c>
      <c r="Y2849">
        <f t="shared" si="222"/>
        <v>1.5</v>
      </c>
      <c r="Z2849" s="2">
        <f t="shared" si="224"/>
        <v>1</v>
      </c>
      <c r="AA2849" t="s">
        <v>183</v>
      </c>
      <c r="AB2849" t="s">
        <v>184</v>
      </c>
      <c r="AD2849" t="s">
        <v>132</v>
      </c>
      <c r="AE2849" t="s">
        <v>624</v>
      </c>
      <c r="AF2849">
        <v>2022</v>
      </c>
    </row>
    <row r="2850" spans="1:32" x14ac:dyDescent="0.25">
      <c r="A2850" t="s">
        <v>29</v>
      </c>
      <c r="B2850" t="s">
        <v>67</v>
      </c>
      <c r="C2850" t="s">
        <v>68</v>
      </c>
      <c r="D2850" t="s">
        <v>69</v>
      </c>
      <c r="E2850">
        <f>_xlfn.XLOOKUP(Table1[[#This Row],[Location]],'Location analysis'!A:A,'Location analysis'!B:B)</f>
        <v>40.435699999999997</v>
      </c>
      <c r="F2850">
        <f>_xlfn.XLOOKUP(Table1[[#This Row],[Location]],'Location analysis'!A:A,'Location analysis'!C:C)</f>
        <v>-74.125200000000007</v>
      </c>
      <c r="G2850" t="s">
        <v>179</v>
      </c>
      <c r="H2850" t="s">
        <v>43</v>
      </c>
      <c r="I2850">
        <v>15109734622</v>
      </c>
      <c r="J2850" t="s">
        <v>623</v>
      </c>
      <c r="K2850" t="s">
        <v>51</v>
      </c>
      <c r="L2850">
        <v>111</v>
      </c>
      <c r="M2850">
        <v>1.5</v>
      </c>
      <c r="N2850">
        <v>1</v>
      </c>
      <c r="O2850">
        <v>111</v>
      </c>
      <c r="P2850">
        <v>1.5</v>
      </c>
      <c r="Q2850">
        <v>1</v>
      </c>
      <c r="R2850">
        <v>1.5</v>
      </c>
      <c r="S2850">
        <v>1.5</v>
      </c>
      <c r="T2850" s="1">
        <v>44694</v>
      </c>
      <c r="U2850" t="str">
        <f t="shared" si="220"/>
        <v>Chesters Fries Flaming hot</v>
      </c>
      <c r="V2850" t="str">
        <f t="shared" si="221"/>
        <v>Food</v>
      </c>
      <c r="W2850" t="s">
        <v>43</v>
      </c>
      <c r="X2850" t="b">
        <f t="shared" si="223"/>
        <v>1</v>
      </c>
      <c r="Y2850">
        <f t="shared" si="222"/>
        <v>1.5</v>
      </c>
      <c r="Z2850" s="2">
        <f t="shared" si="224"/>
        <v>1</v>
      </c>
      <c r="AA2850" t="s">
        <v>179</v>
      </c>
      <c r="AD2850" t="s">
        <v>132</v>
      </c>
      <c r="AE2850" t="s">
        <v>624</v>
      </c>
      <c r="AF2850">
        <v>2022</v>
      </c>
    </row>
    <row r="2851" spans="1:32" x14ac:dyDescent="0.25">
      <c r="A2851" t="s">
        <v>29</v>
      </c>
      <c r="B2851" t="s">
        <v>67</v>
      </c>
      <c r="C2851" t="s">
        <v>68</v>
      </c>
      <c r="D2851" t="s">
        <v>69</v>
      </c>
      <c r="E2851">
        <f>_xlfn.XLOOKUP(Table1[[#This Row],[Location]],'Location analysis'!A:A,'Location analysis'!B:B)</f>
        <v>40.435699999999997</v>
      </c>
      <c r="F2851">
        <f>_xlfn.XLOOKUP(Table1[[#This Row],[Location]],'Location analysis'!A:A,'Location analysis'!C:C)</f>
        <v>-74.125200000000007</v>
      </c>
      <c r="G2851" t="s">
        <v>259</v>
      </c>
      <c r="H2851" t="s">
        <v>34</v>
      </c>
      <c r="I2851">
        <v>15109893887</v>
      </c>
      <c r="J2851" t="s">
        <v>623</v>
      </c>
      <c r="K2851" t="s">
        <v>51</v>
      </c>
      <c r="L2851">
        <v>140</v>
      </c>
      <c r="M2851">
        <v>1.25</v>
      </c>
      <c r="N2851">
        <v>1</v>
      </c>
      <c r="O2851">
        <v>140</v>
      </c>
      <c r="P2851">
        <v>1.25</v>
      </c>
      <c r="Q2851">
        <v>1</v>
      </c>
      <c r="R2851">
        <v>1.25</v>
      </c>
      <c r="S2851">
        <v>1.25</v>
      </c>
      <c r="T2851" s="1">
        <v>44694</v>
      </c>
      <c r="U2851" t="str">
        <f t="shared" si="220"/>
        <v>Sunkist Soda - Orange</v>
      </c>
      <c r="V2851" t="str">
        <f t="shared" si="221"/>
        <v>Carbonated</v>
      </c>
      <c r="W2851" t="s">
        <v>34</v>
      </c>
      <c r="X2851" t="b">
        <f t="shared" si="223"/>
        <v>1</v>
      </c>
      <c r="Y2851">
        <f t="shared" si="222"/>
        <v>1.25</v>
      </c>
      <c r="Z2851" s="2">
        <f t="shared" si="224"/>
        <v>0.83333333333333337</v>
      </c>
      <c r="AA2851" t="s">
        <v>260</v>
      </c>
      <c r="AB2851" t="s">
        <v>261</v>
      </c>
      <c r="AD2851" t="s">
        <v>132</v>
      </c>
      <c r="AE2851" t="s">
        <v>624</v>
      </c>
      <c r="AF2851">
        <v>2022</v>
      </c>
    </row>
    <row r="2852" spans="1:32" x14ac:dyDescent="0.25">
      <c r="A2852" t="s">
        <v>29</v>
      </c>
      <c r="B2852" t="s">
        <v>67</v>
      </c>
      <c r="C2852" t="s">
        <v>68</v>
      </c>
      <c r="D2852" t="s">
        <v>69</v>
      </c>
      <c r="E2852">
        <f>_xlfn.XLOOKUP(Table1[[#This Row],[Location]],'Location analysis'!A:A,'Location analysis'!B:B)</f>
        <v>40.435699999999997</v>
      </c>
      <c r="F2852">
        <f>_xlfn.XLOOKUP(Table1[[#This Row],[Location]],'Location analysis'!A:A,'Location analysis'!C:C)</f>
        <v>-74.125200000000007</v>
      </c>
      <c r="G2852" t="s">
        <v>81</v>
      </c>
      <c r="H2852" t="s">
        <v>43</v>
      </c>
      <c r="I2852">
        <v>15109996622</v>
      </c>
      <c r="J2852" t="s">
        <v>623</v>
      </c>
      <c r="K2852" t="s">
        <v>51</v>
      </c>
      <c r="L2852">
        <v>134</v>
      </c>
      <c r="M2852">
        <v>2</v>
      </c>
      <c r="N2852">
        <v>1</v>
      </c>
      <c r="O2852">
        <v>134</v>
      </c>
      <c r="P2852">
        <v>2</v>
      </c>
      <c r="Q2852">
        <v>1</v>
      </c>
      <c r="R2852">
        <v>2</v>
      </c>
      <c r="S2852">
        <v>2</v>
      </c>
      <c r="T2852" s="1">
        <v>44694</v>
      </c>
      <c r="U2852" t="str">
        <f t="shared" si="220"/>
        <v>KitKat - Crisp Wafers</v>
      </c>
      <c r="V2852" t="str">
        <f t="shared" si="221"/>
        <v>Food</v>
      </c>
      <c r="W2852" t="s">
        <v>43</v>
      </c>
      <c r="X2852" t="b">
        <f t="shared" si="223"/>
        <v>1</v>
      </c>
      <c r="Y2852">
        <f t="shared" si="222"/>
        <v>2</v>
      </c>
      <c r="Z2852" s="2">
        <f t="shared" si="224"/>
        <v>1.3333333333333333</v>
      </c>
      <c r="AA2852" t="s">
        <v>82</v>
      </c>
      <c r="AB2852" t="s">
        <v>83</v>
      </c>
      <c r="AD2852" t="s">
        <v>132</v>
      </c>
      <c r="AE2852" t="s">
        <v>624</v>
      </c>
      <c r="AF2852">
        <v>2022</v>
      </c>
    </row>
    <row r="2853" spans="1:32" x14ac:dyDescent="0.25">
      <c r="A2853" t="s">
        <v>29</v>
      </c>
      <c r="B2853" t="s">
        <v>67</v>
      </c>
      <c r="C2853" t="s">
        <v>68</v>
      </c>
      <c r="D2853" t="s">
        <v>69</v>
      </c>
      <c r="E2853">
        <f>_xlfn.XLOOKUP(Table1[[#This Row],[Location]],'Location analysis'!A:A,'Location analysis'!B:B)</f>
        <v>40.435699999999997</v>
      </c>
      <c r="F2853">
        <f>_xlfn.XLOOKUP(Table1[[#This Row],[Location]],'Location analysis'!A:A,'Location analysis'!C:C)</f>
        <v>-74.125200000000007</v>
      </c>
      <c r="G2853" t="s">
        <v>185</v>
      </c>
      <c r="H2853" t="s">
        <v>34</v>
      </c>
      <c r="I2853">
        <v>15109996842</v>
      </c>
      <c r="J2853" t="s">
        <v>623</v>
      </c>
      <c r="K2853" t="s">
        <v>51</v>
      </c>
      <c r="L2853">
        <v>148</v>
      </c>
      <c r="M2853">
        <v>3.5</v>
      </c>
      <c r="N2853">
        <v>1</v>
      </c>
      <c r="O2853">
        <v>148</v>
      </c>
      <c r="P2853">
        <v>3.5</v>
      </c>
      <c r="Q2853">
        <v>1</v>
      </c>
      <c r="R2853">
        <v>3.5</v>
      </c>
      <c r="S2853">
        <v>3.5</v>
      </c>
      <c r="T2853" s="1">
        <v>44694</v>
      </c>
      <c r="U2853" t="str">
        <f t="shared" si="220"/>
        <v>Red Bull - Original</v>
      </c>
      <c r="V2853" t="str">
        <f t="shared" si="221"/>
        <v>Carbonated</v>
      </c>
      <c r="W2853" t="s">
        <v>34</v>
      </c>
      <c r="X2853" t="b">
        <f t="shared" si="223"/>
        <v>1</v>
      </c>
      <c r="Y2853">
        <f t="shared" si="222"/>
        <v>3.5</v>
      </c>
      <c r="Z2853" s="2">
        <f t="shared" si="224"/>
        <v>2.3333333333333335</v>
      </c>
      <c r="AA2853" t="s">
        <v>37</v>
      </c>
      <c r="AB2853" t="s">
        <v>150</v>
      </c>
      <c r="AD2853" t="s">
        <v>132</v>
      </c>
      <c r="AE2853" t="s">
        <v>624</v>
      </c>
      <c r="AF2853">
        <v>2022</v>
      </c>
    </row>
    <row r="2854" spans="1:32" x14ac:dyDescent="0.25">
      <c r="A2854" t="s">
        <v>29</v>
      </c>
      <c r="B2854" t="s">
        <v>67</v>
      </c>
      <c r="C2854" t="s">
        <v>68</v>
      </c>
      <c r="D2854" t="s">
        <v>69</v>
      </c>
      <c r="E2854">
        <f>_xlfn.XLOOKUP(Table1[[#This Row],[Location]],'Location analysis'!A:A,'Location analysis'!B:B)</f>
        <v>40.435699999999997</v>
      </c>
      <c r="F2854">
        <f>_xlfn.XLOOKUP(Table1[[#This Row],[Location]],'Location analysis'!A:A,'Location analysis'!C:C)</f>
        <v>-74.125200000000007</v>
      </c>
      <c r="G2854" t="s">
        <v>70</v>
      </c>
      <c r="H2854" t="s">
        <v>34</v>
      </c>
      <c r="I2854">
        <v>15110016681</v>
      </c>
      <c r="J2854" t="s">
        <v>623</v>
      </c>
      <c r="K2854" t="s">
        <v>51</v>
      </c>
      <c r="L2854">
        <v>146</v>
      </c>
      <c r="M2854">
        <v>3</v>
      </c>
      <c r="N2854">
        <v>1</v>
      </c>
      <c r="O2854">
        <v>146</v>
      </c>
      <c r="P2854">
        <v>3</v>
      </c>
      <c r="Q2854">
        <v>1</v>
      </c>
      <c r="R2854">
        <v>3</v>
      </c>
      <c r="S2854">
        <v>3</v>
      </c>
      <c r="T2854" s="1">
        <v>44694</v>
      </c>
      <c r="U2854" t="str">
        <f t="shared" si="220"/>
        <v>Monster Energy Original</v>
      </c>
      <c r="V2854" t="str">
        <f t="shared" si="221"/>
        <v>Carbonated</v>
      </c>
      <c r="W2854" t="s">
        <v>34</v>
      </c>
      <c r="X2854" t="b">
        <f t="shared" si="223"/>
        <v>1</v>
      </c>
      <c r="Y2854">
        <f t="shared" si="222"/>
        <v>3</v>
      </c>
      <c r="Z2854" s="2">
        <f t="shared" si="224"/>
        <v>2</v>
      </c>
      <c r="AA2854" t="s">
        <v>70</v>
      </c>
      <c r="AD2854" t="s">
        <v>132</v>
      </c>
      <c r="AE2854" t="s">
        <v>624</v>
      </c>
      <c r="AF2854">
        <v>2022</v>
      </c>
    </row>
    <row r="2855" spans="1:32" x14ac:dyDescent="0.25">
      <c r="A2855" t="s">
        <v>29</v>
      </c>
      <c r="B2855" t="s">
        <v>67</v>
      </c>
      <c r="C2855" t="s">
        <v>68</v>
      </c>
      <c r="D2855" t="s">
        <v>69</v>
      </c>
      <c r="E2855">
        <f>_xlfn.XLOOKUP(Table1[[#This Row],[Location]],'Location analysis'!A:A,'Location analysis'!B:B)</f>
        <v>40.435699999999997</v>
      </c>
      <c r="F2855">
        <f>_xlfn.XLOOKUP(Table1[[#This Row],[Location]],'Location analysis'!A:A,'Location analysis'!C:C)</f>
        <v>-74.125200000000007</v>
      </c>
      <c r="G2855" t="s">
        <v>259</v>
      </c>
      <c r="H2855" t="s">
        <v>34</v>
      </c>
      <c r="I2855">
        <v>15110044727</v>
      </c>
      <c r="J2855" t="s">
        <v>623</v>
      </c>
      <c r="K2855" t="s">
        <v>51</v>
      </c>
      <c r="L2855">
        <v>140</v>
      </c>
      <c r="M2855">
        <v>1.25</v>
      </c>
      <c r="N2855">
        <v>1</v>
      </c>
      <c r="O2855">
        <v>140</v>
      </c>
      <c r="P2855">
        <v>1.25</v>
      </c>
      <c r="Q2855">
        <v>1</v>
      </c>
      <c r="R2855">
        <v>1.25</v>
      </c>
      <c r="S2855">
        <v>1.25</v>
      </c>
      <c r="T2855" s="1">
        <v>44694</v>
      </c>
      <c r="U2855" t="str">
        <f t="shared" si="220"/>
        <v>Sunkist Soda - Orange</v>
      </c>
      <c r="V2855" t="str">
        <f t="shared" si="221"/>
        <v>Carbonated</v>
      </c>
      <c r="W2855" t="s">
        <v>34</v>
      </c>
      <c r="X2855" t="b">
        <f t="shared" si="223"/>
        <v>1</v>
      </c>
      <c r="Y2855">
        <f t="shared" si="222"/>
        <v>1.25</v>
      </c>
      <c r="Z2855" s="2">
        <f t="shared" si="224"/>
        <v>0.83333333333333337</v>
      </c>
      <c r="AA2855" t="s">
        <v>260</v>
      </c>
      <c r="AB2855" t="s">
        <v>261</v>
      </c>
      <c r="AD2855" t="s">
        <v>132</v>
      </c>
      <c r="AE2855" t="s">
        <v>624</v>
      </c>
      <c r="AF2855">
        <v>2022</v>
      </c>
    </row>
    <row r="2856" spans="1:32" x14ac:dyDescent="0.25">
      <c r="A2856" t="s">
        <v>29</v>
      </c>
      <c r="B2856" t="s">
        <v>67</v>
      </c>
      <c r="C2856" t="s">
        <v>68</v>
      </c>
      <c r="D2856" t="s">
        <v>69</v>
      </c>
      <c r="E2856">
        <f>_xlfn.XLOOKUP(Table1[[#This Row],[Location]],'Location analysis'!A:A,'Location analysis'!B:B)</f>
        <v>40.435699999999997</v>
      </c>
      <c r="F2856">
        <f>_xlfn.XLOOKUP(Table1[[#This Row],[Location]],'Location analysis'!A:A,'Location analysis'!C:C)</f>
        <v>-74.125200000000007</v>
      </c>
      <c r="G2856" t="s">
        <v>259</v>
      </c>
      <c r="H2856" t="s">
        <v>34</v>
      </c>
      <c r="I2856">
        <v>15110045028</v>
      </c>
      <c r="J2856" t="s">
        <v>623</v>
      </c>
      <c r="K2856" t="s">
        <v>51</v>
      </c>
      <c r="L2856">
        <v>140</v>
      </c>
      <c r="M2856">
        <v>1.25</v>
      </c>
      <c r="N2856">
        <v>1</v>
      </c>
      <c r="O2856">
        <v>140</v>
      </c>
      <c r="P2856">
        <v>1.25</v>
      </c>
      <c r="Q2856">
        <v>1</v>
      </c>
      <c r="R2856">
        <v>1.25</v>
      </c>
      <c r="S2856">
        <v>1.25</v>
      </c>
      <c r="T2856" s="1">
        <v>44694</v>
      </c>
      <c r="U2856" t="str">
        <f t="shared" si="220"/>
        <v>Sunkist Soda - Orange</v>
      </c>
      <c r="V2856" t="str">
        <f t="shared" si="221"/>
        <v>Carbonated</v>
      </c>
      <c r="W2856" t="s">
        <v>34</v>
      </c>
      <c r="X2856" t="b">
        <f t="shared" si="223"/>
        <v>1</v>
      </c>
      <c r="Y2856">
        <f t="shared" si="222"/>
        <v>1.25</v>
      </c>
      <c r="Z2856" s="2">
        <f t="shared" si="224"/>
        <v>0.83333333333333337</v>
      </c>
      <c r="AA2856" t="s">
        <v>260</v>
      </c>
      <c r="AB2856" t="s">
        <v>261</v>
      </c>
      <c r="AD2856" t="s">
        <v>132</v>
      </c>
      <c r="AE2856" t="s">
        <v>624</v>
      </c>
      <c r="AF2856">
        <v>2022</v>
      </c>
    </row>
    <row r="2857" spans="1:32" x14ac:dyDescent="0.25">
      <c r="A2857" t="s">
        <v>29</v>
      </c>
      <c r="B2857" t="s">
        <v>67</v>
      </c>
      <c r="C2857" t="s">
        <v>68</v>
      </c>
      <c r="D2857" t="s">
        <v>69</v>
      </c>
      <c r="E2857">
        <f>_xlfn.XLOOKUP(Table1[[#This Row],[Location]],'Location analysis'!A:A,'Location analysis'!B:B)</f>
        <v>40.435699999999997</v>
      </c>
      <c r="F2857">
        <f>_xlfn.XLOOKUP(Table1[[#This Row],[Location]],'Location analysis'!A:A,'Location analysis'!C:C)</f>
        <v>-74.125200000000007</v>
      </c>
      <c r="G2857" t="s">
        <v>555</v>
      </c>
      <c r="H2857" t="s">
        <v>43</v>
      </c>
      <c r="I2857">
        <v>15110051219</v>
      </c>
      <c r="J2857" t="s">
        <v>623</v>
      </c>
      <c r="K2857" t="s">
        <v>51</v>
      </c>
      <c r="L2857">
        <v>112</v>
      </c>
      <c r="M2857">
        <v>1.5</v>
      </c>
      <c r="N2857">
        <v>1</v>
      </c>
      <c r="O2857">
        <v>112</v>
      </c>
      <c r="P2857">
        <v>1.5</v>
      </c>
      <c r="Q2857">
        <v>1</v>
      </c>
      <c r="R2857">
        <v>1.5</v>
      </c>
      <c r="S2857">
        <v>1.5</v>
      </c>
      <c r="T2857" s="1">
        <v>44694</v>
      </c>
      <c r="U2857" t="str">
        <f t="shared" si="220"/>
        <v>Cheetos Puffs</v>
      </c>
      <c r="V2857" t="str">
        <f t="shared" si="221"/>
        <v>Food</v>
      </c>
      <c r="W2857" t="s">
        <v>43</v>
      </c>
      <c r="X2857" t="b">
        <f t="shared" si="223"/>
        <v>1</v>
      </c>
      <c r="Y2857">
        <f t="shared" si="222"/>
        <v>1.5</v>
      </c>
      <c r="Z2857" s="2">
        <f t="shared" si="224"/>
        <v>1</v>
      </c>
      <c r="AA2857" t="s">
        <v>555</v>
      </c>
      <c r="AD2857" t="s">
        <v>132</v>
      </c>
      <c r="AE2857" t="s">
        <v>624</v>
      </c>
      <c r="AF2857">
        <v>2022</v>
      </c>
    </row>
    <row r="2858" spans="1:32" x14ac:dyDescent="0.25">
      <c r="A2858" t="s">
        <v>29</v>
      </c>
      <c r="B2858" t="s">
        <v>67</v>
      </c>
      <c r="C2858" t="s">
        <v>68</v>
      </c>
      <c r="D2858" t="s">
        <v>69</v>
      </c>
      <c r="E2858">
        <f>_xlfn.XLOOKUP(Table1[[#This Row],[Location]],'Location analysis'!A:A,'Location analysis'!B:B)</f>
        <v>40.435699999999997</v>
      </c>
      <c r="F2858">
        <f>_xlfn.XLOOKUP(Table1[[#This Row],[Location]],'Location analysis'!A:A,'Location analysis'!C:C)</f>
        <v>-74.125200000000007</v>
      </c>
      <c r="G2858" t="s">
        <v>275</v>
      </c>
      <c r="H2858" t="s">
        <v>43</v>
      </c>
      <c r="I2858">
        <v>15110172692</v>
      </c>
      <c r="J2858" t="s">
        <v>623</v>
      </c>
      <c r="K2858" t="s">
        <v>51</v>
      </c>
      <c r="L2858">
        <v>121</v>
      </c>
      <c r="M2858">
        <v>2</v>
      </c>
      <c r="N2858">
        <v>1</v>
      </c>
      <c r="O2858">
        <v>121</v>
      </c>
      <c r="P2858">
        <v>2</v>
      </c>
      <c r="Q2858">
        <v>1</v>
      </c>
      <c r="R2858">
        <v>2</v>
      </c>
      <c r="S2858">
        <v>2</v>
      </c>
      <c r="T2858" s="1">
        <v>44694</v>
      </c>
      <c r="U2858" t="str">
        <f t="shared" si="220"/>
        <v>Cheetos Flaming Hot Limon Crunchy</v>
      </c>
      <c r="V2858" t="str">
        <f t="shared" si="221"/>
        <v>Food</v>
      </c>
      <c r="W2858" t="s">
        <v>43</v>
      </c>
      <c r="X2858" t="b">
        <f t="shared" si="223"/>
        <v>1</v>
      </c>
      <c r="Y2858">
        <f t="shared" si="222"/>
        <v>2</v>
      </c>
      <c r="Z2858" s="2">
        <f t="shared" si="224"/>
        <v>1.3333333333333333</v>
      </c>
      <c r="AA2858" t="s">
        <v>275</v>
      </c>
      <c r="AD2858" t="s">
        <v>132</v>
      </c>
      <c r="AE2858" t="s">
        <v>624</v>
      </c>
      <c r="AF2858">
        <v>2022</v>
      </c>
    </row>
    <row r="2859" spans="1:32" x14ac:dyDescent="0.25">
      <c r="A2859" t="s">
        <v>29</v>
      </c>
      <c r="B2859" t="s">
        <v>67</v>
      </c>
      <c r="C2859" t="s">
        <v>68</v>
      </c>
      <c r="D2859" t="s">
        <v>69</v>
      </c>
      <c r="E2859">
        <f>_xlfn.XLOOKUP(Table1[[#This Row],[Location]],'Location analysis'!A:A,'Location analysis'!B:B)</f>
        <v>40.435699999999997</v>
      </c>
      <c r="F2859">
        <f>_xlfn.XLOOKUP(Table1[[#This Row],[Location]],'Location analysis'!A:A,'Location analysis'!C:C)</f>
        <v>-74.125200000000007</v>
      </c>
      <c r="G2859" t="s">
        <v>70</v>
      </c>
      <c r="H2859" t="s">
        <v>34</v>
      </c>
      <c r="I2859">
        <v>15110432726</v>
      </c>
      <c r="J2859" t="s">
        <v>626</v>
      </c>
      <c r="K2859" t="s">
        <v>51</v>
      </c>
      <c r="L2859">
        <v>144</v>
      </c>
      <c r="M2859">
        <v>3</v>
      </c>
      <c r="N2859">
        <v>1</v>
      </c>
      <c r="O2859">
        <v>144</v>
      </c>
      <c r="P2859">
        <v>3</v>
      </c>
      <c r="Q2859">
        <v>1</v>
      </c>
      <c r="R2859">
        <v>3</v>
      </c>
      <c r="S2859">
        <v>3</v>
      </c>
      <c r="T2859" s="1">
        <v>44694</v>
      </c>
      <c r="U2859" t="str">
        <f t="shared" si="220"/>
        <v>Monster Energy Original</v>
      </c>
      <c r="V2859" t="str">
        <f t="shared" si="221"/>
        <v>Carbonated</v>
      </c>
      <c r="W2859" t="s">
        <v>34</v>
      </c>
      <c r="X2859" t="b">
        <f t="shared" si="223"/>
        <v>1</v>
      </c>
      <c r="Y2859">
        <f t="shared" si="222"/>
        <v>3</v>
      </c>
      <c r="Z2859" s="2">
        <f t="shared" si="224"/>
        <v>2</v>
      </c>
      <c r="AA2859" t="s">
        <v>70</v>
      </c>
      <c r="AD2859" t="s">
        <v>40</v>
      </c>
      <c r="AE2859" t="s">
        <v>627</v>
      </c>
      <c r="AF2859">
        <v>2022</v>
      </c>
    </row>
    <row r="2860" spans="1:32" x14ac:dyDescent="0.25">
      <c r="A2860" t="s">
        <v>29</v>
      </c>
      <c r="B2860" t="s">
        <v>67</v>
      </c>
      <c r="C2860" t="s">
        <v>68</v>
      </c>
      <c r="D2860" t="s">
        <v>69</v>
      </c>
      <c r="E2860">
        <f>_xlfn.XLOOKUP(Table1[[#This Row],[Location]],'Location analysis'!A:A,'Location analysis'!B:B)</f>
        <v>40.435699999999997</v>
      </c>
      <c r="F2860">
        <f>_xlfn.XLOOKUP(Table1[[#This Row],[Location]],'Location analysis'!A:A,'Location analysis'!C:C)</f>
        <v>-74.125200000000007</v>
      </c>
      <c r="G2860" t="s">
        <v>179</v>
      </c>
      <c r="H2860" t="s">
        <v>43</v>
      </c>
      <c r="I2860">
        <v>15110432838</v>
      </c>
      <c r="J2860" t="s">
        <v>626</v>
      </c>
      <c r="K2860" t="s">
        <v>51</v>
      </c>
      <c r="L2860">
        <v>111</v>
      </c>
      <c r="M2860">
        <v>1.5</v>
      </c>
      <c r="N2860">
        <v>1</v>
      </c>
      <c r="O2860">
        <v>111</v>
      </c>
      <c r="P2860">
        <v>1.5</v>
      </c>
      <c r="Q2860">
        <v>1</v>
      </c>
      <c r="R2860">
        <v>1.5</v>
      </c>
      <c r="S2860">
        <v>1.5</v>
      </c>
      <c r="T2860" s="1">
        <v>44694</v>
      </c>
      <c r="U2860" t="str">
        <f t="shared" si="220"/>
        <v>Chesters Fries Flaming hot</v>
      </c>
      <c r="V2860" t="str">
        <f t="shared" si="221"/>
        <v>Food</v>
      </c>
      <c r="W2860" t="s">
        <v>43</v>
      </c>
      <c r="X2860" t="b">
        <f t="shared" si="223"/>
        <v>1</v>
      </c>
      <c r="Y2860">
        <f t="shared" si="222"/>
        <v>1.5</v>
      </c>
      <c r="Z2860" s="2">
        <f t="shared" si="224"/>
        <v>1</v>
      </c>
      <c r="AA2860" t="s">
        <v>179</v>
      </c>
      <c r="AD2860" t="s">
        <v>40</v>
      </c>
      <c r="AE2860" t="s">
        <v>627</v>
      </c>
      <c r="AF2860">
        <v>2022</v>
      </c>
    </row>
    <row r="2861" spans="1:32" x14ac:dyDescent="0.25">
      <c r="A2861" t="s">
        <v>29</v>
      </c>
      <c r="B2861" t="s">
        <v>67</v>
      </c>
      <c r="C2861" t="s">
        <v>68</v>
      </c>
      <c r="D2861" t="s">
        <v>69</v>
      </c>
      <c r="E2861">
        <f>_xlfn.XLOOKUP(Table1[[#This Row],[Location]],'Location analysis'!A:A,'Location analysis'!B:B)</f>
        <v>40.435699999999997</v>
      </c>
      <c r="F2861">
        <f>_xlfn.XLOOKUP(Table1[[#This Row],[Location]],'Location analysis'!A:A,'Location analysis'!C:C)</f>
        <v>-74.125200000000007</v>
      </c>
      <c r="G2861" t="s">
        <v>264</v>
      </c>
      <c r="H2861" t="s">
        <v>43</v>
      </c>
      <c r="I2861">
        <v>15110709552</v>
      </c>
      <c r="J2861" t="s">
        <v>626</v>
      </c>
      <c r="K2861" t="s">
        <v>51</v>
      </c>
      <c r="L2861">
        <v>110</v>
      </c>
      <c r="M2861">
        <v>1.5</v>
      </c>
      <c r="N2861">
        <v>1</v>
      </c>
      <c r="O2861">
        <v>110</v>
      </c>
      <c r="P2861">
        <v>1.5</v>
      </c>
      <c r="Q2861">
        <v>1</v>
      </c>
      <c r="R2861">
        <v>1.5</v>
      </c>
      <c r="S2861">
        <v>1.5</v>
      </c>
      <c r="T2861" s="1">
        <v>44695</v>
      </c>
      <c r="U2861" t="str">
        <f t="shared" si="220"/>
        <v>Funyuns - Flaming Hot</v>
      </c>
      <c r="V2861" t="str">
        <f t="shared" si="221"/>
        <v>Food</v>
      </c>
      <c r="W2861" t="s">
        <v>43</v>
      </c>
      <c r="X2861" t="b">
        <f t="shared" si="223"/>
        <v>1</v>
      </c>
      <c r="Y2861">
        <f t="shared" si="222"/>
        <v>1.5</v>
      </c>
      <c r="Z2861" s="2">
        <f t="shared" si="224"/>
        <v>1</v>
      </c>
      <c r="AA2861" t="s">
        <v>265</v>
      </c>
      <c r="AB2861" t="s">
        <v>122</v>
      </c>
      <c r="AD2861" t="s">
        <v>40</v>
      </c>
      <c r="AE2861" t="s">
        <v>627</v>
      </c>
      <c r="AF2861">
        <v>2022</v>
      </c>
    </row>
    <row r="2862" spans="1:32" x14ac:dyDescent="0.25">
      <c r="A2862" t="s">
        <v>29</v>
      </c>
      <c r="B2862" t="s">
        <v>67</v>
      </c>
      <c r="C2862" t="s">
        <v>68</v>
      </c>
      <c r="D2862" t="s">
        <v>69</v>
      </c>
      <c r="E2862">
        <f>_xlfn.XLOOKUP(Table1[[#This Row],[Location]],'Location analysis'!A:A,'Location analysis'!B:B)</f>
        <v>40.435699999999997</v>
      </c>
      <c r="F2862">
        <f>_xlfn.XLOOKUP(Table1[[#This Row],[Location]],'Location analysis'!A:A,'Location analysis'!C:C)</f>
        <v>-74.125200000000007</v>
      </c>
      <c r="G2862" t="s">
        <v>182</v>
      </c>
      <c r="H2862" t="s">
        <v>34</v>
      </c>
      <c r="I2862">
        <v>15110709755</v>
      </c>
      <c r="J2862" t="s">
        <v>626</v>
      </c>
      <c r="K2862" t="s">
        <v>51</v>
      </c>
      <c r="L2862">
        <v>141</v>
      </c>
      <c r="M2862">
        <v>1.5</v>
      </c>
      <c r="N2862">
        <v>1</v>
      </c>
      <c r="O2862">
        <v>141</v>
      </c>
      <c r="P2862">
        <v>1.5</v>
      </c>
      <c r="Q2862">
        <v>1</v>
      </c>
      <c r="R2862">
        <v>1.5</v>
      </c>
      <c r="S2862">
        <v>1.5</v>
      </c>
      <c r="T2862" s="1">
        <v>44695</v>
      </c>
      <c r="U2862" t="str">
        <f t="shared" si="220"/>
        <v>Coca Cola - Zero Sugar</v>
      </c>
      <c r="V2862" t="str">
        <f t="shared" si="221"/>
        <v>Carbonated</v>
      </c>
      <c r="W2862" t="s">
        <v>34</v>
      </c>
      <c r="X2862" t="b">
        <f t="shared" si="223"/>
        <v>1</v>
      </c>
      <c r="Y2862">
        <f t="shared" si="222"/>
        <v>1.5</v>
      </c>
      <c r="Z2862" s="2">
        <f t="shared" si="224"/>
        <v>1</v>
      </c>
      <c r="AA2862" t="s">
        <v>183</v>
      </c>
      <c r="AB2862" t="s">
        <v>184</v>
      </c>
      <c r="AD2862" t="s">
        <v>40</v>
      </c>
      <c r="AE2862" t="s">
        <v>627</v>
      </c>
      <c r="AF2862">
        <v>2022</v>
      </c>
    </row>
    <row r="2863" spans="1:32" x14ac:dyDescent="0.25">
      <c r="A2863" t="s">
        <v>29</v>
      </c>
      <c r="B2863" t="s">
        <v>67</v>
      </c>
      <c r="C2863" t="s">
        <v>68</v>
      </c>
      <c r="D2863" t="s">
        <v>69</v>
      </c>
      <c r="E2863">
        <f>_xlfn.XLOOKUP(Table1[[#This Row],[Location]],'Location analysis'!A:A,'Location analysis'!B:B)</f>
        <v>40.435699999999997</v>
      </c>
      <c r="F2863">
        <f>_xlfn.XLOOKUP(Table1[[#This Row],[Location]],'Location analysis'!A:A,'Location analysis'!C:C)</f>
        <v>-74.125200000000007</v>
      </c>
      <c r="G2863" t="s">
        <v>182</v>
      </c>
      <c r="H2863" t="s">
        <v>34</v>
      </c>
      <c r="I2863">
        <v>15110998836</v>
      </c>
      <c r="J2863" t="s">
        <v>626</v>
      </c>
      <c r="K2863" t="s">
        <v>51</v>
      </c>
      <c r="L2863">
        <v>141</v>
      </c>
      <c r="M2863">
        <v>1.5</v>
      </c>
      <c r="N2863">
        <v>1</v>
      </c>
      <c r="O2863">
        <v>141</v>
      </c>
      <c r="P2863">
        <v>1.5</v>
      </c>
      <c r="Q2863">
        <v>1</v>
      </c>
      <c r="R2863">
        <v>1.5</v>
      </c>
      <c r="S2863">
        <v>1.5</v>
      </c>
      <c r="T2863" s="1">
        <v>44695</v>
      </c>
      <c r="U2863" t="str">
        <f t="shared" si="220"/>
        <v>Coca Cola - Zero Sugar</v>
      </c>
      <c r="V2863" t="str">
        <f t="shared" si="221"/>
        <v>Carbonated</v>
      </c>
      <c r="W2863" t="s">
        <v>34</v>
      </c>
      <c r="X2863" t="b">
        <f t="shared" si="223"/>
        <v>1</v>
      </c>
      <c r="Y2863">
        <f t="shared" si="222"/>
        <v>1.5</v>
      </c>
      <c r="Z2863" s="2">
        <f t="shared" si="224"/>
        <v>1</v>
      </c>
      <c r="AA2863" t="s">
        <v>183</v>
      </c>
      <c r="AB2863" t="s">
        <v>184</v>
      </c>
      <c r="AD2863" t="s">
        <v>40</v>
      </c>
      <c r="AE2863" t="s">
        <v>627</v>
      </c>
      <c r="AF2863">
        <v>2022</v>
      </c>
    </row>
    <row r="2864" spans="1:32" x14ac:dyDescent="0.25">
      <c r="A2864" t="s">
        <v>29</v>
      </c>
      <c r="B2864" t="s">
        <v>67</v>
      </c>
      <c r="C2864" t="s">
        <v>68</v>
      </c>
      <c r="D2864" t="s">
        <v>69</v>
      </c>
      <c r="E2864">
        <f>_xlfn.XLOOKUP(Table1[[#This Row],[Location]],'Location analysis'!A:A,'Location analysis'!B:B)</f>
        <v>40.435699999999997</v>
      </c>
      <c r="F2864">
        <f>_xlfn.XLOOKUP(Table1[[#This Row],[Location]],'Location analysis'!A:A,'Location analysis'!C:C)</f>
        <v>-74.125200000000007</v>
      </c>
      <c r="G2864" t="s">
        <v>182</v>
      </c>
      <c r="H2864" t="s">
        <v>34</v>
      </c>
      <c r="I2864">
        <v>15111001200</v>
      </c>
      <c r="J2864" t="s">
        <v>626</v>
      </c>
      <c r="K2864" t="s">
        <v>51</v>
      </c>
      <c r="L2864">
        <v>141</v>
      </c>
      <c r="M2864">
        <v>1.5</v>
      </c>
      <c r="N2864">
        <v>1</v>
      </c>
      <c r="O2864">
        <v>141</v>
      </c>
      <c r="P2864">
        <v>1.5</v>
      </c>
      <c r="Q2864">
        <v>1</v>
      </c>
      <c r="R2864">
        <v>1.5</v>
      </c>
      <c r="S2864">
        <v>1.5</v>
      </c>
      <c r="T2864" s="1">
        <v>44695</v>
      </c>
      <c r="U2864" t="str">
        <f t="shared" si="220"/>
        <v>Coca Cola - Zero Sugar</v>
      </c>
      <c r="V2864" t="str">
        <f t="shared" si="221"/>
        <v>Carbonated</v>
      </c>
      <c r="W2864" t="s">
        <v>34</v>
      </c>
      <c r="X2864" t="b">
        <f t="shared" si="223"/>
        <v>1</v>
      </c>
      <c r="Y2864">
        <f t="shared" si="222"/>
        <v>1.5</v>
      </c>
      <c r="Z2864" s="2">
        <f t="shared" si="224"/>
        <v>1</v>
      </c>
      <c r="AA2864" t="s">
        <v>183</v>
      </c>
      <c r="AB2864" t="s">
        <v>184</v>
      </c>
      <c r="AD2864" t="s">
        <v>40</v>
      </c>
      <c r="AE2864" t="s">
        <v>627</v>
      </c>
      <c r="AF2864">
        <v>2022</v>
      </c>
    </row>
    <row r="2865" spans="1:32" x14ac:dyDescent="0.25">
      <c r="A2865" t="s">
        <v>29</v>
      </c>
      <c r="B2865" t="s">
        <v>30</v>
      </c>
      <c r="C2865" t="s">
        <v>31</v>
      </c>
      <c r="D2865" t="s">
        <v>32</v>
      </c>
      <c r="E2865">
        <f>_xlfn.XLOOKUP(Table1[[#This Row],[Location]],'Location analysis'!A:A,'Location analysis'!B:B)</f>
        <v>40.423690999999998</v>
      </c>
      <c r="F2865">
        <f>_xlfn.XLOOKUP(Table1[[#This Row],[Location]],'Location analysis'!A:A,'Location analysis'!C:C)</f>
        <v>-74.380831999999998</v>
      </c>
      <c r="G2865" t="s">
        <v>537</v>
      </c>
      <c r="H2865" t="s">
        <v>49</v>
      </c>
      <c r="I2865">
        <v>15112196220</v>
      </c>
      <c r="J2865" t="s">
        <v>626</v>
      </c>
      <c r="K2865" t="s">
        <v>51</v>
      </c>
      <c r="L2865">
        <v>144</v>
      </c>
      <c r="M2865">
        <v>2.5</v>
      </c>
      <c r="N2865">
        <v>1</v>
      </c>
      <c r="O2865">
        <v>144</v>
      </c>
      <c r="P2865">
        <v>2.5</v>
      </c>
      <c r="Q2865">
        <v>1</v>
      </c>
      <c r="R2865">
        <v>2.5</v>
      </c>
      <c r="S2865">
        <v>2.5</v>
      </c>
      <c r="T2865" s="1">
        <v>44695</v>
      </c>
      <c r="U2865" t="str">
        <f t="shared" si="220"/>
        <v>Bai Lemonade - Burundi Blueberry</v>
      </c>
      <c r="V2865" t="str">
        <f t="shared" si="221"/>
        <v>Non Carbonated</v>
      </c>
      <c r="W2865" t="s">
        <v>49</v>
      </c>
      <c r="X2865" t="b">
        <f t="shared" si="223"/>
        <v>1</v>
      </c>
      <c r="Y2865">
        <f t="shared" si="222"/>
        <v>2.5</v>
      </c>
      <c r="Z2865" s="2">
        <f t="shared" si="224"/>
        <v>1.6666666666666667</v>
      </c>
      <c r="AA2865" t="s">
        <v>538</v>
      </c>
      <c r="AB2865" t="s">
        <v>539</v>
      </c>
      <c r="AD2865" t="s">
        <v>40</v>
      </c>
      <c r="AE2865" t="s">
        <v>627</v>
      </c>
      <c r="AF2865">
        <v>2022</v>
      </c>
    </row>
    <row r="2866" spans="1:32" x14ac:dyDescent="0.25">
      <c r="A2866" t="s">
        <v>29</v>
      </c>
      <c r="B2866" t="s">
        <v>394</v>
      </c>
      <c r="C2866" t="s">
        <v>395</v>
      </c>
      <c r="D2866" t="s">
        <v>396</v>
      </c>
      <c r="E2866">
        <f>_xlfn.XLOOKUP(Table1[[#This Row],[Location]],'Location analysis'!A:A,'Location analysis'!B:B)</f>
        <v>40.416893999999999</v>
      </c>
      <c r="F2866">
        <f>_xlfn.XLOOKUP(Table1[[#This Row],[Location]],'Location analysis'!A:A,'Location analysis'!C:C)</f>
        <v>-74.420399000000003</v>
      </c>
      <c r="G2866" t="s">
        <v>612</v>
      </c>
      <c r="H2866" t="s">
        <v>43</v>
      </c>
      <c r="I2866">
        <v>15112250086</v>
      </c>
      <c r="J2866" t="s">
        <v>626</v>
      </c>
      <c r="K2866" t="s">
        <v>51</v>
      </c>
      <c r="L2866">
        <v>122</v>
      </c>
      <c r="M2866">
        <v>1.25</v>
      </c>
      <c r="N2866">
        <v>1</v>
      </c>
      <c r="O2866">
        <v>122</v>
      </c>
      <c r="P2866">
        <v>1.25</v>
      </c>
      <c r="Q2866">
        <v>1</v>
      </c>
      <c r="R2866">
        <v>1.25</v>
      </c>
      <c r="S2866">
        <v>1.25</v>
      </c>
      <c r="T2866" s="1">
        <v>44695</v>
      </c>
      <c r="U2866" t="str">
        <f t="shared" si="220"/>
        <v>Goldfish Baked - Cheddar</v>
      </c>
      <c r="V2866" t="str">
        <f t="shared" si="221"/>
        <v>Food</v>
      </c>
      <c r="W2866" t="s">
        <v>43</v>
      </c>
      <c r="X2866" t="b">
        <f t="shared" si="223"/>
        <v>1</v>
      </c>
      <c r="Y2866">
        <f t="shared" si="222"/>
        <v>1.25</v>
      </c>
      <c r="Z2866" s="2">
        <f t="shared" si="224"/>
        <v>0.83333333333333337</v>
      </c>
      <c r="AA2866" t="s">
        <v>613</v>
      </c>
      <c r="AB2866" t="s">
        <v>614</v>
      </c>
      <c r="AD2866" t="s">
        <v>40</v>
      </c>
      <c r="AE2866" t="s">
        <v>627</v>
      </c>
      <c r="AF2866">
        <v>2022</v>
      </c>
    </row>
    <row r="2867" spans="1:32" x14ac:dyDescent="0.25">
      <c r="A2867" t="s">
        <v>29</v>
      </c>
      <c r="B2867" t="s">
        <v>46</v>
      </c>
      <c r="C2867" t="s">
        <v>31</v>
      </c>
      <c r="D2867" t="s">
        <v>47</v>
      </c>
      <c r="E2867">
        <f>_xlfn.XLOOKUP(Table1[[#This Row],[Location]],'Location analysis'!A:A,'Location analysis'!B:B)</f>
        <v>40.423690999999998</v>
      </c>
      <c r="F2867">
        <f>_xlfn.XLOOKUP(Table1[[#This Row],[Location]],'Location analysis'!A:A,'Location analysis'!C:C)</f>
        <v>-74.380831999999998</v>
      </c>
      <c r="G2867" t="s">
        <v>242</v>
      </c>
      <c r="H2867" t="s">
        <v>97</v>
      </c>
      <c r="I2867">
        <v>15112404681</v>
      </c>
      <c r="J2867" t="s">
        <v>626</v>
      </c>
      <c r="K2867" t="s">
        <v>36</v>
      </c>
      <c r="L2867">
        <v>147</v>
      </c>
      <c r="M2867">
        <v>2.75</v>
      </c>
      <c r="N2867">
        <v>1</v>
      </c>
      <c r="O2867">
        <v>147</v>
      </c>
      <c r="P2867">
        <v>2.75</v>
      </c>
      <c r="Q2867">
        <v>1</v>
      </c>
      <c r="R2867">
        <v>2.75</v>
      </c>
      <c r="S2867">
        <v>2.75</v>
      </c>
      <c r="T2867" s="1">
        <v>44695</v>
      </c>
      <c r="U2867" t="str">
        <f t="shared" si="220"/>
        <v>Vitamin Water - Squeezed Lemonade</v>
      </c>
      <c r="V2867" t="str">
        <f t="shared" si="221"/>
        <v>Water</v>
      </c>
      <c r="W2867" t="s">
        <v>97</v>
      </c>
      <c r="X2867" t="b">
        <f t="shared" si="223"/>
        <v>1</v>
      </c>
      <c r="Y2867">
        <f t="shared" si="222"/>
        <v>2.75</v>
      </c>
      <c r="Z2867" s="2">
        <f t="shared" si="224"/>
        <v>1.8333333333333333</v>
      </c>
      <c r="AA2867" t="s">
        <v>98</v>
      </c>
      <c r="AB2867" t="s">
        <v>243</v>
      </c>
      <c r="AD2867" t="s">
        <v>40</v>
      </c>
      <c r="AE2867" t="s">
        <v>627</v>
      </c>
      <c r="AF2867">
        <v>2022</v>
      </c>
    </row>
    <row r="2868" spans="1:32" x14ac:dyDescent="0.25">
      <c r="A2868" t="s">
        <v>29</v>
      </c>
      <c r="B2868" t="s">
        <v>46</v>
      </c>
      <c r="C2868" t="s">
        <v>31</v>
      </c>
      <c r="D2868" t="s">
        <v>47</v>
      </c>
      <c r="E2868">
        <f>_xlfn.XLOOKUP(Table1[[#This Row],[Location]],'Location analysis'!A:A,'Location analysis'!B:B)</f>
        <v>40.423690999999998</v>
      </c>
      <c r="F2868">
        <f>_xlfn.XLOOKUP(Table1[[#This Row],[Location]],'Location analysis'!A:A,'Location analysis'!C:C)</f>
        <v>-74.380831999999998</v>
      </c>
      <c r="G2868" t="s">
        <v>160</v>
      </c>
      <c r="H2868" t="s">
        <v>49</v>
      </c>
      <c r="I2868">
        <v>15112496059</v>
      </c>
      <c r="J2868" t="s">
        <v>626</v>
      </c>
      <c r="K2868" t="s">
        <v>51</v>
      </c>
      <c r="L2868">
        <v>143</v>
      </c>
      <c r="M2868">
        <v>2.5</v>
      </c>
      <c r="N2868">
        <v>1</v>
      </c>
      <c r="O2868">
        <v>143</v>
      </c>
      <c r="P2868">
        <v>2.5</v>
      </c>
      <c r="Q2868">
        <v>1</v>
      </c>
      <c r="R2868">
        <v>2.5</v>
      </c>
      <c r="S2868">
        <v>2.5</v>
      </c>
      <c r="T2868" s="1">
        <v>44695</v>
      </c>
      <c r="U2868" t="str">
        <f t="shared" si="220"/>
        <v>Snapple Diet Tea - Peach Tea</v>
      </c>
      <c r="V2868" t="str">
        <f t="shared" si="221"/>
        <v>Non Carbonated</v>
      </c>
      <c r="W2868" t="s">
        <v>49</v>
      </c>
      <c r="X2868" t="b">
        <f t="shared" si="223"/>
        <v>1</v>
      </c>
      <c r="Y2868">
        <f t="shared" si="222"/>
        <v>2.5</v>
      </c>
      <c r="Z2868" s="2">
        <f t="shared" si="224"/>
        <v>1.6666666666666667</v>
      </c>
      <c r="AA2868" t="s">
        <v>75</v>
      </c>
      <c r="AB2868" t="s">
        <v>161</v>
      </c>
      <c r="AD2868" t="s">
        <v>40</v>
      </c>
      <c r="AE2868" t="s">
        <v>627</v>
      </c>
      <c r="AF2868">
        <v>2022</v>
      </c>
    </row>
    <row r="2869" spans="1:32" x14ac:dyDescent="0.25">
      <c r="A2869" t="s">
        <v>29</v>
      </c>
      <c r="B2869" t="s">
        <v>30</v>
      </c>
      <c r="C2869" t="s">
        <v>31</v>
      </c>
      <c r="D2869" t="s">
        <v>32</v>
      </c>
      <c r="E2869">
        <f>_xlfn.XLOOKUP(Table1[[#This Row],[Location]],'Location analysis'!A:A,'Location analysis'!B:B)</f>
        <v>40.423690999999998</v>
      </c>
      <c r="F2869">
        <f>_xlfn.XLOOKUP(Table1[[#This Row],[Location]],'Location analysis'!A:A,'Location analysis'!C:C)</f>
        <v>-74.380831999999998</v>
      </c>
      <c r="G2869" t="s">
        <v>225</v>
      </c>
      <c r="H2869" t="s">
        <v>43</v>
      </c>
      <c r="I2869">
        <v>15112693219</v>
      </c>
      <c r="J2869" t="s">
        <v>626</v>
      </c>
      <c r="K2869" t="s">
        <v>51</v>
      </c>
      <c r="L2869">
        <v>114</v>
      </c>
      <c r="M2869">
        <v>1.5</v>
      </c>
      <c r="N2869">
        <v>1</v>
      </c>
      <c r="O2869">
        <v>114</v>
      </c>
      <c r="P2869">
        <v>1.5</v>
      </c>
      <c r="Q2869">
        <v>1</v>
      </c>
      <c r="R2869">
        <v>1.5</v>
      </c>
      <c r="S2869">
        <v>1.5</v>
      </c>
      <c r="T2869" s="1">
        <v>44695</v>
      </c>
      <c r="U2869" t="str">
        <f t="shared" si="220"/>
        <v>SunChips Multigrain - Original</v>
      </c>
      <c r="V2869" t="str">
        <f t="shared" si="221"/>
        <v>Food</v>
      </c>
      <c r="W2869" t="s">
        <v>43</v>
      </c>
      <c r="X2869" t="b">
        <f t="shared" si="223"/>
        <v>1</v>
      </c>
      <c r="Y2869">
        <f t="shared" si="222"/>
        <v>1.5</v>
      </c>
      <c r="Z2869" s="2">
        <f t="shared" si="224"/>
        <v>1</v>
      </c>
      <c r="AA2869" t="s">
        <v>129</v>
      </c>
      <c r="AB2869" t="s">
        <v>150</v>
      </c>
      <c r="AD2869" t="s">
        <v>40</v>
      </c>
      <c r="AE2869" t="s">
        <v>627</v>
      </c>
      <c r="AF2869">
        <v>2022</v>
      </c>
    </row>
    <row r="2870" spans="1:32" x14ac:dyDescent="0.25">
      <c r="A2870" t="s">
        <v>29</v>
      </c>
      <c r="B2870" t="s">
        <v>30</v>
      </c>
      <c r="C2870" t="s">
        <v>31</v>
      </c>
      <c r="D2870" t="s">
        <v>32</v>
      </c>
      <c r="E2870">
        <f>_xlfn.XLOOKUP(Table1[[#This Row],[Location]],'Location analysis'!A:A,'Location analysis'!B:B)</f>
        <v>40.423690999999998</v>
      </c>
      <c r="F2870">
        <f>_xlfn.XLOOKUP(Table1[[#This Row],[Location]],'Location analysis'!A:A,'Location analysis'!C:C)</f>
        <v>-74.380831999999998</v>
      </c>
      <c r="G2870" t="s">
        <v>628</v>
      </c>
      <c r="H2870" t="s">
        <v>43</v>
      </c>
      <c r="I2870">
        <v>15112699093</v>
      </c>
      <c r="J2870" t="s">
        <v>626</v>
      </c>
      <c r="K2870" t="s">
        <v>51</v>
      </c>
      <c r="L2870">
        <v>112</v>
      </c>
      <c r="M2870">
        <v>1.5</v>
      </c>
      <c r="N2870">
        <v>1</v>
      </c>
      <c r="O2870">
        <v>112</v>
      </c>
      <c r="P2870">
        <v>1.5</v>
      </c>
      <c r="Q2870">
        <v>1</v>
      </c>
      <c r="R2870">
        <v>1.5</v>
      </c>
      <c r="S2870">
        <v>1.5</v>
      </c>
      <c r="T2870" s="1">
        <v>44695</v>
      </c>
      <c r="U2870" t="str">
        <f t="shared" si="220"/>
        <v>Pop Corners - Sweet &amp; Salty Kettle</v>
      </c>
      <c r="V2870" t="str">
        <f t="shared" si="221"/>
        <v>Food</v>
      </c>
      <c r="W2870" t="s">
        <v>43</v>
      </c>
      <c r="X2870" t="b">
        <f t="shared" si="223"/>
        <v>1</v>
      </c>
      <c r="Y2870">
        <f t="shared" si="222"/>
        <v>1.5</v>
      </c>
      <c r="Z2870" s="2">
        <f t="shared" si="224"/>
        <v>1</v>
      </c>
      <c r="AA2870" t="s">
        <v>509</v>
      </c>
      <c r="AB2870" t="s">
        <v>629</v>
      </c>
      <c r="AD2870" t="s">
        <v>40</v>
      </c>
      <c r="AE2870" t="s">
        <v>627</v>
      </c>
      <c r="AF2870">
        <v>2022</v>
      </c>
    </row>
    <row r="2871" spans="1:32" x14ac:dyDescent="0.25">
      <c r="A2871" t="s">
        <v>29</v>
      </c>
      <c r="B2871" t="s">
        <v>46</v>
      </c>
      <c r="C2871" t="s">
        <v>31</v>
      </c>
      <c r="D2871" t="s">
        <v>47</v>
      </c>
      <c r="E2871">
        <f>_xlfn.XLOOKUP(Table1[[#This Row],[Location]],'Location analysis'!A:A,'Location analysis'!B:B)</f>
        <v>40.423690999999998</v>
      </c>
      <c r="F2871">
        <f>_xlfn.XLOOKUP(Table1[[#This Row],[Location]],'Location analysis'!A:A,'Location analysis'!C:C)</f>
        <v>-74.380831999999998</v>
      </c>
      <c r="G2871" t="s">
        <v>137</v>
      </c>
      <c r="H2871" t="s">
        <v>97</v>
      </c>
      <c r="I2871">
        <v>15112722472</v>
      </c>
      <c r="J2871" t="s">
        <v>626</v>
      </c>
      <c r="K2871" t="s">
        <v>51</v>
      </c>
      <c r="L2871">
        <v>144</v>
      </c>
      <c r="M2871">
        <v>1.5</v>
      </c>
      <c r="N2871">
        <v>1</v>
      </c>
      <c r="O2871">
        <v>144</v>
      </c>
      <c r="P2871">
        <v>1.5</v>
      </c>
      <c r="Q2871">
        <v>1</v>
      </c>
      <c r="R2871">
        <v>1.5</v>
      </c>
      <c r="S2871">
        <v>1.5</v>
      </c>
      <c r="T2871" s="1">
        <v>44695</v>
      </c>
      <c r="U2871" t="str">
        <f t="shared" si="220"/>
        <v>Poland Springs Water</v>
      </c>
      <c r="V2871" t="str">
        <f t="shared" si="221"/>
        <v>Water</v>
      </c>
      <c r="W2871" t="s">
        <v>97</v>
      </c>
      <c r="X2871" t="b">
        <f t="shared" si="223"/>
        <v>1</v>
      </c>
      <c r="Y2871">
        <f t="shared" si="222"/>
        <v>1.5</v>
      </c>
      <c r="Z2871" s="2">
        <f t="shared" si="224"/>
        <v>1</v>
      </c>
      <c r="AA2871" t="s">
        <v>137</v>
      </c>
      <c r="AD2871" t="s">
        <v>40</v>
      </c>
      <c r="AE2871" t="s">
        <v>627</v>
      </c>
      <c r="AF2871">
        <v>2022</v>
      </c>
    </row>
    <row r="2872" spans="1:32" x14ac:dyDescent="0.25">
      <c r="A2872" t="s">
        <v>29</v>
      </c>
      <c r="B2872" t="s">
        <v>394</v>
      </c>
      <c r="C2872" t="s">
        <v>395</v>
      </c>
      <c r="D2872" t="s">
        <v>396</v>
      </c>
      <c r="E2872">
        <f>_xlfn.XLOOKUP(Table1[[#This Row],[Location]],'Location analysis'!A:A,'Location analysis'!B:B)</f>
        <v>40.416893999999999</v>
      </c>
      <c r="F2872">
        <f>_xlfn.XLOOKUP(Table1[[#This Row],[Location]],'Location analysis'!A:A,'Location analysis'!C:C)</f>
        <v>-74.420399000000003</v>
      </c>
      <c r="G2872" t="s">
        <v>528</v>
      </c>
      <c r="H2872" t="s">
        <v>49</v>
      </c>
      <c r="I2872">
        <v>15114223175</v>
      </c>
      <c r="J2872" t="s">
        <v>630</v>
      </c>
      <c r="K2872" t="s">
        <v>36</v>
      </c>
      <c r="L2872">
        <v>145</v>
      </c>
      <c r="M2872">
        <v>2.75</v>
      </c>
      <c r="N2872">
        <v>1</v>
      </c>
      <c r="O2872">
        <v>145</v>
      </c>
      <c r="P2872">
        <v>2.75</v>
      </c>
      <c r="Q2872">
        <v>1</v>
      </c>
      <c r="R2872">
        <v>2.75</v>
      </c>
      <c r="S2872">
        <v>2.75</v>
      </c>
      <c r="T2872" s="1">
        <v>44696</v>
      </c>
      <c r="U2872" t="str">
        <f t="shared" si="220"/>
        <v>Bai Antioxidant - Tanzania Lemon Super Tea</v>
      </c>
      <c r="V2872" t="str">
        <f t="shared" si="221"/>
        <v>Non Carbonated</v>
      </c>
      <c r="W2872" t="s">
        <v>49</v>
      </c>
      <c r="X2872" t="b">
        <f t="shared" si="223"/>
        <v>1</v>
      </c>
      <c r="Y2872">
        <f t="shared" si="222"/>
        <v>2.75</v>
      </c>
      <c r="Z2872" s="2">
        <f t="shared" si="224"/>
        <v>1.8333333333333333</v>
      </c>
      <c r="AA2872" t="s">
        <v>52</v>
      </c>
      <c r="AB2872" t="s">
        <v>529</v>
      </c>
      <c r="AD2872" t="s">
        <v>54</v>
      </c>
      <c r="AE2872" t="s">
        <v>631</v>
      </c>
      <c r="AF2872">
        <v>2022</v>
      </c>
    </row>
    <row r="2873" spans="1:32" x14ac:dyDescent="0.25">
      <c r="A2873" t="s">
        <v>29</v>
      </c>
      <c r="B2873" t="s">
        <v>394</v>
      </c>
      <c r="C2873" t="s">
        <v>395</v>
      </c>
      <c r="D2873" t="s">
        <v>396</v>
      </c>
      <c r="E2873">
        <f>_xlfn.XLOOKUP(Table1[[#This Row],[Location]],'Location analysis'!A:A,'Location analysis'!B:B)</f>
        <v>40.416893999999999</v>
      </c>
      <c r="F2873">
        <f>_xlfn.XLOOKUP(Table1[[#This Row],[Location]],'Location analysis'!A:A,'Location analysis'!C:C)</f>
        <v>-74.420399000000003</v>
      </c>
      <c r="G2873" t="s">
        <v>632</v>
      </c>
      <c r="I2873">
        <v>15114453109</v>
      </c>
      <c r="J2873" t="s">
        <v>630</v>
      </c>
      <c r="K2873" t="s">
        <v>36</v>
      </c>
      <c r="L2873">
        <v>151</v>
      </c>
      <c r="M2873">
        <v>4</v>
      </c>
      <c r="N2873">
        <v>1</v>
      </c>
      <c r="O2873">
        <v>151</v>
      </c>
      <c r="P2873">
        <v>4</v>
      </c>
      <c r="Q2873">
        <v>1</v>
      </c>
      <c r="R2873">
        <v>4</v>
      </c>
      <c r="S2873">
        <v>4</v>
      </c>
      <c r="T2873" s="1">
        <v>44696</v>
      </c>
      <c r="U2873" t="str">
        <f t="shared" si="220"/>
        <v>Mini Chips Ahoy - Go Paks</v>
      </c>
      <c r="V2873" t="str">
        <f t="shared" si="221"/>
        <v>Cell is Blank - Dis-regard</v>
      </c>
      <c r="W2873" t="s">
        <v>43</v>
      </c>
      <c r="X2873" t="b">
        <f t="shared" si="223"/>
        <v>1</v>
      </c>
      <c r="Y2873">
        <f t="shared" si="222"/>
        <v>4</v>
      </c>
      <c r="Z2873" s="2">
        <f t="shared" si="224"/>
        <v>2.6666666666666665</v>
      </c>
      <c r="AA2873" t="s">
        <v>633</v>
      </c>
      <c r="AB2873" t="s">
        <v>492</v>
      </c>
      <c r="AD2873" t="s">
        <v>54</v>
      </c>
      <c r="AE2873" t="s">
        <v>631</v>
      </c>
      <c r="AF2873">
        <v>2022</v>
      </c>
    </row>
    <row r="2874" spans="1:32" x14ac:dyDescent="0.25">
      <c r="A2874" t="s">
        <v>29</v>
      </c>
      <c r="B2874" t="s">
        <v>46</v>
      </c>
      <c r="C2874" t="s">
        <v>31</v>
      </c>
      <c r="D2874" t="s">
        <v>47</v>
      </c>
      <c r="E2874">
        <f>_xlfn.XLOOKUP(Table1[[#This Row],[Location]],'Location analysis'!A:A,'Location analysis'!B:B)</f>
        <v>40.423690999999998</v>
      </c>
      <c r="F2874">
        <f>_xlfn.XLOOKUP(Table1[[#This Row],[Location]],'Location analysis'!A:A,'Location analysis'!C:C)</f>
        <v>-74.380831999999998</v>
      </c>
      <c r="G2874" t="s">
        <v>137</v>
      </c>
      <c r="H2874" t="s">
        <v>97</v>
      </c>
      <c r="I2874">
        <v>15114516354</v>
      </c>
      <c r="J2874" t="s">
        <v>630</v>
      </c>
      <c r="K2874" t="s">
        <v>36</v>
      </c>
      <c r="L2874">
        <v>144</v>
      </c>
      <c r="M2874">
        <v>1.5</v>
      </c>
      <c r="N2874">
        <v>1</v>
      </c>
      <c r="O2874">
        <v>144</v>
      </c>
      <c r="P2874">
        <v>1.5</v>
      </c>
      <c r="Q2874">
        <v>1</v>
      </c>
      <c r="R2874">
        <v>1.5</v>
      </c>
      <c r="S2874">
        <v>4.5</v>
      </c>
      <c r="T2874" s="1">
        <v>44696</v>
      </c>
      <c r="U2874" t="str">
        <f t="shared" si="220"/>
        <v>Poland Springs Water</v>
      </c>
      <c r="V2874" t="str">
        <f t="shared" si="221"/>
        <v>Water</v>
      </c>
      <c r="W2874" t="s">
        <v>97</v>
      </c>
      <c r="X2874" t="b">
        <f t="shared" si="223"/>
        <v>1</v>
      </c>
      <c r="Y2874">
        <f t="shared" si="222"/>
        <v>1.5</v>
      </c>
      <c r="Z2874" s="2">
        <f t="shared" si="224"/>
        <v>1</v>
      </c>
      <c r="AA2874" t="s">
        <v>137</v>
      </c>
      <c r="AD2874" t="s">
        <v>54</v>
      </c>
      <c r="AE2874" t="s">
        <v>631</v>
      </c>
      <c r="AF2874">
        <v>2022</v>
      </c>
    </row>
    <row r="2875" spans="1:32" x14ac:dyDescent="0.25">
      <c r="A2875" t="s">
        <v>29</v>
      </c>
      <c r="B2875" t="s">
        <v>46</v>
      </c>
      <c r="C2875" t="s">
        <v>31</v>
      </c>
      <c r="D2875" t="s">
        <v>47</v>
      </c>
      <c r="E2875">
        <f>_xlfn.XLOOKUP(Table1[[#This Row],[Location]],'Location analysis'!A:A,'Location analysis'!B:B)</f>
        <v>40.423690999999998</v>
      </c>
      <c r="F2875">
        <f>_xlfn.XLOOKUP(Table1[[#This Row],[Location]],'Location analysis'!A:A,'Location analysis'!C:C)</f>
        <v>-74.380831999999998</v>
      </c>
      <c r="G2875" t="s">
        <v>70</v>
      </c>
      <c r="H2875" t="s">
        <v>34</v>
      </c>
      <c r="I2875">
        <v>15114516354</v>
      </c>
      <c r="J2875" t="s">
        <v>630</v>
      </c>
      <c r="K2875" t="s">
        <v>36</v>
      </c>
      <c r="L2875">
        <v>146</v>
      </c>
      <c r="M2875">
        <v>3</v>
      </c>
      <c r="N2875">
        <v>1</v>
      </c>
      <c r="O2875">
        <v>146</v>
      </c>
      <c r="P2875">
        <v>3</v>
      </c>
      <c r="Q2875">
        <v>1</v>
      </c>
      <c r="R2875">
        <v>3</v>
      </c>
      <c r="S2875">
        <v>4.5</v>
      </c>
      <c r="T2875" s="1">
        <v>44696</v>
      </c>
      <c r="U2875" t="str">
        <f t="shared" si="220"/>
        <v>Monster Energy Original</v>
      </c>
      <c r="V2875" t="str">
        <f t="shared" si="221"/>
        <v>Carbonated</v>
      </c>
      <c r="W2875" t="s">
        <v>34</v>
      </c>
      <c r="X2875" t="b">
        <f t="shared" si="223"/>
        <v>1</v>
      </c>
      <c r="Y2875">
        <f t="shared" si="222"/>
        <v>3</v>
      </c>
      <c r="Z2875" s="2">
        <f t="shared" si="224"/>
        <v>2</v>
      </c>
      <c r="AA2875" t="s">
        <v>70</v>
      </c>
      <c r="AD2875" t="s">
        <v>54</v>
      </c>
      <c r="AE2875" t="s">
        <v>631</v>
      </c>
      <c r="AF2875">
        <v>2022</v>
      </c>
    </row>
    <row r="2876" spans="1:32" x14ac:dyDescent="0.25">
      <c r="A2876" t="s">
        <v>29</v>
      </c>
      <c r="B2876" t="s">
        <v>394</v>
      </c>
      <c r="C2876" t="s">
        <v>395</v>
      </c>
      <c r="D2876" t="s">
        <v>396</v>
      </c>
      <c r="E2876">
        <f>_xlfn.XLOOKUP(Table1[[#This Row],[Location]],'Location analysis'!A:A,'Location analysis'!B:B)</f>
        <v>40.416893999999999</v>
      </c>
      <c r="F2876">
        <f>_xlfn.XLOOKUP(Table1[[#This Row],[Location]],'Location analysis'!A:A,'Location analysis'!C:C)</f>
        <v>-74.420399000000003</v>
      </c>
      <c r="G2876" t="s">
        <v>154</v>
      </c>
      <c r="H2876" t="s">
        <v>43</v>
      </c>
      <c r="I2876">
        <v>15114531171</v>
      </c>
      <c r="J2876" t="s">
        <v>630</v>
      </c>
      <c r="K2876" t="s">
        <v>51</v>
      </c>
      <c r="L2876">
        <v>112</v>
      </c>
      <c r="M2876">
        <v>1.5</v>
      </c>
      <c r="N2876">
        <v>1</v>
      </c>
      <c r="O2876">
        <v>112</v>
      </c>
      <c r="P2876">
        <v>1.5</v>
      </c>
      <c r="Q2876">
        <v>1</v>
      </c>
      <c r="R2876">
        <v>1.5</v>
      </c>
      <c r="S2876">
        <v>1.5</v>
      </c>
      <c r="T2876" s="1">
        <v>44696</v>
      </c>
      <c r="U2876" t="str">
        <f t="shared" si="220"/>
        <v>SunChips Multigrain - Harvest Cheddar</v>
      </c>
      <c r="V2876" t="str">
        <f t="shared" si="221"/>
        <v>Food</v>
      </c>
      <c r="W2876" t="s">
        <v>43</v>
      </c>
      <c r="X2876" t="b">
        <f t="shared" si="223"/>
        <v>1</v>
      </c>
      <c r="Y2876">
        <f t="shared" si="222"/>
        <v>1.5</v>
      </c>
      <c r="Z2876" s="2">
        <f t="shared" si="224"/>
        <v>1</v>
      </c>
      <c r="AA2876" t="s">
        <v>129</v>
      </c>
      <c r="AB2876" t="s">
        <v>155</v>
      </c>
      <c r="AD2876" t="s">
        <v>54</v>
      </c>
      <c r="AE2876" t="s">
        <v>631</v>
      </c>
      <c r="AF2876">
        <v>2022</v>
      </c>
    </row>
    <row r="2877" spans="1:32" x14ac:dyDescent="0.25">
      <c r="A2877" t="s">
        <v>29</v>
      </c>
      <c r="B2877" t="s">
        <v>394</v>
      </c>
      <c r="C2877" t="s">
        <v>395</v>
      </c>
      <c r="D2877" t="s">
        <v>396</v>
      </c>
      <c r="E2877">
        <f>_xlfn.XLOOKUP(Table1[[#This Row],[Location]],'Location analysis'!A:A,'Location analysis'!B:B)</f>
        <v>40.416893999999999</v>
      </c>
      <c r="F2877">
        <f>_xlfn.XLOOKUP(Table1[[#This Row],[Location]],'Location analysis'!A:A,'Location analysis'!C:C)</f>
        <v>-74.420399000000003</v>
      </c>
      <c r="G2877" t="s">
        <v>612</v>
      </c>
      <c r="H2877" t="s">
        <v>43</v>
      </c>
      <c r="I2877">
        <v>15114533042</v>
      </c>
      <c r="J2877" t="s">
        <v>630</v>
      </c>
      <c r="K2877" t="s">
        <v>51</v>
      </c>
      <c r="L2877">
        <v>122</v>
      </c>
      <c r="M2877">
        <v>1.25</v>
      </c>
      <c r="N2877">
        <v>1</v>
      </c>
      <c r="O2877">
        <v>122</v>
      </c>
      <c r="P2877">
        <v>1.25</v>
      </c>
      <c r="Q2877">
        <v>1</v>
      </c>
      <c r="R2877">
        <v>1.25</v>
      </c>
      <c r="S2877">
        <v>1.25</v>
      </c>
      <c r="T2877" s="1">
        <v>44696</v>
      </c>
      <c r="U2877" t="str">
        <f t="shared" si="220"/>
        <v>Goldfish Baked - Cheddar</v>
      </c>
      <c r="V2877" t="str">
        <f t="shared" si="221"/>
        <v>Food</v>
      </c>
      <c r="W2877" t="s">
        <v>43</v>
      </c>
      <c r="X2877" t="b">
        <f t="shared" si="223"/>
        <v>1</v>
      </c>
      <c r="Y2877">
        <f t="shared" si="222"/>
        <v>1.25</v>
      </c>
      <c r="Z2877" s="2">
        <f t="shared" si="224"/>
        <v>0.83333333333333337</v>
      </c>
      <c r="AA2877" t="s">
        <v>613</v>
      </c>
      <c r="AB2877" t="s">
        <v>614</v>
      </c>
      <c r="AD2877" t="s">
        <v>54</v>
      </c>
      <c r="AE2877" t="s">
        <v>631</v>
      </c>
      <c r="AF2877">
        <v>2022</v>
      </c>
    </row>
    <row r="2878" spans="1:32" x14ac:dyDescent="0.25">
      <c r="A2878" t="s">
        <v>29</v>
      </c>
      <c r="B2878" t="s">
        <v>394</v>
      </c>
      <c r="C2878" t="s">
        <v>395</v>
      </c>
      <c r="D2878" t="s">
        <v>396</v>
      </c>
      <c r="E2878">
        <f>_xlfn.XLOOKUP(Table1[[#This Row],[Location]],'Location analysis'!A:A,'Location analysis'!B:B)</f>
        <v>40.416893999999999</v>
      </c>
      <c r="F2878">
        <f>_xlfn.XLOOKUP(Table1[[#This Row],[Location]],'Location analysis'!A:A,'Location analysis'!C:C)</f>
        <v>-74.420399000000003</v>
      </c>
      <c r="G2878" t="s">
        <v>542</v>
      </c>
      <c r="H2878" t="s">
        <v>43</v>
      </c>
      <c r="I2878">
        <v>15114536047</v>
      </c>
      <c r="J2878" t="s">
        <v>630</v>
      </c>
      <c r="K2878" t="s">
        <v>51</v>
      </c>
      <c r="L2878">
        <v>113</v>
      </c>
      <c r="M2878">
        <v>1.5</v>
      </c>
      <c r="N2878">
        <v>1</v>
      </c>
      <c r="O2878">
        <v>113</v>
      </c>
      <c r="P2878">
        <v>1.5</v>
      </c>
      <c r="Q2878">
        <v>1</v>
      </c>
      <c r="R2878">
        <v>1.5</v>
      </c>
      <c r="S2878">
        <v>1.5</v>
      </c>
      <c r="T2878" s="1">
        <v>44696</v>
      </c>
      <c r="U2878" t="str">
        <f t="shared" si="220"/>
        <v>Pop Corners - White Cheddar</v>
      </c>
      <c r="V2878" t="str">
        <f t="shared" si="221"/>
        <v>Food</v>
      </c>
      <c r="W2878" t="s">
        <v>43</v>
      </c>
      <c r="X2878" t="b">
        <f t="shared" si="223"/>
        <v>1</v>
      </c>
      <c r="Y2878">
        <f t="shared" si="222"/>
        <v>1.5</v>
      </c>
      <c r="Z2878" s="2">
        <f t="shared" si="224"/>
        <v>1</v>
      </c>
      <c r="AA2878" t="s">
        <v>509</v>
      </c>
      <c r="AB2878" t="s">
        <v>204</v>
      </c>
      <c r="AD2878" t="s">
        <v>54</v>
      </c>
      <c r="AE2878" t="s">
        <v>631</v>
      </c>
      <c r="AF2878">
        <v>2022</v>
      </c>
    </row>
    <row r="2879" spans="1:32" x14ac:dyDescent="0.25">
      <c r="A2879" t="s">
        <v>29</v>
      </c>
      <c r="B2879" t="s">
        <v>394</v>
      </c>
      <c r="C2879" t="s">
        <v>395</v>
      </c>
      <c r="D2879" t="s">
        <v>396</v>
      </c>
      <c r="E2879">
        <f>_xlfn.XLOOKUP(Table1[[#This Row],[Location]],'Location analysis'!A:A,'Location analysis'!B:B)</f>
        <v>40.416893999999999</v>
      </c>
      <c r="F2879">
        <f>_xlfn.XLOOKUP(Table1[[#This Row],[Location]],'Location analysis'!A:A,'Location analysis'!C:C)</f>
        <v>-74.420399000000003</v>
      </c>
      <c r="G2879" t="s">
        <v>542</v>
      </c>
      <c r="H2879" t="s">
        <v>43</v>
      </c>
      <c r="I2879">
        <v>15114543591</v>
      </c>
      <c r="J2879" t="s">
        <v>630</v>
      </c>
      <c r="K2879" t="s">
        <v>51</v>
      </c>
      <c r="L2879">
        <v>113</v>
      </c>
      <c r="M2879">
        <v>1.5</v>
      </c>
      <c r="N2879">
        <v>1</v>
      </c>
      <c r="O2879">
        <v>113</v>
      </c>
      <c r="P2879">
        <v>1.5</v>
      </c>
      <c r="Q2879">
        <v>1</v>
      </c>
      <c r="R2879">
        <v>1.5</v>
      </c>
      <c r="S2879">
        <v>1.5</v>
      </c>
      <c r="T2879" s="1">
        <v>44696</v>
      </c>
      <c r="U2879" t="str">
        <f t="shared" si="220"/>
        <v>Pop Corners - White Cheddar</v>
      </c>
      <c r="V2879" t="str">
        <f t="shared" si="221"/>
        <v>Food</v>
      </c>
      <c r="W2879" t="s">
        <v>43</v>
      </c>
      <c r="X2879" t="b">
        <f t="shared" si="223"/>
        <v>1</v>
      </c>
      <c r="Y2879">
        <f t="shared" si="222"/>
        <v>1.5</v>
      </c>
      <c r="Z2879" s="2">
        <f t="shared" si="224"/>
        <v>1</v>
      </c>
      <c r="AA2879" t="s">
        <v>509</v>
      </c>
      <c r="AB2879" t="s">
        <v>204</v>
      </c>
      <c r="AD2879" t="s">
        <v>54</v>
      </c>
      <c r="AE2879" t="s">
        <v>631</v>
      </c>
      <c r="AF2879">
        <v>2022</v>
      </c>
    </row>
    <row r="2880" spans="1:32" x14ac:dyDescent="0.25">
      <c r="A2880" t="s">
        <v>29</v>
      </c>
      <c r="B2880" t="s">
        <v>394</v>
      </c>
      <c r="C2880" t="s">
        <v>395</v>
      </c>
      <c r="D2880" t="s">
        <v>396</v>
      </c>
      <c r="E2880">
        <f>_xlfn.XLOOKUP(Table1[[#This Row],[Location]],'Location analysis'!A:A,'Location analysis'!B:B)</f>
        <v>40.416893999999999</v>
      </c>
      <c r="F2880">
        <f>_xlfn.XLOOKUP(Table1[[#This Row],[Location]],'Location analysis'!A:A,'Location analysis'!C:C)</f>
        <v>-74.420399000000003</v>
      </c>
      <c r="G2880" t="s">
        <v>154</v>
      </c>
      <c r="H2880" t="s">
        <v>43</v>
      </c>
      <c r="I2880">
        <v>15114550450</v>
      </c>
      <c r="J2880" t="s">
        <v>630</v>
      </c>
      <c r="K2880" t="s">
        <v>36</v>
      </c>
      <c r="L2880">
        <v>112</v>
      </c>
      <c r="M2880">
        <v>1.5</v>
      </c>
      <c r="N2880">
        <v>1</v>
      </c>
      <c r="O2880">
        <v>112</v>
      </c>
      <c r="P2880">
        <v>1.5</v>
      </c>
      <c r="Q2880">
        <v>1</v>
      </c>
      <c r="R2880">
        <v>1.5</v>
      </c>
      <c r="S2880">
        <v>1.5</v>
      </c>
      <c r="T2880" s="1">
        <v>44696</v>
      </c>
      <c r="U2880" t="str">
        <f t="shared" si="220"/>
        <v>SunChips Multigrain - Harvest Cheddar</v>
      </c>
      <c r="V2880" t="str">
        <f t="shared" si="221"/>
        <v>Food</v>
      </c>
      <c r="W2880" t="s">
        <v>43</v>
      </c>
      <c r="X2880" t="b">
        <f t="shared" si="223"/>
        <v>1</v>
      </c>
      <c r="Y2880">
        <f t="shared" si="222"/>
        <v>1.5</v>
      </c>
      <c r="Z2880" s="2">
        <f t="shared" si="224"/>
        <v>1</v>
      </c>
      <c r="AA2880" t="s">
        <v>129</v>
      </c>
      <c r="AB2880" t="s">
        <v>155</v>
      </c>
      <c r="AD2880" t="s">
        <v>54</v>
      </c>
      <c r="AE2880" t="s">
        <v>631</v>
      </c>
      <c r="AF2880">
        <v>2022</v>
      </c>
    </row>
    <row r="2881" spans="1:32" x14ac:dyDescent="0.25">
      <c r="A2881" t="s">
        <v>29</v>
      </c>
      <c r="B2881" t="s">
        <v>394</v>
      </c>
      <c r="C2881" t="s">
        <v>395</v>
      </c>
      <c r="D2881" t="s">
        <v>396</v>
      </c>
      <c r="E2881">
        <f>_xlfn.XLOOKUP(Table1[[#This Row],[Location]],'Location analysis'!A:A,'Location analysis'!B:B)</f>
        <v>40.416893999999999</v>
      </c>
      <c r="F2881">
        <f>_xlfn.XLOOKUP(Table1[[#This Row],[Location]],'Location analysis'!A:A,'Location analysis'!C:C)</f>
        <v>-74.420399000000003</v>
      </c>
      <c r="G2881" t="s">
        <v>137</v>
      </c>
      <c r="H2881" t="s">
        <v>97</v>
      </c>
      <c r="I2881">
        <v>15114568767</v>
      </c>
      <c r="J2881" t="s">
        <v>630</v>
      </c>
      <c r="K2881" t="s">
        <v>51</v>
      </c>
      <c r="L2881">
        <v>144</v>
      </c>
      <c r="M2881">
        <v>1.5</v>
      </c>
      <c r="N2881">
        <v>1</v>
      </c>
      <c r="O2881">
        <v>144</v>
      </c>
      <c r="P2881">
        <v>1.5</v>
      </c>
      <c r="Q2881">
        <v>1</v>
      </c>
      <c r="R2881">
        <v>1.5</v>
      </c>
      <c r="S2881">
        <v>1.5</v>
      </c>
      <c r="T2881" s="1">
        <v>44696</v>
      </c>
      <c r="U2881" t="str">
        <f t="shared" si="220"/>
        <v>Poland Springs Water</v>
      </c>
      <c r="V2881" t="str">
        <f t="shared" si="221"/>
        <v>Water</v>
      </c>
      <c r="W2881" t="s">
        <v>97</v>
      </c>
      <c r="X2881" t="b">
        <f t="shared" si="223"/>
        <v>1</v>
      </c>
      <c r="Y2881">
        <f t="shared" si="222"/>
        <v>1.5</v>
      </c>
      <c r="Z2881" s="2">
        <f t="shared" si="224"/>
        <v>1</v>
      </c>
      <c r="AA2881" t="s">
        <v>137</v>
      </c>
      <c r="AD2881" t="s">
        <v>54</v>
      </c>
      <c r="AE2881" t="s">
        <v>631</v>
      </c>
      <c r="AF2881">
        <v>2022</v>
      </c>
    </row>
    <row r="2882" spans="1:32" x14ac:dyDescent="0.25">
      <c r="A2882" t="s">
        <v>29</v>
      </c>
      <c r="B2882" t="s">
        <v>394</v>
      </c>
      <c r="C2882" t="s">
        <v>395</v>
      </c>
      <c r="D2882" t="s">
        <v>396</v>
      </c>
      <c r="E2882">
        <f>_xlfn.XLOOKUP(Table1[[#This Row],[Location]],'Location analysis'!A:A,'Location analysis'!B:B)</f>
        <v>40.416893999999999</v>
      </c>
      <c r="F2882">
        <f>_xlfn.XLOOKUP(Table1[[#This Row],[Location]],'Location analysis'!A:A,'Location analysis'!C:C)</f>
        <v>-74.420399000000003</v>
      </c>
      <c r="G2882" t="s">
        <v>612</v>
      </c>
      <c r="H2882" t="s">
        <v>43</v>
      </c>
      <c r="I2882">
        <v>15114633426</v>
      </c>
      <c r="J2882" t="s">
        <v>630</v>
      </c>
      <c r="K2882" t="s">
        <v>36</v>
      </c>
      <c r="L2882">
        <v>122</v>
      </c>
      <c r="M2882">
        <v>1.25</v>
      </c>
      <c r="N2882">
        <v>1</v>
      </c>
      <c r="O2882">
        <v>122</v>
      </c>
      <c r="P2882">
        <v>1.25</v>
      </c>
      <c r="Q2882">
        <v>1</v>
      </c>
      <c r="R2882">
        <v>1.25</v>
      </c>
      <c r="S2882">
        <v>1.25</v>
      </c>
      <c r="T2882" s="1">
        <v>44696</v>
      </c>
      <c r="U2882" t="str">
        <f t="shared" ref="U2882:U2945" si="225">IF(G2882="","Cell is Blank - Dis-regard",G2882)</f>
        <v>Goldfish Baked - Cheddar</v>
      </c>
      <c r="V2882" t="str">
        <f t="shared" ref="V2882:V2945" si="226">IF(H2882="","Cell is Blank - Dis-regard",H2882)</f>
        <v>Food</v>
      </c>
      <c r="W2882" t="s">
        <v>43</v>
      </c>
      <c r="X2882" t="b">
        <f t="shared" si="223"/>
        <v>1</v>
      </c>
      <c r="Y2882">
        <f t="shared" ref="Y2882:Y2945" si="227">IF(X2882="FALSE",M2882,M2882)</f>
        <v>1.25</v>
      </c>
      <c r="Z2882" s="2">
        <f t="shared" si="224"/>
        <v>0.83333333333333337</v>
      </c>
      <c r="AA2882" t="s">
        <v>613</v>
      </c>
      <c r="AB2882" t="s">
        <v>614</v>
      </c>
      <c r="AD2882" t="s">
        <v>54</v>
      </c>
      <c r="AE2882" t="s">
        <v>631</v>
      </c>
      <c r="AF2882">
        <v>2022</v>
      </c>
    </row>
    <row r="2883" spans="1:32" x14ac:dyDescent="0.25">
      <c r="A2883" t="s">
        <v>29</v>
      </c>
      <c r="B2883" t="s">
        <v>394</v>
      </c>
      <c r="C2883" t="s">
        <v>395</v>
      </c>
      <c r="D2883" t="s">
        <v>396</v>
      </c>
      <c r="E2883">
        <f>_xlfn.XLOOKUP(Table1[[#This Row],[Location]],'Location analysis'!A:A,'Location analysis'!B:B)</f>
        <v>40.416893999999999</v>
      </c>
      <c r="F2883">
        <f>_xlfn.XLOOKUP(Table1[[#This Row],[Location]],'Location analysis'!A:A,'Location analysis'!C:C)</f>
        <v>-74.420399000000003</v>
      </c>
      <c r="G2883" t="s">
        <v>137</v>
      </c>
      <c r="H2883" t="s">
        <v>97</v>
      </c>
      <c r="I2883">
        <v>15114648200</v>
      </c>
      <c r="J2883" t="s">
        <v>630</v>
      </c>
      <c r="K2883" t="s">
        <v>51</v>
      </c>
      <c r="L2883">
        <v>144</v>
      </c>
      <c r="M2883">
        <v>1.5</v>
      </c>
      <c r="N2883">
        <v>1</v>
      </c>
      <c r="O2883">
        <v>144</v>
      </c>
      <c r="P2883">
        <v>1.5</v>
      </c>
      <c r="Q2883">
        <v>1</v>
      </c>
      <c r="R2883">
        <v>1.5</v>
      </c>
      <c r="S2883">
        <v>1.5</v>
      </c>
      <c r="T2883" s="1">
        <v>44696</v>
      </c>
      <c r="U2883" t="str">
        <f t="shared" si="225"/>
        <v>Poland Springs Water</v>
      </c>
      <c r="V2883" t="str">
        <f t="shared" si="226"/>
        <v>Water</v>
      </c>
      <c r="W2883" t="s">
        <v>97</v>
      </c>
      <c r="X2883" t="b">
        <f t="shared" ref="X2883:X2946" si="228">M2883=P2883</f>
        <v>1</v>
      </c>
      <c r="Y2883">
        <f t="shared" si="227"/>
        <v>1.5</v>
      </c>
      <c r="Z2883" s="2">
        <f t="shared" ref="Z2883:Z2946" si="229">Y2883/1.5</f>
        <v>1</v>
      </c>
      <c r="AA2883" t="s">
        <v>137</v>
      </c>
      <c r="AD2883" t="s">
        <v>54</v>
      </c>
      <c r="AE2883" t="s">
        <v>631</v>
      </c>
      <c r="AF2883">
        <v>2022</v>
      </c>
    </row>
    <row r="2884" spans="1:32" x14ac:dyDescent="0.25">
      <c r="A2884" t="s">
        <v>29</v>
      </c>
      <c r="B2884" t="s">
        <v>394</v>
      </c>
      <c r="C2884" t="s">
        <v>395</v>
      </c>
      <c r="D2884" t="s">
        <v>396</v>
      </c>
      <c r="E2884">
        <f>_xlfn.XLOOKUP(Table1[[#This Row],[Location]],'Location analysis'!A:A,'Location analysis'!B:B)</f>
        <v>40.416893999999999</v>
      </c>
      <c r="F2884">
        <f>_xlfn.XLOOKUP(Table1[[#This Row],[Location]],'Location analysis'!A:A,'Location analysis'!C:C)</f>
        <v>-74.420399000000003</v>
      </c>
      <c r="G2884" t="s">
        <v>84</v>
      </c>
      <c r="H2884" t="s">
        <v>43</v>
      </c>
      <c r="I2884">
        <v>15114760695</v>
      </c>
      <c r="J2884" t="s">
        <v>630</v>
      </c>
      <c r="K2884" t="s">
        <v>51</v>
      </c>
      <c r="L2884">
        <v>134</v>
      </c>
      <c r="M2884">
        <v>2</v>
      </c>
      <c r="N2884">
        <v>1</v>
      </c>
      <c r="O2884">
        <v>134</v>
      </c>
      <c r="P2884">
        <v>2</v>
      </c>
      <c r="Q2884">
        <v>1</v>
      </c>
      <c r="R2884">
        <v>2</v>
      </c>
      <c r="S2884">
        <v>2</v>
      </c>
      <c r="T2884" s="1">
        <v>44696</v>
      </c>
      <c r="U2884" t="str">
        <f t="shared" si="225"/>
        <v>Wonderful Pistachios - Variety</v>
      </c>
      <c r="V2884" t="str">
        <f t="shared" si="226"/>
        <v>Food</v>
      </c>
      <c r="W2884" t="s">
        <v>43</v>
      </c>
      <c r="X2884" t="b">
        <f t="shared" si="228"/>
        <v>1</v>
      </c>
      <c r="Y2884">
        <f t="shared" si="227"/>
        <v>2</v>
      </c>
      <c r="Z2884" s="2">
        <f t="shared" si="229"/>
        <v>1.3333333333333333</v>
      </c>
      <c r="AA2884" t="s">
        <v>85</v>
      </c>
      <c r="AB2884" t="s">
        <v>86</v>
      </c>
      <c r="AD2884" t="s">
        <v>54</v>
      </c>
      <c r="AE2884" t="s">
        <v>631</v>
      </c>
      <c r="AF2884">
        <v>2022</v>
      </c>
    </row>
    <row r="2885" spans="1:32" x14ac:dyDescent="0.25">
      <c r="A2885" t="s">
        <v>29</v>
      </c>
      <c r="B2885" t="s">
        <v>394</v>
      </c>
      <c r="C2885" t="s">
        <v>395</v>
      </c>
      <c r="D2885" t="s">
        <v>396</v>
      </c>
      <c r="E2885">
        <f>_xlfn.XLOOKUP(Table1[[#This Row],[Location]],'Location analysis'!A:A,'Location analysis'!B:B)</f>
        <v>40.416893999999999</v>
      </c>
      <c r="F2885">
        <f>_xlfn.XLOOKUP(Table1[[#This Row],[Location]],'Location analysis'!A:A,'Location analysis'!C:C)</f>
        <v>-74.420399000000003</v>
      </c>
      <c r="G2885" t="s">
        <v>612</v>
      </c>
      <c r="H2885" t="s">
        <v>43</v>
      </c>
      <c r="I2885">
        <v>15114828368</v>
      </c>
      <c r="J2885" t="s">
        <v>630</v>
      </c>
      <c r="K2885" t="s">
        <v>36</v>
      </c>
      <c r="L2885">
        <v>122</v>
      </c>
      <c r="M2885">
        <v>1.25</v>
      </c>
      <c r="N2885">
        <v>1</v>
      </c>
      <c r="O2885">
        <v>122</v>
      </c>
      <c r="P2885">
        <v>1.25</v>
      </c>
      <c r="Q2885">
        <v>1</v>
      </c>
      <c r="R2885">
        <v>1.25</v>
      </c>
      <c r="S2885">
        <v>1.25</v>
      </c>
      <c r="T2885" s="1">
        <v>44696</v>
      </c>
      <c r="U2885" t="str">
        <f t="shared" si="225"/>
        <v>Goldfish Baked - Cheddar</v>
      </c>
      <c r="V2885" t="str">
        <f t="shared" si="226"/>
        <v>Food</v>
      </c>
      <c r="W2885" t="s">
        <v>43</v>
      </c>
      <c r="X2885" t="b">
        <f t="shared" si="228"/>
        <v>1</v>
      </c>
      <c r="Y2885">
        <f t="shared" si="227"/>
        <v>1.25</v>
      </c>
      <c r="Z2885" s="2">
        <f t="shared" si="229"/>
        <v>0.83333333333333337</v>
      </c>
      <c r="AA2885" t="s">
        <v>613</v>
      </c>
      <c r="AB2885" t="s">
        <v>614</v>
      </c>
      <c r="AD2885" t="s">
        <v>54</v>
      </c>
      <c r="AE2885" t="s">
        <v>631</v>
      </c>
      <c r="AF2885">
        <v>2022</v>
      </c>
    </row>
    <row r="2886" spans="1:32" x14ac:dyDescent="0.25">
      <c r="A2886" t="s">
        <v>29</v>
      </c>
      <c r="B2886" t="s">
        <v>394</v>
      </c>
      <c r="C2886" t="s">
        <v>395</v>
      </c>
      <c r="D2886" t="s">
        <v>396</v>
      </c>
      <c r="E2886">
        <f>_xlfn.XLOOKUP(Table1[[#This Row],[Location]],'Location analysis'!A:A,'Location analysis'!B:B)</f>
        <v>40.416893999999999</v>
      </c>
      <c r="F2886">
        <f>_xlfn.XLOOKUP(Table1[[#This Row],[Location]],'Location analysis'!A:A,'Location analysis'!C:C)</f>
        <v>-74.420399000000003</v>
      </c>
      <c r="G2886" t="s">
        <v>137</v>
      </c>
      <c r="H2886" t="s">
        <v>97</v>
      </c>
      <c r="I2886">
        <v>15114830866</v>
      </c>
      <c r="J2886" t="s">
        <v>630</v>
      </c>
      <c r="K2886" t="s">
        <v>36</v>
      </c>
      <c r="L2886">
        <v>144</v>
      </c>
      <c r="M2886">
        <v>1.5</v>
      </c>
      <c r="N2886">
        <v>1</v>
      </c>
      <c r="O2886">
        <v>144</v>
      </c>
      <c r="P2886">
        <v>1.5</v>
      </c>
      <c r="Q2886">
        <v>1</v>
      </c>
      <c r="R2886">
        <v>1.5</v>
      </c>
      <c r="S2886">
        <v>1.5</v>
      </c>
      <c r="T2886" s="1">
        <v>44696</v>
      </c>
      <c r="U2886" t="str">
        <f t="shared" si="225"/>
        <v>Poland Springs Water</v>
      </c>
      <c r="V2886" t="str">
        <f t="shared" si="226"/>
        <v>Water</v>
      </c>
      <c r="W2886" t="s">
        <v>97</v>
      </c>
      <c r="X2886" t="b">
        <f t="shared" si="228"/>
        <v>1</v>
      </c>
      <c r="Y2886">
        <f t="shared" si="227"/>
        <v>1.5</v>
      </c>
      <c r="Z2886" s="2">
        <f t="shared" si="229"/>
        <v>1</v>
      </c>
      <c r="AA2886" t="s">
        <v>137</v>
      </c>
      <c r="AD2886" t="s">
        <v>54</v>
      </c>
      <c r="AE2886" t="s">
        <v>631</v>
      </c>
      <c r="AF2886">
        <v>2022</v>
      </c>
    </row>
    <row r="2887" spans="1:32" x14ac:dyDescent="0.25">
      <c r="A2887" t="s">
        <v>29</v>
      </c>
      <c r="B2887" t="s">
        <v>394</v>
      </c>
      <c r="C2887" t="s">
        <v>395</v>
      </c>
      <c r="D2887" t="s">
        <v>396</v>
      </c>
      <c r="E2887">
        <f>_xlfn.XLOOKUP(Table1[[#This Row],[Location]],'Location analysis'!A:A,'Location analysis'!B:B)</f>
        <v>40.416893999999999</v>
      </c>
      <c r="F2887">
        <f>_xlfn.XLOOKUP(Table1[[#This Row],[Location]],'Location analysis'!A:A,'Location analysis'!C:C)</f>
        <v>-74.420399000000003</v>
      </c>
      <c r="G2887" t="s">
        <v>154</v>
      </c>
      <c r="H2887" t="s">
        <v>43</v>
      </c>
      <c r="I2887">
        <v>15114833497</v>
      </c>
      <c r="J2887" t="s">
        <v>630</v>
      </c>
      <c r="K2887" t="s">
        <v>36</v>
      </c>
      <c r="L2887">
        <v>112</v>
      </c>
      <c r="M2887">
        <v>1.5</v>
      </c>
      <c r="N2887">
        <v>1</v>
      </c>
      <c r="O2887">
        <v>112</v>
      </c>
      <c r="P2887">
        <v>1.5</v>
      </c>
      <c r="Q2887">
        <v>1</v>
      </c>
      <c r="R2887">
        <v>1.5</v>
      </c>
      <c r="S2887">
        <v>1.5</v>
      </c>
      <c r="T2887" s="1">
        <v>44696</v>
      </c>
      <c r="U2887" t="str">
        <f t="shared" si="225"/>
        <v>SunChips Multigrain - Harvest Cheddar</v>
      </c>
      <c r="V2887" t="str">
        <f t="shared" si="226"/>
        <v>Food</v>
      </c>
      <c r="W2887" t="s">
        <v>43</v>
      </c>
      <c r="X2887" t="b">
        <f t="shared" si="228"/>
        <v>1</v>
      </c>
      <c r="Y2887">
        <f t="shared" si="227"/>
        <v>1.5</v>
      </c>
      <c r="Z2887" s="2">
        <f t="shared" si="229"/>
        <v>1</v>
      </c>
      <c r="AA2887" t="s">
        <v>129</v>
      </c>
      <c r="AB2887" t="s">
        <v>155</v>
      </c>
      <c r="AD2887" t="s">
        <v>54</v>
      </c>
      <c r="AE2887" t="s">
        <v>631</v>
      </c>
      <c r="AF2887">
        <v>2022</v>
      </c>
    </row>
    <row r="2888" spans="1:32" x14ac:dyDescent="0.25">
      <c r="A2888" t="s">
        <v>29</v>
      </c>
      <c r="B2888" t="s">
        <v>394</v>
      </c>
      <c r="C2888" t="s">
        <v>395</v>
      </c>
      <c r="D2888" t="s">
        <v>396</v>
      </c>
      <c r="E2888">
        <f>_xlfn.XLOOKUP(Table1[[#This Row],[Location]],'Location analysis'!A:A,'Location analysis'!B:B)</f>
        <v>40.416893999999999</v>
      </c>
      <c r="F2888">
        <f>_xlfn.XLOOKUP(Table1[[#This Row],[Location]],'Location analysis'!A:A,'Location analysis'!C:C)</f>
        <v>-74.420399000000003</v>
      </c>
      <c r="G2888" t="s">
        <v>612</v>
      </c>
      <c r="H2888" t="s">
        <v>43</v>
      </c>
      <c r="I2888">
        <v>15114836940</v>
      </c>
      <c r="J2888" t="s">
        <v>630</v>
      </c>
      <c r="K2888" t="s">
        <v>36</v>
      </c>
      <c r="L2888">
        <v>122</v>
      </c>
      <c r="M2888">
        <v>1.25</v>
      </c>
      <c r="N2888">
        <v>1</v>
      </c>
      <c r="O2888">
        <v>122</v>
      </c>
      <c r="P2888">
        <v>1.25</v>
      </c>
      <c r="Q2888">
        <v>1</v>
      </c>
      <c r="R2888">
        <v>1.25</v>
      </c>
      <c r="S2888">
        <v>1.25</v>
      </c>
      <c r="T2888" s="1">
        <v>44696</v>
      </c>
      <c r="U2888" t="str">
        <f t="shared" si="225"/>
        <v>Goldfish Baked - Cheddar</v>
      </c>
      <c r="V2888" t="str">
        <f t="shared" si="226"/>
        <v>Food</v>
      </c>
      <c r="W2888" t="s">
        <v>43</v>
      </c>
      <c r="X2888" t="b">
        <f t="shared" si="228"/>
        <v>1</v>
      </c>
      <c r="Y2888">
        <f t="shared" si="227"/>
        <v>1.25</v>
      </c>
      <c r="Z2888" s="2">
        <f t="shared" si="229"/>
        <v>0.83333333333333337</v>
      </c>
      <c r="AA2888" t="s">
        <v>613</v>
      </c>
      <c r="AB2888" t="s">
        <v>614</v>
      </c>
      <c r="AD2888" t="s">
        <v>54</v>
      </c>
      <c r="AE2888" t="s">
        <v>631</v>
      </c>
      <c r="AF2888">
        <v>2022</v>
      </c>
    </row>
    <row r="2889" spans="1:32" x14ac:dyDescent="0.25">
      <c r="A2889" t="s">
        <v>29</v>
      </c>
      <c r="B2889" t="s">
        <v>394</v>
      </c>
      <c r="C2889" t="s">
        <v>395</v>
      </c>
      <c r="D2889" t="s">
        <v>396</v>
      </c>
      <c r="E2889">
        <f>_xlfn.XLOOKUP(Table1[[#This Row],[Location]],'Location analysis'!A:A,'Location analysis'!B:B)</f>
        <v>40.416893999999999</v>
      </c>
      <c r="F2889">
        <f>_xlfn.XLOOKUP(Table1[[#This Row],[Location]],'Location analysis'!A:A,'Location analysis'!C:C)</f>
        <v>-74.420399000000003</v>
      </c>
      <c r="G2889" t="s">
        <v>251</v>
      </c>
      <c r="H2889" t="s">
        <v>43</v>
      </c>
      <c r="I2889">
        <v>15114874556</v>
      </c>
      <c r="J2889" t="s">
        <v>630</v>
      </c>
      <c r="K2889" t="s">
        <v>51</v>
      </c>
      <c r="L2889">
        <v>123</v>
      </c>
      <c r="M2889">
        <v>1.25</v>
      </c>
      <c r="N2889">
        <v>1</v>
      </c>
      <c r="O2889">
        <v>123</v>
      </c>
      <c r="P2889">
        <v>1.25</v>
      </c>
      <c r="Q2889">
        <v>1</v>
      </c>
      <c r="R2889">
        <v>1.25</v>
      </c>
      <c r="S2889">
        <v>1.25</v>
      </c>
      <c r="T2889" s="1">
        <v>44696</v>
      </c>
      <c r="U2889" t="str">
        <f t="shared" si="225"/>
        <v>CheezIt - Double Cheese</v>
      </c>
      <c r="V2889" t="str">
        <f t="shared" si="226"/>
        <v>Food</v>
      </c>
      <c r="W2889" t="s">
        <v>43</v>
      </c>
      <c r="X2889" t="b">
        <f t="shared" si="228"/>
        <v>1</v>
      </c>
      <c r="Y2889">
        <f t="shared" si="227"/>
        <v>1.25</v>
      </c>
      <c r="Z2889" s="2">
        <f t="shared" si="229"/>
        <v>0.83333333333333337</v>
      </c>
      <c r="AA2889" t="s">
        <v>193</v>
      </c>
      <c r="AB2889" t="s">
        <v>252</v>
      </c>
      <c r="AD2889" t="s">
        <v>54</v>
      </c>
      <c r="AE2889" t="s">
        <v>631</v>
      </c>
      <c r="AF2889">
        <v>2022</v>
      </c>
    </row>
    <row r="2890" spans="1:32" x14ac:dyDescent="0.25">
      <c r="A2890" t="s">
        <v>29</v>
      </c>
      <c r="B2890" t="s">
        <v>394</v>
      </c>
      <c r="C2890" t="s">
        <v>395</v>
      </c>
      <c r="D2890" t="s">
        <v>396</v>
      </c>
      <c r="E2890">
        <f>_xlfn.XLOOKUP(Table1[[#This Row],[Location]],'Location analysis'!A:A,'Location analysis'!B:B)</f>
        <v>40.416893999999999</v>
      </c>
      <c r="F2890">
        <f>_xlfn.XLOOKUP(Table1[[#This Row],[Location]],'Location analysis'!A:A,'Location analysis'!C:C)</f>
        <v>-74.420399000000003</v>
      </c>
      <c r="G2890" t="s">
        <v>634</v>
      </c>
      <c r="I2890">
        <v>15114878843</v>
      </c>
      <c r="J2890" t="s">
        <v>630</v>
      </c>
      <c r="K2890" t="s">
        <v>51</v>
      </c>
      <c r="L2890">
        <v>152</v>
      </c>
      <c r="M2890">
        <v>4</v>
      </c>
      <c r="N2890">
        <v>1</v>
      </c>
      <c r="O2890">
        <v>152</v>
      </c>
      <c r="P2890">
        <v>4</v>
      </c>
      <c r="Q2890">
        <v>1</v>
      </c>
      <c r="R2890">
        <v>4</v>
      </c>
      <c r="S2890">
        <v>4</v>
      </c>
      <c r="T2890" s="1">
        <v>44696</v>
      </c>
      <c r="U2890" t="str">
        <f t="shared" si="225"/>
        <v>Oreo Mini - Go Paks</v>
      </c>
      <c r="V2890" t="str">
        <f t="shared" si="226"/>
        <v>Cell is Blank - Dis-regard</v>
      </c>
      <c r="W2890" t="s">
        <v>43</v>
      </c>
      <c r="X2890" t="b">
        <f t="shared" si="228"/>
        <v>1</v>
      </c>
      <c r="Y2890">
        <f t="shared" si="227"/>
        <v>4</v>
      </c>
      <c r="Z2890" s="2">
        <f t="shared" si="229"/>
        <v>2.6666666666666665</v>
      </c>
      <c r="AA2890" t="s">
        <v>635</v>
      </c>
      <c r="AB2890" t="s">
        <v>492</v>
      </c>
      <c r="AD2890" t="s">
        <v>54</v>
      </c>
      <c r="AE2890" t="s">
        <v>631</v>
      </c>
      <c r="AF2890">
        <v>2022</v>
      </c>
    </row>
    <row r="2891" spans="1:32" x14ac:dyDescent="0.25">
      <c r="A2891" t="s">
        <v>29</v>
      </c>
      <c r="B2891" t="s">
        <v>394</v>
      </c>
      <c r="C2891" t="s">
        <v>395</v>
      </c>
      <c r="D2891" t="s">
        <v>396</v>
      </c>
      <c r="E2891">
        <f>_xlfn.XLOOKUP(Table1[[#This Row],[Location]],'Location analysis'!A:A,'Location analysis'!B:B)</f>
        <v>40.416893999999999</v>
      </c>
      <c r="F2891">
        <f>_xlfn.XLOOKUP(Table1[[#This Row],[Location]],'Location analysis'!A:A,'Location analysis'!C:C)</f>
        <v>-74.420399000000003</v>
      </c>
      <c r="G2891" t="s">
        <v>603</v>
      </c>
      <c r="H2891" t="s">
        <v>43</v>
      </c>
      <c r="I2891">
        <v>15114955739</v>
      </c>
      <c r="J2891" t="s">
        <v>630</v>
      </c>
      <c r="K2891" t="s">
        <v>51</v>
      </c>
      <c r="L2891">
        <v>155</v>
      </c>
      <c r="M2891">
        <v>5</v>
      </c>
      <c r="N2891">
        <v>1</v>
      </c>
      <c r="O2891">
        <v>155</v>
      </c>
      <c r="P2891">
        <v>5</v>
      </c>
      <c r="Q2891">
        <v>1</v>
      </c>
      <c r="R2891">
        <v>5</v>
      </c>
      <c r="S2891">
        <v>5</v>
      </c>
      <c r="T2891" s="1">
        <v>44696</v>
      </c>
      <c r="U2891" t="str">
        <f t="shared" si="225"/>
        <v>Ice Breakers Ice Cubes - PepperMint</v>
      </c>
      <c r="V2891" t="str">
        <f t="shared" si="226"/>
        <v>Food</v>
      </c>
      <c r="W2891" t="s">
        <v>43</v>
      </c>
      <c r="X2891" t="b">
        <f t="shared" si="228"/>
        <v>1</v>
      </c>
      <c r="Y2891">
        <f t="shared" si="227"/>
        <v>5</v>
      </c>
      <c r="Z2891" s="2">
        <f t="shared" si="229"/>
        <v>3.3333333333333335</v>
      </c>
      <c r="AA2891" t="s">
        <v>604</v>
      </c>
      <c r="AB2891" t="s">
        <v>605</v>
      </c>
      <c r="AD2891" t="s">
        <v>54</v>
      </c>
      <c r="AE2891" t="s">
        <v>631</v>
      </c>
      <c r="AF2891">
        <v>2022</v>
      </c>
    </row>
    <row r="2892" spans="1:32" x14ac:dyDescent="0.25">
      <c r="A2892" t="s">
        <v>29</v>
      </c>
      <c r="B2892" t="s">
        <v>30</v>
      </c>
      <c r="C2892" t="s">
        <v>31</v>
      </c>
      <c r="D2892" t="s">
        <v>32</v>
      </c>
      <c r="E2892">
        <f>_xlfn.XLOOKUP(Table1[[#This Row],[Location]],'Location analysis'!A:A,'Location analysis'!B:B)</f>
        <v>40.423690999999998</v>
      </c>
      <c r="F2892">
        <f>_xlfn.XLOOKUP(Table1[[#This Row],[Location]],'Location analysis'!A:A,'Location analysis'!C:C)</f>
        <v>-74.380831999999998</v>
      </c>
      <c r="G2892" t="s">
        <v>96</v>
      </c>
      <c r="H2892" t="s">
        <v>97</v>
      </c>
      <c r="I2892">
        <v>15115161327</v>
      </c>
      <c r="J2892" t="s">
        <v>630</v>
      </c>
      <c r="K2892" t="s">
        <v>51</v>
      </c>
      <c r="L2892">
        <v>147</v>
      </c>
      <c r="M2892">
        <v>2.75</v>
      </c>
      <c r="N2892">
        <v>1</v>
      </c>
      <c r="O2892">
        <v>147</v>
      </c>
      <c r="P2892">
        <v>2.75</v>
      </c>
      <c r="Q2892">
        <v>1</v>
      </c>
      <c r="R2892">
        <v>2.75</v>
      </c>
      <c r="S2892">
        <v>2.75</v>
      </c>
      <c r="T2892" s="1">
        <v>44696</v>
      </c>
      <c r="U2892" t="str">
        <f t="shared" si="225"/>
        <v>Vitamin Water - XXX Acai BB Pomegranate</v>
      </c>
      <c r="V2892" t="str">
        <f t="shared" si="226"/>
        <v>Water</v>
      </c>
      <c r="W2892" t="s">
        <v>97</v>
      </c>
      <c r="X2892" t="b">
        <f t="shared" si="228"/>
        <v>1</v>
      </c>
      <c r="Y2892">
        <f t="shared" si="227"/>
        <v>2.75</v>
      </c>
      <c r="Z2892" s="2">
        <f t="shared" si="229"/>
        <v>1.8333333333333333</v>
      </c>
      <c r="AA2892" t="s">
        <v>98</v>
      </c>
      <c r="AB2892" t="s">
        <v>99</v>
      </c>
      <c r="AD2892" t="s">
        <v>54</v>
      </c>
      <c r="AE2892" t="s">
        <v>631</v>
      </c>
      <c r="AF2892">
        <v>2022</v>
      </c>
    </row>
    <row r="2893" spans="1:32" x14ac:dyDescent="0.25">
      <c r="A2893" t="s">
        <v>29</v>
      </c>
      <c r="B2893" t="s">
        <v>30</v>
      </c>
      <c r="C2893" t="s">
        <v>31</v>
      </c>
      <c r="D2893" t="s">
        <v>32</v>
      </c>
      <c r="E2893">
        <f>_xlfn.XLOOKUP(Table1[[#This Row],[Location]],'Location analysis'!A:A,'Location analysis'!B:B)</f>
        <v>40.423690999999998</v>
      </c>
      <c r="F2893">
        <f>_xlfn.XLOOKUP(Table1[[#This Row],[Location]],'Location analysis'!A:A,'Location analysis'!C:C)</f>
        <v>-74.380831999999998</v>
      </c>
      <c r="G2893" t="s">
        <v>543</v>
      </c>
      <c r="H2893" t="s">
        <v>34</v>
      </c>
      <c r="I2893">
        <v>15115497750</v>
      </c>
      <c r="J2893" t="s">
        <v>630</v>
      </c>
      <c r="K2893" t="s">
        <v>36</v>
      </c>
      <c r="L2893">
        <v>141</v>
      </c>
      <c r="M2893">
        <v>1.5</v>
      </c>
      <c r="N2893">
        <v>1</v>
      </c>
      <c r="O2893">
        <v>141</v>
      </c>
      <c r="P2893">
        <v>1.5</v>
      </c>
      <c r="Q2893">
        <v>1</v>
      </c>
      <c r="R2893">
        <v>1.5</v>
      </c>
      <c r="S2893">
        <v>1.5</v>
      </c>
      <c r="T2893" s="1">
        <v>44696</v>
      </c>
      <c r="U2893" t="str">
        <f t="shared" si="225"/>
        <v>Bubly - Mango</v>
      </c>
      <c r="V2893" t="str">
        <f t="shared" si="226"/>
        <v>Carbonated</v>
      </c>
      <c r="W2893" t="s">
        <v>34</v>
      </c>
      <c r="X2893" t="b">
        <f t="shared" si="228"/>
        <v>1</v>
      </c>
      <c r="Y2893">
        <f t="shared" si="227"/>
        <v>1.5</v>
      </c>
      <c r="Z2893" s="2">
        <f t="shared" si="229"/>
        <v>1</v>
      </c>
      <c r="AA2893" t="s">
        <v>135</v>
      </c>
      <c r="AB2893" t="s">
        <v>544</v>
      </c>
      <c r="AD2893" t="s">
        <v>54</v>
      </c>
      <c r="AE2893" t="s">
        <v>631</v>
      </c>
      <c r="AF2893">
        <v>2022</v>
      </c>
    </row>
    <row r="2894" spans="1:32" x14ac:dyDescent="0.25">
      <c r="A2894" t="s">
        <v>29</v>
      </c>
      <c r="B2894" t="s">
        <v>46</v>
      </c>
      <c r="C2894" t="s">
        <v>31</v>
      </c>
      <c r="D2894" t="s">
        <v>47</v>
      </c>
      <c r="E2894">
        <f>_xlfn.XLOOKUP(Table1[[#This Row],[Location]],'Location analysis'!A:A,'Location analysis'!B:B)</f>
        <v>40.423690999999998</v>
      </c>
      <c r="F2894">
        <f>_xlfn.XLOOKUP(Table1[[#This Row],[Location]],'Location analysis'!A:A,'Location analysis'!C:C)</f>
        <v>-74.380831999999998</v>
      </c>
      <c r="G2894" t="s">
        <v>182</v>
      </c>
      <c r="H2894" t="s">
        <v>34</v>
      </c>
      <c r="I2894">
        <v>15115802639</v>
      </c>
      <c r="J2894" t="s">
        <v>630</v>
      </c>
      <c r="K2894" t="s">
        <v>51</v>
      </c>
      <c r="L2894">
        <v>140</v>
      </c>
      <c r="M2894">
        <v>1.5</v>
      </c>
      <c r="N2894">
        <v>1</v>
      </c>
      <c r="O2894">
        <v>140</v>
      </c>
      <c r="P2894">
        <v>1.5</v>
      </c>
      <c r="Q2894">
        <v>1</v>
      </c>
      <c r="R2894">
        <v>1.5</v>
      </c>
      <c r="S2894">
        <v>1.5</v>
      </c>
      <c r="T2894" s="1">
        <v>44696</v>
      </c>
      <c r="U2894" t="str">
        <f t="shared" si="225"/>
        <v>Coca Cola - Zero Sugar</v>
      </c>
      <c r="V2894" t="str">
        <f t="shared" si="226"/>
        <v>Carbonated</v>
      </c>
      <c r="W2894" t="s">
        <v>34</v>
      </c>
      <c r="X2894" t="b">
        <f t="shared" si="228"/>
        <v>1</v>
      </c>
      <c r="Y2894">
        <f t="shared" si="227"/>
        <v>1.5</v>
      </c>
      <c r="Z2894" s="2">
        <f t="shared" si="229"/>
        <v>1</v>
      </c>
      <c r="AA2894" t="s">
        <v>183</v>
      </c>
      <c r="AB2894" t="s">
        <v>184</v>
      </c>
      <c r="AD2894" t="s">
        <v>54</v>
      </c>
      <c r="AE2894" t="s">
        <v>631</v>
      </c>
      <c r="AF2894">
        <v>2022</v>
      </c>
    </row>
    <row r="2895" spans="1:32" x14ac:dyDescent="0.25">
      <c r="A2895" t="s">
        <v>29</v>
      </c>
      <c r="B2895" t="s">
        <v>67</v>
      </c>
      <c r="C2895" t="s">
        <v>68</v>
      </c>
      <c r="D2895" t="s">
        <v>69</v>
      </c>
      <c r="E2895">
        <f>_xlfn.XLOOKUP(Table1[[#This Row],[Location]],'Location analysis'!A:A,'Location analysis'!B:B)</f>
        <v>40.435699999999997</v>
      </c>
      <c r="F2895">
        <f>_xlfn.XLOOKUP(Table1[[#This Row],[Location]],'Location analysis'!A:A,'Location analysis'!C:C)</f>
        <v>-74.125200000000007</v>
      </c>
      <c r="G2895" t="s">
        <v>185</v>
      </c>
      <c r="H2895" t="s">
        <v>34</v>
      </c>
      <c r="I2895">
        <v>15116533564</v>
      </c>
      <c r="J2895" t="s">
        <v>636</v>
      </c>
      <c r="K2895" t="s">
        <v>36</v>
      </c>
      <c r="L2895">
        <v>148</v>
      </c>
      <c r="M2895">
        <v>3.5</v>
      </c>
      <c r="N2895">
        <v>1</v>
      </c>
      <c r="O2895">
        <v>148</v>
      </c>
      <c r="P2895">
        <v>3.5</v>
      </c>
      <c r="Q2895">
        <v>1</v>
      </c>
      <c r="R2895">
        <v>3.5</v>
      </c>
      <c r="S2895">
        <v>3.5</v>
      </c>
      <c r="T2895" s="1">
        <v>44697</v>
      </c>
      <c r="U2895" t="str">
        <f t="shared" si="225"/>
        <v>Red Bull - Original</v>
      </c>
      <c r="V2895" t="str">
        <f t="shared" si="226"/>
        <v>Carbonated</v>
      </c>
      <c r="W2895" t="s">
        <v>34</v>
      </c>
      <c r="X2895" t="b">
        <f t="shared" si="228"/>
        <v>1</v>
      </c>
      <c r="Y2895">
        <f t="shared" si="227"/>
        <v>3.5</v>
      </c>
      <c r="Z2895" s="2">
        <f t="shared" si="229"/>
        <v>2.3333333333333335</v>
      </c>
      <c r="AA2895" t="s">
        <v>37</v>
      </c>
      <c r="AB2895" t="s">
        <v>150</v>
      </c>
      <c r="AD2895" t="s">
        <v>60</v>
      </c>
      <c r="AE2895" t="s">
        <v>637</v>
      </c>
      <c r="AF2895">
        <v>2022</v>
      </c>
    </row>
    <row r="2896" spans="1:32" x14ac:dyDescent="0.25">
      <c r="A2896" t="s">
        <v>29</v>
      </c>
      <c r="B2896" t="s">
        <v>46</v>
      </c>
      <c r="C2896" t="s">
        <v>31</v>
      </c>
      <c r="D2896" t="s">
        <v>47</v>
      </c>
      <c r="E2896">
        <f>_xlfn.XLOOKUP(Table1[[#This Row],[Location]],'Location analysis'!A:A,'Location analysis'!B:B)</f>
        <v>40.423690999999998</v>
      </c>
      <c r="F2896">
        <f>_xlfn.XLOOKUP(Table1[[#This Row],[Location]],'Location analysis'!A:A,'Location analysis'!C:C)</f>
        <v>-74.380831999999998</v>
      </c>
      <c r="G2896" t="s">
        <v>70</v>
      </c>
      <c r="H2896" t="s">
        <v>34</v>
      </c>
      <c r="I2896">
        <v>15117161344</v>
      </c>
      <c r="J2896" t="s">
        <v>636</v>
      </c>
      <c r="K2896" t="s">
        <v>36</v>
      </c>
      <c r="L2896">
        <v>146</v>
      </c>
      <c r="M2896">
        <v>3</v>
      </c>
      <c r="N2896">
        <v>1</v>
      </c>
      <c r="O2896">
        <v>146</v>
      </c>
      <c r="P2896">
        <v>3</v>
      </c>
      <c r="Q2896">
        <v>1</v>
      </c>
      <c r="R2896">
        <v>3</v>
      </c>
      <c r="S2896">
        <v>3</v>
      </c>
      <c r="T2896" s="1">
        <v>44697</v>
      </c>
      <c r="U2896" t="str">
        <f t="shared" si="225"/>
        <v>Monster Energy Original</v>
      </c>
      <c r="V2896" t="str">
        <f t="shared" si="226"/>
        <v>Carbonated</v>
      </c>
      <c r="W2896" t="s">
        <v>34</v>
      </c>
      <c r="X2896" t="b">
        <f t="shared" si="228"/>
        <v>1</v>
      </c>
      <c r="Y2896">
        <f t="shared" si="227"/>
        <v>3</v>
      </c>
      <c r="Z2896" s="2">
        <f t="shared" si="229"/>
        <v>2</v>
      </c>
      <c r="AA2896" t="s">
        <v>70</v>
      </c>
      <c r="AD2896" t="s">
        <v>60</v>
      </c>
      <c r="AE2896" t="s">
        <v>637</v>
      </c>
      <c r="AF2896">
        <v>2022</v>
      </c>
    </row>
    <row r="2897" spans="1:32" x14ac:dyDescent="0.25">
      <c r="A2897" t="s">
        <v>29</v>
      </c>
      <c r="B2897" t="s">
        <v>394</v>
      </c>
      <c r="C2897" t="s">
        <v>395</v>
      </c>
      <c r="D2897" t="s">
        <v>396</v>
      </c>
      <c r="E2897">
        <f>_xlfn.XLOOKUP(Table1[[#This Row],[Location]],'Location analysis'!A:A,'Location analysis'!B:B)</f>
        <v>40.416893999999999</v>
      </c>
      <c r="F2897">
        <f>_xlfn.XLOOKUP(Table1[[#This Row],[Location]],'Location analysis'!A:A,'Location analysis'!C:C)</f>
        <v>-74.420399000000003</v>
      </c>
      <c r="G2897" t="s">
        <v>582</v>
      </c>
      <c r="H2897" t="s">
        <v>43</v>
      </c>
      <c r="I2897">
        <v>15117719787</v>
      </c>
      <c r="J2897" t="s">
        <v>636</v>
      </c>
      <c r="K2897" t="s">
        <v>51</v>
      </c>
      <c r="L2897">
        <v>150</v>
      </c>
      <c r="M2897">
        <v>3</v>
      </c>
      <c r="N2897">
        <v>1</v>
      </c>
      <c r="O2897">
        <v>150</v>
      </c>
      <c r="P2897">
        <v>3</v>
      </c>
      <c r="Q2897">
        <v>1</v>
      </c>
      <c r="R2897">
        <v>3</v>
      </c>
      <c r="S2897">
        <v>3</v>
      </c>
      <c r="T2897" s="1">
        <v>44697</v>
      </c>
      <c r="U2897" t="str">
        <f t="shared" si="225"/>
        <v>CheezIt - Go Paks</v>
      </c>
      <c r="V2897" t="str">
        <f t="shared" si="226"/>
        <v>Food</v>
      </c>
      <c r="W2897" t="s">
        <v>43</v>
      </c>
      <c r="X2897" t="b">
        <f t="shared" si="228"/>
        <v>1</v>
      </c>
      <c r="Y2897">
        <f t="shared" si="227"/>
        <v>3</v>
      </c>
      <c r="Z2897" s="2">
        <f t="shared" si="229"/>
        <v>2</v>
      </c>
      <c r="AA2897" t="s">
        <v>193</v>
      </c>
      <c r="AB2897" t="s">
        <v>492</v>
      </c>
      <c r="AD2897" t="s">
        <v>60</v>
      </c>
      <c r="AE2897" t="s">
        <v>637</v>
      </c>
      <c r="AF2897">
        <v>2022</v>
      </c>
    </row>
    <row r="2898" spans="1:32" x14ac:dyDescent="0.25">
      <c r="A2898" t="s">
        <v>29</v>
      </c>
      <c r="B2898" t="s">
        <v>67</v>
      </c>
      <c r="C2898" t="s">
        <v>68</v>
      </c>
      <c r="D2898" t="s">
        <v>69</v>
      </c>
      <c r="E2898">
        <f>_xlfn.XLOOKUP(Table1[[#This Row],[Location]],'Location analysis'!A:A,'Location analysis'!B:B)</f>
        <v>40.435699999999997</v>
      </c>
      <c r="F2898">
        <f>_xlfn.XLOOKUP(Table1[[#This Row],[Location]],'Location analysis'!A:A,'Location analysis'!C:C)</f>
        <v>-74.125200000000007</v>
      </c>
      <c r="G2898" t="s">
        <v>185</v>
      </c>
      <c r="H2898" t="s">
        <v>34</v>
      </c>
      <c r="I2898">
        <v>15118540836</v>
      </c>
      <c r="J2898" t="s">
        <v>636</v>
      </c>
      <c r="K2898" t="s">
        <v>36</v>
      </c>
      <c r="L2898">
        <v>148</v>
      </c>
      <c r="M2898">
        <v>3.5</v>
      </c>
      <c r="N2898">
        <v>1</v>
      </c>
      <c r="O2898">
        <v>148</v>
      </c>
      <c r="P2898">
        <v>3.5</v>
      </c>
      <c r="Q2898">
        <v>1</v>
      </c>
      <c r="R2898">
        <v>3.5</v>
      </c>
      <c r="S2898">
        <v>3.5</v>
      </c>
      <c r="T2898" s="1">
        <v>44697</v>
      </c>
      <c r="U2898" t="str">
        <f t="shared" si="225"/>
        <v>Red Bull - Original</v>
      </c>
      <c r="V2898" t="str">
        <f t="shared" si="226"/>
        <v>Carbonated</v>
      </c>
      <c r="W2898" t="s">
        <v>34</v>
      </c>
      <c r="X2898" t="b">
        <f t="shared" si="228"/>
        <v>1</v>
      </c>
      <c r="Y2898">
        <f t="shared" si="227"/>
        <v>3.5</v>
      </c>
      <c r="Z2898" s="2">
        <f t="shared" si="229"/>
        <v>2.3333333333333335</v>
      </c>
      <c r="AA2898" t="s">
        <v>37</v>
      </c>
      <c r="AB2898" t="s">
        <v>150</v>
      </c>
      <c r="AD2898" t="s">
        <v>60</v>
      </c>
      <c r="AE2898" t="s">
        <v>637</v>
      </c>
      <c r="AF2898">
        <v>2022</v>
      </c>
    </row>
    <row r="2899" spans="1:32" x14ac:dyDescent="0.25">
      <c r="A2899" t="s">
        <v>29</v>
      </c>
      <c r="B2899" t="s">
        <v>394</v>
      </c>
      <c r="C2899" t="s">
        <v>395</v>
      </c>
      <c r="D2899" t="s">
        <v>396</v>
      </c>
      <c r="E2899">
        <f>_xlfn.XLOOKUP(Table1[[#This Row],[Location]],'Location analysis'!A:A,'Location analysis'!B:B)</f>
        <v>40.416893999999999</v>
      </c>
      <c r="F2899">
        <f>_xlfn.XLOOKUP(Table1[[#This Row],[Location]],'Location analysis'!A:A,'Location analysis'!C:C)</f>
        <v>-74.420399000000003</v>
      </c>
      <c r="G2899" t="s">
        <v>182</v>
      </c>
      <c r="H2899" t="s">
        <v>34</v>
      </c>
      <c r="I2899">
        <v>15119010803</v>
      </c>
      <c r="J2899" t="s">
        <v>636</v>
      </c>
      <c r="K2899" t="s">
        <v>51</v>
      </c>
      <c r="L2899">
        <v>142</v>
      </c>
      <c r="M2899">
        <v>1.5</v>
      </c>
      <c r="N2899">
        <v>1</v>
      </c>
      <c r="O2899">
        <v>142</v>
      </c>
      <c r="P2899">
        <v>1.5</v>
      </c>
      <c r="Q2899">
        <v>1</v>
      </c>
      <c r="R2899">
        <v>1.5</v>
      </c>
      <c r="S2899">
        <v>1.5</v>
      </c>
      <c r="T2899" s="1">
        <v>44697</v>
      </c>
      <c r="U2899" t="str">
        <f t="shared" si="225"/>
        <v>Coca Cola - Zero Sugar</v>
      </c>
      <c r="V2899" t="str">
        <f t="shared" si="226"/>
        <v>Carbonated</v>
      </c>
      <c r="W2899" t="s">
        <v>34</v>
      </c>
      <c r="X2899" t="b">
        <f t="shared" si="228"/>
        <v>1</v>
      </c>
      <c r="Y2899">
        <f t="shared" si="227"/>
        <v>1.5</v>
      </c>
      <c r="Z2899" s="2">
        <f t="shared" si="229"/>
        <v>1</v>
      </c>
      <c r="AA2899" t="s">
        <v>183</v>
      </c>
      <c r="AB2899" t="s">
        <v>184</v>
      </c>
      <c r="AD2899" t="s">
        <v>60</v>
      </c>
      <c r="AE2899" t="s">
        <v>637</v>
      </c>
      <c r="AF2899">
        <v>2022</v>
      </c>
    </row>
    <row r="2900" spans="1:32" x14ac:dyDescent="0.25">
      <c r="A2900" t="s">
        <v>29</v>
      </c>
      <c r="B2900" t="s">
        <v>67</v>
      </c>
      <c r="C2900" t="s">
        <v>68</v>
      </c>
      <c r="D2900" t="s">
        <v>69</v>
      </c>
      <c r="E2900">
        <f>_xlfn.XLOOKUP(Table1[[#This Row],[Location]],'Location analysis'!A:A,'Location analysis'!B:B)</f>
        <v>40.435699999999997</v>
      </c>
      <c r="F2900">
        <f>_xlfn.XLOOKUP(Table1[[#This Row],[Location]],'Location analysis'!A:A,'Location analysis'!C:C)</f>
        <v>-74.125200000000007</v>
      </c>
      <c r="G2900" t="s">
        <v>264</v>
      </c>
      <c r="H2900" t="s">
        <v>43</v>
      </c>
      <c r="I2900">
        <v>15119135090</v>
      </c>
      <c r="J2900" t="s">
        <v>636</v>
      </c>
      <c r="K2900" t="s">
        <v>36</v>
      </c>
      <c r="L2900">
        <v>110</v>
      </c>
      <c r="M2900">
        <v>1.5</v>
      </c>
      <c r="N2900">
        <v>1</v>
      </c>
      <c r="O2900">
        <v>110</v>
      </c>
      <c r="P2900">
        <v>1.5</v>
      </c>
      <c r="Q2900">
        <v>1</v>
      </c>
      <c r="R2900">
        <v>1.5</v>
      </c>
      <c r="S2900">
        <v>6.5</v>
      </c>
      <c r="T2900" s="1">
        <v>44697</v>
      </c>
      <c r="U2900" t="str">
        <f t="shared" si="225"/>
        <v>Funyuns - Flaming Hot</v>
      </c>
      <c r="V2900" t="str">
        <f t="shared" si="226"/>
        <v>Food</v>
      </c>
      <c r="W2900" t="s">
        <v>43</v>
      </c>
      <c r="X2900" t="b">
        <f t="shared" si="228"/>
        <v>1</v>
      </c>
      <c r="Y2900">
        <f t="shared" si="227"/>
        <v>1.5</v>
      </c>
      <c r="Z2900" s="2">
        <f t="shared" si="229"/>
        <v>1</v>
      </c>
      <c r="AA2900" t="s">
        <v>265</v>
      </c>
      <c r="AB2900" t="s">
        <v>122</v>
      </c>
      <c r="AD2900" t="s">
        <v>60</v>
      </c>
      <c r="AE2900" t="s">
        <v>637</v>
      </c>
      <c r="AF2900">
        <v>2022</v>
      </c>
    </row>
    <row r="2901" spans="1:32" x14ac:dyDescent="0.25">
      <c r="A2901" t="s">
        <v>29</v>
      </c>
      <c r="B2901" t="s">
        <v>67</v>
      </c>
      <c r="C2901" t="s">
        <v>68</v>
      </c>
      <c r="D2901" t="s">
        <v>69</v>
      </c>
      <c r="E2901">
        <f>_xlfn.XLOOKUP(Table1[[#This Row],[Location]],'Location analysis'!A:A,'Location analysis'!B:B)</f>
        <v>40.435699999999997</v>
      </c>
      <c r="F2901">
        <f>_xlfn.XLOOKUP(Table1[[#This Row],[Location]],'Location analysis'!A:A,'Location analysis'!C:C)</f>
        <v>-74.125200000000007</v>
      </c>
      <c r="G2901" t="s">
        <v>329</v>
      </c>
      <c r="H2901" t="s">
        <v>49</v>
      </c>
      <c r="I2901">
        <v>15119135090</v>
      </c>
      <c r="J2901" t="s">
        <v>636</v>
      </c>
      <c r="K2901" t="s">
        <v>36</v>
      </c>
      <c r="L2901">
        <v>147</v>
      </c>
      <c r="M2901">
        <v>2.5</v>
      </c>
      <c r="N2901">
        <v>1</v>
      </c>
      <c r="O2901">
        <v>147</v>
      </c>
      <c r="P2901">
        <v>2.5</v>
      </c>
      <c r="Q2901">
        <v>1</v>
      </c>
      <c r="R2901">
        <v>2.5</v>
      </c>
      <c r="S2901">
        <v>6.5</v>
      </c>
      <c r="T2901" s="1">
        <v>44697</v>
      </c>
      <c r="U2901" t="str">
        <f t="shared" si="225"/>
        <v>Snapple Tea - Raspberry</v>
      </c>
      <c r="V2901" t="str">
        <f t="shared" si="226"/>
        <v>Non Carbonated</v>
      </c>
      <c r="W2901" t="s">
        <v>49</v>
      </c>
      <c r="X2901" t="b">
        <f t="shared" si="228"/>
        <v>1</v>
      </c>
      <c r="Y2901">
        <f t="shared" si="227"/>
        <v>2.5</v>
      </c>
      <c r="Z2901" s="2">
        <f t="shared" si="229"/>
        <v>1.6666666666666667</v>
      </c>
      <c r="AA2901" t="s">
        <v>330</v>
      </c>
      <c r="AB2901" t="s">
        <v>144</v>
      </c>
      <c r="AD2901" t="s">
        <v>60</v>
      </c>
      <c r="AE2901" t="s">
        <v>637</v>
      </c>
      <c r="AF2901">
        <v>2022</v>
      </c>
    </row>
    <row r="2902" spans="1:32" x14ac:dyDescent="0.25">
      <c r="A2902" t="s">
        <v>29</v>
      </c>
      <c r="B2902" t="s">
        <v>67</v>
      </c>
      <c r="C2902" t="s">
        <v>68</v>
      </c>
      <c r="D2902" t="s">
        <v>69</v>
      </c>
      <c r="E2902">
        <f>_xlfn.XLOOKUP(Table1[[#This Row],[Location]],'Location analysis'!A:A,'Location analysis'!B:B)</f>
        <v>40.435699999999997</v>
      </c>
      <c r="F2902">
        <f>_xlfn.XLOOKUP(Table1[[#This Row],[Location]],'Location analysis'!A:A,'Location analysis'!C:C)</f>
        <v>-74.125200000000007</v>
      </c>
      <c r="G2902" t="s">
        <v>81</v>
      </c>
      <c r="H2902" t="s">
        <v>43</v>
      </c>
      <c r="I2902">
        <v>15119135090</v>
      </c>
      <c r="J2902" t="s">
        <v>636</v>
      </c>
      <c r="K2902" t="s">
        <v>36</v>
      </c>
      <c r="L2902">
        <v>138</v>
      </c>
      <c r="M2902">
        <v>2.5</v>
      </c>
      <c r="N2902">
        <v>1</v>
      </c>
      <c r="O2902">
        <v>138</v>
      </c>
      <c r="P2902">
        <v>2.5</v>
      </c>
      <c r="Q2902">
        <v>1</v>
      </c>
      <c r="R2902">
        <v>2.5</v>
      </c>
      <c r="S2902">
        <v>6.5</v>
      </c>
      <c r="T2902" s="1">
        <v>44697</v>
      </c>
      <c r="U2902" t="str">
        <f t="shared" si="225"/>
        <v>KitKat - Crisp Wafers</v>
      </c>
      <c r="V2902" t="str">
        <f t="shared" si="226"/>
        <v>Food</v>
      </c>
      <c r="W2902" t="s">
        <v>43</v>
      </c>
      <c r="X2902" t="b">
        <f t="shared" si="228"/>
        <v>1</v>
      </c>
      <c r="Y2902">
        <f t="shared" si="227"/>
        <v>2.5</v>
      </c>
      <c r="Z2902" s="2">
        <f t="shared" si="229"/>
        <v>1.6666666666666667</v>
      </c>
      <c r="AA2902" t="s">
        <v>82</v>
      </c>
      <c r="AB2902" t="s">
        <v>83</v>
      </c>
      <c r="AD2902" t="s">
        <v>60</v>
      </c>
      <c r="AE2902" t="s">
        <v>637</v>
      </c>
      <c r="AF2902">
        <v>2022</v>
      </c>
    </row>
    <row r="2903" spans="1:32" x14ac:dyDescent="0.25">
      <c r="A2903" t="s">
        <v>29</v>
      </c>
      <c r="B2903" t="s">
        <v>46</v>
      </c>
      <c r="C2903" t="s">
        <v>31</v>
      </c>
      <c r="D2903" t="s">
        <v>47</v>
      </c>
      <c r="E2903">
        <f>_xlfn.XLOOKUP(Table1[[#This Row],[Location]],'Location analysis'!A:A,'Location analysis'!B:B)</f>
        <v>40.423690999999998</v>
      </c>
      <c r="F2903">
        <f>_xlfn.XLOOKUP(Table1[[#This Row],[Location]],'Location analysis'!A:A,'Location analysis'!C:C)</f>
        <v>-74.380831999999998</v>
      </c>
      <c r="G2903" t="s">
        <v>137</v>
      </c>
      <c r="H2903" t="s">
        <v>97</v>
      </c>
      <c r="I2903">
        <v>15119780268</v>
      </c>
      <c r="J2903" t="s">
        <v>636</v>
      </c>
      <c r="K2903" t="s">
        <v>51</v>
      </c>
      <c r="L2903">
        <v>144</v>
      </c>
      <c r="M2903">
        <v>1.5</v>
      </c>
      <c r="N2903">
        <v>1</v>
      </c>
      <c r="O2903">
        <v>144</v>
      </c>
      <c r="P2903">
        <v>1.5</v>
      </c>
      <c r="Q2903">
        <v>1</v>
      </c>
      <c r="R2903">
        <v>1.5</v>
      </c>
      <c r="S2903">
        <v>1.5</v>
      </c>
      <c r="T2903" s="1">
        <v>44697</v>
      </c>
      <c r="U2903" t="str">
        <f t="shared" si="225"/>
        <v>Poland Springs Water</v>
      </c>
      <c r="V2903" t="str">
        <f t="shared" si="226"/>
        <v>Water</v>
      </c>
      <c r="W2903" t="s">
        <v>97</v>
      </c>
      <c r="X2903" t="b">
        <f t="shared" si="228"/>
        <v>1</v>
      </c>
      <c r="Y2903">
        <f t="shared" si="227"/>
        <v>1.5</v>
      </c>
      <c r="Z2903" s="2">
        <f t="shared" si="229"/>
        <v>1</v>
      </c>
      <c r="AA2903" t="s">
        <v>137</v>
      </c>
      <c r="AD2903" t="s">
        <v>60</v>
      </c>
      <c r="AE2903" t="s">
        <v>637</v>
      </c>
      <c r="AF2903">
        <v>2022</v>
      </c>
    </row>
    <row r="2904" spans="1:32" x14ac:dyDescent="0.25">
      <c r="A2904" t="s">
        <v>29</v>
      </c>
      <c r="B2904" t="s">
        <v>394</v>
      </c>
      <c r="C2904" t="s">
        <v>395</v>
      </c>
      <c r="D2904" t="s">
        <v>396</v>
      </c>
      <c r="E2904">
        <f>_xlfn.XLOOKUP(Table1[[#This Row],[Location]],'Location analysis'!A:A,'Location analysis'!B:B)</f>
        <v>40.416893999999999</v>
      </c>
      <c r="F2904">
        <f>_xlfn.XLOOKUP(Table1[[#This Row],[Location]],'Location analysis'!A:A,'Location analysis'!C:C)</f>
        <v>-74.420399000000003</v>
      </c>
      <c r="G2904" t="s">
        <v>307</v>
      </c>
      <c r="H2904" t="s">
        <v>43</v>
      </c>
      <c r="I2904">
        <v>15119961703</v>
      </c>
      <c r="J2904" t="s">
        <v>636</v>
      </c>
      <c r="K2904" t="s">
        <v>51</v>
      </c>
      <c r="L2904">
        <v>138</v>
      </c>
      <c r="M2904">
        <v>1.5</v>
      </c>
      <c r="N2904">
        <v>1</v>
      </c>
      <c r="O2904">
        <v>138</v>
      </c>
      <c r="P2904">
        <v>1.5</v>
      </c>
      <c r="Q2904">
        <v>1</v>
      </c>
      <c r="R2904">
        <v>1.5</v>
      </c>
      <c r="S2904">
        <v>1.5</v>
      </c>
      <c r="T2904" s="1">
        <v>44697</v>
      </c>
      <c r="U2904" t="str">
        <f t="shared" si="225"/>
        <v>Belvita Snack Packs - Blueberry</v>
      </c>
      <c r="V2904" t="str">
        <f t="shared" si="226"/>
        <v>Food</v>
      </c>
      <c r="W2904" t="s">
        <v>43</v>
      </c>
      <c r="X2904" t="b">
        <f t="shared" si="228"/>
        <v>1</v>
      </c>
      <c r="Y2904">
        <f t="shared" si="227"/>
        <v>1.5</v>
      </c>
      <c r="Z2904" s="2">
        <f t="shared" si="229"/>
        <v>1</v>
      </c>
      <c r="AA2904" t="s">
        <v>309</v>
      </c>
      <c r="AB2904" t="s">
        <v>222</v>
      </c>
      <c r="AD2904" t="s">
        <v>60</v>
      </c>
      <c r="AE2904" t="s">
        <v>637</v>
      </c>
      <c r="AF2904">
        <v>2022</v>
      </c>
    </row>
    <row r="2905" spans="1:32" x14ac:dyDescent="0.25">
      <c r="A2905" t="s">
        <v>29</v>
      </c>
      <c r="B2905" t="s">
        <v>394</v>
      </c>
      <c r="C2905" t="s">
        <v>395</v>
      </c>
      <c r="D2905" t="s">
        <v>396</v>
      </c>
      <c r="E2905">
        <f>_xlfn.XLOOKUP(Table1[[#This Row],[Location]],'Location analysis'!A:A,'Location analysis'!B:B)</f>
        <v>40.416893999999999</v>
      </c>
      <c r="F2905">
        <f>_xlfn.XLOOKUP(Table1[[#This Row],[Location]],'Location analysis'!A:A,'Location analysis'!C:C)</f>
        <v>-74.420399000000003</v>
      </c>
      <c r="G2905" t="s">
        <v>590</v>
      </c>
      <c r="H2905" t="s">
        <v>43</v>
      </c>
      <c r="I2905">
        <v>15119963971</v>
      </c>
      <c r="J2905" t="s">
        <v>636</v>
      </c>
      <c r="K2905" t="s">
        <v>51</v>
      </c>
      <c r="L2905">
        <v>120</v>
      </c>
      <c r="M2905">
        <v>2</v>
      </c>
      <c r="N2905">
        <v>1</v>
      </c>
      <c r="O2905">
        <v>120</v>
      </c>
      <c r="P2905">
        <v>2</v>
      </c>
      <c r="Q2905">
        <v>1</v>
      </c>
      <c r="R2905">
        <v>2</v>
      </c>
      <c r="S2905">
        <v>2</v>
      </c>
      <c r="T2905" s="1">
        <v>44697</v>
      </c>
      <c r="U2905" t="str">
        <f t="shared" si="225"/>
        <v>Snyder's of Hanover Pretzel Pieces - Honey Mu</v>
      </c>
      <c r="V2905" t="str">
        <f t="shared" si="226"/>
        <v>Food</v>
      </c>
      <c r="W2905" t="s">
        <v>43</v>
      </c>
      <c r="X2905" t="b">
        <f t="shared" si="228"/>
        <v>1</v>
      </c>
      <c r="Y2905">
        <f t="shared" si="227"/>
        <v>2</v>
      </c>
      <c r="Z2905" s="2">
        <f t="shared" si="229"/>
        <v>1.3333333333333333</v>
      </c>
      <c r="AA2905" t="s">
        <v>591</v>
      </c>
      <c r="AB2905" t="s">
        <v>592</v>
      </c>
      <c r="AD2905" t="s">
        <v>60</v>
      </c>
      <c r="AE2905" t="s">
        <v>637</v>
      </c>
      <c r="AF2905">
        <v>2022</v>
      </c>
    </row>
    <row r="2906" spans="1:32" x14ac:dyDescent="0.25">
      <c r="A2906" t="s">
        <v>29</v>
      </c>
      <c r="B2906" t="s">
        <v>394</v>
      </c>
      <c r="C2906" t="s">
        <v>395</v>
      </c>
      <c r="D2906" t="s">
        <v>396</v>
      </c>
      <c r="E2906">
        <f>_xlfn.XLOOKUP(Table1[[#This Row],[Location]],'Location analysis'!A:A,'Location analysis'!B:B)</f>
        <v>40.416893999999999</v>
      </c>
      <c r="F2906">
        <f>_xlfn.XLOOKUP(Table1[[#This Row],[Location]],'Location analysis'!A:A,'Location analysis'!C:C)</f>
        <v>-74.420399000000003</v>
      </c>
      <c r="G2906" t="s">
        <v>612</v>
      </c>
      <c r="H2906" t="s">
        <v>43</v>
      </c>
      <c r="I2906">
        <v>15119966572</v>
      </c>
      <c r="J2906" t="s">
        <v>636</v>
      </c>
      <c r="K2906" t="s">
        <v>51</v>
      </c>
      <c r="L2906">
        <v>122</v>
      </c>
      <c r="M2906">
        <v>1.25</v>
      </c>
      <c r="N2906">
        <v>1</v>
      </c>
      <c r="O2906">
        <v>122</v>
      </c>
      <c r="P2906">
        <v>1.25</v>
      </c>
      <c r="Q2906">
        <v>1</v>
      </c>
      <c r="R2906">
        <v>1.25</v>
      </c>
      <c r="S2906">
        <v>1.25</v>
      </c>
      <c r="T2906" s="1">
        <v>44697</v>
      </c>
      <c r="U2906" t="str">
        <f t="shared" si="225"/>
        <v>Goldfish Baked - Cheddar</v>
      </c>
      <c r="V2906" t="str">
        <f t="shared" si="226"/>
        <v>Food</v>
      </c>
      <c r="W2906" t="s">
        <v>43</v>
      </c>
      <c r="X2906" t="b">
        <f t="shared" si="228"/>
        <v>1</v>
      </c>
      <c r="Y2906">
        <f t="shared" si="227"/>
        <v>1.25</v>
      </c>
      <c r="Z2906" s="2">
        <f t="shared" si="229"/>
        <v>0.83333333333333337</v>
      </c>
      <c r="AA2906" t="s">
        <v>613</v>
      </c>
      <c r="AB2906" t="s">
        <v>614</v>
      </c>
      <c r="AD2906" t="s">
        <v>60</v>
      </c>
      <c r="AE2906" t="s">
        <v>637</v>
      </c>
      <c r="AF2906">
        <v>2022</v>
      </c>
    </row>
    <row r="2907" spans="1:32" x14ac:dyDescent="0.25">
      <c r="A2907" t="s">
        <v>29</v>
      </c>
      <c r="B2907" t="s">
        <v>394</v>
      </c>
      <c r="C2907" t="s">
        <v>395</v>
      </c>
      <c r="D2907" t="s">
        <v>396</v>
      </c>
      <c r="E2907">
        <f>_xlfn.XLOOKUP(Table1[[#This Row],[Location]],'Location analysis'!A:A,'Location analysis'!B:B)</f>
        <v>40.416893999999999</v>
      </c>
      <c r="F2907">
        <f>_xlfn.XLOOKUP(Table1[[#This Row],[Location]],'Location analysis'!A:A,'Location analysis'!C:C)</f>
        <v>-74.420399000000003</v>
      </c>
      <c r="G2907" t="s">
        <v>634</v>
      </c>
      <c r="I2907">
        <v>15119978079</v>
      </c>
      <c r="J2907" t="s">
        <v>636</v>
      </c>
      <c r="K2907" t="s">
        <v>51</v>
      </c>
      <c r="L2907">
        <v>152</v>
      </c>
      <c r="M2907">
        <v>4</v>
      </c>
      <c r="N2907">
        <v>1</v>
      </c>
      <c r="O2907">
        <v>152</v>
      </c>
      <c r="P2907">
        <v>4</v>
      </c>
      <c r="Q2907">
        <v>1</v>
      </c>
      <c r="R2907">
        <v>4</v>
      </c>
      <c r="S2907">
        <v>4</v>
      </c>
      <c r="T2907" s="1">
        <v>44697</v>
      </c>
      <c r="U2907" t="str">
        <f t="shared" si="225"/>
        <v>Oreo Mini - Go Paks</v>
      </c>
      <c r="V2907" t="str">
        <f t="shared" si="226"/>
        <v>Cell is Blank - Dis-regard</v>
      </c>
      <c r="W2907" t="s">
        <v>43</v>
      </c>
      <c r="X2907" t="b">
        <f t="shared" si="228"/>
        <v>1</v>
      </c>
      <c r="Y2907">
        <f t="shared" si="227"/>
        <v>4</v>
      </c>
      <c r="Z2907" s="2">
        <f t="shared" si="229"/>
        <v>2.6666666666666665</v>
      </c>
      <c r="AA2907" t="s">
        <v>635</v>
      </c>
      <c r="AB2907" t="s">
        <v>492</v>
      </c>
      <c r="AD2907" t="s">
        <v>60</v>
      </c>
      <c r="AE2907" t="s">
        <v>637</v>
      </c>
      <c r="AF2907">
        <v>2022</v>
      </c>
    </row>
    <row r="2908" spans="1:32" x14ac:dyDescent="0.25">
      <c r="A2908" t="s">
        <v>29</v>
      </c>
      <c r="B2908" t="s">
        <v>394</v>
      </c>
      <c r="C2908" t="s">
        <v>395</v>
      </c>
      <c r="D2908" t="s">
        <v>396</v>
      </c>
      <c r="E2908">
        <f>_xlfn.XLOOKUP(Table1[[#This Row],[Location]],'Location analysis'!A:A,'Location analysis'!B:B)</f>
        <v>40.416893999999999</v>
      </c>
      <c r="F2908">
        <f>_xlfn.XLOOKUP(Table1[[#This Row],[Location]],'Location analysis'!A:A,'Location analysis'!C:C)</f>
        <v>-74.420399000000003</v>
      </c>
      <c r="G2908" t="s">
        <v>42</v>
      </c>
      <c r="H2908" t="s">
        <v>43</v>
      </c>
      <c r="I2908">
        <v>15120001710</v>
      </c>
      <c r="J2908" t="s">
        <v>636</v>
      </c>
      <c r="K2908" t="s">
        <v>51</v>
      </c>
      <c r="L2908">
        <v>114</v>
      </c>
      <c r="M2908">
        <v>1.5</v>
      </c>
      <c r="N2908">
        <v>1</v>
      </c>
      <c r="O2908">
        <v>114</v>
      </c>
      <c r="P2908">
        <v>1.5</v>
      </c>
      <c r="Q2908">
        <v>1</v>
      </c>
      <c r="R2908">
        <v>1.5</v>
      </c>
      <c r="S2908">
        <v>1.5</v>
      </c>
      <c r="T2908" s="1">
        <v>44697</v>
      </c>
      <c r="U2908" t="str">
        <f t="shared" si="225"/>
        <v>Takis - Hot Chilli Pepper &amp; Lime</v>
      </c>
      <c r="V2908" t="str">
        <f t="shared" si="226"/>
        <v>Food</v>
      </c>
      <c r="W2908" t="s">
        <v>43</v>
      </c>
      <c r="X2908" t="b">
        <f t="shared" si="228"/>
        <v>1</v>
      </c>
      <c r="Y2908">
        <f t="shared" si="227"/>
        <v>1.5</v>
      </c>
      <c r="Z2908" s="2">
        <f t="shared" si="229"/>
        <v>1</v>
      </c>
      <c r="AA2908" t="s">
        <v>44</v>
      </c>
      <c r="AB2908" t="s">
        <v>45</v>
      </c>
      <c r="AD2908" t="s">
        <v>60</v>
      </c>
      <c r="AE2908" t="s">
        <v>637</v>
      </c>
      <c r="AF2908">
        <v>2022</v>
      </c>
    </row>
    <row r="2909" spans="1:32" x14ac:dyDescent="0.25">
      <c r="A2909" t="s">
        <v>29</v>
      </c>
      <c r="B2909" t="s">
        <v>394</v>
      </c>
      <c r="C2909" t="s">
        <v>395</v>
      </c>
      <c r="D2909" t="s">
        <v>396</v>
      </c>
      <c r="E2909">
        <f>_xlfn.XLOOKUP(Table1[[#This Row],[Location]],'Location analysis'!A:A,'Location analysis'!B:B)</f>
        <v>40.416893999999999</v>
      </c>
      <c r="F2909">
        <f>_xlfn.XLOOKUP(Table1[[#This Row],[Location]],'Location analysis'!A:A,'Location analysis'!C:C)</f>
        <v>-74.420399000000003</v>
      </c>
      <c r="G2909" t="s">
        <v>520</v>
      </c>
      <c r="H2909" t="s">
        <v>43</v>
      </c>
      <c r="I2909">
        <v>15120109380</v>
      </c>
      <c r="J2909" t="s">
        <v>636</v>
      </c>
      <c r="K2909" t="s">
        <v>51</v>
      </c>
      <c r="L2909">
        <v>111</v>
      </c>
      <c r="M2909">
        <v>1.5</v>
      </c>
      <c r="N2909">
        <v>1</v>
      </c>
      <c r="O2909">
        <v>111</v>
      </c>
      <c r="P2909">
        <v>1.5</v>
      </c>
      <c r="Q2909">
        <v>1</v>
      </c>
      <c r="R2909">
        <v>1.5</v>
      </c>
      <c r="S2909">
        <v>1.5</v>
      </c>
      <c r="T2909" s="1">
        <v>44697</v>
      </c>
      <c r="U2909" t="str">
        <f t="shared" si="225"/>
        <v>Pop Corners - Sea Salt</v>
      </c>
      <c r="V2909" t="str">
        <f t="shared" si="226"/>
        <v>Food</v>
      </c>
      <c r="W2909" t="s">
        <v>43</v>
      </c>
      <c r="X2909" t="b">
        <f t="shared" si="228"/>
        <v>1</v>
      </c>
      <c r="Y2909">
        <f t="shared" si="227"/>
        <v>1.5</v>
      </c>
      <c r="Z2909" s="2">
        <f t="shared" si="229"/>
        <v>1</v>
      </c>
      <c r="AA2909" t="s">
        <v>509</v>
      </c>
      <c r="AB2909" t="s">
        <v>157</v>
      </c>
      <c r="AD2909" t="s">
        <v>60</v>
      </c>
      <c r="AE2909" t="s">
        <v>637</v>
      </c>
      <c r="AF2909">
        <v>2022</v>
      </c>
    </row>
    <row r="2910" spans="1:32" x14ac:dyDescent="0.25">
      <c r="A2910" t="s">
        <v>29</v>
      </c>
      <c r="B2910" t="s">
        <v>46</v>
      </c>
      <c r="C2910" t="s">
        <v>31</v>
      </c>
      <c r="D2910" t="s">
        <v>47</v>
      </c>
      <c r="E2910">
        <f>_xlfn.XLOOKUP(Table1[[#This Row],[Location]],'Location analysis'!A:A,'Location analysis'!B:B)</f>
        <v>40.423690999999998</v>
      </c>
      <c r="F2910">
        <f>_xlfn.XLOOKUP(Table1[[#This Row],[Location]],'Location analysis'!A:A,'Location analysis'!C:C)</f>
        <v>-74.380831999999998</v>
      </c>
      <c r="G2910" t="s">
        <v>137</v>
      </c>
      <c r="H2910" t="s">
        <v>97</v>
      </c>
      <c r="I2910">
        <v>15120132397</v>
      </c>
      <c r="J2910" t="s">
        <v>636</v>
      </c>
      <c r="K2910" t="s">
        <v>36</v>
      </c>
      <c r="L2910">
        <v>144</v>
      </c>
      <c r="M2910">
        <v>1.5</v>
      </c>
      <c r="N2910">
        <v>1</v>
      </c>
      <c r="O2910">
        <v>144</v>
      </c>
      <c r="P2910">
        <v>1.5</v>
      </c>
      <c r="Q2910">
        <v>1</v>
      </c>
      <c r="R2910">
        <v>1.5</v>
      </c>
      <c r="S2910">
        <v>1.5</v>
      </c>
      <c r="T2910" s="1">
        <v>44697</v>
      </c>
      <c r="U2910" t="str">
        <f t="shared" si="225"/>
        <v>Poland Springs Water</v>
      </c>
      <c r="V2910" t="str">
        <f t="shared" si="226"/>
        <v>Water</v>
      </c>
      <c r="W2910" t="s">
        <v>97</v>
      </c>
      <c r="X2910" t="b">
        <f t="shared" si="228"/>
        <v>1</v>
      </c>
      <c r="Y2910">
        <f t="shared" si="227"/>
        <v>1.5</v>
      </c>
      <c r="Z2910" s="2">
        <f t="shared" si="229"/>
        <v>1</v>
      </c>
      <c r="AA2910" t="s">
        <v>137</v>
      </c>
      <c r="AD2910" t="s">
        <v>60</v>
      </c>
      <c r="AE2910" t="s">
        <v>637</v>
      </c>
      <c r="AF2910">
        <v>2022</v>
      </c>
    </row>
    <row r="2911" spans="1:32" x14ac:dyDescent="0.25">
      <c r="A2911" t="s">
        <v>29</v>
      </c>
      <c r="B2911" t="s">
        <v>67</v>
      </c>
      <c r="C2911" t="s">
        <v>68</v>
      </c>
      <c r="D2911" t="s">
        <v>69</v>
      </c>
      <c r="E2911">
        <f>_xlfn.XLOOKUP(Table1[[#This Row],[Location]],'Location analysis'!A:A,'Location analysis'!B:B)</f>
        <v>40.435699999999997</v>
      </c>
      <c r="F2911">
        <f>_xlfn.XLOOKUP(Table1[[#This Row],[Location]],'Location analysis'!A:A,'Location analysis'!C:C)</f>
        <v>-74.125200000000007</v>
      </c>
      <c r="G2911" t="s">
        <v>182</v>
      </c>
      <c r="H2911" t="s">
        <v>34</v>
      </c>
      <c r="I2911">
        <v>15120138078</v>
      </c>
      <c r="J2911" t="s">
        <v>636</v>
      </c>
      <c r="K2911" t="s">
        <v>51</v>
      </c>
      <c r="L2911">
        <v>141</v>
      </c>
      <c r="M2911">
        <v>1.5</v>
      </c>
      <c r="N2911">
        <v>1</v>
      </c>
      <c r="O2911">
        <v>141</v>
      </c>
      <c r="P2911">
        <v>1.5</v>
      </c>
      <c r="Q2911">
        <v>1</v>
      </c>
      <c r="R2911">
        <v>1.5</v>
      </c>
      <c r="S2911">
        <v>1.5</v>
      </c>
      <c r="T2911" s="1">
        <v>44697</v>
      </c>
      <c r="U2911" t="str">
        <f t="shared" si="225"/>
        <v>Coca Cola - Zero Sugar</v>
      </c>
      <c r="V2911" t="str">
        <f t="shared" si="226"/>
        <v>Carbonated</v>
      </c>
      <c r="W2911" t="s">
        <v>34</v>
      </c>
      <c r="X2911" t="b">
        <f t="shared" si="228"/>
        <v>1</v>
      </c>
      <c r="Y2911">
        <f t="shared" si="227"/>
        <v>1.5</v>
      </c>
      <c r="Z2911" s="2">
        <f t="shared" si="229"/>
        <v>1</v>
      </c>
      <c r="AA2911" t="s">
        <v>183</v>
      </c>
      <c r="AB2911" t="s">
        <v>184</v>
      </c>
      <c r="AD2911" t="s">
        <v>60</v>
      </c>
      <c r="AE2911" t="s">
        <v>637</v>
      </c>
      <c r="AF2911">
        <v>2022</v>
      </c>
    </row>
    <row r="2912" spans="1:32" x14ac:dyDescent="0.25">
      <c r="A2912" t="s">
        <v>29</v>
      </c>
      <c r="B2912" t="s">
        <v>394</v>
      </c>
      <c r="C2912" t="s">
        <v>395</v>
      </c>
      <c r="D2912" t="s">
        <v>396</v>
      </c>
      <c r="E2912">
        <f>_xlfn.XLOOKUP(Table1[[#This Row],[Location]],'Location analysis'!A:A,'Location analysis'!B:B)</f>
        <v>40.416893999999999</v>
      </c>
      <c r="F2912">
        <f>_xlfn.XLOOKUP(Table1[[#This Row],[Location]],'Location analysis'!A:A,'Location analysis'!C:C)</f>
        <v>-74.420399000000003</v>
      </c>
      <c r="G2912" t="s">
        <v>182</v>
      </c>
      <c r="H2912" t="s">
        <v>34</v>
      </c>
      <c r="I2912">
        <v>15120155706</v>
      </c>
      <c r="J2912" t="s">
        <v>636</v>
      </c>
      <c r="K2912" t="s">
        <v>36</v>
      </c>
      <c r="L2912">
        <v>142</v>
      </c>
      <c r="M2912">
        <v>1.5</v>
      </c>
      <c r="N2912">
        <v>2</v>
      </c>
      <c r="O2912">
        <v>142</v>
      </c>
      <c r="P2912">
        <v>1.5</v>
      </c>
      <c r="Q2912">
        <v>2</v>
      </c>
      <c r="R2912">
        <v>3</v>
      </c>
      <c r="S2912">
        <v>3</v>
      </c>
      <c r="T2912" s="1">
        <v>44697</v>
      </c>
      <c r="U2912" t="str">
        <f t="shared" si="225"/>
        <v>Coca Cola - Zero Sugar</v>
      </c>
      <c r="V2912" t="str">
        <f t="shared" si="226"/>
        <v>Carbonated</v>
      </c>
      <c r="W2912" t="s">
        <v>34</v>
      </c>
      <c r="X2912" t="b">
        <f t="shared" si="228"/>
        <v>1</v>
      </c>
      <c r="Y2912">
        <f t="shared" si="227"/>
        <v>1.5</v>
      </c>
      <c r="Z2912" s="2">
        <f t="shared" si="229"/>
        <v>1</v>
      </c>
      <c r="AA2912" t="s">
        <v>183</v>
      </c>
      <c r="AB2912" t="s">
        <v>184</v>
      </c>
      <c r="AD2912" t="s">
        <v>60</v>
      </c>
      <c r="AE2912" t="s">
        <v>637</v>
      </c>
      <c r="AF2912">
        <v>2022</v>
      </c>
    </row>
    <row r="2913" spans="1:32" x14ac:dyDescent="0.25">
      <c r="A2913" t="s">
        <v>29</v>
      </c>
      <c r="B2913" t="s">
        <v>30</v>
      </c>
      <c r="C2913" t="s">
        <v>31</v>
      </c>
      <c r="D2913" t="s">
        <v>32</v>
      </c>
      <c r="E2913">
        <f>_xlfn.XLOOKUP(Table1[[#This Row],[Location]],'Location analysis'!A:A,'Location analysis'!B:B)</f>
        <v>40.423690999999998</v>
      </c>
      <c r="F2913">
        <f>_xlfn.XLOOKUP(Table1[[#This Row],[Location]],'Location analysis'!A:A,'Location analysis'!C:C)</f>
        <v>-74.380831999999998</v>
      </c>
      <c r="G2913" t="s">
        <v>537</v>
      </c>
      <c r="H2913" t="s">
        <v>49</v>
      </c>
      <c r="I2913">
        <v>15120321256</v>
      </c>
      <c r="J2913" t="s">
        <v>636</v>
      </c>
      <c r="K2913" t="s">
        <v>36</v>
      </c>
      <c r="L2913">
        <v>144</v>
      </c>
      <c r="M2913">
        <v>2.5</v>
      </c>
      <c r="N2913">
        <v>1</v>
      </c>
      <c r="O2913">
        <v>144</v>
      </c>
      <c r="P2913">
        <v>2.5</v>
      </c>
      <c r="Q2913">
        <v>1</v>
      </c>
      <c r="R2913">
        <v>2.5</v>
      </c>
      <c r="S2913">
        <v>2.5</v>
      </c>
      <c r="T2913" s="1">
        <v>44697</v>
      </c>
      <c r="U2913" t="str">
        <f t="shared" si="225"/>
        <v>Bai Lemonade - Burundi Blueberry</v>
      </c>
      <c r="V2913" t="str">
        <f t="shared" si="226"/>
        <v>Non Carbonated</v>
      </c>
      <c r="W2913" t="s">
        <v>49</v>
      </c>
      <c r="X2913" t="b">
        <f t="shared" si="228"/>
        <v>1</v>
      </c>
      <c r="Y2913">
        <f t="shared" si="227"/>
        <v>2.5</v>
      </c>
      <c r="Z2913" s="2">
        <f t="shared" si="229"/>
        <v>1.6666666666666667</v>
      </c>
      <c r="AA2913" t="s">
        <v>538</v>
      </c>
      <c r="AB2913" t="s">
        <v>539</v>
      </c>
      <c r="AD2913" t="s">
        <v>60</v>
      </c>
      <c r="AE2913" t="s">
        <v>637</v>
      </c>
      <c r="AF2913">
        <v>2022</v>
      </c>
    </row>
    <row r="2914" spans="1:32" x14ac:dyDescent="0.25">
      <c r="A2914" t="s">
        <v>29</v>
      </c>
      <c r="B2914" t="s">
        <v>67</v>
      </c>
      <c r="C2914" t="s">
        <v>68</v>
      </c>
      <c r="D2914" t="s">
        <v>69</v>
      </c>
      <c r="E2914">
        <f>_xlfn.XLOOKUP(Table1[[#This Row],[Location]],'Location analysis'!A:A,'Location analysis'!B:B)</f>
        <v>40.435699999999997</v>
      </c>
      <c r="F2914">
        <f>_xlfn.XLOOKUP(Table1[[#This Row],[Location]],'Location analysis'!A:A,'Location analysis'!C:C)</f>
        <v>-74.125200000000007</v>
      </c>
      <c r="G2914" t="s">
        <v>185</v>
      </c>
      <c r="H2914" t="s">
        <v>34</v>
      </c>
      <c r="I2914">
        <v>15120364952</v>
      </c>
      <c r="J2914" t="s">
        <v>636</v>
      </c>
      <c r="K2914" t="s">
        <v>51</v>
      </c>
      <c r="L2914">
        <v>148</v>
      </c>
      <c r="M2914">
        <v>3.5</v>
      </c>
      <c r="N2914">
        <v>1</v>
      </c>
      <c r="O2914">
        <v>148</v>
      </c>
      <c r="P2914">
        <v>3.5</v>
      </c>
      <c r="Q2914">
        <v>1</v>
      </c>
      <c r="R2914">
        <v>3.5</v>
      </c>
      <c r="S2914">
        <v>3.5</v>
      </c>
      <c r="T2914" s="1">
        <v>44697</v>
      </c>
      <c r="U2914" t="str">
        <f t="shared" si="225"/>
        <v>Red Bull - Original</v>
      </c>
      <c r="V2914" t="str">
        <f t="shared" si="226"/>
        <v>Carbonated</v>
      </c>
      <c r="W2914" t="s">
        <v>34</v>
      </c>
      <c r="X2914" t="b">
        <f t="shared" si="228"/>
        <v>1</v>
      </c>
      <c r="Y2914">
        <f t="shared" si="227"/>
        <v>3.5</v>
      </c>
      <c r="Z2914" s="2">
        <f t="shared" si="229"/>
        <v>2.3333333333333335</v>
      </c>
      <c r="AA2914" t="s">
        <v>37</v>
      </c>
      <c r="AB2914" t="s">
        <v>150</v>
      </c>
      <c r="AD2914" t="s">
        <v>60</v>
      </c>
      <c r="AE2914" t="s">
        <v>637</v>
      </c>
      <c r="AF2914">
        <v>2022</v>
      </c>
    </row>
    <row r="2915" spans="1:32" x14ac:dyDescent="0.25">
      <c r="A2915" t="s">
        <v>29</v>
      </c>
      <c r="B2915" t="s">
        <v>67</v>
      </c>
      <c r="C2915" t="s">
        <v>68</v>
      </c>
      <c r="D2915" t="s">
        <v>69</v>
      </c>
      <c r="E2915">
        <f>_xlfn.XLOOKUP(Table1[[#This Row],[Location]],'Location analysis'!A:A,'Location analysis'!B:B)</f>
        <v>40.435699999999997</v>
      </c>
      <c r="F2915">
        <f>_xlfn.XLOOKUP(Table1[[#This Row],[Location]],'Location analysis'!A:A,'Location analysis'!C:C)</f>
        <v>-74.125200000000007</v>
      </c>
      <c r="G2915" t="s">
        <v>555</v>
      </c>
      <c r="H2915" t="s">
        <v>43</v>
      </c>
      <c r="I2915">
        <v>15120367177</v>
      </c>
      <c r="J2915" t="s">
        <v>636</v>
      </c>
      <c r="K2915" t="s">
        <v>51</v>
      </c>
      <c r="L2915">
        <v>112</v>
      </c>
      <c r="M2915">
        <v>1.5</v>
      </c>
      <c r="N2915">
        <v>1</v>
      </c>
      <c r="O2915">
        <v>112</v>
      </c>
      <c r="P2915">
        <v>1.5</v>
      </c>
      <c r="Q2915">
        <v>1</v>
      </c>
      <c r="R2915">
        <v>1.5</v>
      </c>
      <c r="S2915">
        <v>1.5</v>
      </c>
      <c r="T2915" s="1">
        <v>44697</v>
      </c>
      <c r="U2915" t="str">
        <f t="shared" si="225"/>
        <v>Cheetos Puffs</v>
      </c>
      <c r="V2915" t="str">
        <f t="shared" si="226"/>
        <v>Food</v>
      </c>
      <c r="W2915" t="s">
        <v>43</v>
      </c>
      <c r="X2915" t="b">
        <f t="shared" si="228"/>
        <v>1</v>
      </c>
      <c r="Y2915">
        <f t="shared" si="227"/>
        <v>1.5</v>
      </c>
      <c r="Z2915" s="2">
        <f t="shared" si="229"/>
        <v>1</v>
      </c>
      <c r="AA2915" t="s">
        <v>555</v>
      </c>
      <c r="AD2915" t="s">
        <v>60</v>
      </c>
      <c r="AE2915" t="s">
        <v>637</v>
      </c>
      <c r="AF2915">
        <v>2022</v>
      </c>
    </row>
    <row r="2916" spans="1:32" x14ac:dyDescent="0.25">
      <c r="A2916" t="s">
        <v>29</v>
      </c>
      <c r="B2916" t="s">
        <v>67</v>
      </c>
      <c r="C2916" t="s">
        <v>68</v>
      </c>
      <c r="D2916" t="s">
        <v>69</v>
      </c>
      <c r="E2916">
        <f>_xlfn.XLOOKUP(Table1[[#This Row],[Location]],'Location analysis'!A:A,'Location analysis'!B:B)</f>
        <v>40.435699999999997</v>
      </c>
      <c r="F2916">
        <f>_xlfn.XLOOKUP(Table1[[#This Row],[Location]],'Location analysis'!A:A,'Location analysis'!C:C)</f>
        <v>-74.125200000000007</v>
      </c>
      <c r="G2916" t="s">
        <v>182</v>
      </c>
      <c r="H2916" t="s">
        <v>34</v>
      </c>
      <c r="I2916">
        <v>15121131764</v>
      </c>
      <c r="J2916" t="s">
        <v>636</v>
      </c>
      <c r="K2916" t="s">
        <v>51</v>
      </c>
      <c r="L2916">
        <v>141</v>
      </c>
      <c r="M2916">
        <v>1.5</v>
      </c>
      <c r="N2916">
        <v>1</v>
      </c>
      <c r="O2916">
        <v>141</v>
      </c>
      <c r="P2916">
        <v>1.5</v>
      </c>
      <c r="Q2916">
        <v>1</v>
      </c>
      <c r="R2916">
        <v>1.5</v>
      </c>
      <c r="S2916">
        <v>1.5</v>
      </c>
      <c r="T2916" s="1">
        <v>44697</v>
      </c>
      <c r="U2916" t="str">
        <f t="shared" si="225"/>
        <v>Coca Cola - Zero Sugar</v>
      </c>
      <c r="V2916" t="str">
        <f t="shared" si="226"/>
        <v>Carbonated</v>
      </c>
      <c r="W2916" t="s">
        <v>34</v>
      </c>
      <c r="X2916" t="b">
        <f t="shared" si="228"/>
        <v>1</v>
      </c>
      <c r="Y2916">
        <f t="shared" si="227"/>
        <v>1.5</v>
      </c>
      <c r="Z2916" s="2">
        <f t="shared" si="229"/>
        <v>1</v>
      </c>
      <c r="AA2916" t="s">
        <v>183</v>
      </c>
      <c r="AB2916" t="s">
        <v>184</v>
      </c>
      <c r="AD2916" t="s">
        <v>60</v>
      </c>
      <c r="AE2916" t="s">
        <v>637</v>
      </c>
      <c r="AF2916">
        <v>2022</v>
      </c>
    </row>
    <row r="2917" spans="1:32" x14ac:dyDescent="0.25">
      <c r="A2917" t="s">
        <v>29</v>
      </c>
      <c r="B2917" t="s">
        <v>67</v>
      </c>
      <c r="C2917" t="s">
        <v>68</v>
      </c>
      <c r="D2917" t="s">
        <v>69</v>
      </c>
      <c r="E2917">
        <f>_xlfn.XLOOKUP(Table1[[#This Row],[Location]],'Location analysis'!A:A,'Location analysis'!B:B)</f>
        <v>40.435699999999997</v>
      </c>
      <c r="F2917">
        <f>_xlfn.XLOOKUP(Table1[[#This Row],[Location]],'Location analysis'!A:A,'Location analysis'!C:C)</f>
        <v>-74.125200000000007</v>
      </c>
      <c r="G2917" t="s">
        <v>81</v>
      </c>
      <c r="H2917" t="s">
        <v>43</v>
      </c>
      <c r="I2917">
        <v>15121246955</v>
      </c>
      <c r="J2917" t="s">
        <v>636</v>
      </c>
      <c r="K2917" t="s">
        <v>51</v>
      </c>
      <c r="L2917">
        <v>138</v>
      </c>
      <c r="M2917">
        <v>2.5</v>
      </c>
      <c r="N2917">
        <v>1</v>
      </c>
      <c r="O2917">
        <v>138</v>
      </c>
      <c r="P2917">
        <v>2.5</v>
      </c>
      <c r="Q2917">
        <v>1</v>
      </c>
      <c r="R2917">
        <v>2.5</v>
      </c>
      <c r="S2917">
        <v>2.5</v>
      </c>
      <c r="T2917" s="1">
        <v>44697</v>
      </c>
      <c r="U2917" t="str">
        <f t="shared" si="225"/>
        <v>KitKat - Crisp Wafers</v>
      </c>
      <c r="V2917" t="str">
        <f t="shared" si="226"/>
        <v>Food</v>
      </c>
      <c r="W2917" t="s">
        <v>43</v>
      </c>
      <c r="X2917" t="b">
        <f t="shared" si="228"/>
        <v>1</v>
      </c>
      <c r="Y2917">
        <f t="shared" si="227"/>
        <v>2.5</v>
      </c>
      <c r="Z2917" s="2">
        <f t="shared" si="229"/>
        <v>1.6666666666666667</v>
      </c>
      <c r="AA2917" t="s">
        <v>82</v>
      </c>
      <c r="AB2917" t="s">
        <v>83</v>
      </c>
      <c r="AD2917" t="s">
        <v>60</v>
      </c>
      <c r="AE2917" t="s">
        <v>637</v>
      </c>
      <c r="AF2917">
        <v>2022</v>
      </c>
    </row>
    <row r="2918" spans="1:32" x14ac:dyDescent="0.25">
      <c r="A2918" t="s">
        <v>29</v>
      </c>
      <c r="B2918" t="s">
        <v>67</v>
      </c>
      <c r="C2918" t="s">
        <v>68</v>
      </c>
      <c r="D2918" t="s">
        <v>69</v>
      </c>
      <c r="E2918">
        <f>_xlfn.XLOOKUP(Table1[[#This Row],[Location]],'Location analysis'!A:A,'Location analysis'!B:B)</f>
        <v>40.435699999999997</v>
      </c>
      <c r="F2918">
        <f>_xlfn.XLOOKUP(Table1[[#This Row],[Location]],'Location analysis'!A:A,'Location analysis'!C:C)</f>
        <v>-74.125200000000007</v>
      </c>
      <c r="G2918" t="s">
        <v>182</v>
      </c>
      <c r="H2918" t="s">
        <v>34</v>
      </c>
      <c r="I2918">
        <v>15121247035</v>
      </c>
      <c r="J2918" t="s">
        <v>636</v>
      </c>
      <c r="K2918" t="s">
        <v>51</v>
      </c>
      <c r="L2918">
        <v>142</v>
      </c>
      <c r="M2918">
        <v>1.5</v>
      </c>
      <c r="N2918">
        <v>1</v>
      </c>
      <c r="O2918">
        <v>142</v>
      </c>
      <c r="P2918">
        <v>1.5</v>
      </c>
      <c r="Q2918">
        <v>1</v>
      </c>
      <c r="R2918">
        <v>1.5</v>
      </c>
      <c r="S2918">
        <v>1.5</v>
      </c>
      <c r="T2918" s="1">
        <v>44697</v>
      </c>
      <c r="U2918" t="str">
        <f t="shared" si="225"/>
        <v>Coca Cola - Zero Sugar</v>
      </c>
      <c r="V2918" t="str">
        <f t="shared" si="226"/>
        <v>Carbonated</v>
      </c>
      <c r="W2918" t="s">
        <v>34</v>
      </c>
      <c r="X2918" t="b">
        <f t="shared" si="228"/>
        <v>1</v>
      </c>
      <c r="Y2918">
        <f t="shared" si="227"/>
        <v>1.5</v>
      </c>
      <c r="Z2918" s="2">
        <f t="shared" si="229"/>
        <v>1</v>
      </c>
      <c r="AA2918" t="s">
        <v>183</v>
      </c>
      <c r="AB2918" t="s">
        <v>184</v>
      </c>
      <c r="AD2918" t="s">
        <v>60</v>
      </c>
      <c r="AE2918" t="s">
        <v>637</v>
      </c>
      <c r="AF2918">
        <v>2022</v>
      </c>
    </row>
    <row r="2919" spans="1:32" x14ac:dyDescent="0.25">
      <c r="A2919" t="s">
        <v>29</v>
      </c>
      <c r="B2919" t="s">
        <v>67</v>
      </c>
      <c r="C2919" t="s">
        <v>68</v>
      </c>
      <c r="D2919" t="s">
        <v>69</v>
      </c>
      <c r="E2919">
        <f>_xlfn.XLOOKUP(Table1[[#This Row],[Location]],'Location analysis'!A:A,'Location analysis'!B:B)</f>
        <v>40.435699999999997</v>
      </c>
      <c r="F2919">
        <f>_xlfn.XLOOKUP(Table1[[#This Row],[Location]],'Location analysis'!A:A,'Location analysis'!C:C)</f>
        <v>-74.125200000000007</v>
      </c>
      <c r="G2919" t="s">
        <v>182</v>
      </c>
      <c r="H2919" t="s">
        <v>34</v>
      </c>
      <c r="I2919">
        <v>15121247529</v>
      </c>
      <c r="J2919" t="s">
        <v>636</v>
      </c>
      <c r="K2919" t="s">
        <v>51</v>
      </c>
      <c r="L2919">
        <v>141</v>
      </c>
      <c r="M2919">
        <v>1.5</v>
      </c>
      <c r="N2919">
        <v>1</v>
      </c>
      <c r="O2919">
        <v>141</v>
      </c>
      <c r="P2919">
        <v>1.5</v>
      </c>
      <c r="Q2919">
        <v>1</v>
      </c>
      <c r="R2919">
        <v>1.5</v>
      </c>
      <c r="S2919">
        <v>1.5</v>
      </c>
      <c r="T2919" s="1">
        <v>44697</v>
      </c>
      <c r="U2919" t="str">
        <f t="shared" si="225"/>
        <v>Coca Cola - Zero Sugar</v>
      </c>
      <c r="V2919" t="str">
        <f t="shared" si="226"/>
        <v>Carbonated</v>
      </c>
      <c r="W2919" t="s">
        <v>34</v>
      </c>
      <c r="X2919" t="b">
        <f t="shared" si="228"/>
        <v>1</v>
      </c>
      <c r="Y2919">
        <f t="shared" si="227"/>
        <v>1.5</v>
      </c>
      <c r="Z2919" s="2">
        <f t="shared" si="229"/>
        <v>1</v>
      </c>
      <c r="AA2919" t="s">
        <v>183</v>
      </c>
      <c r="AB2919" t="s">
        <v>184</v>
      </c>
      <c r="AD2919" t="s">
        <v>60</v>
      </c>
      <c r="AE2919" t="s">
        <v>637</v>
      </c>
      <c r="AF2919">
        <v>2022</v>
      </c>
    </row>
    <row r="2920" spans="1:32" x14ac:dyDescent="0.25">
      <c r="A2920" t="s">
        <v>29</v>
      </c>
      <c r="B2920" t="s">
        <v>67</v>
      </c>
      <c r="C2920" t="s">
        <v>68</v>
      </c>
      <c r="D2920" t="s">
        <v>69</v>
      </c>
      <c r="E2920">
        <f>_xlfn.XLOOKUP(Table1[[#This Row],[Location]],'Location analysis'!A:A,'Location analysis'!B:B)</f>
        <v>40.435699999999997</v>
      </c>
      <c r="F2920">
        <f>_xlfn.XLOOKUP(Table1[[#This Row],[Location]],'Location analysis'!A:A,'Location analysis'!C:C)</f>
        <v>-74.125200000000007</v>
      </c>
      <c r="G2920" t="s">
        <v>182</v>
      </c>
      <c r="H2920" t="s">
        <v>34</v>
      </c>
      <c r="I2920">
        <v>15121663260</v>
      </c>
      <c r="J2920" t="s">
        <v>638</v>
      </c>
      <c r="K2920" t="s">
        <v>51</v>
      </c>
      <c r="L2920">
        <v>141</v>
      </c>
      <c r="M2920">
        <v>1.5</v>
      </c>
      <c r="N2920">
        <v>1</v>
      </c>
      <c r="O2920">
        <v>141</v>
      </c>
      <c r="P2920">
        <v>1.5</v>
      </c>
      <c r="Q2920">
        <v>1</v>
      </c>
      <c r="R2920">
        <v>1.5</v>
      </c>
      <c r="S2920">
        <v>1.5</v>
      </c>
      <c r="T2920" s="1">
        <v>44697</v>
      </c>
      <c r="U2920" t="str">
        <f t="shared" si="225"/>
        <v>Coca Cola - Zero Sugar</v>
      </c>
      <c r="V2920" t="str">
        <f t="shared" si="226"/>
        <v>Carbonated</v>
      </c>
      <c r="W2920" t="s">
        <v>34</v>
      </c>
      <c r="X2920" t="b">
        <f t="shared" si="228"/>
        <v>1</v>
      </c>
      <c r="Y2920">
        <f t="shared" si="227"/>
        <v>1.5</v>
      </c>
      <c r="Z2920" s="2">
        <f t="shared" si="229"/>
        <v>1</v>
      </c>
      <c r="AA2920" t="s">
        <v>183</v>
      </c>
      <c r="AB2920" t="s">
        <v>184</v>
      </c>
      <c r="AD2920" t="s">
        <v>91</v>
      </c>
      <c r="AE2920" t="s">
        <v>639</v>
      </c>
      <c r="AF2920">
        <v>2022</v>
      </c>
    </row>
    <row r="2921" spans="1:32" x14ac:dyDescent="0.25">
      <c r="A2921" t="s">
        <v>29</v>
      </c>
      <c r="B2921" t="s">
        <v>67</v>
      </c>
      <c r="C2921" t="s">
        <v>68</v>
      </c>
      <c r="D2921" t="s">
        <v>69</v>
      </c>
      <c r="E2921">
        <f>_xlfn.XLOOKUP(Table1[[#This Row],[Location]],'Location analysis'!A:A,'Location analysis'!B:B)</f>
        <v>40.435699999999997</v>
      </c>
      <c r="F2921">
        <f>_xlfn.XLOOKUP(Table1[[#This Row],[Location]],'Location analysis'!A:A,'Location analysis'!C:C)</f>
        <v>-74.125200000000007</v>
      </c>
      <c r="G2921" t="s">
        <v>259</v>
      </c>
      <c r="H2921" t="s">
        <v>34</v>
      </c>
      <c r="I2921">
        <v>15121679432</v>
      </c>
      <c r="J2921" t="s">
        <v>638</v>
      </c>
      <c r="K2921" t="s">
        <v>51</v>
      </c>
      <c r="L2921">
        <v>140</v>
      </c>
      <c r="M2921">
        <v>1.25</v>
      </c>
      <c r="N2921">
        <v>1</v>
      </c>
      <c r="O2921">
        <v>140</v>
      </c>
      <c r="P2921">
        <v>1.25</v>
      </c>
      <c r="Q2921">
        <v>1</v>
      </c>
      <c r="R2921">
        <v>1.25</v>
      </c>
      <c r="S2921">
        <v>1.25</v>
      </c>
      <c r="T2921" s="1">
        <v>44697</v>
      </c>
      <c r="U2921" t="str">
        <f t="shared" si="225"/>
        <v>Sunkist Soda - Orange</v>
      </c>
      <c r="V2921" t="str">
        <f t="shared" si="226"/>
        <v>Carbonated</v>
      </c>
      <c r="W2921" t="s">
        <v>34</v>
      </c>
      <c r="X2921" t="b">
        <f t="shared" si="228"/>
        <v>1</v>
      </c>
      <c r="Y2921">
        <f t="shared" si="227"/>
        <v>1.25</v>
      </c>
      <c r="Z2921" s="2">
        <f t="shared" si="229"/>
        <v>0.83333333333333337</v>
      </c>
      <c r="AA2921" t="s">
        <v>260</v>
      </c>
      <c r="AB2921" t="s">
        <v>261</v>
      </c>
      <c r="AD2921" t="s">
        <v>91</v>
      </c>
      <c r="AE2921" t="s">
        <v>639</v>
      </c>
      <c r="AF2921">
        <v>2022</v>
      </c>
    </row>
    <row r="2922" spans="1:32" x14ac:dyDescent="0.25">
      <c r="A2922" t="s">
        <v>29</v>
      </c>
      <c r="B2922" t="s">
        <v>67</v>
      </c>
      <c r="C2922" t="s">
        <v>68</v>
      </c>
      <c r="D2922" t="s">
        <v>69</v>
      </c>
      <c r="E2922">
        <f>_xlfn.XLOOKUP(Table1[[#This Row],[Location]],'Location analysis'!A:A,'Location analysis'!B:B)</f>
        <v>40.435699999999997</v>
      </c>
      <c r="F2922">
        <f>_xlfn.XLOOKUP(Table1[[#This Row],[Location]],'Location analysis'!A:A,'Location analysis'!C:C)</f>
        <v>-74.125200000000007</v>
      </c>
      <c r="G2922" t="s">
        <v>182</v>
      </c>
      <c r="H2922" t="s">
        <v>34</v>
      </c>
      <c r="I2922">
        <v>15121679780</v>
      </c>
      <c r="J2922" t="s">
        <v>638</v>
      </c>
      <c r="K2922" t="s">
        <v>51</v>
      </c>
      <c r="L2922">
        <v>142</v>
      </c>
      <c r="M2922">
        <v>1.5</v>
      </c>
      <c r="N2922">
        <v>1</v>
      </c>
      <c r="O2922">
        <v>142</v>
      </c>
      <c r="P2922">
        <v>1.5</v>
      </c>
      <c r="Q2922">
        <v>1</v>
      </c>
      <c r="R2922">
        <v>1.5</v>
      </c>
      <c r="S2922">
        <v>1.5</v>
      </c>
      <c r="T2922" s="1">
        <v>44697</v>
      </c>
      <c r="U2922" t="str">
        <f t="shared" si="225"/>
        <v>Coca Cola - Zero Sugar</v>
      </c>
      <c r="V2922" t="str">
        <f t="shared" si="226"/>
        <v>Carbonated</v>
      </c>
      <c r="W2922" t="s">
        <v>34</v>
      </c>
      <c r="X2922" t="b">
        <f t="shared" si="228"/>
        <v>1</v>
      </c>
      <c r="Y2922">
        <f t="shared" si="227"/>
        <v>1.5</v>
      </c>
      <c r="Z2922" s="2">
        <f t="shared" si="229"/>
        <v>1</v>
      </c>
      <c r="AA2922" t="s">
        <v>183</v>
      </c>
      <c r="AB2922" t="s">
        <v>184</v>
      </c>
      <c r="AD2922" t="s">
        <v>91</v>
      </c>
      <c r="AE2922" t="s">
        <v>639</v>
      </c>
      <c r="AF2922">
        <v>2022</v>
      </c>
    </row>
    <row r="2923" spans="1:32" x14ac:dyDescent="0.25">
      <c r="A2923" t="s">
        <v>29</v>
      </c>
      <c r="B2923" t="s">
        <v>67</v>
      </c>
      <c r="C2923" t="s">
        <v>68</v>
      </c>
      <c r="D2923" t="s">
        <v>69</v>
      </c>
      <c r="E2923">
        <f>_xlfn.XLOOKUP(Table1[[#This Row],[Location]],'Location analysis'!A:A,'Location analysis'!B:B)</f>
        <v>40.435699999999997</v>
      </c>
      <c r="F2923">
        <f>_xlfn.XLOOKUP(Table1[[#This Row],[Location]],'Location analysis'!A:A,'Location analysis'!C:C)</f>
        <v>-74.125200000000007</v>
      </c>
      <c r="G2923" t="s">
        <v>259</v>
      </c>
      <c r="H2923" t="s">
        <v>34</v>
      </c>
      <c r="I2923">
        <v>15121682139</v>
      </c>
      <c r="J2923" t="s">
        <v>638</v>
      </c>
      <c r="K2923" t="s">
        <v>51</v>
      </c>
      <c r="L2923">
        <v>140</v>
      </c>
      <c r="M2923">
        <v>1.25</v>
      </c>
      <c r="N2923">
        <v>1</v>
      </c>
      <c r="O2923">
        <v>140</v>
      </c>
      <c r="P2923">
        <v>1.25</v>
      </c>
      <c r="Q2923">
        <v>1</v>
      </c>
      <c r="R2923">
        <v>1.25</v>
      </c>
      <c r="S2923">
        <v>1.25</v>
      </c>
      <c r="T2923" s="1">
        <v>44697</v>
      </c>
      <c r="U2923" t="str">
        <f t="shared" si="225"/>
        <v>Sunkist Soda - Orange</v>
      </c>
      <c r="V2923" t="str">
        <f t="shared" si="226"/>
        <v>Carbonated</v>
      </c>
      <c r="W2923" t="s">
        <v>34</v>
      </c>
      <c r="X2923" t="b">
        <f t="shared" si="228"/>
        <v>1</v>
      </c>
      <c r="Y2923">
        <f t="shared" si="227"/>
        <v>1.25</v>
      </c>
      <c r="Z2923" s="2">
        <f t="shared" si="229"/>
        <v>0.83333333333333337</v>
      </c>
      <c r="AA2923" t="s">
        <v>260</v>
      </c>
      <c r="AB2923" t="s">
        <v>261</v>
      </c>
      <c r="AD2923" t="s">
        <v>91</v>
      </c>
      <c r="AE2923" t="s">
        <v>639</v>
      </c>
      <c r="AF2923">
        <v>2022</v>
      </c>
    </row>
    <row r="2924" spans="1:32" x14ac:dyDescent="0.25">
      <c r="A2924" t="s">
        <v>29</v>
      </c>
      <c r="B2924" t="s">
        <v>67</v>
      </c>
      <c r="C2924" t="s">
        <v>68</v>
      </c>
      <c r="D2924" t="s">
        <v>69</v>
      </c>
      <c r="E2924">
        <f>_xlfn.XLOOKUP(Table1[[#This Row],[Location]],'Location analysis'!A:A,'Location analysis'!B:B)</f>
        <v>40.435699999999997</v>
      </c>
      <c r="F2924">
        <f>_xlfn.XLOOKUP(Table1[[#This Row],[Location]],'Location analysis'!A:A,'Location analysis'!C:C)</f>
        <v>-74.125200000000007</v>
      </c>
      <c r="G2924" t="s">
        <v>185</v>
      </c>
      <c r="H2924" t="s">
        <v>34</v>
      </c>
      <c r="I2924">
        <v>15122212684</v>
      </c>
      <c r="J2924" t="s">
        <v>638</v>
      </c>
      <c r="K2924" t="s">
        <v>36</v>
      </c>
      <c r="L2924">
        <v>148</v>
      </c>
      <c r="M2924">
        <v>3.5</v>
      </c>
      <c r="N2924">
        <v>1</v>
      </c>
      <c r="O2924">
        <v>148</v>
      </c>
      <c r="P2924">
        <v>3.5</v>
      </c>
      <c r="Q2924">
        <v>1</v>
      </c>
      <c r="R2924">
        <v>3.5</v>
      </c>
      <c r="S2924">
        <v>3.5</v>
      </c>
      <c r="T2924" s="1">
        <v>44698</v>
      </c>
      <c r="U2924" t="str">
        <f t="shared" si="225"/>
        <v>Red Bull - Original</v>
      </c>
      <c r="V2924" t="str">
        <f t="shared" si="226"/>
        <v>Carbonated</v>
      </c>
      <c r="W2924" t="s">
        <v>34</v>
      </c>
      <c r="X2924" t="b">
        <f t="shared" si="228"/>
        <v>1</v>
      </c>
      <c r="Y2924">
        <f t="shared" si="227"/>
        <v>3.5</v>
      </c>
      <c r="Z2924" s="2">
        <f t="shared" si="229"/>
        <v>2.3333333333333335</v>
      </c>
      <c r="AA2924" t="s">
        <v>37</v>
      </c>
      <c r="AB2924" t="s">
        <v>150</v>
      </c>
      <c r="AD2924" t="s">
        <v>91</v>
      </c>
      <c r="AE2924" t="s">
        <v>639</v>
      </c>
      <c r="AF2924">
        <v>2022</v>
      </c>
    </row>
    <row r="2925" spans="1:32" x14ac:dyDescent="0.25">
      <c r="A2925" t="s">
        <v>29</v>
      </c>
      <c r="B2925" t="s">
        <v>67</v>
      </c>
      <c r="C2925" t="s">
        <v>68</v>
      </c>
      <c r="D2925" t="s">
        <v>69</v>
      </c>
      <c r="E2925">
        <f>_xlfn.XLOOKUP(Table1[[#This Row],[Location]],'Location analysis'!A:A,'Location analysis'!B:B)</f>
        <v>40.435699999999997</v>
      </c>
      <c r="F2925">
        <f>_xlfn.XLOOKUP(Table1[[#This Row],[Location]],'Location analysis'!A:A,'Location analysis'!C:C)</f>
        <v>-74.125200000000007</v>
      </c>
      <c r="G2925" t="s">
        <v>182</v>
      </c>
      <c r="H2925" t="s">
        <v>34</v>
      </c>
      <c r="I2925">
        <v>15122708816</v>
      </c>
      <c r="J2925" t="s">
        <v>638</v>
      </c>
      <c r="K2925" t="s">
        <v>36</v>
      </c>
      <c r="L2925">
        <v>141</v>
      </c>
      <c r="M2925">
        <v>1.5</v>
      </c>
      <c r="N2925">
        <v>1</v>
      </c>
      <c r="O2925">
        <v>141</v>
      </c>
      <c r="P2925">
        <v>1.5</v>
      </c>
      <c r="Q2925">
        <v>1</v>
      </c>
      <c r="R2925">
        <v>1.5</v>
      </c>
      <c r="S2925">
        <v>1.5</v>
      </c>
      <c r="T2925" s="1">
        <v>44698</v>
      </c>
      <c r="U2925" t="str">
        <f t="shared" si="225"/>
        <v>Coca Cola - Zero Sugar</v>
      </c>
      <c r="V2925" t="str">
        <f t="shared" si="226"/>
        <v>Carbonated</v>
      </c>
      <c r="W2925" t="s">
        <v>34</v>
      </c>
      <c r="X2925" t="b">
        <f t="shared" si="228"/>
        <v>1</v>
      </c>
      <c r="Y2925">
        <f t="shared" si="227"/>
        <v>1.5</v>
      </c>
      <c r="Z2925" s="2">
        <f t="shared" si="229"/>
        <v>1</v>
      </c>
      <c r="AA2925" t="s">
        <v>183</v>
      </c>
      <c r="AB2925" t="s">
        <v>184</v>
      </c>
      <c r="AD2925" t="s">
        <v>91</v>
      </c>
      <c r="AE2925" t="s">
        <v>639</v>
      </c>
      <c r="AF2925">
        <v>2022</v>
      </c>
    </row>
    <row r="2926" spans="1:32" x14ac:dyDescent="0.25">
      <c r="A2926" t="s">
        <v>29</v>
      </c>
      <c r="B2926" t="s">
        <v>394</v>
      </c>
      <c r="C2926" t="s">
        <v>395</v>
      </c>
      <c r="D2926" t="s">
        <v>396</v>
      </c>
      <c r="E2926">
        <f>_xlfn.XLOOKUP(Table1[[#This Row],[Location]],'Location analysis'!A:A,'Location analysis'!B:B)</f>
        <v>40.416893999999999</v>
      </c>
      <c r="F2926">
        <f>_xlfn.XLOOKUP(Table1[[#This Row],[Location]],'Location analysis'!A:A,'Location analysis'!C:C)</f>
        <v>-74.420399000000003</v>
      </c>
      <c r="G2926" t="s">
        <v>634</v>
      </c>
      <c r="I2926">
        <v>15122831420</v>
      </c>
      <c r="J2926" t="s">
        <v>638</v>
      </c>
      <c r="K2926" t="s">
        <v>36</v>
      </c>
      <c r="L2926">
        <v>152</v>
      </c>
      <c r="M2926">
        <v>4</v>
      </c>
      <c r="N2926">
        <v>1</v>
      </c>
      <c r="O2926">
        <v>152</v>
      </c>
      <c r="P2926">
        <v>4</v>
      </c>
      <c r="Q2926">
        <v>1</v>
      </c>
      <c r="R2926">
        <v>4</v>
      </c>
      <c r="S2926">
        <v>4</v>
      </c>
      <c r="T2926" s="1">
        <v>44698</v>
      </c>
      <c r="U2926" t="str">
        <f t="shared" si="225"/>
        <v>Oreo Mini - Go Paks</v>
      </c>
      <c r="V2926" t="str">
        <f t="shared" si="226"/>
        <v>Cell is Blank - Dis-regard</v>
      </c>
      <c r="W2926" t="s">
        <v>43</v>
      </c>
      <c r="X2926" t="b">
        <f t="shared" si="228"/>
        <v>1</v>
      </c>
      <c r="Y2926">
        <f t="shared" si="227"/>
        <v>4</v>
      </c>
      <c r="Z2926" s="2">
        <f t="shared" si="229"/>
        <v>2.6666666666666665</v>
      </c>
      <c r="AA2926" t="s">
        <v>635</v>
      </c>
      <c r="AB2926" t="s">
        <v>492</v>
      </c>
      <c r="AD2926" t="s">
        <v>91</v>
      </c>
      <c r="AE2926" t="s">
        <v>639</v>
      </c>
      <c r="AF2926">
        <v>2022</v>
      </c>
    </row>
    <row r="2927" spans="1:32" x14ac:dyDescent="0.25">
      <c r="A2927" t="s">
        <v>29</v>
      </c>
      <c r="B2927" t="s">
        <v>67</v>
      </c>
      <c r="C2927" t="s">
        <v>68</v>
      </c>
      <c r="D2927" t="s">
        <v>69</v>
      </c>
      <c r="E2927">
        <f>_xlfn.XLOOKUP(Table1[[#This Row],[Location]],'Location analysis'!A:A,'Location analysis'!B:B)</f>
        <v>40.435699999999997</v>
      </c>
      <c r="F2927">
        <f>_xlfn.XLOOKUP(Table1[[#This Row],[Location]],'Location analysis'!A:A,'Location analysis'!C:C)</f>
        <v>-74.125200000000007</v>
      </c>
      <c r="G2927" t="s">
        <v>264</v>
      </c>
      <c r="H2927" t="s">
        <v>43</v>
      </c>
      <c r="I2927">
        <v>15123024534</v>
      </c>
      <c r="J2927" t="s">
        <v>638</v>
      </c>
      <c r="K2927" t="s">
        <v>36</v>
      </c>
      <c r="L2927">
        <v>110</v>
      </c>
      <c r="M2927">
        <v>1.5</v>
      </c>
      <c r="N2927">
        <v>1</v>
      </c>
      <c r="O2927">
        <v>110</v>
      </c>
      <c r="P2927">
        <v>1.5</v>
      </c>
      <c r="Q2927">
        <v>1</v>
      </c>
      <c r="R2927">
        <v>1.5</v>
      </c>
      <c r="S2927">
        <v>4.5</v>
      </c>
      <c r="T2927" s="1">
        <v>44698</v>
      </c>
      <c r="U2927" t="str">
        <f t="shared" si="225"/>
        <v>Funyuns - Flaming Hot</v>
      </c>
      <c r="V2927" t="str">
        <f t="shared" si="226"/>
        <v>Food</v>
      </c>
      <c r="W2927" t="s">
        <v>43</v>
      </c>
      <c r="X2927" t="b">
        <f t="shared" si="228"/>
        <v>1</v>
      </c>
      <c r="Y2927">
        <f t="shared" si="227"/>
        <v>1.5</v>
      </c>
      <c r="Z2927" s="2">
        <f t="shared" si="229"/>
        <v>1</v>
      </c>
      <c r="AA2927" t="s">
        <v>265</v>
      </c>
      <c r="AB2927" t="s">
        <v>122</v>
      </c>
      <c r="AD2927" t="s">
        <v>91</v>
      </c>
      <c r="AE2927" t="s">
        <v>639</v>
      </c>
      <c r="AF2927">
        <v>2022</v>
      </c>
    </row>
    <row r="2928" spans="1:32" x14ac:dyDescent="0.25">
      <c r="A2928" t="s">
        <v>29</v>
      </c>
      <c r="B2928" t="s">
        <v>67</v>
      </c>
      <c r="C2928" t="s">
        <v>68</v>
      </c>
      <c r="D2928" t="s">
        <v>69</v>
      </c>
      <c r="E2928">
        <f>_xlfn.XLOOKUP(Table1[[#This Row],[Location]],'Location analysis'!A:A,'Location analysis'!B:B)</f>
        <v>40.435699999999997</v>
      </c>
      <c r="F2928">
        <f>_xlfn.XLOOKUP(Table1[[#This Row],[Location]],'Location analysis'!A:A,'Location analysis'!C:C)</f>
        <v>-74.125200000000007</v>
      </c>
      <c r="G2928" t="s">
        <v>414</v>
      </c>
      <c r="H2928" t="s">
        <v>43</v>
      </c>
      <c r="I2928">
        <v>15123024534</v>
      </c>
      <c r="J2928" t="s">
        <v>638</v>
      </c>
      <c r="K2928" t="s">
        <v>36</v>
      </c>
      <c r="L2928">
        <v>125</v>
      </c>
      <c r="M2928">
        <v>1.5</v>
      </c>
      <c r="N2928">
        <v>1</v>
      </c>
      <c r="O2928">
        <v>125</v>
      </c>
      <c r="P2928">
        <v>1.5</v>
      </c>
      <c r="Q2928">
        <v>1</v>
      </c>
      <c r="R2928">
        <v>1.5</v>
      </c>
      <c r="S2928">
        <v>4.5</v>
      </c>
      <c r="T2928" s="1">
        <v>44698</v>
      </c>
      <c r="U2928" t="str">
        <f t="shared" si="225"/>
        <v>Lays - Classic</v>
      </c>
      <c r="V2928" t="str">
        <f t="shared" si="226"/>
        <v>Food</v>
      </c>
      <c r="W2928" t="s">
        <v>43</v>
      </c>
      <c r="X2928" t="b">
        <f t="shared" si="228"/>
        <v>1</v>
      </c>
      <c r="Y2928">
        <f t="shared" si="227"/>
        <v>1.5</v>
      </c>
      <c r="Z2928" s="2">
        <f t="shared" si="229"/>
        <v>1</v>
      </c>
      <c r="AA2928" t="s">
        <v>415</v>
      </c>
      <c r="AB2928" t="s">
        <v>416</v>
      </c>
      <c r="AD2928" t="s">
        <v>91</v>
      </c>
      <c r="AE2928" t="s">
        <v>639</v>
      </c>
      <c r="AF2928">
        <v>2022</v>
      </c>
    </row>
    <row r="2929" spans="1:32" x14ac:dyDescent="0.25">
      <c r="A2929" t="s">
        <v>29</v>
      </c>
      <c r="B2929" t="s">
        <v>67</v>
      </c>
      <c r="C2929" t="s">
        <v>68</v>
      </c>
      <c r="D2929" t="s">
        <v>69</v>
      </c>
      <c r="E2929">
        <f>_xlfn.XLOOKUP(Table1[[#This Row],[Location]],'Location analysis'!A:A,'Location analysis'!B:B)</f>
        <v>40.435699999999997</v>
      </c>
      <c r="F2929">
        <f>_xlfn.XLOOKUP(Table1[[#This Row],[Location]],'Location analysis'!A:A,'Location analysis'!C:C)</f>
        <v>-74.125200000000007</v>
      </c>
      <c r="G2929" t="s">
        <v>625</v>
      </c>
      <c r="I2929">
        <v>15123024534</v>
      </c>
      <c r="J2929" t="s">
        <v>638</v>
      </c>
      <c r="K2929" t="s">
        <v>36</v>
      </c>
      <c r="L2929">
        <v>113</v>
      </c>
      <c r="M2929">
        <v>1.5</v>
      </c>
      <c r="N2929">
        <v>1</v>
      </c>
      <c r="O2929">
        <v>113</v>
      </c>
      <c r="P2929">
        <v>1.5</v>
      </c>
      <c r="Q2929">
        <v>1</v>
      </c>
      <c r="R2929">
        <v>1.5</v>
      </c>
      <c r="S2929">
        <v>4.5</v>
      </c>
      <c r="T2929" s="1">
        <v>44698</v>
      </c>
      <c r="U2929" t="str">
        <f t="shared" si="225"/>
        <v>Doritos Spicy Nacho</v>
      </c>
      <c r="V2929" t="str">
        <f t="shared" si="226"/>
        <v>Cell is Blank - Dis-regard</v>
      </c>
      <c r="W2929" t="s">
        <v>43</v>
      </c>
      <c r="X2929" t="b">
        <f t="shared" si="228"/>
        <v>1</v>
      </c>
      <c r="Y2929">
        <f t="shared" si="227"/>
        <v>1.5</v>
      </c>
      <c r="Z2929" s="2">
        <f t="shared" si="229"/>
        <v>1</v>
      </c>
      <c r="AA2929" t="s">
        <v>625</v>
      </c>
      <c r="AD2929" t="s">
        <v>91</v>
      </c>
      <c r="AE2929" t="s">
        <v>639</v>
      </c>
      <c r="AF2929">
        <v>2022</v>
      </c>
    </row>
    <row r="2930" spans="1:32" x14ac:dyDescent="0.25">
      <c r="A2930" t="s">
        <v>29</v>
      </c>
      <c r="B2930" t="s">
        <v>67</v>
      </c>
      <c r="C2930" t="s">
        <v>68</v>
      </c>
      <c r="D2930" t="s">
        <v>69</v>
      </c>
      <c r="E2930">
        <f>_xlfn.XLOOKUP(Table1[[#This Row],[Location]],'Location analysis'!A:A,'Location analysis'!B:B)</f>
        <v>40.435699999999997</v>
      </c>
      <c r="F2930">
        <f>_xlfn.XLOOKUP(Table1[[#This Row],[Location]],'Location analysis'!A:A,'Location analysis'!C:C)</f>
        <v>-74.125200000000007</v>
      </c>
      <c r="G2930" t="s">
        <v>179</v>
      </c>
      <c r="H2930" t="s">
        <v>43</v>
      </c>
      <c r="I2930">
        <v>15123107298</v>
      </c>
      <c r="J2930" t="s">
        <v>638</v>
      </c>
      <c r="K2930" t="s">
        <v>36</v>
      </c>
      <c r="L2930">
        <v>111</v>
      </c>
      <c r="M2930">
        <v>1.5</v>
      </c>
      <c r="N2930">
        <v>1</v>
      </c>
      <c r="O2930">
        <v>111</v>
      </c>
      <c r="P2930">
        <v>1.5</v>
      </c>
      <c r="Q2930">
        <v>1</v>
      </c>
      <c r="R2930">
        <v>1.5</v>
      </c>
      <c r="S2930">
        <v>1.5</v>
      </c>
      <c r="T2930" s="1">
        <v>44698</v>
      </c>
      <c r="U2930" t="str">
        <f t="shared" si="225"/>
        <v>Chesters Fries Flaming hot</v>
      </c>
      <c r="V2930" t="str">
        <f t="shared" si="226"/>
        <v>Food</v>
      </c>
      <c r="W2930" t="s">
        <v>43</v>
      </c>
      <c r="X2930" t="b">
        <f t="shared" si="228"/>
        <v>1</v>
      </c>
      <c r="Y2930">
        <f t="shared" si="227"/>
        <v>1.5</v>
      </c>
      <c r="Z2930" s="2">
        <f t="shared" si="229"/>
        <v>1</v>
      </c>
      <c r="AA2930" t="s">
        <v>179</v>
      </c>
      <c r="AD2930" t="s">
        <v>91</v>
      </c>
      <c r="AE2930" t="s">
        <v>639</v>
      </c>
      <c r="AF2930">
        <v>2022</v>
      </c>
    </row>
    <row r="2931" spans="1:32" x14ac:dyDescent="0.25">
      <c r="A2931" t="s">
        <v>29</v>
      </c>
      <c r="B2931" t="s">
        <v>394</v>
      </c>
      <c r="C2931" t="s">
        <v>395</v>
      </c>
      <c r="D2931" t="s">
        <v>396</v>
      </c>
      <c r="E2931">
        <f>_xlfn.XLOOKUP(Table1[[#This Row],[Location]],'Location analysis'!A:A,'Location analysis'!B:B)</f>
        <v>40.416893999999999</v>
      </c>
      <c r="F2931">
        <f>_xlfn.XLOOKUP(Table1[[#This Row],[Location]],'Location analysis'!A:A,'Location analysis'!C:C)</f>
        <v>-74.420399000000003</v>
      </c>
      <c r="G2931" t="s">
        <v>151</v>
      </c>
      <c r="H2931" t="s">
        <v>97</v>
      </c>
      <c r="I2931">
        <v>15123353421</v>
      </c>
      <c r="J2931" t="s">
        <v>638</v>
      </c>
      <c r="K2931" t="s">
        <v>36</v>
      </c>
      <c r="L2931">
        <v>147</v>
      </c>
      <c r="M2931">
        <v>2.5</v>
      </c>
      <c r="N2931">
        <v>1</v>
      </c>
      <c r="O2931">
        <v>147</v>
      </c>
      <c r="P2931">
        <v>2.5</v>
      </c>
      <c r="Q2931">
        <v>1</v>
      </c>
      <c r="R2931">
        <v>2.5</v>
      </c>
      <c r="S2931">
        <v>2.5</v>
      </c>
      <c r="T2931" s="1">
        <v>44698</v>
      </c>
      <c r="U2931" t="str">
        <f t="shared" si="225"/>
        <v>BodyArmor LYTE  - Peach Mango</v>
      </c>
      <c r="V2931" t="str">
        <f t="shared" si="226"/>
        <v>Water</v>
      </c>
      <c r="W2931" t="s">
        <v>97</v>
      </c>
      <c r="X2931" t="b">
        <f t="shared" si="228"/>
        <v>1</v>
      </c>
      <c r="Y2931">
        <f t="shared" si="227"/>
        <v>2.5</v>
      </c>
      <c r="Z2931" s="2">
        <f t="shared" si="229"/>
        <v>1.6666666666666667</v>
      </c>
      <c r="AA2931" t="s">
        <v>152</v>
      </c>
      <c r="AB2931" t="s">
        <v>153</v>
      </c>
      <c r="AD2931" t="s">
        <v>91</v>
      </c>
      <c r="AE2931" t="s">
        <v>639</v>
      </c>
      <c r="AF2931">
        <v>2022</v>
      </c>
    </row>
    <row r="2932" spans="1:32" x14ac:dyDescent="0.25">
      <c r="A2932" t="s">
        <v>29</v>
      </c>
      <c r="B2932" t="s">
        <v>62</v>
      </c>
      <c r="C2932" t="s">
        <v>63</v>
      </c>
      <c r="D2932" t="s">
        <v>64</v>
      </c>
      <c r="E2932">
        <f>_xlfn.XLOOKUP(Table1[[#This Row],[Location]],'Location analysis'!A:A,'Location analysis'!B:B)</f>
        <v>40.091900000000003</v>
      </c>
      <c r="F2932">
        <f>_xlfn.XLOOKUP(Table1[[#This Row],[Location]],'Location analysis'!A:A,'Location analysis'!C:C)</f>
        <v>-74.358699999999999</v>
      </c>
      <c r="G2932" t="s">
        <v>384</v>
      </c>
      <c r="H2932" t="s">
        <v>43</v>
      </c>
      <c r="I2932">
        <v>15123502390</v>
      </c>
      <c r="J2932" t="s">
        <v>638</v>
      </c>
      <c r="K2932" t="s">
        <v>51</v>
      </c>
      <c r="L2932">
        <v>125</v>
      </c>
      <c r="M2932">
        <v>1.5</v>
      </c>
      <c r="N2932">
        <v>1</v>
      </c>
      <c r="O2932">
        <v>125</v>
      </c>
      <c r="P2932">
        <v>1.5</v>
      </c>
      <c r="Q2932">
        <v>1</v>
      </c>
      <c r="R2932">
        <v>1.5</v>
      </c>
      <c r="S2932">
        <v>1.5</v>
      </c>
      <c r="T2932" s="1">
        <v>44698</v>
      </c>
      <c r="U2932" t="str">
        <f t="shared" si="225"/>
        <v>CheezIt - Cheddar Sour Cream and Onion</v>
      </c>
      <c r="V2932" t="str">
        <f t="shared" si="226"/>
        <v>Food</v>
      </c>
      <c r="W2932" t="s">
        <v>43</v>
      </c>
      <c r="X2932" t="b">
        <f t="shared" si="228"/>
        <v>1</v>
      </c>
      <c r="Y2932">
        <f t="shared" si="227"/>
        <v>1.5</v>
      </c>
      <c r="Z2932" s="2">
        <f t="shared" si="229"/>
        <v>1</v>
      </c>
      <c r="AA2932" t="s">
        <v>193</v>
      </c>
      <c r="AB2932" t="s">
        <v>386</v>
      </c>
      <c r="AD2932" t="s">
        <v>91</v>
      </c>
      <c r="AE2932" t="s">
        <v>639</v>
      </c>
      <c r="AF2932">
        <v>2022</v>
      </c>
    </row>
    <row r="2933" spans="1:32" x14ac:dyDescent="0.25">
      <c r="A2933" t="s">
        <v>29</v>
      </c>
      <c r="B2933" t="s">
        <v>30</v>
      </c>
      <c r="C2933" t="s">
        <v>31</v>
      </c>
      <c r="D2933" t="s">
        <v>32</v>
      </c>
      <c r="E2933">
        <f>_xlfn.XLOOKUP(Table1[[#This Row],[Location]],'Location analysis'!A:A,'Location analysis'!B:B)</f>
        <v>40.423690999999998</v>
      </c>
      <c r="F2933">
        <f>_xlfn.XLOOKUP(Table1[[#This Row],[Location]],'Location analysis'!A:A,'Location analysis'!C:C)</f>
        <v>-74.380831999999998</v>
      </c>
      <c r="G2933" t="s">
        <v>70</v>
      </c>
      <c r="H2933" t="s">
        <v>34</v>
      </c>
      <c r="I2933">
        <v>15123743466</v>
      </c>
      <c r="J2933" t="s">
        <v>638</v>
      </c>
      <c r="K2933" t="s">
        <v>36</v>
      </c>
      <c r="L2933">
        <v>146</v>
      </c>
      <c r="M2933">
        <v>3</v>
      </c>
      <c r="N2933">
        <v>1</v>
      </c>
      <c r="O2933">
        <v>146</v>
      </c>
      <c r="P2933">
        <v>3</v>
      </c>
      <c r="Q2933">
        <v>1</v>
      </c>
      <c r="R2933">
        <v>3</v>
      </c>
      <c r="S2933">
        <v>3</v>
      </c>
      <c r="T2933" s="1">
        <v>44698</v>
      </c>
      <c r="U2933" t="str">
        <f t="shared" si="225"/>
        <v>Monster Energy Original</v>
      </c>
      <c r="V2933" t="str">
        <f t="shared" si="226"/>
        <v>Carbonated</v>
      </c>
      <c r="W2933" t="s">
        <v>34</v>
      </c>
      <c r="X2933" t="b">
        <f t="shared" si="228"/>
        <v>1</v>
      </c>
      <c r="Y2933">
        <f t="shared" si="227"/>
        <v>3</v>
      </c>
      <c r="Z2933" s="2">
        <f t="shared" si="229"/>
        <v>2</v>
      </c>
      <c r="AA2933" t="s">
        <v>70</v>
      </c>
      <c r="AD2933" t="s">
        <v>91</v>
      </c>
      <c r="AE2933" t="s">
        <v>639</v>
      </c>
      <c r="AF2933">
        <v>2022</v>
      </c>
    </row>
    <row r="2934" spans="1:32" x14ac:dyDescent="0.25">
      <c r="A2934" t="s">
        <v>29</v>
      </c>
      <c r="B2934" t="s">
        <v>394</v>
      </c>
      <c r="C2934" t="s">
        <v>395</v>
      </c>
      <c r="D2934" t="s">
        <v>396</v>
      </c>
      <c r="E2934">
        <f>_xlfn.XLOOKUP(Table1[[#This Row],[Location]],'Location analysis'!A:A,'Location analysis'!B:B)</f>
        <v>40.416893999999999</v>
      </c>
      <c r="F2934">
        <f>_xlfn.XLOOKUP(Table1[[#This Row],[Location]],'Location analysis'!A:A,'Location analysis'!C:C)</f>
        <v>-74.420399000000003</v>
      </c>
      <c r="G2934" t="s">
        <v>84</v>
      </c>
      <c r="H2934" t="s">
        <v>43</v>
      </c>
      <c r="I2934">
        <v>15123984495</v>
      </c>
      <c r="J2934" t="s">
        <v>638</v>
      </c>
      <c r="K2934" t="s">
        <v>36</v>
      </c>
      <c r="L2934">
        <v>134</v>
      </c>
      <c r="M2934">
        <v>2</v>
      </c>
      <c r="N2934">
        <v>1</v>
      </c>
      <c r="O2934">
        <v>134</v>
      </c>
      <c r="P2934">
        <v>2</v>
      </c>
      <c r="Q2934">
        <v>1</v>
      </c>
      <c r="R2934">
        <v>2</v>
      </c>
      <c r="S2934">
        <v>2</v>
      </c>
      <c r="T2934" s="1">
        <v>44698</v>
      </c>
      <c r="U2934" t="str">
        <f t="shared" si="225"/>
        <v>Wonderful Pistachios - Variety</v>
      </c>
      <c r="V2934" t="str">
        <f t="shared" si="226"/>
        <v>Food</v>
      </c>
      <c r="W2934" t="s">
        <v>43</v>
      </c>
      <c r="X2934" t="b">
        <f t="shared" si="228"/>
        <v>1</v>
      </c>
      <c r="Y2934">
        <f t="shared" si="227"/>
        <v>2</v>
      </c>
      <c r="Z2934" s="2">
        <f t="shared" si="229"/>
        <v>1.3333333333333333</v>
      </c>
      <c r="AA2934" t="s">
        <v>85</v>
      </c>
      <c r="AB2934" t="s">
        <v>86</v>
      </c>
      <c r="AD2934" t="s">
        <v>91</v>
      </c>
      <c r="AE2934" t="s">
        <v>639</v>
      </c>
      <c r="AF2934">
        <v>2022</v>
      </c>
    </row>
    <row r="2935" spans="1:32" x14ac:dyDescent="0.25">
      <c r="A2935" t="s">
        <v>29</v>
      </c>
      <c r="B2935" t="s">
        <v>67</v>
      </c>
      <c r="C2935" t="s">
        <v>68</v>
      </c>
      <c r="D2935" t="s">
        <v>69</v>
      </c>
      <c r="E2935">
        <f>_xlfn.XLOOKUP(Table1[[#This Row],[Location]],'Location analysis'!A:A,'Location analysis'!B:B)</f>
        <v>40.435699999999997</v>
      </c>
      <c r="F2935">
        <f>_xlfn.XLOOKUP(Table1[[#This Row],[Location]],'Location analysis'!A:A,'Location analysis'!C:C)</f>
        <v>-74.125200000000007</v>
      </c>
      <c r="G2935" t="s">
        <v>329</v>
      </c>
      <c r="H2935" t="s">
        <v>49</v>
      </c>
      <c r="I2935">
        <v>15123978491</v>
      </c>
      <c r="J2935" t="s">
        <v>638</v>
      </c>
      <c r="K2935" t="s">
        <v>36</v>
      </c>
      <c r="L2935">
        <v>147</v>
      </c>
      <c r="M2935">
        <v>2.5</v>
      </c>
      <c r="N2935">
        <v>1</v>
      </c>
      <c r="O2935">
        <v>147</v>
      </c>
      <c r="P2935">
        <v>2.5</v>
      </c>
      <c r="Q2935">
        <v>1</v>
      </c>
      <c r="R2935">
        <v>2.5</v>
      </c>
      <c r="S2935">
        <v>6.5</v>
      </c>
      <c r="T2935" s="1">
        <v>44698</v>
      </c>
      <c r="U2935" t="str">
        <f t="shared" si="225"/>
        <v>Snapple Tea - Raspberry</v>
      </c>
      <c r="V2935" t="str">
        <f t="shared" si="226"/>
        <v>Non Carbonated</v>
      </c>
      <c r="W2935" t="s">
        <v>49</v>
      </c>
      <c r="X2935" t="b">
        <f t="shared" si="228"/>
        <v>1</v>
      </c>
      <c r="Y2935">
        <f t="shared" si="227"/>
        <v>2.5</v>
      </c>
      <c r="Z2935" s="2">
        <f t="shared" si="229"/>
        <v>1.6666666666666667</v>
      </c>
      <c r="AA2935" t="s">
        <v>330</v>
      </c>
      <c r="AB2935" t="s">
        <v>144</v>
      </c>
      <c r="AD2935" t="s">
        <v>91</v>
      </c>
      <c r="AE2935" t="s">
        <v>639</v>
      </c>
      <c r="AF2935">
        <v>2022</v>
      </c>
    </row>
    <row r="2936" spans="1:32" x14ac:dyDescent="0.25">
      <c r="A2936" t="s">
        <v>29</v>
      </c>
      <c r="B2936" t="s">
        <v>67</v>
      </c>
      <c r="C2936" t="s">
        <v>68</v>
      </c>
      <c r="D2936" t="s">
        <v>69</v>
      </c>
      <c r="E2936">
        <f>_xlfn.XLOOKUP(Table1[[#This Row],[Location]],'Location analysis'!A:A,'Location analysis'!B:B)</f>
        <v>40.435699999999997</v>
      </c>
      <c r="F2936">
        <f>_xlfn.XLOOKUP(Table1[[#This Row],[Location]],'Location analysis'!A:A,'Location analysis'!C:C)</f>
        <v>-74.125200000000007</v>
      </c>
      <c r="G2936" t="s">
        <v>179</v>
      </c>
      <c r="H2936" t="s">
        <v>43</v>
      </c>
      <c r="I2936">
        <v>15123978491</v>
      </c>
      <c r="J2936" t="s">
        <v>638</v>
      </c>
      <c r="K2936" t="s">
        <v>36</v>
      </c>
      <c r="L2936">
        <v>111</v>
      </c>
      <c r="M2936">
        <v>1.5</v>
      </c>
      <c r="N2936">
        <v>1</v>
      </c>
      <c r="O2936">
        <v>111</v>
      </c>
      <c r="P2936">
        <v>1.5</v>
      </c>
      <c r="Q2936">
        <v>1</v>
      </c>
      <c r="R2936">
        <v>1.5</v>
      </c>
      <c r="S2936">
        <v>6.5</v>
      </c>
      <c r="T2936" s="1">
        <v>44698</v>
      </c>
      <c r="U2936" t="str">
        <f t="shared" si="225"/>
        <v>Chesters Fries Flaming hot</v>
      </c>
      <c r="V2936" t="str">
        <f t="shared" si="226"/>
        <v>Food</v>
      </c>
      <c r="W2936" t="s">
        <v>43</v>
      </c>
      <c r="X2936" t="b">
        <f t="shared" si="228"/>
        <v>1</v>
      </c>
      <c r="Y2936">
        <f t="shared" si="227"/>
        <v>1.5</v>
      </c>
      <c r="Z2936" s="2">
        <f t="shared" si="229"/>
        <v>1</v>
      </c>
      <c r="AA2936" t="s">
        <v>179</v>
      </c>
      <c r="AD2936" t="s">
        <v>91</v>
      </c>
      <c r="AE2936" t="s">
        <v>639</v>
      </c>
      <c r="AF2936">
        <v>2022</v>
      </c>
    </row>
    <row r="2937" spans="1:32" x14ac:dyDescent="0.25">
      <c r="A2937" t="s">
        <v>29</v>
      </c>
      <c r="B2937" t="s">
        <v>67</v>
      </c>
      <c r="C2937" t="s">
        <v>68</v>
      </c>
      <c r="D2937" t="s">
        <v>69</v>
      </c>
      <c r="E2937">
        <f>_xlfn.XLOOKUP(Table1[[#This Row],[Location]],'Location analysis'!A:A,'Location analysis'!B:B)</f>
        <v>40.435699999999997</v>
      </c>
      <c r="F2937">
        <f>_xlfn.XLOOKUP(Table1[[#This Row],[Location]],'Location analysis'!A:A,'Location analysis'!C:C)</f>
        <v>-74.125200000000007</v>
      </c>
      <c r="G2937" t="s">
        <v>81</v>
      </c>
      <c r="H2937" t="s">
        <v>43</v>
      </c>
      <c r="I2937">
        <v>15123978491</v>
      </c>
      <c r="J2937" t="s">
        <v>638</v>
      </c>
      <c r="K2937" t="s">
        <v>36</v>
      </c>
      <c r="L2937">
        <v>138</v>
      </c>
      <c r="M2937">
        <v>2.5</v>
      </c>
      <c r="N2937">
        <v>1</v>
      </c>
      <c r="O2937">
        <v>138</v>
      </c>
      <c r="P2937">
        <v>2.5</v>
      </c>
      <c r="Q2937">
        <v>1</v>
      </c>
      <c r="R2937">
        <v>2.5</v>
      </c>
      <c r="S2937">
        <v>6.5</v>
      </c>
      <c r="T2937" s="1">
        <v>44698</v>
      </c>
      <c r="U2937" t="str">
        <f t="shared" si="225"/>
        <v>KitKat - Crisp Wafers</v>
      </c>
      <c r="V2937" t="str">
        <f t="shared" si="226"/>
        <v>Food</v>
      </c>
      <c r="W2937" t="s">
        <v>43</v>
      </c>
      <c r="X2937" t="b">
        <f t="shared" si="228"/>
        <v>1</v>
      </c>
      <c r="Y2937">
        <f t="shared" si="227"/>
        <v>2.5</v>
      </c>
      <c r="Z2937" s="2">
        <f t="shared" si="229"/>
        <v>1.6666666666666667</v>
      </c>
      <c r="AA2937" t="s">
        <v>82</v>
      </c>
      <c r="AB2937" t="s">
        <v>83</v>
      </c>
      <c r="AD2937" t="s">
        <v>91</v>
      </c>
      <c r="AE2937" t="s">
        <v>639</v>
      </c>
      <c r="AF2937">
        <v>2022</v>
      </c>
    </row>
    <row r="2938" spans="1:32" x14ac:dyDescent="0.25">
      <c r="A2938" t="s">
        <v>29</v>
      </c>
      <c r="B2938" t="s">
        <v>67</v>
      </c>
      <c r="C2938" t="s">
        <v>68</v>
      </c>
      <c r="D2938" t="s">
        <v>69</v>
      </c>
      <c r="E2938">
        <f>_xlfn.XLOOKUP(Table1[[#This Row],[Location]],'Location analysis'!A:A,'Location analysis'!B:B)</f>
        <v>40.435699999999997</v>
      </c>
      <c r="F2938">
        <f>_xlfn.XLOOKUP(Table1[[#This Row],[Location]],'Location analysis'!A:A,'Location analysis'!C:C)</f>
        <v>-74.125200000000007</v>
      </c>
      <c r="G2938" t="s">
        <v>126</v>
      </c>
      <c r="H2938" t="s">
        <v>43</v>
      </c>
      <c r="I2938">
        <v>15124381204</v>
      </c>
      <c r="J2938" t="s">
        <v>638</v>
      </c>
      <c r="K2938" t="s">
        <v>51</v>
      </c>
      <c r="L2938">
        <v>122</v>
      </c>
      <c r="M2938">
        <v>1.5</v>
      </c>
      <c r="N2938">
        <v>1</v>
      </c>
      <c r="O2938">
        <v>122</v>
      </c>
      <c r="P2938">
        <v>1.5</v>
      </c>
      <c r="Q2938">
        <v>1</v>
      </c>
      <c r="R2938">
        <v>1.5</v>
      </c>
      <c r="S2938">
        <v>1.5</v>
      </c>
      <c r="T2938" s="1">
        <v>44698</v>
      </c>
      <c r="U2938" t="str">
        <f t="shared" si="225"/>
        <v>Mini Chips Ahoy</v>
      </c>
      <c r="V2938" t="str">
        <f t="shared" si="226"/>
        <v>Food</v>
      </c>
      <c r="W2938" t="s">
        <v>43</v>
      </c>
      <c r="X2938" t="b">
        <f t="shared" si="228"/>
        <v>1</v>
      </c>
      <c r="Y2938">
        <f t="shared" si="227"/>
        <v>1.5</v>
      </c>
      <c r="Z2938" s="2">
        <f t="shared" si="229"/>
        <v>1</v>
      </c>
      <c r="AA2938" t="s">
        <v>126</v>
      </c>
      <c r="AD2938" t="s">
        <v>91</v>
      </c>
      <c r="AE2938" t="s">
        <v>639</v>
      </c>
      <c r="AF2938">
        <v>2022</v>
      </c>
    </row>
    <row r="2939" spans="1:32" x14ac:dyDescent="0.25">
      <c r="A2939" t="s">
        <v>29</v>
      </c>
      <c r="B2939" t="s">
        <v>67</v>
      </c>
      <c r="C2939" t="s">
        <v>68</v>
      </c>
      <c r="D2939" t="s">
        <v>69</v>
      </c>
      <c r="E2939">
        <f>_xlfn.XLOOKUP(Table1[[#This Row],[Location]],'Location analysis'!A:A,'Location analysis'!B:B)</f>
        <v>40.435699999999997</v>
      </c>
      <c r="F2939">
        <f>_xlfn.XLOOKUP(Table1[[#This Row],[Location]],'Location analysis'!A:A,'Location analysis'!C:C)</f>
        <v>-74.125200000000007</v>
      </c>
      <c r="G2939" t="s">
        <v>126</v>
      </c>
      <c r="H2939" t="s">
        <v>43</v>
      </c>
      <c r="I2939">
        <v>15124554624</v>
      </c>
      <c r="J2939" t="s">
        <v>638</v>
      </c>
      <c r="K2939" t="s">
        <v>51</v>
      </c>
      <c r="L2939">
        <v>122</v>
      </c>
      <c r="M2939">
        <v>1.5</v>
      </c>
      <c r="N2939">
        <v>1</v>
      </c>
      <c r="O2939">
        <v>122</v>
      </c>
      <c r="P2939">
        <v>1.5</v>
      </c>
      <c r="Q2939">
        <v>1</v>
      </c>
      <c r="R2939">
        <v>1.5</v>
      </c>
      <c r="S2939">
        <v>1.5</v>
      </c>
      <c r="T2939" s="1">
        <v>44698</v>
      </c>
      <c r="U2939" t="str">
        <f t="shared" si="225"/>
        <v>Mini Chips Ahoy</v>
      </c>
      <c r="V2939" t="str">
        <f t="shared" si="226"/>
        <v>Food</v>
      </c>
      <c r="W2939" t="s">
        <v>43</v>
      </c>
      <c r="X2939" t="b">
        <f t="shared" si="228"/>
        <v>1</v>
      </c>
      <c r="Y2939">
        <f t="shared" si="227"/>
        <v>1.5</v>
      </c>
      <c r="Z2939" s="2">
        <f t="shared" si="229"/>
        <v>1</v>
      </c>
      <c r="AA2939" t="s">
        <v>126</v>
      </c>
      <c r="AD2939" t="s">
        <v>91</v>
      </c>
      <c r="AE2939" t="s">
        <v>639</v>
      </c>
      <c r="AF2939">
        <v>2022</v>
      </c>
    </row>
    <row r="2940" spans="1:32" x14ac:dyDescent="0.25">
      <c r="A2940" t="s">
        <v>29</v>
      </c>
      <c r="B2940" t="s">
        <v>67</v>
      </c>
      <c r="C2940" t="s">
        <v>68</v>
      </c>
      <c r="D2940" t="s">
        <v>69</v>
      </c>
      <c r="E2940">
        <f>_xlfn.XLOOKUP(Table1[[#This Row],[Location]],'Location analysis'!A:A,'Location analysis'!B:B)</f>
        <v>40.435699999999997</v>
      </c>
      <c r="F2940">
        <f>_xlfn.XLOOKUP(Table1[[#This Row],[Location]],'Location analysis'!A:A,'Location analysis'!C:C)</f>
        <v>-74.125200000000007</v>
      </c>
      <c r="G2940" t="s">
        <v>70</v>
      </c>
      <c r="H2940" t="s">
        <v>34</v>
      </c>
      <c r="I2940">
        <v>15124387985</v>
      </c>
      <c r="J2940" t="s">
        <v>638</v>
      </c>
      <c r="K2940" t="s">
        <v>36</v>
      </c>
      <c r="L2940">
        <v>144</v>
      </c>
      <c r="M2940">
        <v>3</v>
      </c>
      <c r="N2940">
        <v>1</v>
      </c>
      <c r="O2940">
        <v>144</v>
      </c>
      <c r="P2940">
        <v>3</v>
      </c>
      <c r="Q2940">
        <v>1</v>
      </c>
      <c r="R2940">
        <v>3</v>
      </c>
      <c r="S2940">
        <v>3</v>
      </c>
      <c r="T2940" s="1">
        <v>44698</v>
      </c>
      <c r="U2940" t="str">
        <f t="shared" si="225"/>
        <v>Monster Energy Original</v>
      </c>
      <c r="V2940" t="str">
        <f t="shared" si="226"/>
        <v>Carbonated</v>
      </c>
      <c r="W2940" t="s">
        <v>34</v>
      </c>
      <c r="X2940" t="b">
        <f t="shared" si="228"/>
        <v>1</v>
      </c>
      <c r="Y2940">
        <f t="shared" si="227"/>
        <v>3</v>
      </c>
      <c r="Z2940" s="2">
        <f t="shared" si="229"/>
        <v>2</v>
      </c>
      <c r="AA2940" t="s">
        <v>70</v>
      </c>
      <c r="AD2940" t="s">
        <v>91</v>
      </c>
      <c r="AE2940" t="s">
        <v>639</v>
      </c>
      <c r="AF2940">
        <v>2022</v>
      </c>
    </row>
    <row r="2941" spans="1:32" x14ac:dyDescent="0.25">
      <c r="A2941" t="s">
        <v>29</v>
      </c>
      <c r="B2941" t="s">
        <v>394</v>
      </c>
      <c r="C2941" t="s">
        <v>395</v>
      </c>
      <c r="D2941" t="s">
        <v>396</v>
      </c>
      <c r="E2941">
        <f>_xlfn.XLOOKUP(Table1[[#This Row],[Location]],'Location analysis'!A:A,'Location analysis'!B:B)</f>
        <v>40.416893999999999</v>
      </c>
      <c r="F2941">
        <f>_xlfn.XLOOKUP(Table1[[#This Row],[Location]],'Location analysis'!A:A,'Location analysis'!C:C)</f>
        <v>-74.420399000000003</v>
      </c>
      <c r="G2941" t="s">
        <v>203</v>
      </c>
      <c r="H2941" t="s">
        <v>43</v>
      </c>
      <c r="I2941">
        <v>15124783992</v>
      </c>
      <c r="J2941" t="s">
        <v>638</v>
      </c>
      <c r="K2941" t="s">
        <v>36</v>
      </c>
      <c r="L2941">
        <v>124</v>
      </c>
      <c r="M2941">
        <v>1.25</v>
      </c>
      <c r="N2941">
        <v>1</v>
      </c>
      <c r="O2941">
        <v>124</v>
      </c>
      <c r="P2941">
        <v>1.25</v>
      </c>
      <c r="Q2941">
        <v>1</v>
      </c>
      <c r="R2941">
        <v>1.25</v>
      </c>
      <c r="S2941">
        <v>1.25</v>
      </c>
      <c r="T2941" s="1">
        <v>44698</v>
      </c>
      <c r="U2941" t="str">
        <f t="shared" si="225"/>
        <v>CheezIt - White Cheddar</v>
      </c>
      <c r="V2941" t="str">
        <f t="shared" si="226"/>
        <v>Food</v>
      </c>
      <c r="W2941" t="s">
        <v>43</v>
      </c>
      <c r="X2941" t="b">
        <f t="shared" si="228"/>
        <v>1</v>
      </c>
      <c r="Y2941">
        <f t="shared" si="227"/>
        <v>1.25</v>
      </c>
      <c r="Z2941" s="2">
        <f t="shared" si="229"/>
        <v>0.83333333333333337</v>
      </c>
      <c r="AA2941" t="s">
        <v>193</v>
      </c>
      <c r="AB2941" t="s">
        <v>204</v>
      </c>
      <c r="AD2941" t="s">
        <v>91</v>
      </c>
      <c r="AE2941" t="s">
        <v>639</v>
      </c>
      <c r="AF2941">
        <v>2022</v>
      </c>
    </row>
    <row r="2942" spans="1:32" x14ac:dyDescent="0.25">
      <c r="A2942" t="s">
        <v>29</v>
      </c>
      <c r="B2942" t="s">
        <v>394</v>
      </c>
      <c r="C2942" t="s">
        <v>395</v>
      </c>
      <c r="D2942" t="s">
        <v>396</v>
      </c>
      <c r="E2942">
        <f>_xlfn.XLOOKUP(Table1[[#This Row],[Location]],'Location analysis'!A:A,'Location analysis'!B:B)</f>
        <v>40.416893999999999</v>
      </c>
      <c r="F2942">
        <f>_xlfn.XLOOKUP(Table1[[#This Row],[Location]],'Location analysis'!A:A,'Location analysis'!C:C)</f>
        <v>-74.420399000000003</v>
      </c>
      <c r="G2942" t="s">
        <v>632</v>
      </c>
      <c r="I2942">
        <v>15124825834</v>
      </c>
      <c r="J2942" t="s">
        <v>638</v>
      </c>
      <c r="K2942" t="s">
        <v>51</v>
      </c>
      <c r="L2942">
        <v>151</v>
      </c>
      <c r="M2942">
        <v>4</v>
      </c>
      <c r="N2942">
        <v>1</v>
      </c>
      <c r="O2942">
        <v>151</v>
      </c>
      <c r="P2942">
        <v>4</v>
      </c>
      <c r="Q2942">
        <v>1</v>
      </c>
      <c r="R2942">
        <v>4</v>
      </c>
      <c r="S2942">
        <v>4</v>
      </c>
      <c r="T2942" s="1">
        <v>44698</v>
      </c>
      <c r="U2942" t="str">
        <f t="shared" si="225"/>
        <v>Mini Chips Ahoy - Go Paks</v>
      </c>
      <c r="V2942" t="str">
        <f t="shared" si="226"/>
        <v>Cell is Blank - Dis-regard</v>
      </c>
      <c r="W2942" t="s">
        <v>43</v>
      </c>
      <c r="X2942" t="b">
        <f t="shared" si="228"/>
        <v>1</v>
      </c>
      <c r="Y2942">
        <f t="shared" si="227"/>
        <v>4</v>
      </c>
      <c r="Z2942" s="2">
        <f t="shared" si="229"/>
        <v>2.6666666666666665</v>
      </c>
      <c r="AA2942" t="s">
        <v>633</v>
      </c>
      <c r="AB2942" t="s">
        <v>492</v>
      </c>
      <c r="AD2942" t="s">
        <v>91</v>
      </c>
      <c r="AE2942" t="s">
        <v>639</v>
      </c>
      <c r="AF2942">
        <v>2022</v>
      </c>
    </row>
    <row r="2943" spans="1:32" x14ac:dyDescent="0.25">
      <c r="A2943" t="s">
        <v>29</v>
      </c>
      <c r="B2943" t="s">
        <v>62</v>
      </c>
      <c r="C2943" t="s">
        <v>63</v>
      </c>
      <c r="D2943" t="s">
        <v>64</v>
      </c>
      <c r="E2943">
        <f>_xlfn.XLOOKUP(Table1[[#This Row],[Location]],'Location analysis'!A:A,'Location analysis'!B:B)</f>
        <v>40.091900000000003</v>
      </c>
      <c r="F2943">
        <f>_xlfn.XLOOKUP(Table1[[#This Row],[Location]],'Location analysis'!A:A,'Location analysis'!C:C)</f>
        <v>-74.358699999999999</v>
      </c>
      <c r="G2943" t="s">
        <v>520</v>
      </c>
      <c r="H2943" t="s">
        <v>43</v>
      </c>
      <c r="I2943">
        <v>15124920931</v>
      </c>
      <c r="J2943" t="s">
        <v>638</v>
      </c>
      <c r="K2943" t="s">
        <v>51</v>
      </c>
      <c r="L2943">
        <v>114</v>
      </c>
      <c r="M2943">
        <v>1.5</v>
      </c>
      <c r="N2943">
        <v>1</v>
      </c>
      <c r="O2943">
        <v>114</v>
      </c>
      <c r="P2943">
        <v>1.5</v>
      </c>
      <c r="Q2943">
        <v>1</v>
      </c>
      <c r="R2943">
        <v>1.5</v>
      </c>
      <c r="S2943">
        <v>1.5</v>
      </c>
      <c r="T2943" s="1">
        <v>44698</v>
      </c>
      <c r="U2943" t="str">
        <f t="shared" si="225"/>
        <v>Pop Corners - Sea Salt</v>
      </c>
      <c r="V2943" t="str">
        <f t="shared" si="226"/>
        <v>Food</v>
      </c>
      <c r="W2943" t="s">
        <v>43</v>
      </c>
      <c r="X2943" t="b">
        <f t="shared" si="228"/>
        <v>1</v>
      </c>
      <c r="Y2943">
        <f t="shared" si="227"/>
        <v>1.5</v>
      </c>
      <c r="Z2943" s="2">
        <f t="shared" si="229"/>
        <v>1</v>
      </c>
      <c r="AA2943" t="s">
        <v>509</v>
      </c>
      <c r="AB2943" t="s">
        <v>157</v>
      </c>
      <c r="AD2943" t="s">
        <v>91</v>
      </c>
      <c r="AE2943" t="s">
        <v>639</v>
      </c>
      <c r="AF2943">
        <v>2022</v>
      </c>
    </row>
    <row r="2944" spans="1:32" x14ac:dyDescent="0.25">
      <c r="A2944" t="s">
        <v>29</v>
      </c>
      <c r="B2944" t="s">
        <v>394</v>
      </c>
      <c r="C2944" t="s">
        <v>395</v>
      </c>
      <c r="D2944" t="s">
        <v>396</v>
      </c>
      <c r="E2944">
        <f>_xlfn.XLOOKUP(Table1[[#This Row],[Location]],'Location analysis'!A:A,'Location analysis'!B:B)</f>
        <v>40.416893999999999</v>
      </c>
      <c r="F2944">
        <f>_xlfn.XLOOKUP(Table1[[#This Row],[Location]],'Location analysis'!A:A,'Location analysis'!C:C)</f>
        <v>-74.420399000000003</v>
      </c>
      <c r="G2944" t="s">
        <v>137</v>
      </c>
      <c r="H2944" t="s">
        <v>97</v>
      </c>
      <c r="I2944">
        <v>15124837003</v>
      </c>
      <c r="J2944" t="s">
        <v>638</v>
      </c>
      <c r="K2944" t="s">
        <v>36</v>
      </c>
      <c r="L2944">
        <v>144</v>
      </c>
      <c r="M2944">
        <v>1.5</v>
      </c>
      <c r="N2944">
        <v>1</v>
      </c>
      <c r="O2944">
        <v>144</v>
      </c>
      <c r="P2944">
        <v>1.5</v>
      </c>
      <c r="Q2944">
        <v>1</v>
      </c>
      <c r="R2944">
        <v>1.5</v>
      </c>
      <c r="S2944">
        <v>1.5</v>
      </c>
      <c r="T2944" s="1">
        <v>44698</v>
      </c>
      <c r="U2944" t="str">
        <f t="shared" si="225"/>
        <v>Poland Springs Water</v>
      </c>
      <c r="V2944" t="str">
        <f t="shared" si="226"/>
        <v>Water</v>
      </c>
      <c r="W2944" t="s">
        <v>97</v>
      </c>
      <c r="X2944" t="b">
        <f t="shared" si="228"/>
        <v>1</v>
      </c>
      <c r="Y2944">
        <f t="shared" si="227"/>
        <v>1.5</v>
      </c>
      <c r="Z2944" s="2">
        <f t="shared" si="229"/>
        <v>1</v>
      </c>
      <c r="AA2944" t="s">
        <v>137</v>
      </c>
      <c r="AD2944" t="s">
        <v>91</v>
      </c>
      <c r="AE2944" t="s">
        <v>639</v>
      </c>
      <c r="AF2944">
        <v>2022</v>
      </c>
    </row>
    <row r="2945" spans="1:32" x14ac:dyDescent="0.25">
      <c r="A2945" t="s">
        <v>29</v>
      </c>
      <c r="B2945" t="s">
        <v>46</v>
      </c>
      <c r="C2945" t="s">
        <v>31</v>
      </c>
      <c r="D2945" t="s">
        <v>47</v>
      </c>
      <c r="E2945">
        <f>_xlfn.XLOOKUP(Table1[[#This Row],[Location]],'Location analysis'!A:A,'Location analysis'!B:B)</f>
        <v>40.423690999999998</v>
      </c>
      <c r="F2945">
        <f>_xlfn.XLOOKUP(Table1[[#This Row],[Location]],'Location analysis'!A:A,'Location analysis'!C:C)</f>
        <v>-74.380831999999998</v>
      </c>
      <c r="G2945" t="s">
        <v>160</v>
      </c>
      <c r="H2945" t="s">
        <v>49</v>
      </c>
      <c r="I2945">
        <v>15124861904</v>
      </c>
      <c r="J2945" t="s">
        <v>638</v>
      </c>
      <c r="K2945" t="s">
        <v>51</v>
      </c>
      <c r="L2945">
        <v>143</v>
      </c>
      <c r="M2945">
        <v>2.5</v>
      </c>
      <c r="N2945">
        <v>1</v>
      </c>
      <c r="O2945">
        <v>143</v>
      </c>
      <c r="P2945">
        <v>2.5</v>
      </c>
      <c r="Q2945">
        <v>1</v>
      </c>
      <c r="R2945">
        <v>2.5</v>
      </c>
      <c r="S2945">
        <v>2.5</v>
      </c>
      <c r="T2945" s="1">
        <v>44698</v>
      </c>
      <c r="U2945" t="str">
        <f t="shared" si="225"/>
        <v>Snapple Diet Tea - Peach Tea</v>
      </c>
      <c r="V2945" t="str">
        <f t="shared" si="226"/>
        <v>Non Carbonated</v>
      </c>
      <c r="W2945" t="s">
        <v>49</v>
      </c>
      <c r="X2945" t="b">
        <f t="shared" si="228"/>
        <v>1</v>
      </c>
      <c r="Y2945">
        <f t="shared" si="227"/>
        <v>2.5</v>
      </c>
      <c r="Z2945" s="2">
        <f t="shared" si="229"/>
        <v>1.6666666666666667</v>
      </c>
      <c r="AA2945" t="s">
        <v>75</v>
      </c>
      <c r="AB2945" t="s">
        <v>161</v>
      </c>
      <c r="AD2945" t="s">
        <v>91</v>
      </c>
      <c r="AE2945" t="s">
        <v>639</v>
      </c>
      <c r="AF2945">
        <v>2022</v>
      </c>
    </row>
    <row r="2946" spans="1:32" x14ac:dyDescent="0.25">
      <c r="A2946" t="s">
        <v>29</v>
      </c>
      <c r="B2946" t="s">
        <v>67</v>
      </c>
      <c r="C2946" t="s">
        <v>68</v>
      </c>
      <c r="D2946" t="s">
        <v>69</v>
      </c>
      <c r="E2946">
        <f>_xlfn.XLOOKUP(Table1[[#This Row],[Location]],'Location analysis'!A:A,'Location analysis'!B:B)</f>
        <v>40.435699999999997</v>
      </c>
      <c r="F2946">
        <f>_xlfn.XLOOKUP(Table1[[#This Row],[Location]],'Location analysis'!A:A,'Location analysis'!C:C)</f>
        <v>-74.125200000000007</v>
      </c>
      <c r="G2946" t="s">
        <v>185</v>
      </c>
      <c r="H2946" t="s">
        <v>34</v>
      </c>
      <c r="I2946">
        <v>15125086494</v>
      </c>
      <c r="J2946" t="s">
        <v>638</v>
      </c>
      <c r="K2946" t="s">
        <v>51</v>
      </c>
      <c r="L2946">
        <v>148</v>
      </c>
      <c r="M2946">
        <v>3.5</v>
      </c>
      <c r="N2946">
        <v>1</v>
      </c>
      <c r="O2946">
        <v>148</v>
      </c>
      <c r="P2946">
        <v>3.5</v>
      </c>
      <c r="Q2946">
        <v>1</v>
      </c>
      <c r="R2946">
        <v>3.5</v>
      </c>
      <c r="S2946">
        <v>3.5</v>
      </c>
      <c r="T2946" s="1">
        <v>44698</v>
      </c>
      <c r="U2946" t="str">
        <f t="shared" ref="U2946:U3009" si="230">IF(G2946="","Cell is Blank - Dis-regard",G2946)</f>
        <v>Red Bull - Original</v>
      </c>
      <c r="V2946" t="str">
        <f t="shared" ref="V2946:V3009" si="231">IF(H2946="","Cell is Blank - Dis-regard",H2946)</f>
        <v>Carbonated</v>
      </c>
      <c r="W2946" t="s">
        <v>34</v>
      </c>
      <c r="X2946" t="b">
        <f t="shared" si="228"/>
        <v>1</v>
      </c>
      <c r="Y2946">
        <f t="shared" ref="Y2946:Y3009" si="232">IF(X2946="FALSE",M2946,M2946)</f>
        <v>3.5</v>
      </c>
      <c r="Z2946" s="2">
        <f t="shared" si="229"/>
        <v>2.3333333333333335</v>
      </c>
      <c r="AA2946" t="s">
        <v>37</v>
      </c>
      <c r="AB2946" t="s">
        <v>150</v>
      </c>
      <c r="AD2946" t="s">
        <v>91</v>
      </c>
      <c r="AE2946" t="s">
        <v>639</v>
      </c>
      <c r="AF2946">
        <v>2022</v>
      </c>
    </row>
    <row r="2947" spans="1:32" x14ac:dyDescent="0.25">
      <c r="A2947" t="s">
        <v>29</v>
      </c>
      <c r="B2947" t="s">
        <v>67</v>
      </c>
      <c r="C2947" t="s">
        <v>68</v>
      </c>
      <c r="D2947" t="s">
        <v>69</v>
      </c>
      <c r="E2947">
        <f>_xlfn.XLOOKUP(Table1[[#This Row],[Location]],'Location analysis'!A:A,'Location analysis'!B:B)</f>
        <v>40.435699999999997</v>
      </c>
      <c r="F2947">
        <f>_xlfn.XLOOKUP(Table1[[#This Row],[Location]],'Location analysis'!A:A,'Location analysis'!C:C)</f>
        <v>-74.125200000000007</v>
      </c>
      <c r="G2947" t="s">
        <v>182</v>
      </c>
      <c r="H2947" t="s">
        <v>34</v>
      </c>
      <c r="I2947">
        <v>15125027140</v>
      </c>
      <c r="J2947" t="s">
        <v>638</v>
      </c>
      <c r="K2947" t="s">
        <v>51</v>
      </c>
      <c r="L2947">
        <v>141</v>
      </c>
      <c r="M2947">
        <v>1.5</v>
      </c>
      <c r="N2947">
        <v>1</v>
      </c>
      <c r="O2947">
        <v>141</v>
      </c>
      <c r="P2947">
        <v>1.5</v>
      </c>
      <c r="Q2947">
        <v>1</v>
      </c>
      <c r="R2947">
        <v>1.5</v>
      </c>
      <c r="S2947">
        <v>1.5</v>
      </c>
      <c r="T2947" s="1">
        <v>44698</v>
      </c>
      <c r="U2947" t="str">
        <f t="shared" si="230"/>
        <v>Coca Cola - Zero Sugar</v>
      </c>
      <c r="V2947" t="str">
        <f t="shared" si="231"/>
        <v>Carbonated</v>
      </c>
      <c r="W2947" t="s">
        <v>34</v>
      </c>
      <c r="X2947" t="b">
        <f t="shared" ref="X2947:X3010" si="233">M2947=P2947</f>
        <v>1</v>
      </c>
      <c r="Y2947">
        <f t="shared" si="232"/>
        <v>1.5</v>
      </c>
      <c r="Z2947" s="2">
        <f t="shared" ref="Z2947:Z3010" si="234">Y2947/1.5</f>
        <v>1</v>
      </c>
      <c r="AA2947" t="s">
        <v>183</v>
      </c>
      <c r="AB2947" t="s">
        <v>184</v>
      </c>
      <c r="AD2947" t="s">
        <v>91</v>
      </c>
      <c r="AE2947" t="s">
        <v>639</v>
      </c>
      <c r="AF2947">
        <v>2022</v>
      </c>
    </row>
    <row r="2948" spans="1:32" x14ac:dyDescent="0.25">
      <c r="A2948" t="s">
        <v>29</v>
      </c>
      <c r="B2948" t="s">
        <v>46</v>
      </c>
      <c r="C2948" t="s">
        <v>31</v>
      </c>
      <c r="D2948" t="s">
        <v>47</v>
      </c>
      <c r="E2948">
        <f>_xlfn.XLOOKUP(Table1[[#This Row],[Location]],'Location analysis'!A:A,'Location analysis'!B:B)</f>
        <v>40.423690999999998</v>
      </c>
      <c r="F2948">
        <f>_xlfn.XLOOKUP(Table1[[#This Row],[Location]],'Location analysis'!A:A,'Location analysis'!C:C)</f>
        <v>-74.380831999999998</v>
      </c>
      <c r="G2948" t="s">
        <v>160</v>
      </c>
      <c r="H2948" t="s">
        <v>49</v>
      </c>
      <c r="I2948">
        <v>15125135062</v>
      </c>
      <c r="J2948" t="s">
        <v>638</v>
      </c>
      <c r="K2948" t="s">
        <v>51</v>
      </c>
      <c r="L2948">
        <v>143</v>
      </c>
      <c r="M2948">
        <v>2.5</v>
      </c>
      <c r="N2948">
        <v>1</v>
      </c>
      <c r="O2948">
        <v>143</v>
      </c>
      <c r="P2948">
        <v>2.5</v>
      </c>
      <c r="Q2948">
        <v>1</v>
      </c>
      <c r="R2948">
        <v>2.5</v>
      </c>
      <c r="S2948">
        <v>2.5</v>
      </c>
      <c r="T2948" s="1">
        <v>44698</v>
      </c>
      <c r="U2948" t="str">
        <f t="shared" si="230"/>
        <v>Snapple Diet Tea - Peach Tea</v>
      </c>
      <c r="V2948" t="str">
        <f t="shared" si="231"/>
        <v>Non Carbonated</v>
      </c>
      <c r="W2948" t="s">
        <v>49</v>
      </c>
      <c r="X2948" t="b">
        <f t="shared" si="233"/>
        <v>1</v>
      </c>
      <c r="Y2948">
        <f t="shared" si="232"/>
        <v>2.5</v>
      </c>
      <c r="Z2948" s="2">
        <f t="shared" si="234"/>
        <v>1.6666666666666667</v>
      </c>
      <c r="AA2948" t="s">
        <v>75</v>
      </c>
      <c r="AB2948" t="s">
        <v>161</v>
      </c>
      <c r="AD2948" t="s">
        <v>91</v>
      </c>
      <c r="AE2948" t="s">
        <v>639</v>
      </c>
      <c r="AF2948">
        <v>2022</v>
      </c>
    </row>
    <row r="2949" spans="1:32" x14ac:dyDescent="0.25">
      <c r="A2949" t="s">
        <v>29</v>
      </c>
      <c r="B2949" t="s">
        <v>394</v>
      </c>
      <c r="C2949" t="s">
        <v>395</v>
      </c>
      <c r="D2949" t="s">
        <v>396</v>
      </c>
      <c r="E2949">
        <f>_xlfn.XLOOKUP(Table1[[#This Row],[Location]],'Location analysis'!A:A,'Location analysis'!B:B)</f>
        <v>40.416893999999999</v>
      </c>
      <c r="F2949">
        <f>_xlfn.XLOOKUP(Table1[[#This Row],[Location]],'Location analysis'!A:A,'Location analysis'!C:C)</f>
        <v>-74.420399000000003</v>
      </c>
      <c r="G2949" t="s">
        <v>583</v>
      </c>
      <c r="H2949" t="s">
        <v>43</v>
      </c>
      <c r="I2949">
        <v>15125203732</v>
      </c>
      <c r="J2949" t="s">
        <v>638</v>
      </c>
      <c r="K2949" t="s">
        <v>36</v>
      </c>
      <c r="L2949">
        <v>158</v>
      </c>
      <c r="M2949">
        <v>2</v>
      </c>
      <c r="N2949">
        <v>1</v>
      </c>
      <c r="O2949">
        <v>158</v>
      </c>
      <c r="P2949">
        <v>2</v>
      </c>
      <c r="Q2949">
        <v>1</v>
      </c>
      <c r="R2949">
        <v>2</v>
      </c>
      <c r="S2949">
        <v>2</v>
      </c>
      <c r="T2949" s="1">
        <v>44698</v>
      </c>
      <c r="U2949" t="str">
        <f t="shared" si="230"/>
        <v>Lenny &amp; Larrys - Chocolate Chip</v>
      </c>
      <c r="V2949" t="str">
        <f t="shared" si="231"/>
        <v>Food</v>
      </c>
      <c r="W2949" t="s">
        <v>43</v>
      </c>
      <c r="X2949" t="b">
        <f t="shared" si="233"/>
        <v>1</v>
      </c>
      <c r="Y2949">
        <f t="shared" si="232"/>
        <v>2</v>
      </c>
      <c r="Z2949" s="2">
        <f t="shared" si="234"/>
        <v>1.3333333333333333</v>
      </c>
      <c r="AA2949" t="s">
        <v>422</v>
      </c>
      <c r="AB2949" t="s">
        <v>444</v>
      </c>
      <c r="AD2949" t="s">
        <v>91</v>
      </c>
      <c r="AE2949" t="s">
        <v>639</v>
      </c>
      <c r="AF2949">
        <v>2022</v>
      </c>
    </row>
    <row r="2950" spans="1:32" x14ac:dyDescent="0.25">
      <c r="A2950" t="s">
        <v>29</v>
      </c>
      <c r="B2950" t="s">
        <v>394</v>
      </c>
      <c r="C2950" t="s">
        <v>395</v>
      </c>
      <c r="D2950" t="s">
        <v>396</v>
      </c>
      <c r="E2950">
        <f>_xlfn.XLOOKUP(Table1[[#This Row],[Location]],'Location analysis'!A:A,'Location analysis'!B:B)</f>
        <v>40.416893999999999</v>
      </c>
      <c r="F2950">
        <f>_xlfn.XLOOKUP(Table1[[#This Row],[Location]],'Location analysis'!A:A,'Location analysis'!C:C)</f>
        <v>-74.420399000000003</v>
      </c>
      <c r="G2950" t="s">
        <v>634</v>
      </c>
      <c r="I2950">
        <v>15125260150</v>
      </c>
      <c r="J2950" t="s">
        <v>638</v>
      </c>
      <c r="K2950" t="s">
        <v>51</v>
      </c>
      <c r="L2950">
        <v>152</v>
      </c>
      <c r="M2950">
        <v>4</v>
      </c>
      <c r="N2950">
        <v>1</v>
      </c>
      <c r="O2950">
        <v>152</v>
      </c>
      <c r="P2950">
        <v>4</v>
      </c>
      <c r="Q2950">
        <v>1</v>
      </c>
      <c r="R2950">
        <v>4</v>
      </c>
      <c r="S2950">
        <v>4</v>
      </c>
      <c r="T2950" s="1">
        <v>44698</v>
      </c>
      <c r="U2950" t="str">
        <f t="shared" si="230"/>
        <v>Oreo Mini - Go Paks</v>
      </c>
      <c r="V2950" t="str">
        <f t="shared" si="231"/>
        <v>Cell is Blank - Dis-regard</v>
      </c>
      <c r="W2950" t="s">
        <v>43</v>
      </c>
      <c r="X2950" t="b">
        <f t="shared" si="233"/>
        <v>1</v>
      </c>
      <c r="Y2950">
        <f t="shared" si="232"/>
        <v>4</v>
      </c>
      <c r="Z2950" s="2">
        <f t="shared" si="234"/>
        <v>2.6666666666666665</v>
      </c>
      <c r="AA2950" t="s">
        <v>635</v>
      </c>
      <c r="AB2950" t="s">
        <v>492</v>
      </c>
      <c r="AD2950" t="s">
        <v>91</v>
      </c>
      <c r="AE2950" t="s">
        <v>639</v>
      </c>
      <c r="AF2950">
        <v>2022</v>
      </c>
    </row>
    <row r="2951" spans="1:32" x14ac:dyDescent="0.25">
      <c r="A2951" t="s">
        <v>29</v>
      </c>
      <c r="B2951" t="s">
        <v>394</v>
      </c>
      <c r="C2951" t="s">
        <v>395</v>
      </c>
      <c r="D2951" t="s">
        <v>396</v>
      </c>
      <c r="E2951">
        <f>_xlfn.XLOOKUP(Table1[[#This Row],[Location]],'Location analysis'!A:A,'Location analysis'!B:B)</f>
        <v>40.416893999999999</v>
      </c>
      <c r="F2951">
        <f>_xlfn.XLOOKUP(Table1[[#This Row],[Location]],'Location analysis'!A:A,'Location analysis'!C:C)</f>
        <v>-74.420399000000003</v>
      </c>
      <c r="G2951" t="s">
        <v>154</v>
      </c>
      <c r="H2951" t="s">
        <v>43</v>
      </c>
      <c r="I2951">
        <v>15125306923</v>
      </c>
      <c r="J2951" t="s">
        <v>638</v>
      </c>
      <c r="K2951" t="s">
        <v>36</v>
      </c>
      <c r="L2951">
        <v>112</v>
      </c>
      <c r="M2951">
        <v>1.5</v>
      </c>
      <c r="N2951">
        <v>1</v>
      </c>
      <c r="O2951">
        <v>112</v>
      </c>
      <c r="P2951">
        <v>1.5</v>
      </c>
      <c r="Q2951">
        <v>1</v>
      </c>
      <c r="R2951">
        <v>1.5</v>
      </c>
      <c r="S2951">
        <v>1.5</v>
      </c>
      <c r="T2951" s="1">
        <v>44698</v>
      </c>
      <c r="U2951" t="str">
        <f t="shared" si="230"/>
        <v>SunChips Multigrain - Harvest Cheddar</v>
      </c>
      <c r="V2951" t="str">
        <f t="shared" si="231"/>
        <v>Food</v>
      </c>
      <c r="W2951" t="s">
        <v>43</v>
      </c>
      <c r="X2951" t="b">
        <f t="shared" si="233"/>
        <v>1</v>
      </c>
      <c r="Y2951">
        <f t="shared" si="232"/>
        <v>1.5</v>
      </c>
      <c r="Z2951" s="2">
        <f t="shared" si="234"/>
        <v>1</v>
      </c>
      <c r="AA2951" t="s">
        <v>129</v>
      </c>
      <c r="AB2951" t="s">
        <v>155</v>
      </c>
      <c r="AD2951" t="s">
        <v>91</v>
      </c>
      <c r="AE2951" t="s">
        <v>639</v>
      </c>
      <c r="AF2951">
        <v>2022</v>
      </c>
    </row>
    <row r="2952" spans="1:32" x14ac:dyDescent="0.25">
      <c r="A2952" t="s">
        <v>29</v>
      </c>
      <c r="B2952" t="s">
        <v>394</v>
      </c>
      <c r="C2952" t="s">
        <v>395</v>
      </c>
      <c r="D2952" t="s">
        <v>396</v>
      </c>
      <c r="E2952">
        <f>_xlfn.XLOOKUP(Table1[[#This Row],[Location]],'Location analysis'!A:A,'Location analysis'!B:B)</f>
        <v>40.416893999999999</v>
      </c>
      <c r="F2952">
        <f>_xlfn.XLOOKUP(Table1[[#This Row],[Location]],'Location analysis'!A:A,'Location analysis'!C:C)</f>
        <v>-74.420399000000003</v>
      </c>
      <c r="G2952" t="s">
        <v>542</v>
      </c>
      <c r="H2952" t="s">
        <v>43</v>
      </c>
      <c r="I2952">
        <v>15125376423</v>
      </c>
      <c r="J2952" t="s">
        <v>638</v>
      </c>
      <c r="K2952" t="s">
        <v>36</v>
      </c>
      <c r="L2952">
        <v>113</v>
      </c>
      <c r="M2952">
        <v>1.5</v>
      </c>
      <c r="N2952">
        <v>1</v>
      </c>
      <c r="O2952">
        <v>113</v>
      </c>
      <c r="P2952">
        <v>1.5</v>
      </c>
      <c r="Q2952">
        <v>1</v>
      </c>
      <c r="R2952">
        <v>1.5</v>
      </c>
      <c r="S2952">
        <v>1.5</v>
      </c>
      <c r="T2952" s="1">
        <v>44698</v>
      </c>
      <c r="U2952" t="str">
        <f t="shared" si="230"/>
        <v>Pop Corners - White Cheddar</v>
      </c>
      <c r="V2952" t="str">
        <f t="shared" si="231"/>
        <v>Food</v>
      </c>
      <c r="W2952" t="s">
        <v>43</v>
      </c>
      <c r="X2952" t="b">
        <f t="shared" si="233"/>
        <v>1</v>
      </c>
      <c r="Y2952">
        <f t="shared" si="232"/>
        <v>1.5</v>
      </c>
      <c r="Z2952" s="2">
        <f t="shared" si="234"/>
        <v>1</v>
      </c>
      <c r="AA2952" t="s">
        <v>509</v>
      </c>
      <c r="AB2952" t="s">
        <v>204</v>
      </c>
      <c r="AD2952" t="s">
        <v>91</v>
      </c>
      <c r="AE2952" t="s">
        <v>639</v>
      </c>
      <c r="AF2952">
        <v>2022</v>
      </c>
    </row>
    <row r="2953" spans="1:32" x14ac:dyDescent="0.25">
      <c r="A2953" t="s">
        <v>29</v>
      </c>
      <c r="B2953" t="s">
        <v>62</v>
      </c>
      <c r="C2953" t="s">
        <v>63</v>
      </c>
      <c r="D2953" t="s">
        <v>64</v>
      </c>
      <c r="E2953">
        <f>_xlfn.XLOOKUP(Table1[[#This Row],[Location]],'Location analysis'!A:A,'Location analysis'!B:B)</f>
        <v>40.091900000000003</v>
      </c>
      <c r="F2953">
        <f>_xlfn.XLOOKUP(Table1[[#This Row],[Location]],'Location analysis'!A:A,'Location analysis'!C:C)</f>
        <v>-74.358699999999999</v>
      </c>
      <c r="G2953" t="s">
        <v>317</v>
      </c>
      <c r="H2953" t="s">
        <v>43</v>
      </c>
      <c r="I2953">
        <v>15125430414</v>
      </c>
      <c r="J2953" t="s">
        <v>638</v>
      </c>
      <c r="K2953" t="s">
        <v>51</v>
      </c>
      <c r="L2953">
        <v>131</v>
      </c>
      <c r="M2953">
        <v>2</v>
      </c>
      <c r="N2953">
        <v>1</v>
      </c>
      <c r="O2953">
        <v>131</v>
      </c>
      <c r="P2953">
        <v>2</v>
      </c>
      <c r="Q2953">
        <v>1</v>
      </c>
      <c r="R2953">
        <v>2</v>
      </c>
      <c r="S2953">
        <v>2</v>
      </c>
      <c r="T2953" s="1">
        <v>44698</v>
      </c>
      <c r="U2953" t="str">
        <f t="shared" si="230"/>
        <v>RXBAR - Protein Bar - Peanut Butter</v>
      </c>
      <c r="V2953" t="str">
        <f t="shared" si="231"/>
        <v>Food</v>
      </c>
      <c r="W2953" t="s">
        <v>43</v>
      </c>
      <c r="X2953" t="b">
        <f t="shared" si="233"/>
        <v>1</v>
      </c>
      <c r="Y2953">
        <f t="shared" si="232"/>
        <v>2</v>
      </c>
      <c r="Z2953" s="2">
        <f t="shared" si="234"/>
        <v>1.3333333333333333</v>
      </c>
      <c r="AA2953" t="s">
        <v>318</v>
      </c>
      <c r="AB2953" t="s">
        <v>319</v>
      </c>
      <c r="AC2953" t="s">
        <v>320</v>
      </c>
      <c r="AD2953" t="s">
        <v>91</v>
      </c>
      <c r="AE2953" t="s">
        <v>639</v>
      </c>
      <c r="AF2953">
        <v>2022</v>
      </c>
    </row>
    <row r="2954" spans="1:32" x14ac:dyDescent="0.25">
      <c r="A2954" t="s">
        <v>29</v>
      </c>
      <c r="B2954" t="s">
        <v>30</v>
      </c>
      <c r="C2954" t="s">
        <v>31</v>
      </c>
      <c r="D2954" t="s">
        <v>32</v>
      </c>
      <c r="E2954">
        <f>_xlfn.XLOOKUP(Table1[[#This Row],[Location]],'Location analysis'!A:A,'Location analysis'!B:B)</f>
        <v>40.423690999999998</v>
      </c>
      <c r="F2954">
        <f>_xlfn.XLOOKUP(Table1[[#This Row],[Location]],'Location analysis'!A:A,'Location analysis'!C:C)</f>
        <v>-74.380831999999998</v>
      </c>
      <c r="G2954" t="s">
        <v>125</v>
      </c>
      <c r="H2954" t="s">
        <v>97</v>
      </c>
      <c r="I2954">
        <v>15125628707</v>
      </c>
      <c r="J2954" t="s">
        <v>638</v>
      </c>
      <c r="K2954" t="s">
        <v>51</v>
      </c>
      <c r="L2954">
        <v>143</v>
      </c>
      <c r="M2954">
        <v>2</v>
      </c>
      <c r="N2954">
        <v>1</v>
      </c>
      <c r="O2954">
        <v>143</v>
      </c>
      <c r="P2954">
        <v>2</v>
      </c>
      <c r="Q2954">
        <v>1</v>
      </c>
      <c r="R2954">
        <v>2</v>
      </c>
      <c r="S2954">
        <v>2</v>
      </c>
      <c r="T2954" s="1">
        <v>44698</v>
      </c>
      <c r="U2954" t="str">
        <f t="shared" si="230"/>
        <v>S. Pellegrino Sparkling Mineral Water</v>
      </c>
      <c r="V2954" t="str">
        <f t="shared" si="231"/>
        <v>Water</v>
      </c>
      <c r="W2954" t="s">
        <v>97</v>
      </c>
      <c r="X2954" t="b">
        <f t="shared" si="233"/>
        <v>1</v>
      </c>
      <c r="Y2954">
        <f t="shared" si="232"/>
        <v>2</v>
      </c>
      <c r="Z2954" s="2">
        <f t="shared" si="234"/>
        <v>1.3333333333333333</v>
      </c>
      <c r="AA2954" t="s">
        <v>125</v>
      </c>
      <c r="AD2954" t="s">
        <v>91</v>
      </c>
      <c r="AE2954" t="s">
        <v>639</v>
      </c>
      <c r="AF2954">
        <v>2022</v>
      </c>
    </row>
    <row r="2955" spans="1:32" x14ac:dyDescent="0.25">
      <c r="A2955" t="s">
        <v>29</v>
      </c>
      <c r="B2955" t="s">
        <v>30</v>
      </c>
      <c r="C2955" t="s">
        <v>31</v>
      </c>
      <c r="D2955" t="s">
        <v>32</v>
      </c>
      <c r="E2955">
        <f>_xlfn.XLOOKUP(Table1[[#This Row],[Location]],'Location analysis'!A:A,'Location analysis'!B:B)</f>
        <v>40.423690999999998</v>
      </c>
      <c r="F2955">
        <f>_xlfn.XLOOKUP(Table1[[#This Row],[Location]],'Location analysis'!A:A,'Location analysis'!C:C)</f>
        <v>-74.380831999999998</v>
      </c>
      <c r="G2955" t="s">
        <v>125</v>
      </c>
      <c r="H2955" t="s">
        <v>97</v>
      </c>
      <c r="I2955">
        <v>15125629471</v>
      </c>
      <c r="J2955" t="s">
        <v>638</v>
      </c>
      <c r="K2955" t="s">
        <v>51</v>
      </c>
      <c r="L2955">
        <v>143</v>
      </c>
      <c r="M2955">
        <v>2</v>
      </c>
      <c r="N2955">
        <v>1</v>
      </c>
      <c r="O2955">
        <v>143</v>
      </c>
      <c r="P2955">
        <v>2</v>
      </c>
      <c r="Q2955">
        <v>1</v>
      </c>
      <c r="R2955">
        <v>2</v>
      </c>
      <c r="S2955">
        <v>2</v>
      </c>
      <c r="T2955" s="1">
        <v>44698</v>
      </c>
      <c r="U2955" t="str">
        <f t="shared" si="230"/>
        <v>S. Pellegrino Sparkling Mineral Water</v>
      </c>
      <c r="V2955" t="str">
        <f t="shared" si="231"/>
        <v>Water</v>
      </c>
      <c r="W2955" t="s">
        <v>97</v>
      </c>
      <c r="X2955" t="b">
        <f t="shared" si="233"/>
        <v>1</v>
      </c>
      <c r="Y2955">
        <f t="shared" si="232"/>
        <v>2</v>
      </c>
      <c r="Z2955" s="2">
        <f t="shared" si="234"/>
        <v>1.3333333333333333</v>
      </c>
      <c r="AA2955" t="s">
        <v>125</v>
      </c>
      <c r="AD2955" t="s">
        <v>91</v>
      </c>
      <c r="AE2955" t="s">
        <v>639</v>
      </c>
      <c r="AF2955">
        <v>2022</v>
      </c>
    </row>
    <row r="2956" spans="1:32" x14ac:dyDescent="0.25">
      <c r="A2956" t="s">
        <v>29</v>
      </c>
      <c r="B2956" t="s">
        <v>67</v>
      </c>
      <c r="C2956" t="s">
        <v>68</v>
      </c>
      <c r="D2956" t="s">
        <v>69</v>
      </c>
      <c r="E2956">
        <f>_xlfn.XLOOKUP(Table1[[#This Row],[Location]],'Location analysis'!A:A,'Location analysis'!B:B)</f>
        <v>40.435699999999997</v>
      </c>
      <c r="F2956">
        <f>_xlfn.XLOOKUP(Table1[[#This Row],[Location]],'Location analysis'!A:A,'Location analysis'!C:C)</f>
        <v>-74.125200000000007</v>
      </c>
      <c r="G2956" t="s">
        <v>555</v>
      </c>
      <c r="H2956" t="s">
        <v>43</v>
      </c>
      <c r="I2956">
        <v>15125699653</v>
      </c>
      <c r="J2956" t="s">
        <v>638</v>
      </c>
      <c r="K2956" t="s">
        <v>51</v>
      </c>
      <c r="L2956">
        <v>112</v>
      </c>
      <c r="M2956">
        <v>1.5</v>
      </c>
      <c r="N2956">
        <v>1</v>
      </c>
      <c r="O2956">
        <v>112</v>
      </c>
      <c r="P2956">
        <v>1.5</v>
      </c>
      <c r="Q2956">
        <v>1</v>
      </c>
      <c r="R2956">
        <v>1.5</v>
      </c>
      <c r="S2956">
        <v>1.5</v>
      </c>
      <c r="T2956" s="1">
        <v>44698</v>
      </c>
      <c r="U2956" t="str">
        <f t="shared" si="230"/>
        <v>Cheetos Puffs</v>
      </c>
      <c r="V2956" t="str">
        <f t="shared" si="231"/>
        <v>Food</v>
      </c>
      <c r="W2956" t="s">
        <v>43</v>
      </c>
      <c r="X2956" t="b">
        <f t="shared" si="233"/>
        <v>1</v>
      </c>
      <c r="Y2956">
        <f t="shared" si="232"/>
        <v>1.5</v>
      </c>
      <c r="Z2956" s="2">
        <f t="shared" si="234"/>
        <v>1</v>
      </c>
      <c r="AA2956" t="s">
        <v>555</v>
      </c>
      <c r="AD2956" t="s">
        <v>91</v>
      </c>
      <c r="AE2956" t="s">
        <v>639</v>
      </c>
      <c r="AF2956">
        <v>2022</v>
      </c>
    </row>
    <row r="2957" spans="1:32" x14ac:dyDescent="0.25">
      <c r="A2957" t="s">
        <v>29</v>
      </c>
      <c r="B2957" t="s">
        <v>30</v>
      </c>
      <c r="C2957" t="s">
        <v>31</v>
      </c>
      <c r="D2957" t="s">
        <v>32</v>
      </c>
      <c r="E2957">
        <f>_xlfn.XLOOKUP(Table1[[#This Row],[Location]],'Location analysis'!A:A,'Location analysis'!B:B)</f>
        <v>40.423690999999998</v>
      </c>
      <c r="F2957">
        <f>_xlfn.XLOOKUP(Table1[[#This Row],[Location]],'Location analysis'!A:A,'Location analysis'!C:C)</f>
        <v>-74.380831999999998</v>
      </c>
      <c r="G2957" t="s">
        <v>125</v>
      </c>
      <c r="H2957" t="s">
        <v>97</v>
      </c>
      <c r="I2957">
        <v>15125907808</v>
      </c>
      <c r="J2957" t="s">
        <v>638</v>
      </c>
      <c r="K2957" t="s">
        <v>36</v>
      </c>
      <c r="L2957">
        <v>143</v>
      </c>
      <c r="M2957">
        <v>2</v>
      </c>
      <c r="N2957">
        <v>1</v>
      </c>
      <c r="O2957">
        <v>143</v>
      </c>
      <c r="P2957">
        <v>2</v>
      </c>
      <c r="Q2957">
        <v>1</v>
      </c>
      <c r="R2957">
        <v>2</v>
      </c>
      <c r="S2957">
        <v>2</v>
      </c>
      <c r="T2957" s="1">
        <v>44698</v>
      </c>
      <c r="U2957" t="str">
        <f t="shared" si="230"/>
        <v>S. Pellegrino Sparkling Mineral Water</v>
      </c>
      <c r="V2957" t="str">
        <f t="shared" si="231"/>
        <v>Water</v>
      </c>
      <c r="W2957" t="s">
        <v>97</v>
      </c>
      <c r="X2957" t="b">
        <f t="shared" si="233"/>
        <v>1</v>
      </c>
      <c r="Y2957">
        <f t="shared" si="232"/>
        <v>2</v>
      </c>
      <c r="Z2957" s="2">
        <f t="shared" si="234"/>
        <v>1.3333333333333333</v>
      </c>
      <c r="AA2957" t="s">
        <v>125</v>
      </c>
      <c r="AD2957" t="s">
        <v>91</v>
      </c>
      <c r="AE2957" t="s">
        <v>639</v>
      </c>
      <c r="AF2957">
        <v>2022</v>
      </c>
    </row>
    <row r="2958" spans="1:32" x14ac:dyDescent="0.25">
      <c r="A2958" t="s">
        <v>29</v>
      </c>
      <c r="B2958" t="s">
        <v>30</v>
      </c>
      <c r="C2958" t="s">
        <v>31</v>
      </c>
      <c r="D2958" t="s">
        <v>32</v>
      </c>
      <c r="E2958">
        <f>_xlfn.XLOOKUP(Table1[[#This Row],[Location]],'Location analysis'!A:A,'Location analysis'!B:B)</f>
        <v>40.423690999999998</v>
      </c>
      <c r="F2958">
        <f>_xlfn.XLOOKUP(Table1[[#This Row],[Location]],'Location analysis'!A:A,'Location analysis'!C:C)</f>
        <v>-74.380831999999998</v>
      </c>
      <c r="G2958" t="s">
        <v>407</v>
      </c>
      <c r="H2958" t="s">
        <v>34</v>
      </c>
      <c r="I2958">
        <v>15125909822</v>
      </c>
      <c r="J2958" t="s">
        <v>638</v>
      </c>
      <c r="K2958" t="s">
        <v>36</v>
      </c>
      <c r="L2958">
        <v>142</v>
      </c>
      <c r="M2958">
        <v>1.5</v>
      </c>
      <c r="N2958">
        <v>1</v>
      </c>
      <c r="O2958">
        <v>142</v>
      </c>
      <c r="P2958">
        <v>1.5</v>
      </c>
      <c r="Q2958">
        <v>1</v>
      </c>
      <c r="R2958">
        <v>1.5</v>
      </c>
      <c r="S2958">
        <v>1.5</v>
      </c>
      <c r="T2958" s="1">
        <v>44698</v>
      </c>
      <c r="U2958" t="str">
        <f t="shared" si="230"/>
        <v>Spindrift - Sparkling Water - Pineapple</v>
      </c>
      <c r="V2958" t="str">
        <f t="shared" si="231"/>
        <v>Carbonated</v>
      </c>
      <c r="W2958" t="s">
        <v>34</v>
      </c>
      <c r="X2958" t="b">
        <f t="shared" si="233"/>
        <v>1</v>
      </c>
      <c r="Y2958">
        <f t="shared" si="232"/>
        <v>1.5</v>
      </c>
      <c r="Z2958" s="2">
        <f t="shared" si="234"/>
        <v>1</v>
      </c>
      <c r="AA2958" t="s">
        <v>89</v>
      </c>
      <c r="AB2958" t="s">
        <v>408</v>
      </c>
      <c r="AC2958" t="s">
        <v>409</v>
      </c>
      <c r="AD2958" t="s">
        <v>91</v>
      </c>
      <c r="AE2958" t="s">
        <v>639</v>
      </c>
      <c r="AF2958">
        <v>2022</v>
      </c>
    </row>
    <row r="2959" spans="1:32" x14ac:dyDescent="0.25">
      <c r="A2959" t="s">
        <v>29</v>
      </c>
      <c r="B2959" t="s">
        <v>30</v>
      </c>
      <c r="C2959" t="s">
        <v>31</v>
      </c>
      <c r="D2959" t="s">
        <v>32</v>
      </c>
      <c r="E2959">
        <f>_xlfn.XLOOKUP(Table1[[#This Row],[Location]],'Location analysis'!A:A,'Location analysis'!B:B)</f>
        <v>40.423690999999998</v>
      </c>
      <c r="F2959">
        <f>_xlfn.XLOOKUP(Table1[[#This Row],[Location]],'Location analysis'!A:A,'Location analysis'!C:C)</f>
        <v>-74.380831999999998</v>
      </c>
      <c r="G2959" t="s">
        <v>96</v>
      </c>
      <c r="H2959" t="s">
        <v>97</v>
      </c>
      <c r="I2959">
        <v>15125936844</v>
      </c>
      <c r="J2959" t="s">
        <v>638</v>
      </c>
      <c r="K2959" t="s">
        <v>51</v>
      </c>
      <c r="L2959">
        <v>147</v>
      </c>
      <c r="M2959">
        <v>2.75</v>
      </c>
      <c r="N2959">
        <v>1</v>
      </c>
      <c r="O2959">
        <v>147</v>
      </c>
      <c r="P2959">
        <v>2.75</v>
      </c>
      <c r="Q2959">
        <v>1</v>
      </c>
      <c r="R2959">
        <v>2.75</v>
      </c>
      <c r="S2959">
        <v>2.75</v>
      </c>
      <c r="T2959" s="1">
        <v>44698</v>
      </c>
      <c r="U2959" t="str">
        <f t="shared" si="230"/>
        <v>Vitamin Water - XXX Acai BB Pomegranate</v>
      </c>
      <c r="V2959" t="str">
        <f t="shared" si="231"/>
        <v>Water</v>
      </c>
      <c r="W2959" t="s">
        <v>97</v>
      </c>
      <c r="X2959" t="b">
        <f t="shared" si="233"/>
        <v>1</v>
      </c>
      <c r="Y2959">
        <f t="shared" si="232"/>
        <v>2.75</v>
      </c>
      <c r="Z2959" s="2">
        <f t="shared" si="234"/>
        <v>1.8333333333333333</v>
      </c>
      <c r="AA2959" t="s">
        <v>98</v>
      </c>
      <c r="AB2959" t="s">
        <v>99</v>
      </c>
      <c r="AD2959" t="s">
        <v>91</v>
      </c>
      <c r="AE2959" t="s">
        <v>639</v>
      </c>
      <c r="AF2959">
        <v>2022</v>
      </c>
    </row>
    <row r="2960" spans="1:32" x14ac:dyDescent="0.25">
      <c r="A2960" t="s">
        <v>29</v>
      </c>
      <c r="B2960" t="s">
        <v>30</v>
      </c>
      <c r="C2960" t="s">
        <v>31</v>
      </c>
      <c r="D2960" t="s">
        <v>32</v>
      </c>
      <c r="E2960">
        <f>_xlfn.XLOOKUP(Table1[[#This Row],[Location]],'Location analysis'!A:A,'Location analysis'!B:B)</f>
        <v>40.423690999999998</v>
      </c>
      <c r="F2960">
        <f>_xlfn.XLOOKUP(Table1[[#This Row],[Location]],'Location analysis'!A:A,'Location analysis'!C:C)</f>
        <v>-74.380831999999998</v>
      </c>
      <c r="G2960" t="s">
        <v>81</v>
      </c>
      <c r="H2960" t="s">
        <v>43</v>
      </c>
      <c r="I2960">
        <v>15125939029</v>
      </c>
      <c r="J2960" t="s">
        <v>638</v>
      </c>
      <c r="K2960" t="s">
        <v>51</v>
      </c>
      <c r="L2960">
        <v>135</v>
      </c>
      <c r="M2960">
        <v>2</v>
      </c>
      <c r="N2960">
        <v>1</v>
      </c>
      <c r="O2960">
        <v>135</v>
      </c>
      <c r="P2960">
        <v>2</v>
      </c>
      <c r="Q2960">
        <v>1</v>
      </c>
      <c r="R2960">
        <v>2</v>
      </c>
      <c r="S2960">
        <v>2</v>
      </c>
      <c r="T2960" s="1">
        <v>44698</v>
      </c>
      <c r="U2960" t="str">
        <f t="shared" si="230"/>
        <v>KitKat - Crisp Wafers</v>
      </c>
      <c r="V2960" t="str">
        <f t="shared" si="231"/>
        <v>Food</v>
      </c>
      <c r="W2960" t="s">
        <v>43</v>
      </c>
      <c r="X2960" t="b">
        <f t="shared" si="233"/>
        <v>1</v>
      </c>
      <c r="Y2960">
        <f t="shared" si="232"/>
        <v>2</v>
      </c>
      <c r="Z2960" s="2">
        <f t="shared" si="234"/>
        <v>1.3333333333333333</v>
      </c>
      <c r="AA2960" t="s">
        <v>82</v>
      </c>
      <c r="AB2960" t="s">
        <v>83</v>
      </c>
      <c r="AD2960" t="s">
        <v>91</v>
      </c>
      <c r="AE2960" t="s">
        <v>639</v>
      </c>
      <c r="AF2960">
        <v>2022</v>
      </c>
    </row>
    <row r="2961" spans="1:32" x14ac:dyDescent="0.25">
      <c r="A2961" t="s">
        <v>29</v>
      </c>
      <c r="B2961" t="s">
        <v>67</v>
      </c>
      <c r="C2961" t="s">
        <v>68</v>
      </c>
      <c r="D2961" t="s">
        <v>69</v>
      </c>
      <c r="E2961">
        <f>_xlfn.XLOOKUP(Table1[[#This Row],[Location]],'Location analysis'!A:A,'Location analysis'!B:B)</f>
        <v>40.435699999999997</v>
      </c>
      <c r="F2961">
        <f>_xlfn.XLOOKUP(Table1[[#This Row],[Location]],'Location analysis'!A:A,'Location analysis'!C:C)</f>
        <v>-74.125200000000007</v>
      </c>
      <c r="G2961" t="s">
        <v>182</v>
      </c>
      <c r="H2961" t="s">
        <v>34</v>
      </c>
      <c r="I2961">
        <v>15126104847</v>
      </c>
      <c r="J2961" t="s">
        <v>638</v>
      </c>
      <c r="K2961" t="s">
        <v>51</v>
      </c>
      <c r="L2961">
        <v>141</v>
      </c>
      <c r="M2961">
        <v>1.5</v>
      </c>
      <c r="N2961">
        <v>1</v>
      </c>
      <c r="O2961">
        <v>141</v>
      </c>
      <c r="P2961">
        <v>1.5</v>
      </c>
      <c r="Q2961">
        <v>1</v>
      </c>
      <c r="R2961">
        <v>1.5</v>
      </c>
      <c r="S2961">
        <v>1.5</v>
      </c>
      <c r="T2961" s="1">
        <v>44698</v>
      </c>
      <c r="U2961" t="str">
        <f t="shared" si="230"/>
        <v>Coca Cola - Zero Sugar</v>
      </c>
      <c r="V2961" t="str">
        <f t="shared" si="231"/>
        <v>Carbonated</v>
      </c>
      <c r="W2961" t="s">
        <v>34</v>
      </c>
      <c r="X2961" t="b">
        <f t="shared" si="233"/>
        <v>1</v>
      </c>
      <c r="Y2961">
        <f t="shared" si="232"/>
        <v>1.5</v>
      </c>
      <c r="Z2961" s="2">
        <f t="shared" si="234"/>
        <v>1</v>
      </c>
      <c r="AA2961" t="s">
        <v>183</v>
      </c>
      <c r="AB2961" t="s">
        <v>184</v>
      </c>
      <c r="AD2961" t="s">
        <v>91</v>
      </c>
      <c r="AE2961" t="s">
        <v>639</v>
      </c>
      <c r="AF2961">
        <v>2022</v>
      </c>
    </row>
    <row r="2962" spans="1:32" x14ac:dyDescent="0.25">
      <c r="A2962" t="s">
        <v>29</v>
      </c>
      <c r="B2962" t="s">
        <v>67</v>
      </c>
      <c r="C2962" t="s">
        <v>68</v>
      </c>
      <c r="D2962" t="s">
        <v>69</v>
      </c>
      <c r="E2962">
        <f>_xlfn.XLOOKUP(Table1[[#This Row],[Location]],'Location analysis'!A:A,'Location analysis'!B:B)</f>
        <v>40.435699999999997</v>
      </c>
      <c r="F2962">
        <f>_xlfn.XLOOKUP(Table1[[#This Row],[Location]],'Location analysis'!A:A,'Location analysis'!C:C)</f>
        <v>-74.125200000000007</v>
      </c>
      <c r="G2962" t="s">
        <v>182</v>
      </c>
      <c r="H2962" t="s">
        <v>34</v>
      </c>
      <c r="I2962">
        <v>15126105897</v>
      </c>
      <c r="J2962" t="s">
        <v>638</v>
      </c>
      <c r="K2962" t="s">
        <v>51</v>
      </c>
      <c r="L2962">
        <v>141</v>
      </c>
      <c r="M2962">
        <v>1.5</v>
      </c>
      <c r="N2962">
        <v>1</v>
      </c>
      <c r="O2962">
        <v>141</v>
      </c>
      <c r="P2962">
        <v>1.5</v>
      </c>
      <c r="Q2962">
        <v>1</v>
      </c>
      <c r="R2962">
        <v>1.5</v>
      </c>
      <c r="S2962">
        <v>1.5</v>
      </c>
      <c r="T2962" s="1">
        <v>44698</v>
      </c>
      <c r="U2962" t="str">
        <f t="shared" si="230"/>
        <v>Coca Cola - Zero Sugar</v>
      </c>
      <c r="V2962" t="str">
        <f t="shared" si="231"/>
        <v>Carbonated</v>
      </c>
      <c r="W2962" t="s">
        <v>34</v>
      </c>
      <c r="X2962" t="b">
        <f t="shared" si="233"/>
        <v>1</v>
      </c>
      <c r="Y2962">
        <f t="shared" si="232"/>
        <v>1.5</v>
      </c>
      <c r="Z2962" s="2">
        <f t="shared" si="234"/>
        <v>1</v>
      </c>
      <c r="AA2962" t="s">
        <v>183</v>
      </c>
      <c r="AB2962" t="s">
        <v>184</v>
      </c>
      <c r="AD2962" t="s">
        <v>91</v>
      </c>
      <c r="AE2962" t="s">
        <v>639</v>
      </c>
      <c r="AF2962">
        <v>2022</v>
      </c>
    </row>
    <row r="2963" spans="1:32" x14ac:dyDescent="0.25">
      <c r="A2963" t="s">
        <v>29</v>
      </c>
      <c r="B2963" t="s">
        <v>67</v>
      </c>
      <c r="C2963" t="s">
        <v>68</v>
      </c>
      <c r="D2963" t="s">
        <v>69</v>
      </c>
      <c r="E2963">
        <f>_xlfn.XLOOKUP(Table1[[#This Row],[Location]],'Location analysis'!A:A,'Location analysis'!B:B)</f>
        <v>40.435699999999997</v>
      </c>
      <c r="F2963">
        <f>_xlfn.XLOOKUP(Table1[[#This Row],[Location]],'Location analysis'!A:A,'Location analysis'!C:C)</f>
        <v>-74.125200000000007</v>
      </c>
      <c r="G2963" t="s">
        <v>555</v>
      </c>
      <c r="H2963" t="s">
        <v>43</v>
      </c>
      <c r="I2963">
        <v>15126128478</v>
      </c>
      <c r="J2963" t="s">
        <v>638</v>
      </c>
      <c r="K2963" t="s">
        <v>51</v>
      </c>
      <c r="L2963">
        <v>112</v>
      </c>
      <c r="M2963">
        <v>1.5</v>
      </c>
      <c r="N2963">
        <v>1</v>
      </c>
      <c r="O2963">
        <v>112</v>
      </c>
      <c r="P2963">
        <v>1.5</v>
      </c>
      <c r="Q2963">
        <v>1</v>
      </c>
      <c r="R2963">
        <v>1.5</v>
      </c>
      <c r="S2963">
        <v>1.5</v>
      </c>
      <c r="T2963" s="1">
        <v>44698</v>
      </c>
      <c r="U2963" t="str">
        <f t="shared" si="230"/>
        <v>Cheetos Puffs</v>
      </c>
      <c r="V2963" t="str">
        <f t="shared" si="231"/>
        <v>Food</v>
      </c>
      <c r="W2963" t="s">
        <v>43</v>
      </c>
      <c r="X2963" t="b">
        <f t="shared" si="233"/>
        <v>1</v>
      </c>
      <c r="Y2963">
        <f t="shared" si="232"/>
        <v>1.5</v>
      </c>
      <c r="Z2963" s="2">
        <f t="shared" si="234"/>
        <v>1</v>
      </c>
      <c r="AA2963" t="s">
        <v>555</v>
      </c>
      <c r="AD2963" t="s">
        <v>91</v>
      </c>
      <c r="AE2963" t="s">
        <v>639</v>
      </c>
      <c r="AF2963">
        <v>2022</v>
      </c>
    </row>
    <row r="2964" spans="1:32" x14ac:dyDescent="0.25">
      <c r="A2964" t="s">
        <v>29</v>
      </c>
      <c r="B2964" t="s">
        <v>67</v>
      </c>
      <c r="C2964" t="s">
        <v>68</v>
      </c>
      <c r="D2964" t="s">
        <v>69</v>
      </c>
      <c r="E2964">
        <f>_xlfn.XLOOKUP(Table1[[#This Row],[Location]],'Location analysis'!A:A,'Location analysis'!B:B)</f>
        <v>40.435699999999997</v>
      </c>
      <c r="F2964">
        <f>_xlfn.XLOOKUP(Table1[[#This Row],[Location]],'Location analysis'!A:A,'Location analysis'!C:C)</f>
        <v>-74.125200000000007</v>
      </c>
      <c r="G2964" t="s">
        <v>70</v>
      </c>
      <c r="H2964" t="s">
        <v>34</v>
      </c>
      <c r="I2964">
        <v>15126539172</v>
      </c>
      <c r="J2964" t="s">
        <v>638</v>
      </c>
      <c r="K2964" t="s">
        <v>51</v>
      </c>
      <c r="L2964">
        <v>146</v>
      </c>
      <c r="M2964">
        <v>3</v>
      </c>
      <c r="N2964">
        <v>1</v>
      </c>
      <c r="O2964">
        <v>146</v>
      </c>
      <c r="P2964">
        <v>3</v>
      </c>
      <c r="Q2964">
        <v>1</v>
      </c>
      <c r="R2964">
        <v>3</v>
      </c>
      <c r="S2964">
        <v>3</v>
      </c>
      <c r="T2964" s="1">
        <v>44698</v>
      </c>
      <c r="U2964" t="str">
        <f t="shared" si="230"/>
        <v>Monster Energy Original</v>
      </c>
      <c r="V2964" t="str">
        <f t="shared" si="231"/>
        <v>Carbonated</v>
      </c>
      <c r="W2964" t="s">
        <v>34</v>
      </c>
      <c r="X2964" t="b">
        <f t="shared" si="233"/>
        <v>1</v>
      </c>
      <c r="Y2964">
        <f t="shared" si="232"/>
        <v>3</v>
      </c>
      <c r="Z2964" s="2">
        <f t="shared" si="234"/>
        <v>2</v>
      </c>
      <c r="AA2964" t="s">
        <v>70</v>
      </c>
      <c r="AD2964" t="s">
        <v>91</v>
      </c>
      <c r="AE2964" t="s">
        <v>639</v>
      </c>
      <c r="AF2964">
        <v>2022</v>
      </c>
    </row>
    <row r="2965" spans="1:32" x14ac:dyDescent="0.25">
      <c r="A2965" t="s">
        <v>29</v>
      </c>
      <c r="B2965" t="s">
        <v>67</v>
      </c>
      <c r="C2965" t="s">
        <v>68</v>
      </c>
      <c r="D2965" t="s">
        <v>69</v>
      </c>
      <c r="E2965">
        <f>_xlfn.XLOOKUP(Table1[[#This Row],[Location]],'Location analysis'!A:A,'Location analysis'!B:B)</f>
        <v>40.435699999999997</v>
      </c>
      <c r="F2965">
        <f>_xlfn.XLOOKUP(Table1[[#This Row],[Location]],'Location analysis'!A:A,'Location analysis'!C:C)</f>
        <v>-74.125200000000007</v>
      </c>
      <c r="G2965" t="s">
        <v>275</v>
      </c>
      <c r="H2965" t="s">
        <v>43</v>
      </c>
      <c r="I2965">
        <v>15126578828</v>
      </c>
      <c r="J2965" t="s">
        <v>638</v>
      </c>
      <c r="K2965" t="s">
        <v>51</v>
      </c>
      <c r="L2965">
        <v>121</v>
      </c>
      <c r="M2965">
        <v>2</v>
      </c>
      <c r="N2965">
        <v>1</v>
      </c>
      <c r="O2965">
        <v>121</v>
      </c>
      <c r="P2965">
        <v>2</v>
      </c>
      <c r="Q2965">
        <v>1</v>
      </c>
      <c r="R2965">
        <v>2</v>
      </c>
      <c r="S2965">
        <v>2</v>
      </c>
      <c r="T2965" s="1">
        <v>44698</v>
      </c>
      <c r="U2965" t="str">
        <f t="shared" si="230"/>
        <v>Cheetos Flaming Hot Limon Crunchy</v>
      </c>
      <c r="V2965" t="str">
        <f t="shared" si="231"/>
        <v>Food</v>
      </c>
      <c r="W2965" t="s">
        <v>43</v>
      </c>
      <c r="X2965" t="b">
        <f t="shared" si="233"/>
        <v>1</v>
      </c>
      <c r="Y2965">
        <f t="shared" si="232"/>
        <v>2</v>
      </c>
      <c r="Z2965" s="2">
        <f t="shared" si="234"/>
        <v>1.3333333333333333</v>
      </c>
      <c r="AA2965" t="s">
        <v>275</v>
      </c>
      <c r="AD2965" t="s">
        <v>91</v>
      </c>
      <c r="AE2965" t="s">
        <v>639</v>
      </c>
      <c r="AF2965">
        <v>2022</v>
      </c>
    </row>
    <row r="2966" spans="1:32" x14ac:dyDescent="0.25">
      <c r="A2966" t="s">
        <v>29</v>
      </c>
      <c r="B2966" t="s">
        <v>67</v>
      </c>
      <c r="C2966" t="s">
        <v>68</v>
      </c>
      <c r="D2966" t="s">
        <v>69</v>
      </c>
      <c r="E2966">
        <f>_xlfn.XLOOKUP(Table1[[#This Row],[Location]],'Location analysis'!A:A,'Location analysis'!B:B)</f>
        <v>40.435699999999997</v>
      </c>
      <c r="F2966">
        <f>_xlfn.XLOOKUP(Table1[[#This Row],[Location]],'Location analysis'!A:A,'Location analysis'!C:C)</f>
        <v>-74.125200000000007</v>
      </c>
      <c r="G2966" t="s">
        <v>70</v>
      </c>
      <c r="H2966" t="s">
        <v>34</v>
      </c>
      <c r="I2966">
        <v>15126586176</v>
      </c>
      <c r="J2966" t="s">
        <v>638</v>
      </c>
      <c r="K2966" t="s">
        <v>51</v>
      </c>
      <c r="L2966">
        <v>144</v>
      </c>
      <c r="M2966">
        <v>3</v>
      </c>
      <c r="N2966">
        <v>1</v>
      </c>
      <c r="O2966">
        <v>144</v>
      </c>
      <c r="P2966">
        <v>3</v>
      </c>
      <c r="Q2966">
        <v>1</v>
      </c>
      <c r="R2966">
        <v>3</v>
      </c>
      <c r="S2966">
        <v>3</v>
      </c>
      <c r="T2966" s="1">
        <v>44698</v>
      </c>
      <c r="U2966" t="str">
        <f t="shared" si="230"/>
        <v>Monster Energy Original</v>
      </c>
      <c r="V2966" t="str">
        <f t="shared" si="231"/>
        <v>Carbonated</v>
      </c>
      <c r="W2966" t="s">
        <v>34</v>
      </c>
      <c r="X2966" t="b">
        <f t="shared" si="233"/>
        <v>1</v>
      </c>
      <c r="Y2966">
        <f t="shared" si="232"/>
        <v>3</v>
      </c>
      <c r="Z2966" s="2">
        <f t="shared" si="234"/>
        <v>2</v>
      </c>
      <c r="AA2966" t="s">
        <v>70</v>
      </c>
      <c r="AD2966" t="s">
        <v>91</v>
      </c>
      <c r="AE2966" t="s">
        <v>639</v>
      </c>
      <c r="AF2966">
        <v>2022</v>
      </c>
    </row>
    <row r="2967" spans="1:32" x14ac:dyDescent="0.25">
      <c r="A2967" t="s">
        <v>29</v>
      </c>
      <c r="B2967" t="s">
        <v>67</v>
      </c>
      <c r="C2967" t="s">
        <v>68</v>
      </c>
      <c r="D2967" t="s">
        <v>69</v>
      </c>
      <c r="E2967">
        <f>_xlfn.XLOOKUP(Table1[[#This Row],[Location]],'Location analysis'!A:A,'Location analysis'!B:B)</f>
        <v>40.435699999999997</v>
      </c>
      <c r="F2967">
        <f>_xlfn.XLOOKUP(Table1[[#This Row],[Location]],'Location analysis'!A:A,'Location analysis'!C:C)</f>
        <v>-74.125200000000007</v>
      </c>
      <c r="G2967" t="s">
        <v>106</v>
      </c>
      <c r="H2967" t="s">
        <v>43</v>
      </c>
      <c r="I2967">
        <v>15126639489</v>
      </c>
      <c r="J2967" t="s">
        <v>638</v>
      </c>
      <c r="K2967" t="s">
        <v>51</v>
      </c>
      <c r="L2967">
        <v>124</v>
      </c>
      <c r="M2967">
        <v>1.5</v>
      </c>
      <c r="N2967">
        <v>1</v>
      </c>
      <c r="O2967">
        <v>124</v>
      </c>
      <c r="P2967">
        <v>1.5</v>
      </c>
      <c r="Q2967">
        <v>1</v>
      </c>
      <c r="R2967">
        <v>1.5</v>
      </c>
      <c r="S2967">
        <v>1.5</v>
      </c>
      <c r="T2967" s="1">
        <v>44698</v>
      </c>
      <c r="U2967" t="str">
        <f t="shared" si="230"/>
        <v>Oreo Mini</v>
      </c>
      <c r="V2967" t="str">
        <f t="shared" si="231"/>
        <v>Food</v>
      </c>
      <c r="W2967" t="s">
        <v>43</v>
      </c>
      <c r="X2967" t="b">
        <f t="shared" si="233"/>
        <v>1</v>
      </c>
      <c r="Y2967">
        <f t="shared" si="232"/>
        <v>1.5</v>
      </c>
      <c r="Z2967" s="2">
        <f t="shared" si="234"/>
        <v>1</v>
      </c>
      <c r="AA2967" t="s">
        <v>106</v>
      </c>
      <c r="AD2967" t="s">
        <v>91</v>
      </c>
      <c r="AE2967" t="s">
        <v>639</v>
      </c>
      <c r="AF2967">
        <v>2022</v>
      </c>
    </row>
    <row r="2968" spans="1:32" x14ac:dyDescent="0.25">
      <c r="A2968" t="s">
        <v>29</v>
      </c>
      <c r="B2968" t="s">
        <v>67</v>
      </c>
      <c r="C2968" t="s">
        <v>68</v>
      </c>
      <c r="D2968" t="s">
        <v>69</v>
      </c>
      <c r="E2968">
        <f>_xlfn.XLOOKUP(Table1[[#This Row],[Location]],'Location analysis'!A:A,'Location analysis'!B:B)</f>
        <v>40.435699999999997</v>
      </c>
      <c r="F2968">
        <f>_xlfn.XLOOKUP(Table1[[#This Row],[Location]],'Location analysis'!A:A,'Location analysis'!C:C)</f>
        <v>-74.125200000000007</v>
      </c>
      <c r="G2968" t="s">
        <v>264</v>
      </c>
      <c r="H2968" t="s">
        <v>43</v>
      </c>
      <c r="I2968">
        <v>15126730312</v>
      </c>
      <c r="J2968" t="s">
        <v>638</v>
      </c>
      <c r="K2968" t="s">
        <v>51</v>
      </c>
      <c r="L2968">
        <v>110</v>
      </c>
      <c r="M2968">
        <v>1.5</v>
      </c>
      <c r="N2968">
        <v>1</v>
      </c>
      <c r="O2968">
        <v>110</v>
      </c>
      <c r="P2968">
        <v>1.5</v>
      </c>
      <c r="Q2968">
        <v>1</v>
      </c>
      <c r="R2968">
        <v>1.5</v>
      </c>
      <c r="S2968">
        <v>1.5</v>
      </c>
      <c r="T2968" s="1">
        <v>44698</v>
      </c>
      <c r="U2968" t="str">
        <f t="shared" si="230"/>
        <v>Funyuns - Flaming Hot</v>
      </c>
      <c r="V2968" t="str">
        <f t="shared" si="231"/>
        <v>Food</v>
      </c>
      <c r="W2968" t="s">
        <v>43</v>
      </c>
      <c r="X2968" t="b">
        <f t="shared" si="233"/>
        <v>1</v>
      </c>
      <c r="Y2968">
        <f t="shared" si="232"/>
        <v>1.5</v>
      </c>
      <c r="Z2968" s="2">
        <f t="shared" si="234"/>
        <v>1</v>
      </c>
      <c r="AA2968" t="s">
        <v>265</v>
      </c>
      <c r="AB2968" t="s">
        <v>122</v>
      </c>
      <c r="AD2968" t="s">
        <v>91</v>
      </c>
      <c r="AE2968" t="s">
        <v>639</v>
      </c>
      <c r="AF2968">
        <v>2022</v>
      </c>
    </row>
    <row r="2969" spans="1:32" x14ac:dyDescent="0.25">
      <c r="A2969" t="s">
        <v>29</v>
      </c>
      <c r="B2969" t="s">
        <v>67</v>
      </c>
      <c r="C2969" t="s">
        <v>68</v>
      </c>
      <c r="D2969" t="s">
        <v>69</v>
      </c>
      <c r="E2969">
        <f>_xlfn.XLOOKUP(Table1[[#This Row],[Location]],'Location analysis'!A:A,'Location analysis'!B:B)</f>
        <v>40.435699999999997</v>
      </c>
      <c r="F2969">
        <f>_xlfn.XLOOKUP(Table1[[#This Row],[Location]],'Location analysis'!A:A,'Location analysis'!C:C)</f>
        <v>-74.125200000000007</v>
      </c>
      <c r="G2969" t="s">
        <v>259</v>
      </c>
      <c r="H2969" t="s">
        <v>34</v>
      </c>
      <c r="I2969">
        <v>15127090541</v>
      </c>
      <c r="J2969" t="s">
        <v>640</v>
      </c>
      <c r="K2969" t="s">
        <v>51</v>
      </c>
      <c r="L2969">
        <v>140</v>
      </c>
      <c r="M2969">
        <v>1.25</v>
      </c>
      <c r="N2969">
        <v>1</v>
      </c>
      <c r="O2969">
        <v>140</v>
      </c>
      <c r="P2969">
        <v>1.25</v>
      </c>
      <c r="Q2969">
        <v>1</v>
      </c>
      <c r="R2969">
        <v>1.25</v>
      </c>
      <c r="S2969">
        <v>1.25</v>
      </c>
      <c r="T2969" s="1">
        <v>44698</v>
      </c>
      <c r="U2969" t="str">
        <f t="shared" si="230"/>
        <v>Sunkist Soda - Orange</v>
      </c>
      <c r="V2969" t="str">
        <f t="shared" si="231"/>
        <v>Carbonated</v>
      </c>
      <c r="W2969" t="s">
        <v>34</v>
      </c>
      <c r="X2969" t="b">
        <f t="shared" si="233"/>
        <v>1</v>
      </c>
      <c r="Y2969">
        <f t="shared" si="232"/>
        <v>1.25</v>
      </c>
      <c r="Z2969" s="2">
        <f t="shared" si="234"/>
        <v>0.83333333333333337</v>
      </c>
      <c r="AA2969" t="s">
        <v>260</v>
      </c>
      <c r="AB2969" t="s">
        <v>261</v>
      </c>
      <c r="AD2969" t="s">
        <v>109</v>
      </c>
      <c r="AE2969" t="s">
        <v>641</v>
      </c>
      <c r="AF2969">
        <v>2022</v>
      </c>
    </row>
    <row r="2970" spans="1:32" x14ac:dyDescent="0.25">
      <c r="A2970" t="s">
        <v>29</v>
      </c>
      <c r="B2970" t="s">
        <v>67</v>
      </c>
      <c r="C2970" t="s">
        <v>68</v>
      </c>
      <c r="D2970" t="s">
        <v>69</v>
      </c>
      <c r="E2970">
        <f>_xlfn.XLOOKUP(Table1[[#This Row],[Location]],'Location analysis'!A:A,'Location analysis'!B:B)</f>
        <v>40.435699999999997</v>
      </c>
      <c r="F2970">
        <f>_xlfn.XLOOKUP(Table1[[#This Row],[Location]],'Location analysis'!A:A,'Location analysis'!C:C)</f>
        <v>-74.125200000000007</v>
      </c>
      <c r="G2970" t="s">
        <v>264</v>
      </c>
      <c r="H2970" t="s">
        <v>43</v>
      </c>
      <c r="I2970">
        <v>15127396208</v>
      </c>
      <c r="J2970" t="s">
        <v>640</v>
      </c>
      <c r="K2970" t="s">
        <v>51</v>
      </c>
      <c r="L2970">
        <v>110</v>
      </c>
      <c r="M2970">
        <v>1.5</v>
      </c>
      <c r="N2970">
        <v>1</v>
      </c>
      <c r="O2970">
        <v>110</v>
      </c>
      <c r="P2970">
        <v>1.5</v>
      </c>
      <c r="Q2970">
        <v>1</v>
      </c>
      <c r="R2970">
        <v>1.5</v>
      </c>
      <c r="S2970">
        <v>1.5</v>
      </c>
      <c r="T2970" s="1">
        <v>44699</v>
      </c>
      <c r="U2970" t="str">
        <f t="shared" si="230"/>
        <v>Funyuns - Flaming Hot</v>
      </c>
      <c r="V2970" t="str">
        <f t="shared" si="231"/>
        <v>Food</v>
      </c>
      <c r="W2970" t="s">
        <v>43</v>
      </c>
      <c r="X2970" t="b">
        <f t="shared" si="233"/>
        <v>1</v>
      </c>
      <c r="Y2970">
        <f t="shared" si="232"/>
        <v>1.5</v>
      </c>
      <c r="Z2970" s="2">
        <f t="shared" si="234"/>
        <v>1</v>
      </c>
      <c r="AA2970" t="s">
        <v>265</v>
      </c>
      <c r="AB2970" t="s">
        <v>122</v>
      </c>
      <c r="AD2970" t="s">
        <v>109</v>
      </c>
      <c r="AE2970" t="s">
        <v>641</v>
      </c>
      <c r="AF2970">
        <v>2022</v>
      </c>
    </row>
    <row r="2971" spans="1:32" x14ac:dyDescent="0.25">
      <c r="A2971" t="s">
        <v>29</v>
      </c>
      <c r="B2971" t="s">
        <v>67</v>
      </c>
      <c r="C2971" t="s">
        <v>68</v>
      </c>
      <c r="D2971" t="s">
        <v>69</v>
      </c>
      <c r="E2971">
        <f>_xlfn.XLOOKUP(Table1[[#This Row],[Location]],'Location analysis'!A:A,'Location analysis'!B:B)</f>
        <v>40.435699999999997</v>
      </c>
      <c r="F2971">
        <f>_xlfn.XLOOKUP(Table1[[#This Row],[Location]],'Location analysis'!A:A,'Location analysis'!C:C)</f>
        <v>-74.125200000000007</v>
      </c>
      <c r="G2971" t="s">
        <v>625</v>
      </c>
      <c r="I2971">
        <v>15128469955</v>
      </c>
      <c r="J2971" t="s">
        <v>640</v>
      </c>
      <c r="K2971" t="s">
        <v>36</v>
      </c>
      <c r="L2971">
        <v>113</v>
      </c>
      <c r="M2971">
        <v>1.5</v>
      </c>
      <c r="N2971">
        <v>1</v>
      </c>
      <c r="O2971">
        <v>113</v>
      </c>
      <c r="P2971">
        <v>1.5</v>
      </c>
      <c r="Q2971">
        <v>1</v>
      </c>
      <c r="R2971">
        <v>1.5</v>
      </c>
      <c r="S2971">
        <v>5</v>
      </c>
      <c r="T2971" s="1">
        <v>44699</v>
      </c>
      <c r="U2971" t="str">
        <f t="shared" si="230"/>
        <v>Doritos Spicy Nacho</v>
      </c>
      <c r="V2971" t="str">
        <f t="shared" si="231"/>
        <v>Cell is Blank - Dis-regard</v>
      </c>
      <c r="W2971" t="s">
        <v>43</v>
      </c>
      <c r="X2971" t="b">
        <f t="shared" si="233"/>
        <v>1</v>
      </c>
      <c r="Y2971">
        <f t="shared" si="232"/>
        <v>1.5</v>
      </c>
      <c r="Z2971" s="2">
        <f t="shared" si="234"/>
        <v>1</v>
      </c>
      <c r="AA2971" t="s">
        <v>625</v>
      </c>
      <c r="AD2971" t="s">
        <v>109</v>
      </c>
      <c r="AE2971" t="s">
        <v>641</v>
      </c>
      <c r="AF2971">
        <v>2022</v>
      </c>
    </row>
    <row r="2972" spans="1:32" x14ac:dyDescent="0.25">
      <c r="A2972" t="s">
        <v>29</v>
      </c>
      <c r="B2972" t="s">
        <v>67</v>
      </c>
      <c r="C2972" t="s">
        <v>68</v>
      </c>
      <c r="D2972" t="s">
        <v>69</v>
      </c>
      <c r="E2972">
        <f>_xlfn.XLOOKUP(Table1[[#This Row],[Location]],'Location analysis'!A:A,'Location analysis'!B:B)</f>
        <v>40.435699999999997</v>
      </c>
      <c r="F2972">
        <f>_xlfn.XLOOKUP(Table1[[#This Row],[Location]],'Location analysis'!A:A,'Location analysis'!C:C)</f>
        <v>-74.125200000000007</v>
      </c>
      <c r="G2972" t="s">
        <v>414</v>
      </c>
      <c r="H2972" t="s">
        <v>43</v>
      </c>
      <c r="I2972">
        <v>15128469955</v>
      </c>
      <c r="J2972" t="s">
        <v>640</v>
      </c>
      <c r="K2972" t="s">
        <v>36</v>
      </c>
      <c r="L2972">
        <v>125</v>
      </c>
      <c r="M2972">
        <v>1.5</v>
      </c>
      <c r="N2972">
        <v>1</v>
      </c>
      <c r="O2972">
        <v>125</v>
      </c>
      <c r="P2972">
        <v>1.5</v>
      </c>
      <c r="Q2972">
        <v>1</v>
      </c>
      <c r="R2972">
        <v>1.5</v>
      </c>
      <c r="S2972">
        <v>5</v>
      </c>
      <c r="T2972" s="1">
        <v>44699</v>
      </c>
      <c r="U2972" t="str">
        <f t="shared" si="230"/>
        <v>Lays - Classic</v>
      </c>
      <c r="V2972" t="str">
        <f t="shared" si="231"/>
        <v>Food</v>
      </c>
      <c r="W2972" t="s">
        <v>43</v>
      </c>
      <c r="X2972" t="b">
        <f t="shared" si="233"/>
        <v>1</v>
      </c>
      <c r="Y2972">
        <f t="shared" si="232"/>
        <v>1.5</v>
      </c>
      <c r="Z2972" s="2">
        <f t="shared" si="234"/>
        <v>1</v>
      </c>
      <c r="AA2972" t="s">
        <v>415</v>
      </c>
      <c r="AB2972" t="s">
        <v>416</v>
      </c>
      <c r="AD2972" t="s">
        <v>109</v>
      </c>
      <c r="AE2972" t="s">
        <v>641</v>
      </c>
      <c r="AF2972">
        <v>2022</v>
      </c>
    </row>
    <row r="2973" spans="1:32" x14ac:dyDescent="0.25">
      <c r="A2973" t="s">
        <v>29</v>
      </c>
      <c r="B2973" t="s">
        <v>67</v>
      </c>
      <c r="C2973" t="s">
        <v>68</v>
      </c>
      <c r="D2973" t="s">
        <v>69</v>
      </c>
      <c r="E2973">
        <f>_xlfn.XLOOKUP(Table1[[#This Row],[Location]],'Location analysis'!A:A,'Location analysis'!B:B)</f>
        <v>40.435699999999997</v>
      </c>
      <c r="F2973">
        <f>_xlfn.XLOOKUP(Table1[[#This Row],[Location]],'Location analysis'!A:A,'Location analysis'!C:C)</f>
        <v>-74.125200000000007</v>
      </c>
      <c r="G2973" t="s">
        <v>81</v>
      </c>
      <c r="H2973" t="s">
        <v>43</v>
      </c>
      <c r="I2973">
        <v>15128469955</v>
      </c>
      <c r="J2973" t="s">
        <v>640</v>
      </c>
      <c r="K2973" t="s">
        <v>36</v>
      </c>
      <c r="L2973">
        <v>134</v>
      </c>
      <c r="M2973">
        <v>2</v>
      </c>
      <c r="N2973">
        <v>1</v>
      </c>
      <c r="O2973">
        <v>134</v>
      </c>
      <c r="P2973">
        <v>2</v>
      </c>
      <c r="Q2973">
        <v>1</v>
      </c>
      <c r="R2973">
        <v>2</v>
      </c>
      <c r="S2973">
        <v>5</v>
      </c>
      <c r="T2973" s="1">
        <v>44699</v>
      </c>
      <c r="U2973" t="str">
        <f t="shared" si="230"/>
        <v>KitKat - Crisp Wafers</v>
      </c>
      <c r="V2973" t="str">
        <f t="shared" si="231"/>
        <v>Food</v>
      </c>
      <c r="W2973" t="s">
        <v>43</v>
      </c>
      <c r="X2973" t="b">
        <f t="shared" si="233"/>
        <v>1</v>
      </c>
      <c r="Y2973">
        <f t="shared" si="232"/>
        <v>2</v>
      </c>
      <c r="Z2973" s="2">
        <f t="shared" si="234"/>
        <v>1.3333333333333333</v>
      </c>
      <c r="AA2973" t="s">
        <v>82</v>
      </c>
      <c r="AB2973" t="s">
        <v>83</v>
      </c>
      <c r="AD2973" t="s">
        <v>109</v>
      </c>
      <c r="AE2973" t="s">
        <v>641</v>
      </c>
      <c r="AF2973">
        <v>2022</v>
      </c>
    </row>
    <row r="2974" spans="1:32" x14ac:dyDescent="0.25">
      <c r="A2974" t="s">
        <v>29</v>
      </c>
      <c r="B2974" t="s">
        <v>67</v>
      </c>
      <c r="C2974" t="s">
        <v>68</v>
      </c>
      <c r="D2974" t="s">
        <v>69</v>
      </c>
      <c r="E2974">
        <f>_xlfn.XLOOKUP(Table1[[#This Row],[Location]],'Location analysis'!A:A,'Location analysis'!B:B)</f>
        <v>40.435699999999997</v>
      </c>
      <c r="F2974">
        <f>_xlfn.XLOOKUP(Table1[[#This Row],[Location]],'Location analysis'!A:A,'Location analysis'!C:C)</f>
        <v>-74.125200000000007</v>
      </c>
      <c r="G2974" t="s">
        <v>126</v>
      </c>
      <c r="H2974" t="s">
        <v>43</v>
      </c>
      <c r="I2974">
        <v>15129231776</v>
      </c>
      <c r="J2974" t="s">
        <v>640</v>
      </c>
      <c r="K2974" t="s">
        <v>51</v>
      </c>
      <c r="L2974">
        <v>122</v>
      </c>
      <c r="M2974">
        <v>1.5</v>
      </c>
      <c r="N2974">
        <v>1</v>
      </c>
      <c r="O2974">
        <v>122</v>
      </c>
      <c r="P2974">
        <v>1.5</v>
      </c>
      <c r="Q2974">
        <v>1</v>
      </c>
      <c r="R2974">
        <v>1.5</v>
      </c>
      <c r="S2974">
        <v>1.5</v>
      </c>
      <c r="T2974" s="1">
        <v>44699</v>
      </c>
      <c r="U2974" t="str">
        <f t="shared" si="230"/>
        <v>Mini Chips Ahoy</v>
      </c>
      <c r="V2974" t="str">
        <f t="shared" si="231"/>
        <v>Food</v>
      </c>
      <c r="W2974" t="s">
        <v>43</v>
      </c>
      <c r="X2974" t="b">
        <f t="shared" si="233"/>
        <v>1</v>
      </c>
      <c r="Y2974">
        <f t="shared" si="232"/>
        <v>1.5</v>
      </c>
      <c r="Z2974" s="2">
        <f t="shared" si="234"/>
        <v>1</v>
      </c>
      <c r="AA2974" t="s">
        <v>126</v>
      </c>
      <c r="AD2974" t="s">
        <v>109</v>
      </c>
      <c r="AE2974" t="s">
        <v>641</v>
      </c>
      <c r="AF2974">
        <v>2022</v>
      </c>
    </row>
    <row r="2975" spans="1:32" x14ac:dyDescent="0.25">
      <c r="A2975" t="s">
        <v>29</v>
      </c>
      <c r="B2975" t="s">
        <v>67</v>
      </c>
      <c r="C2975" t="s">
        <v>68</v>
      </c>
      <c r="D2975" t="s">
        <v>69</v>
      </c>
      <c r="E2975">
        <f>_xlfn.XLOOKUP(Table1[[#This Row],[Location]],'Location analysis'!A:A,'Location analysis'!B:B)</f>
        <v>40.435699999999997</v>
      </c>
      <c r="F2975">
        <f>_xlfn.XLOOKUP(Table1[[#This Row],[Location]],'Location analysis'!A:A,'Location analysis'!C:C)</f>
        <v>-74.125200000000007</v>
      </c>
      <c r="G2975" t="s">
        <v>106</v>
      </c>
      <c r="H2975" t="s">
        <v>43</v>
      </c>
      <c r="I2975">
        <v>15129156163</v>
      </c>
      <c r="J2975" t="s">
        <v>640</v>
      </c>
      <c r="K2975" t="s">
        <v>51</v>
      </c>
      <c r="L2975">
        <v>124</v>
      </c>
      <c r="M2975">
        <v>1.5</v>
      </c>
      <c r="N2975">
        <v>1</v>
      </c>
      <c r="O2975">
        <v>124</v>
      </c>
      <c r="P2975">
        <v>1.5</v>
      </c>
      <c r="Q2975">
        <v>1</v>
      </c>
      <c r="R2975">
        <v>1.5</v>
      </c>
      <c r="S2975">
        <v>1.5</v>
      </c>
      <c r="T2975" s="1">
        <v>44699</v>
      </c>
      <c r="U2975" t="str">
        <f t="shared" si="230"/>
        <v>Oreo Mini</v>
      </c>
      <c r="V2975" t="str">
        <f t="shared" si="231"/>
        <v>Food</v>
      </c>
      <c r="W2975" t="s">
        <v>43</v>
      </c>
      <c r="X2975" t="b">
        <f t="shared" si="233"/>
        <v>1</v>
      </c>
      <c r="Y2975">
        <f t="shared" si="232"/>
        <v>1.5</v>
      </c>
      <c r="Z2975" s="2">
        <f t="shared" si="234"/>
        <v>1</v>
      </c>
      <c r="AA2975" t="s">
        <v>106</v>
      </c>
      <c r="AD2975" t="s">
        <v>109</v>
      </c>
      <c r="AE2975" t="s">
        <v>641</v>
      </c>
      <c r="AF2975">
        <v>2022</v>
      </c>
    </row>
    <row r="2976" spans="1:32" x14ac:dyDescent="0.25">
      <c r="A2976" t="s">
        <v>29</v>
      </c>
      <c r="B2976" t="s">
        <v>30</v>
      </c>
      <c r="C2976" t="s">
        <v>31</v>
      </c>
      <c r="D2976" t="s">
        <v>32</v>
      </c>
      <c r="E2976">
        <f>_xlfn.XLOOKUP(Table1[[#This Row],[Location]],'Location analysis'!A:A,'Location analysis'!B:B)</f>
        <v>40.423690999999998</v>
      </c>
      <c r="F2976">
        <f>_xlfn.XLOOKUP(Table1[[#This Row],[Location]],'Location analysis'!A:A,'Location analysis'!C:C)</f>
        <v>-74.380831999999998</v>
      </c>
      <c r="G2976" t="s">
        <v>106</v>
      </c>
      <c r="H2976" t="s">
        <v>43</v>
      </c>
      <c r="I2976">
        <v>15129299579</v>
      </c>
      <c r="J2976" t="s">
        <v>640</v>
      </c>
      <c r="K2976" t="s">
        <v>36</v>
      </c>
      <c r="L2976">
        <v>122</v>
      </c>
      <c r="M2976">
        <v>1.5</v>
      </c>
      <c r="N2976">
        <v>1</v>
      </c>
      <c r="O2976">
        <v>122</v>
      </c>
      <c r="P2976">
        <v>1.5</v>
      </c>
      <c r="Q2976">
        <v>1</v>
      </c>
      <c r="R2976">
        <v>1.5</v>
      </c>
      <c r="S2976">
        <v>1.5</v>
      </c>
      <c r="T2976" s="1">
        <v>44699</v>
      </c>
      <c r="U2976" t="str">
        <f t="shared" si="230"/>
        <v>Oreo Mini</v>
      </c>
      <c r="V2976" t="str">
        <f t="shared" si="231"/>
        <v>Food</v>
      </c>
      <c r="W2976" t="s">
        <v>43</v>
      </c>
      <c r="X2976" t="b">
        <f t="shared" si="233"/>
        <v>1</v>
      </c>
      <c r="Y2976">
        <f t="shared" si="232"/>
        <v>1.5</v>
      </c>
      <c r="Z2976" s="2">
        <f t="shared" si="234"/>
        <v>1</v>
      </c>
      <c r="AA2976" t="s">
        <v>106</v>
      </c>
      <c r="AD2976" t="s">
        <v>109</v>
      </c>
      <c r="AE2976" t="s">
        <v>641</v>
      </c>
      <c r="AF2976">
        <v>2022</v>
      </c>
    </row>
    <row r="2977" spans="1:32" x14ac:dyDescent="0.25">
      <c r="A2977" t="s">
        <v>29</v>
      </c>
      <c r="B2977" t="s">
        <v>30</v>
      </c>
      <c r="C2977" t="s">
        <v>31</v>
      </c>
      <c r="D2977" t="s">
        <v>32</v>
      </c>
      <c r="E2977">
        <f>_xlfn.XLOOKUP(Table1[[#This Row],[Location]],'Location analysis'!A:A,'Location analysis'!B:B)</f>
        <v>40.423690999999998</v>
      </c>
      <c r="F2977">
        <f>_xlfn.XLOOKUP(Table1[[#This Row],[Location]],'Location analysis'!A:A,'Location analysis'!C:C)</f>
        <v>-74.380831999999998</v>
      </c>
      <c r="G2977" t="s">
        <v>216</v>
      </c>
      <c r="H2977" t="s">
        <v>34</v>
      </c>
      <c r="I2977">
        <v>15129426388</v>
      </c>
      <c r="J2977" t="s">
        <v>640</v>
      </c>
      <c r="K2977" t="s">
        <v>36</v>
      </c>
      <c r="L2977">
        <v>140</v>
      </c>
      <c r="M2977">
        <v>1.5</v>
      </c>
      <c r="N2977">
        <v>1</v>
      </c>
      <c r="O2977">
        <v>140</v>
      </c>
      <c r="P2977">
        <v>1.5</v>
      </c>
      <c r="Q2977">
        <v>1</v>
      </c>
      <c r="R2977">
        <v>1.5</v>
      </c>
      <c r="S2977">
        <v>1.5</v>
      </c>
      <c r="T2977" s="1">
        <v>44699</v>
      </c>
      <c r="U2977" t="str">
        <f t="shared" si="230"/>
        <v>Bubly - Cherry</v>
      </c>
      <c r="V2977" t="str">
        <f t="shared" si="231"/>
        <v>Carbonated</v>
      </c>
      <c r="W2977" t="s">
        <v>34</v>
      </c>
      <c r="X2977" t="b">
        <f t="shared" si="233"/>
        <v>1</v>
      </c>
      <c r="Y2977">
        <f t="shared" si="232"/>
        <v>1.5</v>
      </c>
      <c r="Z2977" s="2">
        <f t="shared" si="234"/>
        <v>1</v>
      </c>
      <c r="AA2977" t="s">
        <v>135</v>
      </c>
      <c r="AB2977" t="s">
        <v>217</v>
      </c>
      <c r="AD2977" t="s">
        <v>109</v>
      </c>
      <c r="AE2977" t="s">
        <v>641</v>
      </c>
      <c r="AF2977">
        <v>2022</v>
      </c>
    </row>
    <row r="2978" spans="1:32" x14ac:dyDescent="0.25">
      <c r="A2978" t="s">
        <v>29</v>
      </c>
      <c r="B2978" t="s">
        <v>62</v>
      </c>
      <c r="C2978" t="s">
        <v>63</v>
      </c>
      <c r="D2978" t="s">
        <v>64</v>
      </c>
      <c r="E2978">
        <f>_xlfn.XLOOKUP(Table1[[#This Row],[Location]],'Location analysis'!A:A,'Location analysis'!B:B)</f>
        <v>40.091900000000003</v>
      </c>
      <c r="F2978">
        <f>_xlfn.XLOOKUP(Table1[[#This Row],[Location]],'Location analysis'!A:A,'Location analysis'!C:C)</f>
        <v>-74.358699999999999</v>
      </c>
      <c r="G2978" t="s">
        <v>112</v>
      </c>
      <c r="H2978" t="s">
        <v>43</v>
      </c>
      <c r="I2978">
        <v>15129372689</v>
      </c>
      <c r="J2978" t="s">
        <v>640</v>
      </c>
      <c r="K2978" t="s">
        <v>51</v>
      </c>
      <c r="L2978">
        <v>132</v>
      </c>
      <c r="M2978">
        <v>2</v>
      </c>
      <c r="N2978">
        <v>1</v>
      </c>
      <c r="O2978">
        <v>132</v>
      </c>
      <c r="P2978">
        <v>2</v>
      </c>
      <c r="Q2978">
        <v>1</v>
      </c>
      <c r="R2978">
        <v>2</v>
      </c>
      <c r="S2978">
        <v>2</v>
      </c>
      <c r="T2978" s="1">
        <v>44699</v>
      </c>
      <c r="U2978" t="str">
        <f t="shared" si="230"/>
        <v>Robert Irvine's - Fit Crunch -  Chocolate Pea</v>
      </c>
      <c r="V2978" t="str">
        <f t="shared" si="231"/>
        <v>Food</v>
      </c>
      <c r="W2978" t="s">
        <v>43</v>
      </c>
      <c r="X2978" t="b">
        <f t="shared" si="233"/>
        <v>1</v>
      </c>
      <c r="Y2978">
        <f t="shared" si="232"/>
        <v>2</v>
      </c>
      <c r="Z2978" s="2">
        <f t="shared" si="234"/>
        <v>1.3333333333333333</v>
      </c>
      <c r="AA2978" t="s">
        <v>113</v>
      </c>
      <c r="AB2978" t="s">
        <v>114</v>
      </c>
      <c r="AC2978" t="s">
        <v>115</v>
      </c>
      <c r="AD2978" t="s">
        <v>109</v>
      </c>
      <c r="AE2978" t="s">
        <v>641</v>
      </c>
      <c r="AF2978">
        <v>2022</v>
      </c>
    </row>
    <row r="2979" spans="1:32" x14ac:dyDescent="0.25">
      <c r="A2979" t="s">
        <v>29</v>
      </c>
      <c r="B2979" t="s">
        <v>67</v>
      </c>
      <c r="C2979" t="s">
        <v>68</v>
      </c>
      <c r="D2979" t="s">
        <v>69</v>
      </c>
      <c r="E2979">
        <f>_xlfn.XLOOKUP(Table1[[#This Row],[Location]],'Location analysis'!A:A,'Location analysis'!B:B)</f>
        <v>40.435699999999997</v>
      </c>
      <c r="F2979">
        <f>_xlfn.XLOOKUP(Table1[[#This Row],[Location]],'Location analysis'!A:A,'Location analysis'!C:C)</f>
        <v>-74.125200000000007</v>
      </c>
      <c r="G2979" t="s">
        <v>350</v>
      </c>
      <c r="H2979" t="s">
        <v>43</v>
      </c>
      <c r="I2979">
        <v>15129422098</v>
      </c>
      <c r="J2979" t="s">
        <v>640</v>
      </c>
      <c r="K2979" t="s">
        <v>51</v>
      </c>
      <c r="L2979">
        <v>123</v>
      </c>
      <c r="M2979">
        <v>1.5</v>
      </c>
      <c r="N2979">
        <v>1</v>
      </c>
      <c r="O2979">
        <v>123</v>
      </c>
      <c r="P2979">
        <v>1.5</v>
      </c>
      <c r="Q2979">
        <v>1</v>
      </c>
      <c r="R2979">
        <v>1.5</v>
      </c>
      <c r="S2979">
        <v>1.5</v>
      </c>
      <c r="T2979" s="1">
        <v>44699</v>
      </c>
      <c r="U2979" t="str">
        <f t="shared" si="230"/>
        <v>Fritos - Original</v>
      </c>
      <c r="V2979" t="str">
        <f t="shared" si="231"/>
        <v>Food</v>
      </c>
      <c r="W2979" t="s">
        <v>43</v>
      </c>
      <c r="X2979" t="b">
        <f t="shared" si="233"/>
        <v>1</v>
      </c>
      <c r="Y2979">
        <f t="shared" si="232"/>
        <v>1.5</v>
      </c>
      <c r="Z2979" s="2">
        <f t="shared" si="234"/>
        <v>1</v>
      </c>
      <c r="AA2979" t="s">
        <v>351</v>
      </c>
      <c r="AB2979" t="s">
        <v>150</v>
      </c>
      <c r="AD2979" t="s">
        <v>109</v>
      </c>
      <c r="AE2979" t="s">
        <v>641</v>
      </c>
      <c r="AF2979">
        <v>2022</v>
      </c>
    </row>
    <row r="2980" spans="1:32" x14ac:dyDescent="0.25">
      <c r="A2980" t="s">
        <v>29</v>
      </c>
      <c r="B2980" t="s">
        <v>67</v>
      </c>
      <c r="C2980" t="s">
        <v>68</v>
      </c>
      <c r="D2980" t="s">
        <v>69</v>
      </c>
      <c r="E2980">
        <f>_xlfn.XLOOKUP(Table1[[#This Row],[Location]],'Location analysis'!A:A,'Location analysis'!B:B)</f>
        <v>40.435699999999997</v>
      </c>
      <c r="F2980">
        <f>_xlfn.XLOOKUP(Table1[[#This Row],[Location]],'Location analysis'!A:A,'Location analysis'!C:C)</f>
        <v>-74.125200000000007</v>
      </c>
      <c r="G2980" t="s">
        <v>74</v>
      </c>
      <c r="H2980" t="s">
        <v>49</v>
      </c>
      <c r="I2980">
        <v>15129709090</v>
      </c>
      <c r="J2980" t="s">
        <v>640</v>
      </c>
      <c r="K2980" t="s">
        <v>36</v>
      </c>
      <c r="L2980">
        <v>143</v>
      </c>
      <c r="M2980">
        <v>2.5</v>
      </c>
      <c r="N2980">
        <v>1</v>
      </c>
      <c r="O2980">
        <v>143</v>
      </c>
      <c r="P2980">
        <v>2.5</v>
      </c>
      <c r="Q2980">
        <v>1</v>
      </c>
      <c r="R2980">
        <v>2.5</v>
      </c>
      <c r="S2980">
        <v>6.5</v>
      </c>
      <c r="T2980" s="1">
        <v>44699</v>
      </c>
      <c r="U2980" t="str">
        <f t="shared" si="230"/>
        <v>Snapple Diet Tea - Lemon</v>
      </c>
      <c r="V2980" t="str">
        <f t="shared" si="231"/>
        <v>Non Carbonated</v>
      </c>
      <c r="W2980" t="s">
        <v>49</v>
      </c>
      <c r="X2980" t="b">
        <f t="shared" si="233"/>
        <v>1</v>
      </c>
      <c r="Y2980">
        <f t="shared" si="232"/>
        <v>2.5</v>
      </c>
      <c r="Z2980" s="2">
        <f t="shared" si="234"/>
        <v>1.6666666666666667</v>
      </c>
      <c r="AA2980" t="s">
        <v>75</v>
      </c>
      <c r="AB2980" t="s">
        <v>76</v>
      </c>
      <c r="AD2980" t="s">
        <v>109</v>
      </c>
      <c r="AE2980" t="s">
        <v>641</v>
      </c>
      <c r="AF2980">
        <v>2022</v>
      </c>
    </row>
    <row r="2981" spans="1:32" x14ac:dyDescent="0.25">
      <c r="A2981" t="s">
        <v>29</v>
      </c>
      <c r="B2981" t="s">
        <v>67</v>
      </c>
      <c r="C2981" t="s">
        <v>68</v>
      </c>
      <c r="D2981" t="s">
        <v>69</v>
      </c>
      <c r="E2981">
        <f>_xlfn.XLOOKUP(Table1[[#This Row],[Location]],'Location analysis'!A:A,'Location analysis'!B:B)</f>
        <v>40.435699999999997</v>
      </c>
      <c r="F2981">
        <f>_xlfn.XLOOKUP(Table1[[#This Row],[Location]],'Location analysis'!A:A,'Location analysis'!C:C)</f>
        <v>-74.125200000000007</v>
      </c>
      <c r="G2981" t="s">
        <v>414</v>
      </c>
      <c r="H2981" t="s">
        <v>43</v>
      </c>
      <c r="I2981">
        <v>15129709090</v>
      </c>
      <c r="J2981" t="s">
        <v>640</v>
      </c>
      <c r="K2981" t="s">
        <v>36</v>
      </c>
      <c r="L2981">
        <v>125</v>
      </c>
      <c r="M2981">
        <v>1.5</v>
      </c>
      <c r="N2981">
        <v>1</v>
      </c>
      <c r="O2981">
        <v>125</v>
      </c>
      <c r="P2981">
        <v>1.5</v>
      </c>
      <c r="Q2981">
        <v>1</v>
      </c>
      <c r="R2981">
        <v>1.5</v>
      </c>
      <c r="S2981">
        <v>6.5</v>
      </c>
      <c r="T2981" s="1">
        <v>44699</v>
      </c>
      <c r="U2981" t="str">
        <f t="shared" si="230"/>
        <v>Lays - Classic</v>
      </c>
      <c r="V2981" t="str">
        <f t="shared" si="231"/>
        <v>Food</v>
      </c>
      <c r="W2981" t="s">
        <v>43</v>
      </c>
      <c r="X2981" t="b">
        <f t="shared" si="233"/>
        <v>1</v>
      </c>
      <c r="Y2981">
        <f t="shared" si="232"/>
        <v>1.5</v>
      </c>
      <c r="Z2981" s="2">
        <f t="shared" si="234"/>
        <v>1</v>
      </c>
      <c r="AA2981" t="s">
        <v>415</v>
      </c>
      <c r="AB2981" t="s">
        <v>416</v>
      </c>
      <c r="AD2981" t="s">
        <v>109</v>
      </c>
      <c r="AE2981" t="s">
        <v>641</v>
      </c>
      <c r="AF2981">
        <v>2022</v>
      </c>
    </row>
    <row r="2982" spans="1:32" x14ac:dyDescent="0.25">
      <c r="A2982" t="s">
        <v>29</v>
      </c>
      <c r="B2982" t="s">
        <v>67</v>
      </c>
      <c r="C2982" t="s">
        <v>68</v>
      </c>
      <c r="D2982" t="s">
        <v>69</v>
      </c>
      <c r="E2982">
        <f>_xlfn.XLOOKUP(Table1[[#This Row],[Location]],'Location analysis'!A:A,'Location analysis'!B:B)</f>
        <v>40.435699999999997</v>
      </c>
      <c r="F2982">
        <f>_xlfn.XLOOKUP(Table1[[#This Row],[Location]],'Location analysis'!A:A,'Location analysis'!C:C)</f>
        <v>-74.125200000000007</v>
      </c>
      <c r="G2982" t="s">
        <v>81</v>
      </c>
      <c r="H2982" t="s">
        <v>43</v>
      </c>
      <c r="I2982">
        <v>15129709090</v>
      </c>
      <c r="J2982" t="s">
        <v>640</v>
      </c>
      <c r="K2982" t="s">
        <v>36</v>
      </c>
      <c r="L2982">
        <v>138</v>
      </c>
      <c r="M2982">
        <v>2.5</v>
      </c>
      <c r="N2982">
        <v>1</v>
      </c>
      <c r="O2982">
        <v>138</v>
      </c>
      <c r="P2982">
        <v>2.5</v>
      </c>
      <c r="Q2982">
        <v>1</v>
      </c>
      <c r="R2982">
        <v>2.5</v>
      </c>
      <c r="S2982">
        <v>6.5</v>
      </c>
      <c r="T2982" s="1">
        <v>44699</v>
      </c>
      <c r="U2982" t="str">
        <f t="shared" si="230"/>
        <v>KitKat - Crisp Wafers</v>
      </c>
      <c r="V2982" t="str">
        <f t="shared" si="231"/>
        <v>Food</v>
      </c>
      <c r="W2982" t="s">
        <v>43</v>
      </c>
      <c r="X2982" t="b">
        <f t="shared" si="233"/>
        <v>1</v>
      </c>
      <c r="Y2982">
        <f t="shared" si="232"/>
        <v>2.5</v>
      </c>
      <c r="Z2982" s="2">
        <f t="shared" si="234"/>
        <v>1.6666666666666667</v>
      </c>
      <c r="AA2982" t="s">
        <v>82</v>
      </c>
      <c r="AB2982" t="s">
        <v>83</v>
      </c>
      <c r="AD2982" t="s">
        <v>109</v>
      </c>
      <c r="AE2982" t="s">
        <v>641</v>
      </c>
      <c r="AF2982">
        <v>2022</v>
      </c>
    </row>
    <row r="2983" spans="1:32" x14ac:dyDescent="0.25">
      <c r="A2983" t="s">
        <v>29</v>
      </c>
      <c r="B2983" t="s">
        <v>67</v>
      </c>
      <c r="C2983" t="s">
        <v>68</v>
      </c>
      <c r="D2983" t="s">
        <v>69</v>
      </c>
      <c r="E2983">
        <f>_xlfn.XLOOKUP(Table1[[#This Row],[Location]],'Location analysis'!A:A,'Location analysis'!B:B)</f>
        <v>40.435699999999997</v>
      </c>
      <c r="F2983">
        <f>_xlfn.XLOOKUP(Table1[[#This Row],[Location]],'Location analysis'!A:A,'Location analysis'!C:C)</f>
        <v>-74.125200000000007</v>
      </c>
      <c r="G2983" t="s">
        <v>126</v>
      </c>
      <c r="H2983" t="s">
        <v>43</v>
      </c>
      <c r="I2983">
        <v>15129755649</v>
      </c>
      <c r="J2983" t="s">
        <v>640</v>
      </c>
      <c r="K2983" t="s">
        <v>51</v>
      </c>
      <c r="L2983">
        <v>122</v>
      </c>
      <c r="M2983">
        <v>1.5</v>
      </c>
      <c r="N2983">
        <v>1</v>
      </c>
      <c r="O2983">
        <v>122</v>
      </c>
      <c r="P2983">
        <v>1.5</v>
      </c>
      <c r="Q2983">
        <v>1</v>
      </c>
      <c r="R2983">
        <v>1.5</v>
      </c>
      <c r="S2983">
        <v>1.5</v>
      </c>
      <c r="T2983" s="1">
        <v>44699</v>
      </c>
      <c r="U2983" t="str">
        <f t="shared" si="230"/>
        <v>Mini Chips Ahoy</v>
      </c>
      <c r="V2983" t="str">
        <f t="shared" si="231"/>
        <v>Food</v>
      </c>
      <c r="W2983" t="s">
        <v>43</v>
      </c>
      <c r="X2983" t="b">
        <f t="shared" si="233"/>
        <v>1</v>
      </c>
      <c r="Y2983">
        <f t="shared" si="232"/>
        <v>1.5</v>
      </c>
      <c r="Z2983" s="2">
        <f t="shared" si="234"/>
        <v>1</v>
      </c>
      <c r="AA2983" t="s">
        <v>126</v>
      </c>
      <c r="AD2983" t="s">
        <v>109</v>
      </c>
      <c r="AE2983" t="s">
        <v>641</v>
      </c>
      <c r="AF2983">
        <v>2022</v>
      </c>
    </row>
    <row r="2984" spans="1:32" x14ac:dyDescent="0.25">
      <c r="A2984" t="s">
        <v>29</v>
      </c>
      <c r="B2984" t="s">
        <v>67</v>
      </c>
      <c r="C2984" t="s">
        <v>68</v>
      </c>
      <c r="D2984" t="s">
        <v>69</v>
      </c>
      <c r="E2984">
        <f>_xlfn.XLOOKUP(Table1[[#This Row],[Location]],'Location analysis'!A:A,'Location analysis'!B:B)</f>
        <v>40.435699999999997</v>
      </c>
      <c r="F2984">
        <f>_xlfn.XLOOKUP(Table1[[#This Row],[Location]],'Location analysis'!A:A,'Location analysis'!C:C)</f>
        <v>-74.125200000000007</v>
      </c>
      <c r="G2984" t="s">
        <v>545</v>
      </c>
      <c r="H2984" t="s">
        <v>43</v>
      </c>
      <c r="I2984">
        <v>15129666593</v>
      </c>
      <c r="J2984" t="s">
        <v>640</v>
      </c>
      <c r="K2984" t="s">
        <v>51</v>
      </c>
      <c r="L2984">
        <v>137</v>
      </c>
      <c r="M2984">
        <v>1.5</v>
      </c>
      <c r="N2984">
        <v>1</v>
      </c>
      <c r="O2984">
        <v>137</v>
      </c>
      <c r="P2984">
        <v>1.5</v>
      </c>
      <c r="Q2984">
        <v>1</v>
      </c>
      <c r="R2984">
        <v>1.5</v>
      </c>
      <c r="S2984">
        <v>1.5</v>
      </c>
      <c r="T2984" s="1">
        <v>44699</v>
      </c>
      <c r="U2984" t="str">
        <f t="shared" si="230"/>
        <v>Nutri Grain Apple Cinnamon</v>
      </c>
      <c r="V2984" t="str">
        <f t="shared" si="231"/>
        <v>Food</v>
      </c>
      <c r="W2984" t="s">
        <v>43</v>
      </c>
      <c r="X2984" t="b">
        <f t="shared" si="233"/>
        <v>1</v>
      </c>
      <c r="Y2984">
        <f t="shared" si="232"/>
        <v>1.5</v>
      </c>
      <c r="Z2984" s="2">
        <f t="shared" si="234"/>
        <v>1</v>
      </c>
      <c r="AA2984" t="s">
        <v>545</v>
      </c>
      <c r="AD2984" t="s">
        <v>109</v>
      </c>
      <c r="AE2984" t="s">
        <v>641</v>
      </c>
      <c r="AF2984">
        <v>2022</v>
      </c>
    </row>
    <row r="2985" spans="1:32" x14ac:dyDescent="0.25">
      <c r="A2985" t="s">
        <v>29</v>
      </c>
      <c r="B2985" t="s">
        <v>46</v>
      </c>
      <c r="C2985" t="s">
        <v>31</v>
      </c>
      <c r="D2985" t="s">
        <v>47</v>
      </c>
      <c r="E2985">
        <f>_xlfn.XLOOKUP(Table1[[#This Row],[Location]],'Location analysis'!A:A,'Location analysis'!B:B)</f>
        <v>40.423690999999998</v>
      </c>
      <c r="F2985">
        <f>_xlfn.XLOOKUP(Table1[[#This Row],[Location]],'Location analysis'!A:A,'Location analysis'!C:C)</f>
        <v>-74.380831999999998</v>
      </c>
      <c r="G2985" t="s">
        <v>225</v>
      </c>
      <c r="H2985" t="s">
        <v>43</v>
      </c>
      <c r="I2985">
        <v>15129883206</v>
      </c>
      <c r="J2985" t="s">
        <v>640</v>
      </c>
      <c r="K2985" t="s">
        <v>36</v>
      </c>
      <c r="L2985">
        <v>112</v>
      </c>
      <c r="M2985">
        <v>1.5</v>
      </c>
      <c r="N2985">
        <v>1</v>
      </c>
      <c r="O2985">
        <v>112</v>
      </c>
      <c r="P2985">
        <v>1.5</v>
      </c>
      <c r="Q2985">
        <v>1</v>
      </c>
      <c r="R2985">
        <v>1.5</v>
      </c>
      <c r="S2985">
        <v>1.5</v>
      </c>
      <c r="T2985" s="1">
        <v>44699</v>
      </c>
      <c r="U2985" t="str">
        <f t="shared" si="230"/>
        <v>SunChips Multigrain - Original</v>
      </c>
      <c r="V2985" t="str">
        <f t="shared" si="231"/>
        <v>Food</v>
      </c>
      <c r="W2985" t="s">
        <v>43</v>
      </c>
      <c r="X2985" t="b">
        <f t="shared" si="233"/>
        <v>1</v>
      </c>
      <c r="Y2985">
        <f t="shared" si="232"/>
        <v>1.5</v>
      </c>
      <c r="Z2985" s="2">
        <f t="shared" si="234"/>
        <v>1</v>
      </c>
      <c r="AA2985" t="s">
        <v>129</v>
      </c>
      <c r="AB2985" t="s">
        <v>150</v>
      </c>
      <c r="AD2985" t="s">
        <v>109</v>
      </c>
      <c r="AE2985" t="s">
        <v>641</v>
      </c>
      <c r="AF2985">
        <v>2022</v>
      </c>
    </row>
    <row r="2986" spans="1:32" x14ac:dyDescent="0.25">
      <c r="A2986" t="s">
        <v>29</v>
      </c>
      <c r="B2986" t="s">
        <v>67</v>
      </c>
      <c r="C2986" t="s">
        <v>68</v>
      </c>
      <c r="D2986" t="s">
        <v>69</v>
      </c>
      <c r="E2986">
        <f>_xlfn.XLOOKUP(Table1[[#This Row],[Location]],'Location analysis'!A:A,'Location analysis'!B:B)</f>
        <v>40.435699999999997</v>
      </c>
      <c r="F2986">
        <f>_xlfn.XLOOKUP(Table1[[#This Row],[Location]],'Location analysis'!A:A,'Location analysis'!C:C)</f>
        <v>-74.125200000000007</v>
      </c>
      <c r="G2986" t="s">
        <v>555</v>
      </c>
      <c r="H2986" t="s">
        <v>43</v>
      </c>
      <c r="I2986">
        <v>15129969266</v>
      </c>
      <c r="J2986" t="s">
        <v>640</v>
      </c>
      <c r="K2986" t="s">
        <v>36</v>
      </c>
      <c r="L2986">
        <v>112</v>
      </c>
      <c r="M2986">
        <v>1.5</v>
      </c>
      <c r="N2986">
        <v>1</v>
      </c>
      <c r="O2986">
        <v>112</v>
      </c>
      <c r="P2986">
        <v>1.5</v>
      </c>
      <c r="Q2986">
        <v>1</v>
      </c>
      <c r="R2986">
        <v>1.5</v>
      </c>
      <c r="S2986">
        <v>5</v>
      </c>
      <c r="T2986" s="1">
        <v>44699</v>
      </c>
      <c r="U2986" t="str">
        <f t="shared" si="230"/>
        <v>Cheetos Puffs</v>
      </c>
      <c r="V2986" t="str">
        <f t="shared" si="231"/>
        <v>Food</v>
      </c>
      <c r="W2986" t="s">
        <v>43</v>
      </c>
      <c r="X2986" t="b">
        <f t="shared" si="233"/>
        <v>1</v>
      </c>
      <c r="Y2986">
        <f t="shared" si="232"/>
        <v>1.5</v>
      </c>
      <c r="Z2986" s="2">
        <f t="shared" si="234"/>
        <v>1</v>
      </c>
      <c r="AA2986" t="s">
        <v>555</v>
      </c>
      <c r="AD2986" t="s">
        <v>109</v>
      </c>
      <c r="AE2986" t="s">
        <v>641</v>
      </c>
      <c r="AF2986">
        <v>2022</v>
      </c>
    </row>
    <row r="2987" spans="1:32" x14ac:dyDescent="0.25">
      <c r="A2987" t="s">
        <v>29</v>
      </c>
      <c r="B2987" t="s">
        <v>67</v>
      </c>
      <c r="C2987" t="s">
        <v>68</v>
      </c>
      <c r="D2987" t="s">
        <v>69</v>
      </c>
      <c r="E2987">
        <f>_xlfn.XLOOKUP(Table1[[#This Row],[Location]],'Location analysis'!A:A,'Location analysis'!B:B)</f>
        <v>40.435699999999997</v>
      </c>
      <c r="F2987">
        <f>_xlfn.XLOOKUP(Table1[[#This Row],[Location]],'Location analysis'!A:A,'Location analysis'!C:C)</f>
        <v>-74.125200000000007</v>
      </c>
      <c r="G2987" t="s">
        <v>625</v>
      </c>
      <c r="I2987">
        <v>15129969266</v>
      </c>
      <c r="J2987" t="s">
        <v>640</v>
      </c>
      <c r="K2987" t="s">
        <v>36</v>
      </c>
      <c r="L2987">
        <v>113</v>
      </c>
      <c r="M2987">
        <v>1.5</v>
      </c>
      <c r="N2987">
        <v>1</v>
      </c>
      <c r="O2987">
        <v>113</v>
      </c>
      <c r="P2987">
        <v>1.5</v>
      </c>
      <c r="Q2987">
        <v>1</v>
      </c>
      <c r="R2987">
        <v>1.5</v>
      </c>
      <c r="S2987">
        <v>5</v>
      </c>
      <c r="T2987" s="1">
        <v>44699</v>
      </c>
      <c r="U2987" t="str">
        <f t="shared" si="230"/>
        <v>Doritos Spicy Nacho</v>
      </c>
      <c r="V2987" t="str">
        <f t="shared" si="231"/>
        <v>Cell is Blank - Dis-regard</v>
      </c>
      <c r="W2987" t="s">
        <v>43</v>
      </c>
      <c r="X2987" t="b">
        <f t="shared" si="233"/>
        <v>1</v>
      </c>
      <c r="Y2987">
        <f t="shared" si="232"/>
        <v>1.5</v>
      </c>
      <c r="Z2987" s="2">
        <f t="shared" si="234"/>
        <v>1</v>
      </c>
      <c r="AA2987" t="s">
        <v>625</v>
      </c>
      <c r="AD2987" t="s">
        <v>109</v>
      </c>
      <c r="AE2987" t="s">
        <v>641</v>
      </c>
      <c r="AF2987">
        <v>2022</v>
      </c>
    </row>
    <row r="2988" spans="1:32" x14ac:dyDescent="0.25">
      <c r="A2988" t="s">
        <v>29</v>
      </c>
      <c r="B2988" t="s">
        <v>67</v>
      </c>
      <c r="C2988" t="s">
        <v>68</v>
      </c>
      <c r="D2988" t="s">
        <v>69</v>
      </c>
      <c r="E2988">
        <f>_xlfn.XLOOKUP(Table1[[#This Row],[Location]],'Location analysis'!A:A,'Location analysis'!B:B)</f>
        <v>40.435699999999997</v>
      </c>
      <c r="F2988">
        <f>_xlfn.XLOOKUP(Table1[[#This Row],[Location]],'Location analysis'!A:A,'Location analysis'!C:C)</f>
        <v>-74.125200000000007</v>
      </c>
      <c r="G2988" t="s">
        <v>81</v>
      </c>
      <c r="H2988" t="s">
        <v>43</v>
      </c>
      <c r="I2988">
        <v>15129969266</v>
      </c>
      <c r="J2988" t="s">
        <v>640</v>
      </c>
      <c r="K2988" t="s">
        <v>36</v>
      </c>
      <c r="L2988">
        <v>134</v>
      </c>
      <c r="M2988">
        <v>2</v>
      </c>
      <c r="N2988">
        <v>1</v>
      </c>
      <c r="O2988">
        <v>134</v>
      </c>
      <c r="P2988">
        <v>2</v>
      </c>
      <c r="Q2988">
        <v>1</v>
      </c>
      <c r="R2988">
        <v>2</v>
      </c>
      <c r="S2988">
        <v>5</v>
      </c>
      <c r="T2988" s="1">
        <v>44699</v>
      </c>
      <c r="U2988" t="str">
        <f t="shared" si="230"/>
        <v>KitKat - Crisp Wafers</v>
      </c>
      <c r="V2988" t="str">
        <f t="shared" si="231"/>
        <v>Food</v>
      </c>
      <c r="W2988" t="s">
        <v>43</v>
      </c>
      <c r="X2988" t="b">
        <f t="shared" si="233"/>
        <v>1</v>
      </c>
      <c r="Y2988">
        <f t="shared" si="232"/>
        <v>2</v>
      </c>
      <c r="Z2988" s="2">
        <f t="shared" si="234"/>
        <v>1.3333333333333333</v>
      </c>
      <c r="AA2988" t="s">
        <v>82</v>
      </c>
      <c r="AB2988" t="s">
        <v>83</v>
      </c>
      <c r="AD2988" t="s">
        <v>109</v>
      </c>
      <c r="AE2988" t="s">
        <v>641</v>
      </c>
      <c r="AF2988">
        <v>2022</v>
      </c>
    </row>
    <row r="2989" spans="1:32" x14ac:dyDescent="0.25">
      <c r="A2989" t="s">
        <v>29</v>
      </c>
      <c r="B2989" t="s">
        <v>62</v>
      </c>
      <c r="C2989" t="s">
        <v>63</v>
      </c>
      <c r="D2989" t="s">
        <v>64</v>
      </c>
      <c r="E2989">
        <f>_xlfn.XLOOKUP(Table1[[#This Row],[Location]],'Location analysis'!A:A,'Location analysis'!B:B)</f>
        <v>40.091900000000003</v>
      </c>
      <c r="F2989">
        <f>_xlfn.XLOOKUP(Table1[[#This Row],[Location]],'Location analysis'!A:A,'Location analysis'!C:C)</f>
        <v>-74.358699999999999</v>
      </c>
      <c r="G2989" t="s">
        <v>127</v>
      </c>
      <c r="H2989" t="s">
        <v>43</v>
      </c>
      <c r="I2989">
        <v>15130562385</v>
      </c>
      <c r="J2989" t="s">
        <v>640</v>
      </c>
      <c r="K2989" t="s">
        <v>51</v>
      </c>
      <c r="L2989">
        <v>130</v>
      </c>
      <c r="M2989">
        <v>1.5</v>
      </c>
      <c r="N2989">
        <v>1</v>
      </c>
      <c r="O2989">
        <v>130</v>
      </c>
      <c r="P2989">
        <v>1.5</v>
      </c>
      <c r="Q2989">
        <v>1</v>
      </c>
      <c r="R2989">
        <v>1.5</v>
      </c>
      <c r="S2989">
        <v>1.5</v>
      </c>
      <c r="T2989" s="1">
        <v>44699</v>
      </c>
      <c r="U2989" t="str">
        <f t="shared" si="230"/>
        <v>Newtons Fig Bar</v>
      </c>
      <c r="V2989" t="str">
        <f t="shared" si="231"/>
        <v>Food</v>
      </c>
      <c r="W2989" t="s">
        <v>43</v>
      </c>
      <c r="X2989" t="b">
        <f t="shared" si="233"/>
        <v>1</v>
      </c>
      <c r="Y2989">
        <f t="shared" si="232"/>
        <v>1.5</v>
      </c>
      <c r="Z2989" s="2">
        <f t="shared" si="234"/>
        <v>1</v>
      </c>
      <c r="AA2989" t="s">
        <v>127</v>
      </c>
      <c r="AD2989" t="s">
        <v>109</v>
      </c>
      <c r="AE2989" t="s">
        <v>641</v>
      </c>
      <c r="AF2989">
        <v>2022</v>
      </c>
    </row>
    <row r="2990" spans="1:32" x14ac:dyDescent="0.25">
      <c r="A2990" t="s">
        <v>29</v>
      </c>
      <c r="B2990" t="s">
        <v>46</v>
      </c>
      <c r="C2990" t="s">
        <v>31</v>
      </c>
      <c r="D2990" t="s">
        <v>47</v>
      </c>
      <c r="E2990">
        <f>_xlfn.XLOOKUP(Table1[[#This Row],[Location]],'Location analysis'!A:A,'Location analysis'!B:B)</f>
        <v>40.423690999999998</v>
      </c>
      <c r="F2990">
        <f>_xlfn.XLOOKUP(Table1[[#This Row],[Location]],'Location analysis'!A:A,'Location analysis'!C:C)</f>
        <v>-74.380831999999998</v>
      </c>
      <c r="G2990" t="s">
        <v>137</v>
      </c>
      <c r="H2990" t="s">
        <v>97</v>
      </c>
      <c r="I2990">
        <v>15131138319</v>
      </c>
      <c r="J2990" t="s">
        <v>640</v>
      </c>
      <c r="K2990" t="s">
        <v>51</v>
      </c>
      <c r="L2990">
        <v>144</v>
      </c>
      <c r="M2990">
        <v>1.5</v>
      </c>
      <c r="N2990">
        <v>1</v>
      </c>
      <c r="O2990">
        <v>144</v>
      </c>
      <c r="P2990">
        <v>1.5</v>
      </c>
      <c r="Q2990">
        <v>1</v>
      </c>
      <c r="R2990">
        <v>1.5</v>
      </c>
      <c r="S2990">
        <v>1.5</v>
      </c>
      <c r="T2990" s="1">
        <v>44699</v>
      </c>
      <c r="U2990" t="str">
        <f t="shared" si="230"/>
        <v>Poland Springs Water</v>
      </c>
      <c r="V2990" t="str">
        <f t="shared" si="231"/>
        <v>Water</v>
      </c>
      <c r="W2990" t="s">
        <v>97</v>
      </c>
      <c r="X2990" t="b">
        <f t="shared" si="233"/>
        <v>1</v>
      </c>
      <c r="Y2990">
        <f t="shared" si="232"/>
        <v>1.5</v>
      </c>
      <c r="Z2990" s="2">
        <f t="shared" si="234"/>
        <v>1</v>
      </c>
      <c r="AA2990" t="s">
        <v>137</v>
      </c>
      <c r="AD2990" t="s">
        <v>109</v>
      </c>
      <c r="AE2990" t="s">
        <v>641</v>
      </c>
      <c r="AF2990">
        <v>2022</v>
      </c>
    </row>
    <row r="2991" spans="1:32" x14ac:dyDescent="0.25">
      <c r="A2991" t="s">
        <v>29</v>
      </c>
      <c r="B2991" t="s">
        <v>67</v>
      </c>
      <c r="C2991" t="s">
        <v>68</v>
      </c>
      <c r="D2991" t="s">
        <v>69</v>
      </c>
      <c r="E2991">
        <f>_xlfn.XLOOKUP(Table1[[#This Row],[Location]],'Location analysis'!A:A,'Location analysis'!B:B)</f>
        <v>40.435699999999997</v>
      </c>
      <c r="F2991">
        <f>_xlfn.XLOOKUP(Table1[[#This Row],[Location]],'Location analysis'!A:A,'Location analysis'!C:C)</f>
        <v>-74.125200000000007</v>
      </c>
      <c r="G2991" t="s">
        <v>350</v>
      </c>
      <c r="H2991" t="s">
        <v>43</v>
      </c>
      <c r="I2991">
        <v>15131216383</v>
      </c>
      <c r="J2991" t="s">
        <v>640</v>
      </c>
      <c r="K2991" t="s">
        <v>51</v>
      </c>
      <c r="L2991">
        <v>123</v>
      </c>
      <c r="M2991">
        <v>1.5</v>
      </c>
      <c r="N2991">
        <v>1</v>
      </c>
      <c r="O2991">
        <v>123</v>
      </c>
      <c r="P2991">
        <v>1.5</v>
      </c>
      <c r="Q2991">
        <v>1</v>
      </c>
      <c r="R2991">
        <v>1.5</v>
      </c>
      <c r="S2991">
        <v>1.5</v>
      </c>
      <c r="T2991" s="1">
        <v>44699</v>
      </c>
      <c r="U2991" t="str">
        <f t="shared" si="230"/>
        <v>Fritos - Original</v>
      </c>
      <c r="V2991" t="str">
        <f t="shared" si="231"/>
        <v>Food</v>
      </c>
      <c r="W2991" t="s">
        <v>43</v>
      </c>
      <c r="X2991" t="b">
        <f t="shared" si="233"/>
        <v>1</v>
      </c>
      <c r="Y2991">
        <f t="shared" si="232"/>
        <v>1.5</v>
      </c>
      <c r="Z2991" s="2">
        <f t="shared" si="234"/>
        <v>1</v>
      </c>
      <c r="AA2991" t="s">
        <v>351</v>
      </c>
      <c r="AB2991" t="s">
        <v>150</v>
      </c>
      <c r="AD2991" t="s">
        <v>109</v>
      </c>
      <c r="AE2991" t="s">
        <v>641</v>
      </c>
      <c r="AF2991">
        <v>2022</v>
      </c>
    </row>
    <row r="2992" spans="1:32" x14ac:dyDescent="0.25">
      <c r="A2992" t="s">
        <v>29</v>
      </c>
      <c r="B2992" t="s">
        <v>67</v>
      </c>
      <c r="C2992" t="s">
        <v>68</v>
      </c>
      <c r="D2992" t="s">
        <v>69</v>
      </c>
      <c r="E2992">
        <f>_xlfn.XLOOKUP(Table1[[#This Row],[Location]],'Location analysis'!A:A,'Location analysis'!B:B)</f>
        <v>40.435699999999997</v>
      </c>
      <c r="F2992">
        <f>_xlfn.XLOOKUP(Table1[[#This Row],[Location]],'Location analysis'!A:A,'Location analysis'!C:C)</f>
        <v>-74.125200000000007</v>
      </c>
      <c r="G2992" t="s">
        <v>350</v>
      </c>
      <c r="H2992" t="s">
        <v>43</v>
      </c>
      <c r="I2992">
        <v>15131301601</v>
      </c>
      <c r="J2992" t="s">
        <v>640</v>
      </c>
      <c r="K2992" t="s">
        <v>51</v>
      </c>
      <c r="L2992">
        <v>123</v>
      </c>
      <c r="M2992">
        <v>1.5</v>
      </c>
      <c r="N2992">
        <v>1</v>
      </c>
      <c r="O2992">
        <v>123</v>
      </c>
      <c r="P2992">
        <v>1.5</v>
      </c>
      <c r="Q2992">
        <v>1</v>
      </c>
      <c r="R2992">
        <v>1.5</v>
      </c>
      <c r="S2992">
        <v>1.5</v>
      </c>
      <c r="T2992" s="1">
        <v>44699</v>
      </c>
      <c r="U2992" t="str">
        <f t="shared" si="230"/>
        <v>Fritos - Original</v>
      </c>
      <c r="V2992" t="str">
        <f t="shared" si="231"/>
        <v>Food</v>
      </c>
      <c r="W2992" t="s">
        <v>43</v>
      </c>
      <c r="X2992" t="b">
        <f t="shared" si="233"/>
        <v>1</v>
      </c>
      <c r="Y2992">
        <f t="shared" si="232"/>
        <v>1.5</v>
      </c>
      <c r="Z2992" s="2">
        <f t="shared" si="234"/>
        <v>1</v>
      </c>
      <c r="AA2992" t="s">
        <v>351</v>
      </c>
      <c r="AB2992" t="s">
        <v>150</v>
      </c>
      <c r="AD2992" t="s">
        <v>109</v>
      </c>
      <c r="AE2992" t="s">
        <v>641</v>
      </c>
      <c r="AF2992">
        <v>2022</v>
      </c>
    </row>
    <row r="2993" spans="1:32" x14ac:dyDescent="0.25">
      <c r="A2993" t="s">
        <v>29</v>
      </c>
      <c r="B2993" t="s">
        <v>67</v>
      </c>
      <c r="C2993" t="s">
        <v>68</v>
      </c>
      <c r="D2993" t="s">
        <v>69</v>
      </c>
      <c r="E2993">
        <f>_xlfn.XLOOKUP(Table1[[#This Row],[Location]],'Location analysis'!A:A,'Location analysis'!B:B)</f>
        <v>40.435699999999997</v>
      </c>
      <c r="F2993">
        <f>_xlfn.XLOOKUP(Table1[[#This Row],[Location]],'Location analysis'!A:A,'Location analysis'!C:C)</f>
        <v>-74.125200000000007</v>
      </c>
      <c r="G2993" t="s">
        <v>350</v>
      </c>
      <c r="H2993" t="s">
        <v>43</v>
      </c>
      <c r="I2993">
        <v>15131302501</v>
      </c>
      <c r="J2993" t="s">
        <v>640</v>
      </c>
      <c r="K2993" t="s">
        <v>51</v>
      </c>
      <c r="L2993">
        <v>123</v>
      </c>
      <c r="M2993">
        <v>1.5</v>
      </c>
      <c r="N2993">
        <v>1</v>
      </c>
      <c r="O2993">
        <v>123</v>
      </c>
      <c r="P2993">
        <v>1.5</v>
      </c>
      <c r="Q2993">
        <v>1</v>
      </c>
      <c r="R2993">
        <v>1.5</v>
      </c>
      <c r="S2993">
        <v>1.5</v>
      </c>
      <c r="T2993" s="1">
        <v>44699</v>
      </c>
      <c r="U2993" t="str">
        <f t="shared" si="230"/>
        <v>Fritos - Original</v>
      </c>
      <c r="V2993" t="str">
        <f t="shared" si="231"/>
        <v>Food</v>
      </c>
      <c r="W2993" t="s">
        <v>43</v>
      </c>
      <c r="X2993" t="b">
        <f t="shared" si="233"/>
        <v>1</v>
      </c>
      <c r="Y2993">
        <f t="shared" si="232"/>
        <v>1.5</v>
      </c>
      <c r="Z2993" s="2">
        <f t="shared" si="234"/>
        <v>1</v>
      </c>
      <c r="AA2993" t="s">
        <v>351</v>
      </c>
      <c r="AB2993" t="s">
        <v>150</v>
      </c>
      <c r="AD2993" t="s">
        <v>109</v>
      </c>
      <c r="AE2993" t="s">
        <v>641</v>
      </c>
      <c r="AF2993">
        <v>2022</v>
      </c>
    </row>
    <row r="2994" spans="1:32" x14ac:dyDescent="0.25">
      <c r="A2994" t="s">
        <v>29</v>
      </c>
      <c r="B2994" t="s">
        <v>67</v>
      </c>
      <c r="C2994" t="s">
        <v>68</v>
      </c>
      <c r="D2994" t="s">
        <v>69</v>
      </c>
      <c r="E2994">
        <f>_xlfn.XLOOKUP(Table1[[#This Row],[Location]],'Location analysis'!A:A,'Location analysis'!B:B)</f>
        <v>40.435699999999997</v>
      </c>
      <c r="F2994">
        <f>_xlfn.XLOOKUP(Table1[[#This Row],[Location]],'Location analysis'!A:A,'Location analysis'!C:C)</f>
        <v>-74.125200000000007</v>
      </c>
      <c r="G2994" t="s">
        <v>182</v>
      </c>
      <c r="H2994" t="s">
        <v>34</v>
      </c>
      <c r="I2994">
        <v>15131628669</v>
      </c>
      <c r="J2994" t="s">
        <v>640</v>
      </c>
      <c r="K2994" t="s">
        <v>51</v>
      </c>
      <c r="L2994">
        <v>141</v>
      </c>
      <c r="M2994">
        <v>1.5</v>
      </c>
      <c r="N2994">
        <v>1</v>
      </c>
      <c r="O2994">
        <v>141</v>
      </c>
      <c r="P2994">
        <v>1.5</v>
      </c>
      <c r="Q2994">
        <v>1</v>
      </c>
      <c r="R2994">
        <v>1.5</v>
      </c>
      <c r="S2994">
        <v>1.5</v>
      </c>
      <c r="T2994" s="1">
        <v>44699</v>
      </c>
      <c r="U2994" t="str">
        <f t="shared" si="230"/>
        <v>Coca Cola - Zero Sugar</v>
      </c>
      <c r="V2994" t="str">
        <f t="shared" si="231"/>
        <v>Carbonated</v>
      </c>
      <c r="W2994" t="s">
        <v>34</v>
      </c>
      <c r="X2994" t="b">
        <f t="shared" si="233"/>
        <v>1</v>
      </c>
      <c r="Y2994">
        <f t="shared" si="232"/>
        <v>1.5</v>
      </c>
      <c r="Z2994" s="2">
        <f t="shared" si="234"/>
        <v>1</v>
      </c>
      <c r="AA2994" t="s">
        <v>183</v>
      </c>
      <c r="AB2994" t="s">
        <v>184</v>
      </c>
      <c r="AD2994" t="s">
        <v>109</v>
      </c>
      <c r="AE2994" t="s">
        <v>641</v>
      </c>
      <c r="AF2994">
        <v>2022</v>
      </c>
    </row>
    <row r="2995" spans="1:32" x14ac:dyDescent="0.25">
      <c r="A2995" t="s">
        <v>29</v>
      </c>
      <c r="B2995" t="s">
        <v>67</v>
      </c>
      <c r="C2995" t="s">
        <v>68</v>
      </c>
      <c r="D2995" t="s">
        <v>69</v>
      </c>
      <c r="E2995">
        <f>_xlfn.XLOOKUP(Table1[[#This Row],[Location]],'Location analysis'!A:A,'Location analysis'!B:B)</f>
        <v>40.435699999999997</v>
      </c>
      <c r="F2995">
        <f>_xlfn.XLOOKUP(Table1[[#This Row],[Location]],'Location analysis'!A:A,'Location analysis'!C:C)</f>
        <v>-74.125200000000007</v>
      </c>
      <c r="G2995" t="s">
        <v>182</v>
      </c>
      <c r="H2995" t="s">
        <v>34</v>
      </c>
      <c r="I2995">
        <v>15131752180</v>
      </c>
      <c r="J2995" t="s">
        <v>640</v>
      </c>
      <c r="K2995" t="s">
        <v>51</v>
      </c>
      <c r="L2995">
        <v>141</v>
      </c>
      <c r="M2995">
        <v>1.5</v>
      </c>
      <c r="N2995">
        <v>1</v>
      </c>
      <c r="O2995">
        <v>141</v>
      </c>
      <c r="P2995">
        <v>1.5</v>
      </c>
      <c r="Q2995">
        <v>1</v>
      </c>
      <c r="R2995">
        <v>1.5</v>
      </c>
      <c r="S2995">
        <v>1.5</v>
      </c>
      <c r="T2995" s="1">
        <v>44699</v>
      </c>
      <c r="U2995" t="str">
        <f t="shared" si="230"/>
        <v>Coca Cola - Zero Sugar</v>
      </c>
      <c r="V2995" t="str">
        <f t="shared" si="231"/>
        <v>Carbonated</v>
      </c>
      <c r="W2995" t="s">
        <v>34</v>
      </c>
      <c r="X2995" t="b">
        <f t="shared" si="233"/>
        <v>1</v>
      </c>
      <c r="Y2995">
        <f t="shared" si="232"/>
        <v>1.5</v>
      </c>
      <c r="Z2995" s="2">
        <f t="shared" si="234"/>
        <v>1</v>
      </c>
      <c r="AA2995" t="s">
        <v>183</v>
      </c>
      <c r="AB2995" t="s">
        <v>184</v>
      </c>
      <c r="AD2995" t="s">
        <v>109</v>
      </c>
      <c r="AE2995" t="s">
        <v>641</v>
      </c>
      <c r="AF2995">
        <v>2022</v>
      </c>
    </row>
    <row r="2996" spans="1:32" x14ac:dyDescent="0.25">
      <c r="A2996" t="s">
        <v>29</v>
      </c>
      <c r="B2996" t="s">
        <v>67</v>
      </c>
      <c r="C2996" t="s">
        <v>68</v>
      </c>
      <c r="D2996" t="s">
        <v>69</v>
      </c>
      <c r="E2996">
        <f>_xlfn.XLOOKUP(Table1[[#This Row],[Location]],'Location analysis'!A:A,'Location analysis'!B:B)</f>
        <v>40.435699999999997</v>
      </c>
      <c r="F2996">
        <f>_xlfn.XLOOKUP(Table1[[#This Row],[Location]],'Location analysis'!A:A,'Location analysis'!C:C)</f>
        <v>-74.125200000000007</v>
      </c>
      <c r="G2996" t="s">
        <v>81</v>
      </c>
      <c r="H2996" t="s">
        <v>43</v>
      </c>
      <c r="I2996">
        <v>15131825864</v>
      </c>
      <c r="J2996" t="s">
        <v>640</v>
      </c>
      <c r="K2996" t="s">
        <v>36</v>
      </c>
      <c r="L2996">
        <v>138</v>
      </c>
      <c r="M2996">
        <v>2.5</v>
      </c>
      <c r="N2996">
        <v>1</v>
      </c>
      <c r="O2996">
        <v>138</v>
      </c>
      <c r="P2996">
        <v>2.5</v>
      </c>
      <c r="Q2996">
        <v>1</v>
      </c>
      <c r="R2996">
        <v>2.5</v>
      </c>
      <c r="S2996">
        <v>2.5</v>
      </c>
      <c r="T2996" s="1">
        <v>44699</v>
      </c>
      <c r="U2996" t="str">
        <f t="shared" si="230"/>
        <v>KitKat - Crisp Wafers</v>
      </c>
      <c r="V2996" t="str">
        <f t="shared" si="231"/>
        <v>Food</v>
      </c>
      <c r="W2996" t="s">
        <v>43</v>
      </c>
      <c r="X2996" t="b">
        <f t="shared" si="233"/>
        <v>1</v>
      </c>
      <c r="Y2996">
        <f t="shared" si="232"/>
        <v>2.5</v>
      </c>
      <c r="Z2996" s="2">
        <f t="shared" si="234"/>
        <v>1.6666666666666667</v>
      </c>
      <c r="AA2996" t="s">
        <v>82</v>
      </c>
      <c r="AB2996" t="s">
        <v>83</v>
      </c>
      <c r="AD2996" t="s">
        <v>109</v>
      </c>
      <c r="AE2996" t="s">
        <v>641</v>
      </c>
      <c r="AF2996">
        <v>2022</v>
      </c>
    </row>
    <row r="2997" spans="1:32" x14ac:dyDescent="0.25">
      <c r="A2997" t="s">
        <v>29</v>
      </c>
      <c r="B2997" t="s">
        <v>67</v>
      </c>
      <c r="C2997" t="s">
        <v>68</v>
      </c>
      <c r="D2997" t="s">
        <v>69</v>
      </c>
      <c r="E2997">
        <f>_xlfn.XLOOKUP(Table1[[#This Row],[Location]],'Location analysis'!A:A,'Location analysis'!B:B)</f>
        <v>40.435699999999997</v>
      </c>
      <c r="F2997">
        <f>_xlfn.XLOOKUP(Table1[[#This Row],[Location]],'Location analysis'!A:A,'Location analysis'!C:C)</f>
        <v>-74.125200000000007</v>
      </c>
      <c r="G2997" t="s">
        <v>160</v>
      </c>
      <c r="H2997" t="s">
        <v>49</v>
      </c>
      <c r="I2997">
        <v>15132005135</v>
      </c>
      <c r="J2997" t="s">
        <v>640</v>
      </c>
      <c r="K2997" t="s">
        <v>51</v>
      </c>
      <c r="L2997">
        <v>145</v>
      </c>
      <c r="M2997">
        <v>2.5</v>
      </c>
      <c r="N2997">
        <v>1</v>
      </c>
      <c r="O2997">
        <v>145</v>
      </c>
      <c r="P2997">
        <v>2.5</v>
      </c>
      <c r="Q2997">
        <v>1</v>
      </c>
      <c r="R2997">
        <v>2.5</v>
      </c>
      <c r="S2997">
        <v>2.5</v>
      </c>
      <c r="T2997" s="1">
        <v>44699</v>
      </c>
      <c r="U2997" t="str">
        <f t="shared" si="230"/>
        <v>Snapple Diet Tea - Peach Tea</v>
      </c>
      <c r="V2997" t="str">
        <f t="shared" si="231"/>
        <v>Non Carbonated</v>
      </c>
      <c r="W2997" t="s">
        <v>49</v>
      </c>
      <c r="X2997" t="b">
        <f t="shared" si="233"/>
        <v>1</v>
      </c>
      <c r="Y2997">
        <f t="shared" si="232"/>
        <v>2.5</v>
      </c>
      <c r="Z2997" s="2">
        <f t="shared" si="234"/>
        <v>1.6666666666666667</v>
      </c>
      <c r="AA2997" t="s">
        <v>75</v>
      </c>
      <c r="AB2997" t="s">
        <v>161</v>
      </c>
      <c r="AD2997" t="s">
        <v>109</v>
      </c>
      <c r="AE2997" t="s">
        <v>641</v>
      </c>
      <c r="AF2997">
        <v>2022</v>
      </c>
    </row>
    <row r="2998" spans="1:32" x14ac:dyDescent="0.25">
      <c r="A2998" t="s">
        <v>29</v>
      </c>
      <c r="B2998" t="s">
        <v>67</v>
      </c>
      <c r="C2998" t="s">
        <v>68</v>
      </c>
      <c r="D2998" t="s">
        <v>69</v>
      </c>
      <c r="E2998">
        <f>_xlfn.XLOOKUP(Table1[[#This Row],[Location]],'Location analysis'!A:A,'Location analysis'!B:B)</f>
        <v>40.435699999999997</v>
      </c>
      <c r="F2998">
        <f>_xlfn.XLOOKUP(Table1[[#This Row],[Location]],'Location analysis'!A:A,'Location analysis'!C:C)</f>
        <v>-74.125200000000007</v>
      </c>
      <c r="G2998" t="s">
        <v>182</v>
      </c>
      <c r="H2998" t="s">
        <v>34</v>
      </c>
      <c r="I2998">
        <v>15132182712</v>
      </c>
      <c r="J2998" t="s">
        <v>640</v>
      </c>
      <c r="K2998" t="s">
        <v>51</v>
      </c>
      <c r="L2998">
        <v>141</v>
      </c>
      <c r="M2998">
        <v>1.5</v>
      </c>
      <c r="N2998">
        <v>1</v>
      </c>
      <c r="O2998">
        <v>141</v>
      </c>
      <c r="P2998">
        <v>1.5</v>
      </c>
      <c r="Q2998">
        <v>1</v>
      </c>
      <c r="R2998">
        <v>1.5</v>
      </c>
      <c r="S2998">
        <v>1.5</v>
      </c>
      <c r="T2998" s="1">
        <v>44699</v>
      </c>
      <c r="U2998" t="str">
        <f t="shared" si="230"/>
        <v>Coca Cola - Zero Sugar</v>
      </c>
      <c r="V2998" t="str">
        <f t="shared" si="231"/>
        <v>Carbonated</v>
      </c>
      <c r="W2998" t="s">
        <v>34</v>
      </c>
      <c r="X2998" t="b">
        <f t="shared" si="233"/>
        <v>1</v>
      </c>
      <c r="Y2998">
        <f t="shared" si="232"/>
        <v>1.5</v>
      </c>
      <c r="Z2998" s="2">
        <f t="shared" si="234"/>
        <v>1</v>
      </c>
      <c r="AA2998" t="s">
        <v>183</v>
      </c>
      <c r="AB2998" t="s">
        <v>184</v>
      </c>
      <c r="AD2998" t="s">
        <v>109</v>
      </c>
      <c r="AE2998" t="s">
        <v>641</v>
      </c>
      <c r="AF2998">
        <v>2022</v>
      </c>
    </row>
    <row r="2999" spans="1:32" x14ac:dyDescent="0.25">
      <c r="A2999" t="s">
        <v>29</v>
      </c>
      <c r="B2999" t="s">
        <v>67</v>
      </c>
      <c r="C2999" t="s">
        <v>68</v>
      </c>
      <c r="D2999" t="s">
        <v>69</v>
      </c>
      <c r="E2999">
        <f>_xlfn.XLOOKUP(Table1[[#This Row],[Location]],'Location analysis'!A:A,'Location analysis'!B:B)</f>
        <v>40.435699999999997</v>
      </c>
      <c r="F2999">
        <f>_xlfn.XLOOKUP(Table1[[#This Row],[Location]],'Location analysis'!A:A,'Location analysis'!C:C)</f>
        <v>-74.125200000000007</v>
      </c>
      <c r="G2999" t="s">
        <v>259</v>
      </c>
      <c r="H2999" t="s">
        <v>34</v>
      </c>
      <c r="I2999">
        <v>15132191987</v>
      </c>
      <c r="J2999" t="s">
        <v>640</v>
      </c>
      <c r="K2999" t="s">
        <v>51</v>
      </c>
      <c r="L2999">
        <v>140</v>
      </c>
      <c r="M2999">
        <v>1.25</v>
      </c>
      <c r="N2999">
        <v>1</v>
      </c>
      <c r="O2999">
        <v>140</v>
      </c>
      <c r="P2999">
        <v>1.25</v>
      </c>
      <c r="Q2999">
        <v>1</v>
      </c>
      <c r="R2999">
        <v>1.25</v>
      </c>
      <c r="S2999">
        <v>1.25</v>
      </c>
      <c r="T2999" s="1">
        <v>44699</v>
      </c>
      <c r="U2999" t="str">
        <f t="shared" si="230"/>
        <v>Sunkist Soda - Orange</v>
      </c>
      <c r="V2999" t="str">
        <f t="shared" si="231"/>
        <v>Carbonated</v>
      </c>
      <c r="W2999" t="s">
        <v>34</v>
      </c>
      <c r="X2999" t="b">
        <f t="shared" si="233"/>
        <v>1</v>
      </c>
      <c r="Y2999">
        <f t="shared" si="232"/>
        <v>1.25</v>
      </c>
      <c r="Z2999" s="2">
        <f t="shared" si="234"/>
        <v>0.83333333333333337</v>
      </c>
      <c r="AA2999" t="s">
        <v>260</v>
      </c>
      <c r="AB2999" t="s">
        <v>261</v>
      </c>
      <c r="AD2999" t="s">
        <v>109</v>
      </c>
      <c r="AE2999" t="s">
        <v>641</v>
      </c>
      <c r="AF2999">
        <v>2022</v>
      </c>
    </row>
    <row r="3000" spans="1:32" x14ac:dyDescent="0.25">
      <c r="A3000" t="s">
        <v>29</v>
      </c>
      <c r="B3000" t="s">
        <v>67</v>
      </c>
      <c r="C3000" t="s">
        <v>68</v>
      </c>
      <c r="D3000" t="s">
        <v>69</v>
      </c>
      <c r="E3000">
        <f>_xlfn.XLOOKUP(Table1[[#This Row],[Location]],'Location analysis'!A:A,'Location analysis'!B:B)</f>
        <v>40.435699999999997</v>
      </c>
      <c r="F3000">
        <f>_xlfn.XLOOKUP(Table1[[#This Row],[Location]],'Location analysis'!A:A,'Location analysis'!C:C)</f>
        <v>-74.125200000000007</v>
      </c>
      <c r="G3000" t="s">
        <v>414</v>
      </c>
      <c r="H3000" t="s">
        <v>43</v>
      </c>
      <c r="I3000">
        <v>15132224514</v>
      </c>
      <c r="J3000" t="s">
        <v>640</v>
      </c>
      <c r="K3000" t="s">
        <v>36</v>
      </c>
      <c r="L3000">
        <v>125</v>
      </c>
      <c r="M3000">
        <v>1.5</v>
      </c>
      <c r="N3000">
        <v>1</v>
      </c>
      <c r="O3000">
        <v>125</v>
      </c>
      <c r="P3000">
        <v>1.5</v>
      </c>
      <c r="Q3000">
        <v>1</v>
      </c>
      <c r="R3000">
        <v>1.5</v>
      </c>
      <c r="S3000">
        <v>1.5</v>
      </c>
      <c r="T3000" s="1">
        <v>44699</v>
      </c>
      <c r="U3000" t="str">
        <f t="shared" si="230"/>
        <v>Lays - Classic</v>
      </c>
      <c r="V3000" t="str">
        <f t="shared" si="231"/>
        <v>Food</v>
      </c>
      <c r="W3000" t="s">
        <v>43</v>
      </c>
      <c r="X3000" t="b">
        <f t="shared" si="233"/>
        <v>1</v>
      </c>
      <c r="Y3000">
        <f t="shared" si="232"/>
        <v>1.5</v>
      </c>
      <c r="Z3000" s="2">
        <f t="shared" si="234"/>
        <v>1</v>
      </c>
      <c r="AA3000" t="s">
        <v>415</v>
      </c>
      <c r="AB3000" t="s">
        <v>416</v>
      </c>
      <c r="AD3000" t="s">
        <v>109</v>
      </c>
      <c r="AE3000" t="s">
        <v>641</v>
      </c>
      <c r="AF3000">
        <v>2022</v>
      </c>
    </row>
    <row r="3001" spans="1:32" x14ac:dyDescent="0.25">
      <c r="A3001" t="s">
        <v>29</v>
      </c>
      <c r="B3001" t="s">
        <v>67</v>
      </c>
      <c r="C3001" t="s">
        <v>68</v>
      </c>
      <c r="D3001" t="s">
        <v>69</v>
      </c>
      <c r="E3001">
        <f>_xlfn.XLOOKUP(Table1[[#This Row],[Location]],'Location analysis'!A:A,'Location analysis'!B:B)</f>
        <v>40.435699999999997</v>
      </c>
      <c r="F3001">
        <f>_xlfn.XLOOKUP(Table1[[#This Row],[Location]],'Location analysis'!A:A,'Location analysis'!C:C)</f>
        <v>-74.125200000000007</v>
      </c>
      <c r="G3001" t="s">
        <v>185</v>
      </c>
      <c r="H3001" t="s">
        <v>34</v>
      </c>
      <c r="I3001">
        <v>15132234166</v>
      </c>
      <c r="J3001" t="s">
        <v>640</v>
      </c>
      <c r="K3001" t="s">
        <v>36</v>
      </c>
      <c r="L3001">
        <v>148</v>
      </c>
      <c r="M3001">
        <v>3.5</v>
      </c>
      <c r="N3001">
        <v>1</v>
      </c>
      <c r="O3001">
        <v>148</v>
      </c>
      <c r="P3001">
        <v>3.5</v>
      </c>
      <c r="Q3001">
        <v>1</v>
      </c>
      <c r="R3001">
        <v>3.5</v>
      </c>
      <c r="S3001">
        <v>3.5</v>
      </c>
      <c r="T3001" s="1">
        <v>44699</v>
      </c>
      <c r="U3001" t="str">
        <f t="shared" si="230"/>
        <v>Red Bull - Original</v>
      </c>
      <c r="V3001" t="str">
        <f t="shared" si="231"/>
        <v>Carbonated</v>
      </c>
      <c r="W3001" t="s">
        <v>34</v>
      </c>
      <c r="X3001" t="b">
        <f t="shared" si="233"/>
        <v>1</v>
      </c>
      <c r="Y3001">
        <f t="shared" si="232"/>
        <v>3.5</v>
      </c>
      <c r="Z3001" s="2">
        <f t="shared" si="234"/>
        <v>2.3333333333333335</v>
      </c>
      <c r="AA3001" t="s">
        <v>37</v>
      </c>
      <c r="AB3001" t="s">
        <v>150</v>
      </c>
      <c r="AD3001" t="s">
        <v>109</v>
      </c>
      <c r="AE3001" t="s">
        <v>641</v>
      </c>
      <c r="AF3001">
        <v>2022</v>
      </c>
    </row>
    <row r="3002" spans="1:32" x14ac:dyDescent="0.25">
      <c r="A3002" t="s">
        <v>29</v>
      </c>
      <c r="B3002" t="s">
        <v>67</v>
      </c>
      <c r="C3002" t="s">
        <v>68</v>
      </c>
      <c r="D3002" t="s">
        <v>69</v>
      </c>
      <c r="E3002">
        <f>_xlfn.XLOOKUP(Table1[[#This Row],[Location]],'Location analysis'!A:A,'Location analysis'!B:B)</f>
        <v>40.435699999999997</v>
      </c>
      <c r="F3002">
        <f>_xlfn.XLOOKUP(Table1[[#This Row],[Location]],'Location analysis'!A:A,'Location analysis'!C:C)</f>
        <v>-74.125200000000007</v>
      </c>
      <c r="G3002" t="s">
        <v>70</v>
      </c>
      <c r="H3002" t="s">
        <v>34</v>
      </c>
      <c r="I3002">
        <v>15132247888</v>
      </c>
      <c r="J3002" t="s">
        <v>640</v>
      </c>
      <c r="K3002" t="s">
        <v>36</v>
      </c>
      <c r="L3002">
        <v>146</v>
      </c>
      <c r="M3002">
        <v>3</v>
      </c>
      <c r="N3002">
        <v>1</v>
      </c>
      <c r="O3002">
        <v>146</v>
      </c>
      <c r="P3002">
        <v>3</v>
      </c>
      <c r="Q3002">
        <v>1</v>
      </c>
      <c r="R3002">
        <v>3</v>
      </c>
      <c r="S3002">
        <v>3</v>
      </c>
      <c r="T3002" s="1">
        <v>44699</v>
      </c>
      <c r="U3002" t="str">
        <f t="shared" si="230"/>
        <v>Monster Energy Original</v>
      </c>
      <c r="V3002" t="str">
        <f t="shared" si="231"/>
        <v>Carbonated</v>
      </c>
      <c r="W3002" t="s">
        <v>34</v>
      </c>
      <c r="X3002" t="b">
        <f t="shared" si="233"/>
        <v>1</v>
      </c>
      <c r="Y3002">
        <f t="shared" si="232"/>
        <v>3</v>
      </c>
      <c r="Z3002" s="2">
        <f t="shared" si="234"/>
        <v>2</v>
      </c>
      <c r="AA3002" t="s">
        <v>70</v>
      </c>
      <c r="AD3002" t="s">
        <v>109</v>
      </c>
      <c r="AE3002" t="s">
        <v>641</v>
      </c>
      <c r="AF3002">
        <v>2022</v>
      </c>
    </row>
    <row r="3003" spans="1:32" x14ac:dyDescent="0.25">
      <c r="A3003" t="s">
        <v>29</v>
      </c>
      <c r="B3003" t="s">
        <v>67</v>
      </c>
      <c r="C3003" t="s">
        <v>68</v>
      </c>
      <c r="D3003" t="s">
        <v>69</v>
      </c>
      <c r="E3003">
        <f>_xlfn.XLOOKUP(Table1[[#This Row],[Location]],'Location analysis'!A:A,'Location analysis'!B:B)</f>
        <v>40.435699999999997</v>
      </c>
      <c r="F3003">
        <f>_xlfn.XLOOKUP(Table1[[#This Row],[Location]],'Location analysis'!A:A,'Location analysis'!C:C)</f>
        <v>-74.125200000000007</v>
      </c>
      <c r="G3003" t="s">
        <v>414</v>
      </c>
      <c r="H3003" t="s">
        <v>43</v>
      </c>
      <c r="I3003">
        <v>15132562043</v>
      </c>
      <c r="J3003" t="s">
        <v>642</v>
      </c>
      <c r="K3003" t="s">
        <v>51</v>
      </c>
      <c r="L3003">
        <v>125</v>
      </c>
      <c r="M3003">
        <v>1.5</v>
      </c>
      <c r="N3003">
        <v>1</v>
      </c>
      <c r="O3003">
        <v>125</v>
      </c>
      <c r="P3003">
        <v>1.5</v>
      </c>
      <c r="Q3003">
        <v>1</v>
      </c>
      <c r="R3003">
        <v>1.5</v>
      </c>
      <c r="S3003">
        <v>1.5</v>
      </c>
      <c r="T3003" s="1">
        <v>44699</v>
      </c>
      <c r="U3003" t="str">
        <f t="shared" si="230"/>
        <v>Lays - Classic</v>
      </c>
      <c r="V3003" t="str">
        <f t="shared" si="231"/>
        <v>Food</v>
      </c>
      <c r="W3003" t="s">
        <v>43</v>
      </c>
      <c r="X3003" t="b">
        <f t="shared" si="233"/>
        <v>1</v>
      </c>
      <c r="Y3003">
        <f t="shared" si="232"/>
        <v>1.5</v>
      </c>
      <c r="Z3003" s="2">
        <f t="shared" si="234"/>
        <v>1</v>
      </c>
      <c r="AA3003" t="s">
        <v>415</v>
      </c>
      <c r="AB3003" t="s">
        <v>416</v>
      </c>
      <c r="AD3003" t="s">
        <v>123</v>
      </c>
      <c r="AE3003" t="s">
        <v>643</v>
      </c>
      <c r="AF3003">
        <v>2022</v>
      </c>
    </row>
    <row r="3004" spans="1:32" x14ac:dyDescent="0.25">
      <c r="A3004" t="s">
        <v>29</v>
      </c>
      <c r="B3004" t="s">
        <v>67</v>
      </c>
      <c r="C3004" t="s">
        <v>68</v>
      </c>
      <c r="D3004" t="s">
        <v>69</v>
      </c>
      <c r="E3004">
        <f>_xlfn.XLOOKUP(Table1[[#This Row],[Location]],'Location analysis'!A:A,'Location analysis'!B:B)</f>
        <v>40.435699999999997</v>
      </c>
      <c r="F3004">
        <f>_xlfn.XLOOKUP(Table1[[#This Row],[Location]],'Location analysis'!A:A,'Location analysis'!C:C)</f>
        <v>-74.125200000000007</v>
      </c>
      <c r="G3004" t="s">
        <v>126</v>
      </c>
      <c r="H3004" t="s">
        <v>43</v>
      </c>
      <c r="I3004">
        <v>15132835539</v>
      </c>
      <c r="J3004" t="s">
        <v>642</v>
      </c>
      <c r="K3004" t="s">
        <v>51</v>
      </c>
      <c r="L3004">
        <v>122</v>
      </c>
      <c r="M3004">
        <v>1.5</v>
      </c>
      <c r="N3004">
        <v>1</v>
      </c>
      <c r="O3004">
        <v>122</v>
      </c>
      <c r="P3004">
        <v>1.5</v>
      </c>
      <c r="Q3004">
        <v>1</v>
      </c>
      <c r="R3004">
        <v>1.5</v>
      </c>
      <c r="S3004">
        <v>1.5</v>
      </c>
      <c r="T3004" s="1">
        <v>44700</v>
      </c>
      <c r="U3004" t="str">
        <f t="shared" si="230"/>
        <v>Mini Chips Ahoy</v>
      </c>
      <c r="V3004" t="str">
        <f t="shared" si="231"/>
        <v>Food</v>
      </c>
      <c r="W3004" t="s">
        <v>43</v>
      </c>
      <c r="X3004" t="b">
        <f t="shared" si="233"/>
        <v>1</v>
      </c>
      <c r="Y3004">
        <f t="shared" si="232"/>
        <v>1.5</v>
      </c>
      <c r="Z3004" s="2">
        <f t="shared" si="234"/>
        <v>1</v>
      </c>
      <c r="AA3004" t="s">
        <v>126</v>
      </c>
      <c r="AD3004" t="s">
        <v>123</v>
      </c>
      <c r="AE3004" t="s">
        <v>643</v>
      </c>
      <c r="AF3004">
        <v>2022</v>
      </c>
    </row>
    <row r="3005" spans="1:32" x14ac:dyDescent="0.25">
      <c r="A3005" t="s">
        <v>29</v>
      </c>
      <c r="B3005" t="s">
        <v>67</v>
      </c>
      <c r="C3005" t="s">
        <v>68</v>
      </c>
      <c r="D3005" t="s">
        <v>69</v>
      </c>
      <c r="E3005">
        <f>_xlfn.XLOOKUP(Table1[[#This Row],[Location]],'Location analysis'!A:A,'Location analysis'!B:B)</f>
        <v>40.435699999999997</v>
      </c>
      <c r="F3005">
        <f>_xlfn.XLOOKUP(Table1[[#This Row],[Location]],'Location analysis'!A:A,'Location analysis'!C:C)</f>
        <v>-74.125200000000007</v>
      </c>
      <c r="G3005" t="s">
        <v>126</v>
      </c>
      <c r="H3005" t="s">
        <v>43</v>
      </c>
      <c r="I3005">
        <v>15132835888</v>
      </c>
      <c r="J3005" t="s">
        <v>642</v>
      </c>
      <c r="K3005" t="s">
        <v>51</v>
      </c>
      <c r="L3005">
        <v>122</v>
      </c>
      <c r="M3005">
        <v>1.5</v>
      </c>
      <c r="N3005">
        <v>1</v>
      </c>
      <c r="O3005">
        <v>122</v>
      </c>
      <c r="P3005">
        <v>1.5</v>
      </c>
      <c r="Q3005">
        <v>1</v>
      </c>
      <c r="R3005">
        <v>1.5</v>
      </c>
      <c r="S3005">
        <v>1.5</v>
      </c>
      <c r="T3005" s="1">
        <v>44700</v>
      </c>
      <c r="U3005" t="str">
        <f t="shared" si="230"/>
        <v>Mini Chips Ahoy</v>
      </c>
      <c r="V3005" t="str">
        <f t="shared" si="231"/>
        <v>Food</v>
      </c>
      <c r="W3005" t="s">
        <v>43</v>
      </c>
      <c r="X3005" t="b">
        <f t="shared" si="233"/>
        <v>1</v>
      </c>
      <c r="Y3005">
        <f t="shared" si="232"/>
        <v>1.5</v>
      </c>
      <c r="Z3005" s="2">
        <f t="shared" si="234"/>
        <v>1</v>
      </c>
      <c r="AA3005" t="s">
        <v>126</v>
      </c>
      <c r="AD3005" t="s">
        <v>123</v>
      </c>
      <c r="AE3005" t="s">
        <v>643</v>
      </c>
      <c r="AF3005">
        <v>2022</v>
      </c>
    </row>
    <row r="3006" spans="1:32" x14ac:dyDescent="0.25">
      <c r="A3006" t="s">
        <v>29</v>
      </c>
      <c r="B3006" t="s">
        <v>67</v>
      </c>
      <c r="C3006" t="s">
        <v>68</v>
      </c>
      <c r="D3006" t="s">
        <v>69</v>
      </c>
      <c r="E3006">
        <f>_xlfn.XLOOKUP(Table1[[#This Row],[Location]],'Location analysis'!A:A,'Location analysis'!B:B)</f>
        <v>40.435699999999997</v>
      </c>
      <c r="F3006">
        <f>_xlfn.XLOOKUP(Table1[[#This Row],[Location]],'Location analysis'!A:A,'Location analysis'!C:C)</f>
        <v>-74.125200000000007</v>
      </c>
      <c r="G3006" t="s">
        <v>74</v>
      </c>
      <c r="H3006" t="s">
        <v>49</v>
      </c>
      <c r="I3006">
        <v>15132836689</v>
      </c>
      <c r="J3006" t="s">
        <v>642</v>
      </c>
      <c r="K3006" t="s">
        <v>51</v>
      </c>
      <c r="L3006">
        <v>143</v>
      </c>
      <c r="M3006">
        <v>2.5</v>
      </c>
      <c r="N3006">
        <v>1</v>
      </c>
      <c r="O3006">
        <v>143</v>
      </c>
      <c r="P3006">
        <v>2.5</v>
      </c>
      <c r="Q3006">
        <v>1</v>
      </c>
      <c r="R3006">
        <v>2.5</v>
      </c>
      <c r="S3006">
        <v>2.5</v>
      </c>
      <c r="T3006" s="1">
        <v>44700</v>
      </c>
      <c r="U3006" t="str">
        <f t="shared" si="230"/>
        <v>Snapple Diet Tea - Lemon</v>
      </c>
      <c r="V3006" t="str">
        <f t="shared" si="231"/>
        <v>Non Carbonated</v>
      </c>
      <c r="W3006" t="s">
        <v>49</v>
      </c>
      <c r="X3006" t="b">
        <f t="shared" si="233"/>
        <v>1</v>
      </c>
      <c r="Y3006">
        <f t="shared" si="232"/>
        <v>2.5</v>
      </c>
      <c r="Z3006" s="2">
        <f t="shared" si="234"/>
        <v>1.6666666666666667</v>
      </c>
      <c r="AA3006" t="s">
        <v>75</v>
      </c>
      <c r="AB3006" t="s">
        <v>76</v>
      </c>
      <c r="AD3006" t="s">
        <v>123</v>
      </c>
      <c r="AE3006" t="s">
        <v>643</v>
      </c>
      <c r="AF3006">
        <v>2022</v>
      </c>
    </row>
    <row r="3007" spans="1:32" x14ac:dyDescent="0.25">
      <c r="A3007" t="s">
        <v>29</v>
      </c>
      <c r="B3007" t="s">
        <v>67</v>
      </c>
      <c r="C3007" t="s">
        <v>68</v>
      </c>
      <c r="D3007" t="s">
        <v>69</v>
      </c>
      <c r="E3007">
        <f>_xlfn.XLOOKUP(Table1[[#This Row],[Location]],'Location analysis'!A:A,'Location analysis'!B:B)</f>
        <v>40.435699999999997</v>
      </c>
      <c r="F3007">
        <f>_xlfn.XLOOKUP(Table1[[#This Row],[Location]],'Location analysis'!A:A,'Location analysis'!C:C)</f>
        <v>-74.125200000000007</v>
      </c>
      <c r="G3007" t="s">
        <v>185</v>
      </c>
      <c r="H3007" t="s">
        <v>34</v>
      </c>
      <c r="I3007">
        <v>15133372857</v>
      </c>
      <c r="J3007" t="s">
        <v>642</v>
      </c>
      <c r="K3007" t="s">
        <v>36</v>
      </c>
      <c r="L3007">
        <v>148</v>
      </c>
      <c r="M3007">
        <v>3.5</v>
      </c>
      <c r="N3007">
        <v>1</v>
      </c>
      <c r="O3007">
        <v>148</v>
      </c>
      <c r="P3007">
        <v>3.5</v>
      </c>
      <c r="Q3007">
        <v>1</v>
      </c>
      <c r="R3007">
        <v>3.5</v>
      </c>
      <c r="S3007">
        <v>3.5</v>
      </c>
      <c r="T3007" s="1">
        <v>44700</v>
      </c>
      <c r="U3007" t="str">
        <f t="shared" si="230"/>
        <v>Red Bull - Original</v>
      </c>
      <c r="V3007" t="str">
        <f t="shared" si="231"/>
        <v>Carbonated</v>
      </c>
      <c r="W3007" t="s">
        <v>34</v>
      </c>
      <c r="X3007" t="b">
        <f t="shared" si="233"/>
        <v>1</v>
      </c>
      <c r="Y3007">
        <f t="shared" si="232"/>
        <v>3.5</v>
      </c>
      <c r="Z3007" s="2">
        <f t="shared" si="234"/>
        <v>2.3333333333333335</v>
      </c>
      <c r="AA3007" t="s">
        <v>37</v>
      </c>
      <c r="AB3007" t="s">
        <v>150</v>
      </c>
      <c r="AD3007" t="s">
        <v>123</v>
      </c>
      <c r="AE3007" t="s">
        <v>643</v>
      </c>
      <c r="AF3007">
        <v>2022</v>
      </c>
    </row>
    <row r="3008" spans="1:32" x14ac:dyDescent="0.25">
      <c r="A3008" t="s">
        <v>29</v>
      </c>
      <c r="B3008" t="s">
        <v>67</v>
      </c>
      <c r="C3008" t="s">
        <v>68</v>
      </c>
      <c r="D3008" t="s">
        <v>69</v>
      </c>
      <c r="E3008">
        <f>_xlfn.XLOOKUP(Table1[[#This Row],[Location]],'Location analysis'!A:A,'Location analysis'!B:B)</f>
        <v>40.435699999999997</v>
      </c>
      <c r="F3008">
        <f>_xlfn.XLOOKUP(Table1[[#This Row],[Location]],'Location analysis'!A:A,'Location analysis'!C:C)</f>
        <v>-74.125200000000007</v>
      </c>
      <c r="G3008" t="s">
        <v>185</v>
      </c>
      <c r="H3008" t="s">
        <v>34</v>
      </c>
      <c r="I3008">
        <v>15133385314</v>
      </c>
      <c r="J3008" t="s">
        <v>642</v>
      </c>
      <c r="K3008" t="s">
        <v>36</v>
      </c>
      <c r="L3008">
        <v>148</v>
      </c>
      <c r="M3008">
        <v>3.5</v>
      </c>
      <c r="N3008">
        <v>1</v>
      </c>
      <c r="O3008">
        <v>148</v>
      </c>
      <c r="P3008">
        <v>3.5</v>
      </c>
      <c r="Q3008">
        <v>1</v>
      </c>
      <c r="R3008">
        <v>3.5</v>
      </c>
      <c r="S3008">
        <v>3.5</v>
      </c>
      <c r="T3008" s="1">
        <v>44700</v>
      </c>
      <c r="U3008" t="str">
        <f t="shared" si="230"/>
        <v>Red Bull - Original</v>
      </c>
      <c r="V3008" t="str">
        <f t="shared" si="231"/>
        <v>Carbonated</v>
      </c>
      <c r="W3008" t="s">
        <v>34</v>
      </c>
      <c r="X3008" t="b">
        <f t="shared" si="233"/>
        <v>1</v>
      </c>
      <c r="Y3008">
        <f t="shared" si="232"/>
        <v>3.5</v>
      </c>
      <c r="Z3008" s="2">
        <f t="shared" si="234"/>
        <v>2.3333333333333335</v>
      </c>
      <c r="AA3008" t="s">
        <v>37</v>
      </c>
      <c r="AB3008" t="s">
        <v>150</v>
      </c>
      <c r="AD3008" t="s">
        <v>123</v>
      </c>
      <c r="AE3008" t="s">
        <v>643</v>
      </c>
      <c r="AF3008">
        <v>2022</v>
      </c>
    </row>
    <row r="3009" spans="1:32" x14ac:dyDescent="0.25">
      <c r="A3009" t="s">
        <v>29</v>
      </c>
      <c r="B3009" t="s">
        <v>46</v>
      </c>
      <c r="C3009" t="s">
        <v>31</v>
      </c>
      <c r="D3009" t="s">
        <v>47</v>
      </c>
      <c r="E3009">
        <f>_xlfn.XLOOKUP(Table1[[#This Row],[Location]],'Location analysis'!A:A,'Location analysis'!B:B)</f>
        <v>40.423690999999998</v>
      </c>
      <c r="F3009">
        <f>_xlfn.XLOOKUP(Table1[[#This Row],[Location]],'Location analysis'!A:A,'Location analysis'!C:C)</f>
        <v>-74.380831999999998</v>
      </c>
      <c r="G3009" t="s">
        <v>42</v>
      </c>
      <c r="H3009" t="s">
        <v>43</v>
      </c>
      <c r="I3009">
        <v>15135194309</v>
      </c>
      <c r="J3009" t="s">
        <v>642</v>
      </c>
      <c r="K3009" t="s">
        <v>51</v>
      </c>
      <c r="L3009">
        <v>124</v>
      </c>
      <c r="M3009">
        <v>1.5</v>
      </c>
      <c r="N3009">
        <v>1</v>
      </c>
      <c r="O3009">
        <v>124</v>
      </c>
      <c r="P3009">
        <v>1.5</v>
      </c>
      <c r="Q3009">
        <v>1</v>
      </c>
      <c r="R3009">
        <v>1.5</v>
      </c>
      <c r="S3009">
        <v>1.5</v>
      </c>
      <c r="T3009" s="1">
        <v>44700</v>
      </c>
      <c r="U3009" t="str">
        <f t="shared" si="230"/>
        <v>Takis - Hot Chilli Pepper &amp; Lime</v>
      </c>
      <c r="V3009" t="str">
        <f t="shared" si="231"/>
        <v>Food</v>
      </c>
      <c r="W3009" t="s">
        <v>43</v>
      </c>
      <c r="X3009" t="b">
        <f t="shared" si="233"/>
        <v>1</v>
      </c>
      <c r="Y3009">
        <f t="shared" si="232"/>
        <v>1.5</v>
      </c>
      <c r="Z3009" s="2">
        <f t="shared" si="234"/>
        <v>1</v>
      </c>
      <c r="AA3009" t="s">
        <v>44</v>
      </c>
      <c r="AB3009" t="s">
        <v>45</v>
      </c>
      <c r="AD3009" t="s">
        <v>123</v>
      </c>
      <c r="AE3009" t="s">
        <v>643</v>
      </c>
      <c r="AF3009">
        <v>2022</v>
      </c>
    </row>
    <row r="3010" spans="1:32" x14ac:dyDescent="0.25">
      <c r="A3010" t="s">
        <v>29</v>
      </c>
      <c r="B3010" t="s">
        <v>67</v>
      </c>
      <c r="C3010" t="s">
        <v>68</v>
      </c>
      <c r="D3010" t="s">
        <v>69</v>
      </c>
      <c r="E3010">
        <f>_xlfn.XLOOKUP(Table1[[#This Row],[Location]],'Location analysis'!A:A,'Location analysis'!B:B)</f>
        <v>40.435699999999997</v>
      </c>
      <c r="F3010">
        <f>_xlfn.XLOOKUP(Table1[[#This Row],[Location]],'Location analysis'!A:A,'Location analysis'!C:C)</f>
        <v>-74.125200000000007</v>
      </c>
      <c r="G3010" t="s">
        <v>625</v>
      </c>
      <c r="I3010">
        <v>15134958334</v>
      </c>
      <c r="J3010" t="s">
        <v>642</v>
      </c>
      <c r="K3010" t="s">
        <v>36</v>
      </c>
      <c r="L3010">
        <v>113</v>
      </c>
      <c r="M3010">
        <v>1.5</v>
      </c>
      <c r="N3010">
        <v>1</v>
      </c>
      <c r="O3010">
        <v>113</v>
      </c>
      <c r="P3010">
        <v>1.5</v>
      </c>
      <c r="Q3010">
        <v>1</v>
      </c>
      <c r="R3010">
        <v>1.5</v>
      </c>
      <c r="S3010">
        <v>5</v>
      </c>
      <c r="T3010" s="1">
        <v>44700</v>
      </c>
      <c r="U3010" t="str">
        <f t="shared" ref="U3010:U3073" si="235">IF(G3010="","Cell is Blank - Dis-regard",G3010)</f>
        <v>Doritos Spicy Nacho</v>
      </c>
      <c r="V3010" t="str">
        <f t="shared" ref="V3010:V3073" si="236">IF(H3010="","Cell is Blank - Dis-regard",H3010)</f>
        <v>Cell is Blank - Dis-regard</v>
      </c>
      <c r="W3010" t="s">
        <v>43</v>
      </c>
      <c r="X3010" t="b">
        <f t="shared" si="233"/>
        <v>1</v>
      </c>
      <c r="Y3010">
        <f t="shared" ref="Y3010:Y3073" si="237">IF(X3010="FALSE",M3010,M3010)</f>
        <v>1.5</v>
      </c>
      <c r="Z3010" s="2">
        <f t="shared" si="234"/>
        <v>1</v>
      </c>
      <c r="AA3010" t="s">
        <v>625</v>
      </c>
      <c r="AD3010" t="s">
        <v>123</v>
      </c>
      <c r="AE3010" t="s">
        <v>643</v>
      </c>
      <c r="AF3010">
        <v>2022</v>
      </c>
    </row>
    <row r="3011" spans="1:32" x14ac:dyDescent="0.25">
      <c r="A3011" t="s">
        <v>29</v>
      </c>
      <c r="B3011" t="s">
        <v>67</v>
      </c>
      <c r="C3011" t="s">
        <v>68</v>
      </c>
      <c r="D3011" t="s">
        <v>69</v>
      </c>
      <c r="E3011">
        <f>_xlfn.XLOOKUP(Table1[[#This Row],[Location]],'Location analysis'!A:A,'Location analysis'!B:B)</f>
        <v>40.435699999999997</v>
      </c>
      <c r="F3011">
        <f>_xlfn.XLOOKUP(Table1[[#This Row],[Location]],'Location analysis'!A:A,'Location analysis'!C:C)</f>
        <v>-74.125200000000007</v>
      </c>
      <c r="G3011" t="s">
        <v>414</v>
      </c>
      <c r="H3011" t="s">
        <v>43</v>
      </c>
      <c r="I3011">
        <v>15134958334</v>
      </c>
      <c r="J3011" t="s">
        <v>642</v>
      </c>
      <c r="K3011" t="s">
        <v>36</v>
      </c>
      <c r="L3011">
        <v>125</v>
      </c>
      <c r="M3011">
        <v>1.5</v>
      </c>
      <c r="N3011">
        <v>1</v>
      </c>
      <c r="O3011">
        <v>125</v>
      </c>
      <c r="P3011">
        <v>1.5</v>
      </c>
      <c r="Q3011">
        <v>1</v>
      </c>
      <c r="R3011">
        <v>1.5</v>
      </c>
      <c r="S3011">
        <v>5</v>
      </c>
      <c r="T3011" s="1">
        <v>44700</v>
      </c>
      <c r="U3011" t="str">
        <f t="shared" si="235"/>
        <v>Lays - Classic</v>
      </c>
      <c r="V3011" t="str">
        <f t="shared" si="236"/>
        <v>Food</v>
      </c>
      <c r="W3011" t="s">
        <v>43</v>
      </c>
      <c r="X3011" t="b">
        <f t="shared" ref="X3011:X3074" si="238">M3011=P3011</f>
        <v>1</v>
      </c>
      <c r="Y3011">
        <f t="shared" si="237"/>
        <v>1.5</v>
      </c>
      <c r="Z3011" s="2">
        <f t="shared" ref="Z3011:Z3074" si="239">Y3011/1.5</f>
        <v>1</v>
      </c>
      <c r="AA3011" t="s">
        <v>415</v>
      </c>
      <c r="AB3011" t="s">
        <v>416</v>
      </c>
      <c r="AD3011" t="s">
        <v>123</v>
      </c>
      <c r="AE3011" t="s">
        <v>643</v>
      </c>
      <c r="AF3011">
        <v>2022</v>
      </c>
    </row>
    <row r="3012" spans="1:32" x14ac:dyDescent="0.25">
      <c r="A3012" t="s">
        <v>29</v>
      </c>
      <c r="B3012" t="s">
        <v>67</v>
      </c>
      <c r="C3012" t="s">
        <v>68</v>
      </c>
      <c r="D3012" t="s">
        <v>69</v>
      </c>
      <c r="E3012">
        <f>_xlfn.XLOOKUP(Table1[[#This Row],[Location]],'Location analysis'!A:A,'Location analysis'!B:B)</f>
        <v>40.435699999999997</v>
      </c>
      <c r="F3012">
        <f>_xlfn.XLOOKUP(Table1[[#This Row],[Location]],'Location analysis'!A:A,'Location analysis'!C:C)</f>
        <v>-74.125200000000007</v>
      </c>
      <c r="G3012" t="s">
        <v>81</v>
      </c>
      <c r="H3012" t="s">
        <v>43</v>
      </c>
      <c r="I3012">
        <v>15134958334</v>
      </c>
      <c r="J3012" t="s">
        <v>642</v>
      </c>
      <c r="K3012" t="s">
        <v>36</v>
      </c>
      <c r="L3012">
        <v>134</v>
      </c>
      <c r="M3012">
        <v>2</v>
      </c>
      <c r="N3012">
        <v>1</v>
      </c>
      <c r="O3012">
        <v>134</v>
      </c>
      <c r="P3012">
        <v>2</v>
      </c>
      <c r="Q3012">
        <v>1</v>
      </c>
      <c r="R3012">
        <v>2</v>
      </c>
      <c r="S3012">
        <v>5</v>
      </c>
      <c r="T3012" s="1">
        <v>44700</v>
      </c>
      <c r="U3012" t="str">
        <f t="shared" si="235"/>
        <v>KitKat - Crisp Wafers</v>
      </c>
      <c r="V3012" t="str">
        <f t="shared" si="236"/>
        <v>Food</v>
      </c>
      <c r="W3012" t="s">
        <v>43</v>
      </c>
      <c r="X3012" t="b">
        <f t="shared" si="238"/>
        <v>1</v>
      </c>
      <c r="Y3012">
        <f t="shared" si="237"/>
        <v>2</v>
      </c>
      <c r="Z3012" s="2">
        <f t="shared" si="239"/>
        <v>1.3333333333333333</v>
      </c>
      <c r="AA3012" t="s">
        <v>82</v>
      </c>
      <c r="AB3012" t="s">
        <v>83</v>
      </c>
      <c r="AD3012" t="s">
        <v>123</v>
      </c>
      <c r="AE3012" t="s">
        <v>643</v>
      </c>
      <c r="AF3012">
        <v>2022</v>
      </c>
    </row>
    <row r="3013" spans="1:32" x14ac:dyDescent="0.25">
      <c r="A3013" t="s">
        <v>29</v>
      </c>
      <c r="B3013" t="s">
        <v>46</v>
      </c>
      <c r="C3013" t="s">
        <v>31</v>
      </c>
      <c r="D3013" t="s">
        <v>47</v>
      </c>
      <c r="E3013">
        <f>_xlfn.XLOOKUP(Table1[[#This Row],[Location]],'Location analysis'!A:A,'Location analysis'!B:B)</f>
        <v>40.423690999999998</v>
      </c>
      <c r="F3013">
        <f>_xlfn.XLOOKUP(Table1[[#This Row],[Location]],'Location analysis'!A:A,'Location analysis'!C:C)</f>
        <v>-74.380831999999998</v>
      </c>
      <c r="G3013" t="s">
        <v>42</v>
      </c>
      <c r="H3013" t="s">
        <v>43</v>
      </c>
      <c r="I3013">
        <v>15134974206</v>
      </c>
      <c r="J3013" t="s">
        <v>642</v>
      </c>
      <c r="K3013" t="s">
        <v>51</v>
      </c>
      <c r="L3013">
        <v>124</v>
      </c>
      <c r="M3013">
        <v>1.5</v>
      </c>
      <c r="N3013">
        <v>1</v>
      </c>
      <c r="O3013">
        <v>124</v>
      </c>
      <c r="P3013">
        <v>1.5</v>
      </c>
      <c r="Q3013">
        <v>1</v>
      </c>
      <c r="R3013">
        <v>1.5</v>
      </c>
      <c r="S3013">
        <v>1.5</v>
      </c>
      <c r="T3013" s="1">
        <v>44700</v>
      </c>
      <c r="U3013" t="str">
        <f t="shared" si="235"/>
        <v>Takis - Hot Chilli Pepper &amp; Lime</v>
      </c>
      <c r="V3013" t="str">
        <f t="shared" si="236"/>
        <v>Food</v>
      </c>
      <c r="W3013" t="s">
        <v>43</v>
      </c>
      <c r="X3013" t="b">
        <f t="shared" si="238"/>
        <v>1</v>
      </c>
      <c r="Y3013">
        <f t="shared" si="237"/>
        <v>1.5</v>
      </c>
      <c r="Z3013" s="2">
        <f t="shared" si="239"/>
        <v>1</v>
      </c>
      <c r="AA3013" t="s">
        <v>44</v>
      </c>
      <c r="AB3013" t="s">
        <v>45</v>
      </c>
      <c r="AD3013" t="s">
        <v>123</v>
      </c>
      <c r="AE3013" t="s">
        <v>643</v>
      </c>
      <c r="AF3013">
        <v>2022</v>
      </c>
    </row>
    <row r="3014" spans="1:32" x14ac:dyDescent="0.25">
      <c r="A3014" t="s">
        <v>29</v>
      </c>
      <c r="B3014" t="s">
        <v>62</v>
      </c>
      <c r="C3014" t="s">
        <v>63</v>
      </c>
      <c r="D3014" t="s">
        <v>64</v>
      </c>
      <c r="E3014">
        <f>_xlfn.XLOOKUP(Table1[[#This Row],[Location]],'Location analysis'!A:A,'Location analysis'!B:B)</f>
        <v>40.091900000000003</v>
      </c>
      <c r="F3014">
        <f>_xlfn.XLOOKUP(Table1[[#This Row],[Location]],'Location analysis'!A:A,'Location analysis'!C:C)</f>
        <v>-74.358699999999999</v>
      </c>
      <c r="G3014" t="s">
        <v>197</v>
      </c>
      <c r="H3014" t="s">
        <v>43</v>
      </c>
      <c r="I3014">
        <v>15135271759</v>
      </c>
      <c r="J3014" t="s">
        <v>642</v>
      </c>
      <c r="K3014" t="s">
        <v>51</v>
      </c>
      <c r="L3014">
        <v>111</v>
      </c>
      <c r="M3014">
        <v>1.5</v>
      </c>
      <c r="N3014">
        <v>1</v>
      </c>
      <c r="O3014">
        <v>111</v>
      </c>
      <c r="P3014">
        <v>1.5</v>
      </c>
      <c r="Q3014">
        <v>1</v>
      </c>
      <c r="R3014">
        <v>1.5</v>
      </c>
      <c r="S3014">
        <v>1.5</v>
      </c>
      <c r="T3014" s="1">
        <v>44700</v>
      </c>
      <c r="U3014" t="str">
        <f t="shared" si="235"/>
        <v>Miss Vickie's Potato Chip - Smokehouse BBQ</v>
      </c>
      <c r="V3014" t="str">
        <f t="shared" si="236"/>
        <v>Food</v>
      </c>
      <c r="W3014" t="s">
        <v>43</v>
      </c>
      <c r="X3014" t="b">
        <f t="shared" si="238"/>
        <v>1</v>
      </c>
      <c r="Y3014">
        <f t="shared" si="237"/>
        <v>1.5</v>
      </c>
      <c r="Z3014" s="2">
        <f t="shared" si="239"/>
        <v>1</v>
      </c>
      <c r="AA3014" t="s">
        <v>58</v>
      </c>
      <c r="AB3014" t="s">
        <v>198</v>
      </c>
      <c r="AD3014" t="s">
        <v>123</v>
      </c>
      <c r="AE3014" t="s">
        <v>643</v>
      </c>
      <c r="AF3014">
        <v>2022</v>
      </c>
    </row>
    <row r="3015" spans="1:32" x14ac:dyDescent="0.25">
      <c r="A3015" t="s">
        <v>29</v>
      </c>
      <c r="B3015" t="s">
        <v>62</v>
      </c>
      <c r="C3015" t="s">
        <v>63</v>
      </c>
      <c r="D3015" t="s">
        <v>64</v>
      </c>
      <c r="E3015">
        <f>_xlfn.XLOOKUP(Table1[[#This Row],[Location]],'Location analysis'!A:A,'Location analysis'!B:B)</f>
        <v>40.091900000000003</v>
      </c>
      <c r="F3015">
        <f>_xlfn.XLOOKUP(Table1[[#This Row],[Location]],'Location analysis'!A:A,'Location analysis'!C:C)</f>
        <v>-74.358699999999999</v>
      </c>
      <c r="G3015" t="s">
        <v>65</v>
      </c>
      <c r="H3015" t="s">
        <v>43</v>
      </c>
      <c r="I3015">
        <v>15135127649</v>
      </c>
      <c r="J3015" t="s">
        <v>642</v>
      </c>
      <c r="K3015" t="s">
        <v>51</v>
      </c>
      <c r="L3015">
        <v>121</v>
      </c>
      <c r="M3015">
        <v>1.5</v>
      </c>
      <c r="N3015">
        <v>1</v>
      </c>
      <c r="O3015">
        <v>121</v>
      </c>
      <c r="P3015">
        <v>1.5</v>
      </c>
      <c r="Q3015">
        <v>1</v>
      </c>
      <c r="R3015">
        <v>1.5</v>
      </c>
      <c r="S3015">
        <v>1.5</v>
      </c>
      <c r="T3015" s="1">
        <v>44700</v>
      </c>
      <c r="U3015" t="str">
        <f t="shared" si="235"/>
        <v>Miss Vickie's Potato Chip - Lime &amp; Cracked Pe</v>
      </c>
      <c r="V3015" t="str">
        <f t="shared" si="236"/>
        <v>Food</v>
      </c>
      <c r="W3015" t="s">
        <v>43</v>
      </c>
      <c r="X3015" t="b">
        <f t="shared" si="238"/>
        <v>1</v>
      </c>
      <c r="Y3015">
        <f t="shared" si="237"/>
        <v>1.5</v>
      </c>
      <c r="Z3015" s="2">
        <f t="shared" si="239"/>
        <v>1</v>
      </c>
      <c r="AA3015" t="s">
        <v>58</v>
      </c>
      <c r="AB3015" t="s">
        <v>66</v>
      </c>
      <c r="AD3015" t="s">
        <v>123</v>
      </c>
      <c r="AE3015" t="s">
        <v>643</v>
      </c>
      <c r="AF3015">
        <v>2022</v>
      </c>
    </row>
    <row r="3016" spans="1:32" x14ac:dyDescent="0.25">
      <c r="A3016" t="s">
        <v>29</v>
      </c>
      <c r="B3016" t="s">
        <v>46</v>
      </c>
      <c r="C3016" t="s">
        <v>31</v>
      </c>
      <c r="D3016" t="s">
        <v>47</v>
      </c>
      <c r="E3016">
        <f>_xlfn.XLOOKUP(Table1[[#This Row],[Location]],'Location analysis'!A:A,'Location analysis'!B:B)</f>
        <v>40.423690999999998</v>
      </c>
      <c r="F3016">
        <f>_xlfn.XLOOKUP(Table1[[#This Row],[Location]],'Location analysis'!A:A,'Location analysis'!C:C)</f>
        <v>-74.380831999999998</v>
      </c>
      <c r="G3016" t="s">
        <v>523</v>
      </c>
      <c r="H3016" t="s">
        <v>43</v>
      </c>
      <c r="I3016">
        <v>15135479453</v>
      </c>
      <c r="J3016" t="s">
        <v>642</v>
      </c>
      <c r="K3016" t="s">
        <v>36</v>
      </c>
      <c r="L3016">
        <v>111</v>
      </c>
      <c r="M3016">
        <v>1.5</v>
      </c>
      <c r="N3016">
        <v>1</v>
      </c>
      <c r="O3016">
        <v>111</v>
      </c>
      <c r="P3016">
        <v>1.5</v>
      </c>
      <c r="Q3016">
        <v>1</v>
      </c>
      <c r="R3016">
        <v>1.5</v>
      </c>
      <c r="S3016">
        <v>1.5</v>
      </c>
      <c r="T3016" s="1">
        <v>44700</v>
      </c>
      <c r="U3016" t="str">
        <f t="shared" si="235"/>
        <v>Pop Corners - Spicy Queso</v>
      </c>
      <c r="V3016" t="str">
        <f t="shared" si="236"/>
        <v>Food</v>
      </c>
      <c r="W3016" t="s">
        <v>43</v>
      </c>
      <c r="X3016" t="b">
        <f t="shared" si="238"/>
        <v>1</v>
      </c>
      <c r="Y3016">
        <f t="shared" si="237"/>
        <v>1.5</v>
      </c>
      <c r="Z3016" s="2">
        <f t="shared" si="239"/>
        <v>1</v>
      </c>
      <c r="AA3016" t="s">
        <v>509</v>
      </c>
      <c r="AB3016" t="s">
        <v>524</v>
      </c>
      <c r="AD3016" t="s">
        <v>123</v>
      </c>
      <c r="AE3016" t="s">
        <v>643</v>
      </c>
      <c r="AF3016">
        <v>2022</v>
      </c>
    </row>
    <row r="3017" spans="1:32" x14ac:dyDescent="0.25">
      <c r="A3017" t="s">
        <v>29</v>
      </c>
      <c r="B3017" t="s">
        <v>394</v>
      </c>
      <c r="C3017" t="s">
        <v>395</v>
      </c>
      <c r="D3017" t="s">
        <v>396</v>
      </c>
      <c r="E3017">
        <f>_xlfn.XLOOKUP(Table1[[#This Row],[Location]],'Location analysis'!A:A,'Location analysis'!B:B)</f>
        <v>40.416893999999999</v>
      </c>
      <c r="F3017">
        <f>_xlfn.XLOOKUP(Table1[[#This Row],[Location]],'Location analysis'!A:A,'Location analysis'!C:C)</f>
        <v>-74.420399000000003</v>
      </c>
      <c r="G3017" t="s">
        <v>137</v>
      </c>
      <c r="H3017" t="s">
        <v>97</v>
      </c>
      <c r="I3017">
        <v>15135729827</v>
      </c>
      <c r="J3017" t="s">
        <v>642</v>
      </c>
      <c r="K3017" t="s">
        <v>51</v>
      </c>
      <c r="L3017">
        <v>144</v>
      </c>
      <c r="M3017">
        <v>1.5</v>
      </c>
      <c r="N3017">
        <v>1</v>
      </c>
      <c r="O3017">
        <v>144</v>
      </c>
      <c r="P3017">
        <v>1.5</v>
      </c>
      <c r="Q3017">
        <v>1</v>
      </c>
      <c r="R3017">
        <v>1.5</v>
      </c>
      <c r="S3017">
        <v>1.5</v>
      </c>
      <c r="T3017" s="1">
        <v>44700</v>
      </c>
      <c r="U3017" t="str">
        <f t="shared" si="235"/>
        <v>Poland Springs Water</v>
      </c>
      <c r="V3017" t="str">
        <f t="shared" si="236"/>
        <v>Water</v>
      </c>
      <c r="W3017" t="s">
        <v>97</v>
      </c>
      <c r="X3017" t="b">
        <f t="shared" si="238"/>
        <v>1</v>
      </c>
      <c r="Y3017">
        <f t="shared" si="237"/>
        <v>1.5</v>
      </c>
      <c r="Z3017" s="2">
        <f t="shared" si="239"/>
        <v>1</v>
      </c>
      <c r="AA3017" t="s">
        <v>137</v>
      </c>
      <c r="AD3017" t="s">
        <v>123</v>
      </c>
      <c r="AE3017" t="s">
        <v>643</v>
      </c>
      <c r="AF3017">
        <v>2022</v>
      </c>
    </row>
    <row r="3018" spans="1:32" x14ac:dyDescent="0.25">
      <c r="A3018" t="s">
        <v>29</v>
      </c>
      <c r="B3018" t="s">
        <v>394</v>
      </c>
      <c r="C3018" t="s">
        <v>395</v>
      </c>
      <c r="D3018" t="s">
        <v>396</v>
      </c>
      <c r="E3018">
        <f>_xlfn.XLOOKUP(Table1[[#This Row],[Location]],'Location analysis'!A:A,'Location analysis'!B:B)</f>
        <v>40.416893999999999</v>
      </c>
      <c r="F3018">
        <f>_xlfn.XLOOKUP(Table1[[#This Row],[Location]],'Location analysis'!A:A,'Location analysis'!C:C)</f>
        <v>-74.420399000000003</v>
      </c>
      <c r="G3018" t="s">
        <v>542</v>
      </c>
      <c r="H3018" t="s">
        <v>43</v>
      </c>
      <c r="I3018">
        <v>15135729826</v>
      </c>
      <c r="J3018" t="s">
        <v>642</v>
      </c>
      <c r="K3018" t="s">
        <v>36</v>
      </c>
      <c r="L3018">
        <v>113</v>
      </c>
      <c r="M3018">
        <v>1.5</v>
      </c>
      <c r="N3018">
        <v>1</v>
      </c>
      <c r="O3018">
        <v>113</v>
      </c>
      <c r="P3018">
        <v>1.5</v>
      </c>
      <c r="Q3018">
        <v>1</v>
      </c>
      <c r="R3018">
        <v>1.5</v>
      </c>
      <c r="S3018">
        <v>1.5</v>
      </c>
      <c r="T3018" s="1">
        <v>44700</v>
      </c>
      <c r="U3018" t="str">
        <f t="shared" si="235"/>
        <v>Pop Corners - White Cheddar</v>
      </c>
      <c r="V3018" t="str">
        <f t="shared" si="236"/>
        <v>Food</v>
      </c>
      <c r="W3018" t="s">
        <v>43</v>
      </c>
      <c r="X3018" t="b">
        <f t="shared" si="238"/>
        <v>1</v>
      </c>
      <c r="Y3018">
        <f t="shared" si="237"/>
        <v>1.5</v>
      </c>
      <c r="Z3018" s="2">
        <f t="shared" si="239"/>
        <v>1</v>
      </c>
      <c r="AA3018" t="s">
        <v>509</v>
      </c>
      <c r="AB3018" t="s">
        <v>204</v>
      </c>
      <c r="AD3018" t="s">
        <v>123</v>
      </c>
      <c r="AE3018" t="s">
        <v>643</v>
      </c>
      <c r="AF3018">
        <v>2022</v>
      </c>
    </row>
    <row r="3019" spans="1:32" x14ac:dyDescent="0.25">
      <c r="A3019" t="s">
        <v>29</v>
      </c>
      <c r="B3019" t="s">
        <v>394</v>
      </c>
      <c r="C3019" t="s">
        <v>395</v>
      </c>
      <c r="D3019" t="s">
        <v>396</v>
      </c>
      <c r="E3019">
        <f>_xlfn.XLOOKUP(Table1[[#This Row],[Location]],'Location analysis'!A:A,'Location analysis'!B:B)</f>
        <v>40.416893999999999</v>
      </c>
      <c r="F3019">
        <f>_xlfn.XLOOKUP(Table1[[#This Row],[Location]],'Location analysis'!A:A,'Location analysis'!C:C)</f>
        <v>-74.420399000000003</v>
      </c>
      <c r="G3019" t="s">
        <v>307</v>
      </c>
      <c r="H3019" t="s">
        <v>43</v>
      </c>
      <c r="I3019">
        <v>15135901423</v>
      </c>
      <c r="J3019" t="s">
        <v>642</v>
      </c>
      <c r="K3019" t="s">
        <v>36</v>
      </c>
      <c r="L3019">
        <v>138</v>
      </c>
      <c r="M3019">
        <v>1.5</v>
      </c>
      <c r="N3019">
        <v>1</v>
      </c>
      <c r="O3019">
        <v>138</v>
      </c>
      <c r="P3019">
        <v>1.5</v>
      </c>
      <c r="Q3019">
        <v>1</v>
      </c>
      <c r="R3019">
        <v>1.5</v>
      </c>
      <c r="S3019">
        <v>1.5</v>
      </c>
      <c r="T3019" s="1">
        <v>44700</v>
      </c>
      <c r="U3019" t="str">
        <f t="shared" si="235"/>
        <v>Belvita Snack Packs - Blueberry</v>
      </c>
      <c r="V3019" t="str">
        <f t="shared" si="236"/>
        <v>Food</v>
      </c>
      <c r="W3019" t="s">
        <v>43</v>
      </c>
      <c r="X3019" t="b">
        <f t="shared" si="238"/>
        <v>1</v>
      </c>
      <c r="Y3019">
        <f t="shared" si="237"/>
        <v>1.5</v>
      </c>
      <c r="Z3019" s="2">
        <f t="shared" si="239"/>
        <v>1</v>
      </c>
      <c r="AA3019" t="s">
        <v>309</v>
      </c>
      <c r="AB3019" t="s">
        <v>222</v>
      </c>
      <c r="AD3019" t="s">
        <v>123</v>
      </c>
      <c r="AE3019" t="s">
        <v>643</v>
      </c>
      <c r="AF3019">
        <v>2022</v>
      </c>
    </row>
    <row r="3020" spans="1:32" x14ac:dyDescent="0.25">
      <c r="A3020" t="s">
        <v>29</v>
      </c>
      <c r="B3020" t="s">
        <v>67</v>
      </c>
      <c r="C3020" t="s">
        <v>68</v>
      </c>
      <c r="D3020" t="s">
        <v>69</v>
      </c>
      <c r="E3020">
        <f>_xlfn.XLOOKUP(Table1[[#This Row],[Location]],'Location analysis'!A:A,'Location analysis'!B:B)</f>
        <v>40.435699999999997</v>
      </c>
      <c r="F3020">
        <f>_xlfn.XLOOKUP(Table1[[#This Row],[Location]],'Location analysis'!A:A,'Location analysis'!C:C)</f>
        <v>-74.125200000000007</v>
      </c>
      <c r="G3020" t="s">
        <v>81</v>
      </c>
      <c r="H3020" t="s">
        <v>43</v>
      </c>
      <c r="I3020">
        <v>15136333420</v>
      </c>
      <c r="J3020" t="s">
        <v>642</v>
      </c>
      <c r="K3020" t="s">
        <v>51</v>
      </c>
      <c r="L3020">
        <v>138</v>
      </c>
      <c r="M3020">
        <v>2.5</v>
      </c>
      <c r="N3020">
        <v>1</v>
      </c>
      <c r="O3020">
        <v>138</v>
      </c>
      <c r="P3020">
        <v>2.5</v>
      </c>
      <c r="Q3020">
        <v>1</v>
      </c>
      <c r="R3020">
        <v>2.5</v>
      </c>
      <c r="S3020">
        <v>2.5</v>
      </c>
      <c r="T3020" s="1">
        <v>44700</v>
      </c>
      <c r="U3020" t="str">
        <f t="shared" si="235"/>
        <v>KitKat - Crisp Wafers</v>
      </c>
      <c r="V3020" t="str">
        <f t="shared" si="236"/>
        <v>Food</v>
      </c>
      <c r="W3020" t="s">
        <v>43</v>
      </c>
      <c r="X3020" t="b">
        <f t="shared" si="238"/>
        <v>1</v>
      </c>
      <c r="Y3020">
        <f t="shared" si="237"/>
        <v>2.5</v>
      </c>
      <c r="Z3020" s="2">
        <f t="shared" si="239"/>
        <v>1.6666666666666667</v>
      </c>
      <c r="AA3020" t="s">
        <v>82</v>
      </c>
      <c r="AB3020" t="s">
        <v>83</v>
      </c>
      <c r="AD3020" t="s">
        <v>123</v>
      </c>
      <c r="AE3020" t="s">
        <v>643</v>
      </c>
      <c r="AF3020">
        <v>2022</v>
      </c>
    </row>
    <row r="3021" spans="1:32" x14ac:dyDescent="0.25">
      <c r="A3021" t="s">
        <v>29</v>
      </c>
      <c r="B3021" t="s">
        <v>67</v>
      </c>
      <c r="C3021" t="s">
        <v>68</v>
      </c>
      <c r="D3021" t="s">
        <v>69</v>
      </c>
      <c r="E3021">
        <f>_xlfn.XLOOKUP(Table1[[#This Row],[Location]],'Location analysis'!A:A,'Location analysis'!B:B)</f>
        <v>40.435699999999997</v>
      </c>
      <c r="F3021">
        <f>_xlfn.XLOOKUP(Table1[[#This Row],[Location]],'Location analysis'!A:A,'Location analysis'!C:C)</f>
        <v>-74.125200000000007</v>
      </c>
      <c r="G3021" t="s">
        <v>81</v>
      </c>
      <c r="H3021" t="s">
        <v>43</v>
      </c>
      <c r="I3021">
        <v>15136335412</v>
      </c>
      <c r="J3021" t="s">
        <v>642</v>
      </c>
      <c r="K3021" t="s">
        <v>51</v>
      </c>
      <c r="L3021">
        <v>138</v>
      </c>
      <c r="M3021">
        <v>2.5</v>
      </c>
      <c r="N3021">
        <v>1</v>
      </c>
      <c r="O3021">
        <v>138</v>
      </c>
      <c r="P3021">
        <v>2.5</v>
      </c>
      <c r="Q3021">
        <v>1</v>
      </c>
      <c r="R3021">
        <v>2.5</v>
      </c>
      <c r="S3021">
        <v>2.5</v>
      </c>
      <c r="T3021" s="1">
        <v>44700</v>
      </c>
      <c r="U3021" t="str">
        <f t="shared" si="235"/>
        <v>KitKat - Crisp Wafers</v>
      </c>
      <c r="V3021" t="str">
        <f t="shared" si="236"/>
        <v>Food</v>
      </c>
      <c r="W3021" t="s">
        <v>43</v>
      </c>
      <c r="X3021" t="b">
        <f t="shared" si="238"/>
        <v>1</v>
      </c>
      <c r="Y3021">
        <f t="shared" si="237"/>
        <v>2.5</v>
      </c>
      <c r="Z3021" s="2">
        <f t="shared" si="239"/>
        <v>1.6666666666666667</v>
      </c>
      <c r="AA3021" t="s">
        <v>82</v>
      </c>
      <c r="AB3021" t="s">
        <v>83</v>
      </c>
      <c r="AD3021" t="s">
        <v>123</v>
      </c>
      <c r="AE3021" t="s">
        <v>643</v>
      </c>
      <c r="AF3021">
        <v>2022</v>
      </c>
    </row>
    <row r="3022" spans="1:32" x14ac:dyDescent="0.25">
      <c r="A3022" t="s">
        <v>29</v>
      </c>
      <c r="B3022" t="s">
        <v>46</v>
      </c>
      <c r="C3022" t="s">
        <v>31</v>
      </c>
      <c r="D3022" t="s">
        <v>47</v>
      </c>
      <c r="E3022">
        <f>_xlfn.XLOOKUP(Table1[[#This Row],[Location]],'Location analysis'!A:A,'Location analysis'!B:B)</f>
        <v>40.423690999999998</v>
      </c>
      <c r="F3022">
        <f>_xlfn.XLOOKUP(Table1[[#This Row],[Location]],'Location analysis'!A:A,'Location analysis'!C:C)</f>
        <v>-74.380831999999998</v>
      </c>
      <c r="G3022" t="s">
        <v>182</v>
      </c>
      <c r="H3022" t="s">
        <v>34</v>
      </c>
      <c r="I3022">
        <v>15136420662</v>
      </c>
      <c r="J3022" t="s">
        <v>642</v>
      </c>
      <c r="K3022" t="s">
        <v>51</v>
      </c>
      <c r="L3022">
        <v>140</v>
      </c>
      <c r="M3022">
        <v>1.5</v>
      </c>
      <c r="N3022">
        <v>1</v>
      </c>
      <c r="O3022">
        <v>140</v>
      </c>
      <c r="P3022">
        <v>1.5</v>
      </c>
      <c r="Q3022">
        <v>1</v>
      </c>
      <c r="R3022">
        <v>1.5</v>
      </c>
      <c r="S3022">
        <v>1.5</v>
      </c>
      <c r="T3022" s="1">
        <v>44700</v>
      </c>
      <c r="U3022" t="str">
        <f t="shared" si="235"/>
        <v>Coca Cola - Zero Sugar</v>
      </c>
      <c r="V3022" t="str">
        <f t="shared" si="236"/>
        <v>Carbonated</v>
      </c>
      <c r="W3022" t="s">
        <v>34</v>
      </c>
      <c r="X3022" t="b">
        <f t="shared" si="238"/>
        <v>1</v>
      </c>
      <c r="Y3022">
        <f t="shared" si="237"/>
        <v>1.5</v>
      </c>
      <c r="Z3022" s="2">
        <f t="shared" si="239"/>
        <v>1</v>
      </c>
      <c r="AA3022" t="s">
        <v>183</v>
      </c>
      <c r="AB3022" t="s">
        <v>184</v>
      </c>
      <c r="AD3022" t="s">
        <v>123</v>
      </c>
      <c r="AE3022" t="s">
        <v>643</v>
      </c>
      <c r="AF3022">
        <v>2022</v>
      </c>
    </row>
    <row r="3023" spans="1:32" x14ac:dyDescent="0.25">
      <c r="A3023" t="s">
        <v>29</v>
      </c>
      <c r="B3023" t="s">
        <v>67</v>
      </c>
      <c r="C3023" t="s">
        <v>68</v>
      </c>
      <c r="D3023" t="s">
        <v>69</v>
      </c>
      <c r="E3023">
        <f>_xlfn.XLOOKUP(Table1[[#This Row],[Location]],'Location analysis'!A:A,'Location analysis'!B:B)</f>
        <v>40.435699999999997</v>
      </c>
      <c r="F3023">
        <f>_xlfn.XLOOKUP(Table1[[#This Row],[Location]],'Location analysis'!A:A,'Location analysis'!C:C)</f>
        <v>-74.125200000000007</v>
      </c>
      <c r="G3023" t="s">
        <v>259</v>
      </c>
      <c r="H3023" t="s">
        <v>34</v>
      </c>
      <c r="I3023">
        <v>15136531328</v>
      </c>
      <c r="J3023" t="s">
        <v>642</v>
      </c>
      <c r="K3023" t="s">
        <v>51</v>
      </c>
      <c r="L3023">
        <v>140</v>
      </c>
      <c r="M3023">
        <v>1.25</v>
      </c>
      <c r="N3023">
        <v>1</v>
      </c>
      <c r="O3023">
        <v>140</v>
      </c>
      <c r="P3023">
        <v>1.25</v>
      </c>
      <c r="Q3023">
        <v>1</v>
      </c>
      <c r="R3023">
        <v>1.25</v>
      </c>
      <c r="S3023">
        <v>1.25</v>
      </c>
      <c r="T3023" s="1">
        <v>44700</v>
      </c>
      <c r="U3023" t="str">
        <f t="shared" si="235"/>
        <v>Sunkist Soda - Orange</v>
      </c>
      <c r="V3023" t="str">
        <f t="shared" si="236"/>
        <v>Carbonated</v>
      </c>
      <c r="W3023" t="s">
        <v>34</v>
      </c>
      <c r="X3023" t="b">
        <f t="shared" si="238"/>
        <v>1</v>
      </c>
      <c r="Y3023">
        <f t="shared" si="237"/>
        <v>1.25</v>
      </c>
      <c r="Z3023" s="2">
        <f t="shared" si="239"/>
        <v>0.83333333333333337</v>
      </c>
      <c r="AA3023" t="s">
        <v>260</v>
      </c>
      <c r="AB3023" t="s">
        <v>261</v>
      </c>
      <c r="AD3023" t="s">
        <v>123</v>
      </c>
      <c r="AE3023" t="s">
        <v>643</v>
      </c>
      <c r="AF3023">
        <v>2022</v>
      </c>
    </row>
    <row r="3024" spans="1:32" x14ac:dyDescent="0.25">
      <c r="A3024" t="s">
        <v>29</v>
      </c>
      <c r="B3024" t="s">
        <v>46</v>
      </c>
      <c r="C3024" t="s">
        <v>31</v>
      </c>
      <c r="D3024" t="s">
        <v>47</v>
      </c>
      <c r="E3024">
        <f>_xlfn.XLOOKUP(Table1[[#This Row],[Location]],'Location analysis'!A:A,'Location analysis'!B:B)</f>
        <v>40.423690999999998</v>
      </c>
      <c r="F3024">
        <f>_xlfn.XLOOKUP(Table1[[#This Row],[Location]],'Location analysis'!A:A,'Location analysis'!C:C)</f>
        <v>-74.380831999999998</v>
      </c>
      <c r="G3024" t="s">
        <v>225</v>
      </c>
      <c r="H3024" t="s">
        <v>43</v>
      </c>
      <c r="I3024">
        <v>15136600270</v>
      </c>
      <c r="J3024" t="s">
        <v>642</v>
      </c>
      <c r="K3024" t="s">
        <v>51</v>
      </c>
      <c r="L3024">
        <v>112</v>
      </c>
      <c r="M3024">
        <v>1.5</v>
      </c>
      <c r="N3024">
        <v>1</v>
      </c>
      <c r="O3024">
        <v>112</v>
      </c>
      <c r="P3024">
        <v>1.5</v>
      </c>
      <c r="Q3024">
        <v>1</v>
      </c>
      <c r="R3024">
        <v>1.5</v>
      </c>
      <c r="S3024">
        <v>1.5</v>
      </c>
      <c r="T3024" s="1">
        <v>44700</v>
      </c>
      <c r="U3024" t="str">
        <f t="shared" si="235"/>
        <v>SunChips Multigrain - Original</v>
      </c>
      <c r="V3024" t="str">
        <f t="shared" si="236"/>
        <v>Food</v>
      </c>
      <c r="W3024" t="s">
        <v>43</v>
      </c>
      <c r="X3024" t="b">
        <f t="shared" si="238"/>
        <v>1</v>
      </c>
      <c r="Y3024">
        <f t="shared" si="237"/>
        <v>1.5</v>
      </c>
      <c r="Z3024" s="2">
        <f t="shared" si="239"/>
        <v>1</v>
      </c>
      <c r="AA3024" t="s">
        <v>129</v>
      </c>
      <c r="AB3024" t="s">
        <v>150</v>
      </c>
      <c r="AD3024" t="s">
        <v>123</v>
      </c>
      <c r="AE3024" t="s">
        <v>643</v>
      </c>
      <c r="AF3024">
        <v>2022</v>
      </c>
    </row>
    <row r="3025" spans="1:32" x14ac:dyDescent="0.25">
      <c r="A3025" t="s">
        <v>29</v>
      </c>
      <c r="B3025" t="s">
        <v>67</v>
      </c>
      <c r="C3025" t="s">
        <v>68</v>
      </c>
      <c r="D3025" t="s">
        <v>69</v>
      </c>
      <c r="E3025">
        <f>_xlfn.XLOOKUP(Table1[[#This Row],[Location]],'Location analysis'!A:A,'Location analysis'!B:B)</f>
        <v>40.435699999999997</v>
      </c>
      <c r="F3025">
        <f>_xlfn.XLOOKUP(Table1[[#This Row],[Location]],'Location analysis'!A:A,'Location analysis'!C:C)</f>
        <v>-74.125200000000007</v>
      </c>
      <c r="G3025" t="s">
        <v>70</v>
      </c>
      <c r="H3025" t="s">
        <v>34</v>
      </c>
      <c r="I3025">
        <v>15136799976</v>
      </c>
      <c r="J3025" t="s">
        <v>642</v>
      </c>
      <c r="K3025" t="s">
        <v>51</v>
      </c>
      <c r="L3025">
        <v>146</v>
      </c>
      <c r="M3025">
        <v>3</v>
      </c>
      <c r="N3025">
        <v>1</v>
      </c>
      <c r="O3025">
        <v>146</v>
      </c>
      <c r="P3025">
        <v>3</v>
      </c>
      <c r="Q3025">
        <v>1</v>
      </c>
      <c r="R3025">
        <v>3</v>
      </c>
      <c r="S3025">
        <v>3</v>
      </c>
      <c r="T3025" s="1">
        <v>44700</v>
      </c>
      <c r="U3025" t="str">
        <f t="shared" si="235"/>
        <v>Monster Energy Original</v>
      </c>
      <c r="V3025" t="str">
        <f t="shared" si="236"/>
        <v>Carbonated</v>
      </c>
      <c r="W3025" t="s">
        <v>34</v>
      </c>
      <c r="X3025" t="b">
        <f t="shared" si="238"/>
        <v>1</v>
      </c>
      <c r="Y3025">
        <f t="shared" si="237"/>
        <v>3</v>
      </c>
      <c r="Z3025" s="2">
        <f t="shared" si="239"/>
        <v>2</v>
      </c>
      <c r="AA3025" t="s">
        <v>70</v>
      </c>
      <c r="AD3025" t="s">
        <v>123</v>
      </c>
      <c r="AE3025" t="s">
        <v>643</v>
      </c>
      <c r="AF3025">
        <v>2022</v>
      </c>
    </row>
    <row r="3026" spans="1:32" x14ac:dyDescent="0.25">
      <c r="A3026" t="s">
        <v>29</v>
      </c>
      <c r="B3026" t="s">
        <v>394</v>
      </c>
      <c r="C3026" t="s">
        <v>395</v>
      </c>
      <c r="D3026" t="s">
        <v>396</v>
      </c>
      <c r="E3026">
        <f>_xlfn.XLOOKUP(Table1[[#This Row],[Location]],'Location analysis'!A:A,'Location analysis'!B:B)</f>
        <v>40.416893999999999</v>
      </c>
      <c r="F3026">
        <f>_xlfn.XLOOKUP(Table1[[#This Row],[Location]],'Location analysis'!A:A,'Location analysis'!C:C)</f>
        <v>-74.420399000000003</v>
      </c>
      <c r="G3026" t="s">
        <v>112</v>
      </c>
      <c r="H3026" t="s">
        <v>43</v>
      </c>
      <c r="I3026">
        <v>15136810652</v>
      </c>
      <c r="J3026" t="s">
        <v>642</v>
      </c>
      <c r="K3026" t="s">
        <v>36</v>
      </c>
      <c r="L3026">
        <v>131</v>
      </c>
      <c r="M3026">
        <v>2</v>
      </c>
      <c r="N3026">
        <v>1</v>
      </c>
      <c r="O3026">
        <v>131</v>
      </c>
      <c r="P3026">
        <v>2</v>
      </c>
      <c r="Q3026">
        <v>1</v>
      </c>
      <c r="R3026">
        <v>2</v>
      </c>
      <c r="S3026">
        <v>2</v>
      </c>
      <c r="T3026" s="1">
        <v>44700</v>
      </c>
      <c r="U3026" t="str">
        <f t="shared" si="235"/>
        <v>Robert Irvine's - Fit Crunch -  Chocolate Pea</v>
      </c>
      <c r="V3026" t="str">
        <f t="shared" si="236"/>
        <v>Food</v>
      </c>
      <c r="W3026" t="s">
        <v>43</v>
      </c>
      <c r="X3026" t="b">
        <f t="shared" si="238"/>
        <v>1</v>
      </c>
      <c r="Y3026">
        <f t="shared" si="237"/>
        <v>2</v>
      </c>
      <c r="Z3026" s="2">
        <f t="shared" si="239"/>
        <v>1.3333333333333333</v>
      </c>
      <c r="AA3026" t="s">
        <v>113</v>
      </c>
      <c r="AB3026" t="s">
        <v>114</v>
      </c>
      <c r="AC3026" t="s">
        <v>115</v>
      </c>
      <c r="AD3026" t="s">
        <v>123</v>
      </c>
      <c r="AE3026" t="s">
        <v>643</v>
      </c>
      <c r="AF3026">
        <v>2022</v>
      </c>
    </row>
    <row r="3027" spans="1:32" x14ac:dyDescent="0.25">
      <c r="A3027" t="s">
        <v>29</v>
      </c>
      <c r="B3027" t="s">
        <v>394</v>
      </c>
      <c r="C3027" t="s">
        <v>395</v>
      </c>
      <c r="D3027" t="s">
        <v>396</v>
      </c>
      <c r="E3027">
        <f>_xlfn.XLOOKUP(Table1[[#This Row],[Location]],'Location analysis'!A:A,'Location analysis'!B:B)</f>
        <v>40.416893999999999</v>
      </c>
      <c r="F3027">
        <f>_xlfn.XLOOKUP(Table1[[#This Row],[Location]],'Location analysis'!A:A,'Location analysis'!C:C)</f>
        <v>-74.420399000000003</v>
      </c>
      <c r="G3027" t="s">
        <v>154</v>
      </c>
      <c r="H3027" t="s">
        <v>43</v>
      </c>
      <c r="I3027">
        <v>15136815772</v>
      </c>
      <c r="J3027" t="s">
        <v>642</v>
      </c>
      <c r="K3027" t="s">
        <v>36</v>
      </c>
      <c r="L3027">
        <v>112</v>
      </c>
      <c r="M3027">
        <v>1.5</v>
      </c>
      <c r="N3027">
        <v>1</v>
      </c>
      <c r="O3027">
        <v>112</v>
      </c>
      <c r="P3027">
        <v>1.5</v>
      </c>
      <c r="Q3027">
        <v>1</v>
      </c>
      <c r="R3027">
        <v>1.5</v>
      </c>
      <c r="S3027">
        <v>1.5</v>
      </c>
      <c r="T3027" s="1">
        <v>44700</v>
      </c>
      <c r="U3027" t="str">
        <f t="shared" si="235"/>
        <v>SunChips Multigrain - Harvest Cheddar</v>
      </c>
      <c r="V3027" t="str">
        <f t="shared" si="236"/>
        <v>Food</v>
      </c>
      <c r="W3027" t="s">
        <v>43</v>
      </c>
      <c r="X3027" t="b">
        <f t="shared" si="238"/>
        <v>1</v>
      </c>
      <c r="Y3027">
        <f t="shared" si="237"/>
        <v>1.5</v>
      </c>
      <c r="Z3027" s="2">
        <f t="shared" si="239"/>
        <v>1</v>
      </c>
      <c r="AA3027" t="s">
        <v>129</v>
      </c>
      <c r="AB3027" t="s">
        <v>155</v>
      </c>
      <c r="AD3027" t="s">
        <v>123</v>
      </c>
      <c r="AE3027" t="s">
        <v>643</v>
      </c>
      <c r="AF3027">
        <v>2022</v>
      </c>
    </row>
    <row r="3028" spans="1:32" x14ac:dyDescent="0.25">
      <c r="A3028" t="s">
        <v>29</v>
      </c>
      <c r="B3028" t="s">
        <v>67</v>
      </c>
      <c r="C3028" t="s">
        <v>68</v>
      </c>
      <c r="D3028" t="s">
        <v>69</v>
      </c>
      <c r="E3028">
        <f>_xlfn.XLOOKUP(Table1[[#This Row],[Location]],'Location analysis'!A:A,'Location analysis'!B:B)</f>
        <v>40.435699999999997</v>
      </c>
      <c r="F3028">
        <f>_xlfn.XLOOKUP(Table1[[#This Row],[Location]],'Location analysis'!A:A,'Location analysis'!C:C)</f>
        <v>-74.125200000000007</v>
      </c>
      <c r="G3028" t="s">
        <v>414</v>
      </c>
      <c r="H3028" t="s">
        <v>43</v>
      </c>
      <c r="I3028">
        <v>15137294131</v>
      </c>
      <c r="J3028" t="s">
        <v>642</v>
      </c>
      <c r="K3028" t="s">
        <v>36</v>
      </c>
      <c r="L3028">
        <v>125</v>
      </c>
      <c r="M3028">
        <v>1.5</v>
      </c>
      <c r="N3028">
        <v>1</v>
      </c>
      <c r="O3028">
        <v>125</v>
      </c>
      <c r="P3028">
        <v>1.5</v>
      </c>
      <c r="Q3028">
        <v>1</v>
      </c>
      <c r="R3028">
        <v>1.5</v>
      </c>
      <c r="S3028">
        <v>1.5</v>
      </c>
      <c r="T3028" s="1">
        <v>44700</v>
      </c>
      <c r="U3028" t="str">
        <f t="shared" si="235"/>
        <v>Lays - Classic</v>
      </c>
      <c r="V3028" t="str">
        <f t="shared" si="236"/>
        <v>Food</v>
      </c>
      <c r="W3028" t="s">
        <v>43</v>
      </c>
      <c r="X3028" t="b">
        <f t="shared" si="238"/>
        <v>1</v>
      </c>
      <c r="Y3028">
        <f t="shared" si="237"/>
        <v>1.5</v>
      </c>
      <c r="Z3028" s="2">
        <f t="shared" si="239"/>
        <v>1</v>
      </c>
      <c r="AA3028" t="s">
        <v>415</v>
      </c>
      <c r="AB3028" t="s">
        <v>416</v>
      </c>
      <c r="AD3028" t="s">
        <v>123</v>
      </c>
      <c r="AE3028" t="s">
        <v>643</v>
      </c>
      <c r="AF3028">
        <v>2022</v>
      </c>
    </row>
    <row r="3029" spans="1:32" x14ac:dyDescent="0.25">
      <c r="A3029" t="s">
        <v>29</v>
      </c>
      <c r="B3029" t="s">
        <v>67</v>
      </c>
      <c r="C3029" t="s">
        <v>68</v>
      </c>
      <c r="D3029" t="s">
        <v>69</v>
      </c>
      <c r="E3029">
        <f>_xlfn.XLOOKUP(Table1[[#This Row],[Location]],'Location analysis'!A:A,'Location analysis'!B:B)</f>
        <v>40.435699999999997</v>
      </c>
      <c r="F3029">
        <f>_xlfn.XLOOKUP(Table1[[#This Row],[Location]],'Location analysis'!A:A,'Location analysis'!C:C)</f>
        <v>-74.125200000000007</v>
      </c>
      <c r="G3029" t="s">
        <v>259</v>
      </c>
      <c r="H3029" t="s">
        <v>34</v>
      </c>
      <c r="I3029">
        <v>15137582597</v>
      </c>
      <c r="J3029" t="s">
        <v>642</v>
      </c>
      <c r="K3029" t="s">
        <v>51</v>
      </c>
      <c r="L3029">
        <v>140</v>
      </c>
      <c r="M3029">
        <v>1.25</v>
      </c>
      <c r="N3029">
        <v>1</v>
      </c>
      <c r="O3029">
        <v>140</v>
      </c>
      <c r="P3029">
        <v>1.25</v>
      </c>
      <c r="Q3029">
        <v>1</v>
      </c>
      <c r="R3029">
        <v>1.25</v>
      </c>
      <c r="S3029">
        <v>1.25</v>
      </c>
      <c r="T3029" s="1">
        <v>44700</v>
      </c>
      <c r="U3029" t="str">
        <f t="shared" si="235"/>
        <v>Sunkist Soda - Orange</v>
      </c>
      <c r="V3029" t="str">
        <f t="shared" si="236"/>
        <v>Carbonated</v>
      </c>
      <c r="W3029" t="s">
        <v>34</v>
      </c>
      <c r="X3029" t="b">
        <f t="shared" si="238"/>
        <v>1</v>
      </c>
      <c r="Y3029">
        <f t="shared" si="237"/>
        <v>1.25</v>
      </c>
      <c r="Z3029" s="2">
        <f t="shared" si="239"/>
        <v>0.83333333333333337</v>
      </c>
      <c r="AA3029" t="s">
        <v>260</v>
      </c>
      <c r="AB3029" t="s">
        <v>261</v>
      </c>
      <c r="AD3029" t="s">
        <v>123</v>
      </c>
      <c r="AE3029" t="s">
        <v>643</v>
      </c>
      <c r="AF3029">
        <v>2022</v>
      </c>
    </row>
    <row r="3030" spans="1:32" x14ac:dyDescent="0.25">
      <c r="A3030" t="s">
        <v>29</v>
      </c>
      <c r="B3030" t="s">
        <v>67</v>
      </c>
      <c r="C3030" t="s">
        <v>68</v>
      </c>
      <c r="D3030" t="s">
        <v>69</v>
      </c>
      <c r="E3030">
        <f>_xlfn.XLOOKUP(Table1[[#This Row],[Location]],'Location analysis'!A:A,'Location analysis'!B:B)</f>
        <v>40.435699999999997</v>
      </c>
      <c r="F3030">
        <f>_xlfn.XLOOKUP(Table1[[#This Row],[Location]],'Location analysis'!A:A,'Location analysis'!C:C)</f>
        <v>-74.125200000000007</v>
      </c>
      <c r="G3030" t="s">
        <v>182</v>
      </c>
      <c r="H3030" t="s">
        <v>34</v>
      </c>
      <c r="I3030">
        <v>15137633740</v>
      </c>
      <c r="J3030" t="s">
        <v>642</v>
      </c>
      <c r="K3030" t="s">
        <v>51</v>
      </c>
      <c r="L3030">
        <v>141</v>
      </c>
      <c r="M3030">
        <v>1.5</v>
      </c>
      <c r="N3030">
        <v>1</v>
      </c>
      <c r="O3030">
        <v>141</v>
      </c>
      <c r="P3030">
        <v>1.5</v>
      </c>
      <c r="Q3030">
        <v>1</v>
      </c>
      <c r="R3030">
        <v>1.5</v>
      </c>
      <c r="S3030">
        <v>1.5</v>
      </c>
      <c r="T3030" s="1">
        <v>44700</v>
      </c>
      <c r="U3030" t="str">
        <f t="shared" si="235"/>
        <v>Coca Cola - Zero Sugar</v>
      </c>
      <c r="V3030" t="str">
        <f t="shared" si="236"/>
        <v>Carbonated</v>
      </c>
      <c r="W3030" t="s">
        <v>34</v>
      </c>
      <c r="X3030" t="b">
        <f t="shared" si="238"/>
        <v>1</v>
      </c>
      <c r="Y3030">
        <f t="shared" si="237"/>
        <v>1.5</v>
      </c>
      <c r="Z3030" s="2">
        <f t="shared" si="239"/>
        <v>1</v>
      </c>
      <c r="AA3030" t="s">
        <v>183</v>
      </c>
      <c r="AB3030" t="s">
        <v>184</v>
      </c>
      <c r="AD3030" t="s">
        <v>123</v>
      </c>
      <c r="AE3030" t="s">
        <v>643</v>
      </c>
      <c r="AF3030">
        <v>2022</v>
      </c>
    </row>
    <row r="3031" spans="1:32" x14ac:dyDescent="0.25">
      <c r="A3031" t="s">
        <v>29</v>
      </c>
      <c r="B3031" t="s">
        <v>67</v>
      </c>
      <c r="C3031" t="s">
        <v>68</v>
      </c>
      <c r="D3031" t="s">
        <v>69</v>
      </c>
      <c r="E3031">
        <f>_xlfn.XLOOKUP(Table1[[#This Row],[Location]],'Location analysis'!A:A,'Location analysis'!B:B)</f>
        <v>40.435699999999997</v>
      </c>
      <c r="F3031">
        <f>_xlfn.XLOOKUP(Table1[[#This Row],[Location]],'Location analysis'!A:A,'Location analysis'!C:C)</f>
        <v>-74.125200000000007</v>
      </c>
      <c r="G3031" t="s">
        <v>182</v>
      </c>
      <c r="H3031" t="s">
        <v>34</v>
      </c>
      <c r="I3031">
        <v>15137634221</v>
      </c>
      <c r="J3031" t="s">
        <v>642</v>
      </c>
      <c r="K3031" t="s">
        <v>51</v>
      </c>
      <c r="L3031">
        <v>141</v>
      </c>
      <c r="M3031">
        <v>1.5</v>
      </c>
      <c r="N3031">
        <v>1</v>
      </c>
      <c r="O3031">
        <v>141</v>
      </c>
      <c r="P3031">
        <v>1.5</v>
      </c>
      <c r="Q3031">
        <v>1</v>
      </c>
      <c r="R3031">
        <v>1.5</v>
      </c>
      <c r="S3031">
        <v>1.5</v>
      </c>
      <c r="T3031" s="1">
        <v>44700</v>
      </c>
      <c r="U3031" t="str">
        <f t="shared" si="235"/>
        <v>Coca Cola - Zero Sugar</v>
      </c>
      <c r="V3031" t="str">
        <f t="shared" si="236"/>
        <v>Carbonated</v>
      </c>
      <c r="W3031" t="s">
        <v>34</v>
      </c>
      <c r="X3031" t="b">
        <f t="shared" si="238"/>
        <v>1</v>
      </c>
      <c r="Y3031">
        <f t="shared" si="237"/>
        <v>1.5</v>
      </c>
      <c r="Z3031" s="2">
        <f t="shared" si="239"/>
        <v>1</v>
      </c>
      <c r="AA3031" t="s">
        <v>183</v>
      </c>
      <c r="AB3031" t="s">
        <v>184</v>
      </c>
      <c r="AD3031" t="s">
        <v>123</v>
      </c>
      <c r="AE3031" t="s">
        <v>643</v>
      </c>
      <c r="AF3031">
        <v>2022</v>
      </c>
    </row>
    <row r="3032" spans="1:32" x14ac:dyDescent="0.25">
      <c r="A3032" t="s">
        <v>29</v>
      </c>
      <c r="B3032" t="s">
        <v>67</v>
      </c>
      <c r="C3032" t="s">
        <v>68</v>
      </c>
      <c r="D3032" t="s">
        <v>69</v>
      </c>
      <c r="E3032">
        <f>_xlfn.XLOOKUP(Table1[[#This Row],[Location]],'Location analysis'!A:A,'Location analysis'!B:B)</f>
        <v>40.435699999999997</v>
      </c>
      <c r="F3032">
        <f>_xlfn.XLOOKUP(Table1[[#This Row],[Location]],'Location analysis'!A:A,'Location analysis'!C:C)</f>
        <v>-74.125200000000007</v>
      </c>
      <c r="G3032" t="s">
        <v>106</v>
      </c>
      <c r="H3032" t="s">
        <v>43</v>
      </c>
      <c r="I3032">
        <v>15137635211</v>
      </c>
      <c r="J3032" t="s">
        <v>642</v>
      </c>
      <c r="K3032" t="s">
        <v>51</v>
      </c>
      <c r="L3032">
        <v>124</v>
      </c>
      <c r="M3032">
        <v>1.5</v>
      </c>
      <c r="N3032">
        <v>1</v>
      </c>
      <c r="O3032">
        <v>124</v>
      </c>
      <c r="P3032">
        <v>1.5</v>
      </c>
      <c r="Q3032">
        <v>1</v>
      </c>
      <c r="R3032">
        <v>1.5</v>
      </c>
      <c r="S3032">
        <v>1.5</v>
      </c>
      <c r="T3032" s="1">
        <v>44700</v>
      </c>
      <c r="U3032" t="str">
        <f t="shared" si="235"/>
        <v>Oreo Mini</v>
      </c>
      <c r="V3032" t="str">
        <f t="shared" si="236"/>
        <v>Food</v>
      </c>
      <c r="W3032" t="s">
        <v>43</v>
      </c>
      <c r="X3032" t="b">
        <f t="shared" si="238"/>
        <v>1</v>
      </c>
      <c r="Y3032">
        <f t="shared" si="237"/>
        <v>1.5</v>
      </c>
      <c r="Z3032" s="2">
        <f t="shared" si="239"/>
        <v>1</v>
      </c>
      <c r="AA3032" t="s">
        <v>106</v>
      </c>
      <c r="AD3032" t="s">
        <v>123</v>
      </c>
      <c r="AE3032" t="s">
        <v>643</v>
      </c>
      <c r="AF3032">
        <v>2022</v>
      </c>
    </row>
    <row r="3033" spans="1:32" x14ac:dyDescent="0.25">
      <c r="A3033" t="s">
        <v>29</v>
      </c>
      <c r="B3033" t="s">
        <v>67</v>
      </c>
      <c r="C3033" t="s">
        <v>68</v>
      </c>
      <c r="D3033" t="s">
        <v>69</v>
      </c>
      <c r="E3033">
        <f>_xlfn.XLOOKUP(Table1[[#This Row],[Location]],'Location analysis'!A:A,'Location analysis'!B:B)</f>
        <v>40.435699999999997</v>
      </c>
      <c r="F3033">
        <f>_xlfn.XLOOKUP(Table1[[#This Row],[Location]],'Location analysis'!A:A,'Location analysis'!C:C)</f>
        <v>-74.125200000000007</v>
      </c>
      <c r="G3033" t="s">
        <v>259</v>
      </c>
      <c r="H3033" t="s">
        <v>34</v>
      </c>
      <c r="I3033">
        <v>15137640746</v>
      </c>
      <c r="J3033" t="s">
        <v>642</v>
      </c>
      <c r="K3033" t="s">
        <v>51</v>
      </c>
      <c r="L3033">
        <v>140</v>
      </c>
      <c r="M3033">
        <v>1.25</v>
      </c>
      <c r="N3033">
        <v>1</v>
      </c>
      <c r="O3033">
        <v>140</v>
      </c>
      <c r="P3033">
        <v>1.25</v>
      </c>
      <c r="Q3033">
        <v>1</v>
      </c>
      <c r="R3033">
        <v>1.25</v>
      </c>
      <c r="S3033">
        <v>1.25</v>
      </c>
      <c r="T3033" s="1">
        <v>44700</v>
      </c>
      <c r="U3033" t="str">
        <f t="shared" si="235"/>
        <v>Sunkist Soda - Orange</v>
      </c>
      <c r="V3033" t="str">
        <f t="shared" si="236"/>
        <v>Carbonated</v>
      </c>
      <c r="W3033" t="s">
        <v>34</v>
      </c>
      <c r="X3033" t="b">
        <f t="shared" si="238"/>
        <v>1</v>
      </c>
      <c r="Y3033">
        <f t="shared" si="237"/>
        <v>1.25</v>
      </c>
      <c r="Z3033" s="2">
        <f t="shared" si="239"/>
        <v>0.83333333333333337</v>
      </c>
      <c r="AA3033" t="s">
        <v>260</v>
      </c>
      <c r="AB3033" t="s">
        <v>261</v>
      </c>
      <c r="AD3033" t="s">
        <v>123</v>
      </c>
      <c r="AE3033" t="s">
        <v>643</v>
      </c>
      <c r="AF3033">
        <v>2022</v>
      </c>
    </row>
    <row r="3034" spans="1:32" x14ac:dyDescent="0.25">
      <c r="A3034" t="s">
        <v>29</v>
      </c>
      <c r="B3034" t="s">
        <v>67</v>
      </c>
      <c r="C3034" t="s">
        <v>68</v>
      </c>
      <c r="D3034" t="s">
        <v>69</v>
      </c>
      <c r="E3034">
        <f>_xlfn.XLOOKUP(Table1[[#This Row],[Location]],'Location analysis'!A:A,'Location analysis'!B:B)</f>
        <v>40.435699999999997</v>
      </c>
      <c r="F3034">
        <f>_xlfn.XLOOKUP(Table1[[#This Row],[Location]],'Location analysis'!A:A,'Location analysis'!C:C)</f>
        <v>-74.125200000000007</v>
      </c>
      <c r="G3034" t="s">
        <v>259</v>
      </c>
      <c r="H3034" t="s">
        <v>34</v>
      </c>
      <c r="I3034">
        <v>15137654579</v>
      </c>
      <c r="J3034" t="s">
        <v>642</v>
      </c>
      <c r="K3034" t="s">
        <v>51</v>
      </c>
      <c r="L3034">
        <v>140</v>
      </c>
      <c r="M3034">
        <v>1.25</v>
      </c>
      <c r="N3034">
        <v>1</v>
      </c>
      <c r="O3034">
        <v>140</v>
      </c>
      <c r="P3034">
        <v>1.25</v>
      </c>
      <c r="Q3034">
        <v>1</v>
      </c>
      <c r="R3034">
        <v>1.25</v>
      </c>
      <c r="S3034">
        <v>1.25</v>
      </c>
      <c r="T3034" s="1">
        <v>44700</v>
      </c>
      <c r="U3034" t="str">
        <f t="shared" si="235"/>
        <v>Sunkist Soda - Orange</v>
      </c>
      <c r="V3034" t="str">
        <f t="shared" si="236"/>
        <v>Carbonated</v>
      </c>
      <c r="W3034" t="s">
        <v>34</v>
      </c>
      <c r="X3034" t="b">
        <f t="shared" si="238"/>
        <v>1</v>
      </c>
      <c r="Y3034">
        <f t="shared" si="237"/>
        <v>1.25</v>
      </c>
      <c r="Z3034" s="2">
        <f t="shared" si="239"/>
        <v>0.83333333333333337</v>
      </c>
      <c r="AA3034" t="s">
        <v>260</v>
      </c>
      <c r="AB3034" t="s">
        <v>261</v>
      </c>
      <c r="AD3034" t="s">
        <v>123</v>
      </c>
      <c r="AE3034" t="s">
        <v>643</v>
      </c>
      <c r="AF3034">
        <v>2022</v>
      </c>
    </row>
    <row r="3035" spans="1:32" x14ac:dyDescent="0.25">
      <c r="A3035" t="s">
        <v>29</v>
      </c>
      <c r="B3035" t="s">
        <v>67</v>
      </c>
      <c r="C3035" t="s">
        <v>68</v>
      </c>
      <c r="D3035" t="s">
        <v>69</v>
      </c>
      <c r="E3035">
        <f>_xlfn.XLOOKUP(Table1[[#This Row],[Location]],'Location analysis'!A:A,'Location analysis'!B:B)</f>
        <v>40.435699999999997</v>
      </c>
      <c r="F3035">
        <f>_xlfn.XLOOKUP(Table1[[#This Row],[Location]],'Location analysis'!A:A,'Location analysis'!C:C)</f>
        <v>-74.125200000000007</v>
      </c>
      <c r="G3035" t="s">
        <v>70</v>
      </c>
      <c r="H3035" t="s">
        <v>34</v>
      </c>
      <c r="I3035">
        <v>15138042787</v>
      </c>
      <c r="J3035" t="s">
        <v>644</v>
      </c>
      <c r="K3035" t="s">
        <v>51</v>
      </c>
      <c r="L3035">
        <v>144</v>
      </c>
      <c r="M3035">
        <v>3</v>
      </c>
      <c r="N3035">
        <v>1</v>
      </c>
      <c r="O3035">
        <v>144</v>
      </c>
      <c r="P3035">
        <v>3</v>
      </c>
      <c r="Q3035">
        <v>1</v>
      </c>
      <c r="R3035">
        <v>3</v>
      </c>
      <c r="S3035">
        <v>3</v>
      </c>
      <c r="T3035" s="1">
        <v>44700</v>
      </c>
      <c r="U3035" t="str">
        <f t="shared" si="235"/>
        <v>Monster Energy Original</v>
      </c>
      <c r="V3035" t="str">
        <f t="shared" si="236"/>
        <v>Carbonated</v>
      </c>
      <c r="W3035" t="s">
        <v>34</v>
      </c>
      <c r="X3035" t="b">
        <f t="shared" si="238"/>
        <v>1</v>
      </c>
      <c r="Y3035">
        <f t="shared" si="237"/>
        <v>3</v>
      </c>
      <c r="Z3035" s="2">
        <f t="shared" si="239"/>
        <v>2</v>
      </c>
      <c r="AA3035" t="s">
        <v>70</v>
      </c>
      <c r="AD3035" t="s">
        <v>132</v>
      </c>
      <c r="AE3035" t="s">
        <v>645</v>
      </c>
      <c r="AF3035">
        <v>2022</v>
      </c>
    </row>
    <row r="3036" spans="1:32" x14ac:dyDescent="0.25">
      <c r="A3036" t="s">
        <v>29</v>
      </c>
      <c r="B3036" t="s">
        <v>67</v>
      </c>
      <c r="C3036" t="s">
        <v>68</v>
      </c>
      <c r="D3036" t="s">
        <v>69</v>
      </c>
      <c r="E3036">
        <f>_xlfn.XLOOKUP(Table1[[#This Row],[Location]],'Location analysis'!A:A,'Location analysis'!B:B)</f>
        <v>40.435699999999997</v>
      </c>
      <c r="F3036">
        <f>_xlfn.XLOOKUP(Table1[[#This Row],[Location]],'Location analysis'!A:A,'Location analysis'!C:C)</f>
        <v>-74.125200000000007</v>
      </c>
      <c r="G3036" t="s">
        <v>179</v>
      </c>
      <c r="H3036" t="s">
        <v>43</v>
      </c>
      <c r="I3036">
        <v>15138043650</v>
      </c>
      <c r="J3036" t="s">
        <v>644</v>
      </c>
      <c r="K3036" t="s">
        <v>51</v>
      </c>
      <c r="L3036">
        <v>111</v>
      </c>
      <c r="M3036">
        <v>1.5</v>
      </c>
      <c r="N3036">
        <v>1</v>
      </c>
      <c r="O3036">
        <v>111</v>
      </c>
      <c r="P3036">
        <v>1.5</v>
      </c>
      <c r="Q3036">
        <v>1</v>
      </c>
      <c r="R3036">
        <v>1.5</v>
      </c>
      <c r="S3036">
        <v>1.5</v>
      </c>
      <c r="T3036" s="1">
        <v>44700</v>
      </c>
      <c r="U3036" t="str">
        <f t="shared" si="235"/>
        <v>Chesters Fries Flaming hot</v>
      </c>
      <c r="V3036" t="str">
        <f t="shared" si="236"/>
        <v>Food</v>
      </c>
      <c r="W3036" t="s">
        <v>43</v>
      </c>
      <c r="X3036" t="b">
        <f t="shared" si="238"/>
        <v>1</v>
      </c>
      <c r="Y3036">
        <f t="shared" si="237"/>
        <v>1.5</v>
      </c>
      <c r="Z3036" s="2">
        <f t="shared" si="239"/>
        <v>1</v>
      </c>
      <c r="AA3036" t="s">
        <v>179</v>
      </c>
      <c r="AD3036" t="s">
        <v>132</v>
      </c>
      <c r="AE3036" t="s">
        <v>645</v>
      </c>
      <c r="AF3036">
        <v>2022</v>
      </c>
    </row>
    <row r="3037" spans="1:32" x14ac:dyDescent="0.25">
      <c r="A3037" t="s">
        <v>29</v>
      </c>
      <c r="B3037" t="s">
        <v>67</v>
      </c>
      <c r="C3037" t="s">
        <v>68</v>
      </c>
      <c r="D3037" t="s">
        <v>69</v>
      </c>
      <c r="E3037">
        <f>_xlfn.XLOOKUP(Table1[[#This Row],[Location]],'Location analysis'!A:A,'Location analysis'!B:B)</f>
        <v>40.435699999999997</v>
      </c>
      <c r="F3037">
        <f>_xlfn.XLOOKUP(Table1[[#This Row],[Location]],'Location analysis'!A:A,'Location analysis'!C:C)</f>
        <v>-74.125200000000007</v>
      </c>
      <c r="G3037" t="s">
        <v>259</v>
      </c>
      <c r="H3037" t="s">
        <v>34</v>
      </c>
      <c r="I3037">
        <v>15138049190</v>
      </c>
      <c r="J3037" t="s">
        <v>644</v>
      </c>
      <c r="K3037" t="s">
        <v>51</v>
      </c>
      <c r="L3037">
        <v>140</v>
      </c>
      <c r="M3037">
        <v>1.25</v>
      </c>
      <c r="N3037">
        <v>1</v>
      </c>
      <c r="O3037">
        <v>140</v>
      </c>
      <c r="P3037">
        <v>1.25</v>
      </c>
      <c r="Q3037">
        <v>1</v>
      </c>
      <c r="R3037">
        <v>1.25</v>
      </c>
      <c r="S3037">
        <v>1.25</v>
      </c>
      <c r="T3037" s="1">
        <v>44700</v>
      </c>
      <c r="U3037" t="str">
        <f t="shared" si="235"/>
        <v>Sunkist Soda - Orange</v>
      </c>
      <c r="V3037" t="str">
        <f t="shared" si="236"/>
        <v>Carbonated</v>
      </c>
      <c r="W3037" t="s">
        <v>34</v>
      </c>
      <c r="X3037" t="b">
        <f t="shared" si="238"/>
        <v>1</v>
      </c>
      <c r="Y3037">
        <f t="shared" si="237"/>
        <v>1.25</v>
      </c>
      <c r="Z3037" s="2">
        <f t="shared" si="239"/>
        <v>0.83333333333333337</v>
      </c>
      <c r="AA3037" t="s">
        <v>260</v>
      </c>
      <c r="AB3037" t="s">
        <v>261</v>
      </c>
      <c r="AD3037" t="s">
        <v>132</v>
      </c>
      <c r="AE3037" t="s">
        <v>645</v>
      </c>
      <c r="AF3037">
        <v>2022</v>
      </c>
    </row>
    <row r="3038" spans="1:32" x14ac:dyDescent="0.25">
      <c r="A3038" t="s">
        <v>29</v>
      </c>
      <c r="B3038" t="s">
        <v>67</v>
      </c>
      <c r="C3038" t="s">
        <v>68</v>
      </c>
      <c r="D3038" t="s">
        <v>69</v>
      </c>
      <c r="E3038">
        <f>_xlfn.XLOOKUP(Table1[[#This Row],[Location]],'Location analysis'!A:A,'Location analysis'!B:B)</f>
        <v>40.435699999999997</v>
      </c>
      <c r="F3038">
        <f>_xlfn.XLOOKUP(Table1[[#This Row],[Location]],'Location analysis'!A:A,'Location analysis'!C:C)</f>
        <v>-74.125200000000007</v>
      </c>
      <c r="G3038" t="s">
        <v>191</v>
      </c>
      <c r="H3038" t="s">
        <v>43</v>
      </c>
      <c r="I3038">
        <v>15138054340</v>
      </c>
      <c r="J3038" t="s">
        <v>644</v>
      </c>
      <c r="K3038" t="s">
        <v>51</v>
      </c>
      <c r="L3038">
        <v>120</v>
      </c>
      <c r="M3038">
        <v>1.5</v>
      </c>
      <c r="N3038">
        <v>1</v>
      </c>
      <c r="O3038">
        <v>120</v>
      </c>
      <c r="P3038">
        <v>1.5</v>
      </c>
      <c r="Q3038">
        <v>1</v>
      </c>
      <c r="R3038">
        <v>1.5</v>
      </c>
      <c r="S3038">
        <v>1.5</v>
      </c>
      <c r="T3038" s="1">
        <v>44700</v>
      </c>
      <c r="U3038" t="str">
        <f t="shared" si="235"/>
        <v>Ritz Bits Cheese</v>
      </c>
      <c r="V3038" t="str">
        <f t="shared" si="236"/>
        <v>Food</v>
      </c>
      <c r="W3038" t="s">
        <v>43</v>
      </c>
      <c r="X3038" t="b">
        <f t="shared" si="238"/>
        <v>1</v>
      </c>
      <c r="Y3038">
        <f t="shared" si="237"/>
        <v>1.5</v>
      </c>
      <c r="Z3038" s="2">
        <f t="shared" si="239"/>
        <v>1</v>
      </c>
      <c r="AA3038" t="s">
        <v>191</v>
      </c>
      <c r="AD3038" t="s">
        <v>132</v>
      </c>
      <c r="AE3038" t="s">
        <v>645</v>
      </c>
      <c r="AF3038">
        <v>2022</v>
      </c>
    </row>
    <row r="3039" spans="1:32" x14ac:dyDescent="0.25">
      <c r="A3039" t="s">
        <v>29</v>
      </c>
      <c r="B3039" t="s">
        <v>394</v>
      </c>
      <c r="C3039" t="s">
        <v>395</v>
      </c>
      <c r="D3039" t="s">
        <v>396</v>
      </c>
      <c r="E3039">
        <f>_xlfn.XLOOKUP(Table1[[#This Row],[Location]],'Location analysis'!A:A,'Location analysis'!B:B)</f>
        <v>40.416893999999999</v>
      </c>
      <c r="F3039">
        <f>_xlfn.XLOOKUP(Table1[[#This Row],[Location]],'Location analysis'!A:A,'Location analysis'!C:C)</f>
        <v>-74.420399000000003</v>
      </c>
      <c r="G3039" t="s">
        <v>74</v>
      </c>
      <c r="H3039" t="s">
        <v>49</v>
      </c>
      <c r="I3039">
        <v>15139105736</v>
      </c>
      <c r="J3039" t="s">
        <v>644</v>
      </c>
      <c r="K3039" t="s">
        <v>51</v>
      </c>
      <c r="L3039">
        <v>143</v>
      </c>
      <c r="M3039">
        <v>2.5</v>
      </c>
      <c r="N3039">
        <v>1</v>
      </c>
      <c r="O3039">
        <v>143</v>
      </c>
      <c r="P3039">
        <v>2.5</v>
      </c>
      <c r="Q3039">
        <v>1</v>
      </c>
      <c r="R3039">
        <v>2.5</v>
      </c>
      <c r="S3039">
        <v>2.5</v>
      </c>
      <c r="T3039" s="1">
        <v>44701</v>
      </c>
      <c r="U3039" t="str">
        <f t="shared" si="235"/>
        <v>Snapple Diet Tea - Lemon</v>
      </c>
      <c r="V3039" t="str">
        <f t="shared" si="236"/>
        <v>Non Carbonated</v>
      </c>
      <c r="W3039" t="s">
        <v>49</v>
      </c>
      <c r="X3039" t="b">
        <f t="shared" si="238"/>
        <v>1</v>
      </c>
      <c r="Y3039">
        <f t="shared" si="237"/>
        <v>2.5</v>
      </c>
      <c r="Z3039" s="2">
        <f t="shared" si="239"/>
        <v>1.6666666666666667</v>
      </c>
      <c r="AA3039" t="s">
        <v>75</v>
      </c>
      <c r="AB3039" t="s">
        <v>76</v>
      </c>
      <c r="AD3039" t="s">
        <v>132</v>
      </c>
      <c r="AE3039" t="s">
        <v>645</v>
      </c>
      <c r="AF3039">
        <v>2022</v>
      </c>
    </row>
    <row r="3040" spans="1:32" x14ac:dyDescent="0.25">
      <c r="A3040" t="s">
        <v>29</v>
      </c>
      <c r="B3040" t="s">
        <v>62</v>
      </c>
      <c r="C3040" t="s">
        <v>63</v>
      </c>
      <c r="D3040" t="s">
        <v>64</v>
      </c>
      <c r="E3040">
        <f>_xlfn.XLOOKUP(Table1[[#This Row],[Location]],'Location analysis'!A:A,'Location analysis'!B:B)</f>
        <v>40.091900000000003</v>
      </c>
      <c r="F3040">
        <f>_xlfn.XLOOKUP(Table1[[#This Row],[Location]],'Location analysis'!A:A,'Location analysis'!C:C)</f>
        <v>-74.358699999999999</v>
      </c>
      <c r="G3040" t="s">
        <v>442</v>
      </c>
      <c r="H3040" t="s">
        <v>43</v>
      </c>
      <c r="I3040">
        <v>15140335161</v>
      </c>
      <c r="J3040" t="s">
        <v>644</v>
      </c>
      <c r="K3040" t="s">
        <v>51</v>
      </c>
      <c r="L3040">
        <v>137</v>
      </c>
      <c r="M3040">
        <v>2</v>
      </c>
      <c r="N3040">
        <v>1</v>
      </c>
      <c r="O3040">
        <v>137</v>
      </c>
      <c r="P3040">
        <v>2</v>
      </c>
      <c r="Q3040">
        <v>1</v>
      </c>
      <c r="R3040">
        <v>2</v>
      </c>
      <c r="S3040">
        <v>2</v>
      </c>
      <c r="T3040" s="1">
        <v>44701</v>
      </c>
      <c r="U3040" t="str">
        <f t="shared" si="235"/>
        <v>Hungry Buddha - Chocolate Chip</v>
      </c>
      <c r="V3040" t="str">
        <f t="shared" si="236"/>
        <v>Food</v>
      </c>
      <c r="W3040" t="s">
        <v>43</v>
      </c>
      <c r="X3040" t="b">
        <f t="shared" si="238"/>
        <v>1</v>
      </c>
      <c r="Y3040">
        <f t="shared" si="237"/>
        <v>2</v>
      </c>
      <c r="Z3040" s="2">
        <f t="shared" si="239"/>
        <v>1.3333333333333333</v>
      </c>
      <c r="AA3040" t="s">
        <v>443</v>
      </c>
      <c r="AB3040" t="s">
        <v>444</v>
      </c>
      <c r="AD3040" t="s">
        <v>132</v>
      </c>
      <c r="AE3040" t="s">
        <v>645</v>
      </c>
      <c r="AF3040">
        <v>2022</v>
      </c>
    </row>
    <row r="3041" spans="1:32" x14ac:dyDescent="0.25">
      <c r="A3041" t="s">
        <v>29</v>
      </c>
      <c r="B3041" t="s">
        <v>30</v>
      </c>
      <c r="C3041" t="s">
        <v>31</v>
      </c>
      <c r="D3041" t="s">
        <v>32</v>
      </c>
      <c r="E3041">
        <f>_xlfn.XLOOKUP(Table1[[#This Row],[Location]],'Location analysis'!A:A,'Location analysis'!B:B)</f>
        <v>40.423690999999998</v>
      </c>
      <c r="F3041">
        <f>_xlfn.XLOOKUP(Table1[[#This Row],[Location]],'Location analysis'!A:A,'Location analysis'!C:C)</f>
        <v>-74.380831999999998</v>
      </c>
      <c r="G3041" t="s">
        <v>84</v>
      </c>
      <c r="H3041" t="s">
        <v>43</v>
      </c>
      <c r="I3041">
        <v>15140408897</v>
      </c>
      <c r="J3041" t="s">
        <v>644</v>
      </c>
      <c r="K3041" t="s">
        <v>36</v>
      </c>
      <c r="L3041">
        <v>133</v>
      </c>
      <c r="M3041">
        <v>2</v>
      </c>
      <c r="N3041">
        <v>1</v>
      </c>
      <c r="O3041">
        <v>133</v>
      </c>
      <c r="P3041">
        <v>2</v>
      </c>
      <c r="Q3041">
        <v>1</v>
      </c>
      <c r="R3041">
        <v>2</v>
      </c>
      <c r="S3041">
        <v>2</v>
      </c>
      <c r="T3041" s="1">
        <v>44701</v>
      </c>
      <c r="U3041" t="str">
        <f t="shared" si="235"/>
        <v>Wonderful Pistachios - Variety</v>
      </c>
      <c r="V3041" t="str">
        <f t="shared" si="236"/>
        <v>Food</v>
      </c>
      <c r="W3041" t="s">
        <v>43</v>
      </c>
      <c r="X3041" t="b">
        <f t="shared" si="238"/>
        <v>1</v>
      </c>
      <c r="Y3041">
        <f t="shared" si="237"/>
        <v>2</v>
      </c>
      <c r="Z3041" s="2">
        <f t="shared" si="239"/>
        <v>1.3333333333333333</v>
      </c>
      <c r="AA3041" t="s">
        <v>85</v>
      </c>
      <c r="AB3041" t="s">
        <v>86</v>
      </c>
      <c r="AD3041" t="s">
        <v>132</v>
      </c>
      <c r="AE3041" t="s">
        <v>645</v>
      </c>
      <c r="AF3041">
        <v>2022</v>
      </c>
    </row>
    <row r="3042" spans="1:32" x14ac:dyDescent="0.25">
      <c r="A3042" t="s">
        <v>29</v>
      </c>
      <c r="B3042" t="s">
        <v>46</v>
      </c>
      <c r="C3042" t="s">
        <v>31</v>
      </c>
      <c r="D3042" t="s">
        <v>47</v>
      </c>
      <c r="E3042">
        <f>_xlfn.XLOOKUP(Table1[[#This Row],[Location]],'Location analysis'!A:A,'Location analysis'!B:B)</f>
        <v>40.423690999999998</v>
      </c>
      <c r="F3042">
        <f>_xlfn.XLOOKUP(Table1[[#This Row],[Location]],'Location analysis'!A:A,'Location analysis'!C:C)</f>
        <v>-74.380831999999998</v>
      </c>
      <c r="G3042" t="s">
        <v>307</v>
      </c>
      <c r="H3042" t="s">
        <v>43</v>
      </c>
      <c r="I3042">
        <v>15140335358</v>
      </c>
      <c r="J3042" t="s">
        <v>644</v>
      </c>
      <c r="K3042" t="s">
        <v>36</v>
      </c>
      <c r="L3042">
        <v>122</v>
      </c>
      <c r="M3042">
        <v>1.25</v>
      </c>
      <c r="N3042">
        <v>1</v>
      </c>
      <c r="O3042">
        <v>122</v>
      </c>
      <c r="P3042">
        <v>1.25</v>
      </c>
      <c r="Q3042">
        <v>1</v>
      </c>
      <c r="R3042">
        <v>1.25</v>
      </c>
      <c r="S3042">
        <v>1.25</v>
      </c>
      <c r="T3042" s="1">
        <v>44701</v>
      </c>
      <c r="U3042" t="str">
        <f t="shared" si="235"/>
        <v>Belvita Snack Packs - Blueberry</v>
      </c>
      <c r="V3042" t="str">
        <f t="shared" si="236"/>
        <v>Food</v>
      </c>
      <c r="W3042" t="s">
        <v>43</v>
      </c>
      <c r="X3042" t="b">
        <f t="shared" si="238"/>
        <v>1</v>
      </c>
      <c r="Y3042">
        <f t="shared" si="237"/>
        <v>1.25</v>
      </c>
      <c r="Z3042" s="2">
        <f t="shared" si="239"/>
        <v>0.83333333333333337</v>
      </c>
      <c r="AA3042" t="s">
        <v>309</v>
      </c>
      <c r="AB3042" t="s">
        <v>222</v>
      </c>
      <c r="AD3042" t="s">
        <v>132</v>
      </c>
      <c r="AE3042" t="s">
        <v>645</v>
      </c>
      <c r="AF3042">
        <v>2022</v>
      </c>
    </row>
    <row r="3043" spans="1:32" x14ac:dyDescent="0.25">
      <c r="A3043" t="s">
        <v>29</v>
      </c>
      <c r="B3043" t="s">
        <v>394</v>
      </c>
      <c r="C3043" t="s">
        <v>395</v>
      </c>
      <c r="D3043" t="s">
        <v>396</v>
      </c>
      <c r="E3043">
        <f>_xlfn.XLOOKUP(Table1[[#This Row],[Location]],'Location analysis'!A:A,'Location analysis'!B:B)</f>
        <v>40.416893999999999</v>
      </c>
      <c r="F3043">
        <f>_xlfn.XLOOKUP(Table1[[#This Row],[Location]],'Location analysis'!A:A,'Location analysis'!C:C)</f>
        <v>-74.420399000000003</v>
      </c>
      <c r="G3043" t="s">
        <v>137</v>
      </c>
      <c r="H3043" t="s">
        <v>97</v>
      </c>
      <c r="I3043">
        <v>15140441308</v>
      </c>
      <c r="J3043" t="s">
        <v>644</v>
      </c>
      <c r="K3043" t="s">
        <v>51</v>
      </c>
      <c r="L3043">
        <v>144</v>
      </c>
      <c r="M3043">
        <v>1.5</v>
      </c>
      <c r="N3043">
        <v>1</v>
      </c>
      <c r="O3043">
        <v>144</v>
      </c>
      <c r="P3043">
        <v>1.5</v>
      </c>
      <c r="Q3043">
        <v>1</v>
      </c>
      <c r="R3043">
        <v>1.5</v>
      </c>
      <c r="S3043">
        <v>1.5</v>
      </c>
      <c r="T3043" s="1">
        <v>44701</v>
      </c>
      <c r="U3043" t="str">
        <f t="shared" si="235"/>
        <v>Poland Springs Water</v>
      </c>
      <c r="V3043" t="str">
        <f t="shared" si="236"/>
        <v>Water</v>
      </c>
      <c r="W3043" t="s">
        <v>97</v>
      </c>
      <c r="X3043" t="b">
        <f t="shared" si="238"/>
        <v>1</v>
      </c>
      <c r="Y3043">
        <f t="shared" si="237"/>
        <v>1.5</v>
      </c>
      <c r="Z3043" s="2">
        <f t="shared" si="239"/>
        <v>1</v>
      </c>
      <c r="AA3043" t="s">
        <v>137</v>
      </c>
      <c r="AD3043" t="s">
        <v>132</v>
      </c>
      <c r="AE3043" t="s">
        <v>645</v>
      </c>
      <c r="AF3043">
        <v>2022</v>
      </c>
    </row>
    <row r="3044" spans="1:32" x14ac:dyDescent="0.25">
      <c r="A3044" t="s">
        <v>29</v>
      </c>
      <c r="B3044" t="s">
        <v>67</v>
      </c>
      <c r="C3044" t="s">
        <v>68</v>
      </c>
      <c r="D3044" t="s">
        <v>69</v>
      </c>
      <c r="E3044">
        <f>_xlfn.XLOOKUP(Table1[[#This Row],[Location]],'Location analysis'!A:A,'Location analysis'!B:B)</f>
        <v>40.435699999999997</v>
      </c>
      <c r="F3044">
        <f>_xlfn.XLOOKUP(Table1[[#This Row],[Location]],'Location analysis'!A:A,'Location analysis'!C:C)</f>
        <v>-74.125200000000007</v>
      </c>
      <c r="G3044" t="s">
        <v>81</v>
      </c>
      <c r="H3044" t="s">
        <v>43</v>
      </c>
      <c r="I3044">
        <v>15140587344</v>
      </c>
      <c r="J3044" t="s">
        <v>644</v>
      </c>
      <c r="K3044" t="s">
        <v>36</v>
      </c>
      <c r="L3044">
        <v>134</v>
      </c>
      <c r="M3044">
        <v>2</v>
      </c>
      <c r="N3044">
        <v>1</v>
      </c>
      <c r="O3044">
        <v>134</v>
      </c>
      <c r="P3044">
        <v>2</v>
      </c>
      <c r="Q3044">
        <v>1</v>
      </c>
      <c r="R3044">
        <v>2</v>
      </c>
      <c r="S3044">
        <v>5</v>
      </c>
      <c r="T3044" s="1">
        <v>44701</v>
      </c>
      <c r="U3044" t="str">
        <f t="shared" si="235"/>
        <v>KitKat - Crisp Wafers</v>
      </c>
      <c r="V3044" t="str">
        <f t="shared" si="236"/>
        <v>Food</v>
      </c>
      <c r="W3044" t="s">
        <v>43</v>
      </c>
      <c r="X3044" t="b">
        <f t="shared" si="238"/>
        <v>1</v>
      </c>
      <c r="Y3044">
        <f t="shared" si="237"/>
        <v>2</v>
      </c>
      <c r="Z3044" s="2">
        <f t="shared" si="239"/>
        <v>1.3333333333333333</v>
      </c>
      <c r="AA3044" t="s">
        <v>82</v>
      </c>
      <c r="AB3044" t="s">
        <v>83</v>
      </c>
      <c r="AD3044" t="s">
        <v>132</v>
      </c>
      <c r="AE3044" t="s">
        <v>645</v>
      </c>
      <c r="AF3044">
        <v>2022</v>
      </c>
    </row>
    <row r="3045" spans="1:32" x14ac:dyDescent="0.25">
      <c r="A3045" t="s">
        <v>29</v>
      </c>
      <c r="B3045" t="s">
        <v>67</v>
      </c>
      <c r="C3045" t="s">
        <v>68</v>
      </c>
      <c r="D3045" t="s">
        <v>69</v>
      </c>
      <c r="E3045">
        <f>_xlfn.XLOOKUP(Table1[[#This Row],[Location]],'Location analysis'!A:A,'Location analysis'!B:B)</f>
        <v>40.435699999999997</v>
      </c>
      <c r="F3045">
        <f>_xlfn.XLOOKUP(Table1[[#This Row],[Location]],'Location analysis'!A:A,'Location analysis'!C:C)</f>
        <v>-74.125200000000007</v>
      </c>
      <c r="G3045" t="s">
        <v>625</v>
      </c>
      <c r="I3045">
        <v>15140587344</v>
      </c>
      <c r="J3045" t="s">
        <v>644</v>
      </c>
      <c r="K3045" t="s">
        <v>36</v>
      </c>
      <c r="L3045">
        <v>113</v>
      </c>
      <c r="M3045">
        <v>1.5</v>
      </c>
      <c r="N3045">
        <v>1</v>
      </c>
      <c r="O3045">
        <v>113</v>
      </c>
      <c r="P3045">
        <v>1.5</v>
      </c>
      <c r="Q3045">
        <v>1</v>
      </c>
      <c r="R3045">
        <v>1.5</v>
      </c>
      <c r="S3045">
        <v>5</v>
      </c>
      <c r="T3045" s="1">
        <v>44701</v>
      </c>
      <c r="U3045" t="str">
        <f t="shared" si="235"/>
        <v>Doritos Spicy Nacho</v>
      </c>
      <c r="V3045" t="str">
        <f t="shared" si="236"/>
        <v>Cell is Blank - Dis-regard</v>
      </c>
      <c r="W3045" t="s">
        <v>43</v>
      </c>
      <c r="X3045" t="b">
        <f t="shared" si="238"/>
        <v>1</v>
      </c>
      <c r="Y3045">
        <f t="shared" si="237"/>
        <v>1.5</v>
      </c>
      <c r="Z3045" s="2">
        <f t="shared" si="239"/>
        <v>1</v>
      </c>
      <c r="AA3045" t="s">
        <v>625</v>
      </c>
      <c r="AD3045" t="s">
        <v>132</v>
      </c>
      <c r="AE3045" t="s">
        <v>645</v>
      </c>
      <c r="AF3045">
        <v>2022</v>
      </c>
    </row>
    <row r="3046" spans="1:32" x14ac:dyDescent="0.25">
      <c r="A3046" t="s">
        <v>29</v>
      </c>
      <c r="B3046" t="s">
        <v>67</v>
      </c>
      <c r="C3046" t="s">
        <v>68</v>
      </c>
      <c r="D3046" t="s">
        <v>69</v>
      </c>
      <c r="E3046">
        <f>_xlfn.XLOOKUP(Table1[[#This Row],[Location]],'Location analysis'!A:A,'Location analysis'!B:B)</f>
        <v>40.435699999999997</v>
      </c>
      <c r="F3046">
        <f>_xlfn.XLOOKUP(Table1[[#This Row],[Location]],'Location analysis'!A:A,'Location analysis'!C:C)</f>
        <v>-74.125200000000007</v>
      </c>
      <c r="G3046" t="s">
        <v>555</v>
      </c>
      <c r="H3046" t="s">
        <v>43</v>
      </c>
      <c r="I3046">
        <v>15140587344</v>
      </c>
      <c r="J3046" t="s">
        <v>644</v>
      </c>
      <c r="K3046" t="s">
        <v>36</v>
      </c>
      <c r="L3046">
        <v>112</v>
      </c>
      <c r="M3046">
        <v>1.5</v>
      </c>
      <c r="N3046">
        <v>1</v>
      </c>
      <c r="O3046">
        <v>112</v>
      </c>
      <c r="P3046">
        <v>1.5</v>
      </c>
      <c r="Q3046">
        <v>1</v>
      </c>
      <c r="R3046">
        <v>1.5</v>
      </c>
      <c r="S3046">
        <v>5</v>
      </c>
      <c r="T3046" s="1">
        <v>44701</v>
      </c>
      <c r="U3046" t="str">
        <f t="shared" si="235"/>
        <v>Cheetos Puffs</v>
      </c>
      <c r="V3046" t="str">
        <f t="shared" si="236"/>
        <v>Food</v>
      </c>
      <c r="W3046" t="s">
        <v>43</v>
      </c>
      <c r="X3046" t="b">
        <f t="shared" si="238"/>
        <v>1</v>
      </c>
      <c r="Y3046">
        <f t="shared" si="237"/>
        <v>1.5</v>
      </c>
      <c r="Z3046" s="2">
        <f t="shared" si="239"/>
        <v>1</v>
      </c>
      <c r="AA3046" t="s">
        <v>555</v>
      </c>
      <c r="AD3046" t="s">
        <v>132</v>
      </c>
      <c r="AE3046" t="s">
        <v>645</v>
      </c>
      <c r="AF3046">
        <v>2022</v>
      </c>
    </row>
    <row r="3047" spans="1:32" x14ac:dyDescent="0.25">
      <c r="A3047" t="s">
        <v>29</v>
      </c>
      <c r="B3047" t="s">
        <v>62</v>
      </c>
      <c r="C3047" t="s">
        <v>63</v>
      </c>
      <c r="D3047" t="s">
        <v>64</v>
      </c>
      <c r="E3047">
        <f>_xlfn.XLOOKUP(Table1[[#This Row],[Location]],'Location analysis'!A:A,'Location analysis'!B:B)</f>
        <v>40.091900000000003</v>
      </c>
      <c r="F3047">
        <f>_xlfn.XLOOKUP(Table1[[#This Row],[Location]],'Location analysis'!A:A,'Location analysis'!C:C)</f>
        <v>-74.358699999999999</v>
      </c>
      <c r="G3047" t="s">
        <v>112</v>
      </c>
      <c r="H3047" t="s">
        <v>43</v>
      </c>
      <c r="I3047">
        <v>15140615259</v>
      </c>
      <c r="J3047" t="s">
        <v>644</v>
      </c>
      <c r="K3047" t="s">
        <v>51</v>
      </c>
      <c r="L3047">
        <v>132</v>
      </c>
      <c r="M3047">
        <v>2</v>
      </c>
      <c r="N3047">
        <v>1</v>
      </c>
      <c r="O3047">
        <v>132</v>
      </c>
      <c r="P3047">
        <v>2</v>
      </c>
      <c r="Q3047">
        <v>1</v>
      </c>
      <c r="R3047">
        <v>2</v>
      </c>
      <c r="S3047">
        <v>2</v>
      </c>
      <c r="T3047" s="1">
        <v>44701</v>
      </c>
      <c r="U3047" t="str">
        <f t="shared" si="235"/>
        <v>Robert Irvine's - Fit Crunch -  Chocolate Pea</v>
      </c>
      <c r="V3047" t="str">
        <f t="shared" si="236"/>
        <v>Food</v>
      </c>
      <c r="W3047" t="s">
        <v>43</v>
      </c>
      <c r="X3047" t="b">
        <f t="shared" si="238"/>
        <v>1</v>
      </c>
      <c r="Y3047">
        <f t="shared" si="237"/>
        <v>2</v>
      </c>
      <c r="Z3047" s="2">
        <f t="shared" si="239"/>
        <v>1.3333333333333333</v>
      </c>
      <c r="AA3047" t="s">
        <v>113</v>
      </c>
      <c r="AB3047" t="s">
        <v>114</v>
      </c>
      <c r="AC3047" t="s">
        <v>115</v>
      </c>
      <c r="AD3047" t="s">
        <v>132</v>
      </c>
      <c r="AE3047" t="s">
        <v>645</v>
      </c>
      <c r="AF3047">
        <v>2022</v>
      </c>
    </row>
    <row r="3048" spans="1:32" x14ac:dyDescent="0.25">
      <c r="A3048" t="s">
        <v>29</v>
      </c>
      <c r="B3048" t="s">
        <v>67</v>
      </c>
      <c r="C3048" t="s">
        <v>68</v>
      </c>
      <c r="D3048" t="s">
        <v>69</v>
      </c>
      <c r="E3048">
        <f>_xlfn.XLOOKUP(Table1[[#This Row],[Location]],'Location analysis'!A:A,'Location analysis'!B:B)</f>
        <v>40.435699999999997</v>
      </c>
      <c r="F3048">
        <f>_xlfn.XLOOKUP(Table1[[#This Row],[Location]],'Location analysis'!A:A,'Location analysis'!C:C)</f>
        <v>-74.125200000000007</v>
      </c>
      <c r="G3048" t="s">
        <v>106</v>
      </c>
      <c r="H3048" t="s">
        <v>43</v>
      </c>
      <c r="I3048">
        <v>15141299193</v>
      </c>
      <c r="J3048" t="s">
        <v>644</v>
      </c>
      <c r="K3048" t="s">
        <v>51</v>
      </c>
      <c r="L3048">
        <v>124</v>
      </c>
      <c r="M3048">
        <v>1.5</v>
      </c>
      <c r="N3048">
        <v>1</v>
      </c>
      <c r="O3048">
        <v>124</v>
      </c>
      <c r="P3048">
        <v>1.5</v>
      </c>
      <c r="Q3048">
        <v>1</v>
      </c>
      <c r="R3048">
        <v>1.5</v>
      </c>
      <c r="S3048">
        <v>1.5</v>
      </c>
      <c r="T3048" s="1">
        <v>44701</v>
      </c>
      <c r="U3048" t="str">
        <f t="shared" si="235"/>
        <v>Oreo Mini</v>
      </c>
      <c r="V3048" t="str">
        <f t="shared" si="236"/>
        <v>Food</v>
      </c>
      <c r="W3048" t="s">
        <v>43</v>
      </c>
      <c r="X3048" t="b">
        <f t="shared" si="238"/>
        <v>1</v>
      </c>
      <c r="Y3048">
        <f t="shared" si="237"/>
        <v>1.5</v>
      </c>
      <c r="Z3048" s="2">
        <f t="shared" si="239"/>
        <v>1</v>
      </c>
      <c r="AA3048" t="s">
        <v>106</v>
      </c>
      <c r="AD3048" t="s">
        <v>132</v>
      </c>
      <c r="AE3048" t="s">
        <v>645</v>
      </c>
      <c r="AF3048">
        <v>2022</v>
      </c>
    </row>
    <row r="3049" spans="1:32" x14ac:dyDescent="0.25">
      <c r="A3049" t="s">
        <v>29</v>
      </c>
      <c r="B3049" t="s">
        <v>67</v>
      </c>
      <c r="C3049" t="s">
        <v>68</v>
      </c>
      <c r="D3049" t="s">
        <v>69</v>
      </c>
      <c r="E3049">
        <f>_xlfn.XLOOKUP(Table1[[#This Row],[Location]],'Location analysis'!A:A,'Location analysis'!B:B)</f>
        <v>40.435699999999997</v>
      </c>
      <c r="F3049">
        <f>_xlfn.XLOOKUP(Table1[[#This Row],[Location]],'Location analysis'!A:A,'Location analysis'!C:C)</f>
        <v>-74.125200000000007</v>
      </c>
      <c r="G3049" t="s">
        <v>182</v>
      </c>
      <c r="H3049" t="s">
        <v>34</v>
      </c>
      <c r="I3049">
        <v>15141299063</v>
      </c>
      <c r="J3049" t="s">
        <v>644</v>
      </c>
      <c r="K3049" t="s">
        <v>51</v>
      </c>
      <c r="L3049">
        <v>142</v>
      </c>
      <c r="M3049">
        <v>1.5</v>
      </c>
      <c r="N3049">
        <v>1</v>
      </c>
      <c r="O3049">
        <v>142</v>
      </c>
      <c r="P3049">
        <v>1.5</v>
      </c>
      <c r="Q3049">
        <v>1</v>
      </c>
      <c r="R3049">
        <v>1.5</v>
      </c>
      <c r="S3049">
        <v>1.5</v>
      </c>
      <c r="T3049" s="1">
        <v>44701</v>
      </c>
      <c r="U3049" t="str">
        <f t="shared" si="235"/>
        <v>Coca Cola - Zero Sugar</v>
      </c>
      <c r="V3049" t="str">
        <f t="shared" si="236"/>
        <v>Carbonated</v>
      </c>
      <c r="W3049" t="s">
        <v>34</v>
      </c>
      <c r="X3049" t="b">
        <f t="shared" si="238"/>
        <v>1</v>
      </c>
      <c r="Y3049">
        <f t="shared" si="237"/>
        <v>1.5</v>
      </c>
      <c r="Z3049" s="2">
        <f t="shared" si="239"/>
        <v>1</v>
      </c>
      <c r="AA3049" t="s">
        <v>183</v>
      </c>
      <c r="AB3049" t="s">
        <v>184</v>
      </c>
      <c r="AD3049" t="s">
        <v>132</v>
      </c>
      <c r="AE3049" t="s">
        <v>645</v>
      </c>
      <c r="AF3049">
        <v>2022</v>
      </c>
    </row>
    <row r="3050" spans="1:32" x14ac:dyDescent="0.25">
      <c r="A3050" t="s">
        <v>29</v>
      </c>
      <c r="B3050" t="s">
        <v>394</v>
      </c>
      <c r="C3050" t="s">
        <v>395</v>
      </c>
      <c r="D3050" t="s">
        <v>396</v>
      </c>
      <c r="E3050">
        <f>_xlfn.XLOOKUP(Table1[[#This Row],[Location]],'Location analysis'!A:A,'Location analysis'!B:B)</f>
        <v>40.416893999999999</v>
      </c>
      <c r="F3050">
        <f>_xlfn.XLOOKUP(Table1[[#This Row],[Location]],'Location analysis'!A:A,'Location analysis'!C:C)</f>
        <v>-74.420399000000003</v>
      </c>
      <c r="G3050" t="s">
        <v>137</v>
      </c>
      <c r="H3050" t="s">
        <v>97</v>
      </c>
      <c r="I3050">
        <v>15141307517</v>
      </c>
      <c r="J3050" t="s">
        <v>644</v>
      </c>
      <c r="K3050" t="s">
        <v>51</v>
      </c>
      <c r="L3050">
        <v>144</v>
      </c>
      <c r="M3050">
        <v>1.5</v>
      </c>
      <c r="N3050">
        <v>1</v>
      </c>
      <c r="O3050">
        <v>144</v>
      </c>
      <c r="P3050">
        <v>1.5</v>
      </c>
      <c r="Q3050">
        <v>1</v>
      </c>
      <c r="R3050">
        <v>1.5</v>
      </c>
      <c r="S3050">
        <v>1.5</v>
      </c>
      <c r="T3050" s="1">
        <v>44701</v>
      </c>
      <c r="U3050" t="str">
        <f t="shared" si="235"/>
        <v>Poland Springs Water</v>
      </c>
      <c r="V3050" t="str">
        <f t="shared" si="236"/>
        <v>Water</v>
      </c>
      <c r="W3050" t="s">
        <v>97</v>
      </c>
      <c r="X3050" t="b">
        <f t="shared" si="238"/>
        <v>1</v>
      </c>
      <c r="Y3050">
        <f t="shared" si="237"/>
        <v>1.5</v>
      </c>
      <c r="Z3050" s="2">
        <f t="shared" si="239"/>
        <v>1</v>
      </c>
      <c r="AA3050" t="s">
        <v>137</v>
      </c>
      <c r="AD3050" t="s">
        <v>132</v>
      </c>
      <c r="AE3050" t="s">
        <v>645</v>
      </c>
      <c r="AF3050">
        <v>2022</v>
      </c>
    </row>
    <row r="3051" spans="1:32" x14ac:dyDescent="0.25">
      <c r="A3051" t="s">
        <v>29</v>
      </c>
      <c r="B3051" t="s">
        <v>394</v>
      </c>
      <c r="C3051" t="s">
        <v>395</v>
      </c>
      <c r="D3051" t="s">
        <v>396</v>
      </c>
      <c r="E3051">
        <f>_xlfn.XLOOKUP(Table1[[#This Row],[Location]],'Location analysis'!A:A,'Location analysis'!B:B)</f>
        <v>40.416893999999999</v>
      </c>
      <c r="F3051">
        <f>_xlfn.XLOOKUP(Table1[[#This Row],[Location]],'Location analysis'!A:A,'Location analysis'!C:C)</f>
        <v>-74.420399000000003</v>
      </c>
      <c r="G3051" t="s">
        <v>508</v>
      </c>
      <c r="H3051" t="s">
        <v>43</v>
      </c>
      <c r="I3051">
        <v>15141410231</v>
      </c>
      <c r="J3051" t="s">
        <v>644</v>
      </c>
      <c r="K3051" t="s">
        <v>36</v>
      </c>
      <c r="L3051">
        <v>110</v>
      </c>
      <c r="M3051">
        <v>1.5</v>
      </c>
      <c r="N3051">
        <v>1</v>
      </c>
      <c r="O3051">
        <v>110</v>
      </c>
      <c r="P3051">
        <v>1.5</v>
      </c>
      <c r="Q3051">
        <v>1</v>
      </c>
      <c r="R3051">
        <v>1.5</v>
      </c>
      <c r="S3051">
        <v>3</v>
      </c>
      <c r="T3051" s="1">
        <v>44701</v>
      </c>
      <c r="U3051" t="str">
        <f t="shared" si="235"/>
        <v>Pop Corners - Kettle Corn</v>
      </c>
      <c r="V3051" t="str">
        <f t="shared" si="236"/>
        <v>Food</v>
      </c>
      <c r="W3051" t="s">
        <v>43</v>
      </c>
      <c r="X3051" t="b">
        <f t="shared" si="238"/>
        <v>1</v>
      </c>
      <c r="Y3051">
        <f t="shared" si="237"/>
        <v>1.5</v>
      </c>
      <c r="Z3051" s="2">
        <f t="shared" si="239"/>
        <v>1</v>
      </c>
      <c r="AA3051" t="s">
        <v>509</v>
      </c>
      <c r="AB3051" t="s">
        <v>510</v>
      </c>
      <c r="AD3051" t="s">
        <v>132</v>
      </c>
      <c r="AE3051" t="s">
        <v>645</v>
      </c>
      <c r="AF3051">
        <v>2022</v>
      </c>
    </row>
    <row r="3052" spans="1:32" x14ac:dyDescent="0.25">
      <c r="A3052" t="s">
        <v>29</v>
      </c>
      <c r="B3052" t="s">
        <v>394</v>
      </c>
      <c r="C3052" t="s">
        <v>395</v>
      </c>
      <c r="D3052" t="s">
        <v>396</v>
      </c>
      <c r="E3052">
        <f>_xlfn.XLOOKUP(Table1[[#This Row],[Location]],'Location analysis'!A:A,'Location analysis'!B:B)</f>
        <v>40.416893999999999</v>
      </c>
      <c r="F3052">
        <f>_xlfn.XLOOKUP(Table1[[#This Row],[Location]],'Location analysis'!A:A,'Location analysis'!C:C)</f>
        <v>-74.420399000000003</v>
      </c>
      <c r="G3052" t="s">
        <v>520</v>
      </c>
      <c r="H3052" t="s">
        <v>43</v>
      </c>
      <c r="I3052">
        <v>15141410231</v>
      </c>
      <c r="J3052" t="s">
        <v>644</v>
      </c>
      <c r="K3052" t="s">
        <v>36</v>
      </c>
      <c r="L3052">
        <v>111</v>
      </c>
      <c r="M3052">
        <v>1.5</v>
      </c>
      <c r="N3052">
        <v>1</v>
      </c>
      <c r="O3052">
        <v>111</v>
      </c>
      <c r="P3052">
        <v>1.5</v>
      </c>
      <c r="Q3052">
        <v>1</v>
      </c>
      <c r="R3052">
        <v>1.5</v>
      </c>
      <c r="S3052">
        <v>3</v>
      </c>
      <c r="T3052" s="1">
        <v>44701</v>
      </c>
      <c r="U3052" t="str">
        <f t="shared" si="235"/>
        <v>Pop Corners - Sea Salt</v>
      </c>
      <c r="V3052" t="str">
        <f t="shared" si="236"/>
        <v>Food</v>
      </c>
      <c r="W3052" t="s">
        <v>43</v>
      </c>
      <c r="X3052" t="b">
        <f t="shared" si="238"/>
        <v>1</v>
      </c>
      <c r="Y3052">
        <f t="shared" si="237"/>
        <v>1.5</v>
      </c>
      <c r="Z3052" s="2">
        <f t="shared" si="239"/>
        <v>1</v>
      </c>
      <c r="AA3052" t="s">
        <v>509</v>
      </c>
      <c r="AB3052" t="s">
        <v>157</v>
      </c>
      <c r="AD3052" t="s">
        <v>132</v>
      </c>
      <c r="AE3052" t="s">
        <v>645</v>
      </c>
      <c r="AF3052">
        <v>2022</v>
      </c>
    </row>
    <row r="3053" spans="1:32" x14ac:dyDescent="0.25">
      <c r="A3053" t="s">
        <v>29</v>
      </c>
      <c r="B3053" t="s">
        <v>394</v>
      </c>
      <c r="C3053" t="s">
        <v>395</v>
      </c>
      <c r="D3053" t="s">
        <v>396</v>
      </c>
      <c r="E3053">
        <f>_xlfn.XLOOKUP(Table1[[#This Row],[Location]],'Location analysis'!A:A,'Location analysis'!B:B)</f>
        <v>40.416893999999999</v>
      </c>
      <c r="F3053">
        <f>_xlfn.XLOOKUP(Table1[[#This Row],[Location]],'Location analysis'!A:A,'Location analysis'!C:C)</f>
        <v>-74.420399000000003</v>
      </c>
      <c r="G3053" t="s">
        <v>182</v>
      </c>
      <c r="H3053" t="s">
        <v>34</v>
      </c>
      <c r="I3053">
        <v>15141417254</v>
      </c>
      <c r="J3053" t="s">
        <v>644</v>
      </c>
      <c r="K3053" t="s">
        <v>36</v>
      </c>
      <c r="L3053">
        <v>142</v>
      </c>
      <c r="M3053">
        <v>1.5</v>
      </c>
      <c r="N3053">
        <v>1</v>
      </c>
      <c r="O3053">
        <v>142</v>
      </c>
      <c r="P3053">
        <v>1.5</v>
      </c>
      <c r="Q3053">
        <v>1</v>
      </c>
      <c r="R3053">
        <v>1.5</v>
      </c>
      <c r="S3053">
        <v>1.5</v>
      </c>
      <c r="T3053" s="1">
        <v>44701</v>
      </c>
      <c r="U3053" t="str">
        <f t="shared" si="235"/>
        <v>Coca Cola - Zero Sugar</v>
      </c>
      <c r="V3053" t="str">
        <f t="shared" si="236"/>
        <v>Carbonated</v>
      </c>
      <c r="W3053" t="s">
        <v>34</v>
      </c>
      <c r="X3053" t="b">
        <f t="shared" si="238"/>
        <v>1</v>
      </c>
      <c r="Y3053">
        <f t="shared" si="237"/>
        <v>1.5</v>
      </c>
      <c r="Z3053" s="2">
        <f t="shared" si="239"/>
        <v>1</v>
      </c>
      <c r="AA3053" t="s">
        <v>183</v>
      </c>
      <c r="AB3053" t="s">
        <v>184</v>
      </c>
      <c r="AD3053" t="s">
        <v>132</v>
      </c>
      <c r="AE3053" t="s">
        <v>645</v>
      </c>
      <c r="AF3053">
        <v>2022</v>
      </c>
    </row>
    <row r="3054" spans="1:32" x14ac:dyDescent="0.25">
      <c r="A3054" t="s">
        <v>29</v>
      </c>
      <c r="B3054" t="s">
        <v>394</v>
      </c>
      <c r="C3054" t="s">
        <v>395</v>
      </c>
      <c r="D3054" t="s">
        <v>396</v>
      </c>
      <c r="E3054">
        <f>_xlfn.XLOOKUP(Table1[[#This Row],[Location]],'Location analysis'!A:A,'Location analysis'!B:B)</f>
        <v>40.416893999999999</v>
      </c>
      <c r="F3054">
        <f>_xlfn.XLOOKUP(Table1[[#This Row],[Location]],'Location analysis'!A:A,'Location analysis'!C:C)</f>
        <v>-74.420399000000003</v>
      </c>
      <c r="G3054" t="s">
        <v>632</v>
      </c>
      <c r="I3054">
        <v>15141446044</v>
      </c>
      <c r="J3054" t="s">
        <v>644</v>
      </c>
      <c r="K3054" t="s">
        <v>36</v>
      </c>
      <c r="L3054">
        <v>151</v>
      </c>
      <c r="M3054">
        <v>4</v>
      </c>
      <c r="N3054">
        <v>1</v>
      </c>
      <c r="O3054">
        <v>151</v>
      </c>
      <c r="P3054">
        <v>4</v>
      </c>
      <c r="Q3054">
        <v>1</v>
      </c>
      <c r="R3054">
        <v>4</v>
      </c>
      <c r="S3054">
        <v>4</v>
      </c>
      <c r="T3054" s="1">
        <v>44701</v>
      </c>
      <c r="U3054" t="str">
        <f t="shared" si="235"/>
        <v>Mini Chips Ahoy - Go Paks</v>
      </c>
      <c r="V3054" t="str">
        <f t="shared" si="236"/>
        <v>Cell is Blank - Dis-regard</v>
      </c>
      <c r="W3054" t="s">
        <v>43</v>
      </c>
      <c r="X3054" t="b">
        <f t="shared" si="238"/>
        <v>1</v>
      </c>
      <c r="Y3054">
        <f t="shared" si="237"/>
        <v>4</v>
      </c>
      <c r="Z3054" s="2">
        <f t="shared" si="239"/>
        <v>2.6666666666666665</v>
      </c>
      <c r="AA3054" t="s">
        <v>633</v>
      </c>
      <c r="AB3054" t="s">
        <v>492</v>
      </c>
      <c r="AD3054" t="s">
        <v>132</v>
      </c>
      <c r="AE3054" t="s">
        <v>645</v>
      </c>
      <c r="AF3054">
        <v>2022</v>
      </c>
    </row>
    <row r="3055" spans="1:32" x14ac:dyDescent="0.25">
      <c r="A3055" t="s">
        <v>29</v>
      </c>
      <c r="B3055" t="s">
        <v>46</v>
      </c>
      <c r="C3055" t="s">
        <v>31</v>
      </c>
      <c r="D3055" t="s">
        <v>47</v>
      </c>
      <c r="E3055">
        <f>_xlfn.XLOOKUP(Table1[[#This Row],[Location]],'Location analysis'!A:A,'Location analysis'!B:B)</f>
        <v>40.423690999999998</v>
      </c>
      <c r="F3055">
        <f>_xlfn.XLOOKUP(Table1[[#This Row],[Location]],'Location analysis'!A:A,'Location analysis'!C:C)</f>
        <v>-74.380831999999998</v>
      </c>
      <c r="G3055" t="s">
        <v>84</v>
      </c>
      <c r="H3055" t="s">
        <v>43</v>
      </c>
      <c r="I3055">
        <v>15141451092</v>
      </c>
      <c r="J3055" t="s">
        <v>644</v>
      </c>
      <c r="K3055" t="s">
        <v>36</v>
      </c>
      <c r="L3055">
        <v>131</v>
      </c>
      <c r="M3055">
        <v>2</v>
      </c>
      <c r="N3055">
        <v>1</v>
      </c>
      <c r="O3055">
        <v>131</v>
      </c>
      <c r="P3055">
        <v>2</v>
      </c>
      <c r="Q3055">
        <v>1</v>
      </c>
      <c r="R3055">
        <v>2</v>
      </c>
      <c r="S3055">
        <v>2</v>
      </c>
      <c r="T3055" s="1">
        <v>44701</v>
      </c>
      <c r="U3055" t="str">
        <f t="shared" si="235"/>
        <v>Wonderful Pistachios - Variety</v>
      </c>
      <c r="V3055" t="str">
        <f t="shared" si="236"/>
        <v>Food</v>
      </c>
      <c r="W3055" t="s">
        <v>43</v>
      </c>
      <c r="X3055" t="b">
        <f t="shared" si="238"/>
        <v>1</v>
      </c>
      <c r="Y3055">
        <f t="shared" si="237"/>
        <v>2</v>
      </c>
      <c r="Z3055" s="2">
        <f t="shared" si="239"/>
        <v>1.3333333333333333</v>
      </c>
      <c r="AA3055" t="s">
        <v>85</v>
      </c>
      <c r="AB3055" t="s">
        <v>86</v>
      </c>
      <c r="AD3055" t="s">
        <v>132</v>
      </c>
      <c r="AE3055" t="s">
        <v>645</v>
      </c>
      <c r="AF3055">
        <v>2022</v>
      </c>
    </row>
    <row r="3056" spans="1:32" x14ac:dyDescent="0.25">
      <c r="A3056" t="s">
        <v>29</v>
      </c>
      <c r="B3056" t="s">
        <v>46</v>
      </c>
      <c r="C3056" t="s">
        <v>31</v>
      </c>
      <c r="D3056" t="s">
        <v>47</v>
      </c>
      <c r="E3056">
        <f>_xlfn.XLOOKUP(Table1[[#This Row],[Location]],'Location analysis'!A:A,'Location analysis'!B:B)</f>
        <v>40.423690999999998</v>
      </c>
      <c r="F3056">
        <f>_xlfn.XLOOKUP(Table1[[#This Row],[Location]],'Location analysis'!A:A,'Location analysis'!C:C)</f>
        <v>-74.380831999999998</v>
      </c>
      <c r="G3056" t="s">
        <v>42</v>
      </c>
      <c r="H3056" t="s">
        <v>43</v>
      </c>
      <c r="I3056">
        <v>15141459295</v>
      </c>
      <c r="J3056" t="s">
        <v>644</v>
      </c>
      <c r="K3056" t="s">
        <v>36</v>
      </c>
      <c r="L3056">
        <v>124</v>
      </c>
      <c r="M3056">
        <v>1.5</v>
      </c>
      <c r="N3056">
        <v>1</v>
      </c>
      <c r="O3056">
        <v>124</v>
      </c>
      <c r="P3056">
        <v>1.5</v>
      </c>
      <c r="Q3056">
        <v>1</v>
      </c>
      <c r="R3056">
        <v>1.5</v>
      </c>
      <c r="S3056">
        <v>1.5</v>
      </c>
      <c r="T3056" s="1">
        <v>44701</v>
      </c>
      <c r="U3056" t="str">
        <f t="shared" si="235"/>
        <v>Takis - Hot Chilli Pepper &amp; Lime</v>
      </c>
      <c r="V3056" t="str">
        <f t="shared" si="236"/>
        <v>Food</v>
      </c>
      <c r="W3056" t="s">
        <v>43</v>
      </c>
      <c r="X3056" t="b">
        <f t="shared" si="238"/>
        <v>1</v>
      </c>
      <c r="Y3056">
        <f t="shared" si="237"/>
        <v>1.5</v>
      </c>
      <c r="Z3056" s="2">
        <f t="shared" si="239"/>
        <v>1</v>
      </c>
      <c r="AA3056" t="s">
        <v>44</v>
      </c>
      <c r="AB3056" t="s">
        <v>45</v>
      </c>
      <c r="AD3056" t="s">
        <v>132</v>
      </c>
      <c r="AE3056" t="s">
        <v>645</v>
      </c>
      <c r="AF3056">
        <v>2022</v>
      </c>
    </row>
    <row r="3057" spans="1:32" x14ac:dyDescent="0.25">
      <c r="A3057" t="s">
        <v>29</v>
      </c>
      <c r="B3057" t="s">
        <v>394</v>
      </c>
      <c r="C3057" t="s">
        <v>395</v>
      </c>
      <c r="D3057" t="s">
        <v>396</v>
      </c>
      <c r="E3057">
        <f>_xlfn.XLOOKUP(Table1[[#This Row],[Location]],'Location analysis'!A:A,'Location analysis'!B:B)</f>
        <v>40.416893999999999</v>
      </c>
      <c r="F3057">
        <f>_xlfn.XLOOKUP(Table1[[#This Row],[Location]],'Location analysis'!A:A,'Location analysis'!C:C)</f>
        <v>-74.420399000000003</v>
      </c>
      <c r="G3057" t="s">
        <v>42</v>
      </c>
      <c r="H3057" t="s">
        <v>43</v>
      </c>
      <c r="I3057">
        <v>15141564644</v>
      </c>
      <c r="J3057" t="s">
        <v>644</v>
      </c>
      <c r="K3057" t="s">
        <v>36</v>
      </c>
      <c r="L3057">
        <v>114</v>
      </c>
      <c r="M3057">
        <v>1.5</v>
      </c>
      <c r="N3057">
        <v>1</v>
      </c>
      <c r="O3057">
        <v>114</v>
      </c>
      <c r="P3057">
        <v>1.5</v>
      </c>
      <c r="Q3057">
        <v>1</v>
      </c>
      <c r="R3057">
        <v>1.5</v>
      </c>
      <c r="S3057">
        <v>1.5</v>
      </c>
      <c r="T3057" s="1">
        <v>44701</v>
      </c>
      <c r="U3057" t="str">
        <f t="shared" si="235"/>
        <v>Takis - Hot Chilli Pepper &amp; Lime</v>
      </c>
      <c r="V3057" t="str">
        <f t="shared" si="236"/>
        <v>Food</v>
      </c>
      <c r="W3057" t="s">
        <v>43</v>
      </c>
      <c r="X3057" t="b">
        <f t="shared" si="238"/>
        <v>1</v>
      </c>
      <c r="Y3057">
        <f t="shared" si="237"/>
        <v>1.5</v>
      </c>
      <c r="Z3057" s="2">
        <f t="shared" si="239"/>
        <v>1</v>
      </c>
      <c r="AA3057" t="s">
        <v>44</v>
      </c>
      <c r="AB3057" t="s">
        <v>45</v>
      </c>
      <c r="AD3057" t="s">
        <v>132</v>
      </c>
      <c r="AE3057" t="s">
        <v>645</v>
      </c>
      <c r="AF3057">
        <v>2022</v>
      </c>
    </row>
    <row r="3058" spans="1:32" x14ac:dyDescent="0.25">
      <c r="A3058" t="s">
        <v>29</v>
      </c>
      <c r="B3058" t="s">
        <v>394</v>
      </c>
      <c r="C3058" t="s">
        <v>395</v>
      </c>
      <c r="D3058" t="s">
        <v>396</v>
      </c>
      <c r="E3058">
        <f>_xlfn.XLOOKUP(Table1[[#This Row],[Location]],'Location analysis'!A:A,'Location analysis'!B:B)</f>
        <v>40.416893999999999</v>
      </c>
      <c r="F3058">
        <f>_xlfn.XLOOKUP(Table1[[#This Row],[Location]],'Location analysis'!A:A,'Location analysis'!C:C)</f>
        <v>-74.420399000000003</v>
      </c>
      <c r="G3058" t="s">
        <v>137</v>
      </c>
      <c r="H3058" t="s">
        <v>97</v>
      </c>
      <c r="I3058">
        <v>15141568433</v>
      </c>
      <c r="J3058" t="s">
        <v>644</v>
      </c>
      <c r="K3058" t="s">
        <v>36</v>
      </c>
      <c r="L3058">
        <v>144</v>
      </c>
      <c r="M3058">
        <v>1.5</v>
      </c>
      <c r="N3058">
        <v>1</v>
      </c>
      <c r="O3058">
        <v>144</v>
      </c>
      <c r="P3058">
        <v>1.5</v>
      </c>
      <c r="Q3058">
        <v>1</v>
      </c>
      <c r="R3058">
        <v>1.5</v>
      </c>
      <c r="S3058">
        <v>1.5</v>
      </c>
      <c r="T3058" s="1">
        <v>44701</v>
      </c>
      <c r="U3058" t="str">
        <f t="shared" si="235"/>
        <v>Poland Springs Water</v>
      </c>
      <c r="V3058" t="str">
        <f t="shared" si="236"/>
        <v>Water</v>
      </c>
      <c r="W3058" t="s">
        <v>97</v>
      </c>
      <c r="X3058" t="b">
        <f t="shared" si="238"/>
        <v>1</v>
      </c>
      <c r="Y3058">
        <f t="shared" si="237"/>
        <v>1.5</v>
      </c>
      <c r="Z3058" s="2">
        <f t="shared" si="239"/>
        <v>1</v>
      </c>
      <c r="AA3058" t="s">
        <v>137</v>
      </c>
      <c r="AD3058" t="s">
        <v>132</v>
      </c>
      <c r="AE3058" t="s">
        <v>645</v>
      </c>
      <c r="AF3058">
        <v>2022</v>
      </c>
    </row>
    <row r="3059" spans="1:32" x14ac:dyDescent="0.25">
      <c r="A3059" t="s">
        <v>29</v>
      </c>
      <c r="B3059" t="s">
        <v>67</v>
      </c>
      <c r="C3059" t="s">
        <v>68</v>
      </c>
      <c r="D3059" t="s">
        <v>69</v>
      </c>
      <c r="E3059">
        <f>_xlfn.XLOOKUP(Table1[[#This Row],[Location]],'Location analysis'!A:A,'Location analysis'!B:B)</f>
        <v>40.435699999999997</v>
      </c>
      <c r="F3059">
        <f>_xlfn.XLOOKUP(Table1[[#This Row],[Location]],'Location analysis'!A:A,'Location analysis'!C:C)</f>
        <v>-74.125200000000007</v>
      </c>
      <c r="G3059" t="s">
        <v>625</v>
      </c>
      <c r="I3059">
        <v>15141663655</v>
      </c>
      <c r="J3059" t="s">
        <v>644</v>
      </c>
      <c r="K3059" t="s">
        <v>51</v>
      </c>
      <c r="L3059">
        <v>113</v>
      </c>
      <c r="M3059">
        <v>1.5</v>
      </c>
      <c r="N3059">
        <v>1</v>
      </c>
      <c r="O3059">
        <v>113</v>
      </c>
      <c r="P3059">
        <v>1.5</v>
      </c>
      <c r="Q3059">
        <v>1</v>
      </c>
      <c r="R3059">
        <v>1.5</v>
      </c>
      <c r="S3059">
        <v>1.5</v>
      </c>
      <c r="T3059" s="1">
        <v>44701</v>
      </c>
      <c r="U3059" t="str">
        <f t="shared" si="235"/>
        <v>Doritos Spicy Nacho</v>
      </c>
      <c r="V3059" t="str">
        <f t="shared" si="236"/>
        <v>Cell is Blank - Dis-regard</v>
      </c>
      <c r="W3059" t="s">
        <v>43</v>
      </c>
      <c r="X3059" t="b">
        <f t="shared" si="238"/>
        <v>1</v>
      </c>
      <c r="Y3059">
        <f t="shared" si="237"/>
        <v>1.5</v>
      </c>
      <c r="Z3059" s="2">
        <f t="shared" si="239"/>
        <v>1</v>
      </c>
      <c r="AA3059" t="s">
        <v>625</v>
      </c>
      <c r="AD3059" t="s">
        <v>132</v>
      </c>
      <c r="AE3059" t="s">
        <v>645</v>
      </c>
      <c r="AF3059">
        <v>2022</v>
      </c>
    </row>
    <row r="3060" spans="1:32" x14ac:dyDescent="0.25">
      <c r="A3060" t="s">
        <v>29</v>
      </c>
      <c r="B3060" t="s">
        <v>67</v>
      </c>
      <c r="C3060" t="s">
        <v>68</v>
      </c>
      <c r="D3060" t="s">
        <v>69</v>
      </c>
      <c r="E3060">
        <f>_xlfn.XLOOKUP(Table1[[#This Row],[Location]],'Location analysis'!A:A,'Location analysis'!B:B)</f>
        <v>40.435699999999997</v>
      </c>
      <c r="F3060">
        <f>_xlfn.XLOOKUP(Table1[[#This Row],[Location]],'Location analysis'!A:A,'Location analysis'!C:C)</f>
        <v>-74.125200000000007</v>
      </c>
      <c r="G3060" t="s">
        <v>182</v>
      </c>
      <c r="H3060" t="s">
        <v>34</v>
      </c>
      <c r="I3060">
        <v>15141668447</v>
      </c>
      <c r="J3060" t="s">
        <v>644</v>
      </c>
      <c r="K3060" t="s">
        <v>51</v>
      </c>
      <c r="L3060">
        <v>142</v>
      </c>
      <c r="M3060">
        <v>1.5</v>
      </c>
      <c r="N3060">
        <v>1</v>
      </c>
      <c r="O3060">
        <v>142</v>
      </c>
      <c r="P3060">
        <v>1.5</v>
      </c>
      <c r="Q3060">
        <v>1</v>
      </c>
      <c r="R3060">
        <v>1.5</v>
      </c>
      <c r="S3060">
        <v>1.5</v>
      </c>
      <c r="T3060" s="1">
        <v>44701</v>
      </c>
      <c r="U3060" t="str">
        <f t="shared" si="235"/>
        <v>Coca Cola - Zero Sugar</v>
      </c>
      <c r="V3060" t="str">
        <f t="shared" si="236"/>
        <v>Carbonated</v>
      </c>
      <c r="W3060" t="s">
        <v>34</v>
      </c>
      <c r="X3060" t="b">
        <f t="shared" si="238"/>
        <v>1</v>
      </c>
      <c r="Y3060">
        <f t="shared" si="237"/>
        <v>1.5</v>
      </c>
      <c r="Z3060" s="2">
        <f t="shared" si="239"/>
        <v>1</v>
      </c>
      <c r="AA3060" t="s">
        <v>183</v>
      </c>
      <c r="AB3060" t="s">
        <v>184</v>
      </c>
      <c r="AD3060" t="s">
        <v>132</v>
      </c>
      <c r="AE3060" t="s">
        <v>645</v>
      </c>
      <c r="AF3060">
        <v>2022</v>
      </c>
    </row>
    <row r="3061" spans="1:32" x14ac:dyDescent="0.25">
      <c r="A3061" t="s">
        <v>29</v>
      </c>
      <c r="B3061" t="s">
        <v>67</v>
      </c>
      <c r="C3061" t="s">
        <v>68</v>
      </c>
      <c r="D3061" t="s">
        <v>69</v>
      </c>
      <c r="E3061">
        <f>_xlfn.XLOOKUP(Table1[[#This Row],[Location]],'Location analysis'!A:A,'Location analysis'!B:B)</f>
        <v>40.435699999999997</v>
      </c>
      <c r="F3061">
        <f>_xlfn.XLOOKUP(Table1[[#This Row],[Location]],'Location analysis'!A:A,'Location analysis'!C:C)</f>
        <v>-74.125200000000007</v>
      </c>
      <c r="G3061" t="s">
        <v>545</v>
      </c>
      <c r="H3061" t="s">
        <v>43</v>
      </c>
      <c r="I3061">
        <v>15141875657</v>
      </c>
      <c r="J3061" t="s">
        <v>644</v>
      </c>
      <c r="K3061" t="s">
        <v>51</v>
      </c>
      <c r="L3061">
        <v>137</v>
      </c>
      <c r="M3061">
        <v>1.5</v>
      </c>
      <c r="N3061">
        <v>1</v>
      </c>
      <c r="O3061">
        <v>137</v>
      </c>
      <c r="P3061">
        <v>1.5</v>
      </c>
      <c r="Q3061">
        <v>1</v>
      </c>
      <c r="R3061">
        <v>1.5</v>
      </c>
      <c r="S3061">
        <v>1.5</v>
      </c>
      <c r="T3061" s="1">
        <v>44701</v>
      </c>
      <c r="U3061" t="str">
        <f t="shared" si="235"/>
        <v>Nutri Grain Apple Cinnamon</v>
      </c>
      <c r="V3061" t="str">
        <f t="shared" si="236"/>
        <v>Food</v>
      </c>
      <c r="W3061" t="s">
        <v>43</v>
      </c>
      <c r="X3061" t="b">
        <f t="shared" si="238"/>
        <v>1</v>
      </c>
      <c r="Y3061">
        <f t="shared" si="237"/>
        <v>1.5</v>
      </c>
      <c r="Z3061" s="2">
        <f t="shared" si="239"/>
        <v>1</v>
      </c>
      <c r="AA3061" t="s">
        <v>545</v>
      </c>
      <c r="AD3061" t="s">
        <v>132</v>
      </c>
      <c r="AE3061" t="s">
        <v>645</v>
      </c>
      <c r="AF3061">
        <v>2022</v>
      </c>
    </row>
    <row r="3062" spans="1:32" x14ac:dyDescent="0.25">
      <c r="A3062" t="s">
        <v>29</v>
      </c>
      <c r="B3062" t="s">
        <v>67</v>
      </c>
      <c r="C3062" t="s">
        <v>68</v>
      </c>
      <c r="D3062" t="s">
        <v>69</v>
      </c>
      <c r="E3062">
        <f>_xlfn.XLOOKUP(Table1[[#This Row],[Location]],'Location analysis'!A:A,'Location analysis'!B:B)</f>
        <v>40.435699999999997</v>
      </c>
      <c r="F3062">
        <f>_xlfn.XLOOKUP(Table1[[#This Row],[Location]],'Location analysis'!A:A,'Location analysis'!C:C)</f>
        <v>-74.125200000000007</v>
      </c>
      <c r="G3062" t="s">
        <v>70</v>
      </c>
      <c r="H3062" t="s">
        <v>34</v>
      </c>
      <c r="I3062">
        <v>15141908470</v>
      </c>
      <c r="J3062" t="s">
        <v>644</v>
      </c>
      <c r="K3062" t="s">
        <v>51</v>
      </c>
      <c r="L3062">
        <v>146</v>
      </c>
      <c r="M3062">
        <v>3</v>
      </c>
      <c r="N3062">
        <v>1</v>
      </c>
      <c r="O3062">
        <v>146</v>
      </c>
      <c r="P3062">
        <v>3</v>
      </c>
      <c r="Q3062">
        <v>1</v>
      </c>
      <c r="R3062">
        <v>3</v>
      </c>
      <c r="S3062">
        <v>3</v>
      </c>
      <c r="T3062" s="1">
        <v>44701</v>
      </c>
      <c r="U3062" t="str">
        <f t="shared" si="235"/>
        <v>Monster Energy Original</v>
      </c>
      <c r="V3062" t="str">
        <f t="shared" si="236"/>
        <v>Carbonated</v>
      </c>
      <c r="W3062" t="s">
        <v>34</v>
      </c>
      <c r="X3062" t="b">
        <f t="shared" si="238"/>
        <v>1</v>
      </c>
      <c r="Y3062">
        <f t="shared" si="237"/>
        <v>3</v>
      </c>
      <c r="Z3062" s="2">
        <f t="shared" si="239"/>
        <v>2</v>
      </c>
      <c r="AA3062" t="s">
        <v>70</v>
      </c>
      <c r="AD3062" t="s">
        <v>132</v>
      </c>
      <c r="AE3062" t="s">
        <v>645</v>
      </c>
      <c r="AF3062">
        <v>2022</v>
      </c>
    </row>
    <row r="3063" spans="1:32" x14ac:dyDescent="0.25">
      <c r="A3063" t="s">
        <v>29</v>
      </c>
      <c r="B3063" t="s">
        <v>46</v>
      </c>
      <c r="C3063" t="s">
        <v>31</v>
      </c>
      <c r="D3063" t="s">
        <v>47</v>
      </c>
      <c r="E3063">
        <f>_xlfn.XLOOKUP(Table1[[#This Row],[Location]],'Location analysis'!A:A,'Location analysis'!B:B)</f>
        <v>40.423690999999998</v>
      </c>
      <c r="F3063">
        <f>_xlfn.XLOOKUP(Table1[[#This Row],[Location]],'Location analysis'!A:A,'Location analysis'!C:C)</f>
        <v>-74.380831999999998</v>
      </c>
      <c r="G3063" t="s">
        <v>225</v>
      </c>
      <c r="H3063" t="s">
        <v>43</v>
      </c>
      <c r="I3063">
        <v>15142235865</v>
      </c>
      <c r="J3063" t="s">
        <v>644</v>
      </c>
      <c r="K3063" t="s">
        <v>51</v>
      </c>
      <c r="L3063">
        <v>112</v>
      </c>
      <c r="M3063">
        <v>1.5</v>
      </c>
      <c r="N3063">
        <v>1</v>
      </c>
      <c r="O3063">
        <v>112</v>
      </c>
      <c r="P3063">
        <v>1.5</v>
      </c>
      <c r="Q3063">
        <v>1</v>
      </c>
      <c r="R3063">
        <v>1.5</v>
      </c>
      <c r="S3063">
        <v>1.5</v>
      </c>
      <c r="T3063" s="1">
        <v>44701</v>
      </c>
      <c r="U3063" t="str">
        <f t="shared" si="235"/>
        <v>SunChips Multigrain - Original</v>
      </c>
      <c r="V3063" t="str">
        <f t="shared" si="236"/>
        <v>Food</v>
      </c>
      <c r="W3063" t="s">
        <v>43</v>
      </c>
      <c r="X3063" t="b">
        <f t="shared" si="238"/>
        <v>1</v>
      </c>
      <c r="Y3063">
        <f t="shared" si="237"/>
        <v>1.5</v>
      </c>
      <c r="Z3063" s="2">
        <f t="shared" si="239"/>
        <v>1</v>
      </c>
      <c r="AA3063" t="s">
        <v>129</v>
      </c>
      <c r="AB3063" t="s">
        <v>150</v>
      </c>
      <c r="AD3063" t="s">
        <v>132</v>
      </c>
      <c r="AE3063" t="s">
        <v>645</v>
      </c>
      <c r="AF3063">
        <v>2022</v>
      </c>
    </row>
    <row r="3064" spans="1:32" x14ac:dyDescent="0.25">
      <c r="A3064" t="s">
        <v>29</v>
      </c>
      <c r="B3064" t="s">
        <v>46</v>
      </c>
      <c r="C3064" t="s">
        <v>31</v>
      </c>
      <c r="D3064" t="s">
        <v>47</v>
      </c>
      <c r="E3064">
        <f>_xlfn.XLOOKUP(Table1[[#This Row],[Location]],'Location analysis'!A:A,'Location analysis'!B:B)</f>
        <v>40.423690999999998</v>
      </c>
      <c r="F3064">
        <f>_xlfn.XLOOKUP(Table1[[#This Row],[Location]],'Location analysis'!A:A,'Location analysis'!C:C)</f>
        <v>-74.380831999999998</v>
      </c>
      <c r="G3064" t="s">
        <v>182</v>
      </c>
      <c r="H3064" t="s">
        <v>34</v>
      </c>
      <c r="I3064">
        <v>15142308907</v>
      </c>
      <c r="J3064" t="s">
        <v>644</v>
      </c>
      <c r="K3064" t="s">
        <v>51</v>
      </c>
      <c r="L3064">
        <v>140</v>
      </c>
      <c r="M3064">
        <v>1.5</v>
      </c>
      <c r="N3064">
        <v>1</v>
      </c>
      <c r="O3064">
        <v>140</v>
      </c>
      <c r="P3064">
        <v>1.5</v>
      </c>
      <c r="Q3064">
        <v>1</v>
      </c>
      <c r="R3064">
        <v>1.5</v>
      </c>
      <c r="S3064">
        <v>1.5</v>
      </c>
      <c r="T3064" s="1">
        <v>44701</v>
      </c>
      <c r="U3064" t="str">
        <f t="shared" si="235"/>
        <v>Coca Cola - Zero Sugar</v>
      </c>
      <c r="V3064" t="str">
        <f t="shared" si="236"/>
        <v>Carbonated</v>
      </c>
      <c r="W3064" t="s">
        <v>34</v>
      </c>
      <c r="X3064" t="b">
        <f t="shared" si="238"/>
        <v>1</v>
      </c>
      <c r="Y3064">
        <f t="shared" si="237"/>
        <v>1.5</v>
      </c>
      <c r="Z3064" s="2">
        <f t="shared" si="239"/>
        <v>1</v>
      </c>
      <c r="AA3064" t="s">
        <v>183</v>
      </c>
      <c r="AB3064" t="s">
        <v>184</v>
      </c>
      <c r="AD3064" t="s">
        <v>132</v>
      </c>
      <c r="AE3064" t="s">
        <v>645</v>
      </c>
      <c r="AF3064">
        <v>2022</v>
      </c>
    </row>
    <row r="3065" spans="1:32" x14ac:dyDescent="0.25">
      <c r="A3065" t="s">
        <v>29</v>
      </c>
      <c r="B3065" t="s">
        <v>67</v>
      </c>
      <c r="C3065" t="s">
        <v>68</v>
      </c>
      <c r="D3065" t="s">
        <v>69</v>
      </c>
      <c r="E3065">
        <f>_xlfn.XLOOKUP(Table1[[#This Row],[Location]],'Location analysis'!A:A,'Location analysis'!B:B)</f>
        <v>40.435699999999997</v>
      </c>
      <c r="F3065">
        <f>_xlfn.XLOOKUP(Table1[[#This Row],[Location]],'Location analysis'!A:A,'Location analysis'!C:C)</f>
        <v>-74.125200000000007</v>
      </c>
      <c r="G3065" t="s">
        <v>182</v>
      </c>
      <c r="H3065" t="s">
        <v>34</v>
      </c>
      <c r="I3065">
        <v>15142313741</v>
      </c>
      <c r="J3065" t="s">
        <v>644</v>
      </c>
      <c r="K3065" t="s">
        <v>51</v>
      </c>
      <c r="L3065">
        <v>142</v>
      </c>
      <c r="M3065">
        <v>1.5</v>
      </c>
      <c r="N3065">
        <v>1</v>
      </c>
      <c r="O3065">
        <v>142</v>
      </c>
      <c r="P3065">
        <v>1.5</v>
      </c>
      <c r="Q3065">
        <v>1</v>
      </c>
      <c r="R3065">
        <v>1.5</v>
      </c>
      <c r="S3065">
        <v>1.5</v>
      </c>
      <c r="T3065" s="1">
        <v>44701</v>
      </c>
      <c r="U3065" t="str">
        <f t="shared" si="235"/>
        <v>Coca Cola - Zero Sugar</v>
      </c>
      <c r="V3065" t="str">
        <f t="shared" si="236"/>
        <v>Carbonated</v>
      </c>
      <c r="W3065" t="s">
        <v>34</v>
      </c>
      <c r="X3065" t="b">
        <f t="shared" si="238"/>
        <v>1</v>
      </c>
      <c r="Y3065">
        <f t="shared" si="237"/>
        <v>1.5</v>
      </c>
      <c r="Z3065" s="2">
        <f t="shared" si="239"/>
        <v>1</v>
      </c>
      <c r="AA3065" t="s">
        <v>183</v>
      </c>
      <c r="AB3065" t="s">
        <v>184</v>
      </c>
      <c r="AD3065" t="s">
        <v>132</v>
      </c>
      <c r="AE3065" t="s">
        <v>645</v>
      </c>
      <c r="AF3065">
        <v>2022</v>
      </c>
    </row>
    <row r="3066" spans="1:32" x14ac:dyDescent="0.25">
      <c r="A3066" t="s">
        <v>29</v>
      </c>
      <c r="B3066" t="s">
        <v>67</v>
      </c>
      <c r="C3066" t="s">
        <v>68</v>
      </c>
      <c r="D3066" t="s">
        <v>69</v>
      </c>
      <c r="E3066">
        <f>_xlfn.XLOOKUP(Table1[[#This Row],[Location]],'Location analysis'!A:A,'Location analysis'!B:B)</f>
        <v>40.435699999999997</v>
      </c>
      <c r="F3066">
        <f>_xlfn.XLOOKUP(Table1[[#This Row],[Location]],'Location analysis'!A:A,'Location analysis'!C:C)</f>
        <v>-74.125200000000007</v>
      </c>
      <c r="G3066" t="s">
        <v>182</v>
      </c>
      <c r="H3066" t="s">
        <v>34</v>
      </c>
      <c r="I3066">
        <v>15142315027</v>
      </c>
      <c r="J3066" t="s">
        <v>644</v>
      </c>
      <c r="K3066" t="s">
        <v>51</v>
      </c>
      <c r="L3066">
        <v>142</v>
      </c>
      <c r="M3066">
        <v>1.5</v>
      </c>
      <c r="N3066">
        <v>1</v>
      </c>
      <c r="O3066">
        <v>142</v>
      </c>
      <c r="P3066">
        <v>1.5</v>
      </c>
      <c r="Q3066">
        <v>1</v>
      </c>
      <c r="R3066">
        <v>1.5</v>
      </c>
      <c r="S3066">
        <v>1.5</v>
      </c>
      <c r="T3066" s="1">
        <v>44701</v>
      </c>
      <c r="U3066" t="str">
        <f t="shared" si="235"/>
        <v>Coca Cola - Zero Sugar</v>
      </c>
      <c r="V3066" t="str">
        <f t="shared" si="236"/>
        <v>Carbonated</v>
      </c>
      <c r="W3066" t="s">
        <v>34</v>
      </c>
      <c r="X3066" t="b">
        <f t="shared" si="238"/>
        <v>1</v>
      </c>
      <c r="Y3066">
        <f t="shared" si="237"/>
        <v>1.5</v>
      </c>
      <c r="Z3066" s="2">
        <f t="shared" si="239"/>
        <v>1</v>
      </c>
      <c r="AA3066" t="s">
        <v>183</v>
      </c>
      <c r="AB3066" t="s">
        <v>184</v>
      </c>
      <c r="AD3066" t="s">
        <v>132</v>
      </c>
      <c r="AE3066" t="s">
        <v>645</v>
      </c>
      <c r="AF3066">
        <v>2022</v>
      </c>
    </row>
    <row r="3067" spans="1:32" x14ac:dyDescent="0.25">
      <c r="A3067" t="s">
        <v>29</v>
      </c>
      <c r="B3067" t="s">
        <v>67</v>
      </c>
      <c r="C3067" t="s">
        <v>68</v>
      </c>
      <c r="D3067" t="s">
        <v>69</v>
      </c>
      <c r="E3067">
        <f>_xlfn.XLOOKUP(Table1[[#This Row],[Location]],'Location analysis'!A:A,'Location analysis'!B:B)</f>
        <v>40.435699999999997</v>
      </c>
      <c r="F3067">
        <f>_xlfn.XLOOKUP(Table1[[#This Row],[Location]],'Location analysis'!A:A,'Location analysis'!C:C)</f>
        <v>-74.125200000000007</v>
      </c>
      <c r="G3067" t="s">
        <v>259</v>
      </c>
      <c r="H3067" t="s">
        <v>34</v>
      </c>
      <c r="I3067">
        <v>15142343591</v>
      </c>
      <c r="J3067" t="s">
        <v>644</v>
      </c>
      <c r="K3067" t="s">
        <v>51</v>
      </c>
      <c r="L3067">
        <v>140</v>
      </c>
      <c r="M3067">
        <v>1.25</v>
      </c>
      <c r="N3067">
        <v>1</v>
      </c>
      <c r="O3067">
        <v>140</v>
      </c>
      <c r="P3067">
        <v>1.25</v>
      </c>
      <c r="Q3067">
        <v>1</v>
      </c>
      <c r="R3067">
        <v>1.25</v>
      </c>
      <c r="S3067">
        <v>1.25</v>
      </c>
      <c r="T3067" s="1">
        <v>44701</v>
      </c>
      <c r="U3067" t="str">
        <f t="shared" si="235"/>
        <v>Sunkist Soda - Orange</v>
      </c>
      <c r="V3067" t="str">
        <f t="shared" si="236"/>
        <v>Carbonated</v>
      </c>
      <c r="W3067" t="s">
        <v>34</v>
      </c>
      <c r="X3067" t="b">
        <f t="shared" si="238"/>
        <v>1</v>
      </c>
      <c r="Y3067">
        <f t="shared" si="237"/>
        <v>1.25</v>
      </c>
      <c r="Z3067" s="2">
        <f t="shared" si="239"/>
        <v>0.83333333333333337</v>
      </c>
      <c r="AA3067" t="s">
        <v>260</v>
      </c>
      <c r="AB3067" t="s">
        <v>261</v>
      </c>
      <c r="AD3067" t="s">
        <v>132</v>
      </c>
      <c r="AE3067" t="s">
        <v>645</v>
      </c>
      <c r="AF3067">
        <v>2022</v>
      </c>
    </row>
    <row r="3068" spans="1:32" x14ac:dyDescent="0.25">
      <c r="A3068" t="s">
        <v>29</v>
      </c>
      <c r="B3068" t="s">
        <v>67</v>
      </c>
      <c r="C3068" t="s">
        <v>68</v>
      </c>
      <c r="D3068" t="s">
        <v>69</v>
      </c>
      <c r="E3068">
        <f>_xlfn.XLOOKUP(Table1[[#This Row],[Location]],'Location analysis'!A:A,'Location analysis'!B:B)</f>
        <v>40.435699999999997</v>
      </c>
      <c r="F3068">
        <f>_xlfn.XLOOKUP(Table1[[#This Row],[Location]],'Location analysis'!A:A,'Location analysis'!C:C)</f>
        <v>-74.125200000000007</v>
      </c>
      <c r="G3068" t="s">
        <v>70</v>
      </c>
      <c r="H3068" t="s">
        <v>34</v>
      </c>
      <c r="I3068">
        <v>15142731888</v>
      </c>
      <c r="J3068" t="s">
        <v>644</v>
      </c>
      <c r="K3068" t="s">
        <v>51</v>
      </c>
      <c r="L3068">
        <v>144</v>
      </c>
      <c r="M3068">
        <v>3</v>
      </c>
      <c r="N3068">
        <v>1</v>
      </c>
      <c r="O3068">
        <v>144</v>
      </c>
      <c r="P3068">
        <v>3</v>
      </c>
      <c r="Q3068">
        <v>1</v>
      </c>
      <c r="R3068">
        <v>3</v>
      </c>
      <c r="S3068">
        <v>3</v>
      </c>
      <c r="T3068" s="1">
        <v>44701</v>
      </c>
      <c r="U3068" t="str">
        <f t="shared" si="235"/>
        <v>Monster Energy Original</v>
      </c>
      <c r="V3068" t="str">
        <f t="shared" si="236"/>
        <v>Carbonated</v>
      </c>
      <c r="W3068" t="s">
        <v>34</v>
      </c>
      <c r="X3068" t="b">
        <f t="shared" si="238"/>
        <v>1</v>
      </c>
      <c r="Y3068">
        <f t="shared" si="237"/>
        <v>3</v>
      </c>
      <c r="Z3068" s="2">
        <f t="shared" si="239"/>
        <v>2</v>
      </c>
      <c r="AA3068" t="s">
        <v>70</v>
      </c>
      <c r="AD3068" t="s">
        <v>132</v>
      </c>
      <c r="AE3068" t="s">
        <v>645</v>
      </c>
      <c r="AF3068">
        <v>2022</v>
      </c>
    </row>
    <row r="3069" spans="1:32" x14ac:dyDescent="0.25">
      <c r="A3069" t="s">
        <v>29</v>
      </c>
      <c r="B3069" t="s">
        <v>67</v>
      </c>
      <c r="C3069" t="s">
        <v>68</v>
      </c>
      <c r="D3069" t="s">
        <v>69</v>
      </c>
      <c r="E3069">
        <f>_xlfn.XLOOKUP(Table1[[#This Row],[Location]],'Location analysis'!A:A,'Location analysis'!B:B)</f>
        <v>40.435699999999997</v>
      </c>
      <c r="F3069">
        <f>_xlfn.XLOOKUP(Table1[[#This Row],[Location]],'Location analysis'!A:A,'Location analysis'!C:C)</f>
        <v>-74.125200000000007</v>
      </c>
      <c r="G3069" t="s">
        <v>70</v>
      </c>
      <c r="H3069" t="s">
        <v>34</v>
      </c>
      <c r="I3069">
        <v>15142736756</v>
      </c>
      <c r="J3069" t="s">
        <v>644</v>
      </c>
      <c r="K3069" t="s">
        <v>51</v>
      </c>
      <c r="L3069">
        <v>144</v>
      </c>
      <c r="M3069">
        <v>3</v>
      </c>
      <c r="N3069">
        <v>1</v>
      </c>
      <c r="O3069">
        <v>144</v>
      </c>
      <c r="P3069">
        <v>3</v>
      </c>
      <c r="Q3069">
        <v>1</v>
      </c>
      <c r="R3069">
        <v>3</v>
      </c>
      <c r="S3069">
        <v>3</v>
      </c>
      <c r="T3069" s="1">
        <v>44701</v>
      </c>
      <c r="U3069" t="str">
        <f t="shared" si="235"/>
        <v>Monster Energy Original</v>
      </c>
      <c r="V3069" t="str">
        <f t="shared" si="236"/>
        <v>Carbonated</v>
      </c>
      <c r="W3069" t="s">
        <v>34</v>
      </c>
      <c r="X3069" t="b">
        <f t="shared" si="238"/>
        <v>1</v>
      </c>
      <c r="Y3069">
        <f t="shared" si="237"/>
        <v>3</v>
      </c>
      <c r="Z3069" s="2">
        <f t="shared" si="239"/>
        <v>2</v>
      </c>
      <c r="AA3069" t="s">
        <v>70</v>
      </c>
      <c r="AD3069" t="s">
        <v>132</v>
      </c>
      <c r="AE3069" t="s">
        <v>645</v>
      </c>
      <c r="AF3069">
        <v>2022</v>
      </c>
    </row>
    <row r="3070" spans="1:32" x14ac:dyDescent="0.25">
      <c r="A3070" t="s">
        <v>29</v>
      </c>
      <c r="B3070" t="s">
        <v>67</v>
      </c>
      <c r="C3070" t="s">
        <v>68</v>
      </c>
      <c r="D3070" t="s">
        <v>69</v>
      </c>
      <c r="E3070">
        <f>_xlfn.XLOOKUP(Table1[[#This Row],[Location]],'Location analysis'!A:A,'Location analysis'!B:B)</f>
        <v>40.435699999999997</v>
      </c>
      <c r="F3070">
        <f>_xlfn.XLOOKUP(Table1[[#This Row],[Location]],'Location analysis'!A:A,'Location analysis'!C:C)</f>
        <v>-74.125200000000007</v>
      </c>
      <c r="G3070" t="s">
        <v>179</v>
      </c>
      <c r="H3070" t="s">
        <v>43</v>
      </c>
      <c r="I3070">
        <v>15143067733</v>
      </c>
      <c r="J3070" t="s">
        <v>646</v>
      </c>
      <c r="K3070" t="s">
        <v>51</v>
      </c>
      <c r="L3070">
        <v>111</v>
      </c>
      <c r="M3070">
        <v>1.5</v>
      </c>
      <c r="N3070">
        <v>1</v>
      </c>
      <c r="O3070">
        <v>111</v>
      </c>
      <c r="P3070">
        <v>1.5</v>
      </c>
      <c r="Q3070">
        <v>1</v>
      </c>
      <c r="R3070">
        <v>1.5</v>
      </c>
      <c r="S3070">
        <v>1.5</v>
      </c>
      <c r="T3070" s="1">
        <v>44701</v>
      </c>
      <c r="U3070" t="str">
        <f t="shared" si="235"/>
        <v>Chesters Fries Flaming hot</v>
      </c>
      <c r="V3070" t="str">
        <f t="shared" si="236"/>
        <v>Food</v>
      </c>
      <c r="W3070" t="s">
        <v>43</v>
      </c>
      <c r="X3070" t="b">
        <f t="shared" si="238"/>
        <v>1</v>
      </c>
      <c r="Y3070">
        <f t="shared" si="237"/>
        <v>1.5</v>
      </c>
      <c r="Z3070" s="2">
        <f t="shared" si="239"/>
        <v>1</v>
      </c>
      <c r="AA3070" t="s">
        <v>179</v>
      </c>
      <c r="AD3070" t="s">
        <v>40</v>
      </c>
      <c r="AE3070" t="s">
        <v>647</v>
      </c>
      <c r="AF3070">
        <v>2022</v>
      </c>
    </row>
    <row r="3071" spans="1:32" x14ac:dyDescent="0.25">
      <c r="A3071" t="s">
        <v>29</v>
      </c>
      <c r="B3071" t="s">
        <v>67</v>
      </c>
      <c r="C3071" t="s">
        <v>68</v>
      </c>
      <c r="D3071" t="s">
        <v>69</v>
      </c>
      <c r="E3071">
        <f>_xlfn.XLOOKUP(Table1[[#This Row],[Location]],'Location analysis'!A:A,'Location analysis'!B:B)</f>
        <v>40.435699999999997</v>
      </c>
      <c r="F3071">
        <f>_xlfn.XLOOKUP(Table1[[#This Row],[Location]],'Location analysis'!A:A,'Location analysis'!C:C)</f>
        <v>-74.125200000000007</v>
      </c>
      <c r="G3071" t="s">
        <v>179</v>
      </c>
      <c r="H3071" t="s">
        <v>43</v>
      </c>
      <c r="I3071">
        <v>15143068961</v>
      </c>
      <c r="J3071" t="s">
        <v>646</v>
      </c>
      <c r="K3071" t="s">
        <v>51</v>
      </c>
      <c r="L3071">
        <v>111</v>
      </c>
      <c r="M3071">
        <v>1.5</v>
      </c>
      <c r="N3071">
        <v>1</v>
      </c>
      <c r="O3071">
        <v>111</v>
      </c>
      <c r="P3071">
        <v>1.5</v>
      </c>
      <c r="Q3071">
        <v>1</v>
      </c>
      <c r="R3071">
        <v>1.5</v>
      </c>
      <c r="S3071">
        <v>1.5</v>
      </c>
      <c r="T3071" s="1">
        <v>44701</v>
      </c>
      <c r="U3071" t="str">
        <f t="shared" si="235"/>
        <v>Chesters Fries Flaming hot</v>
      </c>
      <c r="V3071" t="str">
        <f t="shared" si="236"/>
        <v>Food</v>
      </c>
      <c r="W3071" t="s">
        <v>43</v>
      </c>
      <c r="X3071" t="b">
        <f t="shared" si="238"/>
        <v>1</v>
      </c>
      <c r="Y3071">
        <f t="shared" si="237"/>
        <v>1.5</v>
      </c>
      <c r="Z3071" s="2">
        <f t="shared" si="239"/>
        <v>1</v>
      </c>
      <c r="AA3071" t="s">
        <v>179</v>
      </c>
      <c r="AD3071" t="s">
        <v>40</v>
      </c>
      <c r="AE3071" t="s">
        <v>647</v>
      </c>
      <c r="AF3071">
        <v>2022</v>
      </c>
    </row>
    <row r="3072" spans="1:32" x14ac:dyDescent="0.25">
      <c r="A3072" t="s">
        <v>29</v>
      </c>
      <c r="B3072" t="s">
        <v>67</v>
      </c>
      <c r="C3072" t="s">
        <v>68</v>
      </c>
      <c r="D3072" t="s">
        <v>69</v>
      </c>
      <c r="E3072">
        <f>_xlfn.XLOOKUP(Table1[[#This Row],[Location]],'Location analysis'!A:A,'Location analysis'!B:B)</f>
        <v>40.435699999999997</v>
      </c>
      <c r="F3072">
        <f>_xlfn.XLOOKUP(Table1[[#This Row],[Location]],'Location analysis'!A:A,'Location analysis'!C:C)</f>
        <v>-74.125200000000007</v>
      </c>
      <c r="G3072" t="s">
        <v>70</v>
      </c>
      <c r="H3072" t="s">
        <v>34</v>
      </c>
      <c r="I3072">
        <v>15143210803</v>
      </c>
      <c r="J3072" t="s">
        <v>646</v>
      </c>
      <c r="K3072" t="s">
        <v>51</v>
      </c>
      <c r="L3072">
        <v>144</v>
      </c>
      <c r="M3072">
        <v>3</v>
      </c>
      <c r="N3072">
        <v>1</v>
      </c>
      <c r="O3072">
        <v>144</v>
      </c>
      <c r="P3072">
        <v>3</v>
      </c>
      <c r="Q3072">
        <v>1</v>
      </c>
      <c r="R3072">
        <v>3</v>
      </c>
      <c r="S3072">
        <v>3</v>
      </c>
      <c r="T3072" s="1">
        <v>44701</v>
      </c>
      <c r="U3072" t="str">
        <f t="shared" si="235"/>
        <v>Monster Energy Original</v>
      </c>
      <c r="V3072" t="str">
        <f t="shared" si="236"/>
        <v>Carbonated</v>
      </c>
      <c r="W3072" t="s">
        <v>34</v>
      </c>
      <c r="X3072" t="b">
        <f t="shared" si="238"/>
        <v>1</v>
      </c>
      <c r="Y3072">
        <f t="shared" si="237"/>
        <v>3</v>
      </c>
      <c r="Z3072" s="2">
        <f t="shared" si="239"/>
        <v>2</v>
      </c>
      <c r="AA3072" t="s">
        <v>70</v>
      </c>
      <c r="AD3072" t="s">
        <v>40</v>
      </c>
      <c r="AE3072" t="s">
        <v>647</v>
      </c>
      <c r="AF3072">
        <v>2022</v>
      </c>
    </row>
    <row r="3073" spans="1:32" x14ac:dyDescent="0.25">
      <c r="A3073" t="s">
        <v>29</v>
      </c>
      <c r="B3073" t="s">
        <v>67</v>
      </c>
      <c r="C3073" t="s">
        <v>68</v>
      </c>
      <c r="D3073" t="s">
        <v>69</v>
      </c>
      <c r="E3073">
        <f>_xlfn.XLOOKUP(Table1[[#This Row],[Location]],'Location analysis'!A:A,'Location analysis'!B:B)</f>
        <v>40.435699999999997</v>
      </c>
      <c r="F3073">
        <f>_xlfn.XLOOKUP(Table1[[#This Row],[Location]],'Location analysis'!A:A,'Location analysis'!C:C)</f>
        <v>-74.125200000000007</v>
      </c>
      <c r="G3073" t="s">
        <v>350</v>
      </c>
      <c r="H3073" t="s">
        <v>43</v>
      </c>
      <c r="I3073">
        <v>15143210958</v>
      </c>
      <c r="J3073" t="s">
        <v>646</v>
      </c>
      <c r="K3073" t="s">
        <v>51</v>
      </c>
      <c r="L3073">
        <v>123</v>
      </c>
      <c r="M3073">
        <v>1.5</v>
      </c>
      <c r="N3073">
        <v>1</v>
      </c>
      <c r="O3073">
        <v>123</v>
      </c>
      <c r="P3073">
        <v>1.5</v>
      </c>
      <c r="Q3073">
        <v>1</v>
      </c>
      <c r="R3073">
        <v>1.5</v>
      </c>
      <c r="S3073">
        <v>1.5</v>
      </c>
      <c r="T3073" s="1">
        <v>44701</v>
      </c>
      <c r="U3073" t="str">
        <f t="shared" si="235"/>
        <v>Fritos - Original</v>
      </c>
      <c r="V3073" t="str">
        <f t="shared" si="236"/>
        <v>Food</v>
      </c>
      <c r="W3073" t="s">
        <v>43</v>
      </c>
      <c r="X3073" t="b">
        <f t="shared" si="238"/>
        <v>1</v>
      </c>
      <c r="Y3073">
        <f t="shared" si="237"/>
        <v>1.5</v>
      </c>
      <c r="Z3073" s="2">
        <f t="shared" si="239"/>
        <v>1</v>
      </c>
      <c r="AA3073" t="s">
        <v>351</v>
      </c>
      <c r="AB3073" t="s">
        <v>150</v>
      </c>
      <c r="AD3073" t="s">
        <v>40</v>
      </c>
      <c r="AE3073" t="s">
        <v>647</v>
      </c>
      <c r="AF3073">
        <v>2022</v>
      </c>
    </row>
    <row r="3074" spans="1:32" x14ac:dyDescent="0.25">
      <c r="A3074" t="s">
        <v>29</v>
      </c>
      <c r="B3074" t="s">
        <v>67</v>
      </c>
      <c r="C3074" t="s">
        <v>68</v>
      </c>
      <c r="D3074" t="s">
        <v>69</v>
      </c>
      <c r="E3074">
        <f>_xlfn.XLOOKUP(Table1[[#This Row],[Location]],'Location analysis'!A:A,'Location analysis'!B:B)</f>
        <v>40.435699999999997</v>
      </c>
      <c r="F3074">
        <f>_xlfn.XLOOKUP(Table1[[#This Row],[Location]],'Location analysis'!A:A,'Location analysis'!C:C)</f>
        <v>-74.125200000000007</v>
      </c>
      <c r="G3074" t="s">
        <v>106</v>
      </c>
      <c r="H3074" t="s">
        <v>43</v>
      </c>
      <c r="I3074">
        <v>15143212305</v>
      </c>
      <c r="J3074" t="s">
        <v>646</v>
      </c>
      <c r="K3074" t="s">
        <v>51</v>
      </c>
      <c r="L3074">
        <v>124</v>
      </c>
      <c r="M3074">
        <v>1.5</v>
      </c>
      <c r="N3074">
        <v>1</v>
      </c>
      <c r="O3074">
        <v>124</v>
      </c>
      <c r="P3074">
        <v>1.5</v>
      </c>
      <c r="Q3074">
        <v>1</v>
      </c>
      <c r="R3074">
        <v>1.5</v>
      </c>
      <c r="S3074">
        <v>1.5</v>
      </c>
      <c r="T3074" s="1">
        <v>44701</v>
      </c>
      <c r="U3074" t="str">
        <f t="shared" ref="U3074:U3137" si="240">IF(G3074="","Cell is Blank - Dis-regard",G3074)</f>
        <v>Oreo Mini</v>
      </c>
      <c r="V3074" t="str">
        <f t="shared" ref="V3074:V3137" si="241">IF(H3074="","Cell is Blank - Dis-regard",H3074)</f>
        <v>Food</v>
      </c>
      <c r="W3074" t="s">
        <v>43</v>
      </c>
      <c r="X3074" t="b">
        <f t="shared" si="238"/>
        <v>1</v>
      </c>
      <c r="Y3074">
        <f t="shared" ref="Y3074:Y3137" si="242">IF(X3074="FALSE",M3074,M3074)</f>
        <v>1.5</v>
      </c>
      <c r="Z3074" s="2">
        <f t="shared" si="239"/>
        <v>1</v>
      </c>
      <c r="AA3074" t="s">
        <v>106</v>
      </c>
      <c r="AD3074" t="s">
        <v>40</v>
      </c>
      <c r="AE3074" t="s">
        <v>647</v>
      </c>
      <c r="AF3074">
        <v>2022</v>
      </c>
    </row>
    <row r="3075" spans="1:32" x14ac:dyDescent="0.25">
      <c r="A3075" t="s">
        <v>29</v>
      </c>
      <c r="B3075" t="s">
        <v>67</v>
      </c>
      <c r="C3075" t="s">
        <v>68</v>
      </c>
      <c r="D3075" t="s">
        <v>69</v>
      </c>
      <c r="E3075">
        <f>_xlfn.XLOOKUP(Table1[[#This Row],[Location]],'Location analysis'!A:A,'Location analysis'!B:B)</f>
        <v>40.435699999999997</v>
      </c>
      <c r="F3075">
        <f>_xlfn.XLOOKUP(Table1[[#This Row],[Location]],'Location analysis'!A:A,'Location analysis'!C:C)</f>
        <v>-74.125200000000007</v>
      </c>
      <c r="G3075" t="s">
        <v>555</v>
      </c>
      <c r="H3075" t="s">
        <v>43</v>
      </c>
      <c r="I3075">
        <v>15143235351</v>
      </c>
      <c r="J3075" t="s">
        <v>646</v>
      </c>
      <c r="K3075" t="s">
        <v>51</v>
      </c>
      <c r="L3075">
        <v>112</v>
      </c>
      <c r="M3075">
        <v>1.5</v>
      </c>
      <c r="N3075">
        <v>1</v>
      </c>
      <c r="O3075">
        <v>112</v>
      </c>
      <c r="P3075">
        <v>1.5</v>
      </c>
      <c r="Q3075">
        <v>1</v>
      </c>
      <c r="R3075">
        <v>1.5</v>
      </c>
      <c r="S3075">
        <v>1.5</v>
      </c>
      <c r="T3075" s="1">
        <v>44701</v>
      </c>
      <c r="U3075" t="str">
        <f t="shared" si="240"/>
        <v>Cheetos Puffs</v>
      </c>
      <c r="V3075" t="str">
        <f t="shared" si="241"/>
        <v>Food</v>
      </c>
      <c r="W3075" t="s">
        <v>43</v>
      </c>
      <c r="X3075" t="b">
        <f t="shared" ref="X3075:X3138" si="243">M3075=P3075</f>
        <v>1</v>
      </c>
      <c r="Y3075">
        <f t="shared" si="242"/>
        <v>1.5</v>
      </c>
      <c r="Z3075" s="2">
        <f t="shared" ref="Z3075:Z3138" si="244">Y3075/1.5</f>
        <v>1</v>
      </c>
      <c r="AA3075" t="s">
        <v>555</v>
      </c>
      <c r="AD3075" t="s">
        <v>40</v>
      </c>
      <c r="AE3075" t="s">
        <v>647</v>
      </c>
      <c r="AF3075">
        <v>2022</v>
      </c>
    </row>
    <row r="3076" spans="1:32" x14ac:dyDescent="0.25">
      <c r="A3076" t="s">
        <v>29</v>
      </c>
      <c r="B3076" t="s">
        <v>67</v>
      </c>
      <c r="C3076" t="s">
        <v>68</v>
      </c>
      <c r="D3076" t="s">
        <v>69</v>
      </c>
      <c r="E3076">
        <f>_xlfn.XLOOKUP(Table1[[#This Row],[Location]],'Location analysis'!A:A,'Location analysis'!B:B)</f>
        <v>40.435699999999997</v>
      </c>
      <c r="F3076">
        <f>_xlfn.XLOOKUP(Table1[[#This Row],[Location]],'Location analysis'!A:A,'Location analysis'!C:C)</f>
        <v>-74.125200000000007</v>
      </c>
      <c r="G3076" t="s">
        <v>259</v>
      </c>
      <c r="H3076" t="s">
        <v>34</v>
      </c>
      <c r="I3076">
        <v>15143235928</v>
      </c>
      <c r="J3076" t="s">
        <v>646</v>
      </c>
      <c r="K3076" t="s">
        <v>51</v>
      </c>
      <c r="L3076">
        <v>140</v>
      </c>
      <c r="M3076">
        <v>1.25</v>
      </c>
      <c r="N3076">
        <v>1</v>
      </c>
      <c r="O3076">
        <v>140</v>
      </c>
      <c r="P3076">
        <v>1.25</v>
      </c>
      <c r="Q3076">
        <v>1</v>
      </c>
      <c r="R3076">
        <v>1.25</v>
      </c>
      <c r="S3076">
        <v>1.25</v>
      </c>
      <c r="T3076" s="1">
        <v>44701</v>
      </c>
      <c r="U3076" t="str">
        <f t="shared" si="240"/>
        <v>Sunkist Soda - Orange</v>
      </c>
      <c r="V3076" t="str">
        <f t="shared" si="241"/>
        <v>Carbonated</v>
      </c>
      <c r="W3076" t="s">
        <v>34</v>
      </c>
      <c r="X3076" t="b">
        <f t="shared" si="243"/>
        <v>1</v>
      </c>
      <c r="Y3076">
        <f t="shared" si="242"/>
        <v>1.25</v>
      </c>
      <c r="Z3076" s="2">
        <f t="shared" si="244"/>
        <v>0.83333333333333337</v>
      </c>
      <c r="AA3076" t="s">
        <v>260</v>
      </c>
      <c r="AB3076" t="s">
        <v>261</v>
      </c>
      <c r="AD3076" t="s">
        <v>40</v>
      </c>
      <c r="AE3076" t="s">
        <v>647</v>
      </c>
      <c r="AF3076">
        <v>2022</v>
      </c>
    </row>
    <row r="3077" spans="1:32" x14ac:dyDescent="0.25">
      <c r="A3077" t="s">
        <v>29</v>
      </c>
      <c r="B3077" t="s">
        <v>67</v>
      </c>
      <c r="C3077" t="s">
        <v>68</v>
      </c>
      <c r="D3077" t="s">
        <v>69</v>
      </c>
      <c r="E3077">
        <f>_xlfn.XLOOKUP(Table1[[#This Row],[Location]],'Location analysis'!A:A,'Location analysis'!B:B)</f>
        <v>40.435699999999997</v>
      </c>
      <c r="F3077">
        <f>_xlfn.XLOOKUP(Table1[[#This Row],[Location]],'Location analysis'!A:A,'Location analysis'!C:C)</f>
        <v>-74.125200000000007</v>
      </c>
      <c r="G3077" t="s">
        <v>70</v>
      </c>
      <c r="H3077" t="s">
        <v>34</v>
      </c>
      <c r="I3077">
        <v>15143544619</v>
      </c>
      <c r="J3077" t="s">
        <v>646</v>
      </c>
      <c r="K3077" t="s">
        <v>36</v>
      </c>
      <c r="L3077">
        <v>144</v>
      </c>
      <c r="M3077">
        <v>3</v>
      </c>
      <c r="N3077">
        <v>1</v>
      </c>
      <c r="O3077">
        <v>144</v>
      </c>
      <c r="P3077">
        <v>3</v>
      </c>
      <c r="Q3077">
        <v>1</v>
      </c>
      <c r="R3077">
        <v>3</v>
      </c>
      <c r="S3077">
        <v>3</v>
      </c>
      <c r="T3077" s="1">
        <v>44702</v>
      </c>
      <c r="U3077" t="str">
        <f t="shared" si="240"/>
        <v>Monster Energy Original</v>
      </c>
      <c r="V3077" t="str">
        <f t="shared" si="241"/>
        <v>Carbonated</v>
      </c>
      <c r="W3077" t="s">
        <v>34</v>
      </c>
      <c r="X3077" t="b">
        <f t="shared" si="243"/>
        <v>1</v>
      </c>
      <c r="Y3077">
        <f t="shared" si="242"/>
        <v>3</v>
      </c>
      <c r="Z3077" s="2">
        <f t="shared" si="244"/>
        <v>2</v>
      </c>
      <c r="AA3077" t="s">
        <v>70</v>
      </c>
      <c r="AD3077" t="s">
        <v>40</v>
      </c>
      <c r="AE3077" t="s">
        <v>647</v>
      </c>
      <c r="AF3077">
        <v>2022</v>
      </c>
    </row>
    <row r="3078" spans="1:32" x14ac:dyDescent="0.25">
      <c r="A3078" t="s">
        <v>29</v>
      </c>
      <c r="B3078" t="s">
        <v>394</v>
      </c>
      <c r="C3078" t="s">
        <v>395</v>
      </c>
      <c r="D3078" t="s">
        <v>396</v>
      </c>
      <c r="E3078">
        <f>_xlfn.XLOOKUP(Table1[[#This Row],[Location]],'Location analysis'!A:A,'Location analysis'!B:B)</f>
        <v>40.416893999999999</v>
      </c>
      <c r="F3078">
        <f>_xlfn.XLOOKUP(Table1[[#This Row],[Location]],'Location analysis'!A:A,'Location analysis'!C:C)</f>
        <v>-74.420399000000003</v>
      </c>
      <c r="G3078" t="s">
        <v>137</v>
      </c>
      <c r="H3078" t="s">
        <v>97</v>
      </c>
      <c r="I3078">
        <v>15144289250</v>
      </c>
      <c r="J3078" t="s">
        <v>646</v>
      </c>
      <c r="K3078" t="s">
        <v>36</v>
      </c>
      <c r="L3078">
        <v>144</v>
      </c>
      <c r="M3078">
        <v>1.5</v>
      </c>
      <c r="N3078">
        <v>1</v>
      </c>
      <c r="O3078">
        <v>144</v>
      </c>
      <c r="P3078">
        <v>1.5</v>
      </c>
      <c r="Q3078">
        <v>1</v>
      </c>
      <c r="R3078">
        <v>1.5</v>
      </c>
      <c r="S3078">
        <v>1.5</v>
      </c>
      <c r="T3078" s="1">
        <v>44702</v>
      </c>
      <c r="U3078" t="str">
        <f t="shared" si="240"/>
        <v>Poland Springs Water</v>
      </c>
      <c r="V3078" t="str">
        <f t="shared" si="241"/>
        <v>Water</v>
      </c>
      <c r="W3078" t="s">
        <v>97</v>
      </c>
      <c r="X3078" t="b">
        <f t="shared" si="243"/>
        <v>1</v>
      </c>
      <c r="Y3078">
        <f t="shared" si="242"/>
        <v>1.5</v>
      </c>
      <c r="Z3078" s="2">
        <f t="shared" si="244"/>
        <v>1</v>
      </c>
      <c r="AA3078" t="s">
        <v>137</v>
      </c>
      <c r="AD3078" t="s">
        <v>40</v>
      </c>
      <c r="AE3078" t="s">
        <v>647</v>
      </c>
      <c r="AF3078">
        <v>2022</v>
      </c>
    </row>
    <row r="3079" spans="1:32" x14ac:dyDescent="0.25">
      <c r="A3079" t="s">
        <v>29</v>
      </c>
      <c r="B3079" t="s">
        <v>46</v>
      </c>
      <c r="C3079" t="s">
        <v>31</v>
      </c>
      <c r="D3079" t="s">
        <v>47</v>
      </c>
      <c r="E3079">
        <f>_xlfn.XLOOKUP(Table1[[#This Row],[Location]],'Location analysis'!A:A,'Location analysis'!B:B)</f>
        <v>40.423690999999998</v>
      </c>
      <c r="F3079">
        <f>_xlfn.XLOOKUP(Table1[[#This Row],[Location]],'Location analysis'!A:A,'Location analysis'!C:C)</f>
        <v>-74.380831999999998</v>
      </c>
      <c r="G3079" t="s">
        <v>561</v>
      </c>
      <c r="H3079" t="s">
        <v>97</v>
      </c>
      <c r="I3079">
        <v>15144477177</v>
      </c>
      <c r="J3079" t="s">
        <v>646</v>
      </c>
      <c r="K3079" t="s">
        <v>51</v>
      </c>
      <c r="L3079">
        <v>142</v>
      </c>
      <c r="M3079">
        <v>1.5</v>
      </c>
      <c r="N3079">
        <v>1</v>
      </c>
      <c r="O3079">
        <v>142</v>
      </c>
      <c r="P3079">
        <v>1.5</v>
      </c>
      <c r="Q3079">
        <v>1</v>
      </c>
      <c r="R3079">
        <v>1.5</v>
      </c>
      <c r="S3079">
        <v>1.5</v>
      </c>
      <c r="T3079" s="1">
        <v>44702</v>
      </c>
      <c r="U3079" t="str">
        <f t="shared" si="240"/>
        <v>Bubly - Lime</v>
      </c>
      <c r="V3079" t="str">
        <f t="shared" si="241"/>
        <v>Water</v>
      </c>
      <c r="W3079" t="s">
        <v>97</v>
      </c>
      <c r="X3079" t="b">
        <f t="shared" si="243"/>
        <v>1</v>
      </c>
      <c r="Y3079">
        <f t="shared" si="242"/>
        <v>1.5</v>
      </c>
      <c r="Z3079" s="2">
        <f t="shared" si="244"/>
        <v>1</v>
      </c>
      <c r="AA3079" t="s">
        <v>135</v>
      </c>
      <c r="AB3079" t="s">
        <v>562</v>
      </c>
      <c r="AD3079" t="s">
        <v>40</v>
      </c>
      <c r="AE3079" t="s">
        <v>647</v>
      </c>
      <c r="AF3079">
        <v>2022</v>
      </c>
    </row>
    <row r="3080" spans="1:32" x14ac:dyDescent="0.25">
      <c r="A3080" t="s">
        <v>29</v>
      </c>
      <c r="B3080" t="s">
        <v>394</v>
      </c>
      <c r="C3080" t="s">
        <v>395</v>
      </c>
      <c r="D3080" t="s">
        <v>396</v>
      </c>
      <c r="E3080">
        <f>_xlfn.XLOOKUP(Table1[[#This Row],[Location]],'Location analysis'!A:A,'Location analysis'!B:B)</f>
        <v>40.416893999999999</v>
      </c>
      <c r="F3080">
        <f>_xlfn.XLOOKUP(Table1[[#This Row],[Location]],'Location analysis'!A:A,'Location analysis'!C:C)</f>
        <v>-74.420399000000003</v>
      </c>
      <c r="G3080" t="s">
        <v>397</v>
      </c>
      <c r="H3080" t="s">
        <v>49</v>
      </c>
      <c r="I3080">
        <v>15144830641</v>
      </c>
      <c r="J3080" t="s">
        <v>646</v>
      </c>
      <c r="K3080" t="s">
        <v>36</v>
      </c>
      <c r="L3080">
        <v>146</v>
      </c>
      <c r="M3080">
        <v>3.5</v>
      </c>
      <c r="N3080">
        <v>1</v>
      </c>
      <c r="O3080">
        <v>146</v>
      </c>
      <c r="P3080">
        <v>3.5</v>
      </c>
      <c r="Q3080">
        <v>1</v>
      </c>
      <c r="R3080">
        <v>3.5</v>
      </c>
      <c r="S3080">
        <v>3.5</v>
      </c>
      <c r="T3080" s="1">
        <v>44702</v>
      </c>
      <c r="U3080" t="str">
        <f t="shared" si="240"/>
        <v>Starbucks Doubleshot Energy - Mocha</v>
      </c>
      <c r="V3080" t="str">
        <f t="shared" si="241"/>
        <v>Non Carbonated</v>
      </c>
      <c r="W3080" t="s">
        <v>49</v>
      </c>
      <c r="X3080" t="b">
        <f t="shared" si="243"/>
        <v>1</v>
      </c>
      <c r="Y3080">
        <f t="shared" si="242"/>
        <v>3.5</v>
      </c>
      <c r="Z3080" s="2">
        <f t="shared" si="244"/>
        <v>2.3333333333333335</v>
      </c>
      <c r="AA3080" t="s">
        <v>398</v>
      </c>
      <c r="AB3080" t="s">
        <v>399</v>
      </c>
      <c r="AD3080" t="s">
        <v>40</v>
      </c>
      <c r="AE3080" t="s">
        <v>647</v>
      </c>
      <c r="AF3080">
        <v>2022</v>
      </c>
    </row>
    <row r="3081" spans="1:32" x14ac:dyDescent="0.25">
      <c r="A3081" t="s">
        <v>29</v>
      </c>
      <c r="B3081" t="s">
        <v>46</v>
      </c>
      <c r="C3081" t="s">
        <v>31</v>
      </c>
      <c r="D3081" t="s">
        <v>47</v>
      </c>
      <c r="E3081">
        <f>_xlfn.XLOOKUP(Table1[[#This Row],[Location]],'Location analysis'!A:A,'Location analysis'!B:B)</f>
        <v>40.423690999999998</v>
      </c>
      <c r="F3081">
        <f>_xlfn.XLOOKUP(Table1[[#This Row],[Location]],'Location analysis'!A:A,'Location analysis'!C:C)</f>
        <v>-74.380831999999998</v>
      </c>
      <c r="G3081" t="s">
        <v>182</v>
      </c>
      <c r="H3081" t="s">
        <v>34</v>
      </c>
      <c r="I3081">
        <v>15145083583</v>
      </c>
      <c r="J3081" t="s">
        <v>646</v>
      </c>
      <c r="K3081" t="s">
        <v>36</v>
      </c>
      <c r="L3081">
        <v>140</v>
      </c>
      <c r="M3081">
        <v>1.5</v>
      </c>
      <c r="N3081">
        <v>1</v>
      </c>
      <c r="O3081">
        <v>140</v>
      </c>
      <c r="P3081">
        <v>1.5</v>
      </c>
      <c r="Q3081">
        <v>1</v>
      </c>
      <c r="R3081">
        <v>1.5</v>
      </c>
      <c r="S3081">
        <v>1.5</v>
      </c>
      <c r="T3081" s="1">
        <v>44702</v>
      </c>
      <c r="U3081" t="str">
        <f t="shared" si="240"/>
        <v>Coca Cola - Zero Sugar</v>
      </c>
      <c r="V3081" t="str">
        <f t="shared" si="241"/>
        <v>Carbonated</v>
      </c>
      <c r="W3081" t="s">
        <v>34</v>
      </c>
      <c r="X3081" t="b">
        <f t="shared" si="243"/>
        <v>1</v>
      </c>
      <c r="Y3081">
        <f t="shared" si="242"/>
        <v>1.5</v>
      </c>
      <c r="Z3081" s="2">
        <f t="shared" si="244"/>
        <v>1</v>
      </c>
      <c r="AA3081" t="s">
        <v>183</v>
      </c>
      <c r="AB3081" t="s">
        <v>184</v>
      </c>
      <c r="AD3081" t="s">
        <v>40</v>
      </c>
      <c r="AE3081" t="s">
        <v>647</v>
      </c>
      <c r="AF3081">
        <v>2022</v>
      </c>
    </row>
    <row r="3082" spans="1:32" x14ac:dyDescent="0.25">
      <c r="A3082" t="s">
        <v>29</v>
      </c>
      <c r="B3082" t="s">
        <v>394</v>
      </c>
      <c r="C3082" t="s">
        <v>395</v>
      </c>
      <c r="D3082" t="s">
        <v>396</v>
      </c>
      <c r="E3082">
        <f>_xlfn.XLOOKUP(Table1[[#This Row],[Location]],'Location analysis'!A:A,'Location analysis'!B:B)</f>
        <v>40.416893999999999</v>
      </c>
      <c r="F3082">
        <f>_xlfn.XLOOKUP(Table1[[#This Row],[Location]],'Location analysis'!A:A,'Location analysis'!C:C)</f>
        <v>-74.420399000000003</v>
      </c>
      <c r="G3082" t="s">
        <v>582</v>
      </c>
      <c r="H3082" t="s">
        <v>43</v>
      </c>
      <c r="I3082">
        <v>15145172608</v>
      </c>
      <c r="J3082" t="s">
        <v>646</v>
      </c>
      <c r="K3082" t="s">
        <v>51</v>
      </c>
      <c r="L3082">
        <v>150</v>
      </c>
      <c r="M3082">
        <v>3</v>
      </c>
      <c r="N3082">
        <v>1</v>
      </c>
      <c r="O3082">
        <v>150</v>
      </c>
      <c r="P3082">
        <v>3</v>
      </c>
      <c r="Q3082">
        <v>1</v>
      </c>
      <c r="R3082">
        <v>3</v>
      </c>
      <c r="S3082">
        <v>3</v>
      </c>
      <c r="T3082" s="1">
        <v>44702</v>
      </c>
      <c r="U3082" t="str">
        <f t="shared" si="240"/>
        <v>CheezIt - Go Paks</v>
      </c>
      <c r="V3082" t="str">
        <f t="shared" si="241"/>
        <v>Food</v>
      </c>
      <c r="W3082" t="s">
        <v>43</v>
      </c>
      <c r="X3082" t="b">
        <f t="shared" si="243"/>
        <v>1</v>
      </c>
      <c r="Y3082">
        <f t="shared" si="242"/>
        <v>3</v>
      </c>
      <c r="Z3082" s="2">
        <f t="shared" si="244"/>
        <v>2</v>
      </c>
      <c r="AA3082" t="s">
        <v>193</v>
      </c>
      <c r="AB3082" t="s">
        <v>492</v>
      </c>
      <c r="AD3082" t="s">
        <v>40</v>
      </c>
      <c r="AE3082" t="s">
        <v>647</v>
      </c>
      <c r="AF3082">
        <v>2022</v>
      </c>
    </row>
    <row r="3083" spans="1:32" x14ac:dyDescent="0.25">
      <c r="A3083" t="s">
        <v>29</v>
      </c>
      <c r="B3083" t="s">
        <v>46</v>
      </c>
      <c r="C3083" t="s">
        <v>31</v>
      </c>
      <c r="D3083" t="s">
        <v>47</v>
      </c>
      <c r="E3083">
        <f>_xlfn.XLOOKUP(Table1[[#This Row],[Location]],'Location analysis'!A:A,'Location analysis'!B:B)</f>
        <v>40.423690999999998</v>
      </c>
      <c r="F3083">
        <f>_xlfn.XLOOKUP(Table1[[#This Row],[Location]],'Location analysis'!A:A,'Location analysis'!C:C)</f>
        <v>-74.380831999999998</v>
      </c>
      <c r="G3083" t="s">
        <v>160</v>
      </c>
      <c r="H3083" t="s">
        <v>49</v>
      </c>
      <c r="I3083">
        <v>15145177960</v>
      </c>
      <c r="J3083" t="s">
        <v>646</v>
      </c>
      <c r="K3083" t="s">
        <v>36</v>
      </c>
      <c r="L3083">
        <v>143</v>
      </c>
      <c r="M3083">
        <v>2.5</v>
      </c>
      <c r="N3083">
        <v>1</v>
      </c>
      <c r="O3083">
        <v>143</v>
      </c>
      <c r="P3083">
        <v>2.5</v>
      </c>
      <c r="Q3083">
        <v>1</v>
      </c>
      <c r="R3083">
        <v>2.5</v>
      </c>
      <c r="S3083">
        <v>2.5</v>
      </c>
      <c r="T3083" s="1">
        <v>44702</v>
      </c>
      <c r="U3083" t="str">
        <f t="shared" si="240"/>
        <v>Snapple Diet Tea - Peach Tea</v>
      </c>
      <c r="V3083" t="str">
        <f t="shared" si="241"/>
        <v>Non Carbonated</v>
      </c>
      <c r="W3083" t="s">
        <v>49</v>
      </c>
      <c r="X3083" t="b">
        <f t="shared" si="243"/>
        <v>1</v>
      </c>
      <c r="Y3083">
        <f t="shared" si="242"/>
        <v>2.5</v>
      </c>
      <c r="Z3083" s="2">
        <f t="shared" si="244"/>
        <v>1.6666666666666667</v>
      </c>
      <c r="AA3083" t="s">
        <v>75</v>
      </c>
      <c r="AB3083" t="s">
        <v>161</v>
      </c>
      <c r="AD3083" t="s">
        <v>40</v>
      </c>
      <c r="AE3083" t="s">
        <v>647</v>
      </c>
      <c r="AF3083">
        <v>2022</v>
      </c>
    </row>
    <row r="3084" spans="1:32" x14ac:dyDescent="0.25">
      <c r="A3084" t="s">
        <v>29</v>
      </c>
      <c r="B3084" t="s">
        <v>46</v>
      </c>
      <c r="C3084" t="s">
        <v>31</v>
      </c>
      <c r="D3084" t="s">
        <v>47</v>
      </c>
      <c r="E3084">
        <f>_xlfn.XLOOKUP(Table1[[#This Row],[Location]],'Location analysis'!A:A,'Location analysis'!B:B)</f>
        <v>40.423690999999998</v>
      </c>
      <c r="F3084">
        <f>_xlfn.XLOOKUP(Table1[[#This Row],[Location]],'Location analysis'!A:A,'Location analysis'!C:C)</f>
        <v>-74.380831999999998</v>
      </c>
      <c r="G3084" t="s">
        <v>137</v>
      </c>
      <c r="H3084" t="s">
        <v>97</v>
      </c>
      <c r="I3084">
        <v>15145314888</v>
      </c>
      <c r="J3084" t="s">
        <v>646</v>
      </c>
      <c r="K3084" t="s">
        <v>51</v>
      </c>
      <c r="L3084">
        <v>144</v>
      </c>
      <c r="M3084">
        <v>1.5</v>
      </c>
      <c r="N3084">
        <v>1</v>
      </c>
      <c r="O3084">
        <v>144</v>
      </c>
      <c r="P3084">
        <v>1.5</v>
      </c>
      <c r="Q3084">
        <v>1</v>
      </c>
      <c r="R3084">
        <v>1.5</v>
      </c>
      <c r="S3084">
        <v>1.5</v>
      </c>
      <c r="T3084" s="1">
        <v>44702</v>
      </c>
      <c r="U3084" t="str">
        <f t="shared" si="240"/>
        <v>Poland Springs Water</v>
      </c>
      <c r="V3084" t="str">
        <f t="shared" si="241"/>
        <v>Water</v>
      </c>
      <c r="W3084" t="s">
        <v>97</v>
      </c>
      <c r="X3084" t="b">
        <f t="shared" si="243"/>
        <v>1</v>
      </c>
      <c r="Y3084">
        <f t="shared" si="242"/>
        <v>1.5</v>
      </c>
      <c r="Z3084" s="2">
        <f t="shared" si="244"/>
        <v>1</v>
      </c>
      <c r="AA3084" t="s">
        <v>137</v>
      </c>
      <c r="AD3084" t="s">
        <v>40</v>
      </c>
      <c r="AE3084" t="s">
        <v>647</v>
      </c>
      <c r="AF3084">
        <v>2022</v>
      </c>
    </row>
    <row r="3085" spans="1:32" x14ac:dyDescent="0.25">
      <c r="A3085" t="s">
        <v>29</v>
      </c>
      <c r="B3085" t="s">
        <v>46</v>
      </c>
      <c r="C3085" t="s">
        <v>31</v>
      </c>
      <c r="D3085" t="s">
        <v>47</v>
      </c>
      <c r="E3085">
        <f>_xlfn.XLOOKUP(Table1[[#This Row],[Location]],'Location analysis'!A:A,'Location analysis'!B:B)</f>
        <v>40.423690999999998</v>
      </c>
      <c r="F3085">
        <f>_xlfn.XLOOKUP(Table1[[#This Row],[Location]],'Location analysis'!A:A,'Location analysis'!C:C)</f>
        <v>-74.380831999999998</v>
      </c>
      <c r="G3085" t="s">
        <v>225</v>
      </c>
      <c r="H3085" t="s">
        <v>43</v>
      </c>
      <c r="I3085">
        <v>15145320970</v>
      </c>
      <c r="J3085" t="s">
        <v>646</v>
      </c>
      <c r="K3085" t="s">
        <v>51</v>
      </c>
      <c r="L3085">
        <v>112</v>
      </c>
      <c r="M3085">
        <v>1.5</v>
      </c>
      <c r="N3085">
        <v>1</v>
      </c>
      <c r="O3085">
        <v>112</v>
      </c>
      <c r="P3085">
        <v>1.5</v>
      </c>
      <c r="Q3085">
        <v>1</v>
      </c>
      <c r="R3085">
        <v>1.5</v>
      </c>
      <c r="S3085">
        <v>1.5</v>
      </c>
      <c r="T3085" s="1">
        <v>44702</v>
      </c>
      <c r="U3085" t="str">
        <f t="shared" si="240"/>
        <v>SunChips Multigrain - Original</v>
      </c>
      <c r="V3085" t="str">
        <f t="shared" si="241"/>
        <v>Food</v>
      </c>
      <c r="W3085" t="s">
        <v>43</v>
      </c>
      <c r="X3085" t="b">
        <f t="shared" si="243"/>
        <v>1</v>
      </c>
      <c r="Y3085">
        <f t="shared" si="242"/>
        <v>1.5</v>
      </c>
      <c r="Z3085" s="2">
        <f t="shared" si="244"/>
        <v>1</v>
      </c>
      <c r="AA3085" t="s">
        <v>129</v>
      </c>
      <c r="AB3085" t="s">
        <v>150</v>
      </c>
      <c r="AD3085" t="s">
        <v>40</v>
      </c>
      <c r="AE3085" t="s">
        <v>647</v>
      </c>
      <c r="AF3085">
        <v>2022</v>
      </c>
    </row>
    <row r="3086" spans="1:32" x14ac:dyDescent="0.25">
      <c r="A3086" t="s">
        <v>29</v>
      </c>
      <c r="B3086" t="s">
        <v>46</v>
      </c>
      <c r="C3086" t="s">
        <v>31</v>
      </c>
      <c r="D3086" t="s">
        <v>47</v>
      </c>
      <c r="E3086">
        <f>_xlfn.XLOOKUP(Table1[[#This Row],[Location]],'Location analysis'!A:A,'Location analysis'!B:B)</f>
        <v>40.423690999999998</v>
      </c>
      <c r="F3086">
        <f>_xlfn.XLOOKUP(Table1[[#This Row],[Location]],'Location analysis'!A:A,'Location analysis'!C:C)</f>
        <v>-74.380831999999998</v>
      </c>
      <c r="G3086" t="s">
        <v>70</v>
      </c>
      <c r="H3086" t="s">
        <v>34</v>
      </c>
      <c r="I3086">
        <v>15145363325</v>
      </c>
      <c r="J3086" t="s">
        <v>646</v>
      </c>
      <c r="K3086" t="s">
        <v>36</v>
      </c>
      <c r="L3086">
        <v>146</v>
      </c>
      <c r="M3086">
        <v>3</v>
      </c>
      <c r="N3086">
        <v>1</v>
      </c>
      <c r="O3086">
        <v>146</v>
      </c>
      <c r="P3086">
        <v>3</v>
      </c>
      <c r="Q3086">
        <v>1</v>
      </c>
      <c r="R3086">
        <v>3</v>
      </c>
      <c r="S3086">
        <v>3</v>
      </c>
      <c r="T3086" s="1">
        <v>44702</v>
      </c>
      <c r="U3086" t="str">
        <f t="shared" si="240"/>
        <v>Monster Energy Original</v>
      </c>
      <c r="V3086" t="str">
        <f t="shared" si="241"/>
        <v>Carbonated</v>
      </c>
      <c r="W3086" t="s">
        <v>34</v>
      </c>
      <c r="X3086" t="b">
        <f t="shared" si="243"/>
        <v>1</v>
      </c>
      <c r="Y3086">
        <f t="shared" si="242"/>
        <v>3</v>
      </c>
      <c r="Z3086" s="2">
        <f t="shared" si="244"/>
        <v>2</v>
      </c>
      <c r="AA3086" t="s">
        <v>70</v>
      </c>
      <c r="AD3086" t="s">
        <v>40</v>
      </c>
      <c r="AE3086" t="s">
        <v>647</v>
      </c>
      <c r="AF3086">
        <v>2022</v>
      </c>
    </row>
    <row r="3087" spans="1:32" x14ac:dyDescent="0.25">
      <c r="A3087" t="s">
        <v>29</v>
      </c>
      <c r="B3087" t="s">
        <v>46</v>
      </c>
      <c r="C3087" t="s">
        <v>31</v>
      </c>
      <c r="D3087" t="s">
        <v>47</v>
      </c>
      <c r="E3087">
        <f>_xlfn.XLOOKUP(Table1[[#This Row],[Location]],'Location analysis'!A:A,'Location analysis'!B:B)</f>
        <v>40.423690999999998</v>
      </c>
      <c r="F3087">
        <f>_xlfn.XLOOKUP(Table1[[#This Row],[Location]],'Location analysis'!A:A,'Location analysis'!C:C)</f>
        <v>-74.380831999999998</v>
      </c>
      <c r="G3087" t="s">
        <v>137</v>
      </c>
      <c r="H3087" t="s">
        <v>97</v>
      </c>
      <c r="I3087">
        <v>15145407923</v>
      </c>
      <c r="J3087" t="s">
        <v>646</v>
      </c>
      <c r="K3087" t="s">
        <v>51</v>
      </c>
      <c r="L3087">
        <v>144</v>
      </c>
      <c r="M3087">
        <v>1.5</v>
      </c>
      <c r="N3087">
        <v>1</v>
      </c>
      <c r="O3087">
        <v>144</v>
      </c>
      <c r="P3087">
        <v>1.5</v>
      </c>
      <c r="Q3087">
        <v>1</v>
      </c>
      <c r="R3087">
        <v>1.5</v>
      </c>
      <c r="S3087">
        <v>1.5</v>
      </c>
      <c r="T3087" s="1">
        <v>44702</v>
      </c>
      <c r="U3087" t="str">
        <f t="shared" si="240"/>
        <v>Poland Springs Water</v>
      </c>
      <c r="V3087" t="str">
        <f t="shared" si="241"/>
        <v>Water</v>
      </c>
      <c r="W3087" t="s">
        <v>97</v>
      </c>
      <c r="X3087" t="b">
        <f t="shared" si="243"/>
        <v>1</v>
      </c>
      <c r="Y3087">
        <f t="shared" si="242"/>
        <v>1.5</v>
      </c>
      <c r="Z3087" s="2">
        <f t="shared" si="244"/>
        <v>1</v>
      </c>
      <c r="AA3087" t="s">
        <v>137</v>
      </c>
      <c r="AD3087" t="s">
        <v>40</v>
      </c>
      <c r="AE3087" t="s">
        <v>647</v>
      </c>
      <c r="AF3087">
        <v>2022</v>
      </c>
    </row>
    <row r="3088" spans="1:32" x14ac:dyDescent="0.25">
      <c r="A3088" t="s">
        <v>29</v>
      </c>
      <c r="B3088" t="s">
        <v>30</v>
      </c>
      <c r="C3088" t="s">
        <v>31</v>
      </c>
      <c r="D3088" t="s">
        <v>32</v>
      </c>
      <c r="E3088">
        <f>_xlfn.XLOOKUP(Table1[[#This Row],[Location]],'Location analysis'!A:A,'Location analysis'!B:B)</f>
        <v>40.423690999999998</v>
      </c>
      <c r="F3088">
        <f>_xlfn.XLOOKUP(Table1[[#This Row],[Location]],'Location analysis'!A:A,'Location analysis'!C:C)</f>
        <v>-74.380831999999998</v>
      </c>
      <c r="G3088" t="s">
        <v>96</v>
      </c>
      <c r="H3088" t="s">
        <v>97</v>
      </c>
      <c r="I3088">
        <v>15145520311</v>
      </c>
      <c r="J3088" t="s">
        <v>646</v>
      </c>
      <c r="K3088" t="s">
        <v>36</v>
      </c>
      <c r="L3088">
        <v>147</v>
      </c>
      <c r="M3088">
        <v>2.75</v>
      </c>
      <c r="N3088">
        <v>1</v>
      </c>
      <c r="O3088">
        <v>147</v>
      </c>
      <c r="P3088">
        <v>2.75</v>
      </c>
      <c r="Q3088">
        <v>1</v>
      </c>
      <c r="R3088">
        <v>2.75</v>
      </c>
      <c r="S3088">
        <v>2.75</v>
      </c>
      <c r="T3088" s="1">
        <v>44702</v>
      </c>
      <c r="U3088" t="str">
        <f t="shared" si="240"/>
        <v>Vitamin Water - XXX Acai BB Pomegranate</v>
      </c>
      <c r="V3088" t="str">
        <f t="shared" si="241"/>
        <v>Water</v>
      </c>
      <c r="W3088" t="s">
        <v>97</v>
      </c>
      <c r="X3088" t="b">
        <f t="shared" si="243"/>
        <v>1</v>
      </c>
      <c r="Y3088">
        <f t="shared" si="242"/>
        <v>2.75</v>
      </c>
      <c r="Z3088" s="2">
        <f t="shared" si="244"/>
        <v>1.8333333333333333</v>
      </c>
      <c r="AA3088" t="s">
        <v>98</v>
      </c>
      <c r="AB3088" t="s">
        <v>99</v>
      </c>
      <c r="AD3088" t="s">
        <v>40</v>
      </c>
      <c r="AE3088" t="s">
        <v>647</v>
      </c>
      <c r="AF3088">
        <v>2022</v>
      </c>
    </row>
    <row r="3089" spans="1:32" x14ac:dyDescent="0.25">
      <c r="A3089" t="s">
        <v>29</v>
      </c>
      <c r="B3089" t="s">
        <v>30</v>
      </c>
      <c r="C3089" t="s">
        <v>31</v>
      </c>
      <c r="D3089" t="s">
        <v>32</v>
      </c>
      <c r="E3089">
        <f>_xlfn.XLOOKUP(Table1[[#This Row],[Location]],'Location analysis'!A:A,'Location analysis'!B:B)</f>
        <v>40.423690999999998</v>
      </c>
      <c r="F3089">
        <f>_xlfn.XLOOKUP(Table1[[#This Row],[Location]],'Location analysis'!A:A,'Location analysis'!C:C)</f>
        <v>-74.380831999999998</v>
      </c>
      <c r="G3089" t="s">
        <v>203</v>
      </c>
      <c r="H3089" t="s">
        <v>43</v>
      </c>
      <c r="I3089">
        <v>15145523627</v>
      </c>
      <c r="J3089" t="s">
        <v>646</v>
      </c>
      <c r="K3089" t="s">
        <v>36</v>
      </c>
      <c r="L3089">
        <v>121</v>
      </c>
      <c r="M3089">
        <v>1.5</v>
      </c>
      <c r="N3089">
        <v>1</v>
      </c>
      <c r="O3089">
        <v>121</v>
      </c>
      <c r="P3089">
        <v>1.5</v>
      </c>
      <c r="Q3089">
        <v>1</v>
      </c>
      <c r="R3089">
        <v>1.5</v>
      </c>
      <c r="S3089">
        <v>1.5</v>
      </c>
      <c r="T3089" s="1">
        <v>44702</v>
      </c>
      <c r="U3089" t="str">
        <f t="shared" si="240"/>
        <v>CheezIt - White Cheddar</v>
      </c>
      <c r="V3089" t="str">
        <f t="shared" si="241"/>
        <v>Food</v>
      </c>
      <c r="W3089" t="s">
        <v>43</v>
      </c>
      <c r="X3089" t="b">
        <f t="shared" si="243"/>
        <v>1</v>
      </c>
      <c r="Y3089">
        <f t="shared" si="242"/>
        <v>1.5</v>
      </c>
      <c r="Z3089" s="2">
        <f t="shared" si="244"/>
        <v>1</v>
      </c>
      <c r="AA3089" t="s">
        <v>193</v>
      </c>
      <c r="AB3089" t="s">
        <v>204</v>
      </c>
      <c r="AD3089" t="s">
        <v>40</v>
      </c>
      <c r="AE3089" t="s">
        <v>647</v>
      </c>
      <c r="AF3089">
        <v>2022</v>
      </c>
    </row>
    <row r="3090" spans="1:32" x14ac:dyDescent="0.25">
      <c r="A3090" t="s">
        <v>29</v>
      </c>
      <c r="B3090" t="s">
        <v>46</v>
      </c>
      <c r="C3090" t="s">
        <v>31</v>
      </c>
      <c r="D3090" t="s">
        <v>47</v>
      </c>
      <c r="E3090">
        <f>_xlfn.XLOOKUP(Table1[[#This Row],[Location]],'Location analysis'!A:A,'Location analysis'!B:B)</f>
        <v>40.423690999999998</v>
      </c>
      <c r="F3090">
        <f>_xlfn.XLOOKUP(Table1[[#This Row],[Location]],'Location analysis'!A:A,'Location analysis'!C:C)</f>
        <v>-74.380831999999998</v>
      </c>
      <c r="G3090" t="s">
        <v>140</v>
      </c>
      <c r="H3090" t="s">
        <v>43</v>
      </c>
      <c r="I3090">
        <v>15145546127</v>
      </c>
      <c r="J3090" t="s">
        <v>646</v>
      </c>
      <c r="K3090" t="s">
        <v>51</v>
      </c>
      <c r="L3090">
        <v>134</v>
      </c>
      <c r="M3090">
        <v>1.25</v>
      </c>
      <c r="N3090">
        <v>1</v>
      </c>
      <c r="O3090">
        <v>134</v>
      </c>
      <c r="P3090">
        <v>1.25</v>
      </c>
      <c r="Q3090">
        <v>1</v>
      </c>
      <c r="R3090">
        <v>1.25</v>
      </c>
      <c r="S3090">
        <v>1.25</v>
      </c>
      <c r="T3090" s="1">
        <v>44702</v>
      </c>
      <c r="U3090" t="str">
        <f t="shared" si="240"/>
        <v>Chum Fruit Bites - Mango/Strawberry</v>
      </c>
      <c r="V3090" t="str">
        <f t="shared" si="241"/>
        <v>Food</v>
      </c>
      <c r="W3090" t="s">
        <v>43</v>
      </c>
      <c r="X3090" t="b">
        <f t="shared" si="243"/>
        <v>1</v>
      </c>
      <c r="Y3090">
        <f t="shared" si="242"/>
        <v>1.25</v>
      </c>
      <c r="Z3090" s="2">
        <f t="shared" si="244"/>
        <v>0.83333333333333337</v>
      </c>
      <c r="AA3090" t="s">
        <v>141</v>
      </c>
      <c r="AB3090" t="s">
        <v>142</v>
      </c>
      <c r="AD3090" t="s">
        <v>40</v>
      </c>
      <c r="AE3090" t="s">
        <v>647</v>
      </c>
      <c r="AF3090">
        <v>2022</v>
      </c>
    </row>
    <row r="3091" spans="1:32" x14ac:dyDescent="0.25">
      <c r="A3091" t="s">
        <v>29</v>
      </c>
      <c r="B3091" t="s">
        <v>46</v>
      </c>
      <c r="C3091" t="s">
        <v>31</v>
      </c>
      <c r="D3091" t="s">
        <v>47</v>
      </c>
      <c r="E3091">
        <f>_xlfn.XLOOKUP(Table1[[#This Row],[Location]],'Location analysis'!A:A,'Location analysis'!B:B)</f>
        <v>40.423690999999998</v>
      </c>
      <c r="F3091">
        <f>_xlfn.XLOOKUP(Table1[[#This Row],[Location]],'Location analysis'!A:A,'Location analysis'!C:C)</f>
        <v>-74.380831999999998</v>
      </c>
      <c r="G3091" t="s">
        <v>242</v>
      </c>
      <c r="H3091" t="s">
        <v>97</v>
      </c>
      <c r="I3091">
        <v>15145547370</v>
      </c>
      <c r="J3091" t="s">
        <v>646</v>
      </c>
      <c r="K3091" t="s">
        <v>51</v>
      </c>
      <c r="L3091">
        <v>147</v>
      </c>
      <c r="M3091">
        <v>2.75</v>
      </c>
      <c r="N3091">
        <v>1</v>
      </c>
      <c r="O3091">
        <v>147</v>
      </c>
      <c r="P3091">
        <v>2.75</v>
      </c>
      <c r="Q3091">
        <v>1</v>
      </c>
      <c r="R3091">
        <v>2.75</v>
      </c>
      <c r="S3091">
        <v>2.75</v>
      </c>
      <c r="T3091" s="1">
        <v>44702</v>
      </c>
      <c r="U3091" t="str">
        <f t="shared" si="240"/>
        <v>Vitamin Water - Squeezed Lemonade</v>
      </c>
      <c r="V3091" t="str">
        <f t="shared" si="241"/>
        <v>Water</v>
      </c>
      <c r="W3091" t="s">
        <v>97</v>
      </c>
      <c r="X3091" t="b">
        <f t="shared" si="243"/>
        <v>1</v>
      </c>
      <c r="Y3091">
        <f t="shared" si="242"/>
        <v>2.75</v>
      </c>
      <c r="Z3091" s="2">
        <f t="shared" si="244"/>
        <v>1.8333333333333333</v>
      </c>
      <c r="AA3091" t="s">
        <v>98</v>
      </c>
      <c r="AB3091" t="s">
        <v>243</v>
      </c>
      <c r="AD3091" t="s">
        <v>40</v>
      </c>
      <c r="AE3091" t="s">
        <v>647</v>
      </c>
      <c r="AF3091">
        <v>2022</v>
      </c>
    </row>
    <row r="3092" spans="1:32" x14ac:dyDescent="0.25">
      <c r="A3092" t="s">
        <v>29</v>
      </c>
      <c r="B3092" t="s">
        <v>46</v>
      </c>
      <c r="C3092" t="s">
        <v>31</v>
      </c>
      <c r="D3092" t="s">
        <v>47</v>
      </c>
      <c r="E3092">
        <f>_xlfn.XLOOKUP(Table1[[#This Row],[Location]],'Location analysis'!A:A,'Location analysis'!B:B)</f>
        <v>40.423690999999998</v>
      </c>
      <c r="F3092">
        <f>_xlfn.XLOOKUP(Table1[[#This Row],[Location]],'Location analysis'!A:A,'Location analysis'!C:C)</f>
        <v>-74.380831999999998</v>
      </c>
      <c r="G3092" t="s">
        <v>140</v>
      </c>
      <c r="H3092" t="s">
        <v>43</v>
      </c>
      <c r="I3092">
        <v>15145548299</v>
      </c>
      <c r="J3092" t="s">
        <v>646</v>
      </c>
      <c r="K3092" t="s">
        <v>51</v>
      </c>
      <c r="L3092">
        <v>134</v>
      </c>
      <c r="M3092">
        <v>1.25</v>
      </c>
      <c r="N3092">
        <v>1</v>
      </c>
      <c r="O3092">
        <v>134</v>
      </c>
      <c r="P3092">
        <v>1.25</v>
      </c>
      <c r="Q3092">
        <v>1</v>
      </c>
      <c r="R3092">
        <v>1.25</v>
      </c>
      <c r="S3092">
        <v>1.25</v>
      </c>
      <c r="T3092" s="1">
        <v>44702</v>
      </c>
      <c r="U3092" t="str">
        <f t="shared" si="240"/>
        <v>Chum Fruit Bites - Mango/Strawberry</v>
      </c>
      <c r="V3092" t="str">
        <f t="shared" si="241"/>
        <v>Food</v>
      </c>
      <c r="W3092" t="s">
        <v>43</v>
      </c>
      <c r="X3092" t="b">
        <f t="shared" si="243"/>
        <v>1</v>
      </c>
      <c r="Y3092">
        <f t="shared" si="242"/>
        <v>1.25</v>
      </c>
      <c r="Z3092" s="2">
        <f t="shared" si="244"/>
        <v>0.83333333333333337</v>
      </c>
      <c r="AA3092" t="s">
        <v>141</v>
      </c>
      <c r="AB3092" t="s">
        <v>142</v>
      </c>
      <c r="AD3092" t="s">
        <v>40</v>
      </c>
      <c r="AE3092" t="s">
        <v>647</v>
      </c>
      <c r="AF3092">
        <v>2022</v>
      </c>
    </row>
    <row r="3093" spans="1:32" x14ac:dyDescent="0.25">
      <c r="A3093" t="s">
        <v>29</v>
      </c>
      <c r="B3093" t="s">
        <v>46</v>
      </c>
      <c r="C3093" t="s">
        <v>31</v>
      </c>
      <c r="D3093" t="s">
        <v>47</v>
      </c>
      <c r="E3093">
        <f>_xlfn.XLOOKUP(Table1[[#This Row],[Location]],'Location analysis'!A:A,'Location analysis'!B:B)</f>
        <v>40.423690999999998</v>
      </c>
      <c r="F3093">
        <f>_xlfn.XLOOKUP(Table1[[#This Row],[Location]],'Location analysis'!A:A,'Location analysis'!C:C)</f>
        <v>-74.380831999999998</v>
      </c>
      <c r="G3093" t="s">
        <v>70</v>
      </c>
      <c r="H3093" t="s">
        <v>34</v>
      </c>
      <c r="I3093">
        <v>15145706371</v>
      </c>
      <c r="J3093" t="s">
        <v>646</v>
      </c>
      <c r="K3093" t="s">
        <v>51</v>
      </c>
      <c r="L3093">
        <v>146</v>
      </c>
      <c r="M3093">
        <v>3</v>
      </c>
      <c r="N3093">
        <v>1</v>
      </c>
      <c r="O3093">
        <v>146</v>
      </c>
      <c r="P3093">
        <v>3</v>
      </c>
      <c r="Q3093">
        <v>1</v>
      </c>
      <c r="R3093">
        <v>3</v>
      </c>
      <c r="S3093">
        <v>3</v>
      </c>
      <c r="T3093" s="1">
        <v>44702</v>
      </c>
      <c r="U3093" t="str">
        <f t="shared" si="240"/>
        <v>Monster Energy Original</v>
      </c>
      <c r="V3093" t="str">
        <f t="shared" si="241"/>
        <v>Carbonated</v>
      </c>
      <c r="W3093" t="s">
        <v>34</v>
      </c>
      <c r="X3093" t="b">
        <f t="shared" si="243"/>
        <v>1</v>
      </c>
      <c r="Y3093">
        <f t="shared" si="242"/>
        <v>3</v>
      </c>
      <c r="Z3093" s="2">
        <f t="shared" si="244"/>
        <v>2</v>
      </c>
      <c r="AA3093" t="s">
        <v>70</v>
      </c>
      <c r="AD3093" t="s">
        <v>40</v>
      </c>
      <c r="AE3093" t="s">
        <v>647</v>
      </c>
      <c r="AF3093">
        <v>2022</v>
      </c>
    </row>
    <row r="3094" spans="1:32" x14ac:dyDescent="0.25">
      <c r="A3094" t="s">
        <v>29</v>
      </c>
      <c r="B3094" t="s">
        <v>46</v>
      </c>
      <c r="C3094" t="s">
        <v>31</v>
      </c>
      <c r="D3094" t="s">
        <v>47</v>
      </c>
      <c r="E3094">
        <f>_xlfn.XLOOKUP(Table1[[#This Row],[Location]],'Location analysis'!A:A,'Location analysis'!B:B)</f>
        <v>40.423690999999998</v>
      </c>
      <c r="F3094">
        <f>_xlfn.XLOOKUP(Table1[[#This Row],[Location]],'Location analysis'!A:A,'Location analysis'!C:C)</f>
        <v>-74.380831999999998</v>
      </c>
      <c r="G3094" t="s">
        <v>137</v>
      </c>
      <c r="H3094" t="s">
        <v>97</v>
      </c>
      <c r="I3094">
        <v>15147089059</v>
      </c>
      <c r="J3094" t="s">
        <v>648</v>
      </c>
      <c r="K3094" t="s">
        <v>51</v>
      </c>
      <c r="L3094">
        <v>144</v>
      </c>
      <c r="M3094">
        <v>1.5</v>
      </c>
      <c r="N3094">
        <v>1</v>
      </c>
      <c r="O3094">
        <v>144</v>
      </c>
      <c r="P3094">
        <v>1.5</v>
      </c>
      <c r="Q3094">
        <v>1</v>
      </c>
      <c r="R3094">
        <v>1.5</v>
      </c>
      <c r="S3094">
        <v>1.5</v>
      </c>
      <c r="T3094" s="1">
        <v>44703</v>
      </c>
      <c r="U3094" t="str">
        <f t="shared" si="240"/>
        <v>Poland Springs Water</v>
      </c>
      <c r="V3094" t="str">
        <f t="shared" si="241"/>
        <v>Water</v>
      </c>
      <c r="W3094" t="s">
        <v>97</v>
      </c>
      <c r="X3094" t="b">
        <f t="shared" si="243"/>
        <v>1</v>
      </c>
      <c r="Y3094">
        <f t="shared" si="242"/>
        <v>1.5</v>
      </c>
      <c r="Z3094" s="2">
        <f t="shared" si="244"/>
        <v>1</v>
      </c>
      <c r="AA3094" t="s">
        <v>137</v>
      </c>
      <c r="AD3094" t="s">
        <v>54</v>
      </c>
      <c r="AE3094" t="s">
        <v>649</v>
      </c>
      <c r="AF3094">
        <v>2022</v>
      </c>
    </row>
    <row r="3095" spans="1:32" x14ac:dyDescent="0.25">
      <c r="A3095" t="s">
        <v>29</v>
      </c>
      <c r="B3095" t="s">
        <v>394</v>
      </c>
      <c r="C3095" t="s">
        <v>395</v>
      </c>
      <c r="D3095" t="s">
        <v>396</v>
      </c>
      <c r="E3095">
        <f>_xlfn.XLOOKUP(Table1[[#This Row],[Location]],'Location analysis'!A:A,'Location analysis'!B:B)</f>
        <v>40.416893999999999</v>
      </c>
      <c r="F3095">
        <f>_xlfn.XLOOKUP(Table1[[#This Row],[Location]],'Location analysis'!A:A,'Location analysis'!C:C)</f>
        <v>-74.420399000000003</v>
      </c>
      <c r="G3095" t="s">
        <v>508</v>
      </c>
      <c r="H3095" t="s">
        <v>43</v>
      </c>
      <c r="I3095">
        <v>15147313868</v>
      </c>
      <c r="J3095" t="s">
        <v>648</v>
      </c>
      <c r="K3095" t="s">
        <v>51</v>
      </c>
      <c r="L3095">
        <v>110</v>
      </c>
      <c r="M3095">
        <v>1.5</v>
      </c>
      <c r="N3095">
        <v>1</v>
      </c>
      <c r="O3095">
        <v>110</v>
      </c>
      <c r="P3095">
        <v>1.5</v>
      </c>
      <c r="Q3095">
        <v>1</v>
      </c>
      <c r="R3095">
        <v>1.5</v>
      </c>
      <c r="S3095">
        <v>1.5</v>
      </c>
      <c r="T3095" s="1">
        <v>44703</v>
      </c>
      <c r="U3095" t="str">
        <f t="shared" si="240"/>
        <v>Pop Corners - Kettle Corn</v>
      </c>
      <c r="V3095" t="str">
        <f t="shared" si="241"/>
        <v>Food</v>
      </c>
      <c r="W3095" t="s">
        <v>43</v>
      </c>
      <c r="X3095" t="b">
        <f t="shared" si="243"/>
        <v>1</v>
      </c>
      <c r="Y3095">
        <f t="shared" si="242"/>
        <v>1.5</v>
      </c>
      <c r="Z3095" s="2">
        <f t="shared" si="244"/>
        <v>1</v>
      </c>
      <c r="AA3095" t="s">
        <v>509</v>
      </c>
      <c r="AB3095" t="s">
        <v>510</v>
      </c>
      <c r="AD3095" t="s">
        <v>54</v>
      </c>
      <c r="AE3095" t="s">
        <v>649</v>
      </c>
      <c r="AF3095">
        <v>2022</v>
      </c>
    </row>
    <row r="3096" spans="1:32" x14ac:dyDescent="0.25">
      <c r="A3096" t="s">
        <v>29</v>
      </c>
      <c r="B3096" t="s">
        <v>30</v>
      </c>
      <c r="C3096" t="s">
        <v>31</v>
      </c>
      <c r="D3096" t="s">
        <v>32</v>
      </c>
      <c r="E3096">
        <f>_xlfn.XLOOKUP(Table1[[#This Row],[Location]],'Location analysis'!A:A,'Location analysis'!B:B)</f>
        <v>40.423690999999998</v>
      </c>
      <c r="F3096">
        <f>_xlfn.XLOOKUP(Table1[[#This Row],[Location]],'Location analysis'!A:A,'Location analysis'!C:C)</f>
        <v>-74.380831999999998</v>
      </c>
      <c r="G3096" t="s">
        <v>128</v>
      </c>
      <c r="H3096" t="s">
        <v>43</v>
      </c>
      <c r="I3096">
        <v>15147386303</v>
      </c>
      <c r="J3096" t="s">
        <v>648</v>
      </c>
      <c r="K3096" t="s">
        <v>51</v>
      </c>
      <c r="L3096">
        <v>110</v>
      </c>
      <c r="M3096">
        <v>1.5</v>
      </c>
      <c r="N3096">
        <v>1</v>
      </c>
      <c r="O3096">
        <v>110</v>
      </c>
      <c r="P3096">
        <v>1.5</v>
      </c>
      <c r="Q3096">
        <v>1</v>
      </c>
      <c r="R3096">
        <v>1.5</v>
      </c>
      <c r="S3096">
        <v>1.5</v>
      </c>
      <c r="T3096" s="1">
        <v>44703</v>
      </c>
      <c r="U3096" t="str">
        <f t="shared" si="240"/>
        <v>SunChips Multigrain - Salsa</v>
      </c>
      <c r="V3096" t="str">
        <f t="shared" si="241"/>
        <v>Food</v>
      </c>
      <c r="W3096" t="s">
        <v>43</v>
      </c>
      <c r="X3096" t="b">
        <f t="shared" si="243"/>
        <v>1</v>
      </c>
      <c r="Y3096">
        <f t="shared" si="242"/>
        <v>1.5</v>
      </c>
      <c r="Z3096" s="2">
        <f t="shared" si="244"/>
        <v>1</v>
      </c>
      <c r="AA3096" t="s">
        <v>129</v>
      </c>
      <c r="AB3096" t="s">
        <v>130</v>
      </c>
      <c r="AD3096" t="s">
        <v>54</v>
      </c>
      <c r="AE3096" t="s">
        <v>649</v>
      </c>
      <c r="AF3096">
        <v>2022</v>
      </c>
    </row>
    <row r="3097" spans="1:32" x14ac:dyDescent="0.25">
      <c r="A3097" t="s">
        <v>29</v>
      </c>
      <c r="B3097" t="s">
        <v>30</v>
      </c>
      <c r="C3097" t="s">
        <v>31</v>
      </c>
      <c r="D3097" t="s">
        <v>32</v>
      </c>
      <c r="E3097">
        <f>_xlfn.XLOOKUP(Table1[[#This Row],[Location]],'Location analysis'!A:A,'Location analysis'!B:B)</f>
        <v>40.423690999999998</v>
      </c>
      <c r="F3097">
        <f>_xlfn.XLOOKUP(Table1[[#This Row],[Location]],'Location analysis'!A:A,'Location analysis'!C:C)</f>
        <v>-74.380831999999998</v>
      </c>
      <c r="G3097" t="s">
        <v>128</v>
      </c>
      <c r="H3097" t="s">
        <v>43</v>
      </c>
      <c r="I3097">
        <v>15147387476</v>
      </c>
      <c r="J3097" t="s">
        <v>648</v>
      </c>
      <c r="K3097" t="s">
        <v>51</v>
      </c>
      <c r="L3097">
        <v>110</v>
      </c>
      <c r="M3097">
        <v>1.5</v>
      </c>
      <c r="N3097">
        <v>1</v>
      </c>
      <c r="O3097">
        <v>110</v>
      </c>
      <c r="P3097">
        <v>1.5</v>
      </c>
      <c r="Q3097">
        <v>1</v>
      </c>
      <c r="R3097">
        <v>1.5</v>
      </c>
      <c r="S3097">
        <v>1.5</v>
      </c>
      <c r="T3097" s="1">
        <v>44703</v>
      </c>
      <c r="U3097" t="str">
        <f t="shared" si="240"/>
        <v>SunChips Multigrain - Salsa</v>
      </c>
      <c r="V3097" t="str">
        <f t="shared" si="241"/>
        <v>Food</v>
      </c>
      <c r="W3097" t="s">
        <v>43</v>
      </c>
      <c r="X3097" t="b">
        <f t="shared" si="243"/>
        <v>1</v>
      </c>
      <c r="Y3097">
        <f t="shared" si="242"/>
        <v>1.5</v>
      </c>
      <c r="Z3097" s="2">
        <f t="shared" si="244"/>
        <v>1</v>
      </c>
      <c r="AA3097" t="s">
        <v>129</v>
      </c>
      <c r="AB3097" t="s">
        <v>130</v>
      </c>
      <c r="AD3097" t="s">
        <v>54</v>
      </c>
      <c r="AE3097" t="s">
        <v>649</v>
      </c>
      <c r="AF3097">
        <v>2022</v>
      </c>
    </row>
    <row r="3098" spans="1:32" x14ac:dyDescent="0.25">
      <c r="A3098" t="s">
        <v>29</v>
      </c>
      <c r="B3098" t="s">
        <v>30</v>
      </c>
      <c r="C3098" t="s">
        <v>31</v>
      </c>
      <c r="D3098" t="s">
        <v>32</v>
      </c>
      <c r="E3098">
        <f>_xlfn.XLOOKUP(Table1[[#This Row],[Location]],'Location analysis'!A:A,'Location analysis'!B:B)</f>
        <v>40.423690999999998</v>
      </c>
      <c r="F3098">
        <f>_xlfn.XLOOKUP(Table1[[#This Row],[Location]],'Location analysis'!A:A,'Location analysis'!C:C)</f>
        <v>-74.380831999999998</v>
      </c>
      <c r="G3098" t="s">
        <v>42</v>
      </c>
      <c r="H3098" t="s">
        <v>43</v>
      </c>
      <c r="I3098">
        <v>15147388607</v>
      </c>
      <c r="J3098" t="s">
        <v>648</v>
      </c>
      <c r="K3098" t="s">
        <v>51</v>
      </c>
      <c r="L3098">
        <v>124</v>
      </c>
      <c r="M3098">
        <v>1.5</v>
      </c>
      <c r="N3098">
        <v>1</v>
      </c>
      <c r="O3098">
        <v>124</v>
      </c>
      <c r="P3098">
        <v>1.5</v>
      </c>
      <c r="Q3098">
        <v>1</v>
      </c>
      <c r="R3098">
        <v>1.5</v>
      </c>
      <c r="S3098">
        <v>1.5</v>
      </c>
      <c r="T3098" s="1">
        <v>44703</v>
      </c>
      <c r="U3098" t="str">
        <f t="shared" si="240"/>
        <v>Takis - Hot Chilli Pepper &amp; Lime</v>
      </c>
      <c r="V3098" t="str">
        <f t="shared" si="241"/>
        <v>Food</v>
      </c>
      <c r="W3098" t="s">
        <v>43</v>
      </c>
      <c r="X3098" t="b">
        <f t="shared" si="243"/>
        <v>1</v>
      </c>
      <c r="Y3098">
        <f t="shared" si="242"/>
        <v>1.5</v>
      </c>
      <c r="Z3098" s="2">
        <f t="shared" si="244"/>
        <v>1</v>
      </c>
      <c r="AA3098" t="s">
        <v>44</v>
      </c>
      <c r="AB3098" t="s">
        <v>45</v>
      </c>
      <c r="AD3098" t="s">
        <v>54</v>
      </c>
      <c r="AE3098" t="s">
        <v>649</v>
      </c>
      <c r="AF3098">
        <v>2022</v>
      </c>
    </row>
    <row r="3099" spans="1:32" x14ac:dyDescent="0.25">
      <c r="A3099" t="s">
        <v>29</v>
      </c>
      <c r="B3099" t="s">
        <v>394</v>
      </c>
      <c r="C3099" t="s">
        <v>395</v>
      </c>
      <c r="D3099" t="s">
        <v>396</v>
      </c>
      <c r="E3099">
        <f>_xlfn.XLOOKUP(Table1[[#This Row],[Location]],'Location analysis'!A:A,'Location analysis'!B:B)</f>
        <v>40.416893999999999</v>
      </c>
      <c r="F3099">
        <f>_xlfn.XLOOKUP(Table1[[#This Row],[Location]],'Location analysis'!A:A,'Location analysis'!C:C)</f>
        <v>-74.420399000000003</v>
      </c>
      <c r="G3099" t="s">
        <v>397</v>
      </c>
      <c r="H3099" t="s">
        <v>49</v>
      </c>
      <c r="I3099">
        <v>15147463226</v>
      </c>
      <c r="J3099" t="s">
        <v>648</v>
      </c>
      <c r="K3099" t="s">
        <v>36</v>
      </c>
      <c r="L3099">
        <v>146</v>
      </c>
      <c r="M3099">
        <v>3.5</v>
      </c>
      <c r="N3099">
        <v>1</v>
      </c>
      <c r="O3099">
        <v>146</v>
      </c>
      <c r="P3099">
        <v>3.5</v>
      </c>
      <c r="Q3099">
        <v>1</v>
      </c>
      <c r="R3099">
        <v>3.5</v>
      </c>
      <c r="S3099">
        <v>3.5</v>
      </c>
      <c r="T3099" s="1">
        <v>44703</v>
      </c>
      <c r="U3099" t="str">
        <f t="shared" si="240"/>
        <v>Starbucks Doubleshot Energy - Mocha</v>
      </c>
      <c r="V3099" t="str">
        <f t="shared" si="241"/>
        <v>Non Carbonated</v>
      </c>
      <c r="W3099" t="s">
        <v>49</v>
      </c>
      <c r="X3099" t="b">
        <f t="shared" si="243"/>
        <v>1</v>
      </c>
      <c r="Y3099">
        <f t="shared" si="242"/>
        <v>3.5</v>
      </c>
      <c r="Z3099" s="2">
        <f t="shared" si="244"/>
        <v>2.3333333333333335</v>
      </c>
      <c r="AA3099" t="s">
        <v>398</v>
      </c>
      <c r="AB3099" t="s">
        <v>399</v>
      </c>
      <c r="AD3099" t="s">
        <v>54</v>
      </c>
      <c r="AE3099" t="s">
        <v>649</v>
      </c>
      <c r="AF3099">
        <v>2022</v>
      </c>
    </row>
    <row r="3100" spans="1:32" x14ac:dyDescent="0.25">
      <c r="A3100" t="s">
        <v>29</v>
      </c>
      <c r="B3100" t="s">
        <v>394</v>
      </c>
      <c r="C3100" t="s">
        <v>395</v>
      </c>
      <c r="D3100" t="s">
        <v>396</v>
      </c>
      <c r="E3100">
        <f>_xlfn.XLOOKUP(Table1[[#This Row],[Location]],'Location analysis'!A:A,'Location analysis'!B:B)</f>
        <v>40.416893999999999</v>
      </c>
      <c r="F3100">
        <f>_xlfn.XLOOKUP(Table1[[#This Row],[Location]],'Location analysis'!A:A,'Location analysis'!C:C)</f>
        <v>-74.420399000000003</v>
      </c>
      <c r="G3100" t="s">
        <v>612</v>
      </c>
      <c r="H3100" t="s">
        <v>43</v>
      </c>
      <c r="I3100">
        <v>15147498103</v>
      </c>
      <c r="J3100" t="s">
        <v>648</v>
      </c>
      <c r="K3100" t="s">
        <v>36</v>
      </c>
      <c r="L3100">
        <v>122</v>
      </c>
      <c r="M3100">
        <v>1.25</v>
      </c>
      <c r="N3100">
        <v>1</v>
      </c>
      <c r="O3100">
        <v>122</v>
      </c>
      <c r="P3100">
        <v>1.25</v>
      </c>
      <c r="Q3100">
        <v>1</v>
      </c>
      <c r="R3100">
        <v>1.25</v>
      </c>
      <c r="S3100">
        <v>1.25</v>
      </c>
      <c r="T3100" s="1">
        <v>44703</v>
      </c>
      <c r="U3100" t="str">
        <f t="shared" si="240"/>
        <v>Goldfish Baked - Cheddar</v>
      </c>
      <c r="V3100" t="str">
        <f t="shared" si="241"/>
        <v>Food</v>
      </c>
      <c r="W3100" t="s">
        <v>43</v>
      </c>
      <c r="X3100" t="b">
        <f t="shared" si="243"/>
        <v>1</v>
      </c>
      <c r="Y3100">
        <f t="shared" si="242"/>
        <v>1.25</v>
      </c>
      <c r="Z3100" s="2">
        <f t="shared" si="244"/>
        <v>0.83333333333333337</v>
      </c>
      <c r="AA3100" t="s">
        <v>613</v>
      </c>
      <c r="AB3100" t="s">
        <v>614</v>
      </c>
      <c r="AD3100" t="s">
        <v>54</v>
      </c>
      <c r="AE3100" t="s">
        <v>649</v>
      </c>
      <c r="AF3100">
        <v>2022</v>
      </c>
    </row>
    <row r="3101" spans="1:32" x14ac:dyDescent="0.25">
      <c r="A3101" t="s">
        <v>29</v>
      </c>
      <c r="B3101" t="s">
        <v>394</v>
      </c>
      <c r="C3101" t="s">
        <v>395</v>
      </c>
      <c r="D3101" t="s">
        <v>396</v>
      </c>
      <c r="E3101">
        <f>_xlfn.XLOOKUP(Table1[[#This Row],[Location]],'Location analysis'!A:A,'Location analysis'!B:B)</f>
        <v>40.416893999999999</v>
      </c>
      <c r="F3101">
        <f>_xlfn.XLOOKUP(Table1[[#This Row],[Location]],'Location analysis'!A:A,'Location analysis'!C:C)</f>
        <v>-74.420399000000003</v>
      </c>
      <c r="G3101" t="s">
        <v>74</v>
      </c>
      <c r="H3101" t="s">
        <v>49</v>
      </c>
      <c r="I3101">
        <v>15147500234</v>
      </c>
      <c r="J3101" t="s">
        <v>648</v>
      </c>
      <c r="K3101" t="s">
        <v>36</v>
      </c>
      <c r="L3101">
        <v>143</v>
      </c>
      <c r="M3101">
        <v>2.5</v>
      </c>
      <c r="N3101">
        <v>1</v>
      </c>
      <c r="O3101">
        <v>143</v>
      </c>
      <c r="P3101">
        <v>2.5</v>
      </c>
      <c r="Q3101">
        <v>1</v>
      </c>
      <c r="R3101">
        <v>2.5</v>
      </c>
      <c r="S3101">
        <v>2.5</v>
      </c>
      <c r="T3101" s="1">
        <v>44703</v>
      </c>
      <c r="U3101" t="str">
        <f t="shared" si="240"/>
        <v>Snapple Diet Tea - Lemon</v>
      </c>
      <c r="V3101" t="str">
        <f t="shared" si="241"/>
        <v>Non Carbonated</v>
      </c>
      <c r="W3101" t="s">
        <v>49</v>
      </c>
      <c r="X3101" t="b">
        <f t="shared" si="243"/>
        <v>1</v>
      </c>
      <c r="Y3101">
        <f t="shared" si="242"/>
        <v>2.5</v>
      </c>
      <c r="Z3101" s="2">
        <f t="shared" si="244"/>
        <v>1.6666666666666667</v>
      </c>
      <c r="AA3101" t="s">
        <v>75</v>
      </c>
      <c r="AB3101" t="s">
        <v>76</v>
      </c>
      <c r="AD3101" t="s">
        <v>54</v>
      </c>
      <c r="AE3101" t="s">
        <v>649</v>
      </c>
      <c r="AF3101">
        <v>2022</v>
      </c>
    </row>
    <row r="3102" spans="1:32" x14ac:dyDescent="0.25">
      <c r="A3102" t="s">
        <v>29</v>
      </c>
      <c r="B3102" t="s">
        <v>394</v>
      </c>
      <c r="C3102" t="s">
        <v>395</v>
      </c>
      <c r="D3102" t="s">
        <v>396</v>
      </c>
      <c r="E3102">
        <f>_xlfn.XLOOKUP(Table1[[#This Row],[Location]],'Location analysis'!A:A,'Location analysis'!B:B)</f>
        <v>40.416893999999999</v>
      </c>
      <c r="F3102">
        <f>_xlfn.XLOOKUP(Table1[[#This Row],[Location]],'Location analysis'!A:A,'Location analysis'!C:C)</f>
        <v>-74.420399000000003</v>
      </c>
      <c r="G3102" t="s">
        <v>397</v>
      </c>
      <c r="H3102" t="s">
        <v>49</v>
      </c>
      <c r="I3102">
        <v>15147501722</v>
      </c>
      <c r="J3102" t="s">
        <v>648</v>
      </c>
      <c r="K3102" t="s">
        <v>36</v>
      </c>
      <c r="L3102">
        <v>146</v>
      </c>
      <c r="M3102">
        <v>3.5</v>
      </c>
      <c r="N3102">
        <v>1</v>
      </c>
      <c r="O3102">
        <v>146</v>
      </c>
      <c r="P3102">
        <v>3.5</v>
      </c>
      <c r="Q3102">
        <v>1</v>
      </c>
      <c r="R3102">
        <v>3.5</v>
      </c>
      <c r="S3102">
        <v>3.5</v>
      </c>
      <c r="T3102" s="1">
        <v>44703</v>
      </c>
      <c r="U3102" t="str">
        <f t="shared" si="240"/>
        <v>Starbucks Doubleshot Energy - Mocha</v>
      </c>
      <c r="V3102" t="str">
        <f t="shared" si="241"/>
        <v>Non Carbonated</v>
      </c>
      <c r="W3102" t="s">
        <v>49</v>
      </c>
      <c r="X3102" t="b">
        <f t="shared" si="243"/>
        <v>1</v>
      </c>
      <c r="Y3102">
        <f t="shared" si="242"/>
        <v>3.5</v>
      </c>
      <c r="Z3102" s="2">
        <f t="shared" si="244"/>
        <v>2.3333333333333335</v>
      </c>
      <c r="AA3102" t="s">
        <v>398</v>
      </c>
      <c r="AB3102" t="s">
        <v>399</v>
      </c>
      <c r="AD3102" t="s">
        <v>54</v>
      </c>
      <c r="AE3102" t="s">
        <v>649</v>
      </c>
      <c r="AF3102">
        <v>2022</v>
      </c>
    </row>
    <row r="3103" spans="1:32" x14ac:dyDescent="0.25">
      <c r="A3103" t="s">
        <v>29</v>
      </c>
      <c r="B3103" t="s">
        <v>30</v>
      </c>
      <c r="C3103" t="s">
        <v>31</v>
      </c>
      <c r="D3103" t="s">
        <v>32</v>
      </c>
      <c r="E3103">
        <f>_xlfn.XLOOKUP(Table1[[#This Row],[Location]],'Location analysis'!A:A,'Location analysis'!B:B)</f>
        <v>40.423690999999998</v>
      </c>
      <c r="F3103">
        <f>_xlfn.XLOOKUP(Table1[[#This Row],[Location]],'Location analysis'!A:A,'Location analysis'!C:C)</f>
        <v>-74.380831999999998</v>
      </c>
      <c r="G3103" t="s">
        <v>70</v>
      </c>
      <c r="H3103" t="s">
        <v>34</v>
      </c>
      <c r="I3103">
        <v>15147525821</v>
      </c>
      <c r="J3103" t="s">
        <v>648</v>
      </c>
      <c r="K3103" t="s">
        <v>51</v>
      </c>
      <c r="L3103">
        <v>146</v>
      </c>
      <c r="M3103">
        <v>3</v>
      </c>
      <c r="N3103">
        <v>1</v>
      </c>
      <c r="O3103">
        <v>146</v>
      </c>
      <c r="P3103">
        <v>3</v>
      </c>
      <c r="Q3103">
        <v>1</v>
      </c>
      <c r="R3103">
        <v>3</v>
      </c>
      <c r="S3103">
        <v>3</v>
      </c>
      <c r="T3103" s="1">
        <v>44703</v>
      </c>
      <c r="U3103" t="str">
        <f t="shared" si="240"/>
        <v>Monster Energy Original</v>
      </c>
      <c r="V3103" t="str">
        <f t="shared" si="241"/>
        <v>Carbonated</v>
      </c>
      <c r="W3103" t="s">
        <v>34</v>
      </c>
      <c r="X3103" t="b">
        <f t="shared" si="243"/>
        <v>1</v>
      </c>
      <c r="Y3103">
        <f t="shared" si="242"/>
        <v>3</v>
      </c>
      <c r="Z3103" s="2">
        <f t="shared" si="244"/>
        <v>2</v>
      </c>
      <c r="AA3103" t="s">
        <v>70</v>
      </c>
      <c r="AD3103" t="s">
        <v>54</v>
      </c>
      <c r="AE3103" t="s">
        <v>649</v>
      </c>
      <c r="AF3103">
        <v>2022</v>
      </c>
    </row>
    <row r="3104" spans="1:32" x14ac:dyDescent="0.25">
      <c r="A3104" t="s">
        <v>29</v>
      </c>
      <c r="B3104" t="s">
        <v>394</v>
      </c>
      <c r="C3104" t="s">
        <v>395</v>
      </c>
      <c r="D3104" t="s">
        <v>396</v>
      </c>
      <c r="E3104">
        <f>_xlfn.XLOOKUP(Table1[[#This Row],[Location]],'Location analysis'!A:A,'Location analysis'!B:B)</f>
        <v>40.416893999999999</v>
      </c>
      <c r="F3104">
        <f>_xlfn.XLOOKUP(Table1[[#This Row],[Location]],'Location analysis'!A:A,'Location analysis'!C:C)</f>
        <v>-74.420399000000003</v>
      </c>
      <c r="G3104" t="s">
        <v>137</v>
      </c>
      <c r="H3104" t="s">
        <v>97</v>
      </c>
      <c r="I3104">
        <v>15147559892</v>
      </c>
      <c r="J3104" t="s">
        <v>648</v>
      </c>
      <c r="K3104" t="s">
        <v>36</v>
      </c>
      <c r="L3104">
        <v>144</v>
      </c>
      <c r="M3104">
        <v>1.5</v>
      </c>
      <c r="N3104">
        <v>1</v>
      </c>
      <c r="O3104">
        <v>144</v>
      </c>
      <c r="P3104">
        <v>1.5</v>
      </c>
      <c r="Q3104">
        <v>1</v>
      </c>
      <c r="R3104">
        <v>1.5</v>
      </c>
      <c r="S3104">
        <v>1.5</v>
      </c>
      <c r="T3104" s="1">
        <v>44703</v>
      </c>
      <c r="U3104" t="str">
        <f t="shared" si="240"/>
        <v>Poland Springs Water</v>
      </c>
      <c r="V3104" t="str">
        <f t="shared" si="241"/>
        <v>Water</v>
      </c>
      <c r="W3104" t="s">
        <v>97</v>
      </c>
      <c r="X3104" t="b">
        <f t="shared" si="243"/>
        <v>1</v>
      </c>
      <c r="Y3104">
        <f t="shared" si="242"/>
        <v>1.5</v>
      </c>
      <c r="Z3104" s="2">
        <f t="shared" si="244"/>
        <v>1</v>
      </c>
      <c r="AA3104" t="s">
        <v>137</v>
      </c>
      <c r="AD3104" t="s">
        <v>54</v>
      </c>
      <c r="AE3104" t="s">
        <v>649</v>
      </c>
      <c r="AF3104">
        <v>2022</v>
      </c>
    </row>
    <row r="3105" spans="1:32" x14ac:dyDescent="0.25">
      <c r="A3105" t="s">
        <v>29</v>
      </c>
      <c r="B3105" t="s">
        <v>394</v>
      </c>
      <c r="C3105" t="s">
        <v>395</v>
      </c>
      <c r="D3105" t="s">
        <v>396</v>
      </c>
      <c r="E3105">
        <f>_xlfn.XLOOKUP(Table1[[#This Row],[Location]],'Location analysis'!A:A,'Location analysis'!B:B)</f>
        <v>40.416893999999999</v>
      </c>
      <c r="F3105">
        <f>_xlfn.XLOOKUP(Table1[[#This Row],[Location]],'Location analysis'!A:A,'Location analysis'!C:C)</f>
        <v>-74.420399000000003</v>
      </c>
      <c r="G3105" t="s">
        <v>84</v>
      </c>
      <c r="H3105" t="s">
        <v>43</v>
      </c>
      <c r="I3105">
        <v>15147578309</v>
      </c>
      <c r="J3105" t="s">
        <v>648</v>
      </c>
      <c r="K3105" t="s">
        <v>51</v>
      </c>
      <c r="L3105">
        <v>134</v>
      </c>
      <c r="M3105">
        <v>2</v>
      </c>
      <c r="N3105">
        <v>1</v>
      </c>
      <c r="O3105">
        <v>134</v>
      </c>
      <c r="P3105">
        <v>2</v>
      </c>
      <c r="Q3105">
        <v>1</v>
      </c>
      <c r="R3105">
        <v>2</v>
      </c>
      <c r="S3105">
        <v>2</v>
      </c>
      <c r="T3105" s="1">
        <v>44703</v>
      </c>
      <c r="U3105" t="str">
        <f t="shared" si="240"/>
        <v>Wonderful Pistachios - Variety</v>
      </c>
      <c r="V3105" t="str">
        <f t="shared" si="241"/>
        <v>Food</v>
      </c>
      <c r="W3105" t="s">
        <v>43</v>
      </c>
      <c r="X3105" t="b">
        <f t="shared" si="243"/>
        <v>1</v>
      </c>
      <c r="Y3105">
        <f t="shared" si="242"/>
        <v>2</v>
      </c>
      <c r="Z3105" s="2">
        <f t="shared" si="244"/>
        <v>1.3333333333333333</v>
      </c>
      <c r="AA3105" t="s">
        <v>85</v>
      </c>
      <c r="AB3105" t="s">
        <v>86</v>
      </c>
      <c r="AD3105" t="s">
        <v>54</v>
      </c>
      <c r="AE3105" t="s">
        <v>649</v>
      </c>
      <c r="AF3105">
        <v>2022</v>
      </c>
    </row>
    <row r="3106" spans="1:32" x14ac:dyDescent="0.25">
      <c r="A3106" t="s">
        <v>29</v>
      </c>
      <c r="B3106" t="s">
        <v>394</v>
      </c>
      <c r="C3106" t="s">
        <v>395</v>
      </c>
      <c r="D3106" t="s">
        <v>396</v>
      </c>
      <c r="E3106">
        <f>_xlfn.XLOOKUP(Table1[[#This Row],[Location]],'Location analysis'!A:A,'Location analysis'!B:B)</f>
        <v>40.416893999999999</v>
      </c>
      <c r="F3106">
        <f>_xlfn.XLOOKUP(Table1[[#This Row],[Location]],'Location analysis'!A:A,'Location analysis'!C:C)</f>
        <v>-74.420399000000003</v>
      </c>
      <c r="G3106" t="s">
        <v>468</v>
      </c>
      <c r="H3106" t="s">
        <v>43</v>
      </c>
      <c r="I3106">
        <v>15147579518</v>
      </c>
      <c r="J3106" t="s">
        <v>648</v>
      </c>
      <c r="K3106" t="s">
        <v>51</v>
      </c>
      <c r="L3106">
        <v>139</v>
      </c>
      <c r="M3106">
        <v>2</v>
      </c>
      <c r="N3106">
        <v>1</v>
      </c>
      <c r="O3106">
        <v>139</v>
      </c>
      <c r="P3106">
        <v>2</v>
      </c>
      <c r="Q3106">
        <v>1</v>
      </c>
      <c r="R3106">
        <v>2</v>
      </c>
      <c r="S3106">
        <v>2</v>
      </c>
      <c r="T3106" s="1">
        <v>44703</v>
      </c>
      <c r="U3106" t="str">
        <f t="shared" si="240"/>
        <v>Hungry Buddha - Coconut Cocoa</v>
      </c>
      <c r="V3106" t="str">
        <f t="shared" si="241"/>
        <v>Food</v>
      </c>
      <c r="W3106" t="s">
        <v>43</v>
      </c>
      <c r="X3106" t="b">
        <f t="shared" si="243"/>
        <v>1</v>
      </c>
      <c r="Y3106">
        <f t="shared" si="242"/>
        <v>2</v>
      </c>
      <c r="Z3106" s="2">
        <f t="shared" si="244"/>
        <v>1.3333333333333333</v>
      </c>
      <c r="AA3106" t="s">
        <v>443</v>
      </c>
      <c r="AB3106" t="s">
        <v>469</v>
      </c>
      <c r="AD3106" t="s">
        <v>54</v>
      </c>
      <c r="AE3106" t="s">
        <v>649</v>
      </c>
      <c r="AF3106">
        <v>2022</v>
      </c>
    </row>
    <row r="3107" spans="1:32" x14ac:dyDescent="0.25">
      <c r="A3107" t="s">
        <v>29</v>
      </c>
      <c r="B3107" t="s">
        <v>394</v>
      </c>
      <c r="C3107" t="s">
        <v>395</v>
      </c>
      <c r="D3107" t="s">
        <v>396</v>
      </c>
      <c r="E3107">
        <f>_xlfn.XLOOKUP(Table1[[#This Row],[Location]],'Location analysis'!A:A,'Location analysis'!B:B)</f>
        <v>40.416893999999999</v>
      </c>
      <c r="F3107">
        <f>_xlfn.XLOOKUP(Table1[[#This Row],[Location]],'Location analysis'!A:A,'Location analysis'!C:C)</f>
        <v>-74.420399000000003</v>
      </c>
      <c r="G3107" t="s">
        <v>182</v>
      </c>
      <c r="H3107" t="s">
        <v>34</v>
      </c>
      <c r="I3107">
        <v>15147620280</v>
      </c>
      <c r="J3107" t="s">
        <v>648</v>
      </c>
      <c r="K3107" t="s">
        <v>51</v>
      </c>
      <c r="L3107">
        <v>142</v>
      </c>
      <c r="M3107">
        <v>1.5</v>
      </c>
      <c r="N3107">
        <v>1</v>
      </c>
      <c r="O3107">
        <v>142</v>
      </c>
      <c r="P3107">
        <v>1.5</v>
      </c>
      <c r="Q3107">
        <v>1</v>
      </c>
      <c r="R3107">
        <v>1.5</v>
      </c>
      <c r="S3107">
        <v>1.5</v>
      </c>
      <c r="T3107" s="1">
        <v>44703</v>
      </c>
      <c r="U3107" t="str">
        <f t="shared" si="240"/>
        <v>Coca Cola - Zero Sugar</v>
      </c>
      <c r="V3107" t="str">
        <f t="shared" si="241"/>
        <v>Carbonated</v>
      </c>
      <c r="W3107" t="s">
        <v>34</v>
      </c>
      <c r="X3107" t="b">
        <f t="shared" si="243"/>
        <v>1</v>
      </c>
      <c r="Y3107">
        <f t="shared" si="242"/>
        <v>1.5</v>
      </c>
      <c r="Z3107" s="2">
        <f t="shared" si="244"/>
        <v>1</v>
      </c>
      <c r="AA3107" t="s">
        <v>183</v>
      </c>
      <c r="AB3107" t="s">
        <v>184</v>
      </c>
      <c r="AD3107" t="s">
        <v>54</v>
      </c>
      <c r="AE3107" t="s">
        <v>649</v>
      </c>
      <c r="AF3107">
        <v>2022</v>
      </c>
    </row>
    <row r="3108" spans="1:32" x14ac:dyDescent="0.25">
      <c r="A3108" t="s">
        <v>29</v>
      </c>
      <c r="B3108" t="s">
        <v>394</v>
      </c>
      <c r="C3108" t="s">
        <v>395</v>
      </c>
      <c r="D3108" t="s">
        <v>396</v>
      </c>
      <c r="E3108">
        <f>_xlfn.XLOOKUP(Table1[[#This Row],[Location]],'Location analysis'!A:A,'Location analysis'!B:B)</f>
        <v>40.416893999999999</v>
      </c>
      <c r="F3108">
        <f>_xlfn.XLOOKUP(Table1[[#This Row],[Location]],'Location analysis'!A:A,'Location analysis'!C:C)</f>
        <v>-74.420399000000003</v>
      </c>
      <c r="G3108" t="s">
        <v>137</v>
      </c>
      <c r="H3108" t="s">
        <v>97</v>
      </c>
      <c r="I3108">
        <v>15147652202</v>
      </c>
      <c r="J3108" t="s">
        <v>648</v>
      </c>
      <c r="K3108" t="s">
        <v>36</v>
      </c>
      <c r="L3108">
        <v>144</v>
      </c>
      <c r="M3108">
        <v>1.5</v>
      </c>
      <c r="N3108">
        <v>1</v>
      </c>
      <c r="O3108">
        <v>144</v>
      </c>
      <c r="P3108">
        <v>1.5</v>
      </c>
      <c r="Q3108">
        <v>1</v>
      </c>
      <c r="R3108">
        <v>1.5</v>
      </c>
      <c r="S3108">
        <v>1.5</v>
      </c>
      <c r="T3108" s="1">
        <v>44703</v>
      </c>
      <c r="U3108" t="str">
        <f t="shared" si="240"/>
        <v>Poland Springs Water</v>
      </c>
      <c r="V3108" t="str">
        <f t="shared" si="241"/>
        <v>Water</v>
      </c>
      <c r="W3108" t="s">
        <v>97</v>
      </c>
      <c r="X3108" t="b">
        <f t="shared" si="243"/>
        <v>1</v>
      </c>
      <c r="Y3108">
        <f t="shared" si="242"/>
        <v>1.5</v>
      </c>
      <c r="Z3108" s="2">
        <f t="shared" si="244"/>
        <v>1</v>
      </c>
      <c r="AA3108" t="s">
        <v>137</v>
      </c>
      <c r="AD3108" t="s">
        <v>54</v>
      </c>
      <c r="AE3108" t="s">
        <v>649</v>
      </c>
      <c r="AF3108">
        <v>2022</v>
      </c>
    </row>
    <row r="3109" spans="1:32" x14ac:dyDescent="0.25">
      <c r="A3109" t="s">
        <v>29</v>
      </c>
      <c r="B3109" t="s">
        <v>30</v>
      </c>
      <c r="C3109" t="s">
        <v>31</v>
      </c>
      <c r="D3109" t="s">
        <v>32</v>
      </c>
      <c r="E3109">
        <f>_xlfn.XLOOKUP(Table1[[#This Row],[Location]],'Location analysis'!A:A,'Location analysis'!B:B)</f>
        <v>40.423690999999998</v>
      </c>
      <c r="F3109">
        <f>_xlfn.XLOOKUP(Table1[[#This Row],[Location]],'Location analysis'!A:A,'Location analysis'!C:C)</f>
        <v>-74.380831999999998</v>
      </c>
      <c r="G3109" t="s">
        <v>225</v>
      </c>
      <c r="H3109" t="s">
        <v>43</v>
      </c>
      <c r="I3109">
        <v>15147965617</v>
      </c>
      <c r="J3109" t="s">
        <v>648</v>
      </c>
      <c r="K3109" t="s">
        <v>51</v>
      </c>
      <c r="L3109">
        <v>114</v>
      </c>
      <c r="M3109">
        <v>1.5</v>
      </c>
      <c r="N3109">
        <v>1</v>
      </c>
      <c r="O3109">
        <v>114</v>
      </c>
      <c r="P3109">
        <v>1.5</v>
      </c>
      <c r="Q3109">
        <v>1</v>
      </c>
      <c r="R3109">
        <v>1.5</v>
      </c>
      <c r="S3109">
        <v>1.5</v>
      </c>
      <c r="T3109" s="1">
        <v>44703</v>
      </c>
      <c r="U3109" t="str">
        <f t="shared" si="240"/>
        <v>SunChips Multigrain - Original</v>
      </c>
      <c r="V3109" t="str">
        <f t="shared" si="241"/>
        <v>Food</v>
      </c>
      <c r="W3109" t="s">
        <v>43</v>
      </c>
      <c r="X3109" t="b">
        <f t="shared" si="243"/>
        <v>1</v>
      </c>
      <c r="Y3109">
        <f t="shared" si="242"/>
        <v>1.5</v>
      </c>
      <c r="Z3109" s="2">
        <f t="shared" si="244"/>
        <v>1</v>
      </c>
      <c r="AA3109" t="s">
        <v>129</v>
      </c>
      <c r="AB3109" t="s">
        <v>150</v>
      </c>
      <c r="AD3109" t="s">
        <v>54</v>
      </c>
      <c r="AE3109" t="s">
        <v>649</v>
      </c>
      <c r="AF3109">
        <v>2022</v>
      </c>
    </row>
    <row r="3110" spans="1:32" x14ac:dyDescent="0.25">
      <c r="A3110" t="s">
        <v>29</v>
      </c>
      <c r="B3110" t="s">
        <v>30</v>
      </c>
      <c r="C3110" t="s">
        <v>31</v>
      </c>
      <c r="D3110" t="s">
        <v>32</v>
      </c>
      <c r="E3110">
        <f>_xlfn.XLOOKUP(Table1[[#This Row],[Location]],'Location analysis'!A:A,'Location analysis'!B:B)</f>
        <v>40.423690999999998</v>
      </c>
      <c r="F3110">
        <f>_xlfn.XLOOKUP(Table1[[#This Row],[Location]],'Location analysis'!A:A,'Location analysis'!C:C)</f>
        <v>-74.380831999999998</v>
      </c>
      <c r="G3110" t="s">
        <v>42</v>
      </c>
      <c r="H3110" t="s">
        <v>43</v>
      </c>
      <c r="I3110">
        <v>15148019930</v>
      </c>
      <c r="J3110" t="s">
        <v>648</v>
      </c>
      <c r="K3110" t="s">
        <v>51</v>
      </c>
      <c r="L3110">
        <v>124</v>
      </c>
      <c r="M3110">
        <v>1.5</v>
      </c>
      <c r="N3110">
        <v>1</v>
      </c>
      <c r="O3110">
        <v>124</v>
      </c>
      <c r="P3110">
        <v>1.5</v>
      </c>
      <c r="Q3110">
        <v>1</v>
      </c>
      <c r="R3110">
        <v>1.5</v>
      </c>
      <c r="S3110">
        <v>1.5</v>
      </c>
      <c r="T3110" s="1">
        <v>44703</v>
      </c>
      <c r="U3110" t="str">
        <f t="shared" si="240"/>
        <v>Takis - Hot Chilli Pepper &amp; Lime</v>
      </c>
      <c r="V3110" t="str">
        <f t="shared" si="241"/>
        <v>Food</v>
      </c>
      <c r="W3110" t="s">
        <v>43</v>
      </c>
      <c r="X3110" t="b">
        <f t="shared" si="243"/>
        <v>1</v>
      </c>
      <c r="Y3110">
        <f t="shared" si="242"/>
        <v>1.5</v>
      </c>
      <c r="Z3110" s="2">
        <f t="shared" si="244"/>
        <v>1</v>
      </c>
      <c r="AA3110" t="s">
        <v>44</v>
      </c>
      <c r="AB3110" t="s">
        <v>45</v>
      </c>
      <c r="AD3110" t="s">
        <v>54</v>
      </c>
      <c r="AE3110" t="s">
        <v>649</v>
      </c>
      <c r="AF3110">
        <v>2022</v>
      </c>
    </row>
    <row r="3111" spans="1:32" x14ac:dyDescent="0.25">
      <c r="A3111" t="s">
        <v>29</v>
      </c>
      <c r="B3111" t="s">
        <v>30</v>
      </c>
      <c r="C3111" t="s">
        <v>31</v>
      </c>
      <c r="D3111" t="s">
        <v>32</v>
      </c>
      <c r="E3111">
        <f>_xlfn.XLOOKUP(Table1[[#This Row],[Location]],'Location analysis'!A:A,'Location analysis'!B:B)</f>
        <v>40.423690999999998</v>
      </c>
      <c r="F3111">
        <f>_xlfn.XLOOKUP(Table1[[#This Row],[Location]],'Location analysis'!A:A,'Location analysis'!C:C)</f>
        <v>-74.380831999999998</v>
      </c>
      <c r="G3111" t="s">
        <v>42</v>
      </c>
      <c r="H3111" t="s">
        <v>43</v>
      </c>
      <c r="I3111">
        <v>15148024603</v>
      </c>
      <c r="J3111" t="s">
        <v>648</v>
      </c>
      <c r="K3111" t="s">
        <v>51</v>
      </c>
      <c r="L3111">
        <v>124</v>
      </c>
      <c r="M3111">
        <v>1.5</v>
      </c>
      <c r="N3111">
        <v>1</v>
      </c>
      <c r="O3111">
        <v>124</v>
      </c>
      <c r="P3111">
        <v>1.5</v>
      </c>
      <c r="Q3111">
        <v>1</v>
      </c>
      <c r="R3111">
        <v>1.5</v>
      </c>
      <c r="S3111">
        <v>1.5</v>
      </c>
      <c r="T3111" s="1">
        <v>44703</v>
      </c>
      <c r="U3111" t="str">
        <f t="shared" si="240"/>
        <v>Takis - Hot Chilli Pepper &amp; Lime</v>
      </c>
      <c r="V3111" t="str">
        <f t="shared" si="241"/>
        <v>Food</v>
      </c>
      <c r="W3111" t="s">
        <v>43</v>
      </c>
      <c r="X3111" t="b">
        <f t="shared" si="243"/>
        <v>1</v>
      </c>
      <c r="Y3111">
        <f t="shared" si="242"/>
        <v>1.5</v>
      </c>
      <c r="Z3111" s="2">
        <f t="shared" si="244"/>
        <v>1</v>
      </c>
      <c r="AA3111" t="s">
        <v>44</v>
      </c>
      <c r="AB3111" t="s">
        <v>45</v>
      </c>
      <c r="AD3111" t="s">
        <v>54</v>
      </c>
      <c r="AE3111" t="s">
        <v>649</v>
      </c>
      <c r="AF3111">
        <v>2022</v>
      </c>
    </row>
    <row r="3112" spans="1:32" x14ac:dyDescent="0.25">
      <c r="A3112" t="s">
        <v>29</v>
      </c>
      <c r="B3112" t="s">
        <v>46</v>
      </c>
      <c r="C3112" t="s">
        <v>31</v>
      </c>
      <c r="D3112" t="s">
        <v>47</v>
      </c>
      <c r="E3112">
        <f>_xlfn.XLOOKUP(Table1[[#This Row],[Location]],'Location analysis'!A:A,'Location analysis'!B:B)</f>
        <v>40.423690999999998</v>
      </c>
      <c r="F3112">
        <f>_xlfn.XLOOKUP(Table1[[#This Row],[Location]],'Location analysis'!A:A,'Location analysis'!C:C)</f>
        <v>-74.380831999999998</v>
      </c>
      <c r="G3112" t="s">
        <v>137</v>
      </c>
      <c r="H3112" t="s">
        <v>97</v>
      </c>
      <c r="I3112">
        <v>15148106799</v>
      </c>
      <c r="J3112" t="s">
        <v>648</v>
      </c>
      <c r="K3112" t="s">
        <v>51</v>
      </c>
      <c r="L3112">
        <v>144</v>
      </c>
      <c r="M3112">
        <v>1.5</v>
      </c>
      <c r="N3112">
        <v>1</v>
      </c>
      <c r="O3112">
        <v>144</v>
      </c>
      <c r="P3112">
        <v>1.5</v>
      </c>
      <c r="Q3112">
        <v>1</v>
      </c>
      <c r="R3112">
        <v>1.5</v>
      </c>
      <c r="S3112">
        <v>1.5</v>
      </c>
      <c r="T3112" s="1">
        <v>44703</v>
      </c>
      <c r="U3112" t="str">
        <f t="shared" si="240"/>
        <v>Poland Springs Water</v>
      </c>
      <c r="V3112" t="str">
        <f t="shared" si="241"/>
        <v>Water</v>
      </c>
      <c r="W3112" t="s">
        <v>97</v>
      </c>
      <c r="X3112" t="b">
        <f t="shared" si="243"/>
        <v>1</v>
      </c>
      <c r="Y3112">
        <f t="shared" si="242"/>
        <v>1.5</v>
      </c>
      <c r="Z3112" s="2">
        <f t="shared" si="244"/>
        <v>1</v>
      </c>
      <c r="AA3112" t="s">
        <v>137</v>
      </c>
      <c r="AD3112" t="s">
        <v>54</v>
      </c>
      <c r="AE3112" t="s">
        <v>649</v>
      </c>
      <c r="AF3112">
        <v>2022</v>
      </c>
    </row>
    <row r="3113" spans="1:32" x14ac:dyDescent="0.25">
      <c r="A3113" t="s">
        <v>29</v>
      </c>
      <c r="B3113" t="s">
        <v>46</v>
      </c>
      <c r="C3113" t="s">
        <v>31</v>
      </c>
      <c r="D3113" t="s">
        <v>47</v>
      </c>
      <c r="E3113">
        <f>_xlfn.XLOOKUP(Table1[[#This Row],[Location]],'Location analysis'!A:A,'Location analysis'!B:B)</f>
        <v>40.423690999999998</v>
      </c>
      <c r="F3113">
        <f>_xlfn.XLOOKUP(Table1[[#This Row],[Location]],'Location analysis'!A:A,'Location analysis'!C:C)</f>
        <v>-74.380831999999998</v>
      </c>
      <c r="G3113" t="s">
        <v>561</v>
      </c>
      <c r="H3113" t="s">
        <v>97</v>
      </c>
      <c r="I3113">
        <v>15148111589</v>
      </c>
      <c r="J3113" t="s">
        <v>648</v>
      </c>
      <c r="K3113" t="s">
        <v>51</v>
      </c>
      <c r="L3113">
        <v>142</v>
      </c>
      <c r="M3113">
        <v>1.5</v>
      </c>
      <c r="N3113">
        <v>1</v>
      </c>
      <c r="O3113">
        <v>142</v>
      </c>
      <c r="P3113">
        <v>1.5</v>
      </c>
      <c r="Q3113">
        <v>1</v>
      </c>
      <c r="R3113">
        <v>1.5</v>
      </c>
      <c r="S3113">
        <v>1.5</v>
      </c>
      <c r="T3113" s="1">
        <v>44703</v>
      </c>
      <c r="U3113" t="str">
        <f t="shared" si="240"/>
        <v>Bubly - Lime</v>
      </c>
      <c r="V3113" t="str">
        <f t="shared" si="241"/>
        <v>Water</v>
      </c>
      <c r="W3113" t="s">
        <v>97</v>
      </c>
      <c r="X3113" t="b">
        <f t="shared" si="243"/>
        <v>1</v>
      </c>
      <c r="Y3113">
        <f t="shared" si="242"/>
        <v>1.5</v>
      </c>
      <c r="Z3113" s="2">
        <f t="shared" si="244"/>
        <v>1</v>
      </c>
      <c r="AA3113" t="s">
        <v>135</v>
      </c>
      <c r="AB3113" t="s">
        <v>562</v>
      </c>
      <c r="AD3113" t="s">
        <v>54</v>
      </c>
      <c r="AE3113" t="s">
        <v>649</v>
      </c>
      <c r="AF3113">
        <v>2022</v>
      </c>
    </row>
    <row r="3114" spans="1:32" x14ac:dyDescent="0.25">
      <c r="A3114" t="s">
        <v>29</v>
      </c>
      <c r="B3114" t="s">
        <v>30</v>
      </c>
      <c r="C3114" t="s">
        <v>31</v>
      </c>
      <c r="D3114" t="s">
        <v>32</v>
      </c>
      <c r="E3114">
        <f>_xlfn.XLOOKUP(Table1[[#This Row],[Location]],'Location analysis'!A:A,'Location analysis'!B:B)</f>
        <v>40.423690999999998</v>
      </c>
      <c r="F3114">
        <f>_xlfn.XLOOKUP(Table1[[#This Row],[Location]],'Location analysis'!A:A,'Location analysis'!C:C)</f>
        <v>-74.380831999999998</v>
      </c>
      <c r="G3114" t="s">
        <v>96</v>
      </c>
      <c r="H3114" t="s">
        <v>97</v>
      </c>
      <c r="I3114">
        <v>15148331782</v>
      </c>
      <c r="J3114" t="s">
        <v>648</v>
      </c>
      <c r="K3114" t="s">
        <v>51</v>
      </c>
      <c r="L3114">
        <v>147</v>
      </c>
      <c r="M3114">
        <v>2.75</v>
      </c>
      <c r="N3114">
        <v>1</v>
      </c>
      <c r="O3114">
        <v>147</v>
      </c>
      <c r="P3114">
        <v>2.75</v>
      </c>
      <c r="Q3114">
        <v>1</v>
      </c>
      <c r="R3114">
        <v>2.75</v>
      </c>
      <c r="S3114">
        <v>2.75</v>
      </c>
      <c r="T3114" s="1">
        <v>44703</v>
      </c>
      <c r="U3114" t="str">
        <f t="shared" si="240"/>
        <v>Vitamin Water - XXX Acai BB Pomegranate</v>
      </c>
      <c r="V3114" t="str">
        <f t="shared" si="241"/>
        <v>Water</v>
      </c>
      <c r="W3114" t="s">
        <v>97</v>
      </c>
      <c r="X3114" t="b">
        <f t="shared" si="243"/>
        <v>1</v>
      </c>
      <c r="Y3114">
        <f t="shared" si="242"/>
        <v>2.75</v>
      </c>
      <c r="Z3114" s="2">
        <f t="shared" si="244"/>
        <v>1.8333333333333333</v>
      </c>
      <c r="AA3114" t="s">
        <v>98</v>
      </c>
      <c r="AB3114" t="s">
        <v>99</v>
      </c>
      <c r="AD3114" t="s">
        <v>54</v>
      </c>
      <c r="AE3114" t="s">
        <v>649</v>
      </c>
      <c r="AF3114">
        <v>2022</v>
      </c>
    </row>
    <row r="3115" spans="1:32" x14ac:dyDescent="0.25">
      <c r="A3115" t="s">
        <v>29</v>
      </c>
      <c r="B3115" t="s">
        <v>30</v>
      </c>
      <c r="C3115" t="s">
        <v>31</v>
      </c>
      <c r="D3115" t="s">
        <v>32</v>
      </c>
      <c r="E3115">
        <f>_xlfn.XLOOKUP(Table1[[#This Row],[Location]],'Location analysis'!A:A,'Location analysis'!B:B)</f>
        <v>40.423690999999998</v>
      </c>
      <c r="F3115">
        <f>_xlfn.XLOOKUP(Table1[[#This Row],[Location]],'Location analysis'!A:A,'Location analysis'!C:C)</f>
        <v>-74.380831999999998</v>
      </c>
      <c r="G3115" t="s">
        <v>42</v>
      </c>
      <c r="H3115" t="s">
        <v>43</v>
      </c>
      <c r="I3115">
        <v>15148334365</v>
      </c>
      <c r="J3115" t="s">
        <v>648</v>
      </c>
      <c r="K3115" t="s">
        <v>51</v>
      </c>
      <c r="L3115">
        <v>124</v>
      </c>
      <c r="M3115">
        <v>1.5</v>
      </c>
      <c r="N3115">
        <v>1</v>
      </c>
      <c r="O3115">
        <v>124</v>
      </c>
      <c r="P3115">
        <v>1.5</v>
      </c>
      <c r="Q3115">
        <v>1</v>
      </c>
      <c r="R3115">
        <v>1.5</v>
      </c>
      <c r="S3115">
        <v>1.5</v>
      </c>
      <c r="T3115" s="1">
        <v>44703</v>
      </c>
      <c r="U3115" t="str">
        <f t="shared" si="240"/>
        <v>Takis - Hot Chilli Pepper &amp; Lime</v>
      </c>
      <c r="V3115" t="str">
        <f t="shared" si="241"/>
        <v>Food</v>
      </c>
      <c r="W3115" t="s">
        <v>43</v>
      </c>
      <c r="X3115" t="b">
        <f t="shared" si="243"/>
        <v>1</v>
      </c>
      <c r="Y3115">
        <f t="shared" si="242"/>
        <v>1.5</v>
      </c>
      <c r="Z3115" s="2">
        <f t="shared" si="244"/>
        <v>1</v>
      </c>
      <c r="AA3115" t="s">
        <v>44</v>
      </c>
      <c r="AB3115" t="s">
        <v>45</v>
      </c>
      <c r="AD3115" t="s">
        <v>54</v>
      </c>
      <c r="AE3115" t="s">
        <v>649</v>
      </c>
      <c r="AF3115">
        <v>2022</v>
      </c>
    </row>
    <row r="3116" spans="1:32" x14ac:dyDescent="0.25">
      <c r="A3116" t="s">
        <v>29</v>
      </c>
      <c r="B3116" t="s">
        <v>30</v>
      </c>
      <c r="C3116" t="s">
        <v>31</v>
      </c>
      <c r="D3116" t="s">
        <v>32</v>
      </c>
      <c r="E3116">
        <f>_xlfn.XLOOKUP(Table1[[#This Row],[Location]],'Location analysis'!A:A,'Location analysis'!B:B)</f>
        <v>40.423690999999998</v>
      </c>
      <c r="F3116">
        <f>_xlfn.XLOOKUP(Table1[[#This Row],[Location]],'Location analysis'!A:A,'Location analysis'!C:C)</f>
        <v>-74.380831999999998</v>
      </c>
      <c r="G3116" t="s">
        <v>128</v>
      </c>
      <c r="H3116" t="s">
        <v>43</v>
      </c>
      <c r="I3116">
        <v>15148474366</v>
      </c>
      <c r="J3116" t="s">
        <v>648</v>
      </c>
      <c r="K3116" t="s">
        <v>51</v>
      </c>
      <c r="L3116">
        <v>110</v>
      </c>
      <c r="M3116">
        <v>1.5</v>
      </c>
      <c r="N3116">
        <v>1</v>
      </c>
      <c r="O3116">
        <v>110</v>
      </c>
      <c r="P3116">
        <v>1.5</v>
      </c>
      <c r="Q3116">
        <v>1</v>
      </c>
      <c r="R3116">
        <v>1.5</v>
      </c>
      <c r="S3116">
        <v>1.5</v>
      </c>
      <c r="T3116" s="1">
        <v>44703</v>
      </c>
      <c r="U3116" t="str">
        <f t="shared" si="240"/>
        <v>SunChips Multigrain - Salsa</v>
      </c>
      <c r="V3116" t="str">
        <f t="shared" si="241"/>
        <v>Food</v>
      </c>
      <c r="W3116" t="s">
        <v>43</v>
      </c>
      <c r="X3116" t="b">
        <f t="shared" si="243"/>
        <v>1</v>
      </c>
      <c r="Y3116">
        <f t="shared" si="242"/>
        <v>1.5</v>
      </c>
      <c r="Z3116" s="2">
        <f t="shared" si="244"/>
        <v>1</v>
      </c>
      <c r="AA3116" t="s">
        <v>129</v>
      </c>
      <c r="AB3116" t="s">
        <v>130</v>
      </c>
      <c r="AD3116" t="s">
        <v>54</v>
      </c>
      <c r="AE3116" t="s">
        <v>649</v>
      </c>
      <c r="AF3116">
        <v>2022</v>
      </c>
    </row>
    <row r="3117" spans="1:32" x14ac:dyDescent="0.25">
      <c r="A3117" t="s">
        <v>29</v>
      </c>
      <c r="B3117" t="s">
        <v>30</v>
      </c>
      <c r="C3117" t="s">
        <v>31</v>
      </c>
      <c r="D3117" t="s">
        <v>32</v>
      </c>
      <c r="E3117">
        <f>_xlfn.XLOOKUP(Table1[[#This Row],[Location]],'Location analysis'!A:A,'Location analysis'!B:B)</f>
        <v>40.423690999999998</v>
      </c>
      <c r="F3117">
        <f>_xlfn.XLOOKUP(Table1[[#This Row],[Location]],'Location analysis'!A:A,'Location analysis'!C:C)</f>
        <v>-74.380831999999998</v>
      </c>
      <c r="G3117" t="s">
        <v>128</v>
      </c>
      <c r="H3117" t="s">
        <v>43</v>
      </c>
      <c r="I3117">
        <v>15148704697</v>
      </c>
      <c r="J3117" t="s">
        <v>648</v>
      </c>
      <c r="K3117" t="s">
        <v>51</v>
      </c>
      <c r="L3117">
        <v>110</v>
      </c>
      <c r="M3117">
        <v>1.5</v>
      </c>
      <c r="N3117">
        <v>1</v>
      </c>
      <c r="O3117">
        <v>110</v>
      </c>
      <c r="P3117">
        <v>1.5</v>
      </c>
      <c r="Q3117">
        <v>1</v>
      </c>
      <c r="R3117">
        <v>1.5</v>
      </c>
      <c r="S3117">
        <v>1.5</v>
      </c>
      <c r="T3117" s="1">
        <v>44703</v>
      </c>
      <c r="U3117" t="str">
        <f t="shared" si="240"/>
        <v>SunChips Multigrain - Salsa</v>
      </c>
      <c r="V3117" t="str">
        <f t="shared" si="241"/>
        <v>Food</v>
      </c>
      <c r="W3117" t="s">
        <v>43</v>
      </c>
      <c r="X3117" t="b">
        <f t="shared" si="243"/>
        <v>1</v>
      </c>
      <c r="Y3117">
        <f t="shared" si="242"/>
        <v>1.5</v>
      </c>
      <c r="Z3117" s="2">
        <f t="shared" si="244"/>
        <v>1</v>
      </c>
      <c r="AA3117" t="s">
        <v>129</v>
      </c>
      <c r="AB3117" t="s">
        <v>130</v>
      </c>
      <c r="AD3117" t="s">
        <v>54</v>
      </c>
      <c r="AE3117" t="s">
        <v>649</v>
      </c>
      <c r="AF3117">
        <v>2022</v>
      </c>
    </row>
    <row r="3118" spans="1:32" x14ac:dyDescent="0.25">
      <c r="A3118" t="s">
        <v>29</v>
      </c>
      <c r="B3118" t="s">
        <v>46</v>
      </c>
      <c r="C3118" t="s">
        <v>31</v>
      </c>
      <c r="D3118" t="s">
        <v>47</v>
      </c>
      <c r="E3118">
        <f>_xlfn.XLOOKUP(Table1[[#This Row],[Location]],'Location analysis'!A:A,'Location analysis'!B:B)</f>
        <v>40.423690999999998</v>
      </c>
      <c r="F3118">
        <f>_xlfn.XLOOKUP(Table1[[#This Row],[Location]],'Location analysis'!A:A,'Location analysis'!C:C)</f>
        <v>-74.380831999999998</v>
      </c>
      <c r="G3118" t="s">
        <v>182</v>
      </c>
      <c r="H3118" t="s">
        <v>34</v>
      </c>
      <c r="I3118">
        <v>15148767054</v>
      </c>
      <c r="J3118" t="s">
        <v>648</v>
      </c>
      <c r="K3118" t="s">
        <v>51</v>
      </c>
      <c r="L3118">
        <v>140</v>
      </c>
      <c r="M3118">
        <v>1.5</v>
      </c>
      <c r="N3118">
        <v>1</v>
      </c>
      <c r="O3118">
        <v>140</v>
      </c>
      <c r="P3118">
        <v>1.5</v>
      </c>
      <c r="Q3118">
        <v>1</v>
      </c>
      <c r="R3118">
        <v>1.5</v>
      </c>
      <c r="S3118">
        <v>1.5</v>
      </c>
      <c r="T3118" s="1">
        <v>44703</v>
      </c>
      <c r="U3118" t="str">
        <f t="shared" si="240"/>
        <v>Coca Cola - Zero Sugar</v>
      </c>
      <c r="V3118" t="str">
        <f t="shared" si="241"/>
        <v>Carbonated</v>
      </c>
      <c r="W3118" t="s">
        <v>34</v>
      </c>
      <c r="X3118" t="b">
        <f t="shared" si="243"/>
        <v>1</v>
      </c>
      <c r="Y3118">
        <f t="shared" si="242"/>
        <v>1.5</v>
      </c>
      <c r="Z3118" s="2">
        <f t="shared" si="244"/>
        <v>1</v>
      </c>
      <c r="AA3118" t="s">
        <v>183</v>
      </c>
      <c r="AB3118" t="s">
        <v>184</v>
      </c>
      <c r="AD3118" t="s">
        <v>54</v>
      </c>
      <c r="AE3118" t="s">
        <v>649</v>
      </c>
      <c r="AF3118">
        <v>2022</v>
      </c>
    </row>
    <row r="3119" spans="1:32" x14ac:dyDescent="0.25">
      <c r="A3119" t="s">
        <v>29</v>
      </c>
      <c r="B3119" t="s">
        <v>46</v>
      </c>
      <c r="C3119" t="s">
        <v>31</v>
      </c>
      <c r="D3119" t="s">
        <v>47</v>
      </c>
      <c r="E3119">
        <f>_xlfn.XLOOKUP(Table1[[#This Row],[Location]],'Location analysis'!A:A,'Location analysis'!B:B)</f>
        <v>40.423690999999998</v>
      </c>
      <c r="F3119">
        <f>_xlfn.XLOOKUP(Table1[[#This Row],[Location]],'Location analysis'!A:A,'Location analysis'!C:C)</f>
        <v>-74.380831999999998</v>
      </c>
      <c r="G3119" t="s">
        <v>182</v>
      </c>
      <c r="H3119" t="s">
        <v>34</v>
      </c>
      <c r="I3119">
        <v>15148768166</v>
      </c>
      <c r="J3119" t="s">
        <v>648</v>
      </c>
      <c r="K3119" t="s">
        <v>51</v>
      </c>
      <c r="L3119">
        <v>140</v>
      </c>
      <c r="M3119">
        <v>1.5</v>
      </c>
      <c r="N3119">
        <v>1</v>
      </c>
      <c r="O3119">
        <v>140</v>
      </c>
      <c r="P3119">
        <v>1.5</v>
      </c>
      <c r="Q3119">
        <v>1</v>
      </c>
      <c r="R3119">
        <v>1.5</v>
      </c>
      <c r="S3119">
        <v>1.5</v>
      </c>
      <c r="T3119" s="1">
        <v>44703</v>
      </c>
      <c r="U3119" t="str">
        <f t="shared" si="240"/>
        <v>Coca Cola - Zero Sugar</v>
      </c>
      <c r="V3119" t="str">
        <f t="shared" si="241"/>
        <v>Carbonated</v>
      </c>
      <c r="W3119" t="s">
        <v>34</v>
      </c>
      <c r="X3119" t="b">
        <f t="shared" si="243"/>
        <v>1</v>
      </c>
      <c r="Y3119">
        <f t="shared" si="242"/>
        <v>1.5</v>
      </c>
      <c r="Z3119" s="2">
        <f t="shared" si="244"/>
        <v>1</v>
      </c>
      <c r="AA3119" t="s">
        <v>183</v>
      </c>
      <c r="AB3119" t="s">
        <v>184</v>
      </c>
      <c r="AD3119" t="s">
        <v>54</v>
      </c>
      <c r="AE3119" t="s">
        <v>649</v>
      </c>
      <c r="AF3119">
        <v>2022</v>
      </c>
    </row>
    <row r="3120" spans="1:32" x14ac:dyDescent="0.25">
      <c r="A3120" t="s">
        <v>29</v>
      </c>
      <c r="B3120" t="s">
        <v>67</v>
      </c>
      <c r="C3120" t="s">
        <v>68</v>
      </c>
      <c r="D3120" t="s">
        <v>69</v>
      </c>
      <c r="E3120">
        <f>_xlfn.XLOOKUP(Table1[[#This Row],[Location]],'Location analysis'!A:A,'Location analysis'!B:B)</f>
        <v>40.435699999999997</v>
      </c>
      <c r="F3120">
        <f>_xlfn.XLOOKUP(Table1[[#This Row],[Location]],'Location analysis'!A:A,'Location analysis'!C:C)</f>
        <v>-74.125200000000007</v>
      </c>
      <c r="G3120" t="s">
        <v>182</v>
      </c>
      <c r="H3120" t="s">
        <v>34</v>
      </c>
      <c r="I3120">
        <v>15149416225</v>
      </c>
      <c r="J3120" t="s">
        <v>650</v>
      </c>
      <c r="K3120" t="s">
        <v>51</v>
      </c>
      <c r="L3120">
        <v>142</v>
      </c>
      <c r="M3120">
        <v>1.5</v>
      </c>
      <c r="N3120">
        <v>1</v>
      </c>
      <c r="O3120">
        <v>142</v>
      </c>
      <c r="P3120">
        <v>1.5</v>
      </c>
      <c r="Q3120">
        <v>1</v>
      </c>
      <c r="R3120">
        <v>1.5</v>
      </c>
      <c r="S3120">
        <v>1.5</v>
      </c>
      <c r="T3120" s="1">
        <v>44704</v>
      </c>
      <c r="U3120" t="str">
        <f t="shared" si="240"/>
        <v>Coca Cola - Zero Sugar</v>
      </c>
      <c r="V3120" t="str">
        <f t="shared" si="241"/>
        <v>Carbonated</v>
      </c>
      <c r="W3120" t="s">
        <v>34</v>
      </c>
      <c r="X3120" t="b">
        <f t="shared" si="243"/>
        <v>1</v>
      </c>
      <c r="Y3120">
        <f t="shared" si="242"/>
        <v>1.5</v>
      </c>
      <c r="Z3120" s="2">
        <f t="shared" si="244"/>
        <v>1</v>
      </c>
      <c r="AA3120" t="s">
        <v>183</v>
      </c>
      <c r="AB3120" t="s">
        <v>184</v>
      </c>
      <c r="AD3120" t="s">
        <v>60</v>
      </c>
      <c r="AE3120" t="s">
        <v>651</v>
      </c>
      <c r="AF3120">
        <v>2022</v>
      </c>
    </row>
    <row r="3121" spans="1:32" x14ac:dyDescent="0.25">
      <c r="A3121" t="s">
        <v>29</v>
      </c>
      <c r="B3121" t="s">
        <v>67</v>
      </c>
      <c r="C3121" t="s">
        <v>68</v>
      </c>
      <c r="D3121" t="s">
        <v>69</v>
      </c>
      <c r="E3121">
        <f>_xlfn.XLOOKUP(Table1[[#This Row],[Location]],'Location analysis'!A:A,'Location analysis'!B:B)</f>
        <v>40.435699999999997</v>
      </c>
      <c r="F3121">
        <f>_xlfn.XLOOKUP(Table1[[#This Row],[Location]],'Location analysis'!A:A,'Location analysis'!C:C)</f>
        <v>-74.125200000000007</v>
      </c>
      <c r="G3121" t="s">
        <v>81</v>
      </c>
      <c r="H3121" t="s">
        <v>43</v>
      </c>
      <c r="I3121">
        <v>15149790636</v>
      </c>
      <c r="J3121" t="s">
        <v>650</v>
      </c>
      <c r="K3121" t="s">
        <v>51</v>
      </c>
      <c r="L3121">
        <v>134</v>
      </c>
      <c r="M3121">
        <v>2</v>
      </c>
      <c r="N3121">
        <v>1</v>
      </c>
      <c r="O3121">
        <v>134</v>
      </c>
      <c r="P3121">
        <v>2</v>
      </c>
      <c r="Q3121">
        <v>1</v>
      </c>
      <c r="R3121">
        <v>2</v>
      </c>
      <c r="S3121">
        <v>2</v>
      </c>
      <c r="T3121" s="1">
        <v>44704</v>
      </c>
      <c r="U3121" t="str">
        <f t="shared" si="240"/>
        <v>KitKat - Crisp Wafers</v>
      </c>
      <c r="V3121" t="str">
        <f t="shared" si="241"/>
        <v>Food</v>
      </c>
      <c r="W3121" t="s">
        <v>43</v>
      </c>
      <c r="X3121" t="b">
        <f t="shared" si="243"/>
        <v>1</v>
      </c>
      <c r="Y3121">
        <f t="shared" si="242"/>
        <v>2</v>
      </c>
      <c r="Z3121" s="2">
        <f t="shared" si="244"/>
        <v>1.3333333333333333</v>
      </c>
      <c r="AA3121" t="s">
        <v>82</v>
      </c>
      <c r="AB3121" t="s">
        <v>83</v>
      </c>
      <c r="AD3121" t="s">
        <v>60</v>
      </c>
      <c r="AE3121" t="s">
        <v>651</v>
      </c>
      <c r="AF3121">
        <v>2022</v>
      </c>
    </row>
    <row r="3122" spans="1:32" x14ac:dyDescent="0.25">
      <c r="A3122" t="s">
        <v>29</v>
      </c>
      <c r="B3122" t="s">
        <v>394</v>
      </c>
      <c r="C3122" t="s">
        <v>395</v>
      </c>
      <c r="D3122" t="s">
        <v>396</v>
      </c>
      <c r="E3122">
        <f>_xlfn.XLOOKUP(Table1[[#This Row],[Location]],'Location analysis'!A:A,'Location analysis'!B:B)</f>
        <v>40.416893999999999</v>
      </c>
      <c r="F3122">
        <f>_xlfn.XLOOKUP(Table1[[#This Row],[Location]],'Location analysis'!A:A,'Location analysis'!C:C)</f>
        <v>-74.420399000000003</v>
      </c>
      <c r="G3122" t="s">
        <v>128</v>
      </c>
      <c r="H3122" t="s">
        <v>43</v>
      </c>
      <c r="I3122">
        <v>15150499329</v>
      </c>
      <c r="J3122" t="s">
        <v>650</v>
      </c>
      <c r="K3122" t="s">
        <v>36</v>
      </c>
      <c r="L3122">
        <v>113</v>
      </c>
      <c r="M3122">
        <v>1.5</v>
      </c>
      <c r="N3122">
        <v>1</v>
      </c>
      <c r="O3122">
        <v>113</v>
      </c>
      <c r="P3122">
        <v>1.5</v>
      </c>
      <c r="Q3122">
        <v>1</v>
      </c>
      <c r="R3122">
        <v>1.5</v>
      </c>
      <c r="S3122">
        <v>1.5</v>
      </c>
      <c r="T3122" s="1">
        <v>44704</v>
      </c>
      <c r="U3122" t="str">
        <f t="shared" si="240"/>
        <v>SunChips Multigrain - Salsa</v>
      </c>
      <c r="V3122" t="str">
        <f t="shared" si="241"/>
        <v>Food</v>
      </c>
      <c r="W3122" t="s">
        <v>43</v>
      </c>
      <c r="X3122" t="b">
        <f t="shared" si="243"/>
        <v>1</v>
      </c>
      <c r="Y3122">
        <f t="shared" si="242"/>
        <v>1.5</v>
      </c>
      <c r="Z3122" s="2">
        <f t="shared" si="244"/>
        <v>1</v>
      </c>
      <c r="AA3122" t="s">
        <v>129</v>
      </c>
      <c r="AB3122" t="s">
        <v>130</v>
      </c>
      <c r="AD3122" t="s">
        <v>60</v>
      </c>
      <c r="AE3122" t="s">
        <v>651</v>
      </c>
      <c r="AF3122">
        <v>2022</v>
      </c>
    </row>
    <row r="3123" spans="1:32" x14ac:dyDescent="0.25">
      <c r="A3123" t="s">
        <v>29</v>
      </c>
      <c r="B3123" t="s">
        <v>394</v>
      </c>
      <c r="C3123" t="s">
        <v>395</v>
      </c>
      <c r="D3123" t="s">
        <v>396</v>
      </c>
      <c r="E3123">
        <f>_xlfn.XLOOKUP(Table1[[#This Row],[Location]],'Location analysis'!A:A,'Location analysis'!B:B)</f>
        <v>40.416893999999999</v>
      </c>
      <c r="F3123">
        <f>_xlfn.XLOOKUP(Table1[[#This Row],[Location]],'Location analysis'!A:A,'Location analysis'!C:C)</f>
        <v>-74.420399000000003</v>
      </c>
      <c r="G3123" t="s">
        <v>528</v>
      </c>
      <c r="H3123" t="s">
        <v>49</v>
      </c>
      <c r="I3123">
        <v>15150510481</v>
      </c>
      <c r="J3123" t="s">
        <v>650</v>
      </c>
      <c r="K3123" t="s">
        <v>36</v>
      </c>
      <c r="L3123">
        <v>145</v>
      </c>
      <c r="M3123">
        <v>2.75</v>
      </c>
      <c r="N3123">
        <v>1</v>
      </c>
      <c r="O3123">
        <v>145</v>
      </c>
      <c r="P3123">
        <v>2.75</v>
      </c>
      <c r="Q3123">
        <v>1</v>
      </c>
      <c r="R3123">
        <v>2.75</v>
      </c>
      <c r="S3123">
        <v>6.25</v>
      </c>
      <c r="T3123" s="1">
        <v>44704</v>
      </c>
      <c r="U3123" t="str">
        <f t="shared" si="240"/>
        <v>Bai Antioxidant - Tanzania Lemon Super Tea</v>
      </c>
      <c r="V3123" t="str">
        <f t="shared" si="241"/>
        <v>Non Carbonated</v>
      </c>
      <c r="W3123" t="s">
        <v>49</v>
      </c>
      <c r="X3123" t="b">
        <f t="shared" si="243"/>
        <v>1</v>
      </c>
      <c r="Y3123">
        <f t="shared" si="242"/>
        <v>2.75</v>
      </c>
      <c r="Z3123" s="2">
        <f t="shared" si="244"/>
        <v>1.8333333333333333</v>
      </c>
      <c r="AA3123" t="s">
        <v>52</v>
      </c>
      <c r="AB3123" t="s">
        <v>529</v>
      </c>
      <c r="AD3123" t="s">
        <v>60</v>
      </c>
      <c r="AE3123" t="s">
        <v>651</v>
      </c>
      <c r="AF3123">
        <v>2022</v>
      </c>
    </row>
    <row r="3124" spans="1:32" x14ac:dyDescent="0.25">
      <c r="A3124" t="s">
        <v>29</v>
      </c>
      <c r="B3124" t="s">
        <v>394</v>
      </c>
      <c r="C3124" t="s">
        <v>395</v>
      </c>
      <c r="D3124" t="s">
        <v>396</v>
      </c>
      <c r="E3124">
        <f>_xlfn.XLOOKUP(Table1[[#This Row],[Location]],'Location analysis'!A:A,'Location analysis'!B:B)</f>
        <v>40.416893999999999</v>
      </c>
      <c r="F3124">
        <f>_xlfn.XLOOKUP(Table1[[#This Row],[Location]],'Location analysis'!A:A,'Location analysis'!C:C)</f>
        <v>-74.420399000000003</v>
      </c>
      <c r="G3124" t="s">
        <v>33</v>
      </c>
      <c r="H3124" t="s">
        <v>34</v>
      </c>
      <c r="I3124">
        <v>15150510481</v>
      </c>
      <c r="J3124" t="s">
        <v>650</v>
      </c>
      <c r="K3124" t="s">
        <v>36</v>
      </c>
      <c r="L3124">
        <v>148</v>
      </c>
      <c r="M3124">
        <v>3.5</v>
      </c>
      <c r="N3124">
        <v>1</v>
      </c>
      <c r="O3124">
        <v>148</v>
      </c>
      <c r="P3124">
        <v>3.5</v>
      </c>
      <c r="Q3124">
        <v>1</v>
      </c>
      <c r="R3124">
        <v>3.5</v>
      </c>
      <c r="S3124">
        <v>6.25</v>
      </c>
      <c r="T3124" s="1">
        <v>44704</v>
      </c>
      <c r="U3124" t="str">
        <f t="shared" si="240"/>
        <v>Red Bull - Energy Drink - Sugar Free</v>
      </c>
      <c r="V3124" t="str">
        <f t="shared" si="241"/>
        <v>Carbonated</v>
      </c>
      <c r="W3124" t="s">
        <v>34</v>
      </c>
      <c r="X3124" t="b">
        <f t="shared" si="243"/>
        <v>1</v>
      </c>
      <c r="Y3124">
        <f t="shared" si="242"/>
        <v>3.5</v>
      </c>
      <c r="Z3124" s="2">
        <f t="shared" si="244"/>
        <v>2.3333333333333335</v>
      </c>
      <c r="AA3124" t="s">
        <v>37</v>
      </c>
      <c r="AB3124" t="s">
        <v>38</v>
      </c>
      <c r="AC3124" t="s">
        <v>39</v>
      </c>
      <c r="AD3124" t="s">
        <v>60</v>
      </c>
      <c r="AE3124" t="s">
        <v>651</v>
      </c>
      <c r="AF3124">
        <v>2022</v>
      </c>
    </row>
    <row r="3125" spans="1:32" x14ac:dyDescent="0.25">
      <c r="A3125" t="s">
        <v>29</v>
      </c>
      <c r="B3125" t="s">
        <v>394</v>
      </c>
      <c r="C3125" t="s">
        <v>395</v>
      </c>
      <c r="D3125" t="s">
        <v>396</v>
      </c>
      <c r="E3125">
        <f>_xlfn.XLOOKUP(Table1[[#This Row],[Location]],'Location analysis'!A:A,'Location analysis'!B:B)</f>
        <v>40.416893999999999</v>
      </c>
      <c r="F3125">
        <f>_xlfn.XLOOKUP(Table1[[#This Row],[Location]],'Location analysis'!A:A,'Location analysis'!C:C)</f>
        <v>-74.420399000000003</v>
      </c>
      <c r="G3125" t="s">
        <v>583</v>
      </c>
      <c r="H3125" t="s">
        <v>43</v>
      </c>
      <c r="I3125">
        <v>15151150158</v>
      </c>
      <c r="J3125" t="s">
        <v>650</v>
      </c>
      <c r="K3125" t="s">
        <v>51</v>
      </c>
      <c r="L3125">
        <v>158</v>
      </c>
      <c r="M3125">
        <v>2</v>
      </c>
      <c r="N3125">
        <v>1</v>
      </c>
      <c r="O3125">
        <v>158</v>
      </c>
      <c r="P3125">
        <v>2</v>
      </c>
      <c r="Q3125">
        <v>1</v>
      </c>
      <c r="R3125">
        <v>2</v>
      </c>
      <c r="S3125">
        <v>2</v>
      </c>
      <c r="T3125" s="1">
        <v>44704</v>
      </c>
      <c r="U3125" t="str">
        <f t="shared" si="240"/>
        <v>Lenny &amp; Larrys - Chocolate Chip</v>
      </c>
      <c r="V3125" t="str">
        <f t="shared" si="241"/>
        <v>Food</v>
      </c>
      <c r="W3125" t="s">
        <v>43</v>
      </c>
      <c r="X3125" t="b">
        <f t="shared" si="243"/>
        <v>1</v>
      </c>
      <c r="Y3125">
        <f t="shared" si="242"/>
        <v>2</v>
      </c>
      <c r="Z3125" s="2">
        <f t="shared" si="244"/>
        <v>1.3333333333333333</v>
      </c>
      <c r="AA3125" t="s">
        <v>422</v>
      </c>
      <c r="AB3125" t="s">
        <v>444</v>
      </c>
      <c r="AD3125" t="s">
        <v>60</v>
      </c>
      <c r="AE3125" t="s">
        <v>651</v>
      </c>
      <c r="AF3125">
        <v>2022</v>
      </c>
    </row>
    <row r="3126" spans="1:32" x14ac:dyDescent="0.25">
      <c r="A3126" t="s">
        <v>29</v>
      </c>
      <c r="B3126" t="s">
        <v>62</v>
      </c>
      <c r="C3126" t="s">
        <v>63</v>
      </c>
      <c r="D3126" t="s">
        <v>64</v>
      </c>
      <c r="E3126">
        <f>_xlfn.XLOOKUP(Table1[[#This Row],[Location]],'Location analysis'!A:A,'Location analysis'!B:B)</f>
        <v>40.091900000000003</v>
      </c>
      <c r="F3126">
        <f>_xlfn.XLOOKUP(Table1[[#This Row],[Location]],'Location analysis'!A:A,'Location analysis'!C:C)</f>
        <v>-74.358699999999999</v>
      </c>
      <c r="G3126" t="s">
        <v>112</v>
      </c>
      <c r="H3126" t="s">
        <v>43</v>
      </c>
      <c r="I3126">
        <v>15151772637</v>
      </c>
      <c r="J3126" t="s">
        <v>650</v>
      </c>
      <c r="K3126" t="s">
        <v>51</v>
      </c>
      <c r="L3126">
        <v>132</v>
      </c>
      <c r="M3126">
        <v>2</v>
      </c>
      <c r="N3126">
        <v>1</v>
      </c>
      <c r="O3126">
        <v>132</v>
      </c>
      <c r="P3126">
        <v>2</v>
      </c>
      <c r="Q3126">
        <v>1</v>
      </c>
      <c r="R3126">
        <v>2</v>
      </c>
      <c r="S3126">
        <v>2</v>
      </c>
      <c r="T3126" s="1">
        <v>44704</v>
      </c>
      <c r="U3126" t="str">
        <f t="shared" si="240"/>
        <v>Robert Irvine's - Fit Crunch -  Chocolate Pea</v>
      </c>
      <c r="V3126" t="str">
        <f t="shared" si="241"/>
        <v>Food</v>
      </c>
      <c r="W3126" t="s">
        <v>43</v>
      </c>
      <c r="X3126" t="b">
        <f t="shared" si="243"/>
        <v>1</v>
      </c>
      <c r="Y3126">
        <f t="shared" si="242"/>
        <v>2</v>
      </c>
      <c r="Z3126" s="2">
        <f t="shared" si="244"/>
        <v>1.3333333333333333</v>
      </c>
      <c r="AA3126" t="s">
        <v>113</v>
      </c>
      <c r="AB3126" t="s">
        <v>114</v>
      </c>
      <c r="AC3126" t="s">
        <v>115</v>
      </c>
      <c r="AD3126" t="s">
        <v>60</v>
      </c>
      <c r="AE3126" t="s">
        <v>651</v>
      </c>
      <c r="AF3126">
        <v>2022</v>
      </c>
    </row>
    <row r="3127" spans="1:32" x14ac:dyDescent="0.25">
      <c r="A3127" t="s">
        <v>29</v>
      </c>
      <c r="B3127" t="s">
        <v>67</v>
      </c>
      <c r="C3127" t="s">
        <v>68</v>
      </c>
      <c r="D3127" t="s">
        <v>69</v>
      </c>
      <c r="E3127">
        <f>_xlfn.XLOOKUP(Table1[[#This Row],[Location]],'Location analysis'!A:A,'Location analysis'!B:B)</f>
        <v>40.435699999999997</v>
      </c>
      <c r="F3127">
        <f>_xlfn.XLOOKUP(Table1[[#This Row],[Location]],'Location analysis'!A:A,'Location analysis'!C:C)</f>
        <v>-74.125200000000007</v>
      </c>
      <c r="G3127" t="s">
        <v>329</v>
      </c>
      <c r="H3127" t="s">
        <v>49</v>
      </c>
      <c r="I3127">
        <v>15151694612</v>
      </c>
      <c r="J3127" t="s">
        <v>650</v>
      </c>
      <c r="K3127" t="s">
        <v>36</v>
      </c>
      <c r="L3127">
        <v>147</v>
      </c>
      <c r="M3127">
        <v>2.5</v>
      </c>
      <c r="N3127">
        <v>1</v>
      </c>
      <c r="O3127">
        <v>147</v>
      </c>
      <c r="P3127">
        <v>2.5</v>
      </c>
      <c r="Q3127">
        <v>1</v>
      </c>
      <c r="R3127">
        <v>2.5</v>
      </c>
      <c r="S3127">
        <v>5</v>
      </c>
      <c r="T3127" s="1">
        <v>44704</v>
      </c>
      <c r="U3127" t="str">
        <f t="shared" si="240"/>
        <v>Snapple Tea - Raspberry</v>
      </c>
      <c r="V3127" t="str">
        <f t="shared" si="241"/>
        <v>Non Carbonated</v>
      </c>
      <c r="W3127" t="s">
        <v>49</v>
      </c>
      <c r="X3127" t="b">
        <f t="shared" si="243"/>
        <v>1</v>
      </c>
      <c r="Y3127">
        <f t="shared" si="242"/>
        <v>2.5</v>
      </c>
      <c r="Z3127" s="2">
        <f t="shared" si="244"/>
        <v>1.6666666666666667</v>
      </c>
      <c r="AA3127" t="s">
        <v>330</v>
      </c>
      <c r="AB3127" t="s">
        <v>144</v>
      </c>
      <c r="AD3127" t="s">
        <v>60</v>
      </c>
      <c r="AE3127" t="s">
        <v>651</v>
      </c>
      <c r="AF3127">
        <v>2022</v>
      </c>
    </row>
    <row r="3128" spans="1:32" x14ac:dyDescent="0.25">
      <c r="A3128" t="s">
        <v>29</v>
      </c>
      <c r="B3128" t="s">
        <v>67</v>
      </c>
      <c r="C3128" t="s">
        <v>68</v>
      </c>
      <c r="D3128" t="s">
        <v>69</v>
      </c>
      <c r="E3128">
        <f>_xlfn.XLOOKUP(Table1[[#This Row],[Location]],'Location analysis'!A:A,'Location analysis'!B:B)</f>
        <v>40.435699999999997</v>
      </c>
      <c r="F3128">
        <f>_xlfn.XLOOKUP(Table1[[#This Row],[Location]],'Location analysis'!A:A,'Location analysis'!C:C)</f>
        <v>-74.125200000000007</v>
      </c>
      <c r="G3128" t="s">
        <v>81</v>
      </c>
      <c r="H3128" t="s">
        <v>43</v>
      </c>
      <c r="I3128">
        <v>15151694612</v>
      </c>
      <c r="J3128" t="s">
        <v>650</v>
      </c>
      <c r="K3128" t="s">
        <v>36</v>
      </c>
      <c r="L3128">
        <v>138</v>
      </c>
      <c r="M3128">
        <v>2.5</v>
      </c>
      <c r="N3128">
        <v>1</v>
      </c>
      <c r="O3128">
        <v>138</v>
      </c>
      <c r="P3128">
        <v>2.5</v>
      </c>
      <c r="Q3128">
        <v>1</v>
      </c>
      <c r="R3128">
        <v>2.5</v>
      </c>
      <c r="S3128">
        <v>5</v>
      </c>
      <c r="T3128" s="1">
        <v>44704</v>
      </c>
      <c r="U3128" t="str">
        <f t="shared" si="240"/>
        <v>KitKat - Crisp Wafers</v>
      </c>
      <c r="V3128" t="str">
        <f t="shared" si="241"/>
        <v>Food</v>
      </c>
      <c r="W3128" t="s">
        <v>43</v>
      </c>
      <c r="X3128" t="b">
        <f t="shared" si="243"/>
        <v>1</v>
      </c>
      <c r="Y3128">
        <f t="shared" si="242"/>
        <v>2.5</v>
      </c>
      <c r="Z3128" s="2">
        <f t="shared" si="244"/>
        <v>1.6666666666666667</v>
      </c>
      <c r="AA3128" t="s">
        <v>82</v>
      </c>
      <c r="AB3128" t="s">
        <v>83</v>
      </c>
      <c r="AD3128" t="s">
        <v>60</v>
      </c>
      <c r="AE3128" t="s">
        <v>651</v>
      </c>
      <c r="AF3128">
        <v>2022</v>
      </c>
    </row>
    <row r="3129" spans="1:32" x14ac:dyDescent="0.25">
      <c r="A3129" t="s">
        <v>29</v>
      </c>
      <c r="B3129" t="s">
        <v>394</v>
      </c>
      <c r="C3129" t="s">
        <v>395</v>
      </c>
      <c r="D3129" t="s">
        <v>396</v>
      </c>
      <c r="E3129">
        <f>_xlfn.XLOOKUP(Table1[[#This Row],[Location]],'Location analysis'!A:A,'Location analysis'!B:B)</f>
        <v>40.416893999999999</v>
      </c>
      <c r="F3129">
        <f>_xlfn.XLOOKUP(Table1[[#This Row],[Location]],'Location analysis'!A:A,'Location analysis'!C:C)</f>
        <v>-74.420399000000003</v>
      </c>
      <c r="G3129" t="s">
        <v>634</v>
      </c>
      <c r="I3129">
        <v>15151912831</v>
      </c>
      <c r="J3129" t="s">
        <v>650</v>
      </c>
      <c r="K3129" t="s">
        <v>36</v>
      </c>
      <c r="L3129">
        <v>152</v>
      </c>
      <c r="M3129">
        <v>4</v>
      </c>
      <c r="N3129">
        <v>1</v>
      </c>
      <c r="O3129">
        <v>152</v>
      </c>
      <c r="P3129">
        <v>4</v>
      </c>
      <c r="Q3129">
        <v>1</v>
      </c>
      <c r="R3129">
        <v>4</v>
      </c>
      <c r="S3129">
        <v>4</v>
      </c>
      <c r="T3129" s="1">
        <v>44704</v>
      </c>
      <c r="U3129" t="str">
        <f t="shared" si="240"/>
        <v>Oreo Mini - Go Paks</v>
      </c>
      <c r="V3129" t="str">
        <f t="shared" si="241"/>
        <v>Cell is Blank - Dis-regard</v>
      </c>
      <c r="W3129" t="s">
        <v>43</v>
      </c>
      <c r="X3129" t="b">
        <f t="shared" si="243"/>
        <v>1</v>
      </c>
      <c r="Y3129">
        <f t="shared" si="242"/>
        <v>4</v>
      </c>
      <c r="Z3129" s="2">
        <f t="shared" si="244"/>
        <v>2.6666666666666665</v>
      </c>
      <c r="AA3129" t="s">
        <v>635</v>
      </c>
      <c r="AB3129" t="s">
        <v>492</v>
      </c>
      <c r="AD3129" t="s">
        <v>60</v>
      </c>
      <c r="AE3129" t="s">
        <v>651</v>
      </c>
      <c r="AF3129">
        <v>2022</v>
      </c>
    </row>
    <row r="3130" spans="1:32" x14ac:dyDescent="0.25">
      <c r="A3130" t="s">
        <v>29</v>
      </c>
      <c r="B3130" t="s">
        <v>394</v>
      </c>
      <c r="C3130" t="s">
        <v>395</v>
      </c>
      <c r="D3130" t="s">
        <v>396</v>
      </c>
      <c r="E3130">
        <f>_xlfn.XLOOKUP(Table1[[#This Row],[Location]],'Location analysis'!A:A,'Location analysis'!B:B)</f>
        <v>40.416893999999999</v>
      </c>
      <c r="F3130">
        <f>_xlfn.XLOOKUP(Table1[[#This Row],[Location]],'Location analysis'!A:A,'Location analysis'!C:C)</f>
        <v>-74.420399000000003</v>
      </c>
      <c r="G3130" t="s">
        <v>74</v>
      </c>
      <c r="H3130" t="s">
        <v>49</v>
      </c>
      <c r="I3130">
        <v>15152036158</v>
      </c>
      <c r="J3130" t="s">
        <v>650</v>
      </c>
      <c r="K3130" t="s">
        <v>36</v>
      </c>
      <c r="L3130">
        <v>143</v>
      </c>
      <c r="M3130">
        <v>2.5</v>
      </c>
      <c r="N3130">
        <v>1</v>
      </c>
      <c r="O3130">
        <v>143</v>
      </c>
      <c r="P3130">
        <v>2.5</v>
      </c>
      <c r="Q3130">
        <v>1</v>
      </c>
      <c r="R3130">
        <v>2.5</v>
      </c>
      <c r="S3130">
        <v>6</v>
      </c>
      <c r="T3130" s="1">
        <v>44704</v>
      </c>
      <c r="U3130" t="str">
        <f t="shared" si="240"/>
        <v>Snapple Diet Tea - Lemon</v>
      </c>
      <c r="V3130" t="str">
        <f t="shared" si="241"/>
        <v>Non Carbonated</v>
      </c>
      <c r="W3130" t="s">
        <v>49</v>
      </c>
      <c r="X3130" t="b">
        <f t="shared" si="243"/>
        <v>1</v>
      </c>
      <c r="Y3130">
        <f t="shared" si="242"/>
        <v>2.5</v>
      </c>
      <c r="Z3130" s="2">
        <f t="shared" si="244"/>
        <v>1.6666666666666667</v>
      </c>
      <c r="AA3130" t="s">
        <v>75</v>
      </c>
      <c r="AB3130" t="s">
        <v>76</v>
      </c>
      <c r="AD3130" t="s">
        <v>60</v>
      </c>
      <c r="AE3130" t="s">
        <v>651</v>
      </c>
      <c r="AF3130">
        <v>2022</v>
      </c>
    </row>
    <row r="3131" spans="1:32" x14ac:dyDescent="0.25">
      <c r="A3131" t="s">
        <v>29</v>
      </c>
      <c r="B3131" t="s">
        <v>394</v>
      </c>
      <c r="C3131" t="s">
        <v>395</v>
      </c>
      <c r="D3131" t="s">
        <v>396</v>
      </c>
      <c r="E3131">
        <f>_xlfn.XLOOKUP(Table1[[#This Row],[Location]],'Location analysis'!A:A,'Location analysis'!B:B)</f>
        <v>40.416893999999999</v>
      </c>
      <c r="F3131">
        <f>_xlfn.XLOOKUP(Table1[[#This Row],[Location]],'Location analysis'!A:A,'Location analysis'!C:C)</f>
        <v>-74.420399000000003</v>
      </c>
      <c r="G3131" t="s">
        <v>397</v>
      </c>
      <c r="H3131" t="s">
        <v>49</v>
      </c>
      <c r="I3131">
        <v>15152036158</v>
      </c>
      <c r="J3131" t="s">
        <v>650</v>
      </c>
      <c r="K3131" t="s">
        <v>36</v>
      </c>
      <c r="L3131">
        <v>146</v>
      </c>
      <c r="M3131">
        <v>3.5</v>
      </c>
      <c r="N3131">
        <v>1</v>
      </c>
      <c r="O3131">
        <v>146</v>
      </c>
      <c r="P3131">
        <v>3.5</v>
      </c>
      <c r="Q3131">
        <v>1</v>
      </c>
      <c r="R3131">
        <v>3.5</v>
      </c>
      <c r="S3131">
        <v>6</v>
      </c>
      <c r="T3131" s="1">
        <v>44704</v>
      </c>
      <c r="U3131" t="str">
        <f t="shared" si="240"/>
        <v>Starbucks Doubleshot Energy - Mocha</v>
      </c>
      <c r="V3131" t="str">
        <f t="shared" si="241"/>
        <v>Non Carbonated</v>
      </c>
      <c r="W3131" t="s">
        <v>49</v>
      </c>
      <c r="X3131" t="b">
        <f t="shared" si="243"/>
        <v>1</v>
      </c>
      <c r="Y3131">
        <f t="shared" si="242"/>
        <v>3.5</v>
      </c>
      <c r="Z3131" s="2">
        <f t="shared" si="244"/>
        <v>2.3333333333333335</v>
      </c>
      <c r="AA3131" t="s">
        <v>398</v>
      </c>
      <c r="AB3131" t="s">
        <v>399</v>
      </c>
      <c r="AD3131" t="s">
        <v>60</v>
      </c>
      <c r="AE3131" t="s">
        <v>651</v>
      </c>
      <c r="AF3131">
        <v>2022</v>
      </c>
    </row>
    <row r="3132" spans="1:32" x14ac:dyDescent="0.25">
      <c r="A3132" t="s">
        <v>29</v>
      </c>
      <c r="B3132" t="s">
        <v>394</v>
      </c>
      <c r="C3132" t="s">
        <v>395</v>
      </c>
      <c r="D3132" t="s">
        <v>396</v>
      </c>
      <c r="E3132">
        <f>_xlfn.XLOOKUP(Table1[[#This Row],[Location]],'Location analysis'!A:A,'Location analysis'!B:B)</f>
        <v>40.416893999999999</v>
      </c>
      <c r="F3132">
        <f>_xlfn.XLOOKUP(Table1[[#This Row],[Location]],'Location analysis'!A:A,'Location analysis'!C:C)</f>
        <v>-74.420399000000003</v>
      </c>
      <c r="G3132" t="s">
        <v>293</v>
      </c>
      <c r="H3132" t="s">
        <v>43</v>
      </c>
      <c r="I3132">
        <v>15152126913</v>
      </c>
      <c r="J3132" t="s">
        <v>650</v>
      </c>
      <c r="K3132" t="s">
        <v>36</v>
      </c>
      <c r="L3132">
        <v>135</v>
      </c>
      <c r="M3132">
        <v>2</v>
      </c>
      <c r="N3132">
        <v>1</v>
      </c>
      <c r="O3132">
        <v>135</v>
      </c>
      <c r="P3132">
        <v>2</v>
      </c>
      <c r="Q3132">
        <v>1</v>
      </c>
      <c r="R3132">
        <v>2</v>
      </c>
      <c r="S3132">
        <v>2</v>
      </c>
      <c r="T3132" s="1">
        <v>44704</v>
      </c>
      <c r="U3132" t="str">
        <f t="shared" si="240"/>
        <v>Kinder - Bueno - Crispy Creamy Chocolate</v>
      </c>
      <c r="V3132" t="str">
        <f t="shared" si="241"/>
        <v>Food</v>
      </c>
      <c r="W3132" t="s">
        <v>43</v>
      </c>
      <c r="X3132" t="b">
        <f t="shared" si="243"/>
        <v>1</v>
      </c>
      <c r="Y3132">
        <f t="shared" si="242"/>
        <v>2</v>
      </c>
      <c r="Z3132" s="2">
        <f t="shared" si="244"/>
        <v>1.3333333333333333</v>
      </c>
      <c r="AA3132" t="s">
        <v>294</v>
      </c>
      <c r="AB3132" t="s">
        <v>295</v>
      </c>
      <c r="AC3132" t="s">
        <v>296</v>
      </c>
      <c r="AD3132" t="s">
        <v>60</v>
      </c>
      <c r="AE3132" t="s">
        <v>651</v>
      </c>
      <c r="AF3132">
        <v>2022</v>
      </c>
    </row>
    <row r="3133" spans="1:32" x14ac:dyDescent="0.25">
      <c r="A3133" t="s">
        <v>29</v>
      </c>
      <c r="B3133" t="s">
        <v>394</v>
      </c>
      <c r="C3133" t="s">
        <v>395</v>
      </c>
      <c r="D3133" t="s">
        <v>396</v>
      </c>
      <c r="E3133">
        <f>_xlfn.XLOOKUP(Table1[[#This Row],[Location]],'Location analysis'!A:A,'Location analysis'!B:B)</f>
        <v>40.416893999999999</v>
      </c>
      <c r="F3133">
        <f>_xlfn.XLOOKUP(Table1[[#This Row],[Location]],'Location analysis'!A:A,'Location analysis'!C:C)</f>
        <v>-74.420399000000003</v>
      </c>
      <c r="G3133" t="s">
        <v>612</v>
      </c>
      <c r="H3133" t="s">
        <v>43</v>
      </c>
      <c r="I3133">
        <v>15152260801</v>
      </c>
      <c r="J3133" t="s">
        <v>650</v>
      </c>
      <c r="K3133" t="s">
        <v>36</v>
      </c>
      <c r="L3133">
        <v>122</v>
      </c>
      <c r="M3133">
        <v>1.25</v>
      </c>
      <c r="N3133">
        <v>1</v>
      </c>
      <c r="O3133">
        <v>122</v>
      </c>
      <c r="P3133">
        <v>1.25</v>
      </c>
      <c r="Q3133">
        <v>1</v>
      </c>
      <c r="R3133">
        <v>1.25</v>
      </c>
      <c r="S3133">
        <v>1.25</v>
      </c>
      <c r="T3133" s="1">
        <v>44704</v>
      </c>
      <c r="U3133" t="str">
        <f t="shared" si="240"/>
        <v>Goldfish Baked - Cheddar</v>
      </c>
      <c r="V3133" t="str">
        <f t="shared" si="241"/>
        <v>Food</v>
      </c>
      <c r="W3133" t="s">
        <v>43</v>
      </c>
      <c r="X3133" t="b">
        <f t="shared" si="243"/>
        <v>1</v>
      </c>
      <c r="Y3133">
        <f t="shared" si="242"/>
        <v>1.25</v>
      </c>
      <c r="Z3133" s="2">
        <f t="shared" si="244"/>
        <v>0.83333333333333337</v>
      </c>
      <c r="AA3133" t="s">
        <v>613</v>
      </c>
      <c r="AB3133" t="s">
        <v>614</v>
      </c>
      <c r="AD3133" t="s">
        <v>60</v>
      </c>
      <c r="AE3133" t="s">
        <v>651</v>
      </c>
      <c r="AF3133">
        <v>2022</v>
      </c>
    </row>
    <row r="3134" spans="1:32" x14ac:dyDescent="0.25">
      <c r="A3134" t="s">
        <v>29</v>
      </c>
      <c r="B3134" t="s">
        <v>394</v>
      </c>
      <c r="C3134" t="s">
        <v>395</v>
      </c>
      <c r="D3134" t="s">
        <v>396</v>
      </c>
      <c r="E3134">
        <f>_xlfn.XLOOKUP(Table1[[#This Row],[Location]],'Location analysis'!A:A,'Location analysis'!B:B)</f>
        <v>40.416893999999999</v>
      </c>
      <c r="F3134">
        <f>_xlfn.XLOOKUP(Table1[[#This Row],[Location]],'Location analysis'!A:A,'Location analysis'!C:C)</f>
        <v>-74.420399000000003</v>
      </c>
      <c r="G3134" t="s">
        <v>307</v>
      </c>
      <c r="H3134" t="s">
        <v>43</v>
      </c>
      <c r="I3134">
        <v>15152341588</v>
      </c>
      <c r="J3134" t="s">
        <v>650</v>
      </c>
      <c r="K3134" t="s">
        <v>36</v>
      </c>
      <c r="L3134">
        <v>138</v>
      </c>
      <c r="M3134">
        <v>1.5</v>
      </c>
      <c r="N3134">
        <v>1</v>
      </c>
      <c r="O3134">
        <v>138</v>
      </c>
      <c r="P3134">
        <v>1.5</v>
      </c>
      <c r="Q3134">
        <v>1</v>
      </c>
      <c r="R3134">
        <v>1.5</v>
      </c>
      <c r="S3134">
        <v>1.5</v>
      </c>
      <c r="T3134" s="1">
        <v>44704</v>
      </c>
      <c r="U3134" t="str">
        <f t="shared" si="240"/>
        <v>Belvita Snack Packs - Blueberry</v>
      </c>
      <c r="V3134" t="str">
        <f t="shared" si="241"/>
        <v>Food</v>
      </c>
      <c r="W3134" t="s">
        <v>43</v>
      </c>
      <c r="X3134" t="b">
        <f t="shared" si="243"/>
        <v>1</v>
      </c>
      <c r="Y3134">
        <f t="shared" si="242"/>
        <v>1.5</v>
      </c>
      <c r="Z3134" s="2">
        <f t="shared" si="244"/>
        <v>1</v>
      </c>
      <c r="AA3134" t="s">
        <v>309</v>
      </c>
      <c r="AB3134" t="s">
        <v>222</v>
      </c>
      <c r="AD3134" t="s">
        <v>60</v>
      </c>
      <c r="AE3134" t="s">
        <v>651</v>
      </c>
      <c r="AF3134">
        <v>2022</v>
      </c>
    </row>
    <row r="3135" spans="1:32" x14ac:dyDescent="0.25">
      <c r="A3135" t="s">
        <v>29</v>
      </c>
      <c r="B3135" t="s">
        <v>394</v>
      </c>
      <c r="C3135" t="s">
        <v>395</v>
      </c>
      <c r="D3135" t="s">
        <v>396</v>
      </c>
      <c r="E3135">
        <f>_xlfn.XLOOKUP(Table1[[#This Row],[Location]],'Location analysis'!A:A,'Location analysis'!B:B)</f>
        <v>40.416893999999999</v>
      </c>
      <c r="F3135">
        <f>_xlfn.XLOOKUP(Table1[[#This Row],[Location]],'Location analysis'!A:A,'Location analysis'!C:C)</f>
        <v>-74.420399000000003</v>
      </c>
      <c r="G3135" t="s">
        <v>182</v>
      </c>
      <c r="H3135" t="s">
        <v>34</v>
      </c>
      <c r="I3135">
        <v>15152381298</v>
      </c>
      <c r="J3135" t="s">
        <v>650</v>
      </c>
      <c r="K3135" t="s">
        <v>51</v>
      </c>
      <c r="L3135">
        <v>142</v>
      </c>
      <c r="M3135">
        <v>1.5</v>
      </c>
      <c r="N3135">
        <v>1</v>
      </c>
      <c r="O3135">
        <v>142</v>
      </c>
      <c r="P3135">
        <v>1.5</v>
      </c>
      <c r="Q3135">
        <v>1</v>
      </c>
      <c r="R3135">
        <v>1.5</v>
      </c>
      <c r="S3135">
        <v>1.5</v>
      </c>
      <c r="T3135" s="1">
        <v>44704</v>
      </c>
      <c r="U3135" t="str">
        <f t="shared" si="240"/>
        <v>Coca Cola - Zero Sugar</v>
      </c>
      <c r="V3135" t="str">
        <f t="shared" si="241"/>
        <v>Carbonated</v>
      </c>
      <c r="W3135" t="s">
        <v>34</v>
      </c>
      <c r="X3135" t="b">
        <f t="shared" si="243"/>
        <v>1</v>
      </c>
      <c r="Y3135">
        <f t="shared" si="242"/>
        <v>1.5</v>
      </c>
      <c r="Z3135" s="2">
        <f t="shared" si="244"/>
        <v>1</v>
      </c>
      <c r="AA3135" t="s">
        <v>183</v>
      </c>
      <c r="AB3135" t="s">
        <v>184</v>
      </c>
      <c r="AD3135" t="s">
        <v>60</v>
      </c>
      <c r="AE3135" t="s">
        <v>651</v>
      </c>
      <c r="AF3135">
        <v>2022</v>
      </c>
    </row>
    <row r="3136" spans="1:32" x14ac:dyDescent="0.25">
      <c r="A3136" t="s">
        <v>29</v>
      </c>
      <c r="B3136" t="s">
        <v>394</v>
      </c>
      <c r="C3136" t="s">
        <v>395</v>
      </c>
      <c r="D3136" t="s">
        <v>396</v>
      </c>
      <c r="E3136">
        <f>_xlfn.XLOOKUP(Table1[[#This Row],[Location]],'Location analysis'!A:A,'Location analysis'!B:B)</f>
        <v>40.416893999999999</v>
      </c>
      <c r="F3136">
        <f>_xlfn.XLOOKUP(Table1[[#This Row],[Location]],'Location analysis'!A:A,'Location analysis'!C:C)</f>
        <v>-74.420399000000003</v>
      </c>
      <c r="G3136" t="s">
        <v>599</v>
      </c>
      <c r="H3136" t="s">
        <v>43</v>
      </c>
      <c r="I3136">
        <v>15152615748</v>
      </c>
      <c r="J3136" t="s">
        <v>650</v>
      </c>
      <c r="K3136" t="s">
        <v>51</v>
      </c>
      <c r="L3136">
        <v>121</v>
      </c>
      <c r="M3136">
        <v>2</v>
      </c>
      <c r="N3136">
        <v>1</v>
      </c>
      <c r="O3136">
        <v>121</v>
      </c>
      <c r="P3136">
        <v>2</v>
      </c>
      <c r="Q3136">
        <v>1</v>
      </c>
      <c r="R3136">
        <v>2</v>
      </c>
      <c r="S3136">
        <v>2</v>
      </c>
      <c r="T3136" s="1">
        <v>44704</v>
      </c>
      <c r="U3136" t="str">
        <f t="shared" si="240"/>
        <v>Snyder's of Hanover Pretzel Pieces - Hot Buff</v>
      </c>
      <c r="V3136" t="str">
        <f t="shared" si="241"/>
        <v>Food</v>
      </c>
      <c r="W3136" t="s">
        <v>43</v>
      </c>
      <c r="X3136" t="b">
        <f t="shared" si="243"/>
        <v>1</v>
      </c>
      <c r="Y3136">
        <f t="shared" si="242"/>
        <v>2</v>
      </c>
      <c r="Z3136" s="2">
        <f t="shared" si="244"/>
        <v>1.3333333333333333</v>
      </c>
      <c r="AA3136" t="s">
        <v>591</v>
      </c>
      <c r="AB3136" t="s">
        <v>600</v>
      </c>
      <c r="AD3136" t="s">
        <v>60</v>
      </c>
      <c r="AE3136" t="s">
        <v>651</v>
      </c>
      <c r="AF3136">
        <v>2022</v>
      </c>
    </row>
    <row r="3137" spans="1:32" x14ac:dyDescent="0.25">
      <c r="A3137" t="s">
        <v>29</v>
      </c>
      <c r="B3137" t="s">
        <v>394</v>
      </c>
      <c r="C3137" t="s">
        <v>395</v>
      </c>
      <c r="D3137" t="s">
        <v>396</v>
      </c>
      <c r="E3137">
        <f>_xlfn.XLOOKUP(Table1[[#This Row],[Location]],'Location analysis'!A:A,'Location analysis'!B:B)</f>
        <v>40.416893999999999</v>
      </c>
      <c r="F3137">
        <f>_xlfn.XLOOKUP(Table1[[#This Row],[Location]],'Location analysis'!A:A,'Location analysis'!C:C)</f>
        <v>-74.420399000000003</v>
      </c>
      <c r="G3137" t="s">
        <v>42</v>
      </c>
      <c r="H3137" t="s">
        <v>43</v>
      </c>
      <c r="I3137">
        <v>15152618421</v>
      </c>
      <c r="J3137" t="s">
        <v>650</v>
      </c>
      <c r="K3137" t="s">
        <v>51</v>
      </c>
      <c r="L3137">
        <v>114</v>
      </c>
      <c r="M3137">
        <v>1.5</v>
      </c>
      <c r="N3137">
        <v>1</v>
      </c>
      <c r="O3137">
        <v>114</v>
      </c>
      <c r="P3137">
        <v>1.5</v>
      </c>
      <c r="Q3137">
        <v>1</v>
      </c>
      <c r="R3137">
        <v>1.5</v>
      </c>
      <c r="S3137">
        <v>1.5</v>
      </c>
      <c r="T3137" s="1">
        <v>44704</v>
      </c>
      <c r="U3137" t="str">
        <f t="shared" si="240"/>
        <v>Takis - Hot Chilli Pepper &amp; Lime</v>
      </c>
      <c r="V3137" t="str">
        <f t="shared" si="241"/>
        <v>Food</v>
      </c>
      <c r="W3137" t="s">
        <v>43</v>
      </c>
      <c r="X3137" t="b">
        <f t="shared" si="243"/>
        <v>1</v>
      </c>
      <c r="Y3137">
        <f t="shared" si="242"/>
        <v>1.5</v>
      </c>
      <c r="Z3137" s="2">
        <f t="shared" si="244"/>
        <v>1</v>
      </c>
      <c r="AA3137" t="s">
        <v>44</v>
      </c>
      <c r="AB3137" t="s">
        <v>45</v>
      </c>
      <c r="AD3137" t="s">
        <v>60</v>
      </c>
      <c r="AE3137" t="s">
        <v>651</v>
      </c>
      <c r="AF3137">
        <v>2022</v>
      </c>
    </row>
    <row r="3138" spans="1:32" x14ac:dyDescent="0.25">
      <c r="A3138" t="s">
        <v>29</v>
      </c>
      <c r="B3138" t="s">
        <v>394</v>
      </c>
      <c r="C3138" t="s">
        <v>395</v>
      </c>
      <c r="D3138" t="s">
        <v>396</v>
      </c>
      <c r="E3138">
        <f>_xlfn.XLOOKUP(Table1[[#This Row],[Location]],'Location analysis'!A:A,'Location analysis'!B:B)</f>
        <v>40.416893999999999</v>
      </c>
      <c r="F3138">
        <f>_xlfn.XLOOKUP(Table1[[#This Row],[Location]],'Location analysis'!A:A,'Location analysis'!C:C)</f>
        <v>-74.420399000000003</v>
      </c>
      <c r="G3138" t="s">
        <v>293</v>
      </c>
      <c r="H3138" t="s">
        <v>43</v>
      </c>
      <c r="I3138">
        <v>15152766117</v>
      </c>
      <c r="J3138" t="s">
        <v>650</v>
      </c>
      <c r="K3138" t="s">
        <v>36</v>
      </c>
      <c r="L3138">
        <v>135</v>
      </c>
      <c r="M3138">
        <v>2</v>
      </c>
      <c r="N3138">
        <v>1</v>
      </c>
      <c r="O3138">
        <v>135</v>
      </c>
      <c r="P3138">
        <v>2</v>
      </c>
      <c r="Q3138">
        <v>1</v>
      </c>
      <c r="R3138">
        <v>2</v>
      </c>
      <c r="S3138">
        <v>2</v>
      </c>
      <c r="T3138" s="1">
        <v>44704</v>
      </c>
      <c r="U3138" t="str">
        <f t="shared" ref="U3138:U3201" si="245">IF(G3138="","Cell is Blank - Dis-regard",G3138)</f>
        <v>Kinder - Bueno - Crispy Creamy Chocolate</v>
      </c>
      <c r="V3138" t="str">
        <f t="shared" ref="V3138:V3201" si="246">IF(H3138="","Cell is Blank - Dis-regard",H3138)</f>
        <v>Food</v>
      </c>
      <c r="W3138" t="s">
        <v>43</v>
      </c>
      <c r="X3138" t="b">
        <f t="shared" si="243"/>
        <v>1</v>
      </c>
      <c r="Y3138">
        <f t="shared" ref="Y3138:Y3201" si="247">IF(X3138="FALSE",M3138,M3138)</f>
        <v>2</v>
      </c>
      <c r="Z3138" s="2">
        <f t="shared" si="244"/>
        <v>1.3333333333333333</v>
      </c>
      <c r="AA3138" t="s">
        <v>294</v>
      </c>
      <c r="AB3138" t="s">
        <v>295</v>
      </c>
      <c r="AC3138" t="s">
        <v>296</v>
      </c>
      <c r="AD3138" t="s">
        <v>60</v>
      </c>
      <c r="AE3138" t="s">
        <v>651</v>
      </c>
      <c r="AF3138">
        <v>2022</v>
      </c>
    </row>
    <row r="3139" spans="1:32" x14ac:dyDescent="0.25">
      <c r="A3139" t="s">
        <v>29</v>
      </c>
      <c r="B3139" t="s">
        <v>46</v>
      </c>
      <c r="C3139" t="s">
        <v>31</v>
      </c>
      <c r="D3139" t="s">
        <v>47</v>
      </c>
      <c r="E3139">
        <f>_xlfn.XLOOKUP(Table1[[#This Row],[Location]],'Location analysis'!A:A,'Location analysis'!B:B)</f>
        <v>40.423690999999998</v>
      </c>
      <c r="F3139">
        <f>_xlfn.XLOOKUP(Table1[[#This Row],[Location]],'Location analysis'!A:A,'Location analysis'!C:C)</f>
        <v>-74.380831999999998</v>
      </c>
      <c r="G3139" t="s">
        <v>384</v>
      </c>
      <c r="H3139" t="s">
        <v>43</v>
      </c>
      <c r="I3139">
        <v>15152769648</v>
      </c>
      <c r="J3139" t="s">
        <v>650</v>
      </c>
      <c r="K3139" t="s">
        <v>36</v>
      </c>
      <c r="L3139">
        <v>120</v>
      </c>
      <c r="M3139">
        <v>1.5</v>
      </c>
      <c r="N3139">
        <v>1</v>
      </c>
      <c r="O3139">
        <v>120</v>
      </c>
      <c r="P3139">
        <v>1.5</v>
      </c>
      <c r="Q3139">
        <v>1</v>
      </c>
      <c r="R3139">
        <v>1.5</v>
      </c>
      <c r="S3139">
        <v>3</v>
      </c>
      <c r="T3139" s="1">
        <v>44704</v>
      </c>
      <c r="U3139" t="str">
        <f t="shared" si="245"/>
        <v>CheezIt - Cheddar Sour Cream and Onion</v>
      </c>
      <c r="V3139" t="str">
        <f t="shared" si="246"/>
        <v>Food</v>
      </c>
      <c r="W3139" t="s">
        <v>43</v>
      </c>
      <c r="X3139" t="b">
        <f t="shared" ref="X3139:X3202" si="248">M3139=P3139</f>
        <v>1</v>
      </c>
      <c r="Y3139">
        <f t="shared" si="247"/>
        <v>1.5</v>
      </c>
      <c r="Z3139" s="2">
        <f t="shared" ref="Z3139:Z3202" si="249">Y3139/1.5</f>
        <v>1</v>
      </c>
      <c r="AA3139" t="s">
        <v>193</v>
      </c>
      <c r="AB3139" t="s">
        <v>386</v>
      </c>
      <c r="AD3139" t="s">
        <v>60</v>
      </c>
      <c r="AE3139" t="s">
        <v>651</v>
      </c>
      <c r="AF3139">
        <v>2022</v>
      </c>
    </row>
    <row r="3140" spans="1:32" x14ac:dyDescent="0.25">
      <c r="A3140" t="s">
        <v>29</v>
      </c>
      <c r="B3140" t="s">
        <v>46</v>
      </c>
      <c r="C3140" t="s">
        <v>31</v>
      </c>
      <c r="D3140" t="s">
        <v>47</v>
      </c>
      <c r="E3140">
        <f>_xlfn.XLOOKUP(Table1[[#This Row],[Location]],'Location analysis'!A:A,'Location analysis'!B:B)</f>
        <v>40.423690999999998</v>
      </c>
      <c r="F3140">
        <f>_xlfn.XLOOKUP(Table1[[#This Row],[Location]],'Location analysis'!A:A,'Location analysis'!C:C)</f>
        <v>-74.380831999999998</v>
      </c>
      <c r="G3140" t="s">
        <v>561</v>
      </c>
      <c r="H3140" t="s">
        <v>97</v>
      </c>
      <c r="I3140">
        <v>15152769648</v>
      </c>
      <c r="J3140" t="s">
        <v>650</v>
      </c>
      <c r="K3140" t="s">
        <v>36</v>
      </c>
      <c r="L3140">
        <v>142</v>
      </c>
      <c r="M3140">
        <v>1.5</v>
      </c>
      <c r="N3140">
        <v>1</v>
      </c>
      <c r="O3140">
        <v>142</v>
      </c>
      <c r="P3140">
        <v>1.5</v>
      </c>
      <c r="Q3140">
        <v>1</v>
      </c>
      <c r="R3140">
        <v>1.5</v>
      </c>
      <c r="S3140">
        <v>3</v>
      </c>
      <c r="T3140" s="1">
        <v>44704</v>
      </c>
      <c r="U3140" t="str">
        <f t="shared" si="245"/>
        <v>Bubly - Lime</v>
      </c>
      <c r="V3140" t="str">
        <f t="shared" si="246"/>
        <v>Water</v>
      </c>
      <c r="W3140" t="s">
        <v>97</v>
      </c>
      <c r="X3140" t="b">
        <f t="shared" si="248"/>
        <v>1</v>
      </c>
      <c r="Y3140">
        <f t="shared" si="247"/>
        <v>1.5</v>
      </c>
      <c r="Z3140" s="2">
        <f t="shared" si="249"/>
        <v>1</v>
      </c>
      <c r="AA3140" t="s">
        <v>135</v>
      </c>
      <c r="AB3140" t="s">
        <v>562</v>
      </c>
      <c r="AD3140" t="s">
        <v>60</v>
      </c>
      <c r="AE3140" t="s">
        <v>651</v>
      </c>
      <c r="AF3140">
        <v>2022</v>
      </c>
    </row>
    <row r="3141" spans="1:32" x14ac:dyDescent="0.25">
      <c r="A3141" t="s">
        <v>29</v>
      </c>
      <c r="B3141" t="s">
        <v>67</v>
      </c>
      <c r="C3141" t="s">
        <v>68</v>
      </c>
      <c r="D3141" t="s">
        <v>69</v>
      </c>
      <c r="E3141">
        <f>_xlfn.XLOOKUP(Table1[[#This Row],[Location]],'Location analysis'!A:A,'Location analysis'!B:B)</f>
        <v>40.435699999999997</v>
      </c>
      <c r="F3141">
        <f>_xlfn.XLOOKUP(Table1[[#This Row],[Location]],'Location analysis'!A:A,'Location analysis'!C:C)</f>
        <v>-74.125200000000007</v>
      </c>
      <c r="G3141" t="s">
        <v>100</v>
      </c>
      <c r="H3141" t="s">
        <v>43</v>
      </c>
      <c r="I3141">
        <v>15152928768</v>
      </c>
      <c r="J3141" t="s">
        <v>650</v>
      </c>
      <c r="K3141" t="s">
        <v>36</v>
      </c>
      <c r="L3141">
        <v>114</v>
      </c>
      <c r="M3141">
        <v>2</v>
      </c>
      <c r="N3141">
        <v>1</v>
      </c>
      <c r="O3141">
        <v>114</v>
      </c>
      <c r="P3141">
        <v>2</v>
      </c>
      <c r="Q3141">
        <v>1</v>
      </c>
      <c r="R3141">
        <v>2</v>
      </c>
      <c r="S3141">
        <v>2</v>
      </c>
      <c r="T3141" s="1">
        <v>44704</v>
      </c>
      <c r="U3141" t="str">
        <f t="shared" si="245"/>
        <v>Cheetos - Fleming Hot Crunchy</v>
      </c>
      <c r="V3141" t="str">
        <f t="shared" si="246"/>
        <v>Food</v>
      </c>
      <c r="W3141" t="s">
        <v>43</v>
      </c>
      <c r="X3141" t="b">
        <f t="shared" si="248"/>
        <v>1</v>
      </c>
      <c r="Y3141">
        <f t="shared" si="247"/>
        <v>2</v>
      </c>
      <c r="Z3141" s="2">
        <f t="shared" si="249"/>
        <v>1.3333333333333333</v>
      </c>
      <c r="AA3141" t="s">
        <v>101</v>
      </c>
      <c r="AB3141" t="s">
        <v>102</v>
      </c>
      <c r="AD3141" t="s">
        <v>60</v>
      </c>
      <c r="AE3141" t="s">
        <v>651</v>
      </c>
      <c r="AF3141">
        <v>2022</v>
      </c>
    </row>
    <row r="3142" spans="1:32" x14ac:dyDescent="0.25">
      <c r="A3142" t="s">
        <v>29</v>
      </c>
      <c r="B3142" t="s">
        <v>394</v>
      </c>
      <c r="C3142" t="s">
        <v>395</v>
      </c>
      <c r="D3142" t="s">
        <v>396</v>
      </c>
      <c r="E3142">
        <f>_xlfn.XLOOKUP(Table1[[#This Row],[Location]],'Location analysis'!A:A,'Location analysis'!B:B)</f>
        <v>40.416893999999999</v>
      </c>
      <c r="F3142">
        <f>_xlfn.XLOOKUP(Table1[[#This Row],[Location]],'Location analysis'!A:A,'Location analysis'!C:C)</f>
        <v>-74.420399000000003</v>
      </c>
      <c r="G3142" t="s">
        <v>251</v>
      </c>
      <c r="H3142" t="s">
        <v>43</v>
      </c>
      <c r="I3142">
        <v>15152951950</v>
      </c>
      <c r="J3142" t="s">
        <v>650</v>
      </c>
      <c r="K3142" t="s">
        <v>51</v>
      </c>
      <c r="L3142">
        <v>123</v>
      </c>
      <c r="M3142">
        <v>1.25</v>
      </c>
      <c r="N3142">
        <v>1</v>
      </c>
      <c r="O3142">
        <v>123</v>
      </c>
      <c r="P3142">
        <v>1.25</v>
      </c>
      <c r="Q3142">
        <v>1</v>
      </c>
      <c r="R3142">
        <v>1.25</v>
      </c>
      <c r="S3142">
        <v>1.25</v>
      </c>
      <c r="T3142" s="1">
        <v>44704</v>
      </c>
      <c r="U3142" t="str">
        <f t="shared" si="245"/>
        <v>CheezIt - Double Cheese</v>
      </c>
      <c r="V3142" t="str">
        <f t="shared" si="246"/>
        <v>Food</v>
      </c>
      <c r="W3142" t="s">
        <v>43</v>
      </c>
      <c r="X3142" t="b">
        <f t="shared" si="248"/>
        <v>1</v>
      </c>
      <c r="Y3142">
        <f t="shared" si="247"/>
        <v>1.25</v>
      </c>
      <c r="Z3142" s="2">
        <f t="shared" si="249"/>
        <v>0.83333333333333337</v>
      </c>
      <c r="AA3142" t="s">
        <v>193</v>
      </c>
      <c r="AB3142" t="s">
        <v>252</v>
      </c>
      <c r="AD3142" t="s">
        <v>60</v>
      </c>
      <c r="AE3142" t="s">
        <v>651</v>
      </c>
      <c r="AF3142">
        <v>2022</v>
      </c>
    </row>
    <row r="3143" spans="1:32" x14ac:dyDescent="0.25">
      <c r="A3143" t="s">
        <v>29</v>
      </c>
      <c r="B3143" t="s">
        <v>394</v>
      </c>
      <c r="C3143" t="s">
        <v>395</v>
      </c>
      <c r="D3143" t="s">
        <v>396</v>
      </c>
      <c r="E3143">
        <f>_xlfn.XLOOKUP(Table1[[#This Row],[Location]],'Location analysis'!A:A,'Location analysis'!B:B)</f>
        <v>40.416893999999999</v>
      </c>
      <c r="F3143">
        <f>_xlfn.XLOOKUP(Table1[[#This Row],[Location]],'Location analysis'!A:A,'Location analysis'!C:C)</f>
        <v>-74.420399000000003</v>
      </c>
      <c r="G3143" t="s">
        <v>634</v>
      </c>
      <c r="I3143">
        <v>15152975333</v>
      </c>
      <c r="J3143" t="s">
        <v>650</v>
      </c>
      <c r="K3143" t="s">
        <v>51</v>
      </c>
      <c r="L3143">
        <v>152</v>
      </c>
      <c r="M3143">
        <v>4</v>
      </c>
      <c r="N3143">
        <v>1</v>
      </c>
      <c r="O3143">
        <v>152</v>
      </c>
      <c r="P3143">
        <v>4</v>
      </c>
      <c r="Q3143">
        <v>1</v>
      </c>
      <c r="R3143">
        <v>4</v>
      </c>
      <c r="S3143">
        <v>4</v>
      </c>
      <c r="T3143" s="1">
        <v>44704</v>
      </c>
      <c r="U3143" t="str">
        <f t="shared" si="245"/>
        <v>Oreo Mini - Go Paks</v>
      </c>
      <c r="V3143" t="str">
        <f t="shared" si="246"/>
        <v>Cell is Blank - Dis-regard</v>
      </c>
      <c r="W3143" t="s">
        <v>43</v>
      </c>
      <c r="X3143" t="b">
        <f t="shared" si="248"/>
        <v>1</v>
      </c>
      <c r="Y3143">
        <f t="shared" si="247"/>
        <v>4</v>
      </c>
      <c r="Z3143" s="2">
        <f t="shared" si="249"/>
        <v>2.6666666666666665</v>
      </c>
      <c r="AA3143" t="s">
        <v>635</v>
      </c>
      <c r="AB3143" t="s">
        <v>492</v>
      </c>
      <c r="AD3143" t="s">
        <v>60</v>
      </c>
      <c r="AE3143" t="s">
        <v>651</v>
      </c>
      <c r="AF3143">
        <v>2022</v>
      </c>
    </row>
    <row r="3144" spans="1:32" x14ac:dyDescent="0.25">
      <c r="A3144" t="s">
        <v>29</v>
      </c>
      <c r="B3144" t="s">
        <v>67</v>
      </c>
      <c r="C3144" t="s">
        <v>68</v>
      </c>
      <c r="D3144" t="s">
        <v>69</v>
      </c>
      <c r="E3144">
        <f>_xlfn.XLOOKUP(Table1[[#This Row],[Location]],'Location analysis'!A:A,'Location analysis'!B:B)</f>
        <v>40.435699999999997</v>
      </c>
      <c r="F3144">
        <f>_xlfn.XLOOKUP(Table1[[#This Row],[Location]],'Location analysis'!A:A,'Location analysis'!C:C)</f>
        <v>-74.125200000000007</v>
      </c>
      <c r="G3144" t="s">
        <v>350</v>
      </c>
      <c r="H3144" t="s">
        <v>43</v>
      </c>
      <c r="I3144">
        <v>15153140220</v>
      </c>
      <c r="J3144" t="s">
        <v>650</v>
      </c>
      <c r="K3144" t="s">
        <v>51</v>
      </c>
      <c r="L3144">
        <v>123</v>
      </c>
      <c r="M3144">
        <v>1.5</v>
      </c>
      <c r="N3144">
        <v>1</v>
      </c>
      <c r="O3144">
        <v>123</v>
      </c>
      <c r="P3144">
        <v>1.5</v>
      </c>
      <c r="Q3144">
        <v>1</v>
      </c>
      <c r="R3144">
        <v>1.5</v>
      </c>
      <c r="S3144">
        <v>1.5</v>
      </c>
      <c r="T3144" s="1">
        <v>44704</v>
      </c>
      <c r="U3144" t="str">
        <f t="shared" si="245"/>
        <v>Fritos - Original</v>
      </c>
      <c r="V3144" t="str">
        <f t="shared" si="246"/>
        <v>Food</v>
      </c>
      <c r="W3144" t="s">
        <v>43</v>
      </c>
      <c r="X3144" t="b">
        <f t="shared" si="248"/>
        <v>1</v>
      </c>
      <c r="Y3144">
        <f t="shared" si="247"/>
        <v>1.5</v>
      </c>
      <c r="Z3144" s="2">
        <f t="shared" si="249"/>
        <v>1</v>
      </c>
      <c r="AA3144" t="s">
        <v>351</v>
      </c>
      <c r="AB3144" t="s">
        <v>150</v>
      </c>
      <c r="AD3144" t="s">
        <v>60</v>
      </c>
      <c r="AE3144" t="s">
        <v>651</v>
      </c>
      <c r="AF3144">
        <v>2022</v>
      </c>
    </row>
    <row r="3145" spans="1:32" x14ac:dyDescent="0.25">
      <c r="A3145" t="s">
        <v>29</v>
      </c>
      <c r="B3145" t="s">
        <v>67</v>
      </c>
      <c r="C3145" t="s">
        <v>68</v>
      </c>
      <c r="D3145" t="s">
        <v>69</v>
      </c>
      <c r="E3145">
        <f>_xlfn.XLOOKUP(Table1[[#This Row],[Location]],'Location analysis'!A:A,'Location analysis'!B:B)</f>
        <v>40.435699999999997</v>
      </c>
      <c r="F3145">
        <f>_xlfn.XLOOKUP(Table1[[#This Row],[Location]],'Location analysis'!A:A,'Location analysis'!C:C)</f>
        <v>-74.125200000000007</v>
      </c>
      <c r="G3145" t="s">
        <v>350</v>
      </c>
      <c r="H3145" t="s">
        <v>43</v>
      </c>
      <c r="I3145">
        <v>15153142710</v>
      </c>
      <c r="J3145" t="s">
        <v>650</v>
      </c>
      <c r="K3145" t="s">
        <v>51</v>
      </c>
      <c r="L3145">
        <v>123</v>
      </c>
      <c r="M3145">
        <v>1.5</v>
      </c>
      <c r="N3145">
        <v>1</v>
      </c>
      <c r="O3145">
        <v>123</v>
      </c>
      <c r="P3145">
        <v>1.5</v>
      </c>
      <c r="Q3145">
        <v>1</v>
      </c>
      <c r="R3145">
        <v>1.5</v>
      </c>
      <c r="S3145">
        <v>1.5</v>
      </c>
      <c r="T3145" s="1">
        <v>44704</v>
      </c>
      <c r="U3145" t="str">
        <f t="shared" si="245"/>
        <v>Fritos - Original</v>
      </c>
      <c r="V3145" t="str">
        <f t="shared" si="246"/>
        <v>Food</v>
      </c>
      <c r="W3145" t="s">
        <v>43</v>
      </c>
      <c r="X3145" t="b">
        <f t="shared" si="248"/>
        <v>1</v>
      </c>
      <c r="Y3145">
        <f t="shared" si="247"/>
        <v>1.5</v>
      </c>
      <c r="Z3145" s="2">
        <f t="shared" si="249"/>
        <v>1</v>
      </c>
      <c r="AA3145" t="s">
        <v>351</v>
      </c>
      <c r="AB3145" t="s">
        <v>150</v>
      </c>
      <c r="AD3145" t="s">
        <v>60</v>
      </c>
      <c r="AE3145" t="s">
        <v>651</v>
      </c>
      <c r="AF3145">
        <v>2022</v>
      </c>
    </row>
    <row r="3146" spans="1:32" x14ac:dyDescent="0.25">
      <c r="A3146" t="s">
        <v>29</v>
      </c>
      <c r="B3146" t="s">
        <v>67</v>
      </c>
      <c r="C3146" t="s">
        <v>68</v>
      </c>
      <c r="D3146" t="s">
        <v>69</v>
      </c>
      <c r="E3146">
        <f>_xlfn.XLOOKUP(Table1[[#This Row],[Location]],'Location analysis'!A:A,'Location analysis'!B:B)</f>
        <v>40.435699999999997</v>
      </c>
      <c r="F3146">
        <f>_xlfn.XLOOKUP(Table1[[#This Row],[Location]],'Location analysis'!A:A,'Location analysis'!C:C)</f>
        <v>-74.125200000000007</v>
      </c>
      <c r="G3146" t="s">
        <v>106</v>
      </c>
      <c r="H3146" t="s">
        <v>43</v>
      </c>
      <c r="I3146">
        <v>15153314722</v>
      </c>
      <c r="J3146" t="s">
        <v>650</v>
      </c>
      <c r="K3146" t="s">
        <v>36</v>
      </c>
      <c r="L3146">
        <v>124</v>
      </c>
      <c r="M3146">
        <v>1.5</v>
      </c>
      <c r="N3146">
        <v>1</v>
      </c>
      <c r="O3146">
        <v>124</v>
      </c>
      <c r="P3146">
        <v>1.5</v>
      </c>
      <c r="Q3146">
        <v>1</v>
      </c>
      <c r="R3146">
        <v>1.5</v>
      </c>
      <c r="S3146">
        <v>1.5</v>
      </c>
      <c r="T3146" s="1">
        <v>44704</v>
      </c>
      <c r="U3146" t="str">
        <f t="shared" si="245"/>
        <v>Oreo Mini</v>
      </c>
      <c r="V3146" t="str">
        <f t="shared" si="246"/>
        <v>Food</v>
      </c>
      <c r="W3146" t="s">
        <v>43</v>
      </c>
      <c r="X3146" t="b">
        <f t="shared" si="248"/>
        <v>1</v>
      </c>
      <c r="Y3146">
        <f t="shared" si="247"/>
        <v>1.5</v>
      </c>
      <c r="Z3146" s="2">
        <f t="shared" si="249"/>
        <v>1</v>
      </c>
      <c r="AA3146" t="s">
        <v>106</v>
      </c>
      <c r="AD3146" t="s">
        <v>60</v>
      </c>
      <c r="AE3146" t="s">
        <v>651</v>
      </c>
      <c r="AF3146">
        <v>2022</v>
      </c>
    </row>
    <row r="3147" spans="1:32" x14ac:dyDescent="0.25">
      <c r="A3147" t="s">
        <v>29</v>
      </c>
      <c r="B3147" t="s">
        <v>67</v>
      </c>
      <c r="C3147" t="s">
        <v>68</v>
      </c>
      <c r="D3147" t="s">
        <v>69</v>
      </c>
      <c r="E3147">
        <f>_xlfn.XLOOKUP(Table1[[#This Row],[Location]],'Location analysis'!A:A,'Location analysis'!B:B)</f>
        <v>40.435699999999997</v>
      </c>
      <c r="F3147">
        <f>_xlfn.XLOOKUP(Table1[[#This Row],[Location]],'Location analysis'!A:A,'Location analysis'!C:C)</f>
        <v>-74.125200000000007</v>
      </c>
      <c r="G3147" t="s">
        <v>191</v>
      </c>
      <c r="H3147" t="s">
        <v>43</v>
      </c>
      <c r="I3147">
        <v>15153926034</v>
      </c>
      <c r="J3147" t="s">
        <v>650</v>
      </c>
      <c r="K3147" t="s">
        <v>36</v>
      </c>
      <c r="L3147">
        <v>120</v>
      </c>
      <c r="M3147">
        <v>1.5</v>
      </c>
      <c r="N3147">
        <v>1</v>
      </c>
      <c r="O3147">
        <v>120</v>
      </c>
      <c r="P3147">
        <v>1.5</v>
      </c>
      <c r="Q3147">
        <v>1</v>
      </c>
      <c r="R3147">
        <v>1.5</v>
      </c>
      <c r="S3147">
        <v>1.5</v>
      </c>
      <c r="T3147" s="1">
        <v>44704</v>
      </c>
      <c r="U3147" t="str">
        <f t="shared" si="245"/>
        <v>Ritz Bits Cheese</v>
      </c>
      <c r="V3147" t="str">
        <f t="shared" si="246"/>
        <v>Food</v>
      </c>
      <c r="W3147" t="s">
        <v>43</v>
      </c>
      <c r="X3147" t="b">
        <f t="shared" si="248"/>
        <v>1</v>
      </c>
      <c r="Y3147">
        <f t="shared" si="247"/>
        <v>1.5</v>
      </c>
      <c r="Z3147" s="2">
        <f t="shared" si="249"/>
        <v>1</v>
      </c>
      <c r="AA3147" t="s">
        <v>191</v>
      </c>
      <c r="AD3147" t="s">
        <v>60</v>
      </c>
      <c r="AE3147" t="s">
        <v>651</v>
      </c>
      <c r="AF3147">
        <v>2022</v>
      </c>
    </row>
    <row r="3148" spans="1:32" x14ac:dyDescent="0.25">
      <c r="A3148" t="s">
        <v>29</v>
      </c>
      <c r="B3148" t="s">
        <v>67</v>
      </c>
      <c r="C3148" t="s">
        <v>68</v>
      </c>
      <c r="D3148" t="s">
        <v>69</v>
      </c>
      <c r="E3148">
        <f>_xlfn.XLOOKUP(Table1[[#This Row],[Location]],'Location analysis'!A:A,'Location analysis'!B:B)</f>
        <v>40.435699999999997</v>
      </c>
      <c r="F3148">
        <f>_xlfn.XLOOKUP(Table1[[#This Row],[Location]],'Location analysis'!A:A,'Location analysis'!C:C)</f>
        <v>-74.125200000000007</v>
      </c>
      <c r="G3148" t="s">
        <v>275</v>
      </c>
      <c r="H3148" t="s">
        <v>43</v>
      </c>
      <c r="I3148">
        <v>15153978469</v>
      </c>
      <c r="J3148" t="s">
        <v>650</v>
      </c>
      <c r="K3148" t="s">
        <v>51</v>
      </c>
      <c r="L3148">
        <v>121</v>
      </c>
      <c r="M3148">
        <v>2</v>
      </c>
      <c r="N3148">
        <v>1</v>
      </c>
      <c r="O3148">
        <v>121</v>
      </c>
      <c r="P3148">
        <v>2</v>
      </c>
      <c r="Q3148">
        <v>1</v>
      </c>
      <c r="R3148">
        <v>2</v>
      </c>
      <c r="S3148">
        <v>2</v>
      </c>
      <c r="T3148" s="1">
        <v>44704</v>
      </c>
      <c r="U3148" t="str">
        <f t="shared" si="245"/>
        <v>Cheetos Flaming Hot Limon Crunchy</v>
      </c>
      <c r="V3148" t="str">
        <f t="shared" si="246"/>
        <v>Food</v>
      </c>
      <c r="W3148" t="s">
        <v>43</v>
      </c>
      <c r="X3148" t="b">
        <f t="shared" si="248"/>
        <v>1</v>
      </c>
      <c r="Y3148">
        <f t="shared" si="247"/>
        <v>2</v>
      </c>
      <c r="Z3148" s="2">
        <f t="shared" si="249"/>
        <v>1.3333333333333333</v>
      </c>
      <c r="AA3148" t="s">
        <v>275</v>
      </c>
      <c r="AD3148" t="s">
        <v>60</v>
      </c>
      <c r="AE3148" t="s">
        <v>651</v>
      </c>
      <c r="AF3148">
        <v>2022</v>
      </c>
    </row>
    <row r="3149" spans="1:32" x14ac:dyDescent="0.25">
      <c r="A3149" t="s">
        <v>29</v>
      </c>
      <c r="B3149" t="s">
        <v>67</v>
      </c>
      <c r="C3149" t="s">
        <v>68</v>
      </c>
      <c r="D3149" t="s">
        <v>69</v>
      </c>
      <c r="E3149">
        <f>_xlfn.XLOOKUP(Table1[[#This Row],[Location]],'Location analysis'!A:A,'Location analysis'!B:B)</f>
        <v>40.435699999999997</v>
      </c>
      <c r="F3149">
        <f>_xlfn.XLOOKUP(Table1[[#This Row],[Location]],'Location analysis'!A:A,'Location analysis'!C:C)</f>
        <v>-74.125200000000007</v>
      </c>
      <c r="G3149" t="s">
        <v>259</v>
      </c>
      <c r="H3149" t="s">
        <v>34</v>
      </c>
      <c r="I3149">
        <v>15154012246</v>
      </c>
      <c r="J3149" t="s">
        <v>650</v>
      </c>
      <c r="K3149" t="s">
        <v>51</v>
      </c>
      <c r="L3149">
        <v>140</v>
      </c>
      <c r="M3149">
        <v>1.25</v>
      </c>
      <c r="N3149">
        <v>1</v>
      </c>
      <c r="O3149">
        <v>140</v>
      </c>
      <c r="P3149">
        <v>1.25</v>
      </c>
      <c r="Q3149">
        <v>1</v>
      </c>
      <c r="R3149">
        <v>1.25</v>
      </c>
      <c r="S3149">
        <v>1.25</v>
      </c>
      <c r="T3149" s="1">
        <v>44704</v>
      </c>
      <c r="U3149" t="str">
        <f t="shared" si="245"/>
        <v>Sunkist Soda - Orange</v>
      </c>
      <c r="V3149" t="str">
        <f t="shared" si="246"/>
        <v>Carbonated</v>
      </c>
      <c r="W3149" t="s">
        <v>34</v>
      </c>
      <c r="X3149" t="b">
        <f t="shared" si="248"/>
        <v>1</v>
      </c>
      <c r="Y3149">
        <f t="shared" si="247"/>
        <v>1.25</v>
      </c>
      <c r="Z3149" s="2">
        <f t="shared" si="249"/>
        <v>0.83333333333333337</v>
      </c>
      <c r="AA3149" t="s">
        <v>260</v>
      </c>
      <c r="AB3149" t="s">
        <v>261</v>
      </c>
      <c r="AD3149" t="s">
        <v>60</v>
      </c>
      <c r="AE3149" t="s">
        <v>651</v>
      </c>
      <c r="AF3149">
        <v>2022</v>
      </c>
    </row>
    <row r="3150" spans="1:32" x14ac:dyDescent="0.25">
      <c r="A3150" t="s">
        <v>29</v>
      </c>
      <c r="B3150" t="s">
        <v>67</v>
      </c>
      <c r="C3150" t="s">
        <v>68</v>
      </c>
      <c r="D3150" t="s">
        <v>69</v>
      </c>
      <c r="E3150">
        <f>_xlfn.XLOOKUP(Table1[[#This Row],[Location]],'Location analysis'!A:A,'Location analysis'!B:B)</f>
        <v>40.435699999999997</v>
      </c>
      <c r="F3150">
        <f>_xlfn.XLOOKUP(Table1[[#This Row],[Location]],'Location analysis'!A:A,'Location analysis'!C:C)</f>
        <v>-74.125200000000007</v>
      </c>
      <c r="G3150" t="s">
        <v>182</v>
      </c>
      <c r="H3150" t="s">
        <v>34</v>
      </c>
      <c r="I3150">
        <v>15154081816</v>
      </c>
      <c r="J3150" t="s">
        <v>650</v>
      </c>
      <c r="K3150" t="s">
        <v>51</v>
      </c>
      <c r="L3150">
        <v>142</v>
      </c>
      <c r="M3150">
        <v>1.5</v>
      </c>
      <c r="N3150">
        <v>1</v>
      </c>
      <c r="O3150">
        <v>142</v>
      </c>
      <c r="P3150">
        <v>1.5</v>
      </c>
      <c r="Q3150">
        <v>1</v>
      </c>
      <c r="R3150">
        <v>1.5</v>
      </c>
      <c r="S3150">
        <v>1.5</v>
      </c>
      <c r="T3150" s="1">
        <v>44704</v>
      </c>
      <c r="U3150" t="str">
        <f t="shared" si="245"/>
        <v>Coca Cola - Zero Sugar</v>
      </c>
      <c r="V3150" t="str">
        <f t="shared" si="246"/>
        <v>Carbonated</v>
      </c>
      <c r="W3150" t="s">
        <v>34</v>
      </c>
      <c r="X3150" t="b">
        <f t="shared" si="248"/>
        <v>1</v>
      </c>
      <c r="Y3150">
        <f t="shared" si="247"/>
        <v>1.5</v>
      </c>
      <c r="Z3150" s="2">
        <f t="shared" si="249"/>
        <v>1</v>
      </c>
      <c r="AA3150" t="s">
        <v>183</v>
      </c>
      <c r="AB3150" t="s">
        <v>184</v>
      </c>
      <c r="AD3150" t="s">
        <v>60</v>
      </c>
      <c r="AE3150" t="s">
        <v>651</v>
      </c>
      <c r="AF3150">
        <v>2022</v>
      </c>
    </row>
    <row r="3151" spans="1:32" x14ac:dyDescent="0.25">
      <c r="A3151" t="s">
        <v>29</v>
      </c>
      <c r="B3151" t="s">
        <v>67</v>
      </c>
      <c r="C3151" t="s">
        <v>68</v>
      </c>
      <c r="D3151" t="s">
        <v>69</v>
      </c>
      <c r="E3151">
        <f>_xlfn.XLOOKUP(Table1[[#This Row],[Location]],'Location analysis'!A:A,'Location analysis'!B:B)</f>
        <v>40.435699999999997</v>
      </c>
      <c r="F3151">
        <f>_xlfn.XLOOKUP(Table1[[#This Row],[Location]],'Location analysis'!A:A,'Location analysis'!C:C)</f>
        <v>-74.125200000000007</v>
      </c>
      <c r="G3151" t="s">
        <v>70</v>
      </c>
      <c r="H3151" t="s">
        <v>34</v>
      </c>
      <c r="I3151">
        <v>15154361156</v>
      </c>
      <c r="J3151" t="s">
        <v>652</v>
      </c>
      <c r="K3151" t="s">
        <v>51</v>
      </c>
      <c r="L3151">
        <v>146</v>
      </c>
      <c r="M3151">
        <v>3</v>
      </c>
      <c r="N3151">
        <v>1</v>
      </c>
      <c r="O3151">
        <v>146</v>
      </c>
      <c r="P3151">
        <v>3</v>
      </c>
      <c r="Q3151">
        <v>1</v>
      </c>
      <c r="R3151">
        <v>3</v>
      </c>
      <c r="S3151">
        <v>3</v>
      </c>
      <c r="T3151" s="1">
        <v>44704</v>
      </c>
      <c r="U3151" t="str">
        <f t="shared" si="245"/>
        <v>Monster Energy Original</v>
      </c>
      <c r="V3151" t="str">
        <f t="shared" si="246"/>
        <v>Carbonated</v>
      </c>
      <c r="W3151" t="s">
        <v>34</v>
      </c>
      <c r="X3151" t="b">
        <f t="shared" si="248"/>
        <v>1</v>
      </c>
      <c r="Y3151">
        <f t="shared" si="247"/>
        <v>3</v>
      </c>
      <c r="Z3151" s="2">
        <f t="shared" si="249"/>
        <v>2</v>
      </c>
      <c r="AA3151" t="s">
        <v>70</v>
      </c>
      <c r="AD3151" t="s">
        <v>91</v>
      </c>
      <c r="AE3151" t="s">
        <v>653</v>
      </c>
      <c r="AF3151">
        <v>2022</v>
      </c>
    </row>
    <row r="3152" spans="1:32" x14ac:dyDescent="0.25">
      <c r="A3152" t="s">
        <v>29</v>
      </c>
      <c r="B3152" t="s">
        <v>67</v>
      </c>
      <c r="C3152" t="s">
        <v>68</v>
      </c>
      <c r="D3152" t="s">
        <v>69</v>
      </c>
      <c r="E3152">
        <f>_xlfn.XLOOKUP(Table1[[#This Row],[Location]],'Location analysis'!A:A,'Location analysis'!B:B)</f>
        <v>40.435699999999997</v>
      </c>
      <c r="F3152">
        <f>_xlfn.XLOOKUP(Table1[[#This Row],[Location]],'Location analysis'!A:A,'Location analysis'!C:C)</f>
        <v>-74.125200000000007</v>
      </c>
      <c r="G3152" t="s">
        <v>106</v>
      </c>
      <c r="H3152" t="s">
        <v>43</v>
      </c>
      <c r="I3152">
        <v>15154361417</v>
      </c>
      <c r="J3152" t="s">
        <v>652</v>
      </c>
      <c r="K3152" t="s">
        <v>51</v>
      </c>
      <c r="L3152">
        <v>124</v>
      </c>
      <c r="M3152">
        <v>1.5</v>
      </c>
      <c r="N3152">
        <v>1</v>
      </c>
      <c r="O3152">
        <v>124</v>
      </c>
      <c r="P3152">
        <v>1.5</v>
      </c>
      <c r="Q3152">
        <v>1</v>
      </c>
      <c r="R3152">
        <v>1.5</v>
      </c>
      <c r="S3152">
        <v>1.5</v>
      </c>
      <c r="T3152" s="1">
        <v>44704</v>
      </c>
      <c r="U3152" t="str">
        <f t="shared" si="245"/>
        <v>Oreo Mini</v>
      </c>
      <c r="V3152" t="str">
        <f t="shared" si="246"/>
        <v>Food</v>
      </c>
      <c r="W3152" t="s">
        <v>43</v>
      </c>
      <c r="X3152" t="b">
        <f t="shared" si="248"/>
        <v>1</v>
      </c>
      <c r="Y3152">
        <f t="shared" si="247"/>
        <v>1.5</v>
      </c>
      <c r="Z3152" s="2">
        <f t="shared" si="249"/>
        <v>1</v>
      </c>
      <c r="AA3152" t="s">
        <v>106</v>
      </c>
      <c r="AD3152" t="s">
        <v>91</v>
      </c>
      <c r="AE3152" t="s">
        <v>653</v>
      </c>
      <c r="AF3152">
        <v>2022</v>
      </c>
    </row>
    <row r="3153" spans="1:32" x14ac:dyDescent="0.25">
      <c r="A3153" t="s">
        <v>29</v>
      </c>
      <c r="B3153" t="s">
        <v>67</v>
      </c>
      <c r="C3153" t="s">
        <v>68</v>
      </c>
      <c r="D3153" t="s">
        <v>69</v>
      </c>
      <c r="E3153">
        <f>_xlfn.XLOOKUP(Table1[[#This Row],[Location]],'Location analysis'!A:A,'Location analysis'!B:B)</f>
        <v>40.435699999999997</v>
      </c>
      <c r="F3153">
        <f>_xlfn.XLOOKUP(Table1[[#This Row],[Location]],'Location analysis'!A:A,'Location analysis'!C:C)</f>
        <v>-74.125200000000007</v>
      </c>
      <c r="G3153" t="s">
        <v>259</v>
      </c>
      <c r="H3153" t="s">
        <v>34</v>
      </c>
      <c r="I3153">
        <v>15154372669</v>
      </c>
      <c r="J3153" t="s">
        <v>652</v>
      </c>
      <c r="K3153" t="s">
        <v>51</v>
      </c>
      <c r="L3153">
        <v>140</v>
      </c>
      <c r="M3153">
        <v>1.25</v>
      </c>
      <c r="N3153">
        <v>1</v>
      </c>
      <c r="O3153">
        <v>140</v>
      </c>
      <c r="P3153">
        <v>1.25</v>
      </c>
      <c r="Q3153">
        <v>1</v>
      </c>
      <c r="R3153">
        <v>1.25</v>
      </c>
      <c r="S3153">
        <v>1.25</v>
      </c>
      <c r="T3153" s="1">
        <v>44704</v>
      </c>
      <c r="U3153" t="str">
        <f t="shared" si="245"/>
        <v>Sunkist Soda - Orange</v>
      </c>
      <c r="V3153" t="str">
        <f t="shared" si="246"/>
        <v>Carbonated</v>
      </c>
      <c r="W3153" t="s">
        <v>34</v>
      </c>
      <c r="X3153" t="b">
        <f t="shared" si="248"/>
        <v>1</v>
      </c>
      <c r="Y3153">
        <f t="shared" si="247"/>
        <v>1.25</v>
      </c>
      <c r="Z3153" s="2">
        <f t="shared" si="249"/>
        <v>0.83333333333333337</v>
      </c>
      <c r="AA3153" t="s">
        <v>260</v>
      </c>
      <c r="AB3153" t="s">
        <v>261</v>
      </c>
      <c r="AD3153" t="s">
        <v>91</v>
      </c>
      <c r="AE3153" t="s">
        <v>653</v>
      </c>
      <c r="AF3153">
        <v>2022</v>
      </c>
    </row>
    <row r="3154" spans="1:32" x14ac:dyDescent="0.25">
      <c r="A3154" t="s">
        <v>29</v>
      </c>
      <c r="B3154" t="s">
        <v>67</v>
      </c>
      <c r="C3154" t="s">
        <v>68</v>
      </c>
      <c r="D3154" t="s">
        <v>69</v>
      </c>
      <c r="E3154">
        <f>_xlfn.XLOOKUP(Table1[[#This Row],[Location]],'Location analysis'!A:A,'Location analysis'!B:B)</f>
        <v>40.435699999999997</v>
      </c>
      <c r="F3154">
        <f>_xlfn.XLOOKUP(Table1[[#This Row],[Location]],'Location analysis'!A:A,'Location analysis'!C:C)</f>
        <v>-74.125200000000007</v>
      </c>
      <c r="G3154" t="s">
        <v>74</v>
      </c>
      <c r="H3154" t="s">
        <v>49</v>
      </c>
      <c r="I3154">
        <v>15154672958</v>
      </c>
      <c r="J3154" t="s">
        <v>652</v>
      </c>
      <c r="K3154" t="s">
        <v>36</v>
      </c>
      <c r="L3154">
        <v>143</v>
      </c>
      <c r="M3154">
        <v>2.5</v>
      </c>
      <c r="N3154">
        <v>1</v>
      </c>
      <c r="O3154">
        <v>143</v>
      </c>
      <c r="P3154">
        <v>2.5</v>
      </c>
      <c r="Q3154">
        <v>1</v>
      </c>
      <c r="R3154">
        <v>2.5</v>
      </c>
      <c r="S3154">
        <v>2.5</v>
      </c>
      <c r="T3154" s="1">
        <v>44705</v>
      </c>
      <c r="U3154" t="str">
        <f t="shared" si="245"/>
        <v>Snapple Diet Tea - Lemon</v>
      </c>
      <c r="V3154" t="str">
        <f t="shared" si="246"/>
        <v>Non Carbonated</v>
      </c>
      <c r="W3154" t="s">
        <v>49</v>
      </c>
      <c r="X3154" t="b">
        <f t="shared" si="248"/>
        <v>1</v>
      </c>
      <c r="Y3154">
        <f t="shared" si="247"/>
        <v>2.5</v>
      </c>
      <c r="Z3154" s="2">
        <f t="shared" si="249"/>
        <v>1.6666666666666667</v>
      </c>
      <c r="AA3154" t="s">
        <v>75</v>
      </c>
      <c r="AB3154" t="s">
        <v>76</v>
      </c>
      <c r="AD3154" t="s">
        <v>91</v>
      </c>
      <c r="AE3154" t="s">
        <v>653</v>
      </c>
      <c r="AF3154">
        <v>2022</v>
      </c>
    </row>
    <row r="3155" spans="1:32" x14ac:dyDescent="0.25">
      <c r="A3155" t="s">
        <v>29</v>
      </c>
      <c r="B3155" t="s">
        <v>67</v>
      </c>
      <c r="C3155" t="s">
        <v>68</v>
      </c>
      <c r="D3155" t="s">
        <v>69</v>
      </c>
      <c r="E3155">
        <f>_xlfn.XLOOKUP(Table1[[#This Row],[Location]],'Location analysis'!A:A,'Location analysis'!B:B)</f>
        <v>40.435699999999997</v>
      </c>
      <c r="F3155">
        <f>_xlfn.XLOOKUP(Table1[[#This Row],[Location]],'Location analysis'!A:A,'Location analysis'!C:C)</f>
        <v>-74.125200000000007</v>
      </c>
      <c r="G3155" t="s">
        <v>185</v>
      </c>
      <c r="H3155" t="s">
        <v>34</v>
      </c>
      <c r="I3155">
        <v>15154991963</v>
      </c>
      <c r="J3155" t="s">
        <v>652</v>
      </c>
      <c r="K3155" t="s">
        <v>36</v>
      </c>
      <c r="L3155">
        <v>148</v>
      </c>
      <c r="M3155">
        <v>3.5</v>
      </c>
      <c r="N3155">
        <v>1</v>
      </c>
      <c r="O3155">
        <v>148</v>
      </c>
      <c r="P3155">
        <v>3.5</v>
      </c>
      <c r="Q3155">
        <v>1</v>
      </c>
      <c r="R3155">
        <v>3.5</v>
      </c>
      <c r="S3155">
        <v>3.5</v>
      </c>
      <c r="T3155" s="1">
        <v>44705</v>
      </c>
      <c r="U3155" t="str">
        <f t="shared" si="245"/>
        <v>Red Bull - Original</v>
      </c>
      <c r="V3155" t="str">
        <f t="shared" si="246"/>
        <v>Carbonated</v>
      </c>
      <c r="W3155" t="s">
        <v>34</v>
      </c>
      <c r="X3155" t="b">
        <f t="shared" si="248"/>
        <v>1</v>
      </c>
      <c r="Y3155">
        <f t="shared" si="247"/>
        <v>3.5</v>
      </c>
      <c r="Z3155" s="2">
        <f t="shared" si="249"/>
        <v>2.3333333333333335</v>
      </c>
      <c r="AA3155" t="s">
        <v>37</v>
      </c>
      <c r="AB3155" t="s">
        <v>150</v>
      </c>
      <c r="AD3155" t="s">
        <v>91</v>
      </c>
      <c r="AE3155" t="s">
        <v>653</v>
      </c>
      <c r="AF3155">
        <v>2022</v>
      </c>
    </row>
    <row r="3156" spans="1:32" x14ac:dyDescent="0.25">
      <c r="A3156" t="s">
        <v>29</v>
      </c>
      <c r="B3156" t="s">
        <v>394</v>
      </c>
      <c r="C3156" t="s">
        <v>395</v>
      </c>
      <c r="D3156" t="s">
        <v>396</v>
      </c>
      <c r="E3156">
        <f>_xlfn.XLOOKUP(Table1[[#This Row],[Location]],'Location analysis'!A:A,'Location analysis'!B:B)</f>
        <v>40.416893999999999</v>
      </c>
      <c r="F3156">
        <f>_xlfn.XLOOKUP(Table1[[#This Row],[Location]],'Location analysis'!A:A,'Location analysis'!C:C)</f>
        <v>-74.420399000000003</v>
      </c>
      <c r="G3156" t="s">
        <v>137</v>
      </c>
      <c r="H3156" t="s">
        <v>97</v>
      </c>
      <c r="I3156">
        <v>15155326247</v>
      </c>
      <c r="J3156" t="s">
        <v>652</v>
      </c>
      <c r="K3156" t="s">
        <v>51</v>
      </c>
      <c r="L3156">
        <v>144</v>
      </c>
      <c r="M3156">
        <v>1.5</v>
      </c>
      <c r="N3156">
        <v>1</v>
      </c>
      <c r="O3156">
        <v>144</v>
      </c>
      <c r="P3156">
        <v>1.5</v>
      </c>
      <c r="Q3156">
        <v>1</v>
      </c>
      <c r="R3156">
        <v>1.5</v>
      </c>
      <c r="S3156">
        <v>1.5</v>
      </c>
      <c r="T3156" s="1">
        <v>44705</v>
      </c>
      <c r="U3156" t="str">
        <f t="shared" si="245"/>
        <v>Poland Springs Water</v>
      </c>
      <c r="V3156" t="str">
        <f t="shared" si="246"/>
        <v>Water</v>
      </c>
      <c r="W3156" t="s">
        <v>97</v>
      </c>
      <c r="X3156" t="b">
        <f t="shared" si="248"/>
        <v>1</v>
      </c>
      <c r="Y3156">
        <f t="shared" si="247"/>
        <v>1.5</v>
      </c>
      <c r="Z3156" s="2">
        <f t="shared" si="249"/>
        <v>1</v>
      </c>
      <c r="AA3156" t="s">
        <v>137</v>
      </c>
      <c r="AD3156" t="s">
        <v>91</v>
      </c>
      <c r="AE3156" t="s">
        <v>653</v>
      </c>
      <c r="AF3156">
        <v>2022</v>
      </c>
    </row>
    <row r="3157" spans="1:32" x14ac:dyDescent="0.25">
      <c r="A3157" t="s">
        <v>29</v>
      </c>
      <c r="B3157" t="s">
        <v>394</v>
      </c>
      <c r="C3157" t="s">
        <v>395</v>
      </c>
      <c r="D3157" t="s">
        <v>396</v>
      </c>
      <c r="E3157">
        <f>_xlfn.XLOOKUP(Table1[[#This Row],[Location]],'Location analysis'!A:A,'Location analysis'!B:B)</f>
        <v>40.416893999999999</v>
      </c>
      <c r="F3157">
        <f>_xlfn.XLOOKUP(Table1[[#This Row],[Location]],'Location analysis'!A:A,'Location analysis'!C:C)</f>
        <v>-74.420399000000003</v>
      </c>
      <c r="G3157" t="s">
        <v>137</v>
      </c>
      <c r="H3157" t="s">
        <v>97</v>
      </c>
      <c r="I3157">
        <v>15155329030</v>
      </c>
      <c r="J3157" t="s">
        <v>652</v>
      </c>
      <c r="K3157" t="s">
        <v>51</v>
      </c>
      <c r="L3157">
        <v>144</v>
      </c>
      <c r="M3157">
        <v>1.5</v>
      </c>
      <c r="N3157">
        <v>1</v>
      </c>
      <c r="O3157">
        <v>144</v>
      </c>
      <c r="P3157">
        <v>1.5</v>
      </c>
      <c r="Q3157">
        <v>1</v>
      </c>
      <c r="R3157">
        <v>1.5</v>
      </c>
      <c r="S3157">
        <v>1.5</v>
      </c>
      <c r="T3157" s="1">
        <v>44705</v>
      </c>
      <c r="U3157" t="str">
        <f t="shared" si="245"/>
        <v>Poland Springs Water</v>
      </c>
      <c r="V3157" t="str">
        <f t="shared" si="246"/>
        <v>Water</v>
      </c>
      <c r="W3157" t="s">
        <v>97</v>
      </c>
      <c r="X3157" t="b">
        <f t="shared" si="248"/>
        <v>1</v>
      </c>
      <c r="Y3157">
        <f t="shared" si="247"/>
        <v>1.5</v>
      </c>
      <c r="Z3157" s="2">
        <f t="shared" si="249"/>
        <v>1</v>
      </c>
      <c r="AA3157" t="s">
        <v>137</v>
      </c>
      <c r="AD3157" t="s">
        <v>91</v>
      </c>
      <c r="AE3157" t="s">
        <v>653</v>
      </c>
      <c r="AF3157">
        <v>2022</v>
      </c>
    </row>
    <row r="3158" spans="1:32" x14ac:dyDescent="0.25">
      <c r="A3158" t="s">
        <v>29</v>
      </c>
      <c r="B3158" t="s">
        <v>394</v>
      </c>
      <c r="C3158" t="s">
        <v>395</v>
      </c>
      <c r="D3158" t="s">
        <v>396</v>
      </c>
      <c r="E3158">
        <f>_xlfn.XLOOKUP(Table1[[#This Row],[Location]],'Location analysis'!A:A,'Location analysis'!B:B)</f>
        <v>40.416893999999999</v>
      </c>
      <c r="F3158">
        <f>_xlfn.XLOOKUP(Table1[[#This Row],[Location]],'Location analysis'!A:A,'Location analysis'!C:C)</f>
        <v>-74.420399000000003</v>
      </c>
      <c r="G3158" t="s">
        <v>508</v>
      </c>
      <c r="H3158" t="s">
        <v>43</v>
      </c>
      <c r="I3158">
        <v>15155331429</v>
      </c>
      <c r="J3158" t="s">
        <v>652</v>
      </c>
      <c r="K3158" t="s">
        <v>51</v>
      </c>
      <c r="L3158">
        <v>110</v>
      </c>
      <c r="M3158">
        <v>1.5</v>
      </c>
      <c r="N3158">
        <v>1</v>
      </c>
      <c r="O3158">
        <v>110</v>
      </c>
      <c r="P3158">
        <v>1.5</v>
      </c>
      <c r="Q3158">
        <v>1</v>
      </c>
      <c r="R3158">
        <v>1.5</v>
      </c>
      <c r="S3158">
        <v>1.5</v>
      </c>
      <c r="T3158" s="1">
        <v>44705</v>
      </c>
      <c r="U3158" t="str">
        <f t="shared" si="245"/>
        <v>Pop Corners - Kettle Corn</v>
      </c>
      <c r="V3158" t="str">
        <f t="shared" si="246"/>
        <v>Food</v>
      </c>
      <c r="W3158" t="s">
        <v>43</v>
      </c>
      <c r="X3158" t="b">
        <f t="shared" si="248"/>
        <v>1</v>
      </c>
      <c r="Y3158">
        <f t="shared" si="247"/>
        <v>1.5</v>
      </c>
      <c r="Z3158" s="2">
        <f t="shared" si="249"/>
        <v>1</v>
      </c>
      <c r="AA3158" t="s">
        <v>509</v>
      </c>
      <c r="AB3158" t="s">
        <v>510</v>
      </c>
      <c r="AD3158" t="s">
        <v>91</v>
      </c>
      <c r="AE3158" t="s">
        <v>653</v>
      </c>
      <c r="AF3158">
        <v>2022</v>
      </c>
    </row>
    <row r="3159" spans="1:32" x14ac:dyDescent="0.25">
      <c r="A3159" t="s">
        <v>29</v>
      </c>
      <c r="B3159" t="s">
        <v>394</v>
      </c>
      <c r="C3159" t="s">
        <v>395</v>
      </c>
      <c r="D3159" t="s">
        <v>396</v>
      </c>
      <c r="E3159">
        <f>_xlfn.XLOOKUP(Table1[[#This Row],[Location]],'Location analysis'!A:A,'Location analysis'!B:B)</f>
        <v>40.416893999999999</v>
      </c>
      <c r="F3159">
        <f>_xlfn.XLOOKUP(Table1[[#This Row],[Location]],'Location analysis'!A:A,'Location analysis'!C:C)</f>
        <v>-74.420399000000003</v>
      </c>
      <c r="G3159" t="s">
        <v>137</v>
      </c>
      <c r="H3159" t="s">
        <v>97</v>
      </c>
      <c r="I3159">
        <v>15155359503</v>
      </c>
      <c r="J3159" t="s">
        <v>652</v>
      </c>
      <c r="K3159" t="s">
        <v>51</v>
      </c>
      <c r="L3159">
        <v>144</v>
      </c>
      <c r="M3159">
        <v>1.5</v>
      </c>
      <c r="N3159">
        <v>1</v>
      </c>
      <c r="O3159">
        <v>144</v>
      </c>
      <c r="P3159">
        <v>1.5</v>
      </c>
      <c r="Q3159">
        <v>1</v>
      </c>
      <c r="R3159">
        <v>1.5</v>
      </c>
      <c r="S3159">
        <v>1.5</v>
      </c>
      <c r="T3159" s="1">
        <v>44705</v>
      </c>
      <c r="U3159" t="str">
        <f t="shared" si="245"/>
        <v>Poland Springs Water</v>
      </c>
      <c r="V3159" t="str">
        <f t="shared" si="246"/>
        <v>Water</v>
      </c>
      <c r="W3159" t="s">
        <v>97</v>
      </c>
      <c r="X3159" t="b">
        <f t="shared" si="248"/>
        <v>1</v>
      </c>
      <c r="Y3159">
        <f t="shared" si="247"/>
        <v>1.5</v>
      </c>
      <c r="Z3159" s="2">
        <f t="shared" si="249"/>
        <v>1</v>
      </c>
      <c r="AA3159" t="s">
        <v>137</v>
      </c>
      <c r="AD3159" t="s">
        <v>91</v>
      </c>
      <c r="AE3159" t="s">
        <v>653</v>
      </c>
      <c r="AF3159">
        <v>2022</v>
      </c>
    </row>
    <row r="3160" spans="1:32" x14ac:dyDescent="0.25">
      <c r="A3160" t="s">
        <v>29</v>
      </c>
      <c r="B3160" t="s">
        <v>394</v>
      </c>
      <c r="C3160" t="s">
        <v>395</v>
      </c>
      <c r="D3160" t="s">
        <v>396</v>
      </c>
      <c r="E3160">
        <f>_xlfn.XLOOKUP(Table1[[#This Row],[Location]],'Location analysis'!A:A,'Location analysis'!B:B)</f>
        <v>40.416893999999999</v>
      </c>
      <c r="F3160">
        <f>_xlfn.XLOOKUP(Table1[[#This Row],[Location]],'Location analysis'!A:A,'Location analysis'!C:C)</f>
        <v>-74.420399000000003</v>
      </c>
      <c r="G3160" t="s">
        <v>508</v>
      </c>
      <c r="H3160" t="s">
        <v>43</v>
      </c>
      <c r="I3160">
        <v>15155366651</v>
      </c>
      <c r="J3160" t="s">
        <v>652</v>
      </c>
      <c r="K3160" t="s">
        <v>36</v>
      </c>
      <c r="L3160">
        <v>110</v>
      </c>
      <c r="M3160">
        <v>1.5</v>
      </c>
      <c r="N3160">
        <v>2</v>
      </c>
      <c r="O3160">
        <v>110</v>
      </c>
      <c r="P3160">
        <v>1.5</v>
      </c>
      <c r="Q3160">
        <v>2</v>
      </c>
      <c r="R3160">
        <v>3</v>
      </c>
      <c r="S3160">
        <v>5</v>
      </c>
      <c r="T3160" s="1">
        <v>44705</v>
      </c>
      <c r="U3160" t="str">
        <f t="shared" si="245"/>
        <v>Pop Corners - Kettle Corn</v>
      </c>
      <c r="V3160" t="str">
        <f t="shared" si="246"/>
        <v>Food</v>
      </c>
      <c r="W3160" t="s">
        <v>43</v>
      </c>
      <c r="X3160" t="b">
        <f t="shared" si="248"/>
        <v>1</v>
      </c>
      <c r="Y3160">
        <f t="shared" si="247"/>
        <v>1.5</v>
      </c>
      <c r="Z3160" s="2">
        <f t="shared" si="249"/>
        <v>1</v>
      </c>
      <c r="AA3160" t="s">
        <v>509</v>
      </c>
      <c r="AB3160" t="s">
        <v>510</v>
      </c>
      <c r="AD3160" t="s">
        <v>91</v>
      </c>
      <c r="AE3160" t="s">
        <v>653</v>
      </c>
      <c r="AF3160">
        <v>2022</v>
      </c>
    </row>
    <row r="3161" spans="1:32" x14ac:dyDescent="0.25">
      <c r="A3161" t="s">
        <v>29</v>
      </c>
      <c r="B3161" t="s">
        <v>394</v>
      </c>
      <c r="C3161" t="s">
        <v>395</v>
      </c>
      <c r="D3161" t="s">
        <v>396</v>
      </c>
      <c r="E3161">
        <f>_xlfn.XLOOKUP(Table1[[#This Row],[Location]],'Location analysis'!A:A,'Location analysis'!B:B)</f>
        <v>40.416893999999999</v>
      </c>
      <c r="F3161">
        <f>_xlfn.XLOOKUP(Table1[[#This Row],[Location]],'Location analysis'!A:A,'Location analysis'!C:C)</f>
        <v>-74.420399000000003</v>
      </c>
      <c r="G3161" t="s">
        <v>599</v>
      </c>
      <c r="H3161" t="s">
        <v>43</v>
      </c>
      <c r="I3161">
        <v>15155366651</v>
      </c>
      <c r="J3161" t="s">
        <v>652</v>
      </c>
      <c r="K3161" t="s">
        <v>36</v>
      </c>
      <c r="L3161">
        <v>121</v>
      </c>
      <c r="M3161">
        <v>2</v>
      </c>
      <c r="N3161">
        <v>1</v>
      </c>
      <c r="O3161">
        <v>121</v>
      </c>
      <c r="P3161">
        <v>2</v>
      </c>
      <c r="Q3161">
        <v>1</v>
      </c>
      <c r="R3161">
        <v>2</v>
      </c>
      <c r="S3161">
        <v>5</v>
      </c>
      <c r="T3161" s="1">
        <v>44705</v>
      </c>
      <c r="U3161" t="str">
        <f t="shared" si="245"/>
        <v>Snyder's of Hanover Pretzel Pieces - Hot Buff</v>
      </c>
      <c r="V3161" t="str">
        <f t="shared" si="246"/>
        <v>Food</v>
      </c>
      <c r="W3161" t="s">
        <v>43</v>
      </c>
      <c r="X3161" t="b">
        <f t="shared" si="248"/>
        <v>1</v>
      </c>
      <c r="Y3161">
        <f t="shared" si="247"/>
        <v>2</v>
      </c>
      <c r="Z3161" s="2">
        <f t="shared" si="249"/>
        <v>1.3333333333333333</v>
      </c>
      <c r="AA3161" t="s">
        <v>591</v>
      </c>
      <c r="AB3161" t="s">
        <v>600</v>
      </c>
      <c r="AD3161" t="s">
        <v>91</v>
      </c>
      <c r="AE3161" t="s">
        <v>653</v>
      </c>
      <c r="AF3161">
        <v>2022</v>
      </c>
    </row>
    <row r="3162" spans="1:32" x14ac:dyDescent="0.25">
      <c r="A3162" t="s">
        <v>29</v>
      </c>
      <c r="B3162" t="s">
        <v>67</v>
      </c>
      <c r="C3162" t="s">
        <v>68</v>
      </c>
      <c r="D3162" t="s">
        <v>69</v>
      </c>
      <c r="E3162">
        <f>_xlfn.XLOOKUP(Table1[[#This Row],[Location]],'Location analysis'!A:A,'Location analysis'!B:B)</f>
        <v>40.435699999999997</v>
      </c>
      <c r="F3162">
        <f>_xlfn.XLOOKUP(Table1[[#This Row],[Location]],'Location analysis'!A:A,'Location analysis'!C:C)</f>
        <v>-74.125200000000007</v>
      </c>
      <c r="G3162" t="s">
        <v>126</v>
      </c>
      <c r="H3162" t="s">
        <v>43</v>
      </c>
      <c r="I3162">
        <v>15155710598</v>
      </c>
      <c r="J3162" t="s">
        <v>652</v>
      </c>
      <c r="K3162" t="s">
        <v>36</v>
      </c>
      <c r="L3162">
        <v>122</v>
      </c>
      <c r="M3162">
        <v>1.5</v>
      </c>
      <c r="N3162">
        <v>1</v>
      </c>
      <c r="O3162">
        <v>122</v>
      </c>
      <c r="P3162">
        <v>1.5</v>
      </c>
      <c r="Q3162">
        <v>1</v>
      </c>
      <c r="R3162">
        <v>1.5</v>
      </c>
      <c r="S3162">
        <v>5.5</v>
      </c>
      <c r="T3162" s="1">
        <v>44705</v>
      </c>
      <c r="U3162" t="str">
        <f t="shared" si="245"/>
        <v>Mini Chips Ahoy</v>
      </c>
      <c r="V3162" t="str">
        <f t="shared" si="246"/>
        <v>Food</v>
      </c>
      <c r="W3162" t="s">
        <v>43</v>
      </c>
      <c r="X3162" t="b">
        <f t="shared" si="248"/>
        <v>1</v>
      </c>
      <c r="Y3162">
        <f t="shared" si="247"/>
        <v>1.5</v>
      </c>
      <c r="Z3162" s="2">
        <f t="shared" si="249"/>
        <v>1</v>
      </c>
      <c r="AA3162" t="s">
        <v>126</v>
      </c>
      <c r="AD3162" t="s">
        <v>91</v>
      </c>
      <c r="AE3162" t="s">
        <v>653</v>
      </c>
      <c r="AF3162">
        <v>2022</v>
      </c>
    </row>
    <row r="3163" spans="1:32" x14ac:dyDescent="0.25">
      <c r="A3163" t="s">
        <v>29</v>
      </c>
      <c r="B3163" t="s">
        <v>67</v>
      </c>
      <c r="C3163" t="s">
        <v>68</v>
      </c>
      <c r="D3163" t="s">
        <v>69</v>
      </c>
      <c r="E3163">
        <f>_xlfn.XLOOKUP(Table1[[#This Row],[Location]],'Location analysis'!A:A,'Location analysis'!B:B)</f>
        <v>40.435699999999997</v>
      </c>
      <c r="F3163">
        <f>_xlfn.XLOOKUP(Table1[[#This Row],[Location]],'Location analysis'!A:A,'Location analysis'!C:C)</f>
        <v>-74.125200000000007</v>
      </c>
      <c r="G3163" t="s">
        <v>81</v>
      </c>
      <c r="H3163" t="s">
        <v>43</v>
      </c>
      <c r="I3163">
        <v>15155710598</v>
      </c>
      <c r="J3163" t="s">
        <v>652</v>
      </c>
      <c r="K3163" t="s">
        <v>36</v>
      </c>
      <c r="L3163">
        <v>134</v>
      </c>
      <c r="M3163">
        <v>2</v>
      </c>
      <c r="N3163">
        <v>2</v>
      </c>
      <c r="O3163">
        <v>134</v>
      </c>
      <c r="P3163">
        <v>2</v>
      </c>
      <c r="Q3163">
        <v>2</v>
      </c>
      <c r="R3163">
        <v>4</v>
      </c>
      <c r="S3163">
        <v>5.5</v>
      </c>
      <c r="T3163" s="1">
        <v>44705</v>
      </c>
      <c r="U3163" t="str">
        <f t="shared" si="245"/>
        <v>KitKat - Crisp Wafers</v>
      </c>
      <c r="V3163" t="str">
        <f t="shared" si="246"/>
        <v>Food</v>
      </c>
      <c r="W3163" t="s">
        <v>43</v>
      </c>
      <c r="X3163" t="b">
        <f t="shared" si="248"/>
        <v>1</v>
      </c>
      <c r="Y3163">
        <f t="shared" si="247"/>
        <v>2</v>
      </c>
      <c r="Z3163" s="2">
        <f t="shared" si="249"/>
        <v>1.3333333333333333</v>
      </c>
      <c r="AA3163" t="s">
        <v>82</v>
      </c>
      <c r="AB3163" t="s">
        <v>83</v>
      </c>
      <c r="AD3163" t="s">
        <v>91</v>
      </c>
      <c r="AE3163" t="s">
        <v>653</v>
      </c>
      <c r="AF3163">
        <v>2022</v>
      </c>
    </row>
    <row r="3164" spans="1:32" x14ac:dyDescent="0.25">
      <c r="A3164" t="s">
        <v>29</v>
      </c>
      <c r="B3164" t="s">
        <v>394</v>
      </c>
      <c r="C3164" t="s">
        <v>395</v>
      </c>
      <c r="D3164" t="s">
        <v>396</v>
      </c>
      <c r="E3164">
        <f>_xlfn.XLOOKUP(Table1[[#This Row],[Location]],'Location analysis'!A:A,'Location analysis'!B:B)</f>
        <v>40.416893999999999</v>
      </c>
      <c r="F3164">
        <f>_xlfn.XLOOKUP(Table1[[#This Row],[Location]],'Location analysis'!A:A,'Location analysis'!C:C)</f>
        <v>-74.420399000000003</v>
      </c>
      <c r="G3164" t="s">
        <v>654</v>
      </c>
      <c r="I3164">
        <v>15155730083</v>
      </c>
      <c r="J3164" t="s">
        <v>652</v>
      </c>
      <c r="K3164" t="s">
        <v>36</v>
      </c>
      <c r="L3164">
        <v>162</v>
      </c>
      <c r="M3164">
        <v>4</v>
      </c>
      <c r="N3164">
        <v>1</v>
      </c>
      <c r="O3164">
        <v>162</v>
      </c>
      <c r="P3164">
        <v>4</v>
      </c>
      <c r="Q3164">
        <v>1</v>
      </c>
      <c r="R3164">
        <v>4</v>
      </c>
      <c r="S3164">
        <v>4</v>
      </c>
      <c r="T3164" s="1">
        <v>44705</v>
      </c>
      <c r="U3164" t="str">
        <f t="shared" si="245"/>
        <v>Teddy Grahams - Go Paks</v>
      </c>
      <c r="V3164" t="str">
        <f t="shared" si="246"/>
        <v>Cell is Blank - Dis-regard</v>
      </c>
      <c r="W3164" t="s">
        <v>43</v>
      </c>
      <c r="X3164" t="b">
        <f t="shared" si="248"/>
        <v>1</v>
      </c>
      <c r="Y3164">
        <f t="shared" si="247"/>
        <v>4</v>
      </c>
      <c r="Z3164" s="2">
        <f t="shared" si="249"/>
        <v>2.6666666666666665</v>
      </c>
      <c r="AA3164" t="s">
        <v>655</v>
      </c>
      <c r="AB3164" t="s">
        <v>492</v>
      </c>
      <c r="AD3164" t="s">
        <v>91</v>
      </c>
      <c r="AE3164" t="s">
        <v>653</v>
      </c>
      <c r="AF3164">
        <v>2022</v>
      </c>
    </row>
    <row r="3165" spans="1:32" x14ac:dyDescent="0.25">
      <c r="A3165" t="s">
        <v>29</v>
      </c>
      <c r="B3165" t="s">
        <v>62</v>
      </c>
      <c r="C3165" t="s">
        <v>63</v>
      </c>
      <c r="D3165" t="s">
        <v>64</v>
      </c>
      <c r="E3165">
        <f>_xlfn.XLOOKUP(Table1[[#This Row],[Location]],'Location analysis'!A:A,'Location analysis'!B:B)</f>
        <v>40.091900000000003</v>
      </c>
      <c r="F3165">
        <f>_xlfn.XLOOKUP(Table1[[#This Row],[Location]],'Location analysis'!A:A,'Location analysis'!C:C)</f>
        <v>-74.358699999999999</v>
      </c>
      <c r="G3165" t="s">
        <v>197</v>
      </c>
      <c r="H3165" t="s">
        <v>43</v>
      </c>
      <c r="I3165">
        <v>15156006173</v>
      </c>
      <c r="J3165" t="s">
        <v>652</v>
      </c>
      <c r="K3165" t="s">
        <v>51</v>
      </c>
      <c r="L3165">
        <v>111</v>
      </c>
      <c r="M3165">
        <v>1.5</v>
      </c>
      <c r="N3165">
        <v>1</v>
      </c>
      <c r="O3165">
        <v>111</v>
      </c>
      <c r="P3165">
        <v>1.5</v>
      </c>
      <c r="Q3165">
        <v>1</v>
      </c>
      <c r="R3165">
        <v>1.5</v>
      </c>
      <c r="S3165">
        <v>1.5</v>
      </c>
      <c r="T3165" s="1">
        <v>44705</v>
      </c>
      <c r="U3165" t="str">
        <f t="shared" si="245"/>
        <v>Miss Vickie's Potato Chip - Smokehouse BBQ</v>
      </c>
      <c r="V3165" t="str">
        <f t="shared" si="246"/>
        <v>Food</v>
      </c>
      <c r="W3165" t="s">
        <v>43</v>
      </c>
      <c r="X3165" t="b">
        <f t="shared" si="248"/>
        <v>1</v>
      </c>
      <c r="Y3165">
        <f t="shared" si="247"/>
        <v>1.5</v>
      </c>
      <c r="Z3165" s="2">
        <f t="shared" si="249"/>
        <v>1</v>
      </c>
      <c r="AA3165" t="s">
        <v>58</v>
      </c>
      <c r="AB3165" t="s">
        <v>198</v>
      </c>
      <c r="AD3165" t="s">
        <v>91</v>
      </c>
      <c r="AE3165" t="s">
        <v>653</v>
      </c>
      <c r="AF3165">
        <v>2022</v>
      </c>
    </row>
    <row r="3166" spans="1:32" x14ac:dyDescent="0.25">
      <c r="A3166" t="s">
        <v>29</v>
      </c>
      <c r="B3166" t="s">
        <v>394</v>
      </c>
      <c r="C3166" t="s">
        <v>395</v>
      </c>
      <c r="D3166" t="s">
        <v>396</v>
      </c>
      <c r="E3166">
        <f>_xlfn.XLOOKUP(Table1[[#This Row],[Location]],'Location analysis'!A:A,'Location analysis'!B:B)</f>
        <v>40.416893999999999</v>
      </c>
      <c r="F3166">
        <f>_xlfn.XLOOKUP(Table1[[#This Row],[Location]],'Location analysis'!A:A,'Location analysis'!C:C)</f>
        <v>-74.420399000000003</v>
      </c>
      <c r="G3166" t="s">
        <v>612</v>
      </c>
      <c r="H3166" t="s">
        <v>43</v>
      </c>
      <c r="I3166">
        <v>15156329756</v>
      </c>
      <c r="J3166" t="s">
        <v>652</v>
      </c>
      <c r="K3166" t="s">
        <v>51</v>
      </c>
      <c r="L3166">
        <v>122</v>
      </c>
      <c r="M3166">
        <v>1.25</v>
      </c>
      <c r="N3166">
        <v>1</v>
      </c>
      <c r="O3166">
        <v>122</v>
      </c>
      <c r="P3166">
        <v>1.25</v>
      </c>
      <c r="Q3166">
        <v>1</v>
      </c>
      <c r="R3166">
        <v>1.25</v>
      </c>
      <c r="S3166">
        <v>1.25</v>
      </c>
      <c r="T3166" s="1">
        <v>44705</v>
      </c>
      <c r="U3166" t="str">
        <f t="shared" si="245"/>
        <v>Goldfish Baked - Cheddar</v>
      </c>
      <c r="V3166" t="str">
        <f t="shared" si="246"/>
        <v>Food</v>
      </c>
      <c r="W3166" t="s">
        <v>43</v>
      </c>
      <c r="X3166" t="b">
        <f t="shared" si="248"/>
        <v>1</v>
      </c>
      <c r="Y3166">
        <f t="shared" si="247"/>
        <v>1.25</v>
      </c>
      <c r="Z3166" s="2">
        <f t="shared" si="249"/>
        <v>0.83333333333333337</v>
      </c>
      <c r="AA3166" t="s">
        <v>613</v>
      </c>
      <c r="AB3166" t="s">
        <v>614</v>
      </c>
      <c r="AD3166" t="s">
        <v>91</v>
      </c>
      <c r="AE3166" t="s">
        <v>653</v>
      </c>
      <c r="AF3166">
        <v>2022</v>
      </c>
    </row>
    <row r="3167" spans="1:32" x14ac:dyDescent="0.25">
      <c r="A3167" t="s">
        <v>29</v>
      </c>
      <c r="B3167" t="s">
        <v>394</v>
      </c>
      <c r="C3167" t="s">
        <v>395</v>
      </c>
      <c r="D3167" t="s">
        <v>396</v>
      </c>
      <c r="E3167">
        <f>_xlfn.XLOOKUP(Table1[[#This Row],[Location]],'Location analysis'!A:A,'Location analysis'!B:B)</f>
        <v>40.416893999999999</v>
      </c>
      <c r="F3167">
        <f>_xlfn.XLOOKUP(Table1[[#This Row],[Location]],'Location analysis'!A:A,'Location analysis'!C:C)</f>
        <v>-74.420399000000003</v>
      </c>
      <c r="G3167" t="s">
        <v>612</v>
      </c>
      <c r="H3167" t="s">
        <v>43</v>
      </c>
      <c r="I3167">
        <v>15156340859</v>
      </c>
      <c r="J3167" t="s">
        <v>652</v>
      </c>
      <c r="K3167" t="s">
        <v>51</v>
      </c>
      <c r="L3167">
        <v>122</v>
      </c>
      <c r="M3167">
        <v>1.25</v>
      </c>
      <c r="N3167">
        <v>1</v>
      </c>
      <c r="O3167">
        <v>122</v>
      </c>
      <c r="P3167">
        <v>1.25</v>
      </c>
      <c r="Q3167">
        <v>1</v>
      </c>
      <c r="R3167">
        <v>1.25</v>
      </c>
      <c r="S3167">
        <v>1.25</v>
      </c>
      <c r="T3167" s="1">
        <v>44705</v>
      </c>
      <c r="U3167" t="str">
        <f t="shared" si="245"/>
        <v>Goldfish Baked - Cheddar</v>
      </c>
      <c r="V3167" t="str">
        <f t="shared" si="246"/>
        <v>Food</v>
      </c>
      <c r="W3167" t="s">
        <v>43</v>
      </c>
      <c r="X3167" t="b">
        <f t="shared" si="248"/>
        <v>1</v>
      </c>
      <c r="Y3167">
        <f t="shared" si="247"/>
        <v>1.25</v>
      </c>
      <c r="Z3167" s="2">
        <f t="shared" si="249"/>
        <v>0.83333333333333337</v>
      </c>
      <c r="AA3167" t="s">
        <v>613</v>
      </c>
      <c r="AB3167" t="s">
        <v>614</v>
      </c>
      <c r="AD3167" t="s">
        <v>91</v>
      </c>
      <c r="AE3167" t="s">
        <v>653</v>
      </c>
      <c r="AF3167">
        <v>2022</v>
      </c>
    </row>
    <row r="3168" spans="1:32" x14ac:dyDescent="0.25">
      <c r="A3168" t="s">
        <v>29</v>
      </c>
      <c r="B3168" t="s">
        <v>394</v>
      </c>
      <c r="C3168" t="s">
        <v>395</v>
      </c>
      <c r="D3168" t="s">
        <v>396</v>
      </c>
      <c r="E3168">
        <f>_xlfn.XLOOKUP(Table1[[#This Row],[Location]],'Location analysis'!A:A,'Location analysis'!B:B)</f>
        <v>40.416893999999999</v>
      </c>
      <c r="F3168">
        <f>_xlfn.XLOOKUP(Table1[[#This Row],[Location]],'Location analysis'!A:A,'Location analysis'!C:C)</f>
        <v>-74.420399000000003</v>
      </c>
      <c r="G3168" t="s">
        <v>154</v>
      </c>
      <c r="H3168" t="s">
        <v>43</v>
      </c>
      <c r="I3168">
        <v>15156356215</v>
      </c>
      <c r="J3168" t="s">
        <v>652</v>
      </c>
      <c r="K3168" t="s">
        <v>51</v>
      </c>
      <c r="L3168">
        <v>112</v>
      </c>
      <c r="M3168">
        <v>1.5</v>
      </c>
      <c r="N3168">
        <v>1</v>
      </c>
      <c r="O3168">
        <v>112</v>
      </c>
      <c r="P3168">
        <v>1.5</v>
      </c>
      <c r="Q3168">
        <v>1</v>
      </c>
      <c r="R3168">
        <v>1.5</v>
      </c>
      <c r="S3168">
        <v>1.5</v>
      </c>
      <c r="T3168" s="1">
        <v>44705</v>
      </c>
      <c r="U3168" t="str">
        <f t="shared" si="245"/>
        <v>SunChips Multigrain - Harvest Cheddar</v>
      </c>
      <c r="V3168" t="str">
        <f t="shared" si="246"/>
        <v>Food</v>
      </c>
      <c r="W3168" t="s">
        <v>43</v>
      </c>
      <c r="X3168" t="b">
        <f t="shared" si="248"/>
        <v>1</v>
      </c>
      <c r="Y3168">
        <f t="shared" si="247"/>
        <v>1.5</v>
      </c>
      <c r="Z3168" s="2">
        <f t="shared" si="249"/>
        <v>1</v>
      </c>
      <c r="AA3168" t="s">
        <v>129</v>
      </c>
      <c r="AB3168" t="s">
        <v>155</v>
      </c>
      <c r="AD3168" t="s">
        <v>91</v>
      </c>
      <c r="AE3168" t="s">
        <v>653</v>
      </c>
      <c r="AF3168">
        <v>2022</v>
      </c>
    </row>
    <row r="3169" spans="1:32" x14ac:dyDescent="0.25">
      <c r="A3169" t="s">
        <v>29</v>
      </c>
      <c r="B3169" t="s">
        <v>394</v>
      </c>
      <c r="C3169" t="s">
        <v>395</v>
      </c>
      <c r="D3169" t="s">
        <v>396</v>
      </c>
      <c r="E3169">
        <f>_xlfn.XLOOKUP(Table1[[#This Row],[Location]],'Location analysis'!A:A,'Location analysis'!B:B)</f>
        <v>40.416893999999999</v>
      </c>
      <c r="F3169">
        <f>_xlfn.XLOOKUP(Table1[[#This Row],[Location]],'Location analysis'!A:A,'Location analysis'!C:C)</f>
        <v>-74.420399000000003</v>
      </c>
      <c r="G3169" t="s">
        <v>137</v>
      </c>
      <c r="H3169" t="s">
        <v>97</v>
      </c>
      <c r="I3169">
        <v>15156661691</v>
      </c>
      <c r="J3169" t="s">
        <v>652</v>
      </c>
      <c r="K3169" t="s">
        <v>36</v>
      </c>
      <c r="L3169">
        <v>144</v>
      </c>
      <c r="M3169">
        <v>1.5</v>
      </c>
      <c r="N3169">
        <v>1</v>
      </c>
      <c r="O3169">
        <v>144</v>
      </c>
      <c r="P3169">
        <v>1.5</v>
      </c>
      <c r="Q3169">
        <v>1</v>
      </c>
      <c r="R3169">
        <v>1.5</v>
      </c>
      <c r="S3169">
        <v>1.5</v>
      </c>
      <c r="T3169" s="1">
        <v>44705</v>
      </c>
      <c r="U3169" t="str">
        <f t="shared" si="245"/>
        <v>Poland Springs Water</v>
      </c>
      <c r="V3169" t="str">
        <f t="shared" si="246"/>
        <v>Water</v>
      </c>
      <c r="W3169" t="s">
        <v>97</v>
      </c>
      <c r="X3169" t="b">
        <f t="shared" si="248"/>
        <v>1</v>
      </c>
      <c r="Y3169">
        <f t="shared" si="247"/>
        <v>1.5</v>
      </c>
      <c r="Z3169" s="2">
        <f t="shared" si="249"/>
        <v>1</v>
      </c>
      <c r="AA3169" t="s">
        <v>137</v>
      </c>
      <c r="AD3169" t="s">
        <v>91</v>
      </c>
      <c r="AE3169" t="s">
        <v>653</v>
      </c>
      <c r="AF3169">
        <v>2022</v>
      </c>
    </row>
    <row r="3170" spans="1:32" x14ac:dyDescent="0.25">
      <c r="A3170" t="s">
        <v>29</v>
      </c>
      <c r="B3170" t="s">
        <v>394</v>
      </c>
      <c r="C3170" t="s">
        <v>395</v>
      </c>
      <c r="D3170" t="s">
        <v>396</v>
      </c>
      <c r="E3170">
        <f>_xlfn.XLOOKUP(Table1[[#This Row],[Location]],'Location analysis'!A:A,'Location analysis'!B:B)</f>
        <v>40.416893999999999</v>
      </c>
      <c r="F3170">
        <f>_xlfn.XLOOKUP(Table1[[#This Row],[Location]],'Location analysis'!A:A,'Location analysis'!C:C)</f>
        <v>-74.420399000000003</v>
      </c>
      <c r="G3170" t="s">
        <v>410</v>
      </c>
      <c r="H3170" t="s">
        <v>49</v>
      </c>
      <c r="I3170">
        <v>15156690540</v>
      </c>
      <c r="J3170" t="s">
        <v>652</v>
      </c>
      <c r="K3170" t="s">
        <v>36</v>
      </c>
      <c r="L3170">
        <v>140</v>
      </c>
      <c r="M3170">
        <v>2</v>
      </c>
      <c r="N3170">
        <v>1</v>
      </c>
      <c r="O3170">
        <v>140</v>
      </c>
      <c r="P3170">
        <v>2</v>
      </c>
      <c r="Q3170">
        <v>1</v>
      </c>
      <c r="R3170">
        <v>2</v>
      </c>
      <c r="S3170">
        <v>2</v>
      </c>
      <c r="T3170" s="1">
        <v>44705</v>
      </c>
      <c r="U3170" t="str">
        <f t="shared" si="245"/>
        <v>Iberia Coconut Water</v>
      </c>
      <c r="V3170" t="str">
        <f t="shared" si="246"/>
        <v>Non Carbonated</v>
      </c>
      <c r="W3170" t="s">
        <v>49</v>
      </c>
      <c r="X3170" t="b">
        <f t="shared" si="248"/>
        <v>1</v>
      </c>
      <c r="Y3170">
        <f t="shared" si="247"/>
        <v>2</v>
      </c>
      <c r="Z3170" s="2">
        <f t="shared" si="249"/>
        <v>1.3333333333333333</v>
      </c>
      <c r="AA3170" t="s">
        <v>410</v>
      </c>
      <c r="AD3170" t="s">
        <v>91</v>
      </c>
      <c r="AE3170" t="s">
        <v>653</v>
      </c>
      <c r="AF3170">
        <v>2022</v>
      </c>
    </row>
    <row r="3171" spans="1:32" x14ac:dyDescent="0.25">
      <c r="A3171" t="s">
        <v>29</v>
      </c>
      <c r="B3171" t="s">
        <v>67</v>
      </c>
      <c r="C3171" t="s">
        <v>68</v>
      </c>
      <c r="D3171" t="s">
        <v>69</v>
      </c>
      <c r="E3171">
        <f>_xlfn.XLOOKUP(Table1[[#This Row],[Location]],'Location analysis'!A:A,'Location analysis'!B:B)</f>
        <v>40.435699999999997</v>
      </c>
      <c r="F3171">
        <f>_xlfn.XLOOKUP(Table1[[#This Row],[Location]],'Location analysis'!A:A,'Location analysis'!C:C)</f>
        <v>-74.125200000000007</v>
      </c>
      <c r="G3171" t="s">
        <v>160</v>
      </c>
      <c r="H3171" t="s">
        <v>49</v>
      </c>
      <c r="I3171">
        <v>15156962845</v>
      </c>
      <c r="J3171" t="s">
        <v>652</v>
      </c>
      <c r="K3171" t="s">
        <v>36</v>
      </c>
      <c r="L3171">
        <v>145</v>
      </c>
      <c r="M3171">
        <v>2.5</v>
      </c>
      <c r="N3171">
        <v>1</v>
      </c>
      <c r="O3171">
        <v>145</v>
      </c>
      <c r="P3171">
        <v>2.5</v>
      </c>
      <c r="Q3171">
        <v>1</v>
      </c>
      <c r="R3171">
        <v>2.5</v>
      </c>
      <c r="S3171">
        <v>2.5</v>
      </c>
      <c r="T3171" s="1">
        <v>44705</v>
      </c>
      <c r="U3171" t="str">
        <f t="shared" si="245"/>
        <v>Snapple Diet Tea - Peach Tea</v>
      </c>
      <c r="V3171" t="str">
        <f t="shared" si="246"/>
        <v>Non Carbonated</v>
      </c>
      <c r="W3171" t="s">
        <v>49</v>
      </c>
      <c r="X3171" t="b">
        <f t="shared" si="248"/>
        <v>1</v>
      </c>
      <c r="Y3171">
        <f t="shared" si="247"/>
        <v>2.5</v>
      </c>
      <c r="Z3171" s="2">
        <f t="shared" si="249"/>
        <v>1.6666666666666667</v>
      </c>
      <c r="AA3171" t="s">
        <v>75</v>
      </c>
      <c r="AB3171" t="s">
        <v>161</v>
      </c>
      <c r="AD3171" t="s">
        <v>91</v>
      </c>
      <c r="AE3171" t="s">
        <v>653</v>
      </c>
      <c r="AF3171">
        <v>2022</v>
      </c>
    </row>
    <row r="3172" spans="1:32" x14ac:dyDescent="0.25">
      <c r="A3172" t="s">
        <v>29</v>
      </c>
      <c r="B3172" t="s">
        <v>394</v>
      </c>
      <c r="C3172" t="s">
        <v>395</v>
      </c>
      <c r="D3172" t="s">
        <v>396</v>
      </c>
      <c r="E3172">
        <f>_xlfn.XLOOKUP(Table1[[#This Row],[Location]],'Location analysis'!A:A,'Location analysis'!B:B)</f>
        <v>40.416893999999999</v>
      </c>
      <c r="F3172">
        <f>_xlfn.XLOOKUP(Table1[[#This Row],[Location]],'Location analysis'!A:A,'Location analysis'!C:C)</f>
        <v>-74.420399000000003</v>
      </c>
      <c r="G3172" t="s">
        <v>528</v>
      </c>
      <c r="H3172" t="s">
        <v>49</v>
      </c>
      <c r="I3172">
        <v>15156962963</v>
      </c>
      <c r="J3172" t="s">
        <v>652</v>
      </c>
      <c r="K3172" t="s">
        <v>51</v>
      </c>
      <c r="L3172">
        <v>145</v>
      </c>
      <c r="M3172">
        <v>2.75</v>
      </c>
      <c r="N3172">
        <v>1</v>
      </c>
      <c r="O3172">
        <v>145</v>
      </c>
      <c r="P3172">
        <v>2.75</v>
      </c>
      <c r="Q3172">
        <v>1</v>
      </c>
      <c r="R3172">
        <v>2.75</v>
      </c>
      <c r="S3172">
        <v>2.75</v>
      </c>
      <c r="T3172" s="1">
        <v>44705</v>
      </c>
      <c r="U3172" t="str">
        <f t="shared" si="245"/>
        <v>Bai Antioxidant - Tanzania Lemon Super Tea</v>
      </c>
      <c r="V3172" t="str">
        <f t="shared" si="246"/>
        <v>Non Carbonated</v>
      </c>
      <c r="W3172" t="s">
        <v>49</v>
      </c>
      <c r="X3172" t="b">
        <f t="shared" si="248"/>
        <v>1</v>
      </c>
      <c r="Y3172">
        <f t="shared" si="247"/>
        <v>2.75</v>
      </c>
      <c r="Z3172" s="2">
        <f t="shared" si="249"/>
        <v>1.8333333333333333</v>
      </c>
      <c r="AA3172" t="s">
        <v>52</v>
      </c>
      <c r="AB3172" t="s">
        <v>529</v>
      </c>
      <c r="AD3172" t="s">
        <v>91</v>
      </c>
      <c r="AE3172" t="s">
        <v>653</v>
      </c>
      <c r="AF3172">
        <v>2022</v>
      </c>
    </row>
    <row r="3173" spans="1:32" x14ac:dyDescent="0.25">
      <c r="A3173" t="s">
        <v>29</v>
      </c>
      <c r="B3173" t="s">
        <v>67</v>
      </c>
      <c r="C3173" t="s">
        <v>68</v>
      </c>
      <c r="D3173" t="s">
        <v>69</v>
      </c>
      <c r="E3173">
        <f>_xlfn.XLOOKUP(Table1[[#This Row],[Location]],'Location analysis'!A:A,'Location analysis'!B:B)</f>
        <v>40.435699999999997</v>
      </c>
      <c r="F3173">
        <f>_xlfn.XLOOKUP(Table1[[#This Row],[Location]],'Location analysis'!A:A,'Location analysis'!C:C)</f>
        <v>-74.125200000000007</v>
      </c>
      <c r="G3173" t="s">
        <v>81</v>
      </c>
      <c r="H3173" t="s">
        <v>43</v>
      </c>
      <c r="I3173">
        <v>15157084225</v>
      </c>
      <c r="J3173" t="s">
        <v>652</v>
      </c>
      <c r="K3173" t="s">
        <v>36</v>
      </c>
      <c r="L3173">
        <v>138</v>
      </c>
      <c r="M3173">
        <v>2.5</v>
      </c>
      <c r="N3173">
        <v>1</v>
      </c>
      <c r="O3173">
        <v>138</v>
      </c>
      <c r="P3173">
        <v>2.5</v>
      </c>
      <c r="Q3173">
        <v>1</v>
      </c>
      <c r="R3173">
        <v>2.5</v>
      </c>
      <c r="S3173">
        <v>2.5</v>
      </c>
      <c r="T3173" s="1">
        <v>44705</v>
      </c>
      <c r="U3173" t="str">
        <f t="shared" si="245"/>
        <v>KitKat - Crisp Wafers</v>
      </c>
      <c r="V3173" t="str">
        <f t="shared" si="246"/>
        <v>Food</v>
      </c>
      <c r="W3173" t="s">
        <v>43</v>
      </c>
      <c r="X3173" t="b">
        <f t="shared" si="248"/>
        <v>1</v>
      </c>
      <c r="Y3173">
        <f t="shared" si="247"/>
        <v>2.5</v>
      </c>
      <c r="Z3173" s="2">
        <f t="shared" si="249"/>
        <v>1.6666666666666667</v>
      </c>
      <c r="AA3173" t="s">
        <v>82</v>
      </c>
      <c r="AB3173" t="s">
        <v>83</v>
      </c>
      <c r="AD3173" t="s">
        <v>91</v>
      </c>
      <c r="AE3173" t="s">
        <v>653</v>
      </c>
      <c r="AF3173">
        <v>2022</v>
      </c>
    </row>
    <row r="3174" spans="1:32" x14ac:dyDescent="0.25">
      <c r="A3174" t="s">
        <v>29</v>
      </c>
      <c r="B3174" t="s">
        <v>46</v>
      </c>
      <c r="C3174" t="s">
        <v>31</v>
      </c>
      <c r="D3174" t="s">
        <v>47</v>
      </c>
      <c r="E3174">
        <f>_xlfn.XLOOKUP(Table1[[#This Row],[Location]],'Location analysis'!A:A,'Location analysis'!B:B)</f>
        <v>40.423690999999998</v>
      </c>
      <c r="F3174">
        <f>_xlfn.XLOOKUP(Table1[[#This Row],[Location]],'Location analysis'!A:A,'Location analysis'!C:C)</f>
        <v>-74.380831999999998</v>
      </c>
      <c r="G3174" t="s">
        <v>192</v>
      </c>
      <c r="H3174" t="s">
        <v>43</v>
      </c>
      <c r="I3174">
        <v>15156986992</v>
      </c>
      <c r="J3174" t="s">
        <v>652</v>
      </c>
      <c r="K3174" t="s">
        <v>51</v>
      </c>
      <c r="L3174">
        <v>123</v>
      </c>
      <c r="M3174">
        <v>1.5</v>
      </c>
      <c r="N3174">
        <v>1</v>
      </c>
      <c r="O3174">
        <v>123</v>
      </c>
      <c r="P3174">
        <v>1.5</v>
      </c>
      <c r="Q3174">
        <v>1</v>
      </c>
      <c r="R3174">
        <v>1.5</v>
      </c>
      <c r="S3174">
        <v>1.5</v>
      </c>
      <c r="T3174" s="1">
        <v>44705</v>
      </c>
      <c r="U3174" t="str">
        <f t="shared" si="245"/>
        <v>CheezIt - Original</v>
      </c>
      <c r="V3174" t="str">
        <f t="shared" si="246"/>
        <v>Food</v>
      </c>
      <c r="W3174" t="s">
        <v>43</v>
      </c>
      <c r="X3174" t="b">
        <f t="shared" si="248"/>
        <v>1</v>
      </c>
      <c r="Y3174">
        <f t="shared" si="247"/>
        <v>1.5</v>
      </c>
      <c r="Z3174" s="2">
        <f t="shared" si="249"/>
        <v>1</v>
      </c>
      <c r="AA3174" t="s">
        <v>193</v>
      </c>
      <c r="AB3174" t="s">
        <v>150</v>
      </c>
      <c r="AD3174" t="s">
        <v>91</v>
      </c>
      <c r="AE3174" t="s">
        <v>653</v>
      </c>
      <c r="AF3174">
        <v>2022</v>
      </c>
    </row>
    <row r="3175" spans="1:32" x14ac:dyDescent="0.25">
      <c r="A3175" t="s">
        <v>29</v>
      </c>
      <c r="B3175" t="s">
        <v>394</v>
      </c>
      <c r="C3175" t="s">
        <v>395</v>
      </c>
      <c r="D3175" t="s">
        <v>396</v>
      </c>
      <c r="E3175">
        <f>_xlfn.XLOOKUP(Table1[[#This Row],[Location]],'Location analysis'!A:A,'Location analysis'!B:B)</f>
        <v>40.416893999999999</v>
      </c>
      <c r="F3175">
        <f>_xlfn.XLOOKUP(Table1[[#This Row],[Location]],'Location analysis'!A:A,'Location analysis'!C:C)</f>
        <v>-74.420399000000003</v>
      </c>
      <c r="G3175" t="s">
        <v>137</v>
      </c>
      <c r="H3175" t="s">
        <v>97</v>
      </c>
      <c r="I3175">
        <v>15157114441</v>
      </c>
      <c r="J3175" t="s">
        <v>652</v>
      </c>
      <c r="K3175" t="s">
        <v>36</v>
      </c>
      <c r="L3175">
        <v>144</v>
      </c>
      <c r="M3175">
        <v>1.5</v>
      </c>
      <c r="N3175">
        <v>1</v>
      </c>
      <c r="O3175">
        <v>144</v>
      </c>
      <c r="P3175">
        <v>1.5</v>
      </c>
      <c r="Q3175">
        <v>1</v>
      </c>
      <c r="R3175">
        <v>1.5</v>
      </c>
      <c r="S3175">
        <v>1.5</v>
      </c>
      <c r="T3175" s="1">
        <v>44705</v>
      </c>
      <c r="U3175" t="str">
        <f t="shared" si="245"/>
        <v>Poland Springs Water</v>
      </c>
      <c r="V3175" t="str">
        <f t="shared" si="246"/>
        <v>Water</v>
      </c>
      <c r="W3175" t="s">
        <v>97</v>
      </c>
      <c r="X3175" t="b">
        <f t="shared" si="248"/>
        <v>1</v>
      </c>
      <c r="Y3175">
        <f t="shared" si="247"/>
        <v>1.5</v>
      </c>
      <c r="Z3175" s="2">
        <f t="shared" si="249"/>
        <v>1</v>
      </c>
      <c r="AA3175" t="s">
        <v>137</v>
      </c>
      <c r="AD3175" t="s">
        <v>91</v>
      </c>
      <c r="AE3175" t="s">
        <v>653</v>
      </c>
      <c r="AF3175">
        <v>2022</v>
      </c>
    </row>
    <row r="3176" spans="1:32" x14ac:dyDescent="0.25">
      <c r="A3176" t="s">
        <v>29</v>
      </c>
      <c r="B3176" t="s">
        <v>394</v>
      </c>
      <c r="C3176" t="s">
        <v>395</v>
      </c>
      <c r="D3176" t="s">
        <v>396</v>
      </c>
      <c r="E3176">
        <f>_xlfn.XLOOKUP(Table1[[#This Row],[Location]],'Location analysis'!A:A,'Location analysis'!B:B)</f>
        <v>40.416893999999999</v>
      </c>
      <c r="F3176">
        <f>_xlfn.XLOOKUP(Table1[[#This Row],[Location]],'Location analysis'!A:A,'Location analysis'!C:C)</f>
        <v>-74.420399000000003</v>
      </c>
      <c r="G3176" t="s">
        <v>590</v>
      </c>
      <c r="H3176" t="s">
        <v>43</v>
      </c>
      <c r="I3176">
        <v>15157226922</v>
      </c>
      <c r="J3176" t="s">
        <v>652</v>
      </c>
      <c r="K3176" t="s">
        <v>36</v>
      </c>
      <c r="L3176">
        <v>120</v>
      </c>
      <c r="M3176">
        <v>2</v>
      </c>
      <c r="N3176">
        <v>1</v>
      </c>
      <c r="O3176">
        <v>120</v>
      </c>
      <c r="P3176">
        <v>2</v>
      </c>
      <c r="Q3176">
        <v>1</v>
      </c>
      <c r="R3176">
        <v>2</v>
      </c>
      <c r="S3176">
        <v>3.5</v>
      </c>
      <c r="T3176" s="1">
        <v>44705</v>
      </c>
      <c r="U3176" t="str">
        <f t="shared" si="245"/>
        <v>Snyder's of Hanover Pretzel Pieces - Honey Mu</v>
      </c>
      <c r="V3176" t="str">
        <f t="shared" si="246"/>
        <v>Food</v>
      </c>
      <c r="W3176" t="s">
        <v>43</v>
      </c>
      <c r="X3176" t="b">
        <f t="shared" si="248"/>
        <v>1</v>
      </c>
      <c r="Y3176">
        <f t="shared" si="247"/>
        <v>2</v>
      </c>
      <c r="Z3176" s="2">
        <f t="shared" si="249"/>
        <v>1.3333333333333333</v>
      </c>
      <c r="AA3176" t="s">
        <v>591</v>
      </c>
      <c r="AB3176" t="s">
        <v>592</v>
      </c>
      <c r="AD3176" t="s">
        <v>91</v>
      </c>
      <c r="AE3176" t="s">
        <v>653</v>
      </c>
      <c r="AF3176">
        <v>2022</v>
      </c>
    </row>
    <row r="3177" spans="1:32" x14ac:dyDescent="0.25">
      <c r="A3177" t="s">
        <v>29</v>
      </c>
      <c r="B3177" t="s">
        <v>394</v>
      </c>
      <c r="C3177" t="s">
        <v>395</v>
      </c>
      <c r="D3177" t="s">
        <v>396</v>
      </c>
      <c r="E3177">
        <f>_xlfn.XLOOKUP(Table1[[#This Row],[Location]],'Location analysis'!A:A,'Location analysis'!B:B)</f>
        <v>40.416893999999999</v>
      </c>
      <c r="F3177">
        <f>_xlfn.XLOOKUP(Table1[[#This Row],[Location]],'Location analysis'!A:A,'Location analysis'!C:C)</f>
        <v>-74.420399000000003</v>
      </c>
      <c r="G3177" t="s">
        <v>137</v>
      </c>
      <c r="H3177" t="s">
        <v>97</v>
      </c>
      <c r="I3177">
        <v>15157226922</v>
      </c>
      <c r="J3177" t="s">
        <v>652</v>
      </c>
      <c r="K3177" t="s">
        <v>36</v>
      </c>
      <c r="L3177">
        <v>144</v>
      </c>
      <c r="M3177">
        <v>1.5</v>
      </c>
      <c r="N3177">
        <v>1</v>
      </c>
      <c r="O3177">
        <v>144</v>
      </c>
      <c r="P3177">
        <v>1.5</v>
      </c>
      <c r="Q3177">
        <v>1</v>
      </c>
      <c r="R3177">
        <v>1.5</v>
      </c>
      <c r="S3177">
        <v>3.5</v>
      </c>
      <c r="T3177" s="1">
        <v>44705</v>
      </c>
      <c r="U3177" t="str">
        <f t="shared" si="245"/>
        <v>Poland Springs Water</v>
      </c>
      <c r="V3177" t="str">
        <f t="shared" si="246"/>
        <v>Water</v>
      </c>
      <c r="W3177" t="s">
        <v>97</v>
      </c>
      <c r="X3177" t="b">
        <f t="shared" si="248"/>
        <v>1</v>
      </c>
      <c r="Y3177">
        <f t="shared" si="247"/>
        <v>1.5</v>
      </c>
      <c r="Z3177" s="2">
        <f t="shared" si="249"/>
        <v>1</v>
      </c>
      <c r="AA3177" t="s">
        <v>137</v>
      </c>
      <c r="AD3177" t="s">
        <v>91</v>
      </c>
      <c r="AE3177" t="s">
        <v>653</v>
      </c>
      <c r="AF3177">
        <v>2022</v>
      </c>
    </row>
    <row r="3178" spans="1:32" x14ac:dyDescent="0.25">
      <c r="A3178" t="s">
        <v>29</v>
      </c>
      <c r="B3178" t="s">
        <v>394</v>
      </c>
      <c r="C3178" t="s">
        <v>395</v>
      </c>
      <c r="D3178" t="s">
        <v>396</v>
      </c>
      <c r="E3178">
        <f>_xlfn.XLOOKUP(Table1[[#This Row],[Location]],'Location analysis'!A:A,'Location analysis'!B:B)</f>
        <v>40.416893999999999</v>
      </c>
      <c r="F3178">
        <f>_xlfn.XLOOKUP(Table1[[#This Row],[Location]],'Location analysis'!A:A,'Location analysis'!C:C)</f>
        <v>-74.420399000000003</v>
      </c>
      <c r="G3178" t="s">
        <v>293</v>
      </c>
      <c r="H3178" t="s">
        <v>43</v>
      </c>
      <c r="I3178">
        <v>15157523082</v>
      </c>
      <c r="J3178" t="s">
        <v>652</v>
      </c>
      <c r="K3178" t="s">
        <v>36</v>
      </c>
      <c r="L3178">
        <v>135</v>
      </c>
      <c r="M3178">
        <v>2</v>
      </c>
      <c r="N3178">
        <v>1</v>
      </c>
      <c r="O3178">
        <v>135</v>
      </c>
      <c r="P3178">
        <v>2</v>
      </c>
      <c r="Q3178">
        <v>1</v>
      </c>
      <c r="R3178">
        <v>2</v>
      </c>
      <c r="S3178">
        <v>2</v>
      </c>
      <c r="T3178" s="1">
        <v>44705</v>
      </c>
      <c r="U3178" t="str">
        <f t="shared" si="245"/>
        <v>Kinder - Bueno - Crispy Creamy Chocolate</v>
      </c>
      <c r="V3178" t="str">
        <f t="shared" si="246"/>
        <v>Food</v>
      </c>
      <c r="W3178" t="s">
        <v>43</v>
      </c>
      <c r="X3178" t="b">
        <f t="shared" si="248"/>
        <v>1</v>
      </c>
      <c r="Y3178">
        <f t="shared" si="247"/>
        <v>2</v>
      </c>
      <c r="Z3178" s="2">
        <f t="shared" si="249"/>
        <v>1.3333333333333333</v>
      </c>
      <c r="AA3178" t="s">
        <v>294</v>
      </c>
      <c r="AB3178" t="s">
        <v>295</v>
      </c>
      <c r="AC3178" t="s">
        <v>296</v>
      </c>
      <c r="AD3178" t="s">
        <v>91</v>
      </c>
      <c r="AE3178" t="s">
        <v>653</v>
      </c>
      <c r="AF3178">
        <v>2022</v>
      </c>
    </row>
    <row r="3179" spans="1:32" x14ac:dyDescent="0.25">
      <c r="A3179" t="s">
        <v>29</v>
      </c>
      <c r="B3179" t="s">
        <v>62</v>
      </c>
      <c r="C3179" t="s">
        <v>63</v>
      </c>
      <c r="D3179" t="s">
        <v>64</v>
      </c>
      <c r="E3179">
        <f>_xlfn.XLOOKUP(Table1[[#This Row],[Location]],'Location analysis'!A:A,'Location analysis'!B:B)</f>
        <v>40.091900000000003</v>
      </c>
      <c r="F3179">
        <f>_xlfn.XLOOKUP(Table1[[#This Row],[Location]],'Location analysis'!A:A,'Location analysis'!C:C)</f>
        <v>-74.358699999999999</v>
      </c>
      <c r="G3179" t="s">
        <v>112</v>
      </c>
      <c r="H3179" t="s">
        <v>43</v>
      </c>
      <c r="I3179">
        <v>15157553443</v>
      </c>
      <c r="J3179" t="s">
        <v>652</v>
      </c>
      <c r="K3179" t="s">
        <v>51</v>
      </c>
      <c r="L3179">
        <v>132</v>
      </c>
      <c r="M3179">
        <v>2</v>
      </c>
      <c r="N3179">
        <v>1</v>
      </c>
      <c r="O3179">
        <v>132</v>
      </c>
      <c r="P3179">
        <v>2</v>
      </c>
      <c r="Q3179">
        <v>1</v>
      </c>
      <c r="R3179">
        <v>2</v>
      </c>
      <c r="S3179">
        <v>2</v>
      </c>
      <c r="T3179" s="1">
        <v>44705</v>
      </c>
      <c r="U3179" t="str">
        <f t="shared" si="245"/>
        <v>Robert Irvine's - Fit Crunch -  Chocolate Pea</v>
      </c>
      <c r="V3179" t="str">
        <f t="shared" si="246"/>
        <v>Food</v>
      </c>
      <c r="W3179" t="s">
        <v>43</v>
      </c>
      <c r="X3179" t="b">
        <f t="shared" si="248"/>
        <v>1</v>
      </c>
      <c r="Y3179">
        <f t="shared" si="247"/>
        <v>2</v>
      </c>
      <c r="Z3179" s="2">
        <f t="shared" si="249"/>
        <v>1.3333333333333333</v>
      </c>
      <c r="AA3179" t="s">
        <v>113</v>
      </c>
      <c r="AB3179" t="s">
        <v>114</v>
      </c>
      <c r="AC3179" t="s">
        <v>115</v>
      </c>
      <c r="AD3179" t="s">
        <v>91</v>
      </c>
      <c r="AE3179" t="s">
        <v>653</v>
      </c>
      <c r="AF3179">
        <v>2022</v>
      </c>
    </row>
    <row r="3180" spans="1:32" x14ac:dyDescent="0.25">
      <c r="A3180" t="s">
        <v>29</v>
      </c>
      <c r="B3180" t="s">
        <v>394</v>
      </c>
      <c r="C3180" t="s">
        <v>395</v>
      </c>
      <c r="D3180" t="s">
        <v>396</v>
      </c>
      <c r="E3180">
        <f>_xlfn.XLOOKUP(Table1[[#This Row],[Location]],'Location analysis'!A:A,'Location analysis'!B:B)</f>
        <v>40.416893999999999</v>
      </c>
      <c r="F3180">
        <f>_xlfn.XLOOKUP(Table1[[#This Row],[Location]],'Location analysis'!A:A,'Location analysis'!C:C)</f>
        <v>-74.420399000000003</v>
      </c>
      <c r="G3180" t="s">
        <v>293</v>
      </c>
      <c r="H3180" t="s">
        <v>43</v>
      </c>
      <c r="I3180">
        <v>15157822415</v>
      </c>
      <c r="J3180" t="s">
        <v>652</v>
      </c>
      <c r="K3180" t="s">
        <v>51</v>
      </c>
      <c r="L3180">
        <v>135</v>
      </c>
      <c r="M3180">
        <v>2</v>
      </c>
      <c r="N3180">
        <v>1</v>
      </c>
      <c r="O3180">
        <v>135</v>
      </c>
      <c r="P3180">
        <v>2</v>
      </c>
      <c r="Q3180">
        <v>1</v>
      </c>
      <c r="R3180">
        <v>2</v>
      </c>
      <c r="S3180">
        <v>2</v>
      </c>
      <c r="T3180" s="1">
        <v>44705</v>
      </c>
      <c r="U3180" t="str">
        <f t="shared" si="245"/>
        <v>Kinder - Bueno - Crispy Creamy Chocolate</v>
      </c>
      <c r="V3180" t="str">
        <f t="shared" si="246"/>
        <v>Food</v>
      </c>
      <c r="W3180" t="s">
        <v>43</v>
      </c>
      <c r="X3180" t="b">
        <f t="shared" si="248"/>
        <v>1</v>
      </c>
      <c r="Y3180">
        <f t="shared" si="247"/>
        <v>2</v>
      </c>
      <c r="Z3180" s="2">
        <f t="shared" si="249"/>
        <v>1.3333333333333333</v>
      </c>
      <c r="AA3180" t="s">
        <v>294</v>
      </c>
      <c r="AB3180" t="s">
        <v>295</v>
      </c>
      <c r="AC3180" t="s">
        <v>296</v>
      </c>
      <c r="AD3180" t="s">
        <v>91</v>
      </c>
      <c r="AE3180" t="s">
        <v>653</v>
      </c>
      <c r="AF3180">
        <v>2022</v>
      </c>
    </row>
    <row r="3181" spans="1:32" x14ac:dyDescent="0.25">
      <c r="A3181" t="s">
        <v>29</v>
      </c>
      <c r="B3181" t="s">
        <v>394</v>
      </c>
      <c r="C3181" t="s">
        <v>395</v>
      </c>
      <c r="D3181" t="s">
        <v>396</v>
      </c>
      <c r="E3181">
        <f>_xlfn.XLOOKUP(Table1[[#This Row],[Location]],'Location analysis'!A:A,'Location analysis'!B:B)</f>
        <v>40.416893999999999</v>
      </c>
      <c r="F3181">
        <f>_xlfn.XLOOKUP(Table1[[#This Row],[Location]],'Location analysis'!A:A,'Location analysis'!C:C)</f>
        <v>-74.420399000000003</v>
      </c>
      <c r="G3181" t="s">
        <v>634</v>
      </c>
      <c r="I3181">
        <v>15157984012</v>
      </c>
      <c r="J3181" t="s">
        <v>652</v>
      </c>
      <c r="K3181" t="s">
        <v>51</v>
      </c>
      <c r="L3181">
        <v>152</v>
      </c>
      <c r="M3181">
        <v>4</v>
      </c>
      <c r="N3181">
        <v>1</v>
      </c>
      <c r="O3181">
        <v>152</v>
      </c>
      <c r="P3181">
        <v>4</v>
      </c>
      <c r="Q3181">
        <v>1</v>
      </c>
      <c r="R3181">
        <v>4</v>
      </c>
      <c r="S3181">
        <v>4</v>
      </c>
      <c r="T3181" s="1">
        <v>44705</v>
      </c>
      <c r="U3181" t="str">
        <f t="shared" si="245"/>
        <v>Oreo Mini - Go Paks</v>
      </c>
      <c r="V3181" t="str">
        <f t="shared" si="246"/>
        <v>Cell is Blank - Dis-regard</v>
      </c>
      <c r="W3181" t="s">
        <v>43</v>
      </c>
      <c r="X3181" t="b">
        <f t="shared" si="248"/>
        <v>1</v>
      </c>
      <c r="Y3181">
        <f t="shared" si="247"/>
        <v>4</v>
      </c>
      <c r="Z3181" s="2">
        <f t="shared" si="249"/>
        <v>2.6666666666666665</v>
      </c>
      <c r="AA3181" t="s">
        <v>635</v>
      </c>
      <c r="AB3181" t="s">
        <v>492</v>
      </c>
      <c r="AD3181" t="s">
        <v>91</v>
      </c>
      <c r="AE3181" t="s">
        <v>653</v>
      </c>
      <c r="AF3181">
        <v>2022</v>
      </c>
    </row>
    <row r="3182" spans="1:32" x14ac:dyDescent="0.25">
      <c r="A3182" t="s">
        <v>29</v>
      </c>
      <c r="B3182" t="s">
        <v>67</v>
      </c>
      <c r="C3182" t="s">
        <v>68</v>
      </c>
      <c r="D3182" t="s">
        <v>69</v>
      </c>
      <c r="E3182">
        <f>_xlfn.XLOOKUP(Table1[[#This Row],[Location]],'Location analysis'!A:A,'Location analysis'!B:B)</f>
        <v>40.435699999999997</v>
      </c>
      <c r="F3182">
        <f>_xlfn.XLOOKUP(Table1[[#This Row],[Location]],'Location analysis'!A:A,'Location analysis'!C:C)</f>
        <v>-74.125200000000007</v>
      </c>
      <c r="G3182" t="s">
        <v>259</v>
      </c>
      <c r="H3182" t="s">
        <v>34</v>
      </c>
      <c r="I3182">
        <v>15158070693</v>
      </c>
      <c r="J3182" t="s">
        <v>652</v>
      </c>
      <c r="K3182" t="s">
        <v>51</v>
      </c>
      <c r="L3182">
        <v>140</v>
      </c>
      <c r="M3182">
        <v>1.25</v>
      </c>
      <c r="N3182">
        <v>1</v>
      </c>
      <c r="O3182">
        <v>140</v>
      </c>
      <c r="P3182">
        <v>1.25</v>
      </c>
      <c r="Q3182">
        <v>1</v>
      </c>
      <c r="R3182">
        <v>1.25</v>
      </c>
      <c r="S3182">
        <v>1.25</v>
      </c>
      <c r="T3182" s="1">
        <v>44705</v>
      </c>
      <c r="U3182" t="str">
        <f t="shared" si="245"/>
        <v>Sunkist Soda - Orange</v>
      </c>
      <c r="V3182" t="str">
        <f t="shared" si="246"/>
        <v>Carbonated</v>
      </c>
      <c r="W3182" t="s">
        <v>34</v>
      </c>
      <c r="X3182" t="b">
        <f t="shared" si="248"/>
        <v>1</v>
      </c>
      <c r="Y3182">
        <f t="shared" si="247"/>
        <v>1.25</v>
      </c>
      <c r="Z3182" s="2">
        <f t="shared" si="249"/>
        <v>0.83333333333333337</v>
      </c>
      <c r="AA3182" t="s">
        <v>260</v>
      </c>
      <c r="AB3182" t="s">
        <v>261</v>
      </c>
      <c r="AD3182" t="s">
        <v>91</v>
      </c>
      <c r="AE3182" t="s">
        <v>653</v>
      </c>
      <c r="AF3182">
        <v>2022</v>
      </c>
    </row>
    <row r="3183" spans="1:32" x14ac:dyDescent="0.25">
      <c r="A3183" t="s">
        <v>29</v>
      </c>
      <c r="B3183" t="s">
        <v>394</v>
      </c>
      <c r="C3183" t="s">
        <v>395</v>
      </c>
      <c r="D3183" t="s">
        <v>396</v>
      </c>
      <c r="E3183">
        <f>_xlfn.XLOOKUP(Table1[[#This Row],[Location]],'Location analysis'!A:A,'Location analysis'!B:B)</f>
        <v>40.416893999999999</v>
      </c>
      <c r="F3183">
        <f>_xlfn.XLOOKUP(Table1[[#This Row],[Location]],'Location analysis'!A:A,'Location analysis'!C:C)</f>
        <v>-74.420399000000003</v>
      </c>
      <c r="G3183" t="s">
        <v>154</v>
      </c>
      <c r="H3183" t="s">
        <v>43</v>
      </c>
      <c r="I3183">
        <v>15158183804</v>
      </c>
      <c r="J3183" t="s">
        <v>652</v>
      </c>
      <c r="K3183" t="s">
        <v>51</v>
      </c>
      <c r="L3183">
        <v>112</v>
      </c>
      <c r="M3183">
        <v>1.5</v>
      </c>
      <c r="N3183">
        <v>1</v>
      </c>
      <c r="O3183">
        <v>112</v>
      </c>
      <c r="P3183">
        <v>1.5</v>
      </c>
      <c r="Q3183">
        <v>1</v>
      </c>
      <c r="R3183">
        <v>1.5</v>
      </c>
      <c r="S3183">
        <v>1.5</v>
      </c>
      <c r="T3183" s="1">
        <v>44705</v>
      </c>
      <c r="U3183" t="str">
        <f t="shared" si="245"/>
        <v>SunChips Multigrain - Harvest Cheddar</v>
      </c>
      <c r="V3183" t="str">
        <f t="shared" si="246"/>
        <v>Food</v>
      </c>
      <c r="W3183" t="s">
        <v>43</v>
      </c>
      <c r="X3183" t="b">
        <f t="shared" si="248"/>
        <v>1</v>
      </c>
      <c r="Y3183">
        <f t="shared" si="247"/>
        <v>1.5</v>
      </c>
      <c r="Z3183" s="2">
        <f t="shared" si="249"/>
        <v>1</v>
      </c>
      <c r="AA3183" t="s">
        <v>129</v>
      </c>
      <c r="AB3183" t="s">
        <v>155</v>
      </c>
      <c r="AD3183" t="s">
        <v>91</v>
      </c>
      <c r="AE3183" t="s">
        <v>653</v>
      </c>
      <c r="AF3183">
        <v>2022</v>
      </c>
    </row>
    <row r="3184" spans="1:32" x14ac:dyDescent="0.25">
      <c r="A3184" t="s">
        <v>29</v>
      </c>
      <c r="B3184" t="s">
        <v>394</v>
      </c>
      <c r="C3184" t="s">
        <v>395</v>
      </c>
      <c r="D3184" t="s">
        <v>396</v>
      </c>
      <c r="E3184">
        <f>_xlfn.XLOOKUP(Table1[[#This Row],[Location]],'Location analysis'!A:A,'Location analysis'!B:B)</f>
        <v>40.416893999999999</v>
      </c>
      <c r="F3184">
        <f>_xlfn.XLOOKUP(Table1[[#This Row],[Location]],'Location analysis'!A:A,'Location analysis'!C:C)</f>
        <v>-74.420399000000003</v>
      </c>
      <c r="G3184" t="s">
        <v>42</v>
      </c>
      <c r="H3184" t="s">
        <v>43</v>
      </c>
      <c r="I3184">
        <v>15158261402</v>
      </c>
      <c r="J3184" t="s">
        <v>652</v>
      </c>
      <c r="K3184" t="s">
        <v>51</v>
      </c>
      <c r="L3184">
        <v>114</v>
      </c>
      <c r="M3184">
        <v>1.5</v>
      </c>
      <c r="N3184">
        <v>1</v>
      </c>
      <c r="O3184">
        <v>114</v>
      </c>
      <c r="P3184">
        <v>1.5</v>
      </c>
      <c r="Q3184">
        <v>1</v>
      </c>
      <c r="R3184">
        <v>1.5</v>
      </c>
      <c r="S3184">
        <v>1.5</v>
      </c>
      <c r="T3184" s="1">
        <v>44705</v>
      </c>
      <c r="U3184" t="str">
        <f t="shared" si="245"/>
        <v>Takis - Hot Chilli Pepper &amp; Lime</v>
      </c>
      <c r="V3184" t="str">
        <f t="shared" si="246"/>
        <v>Food</v>
      </c>
      <c r="W3184" t="s">
        <v>43</v>
      </c>
      <c r="X3184" t="b">
        <f t="shared" si="248"/>
        <v>1</v>
      </c>
      <c r="Y3184">
        <f t="shared" si="247"/>
        <v>1.5</v>
      </c>
      <c r="Z3184" s="2">
        <f t="shared" si="249"/>
        <v>1</v>
      </c>
      <c r="AA3184" t="s">
        <v>44</v>
      </c>
      <c r="AB3184" t="s">
        <v>45</v>
      </c>
      <c r="AD3184" t="s">
        <v>91</v>
      </c>
      <c r="AE3184" t="s">
        <v>653</v>
      </c>
      <c r="AF3184">
        <v>2022</v>
      </c>
    </row>
    <row r="3185" spans="1:32" x14ac:dyDescent="0.25">
      <c r="A3185" t="s">
        <v>29</v>
      </c>
      <c r="B3185" t="s">
        <v>394</v>
      </c>
      <c r="C3185" t="s">
        <v>395</v>
      </c>
      <c r="D3185" t="s">
        <v>396</v>
      </c>
      <c r="E3185">
        <f>_xlfn.XLOOKUP(Table1[[#This Row],[Location]],'Location analysis'!A:A,'Location analysis'!B:B)</f>
        <v>40.416893999999999</v>
      </c>
      <c r="F3185">
        <f>_xlfn.XLOOKUP(Table1[[#This Row],[Location]],'Location analysis'!A:A,'Location analysis'!C:C)</f>
        <v>-74.420399000000003</v>
      </c>
      <c r="G3185" t="s">
        <v>42</v>
      </c>
      <c r="H3185" t="s">
        <v>43</v>
      </c>
      <c r="I3185">
        <v>15158321305</v>
      </c>
      <c r="J3185" t="s">
        <v>652</v>
      </c>
      <c r="K3185" t="s">
        <v>51</v>
      </c>
      <c r="L3185">
        <v>114</v>
      </c>
      <c r="M3185">
        <v>1.5</v>
      </c>
      <c r="N3185">
        <v>1</v>
      </c>
      <c r="O3185">
        <v>114</v>
      </c>
      <c r="P3185">
        <v>1.5</v>
      </c>
      <c r="Q3185">
        <v>1</v>
      </c>
      <c r="R3185">
        <v>1.5</v>
      </c>
      <c r="S3185">
        <v>1.5</v>
      </c>
      <c r="T3185" s="1">
        <v>44705</v>
      </c>
      <c r="U3185" t="str">
        <f t="shared" si="245"/>
        <v>Takis - Hot Chilli Pepper &amp; Lime</v>
      </c>
      <c r="V3185" t="str">
        <f t="shared" si="246"/>
        <v>Food</v>
      </c>
      <c r="W3185" t="s">
        <v>43</v>
      </c>
      <c r="X3185" t="b">
        <f t="shared" si="248"/>
        <v>1</v>
      </c>
      <c r="Y3185">
        <f t="shared" si="247"/>
        <v>1.5</v>
      </c>
      <c r="Z3185" s="2">
        <f t="shared" si="249"/>
        <v>1</v>
      </c>
      <c r="AA3185" t="s">
        <v>44</v>
      </c>
      <c r="AB3185" t="s">
        <v>45</v>
      </c>
      <c r="AD3185" t="s">
        <v>91</v>
      </c>
      <c r="AE3185" t="s">
        <v>653</v>
      </c>
      <c r="AF3185">
        <v>2022</v>
      </c>
    </row>
    <row r="3186" spans="1:32" x14ac:dyDescent="0.25">
      <c r="A3186" t="s">
        <v>29</v>
      </c>
      <c r="B3186" t="s">
        <v>394</v>
      </c>
      <c r="C3186" t="s">
        <v>395</v>
      </c>
      <c r="D3186" t="s">
        <v>396</v>
      </c>
      <c r="E3186">
        <f>_xlfn.XLOOKUP(Table1[[#This Row],[Location]],'Location analysis'!A:A,'Location analysis'!B:B)</f>
        <v>40.416893999999999</v>
      </c>
      <c r="F3186">
        <f>_xlfn.XLOOKUP(Table1[[#This Row],[Location]],'Location analysis'!A:A,'Location analysis'!C:C)</f>
        <v>-74.420399000000003</v>
      </c>
      <c r="G3186" t="s">
        <v>42</v>
      </c>
      <c r="H3186" t="s">
        <v>43</v>
      </c>
      <c r="I3186">
        <v>15158321456</v>
      </c>
      <c r="J3186" t="s">
        <v>652</v>
      </c>
      <c r="K3186" t="s">
        <v>51</v>
      </c>
      <c r="L3186">
        <v>114</v>
      </c>
      <c r="M3186">
        <v>1.5</v>
      </c>
      <c r="N3186">
        <v>1</v>
      </c>
      <c r="O3186">
        <v>114</v>
      </c>
      <c r="P3186">
        <v>1.5</v>
      </c>
      <c r="Q3186">
        <v>1</v>
      </c>
      <c r="R3186">
        <v>1.5</v>
      </c>
      <c r="S3186">
        <v>1.5</v>
      </c>
      <c r="T3186" s="1">
        <v>44705</v>
      </c>
      <c r="U3186" t="str">
        <f t="shared" si="245"/>
        <v>Takis - Hot Chilli Pepper &amp; Lime</v>
      </c>
      <c r="V3186" t="str">
        <f t="shared" si="246"/>
        <v>Food</v>
      </c>
      <c r="W3186" t="s">
        <v>43</v>
      </c>
      <c r="X3186" t="b">
        <f t="shared" si="248"/>
        <v>1</v>
      </c>
      <c r="Y3186">
        <f t="shared" si="247"/>
        <v>1.5</v>
      </c>
      <c r="Z3186" s="2">
        <f t="shared" si="249"/>
        <v>1</v>
      </c>
      <c r="AA3186" t="s">
        <v>44</v>
      </c>
      <c r="AB3186" t="s">
        <v>45</v>
      </c>
      <c r="AD3186" t="s">
        <v>91</v>
      </c>
      <c r="AE3186" t="s">
        <v>653</v>
      </c>
      <c r="AF3186">
        <v>2022</v>
      </c>
    </row>
    <row r="3187" spans="1:32" x14ac:dyDescent="0.25">
      <c r="A3187" t="s">
        <v>29</v>
      </c>
      <c r="B3187" t="s">
        <v>394</v>
      </c>
      <c r="C3187" t="s">
        <v>395</v>
      </c>
      <c r="D3187" t="s">
        <v>396</v>
      </c>
      <c r="E3187">
        <f>_xlfn.XLOOKUP(Table1[[#This Row],[Location]],'Location analysis'!A:A,'Location analysis'!B:B)</f>
        <v>40.416893999999999</v>
      </c>
      <c r="F3187">
        <f>_xlfn.XLOOKUP(Table1[[#This Row],[Location]],'Location analysis'!A:A,'Location analysis'!C:C)</f>
        <v>-74.420399000000003</v>
      </c>
      <c r="G3187" t="s">
        <v>599</v>
      </c>
      <c r="H3187" t="s">
        <v>43</v>
      </c>
      <c r="I3187">
        <v>15158519608</v>
      </c>
      <c r="J3187" t="s">
        <v>652</v>
      </c>
      <c r="K3187" t="s">
        <v>51</v>
      </c>
      <c r="L3187">
        <v>121</v>
      </c>
      <c r="M3187">
        <v>2</v>
      </c>
      <c r="N3187">
        <v>1</v>
      </c>
      <c r="O3187">
        <v>121</v>
      </c>
      <c r="P3187">
        <v>2</v>
      </c>
      <c r="Q3187">
        <v>1</v>
      </c>
      <c r="R3187">
        <v>2</v>
      </c>
      <c r="S3187">
        <v>2</v>
      </c>
      <c r="T3187" s="1">
        <v>44705</v>
      </c>
      <c r="U3187" t="str">
        <f t="shared" si="245"/>
        <v>Snyder's of Hanover Pretzel Pieces - Hot Buff</v>
      </c>
      <c r="V3187" t="str">
        <f t="shared" si="246"/>
        <v>Food</v>
      </c>
      <c r="W3187" t="s">
        <v>43</v>
      </c>
      <c r="X3187" t="b">
        <f t="shared" si="248"/>
        <v>1</v>
      </c>
      <c r="Y3187">
        <f t="shared" si="247"/>
        <v>2</v>
      </c>
      <c r="Z3187" s="2">
        <f t="shared" si="249"/>
        <v>1.3333333333333333</v>
      </c>
      <c r="AA3187" t="s">
        <v>591</v>
      </c>
      <c r="AB3187" t="s">
        <v>600</v>
      </c>
      <c r="AD3187" t="s">
        <v>91</v>
      </c>
      <c r="AE3187" t="s">
        <v>653</v>
      </c>
      <c r="AF3187">
        <v>2022</v>
      </c>
    </row>
    <row r="3188" spans="1:32" x14ac:dyDescent="0.25">
      <c r="A3188" t="s">
        <v>29</v>
      </c>
      <c r="B3188" t="s">
        <v>30</v>
      </c>
      <c r="C3188" t="s">
        <v>31</v>
      </c>
      <c r="D3188" t="s">
        <v>32</v>
      </c>
      <c r="E3188">
        <f>_xlfn.XLOOKUP(Table1[[#This Row],[Location]],'Location analysis'!A:A,'Location analysis'!B:B)</f>
        <v>40.423690999999998</v>
      </c>
      <c r="F3188">
        <f>_xlfn.XLOOKUP(Table1[[#This Row],[Location]],'Location analysis'!A:A,'Location analysis'!C:C)</f>
        <v>-74.380831999999998</v>
      </c>
      <c r="G3188" t="s">
        <v>543</v>
      </c>
      <c r="H3188" t="s">
        <v>34</v>
      </c>
      <c r="I3188">
        <v>15158527250</v>
      </c>
      <c r="J3188" t="s">
        <v>652</v>
      </c>
      <c r="K3188" t="s">
        <v>51</v>
      </c>
      <c r="L3188">
        <v>141</v>
      </c>
      <c r="M3188">
        <v>1.5</v>
      </c>
      <c r="N3188">
        <v>1</v>
      </c>
      <c r="O3188">
        <v>141</v>
      </c>
      <c r="P3188">
        <v>1.5</v>
      </c>
      <c r="Q3188">
        <v>1</v>
      </c>
      <c r="R3188">
        <v>1.5</v>
      </c>
      <c r="S3188">
        <v>1.5</v>
      </c>
      <c r="T3188" s="1">
        <v>44705</v>
      </c>
      <c r="U3188" t="str">
        <f t="shared" si="245"/>
        <v>Bubly - Mango</v>
      </c>
      <c r="V3188" t="str">
        <f t="shared" si="246"/>
        <v>Carbonated</v>
      </c>
      <c r="W3188" t="s">
        <v>34</v>
      </c>
      <c r="X3188" t="b">
        <f t="shared" si="248"/>
        <v>1</v>
      </c>
      <c r="Y3188">
        <f t="shared" si="247"/>
        <v>1.5</v>
      </c>
      <c r="Z3188" s="2">
        <f t="shared" si="249"/>
        <v>1</v>
      </c>
      <c r="AA3188" t="s">
        <v>135</v>
      </c>
      <c r="AB3188" t="s">
        <v>544</v>
      </c>
      <c r="AD3188" t="s">
        <v>91</v>
      </c>
      <c r="AE3188" t="s">
        <v>653</v>
      </c>
      <c r="AF3188">
        <v>2022</v>
      </c>
    </row>
    <row r="3189" spans="1:32" x14ac:dyDescent="0.25">
      <c r="A3189" t="s">
        <v>29</v>
      </c>
      <c r="B3189" t="s">
        <v>30</v>
      </c>
      <c r="C3189" t="s">
        <v>31</v>
      </c>
      <c r="D3189" t="s">
        <v>32</v>
      </c>
      <c r="E3189">
        <f>_xlfn.XLOOKUP(Table1[[#This Row],[Location]],'Location analysis'!A:A,'Location analysis'!B:B)</f>
        <v>40.423690999999998</v>
      </c>
      <c r="F3189">
        <f>_xlfn.XLOOKUP(Table1[[#This Row],[Location]],'Location analysis'!A:A,'Location analysis'!C:C)</f>
        <v>-74.380831999999998</v>
      </c>
      <c r="G3189" t="s">
        <v>537</v>
      </c>
      <c r="H3189" t="s">
        <v>49</v>
      </c>
      <c r="I3189">
        <v>15158527441</v>
      </c>
      <c r="J3189" t="s">
        <v>652</v>
      </c>
      <c r="K3189" t="s">
        <v>51</v>
      </c>
      <c r="L3189">
        <v>144</v>
      </c>
      <c r="M3189">
        <v>2.5</v>
      </c>
      <c r="N3189">
        <v>1</v>
      </c>
      <c r="O3189">
        <v>144</v>
      </c>
      <c r="P3189">
        <v>2.5</v>
      </c>
      <c r="Q3189">
        <v>1</v>
      </c>
      <c r="R3189">
        <v>2.5</v>
      </c>
      <c r="S3189">
        <v>2.5</v>
      </c>
      <c r="T3189" s="1">
        <v>44705</v>
      </c>
      <c r="U3189" t="str">
        <f t="shared" si="245"/>
        <v>Bai Lemonade - Burundi Blueberry</v>
      </c>
      <c r="V3189" t="str">
        <f t="shared" si="246"/>
        <v>Non Carbonated</v>
      </c>
      <c r="W3189" t="s">
        <v>49</v>
      </c>
      <c r="X3189" t="b">
        <f t="shared" si="248"/>
        <v>1</v>
      </c>
      <c r="Y3189">
        <f t="shared" si="247"/>
        <v>2.5</v>
      </c>
      <c r="Z3189" s="2">
        <f t="shared" si="249"/>
        <v>1.6666666666666667</v>
      </c>
      <c r="AA3189" t="s">
        <v>538</v>
      </c>
      <c r="AB3189" t="s">
        <v>539</v>
      </c>
      <c r="AD3189" t="s">
        <v>91</v>
      </c>
      <c r="AE3189" t="s">
        <v>653</v>
      </c>
      <c r="AF3189">
        <v>2022</v>
      </c>
    </row>
    <row r="3190" spans="1:32" x14ac:dyDescent="0.25">
      <c r="A3190" t="s">
        <v>29</v>
      </c>
      <c r="B3190" t="s">
        <v>394</v>
      </c>
      <c r="C3190" t="s">
        <v>395</v>
      </c>
      <c r="D3190" t="s">
        <v>396</v>
      </c>
      <c r="E3190">
        <f>_xlfn.XLOOKUP(Table1[[#This Row],[Location]],'Location analysis'!A:A,'Location analysis'!B:B)</f>
        <v>40.416893999999999</v>
      </c>
      <c r="F3190">
        <f>_xlfn.XLOOKUP(Table1[[#This Row],[Location]],'Location analysis'!A:A,'Location analysis'!C:C)</f>
        <v>-74.420399000000003</v>
      </c>
      <c r="G3190" t="s">
        <v>42</v>
      </c>
      <c r="H3190" t="s">
        <v>43</v>
      </c>
      <c r="I3190">
        <v>15158528839</v>
      </c>
      <c r="J3190" t="s">
        <v>652</v>
      </c>
      <c r="K3190" t="s">
        <v>51</v>
      </c>
      <c r="L3190">
        <v>114</v>
      </c>
      <c r="M3190">
        <v>1.5</v>
      </c>
      <c r="N3190">
        <v>1</v>
      </c>
      <c r="O3190">
        <v>114</v>
      </c>
      <c r="P3190">
        <v>1.5</v>
      </c>
      <c r="Q3190">
        <v>1</v>
      </c>
      <c r="R3190">
        <v>1.5</v>
      </c>
      <c r="S3190">
        <v>1.5</v>
      </c>
      <c r="T3190" s="1">
        <v>44705</v>
      </c>
      <c r="U3190" t="str">
        <f t="shared" si="245"/>
        <v>Takis - Hot Chilli Pepper &amp; Lime</v>
      </c>
      <c r="V3190" t="str">
        <f t="shared" si="246"/>
        <v>Food</v>
      </c>
      <c r="W3190" t="s">
        <v>43</v>
      </c>
      <c r="X3190" t="b">
        <f t="shared" si="248"/>
        <v>1</v>
      </c>
      <c r="Y3190">
        <f t="shared" si="247"/>
        <v>1.5</v>
      </c>
      <c r="Z3190" s="2">
        <f t="shared" si="249"/>
        <v>1</v>
      </c>
      <c r="AA3190" t="s">
        <v>44</v>
      </c>
      <c r="AB3190" t="s">
        <v>45</v>
      </c>
      <c r="AD3190" t="s">
        <v>91</v>
      </c>
      <c r="AE3190" t="s">
        <v>653</v>
      </c>
      <c r="AF3190">
        <v>2022</v>
      </c>
    </row>
    <row r="3191" spans="1:32" x14ac:dyDescent="0.25">
      <c r="A3191" t="s">
        <v>29</v>
      </c>
      <c r="B3191" t="s">
        <v>394</v>
      </c>
      <c r="C3191" t="s">
        <v>395</v>
      </c>
      <c r="D3191" t="s">
        <v>396</v>
      </c>
      <c r="E3191">
        <f>_xlfn.XLOOKUP(Table1[[#This Row],[Location]],'Location analysis'!A:A,'Location analysis'!B:B)</f>
        <v>40.416893999999999</v>
      </c>
      <c r="F3191">
        <f>_xlfn.XLOOKUP(Table1[[#This Row],[Location]],'Location analysis'!A:A,'Location analysis'!C:C)</f>
        <v>-74.420399000000003</v>
      </c>
      <c r="G3191" t="s">
        <v>417</v>
      </c>
      <c r="H3191" t="s">
        <v>43</v>
      </c>
      <c r="I3191">
        <v>15158555484</v>
      </c>
      <c r="J3191" t="s">
        <v>652</v>
      </c>
      <c r="K3191" t="s">
        <v>51</v>
      </c>
      <c r="L3191">
        <v>136</v>
      </c>
      <c r="M3191">
        <v>2</v>
      </c>
      <c r="N3191">
        <v>1</v>
      </c>
      <c r="O3191">
        <v>136</v>
      </c>
      <c r="P3191">
        <v>2</v>
      </c>
      <c r="Q3191">
        <v>1</v>
      </c>
      <c r="R3191">
        <v>2</v>
      </c>
      <c r="S3191">
        <v>2</v>
      </c>
      <c r="T3191" s="1">
        <v>44705</v>
      </c>
      <c r="U3191" t="str">
        <f t="shared" si="245"/>
        <v>Genius Keto Bar - Chocolate Dream</v>
      </c>
      <c r="V3191" t="str">
        <f t="shared" si="246"/>
        <v>Food</v>
      </c>
      <c r="W3191" t="s">
        <v>43</v>
      </c>
      <c r="X3191" t="b">
        <f t="shared" si="248"/>
        <v>1</v>
      </c>
      <c r="Y3191">
        <f t="shared" si="247"/>
        <v>2</v>
      </c>
      <c r="Z3191" s="2">
        <f t="shared" si="249"/>
        <v>1.3333333333333333</v>
      </c>
      <c r="AA3191" t="s">
        <v>418</v>
      </c>
      <c r="AB3191" t="s">
        <v>419</v>
      </c>
      <c r="AD3191" t="s">
        <v>91</v>
      </c>
      <c r="AE3191" t="s">
        <v>653</v>
      </c>
      <c r="AF3191">
        <v>2022</v>
      </c>
    </row>
    <row r="3192" spans="1:32" x14ac:dyDescent="0.25">
      <c r="A3192" t="s">
        <v>29</v>
      </c>
      <c r="B3192" t="s">
        <v>67</v>
      </c>
      <c r="C3192" t="s">
        <v>68</v>
      </c>
      <c r="D3192" t="s">
        <v>69</v>
      </c>
      <c r="E3192">
        <f>_xlfn.XLOOKUP(Table1[[#This Row],[Location]],'Location analysis'!A:A,'Location analysis'!B:B)</f>
        <v>40.435699999999997</v>
      </c>
      <c r="F3192">
        <f>_xlfn.XLOOKUP(Table1[[#This Row],[Location]],'Location analysis'!A:A,'Location analysis'!C:C)</f>
        <v>-74.125200000000007</v>
      </c>
      <c r="G3192" t="s">
        <v>70</v>
      </c>
      <c r="H3192" t="s">
        <v>34</v>
      </c>
      <c r="I3192">
        <v>15158782805</v>
      </c>
      <c r="J3192" t="s">
        <v>652</v>
      </c>
      <c r="K3192" t="s">
        <v>51</v>
      </c>
      <c r="L3192">
        <v>144</v>
      </c>
      <c r="M3192">
        <v>3</v>
      </c>
      <c r="N3192">
        <v>1</v>
      </c>
      <c r="O3192">
        <v>144</v>
      </c>
      <c r="P3192">
        <v>3</v>
      </c>
      <c r="Q3192">
        <v>1</v>
      </c>
      <c r="R3192">
        <v>3</v>
      </c>
      <c r="S3192">
        <v>3</v>
      </c>
      <c r="T3192" s="1">
        <v>44705</v>
      </c>
      <c r="U3192" t="str">
        <f t="shared" si="245"/>
        <v>Monster Energy Original</v>
      </c>
      <c r="V3192" t="str">
        <f t="shared" si="246"/>
        <v>Carbonated</v>
      </c>
      <c r="W3192" t="s">
        <v>34</v>
      </c>
      <c r="X3192" t="b">
        <f t="shared" si="248"/>
        <v>1</v>
      </c>
      <c r="Y3192">
        <f t="shared" si="247"/>
        <v>3</v>
      </c>
      <c r="Z3192" s="2">
        <f t="shared" si="249"/>
        <v>2</v>
      </c>
      <c r="AA3192" t="s">
        <v>70</v>
      </c>
      <c r="AD3192" t="s">
        <v>91</v>
      </c>
      <c r="AE3192" t="s">
        <v>653</v>
      </c>
      <c r="AF3192">
        <v>2022</v>
      </c>
    </row>
    <row r="3193" spans="1:32" x14ac:dyDescent="0.25">
      <c r="A3193" t="s">
        <v>29</v>
      </c>
      <c r="B3193" t="s">
        <v>394</v>
      </c>
      <c r="C3193" t="s">
        <v>395</v>
      </c>
      <c r="D3193" t="s">
        <v>396</v>
      </c>
      <c r="E3193">
        <f>_xlfn.XLOOKUP(Table1[[#This Row],[Location]],'Location analysis'!A:A,'Location analysis'!B:B)</f>
        <v>40.416893999999999</v>
      </c>
      <c r="F3193">
        <f>_xlfn.XLOOKUP(Table1[[#This Row],[Location]],'Location analysis'!A:A,'Location analysis'!C:C)</f>
        <v>-74.420399000000003</v>
      </c>
      <c r="G3193" t="s">
        <v>603</v>
      </c>
      <c r="H3193" t="s">
        <v>43</v>
      </c>
      <c r="I3193">
        <v>15158924874</v>
      </c>
      <c r="J3193" t="s">
        <v>652</v>
      </c>
      <c r="K3193" t="s">
        <v>51</v>
      </c>
      <c r="L3193">
        <v>155</v>
      </c>
      <c r="M3193">
        <v>5</v>
      </c>
      <c r="N3193">
        <v>1</v>
      </c>
      <c r="O3193">
        <v>155</v>
      </c>
      <c r="P3193">
        <v>5</v>
      </c>
      <c r="Q3193">
        <v>1</v>
      </c>
      <c r="R3193">
        <v>5</v>
      </c>
      <c r="S3193">
        <v>5</v>
      </c>
      <c r="T3193" s="1">
        <v>44705</v>
      </c>
      <c r="U3193" t="str">
        <f t="shared" si="245"/>
        <v>Ice Breakers Ice Cubes - PepperMint</v>
      </c>
      <c r="V3193" t="str">
        <f t="shared" si="246"/>
        <v>Food</v>
      </c>
      <c r="W3193" t="s">
        <v>43</v>
      </c>
      <c r="X3193" t="b">
        <f t="shared" si="248"/>
        <v>1</v>
      </c>
      <c r="Y3193">
        <f t="shared" si="247"/>
        <v>5</v>
      </c>
      <c r="Z3193" s="2">
        <f t="shared" si="249"/>
        <v>3.3333333333333335</v>
      </c>
      <c r="AA3193" t="s">
        <v>604</v>
      </c>
      <c r="AB3193" t="s">
        <v>605</v>
      </c>
      <c r="AD3193" t="s">
        <v>91</v>
      </c>
      <c r="AE3193" t="s">
        <v>653</v>
      </c>
      <c r="AF3193">
        <v>2022</v>
      </c>
    </row>
    <row r="3194" spans="1:32" x14ac:dyDescent="0.25">
      <c r="A3194" t="s">
        <v>29</v>
      </c>
      <c r="B3194" t="s">
        <v>67</v>
      </c>
      <c r="C3194" t="s">
        <v>68</v>
      </c>
      <c r="D3194" t="s">
        <v>69</v>
      </c>
      <c r="E3194">
        <f>_xlfn.XLOOKUP(Table1[[#This Row],[Location]],'Location analysis'!A:A,'Location analysis'!B:B)</f>
        <v>40.435699999999997</v>
      </c>
      <c r="F3194">
        <f>_xlfn.XLOOKUP(Table1[[#This Row],[Location]],'Location analysis'!A:A,'Location analysis'!C:C)</f>
        <v>-74.125200000000007</v>
      </c>
      <c r="G3194" t="s">
        <v>275</v>
      </c>
      <c r="H3194" t="s">
        <v>43</v>
      </c>
      <c r="I3194">
        <v>15159297779</v>
      </c>
      <c r="J3194" t="s">
        <v>652</v>
      </c>
      <c r="K3194" t="s">
        <v>51</v>
      </c>
      <c r="L3194">
        <v>121</v>
      </c>
      <c r="M3194">
        <v>2</v>
      </c>
      <c r="N3194">
        <v>1</v>
      </c>
      <c r="O3194">
        <v>121</v>
      </c>
      <c r="P3194">
        <v>2</v>
      </c>
      <c r="Q3194">
        <v>1</v>
      </c>
      <c r="R3194">
        <v>2</v>
      </c>
      <c r="S3194">
        <v>2</v>
      </c>
      <c r="T3194" s="1">
        <v>44705</v>
      </c>
      <c r="U3194" t="str">
        <f t="shared" si="245"/>
        <v>Cheetos Flaming Hot Limon Crunchy</v>
      </c>
      <c r="V3194" t="str">
        <f t="shared" si="246"/>
        <v>Food</v>
      </c>
      <c r="W3194" t="s">
        <v>43</v>
      </c>
      <c r="X3194" t="b">
        <f t="shared" si="248"/>
        <v>1</v>
      </c>
      <c r="Y3194">
        <f t="shared" si="247"/>
        <v>2</v>
      </c>
      <c r="Z3194" s="2">
        <f t="shared" si="249"/>
        <v>1.3333333333333333</v>
      </c>
      <c r="AA3194" t="s">
        <v>275</v>
      </c>
      <c r="AD3194" t="s">
        <v>91</v>
      </c>
      <c r="AE3194" t="s">
        <v>653</v>
      </c>
      <c r="AF3194">
        <v>2022</v>
      </c>
    </row>
    <row r="3195" spans="1:32" x14ac:dyDescent="0.25">
      <c r="A3195" t="s">
        <v>29</v>
      </c>
      <c r="B3195" t="s">
        <v>67</v>
      </c>
      <c r="C3195" t="s">
        <v>68</v>
      </c>
      <c r="D3195" t="s">
        <v>69</v>
      </c>
      <c r="E3195">
        <f>_xlfn.XLOOKUP(Table1[[#This Row],[Location]],'Location analysis'!A:A,'Location analysis'!B:B)</f>
        <v>40.435699999999997</v>
      </c>
      <c r="F3195">
        <f>_xlfn.XLOOKUP(Table1[[#This Row],[Location]],'Location analysis'!A:A,'Location analysis'!C:C)</f>
        <v>-74.125200000000007</v>
      </c>
      <c r="G3195" t="s">
        <v>160</v>
      </c>
      <c r="H3195" t="s">
        <v>49</v>
      </c>
      <c r="I3195">
        <v>15159301881</v>
      </c>
      <c r="J3195" t="s">
        <v>652</v>
      </c>
      <c r="K3195" t="s">
        <v>51</v>
      </c>
      <c r="L3195">
        <v>145</v>
      </c>
      <c r="M3195">
        <v>2.5</v>
      </c>
      <c r="N3195">
        <v>1</v>
      </c>
      <c r="O3195">
        <v>145</v>
      </c>
      <c r="P3195">
        <v>2.5</v>
      </c>
      <c r="Q3195">
        <v>1</v>
      </c>
      <c r="R3195">
        <v>2.5</v>
      </c>
      <c r="S3195">
        <v>2.5</v>
      </c>
      <c r="T3195" s="1">
        <v>44705</v>
      </c>
      <c r="U3195" t="str">
        <f t="shared" si="245"/>
        <v>Snapple Diet Tea - Peach Tea</v>
      </c>
      <c r="V3195" t="str">
        <f t="shared" si="246"/>
        <v>Non Carbonated</v>
      </c>
      <c r="W3195" t="s">
        <v>49</v>
      </c>
      <c r="X3195" t="b">
        <f t="shared" si="248"/>
        <v>1</v>
      </c>
      <c r="Y3195">
        <f t="shared" si="247"/>
        <v>2.5</v>
      </c>
      <c r="Z3195" s="2">
        <f t="shared" si="249"/>
        <v>1.6666666666666667</v>
      </c>
      <c r="AA3195" t="s">
        <v>75</v>
      </c>
      <c r="AB3195" t="s">
        <v>161</v>
      </c>
      <c r="AD3195" t="s">
        <v>91</v>
      </c>
      <c r="AE3195" t="s">
        <v>653</v>
      </c>
      <c r="AF3195">
        <v>2022</v>
      </c>
    </row>
    <row r="3196" spans="1:32" x14ac:dyDescent="0.25">
      <c r="A3196" t="s">
        <v>29</v>
      </c>
      <c r="B3196" t="s">
        <v>67</v>
      </c>
      <c r="C3196" t="s">
        <v>68</v>
      </c>
      <c r="D3196" t="s">
        <v>69</v>
      </c>
      <c r="E3196">
        <f>_xlfn.XLOOKUP(Table1[[#This Row],[Location]],'Location analysis'!A:A,'Location analysis'!B:B)</f>
        <v>40.435699999999997</v>
      </c>
      <c r="F3196">
        <f>_xlfn.XLOOKUP(Table1[[#This Row],[Location]],'Location analysis'!A:A,'Location analysis'!C:C)</f>
        <v>-74.125200000000007</v>
      </c>
      <c r="G3196" t="s">
        <v>74</v>
      </c>
      <c r="H3196" t="s">
        <v>49</v>
      </c>
      <c r="I3196">
        <v>15160049737</v>
      </c>
      <c r="J3196" t="s">
        <v>656</v>
      </c>
      <c r="K3196" t="s">
        <v>36</v>
      </c>
      <c r="L3196">
        <v>143</v>
      </c>
      <c r="M3196">
        <v>2.5</v>
      </c>
      <c r="N3196">
        <v>1</v>
      </c>
      <c r="O3196">
        <v>143</v>
      </c>
      <c r="P3196">
        <v>2.5</v>
      </c>
      <c r="Q3196">
        <v>1</v>
      </c>
      <c r="R3196">
        <v>2.5</v>
      </c>
      <c r="S3196">
        <v>2.5</v>
      </c>
      <c r="T3196" s="1">
        <v>44706</v>
      </c>
      <c r="U3196" t="str">
        <f t="shared" si="245"/>
        <v>Snapple Diet Tea - Lemon</v>
      </c>
      <c r="V3196" t="str">
        <f t="shared" si="246"/>
        <v>Non Carbonated</v>
      </c>
      <c r="W3196" t="s">
        <v>49</v>
      </c>
      <c r="X3196" t="b">
        <f t="shared" si="248"/>
        <v>1</v>
      </c>
      <c r="Y3196">
        <f t="shared" si="247"/>
        <v>2.5</v>
      </c>
      <c r="Z3196" s="2">
        <f t="shared" si="249"/>
        <v>1.6666666666666667</v>
      </c>
      <c r="AA3196" t="s">
        <v>75</v>
      </c>
      <c r="AB3196" t="s">
        <v>76</v>
      </c>
      <c r="AD3196" t="s">
        <v>109</v>
      </c>
      <c r="AE3196" t="s">
        <v>657</v>
      </c>
      <c r="AF3196">
        <v>2022</v>
      </c>
    </row>
    <row r="3197" spans="1:32" x14ac:dyDescent="0.25">
      <c r="A3197" t="s">
        <v>29</v>
      </c>
      <c r="B3197" t="s">
        <v>67</v>
      </c>
      <c r="C3197" t="s">
        <v>68</v>
      </c>
      <c r="D3197" t="s">
        <v>69</v>
      </c>
      <c r="E3197">
        <f>_xlfn.XLOOKUP(Table1[[#This Row],[Location]],'Location analysis'!A:A,'Location analysis'!B:B)</f>
        <v>40.435699999999997</v>
      </c>
      <c r="F3197">
        <f>_xlfn.XLOOKUP(Table1[[#This Row],[Location]],'Location analysis'!A:A,'Location analysis'!C:C)</f>
        <v>-74.125200000000007</v>
      </c>
      <c r="G3197" t="s">
        <v>185</v>
      </c>
      <c r="H3197" t="s">
        <v>34</v>
      </c>
      <c r="I3197">
        <v>15162102911</v>
      </c>
      <c r="J3197" t="s">
        <v>656</v>
      </c>
      <c r="K3197" t="s">
        <v>51</v>
      </c>
      <c r="L3197">
        <v>148</v>
      </c>
      <c r="M3197">
        <v>3.5</v>
      </c>
      <c r="N3197">
        <v>1</v>
      </c>
      <c r="O3197">
        <v>148</v>
      </c>
      <c r="P3197">
        <v>3.5</v>
      </c>
      <c r="Q3197">
        <v>1</v>
      </c>
      <c r="R3197">
        <v>3.5</v>
      </c>
      <c r="S3197">
        <v>3.5</v>
      </c>
      <c r="T3197" s="1">
        <v>44706</v>
      </c>
      <c r="U3197" t="str">
        <f t="shared" si="245"/>
        <v>Red Bull - Original</v>
      </c>
      <c r="V3197" t="str">
        <f t="shared" si="246"/>
        <v>Carbonated</v>
      </c>
      <c r="W3197" t="s">
        <v>34</v>
      </c>
      <c r="X3197" t="b">
        <f t="shared" si="248"/>
        <v>1</v>
      </c>
      <c r="Y3197">
        <f t="shared" si="247"/>
        <v>3.5</v>
      </c>
      <c r="Z3197" s="2">
        <f t="shared" si="249"/>
        <v>2.3333333333333335</v>
      </c>
      <c r="AA3197" t="s">
        <v>37</v>
      </c>
      <c r="AB3197" t="s">
        <v>150</v>
      </c>
      <c r="AD3197" t="s">
        <v>109</v>
      </c>
      <c r="AE3197" t="s">
        <v>657</v>
      </c>
      <c r="AF3197">
        <v>2022</v>
      </c>
    </row>
    <row r="3198" spans="1:32" x14ac:dyDescent="0.25">
      <c r="A3198" t="s">
        <v>29</v>
      </c>
      <c r="B3198" t="s">
        <v>30</v>
      </c>
      <c r="C3198" t="s">
        <v>31</v>
      </c>
      <c r="D3198" t="s">
        <v>32</v>
      </c>
      <c r="E3198">
        <f>_xlfn.XLOOKUP(Table1[[#This Row],[Location]],'Location analysis'!A:A,'Location analysis'!B:B)</f>
        <v>40.423690999999998</v>
      </c>
      <c r="F3198">
        <f>_xlfn.XLOOKUP(Table1[[#This Row],[Location]],'Location analysis'!A:A,'Location analysis'!C:C)</f>
        <v>-74.380831999999998</v>
      </c>
      <c r="G3198" t="s">
        <v>106</v>
      </c>
      <c r="H3198" t="s">
        <v>43</v>
      </c>
      <c r="I3198">
        <v>15162075744</v>
      </c>
      <c r="J3198" t="s">
        <v>656</v>
      </c>
      <c r="K3198" t="s">
        <v>51</v>
      </c>
      <c r="L3198">
        <v>122</v>
      </c>
      <c r="M3198">
        <v>1.5</v>
      </c>
      <c r="N3198">
        <v>1</v>
      </c>
      <c r="O3198">
        <v>122</v>
      </c>
      <c r="P3198">
        <v>1.5</v>
      </c>
      <c r="Q3198">
        <v>1</v>
      </c>
      <c r="R3198">
        <v>1.5</v>
      </c>
      <c r="S3198">
        <v>1.5</v>
      </c>
      <c r="T3198" s="1">
        <v>44706</v>
      </c>
      <c r="U3198" t="str">
        <f t="shared" si="245"/>
        <v>Oreo Mini</v>
      </c>
      <c r="V3198" t="str">
        <f t="shared" si="246"/>
        <v>Food</v>
      </c>
      <c r="W3198" t="s">
        <v>43</v>
      </c>
      <c r="X3198" t="b">
        <f t="shared" si="248"/>
        <v>1</v>
      </c>
      <c r="Y3198">
        <f t="shared" si="247"/>
        <v>1.5</v>
      </c>
      <c r="Z3198" s="2">
        <f t="shared" si="249"/>
        <v>1</v>
      </c>
      <c r="AA3198" t="s">
        <v>106</v>
      </c>
      <c r="AD3198" t="s">
        <v>109</v>
      </c>
      <c r="AE3198" t="s">
        <v>657</v>
      </c>
      <c r="AF3198">
        <v>2022</v>
      </c>
    </row>
    <row r="3199" spans="1:32" x14ac:dyDescent="0.25">
      <c r="A3199" t="s">
        <v>29</v>
      </c>
      <c r="B3199" t="s">
        <v>30</v>
      </c>
      <c r="C3199" t="s">
        <v>31</v>
      </c>
      <c r="D3199" t="s">
        <v>32</v>
      </c>
      <c r="E3199">
        <f>_xlfn.XLOOKUP(Table1[[#This Row],[Location]],'Location analysis'!A:A,'Location analysis'!B:B)</f>
        <v>40.423690999999998</v>
      </c>
      <c r="F3199">
        <f>_xlfn.XLOOKUP(Table1[[#This Row],[Location]],'Location analysis'!A:A,'Location analysis'!C:C)</f>
        <v>-74.380831999999998</v>
      </c>
      <c r="G3199" t="s">
        <v>537</v>
      </c>
      <c r="H3199" t="s">
        <v>49</v>
      </c>
      <c r="I3199">
        <v>15162096387</v>
      </c>
      <c r="J3199" t="s">
        <v>656</v>
      </c>
      <c r="K3199" t="s">
        <v>51</v>
      </c>
      <c r="L3199">
        <v>144</v>
      </c>
      <c r="M3199">
        <v>2.5</v>
      </c>
      <c r="N3199">
        <v>1</v>
      </c>
      <c r="O3199">
        <v>144</v>
      </c>
      <c r="P3199">
        <v>2.5</v>
      </c>
      <c r="Q3199">
        <v>1</v>
      </c>
      <c r="R3199">
        <v>2.5</v>
      </c>
      <c r="S3199">
        <v>2.5</v>
      </c>
      <c r="T3199" s="1">
        <v>44706</v>
      </c>
      <c r="U3199" t="str">
        <f t="shared" si="245"/>
        <v>Bai Lemonade - Burundi Blueberry</v>
      </c>
      <c r="V3199" t="str">
        <f t="shared" si="246"/>
        <v>Non Carbonated</v>
      </c>
      <c r="W3199" t="s">
        <v>49</v>
      </c>
      <c r="X3199" t="b">
        <f t="shared" si="248"/>
        <v>1</v>
      </c>
      <c r="Y3199">
        <f t="shared" si="247"/>
        <v>2.5</v>
      </c>
      <c r="Z3199" s="2">
        <f t="shared" si="249"/>
        <v>1.6666666666666667</v>
      </c>
      <c r="AA3199" t="s">
        <v>538</v>
      </c>
      <c r="AB3199" t="s">
        <v>539</v>
      </c>
      <c r="AD3199" t="s">
        <v>109</v>
      </c>
      <c r="AE3199" t="s">
        <v>657</v>
      </c>
      <c r="AF3199">
        <v>2022</v>
      </c>
    </row>
    <row r="3200" spans="1:32" x14ac:dyDescent="0.25">
      <c r="A3200" t="s">
        <v>29</v>
      </c>
      <c r="B3200" t="s">
        <v>30</v>
      </c>
      <c r="C3200" t="s">
        <v>31</v>
      </c>
      <c r="D3200" t="s">
        <v>32</v>
      </c>
      <c r="E3200">
        <f>_xlfn.XLOOKUP(Table1[[#This Row],[Location]],'Location analysis'!A:A,'Location analysis'!B:B)</f>
        <v>40.423690999999998</v>
      </c>
      <c r="F3200">
        <f>_xlfn.XLOOKUP(Table1[[#This Row],[Location]],'Location analysis'!A:A,'Location analysis'!C:C)</f>
        <v>-74.380831999999998</v>
      </c>
      <c r="G3200" t="s">
        <v>537</v>
      </c>
      <c r="H3200" t="s">
        <v>49</v>
      </c>
      <c r="I3200">
        <v>15162183374</v>
      </c>
      <c r="J3200" t="s">
        <v>656</v>
      </c>
      <c r="K3200" t="s">
        <v>36</v>
      </c>
      <c r="L3200">
        <v>144</v>
      </c>
      <c r="M3200">
        <v>2.5</v>
      </c>
      <c r="N3200">
        <v>1</v>
      </c>
      <c r="O3200">
        <v>144</v>
      </c>
      <c r="P3200">
        <v>2.5</v>
      </c>
      <c r="Q3200">
        <v>1</v>
      </c>
      <c r="R3200">
        <v>2.5</v>
      </c>
      <c r="S3200">
        <v>2.5</v>
      </c>
      <c r="T3200" s="1">
        <v>44706</v>
      </c>
      <c r="U3200" t="str">
        <f t="shared" si="245"/>
        <v>Bai Lemonade - Burundi Blueberry</v>
      </c>
      <c r="V3200" t="str">
        <f t="shared" si="246"/>
        <v>Non Carbonated</v>
      </c>
      <c r="W3200" t="s">
        <v>49</v>
      </c>
      <c r="X3200" t="b">
        <f t="shared" si="248"/>
        <v>1</v>
      </c>
      <c r="Y3200">
        <f t="shared" si="247"/>
        <v>2.5</v>
      </c>
      <c r="Z3200" s="2">
        <f t="shared" si="249"/>
        <v>1.6666666666666667</v>
      </c>
      <c r="AA3200" t="s">
        <v>538</v>
      </c>
      <c r="AB3200" t="s">
        <v>539</v>
      </c>
      <c r="AD3200" t="s">
        <v>109</v>
      </c>
      <c r="AE3200" t="s">
        <v>657</v>
      </c>
      <c r="AF3200">
        <v>2022</v>
      </c>
    </row>
    <row r="3201" spans="1:32" x14ac:dyDescent="0.25">
      <c r="A3201" t="s">
        <v>29</v>
      </c>
      <c r="B3201" t="s">
        <v>67</v>
      </c>
      <c r="C3201" t="s">
        <v>68</v>
      </c>
      <c r="D3201" t="s">
        <v>69</v>
      </c>
      <c r="E3201">
        <f>_xlfn.XLOOKUP(Table1[[#This Row],[Location]],'Location analysis'!A:A,'Location analysis'!B:B)</f>
        <v>40.435699999999997</v>
      </c>
      <c r="F3201">
        <f>_xlfn.XLOOKUP(Table1[[#This Row],[Location]],'Location analysis'!A:A,'Location analysis'!C:C)</f>
        <v>-74.125200000000007</v>
      </c>
      <c r="G3201" t="s">
        <v>160</v>
      </c>
      <c r="H3201" t="s">
        <v>49</v>
      </c>
      <c r="I3201">
        <v>15162341262</v>
      </c>
      <c r="J3201" t="s">
        <v>656</v>
      </c>
      <c r="K3201" t="s">
        <v>36</v>
      </c>
      <c r="L3201">
        <v>145</v>
      </c>
      <c r="M3201">
        <v>2.5</v>
      </c>
      <c r="N3201">
        <v>1</v>
      </c>
      <c r="O3201">
        <v>145</v>
      </c>
      <c r="P3201">
        <v>2.5</v>
      </c>
      <c r="Q3201">
        <v>1</v>
      </c>
      <c r="R3201">
        <v>2.5</v>
      </c>
      <c r="S3201">
        <v>5</v>
      </c>
      <c r="T3201" s="1">
        <v>44706</v>
      </c>
      <c r="U3201" t="str">
        <f t="shared" si="245"/>
        <v>Snapple Diet Tea - Peach Tea</v>
      </c>
      <c r="V3201" t="str">
        <f t="shared" si="246"/>
        <v>Non Carbonated</v>
      </c>
      <c r="W3201" t="s">
        <v>49</v>
      </c>
      <c r="X3201" t="b">
        <f t="shared" si="248"/>
        <v>1</v>
      </c>
      <c r="Y3201">
        <f t="shared" si="247"/>
        <v>2.5</v>
      </c>
      <c r="Z3201" s="2">
        <f t="shared" si="249"/>
        <v>1.6666666666666667</v>
      </c>
      <c r="AA3201" t="s">
        <v>75</v>
      </c>
      <c r="AB3201" t="s">
        <v>161</v>
      </c>
      <c r="AD3201" t="s">
        <v>109</v>
      </c>
      <c r="AE3201" t="s">
        <v>657</v>
      </c>
      <c r="AF3201">
        <v>2022</v>
      </c>
    </row>
    <row r="3202" spans="1:32" x14ac:dyDescent="0.25">
      <c r="A3202" t="s">
        <v>29</v>
      </c>
      <c r="B3202" t="s">
        <v>67</v>
      </c>
      <c r="C3202" t="s">
        <v>68</v>
      </c>
      <c r="D3202" t="s">
        <v>69</v>
      </c>
      <c r="E3202">
        <f>_xlfn.XLOOKUP(Table1[[#This Row],[Location]],'Location analysis'!A:A,'Location analysis'!B:B)</f>
        <v>40.435699999999997</v>
      </c>
      <c r="F3202">
        <f>_xlfn.XLOOKUP(Table1[[#This Row],[Location]],'Location analysis'!A:A,'Location analysis'!C:C)</f>
        <v>-74.125200000000007</v>
      </c>
      <c r="G3202" t="s">
        <v>81</v>
      </c>
      <c r="H3202" t="s">
        <v>43</v>
      </c>
      <c r="I3202">
        <v>15162341262</v>
      </c>
      <c r="J3202" t="s">
        <v>656</v>
      </c>
      <c r="K3202" t="s">
        <v>36</v>
      </c>
      <c r="L3202">
        <v>138</v>
      </c>
      <c r="M3202">
        <v>2.5</v>
      </c>
      <c r="N3202">
        <v>1</v>
      </c>
      <c r="O3202">
        <v>138</v>
      </c>
      <c r="P3202">
        <v>2.5</v>
      </c>
      <c r="Q3202">
        <v>1</v>
      </c>
      <c r="R3202">
        <v>2.5</v>
      </c>
      <c r="S3202">
        <v>5</v>
      </c>
      <c r="T3202" s="1">
        <v>44706</v>
      </c>
      <c r="U3202" t="str">
        <f t="shared" ref="U3202:U3265" si="250">IF(G3202="","Cell is Blank - Dis-regard",G3202)</f>
        <v>KitKat - Crisp Wafers</v>
      </c>
      <c r="V3202" t="str">
        <f t="shared" ref="V3202:V3265" si="251">IF(H3202="","Cell is Blank - Dis-regard",H3202)</f>
        <v>Food</v>
      </c>
      <c r="W3202" t="s">
        <v>43</v>
      </c>
      <c r="X3202" t="b">
        <f t="shared" si="248"/>
        <v>1</v>
      </c>
      <c r="Y3202">
        <f t="shared" ref="Y3202:Y3265" si="252">IF(X3202="FALSE",M3202,M3202)</f>
        <v>2.5</v>
      </c>
      <c r="Z3202" s="2">
        <f t="shared" si="249"/>
        <v>1.6666666666666667</v>
      </c>
      <c r="AA3202" t="s">
        <v>82</v>
      </c>
      <c r="AB3202" t="s">
        <v>83</v>
      </c>
      <c r="AD3202" t="s">
        <v>109</v>
      </c>
      <c r="AE3202" t="s">
        <v>657</v>
      </c>
      <c r="AF3202">
        <v>2022</v>
      </c>
    </row>
    <row r="3203" spans="1:32" x14ac:dyDescent="0.25">
      <c r="A3203" t="s">
        <v>29</v>
      </c>
      <c r="B3203" t="s">
        <v>46</v>
      </c>
      <c r="C3203" t="s">
        <v>31</v>
      </c>
      <c r="D3203" t="s">
        <v>47</v>
      </c>
      <c r="E3203">
        <f>_xlfn.XLOOKUP(Table1[[#This Row],[Location]],'Location analysis'!A:A,'Location analysis'!B:B)</f>
        <v>40.423690999999998</v>
      </c>
      <c r="F3203">
        <f>_xlfn.XLOOKUP(Table1[[#This Row],[Location]],'Location analysis'!A:A,'Location analysis'!C:C)</f>
        <v>-74.380831999999998</v>
      </c>
      <c r="G3203" t="s">
        <v>485</v>
      </c>
      <c r="H3203" t="s">
        <v>43</v>
      </c>
      <c r="I3203">
        <v>15162501934</v>
      </c>
      <c r="J3203" t="s">
        <v>656</v>
      </c>
      <c r="K3203" t="s">
        <v>36</v>
      </c>
      <c r="L3203">
        <v>139</v>
      </c>
      <c r="M3203">
        <v>2</v>
      </c>
      <c r="N3203">
        <v>1</v>
      </c>
      <c r="O3203">
        <v>139</v>
      </c>
      <c r="P3203">
        <v>2</v>
      </c>
      <c r="Q3203">
        <v>1</v>
      </c>
      <c r="R3203">
        <v>2</v>
      </c>
      <c r="S3203">
        <v>2</v>
      </c>
      <c r="T3203" s="1">
        <v>44706</v>
      </c>
      <c r="U3203" t="str">
        <f t="shared" si="250"/>
        <v>Keto Bar - Creamy Peanut Butter Chocolate</v>
      </c>
      <c r="V3203" t="str">
        <f t="shared" si="251"/>
        <v>Food</v>
      </c>
      <c r="W3203" t="s">
        <v>43</v>
      </c>
      <c r="X3203" t="b">
        <f t="shared" ref="X3203:X3266" si="253">M3203=P3203</f>
        <v>1</v>
      </c>
      <c r="Y3203">
        <f t="shared" si="252"/>
        <v>2</v>
      </c>
      <c r="Z3203" s="2">
        <f t="shared" ref="Z3203:Z3266" si="254">Y3203/1.5</f>
        <v>1.3333333333333333</v>
      </c>
      <c r="AA3203" t="s">
        <v>486</v>
      </c>
      <c r="AB3203" t="s">
        <v>487</v>
      </c>
      <c r="AD3203" t="s">
        <v>109</v>
      </c>
      <c r="AE3203" t="s">
        <v>657</v>
      </c>
      <c r="AF3203">
        <v>2022</v>
      </c>
    </row>
    <row r="3204" spans="1:32" x14ac:dyDescent="0.25">
      <c r="A3204" t="s">
        <v>29</v>
      </c>
      <c r="B3204" t="s">
        <v>46</v>
      </c>
      <c r="C3204" t="s">
        <v>31</v>
      </c>
      <c r="D3204" t="s">
        <v>47</v>
      </c>
      <c r="E3204">
        <f>_xlfn.XLOOKUP(Table1[[#This Row],[Location]],'Location analysis'!A:A,'Location analysis'!B:B)</f>
        <v>40.423690999999998</v>
      </c>
      <c r="F3204">
        <f>_xlfn.XLOOKUP(Table1[[#This Row],[Location]],'Location analysis'!A:A,'Location analysis'!C:C)</f>
        <v>-74.380831999999998</v>
      </c>
      <c r="G3204" t="s">
        <v>542</v>
      </c>
      <c r="H3204" t="s">
        <v>43</v>
      </c>
      <c r="I3204">
        <v>15163341897</v>
      </c>
      <c r="J3204" t="s">
        <v>656</v>
      </c>
      <c r="K3204" t="s">
        <v>51</v>
      </c>
      <c r="L3204">
        <v>114</v>
      </c>
      <c r="M3204">
        <v>1.5</v>
      </c>
      <c r="N3204">
        <v>1</v>
      </c>
      <c r="O3204">
        <v>114</v>
      </c>
      <c r="P3204">
        <v>1.5</v>
      </c>
      <c r="Q3204">
        <v>1</v>
      </c>
      <c r="R3204">
        <v>1.5</v>
      </c>
      <c r="S3204">
        <v>1.5</v>
      </c>
      <c r="T3204" s="1">
        <v>44706</v>
      </c>
      <c r="U3204" t="str">
        <f t="shared" si="250"/>
        <v>Pop Corners - White Cheddar</v>
      </c>
      <c r="V3204" t="str">
        <f t="shared" si="251"/>
        <v>Food</v>
      </c>
      <c r="W3204" t="s">
        <v>43</v>
      </c>
      <c r="X3204" t="b">
        <f t="shared" si="253"/>
        <v>1</v>
      </c>
      <c r="Y3204">
        <f t="shared" si="252"/>
        <v>1.5</v>
      </c>
      <c r="Z3204" s="2">
        <f t="shared" si="254"/>
        <v>1</v>
      </c>
      <c r="AA3204" t="s">
        <v>509</v>
      </c>
      <c r="AB3204" t="s">
        <v>204</v>
      </c>
      <c r="AD3204" t="s">
        <v>109</v>
      </c>
      <c r="AE3204" t="s">
        <v>657</v>
      </c>
      <c r="AF3204">
        <v>2022</v>
      </c>
    </row>
    <row r="3205" spans="1:32" x14ac:dyDescent="0.25">
      <c r="A3205" t="s">
        <v>29</v>
      </c>
      <c r="B3205" t="s">
        <v>67</v>
      </c>
      <c r="C3205" t="s">
        <v>68</v>
      </c>
      <c r="D3205" t="s">
        <v>69</v>
      </c>
      <c r="E3205">
        <f>_xlfn.XLOOKUP(Table1[[#This Row],[Location]],'Location analysis'!A:A,'Location analysis'!B:B)</f>
        <v>40.435699999999997</v>
      </c>
      <c r="F3205">
        <f>_xlfn.XLOOKUP(Table1[[#This Row],[Location]],'Location analysis'!A:A,'Location analysis'!C:C)</f>
        <v>-74.125200000000007</v>
      </c>
      <c r="G3205" t="s">
        <v>182</v>
      </c>
      <c r="H3205" t="s">
        <v>34</v>
      </c>
      <c r="I3205">
        <v>15163469179</v>
      </c>
      <c r="J3205" t="s">
        <v>656</v>
      </c>
      <c r="K3205" t="s">
        <v>51</v>
      </c>
      <c r="L3205">
        <v>142</v>
      </c>
      <c r="M3205">
        <v>1.5</v>
      </c>
      <c r="N3205">
        <v>1</v>
      </c>
      <c r="O3205">
        <v>142</v>
      </c>
      <c r="P3205">
        <v>1.5</v>
      </c>
      <c r="Q3205">
        <v>1</v>
      </c>
      <c r="R3205">
        <v>1.5</v>
      </c>
      <c r="S3205">
        <v>1.5</v>
      </c>
      <c r="T3205" s="1">
        <v>44706</v>
      </c>
      <c r="U3205" t="str">
        <f t="shared" si="250"/>
        <v>Coca Cola - Zero Sugar</v>
      </c>
      <c r="V3205" t="str">
        <f t="shared" si="251"/>
        <v>Carbonated</v>
      </c>
      <c r="W3205" t="s">
        <v>34</v>
      </c>
      <c r="X3205" t="b">
        <f t="shared" si="253"/>
        <v>1</v>
      </c>
      <c r="Y3205">
        <f t="shared" si="252"/>
        <v>1.5</v>
      </c>
      <c r="Z3205" s="2">
        <f t="shared" si="254"/>
        <v>1</v>
      </c>
      <c r="AA3205" t="s">
        <v>183</v>
      </c>
      <c r="AB3205" t="s">
        <v>184</v>
      </c>
      <c r="AD3205" t="s">
        <v>109</v>
      </c>
      <c r="AE3205" t="s">
        <v>657</v>
      </c>
      <c r="AF3205">
        <v>2022</v>
      </c>
    </row>
    <row r="3206" spans="1:32" x14ac:dyDescent="0.25">
      <c r="A3206" t="s">
        <v>29</v>
      </c>
      <c r="B3206" t="s">
        <v>67</v>
      </c>
      <c r="C3206" t="s">
        <v>68</v>
      </c>
      <c r="D3206" t="s">
        <v>69</v>
      </c>
      <c r="E3206">
        <f>_xlfn.XLOOKUP(Table1[[#This Row],[Location]],'Location analysis'!A:A,'Location analysis'!B:B)</f>
        <v>40.435699999999997</v>
      </c>
      <c r="F3206">
        <f>_xlfn.XLOOKUP(Table1[[#This Row],[Location]],'Location analysis'!A:A,'Location analysis'!C:C)</f>
        <v>-74.125200000000007</v>
      </c>
      <c r="G3206" t="s">
        <v>182</v>
      </c>
      <c r="H3206" t="s">
        <v>34</v>
      </c>
      <c r="I3206">
        <v>15163473132</v>
      </c>
      <c r="J3206" t="s">
        <v>656</v>
      </c>
      <c r="K3206" t="s">
        <v>51</v>
      </c>
      <c r="L3206">
        <v>142</v>
      </c>
      <c r="M3206">
        <v>1.5</v>
      </c>
      <c r="N3206">
        <v>1</v>
      </c>
      <c r="O3206">
        <v>142</v>
      </c>
      <c r="P3206">
        <v>1.5</v>
      </c>
      <c r="Q3206">
        <v>1</v>
      </c>
      <c r="R3206">
        <v>1.5</v>
      </c>
      <c r="S3206">
        <v>1.5</v>
      </c>
      <c r="T3206" s="1">
        <v>44706</v>
      </c>
      <c r="U3206" t="str">
        <f t="shared" si="250"/>
        <v>Coca Cola - Zero Sugar</v>
      </c>
      <c r="V3206" t="str">
        <f t="shared" si="251"/>
        <v>Carbonated</v>
      </c>
      <c r="W3206" t="s">
        <v>34</v>
      </c>
      <c r="X3206" t="b">
        <f t="shared" si="253"/>
        <v>1</v>
      </c>
      <c r="Y3206">
        <f t="shared" si="252"/>
        <v>1.5</v>
      </c>
      <c r="Z3206" s="2">
        <f t="shared" si="254"/>
        <v>1</v>
      </c>
      <c r="AA3206" t="s">
        <v>183</v>
      </c>
      <c r="AB3206" t="s">
        <v>184</v>
      </c>
      <c r="AD3206" t="s">
        <v>109</v>
      </c>
      <c r="AE3206" t="s">
        <v>657</v>
      </c>
      <c r="AF3206">
        <v>2022</v>
      </c>
    </row>
    <row r="3207" spans="1:32" x14ac:dyDescent="0.25">
      <c r="A3207" t="s">
        <v>29</v>
      </c>
      <c r="B3207" t="s">
        <v>67</v>
      </c>
      <c r="C3207" t="s">
        <v>68</v>
      </c>
      <c r="D3207" t="s">
        <v>69</v>
      </c>
      <c r="E3207">
        <f>_xlfn.XLOOKUP(Table1[[#This Row],[Location]],'Location analysis'!A:A,'Location analysis'!B:B)</f>
        <v>40.435699999999997</v>
      </c>
      <c r="F3207">
        <f>_xlfn.XLOOKUP(Table1[[#This Row],[Location]],'Location analysis'!A:A,'Location analysis'!C:C)</f>
        <v>-74.125200000000007</v>
      </c>
      <c r="G3207" t="s">
        <v>182</v>
      </c>
      <c r="H3207" t="s">
        <v>34</v>
      </c>
      <c r="I3207">
        <v>15163481365</v>
      </c>
      <c r="J3207" t="s">
        <v>656</v>
      </c>
      <c r="K3207" t="s">
        <v>51</v>
      </c>
      <c r="L3207">
        <v>142</v>
      </c>
      <c r="M3207">
        <v>1.5</v>
      </c>
      <c r="N3207">
        <v>1</v>
      </c>
      <c r="O3207">
        <v>142</v>
      </c>
      <c r="P3207">
        <v>1.5</v>
      </c>
      <c r="Q3207">
        <v>1</v>
      </c>
      <c r="R3207">
        <v>1.5</v>
      </c>
      <c r="S3207">
        <v>1.5</v>
      </c>
      <c r="T3207" s="1">
        <v>44706</v>
      </c>
      <c r="U3207" t="str">
        <f t="shared" si="250"/>
        <v>Coca Cola - Zero Sugar</v>
      </c>
      <c r="V3207" t="str">
        <f t="shared" si="251"/>
        <v>Carbonated</v>
      </c>
      <c r="W3207" t="s">
        <v>34</v>
      </c>
      <c r="X3207" t="b">
        <f t="shared" si="253"/>
        <v>1</v>
      </c>
      <c r="Y3207">
        <f t="shared" si="252"/>
        <v>1.5</v>
      </c>
      <c r="Z3207" s="2">
        <f t="shared" si="254"/>
        <v>1</v>
      </c>
      <c r="AA3207" t="s">
        <v>183</v>
      </c>
      <c r="AB3207" t="s">
        <v>184</v>
      </c>
      <c r="AD3207" t="s">
        <v>109</v>
      </c>
      <c r="AE3207" t="s">
        <v>657</v>
      </c>
      <c r="AF3207">
        <v>2022</v>
      </c>
    </row>
    <row r="3208" spans="1:32" x14ac:dyDescent="0.25">
      <c r="A3208" t="s">
        <v>29</v>
      </c>
      <c r="B3208" t="s">
        <v>46</v>
      </c>
      <c r="C3208" t="s">
        <v>31</v>
      </c>
      <c r="D3208" t="s">
        <v>47</v>
      </c>
      <c r="E3208">
        <f>_xlfn.XLOOKUP(Table1[[#This Row],[Location]],'Location analysis'!A:A,'Location analysis'!B:B)</f>
        <v>40.423690999999998</v>
      </c>
      <c r="F3208">
        <f>_xlfn.XLOOKUP(Table1[[#This Row],[Location]],'Location analysis'!A:A,'Location analysis'!C:C)</f>
        <v>-74.380831999999998</v>
      </c>
      <c r="G3208" t="s">
        <v>42</v>
      </c>
      <c r="H3208" t="s">
        <v>43</v>
      </c>
      <c r="I3208">
        <v>15163665621</v>
      </c>
      <c r="J3208" t="s">
        <v>656</v>
      </c>
      <c r="K3208" t="s">
        <v>51</v>
      </c>
      <c r="L3208">
        <v>124</v>
      </c>
      <c r="M3208">
        <v>1.5</v>
      </c>
      <c r="N3208">
        <v>1</v>
      </c>
      <c r="O3208">
        <v>124</v>
      </c>
      <c r="P3208">
        <v>1.5</v>
      </c>
      <c r="Q3208">
        <v>1</v>
      </c>
      <c r="R3208">
        <v>1.5</v>
      </c>
      <c r="S3208">
        <v>1.5</v>
      </c>
      <c r="T3208" s="1">
        <v>44706</v>
      </c>
      <c r="U3208" t="str">
        <f t="shared" si="250"/>
        <v>Takis - Hot Chilli Pepper &amp; Lime</v>
      </c>
      <c r="V3208" t="str">
        <f t="shared" si="251"/>
        <v>Food</v>
      </c>
      <c r="W3208" t="s">
        <v>43</v>
      </c>
      <c r="X3208" t="b">
        <f t="shared" si="253"/>
        <v>1</v>
      </c>
      <c r="Y3208">
        <f t="shared" si="252"/>
        <v>1.5</v>
      </c>
      <c r="Z3208" s="2">
        <f t="shared" si="254"/>
        <v>1</v>
      </c>
      <c r="AA3208" t="s">
        <v>44</v>
      </c>
      <c r="AB3208" t="s">
        <v>45</v>
      </c>
      <c r="AD3208" t="s">
        <v>109</v>
      </c>
      <c r="AE3208" t="s">
        <v>657</v>
      </c>
      <c r="AF3208">
        <v>2022</v>
      </c>
    </row>
    <row r="3209" spans="1:32" x14ac:dyDescent="0.25">
      <c r="A3209" t="s">
        <v>29</v>
      </c>
      <c r="B3209" t="s">
        <v>67</v>
      </c>
      <c r="C3209" t="s">
        <v>68</v>
      </c>
      <c r="D3209" t="s">
        <v>69</v>
      </c>
      <c r="E3209">
        <f>_xlfn.XLOOKUP(Table1[[#This Row],[Location]],'Location analysis'!A:A,'Location analysis'!B:B)</f>
        <v>40.435699999999997</v>
      </c>
      <c r="F3209">
        <f>_xlfn.XLOOKUP(Table1[[#This Row],[Location]],'Location analysis'!A:A,'Location analysis'!C:C)</f>
        <v>-74.125200000000007</v>
      </c>
      <c r="G3209" t="s">
        <v>100</v>
      </c>
      <c r="H3209" t="s">
        <v>43</v>
      </c>
      <c r="I3209">
        <v>15163715181</v>
      </c>
      <c r="J3209" t="s">
        <v>656</v>
      </c>
      <c r="K3209" t="s">
        <v>51</v>
      </c>
      <c r="L3209">
        <v>114</v>
      </c>
      <c r="M3209">
        <v>2</v>
      </c>
      <c r="N3209">
        <v>1</v>
      </c>
      <c r="O3209">
        <v>114</v>
      </c>
      <c r="P3209">
        <v>2</v>
      </c>
      <c r="Q3209">
        <v>1</v>
      </c>
      <c r="R3209">
        <v>2</v>
      </c>
      <c r="S3209">
        <v>2</v>
      </c>
      <c r="T3209" s="1">
        <v>44706</v>
      </c>
      <c r="U3209" t="str">
        <f t="shared" si="250"/>
        <v>Cheetos - Fleming Hot Crunchy</v>
      </c>
      <c r="V3209" t="str">
        <f t="shared" si="251"/>
        <v>Food</v>
      </c>
      <c r="W3209" t="s">
        <v>43</v>
      </c>
      <c r="X3209" t="b">
        <f t="shared" si="253"/>
        <v>1</v>
      </c>
      <c r="Y3209">
        <f t="shared" si="252"/>
        <v>2</v>
      </c>
      <c r="Z3209" s="2">
        <f t="shared" si="254"/>
        <v>1.3333333333333333</v>
      </c>
      <c r="AA3209" t="s">
        <v>101</v>
      </c>
      <c r="AB3209" t="s">
        <v>102</v>
      </c>
      <c r="AD3209" t="s">
        <v>109</v>
      </c>
      <c r="AE3209" t="s">
        <v>657</v>
      </c>
      <c r="AF3209">
        <v>2022</v>
      </c>
    </row>
    <row r="3210" spans="1:32" x14ac:dyDescent="0.25">
      <c r="A3210" t="s">
        <v>29</v>
      </c>
      <c r="B3210" t="s">
        <v>30</v>
      </c>
      <c r="C3210" t="s">
        <v>31</v>
      </c>
      <c r="D3210" t="s">
        <v>32</v>
      </c>
      <c r="E3210">
        <f>_xlfn.XLOOKUP(Table1[[#This Row],[Location]],'Location analysis'!A:A,'Location analysis'!B:B)</f>
        <v>40.423690999999998</v>
      </c>
      <c r="F3210">
        <f>_xlfn.XLOOKUP(Table1[[#This Row],[Location]],'Location analysis'!A:A,'Location analysis'!C:C)</f>
        <v>-74.380831999999998</v>
      </c>
      <c r="G3210" t="s">
        <v>628</v>
      </c>
      <c r="H3210" t="s">
        <v>43</v>
      </c>
      <c r="I3210">
        <v>15164252347</v>
      </c>
      <c r="J3210" t="s">
        <v>656</v>
      </c>
      <c r="K3210" t="s">
        <v>51</v>
      </c>
      <c r="L3210">
        <v>112</v>
      </c>
      <c r="M3210">
        <v>1.5</v>
      </c>
      <c r="N3210">
        <v>1</v>
      </c>
      <c r="O3210">
        <v>112</v>
      </c>
      <c r="P3210">
        <v>1.5</v>
      </c>
      <c r="Q3210">
        <v>1</v>
      </c>
      <c r="R3210">
        <v>1.5</v>
      </c>
      <c r="S3210">
        <v>1.5</v>
      </c>
      <c r="T3210" s="1">
        <v>44706</v>
      </c>
      <c r="U3210" t="str">
        <f t="shared" si="250"/>
        <v>Pop Corners - Sweet &amp; Salty Kettle</v>
      </c>
      <c r="V3210" t="str">
        <f t="shared" si="251"/>
        <v>Food</v>
      </c>
      <c r="W3210" t="s">
        <v>43</v>
      </c>
      <c r="X3210" t="b">
        <f t="shared" si="253"/>
        <v>1</v>
      </c>
      <c r="Y3210">
        <f t="shared" si="252"/>
        <v>1.5</v>
      </c>
      <c r="Z3210" s="2">
        <f t="shared" si="254"/>
        <v>1</v>
      </c>
      <c r="AA3210" t="s">
        <v>509</v>
      </c>
      <c r="AB3210" t="s">
        <v>629</v>
      </c>
      <c r="AD3210" t="s">
        <v>109</v>
      </c>
      <c r="AE3210" t="s">
        <v>657</v>
      </c>
      <c r="AF3210">
        <v>2022</v>
      </c>
    </row>
    <row r="3211" spans="1:32" x14ac:dyDescent="0.25">
      <c r="A3211" t="s">
        <v>29</v>
      </c>
      <c r="B3211" t="s">
        <v>67</v>
      </c>
      <c r="C3211" t="s">
        <v>68</v>
      </c>
      <c r="D3211" t="s">
        <v>69</v>
      </c>
      <c r="E3211">
        <f>_xlfn.XLOOKUP(Table1[[#This Row],[Location]],'Location analysis'!A:A,'Location analysis'!B:B)</f>
        <v>40.435699999999997</v>
      </c>
      <c r="F3211">
        <f>_xlfn.XLOOKUP(Table1[[#This Row],[Location]],'Location analysis'!A:A,'Location analysis'!C:C)</f>
        <v>-74.125200000000007</v>
      </c>
      <c r="G3211" t="s">
        <v>191</v>
      </c>
      <c r="H3211" t="s">
        <v>43</v>
      </c>
      <c r="I3211">
        <v>15164542179</v>
      </c>
      <c r="J3211" t="s">
        <v>656</v>
      </c>
      <c r="K3211" t="s">
        <v>36</v>
      </c>
      <c r="L3211">
        <v>120</v>
      </c>
      <c r="M3211">
        <v>1.5</v>
      </c>
      <c r="N3211">
        <v>1</v>
      </c>
      <c r="O3211">
        <v>120</v>
      </c>
      <c r="P3211">
        <v>1.5</v>
      </c>
      <c r="Q3211">
        <v>1</v>
      </c>
      <c r="R3211">
        <v>1.5</v>
      </c>
      <c r="S3211">
        <v>1.5</v>
      </c>
      <c r="T3211" s="1">
        <v>44706</v>
      </c>
      <c r="U3211" t="str">
        <f t="shared" si="250"/>
        <v>Ritz Bits Cheese</v>
      </c>
      <c r="V3211" t="str">
        <f t="shared" si="251"/>
        <v>Food</v>
      </c>
      <c r="W3211" t="s">
        <v>43</v>
      </c>
      <c r="X3211" t="b">
        <f t="shared" si="253"/>
        <v>1</v>
      </c>
      <c r="Y3211">
        <f t="shared" si="252"/>
        <v>1.5</v>
      </c>
      <c r="Z3211" s="2">
        <f t="shared" si="254"/>
        <v>1</v>
      </c>
      <c r="AA3211" t="s">
        <v>191</v>
      </c>
      <c r="AD3211" t="s">
        <v>109</v>
      </c>
      <c r="AE3211" t="s">
        <v>657</v>
      </c>
      <c r="AF3211">
        <v>2022</v>
      </c>
    </row>
    <row r="3212" spans="1:32" x14ac:dyDescent="0.25">
      <c r="A3212" t="s">
        <v>29</v>
      </c>
      <c r="B3212" t="s">
        <v>67</v>
      </c>
      <c r="C3212" t="s">
        <v>68</v>
      </c>
      <c r="D3212" t="s">
        <v>69</v>
      </c>
      <c r="E3212">
        <f>_xlfn.XLOOKUP(Table1[[#This Row],[Location]],'Location analysis'!A:A,'Location analysis'!B:B)</f>
        <v>40.435699999999997</v>
      </c>
      <c r="F3212">
        <f>_xlfn.XLOOKUP(Table1[[#This Row],[Location]],'Location analysis'!A:A,'Location analysis'!C:C)</f>
        <v>-74.125200000000007</v>
      </c>
      <c r="G3212" t="s">
        <v>182</v>
      </c>
      <c r="H3212" t="s">
        <v>34</v>
      </c>
      <c r="I3212">
        <v>15164624191</v>
      </c>
      <c r="J3212" t="s">
        <v>656</v>
      </c>
      <c r="K3212" t="s">
        <v>51</v>
      </c>
      <c r="L3212">
        <v>142</v>
      </c>
      <c r="M3212">
        <v>1.5</v>
      </c>
      <c r="N3212">
        <v>1</v>
      </c>
      <c r="O3212">
        <v>142</v>
      </c>
      <c r="P3212">
        <v>1.5</v>
      </c>
      <c r="Q3212">
        <v>1</v>
      </c>
      <c r="R3212">
        <v>1.5</v>
      </c>
      <c r="S3212">
        <v>1.5</v>
      </c>
      <c r="T3212" s="1">
        <v>44706</v>
      </c>
      <c r="U3212" t="str">
        <f t="shared" si="250"/>
        <v>Coca Cola - Zero Sugar</v>
      </c>
      <c r="V3212" t="str">
        <f t="shared" si="251"/>
        <v>Carbonated</v>
      </c>
      <c r="W3212" t="s">
        <v>34</v>
      </c>
      <c r="X3212" t="b">
        <f t="shared" si="253"/>
        <v>1</v>
      </c>
      <c r="Y3212">
        <f t="shared" si="252"/>
        <v>1.5</v>
      </c>
      <c r="Z3212" s="2">
        <f t="shared" si="254"/>
        <v>1</v>
      </c>
      <c r="AA3212" t="s">
        <v>183</v>
      </c>
      <c r="AB3212" t="s">
        <v>184</v>
      </c>
      <c r="AD3212" t="s">
        <v>109</v>
      </c>
      <c r="AE3212" t="s">
        <v>657</v>
      </c>
      <c r="AF3212">
        <v>2022</v>
      </c>
    </row>
    <row r="3213" spans="1:32" x14ac:dyDescent="0.25">
      <c r="A3213" t="s">
        <v>29</v>
      </c>
      <c r="B3213" t="s">
        <v>67</v>
      </c>
      <c r="C3213" t="s">
        <v>68</v>
      </c>
      <c r="D3213" t="s">
        <v>69</v>
      </c>
      <c r="E3213">
        <f>_xlfn.XLOOKUP(Table1[[#This Row],[Location]],'Location analysis'!A:A,'Location analysis'!B:B)</f>
        <v>40.435699999999997</v>
      </c>
      <c r="F3213">
        <f>_xlfn.XLOOKUP(Table1[[#This Row],[Location]],'Location analysis'!A:A,'Location analysis'!C:C)</f>
        <v>-74.125200000000007</v>
      </c>
      <c r="G3213" t="s">
        <v>185</v>
      </c>
      <c r="H3213" t="s">
        <v>34</v>
      </c>
      <c r="I3213">
        <v>15164651795</v>
      </c>
      <c r="J3213" t="s">
        <v>656</v>
      </c>
      <c r="K3213" t="s">
        <v>51</v>
      </c>
      <c r="L3213">
        <v>148</v>
      </c>
      <c r="M3213">
        <v>3.5</v>
      </c>
      <c r="N3213">
        <v>1</v>
      </c>
      <c r="O3213">
        <v>148</v>
      </c>
      <c r="P3213">
        <v>3.5</v>
      </c>
      <c r="Q3213">
        <v>1</v>
      </c>
      <c r="R3213">
        <v>3.5</v>
      </c>
      <c r="S3213">
        <v>3.5</v>
      </c>
      <c r="T3213" s="1">
        <v>44706</v>
      </c>
      <c r="U3213" t="str">
        <f t="shared" si="250"/>
        <v>Red Bull - Original</v>
      </c>
      <c r="V3213" t="str">
        <f t="shared" si="251"/>
        <v>Carbonated</v>
      </c>
      <c r="W3213" t="s">
        <v>34</v>
      </c>
      <c r="X3213" t="b">
        <f t="shared" si="253"/>
        <v>1</v>
      </c>
      <c r="Y3213">
        <f t="shared" si="252"/>
        <v>3.5</v>
      </c>
      <c r="Z3213" s="2">
        <f t="shared" si="254"/>
        <v>2.3333333333333335</v>
      </c>
      <c r="AA3213" t="s">
        <v>37</v>
      </c>
      <c r="AB3213" t="s">
        <v>150</v>
      </c>
      <c r="AD3213" t="s">
        <v>109</v>
      </c>
      <c r="AE3213" t="s">
        <v>657</v>
      </c>
      <c r="AF3213">
        <v>2022</v>
      </c>
    </row>
    <row r="3214" spans="1:32" x14ac:dyDescent="0.25">
      <c r="A3214" t="s">
        <v>29</v>
      </c>
      <c r="B3214" t="s">
        <v>67</v>
      </c>
      <c r="C3214" t="s">
        <v>68</v>
      </c>
      <c r="D3214" t="s">
        <v>69</v>
      </c>
      <c r="E3214">
        <f>_xlfn.XLOOKUP(Table1[[#This Row],[Location]],'Location analysis'!A:A,'Location analysis'!B:B)</f>
        <v>40.435699999999997</v>
      </c>
      <c r="F3214">
        <f>_xlfn.XLOOKUP(Table1[[#This Row],[Location]],'Location analysis'!A:A,'Location analysis'!C:C)</f>
        <v>-74.125200000000007</v>
      </c>
      <c r="G3214" t="s">
        <v>81</v>
      </c>
      <c r="H3214" t="s">
        <v>43</v>
      </c>
      <c r="I3214">
        <v>15164673164</v>
      </c>
      <c r="J3214" t="s">
        <v>656</v>
      </c>
      <c r="K3214" t="s">
        <v>51</v>
      </c>
      <c r="L3214">
        <v>138</v>
      </c>
      <c r="M3214">
        <v>2.5</v>
      </c>
      <c r="N3214">
        <v>1</v>
      </c>
      <c r="O3214">
        <v>138</v>
      </c>
      <c r="P3214">
        <v>2.5</v>
      </c>
      <c r="Q3214">
        <v>1</v>
      </c>
      <c r="R3214">
        <v>2.5</v>
      </c>
      <c r="S3214">
        <v>2.5</v>
      </c>
      <c r="T3214" s="1">
        <v>44706</v>
      </c>
      <c r="U3214" t="str">
        <f t="shared" si="250"/>
        <v>KitKat - Crisp Wafers</v>
      </c>
      <c r="V3214" t="str">
        <f t="shared" si="251"/>
        <v>Food</v>
      </c>
      <c r="W3214" t="s">
        <v>43</v>
      </c>
      <c r="X3214" t="b">
        <f t="shared" si="253"/>
        <v>1</v>
      </c>
      <c r="Y3214">
        <f t="shared" si="252"/>
        <v>2.5</v>
      </c>
      <c r="Z3214" s="2">
        <f t="shared" si="254"/>
        <v>1.6666666666666667</v>
      </c>
      <c r="AA3214" t="s">
        <v>82</v>
      </c>
      <c r="AB3214" t="s">
        <v>83</v>
      </c>
      <c r="AD3214" t="s">
        <v>109</v>
      </c>
      <c r="AE3214" t="s">
        <v>657</v>
      </c>
      <c r="AF3214">
        <v>2022</v>
      </c>
    </row>
    <row r="3215" spans="1:32" x14ac:dyDescent="0.25">
      <c r="A3215" t="s">
        <v>29</v>
      </c>
      <c r="B3215" t="s">
        <v>67</v>
      </c>
      <c r="C3215" t="s">
        <v>68</v>
      </c>
      <c r="D3215" t="s">
        <v>69</v>
      </c>
      <c r="E3215">
        <f>_xlfn.XLOOKUP(Table1[[#This Row],[Location]],'Location analysis'!A:A,'Location analysis'!B:B)</f>
        <v>40.435699999999997</v>
      </c>
      <c r="F3215">
        <f>_xlfn.XLOOKUP(Table1[[#This Row],[Location]],'Location analysis'!A:A,'Location analysis'!C:C)</f>
        <v>-74.125200000000007</v>
      </c>
      <c r="G3215" t="s">
        <v>81</v>
      </c>
      <c r="H3215" t="s">
        <v>43</v>
      </c>
      <c r="I3215">
        <v>15164673048</v>
      </c>
      <c r="J3215" t="s">
        <v>656</v>
      </c>
      <c r="K3215" t="s">
        <v>51</v>
      </c>
      <c r="L3215">
        <v>138</v>
      </c>
      <c r="M3215">
        <v>2.5</v>
      </c>
      <c r="N3215">
        <v>1</v>
      </c>
      <c r="O3215">
        <v>138</v>
      </c>
      <c r="P3215">
        <v>2.5</v>
      </c>
      <c r="Q3215">
        <v>1</v>
      </c>
      <c r="R3215">
        <v>2.5</v>
      </c>
      <c r="S3215">
        <v>2.5</v>
      </c>
      <c r="T3215" s="1">
        <v>44706</v>
      </c>
      <c r="U3215" t="str">
        <f t="shared" si="250"/>
        <v>KitKat - Crisp Wafers</v>
      </c>
      <c r="V3215" t="str">
        <f t="shared" si="251"/>
        <v>Food</v>
      </c>
      <c r="W3215" t="s">
        <v>43</v>
      </c>
      <c r="X3215" t="b">
        <f t="shared" si="253"/>
        <v>1</v>
      </c>
      <c r="Y3215">
        <f t="shared" si="252"/>
        <v>2.5</v>
      </c>
      <c r="Z3215" s="2">
        <f t="shared" si="254"/>
        <v>1.6666666666666667</v>
      </c>
      <c r="AA3215" t="s">
        <v>82</v>
      </c>
      <c r="AB3215" t="s">
        <v>83</v>
      </c>
      <c r="AD3215" t="s">
        <v>109</v>
      </c>
      <c r="AE3215" t="s">
        <v>657</v>
      </c>
      <c r="AF3215">
        <v>2022</v>
      </c>
    </row>
    <row r="3216" spans="1:32" x14ac:dyDescent="0.25">
      <c r="A3216" t="s">
        <v>29</v>
      </c>
      <c r="B3216" t="s">
        <v>67</v>
      </c>
      <c r="C3216" t="s">
        <v>68</v>
      </c>
      <c r="D3216" t="s">
        <v>69</v>
      </c>
      <c r="E3216">
        <f>_xlfn.XLOOKUP(Table1[[#This Row],[Location]],'Location analysis'!A:A,'Location analysis'!B:B)</f>
        <v>40.435699999999997</v>
      </c>
      <c r="F3216">
        <f>_xlfn.XLOOKUP(Table1[[#This Row],[Location]],'Location analysis'!A:A,'Location analysis'!C:C)</f>
        <v>-74.125200000000007</v>
      </c>
      <c r="G3216" t="s">
        <v>182</v>
      </c>
      <c r="H3216" t="s">
        <v>34</v>
      </c>
      <c r="I3216">
        <v>15165002256</v>
      </c>
      <c r="J3216" t="s">
        <v>658</v>
      </c>
      <c r="K3216" t="s">
        <v>51</v>
      </c>
      <c r="L3216">
        <v>142</v>
      </c>
      <c r="M3216">
        <v>1.5</v>
      </c>
      <c r="N3216">
        <v>1</v>
      </c>
      <c r="O3216">
        <v>142</v>
      </c>
      <c r="P3216">
        <v>1.5</v>
      </c>
      <c r="Q3216">
        <v>1</v>
      </c>
      <c r="R3216">
        <v>1.5</v>
      </c>
      <c r="S3216">
        <v>1.5</v>
      </c>
      <c r="T3216" s="1">
        <v>44706</v>
      </c>
      <c r="U3216" t="str">
        <f t="shared" si="250"/>
        <v>Coca Cola - Zero Sugar</v>
      </c>
      <c r="V3216" t="str">
        <f t="shared" si="251"/>
        <v>Carbonated</v>
      </c>
      <c r="W3216" t="s">
        <v>34</v>
      </c>
      <c r="X3216" t="b">
        <f t="shared" si="253"/>
        <v>1</v>
      </c>
      <c r="Y3216">
        <f t="shared" si="252"/>
        <v>1.5</v>
      </c>
      <c r="Z3216" s="2">
        <f t="shared" si="254"/>
        <v>1</v>
      </c>
      <c r="AA3216" t="s">
        <v>183</v>
      </c>
      <c r="AB3216" t="s">
        <v>184</v>
      </c>
      <c r="AD3216" t="s">
        <v>123</v>
      </c>
      <c r="AE3216" t="s">
        <v>659</v>
      </c>
      <c r="AF3216">
        <v>2022</v>
      </c>
    </row>
    <row r="3217" spans="1:32" x14ac:dyDescent="0.25">
      <c r="A3217" t="s">
        <v>29</v>
      </c>
      <c r="B3217" t="s">
        <v>67</v>
      </c>
      <c r="C3217" t="s">
        <v>68</v>
      </c>
      <c r="D3217" t="s">
        <v>69</v>
      </c>
      <c r="E3217">
        <f>_xlfn.XLOOKUP(Table1[[#This Row],[Location]],'Location analysis'!A:A,'Location analysis'!B:B)</f>
        <v>40.435699999999997</v>
      </c>
      <c r="F3217">
        <f>_xlfn.XLOOKUP(Table1[[#This Row],[Location]],'Location analysis'!A:A,'Location analysis'!C:C)</f>
        <v>-74.125200000000007</v>
      </c>
      <c r="G3217" t="s">
        <v>81</v>
      </c>
      <c r="H3217" t="s">
        <v>43</v>
      </c>
      <c r="I3217">
        <v>15165323498</v>
      </c>
      <c r="J3217" t="s">
        <v>658</v>
      </c>
      <c r="K3217" t="s">
        <v>36</v>
      </c>
      <c r="L3217">
        <v>134</v>
      </c>
      <c r="M3217">
        <v>2</v>
      </c>
      <c r="N3217">
        <v>1</v>
      </c>
      <c r="O3217">
        <v>134</v>
      </c>
      <c r="P3217">
        <v>2</v>
      </c>
      <c r="Q3217">
        <v>1</v>
      </c>
      <c r="R3217">
        <v>2</v>
      </c>
      <c r="S3217">
        <v>2</v>
      </c>
      <c r="T3217" s="1">
        <v>44707</v>
      </c>
      <c r="U3217" t="str">
        <f t="shared" si="250"/>
        <v>KitKat - Crisp Wafers</v>
      </c>
      <c r="V3217" t="str">
        <f t="shared" si="251"/>
        <v>Food</v>
      </c>
      <c r="W3217" t="s">
        <v>43</v>
      </c>
      <c r="X3217" t="b">
        <f t="shared" si="253"/>
        <v>1</v>
      </c>
      <c r="Y3217">
        <f t="shared" si="252"/>
        <v>2</v>
      </c>
      <c r="Z3217" s="2">
        <f t="shared" si="254"/>
        <v>1.3333333333333333</v>
      </c>
      <c r="AA3217" t="s">
        <v>82</v>
      </c>
      <c r="AB3217" t="s">
        <v>83</v>
      </c>
      <c r="AD3217" t="s">
        <v>123</v>
      </c>
      <c r="AE3217" t="s">
        <v>659</v>
      </c>
      <c r="AF3217">
        <v>2022</v>
      </c>
    </row>
    <row r="3218" spans="1:32" x14ac:dyDescent="0.25">
      <c r="A3218" t="s">
        <v>29</v>
      </c>
      <c r="B3218" t="s">
        <v>394</v>
      </c>
      <c r="C3218" t="s">
        <v>395</v>
      </c>
      <c r="D3218" t="s">
        <v>396</v>
      </c>
      <c r="E3218">
        <f>_xlfn.XLOOKUP(Table1[[#This Row],[Location]],'Location analysis'!A:A,'Location analysis'!B:B)</f>
        <v>40.416893999999999</v>
      </c>
      <c r="F3218">
        <f>_xlfn.XLOOKUP(Table1[[#This Row],[Location]],'Location analysis'!A:A,'Location analysis'!C:C)</f>
        <v>-74.420399000000003</v>
      </c>
      <c r="G3218" t="s">
        <v>528</v>
      </c>
      <c r="H3218" t="s">
        <v>49</v>
      </c>
      <c r="I3218">
        <v>15166381621</v>
      </c>
      <c r="J3218" t="s">
        <v>658</v>
      </c>
      <c r="K3218" t="s">
        <v>36</v>
      </c>
      <c r="L3218">
        <v>145</v>
      </c>
      <c r="M3218">
        <v>2.75</v>
      </c>
      <c r="N3218">
        <v>1</v>
      </c>
      <c r="O3218">
        <v>145</v>
      </c>
      <c r="P3218">
        <v>2.75</v>
      </c>
      <c r="Q3218">
        <v>1</v>
      </c>
      <c r="R3218">
        <v>2.75</v>
      </c>
      <c r="S3218">
        <v>2.75</v>
      </c>
      <c r="T3218" s="1">
        <v>44707</v>
      </c>
      <c r="U3218" t="str">
        <f t="shared" si="250"/>
        <v>Bai Antioxidant - Tanzania Lemon Super Tea</v>
      </c>
      <c r="V3218" t="str">
        <f t="shared" si="251"/>
        <v>Non Carbonated</v>
      </c>
      <c r="W3218" t="s">
        <v>49</v>
      </c>
      <c r="X3218" t="b">
        <f t="shared" si="253"/>
        <v>1</v>
      </c>
      <c r="Y3218">
        <f t="shared" si="252"/>
        <v>2.75</v>
      </c>
      <c r="Z3218" s="2">
        <f t="shared" si="254"/>
        <v>1.8333333333333333</v>
      </c>
      <c r="AA3218" t="s">
        <v>52</v>
      </c>
      <c r="AB3218" t="s">
        <v>529</v>
      </c>
      <c r="AD3218" t="s">
        <v>123</v>
      </c>
      <c r="AE3218" t="s">
        <v>659</v>
      </c>
      <c r="AF3218">
        <v>2022</v>
      </c>
    </row>
    <row r="3219" spans="1:32" x14ac:dyDescent="0.25">
      <c r="A3219" t="s">
        <v>29</v>
      </c>
      <c r="B3219" t="s">
        <v>394</v>
      </c>
      <c r="C3219" t="s">
        <v>395</v>
      </c>
      <c r="D3219" t="s">
        <v>396</v>
      </c>
      <c r="E3219">
        <f>_xlfn.XLOOKUP(Table1[[#This Row],[Location]],'Location analysis'!A:A,'Location analysis'!B:B)</f>
        <v>40.416893999999999</v>
      </c>
      <c r="F3219">
        <f>_xlfn.XLOOKUP(Table1[[#This Row],[Location]],'Location analysis'!A:A,'Location analysis'!C:C)</f>
        <v>-74.420399000000003</v>
      </c>
      <c r="G3219" t="s">
        <v>410</v>
      </c>
      <c r="H3219" t="s">
        <v>49</v>
      </c>
      <c r="I3219">
        <v>15167158826</v>
      </c>
      <c r="J3219" t="s">
        <v>658</v>
      </c>
      <c r="K3219" t="s">
        <v>36</v>
      </c>
      <c r="L3219">
        <v>140</v>
      </c>
      <c r="M3219">
        <v>2</v>
      </c>
      <c r="N3219">
        <v>1</v>
      </c>
      <c r="O3219">
        <v>140</v>
      </c>
      <c r="P3219">
        <v>2</v>
      </c>
      <c r="Q3219">
        <v>1</v>
      </c>
      <c r="R3219">
        <v>2</v>
      </c>
      <c r="S3219">
        <v>2</v>
      </c>
      <c r="T3219" s="1">
        <v>44707</v>
      </c>
      <c r="U3219" t="str">
        <f t="shared" si="250"/>
        <v>Iberia Coconut Water</v>
      </c>
      <c r="V3219" t="str">
        <f t="shared" si="251"/>
        <v>Non Carbonated</v>
      </c>
      <c r="W3219" t="s">
        <v>49</v>
      </c>
      <c r="X3219" t="b">
        <f t="shared" si="253"/>
        <v>1</v>
      </c>
      <c r="Y3219">
        <f t="shared" si="252"/>
        <v>2</v>
      </c>
      <c r="Z3219" s="2">
        <f t="shared" si="254"/>
        <v>1.3333333333333333</v>
      </c>
      <c r="AA3219" t="s">
        <v>410</v>
      </c>
      <c r="AD3219" t="s">
        <v>123</v>
      </c>
      <c r="AE3219" t="s">
        <v>659</v>
      </c>
      <c r="AF3219">
        <v>2022</v>
      </c>
    </row>
    <row r="3220" spans="1:32" x14ac:dyDescent="0.25">
      <c r="A3220" t="s">
        <v>29</v>
      </c>
      <c r="B3220" t="s">
        <v>30</v>
      </c>
      <c r="C3220" t="s">
        <v>31</v>
      </c>
      <c r="D3220" t="s">
        <v>32</v>
      </c>
      <c r="E3220">
        <f>_xlfn.XLOOKUP(Table1[[#This Row],[Location]],'Location analysis'!A:A,'Location analysis'!B:B)</f>
        <v>40.423690999999998</v>
      </c>
      <c r="F3220">
        <f>_xlfn.XLOOKUP(Table1[[#This Row],[Location]],'Location analysis'!A:A,'Location analysis'!C:C)</f>
        <v>-74.380831999999998</v>
      </c>
      <c r="G3220" t="s">
        <v>70</v>
      </c>
      <c r="H3220" t="s">
        <v>34</v>
      </c>
      <c r="I3220">
        <v>15167378188</v>
      </c>
      <c r="J3220" t="s">
        <v>658</v>
      </c>
      <c r="K3220" t="s">
        <v>36</v>
      </c>
      <c r="L3220">
        <v>146</v>
      </c>
      <c r="M3220">
        <v>3</v>
      </c>
      <c r="N3220">
        <v>1</v>
      </c>
      <c r="O3220">
        <v>146</v>
      </c>
      <c r="P3220">
        <v>3</v>
      </c>
      <c r="Q3220">
        <v>1</v>
      </c>
      <c r="R3220">
        <v>3</v>
      </c>
      <c r="S3220">
        <v>3</v>
      </c>
      <c r="T3220" s="1">
        <v>44707</v>
      </c>
      <c r="U3220" t="str">
        <f t="shared" si="250"/>
        <v>Monster Energy Original</v>
      </c>
      <c r="V3220" t="str">
        <f t="shared" si="251"/>
        <v>Carbonated</v>
      </c>
      <c r="W3220" t="s">
        <v>34</v>
      </c>
      <c r="X3220" t="b">
        <f t="shared" si="253"/>
        <v>1</v>
      </c>
      <c r="Y3220">
        <f t="shared" si="252"/>
        <v>3</v>
      </c>
      <c r="Z3220" s="2">
        <f t="shared" si="254"/>
        <v>2</v>
      </c>
      <c r="AA3220" t="s">
        <v>70</v>
      </c>
      <c r="AD3220" t="s">
        <v>123</v>
      </c>
      <c r="AE3220" t="s">
        <v>659</v>
      </c>
      <c r="AF3220">
        <v>2022</v>
      </c>
    </row>
    <row r="3221" spans="1:32" x14ac:dyDescent="0.25">
      <c r="A3221" t="s">
        <v>29</v>
      </c>
      <c r="B3221" t="s">
        <v>394</v>
      </c>
      <c r="C3221" t="s">
        <v>395</v>
      </c>
      <c r="D3221" t="s">
        <v>396</v>
      </c>
      <c r="E3221">
        <f>_xlfn.XLOOKUP(Table1[[#This Row],[Location]],'Location analysis'!A:A,'Location analysis'!B:B)</f>
        <v>40.416893999999999</v>
      </c>
      <c r="F3221">
        <f>_xlfn.XLOOKUP(Table1[[#This Row],[Location]],'Location analysis'!A:A,'Location analysis'!C:C)</f>
        <v>-74.420399000000003</v>
      </c>
      <c r="G3221" t="s">
        <v>397</v>
      </c>
      <c r="H3221" t="s">
        <v>49</v>
      </c>
      <c r="I3221">
        <v>15167531884</v>
      </c>
      <c r="J3221" t="s">
        <v>658</v>
      </c>
      <c r="K3221" t="s">
        <v>36</v>
      </c>
      <c r="L3221">
        <v>146</v>
      </c>
      <c r="M3221">
        <v>3.5</v>
      </c>
      <c r="N3221">
        <v>1</v>
      </c>
      <c r="O3221">
        <v>146</v>
      </c>
      <c r="P3221">
        <v>3.5</v>
      </c>
      <c r="Q3221">
        <v>1</v>
      </c>
      <c r="R3221">
        <v>3.5</v>
      </c>
      <c r="S3221">
        <v>3.5</v>
      </c>
      <c r="T3221" s="1">
        <v>44707</v>
      </c>
      <c r="U3221" t="str">
        <f t="shared" si="250"/>
        <v>Starbucks Doubleshot Energy - Mocha</v>
      </c>
      <c r="V3221" t="str">
        <f t="shared" si="251"/>
        <v>Non Carbonated</v>
      </c>
      <c r="W3221" t="s">
        <v>49</v>
      </c>
      <c r="X3221" t="b">
        <f t="shared" si="253"/>
        <v>1</v>
      </c>
      <c r="Y3221">
        <f t="shared" si="252"/>
        <v>3.5</v>
      </c>
      <c r="Z3221" s="2">
        <f t="shared" si="254"/>
        <v>2.3333333333333335</v>
      </c>
      <c r="AA3221" t="s">
        <v>398</v>
      </c>
      <c r="AB3221" t="s">
        <v>399</v>
      </c>
      <c r="AD3221" t="s">
        <v>123</v>
      </c>
      <c r="AE3221" t="s">
        <v>659</v>
      </c>
      <c r="AF3221">
        <v>2022</v>
      </c>
    </row>
    <row r="3222" spans="1:32" x14ac:dyDescent="0.25">
      <c r="A3222" t="s">
        <v>29</v>
      </c>
      <c r="B3222" t="s">
        <v>394</v>
      </c>
      <c r="C3222" t="s">
        <v>395</v>
      </c>
      <c r="D3222" t="s">
        <v>396</v>
      </c>
      <c r="E3222">
        <f>_xlfn.XLOOKUP(Table1[[#This Row],[Location]],'Location analysis'!A:A,'Location analysis'!B:B)</f>
        <v>40.416893999999999</v>
      </c>
      <c r="F3222">
        <f>_xlfn.XLOOKUP(Table1[[#This Row],[Location]],'Location analysis'!A:A,'Location analysis'!C:C)</f>
        <v>-74.420399000000003</v>
      </c>
      <c r="G3222" t="s">
        <v>84</v>
      </c>
      <c r="H3222" t="s">
        <v>43</v>
      </c>
      <c r="I3222">
        <v>15167752018</v>
      </c>
      <c r="J3222" t="s">
        <v>658</v>
      </c>
      <c r="K3222" t="s">
        <v>36</v>
      </c>
      <c r="L3222">
        <v>134</v>
      </c>
      <c r="M3222">
        <v>2</v>
      </c>
      <c r="N3222">
        <v>1</v>
      </c>
      <c r="O3222">
        <v>134</v>
      </c>
      <c r="P3222">
        <v>2</v>
      </c>
      <c r="Q3222">
        <v>1</v>
      </c>
      <c r="R3222">
        <v>2</v>
      </c>
      <c r="S3222">
        <v>4.5</v>
      </c>
      <c r="T3222" s="1">
        <v>44707</v>
      </c>
      <c r="U3222" t="str">
        <f t="shared" si="250"/>
        <v>Wonderful Pistachios - Variety</v>
      </c>
      <c r="V3222" t="str">
        <f t="shared" si="251"/>
        <v>Food</v>
      </c>
      <c r="W3222" t="s">
        <v>43</v>
      </c>
      <c r="X3222" t="b">
        <f t="shared" si="253"/>
        <v>1</v>
      </c>
      <c r="Y3222">
        <f t="shared" si="252"/>
        <v>2</v>
      </c>
      <c r="Z3222" s="2">
        <f t="shared" si="254"/>
        <v>1.3333333333333333</v>
      </c>
      <c r="AA3222" t="s">
        <v>85</v>
      </c>
      <c r="AB3222" t="s">
        <v>86</v>
      </c>
      <c r="AD3222" t="s">
        <v>123</v>
      </c>
      <c r="AE3222" t="s">
        <v>659</v>
      </c>
      <c r="AF3222">
        <v>2022</v>
      </c>
    </row>
    <row r="3223" spans="1:32" x14ac:dyDescent="0.25">
      <c r="A3223" t="s">
        <v>29</v>
      </c>
      <c r="B3223" t="s">
        <v>394</v>
      </c>
      <c r="C3223" t="s">
        <v>395</v>
      </c>
      <c r="D3223" t="s">
        <v>396</v>
      </c>
      <c r="E3223">
        <f>_xlfn.XLOOKUP(Table1[[#This Row],[Location]],'Location analysis'!A:A,'Location analysis'!B:B)</f>
        <v>40.416893999999999</v>
      </c>
      <c r="F3223">
        <f>_xlfn.XLOOKUP(Table1[[#This Row],[Location]],'Location analysis'!A:A,'Location analysis'!C:C)</f>
        <v>-74.420399000000003</v>
      </c>
      <c r="G3223" t="s">
        <v>71</v>
      </c>
      <c r="H3223" t="s">
        <v>43</v>
      </c>
      <c r="I3223">
        <v>15167752018</v>
      </c>
      <c r="J3223" t="s">
        <v>658</v>
      </c>
      <c r="K3223" t="s">
        <v>36</v>
      </c>
      <c r="L3223">
        <v>133</v>
      </c>
      <c r="M3223">
        <v>2.5</v>
      </c>
      <c r="N3223">
        <v>1</v>
      </c>
      <c r="O3223">
        <v>133</v>
      </c>
      <c r="P3223">
        <v>2.5</v>
      </c>
      <c r="Q3223">
        <v>1</v>
      </c>
      <c r="R3223">
        <v>2.5</v>
      </c>
      <c r="S3223">
        <v>4.5</v>
      </c>
      <c r="T3223" s="1">
        <v>44707</v>
      </c>
      <c r="U3223" t="str">
        <f t="shared" si="250"/>
        <v>Seapoint Farms Dry Roasted Edamame - Wasabi</v>
      </c>
      <c r="V3223" t="str">
        <f t="shared" si="251"/>
        <v>Food</v>
      </c>
      <c r="W3223" t="s">
        <v>43</v>
      </c>
      <c r="X3223" t="b">
        <f t="shared" si="253"/>
        <v>1</v>
      </c>
      <c r="Y3223">
        <f t="shared" si="252"/>
        <v>2.5</v>
      </c>
      <c r="Z3223" s="2">
        <f t="shared" si="254"/>
        <v>1.6666666666666667</v>
      </c>
      <c r="AA3223" t="s">
        <v>72</v>
      </c>
      <c r="AB3223" t="s">
        <v>73</v>
      </c>
      <c r="AD3223" t="s">
        <v>123</v>
      </c>
      <c r="AE3223" t="s">
        <v>659</v>
      </c>
      <c r="AF3223">
        <v>2022</v>
      </c>
    </row>
    <row r="3224" spans="1:32" x14ac:dyDescent="0.25">
      <c r="A3224" t="s">
        <v>29</v>
      </c>
      <c r="B3224" t="s">
        <v>394</v>
      </c>
      <c r="C3224" t="s">
        <v>395</v>
      </c>
      <c r="D3224" t="s">
        <v>396</v>
      </c>
      <c r="E3224">
        <f>_xlfn.XLOOKUP(Table1[[#This Row],[Location]],'Location analysis'!A:A,'Location analysis'!B:B)</f>
        <v>40.416893999999999</v>
      </c>
      <c r="F3224">
        <f>_xlfn.XLOOKUP(Table1[[#This Row],[Location]],'Location analysis'!A:A,'Location analysis'!C:C)</f>
        <v>-74.420399000000003</v>
      </c>
      <c r="G3224" t="s">
        <v>74</v>
      </c>
      <c r="H3224" t="s">
        <v>49</v>
      </c>
      <c r="I3224">
        <v>15167731825</v>
      </c>
      <c r="J3224" t="s">
        <v>658</v>
      </c>
      <c r="K3224" t="s">
        <v>36</v>
      </c>
      <c r="L3224">
        <v>143</v>
      </c>
      <c r="M3224">
        <v>2.5</v>
      </c>
      <c r="N3224">
        <v>1</v>
      </c>
      <c r="O3224">
        <v>143</v>
      </c>
      <c r="P3224">
        <v>2.5</v>
      </c>
      <c r="Q3224">
        <v>1</v>
      </c>
      <c r="R3224">
        <v>2.5</v>
      </c>
      <c r="S3224">
        <v>2.5</v>
      </c>
      <c r="T3224" s="1">
        <v>44707</v>
      </c>
      <c r="U3224" t="str">
        <f t="shared" si="250"/>
        <v>Snapple Diet Tea - Lemon</v>
      </c>
      <c r="V3224" t="str">
        <f t="shared" si="251"/>
        <v>Non Carbonated</v>
      </c>
      <c r="W3224" t="s">
        <v>49</v>
      </c>
      <c r="X3224" t="b">
        <f t="shared" si="253"/>
        <v>1</v>
      </c>
      <c r="Y3224">
        <f t="shared" si="252"/>
        <v>2.5</v>
      </c>
      <c r="Z3224" s="2">
        <f t="shared" si="254"/>
        <v>1.6666666666666667</v>
      </c>
      <c r="AA3224" t="s">
        <v>75</v>
      </c>
      <c r="AB3224" t="s">
        <v>76</v>
      </c>
      <c r="AD3224" t="s">
        <v>123</v>
      </c>
      <c r="AE3224" t="s">
        <v>659</v>
      </c>
      <c r="AF3224">
        <v>2022</v>
      </c>
    </row>
    <row r="3225" spans="1:32" x14ac:dyDescent="0.25">
      <c r="A3225" t="s">
        <v>29</v>
      </c>
      <c r="B3225" t="s">
        <v>62</v>
      </c>
      <c r="C3225" t="s">
        <v>63</v>
      </c>
      <c r="D3225" t="s">
        <v>64</v>
      </c>
      <c r="E3225">
        <f>_xlfn.XLOOKUP(Table1[[#This Row],[Location]],'Location analysis'!A:A,'Location analysis'!B:B)</f>
        <v>40.091900000000003</v>
      </c>
      <c r="F3225">
        <f>_xlfn.XLOOKUP(Table1[[#This Row],[Location]],'Location analysis'!A:A,'Location analysis'!C:C)</f>
        <v>-74.358699999999999</v>
      </c>
      <c r="G3225" t="s">
        <v>182</v>
      </c>
      <c r="H3225" t="s">
        <v>34</v>
      </c>
      <c r="I3225">
        <v>15167854689</v>
      </c>
      <c r="J3225" t="s">
        <v>658</v>
      </c>
      <c r="K3225" t="s">
        <v>51</v>
      </c>
      <c r="L3225">
        <v>141</v>
      </c>
      <c r="M3225">
        <v>1.5</v>
      </c>
      <c r="N3225">
        <v>1</v>
      </c>
      <c r="O3225">
        <v>141</v>
      </c>
      <c r="P3225">
        <v>1.5</v>
      </c>
      <c r="Q3225">
        <v>1</v>
      </c>
      <c r="R3225">
        <v>1.5</v>
      </c>
      <c r="S3225">
        <v>1.5</v>
      </c>
      <c r="T3225" s="1">
        <v>44707</v>
      </c>
      <c r="U3225" t="str">
        <f t="shared" si="250"/>
        <v>Coca Cola - Zero Sugar</v>
      </c>
      <c r="V3225" t="str">
        <f t="shared" si="251"/>
        <v>Carbonated</v>
      </c>
      <c r="W3225" t="s">
        <v>34</v>
      </c>
      <c r="X3225" t="b">
        <f t="shared" si="253"/>
        <v>1</v>
      </c>
      <c r="Y3225">
        <f t="shared" si="252"/>
        <v>1.5</v>
      </c>
      <c r="Z3225" s="2">
        <f t="shared" si="254"/>
        <v>1</v>
      </c>
      <c r="AA3225" t="s">
        <v>183</v>
      </c>
      <c r="AB3225" t="s">
        <v>184</v>
      </c>
      <c r="AD3225" t="s">
        <v>123</v>
      </c>
      <c r="AE3225" t="s">
        <v>659</v>
      </c>
      <c r="AF3225">
        <v>2022</v>
      </c>
    </row>
    <row r="3226" spans="1:32" x14ac:dyDescent="0.25">
      <c r="A3226" t="s">
        <v>29</v>
      </c>
      <c r="B3226" t="s">
        <v>394</v>
      </c>
      <c r="C3226" t="s">
        <v>395</v>
      </c>
      <c r="D3226" t="s">
        <v>396</v>
      </c>
      <c r="E3226">
        <f>_xlfn.XLOOKUP(Table1[[#This Row],[Location]],'Location analysis'!A:A,'Location analysis'!B:B)</f>
        <v>40.416893999999999</v>
      </c>
      <c r="F3226">
        <f>_xlfn.XLOOKUP(Table1[[#This Row],[Location]],'Location analysis'!A:A,'Location analysis'!C:C)</f>
        <v>-74.420399000000003</v>
      </c>
      <c r="G3226" t="s">
        <v>137</v>
      </c>
      <c r="H3226" t="s">
        <v>97</v>
      </c>
      <c r="I3226">
        <v>15167911916</v>
      </c>
      <c r="J3226" t="s">
        <v>658</v>
      </c>
      <c r="K3226" t="s">
        <v>51</v>
      </c>
      <c r="L3226">
        <v>144</v>
      </c>
      <c r="M3226">
        <v>1.5</v>
      </c>
      <c r="N3226">
        <v>1</v>
      </c>
      <c r="O3226">
        <v>144</v>
      </c>
      <c r="P3226">
        <v>1.5</v>
      </c>
      <c r="Q3226">
        <v>1</v>
      </c>
      <c r="R3226">
        <v>1.5</v>
      </c>
      <c r="S3226">
        <v>1.5</v>
      </c>
      <c r="T3226" s="1">
        <v>44707</v>
      </c>
      <c r="U3226" t="str">
        <f t="shared" si="250"/>
        <v>Poland Springs Water</v>
      </c>
      <c r="V3226" t="str">
        <f t="shared" si="251"/>
        <v>Water</v>
      </c>
      <c r="W3226" t="s">
        <v>97</v>
      </c>
      <c r="X3226" t="b">
        <f t="shared" si="253"/>
        <v>1</v>
      </c>
      <c r="Y3226">
        <f t="shared" si="252"/>
        <v>1.5</v>
      </c>
      <c r="Z3226" s="2">
        <f t="shared" si="254"/>
        <v>1</v>
      </c>
      <c r="AA3226" t="s">
        <v>137</v>
      </c>
      <c r="AD3226" t="s">
        <v>123</v>
      </c>
      <c r="AE3226" t="s">
        <v>659</v>
      </c>
      <c r="AF3226">
        <v>2022</v>
      </c>
    </row>
    <row r="3227" spans="1:32" x14ac:dyDescent="0.25">
      <c r="A3227" t="s">
        <v>29</v>
      </c>
      <c r="B3227" t="s">
        <v>67</v>
      </c>
      <c r="C3227" t="s">
        <v>68</v>
      </c>
      <c r="D3227" t="s">
        <v>69</v>
      </c>
      <c r="E3227">
        <f>_xlfn.XLOOKUP(Table1[[#This Row],[Location]],'Location analysis'!A:A,'Location analysis'!B:B)</f>
        <v>40.435699999999997</v>
      </c>
      <c r="F3227">
        <f>_xlfn.XLOOKUP(Table1[[#This Row],[Location]],'Location analysis'!A:A,'Location analysis'!C:C)</f>
        <v>-74.125200000000007</v>
      </c>
      <c r="G3227" t="s">
        <v>182</v>
      </c>
      <c r="H3227" t="s">
        <v>34</v>
      </c>
      <c r="I3227">
        <v>15168324161</v>
      </c>
      <c r="J3227" t="s">
        <v>658</v>
      </c>
      <c r="K3227" t="s">
        <v>51</v>
      </c>
      <c r="L3227">
        <v>142</v>
      </c>
      <c r="M3227">
        <v>1.5</v>
      </c>
      <c r="N3227">
        <v>1</v>
      </c>
      <c r="O3227">
        <v>142</v>
      </c>
      <c r="P3227">
        <v>1.5</v>
      </c>
      <c r="Q3227">
        <v>1</v>
      </c>
      <c r="R3227">
        <v>1.5</v>
      </c>
      <c r="S3227">
        <v>1.5</v>
      </c>
      <c r="T3227" s="1">
        <v>44707</v>
      </c>
      <c r="U3227" t="str">
        <f t="shared" si="250"/>
        <v>Coca Cola - Zero Sugar</v>
      </c>
      <c r="V3227" t="str">
        <f t="shared" si="251"/>
        <v>Carbonated</v>
      </c>
      <c r="W3227" t="s">
        <v>34</v>
      </c>
      <c r="X3227" t="b">
        <f t="shared" si="253"/>
        <v>1</v>
      </c>
      <c r="Y3227">
        <f t="shared" si="252"/>
        <v>1.5</v>
      </c>
      <c r="Z3227" s="2">
        <f t="shared" si="254"/>
        <v>1</v>
      </c>
      <c r="AA3227" t="s">
        <v>183</v>
      </c>
      <c r="AB3227" t="s">
        <v>184</v>
      </c>
      <c r="AD3227" t="s">
        <v>123</v>
      </c>
      <c r="AE3227" t="s">
        <v>659</v>
      </c>
      <c r="AF3227">
        <v>2022</v>
      </c>
    </row>
    <row r="3228" spans="1:32" x14ac:dyDescent="0.25">
      <c r="A3228" t="s">
        <v>29</v>
      </c>
      <c r="B3228" t="s">
        <v>67</v>
      </c>
      <c r="C3228" t="s">
        <v>68</v>
      </c>
      <c r="D3228" t="s">
        <v>69</v>
      </c>
      <c r="E3228">
        <f>_xlfn.XLOOKUP(Table1[[#This Row],[Location]],'Location analysis'!A:A,'Location analysis'!B:B)</f>
        <v>40.435699999999997</v>
      </c>
      <c r="F3228">
        <f>_xlfn.XLOOKUP(Table1[[#This Row],[Location]],'Location analysis'!A:A,'Location analysis'!C:C)</f>
        <v>-74.125200000000007</v>
      </c>
      <c r="G3228" t="s">
        <v>545</v>
      </c>
      <c r="H3228" t="s">
        <v>43</v>
      </c>
      <c r="I3228">
        <v>15168325454</v>
      </c>
      <c r="J3228" t="s">
        <v>658</v>
      </c>
      <c r="K3228" t="s">
        <v>51</v>
      </c>
      <c r="L3228">
        <v>137</v>
      </c>
      <c r="M3228">
        <v>1.5</v>
      </c>
      <c r="N3228">
        <v>1</v>
      </c>
      <c r="O3228">
        <v>137</v>
      </c>
      <c r="P3228">
        <v>1.5</v>
      </c>
      <c r="Q3228">
        <v>1</v>
      </c>
      <c r="R3228">
        <v>1.5</v>
      </c>
      <c r="S3228">
        <v>1.5</v>
      </c>
      <c r="T3228" s="1">
        <v>44707</v>
      </c>
      <c r="U3228" t="str">
        <f t="shared" si="250"/>
        <v>Nutri Grain Apple Cinnamon</v>
      </c>
      <c r="V3228" t="str">
        <f t="shared" si="251"/>
        <v>Food</v>
      </c>
      <c r="W3228" t="s">
        <v>43</v>
      </c>
      <c r="X3228" t="b">
        <f t="shared" si="253"/>
        <v>1</v>
      </c>
      <c r="Y3228">
        <f t="shared" si="252"/>
        <v>1.5</v>
      </c>
      <c r="Z3228" s="2">
        <f t="shared" si="254"/>
        <v>1</v>
      </c>
      <c r="AA3228" t="s">
        <v>545</v>
      </c>
      <c r="AD3228" t="s">
        <v>123</v>
      </c>
      <c r="AE3228" t="s">
        <v>659</v>
      </c>
      <c r="AF3228">
        <v>2022</v>
      </c>
    </row>
    <row r="3229" spans="1:32" x14ac:dyDescent="0.25">
      <c r="A3229" t="s">
        <v>29</v>
      </c>
      <c r="B3229" t="s">
        <v>67</v>
      </c>
      <c r="C3229" t="s">
        <v>68</v>
      </c>
      <c r="D3229" t="s">
        <v>69</v>
      </c>
      <c r="E3229">
        <f>_xlfn.XLOOKUP(Table1[[#This Row],[Location]],'Location analysis'!A:A,'Location analysis'!B:B)</f>
        <v>40.435699999999997</v>
      </c>
      <c r="F3229">
        <f>_xlfn.XLOOKUP(Table1[[#This Row],[Location]],'Location analysis'!A:A,'Location analysis'!C:C)</f>
        <v>-74.125200000000007</v>
      </c>
      <c r="G3229" t="s">
        <v>70</v>
      </c>
      <c r="H3229" t="s">
        <v>34</v>
      </c>
      <c r="I3229">
        <v>15168336217</v>
      </c>
      <c r="J3229" t="s">
        <v>658</v>
      </c>
      <c r="K3229" t="s">
        <v>51</v>
      </c>
      <c r="L3229">
        <v>146</v>
      </c>
      <c r="M3229">
        <v>3</v>
      </c>
      <c r="N3229">
        <v>1</v>
      </c>
      <c r="O3229">
        <v>146</v>
      </c>
      <c r="P3229">
        <v>3</v>
      </c>
      <c r="Q3229">
        <v>1</v>
      </c>
      <c r="R3229">
        <v>3</v>
      </c>
      <c r="S3229">
        <v>3</v>
      </c>
      <c r="T3229" s="1">
        <v>44707</v>
      </c>
      <c r="U3229" t="str">
        <f t="shared" si="250"/>
        <v>Monster Energy Original</v>
      </c>
      <c r="V3229" t="str">
        <f t="shared" si="251"/>
        <v>Carbonated</v>
      </c>
      <c r="W3229" t="s">
        <v>34</v>
      </c>
      <c r="X3229" t="b">
        <f t="shared" si="253"/>
        <v>1</v>
      </c>
      <c r="Y3229">
        <f t="shared" si="252"/>
        <v>3</v>
      </c>
      <c r="Z3229" s="2">
        <f t="shared" si="254"/>
        <v>2</v>
      </c>
      <c r="AA3229" t="s">
        <v>70</v>
      </c>
      <c r="AD3229" t="s">
        <v>123</v>
      </c>
      <c r="AE3229" t="s">
        <v>659</v>
      </c>
      <c r="AF3229">
        <v>2022</v>
      </c>
    </row>
    <row r="3230" spans="1:32" x14ac:dyDescent="0.25">
      <c r="A3230" t="s">
        <v>29</v>
      </c>
      <c r="B3230" t="s">
        <v>394</v>
      </c>
      <c r="C3230" t="s">
        <v>395</v>
      </c>
      <c r="D3230" t="s">
        <v>396</v>
      </c>
      <c r="E3230">
        <f>_xlfn.XLOOKUP(Table1[[#This Row],[Location]],'Location analysis'!A:A,'Location analysis'!B:B)</f>
        <v>40.416893999999999</v>
      </c>
      <c r="F3230">
        <f>_xlfn.XLOOKUP(Table1[[#This Row],[Location]],'Location analysis'!A:A,'Location analysis'!C:C)</f>
        <v>-74.420399000000003</v>
      </c>
      <c r="G3230" t="s">
        <v>182</v>
      </c>
      <c r="H3230" t="s">
        <v>34</v>
      </c>
      <c r="I3230">
        <v>15168406284</v>
      </c>
      <c r="J3230" t="s">
        <v>658</v>
      </c>
      <c r="K3230" t="s">
        <v>36</v>
      </c>
      <c r="L3230">
        <v>142</v>
      </c>
      <c r="M3230">
        <v>1.5</v>
      </c>
      <c r="N3230">
        <v>1</v>
      </c>
      <c r="O3230">
        <v>142</v>
      </c>
      <c r="P3230">
        <v>1.5</v>
      </c>
      <c r="Q3230">
        <v>1</v>
      </c>
      <c r="R3230">
        <v>1.5</v>
      </c>
      <c r="S3230">
        <v>1.5</v>
      </c>
      <c r="T3230" s="1">
        <v>44707</v>
      </c>
      <c r="U3230" t="str">
        <f t="shared" si="250"/>
        <v>Coca Cola - Zero Sugar</v>
      </c>
      <c r="V3230" t="str">
        <f t="shared" si="251"/>
        <v>Carbonated</v>
      </c>
      <c r="W3230" t="s">
        <v>34</v>
      </c>
      <c r="X3230" t="b">
        <f t="shared" si="253"/>
        <v>1</v>
      </c>
      <c r="Y3230">
        <f t="shared" si="252"/>
        <v>1.5</v>
      </c>
      <c r="Z3230" s="2">
        <f t="shared" si="254"/>
        <v>1</v>
      </c>
      <c r="AA3230" t="s">
        <v>183</v>
      </c>
      <c r="AB3230" t="s">
        <v>184</v>
      </c>
      <c r="AD3230" t="s">
        <v>123</v>
      </c>
      <c r="AE3230" t="s">
        <v>659</v>
      </c>
      <c r="AF3230">
        <v>2022</v>
      </c>
    </row>
    <row r="3231" spans="1:32" x14ac:dyDescent="0.25">
      <c r="A3231" t="s">
        <v>29</v>
      </c>
      <c r="B3231" t="s">
        <v>394</v>
      </c>
      <c r="C3231" t="s">
        <v>395</v>
      </c>
      <c r="D3231" t="s">
        <v>396</v>
      </c>
      <c r="E3231">
        <f>_xlfn.XLOOKUP(Table1[[#This Row],[Location]],'Location analysis'!A:A,'Location analysis'!B:B)</f>
        <v>40.416893999999999</v>
      </c>
      <c r="F3231">
        <f>_xlfn.XLOOKUP(Table1[[#This Row],[Location]],'Location analysis'!A:A,'Location analysis'!C:C)</f>
        <v>-74.420399000000003</v>
      </c>
      <c r="G3231" t="s">
        <v>612</v>
      </c>
      <c r="H3231" t="s">
        <v>43</v>
      </c>
      <c r="I3231">
        <v>15168555434</v>
      </c>
      <c r="J3231" t="s">
        <v>658</v>
      </c>
      <c r="K3231" t="s">
        <v>51</v>
      </c>
      <c r="L3231">
        <v>122</v>
      </c>
      <c r="M3231">
        <v>1.25</v>
      </c>
      <c r="N3231">
        <v>1</v>
      </c>
      <c r="O3231">
        <v>122</v>
      </c>
      <c r="P3231">
        <v>1.25</v>
      </c>
      <c r="Q3231">
        <v>1</v>
      </c>
      <c r="R3231">
        <v>1.25</v>
      </c>
      <c r="S3231">
        <v>1.25</v>
      </c>
      <c r="T3231" s="1">
        <v>44707</v>
      </c>
      <c r="U3231" t="str">
        <f t="shared" si="250"/>
        <v>Goldfish Baked - Cheddar</v>
      </c>
      <c r="V3231" t="str">
        <f t="shared" si="251"/>
        <v>Food</v>
      </c>
      <c r="W3231" t="s">
        <v>43</v>
      </c>
      <c r="X3231" t="b">
        <f t="shared" si="253"/>
        <v>1</v>
      </c>
      <c r="Y3231">
        <f t="shared" si="252"/>
        <v>1.25</v>
      </c>
      <c r="Z3231" s="2">
        <f t="shared" si="254"/>
        <v>0.83333333333333337</v>
      </c>
      <c r="AA3231" t="s">
        <v>613</v>
      </c>
      <c r="AB3231" t="s">
        <v>614</v>
      </c>
      <c r="AD3231" t="s">
        <v>123</v>
      </c>
      <c r="AE3231" t="s">
        <v>659</v>
      </c>
      <c r="AF3231">
        <v>2022</v>
      </c>
    </row>
    <row r="3232" spans="1:32" x14ac:dyDescent="0.25">
      <c r="A3232" t="s">
        <v>29</v>
      </c>
      <c r="B3232" t="s">
        <v>394</v>
      </c>
      <c r="C3232" t="s">
        <v>395</v>
      </c>
      <c r="D3232" t="s">
        <v>396</v>
      </c>
      <c r="E3232">
        <f>_xlfn.XLOOKUP(Table1[[#This Row],[Location]],'Location analysis'!A:A,'Location analysis'!B:B)</f>
        <v>40.416893999999999</v>
      </c>
      <c r="F3232">
        <f>_xlfn.XLOOKUP(Table1[[#This Row],[Location]],'Location analysis'!A:A,'Location analysis'!C:C)</f>
        <v>-74.420399000000003</v>
      </c>
      <c r="G3232" t="s">
        <v>71</v>
      </c>
      <c r="H3232" t="s">
        <v>43</v>
      </c>
      <c r="I3232">
        <v>15168561907</v>
      </c>
      <c r="J3232" t="s">
        <v>658</v>
      </c>
      <c r="K3232" t="s">
        <v>51</v>
      </c>
      <c r="L3232">
        <v>133</v>
      </c>
      <c r="M3232">
        <v>2.5</v>
      </c>
      <c r="N3232">
        <v>1</v>
      </c>
      <c r="O3232">
        <v>133</v>
      </c>
      <c r="P3232">
        <v>2.5</v>
      </c>
      <c r="Q3232">
        <v>1</v>
      </c>
      <c r="R3232">
        <v>2.5</v>
      </c>
      <c r="S3232">
        <v>2.5</v>
      </c>
      <c r="T3232" s="1">
        <v>44707</v>
      </c>
      <c r="U3232" t="str">
        <f t="shared" si="250"/>
        <v>Seapoint Farms Dry Roasted Edamame - Wasabi</v>
      </c>
      <c r="V3232" t="str">
        <f t="shared" si="251"/>
        <v>Food</v>
      </c>
      <c r="W3232" t="s">
        <v>43</v>
      </c>
      <c r="X3232" t="b">
        <f t="shared" si="253"/>
        <v>1</v>
      </c>
      <c r="Y3232">
        <f t="shared" si="252"/>
        <v>2.5</v>
      </c>
      <c r="Z3232" s="2">
        <f t="shared" si="254"/>
        <v>1.6666666666666667</v>
      </c>
      <c r="AA3232" t="s">
        <v>72</v>
      </c>
      <c r="AB3232" t="s">
        <v>73</v>
      </c>
      <c r="AD3232" t="s">
        <v>123</v>
      </c>
      <c r="AE3232" t="s">
        <v>659</v>
      </c>
      <c r="AF3232">
        <v>2022</v>
      </c>
    </row>
    <row r="3233" spans="1:32" x14ac:dyDescent="0.25">
      <c r="A3233" t="s">
        <v>29</v>
      </c>
      <c r="B3233" t="s">
        <v>394</v>
      </c>
      <c r="C3233" t="s">
        <v>395</v>
      </c>
      <c r="D3233" t="s">
        <v>396</v>
      </c>
      <c r="E3233">
        <f>_xlfn.XLOOKUP(Table1[[#This Row],[Location]],'Location analysis'!A:A,'Location analysis'!B:B)</f>
        <v>40.416893999999999</v>
      </c>
      <c r="F3233">
        <f>_xlfn.XLOOKUP(Table1[[#This Row],[Location]],'Location analysis'!A:A,'Location analysis'!C:C)</f>
        <v>-74.420399000000003</v>
      </c>
      <c r="G3233" t="s">
        <v>137</v>
      </c>
      <c r="H3233" t="s">
        <v>97</v>
      </c>
      <c r="I3233">
        <v>15168565667</v>
      </c>
      <c r="J3233" t="s">
        <v>658</v>
      </c>
      <c r="K3233" t="s">
        <v>51</v>
      </c>
      <c r="L3233">
        <v>144</v>
      </c>
      <c r="M3233">
        <v>1.5</v>
      </c>
      <c r="N3233">
        <v>1</v>
      </c>
      <c r="O3233">
        <v>144</v>
      </c>
      <c r="P3233">
        <v>1.5</v>
      </c>
      <c r="Q3233">
        <v>1</v>
      </c>
      <c r="R3233">
        <v>1.5</v>
      </c>
      <c r="S3233">
        <v>1.5</v>
      </c>
      <c r="T3233" s="1">
        <v>44707</v>
      </c>
      <c r="U3233" t="str">
        <f t="shared" si="250"/>
        <v>Poland Springs Water</v>
      </c>
      <c r="V3233" t="str">
        <f t="shared" si="251"/>
        <v>Water</v>
      </c>
      <c r="W3233" t="s">
        <v>97</v>
      </c>
      <c r="X3233" t="b">
        <f t="shared" si="253"/>
        <v>1</v>
      </c>
      <c r="Y3233">
        <f t="shared" si="252"/>
        <v>1.5</v>
      </c>
      <c r="Z3233" s="2">
        <f t="shared" si="254"/>
        <v>1</v>
      </c>
      <c r="AA3233" t="s">
        <v>137</v>
      </c>
      <c r="AD3233" t="s">
        <v>123</v>
      </c>
      <c r="AE3233" t="s">
        <v>659</v>
      </c>
      <c r="AF3233">
        <v>2022</v>
      </c>
    </row>
    <row r="3234" spans="1:32" x14ac:dyDescent="0.25">
      <c r="A3234" t="s">
        <v>29</v>
      </c>
      <c r="B3234" t="s">
        <v>67</v>
      </c>
      <c r="C3234" t="s">
        <v>68</v>
      </c>
      <c r="D3234" t="s">
        <v>69</v>
      </c>
      <c r="E3234">
        <f>_xlfn.XLOOKUP(Table1[[#This Row],[Location]],'Location analysis'!A:A,'Location analysis'!B:B)</f>
        <v>40.435699999999997</v>
      </c>
      <c r="F3234">
        <f>_xlfn.XLOOKUP(Table1[[#This Row],[Location]],'Location analysis'!A:A,'Location analysis'!C:C)</f>
        <v>-74.125200000000007</v>
      </c>
      <c r="G3234" t="s">
        <v>182</v>
      </c>
      <c r="H3234" t="s">
        <v>34</v>
      </c>
      <c r="I3234">
        <v>15168657133</v>
      </c>
      <c r="J3234" t="s">
        <v>658</v>
      </c>
      <c r="K3234" t="s">
        <v>51</v>
      </c>
      <c r="L3234">
        <v>142</v>
      </c>
      <c r="M3234">
        <v>1.5</v>
      </c>
      <c r="N3234">
        <v>1</v>
      </c>
      <c r="O3234">
        <v>142</v>
      </c>
      <c r="P3234">
        <v>1.5</v>
      </c>
      <c r="Q3234">
        <v>1</v>
      </c>
      <c r="R3234">
        <v>1.5</v>
      </c>
      <c r="S3234">
        <v>1.5</v>
      </c>
      <c r="T3234" s="1">
        <v>44707</v>
      </c>
      <c r="U3234" t="str">
        <f t="shared" si="250"/>
        <v>Coca Cola - Zero Sugar</v>
      </c>
      <c r="V3234" t="str">
        <f t="shared" si="251"/>
        <v>Carbonated</v>
      </c>
      <c r="W3234" t="s">
        <v>34</v>
      </c>
      <c r="X3234" t="b">
        <f t="shared" si="253"/>
        <v>1</v>
      </c>
      <c r="Y3234">
        <f t="shared" si="252"/>
        <v>1.5</v>
      </c>
      <c r="Z3234" s="2">
        <f t="shared" si="254"/>
        <v>1</v>
      </c>
      <c r="AA3234" t="s">
        <v>183</v>
      </c>
      <c r="AB3234" t="s">
        <v>184</v>
      </c>
      <c r="AD3234" t="s">
        <v>123</v>
      </c>
      <c r="AE3234" t="s">
        <v>659</v>
      </c>
      <c r="AF3234">
        <v>2022</v>
      </c>
    </row>
    <row r="3235" spans="1:32" x14ac:dyDescent="0.25">
      <c r="A3235" t="s">
        <v>29</v>
      </c>
      <c r="B3235" t="s">
        <v>394</v>
      </c>
      <c r="C3235" t="s">
        <v>395</v>
      </c>
      <c r="D3235" t="s">
        <v>396</v>
      </c>
      <c r="E3235">
        <f>_xlfn.XLOOKUP(Table1[[#This Row],[Location]],'Location analysis'!A:A,'Location analysis'!B:B)</f>
        <v>40.416893999999999</v>
      </c>
      <c r="F3235">
        <f>_xlfn.XLOOKUP(Table1[[#This Row],[Location]],'Location analysis'!A:A,'Location analysis'!C:C)</f>
        <v>-74.420399000000003</v>
      </c>
      <c r="G3235" t="s">
        <v>632</v>
      </c>
      <c r="I3235">
        <v>15168801241</v>
      </c>
      <c r="J3235" t="s">
        <v>658</v>
      </c>
      <c r="K3235" t="s">
        <v>51</v>
      </c>
      <c r="L3235">
        <v>161</v>
      </c>
      <c r="M3235">
        <v>4</v>
      </c>
      <c r="N3235">
        <v>1</v>
      </c>
      <c r="O3235">
        <v>161</v>
      </c>
      <c r="P3235">
        <v>4</v>
      </c>
      <c r="Q3235">
        <v>1</v>
      </c>
      <c r="R3235">
        <v>4</v>
      </c>
      <c r="S3235">
        <v>4</v>
      </c>
      <c r="T3235" s="1">
        <v>44707</v>
      </c>
      <c r="U3235" t="str">
        <f t="shared" si="250"/>
        <v>Mini Chips Ahoy - Go Paks</v>
      </c>
      <c r="V3235" t="str">
        <f t="shared" si="251"/>
        <v>Cell is Blank - Dis-regard</v>
      </c>
      <c r="W3235" t="s">
        <v>43</v>
      </c>
      <c r="X3235" t="b">
        <f t="shared" si="253"/>
        <v>1</v>
      </c>
      <c r="Y3235">
        <f t="shared" si="252"/>
        <v>4</v>
      </c>
      <c r="Z3235" s="2">
        <f t="shared" si="254"/>
        <v>2.6666666666666665</v>
      </c>
      <c r="AA3235" t="s">
        <v>633</v>
      </c>
      <c r="AB3235" t="s">
        <v>492</v>
      </c>
      <c r="AD3235" t="s">
        <v>123</v>
      </c>
      <c r="AE3235" t="s">
        <v>659</v>
      </c>
      <c r="AF3235">
        <v>2022</v>
      </c>
    </row>
    <row r="3236" spans="1:32" x14ac:dyDescent="0.25">
      <c r="A3236" t="s">
        <v>29</v>
      </c>
      <c r="B3236" t="s">
        <v>30</v>
      </c>
      <c r="C3236" t="s">
        <v>31</v>
      </c>
      <c r="D3236" t="s">
        <v>32</v>
      </c>
      <c r="E3236">
        <f>_xlfn.XLOOKUP(Table1[[#This Row],[Location]],'Location analysis'!A:A,'Location analysis'!B:B)</f>
        <v>40.423690999999998</v>
      </c>
      <c r="F3236">
        <f>_xlfn.XLOOKUP(Table1[[#This Row],[Location]],'Location analysis'!A:A,'Location analysis'!C:C)</f>
        <v>-74.380831999999998</v>
      </c>
      <c r="G3236" t="s">
        <v>96</v>
      </c>
      <c r="H3236" t="s">
        <v>97</v>
      </c>
      <c r="I3236">
        <v>15168849967</v>
      </c>
      <c r="J3236" t="s">
        <v>658</v>
      </c>
      <c r="K3236" t="s">
        <v>36</v>
      </c>
      <c r="L3236">
        <v>147</v>
      </c>
      <c r="M3236">
        <v>2.75</v>
      </c>
      <c r="N3236">
        <v>1</v>
      </c>
      <c r="O3236">
        <v>147</v>
      </c>
      <c r="P3236">
        <v>2.75</v>
      </c>
      <c r="Q3236">
        <v>1</v>
      </c>
      <c r="R3236">
        <v>2.75</v>
      </c>
      <c r="S3236">
        <v>2.75</v>
      </c>
      <c r="T3236" s="1">
        <v>44707</v>
      </c>
      <c r="U3236" t="str">
        <f t="shared" si="250"/>
        <v>Vitamin Water - XXX Acai BB Pomegranate</v>
      </c>
      <c r="V3236" t="str">
        <f t="shared" si="251"/>
        <v>Water</v>
      </c>
      <c r="W3236" t="s">
        <v>97</v>
      </c>
      <c r="X3236" t="b">
        <f t="shared" si="253"/>
        <v>1</v>
      </c>
      <c r="Y3236">
        <f t="shared" si="252"/>
        <v>2.75</v>
      </c>
      <c r="Z3236" s="2">
        <f t="shared" si="254"/>
        <v>1.8333333333333333</v>
      </c>
      <c r="AA3236" t="s">
        <v>98</v>
      </c>
      <c r="AB3236" t="s">
        <v>99</v>
      </c>
      <c r="AD3236" t="s">
        <v>123</v>
      </c>
      <c r="AE3236" t="s">
        <v>659</v>
      </c>
      <c r="AF3236">
        <v>2022</v>
      </c>
    </row>
    <row r="3237" spans="1:32" x14ac:dyDescent="0.25">
      <c r="A3237" t="s">
        <v>29</v>
      </c>
      <c r="B3237" t="s">
        <v>394</v>
      </c>
      <c r="C3237" t="s">
        <v>395</v>
      </c>
      <c r="D3237" t="s">
        <v>396</v>
      </c>
      <c r="E3237">
        <f>_xlfn.XLOOKUP(Table1[[#This Row],[Location]],'Location analysis'!A:A,'Location analysis'!B:B)</f>
        <v>40.416893999999999</v>
      </c>
      <c r="F3237">
        <f>_xlfn.XLOOKUP(Table1[[#This Row],[Location]],'Location analysis'!A:A,'Location analysis'!C:C)</f>
        <v>-74.420399000000003</v>
      </c>
      <c r="G3237" t="s">
        <v>410</v>
      </c>
      <c r="H3237" t="s">
        <v>49</v>
      </c>
      <c r="I3237">
        <v>15168878486</v>
      </c>
      <c r="J3237" t="s">
        <v>658</v>
      </c>
      <c r="K3237" t="s">
        <v>51</v>
      </c>
      <c r="L3237">
        <v>140</v>
      </c>
      <c r="M3237">
        <v>2</v>
      </c>
      <c r="N3237">
        <v>1</v>
      </c>
      <c r="O3237">
        <v>140</v>
      </c>
      <c r="P3237">
        <v>2</v>
      </c>
      <c r="Q3237">
        <v>1</v>
      </c>
      <c r="R3237">
        <v>2</v>
      </c>
      <c r="S3237">
        <v>2</v>
      </c>
      <c r="T3237" s="1">
        <v>44707</v>
      </c>
      <c r="U3237" t="str">
        <f t="shared" si="250"/>
        <v>Iberia Coconut Water</v>
      </c>
      <c r="V3237" t="str">
        <f t="shared" si="251"/>
        <v>Non Carbonated</v>
      </c>
      <c r="W3237" t="s">
        <v>49</v>
      </c>
      <c r="X3237" t="b">
        <f t="shared" si="253"/>
        <v>1</v>
      </c>
      <c r="Y3237">
        <f t="shared" si="252"/>
        <v>2</v>
      </c>
      <c r="Z3237" s="2">
        <f t="shared" si="254"/>
        <v>1.3333333333333333</v>
      </c>
      <c r="AA3237" t="s">
        <v>410</v>
      </c>
      <c r="AD3237" t="s">
        <v>123</v>
      </c>
      <c r="AE3237" t="s">
        <v>659</v>
      </c>
      <c r="AF3237">
        <v>2022</v>
      </c>
    </row>
    <row r="3238" spans="1:32" x14ac:dyDescent="0.25">
      <c r="A3238" t="s">
        <v>29</v>
      </c>
      <c r="B3238" t="s">
        <v>394</v>
      </c>
      <c r="C3238" t="s">
        <v>395</v>
      </c>
      <c r="D3238" t="s">
        <v>396</v>
      </c>
      <c r="E3238">
        <f>_xlfn.XLOOKUP(Table1[[#This Row],[Location]],'Location analysis'!A:A,'Location analysis'!B:B)</f>
        <v>40.416893999999999</v>
      </c>
      <c r="F3238">
        <f>_xlfn.XLOOKUP(Table1[[#This Row],[Location]],'Location analysis'!A:A,'Location analysis'!C:C)</f>
        <v>-74.420399000000003</v>
      </c>
      <c r="G3238" t="s">
        <v>293</v>
      </c>
      <c r="H3238" t="s">
        <v>43</v>
      </c>
      <c r="I3238">
        <v>15168881479</v>
      </c>
      <c r="J3238" t="s">
        <v>658</v>
      </c>
      <c r="K3238" t="s">
        <v>51</v>
      </c>
      <c r="L3238">
        <v>135</v>
      </c>
      <c r="M3238">
        <v>2</v>
      </c>
      <c r="N3238">
        <v>1</v>
      </c>
      <c r="O3238">
        <v>135</v>
      </c>
      <c r="P3238">
        <v>2</v>
      </c>
      <c r="Q3238">
        <v>1</v>
      </c>
      <c r="R3238">
        <v>2</v>
      </c>
      <c r="S3238">
        <v>2</v>
      </c>
      <c r="T3238" s="1">
        <v>44707</v>
      </c>
      <c r="U3238" t="str">
        <f t="shared" si="250"/>
        <v>Kinder - Bueno - Crispy Creamy Chocolate</v>
      </c>
      <c r="V3238" t="str">
        <f t="shared" si="251"/>
        <v>Food</v>
      </c>
      <c r="W3238" t="s">
        <v>43</v>
      </c>
      <c r="X3238" t="b">
        <f t="shared" si="253"/>
        <v>1</v>
      </c>
      <c r="Y3238">
        <f t="shared" si="252"/>
        <v>2</v>
      </c>
      <c r="Z3238" s="2">
        <f t="shared" si="254"/>
        <v>1.3333333333333333</v>
      </c>
      <c r="AA3238" t="s">
        <v>294</v>
      </c>
      <c r="AB3238" t="s">
        <v>295</v>
      </c>
      <c r="AC3238" t="s">
        <v>296</v>
      </c>
      <c r="AD3238" t="s">
        <v>123</v>
      </c>
      <c r="AE3238" t="s">
        <v>659</v>
      </c>
      <c r="AF3238">
        <v>2022</v>
      </c>
    </row>
    <row r="3239" spans="1:32" x14ac:dyDescent="0.25">
      <c r="A3239" t="s">
        <v>29</v>
      </c>
      <c r="B3239" t="s">
        <v>394</v>
      </c>
      <c r="C3239" t="s">
        <v>395</v>
      </c>
      <c r="D3239" t="s">
        <v>396</v>
      </c>
      <c r="E3239">
        <f>_xlfn.XLOOKUP(Table1[[#This Row],[Location]],'Location analysis'!A:A,'Location analysis'!B:B)</f>
        <v>40.416893999999999</v>
      </c>
      <c r="F3239">
        <f>_xlfn.XLOOKUP(Table1[[#This Row],[Location]],'Location analysis'!A:A,'Location analysis'!C:C)</f>
        <v>-74.420399000000003</v>
      </c>
      <c r="G3239" t="s">
        <v>410</v>
      </c>
      <c r="H3239" t="s">
        <v>49</v>
      </c>
      <c r="I3239">
        <v>15168884613</v>
      </c>
      <c r="J3239" t="s">
        <v>658</v>
      </c>
      <c r="K3239" t="s">
        <v>51</v>
      </c>
      <c r="L3239">
        <v>140</v>
      </c>
      <c r="M3239">
        <v>2</v>
      </c>
      <c r="N3239">
        <v>1</v>
      </c>
      <c r="O3239">
        <v>140</v>
      </c>
      <c r="P3239">
        <v>2</v>
      </c>
      <c r="Q3239">
        <v>1</v>
      </c>
      <c r="R3239">
        <v>2</v>
      </c>
      <c r="S3239">
        <v>2</v>
      </c>
      <c r="T3239" s="1">
        <v>44707</v>
      </c>
      <c r="U3239" t="str">
        <f t="shared" si="250"/>
        <v>Iberia Coconut Water</v>
      </c>
      <c r="V3239" t="str">
        <f t="shared" si="251"/>
        <v>Non Carbonated</v>
      </c>
      <c r="W3239" t="s">
        <v>49</v>
      </c>
      <c r="X3239" t="b">
        <f t="shared" si="253"/>
        <v>1</v>
      </c>
      <c r="Y3239">
        <f t="shared" si="252"/>
        <v>2</v>
      </c>
      <c r="Z3239" s="2">
        <f t="shared" si="254"/>
        <v>1.3333333333333333</v>
      </c>
      <c r="AA3239" t="s">
        <v>410</v>
      </c>
      <c r="AD3239" t="s">
        <v>123</v>
      </c>
      <c r="AE3239" t="s">
        <v>659</v>
      </c>
      <c r="AF3239">
        <v>2022</v>
      </c>
    </row>
    <row r="3240" spans="1:32" x14ac:dyDescent="0.25">
      <c r="A3240" t="s">
        <v>29</v>
      </c>
      <c r="B3240" t="s">
        <v>394</v>
      </c>
      <c r="C3240" t="s">
        <v>395</v>
      </c>
      <c r="D3240" t="s">
        <v>396</v>
      </c>
      <c r="E3240">
        <f>_xlfn.XLOOKUP(Table1[[#This Row],[Location]],'Location analysis'!A:A,'Location analysis'!B:B)</f>
        <v>40.416893999999999</v>
      </c>
      <c r="F3240">
        <f>_xlfn.XLOOKUP(Table1[[#This Row],[Location]],'Location analysis'!A:A,'Location analysis'!C:C)</f>
        <v>-74.420399000000003</v>
      </c>
      <c r="G3240" t="s">
        <v>410</v>
      </c>
      <c r="H3240" t="s">
        <v>49</v>
      </c>
      <c r="I3240">
        <v>15168889528</v>
      </c>
      <c r="J3240" t="s">
        <v>658</v>
      </c>
      <c r="K3240" t="s">
        <v>51</v>
      </c>
      <c r="L3240">
        <v>140</v>
      </c>
      <c r="M3240">
        <v>2</v>
      </c>
      <c r="N3240">
        <v>1</v>
      </c>
      <c r="O3240">
        <v>140</v>
      </c>
      <c r="P3240">
        <v>2</v>
      </c>
      <c r="Q3240">
        <v>1</v>
      </c>
      <c r="R3240">
        <v>2</v>
      </c>
      <c r="S3240">
        <v>2</v>
      </c>
      <c r="T3240" s="1">
        <v>44707</v>
      </c>
      <c r="U3240" t="str">
        <f t="shared" si="250"/>
        <v>Iberia Coconut Water</v>
      </c>
      <c r="V3240" t="str">
        <f t="shared" si="251"/>
        <v>Non Carbonated</v>
      </c>
      <c r="W3240" t="s">
        <v>49</v>
      </c>
      <c r="X3240" t="b">
        <f t="shared" si="253"/>
        <v>1</v>
      </c>
      <c r="Y3240">
        <f t="shared" si="252"/>
        <v>2</v>
      </c>
      <c r="Z3240" s="2">
        <f t="shared" si="254"/>
        <v>1.3333333333333333</v>
      </c>
      <c r="AA3240" t="s">
        <v>410</v>
      </c>
      <c r="AD3240" t="s">
        <v>123</v>
      </c>
      <c r="AE3240" t="s">
        <v>659</v>
      </c>
      <c r="AF3240">
        <v>2022</v>
      </c>
    </row>
    <row r="3241" spans="1:32" x14ac:dyDescent="0.25">
      <c r="A3241" t="s">
        <v>29</v>
      </c>
      <c r="B3241" t="s">
        <v>46</v>
      </c>
      <c r="C3241" t="s">
        <v>31</v>
      </c>
      <c r="D3241" t="s">
        <v>47</v>
      </c>
      <c r="E3241">
        <f>_xlfn.XLOOKUP(Table1[[#This Row],[Location]],'Location analysis'!A:A,'Location analysis'!B:B)</f>
        <v>40.423690999999998</v>
      </c>
      <c r="F3241">
        <f>_xlfn.XLOOKUP(Table1[[#This Row],[Location]],'Location analysis'!A:A,'Location analysis'!C:C)</f>
        <v>-74.380831999999998</v>
      </c>
      <c r="G3241" t="s">
        <v>182</v>
      </c>
      <c r="H3241" t="s">
        <v>34</v>
      </c>
      <c r="I3241">
        <v>15169255724</v>
      </c>
      <c r="J3241" t="s">
        <v>658</v>
      </c>
      <c r="K3241" t="s">
        <v>51</v>
      </c>
      <c r="L3241">
        <v>140</v>
      </c>
      <c r="M3241">
        <v>1.5</v>
      </c>
      <c r="N3241">
        <v>1</v>
      </c>
      <c r="O3241">
        <v>140</v>
      </c>
      <c r="P3241">
        <v>1.5</v>
      </c>
      <c r="Q3241">
        <v>1</v>
      </c>
      <c r="R3241">
        <v>1.5</v>
      </c>
      <c r="S3241">
        <v>1.5</v>
      </c>
      <c r="T3241" s="1">
        <v>44707</v>
      </c>
      <c r="U3241" t="str">
        <f t="shared" si="250"/>
        <v>Coca Cola - Zero Sugar</v>
      </c>
      <c r="V3241" t="str">
        <f t="shared" si="251"/>
        <v>Carbonated</v>
      </c>
      <c r="W3241" t="s">
        <v>34</v>
      </c>
      <c r="X3241" t="b">
        <f t="shared" si="253"/>
        <v>1</v>
      </c>
      <c r="Y3241">
        <f t="shared" si="252"/>
        <v>1.5</v>
      </c>
      <c r="Z3241" s="2">
        <f t="shared" si="254"/>
        <v>1</v>
      </c>
      <c r="AA3241" t="s">
        <v>183</v>
      </c>
      <c r="AB3241" t="s">
        <v>184</v>
      </c>
      <c r="AD3241" t="s">
        <v>123</v>
      </c>
      <c r="AE3241" t="s">
        <v>659</v>
      </c>
      <c r="AF3241">
        <v>2022</v>
      </c>
    </row>
    <row r="3242" spans="1:32" x14ac:dyDescent="0.25">
      <c r="A3242" t="s">
        <v>29</v>
      </c>
      <c r="B3242" t="s">
        <v>67</v>
      </c>
      <c r="C3242" t="s">
        <v>68</v>
      </c>
      <c r="D3242" t="s">
        <v>69</v>
      </c>
      <c r="E3242">
        <f>_xlfn.XLOOKUP(Table1[[#This Row],[Location]],'Location analysis'!A:A,'Location analysis'!B:B)</f>
        <v>40.435699999999997</v>
      </c>
      <c r="F3242">
        <f>_xlfn.XLOOKUP(Table1[[#This Row],[Location]],'Location analysis'!A:A,'Location analysis'!C:C)</f>
        <v>-74.125200000000007</v>
      </c>
      <c r="G3242" t="s">
        <v>160</v>
      </c>
      <c r="H3242" t="s">
        <v>49</v>
      </c>
      <c r="I3242">
        <v>15169350669</v>
      </c>
      <c r="J3242" t="s">
        <v>658</v>
      </c>
      <c r="K3242" t="s">
        <v>51</v>
      </c>
      <c r="L3242">
        <v>145</v>
      </c>
      <c r="M3242">
        <v>2.5</v>
      </c>
      <c r="N3242">
        <v>1</v>
      </c>
      <c r="O3242">
        <v>145</v>
      </c>
      <c r="P3242">
        <v>2.5</v>
      </c>
      <c r="Q3242">
        <v>1</v>
      </c>
      <c r="R3242">
        <v>2.5</v>
      </c>
      <c r="S3242">
        <v>2.5</v>
      </c>
      <c r="T3242" s="1">
        <v>44707</v>
      </c>
      <c r="U3242" t="str">
        <f t="shared" si="250"/>
        <v>Snapple Diet Tea - Peach Tea</v>
      </c>
      <c r="V3242" t="str">
        <f t="shared" si="251"/>
        <v>Non Carbonated</v>
      </c>
      <c r="W3242" t="s">
        <v>49</v>
      </c>
      <c r="X3242" t="b">
        <f t="shared" si="253"/>
        <v>1</v>
      </c>
      <c r="Y3242">
        <f t="shared" si="252"/>
        <v>2.5</v>
      </c>
      <c r="Z3242" s="2">
        <f t="shared" si="254"/>
        <v>1.6666666666666667</v>
      </c>
      <c r="AA3242" t="s">
        <v>75</v>
      </c>
      <c r="AB3242" t="s">
        <v>161</v>
      </c>
      <c r="AD3242" t="s">
        <v>123</v>
      </c>
      <c r="AE3242" t="s">
        <v>659</v>
      </c>
      <c r="AF3242">
        <v>2022</v>
      </c>
    </row>
    <row r="3243" spans="1:32" x14ac:dyDescent="0.25">
      <c r="A3243" t="s">
        <v>29</v>
      </c>
      <c r="B3243" t="s">
        <v>46</v>
      </c>
      <c r="C3243" t="s">
        <v>31</v>
      </c>
      <c r="D3243" t="s">
        <v>47</v>
      </c>
      <c r="E3243">
        <f>_xlfn.XLOOKUP(Table1[[#This Row],[Location]],'Location analysis'!A:A,'Location analysis'!B:B)</f>
        <v>40.423690999999998</v>
      </c>
      <c r="F3243">
        <f>_xlfn.XLOOKUP(Table1[[#This Row],[Location]],'Location analysis'!A:A,'Location analysis'!C:C)</f>
        <v>-74.380831999999998</v>
      </c>
      <c r="G3243" t="s">
        <v>182</v>
      </c>
      <c r="H3243" t="s">
        <v>34</v>
      </c>
      <c r="I3243">
        <v>15169917356</v>
      </c>
      <c r="J3243" t="s">
        <v>658</v>
      </c>
      <c r="K3243" t="s">
        <v>51</v>
      </c>
      <c r="L3243">
        <v>140</v>
      </c>
      <c r="M3243">
        <v>1.5</v>
      </c>
      <c r="N3243">
        <v>1</v>
      </c>
      <c r="O3243">
        <v>140</v>
      </c>
      <c r="P3243">
        <v>1.5</v>
      </c>
      <c r="Q3243">
        <v>1</v>
      </c>
      <c r="R3243">
        <v>1.5</v>
      </c>
      <c r="S3243">
        <v>1.5</v>
      </c>
      <c r="T3243" s="1">
        <v>44707</v>
      </c>
      <c r="U3243" t="str">
        <f t="shared" si="250"/>
        <v>Coca Cola - Zero Sugar</v>
      </c>
      <c r="V3243" t="str">
        <f t="shared" si="251"/>
        <v>Carbonated</v>
      </c>
      <c r="W3243" t="s">
        <v>34</v>
      </c>
      <c r="X3243" t="b">
        <f t="shared" si="253"/>
        <v>1</v>
      </c>
      <c r="Y3243">
        <f t="shared" si="252"/>
        <v>1.5</v>
      </c>
      <c r="Z3243" s="2">
        <f t="shared" si="254"/>
        <v>1</v>
      </c>
      <c r="AA3243" t="s">
        <v>183</v>
      </c>
      <c r="AB3243" t="s">
        <v>184</v>
      </c>
      <c r="AD3243" t="s">
        <v>123</v>
      </c>
      <c r="AE3243" t="s">
        <v>659</v>
      </c>
      <c r="AF3243">
        <v>2022</v>
      </c>
    </row>
    <row r="3244" spans="1:32" x14ac:dyDescent="0.25">
      <c r="A3244" t="s">
        <v>29</v>
      </c>
      <c r="B3244" t="s">
        <v>394</v>
      </c>
      <c r="C3244" t="s">
        <v>395</v>
      </c>
      <c r="D3244" t="s">
        <v>396</v>
      </c>
      <c r="E3244">
        <f>_xlfn.XLOOKUP(Table1[[#This Row],[Location]],'Location analysis'!A:A,'Location analysis'!B:B)</f>
        <v>40.416893999999999</v>
      </c>
      <c r="F3244">
        <f>_xlfn.XLOOKUP(Table1[[#This Row],[Location]],'Location analysis'!A:A,'Location analysis'!C:C)</f>
        <v>-74.420399000000003</v>
      </c>
      <c r="G3244" t="s">
        <v>74</v>
      </c>
      <c r="H3244" t="s">
        <v>49</v>
      </c>
      <c r="I3244">
        <v>15171311216</v>
      </c>
      <c r="J3244" t="s">
        <v>660</v>
      </c>
      <c r="K3244" t="s">
        <v>51</v>
      </c>
      <c r="L3244">
        <v>143</v>
      </c>
      <c r="M3244">
        <v>2.5</v>
      </c>
      <c r="N3244">
        <v>1</v>
      </c>
      <c r="O3244">
        <v>143</v>
      </c>
      <c r="P3244">
        <v>2.5</v>
      </c>
      <c r="Q3244">
        <v>1</v>
      </c>
      <c r="R3244">
        <v>2.5</v>
      </c>
      <c r="S3244">
        <v>2.5</v>
      </c>
      <c r="T3244" s="1">
        <v>44708</v>
      </c>
      <c r="U3244" t="str">
        <f t="shared" si="250"/>
        <v>Snapple Diet Tea - Lemon</v>
      </c>
      <c r="V3244" t="str">
        <f t="shared" si="251"/>
        <v>Non Carbonated</v>
      </c>
      <c r="W3244" t="s">
        <v>49</v>
      </c>
      <c r="X3244" t="b">
        <f t="shared" si="253"/>
        <v>1</v>
      </c>
      <c r="Y3244">
        <f t="shared" si="252"/>
        <v>2.5</v>
      </c>
      <c r="Z3244" s="2">
        <f t="shared" si="254"/>
        <v>1.6666666666666667</v>
      </c>
      <c r="AA3244" t="s">
        <v>75</v>
      </c>
      <c r="AB3244" t="s">
        <v>76</v>
      </c>
      <c r="AD3244" t="s">
        <v>132</v>
      </c>
      <c r="AE3244" t="s">
        <v>661</v>
      </c>
      <c r="AF3244">
        <v>2022</v>
      </c>
    </row>
    <row r="3245" spans="1:32" x14ac:dyDescent="0.25">
      <c r="A3245" t="s">
        <v>29</v>
      </c>
      <c r="B3245" t="s">
        <v>394</v>
      </c>
      <c r="C3245" t="s">
        <v>395</v>
      </c>
      <c r="D3245" t="s">
        <v>396</v>
      </c>
      <c r="E3245">
        <f>_xlfn.XLOOKUP(Table1[[#This Row],[Location]],'Location analysis'!A:A,'Location analysis'!B:B)</f>
        <v>40.416893999999999</v>
      </c>
      <c r="F3245">
        <f>_xlfn.XLOOKUP(Table1[[#This Row],[Location]],'Location analysis'!A:A,'Location analysis'!C:C)</f>
        <v>-74.420399000000003</v>
      </c>
      <c r="G3245" t="s">
        <v>583</v>
      </c>
      <c r="H3245" t="s">
        <v>43</v>
      </c>
      <c r="I3245">
        <v>15171556090</v>
      </c>
      <c r="J3245" t="s">
        <v>660</v>
      </c>
      <c r="K3245" t="s">
        <v>51</v>
      </c>
      <c r="L3245">
        <v>158</v>
      </c>
      <c r="M3245">
        <v>2</v>
      </c>
      <c r="N3245">
        <v>1</v>
      </c>
      <c r="O3245">
        <v>158</v>
      </c>
      <c r="P3245">
        <v>2</v>
      </c>
      <c r="Q3245">
        <v>1</v>
      </c>
      <c r="R3245">
        <v>2</v>
      </c>
      <c r="S3245">
        <v>2</v>
      </c>
      <c r="T3245" s="1">
        <v>44708</v>
      </c>
      <c r="U3245" t="str">
        <f t="shared" si="250"/>
        <v>Lenny &amp; Larrys - Chocolate Chip</v>
      </c>
      <c r="V3245" t="str">
        <f t="shared" si="251"/>
        <v>Food</v>
      </c>
      <c r="W3245" t="s">
        <v>43</v>
      </c>
      <c r="X3245" t="b">
        <f t="shared" si="253"/>
        <v>1</v>
      </c>
      <c r="Y3245">
        <f t="shared" si="252"/>
        <v>2</v>
      </c>
      <c r="Z3245" s="2">
        <f t="shared" si="254"/>
        <v>1.3333333333333333</v>
      </c>
      <c r="AA3245" t="s">
        <v>422</v>
      </c>
      <c r="AB3245" t="s">
        <v>444</v>
      </c>
      <c r="AD3245" t="s">
        <v>132</v>
      </c>
      <c r="AE3245" t="s">
        <v>661</v>
      </c>
      <c r="AF3245">
        <v>2022</v>
      </c>
    </row>
    <row r="3246" spans="1:32" x14ac:dyDescent="0.25">
      <c r="A3246" t="s">
        <v>29</v>
      </c>
      <c r="B3246" t="s">
        <v>46</v>
      </c>
      <c r="C3246" t="s">
        <v>31</v>
      </c>
      <c r="D3246" t="s">
        <v>47</v>
      </c>
      <c r="E3246">
        <f>_xlfn.XLOOKUP(Table1[[#This Row],[Location]],'Location analysis'!A:A,'Location analysis'!B:B)</f>
        <v>40.423690999999998</v>
      </c>
      <c r="F3246">
        <f>_xlfn.XLOOKUP(Table1[[#This Row],[Location]],'Location analysis'!A:A,'Location analysis'!C:C)</f>
        <v>-74.380831999999998</v>
      </c>
      <c r="G3246" t="s">
        <v>87</v>
      </c>
      <c r="H3246" t="s">
        <v>34</v>
      </c>
      <c r="I3246">
        <v>15172157932</v>
      </c>
      <c r="J3246" t="s">
        <v>660</v>
      </c>
      <c r="K3246" t="s">
        <v>36</v>
      </c>
      <c r="L3246">
        <v>141</v>
      </c>
      <c r="M3246">
        <v>1.5</v>
      </c>
      <c r="N3246">
        <v>1</v>
      </c>
      <c r="O3246">
        <v>141</v>
      </c>
      <c r="P3246">
        <v>1.5</v>
      </c>
      <c r="Q3246">
        <v>1</v>
      </c>
      <c r="R3246">
        <v>1.5</v>
      </c>
      <c r="S3246">
        <v>1.5</v>
      </c>
      <c r="T3246" s="1">
        <v>44708</v>
      </c>
      <c r="U3246" t="str">
        <f t="shared" si="250"/>
        <v>Spindrift - Sparkling Water  Lime</v>
      </c>
      <c r="V3246" t="str">
        <f t="shared" si="251"/>
        <v>Carbonated</v>
      </c>
      <c r="W3246" t="s">
        <v>34</v>
      </c>
      <c r="X3246" t="b">
        <f t="shared" si="253"/>
        <v>1</v>
      </c>
      <c r="Y3246">
        <f t="shared" si="252"/>
        <v>1.5</v>
      </c>
      <c r="Z3246" s="2">
        <f t="shared" si="254"/>
        <v>1</v>
      </c>
      <c r="AA3246" t="s">
        <v>89</v>
      </c>
      <c r="AB3246" t="s">
        <v>90</v>
      </c>
      <c r="AD3246" t="s">
        <v>132</v>
      </c>
      <c r="AE3246" t="s">
        <v>661</v>
      </c>
      <c r="AF3246">
        <v>2022</v>
      </c>
    </row>
    <row r="3247" spans="1:32" x14ac:dyDescent="0.25">
      <c r="A3247" t="s">
        <v>29</v>
      </c>
      <c r="B3247" t="s">
        <v>394</v>
      </c>
      <c r="C3247" t="s">
        <v>395</v>
      </c>
      <c r="D3247" t="s">
        <v>396</v>
      </c>
      <c r="E3247">
        <f>_xlfn.XLOOKUP(Table1[[#This Row],[Location]],'Location analysis'!A:A,'Location analysis'!B:B)</f>
        <v>40.416893999999999</v>
      </c>
      <c r="F3247">
        <f>_xlfn.XLOOKUP(Table1[[#This Row],[Location]],'Location analysis'!A:A,'Location analysis'!C:C)</f>
        <v>-74.420399000000003</v>
      </c>
      <c r="G3247" t="s">
        <v>397</v>
      </c>
      <c r="H3247" t="s">
        <v>49</v>
      </c>
      <c r="I3247">
        <v>15172412394</v>
      </c>
      <c r="J3247" t="s">
        <v>660</v>
      </c>
      <c r="K3247" t="s">
        <v>36</v>
      </c>
      <c r="L3247">
        <v>146</v>
      </c>
      <c r="M3247">
        <v>3.5</v>
      </c>
      <c r="N3247">
        <v>1</v>
      </c>
      <c r="O3247">
        <v>146</v>
      </c>
      <c r="P3247">
        <v>3.5</v>
      </c>
      <c r="Q3247">
        <v>1</v>
      </c>
      <c r="R3247">
        <v>3.5</v>
      </c>
      <c r="S3247">
        <v>3.5</v>
      </c>
      <c r="T3247" s="1">
        <v>44708</v>
      </c>
      <c r="U3247" t="str">
        <f t="shared" si="250"/>
        <v>Starbucks Doubleshot Energy - Mocha</v>
      </c>
      <c r="V3247" t="str">
        <f t="shared" si="251"/>
        <v>Non Carbonated</v>
      </c>
      <c r="W3247" t="s">
        <v>49</v>
      </c>
      <c r="X3247" t="b">
        <f t="shared" si="253"/>
        <v>1</v>
      </c>
      <c r="Y3247">
        <f t="shared" si="252"/>
        <v>3.5</v>
      </c>
      <c r="Z3247" s="2">
        <f t="shared" si="254"/>
        <v>2.3333333333333335</v>
      </c>
      <c r="AA3247" t="s">
        <v>398</v>
      </c>
      <c r="AB3247" t="s">
        <v>399</v>
      </c>
      <c r="AD3247" t="s">
        <v>132</v>
      </c>
      <c r="AE3247" t="s">
        <v>661</v>
      </c>
      <c r="AF3247">
        <v>2022</v>
      </c>
    </row>
    <row r="3248" spans="1:32" x14ac:dyDescent="0.25">
      <c r="A3248" t="s">
        <v>29</v>
      </c>
      <c r="B3248" t="s">
        <v>394</v>
      </c>
      <c r="C3248" t="s">
        <v>395</v>
      </c>
      <c r="D3248" t="s">
        <v>396</v>
      </c>
      <c r="E3248">
        <f>_xlfn.XLOOKUP(Table1[[#This Row],[Location]],'Location analysis'!A:A,'Location analysis'!B:B)</f>
        <v>40.416893999999999</v>
      </c>
      <c r="F3248">
        <f>_xlfn.XLOOKUP(Table1[[#This Row],[Location]],'Location analysis'!A:A,'Location analysis'!C:C)</f>
        <v>-74.420399000000003</v>
      </c>
      <c r="G3248" t="s">
        <v>424</v>
      </c>
      <c r="H3248" t="s">
        <v>43</v>
      </c>
      <c r="I3248">
        <v>15172419988</v>
      </c>
      <c r="J3248" t="s">
        <v>660</v>
      </c>
      <c r="K3248" t="s">
        <v>36</v>
      </c>
      <c r="L3248">
        <v>130</v>
      </c>
      <c r="M3248">
        <v>2</v>
      </c>
      <c r="N3248">
        <v>1</v>
      </c>
      <c r="O3248">
        <v>130</v>
      </c>
      <c r="P3248">
        <v>2</v>
      </c>
      <c r="Q3248">
        <v>1</v>
      </c>
      <c r="R3248">
        <v>2</v>
      </c>
      <c r="S3248">
        <v>2</v>
      </c>
      <c r="T3248" s="1">
        <v>44708</v>
      </c>
      <c r="U3248" t="str">
        <f t="shared" si="250"/>
        <v>Autumns Granola Bar - Cinnamon Almond</v>
      </c>
      <c r="V3248" t="str">
        <f t="shared" si="251"/>
        <v>Food</v>
      </c>
      <c r="W3248" t="s">
        <v>43</v>
      </c>
      <c r="X3248" t="b">
        <f t="shared" si="253"/>
        <v>1</v>
      </c>
      <c r="Y3248">
        <f t="shared" si="252"/>
        <v>2</v>
      </c>
      <c r="Z3248" s="2">
        <f t="shared" si="254"/>
        <v>1.3333333333333333</v>
      </c>
      <c r="AA3248" t="s">
        <v>425</v>
      </c>
      <c r="AB3248" t="s">
        <v>426</v>
      </c>
      <c r="AD3248" t="s">
        <v>132</v>
      </c>
      <c r="AE3248" t="s">
        <v>661</v>
      </c>
      <c r="AF3248">
        <v>2022</v>
      </c>
    </row>
    <row r="3249" spans="1:32" x14ac:dyDescent="0.25">
      <c r="A3249" t="s">
        <v>29</v>
      </c>
      <c r="B3249" t="s">
        <v>30</v>
      </c>
      <c r="C3249" t="s">
        <v>31</v>
      </c>
      <c r="D3249" t="s">
        <v>32</v>
      </c>
      <c r="E3249">
        <f>_xlfn.XLOOKUP(Table1[[#This Row],[Location]],'Location analysis'!A:A,'Location analysis'!B:B)</f>
        <v>40.423690999999998</v>
      </c>
      <c r="F3249">
        <f>_xlfn.XLOOKUP(Table1[[#This Row],[Location]],'Location analysis'!A:A,'Location analysis'!C:C)</f>
        <v>-74.380831999999998</v>
      </c>
      <c r="G3249" t="s">
        <v>407</v>
      </c>
      <c r="H3249" t="s">
        <v>34</v>
      </c>
      <c r="I3249">
        <v>15172433309</v>
      </c>
      <c r="J3249" t="s">
        <v>660</v>
      </c>
      <c r="K3249" t="s">
        <v>51</v>
      </c>
      <c r="L3249">
        <v>142</v>
      </c>
      <c r="M3249">
        <v>1.5</v>
      </c>
      <c r="N3249">
        <v>1</v>
      </c>
      <c r="O3249">
        <v>142</v>
      </c>
      <c r="P3249">
        <v>1.5</v>
      </c>
      <c r="Q3249">
        <v>1</v>
      </c>
      <c r="R3249">
        <v>1.5</v>
      </c>
      <c r="S3249">
        <v>1.5</v>
      </c>
      <c r="T3249" s="1">
        <v>44708</v>
      </c>
      <c r="U3249" t="str">
        <f t="shared" si="250"/>
        <v>Spindrift - Sparkling Water - Pineapple</v>
      </c>
      <c r="V3249" t="str">
        <f t="shared" si="251"/>
        <v>Carbonated</v>
      </c>
      <c r="W3249" t="s">
        <v>34</v>
      </c>
      <c r="X3249" t="b">
        <f t="shared" si="253"/>
        <v>1</v>
      </c>
      <c r="Y3249">
        <f t="shared" si="252"/>
        <v>1.5</v>
      </c>
      <c r="Z3249" s="2">
        <f t="shared" si="254"/>
        <v>1</v>
      </c>
      <c r="AA3249" t="s">
        <v>89</v>
      </c>
      <c r="AB3249" t="s">
        <v>408</v>
      </c>
      <c r="AC3249" t="s">
        <v>409</v>
      </c>
      <c r="AD3249" t="s">
        <v>132</v>
      </c>
      <c r="AE3249" t="s">
        <v>661</v>
      </c>
      <c r="AF3249">
        <v>2022</v>
      </c>
    </row>
    <row r="3250" spans="1:32" x14ac:dyDescent="0.25">
      <c r="A3250" t="s">
        <v>29</v>
      </c>
      <c r="B3250" t="s">
        <v>67</v>
      </c>
      <c r="C3250" t="s">
        <v>68</v>
      </c>
      <c r="D3250" t="s">
        <v>69</v>
      </c>
      <c r="E3250">
        <f>_xlfn.XLOOKUP(Table1[[#This Row],[Location]],'Location analysis'!A:A,'Location analysis'!B:B)</f>
        <v>40.435699999999997</v>
      </c>
      <c r="F3250">
        <f>_xlfn.XLOOKUP(Table1[[#This Row],[Location]],'Location analysis'!A:A,'Location analysis'!C:C)</f>
        <v>-74.125200000000007</v>
      </c>
      <c r="G3250" t="s">
        <v>182</v>
      </c>
      <c r="H3250" t="s">
        <v>34</v>
      </c>
      <c r="I3250">
        <v>15172510287</v>
      </c>
      <c r="J3250" t="s">
        <v>660</v>
      </c>
      <c r="K3250" t="s">
        <v>51</v>
      </c>
      <c r="L3250">
        <v>142</v>
      </c>
      <c r="M3250">
        <v>1.5</v>
      </c>
      <c r="N3250">
        <v>1</v>
      </c>
      <c r="O3250">
        <v>142</v>
      </c>
      <c r="P3250">
        <v>1.5</v>
      </c>
      <c r="Q3250">
        <v>1</v>
      </c>
      <c r="R3250">
        <v>1.5</v>
      </c>
      <c r="S3250">
        <v>1.5</v>
      </c>
      <c r="T3250" s="1">
        <v>44708</v>
      </c>
      <c r="U3250" t="str">
        <f t="shared" si="250"/>
        <v>Coca Cola - Zero Sugar</v>
      </c>
      <c r="V3250" t="str">
        <f t="shared" si="251"/>
        <v>Carbonated</v>
      </c>
      <c r="W3250" t="s">
        <v>34</v>
      </c>
      <c r="X3250" t="b">
        <f t="shared" si="253"/>
        <v>1</v>
      </c>
      <c r="Y3250">
        <f t="shared" si="252"/>
        <v>1.5</v>
      </c>
      <c r="Z3250" s="2">
        <f t="shared" si="254"/>
        <v>1</v>
      </c>
      <c r="AA3250" t="s">
        <v>183</v>
      </c>
      <c r="AB3250" t="s">
        <v>184</v>
      </c>
      <c r="AD3250" t="s">
        <v>132</v>
      </c>
      <c r="AE3250" t="s">
        <v>661</v>
      </c>
      <c r="AF3250">
        <v>2022</v>
      </c>
    </row>
    <row r="3251" spans="1:32" x14ac:dyDescent="0.25">
      <c r="A3251" t="s">
        <v>29</v>
      </c>
      <c r="B3251" t="s">
        <v>67</v>
      </c>
      <c r="C3251" t="s">
        <v>68</v>
      </c>
      <c r="D3251" t="s">
        <v>69</v>
      </c>
      <c r="E3251">
        <f>_xlfn.XLOOKUP(Table1[[#This Row],[Location]],'Location analysis'!A:A,'Location analysis'!B:B)</f>
        <v>40.435699999999997</v>
      </c>
      <c r="F3251">
        <f>_xlfn.XLOOKUP(Table1[[#This Row],[Location]],'Location analysis'!A:A,'Location analysis'!C:C)</f>
        <v>-74.125200000000007</v>
      </c>
      <c r="G3251" t="s">
        <v>329</v>
      </c>
      <c r="H3251" t="s">
        <v>49</v>
      </c>
      <c r="I3251">
        <v>15172672184</v>
      </c>
      <c r="J3251" t="s">
        <v>660</v>
      </c>
      <c r="K3251" t="s">
        <v>36</v>
      </c>
      <c r="L3251">
        <v>147</v>
      </c>
      <c r="M3251">
        <v>2.5</v>
      </c>
      <c r="N3251">
        <v>1</v>
      </c>
      <c r="O3251">
        <v>147</v>
      </c>
      <c r="P3251">
        <v>2.5</v>
      </c>
      <c r="Q3251">
        <v>1</v>
      </c>
      <c r="R3251">
        <v>2.5</v>
      </c>
      <c r="S3251">
        <v>5</v>
      </c>
      <c r="T3251" s="1">
        <v>44708</v>
      </c>
      <c r="U3251" t="str">
        <f t="shared" si="250"/>
        <v>Snapple Tea - Raspberry</v>
      </c>
      <c r="V3251" t="str">
        <f t="shared" si="251"/>
        <v>Non Carbonated</v>
      </c>
      <c r="W3251" t="s">
        <v>49</v>
      </c>
      <c r="X3251" t="b">
        <f t="shared" si="253"/>
        <v>1</v>
      </c>
      <c r="Y3251">
        <f t="shared" si="252"/>
        <v>2.5</v>
      </c>
      <c r="Z3251" s="2">
        <f t="shared" si="254"/>
        <v>1.6666666666666667</v>
      </c>
      <c r="AA3251" t="s">
        <v>330</v>
      </c>
      <c r="AB3251" t="s">
        <v>144</v>
      </c>
      <c r="AD3251" t="s">
        <v>132</v>
      </c>
      <c r="AE3251" t="s">
        <v>661</v>
      </c>
      <c r="AF3251">
        <v>2022</v>
      </c>
    </row>
    <row r="3252" spans="1:32" x14ac:dyDescent="0.25">
      <c r="A3252" t="s">
        <v>29</v>
      </c>
      <c r="B3252" t="s">
        <v>67</v>
      </c>
      <c r="C3252" t="s">
        <v>68</v>
      </c>
      <c r="D3252" t="s">
        <v>69</v>
      </c>
      <c r="E3252">
        <f>_xlfn.XLOOKUP(Table1[[#This Row],[Location]],'Location analysis'!A:A,'Location analysis'!B:B)</f>
        <v>40.435699999999997</v>
      </c>
      <c r="F3252">
        <f>_xlfn.XLOOKUP(Table1[[#This Row],[Location]],'Location analysis'!A:A,'Location analysis'!C:C)</f>
        <v>-74.125200000000007</v>
      </c>
      <c r="G3252" t="s">
        <v>81</v>
      </c>
      <c r="H3252" t="s">
        <v>43</v>
      </c>
      <c r="I3252">
        <v>15172672184</v>
      </c>
      <c r="J3252" t="s">
        <v>660</v>
      </c>
      <c r="K3252" t="s">
        <v>36</v>
      </c>
      <c r="L3252">
        <v>138</v>
      </c>
      <c r="M3252">
        <v>2.5</v>
      </c>
      <c r="N3252">
        <v>1</v>
      </c>
      <c r="O3252">
        <v>138</v>
      </c>
      <c r="P3252">
        <v>2.5</v>
      </c>
      <c r="Q3252">
        <v>1</v>
      </c>
      <c r="R3252">
        <v>2.5</v>
      </c>
      <c r="S3252">
        <v>5</v>
      </c>
      <c r="T3252" s="1">
        <v>44708</v>
      </c>
      <c r="U3252" t="str">
        <f t="shared" si="250"/>
        <v>KitKat - Crisp Wafers</v>
      </c>
      <c r="V3252" t="str">
        <f t="shared" si="251"/>
        <v>Food</v>
      </c>
      <c r="W3252" t="s">
        <v>43</v>
      </c>
      <c r="X3252" t="b">
        <f t="shared" si="253"/>
        <v>1</v>
      </c>
      <c r="Y3252">
        <f t="shared" si="252"/>
        <v>2.5</v>
      </c>
      <c r="Z3252" s="2">
        <f t="shared" si="254"/>
        <v>1.6666666666666667</v>
      </c>
      <c r="AA3252" t="s">
        <v>82</v>
      </c>
      <c r="AB3252" t="s">
        <v>83</v>
      </c>
      <c r="AD3252" t="s">
        <v>132</v>
      </c>
      <c r="AE3252" t="s">
        <v>661</v>
      </c>
      <c r="AF3252">
        <v>2022</v>
      </c>
    </row>
    <row r="3253" spans="1:32" x14ac:dyDescent="0.25">
      <c r="A3253" t="s">
        <v>29</v>
      </c>
      <c r="B3253" t="s">
        <v>394</v>
      </c>
      <c r="C3253" t="s">
        <v>395</v>
      </c>
      <c r="D3253" t="s">
        <v>396</v>
      </c>
      <c r="E3253">
        <f>_xlfn.XLOOKUP(Table1[[#This Row],[Location]],'Location analysis'!A:A,'Location analysis'!B:B)</f>
        <v>40.416893999999999</v>
      </c>
      <c r="F3253">
        <f>_xlfn.XLOOKUP(Table1[[#This Row],[Location]],'Location analysis'!A:A,'Location analysis'!C:C)</f>
        <v>-74.420399000000003</v>
      </c>
      <c r="G3253" t="s">
        <v>520</v>
      </c>
      <c r="H3253" t="s">
        <v>43</v>
      </c>
      <c r="I3253">
        <v>15172706207</v>
      </c>
      <c r="J3253" t="s">
        <v>660</v>
      </c>
      <c r="K3253" t="s">
        <v>36</v>
      </c>
      <c r="L3253">
        <v>111</v>
      </c>
      <c r="M3253">
        <v>1.5</v>
      </c>
      <c r="N3253">
        <v>1</v>
      </c>
      <c r="O3253">
        <v>111</v>
      </c>
      <c r="P3253">
        <v>1.5</v>
      </c>
      <c r="Q3253">
        <v>1</v>
      </c>
      <c r="R3253">
        <v>1.5</v>
      </c>
      <c r="S3253">
        <v>1.5</v>
      </c>
      <c r="T3253" s="1">
        <v>44708</v>
      </c>
      <c r="U3253" t="str">
        <f t="shared" si="250"/>
        <v>Pop Corners - Sea Salt</v>
      </c>
      <c r="V3253" t="str">
        <f t="shared" si="251"/>
        <v>Food</v>
      </c>
      <c r="W3253" t="s">
        <v>43</v>
      </c>
      <c r="X3253" t="b">
        <f t="shared" si="253"/>
        <v>1</v>
      </c>
      <c r="Y3253">
        <f t="shared" si="252"/>
        <v>1.5</v>
      </c>
      <c r="Z3253" s="2">
        <f t="shared" si="254"/>
        <v>1</v>
      </c>
      <c r="AA3253" t="s">
        <v>509</v>
      </c>
      <c r="AB3253" t="s">
        <v>157</v>
      </c>
      <c r="AD3253" t="s">
        <v>132</v>
      </c>
      <c r="AE3253" t="s">
        <v>661</v>
      </c>
      <c r="AF3253">
        <v>2022</v>
      </c>
    </row>
    <row r="3254" spans="1:32" x14ac:dyDescent="0.25">
      <c r="A3254" t="s">
        <v>29</v>
      </c>
      <c r="B3254" t="s">
        <v>394</v>
      </c>
      <c r="C3254" t="s">
        <v>395</v>
      </c>
      <c r="D3254" t="s">
        <v>396</v>
      </c>
      <c r="E3254">
        <f>_xlfn.XLOOKUP(Table1[[#This Row],[Location]],'Location analysis'!A:A,'Location analysis'!B:B)</f>
        <v>40.416893999999999</v>
      </c>
      <c r="F3254">
        <f>_xlfn.XLOOKUP(Table1[[#This Row],[Location]],'Location analysis'!A:A,'Location analysis'!C:C)</f>
        <v>-74.420399000000003</v>
      </c>
      <c r="G3254" t="s">
        <v>203</v>
      </c>
      <c r="H3254" t="s">
        <v>43</v>
      </c>
      <c r="I3254">
        <v>15172803716</v>
      </c>
      <c r="J3254" t="s">
        <v>660</v>
      </c>
      <c r="K3254" t="s">
        <v>51</v>
      </c>
      <c r="L3254">
        <v>124</v>
      </c>
      <c r="M3254">
        <v>1.25</v>
      </c>
      <c r="N3254">
        <v>1</v>
      </c>
      <c r="O3254">
        <v>124</v>
      </c>
      <c r="P3254">
        <v>1.25</v>
      </c>
      <c r="Q3254">
        <v>1</v>
      </c>
      <c r="R3254">
        <v>1.25</v>
      </c>
      <c r="S3254">
        <v>1.25</v>
      </c>
      <c r="T3254" s="1">
        <v>44708</v>
      </c>
      <c r="U3254" t="str">
        <f t="shared" si="250"/>
        <v>CheezIt - White Cheddar</v>
      </c>
      <c r="V3254" t="str">
        <f t="shared" si="251"/>
        <v>Food</v>
      </c>
      <c r="W3254" t="s">
        <v>43</v>
      </c>
      <c r="X3254" t="b">
        <f t="shared" si="253"/>
        <v>1</v>
      </c>
      <c r="Y3254">
        <f t="shared" si="252"/>
        <v>1.25</v>
      </c>
      <c r="Z3254" s="2">
        <f t="shared" si="254"/>
        <v>0.83333333333333337</v>
      </c>
      <c r="AA3254" t="s">
        <v>193</v>
      </c>
      <c r="AB3254" t="s">
        <v>204</v>
      </c>
      <c r="AD3254" t="s">
        <v>132</v>
      </c>
      <c r="AE3254" t="s">
        <v>661</v>
      </c>
      <c r="AF3254">
        <v>2022</v>
      </c>
    </row>
    <row r="3255" spans="1:32" x14ac:dyDescent="0.25">
      <c r="A3255" t="s">
        <v>29</v>
      </c>
      <c r="B3255" t="s">
        <v>394</v>
      </c>
      <c r="C3255" t="s">
        <v>395</v>
      </c>
      <c r="D3255" t="s">
        <v>396</v>
      </c>
      <c r="E3255">
        <f>_xlfn.XLOOKUP(Table1[[#This Row],[Location]],'Location analysis'!A:A,'Location analysis'!B:B)</f>
        <v>40.416893999999999</v>
      </c>
      <c r="F3255">
        <f>_xlfn.XLOOKUP(Table1[[#This Row],[Location]],'Location analysis'!A:A,'Location analysis'!C:C)</f>
        <v>-74.420399000000003</v>
      </c>
      <c r="G3255" t="s">
        <v>128</v>
      </c>
      <c r="H3255" t="s">
        <v>43</v>
      </c>
      <c r="I3255">
        <v>15172877275</v>
      </c>
      <c r="J3255" t="s">
        <v>660</v>
      </c>
      <c r="K3255" t="s">
        <v>51</v>
      </c>
      <c r="L3255">
        <v>113</v>
      </c>
      <c r="M3255">
        <v>1.5</v>
      </c>
      <c r="N3255">
        <v>1</v>
      </c>
      <c r="O3255">
        <v>113</v>
      </c>
      <c r="P3255">
        <v>1.5</v>
      </c>
      <c r="Q3255">
        <v>1</v>
      </c>
      <c r="R3255">
        <v>1.5</v>
      </c>
      <c r="S3255">
        <v>1.5</v>
      </c>
      <c r="T3255" s="1">
        <v>44708</v>
      </c>
      <c r="U3255" t="str">
        <f t="shared" si="250"/>
        <v>SunChips Multigrain - Salsa</v>
      </c>
      <c r="V3255" t="str">
        <f t="shared" si="251"/>
        <v>Food</v>
      </c>
      <c r="W3255" t="s">
        <v>43</v>
      </c>
      <c r="X3255" t="b">
        <f t="shared" si="253"/>
        <v>1</v>
      </c>
      <c r="Y3255">
        <f t="shared" si="252"/>
        <v>1.5</v>
      </c>
      <c r="Z3255" s="2">
        <f t="shared" si="254"/>
        <v>1</v>
      </c>
      <c r="AA3255" t="s">
        <v>129</v>
      </c>
      <c r="AB3255" t="s">
        <v>130</v>
      </c>
      <c r="AD3255" t="s">
        <v>132</v>
      </c>
      <c r="AE3255" t="s">
        <v>661</v>
      </c>
      <c r="AF3255">
        <v>2022</v>
      </c>
    </row>
    <row r="3256" spans="1:32" x14ac:dyDescent="0.25">
      <c r="A3256" t="s">
        <v>29</v>
      </c>
      <c r="B3256" t="s">
        <v>394</v>
      </c>
      <c r="C3256" t="s">
        <v>395</v>
      </c>
      <c r="D3256" t="s">
        <v>396</v>
      </c>
      <c r="E3256">
        <f>_xlfn.XLOOKUP(Table1[[#This Row],[Location]],'Location analysis'!A:A,'Location analysis'!B:B)</f>
        <v>40.416893999999999</v>
      </c>
      <c r="F3256">
        <f>_xlfn.XLOOKUP(Table1[[#This Row],[Location]],'Location analysis'!A:A,'Location analysis'!C:C)</f>
        <v>-74.420399000000003</v>
      </c>
      <c r="G3256" t="s">
        <v>634</v>
      </c>
      <c r="I3256">
        <v>15173312543</v>
      </c>
      <c r="J3256" t="s">
        <v>660</v>
      </c>
      <c r="K3256" t="s">
        <v>36</v>
      </c>
      <c r="L3256">
        <v>152</v>
      </c>
      <c r="M3256">
        <v>4</v>
      </c>
      <c r="N3256">
        <v>1</v>
      </c>
      <c r="O3256">
        <v>152</v>
      </c>
      <c r="P3256">
        <v>4</v>
      </c>
      <c r="Q3256">
        <v>1</v>
      </c>
      <c r="R3256">
        <v>4</v>
      </c>
      <c r="S3256">
        <v>4</v>
      </c>
      <c r="T3256" s="1">
        <v>44708</v>
      </c>
      <c r="U3256" t="str">
        <f t="shared" si="250"/>
        <v>Oreo Mini - Go Paks</v>
      </c>
      <c r="V3256" t="str">
        <f t="shared" si="251"/>
        <v>Cell is Blank - Dis-regard</v>
      </c>
      <c r="W3256" t="s">
        <v>43</v>
      </c>
      <c r="X3256" t="b">
        <f t="shared" si="253"/>
        <v>1</v>
      </c>
      <c r="Y3256">
        <f t="shared" si="252"/>
        <v>4</v>
      </c>
      <c r="Z3256" s="2">
        <f t="shared" si="254"/>
        <v>2.6666666666666665</v>
      </c>
      <c r="AA3256" t="s">
        <v>635</v>
      </c>
      <c r="AB3256" t="s">
        <v>492</v>
      </c>
      <c r="AD3256" t="s">
        <v>132</v>
      </c>
      <c r="AE3256" t="s">
        <v>661</v>
      </c>
      <c r="AF3256">
        <v>2022</v>
      </c>
    </row>
    <row r="3257" spans="1:32" x14ac:dyDescent="0.25">
      <c r="A3257" t="s">
        <v>29</v>
      </c>
      <c r="B3257" t="s">
        <v>46</v>
      </c>
      <c r="C3257" t="s">
        <v>31</v>
      </c>
      <c r="D3257" t="s">
        <v>47</v>
      </c>
      <c r="E3257">
        <f>_xlfn.XLOOKUP(Table1[[#This Row],[Location]],'Location analysis'!A:A,'Location analysis'!B:B)</f>
        <v>40.423690999999998</v>
      </c>
      <c r="F3257">
        <f>_xlfn.XLOOKUP(Table1[[#This Row],[Location]],'Location analysis'!A:A,'Location analysis'!C:C)</f>
        <v>-74.380831999999998</v>
      </c>
      <c r="G3257" t="s">
        <v>542</v>
      </c>
      <c r="H3257" t="s">
        <v>43</v>
      </c>
      <c r="I3257">
        <v>15173591726</v>
      </c>
      <c r="J3257" t="s">
        <v>660</v>
      </c>
      <c r="K3257" t="s">
        <v>51</v>
      </c>
      <c r="L3257">
        <v>114</v>
      </c>
      <c r="M3257">
        <v>1.5</v>
      </c>
      <c r="N3257">
        <v>1</v>
      </c>
      <c r="O3257">
        <v>114</v>
      </c>
      <c r="P3257">
        <v>1.5</v>
      </c>
      <c r="Q3257">
        <v>1</v>
      </c>
      <c r="R3257">
        <v>1.5</v>
      </c>
      <c r="S3257">
        <v>1.5</v>
      </c>
      <c r="T3257" s="1">
        <v>44708</v>
      </c>
      <c r="U3257" t="str">
        <f t="shared" si="250"/>
        <v>Pop Corners - White Cheddar</v>
      </c>
      <c r="V3257" t="str">
        <f t="shared" si="251"/>
        <v>Food</v>
      </c>
      <c r="W3257" t="s">
        <v>43</v>
      </c>
      <c r="X3257" t="b">
        <f t="shared" si="253"/>
        <v>1</v>
      </c>
      <c r="Y3257">
        <f t="shared" si="252"/>
        <v>1.5</v>
      </c>
      <c r="Z3257" s="2">
        <f t="shared" si="254"/>
        <v>1</v>
      </c>
      <c r="AA3257" t="s">
        <v>509</v>
      </c>
      <c r="AB3257" t="s">
        <v>204</v>
      </c>
      <c r="AD3257" t="s">
        <v>132</v>
      </c>
      <c r="AE3257" t="s">
        <v>661</v>
      </c>
      <c r="AF3257">
        <v>2022</v>
      </c>
    </row>
    <row r="3258" spans="1:32" x14ac:dyDescent="0.25">
      <c r="A3258" t="s">
        <v>29</v>
      </c>
      <c r="B3258" t="s">
        <v>394</v>
      </c>
      <c r="C3258" t="s">
        <v>395</v>
      </c>
      <c r="D3258" t="s">
        <v>396</v>
      </c>
      <c r="E3258">
        <f>_xlfn.XLOOKUP(Table1[[#This Row],[Location]],'Location analysis'!A:A,'Location analysis'!B:B)</f>
        <v>40.416893999999999</v>
      </c>
      <c r="F3258">
        <f>_xlfn.XLOOKUP(Table1[[#This Row],[Location]],'Location analysis'!A:A,'Location analysis'!C:C)</f>
        <v>-74.420399000000003</v>
      </c>
      <c r="G3258" t="s">
        <v>293</v>
      </c>
      <c r="H3258" t="s">
        <v>43</v>
      </c>
      <c r="I3258">
        <v>15173964061</v>
      </c>
      <c r="J3258" t="s">
        <v>660</v>
      </c>
      <c r="K3258" t="s">
        <v>51</v>
      </c>
      <c r="L3258">
        <v>135</v>
      </c>
      <c r="M3258">
        <v>2</v>
      </c>
      <c r="N3258">
        <v>1</v>
      </c>
      <c r="O3258">
        <v>135</v>
      </c>
      <c r="P3258">
        <v>2</v>
      </c>
      <c r="Q3258">
        <v>1</v>
      </c>
      <c r="R3258">
        <v>2</v>
      </c>
      <c r="S3258">
        <v>2</v>
      </c>
      <c r="T3258" s="1">
        <v>44708</v>
      </c>
      <c r="U3258" t="str">
        <f t="shared" si="250"/>
        <v>Kinder - Bueno - Crispy Creamy Chocolate</v>
      </c>
      <c r="V3258" t="str">
        <f t="shared" si="251"/>
        <v>Food</v>
      </c>
      <c r="W3258" t="s">
        <v>43</v>
      </c>
      <c r="X3258" t="b">
        <f t="shared" si="253"/>
        <v>1</v>
      </c>
      <c r="Y3258">
        <f t="shared" si="252"/>
        <v>2</v>
      </c>
      <c r="Z3258" s="2">
        <f t="shared" si="254"/>
        <v>1.3333333333333333</v>
      </c>
      <c r="AA3258" t="s">
        <v>294</v>
      </c>
      <c r="AB3258" t="s">
        <v>295</v>
      </c>
      <c r="AC3258" t="s">
        <v>296</v>
      </c>
      <c r="AD3258" t="s">
        <v>132</v>
      </c>
      <c r="AE3258" t="s">
        <v>661</v>
      </c>
      <c r="AF3258">
        <v>2022</v>
      </c>
    </row>
    <row r="3259" spans="1:32" x14ac:dyDescent="0.25">
      <c r="A3259" t="s">
        <v>29</v>
      </c>
      <c r="B3259" t="s">
        <v>394</v>
      </c>
      <c r="C3259" t="s">
        <v>395</v>
      </c>
      <c r="D3259" t="s">
        <v>396</v>
      </c>
      <c r="E3259">
        <f>_xlfn.XLOOKUP(Table1[[#This Row],[Location]],'Location analysis'!A:A,'Location analysis'!B:B)</f>
        <v>40.416893999999999</v>
      </c>
      <c r="F3259">
        <f>_xlfn.XLOOKUP(Table1[[#This Row],[Location]],'Location analysis'!A:A,'Location analysis'!C:C)</f>
        <v>-74.420399000000003</v>
      </c>
      <c r="G3259" t="s">
        <v>71</v>
      </c>
      <c r="H3259" t="s">
        <v>43</v>
      </c>
      <c r="I3259">
        <v>15173967211</v>
      </c>
      <c r="J3259" t="s">
        <v>660</v>
      </c>
      <c r="K3259" t="s">
        <v>51</v>
      </c>
      <c r="L3259">
        <v>133</v>
      </c>
      <c r="M3259">
        <v>2.5</v>
      </c>
      <c r="N3259">
        <v>1</v>
      </c>
      <c r="O3259">
        <v>133</v>
      </c>
      <c r="P3259">
        <v>2.5</v>
      </c>
      <c r="Q3259">
        <v>1</v>
      </c>
      <c r="R3259">
        <v>2.5</v>
      </c>
      <c r="S3259">
        <v>2.5</v>
      </c>
      <c r="T3259" s="1">
        <v>44708</v>
      </c>
      <c r="U3259" t="str">
        <f t="shared" si="250"/>
        <v>Seapoint Farms Dry Roasted Edamame - Wasabi</v>
      </c>
      <c r="V3259" t="str">
        <f t="shared" si="251"/>
        <v>Food</v>
      </c>
      <c r="W3259" t="s">
        <v>43</v>
      </c>
      <c r="X3259" t="b">
        <f t="shared" si="253"/>
        <v>1</v>
      </c>
      <c r="Y3259">
        <f t="shared" si="252"/>
        <v>2.5</v>
      </c>
      <c r="Z3259" s="2">
        <f t="shared" si="254"/>
        <v>1.6666666666666667</v>
      </c>
      <c r="AA3259" t="s">
        <v>72</v>
      </c>
      <c r="AB3259" t="s">
        <v>73</v>
      </c>
      <c r="AD3259" t="s">
        <v>132</v>
      </c>
      <c r="AE3259" t="s">
        <v>661</v>
      </c>
      <c r="AF3259">
        <v>2022</v>
      </c>
    </row>
    <row r="3260" spans="1:32" x14ac:dyDescent="0.25">
      <c r="A3260" t="s">
        <v>29</v>
      </c>
      <c r="B3260" t="s">
        <v>30</v>
      </c>
      <c r="C3260" t="s">
        <v>31</v>
      </c>
      <c r="D3260" t="s">
        <v>32</v>
      </c>
      <c r="E3260">
        <f>_xlfn.XLOOKUP(Table1[[#This Row],[Location]],'Location analysis'!A:A,'Location analysis'!B:B)</f>
        <v>40.423690999999998</v>
      </c>
      <c r="F3260">
        <f>_xlfn.XLOOKUP(Table1[[#This Row],[Location]],'Location analysis'!A:A,'Location analysis'!C:C)</f>
        <v>-74.380831999999998</v>
      </c>
      <c r="G3260" t="s">
        <v>407</v>
      </c>
      <c r="H3260" t="s">
        <v>34</v>
      </c>
      <c r="I3260">
        <v>15174224408</v>
      </c>
      <c r="J3260" t="s">
        <v>660</v>
      </c>
      <c r="K3260" t="s">
        <v>51</v>
      </c>
      <c r="L3260">
        <v>142</v>
      </c>
      <c r="M3260">
        <v>1.5</v>
      </c>
      <c r="N3260">
        <v>1</v>
      </c>
      <c r="O3260">
        <v>142</v>
      </c>
      <c r="P3260">
        <v>1.5</v>
      </c>
      <c r="Q3260">
        <v>1</v>
      </c>
      <c r="R3260">
        <v>1.5</v>
      </c>
      <c r="S3260">
        <v>1.5</v>
      </c>
      <c r="T3260" s="1">
        <v>44708</v>
      </c>
      <c r="U3260" t="str">
        <f t="shared" si="250"/>
        <v>Spindrift - Sparkling Water - Pineapple</v>
      </c>
      <c r="V3260" t="str">
        <f t="shared" si="251"/>
        <v>Carbonated</v>
      </c>
      <c r="W3260" t="s">
        <v>34</v>
      </c>
      <c r="X3260" t="b">
        <f t="shared" si="253"/>
        <v>1</v>
      </c>
      <c r="Y3260">
        <f t="shared" si="252"/>
        <v>1.5</v>
      </c>
      <c r="Z3260" s="2">
        <f t="shared" si="254"/>
        <v>1</v>
      </c>
      <c r="AA3260" t="s">
        <v>89</v>
      </c>
      <c r="AB3260" t="s">
        <v>408</v>
      </c>
      <c r="AC3260" t="s">
        <v>409</v>
      </c>
      <c r="AD3260" t="s">
        <v>132</v>
      </c>
      <c r="AE3260" t="s">
        <v>661</v>
      </c>
      <c r="AF3260">
        <v>2022</v>
      </c>
    </row>
    <row r="3261" spans="1:32" x14ac:dyDescent="0.25">
      <c r="A3261" t="s">
        <v>29</v>
      </c>
      <c r="B3261" t="s">
        <v>30</v>
      </c>
      <c r="C3261" t="s">
        <v>31</v>
      </c>
      <c r="D3261" t="s">
        <v>32</v>
      </c>
      <c r="E3261">
        <f>_xlfn.XLOOKUP(Table1[[#This Row],[Location]],'Location analysis'!A:A,'Location analysis'!B:B)</f>
        <v>40.423690999999998</v>
      </c>
      <c r="F3261">
        <f>_xlfn.XLOOKUP(Table1[[#This Row],[Location]],'Location analysis'!A:A,'Location analysis'!C:C)</f>
        <v>-74.380831999999998</v>
      </c>
      <c r="G3261" t="s">
        <v>174</v>
      </c>
      <c r="H3261" t="s">
        <v>49</v>
      </c>
      <c r="I3261">
        <v>15174225621</v>
      </c>
      <c r="J3261" t="s">
        <v>660</v>
      </c>
      <c r="K3261" t="s">
        <v>51</v>
      </c>
      <c r="L3261">
        <v>144</v>
      </c>
      <c r="M3261">
        <v>2.5</v>
      </c>
      <c r="N3261">
        <v>1</v>
      </c>
      <c r="O3261">
        <v>144</v>
      </c>
      <c r="P3261">
        <v>2.5</v>
      </c>
      <c r="Q3261">
        <v>1</v>
      </c>
      <c r="R3261">
        <v>2.5</v>
      </c>
      <c r="S3261">
        <v>2.5</v>
      </c>
      <c r="T3261" s="1">
        <v>44708</v>
      </c>
      <c r="U3261" t="str">
        <f t="shared" si="250"/>
        <v>Bai Antioxidant - Molokai Coconut</v>
      </c>
      <c r="V3261" t="str">
        <f t="shared" si="251"/>
        <v>Non Carbonated</v>
      </c>
      <c r="W3261" t="s">
        <v>49</v>
      </c>
      <c r="X3261" t="b">
        <f t="shared" si="253"/>
        <v>1</v>
      </c>
      <c r="Y3261">
        <f t="shared" si="252"/>
        <v>2.5</v>
      </c>
      <c r="Z3261" s="2">
        <f t="shared" si="254"/>
        <v>1.6666666666666667</v>
      </c>
      <c r="AA3261" t="s">
        <v>52</v>
      </c>
      <c r="AB3261" t="s">
        <v>175</v>
      </c>
      <c r="AD3261" t="s">
        <v>132</v>
      </c>
      <c r="AE3261" t="s">
        <v>661</v>
      </c>
      <c r="AF3261">
        <v>2022</v>
      </c>
    </row>
    <row r="3262" spans="1:32" x14ac:dyDescent="0.25">
      <c r="A3262" t="s">
        <v>29</v>
      </c>
      <c r="B3262" t="s">
        <v>46</v>
      </c>
      <c r="C3262" t="s">
        <v>31</v>
      </c>
      <c r="D3262" t="s">
        <v>47</v>
      </c>
      <c r="E3262">
        <f>_xlfn.XLOOKUP(Table1[[#This Row],[Location]],'Location analysis'!A:A,'Location analysis'!B:B)</f>
        <v>40.423690999999998</v>
      </c>
      <c r="F3262">
        <f>_xlfn.XLOOKUP(Table1[[#This Row],[Location]],'Location analysis'!A:A,'Location analysis'!C:C)</f>
        <v>-74.380831999999998</v>
      </c>
      <c r="G3262" t="s">
        <v>542</v>
      </c>
      <c r="H3262" t="s">
        <v>43</v>
      </c>
      <c r="I3262">
        <v>15174282832</v>
      </c>
      <c r="J3262" t="s">
        <v>660</v>
      </c>
      <c r="K3262" t="s">
        <v>51</v>
      </c>
      <c r="L3262">
        <v>114</v>
      </c>
      <c r="M3262">
        <v>1.5</v>
      </c>
      <c r="N3262">
        <v>1</v>
      </c>
      <c r="O3262">
        <v>114</v>
      </c>
      <c r="P3262">
        <v>1.5</v>
      </c>
      <c r="Q3262">
        <v>1</v>
      </c>
      <c r="R3262">
        <v>1.5</v>
      </c>
      <c r="S3262">
        <v>1.5</v>
      </c>
      <c r="T3262" s="1">
        <v>44708</v>
      </c>
      <c r="U3262" t="str">
        <f t="shared" si="250"/>
        <v>Pop Corners - White Cheddar</v>
      </c>
      <c r="V3262" t="str">
        <f t="shared" si="251"/>
        <v>Food</v>
      </c>
      <c r="W3262" t="s">
        <v>43</v>
      </c>
      <c r="X3262" t="b">
        <f t="shared" si="253"/>
        <v>1</v>
      </c>
      <c r="Y3262">
        <f t="shared" si="252"/>
        <v>1.5</v>
      </c>
      <c r="Z3262" s="2">
        <f t="shared" si="254"/>
        <v>1</v>
      </c>
      <c r="AA3262" t="s">
        <v>509</v>
      </c>
      <c r="AB3262" t="s">
        <v>204</v>
      </c>
      <c r="AD3262" t="s">
        <v>132</v>
      </c>
      <c r="AE3262" t="s">
        <v>661</v>
      </c>
      <c r="AF3262">
        <v>2022</v>
      </c>
    </row>
    <row r="3263" spans="1:32" x14ac:dyDescent="0.25">
      <c r="A3263" t="s">
        <v>29</v>
      </c>
      <c r="B3263" t="s">
        <v>67</v>
      </c>
      <c r="C3263" t="s">
        <v>68</v>
      </c>
      <c r="D3263" t="s">
        <v>69</v>
      </c>
      <c r="E3263">
        <f>_xlfn.XLOOKUP(Table1[[#This Row],[Location]],'Location analysis'!A:A,'Location analysis'!B:B)</f>
        <v>40.435699999999997</v>
      </c>
      <c r="F3263">
        <f>_xlfn.XLOOKUP(Table1[[#This Row],[Location]],'Location analysis'!A:A,'Location analysis'!C:C)</f>
        <v>-74.125200000000007</v>
      </c>
      <c r="G3263" t="s">
        <v>191</v>
      </c>
      <c r="H3263" t="s">
        <v>43</v>
      </c>
      <c r="I3263">
        <v>15174561611</v>
      </c>
      <c r="J3263" t="s">
        <v>660</v>
      </c>
      <c r="K3263" t="s">
        <v>36</v>
      </c>
      <c r="L3263">
        <v>120</v>
      </c>
      <c r="M3263">
        <v>1.5</v>
      </c>
      <c r="N3263">
        <v>1</v>
      </c>
      <c r="O3263">
        <v>120</v>
      </c>
      <c r="P3263">
        <v>1.5</v>
      </c>
      <c r="Q3263">
        <v>1</v>
      </c>
      <c r="R3263">
        <v>1.5</v>
      </c>
      <c r="S3263">
        <v>4.5</v>
      </c>
      <c r="T3263" s="1">
        <v>44708</v>
      </c>
      <c r="U3263" t="str">
        <f t="shared" si="250"/>
        <v>Ritz Bits Cheese</v>
      </c>
      <c r="V3263" t="str">
        <f t="shared" si="251"/>
        <v>Food</v>
      </c>
      <c r="W3263" t="s">
        <v>43</v>
      </c>
      <c r="X3263" t="b">
        <f t="shared" si="253"/>
        <v>1</v>
      </c>
      <c r="Y3263">
        <f t="shared" si="252"/>
        <v>1.5</v>
      </c>
      <c r="Z3263" s="2">
        <f t="shared" si="254"/>
        <v>1</v>
      </c>
      <c r="AA3263" t="s">
        <v>191</v>
      </c>
      <c r="AD3263" t="s">
        <v>132</v>
      </c>
      <c r="AE3263" t="s">
        <v>661</v>
      </c>
      <c r="AF3263">
        <v>2022</v>
      </c>
    </row>
    <row r="3264" spans="1:32" x14ac:dyDescent="0.25">
      <c r="A3264" t="s">
        <v>29</v>
      </c>
      <c r="B3264" t="s">
        <v>67</v>
      </c>
      <c r="C3264" t="s">
        <v>68</v>
      </c>
      <c r="D3264" t="s">
        <v>69</v>
      </c>
      <c r="E3264">
        <f>_xlfn.XLOOKUP(Table1[[#This Row],[Location]],'Location analysis'!A:A,'Location analysis'!B:B)</f>
        <v>40.435699999999997</v>
      </c>
      <c r="F3264">
        <f>_xlfn.XLOOKUP(Table1[[#This Row],[Location]],'Location analysis'!A:A,'Location analysis'!C:C)</f>
        <v>-74.125200000000007</v>
      </c>
      <c r="G3264" t="s">
        <v>70</v>
      </c>
      <c r="H3264" t="s">
        <v>34</v>
      </c>
      <c r="I3264">
        <v>15174561611</v>
      </c>
      <c r="J3264" t="s">
        <v>660</v>
      </c>
      <c r="K3264" t="s">
        <v>36</v>
      </c>
      <c r="L3264">
        <v>144</v>
      </c>
      <c r="M3264">
        <v>3</v>
      </c>
      <c r="N3264">
        <v>1</v>
      </c>
      <c r="O3264">
        <v>144</v>
      </c>
      <c r="P3264">
        <v>3</v>
      </c>
      <c r="Q3264">
        <v>1</v>
      </c>
      <c r="R3264">
        <v>3</v>
      </c>
      <c r="S3264">
        <v>4.5</v>
      </c>
      <c r="T3264" s="1">
        <v>44708</v>
      </c>
      <c r="U3264" t="str">
        <f t="shared" si="250"/>
        <v>Monster Energy Original</v>
      </c>
      <c r="V3264" t="str">
        <f t="shared" si="251"/>
        <v>Carbonated</v>
      </c>
      <c r="W3264" t="s">
        <v>34</v>
      </c>
      <c r="X3264" t="b">
        <f t="shared" si="253"/>
        <v>1</v>
      </c>
      <c r="Y3264">
        <f t="shared" si="252"/>
        <v>3</v>
      </c>
      <c r="Z3264" s="2">
        <f t="shared" si="254"/>
        <v>2</v>
      </c>
      <c r="AA3264" t="s">
        <v>70</v>
      </c>
      <c r="AD3264" t="s">
        <v>132</v>
      </c>
      <c r="AE3264" t="s">
        <v>661</v>
      </c>
      <c r="AF3264">
        <v>2022</v>
      </c>
    </row>
    <row r="3265" spans="1:32" x14ac:dyDescent="0.25">
      <c r="A3265" t="s">
        <v>29</v>
      </c>
      <c r="B3265" t="s">
        <v>67</v>
      </c>
      <c r="C3265" t="s">
        <v>68</v>
      </c>
      <c r="D3265" t="s">
        <v>69</v>
      </c>
      <c r="E3265">
        <f>_xlfn.XLOOKUP(Table1[[#This Row],[Location]],'Location analysis'!A:A,'Location analysis'!B:B)</f>
        <v>40.435699999999997</v>
      </c>
      <c r="F3265">
        <f>_xlfn.XLOOKUP(Table1[[#This Row],[Location]],'Location analysis'!A:A,'Location analysis'!C:C)</f>
        <v>-74.125200000000007</v>
      </c>
      <c r="G3265" t="s">
        <v>100</v>
      </c>
      <c r="H3265" t="s">
        <v>43</v>
      </c>
      <c r="I3265">
        <v>15175233714</v>
      </c>
      <c r="J3265" t="s">
        <v>662</v>
      </c>
      <c r="K3265" t="s">
        <v>51</v>
      </c>
      <c r="L3265">
        <v>114</v>
      </c>
      <c r="M3265">
        <v>2</v>
      </c>
      <c r="N3265">
        <v>1</v>
      </c>
      <c r="O3265">
        <v>114</v>
      </c>
      <c r="P3265">
        <v>2</v>
      </c>
      <c r="Q3265">
        <v>1</v>
      </c>
      <c r="R3265">
        <v>2</v>
      </c>
      <c r="S3265">
        <v>2</v>
      </c>
      <c r="T3265" s="1">
        <v>44708</v>
      </c>
      <c r="U3265" t="str">
        <f t="shared" si="250"/>
        <v>Cheetos - Fleming Hot Crunchy</v>
      </c>
      <c r="V3265" t="str">
        <f t="shared" si="251"/>
        <v>Food</v>
      </c>
      <c r="W3265" t="s">
        <v>43</v>
      </c>
      <c r="X3265" t="b">
        <f t="shared" si="253"/>
        <v>1</v>
      </c>
      <c r="Y3265">
        <f t="shared" si="252"/>
        <v>2</v>
      </c>
      <c r="Z3265" s="2">
        <f t="shared" si="254"/>
        <v>1.3333333333333333</v>
      </c>
      <c r="AA3265" t="s">
        <v>101</v>
      </c>
      <c r="AB3265" t="s">
        <v>102</v>
      </c>
      <c r="AD3265" t="s">
        <v>40</v>
      </c>
      <c r="AE3265" t="s">
        <v>663</v>
      </c>
      <c r="AF3265">
        <v>2022</v>
      </c>
    </row>
    <row r="3266" spans="1:32" x14ac:dyDescent="0.25">
      <c r="A3266" t="s">
        <v>29</v>
      </c>
      <c r="B3266" t="s">
        <v>67</v>
      </c>
      <c r="C3266" t="s">
        <v>68</v>
      </c>
      <c r="D3266" t="s">
        <v>69</v>
      </c>
      <c r="E3266">
        <f>_xlfn.XLOOKUP(Table1[[#This Row],[Location]],'Location analysis'!A:A,'Location analysis'!B:B)</f>
        <v>40.435699999999997</v>
      </c>
      <c r="F3266">
        <f>_xlfn.XLOOKUP(Table1[[#This Row],[Location]],'Location analysis'!A:A,'Location analysis'!C:C)</f>
        <v>-74.125200000000007</v>
      </c>
      <c r="G3266" t="s">
        <v>70</v>
      </c>
      <c r="H3266" t="s">
        <v>34</v>
      </c>
      <c r="I3266">
        <v>15175235899</v>
      </c>
      <c r="J3266" t="s">
        <v>662</v>
      </c>
      <c r="K3266" t="s">
        <v>51</v>
      </c>
      <c r="L3266">
        <v>144</v>
      </c>
      <c r="M3266">
        <v>3</v>
      </c>
      <c r="N3266">
        <v>1</v>
      </c>
      <c r="O3266">
        <v>144</v>
      </c>
      <c r="P3266">
        <v>3</v>
      </c>
      <c r="Q3266">
        <v>1</v>
      </c>
      <c r="R3266">
        <v>3</v>
      </c>
      <c r="S3266">
        <v>3</v>
      </c>
      <c r="T3266" s="1">
        <v>44708</v>
      </c>
      <c r="U3266" t="str">
        <f t="shared" ref="U3266:U3329" si="255">IF(G3266="","Cell is Blank - Dis-regard",G3266)</f>
        <v>Monster Energy Original</v>
      </c>
      <c r="V3266" t="str">
        <f t="shared" ref="V3266:V3329" si="256">IF(H3266="","Cell is Blank - Dis-regard",H3266)</f>
        <v>Carbonated</v>
      </c>
      <c r="W3266" t="s">
        <v>34</v>
      </c>
      <c r="X3266" t="b">
        <f t="shared" si="253"/>
        <v>1</v>
      </c>
      <c r="Y3266">
        <f t="shared" ref="Y3266:Y3329" si="257">IF(X3266="FALSE",M3266,M3266)</f>
        <v>3</v>
      </c>
      <c r="Z3266" s="2">
        <f t="shared" si="254"/>
        <v>2</v>
      </c>
      <c r="AA3266" t="s">
        <v>70</v>
      </c>
      <c r="AD3266" t="s">
        <v>40</v>
      </c>
      <c r="AE3266" t="s">
        <v>663</v>
      </c>
      <c r="AF3266">
        <v>2022</v>
      </c>
    </row>
    <row r="3267" spans="1:32" x14ac:dyDescent="0.25">
      <c r="A3267" t="s">
        <v>29</v>
      </c>
      <c r="B3267" t="s">
        <v>67</v>
      </c>
      <c r="C3267" t="s">
        <v>68</v>
      </c>
      <c r="D3267" t="s">
        <v>69</v>
      </c>
      <c r="E3267">
        <f>_xlfn.XLOOKUP(Table1[[#This Row],[Location]],'Location analysis'!A:A,'Location analysis'!B:B)</f>
        <v>40.435699999999997</v>
      </c>
      <c r="F3267">
        <f>_xlfn.XLOOKUP(Table1[[#This Row],[Location]],'Location analysis'!A:A,'Location analysis'!C:C)</f>
        <v>-74.125200000000007</v>
      </c>
      <c r="G3267" t="s">
        <v>182</v>
      </c>
      <c r="H3267" t="s">
        <v>34</v>
      </c>
      <c r="I3267">
        <v>15175518878</v>
      </c>
      <c r="J3267" t="s">
        <v>662</v>
      </c>
      <c r="K3267" t="s">
        <v>51</v>
      </c>
      <c r="L3267">
        <v>142</v>
      </c>
      <c r="M3267">
        <v>1.5</v>
      </c>
      <c r="N3267">
        <v>1</v>
      </c>
      <c r="O3267">
        <v>142</v>
      </c>
      <c r="P3267">
        <v>1.5</v>
      </c>
      <c r="Q3267">
        <v>1</v>
      </c>
      <c r="R3267">
        <v>1.5</v>
      </c>
      <c r="S3267">
        <v>1.5</v>
      </c>
      <c r="T3267" s="1">
        <v>44709</v>
      </c>
      <c r="U3267" t="str">
        <f t="shared" si="255"/>
        <v>Coca Cola - Zero Sugar</v>
      </c>
      <c r="V3267" t="str">
        <f t="shared" si="256"/>
        <v>Carbonated</v>
      </c>
      <c r="W3267" t="s">
        <v>34</v>
      </c>
      <c r="X3267" t="b">
        <f t="shared" ref="X3267:X3330" si="258">M3267=P3267</f>
        <v>1</v>
      </c>
      <c r="Y3267">
        <f t="shared" si="257"/>
        <v>1.5</v>
      </c>
      <c r="Z3267" s="2">
        <f t="shared" ref="Z3267:Z3330" si="259">Y3267/1.5</f>
        <v>1</v>
      </c>
      <c r="AA3267" t="s">
        <v>183</v>
      </c>
      <c r="AB3267" t="s">
        <v>184</v>
      </c>
      <c r="AD3267" t="s">
        <v>40</v>
      </c>
      <c r="AE3267" t="s">
        <v>663</v>
      </c>
      <c r="AF3267">
        <v>2022</v>
      </c>
    </row>
    <row r="3268" spans="1:32" x14ac:dyDescent="0.25">
      <c r="A3268" t="s">
        <v>29</v>
      </c>
      <c r="B3268" t="s">
        <v>67</v>
      </c>
      <c r="C3268" t="s">
        <v>68</v>
      </c>
      <c r="D3268" t="s">
        <v>69</v>
      </c>
      <c r="E3268">
        <f>_xlfn.XLOOKUP(Table1[[#This Row],[Location]],'Location analysis'!A:A,'Location analysis'!B:B)</f>
        <v>40.435699999999997</v>
      </c>
      <c r="F3268">
        <f>_xlfn.XLOOKUP(Table1[[#This Row],[Location]],'Location analysis'!A:A,'Location analysis'!C:C)</f>
        <v>-74.125200000000007</v>
      </c>
      <c r="G3268" t="s">
        <v>191</v>
      </c>
      <c r="H3268" t="s">
        <v>43</v>
      </c>
      <c r="I3268">
        <v>15175523671</v>
      </c>
      <c r="J3268" t="s">
        <v>662</v>
      </c>
      <c r="K3268" t="s">
        <v>51</v>
      </c>
      <c r="L3268">
        <v>120</v>
      </c>
      <c r="M3268">
        <v>1.5</v>
      </c>
      <c r="N3268">
        <v>1</v>
      </c>
      <c r="O3268">
        <v>120</v>
      </c>
      <c r="P3268">
        <v>1.5</v>
      </c>
      <c r="Q3268">
        <v>1</v>
      </c>
      <c r="R3268">
        <v>1.5</v>
      </c>
      <c r="S3268">
        <v>1.5</v>
      </c>
      <c r="T3268" s="1">
        <v>44709</v>
      </c>
      <c r="U3268" t="str">
        <f t="shared" si="255"/>
        <v>Ritz Bits Cheese</v>
      </c>
      <c r="V3268" t="str">
        <f t="shared" si="256"/>
        <v>Food</v>
      </c>
      <c r="W3268" t="s">
        <v>43</v>
      </c>
      <c r="X3268" t="b">
        <f t="shared" si="258"/>
        <v>1</v>
      </c>
      <c r="Y3268">
        <f t="shared" si="257"/>
        <v>1.5</v>
      </c>
      <c r="Z3268" s="2">
        <f t="shared" si="259"/>
        <v>1</v>
      </c>
      <c r="AA3268" t="s">
        <v>191</v>
      </c>
      <c r="AD3268" t="s">
        <v>40</v>
      </c>
      <c r="AE3268" t="s">
        <v>663</v>
      </c>
      <c r="AF3268">
        <v>2022</v>
      </c>
    </row>
    <row r="3269" spans="1:32" x14ac:dyDescent="0.25">
      <c r="A3269" t="s">
        <v>29</v>
      </c>
      <c r="B3269" t="s">
        <v>67</v>
      </c>
      <c r="C3269" t="s">
        <v>68</v>
      </c>
      <c r="D3269" t="s">
        <v>69</v>
      </c>
      <c r="E3269">
        <f>_xlfn.XLOOKUP(Table1[[#This Row],[Location]],'Location analysis'!A:A,'Location analysis'!B:B)</f>
        <v>40.435699999999997</v>
      </c>
      <c r="F3269">
        <f>_xlfn.XLOOKUP(Table1[[#This Row],[Location]],'Location analysis'!A:A,'Location analysis'!C:C)</f>
        <v>-74.125200000000007</v>
      </c>
      <c r="G3269" t="s">
        <v>74</v>
      </c>
      <c r="H3269" t="s">
        <v>49</v>
      </c>
      <c r="I3269">
        <v>15175749654</v>
      </c>
      <c r="J3269" t="s">
        <v>662</v>
      </c>
      <c r="K3269" t="s">
        <v>51</v>
      </c>
      <c r="L3269">
        <v>143</v>
      </c>
      <c r="M3269">
        <v>2.5</v>
      </c>
      <c r="N3269">
        <v>1</v>
      </c>
      <c r="O3269">
        <v>143</v>
      </c>
      <c r="P3269">
        <v>2.5</v>
      </c>
      <c r="Q3269">
        <v>1</v>
      </c>
      <c r="R3269">
        <v>2.5</v>
      </c>
      <c r="S3269">
        <v>2.5</v>
      </c>
      <c r="T3269" s="1">
        <v>44709</v>
      </c>
      <c r="U3269" t="str">
        <f t="shared" si="255"/>
        <v>Snapple Diet Tea - Lemon</v>
      </c>
      <c r="V3269" t="str">
        <f t="shared" si="256"/>
        <v>Non Carbonated</v>
      </c>
      <c r="W3269" t="s">
        <v>49</v>
      </c>
      <c r="X3269" t="b">
        <f t="shared" si="258"/>
        <v>1</v>
      </c>
      <c r="Y3269">
        <f t="shared" si="257"/>
        <v>2.5</v>
      </c>
      <c r="Z3269" s="2">
        <f t="shared" si="259"/>
        <v>1.6666666666666667</v>
      </c>
      <c r="AA3269" t="s">
        <v>75</v>
      </c>
      <c r="AB3269" t="s">
        <v>76</v>
      </c>
      <c r="AD3269" t="s">
        <v>40</v>
      </c>
      <c r="AE3269" t="s">
        <v>663</v>
      </c>
      <c r="AF3269">
        <v>2022</v>
      </c>
    </row>
    <row r="3270" spans="1:32" x14ac:dyDescent="0.25">
      <c r="A3270" t="s">
        <v>29</v>
      </c>
      <c r="B3270" t="s">
        <v>394</v>
      </c>
      <c r="C3270" t="s">
        <v>395</v>
      </c>
      <c r="D3270" t="s">
        <v>396</v>
      </c>
      <c r="E3270">
        <f>_xlfn.XLOOKUP(Table1[[#This Row],[Location]],'Location analysis'!A:A,'Location analysis'!B:B)</f>
        <v>40.416893999999999</v>
      </c>
      <c r="F3270">
        <f>_xlfn.XLOOKUP(Table1[[#This Row],[Location]],'Location analysis'!A:A,'Location analysis'!C:C)</f>
        <v>-74.420399000000003</v>
      </c>
      <c r="G3270" t="s">
        <v>42</v>
      </c>
      <c r="H3270" t="s">
        <v>43</v>
      </c>
      <c r="I3270">
        <v>15175932987</v>
      </c>
      <c r="J3270" t="s">
        <v>662</v>
      </c>
      <c r="K3270" t="s">
        <v>36</v>
      </c>
      <c r="L3270">
        <v>114</v>
      </c>
      <c r="M3270">
        <v>1.5</v>
      </c>
      <c r="N3270">
        <v>1</v>
      </c>
      <c r="O3270">
        <v>114</v>
      </c>
      <c r="P3270">
        <v>1.5</v>
      </c>
      <c r="Q3270">
        <v>1</v>
      </c>
      <c r="R3270">
        <v>1.5</v>
      </c>
      <c r="S3270">
        <v>1.5</v>
      </c>
      <c r="T3270" s="1">
        <v>44709</v>
      </c>
      <c r="U3270" t="str">
        <f t="shared" si="255"/>
        <v>Takis - Hot Chilli Pepper &amp; Lime</v>
      </c>
      <c r="V3270" t="str">
        <f t="shared" si="256"/>
        <v>Food</v>
      </c>
      <c r="W3270" t="s">
        <v>43</v>
      </c>
      <c r="X3270" t="b">
        <f t="shared" si="258"/>
        <v>1</v>
      </c>
      <c r="Y3270">
        <f t="shared" si="257"/>
        <v>1.5</v>
      </c>
      <c r="Z3270" s="2">
        <f t="shared" si="259"/>
        <v>1</v>
      </c>
      <c r="AA3270" t="s">
        <v>44</v>
      </c>
      <c r="AB3270" t="s">
        <v>45</v>
      </c>
      <c r="AD3270" t="s">
        <v>40</v>
      </c>
      <c r="AE3270" t="s">
        <v>663</v>
      </c>
      <c r="AF3270">
        <v>2022</v>
      </c>
    </row>
    <row r="3271" spans="1:32" x14ac:dyDescent="0.25">
      <c r="A3271" t="s">
        <v>29</v>
      </c>
      <c r="B3271" t="s">
        <v>394</v>
      </c>
      <c r="C3271" t="s">
        <v>395</v>
      </c>
      <c r="D3271" t="s">
        <v>396</v>
      </c>
      <c r="E3271">
        <f>_xlfn.XLOOKUP(Table1[[#This Row],[Location]],'Location analysis'!A:A,'Location analysis'!B:B)</f>
        <v>40.416893999999999</v>
      </c>
      <c r="F3271">
        <f>_xlfn.XLOOKUP(Table1[[#This Row],[Location]],'Location analysis'!A:A,'Location analysis'!C:C)</f>
        <v>-74.420399000000003</v>
      </c>
      <c r="G3271" t="s">
        <v>42</v>
      </c>
      <c r="H3271" t="s">
        <v>43</v>
      </c>
      <c r="I3271">
        <v>15175935719</v>
      </c>
      <c r="J3271" t="s">
        <v>662</v>
      </c>
      <c r="K3271" t="s">
        <v>36</v>
      </c>
      <c r="L3271">
        <v>114</v>
      </c>
      <c r="M3271">
        <v>1.5</v>
      </c>
      <c r="N3271">
        <v>1</v>
      </c>
      <c r="O3271">
        <v>114</v>
      </c>
      <c r="P3271">
        <v>1.5</v>
      </c>
      <c r="Q3271">
        <v>1</v>
      </c>
      <c r="R3271">
        <v>1.5</v>
      </c>
      <c r="S3271">
        <v>1.5</v>
      </c>
      <c r="T3271" s="1">
        <v>44709</v>
      </c>
      <c r="U3271" t="str">
        <f t="shared" si="255"/>
        <v>Takis - Hot Chilli Pepper &amp; Lime</v>
      </c>
      <c r="V3271" t="str">
        <f t="shared" si="256"/>
        <v>Food</v>
      </c>
      <c r="W3271" t="s">
        <v>43</v>
      </c>
      <c r="X3271" t="b">
        <f t="shared" si="258"/>
        <v>1</v>
      </c>
      <c r="Y3271">
        <f t="shared" si="257"/>
        <v>1.5</v>
      </c>
      <c r="Z3271" s="2">
        <f t="shared" si="259"/>
        <v>1</v>
      </c>
      <c r="AA3271" t="s">
        <v>44</v>
      </c>
      <c r="AB3271" t="s">
        <v>45</v>
      </c>
      <c r="AD3271" t="s">
        <v>40</v>
      </c>
      <c r="AE3271" t="s">
        <v>663</v>
      </c>
      <c r="AF3271">
        <v>2022</v>
      </c>
    </row>
    <row r="3272" spans="1:32" x14ac:dyDescent="0.25">
      <c r="A3272" t="s">
        <v>29</v>
      </c>
      <c r="B3272" t="s">
        <v>394</v>
      </c>
      <c r="C3272" t="s">
        <v>395</v>
      </c>
      <c r="D3272" t="s">
        <v>396</v>
      </c>
      <c r="E3272">
        <f>_xlfn.XLOOKUP(Table1[[#This Row],[Location]],'Location analysis'!A:A,'Location analysis'!B:B)</f>
        <v>40.416893999999999</v>
      </c>
      <c r="F3272">
        <f>_xlfn.XLOOKUP(Table1[[#This Row],[Location]],'Location analysis'!A:A,'Location analysis'!C:C)</f>
        <v>-74.420399000000003</v>
      </c>
      <c r="G3272" t="s">
        <v>632</v>
      </c>
      <c r="I3272">
        <v>15175937576</v>
      </c>
      <c r="J3272" t="s">
        <v>662</v>
      </c>
      <c r="K3272" t="s">
        <v>36</v>
      </c>
      <c r="L3272">
        <v>151</v>
      </c>
      <c r="M3272">
        <v>4</v>
      </c>
      <c r="N3272">
        <v>1</v>
      </c>
      <c r="O3272">
        <v>151</v>
      </c>
      <c r="P3272">
        <v>4</v>
      </c>
      <c r="Q3272">
        <v>1</v>
      </c>
      <c r="R3272">
        <v>4</v>
      </c>
      <c r="S3272">
        <v>4</v>
      </c>
      <c r="T3272" s="1">
        <v>44709</v>
      </c>
      <c r="U3272" t="str">
        <f t="shared" si="255"/>
        <v>Mini Chips Ahoy - Go Paks</v>
      </c>
      <c r="V3272" t="str">
        <f t="shared" si="256"/>
        <v>Cell is Blank - Dis-regard</v>
      </c>
      <c r="W3272" t="s">
        <v>43</v>
      </c>
      <c r="X3272" t="b">
        <f t="shared" si="258"/>
        <v>1</v>
      </c>
      <c r="Y3272">
        <f t="shared" si="257"/>
        <v>4</v>
      </c>
      <c r="Z3272" s="2">
        <f t="shared" si="259"/>
        <v>2.6666666666666665</v>
      </c>
      <c r="AA3272" t="s">
        <v>633</v>
      </c>
      <c r="AB3272" t="s">
        <v>492</v>
      </c>
      <c r="AD3272" t="s">
        <v>40</v>
      </c>
      <c r="AE3272" t="s">
        <v>663</v>
      </c>
      <c r="AF3272">
        <v>2022</v>
      </c>
    </row>
    <row r="3273" spans="1:32" x14ac:dyDescent="0.25">
      <c r="A3273" t="s">
        <v>29</v>
      </c>
      <c r="B3273" t="s">
        <v>394</v>
      </c>
      <c r="C3273" t="s">
        <v>395</v>
      </c>
      <c r="D3273" t="s">
        <v>396</v>
      </c>
      <c r="E3273">
        <f>_xlfn.XLOOKUP(Table1[[#This Row],[Location]],'Location analysis'!A:A,'Location analysis'!B:B)</f>
        <v>40.416893999999999</v>
      </c>
      <c r="F3273">
        <f>_xlfn.XLOOKUP(Table1[[#This Row],[Location]],'Location analysis'!A:A,'Location analysis'!C:C)</f>
        <v>-74.420399000000003</v>
      </c>
      <c r="G3273" t="s">
        <v>33</v>
      </c>
      <c r="H3273" t="s">
        <v>34</v>
      </c>
      <c r="I3273">
        <v>15175940103</v>
      </c>
      <c r="J3273" t="s">
        <v>662</v>
      </c>
      <c r="K3273" t="s">
        <v>36</v>
      </c>
      <c r="L3273">
        <v>148</v>
      </c>
      <c r="M3273">
        <v>3.5</v>
      </c>
      <c r="N3273">
        <v>1</v>
      </c>
      <c r="O3273">
        <v>148</v>
      </c>
      <c r="P3273">
        <v>3.5</v>
      </c>
      <c r="Q3273">
        <v>1</v>
      </c>
      <c r="R3273">
        <v>3.5</v>
      </c>
      <c r="S3273">
        <v>3.5</v>
      </c>
      <c r="T3273" s="1">
        <v>44709</v>
      </c>
      <c r="U3273" t="str">
        <f t="shared" si="255"/>
        <v>Red Bull - Energy Drink - Sugar Free</v>
      </c>
      <c r="V3273" t="str">
        <f t="shared" si="256"/>
        <v>Carbonated</v>
      </c>
      <c r="W3273" t="s">
        <v>34</v>
      </c>
      <c r="X3273" t="b">
        <f t="shared" si="258"/>
        <v>1</v>
      </c>
      <c r="Y3273">
        <f t="shared" si="257"/>
        <v>3.5</v>
      </c>
      <c r="Z3273" s="2">
        <f t="shared" si="259"/>
        <v>2.3333333333333335</v>
      </c>
      <c r="AA3273" t="s">
        <v>37</v>
      </c>
      <c r="AB3273" t="s">
        <v>38</v>
      </c>
      <c r="AC3273" t="s">
        <v>39</v>
      </c>
      <c r="AD3273" t="s">
        <v>40</v>
      </c>
      <c r="AE3273" t="s">
        <v>663</v>
      </c>
      <c r="AF3273">
        <v>2022</v>
      </c>
    </row>
    <row r="3274" spans="1:32" x14ac:dyDescent="0.25">
      <c r="A3274" t="s">
        <v>29</v>
      </c>
      <c r="B3274" t="s">
        <v>394</v>
      </c>
      <c r="C3274" t="s">
        <v>395</v>
      </c>
      <c r="D3274" t="s">
        <v>396</v>
      </c>
      <c r="E3274">
        <f>_xlfn.XLOOKUP(Table1[[#This Row],[Location]],'Location analysis'!A:A,'Location analysis'!B:B)</f>
        <v>40.416893999999999</v>
      </c>
      <c r="F3274">
        <f>_xlfn.XLOOKUP(Table1[[#This Row],[Location]],'Location analysis'!A:A,'Location analysis'!C:C)</f>
        <v>-74.420399000000003</v>
      </c>
      <c r="G3274" t="s">
        <v>293</v>
      </c>
      <c r="H3274" t="s">
        <v>43</v>
      </c>
      <c r="I3274">
        <v>15176106190</v>
      </c>
      <c r="J3274" t="s">
        <v>662</v>
      </c>
      <c r="K3274" t="s">
        <v>51</v>
      </c>
      <c r="L3274">
        <v>135</v>
      </c>
      <c r="M3274">
        <v>2</v>
      </c>
      <c r="N3274">
        <v>1</v>
      </c>
      <c r="O3274">
        <v>135</v>
      </c>
      <c r="P3274">
        <v>2</v>
      </c>
      <c r="Q3274">
        <v>1</v>
      </c>
      <c r="R3274">
        <v>2</v>
      </c>
      <c r="S3274">
        <v>2</v>
      </c>
      <c r="T3274" s="1">
        <v>44709</v>
      </c>
      <c r="U3274" t="str">
        <f t="shared" si="255"/>
        <v>Kinder - Bueno - Crispy Creamy Chocolate</v>
      </c>
      <c r="V3274" t="str">
        <f t="shared" si="256"/>
        <v>Food</v>
      </c>
      <c r="W3274" t="s">
        <v>43</v>
      </c>
      <c r="X3274" t="b">
        <f t="shared" si="258"/>
        <v>1</v>
      </c>
      <c r="Y3274">
        <f t="shared" si="257"/>
        <v>2</v>
      </c>
      <c r="Z3274" s="2">
        <f t="shared" si="259"/>
        <v>1.3333333333333333</v>
      </c>
      <c r="AA3274" t="s">
        <v>294</v>
      </c>
      <c r="AB3274" t="s">
        <v>295</v>
      </c>
      <c r="AC3274" t="s">
        <v>296</v>
      </c>
      <c r="AD3274" t="s">
        <v>40</v>
      </c>
      <c r="AE3274" t="s">
        <v>663</v>
      </c>
      <c r="AF3274">
        <v>2022</v>
      </c>
    </row>
    <row r="3275" spans="1:32" x14ac:dyDescent="0.25">
      <c r="A3275" t="s">
        <v>29</v>
      </c>
      <c r="B3275" t="s">
        <v>394</v>
      </c>
      <c r="C3275" t="s">
        <v>395</v>
      </c>
      <c r="D3275" t="s">
        <v>396</v>
      </c>
      <c r="E3275">
        <f>_xlfn.XLOOKUP(Table1[[#This Row],[Location]],'Location analysis'!A:A,'Location analysis'!B:B)</f>
        <v>40.416893999999999</v>
      </c>
      <c r="F3275">
        <f>_xlfn.XLOOKUP(Table1[[#This Row],[Location]],'Location analysis'!A:A,'Location analysis'!C:C)</f>
        <v>-74.420399000000003</v>
      </c>
      <c r="G3275" t="s">
        <v>397</v>
      </c>
      <c r="H3275" t="s">
        <v>49</v>
      </c>
      <c r="I3275">
        <v>15176117478</v>
      </c>
      <c r="J3275" t="s">
        <v>662</v>
      </c>
      <c r="K3275" t="s">
        <v>51</v>
      </c>
      <c r="L3275">
        <v>146</v>
      </c>
      <c r="M3275">
        <v>3.5</v>
      </c>
      <c r="N3275">
        <v>1</v>
      </c>
      <c r="O3275">
        <v>146</v>
      </c>
      <c r="P3275">
        <v>3.5</v>
      </c>
      <c r="Q3275">
        <v>1</v>
      </c>
      <c r="R3275">
        <v>3.5</v>
      </c>
      <c r="S3275">
        <v>3.5</v>
      </c>
      <c r="T3275" s="1">
        <v>44709</v>
      </c>
      <c r="U3275" t="str">
        <f t="shared" si="255"/>
        <v>Starbucks Doubleshot Energy - Mocha</v>
      </c>
      <c r="V3275" t="str">
        <f t="shared" si="256"/>
        <v>Non Carbonated</v>
      </c>
      <c r="W3275" t="s">
        <v>49</v>
      </c>
      <c r="X3275" t="b">
        <f t="shared" si="258"/>
        <v>1</v>
      </c>
      <c r="Y3275">
        <f t="shared" si="257"/>
        <v>3.5</v>
      </c>
      <c r="Z3275" s="2">
        <f t="shared" si="259"/>
        <v>2.3333333333333335</v>
      </c>
      <c r="AA3275" t="s">
        <v>398</v>
      </c>
      <c r="AB3275" t="s">
        <v>399</v>
      </c>
      <c r="AD3275" t="s">
        <v>40</v>
      </c>
      <c r="AE3275" t="s">
        <v>663</v>
      </c>
      <c r="AF3275">
        <v>2022</v>
      </c>
    </row>
    <row r="3276" spans="1:32" x14ac:dyDescent="0.25">
      <c r="A3276" t="s">
        <v>29</v>
      </c>
      <c r="B3276" t="s">
        <v>394</v>
      </c>
      <c r="C3276" t="s">
        <v>395</v>
      </c>
      <c r="D3276" t="s">
        <v>396</v>
      </c>
      <c r="E3276">
        <f>_xlfn.XLOOKUP(Table1[[#This Row],[Location]],'Location analysis'!A:A,'Location analysis'!B:B)</f>
        <v>40.416893999999999</v>
      </c>
      <c r="F3276">
        <f>_xlfn.XLOOKUP(Table1[[#This Row],[Location]],'Location analysis'!A:A,'Location analysis'!C:C)</f>
        <v>-74.420399000000003</v>
      </c>
      <c r="G3276" t="s">
        <v>154</v>
      </c>
      <c r="H3276" t="s">
        <v>43</v>
      </c>
      <c r="I3276">
        <v>15176119248</v>
      </c>
      <c r="J3276" t="s">
        <v>662</v>
      </c>
      <c r="K3276" t="s">
        <v>51</v>
      </c>
      <c r="L3276">
        <v>112</v>
      </c>
      <c r="M3276">
        <v>1.5</v>
      </c>
      <c r="N3276">
        <v>1</v>
      </c>
      <c r="O3276">
        <v>112</v>
      </c>
      <c r="P3276">
        <v>1.5</v>
      </c>
      <c r="Q3276">
        <v>1</v>
      </c>
      <c r="R3276">
        <v>1.5</v>
      </c>
      <c r="S3276">
        <v>1.5</v>
      </c>
      <c r="T3276" s="1">
        <v>44709</v>
      </c>
      <c r="U3276" t="str">
        <f t="shared" si="255"/>
        <v>SunChips Multigrain - Harvest Cheddar</v>
      </c>
      <c r="V3276" t="str">
        <f t="shared" si="256"/>
        <v>Food</v>
      </c>
      <c r="W3276" t="s">
        <v>43</v>
      </c>
      <c r="X3276" t="b">
        <f t="shared" si="258"/>
        <v>1</v>
      </c>
      <c r="Y3276">
        <f t="shared" si="257"/>
        <v>1.5</v>
      </c>
      <c r="Z3276" s="2">
        <f t="shared" si="259"/>
        <v>1</v>
      </c>
      <c r="AA3276" t="s">
        <v>129</v>
      </c>
      <c r="AB3276" t="s">
        <v>155</v>
      </c>
      <c r="AD3276" t="s">
        <v>40</v>
      </c>
      <c r="AE3276" t="s">
        <v>663</v>
      </c>
      <c r="AF3276">
        <v>2022</v>
      </c>
    </row>
    <row r="3277" spans="1:32" x14ac:dyDescent="0.25">
      <c r="A3277" t="s">
        <v>29</v>
      </c>
      <c r="B3277" t="s">
        <v>394</v>
      </c>
      <c r="C3277" t="s">
        <v>395</v>
      </c>
      <c r="D3277" t="s">
        <v>396</v>
      </c>
      <c r="E3277">
        <f>_xlfn.XLOOKUP(Table1[[#This Row],[Location]],'Location analysis'!A:A,'Location analysis'!B:B)</f>
        <v>40.416893999999999</v>
      </c>
      <c r="F3277">
        <f>_xlfn.XLOOKUP(Table1[[#This Row],[Location]],'Location analysis'!A:A,'Location analysis'!C:C)</f>
        <v>-74.420399000000003</v>
      </c>
      <c r="G3277" t="s">
        <v>603</v>
      </c>
      <c r="H3277" t="s">
        <v>43</v>
      </c>
      <c r="I3277">
        <v>15176306937</v>
      </c>
      <c r="J3277" t="s">
        <v>662</v>
      </c>
      <c r="K3277" t="s">
        <v>51</v>
      </c>
      <c r="L3277">
        <v>155</v>
      </c>
      <c r="M3277">
        <v>5</v>
      </c>
      <c r="N3277">
        <v>1</v>
      </c>
      <c r="O3277">
        <v>155</v>
      </c>
      <c r="P3277">
        <v>5</v>
      </c>
      <c r="Q3277">
        <v>1</v>
      </c>
      <c r="R3277">
        <v>5</v>
      </c>
      <c r="S3277">
        <v>5</v>
      </c>
      <c r="T3277" s="1">
        <v>44709</v>
      </c>
      <c r="U3277" t="str">
        <f t="shared" si="255"/>
        <v>Ice Breakers Ice Cubes - PepperMint</v>
      </c>
      <c r="V3277" t="str">
        <f t="shared" si="256"/>
        <v>Food</v>
      </c>
      <c r="W3277" t="s">
        <v>43</v>
      </c>
      <c r="X3277" t="b">
        <f t="shared" si="258"/>
        <v>1</v>
      </c>
      <c r="Y3277">
        <f t="shared" si="257"/>
        <v>5</v>
      </c>
      <c r="Z3277" s="2">
        <f t="shared" si="259"/>
        <v>3.3333333333333335</v>
      </c>
      <c r="AA3277" t="s">
        <v>604</v>
      </c>
      <c r="AB3277" t="s">
        <v>605</v>
      </c>
      <c r="AD3277" t="s">
        <v>40</v>
      </c>
      <c r="AE3277" t="s">
        <v>663</v>
      </c>
      <c r="AF3277">
        <v>2022</v>
      </c>
    </row>
    <row r="3278" spans="1:32" x14ac:dyDescent="0.25">
      <c r="A3278" t="s">
        <v>29</v>
      </c>
      <c r="B3278" t="s">
        <v>394</v>
      </c>
      <c r="C3278" t="s">
        <v>395</v>
      </c>
      <c r="D3278" t="s">
        <v>396</v>
      </c>
      <c r="E3278">
        <f>_xlfn.XLOOKUP(Table1[[#This Row],[Location]],'Location analysis'!A:A,'Location analysis'!B:B)</f>
        <v>40.416893999999999</v>
      </c>
      <c r="F3278">
        <f>_xlfn.XLOOKUP(Table1[[#This Row],[Location]],'Location analysis'!A:A,'Location analysis'!C:C)</f>
        <v>-74.420399000000003</v>
      </c>
      <c r="G3278" t="s">
        <v>154</v>
      </c>
      <c r="H3278" t="s">
        <v>43</v>
      </c>
      <c r="I3278">
        <v>15176335205</v>
      </c>
      <c r="J3278" t="s">
        <v>662</v>
      </c>
      <c r="K3278" t="s">
        <v>36</v>
      </c>
      <c r="L3278">
        <v>112</v>
      </c>
      <c r="M3278">
        <v>1.5</v>
      </c>
      <c r="N3278">
        <v>1</v>
      </c>
      <c r="O3278">
        <v>112</v>
      </c>
      <c r="P3278">
        <v>1.5</v>
      </c>
      <c r="Q3278">
        <v>1</v>
      </c>
      <c r="R3278">
        <v>1.5</v>
      </c>
      <c r="S3278">
        <v>1.5</v>
      </c>
      <c r="T3278" s="1">
        <v>44709</v>
      </c>
      <c r="U3278" t="str">
        <f t="shared" si="255"/>
        <v>SunChips Multigrain - Harvest Cheddar</v>
      </c>
      <c r="V3278" t="str">
        <f t="shared" si="256"/>
        <v>Food</v>
      </c>
      <c r="W3278" t="s">
        <v>43</v>
      </c>
      <c r="X3278" t="b">
        <f t="shared" si="258"/>
        <v>1</v>
      </c>
      <c r="Y3278">
        <f t="shared" si="257"/>
        <v>1.5</v>
      </c>
      <c r="Z3278" s="2">
        <f t="shared" si="259"/>
        <v>1</v>
      </c>
      <c r="AA3278" t="s">
        <v>129</v>
      </c>
      <c r="AB3278" t="s">
        <v>155</v>
      </c>
      <c r="AD3278" t="s">
        <v>40</v>
      </c>
      <c r="AE3278" t="s">
        <v>663</v>
      </c>
      <c r="AF3278">
        <v>2022</v>
      </c>
    </row>
    <row r="3279" spans="1:32" x14ac:dyDescent="0.25">
      <c r="A3279" t="s">
        <v>29</v>
      </c>
      <c r="B3279" t="s">
        <v>394</v>
      </c>
      <c r="C3279" t="s">
        <v>395</v>
      </c>
      <c r="D3279" t="s">
        <v>396</v>
      </c>
      <c r="E3279">
        <f>_xlfn.XLOOKUP(Table1[[#This Row],[Location]],'Location analysis'!A:A,'Location analysis'!B:B)</f>
        <v>40.416893999999999</v>
      </c>
      <c r="F3279">
        <f>_xlfn.XLOOKUP(Table1[[#This Row],[Location]],'Location analysis'!A:A,'Location analysis'!C:C)</f>
        <v>-74.420399000000003</v>
      </c>
      <c r="G3279" t="s">
        <v>182</v>
      </c>
      <c r="H3279" t="s">
        <v>34</v>
      </c>
      <c r="I3279">
        <v>15176372029</v>
      </c>
      <c r="J3279" t="s">
        <v>662</v>
      </c>
      <c r="K3279" t="s">
        <v>51</v>
      </c>
      <c r="L3279">
        <v>142</v>
      </c>
      <c r="M3279">
        <v>1.5</v>
      </c>
      <c r="N3279">
        <v>1</v>
      </c>
      <c r="O3279">
        <v>142</v>
      </c>
      <c r="P3279">
        <v>1.5</v>
      </c>
      <c r="Q3279">
        <v>1</v>
      </c>
      <c r="R3279">
        <v>1.5</v>
      </c>
      <c r="S3279">
        <v>1.5</v>
      </c>
      <c r="T3279" s="1">
        <v>44709</v>
      </c>
      <c r="U3279" t="str">
        <f t="shared" si="255"/>
        <v>Coca Cola - Zero Sugar</v>
      </c>
      <c r="V3279" t="str">
        <f t="shared" si="256"/>
        <v>Carbonated</v>
      </c>
      <c r="W3279" t="s">
        <v>34</v>
      </c>
      <c r="X3279" t="b">
        <f t="shared" si="258"/>
        <v>1</v>
      </c>
      <c r="Y3279">
        <f t="shared" si="257"/>
        <v>1.5</v>
      </c>
      <c r="Z3279" s="2">
        <f t="shared" si="259"/>
        <v>1</v>
      </c>
      <c r="AA3279" t="s">
        <v>183</v>
      </c>
      <c r="AB3279" t="s">
        <v>184</v>
      </c>
      <c r="AD3279" t="s">
        <v>40</v>
      </c>
      <c r="AE3279" t="s">
        <v>663</v>
      </c>
      <c r="AF3279">
        <v>2022</v>
      </c>
    </row>
    <row r="3280" spans="1:32" x14ac:dyDescent="0.25">
      <c r="A3280" t="s">
        <v>29</v>
      </c>
      <c r="B3280" t="s">
        <v>394</v>
      </c>
      <c r="C3280" t="s">
        <v>395</v>
      </c>
      <c r="D3280" t="s">
        <v>396</v>
      </c>
      <c r="E3280">
        <f>_xlfn.XLOOKUP(Table1[[#This Row],[Location]],'Location analysis'!A:A,'Location analysis'!B:B)</f>
        <v>40.416893999999999</v>
      </c>
      <c r="F3280">
        <f>_xlfn.XLOOKUP(Table1[[#This Row],[Location]],'Location analysis'!A:A,'Location analysis'!C:C)</f>
        <v>-74.420399000000003</v>
      </c>
      <c r="G3280" t="s">
        <v>137</v>
      </c>
      <c r="H3280" t="s">
        <v>97</v>
      </c>
      <c r="I3280">
        <v>15176409335</v>
      </c>
      <c r="J3280" t="s">
        <v>662</v>
      </c>
      <c r="K3280" t="s">
        <v>51</v>
      </c>
      <c r="L3280">
        <v>144</v>
      </c>
      <c r="M3280">
        <v>1.5</v>
      </c>
      <c r="N3280">
        <v>1</v>
      </c>
      <c r="O3280">
        <v>144</v>
      </c>
      <c r="P3280">
        <v>1.5</v>
      </c>
      <c r="Q3280">
        <v>1</v>
      </c>
      <c r="R3280">
        <v>1.5</v>
      </c>
      <c r="S3280">
        <v>1.5</v>
      </c>
      <c r="T3280" s="1">
        <v>44709</v>
      </c>
      <c r="U3280" t="str">
        <f t="shared" si="255"/>
        <v>Poland Springs Water</v>
      </c>
      <c r="V3280" t="str">
        <f t="shared" si="256"/>
        <v>Water</v>
      </c>
      <c r="W3280" t="s">
        <v>97</v>
      </c>
      <c r="X3280" t="b">
        <f t="shared" si="258"/>
        <v>1</v>
      </c>
      <c r="Y3280">
        <f t="shared" si="257"/>
        <v>1.5</v>
      </c>
      <c r="Z3280" s="2">
        <f t="shared" si="259"/>
        <v>1</v>
      </c>
      <c r="AA3280" t="s">
        <v>137</v>
      </c>
      <c r="AD3280" t="s">
        <v>40</v>
      </c>
      <c r="AE3280" t="s">
        <v>663</v>
      </c>
      <c r="AF3280">
        <v>2022</v>
      </c>
    </row>
    <row r="3281" spans="1:32" x14ac:dyDescent="0.25">
      <c r="A3281" t="s">
        <v>29</v>
      </c>
      <c r="B3281" t="s">
        <v>394</v>
      </c>
      <c r="C3281" t="s">
        <v>395</v>
      </c>
      <c r="D3281" t="s">
        <v>396</v>
      </c>
      <c r="E3281">
        <f>_xlfn.XLOOKUP(Table1[[#This Row],[Location]],'Location analysis'!A:A,'Location analysis'!B:B)</f>
        <v>40.416893999999999</v>
      </c>
      <c r="F3281">
        <f>_xlfn.XLOOKUP(Table1[[#This Row],[Location]],'Location analysis'!A:A,'Location analysis'!C:C)</f>
        <v>-74.420399000000003</v>
      </c>
      <c r="G3281" t="s">
        <v>33</v>
      </c>
      <c r="H3281" t="s">
        <v>34</v>
      </c>
      <c r="I3281">
        <v>15176418602</v>
      </c>
      <c r="J3281" t="s">
        <v>662</v>
      </c>
      <c r="K3281" t="s">
        <v>36</v>
      </c>
      <c r="L3281">
        <v>148</v>
      </c>
      <c r="M3281">
        <v>3.5</v>
      </c>
      <c r="N3281">
        <v>1</v>
      </c>
      <c r="O3281">
        <v>148</v>
      </c>
      <c r="P3281">
        <v>3.5</v>
      </c>
      <c r="Q3281">
        <v>1</v>
      </c>
      <c r="R3281">
        <v>3.5</v>
      </c>
      <c r="S3281">
        <v>3.5</v>
      </c>
      <c r="T3281" s="1">
        <v>44709</v>
      </c>
      <c r="U3281" t="str">
        <f t="shared" si="255"/>
        <v>Red Bull - Energy Drink - Sugar Free</v>
      </c>
      <c r="V3281" t="str">
        <f t="shared" si="256"/>
        <v>Carbonated</v>
      </c>
      <c r="W3281" t="s">
        <v>34</v>
      </c>
      <c r="X3281" t="b">
        <f t="shared" si="258"/>
        <v>1</v>
      </c>
      <c r="Y3281">
        <f t="shared" si="257"/>
        <v>3.5</v>
      </c>
      <c r="Z3281" s="2">
        <f t="shared" si="259"/>
        <v>2.3333333333333335</v>
      </c>
      <c r="AA3281" t="s">
        <v>37</v>
      </c>
      <c r="AB3281" t="s">
        <v>38</v>
      </c>
      <c r="AC3281" t="s">
        <v>39</v>
      </c>
      <c r="AD3281" t="s">
        <v>40</v>
      </c>
      <c r="AE3281" t="s">
        <v>663</v>
      </c>
      <c r="AF3281">
        <v>2022</v>
      </c>
    </row>
    <row r="3282" spans="1:32" x14ac:dyDescent="0.25">
      <c r="A3282" t="s">
        <v>29</v>
      </c>
      <c r="B3282" t="s">
        <v>394</v>
      </c>
      <c r="C3282" t="s">
        <v>395</v>
      </c>
      <c r="D3282" t="s">
        <v>396</v>
      </c>
      <c r="E3282">
        <f>_xlfn.XLOOKUP(Table1[[#This Row],[Location]],'Location analysis'!A:A,'Location analysis'!B:B)</f>
        <v>40.416893999999999</v>
      </c>
      <c r="F3282">
        <f>_xlfn.XLOOKUP(Table1[[#This Row],[Location]],'Location analysis'!A:A,'Location analysis'!C:C)</f>
        <v>-74.420399000000003</v>
      </c>
      <c r="G3282" t="s">
        <v>293</v>
      </c>
      <c r="H3282" t="s">
        <v>43</v>
      </c>
      <c r="I3282">
        <v>15176553814</v>
      </c>
      <c r="J3282" t="s">
        <v>662</v>
      </c>
      <c r="K3282" t="s">
        <v>36</v>
      </c>
      <c r="L3282">
        <v>135</v>
      </c>
      <c r="M3282">
        <v>2</v>
      </c>
      <c r="N3282">
        <v>1</v>
      </c>
      <c r="O3282">
        <v>135</v>
      </c>
      <c r="P3282">
        <v>2</v>
      </c>
      <c r="Q3282">
        <v>1</v>
      </c>
      <c r="R3282">
        <v>2</v>
      </c>
      <c r="S3282">
        <v>2</v>
      </c>
      <c r="T3282" s="1">
        <v>44709</v>
      </c>
      <c r="U3282" t="str">
        <f t="shared" si="255"/>
        <v>Kinder - Bueno - Crispy Creamy Chocolate</v>
      </c>
      <c r="V3282" t="str">
        <f t="shared" si="256"/>
        <v>Food</v>
      </c>
      <c r="W3282" t="s">
        <v>43</v>
      </c>
      <c r="X3282" t="b">
        <f t="shared" si="258"/>
        <v>1</v>
      </c>
      <c r="Y3282">
        <f t="shared" si="257"/>
        <v>2</v>
      </c>
      <c r="Z3282" s="2">
        <f t="shared" si="259"/>
        <v>1.3333333333333333</v>
      </c>
      <c r="AA3282" t="s">
        <v>294</v>
      </c>
      <c r="AB3282" t="s">
        <v>295</v>
      </c>
      <c r="AC3282" t="s">
        <v>296</v>
      </c>
      <c r="AD3282" t="s">
        <v>40</v>
      </c>
      <c r="AE3282" t="s">
        <v>663</v>
      </c>
      <c r="AF3282">
        <v>2022</v>
      </c>
    </row>
    <row r="3283" spans="1:32" x14ac:dyDescent="0.25">
      <c r="A3283" t="s">
        <v>29</v>
      </c>
      <c r="B3283" t="s">
        <v>394</v>
      </c>
      <c r="C3283" t="s">
        <v>395</v>
      </c>
      <c r="D3283" t="s">
        <v>396</v>
      </c>
      <c r="E3283">
        <f>_xlfn.XLOOKUP(Table1[[#This Row],[Location]],'Location analysis'!A:A,'Location analysis'!B:B)</f>
        <v>40.416893999999999</v>
      </c>
      <c r="F3283">
        <f>_xlfn.XLOOKUP(Table1[[#This Row],[Location]],'Location analysis'!A:A,'Location analysis'!C:C)</f>
        <v>-74.420399000000003</v>
      </c>
      <c r="G3283" t="s">
        <v>583</v>
      </c>
      <c r="H3283" t="s">
        <v>43</v>
      </c>
      <c r="I3283">
        <v>15176557712</v>
      </c>
      <c r="J3283" t="s">
        <v>662</v>
      </c>
      <c r="K3283" t="s">
        <v>51</v>
      </c>
      <c r="L3283">
        <v>158</v>
      </c>
      <c r="M3283">
        <v>2</v>
      </c>
      <c r="N3283">
        <v>1</v>
      </c>
      <c r="O3283">
        <v>158</v>
      </c>
      <c r="P3283">
        <v>2</v>
      </c>
      <c r="Q3283">
        <v>1</v>
      </c>
      <c r="R3283">
        <v>2</v>
      </c>
      <c r="S3283">
        <v>2</v>
      </c>
      <c r="T3283" s="1">
        <v>44709</v>
      </c>
      <c r="U3283" t="str">
        <f t="shared" si="255"/>
        <v>Lenny &amp; Larrys - Chocolate Chip</v>
      </c>
      <c r="V3283" t="str">
        <f t="shared" si="256"/>
        <v>Food</v>
      </c>
      <c r="W3283" t="s">
        <v>43</v>
      </c>
      <c r="X3283" t="b">
        <f t="shared" si="258"/>
        <v>1</v>
      </c>
      <c r="Y3283">
        <f t="shared" si="257"/>
        <v>2</v>
      </c>
      <c r="Z3283" s="2">
        <f t="shared" si="259"/>
        <v>1.3333333333333333</v>
      </c>
      <c r="AA3283" t="s">
        <v>422</v>
      </c>
      <c r="AB3283" t="s">
        <v>444</v>
      </c>
      <c r="AD3283" t="s">
        <v>40</v>
      </c>
      <c r="AE3283" t="s">
        <v>663</v>
      </c>
      <c r="AF3283">
        <v>2022</v>
      </c>
    </row>
    <row r="3284" spans="1:32" x14ac:dyDescent="0.25">
      <c r="A3284" t="s">
        <v>29</v>
      </c>
      <c r="B3284" t="s">
        <v>46</v>
      </c>
      <c r="C3284" t="s">
        <v>31</v>
      </c>
      <c r="D3284" t="s">
        <v>47</v>
      </c>
      <c r="E3284">
        <f>_xlfn.XLOOKUP(Table1[[#This Row],[Location]],'Location analysis'!A:A,'Location analysis'!B:B)</f>
        <v>40.423690999999998</v>
      </c>
      <c r="F3284">
        <f>_xlfn.XLOOKUP(Table1[[#This Row],[Location]],'Location analysis'!A:A,'Location analysis'!C:C)</f>
        <v>-74.380831999999998</v>
      </c>
      <c r="G3284" t="s">
        <v>664</v>
      </c>
      <c r="H3284" t="s">
        <v>49</v>
      </c>
      <c r="I3284">
        <v>15176873323</v>
      </c>
      <c r="J3284" t="s">
        <v>662</v>
      </c>
      <c r="K3284" t="s">
        <v>51</v>
      </c>
      <c r="L3284">
        <v>145</v>
      </c>
      <c r="M3284">
        <v>2.75</v>
      </c>
      <c r="N3284">
        <v>1</v>
      </c>
      <c r="O3284">
        <v>145</v>
      </c>
      <c r="P3284">
        <v>2.75</v>
      </c>
      <c r="Q3284">
        <v>1</v>
      </c>
      <c r="R3284">
        <v>2.75</v>
      </c>
      <c r="S3284">
        <v>2.75</v>
      </c>
      <c r="T3284" s="1">
        <v>44709</v>
      </c>
      <c r="U3284" t="str">
        <f t="shared" si="255"/>
        <v>BodyArmor  LYTE - Blueberry Pomegranate</v>
      </c>
      <c r="V3284" t="str">
        <f t="shared" si="256"/>
        <v>Non Carbonated</v>
      </c>
      <c r="W3284" t="s">
        <v>49</v>
      </c>
      <c r="X3284" t="b">
        <f t="shared" si="258"/>
        <v>1</v>
      </c>
      <c r="Y3284">
        <f t="shared" si="257"/>
        <v>2.75</v>
      </c>
      <c r="Z3284" s="2">
        <f t="shared" si="259"/>
        <v>1.8333333333333333</v>
      </c>
      <c r="AA3284" t="s">
        <v>665</v>
      </c>
      <c r="AB3284" t="s">
        <v>666</v>
      </c>
      <c r="AD3284" t="s">
        <v>40</v>
      </c>
      <c r="AE3284" t="s">
        <v>663</v>
      </c>
      <c r="AF3284">
        <v>2022</v>
      </c>
    </row>
    <row r="3285" spans="1:32" x14ac:dyDescent="0.25">
      <c r="A3285" t="s">
        <v>29</v>
      </c>
      <c r="B3285" t="s">
        <v>46</v>
      </c>
      <c r="C3285" t="s">
        <v>31</v>
      </c>
      <c r="D3285" t="s">
        <v>47</v>
      </c>
      <c r="E3285">
        <f>_xlfn.XLOOKUP(Table1[[#This Row],[Location]],'Location analysis'!A:A,'Location analysis'!B:B)</f>
        <v>40.423690999999998</v>
      </c>
      <c r="F3285">
        <f>_xlfn.XLOOKUP(Table1[[#This Row],[Location]],'Location analysis'!A:A,'Location analysis'!C:C)</f>
        <v>-74.380831999999998</v>
      </c>
      <c r="G3285" t="s">
        <v>87</v>
      </c>
      <c r="H3285" t="s">
        <v>34</v>
      </c>
      <c r="I3285">
        <v>15177103447</v>
      </c>
      <c r="J3285" t="s">
        <v>662</v>
      </c>
      <c r="K3285" t="s">
        <v>51</v>
      </c>
      <c r="L3285">
        <v>141</v>
      </c>
      <c r="M3285">
        <v>1.5</v>
      </c>
      <c r="N3285">
        <v>1</v>
      </c>
      <c r="O3285">
        <v>141</v>
      </c>
      <c r="P3285">
        <v>1.5</v>
      </c>
      <c r="Q3285">
        <v>1</v>
      </c>
      <c r="R3285">
        <v>1.5</v>
      </c>
      <c r="S3285">
        <v>1.5</v>
      </c>
      <c r="T3285" s="1">
        <v>44709</v>
      </c>
      <c r="U3285" t="str">
        <f t="shared" si="255"/>
        <v>Spindrift - Sparkling Water  Lime</v>
      </c>
      <c r="V3285" t="str">
        <f t="shared" si="256"/>
        <v>Carbonated</v>
      </c>
      <c r="W3285" t="s">
        <v>34</v>
      </c>
      <c r="X3285" t="b">
        <f t="shared" si="258"/>
        <v>1</v>
      </c>
      <c r="Y3285">
        <f t="shared" si="257"/>
        <v>1.5</v>
      </c>
      <c r="Z3285" s="2">
        <f t="shared" si="259"/>
        <v>1</v>
      </c>
      <c r="AA3285" t="s">
        <v>89</v>
      </c>
      <c r="AB3285" t="s">
        <v>90</v>
      </c>
      <c r="AD3285" t="s">
        <v>40</v>
      </c>
      <c r="AE3285" t="s">
        <v>663</v>
      </c>
      <c r="AF3285">
        <v>2022</v>
      </c>
    </row>
    <row r="3286" spans="1:32" x14ac:dyDescent="0.25">
      <c r="A3286" t="s">
        <v>29</v>
      </c>
      <c r="B3286" t="s">
        <v>46</v>
      </c>
      <c r="C3286" t="s">
        <v>31</v>
      </c>
      <c r="D3286" t="s">
        <v>47</v>
      </c>
      <c r="E3286">
        <f>_xlfn.XLOOKUP(Table1[[#This Row],[Location]],'Location analysis'!A:A,'Location analysis'!B:B)</f>
        <v>40.423690999999998</v>
      </c>
      <c r="F3286">
        <f>_xlfn.XLOOKUP(Table1[[#This Row],[Location]],'Location analysis'!A:A,'Location analysis'!C:C)</f>
        <v>-74.380831999999998</v>
      </c>
      <c r="G3286" t="s">
        <v>42</v>
      </c>
      <c r="H3286" t="s">
        <v>43</v>
      </c>
      <c r="I3286">
        <v>15177105157</v>
      </c>
      <c r="J3286" t="s">
        <v>662</v>
      </c>
      <c r="K3286" t="s">
        <v>51</v>
      </c>
      <c r="L3286">
        <v>124</v>
      </c>
      <c r="M3286">
        <v>1.5</v>
      </c>
      <c r="N3286">
        <v>1</v>
      </c>
      <c r="O3286">
        <v>124</v>
      </c>
      <c r="P3286">
        <v>1.5</v>
      </c>
      <c r="Q3286">
        <v>1</v>
      </c>
      <c r="R3286">
        <v>1.5</v>
      </c>
      <c r="S3286">
        <v>1.5</v>
      </c>
      <c r="T3286" s="1">
        <v>44709</v>
      </c>
      <c r="U3286" t="str">
        <f t="shared" si="255"/>
        <v>Takis - Hot Chilli Pepper &amp; Lime</v>
      </c>
      <c r="V3286" t="str">
        <f t="shared" si="256"/>
        <v>Food</v>
      </c>
      <c r="W3286" t="s">
        <v>43</v>
      </c>
      <c r="X3286" t="b">
        <f t="shared" si="258"/>
        <v>1</v>
      </c>
      <c r="Y3286">
        <f t="shared" si="257"/>
        <v>1.5</v>
      </c>
      <c r="Z3286" s="2">
        <f t="shared" si="259"/>
        <v>1</v>
      </c>
      <c r="AA3286" t="s">
        <v>44</v>
      </c>
      <c r="AB3286" t="s">
        <v>45</v>
      </c>
      <c r="AD3286" t="s">
        <v>40</v>
      </c>
      <c r="AE3286" t="s">
        <v>663</v>
      </c>
      <c r="AF3286">
        <v>2022</v>
      </c>
    </row>
    <row r="3287" spans="1:32" x14ac:dyDescent="0.25">
      <c r="A3287" t="s">
        <v>29</v>
      </c>
      <c r="B3287" t="s">
        <v>46</v>
      </c>
      <c r="C3287" t="s">
        <v>31</v>
      </c>
      <c r="D3287" t="s">
        <v>47</v>
      </c>
      <c r="E3287">
        <f>_xlfn.XLOOKUP(Table1[[#This Row],[Location]],'Location analysis'!A:A,'Location analysis'!B:B)</f>
        <v>40.423690999999998</v>
      </c>
      <c r="F3287">
        <f>_xlfn.XLOOKUP(Table1[[#This Row],[Location]],'Location analysis'!A:A,'Location analysis'!C:C)</f>
        <v>-74.380831999999998</v>
      </c>
      <c r="G3287" t="s">
        <v>70</v>
      </c>
      <c r="H3287" t="s">
        <v>34</v>
      </c>
      <c r="I3287">
        <v>15177135809</v>
      </c>
      <c r="J3287" t="s">
        <v>662</v>
      </c>
      <c r="K3287" t="s">
        <v>51</v>
      </c>
      <c r="L3287">
        <v>146</v>
      </c>
      <c r="M3287">
        <v>3</v>
      </c>
      <c r="N3287">
        <v>1</v>
      </c>
      <c r="O3287">
        <v>146</v>
      </c>
      <c r="P3287">
        <v>3</v>
      </c>
      <c r="Q3287">
        <v>1</v>
      </c>
      <c r="R3287">
        <v>3</v>
      </c>
      <c r="S3287">
        <v>3</v>
      </c>
      <c r="T3287" s="1">
        <v>44709</v>
      </c>
      <c r="U3287" t="str">
        <f t="shared" si="255"/>
        <v>Monster Energy Original</v>
      </c>
      <c r="V3287" t="str">
        <f t="shared" si="256"/>
        <v>Carbonated</v>
      </c>
      <c r="W3287" t="s">
        <v>34</v>
      </c>
      <c r="X3287" t="b">
        <f t="shared" si="258"/>
        <v>1</v>
      </c>
      <c r="Y3287">
        <f t="shared" si="257"/>
        <v>3</v>
      </c>
      <c r="Z3287" s="2">
        <f t="shared" si="259"/>
        <v>2</v>
      </c>
      <c r="AA3287" t="s">
        <v>70</v>
      </c>
      <c r="AD3287" t="s">
        <v>40</v>
      </c>
      <c r="AE3287" t="s">
        <v>663</v>
      </c>
      <c r="AF3287">
        <v>2022</v>
      </c>
    </row>
    <row r="3288" spans="1:32" x14ac:dyDescent="0.25">
      <c r="A3288" t="s">
        <v>29</v>
      </c>
      <c r="B3288" t="s">
        <v>394</v>
      </c>
      <c r="C3288" t="s">
        <v>395</v>
      </c>
      <c r="D3288" t="s">
        <v>396</v>
      </c>
      <c r="E3288">
        <f>_xlfn.XLOOKUP(Table1[[#This Row],[Location]],'Location analysis'!A:A,'Location analysis'!B:B)</f>
        <v>40.416893999999999</v>
      </c>
      <c r="F3288">
        <f>_xlfn.XLOOKUP(Table1[[#This Row],[Location]],'Location analysis'!A:A,'Location analysis'!C:C)</f>
        <v>-74.420399000000003</v>
      </c>
      <c r="G3288" t="s">
        <v>33</v>
      </c>
      <c r="H3288" t="s">
        <v>34</v>
      </c>
      <c r="I3288">
        <v>15177167558</v>
      </c>
      <c r="J3288" t="s">
        <v>662</v>
      </c>
      <c r="K3288" t="s">
        <v>51</v>
      </c>
      <c r="L3288">
        <v>148</v>
      </c>
      <c r="M3288">
        <v>3.5</v>
      </c>
      <c r="N3288">
        <v>1</v>
      </c>
      <c r="O3288">
        <v>148</v>
      </c>
      <c r="P3288">
        <v>3.5</v>
      </c>
      <c r="Q3288">
        <v>1</v>
      </c>
      <c r="R3288">
        <v>3.5</v>
      </c>
      <c r="S3288">
        <v>3.5</v>
      </c>
      <c r="T3288" s="1">
        <v>44709</v>
      </c>
      <c r="U3288" t="str">
        <f t="shared" si="255"/>
        <v>Red Bull - Energy Drink - Sugar Free</v>
      </c>
      <c r="V3288" t="str">
        <f t="shared" si="256"/>
        <v>Carbonated</v>
      </c>
      <c r="W3288" t="s">
        <v>34</v>
      </c>
      <c r="X3288" t="b">
        <f t="shared" si="258"/>
        <v>1</v>
      </c>
      <c r="Y3288">
        <f t="shared" si="257"/>
        <v>3.5</v>
      </c>
      <c r="Z3288" s="2">
        <f t="shared" si="259"/>
        <v>2.3333333333333335</v>
      </c>
      <c r="AA3288" t="s">
        <v>37</v>
      </c>
      <c r="AB3288" t="s">
        <v>38</v>
      </c>
      <c r="AC3288" t="s">
        <v>39</v>
      </c>
      <c r="AD3288" t="s">
        <v>40</v>
      </c>
      <c r="AE3288" t="s">
        <v>663</v>
      </c>
      <c r="AF3288">
        <v>2022</v>
      </c>
    </row>
    <row r="3289" spans="1:32" x14ac:dyDescent="0.25">
      <c r="A3289" t="s">
        <v>29</v>
      </c>
      <c r="B3289" t="s">
        <v>394</v>
      </c>
      <c r="C3289" t="s">
        <v>395</v>
      </c>
      <c r="D3289" t="s">
        <v>396</v>
      </c>
      <c r="E3289">
        <f>_xlfn.XLOOKUP(Table1[[#This Row],[Location]],'Location analysis'!A:A,'Location analysis'!B:B)</f>
        <v>40.416893999999999</v>
      </c>
      <c r="F3289">
        <f>_xlfn.XLOOKUP(Table1[[#This Row],[Location]],'Location analysis'!A:A,'Location analysis'!C:C)</f>
        <v>-74.420399000000003</v>
      </c>
      <c r="G3289" t="s">
        <v>307</v>
      </c>
      <c r="H3289" t="s">
        <v>43</v>
      </c>
      <c r="I3289">
        <v>15177172523</v>
      </c>
      <c r="J3289" t="s">
        <v>662</v>
      </c>
      <c r="K3289" t="s">
        <v>51</v>
      </c>
      <c r="L3289">
        <v>125</v>
      </c>
      <c r="M3289">
        <v>1.25</v>
      </c>
      <c r="N3289">
        <v>1</v>
      </c>
      <c r="O3289">
        <v>125</v>
      </c>
      <c r="P3289">
        <v>1.25</v>
      </c>
      <c r="Q3289">
        <v>1</v>
      </c>
      <c r="R3289">
        <v>1.25</v>
      </c>
      <c r="S3289">
        <v>1.25</v>
      </c>
      <c r="T3289" s="1">
        <v>44709</v>
      </c>
      <c r="U3289" t="str">
        <f t="shared" si="255"/>
        <v>Belvita Snack Packs - Blueberry</v>
      </c>
      <c r="V3289" t="str">
        <f t="shared" si="256"/>
        <v>Food</v>
      </c>
      <c r="W3289" t="s">
        <v>43</v>
      </c>
      <c r="X3289" t="b">
        <f t="shared" si="258"/>
        <v>1</v>
      </c>
      <c r="Y3289">
        <f t="shared" si="257"/>
        <v>1.25</v>
      </c>
      <c r="Z3289" s="2">
        <f t="shared" si="259"/>
        <v>0.83333333333333337</v>
      </c>
      <c r="AA3289" t="s">
        <v>309</v>
      </c>
      <c r="AB3289" t="s">
        <v>222</v>
      </c>
      <c r="AD3289" t="s">
        <v>40</v>
      </c>
      <c r="AE3289" t="s">
        <v>663</v>
      </c>
      <c r="AF3289">
        <v>2022</v>
      </c>
    </row>
    <row r="3290" spans="1:32" x14ac:dyDescent="0.25">
      <c r="A3290" t="s">
        <v>29</v>
      </c>
      <c r="B3290" t="s">
        <v>394</v>
      </c>
      <c r="C3290" t="s">
        <v>395</v>
      </c>
      <c r="D3290" t="s">
        <v>396</v>
      </c>
      <c r="E3290">
        <f>_xlfn.XLOOKUP(Table1[[#This Row],[Location]],'Location analysis'!A:A,'Location analysis'!B:B)</f>
        <v>40.416893999999999</v>
      </c>
      <c r="F3290">
        <f>_xlfn.XLOOKUP(Table1[[#This Row],[Location]],'Location analysis'!A:A,'Location analysis'!C:C)</f>
        <v>-74.420399000000003</v>
      </c>
      <c r="G3290" t="s">
        <v>148</v>
      </c>
      <c r="H3290" t="s">
        <v>49</v>
      </c>
      <c r="I3290">
        <v>15177233897</v>
      </c>
      <c r="J3290" t="s">
        <v>662</v>
      </c>
      <c r="K3290" t="s">
        <v>51</v>
      </c>
      <c r="L3290">
        <v>141</v>
      </c>
      <c r="M3290">
        <v>2</v>
      </c>
      <c r="N3290">
        <v>1</v>
      </c>
      <c r="O3290">
        <v>141</v>
      </c>
      <c r="P3290">
        <v>2</v>
      </c>
      <c r="Q3290">
        <v>1</v>
      </c>
      <c r="R3290">
        <v>2</v>
      </c>
      <c r="S3290">
        <v>2</v>
      </c>
      <c r="T3290" s="1">
        <v>44709</v>
      </c>
      <c r="U3290" t="str">
        <f t="shared" si="255"/>
        <v>V8 Vegetable Juice - Original</v>
      </c>
      <c r="V3290" t="str">
        <f t="shared" si="256"/>
        <v>Non Carbonated</v>
      </c>
      <c r="W3290" t="s">
        <v>49</v>
      </c>
      <c r="X3290" t="b">
        <f t="shared" si="258"/>
        <v>1</v>
      </c>
      <c r="Y3290">
        <f t="shared" si="257"/>
        <v>2</v>
      </c>
      <c r="Z3290" s="2">
        <f t="shared" si="259"/>
        <v>1.3333333333333333</v>
      </c>
      <c r="AA3290" t="s">
        <v>149</v>
      </c>
      <c r="AB3290" t="s">
        <v>150</v>
      </c>
      <c r="AD3290" t="s">
        <v>40</v>
      </c>
      <c r="AE3290" t="s">
        <v>663</v>
      </c>
      <c r="AF3290">
        <v>2022</v>
      </c>
    </row>
    <row r="3291" spans="1:32" x14ac:dyDescent="0.25">
      <c r="A3291" t="s">
        <v>29</v>
      </c>
      <c r="B3291" t="s">
        <v>30</v>
      </c>
      <c r="C3291" t="s">
        <v>31</v>
      </c>
      <c r="D3291" t="s">
        <v>32</v>
      </c>
      <c r="E3291">
        <f>_xlfn.XLOOKUP(Table1[[#This Row],[Location]],'Location analysis'!A:A,'Location analysis'!B:B)</f>
        <v>40.423690999999998</v>
      </c>
      <c r="F3291">
        <f>_xlfn.XLOOKUP(Table1[[#This Row],[Location]],'Location analysis'!A:A,'Location analysis'!C:C)</f>
        <v>-74.380831999999998</v>
      </c>
      <c r="G3291" t="s">
        <v>174</v>
      </c>
      <c r="H3291" t="s">
        <v>49</v>
      </c>
      <c r="I3291">
        <v>15177709298</v>
      </c>
      <c r="J3291" t="s">
        <v>662</v>
      </c>
      <c r="K3291" t="s">
        <v>51</v>
      </c>
      <c r="L3291">
        <v>144</v>
      </c>
      <c r="M3291">
        <v>2.5</v>
      </c>
      <c r="N3291">
        <v>1</v>
      </c>
      <c r="O3291">
        <v>144</v>
      </c>
      <c r="P3291">
        <v>2.5</v>
      </c>
      <c r="Q3291">
        <v>1</v>
      </c>
      <c r="R3291">
        <v>2.5</v>
      </c>
      <c r="S3291">
        <v>2.5</v>
      </c>
      <c r="T3291" s="1">
        <v>44709</v>
      </c>
      <c r="U3291" t="str">
        <f t="shared" si="255"/>
        <v>Bai Antioxidant - Molokai Coconut</v>
      </c>
      <c r="V3291" t="str">
        <f t="shared" si="256"/>
        <v>Non Carbonated</v>
      </c>
      <c r="W3291" t="s">
        <v>49</v>
      </c>
      <c r="X3291" t="b">
        <f t="shared" si="258"/>
        <v>1</v>
      </c>
      <c r="Y3291">
        <f t="shared" si="257"/>
        <v>2.5</v>
      </c>
      <c r="Z3291" s="2">
        <f t="shared" si="259"/>
        <v>1.6666666666666667</v>
      </c>
      <c r="AA3291" t="s">
        <v>52</v>
      </c>
      <c r="AB3291" t="s">
        <v>175</v>
      </c>
      <c r="AD3291" t="s">
        <v>40</v>
      </c>
      <c r="AE3291" t="s">
        <v>663</v>
      </c>
      <c r="AF3291">
        <v>2022</v>
      </c>
    </row>
    <row r="3292" spans="1:32" x14ac:dyDescent="0.25">
      <c r="A3292" t="s">
        <v>29</v>
      </c>
      <c r="B3292" t="s">
        <v>30</v>
      </c>
      <c r="C3292" t="s">
        <v>31</v>
      </c>
      <c r="D3292" t="s">
        <v>32</v>
      </c>
      <c r="E3292">
        <f>_xlfn.XLOOKUP(Table1[[#This Row],[Location]],'Location analysis'!A:A,'Location analysis'!B:B)</f>
        <v>40.423690999999998</v>
      </c>
      <c r="F3292">
        <f>_xlfn.XLOOKUP(Table1[[#This Row],[Location]],'Location analysis'!A:A,'Location analysis'!C:C)</f>
        <v>-74.380831999999998</v>
      </c>
      <c r="G3292" t="s">
        <v>407</v>
      </c>
      <c r="H3292" t="s">
        <v>34</v>
      </c>
      <c r="I3292">
        <v>15177711703</v>
      </c>
      <c r="J3292" t="s">
        <v>662</v>
      </c>
      <c r="K3292" t="s">
        <v>51</v>
      </c>
      <c r="L3292">
        <v>142</v>
      </c>
      <c r="M3292">
        <v>1.5</v>
      </c>
      <c r="N3292">
        <v>1</v>
      </c>
      <c r="O3292">
        <v>142</v>
      </c>
      <c r="P3292">
        <v>1.5</v>
      </c>
      <c r="Q3292">
        <v>1</v>
      </c>
      <c r="R3292">
        <v>1.5</v>
      </c>
      <c r="S3292">
        <v>1.5</v>
      </c>
      <c r="T3292" s="1">
        <v>44709</v>
      </c>
      <c r="U3292" t="str">
        <f t="shared" si="255"/>
        <v>Spindrift - Sparkling Water - Pineapple</v>
      </c>
      <c r="V3292" t="str">
        <f t="shared" si="256"/>
        <v>Carbonated</v>
      </c>
      <c r="W3292" t="s">
        <v>34</v>
      </c>
      <c r="X3292" t="b">
        <f t="shared" si="258"/>
        <v>1</v>
      </c>
      <c r="Y3292">
        <f t="shared" si="257"/>
        <v>1.5</v>
      </c>
      <c r="Z3292" s="2">
        <f t="shared" si="259"/>
        <v>1</v>
      </c>
      <c r="AA3292" t="s">
        <v>89</v>
      </c>
      <c r="AB3292" t="s">
        <v>408</v>
      </c>
      <c r="AC3292" t="s">
        <v>409</v>
      </c>
      <c r="AD3292" t="s">
        <v>40</v>
      </c>
      <c r="AE3292" t="s">
        <v>663</v>
      </c>
      <c r="AF3292">
        <v>2022</v>
      </c>
    </row>
    <row r="3293" spans="1:32" x14ac:dyDescent="0.25">
      <c r="A3293" t="s">
        <v>29</v>
      </c>
      <c r="B3293" t="s">
        <v>46</v>
      </c>
      <c r="C3293" t="s">
        <v>31</v>
      </c>
      <c r="D3293" t="s">
        <v>47</v>
      </c>
      <c r="E3293">
        <f>_xlfn.XLOOKUP(Table1[[#This Row],[Location]],'Location analysis'!A:A,'Location analysis'!B:B)</f>
        <v>40.423690999999998</v>
      </c>
      <c r="F3293">
        <f>_xlfn.XLOOKUP(Table1[[#This Row],[Location]],'Location analysis'!A:A,'Location analysis'!C:C)</f>
        <v>-74.380831999999998</v>
      </c>
      <c r="G3293" t="s">
        <v>160</v>
      </c>
      <c r="H3293" t="s">
        <v>49</v>
      </c>
      <c r="I3293">
        <v>15179069863</v>
      </c>
      <c r="J3293" t="s">
        <v>667</v>
      </c>
      <c r="K3293" t="s">
        <v>36</v>
      </c>
      <c r="L3293">
        <v>143</v>
      </c>
      <c r="M3293">
        <v>2.5</v>
      </c>
      <c r="N3293">
        <v>1</v>
      </c>
      <c r="O3293">
        <v>143</v>
      </c>
      <c r="P3293">
        <v>2.5</v>
      </c>
      <c r="Q3293">
        <v>1</v>
      </c>
      <c r="R3293">
        <v>2.5</v>
      </c>
      <c r="S3293">
        <v>2.5</v>
      </c>
      <c r="T3293" s="1">
        <v>44710</v>
      </c>
      <c r="U3293" t="str">
        <f t="shared" si="255"/>
        <v>Snapple Diet Tea - Peach Tea</v>
      </c>
      <c r="V3293" t="str">
        <f t="shared" si="256"/>
        <v>Non Carbonated</v>
      </c>
      <c r="W3293" t="s">
        <v>49</v>
      </c>
      <c r="X3293" t="b">
        <f t="shared" si="258"/>
        <v>1</v>
      </c>
      <c r="Y3293">
        <f t="shared" si="257"/>
        <v>2.5</v>
      </c>
      <c r="Z3293" s="2">
        <f t="shared" si="259"/>
        <v>1.6666666666666667</v>
      </c>
      <c r="AA3293" t="s">
        <v>75</v>
      </c>
      <c r="AB3293" t="s">
        <v>161</v>
      </c>
      <c r="AD3293" t="s">
        <v>54</v>
      </c>
      <c r="AE3293" t="s">
        <v>668</v>
      </c>
      <c r="AF3293">
        <v>2022</v>
      </c>
    </row>
    <row r="3294" spans="1:32" x14ac:dyDescent="0.25">
      <c r="A3294" t="s">
        <v>29</v>
      </c>
      <c r="B3294" t="s">
        <v>46</v>
      </c>
      <c r="C3294" t="s">
        <v>31</v>
      </c>
      <c r="D3294" t="s">
        <v>47</v>
      </c>
      <c r="E3294">
        <f>_xlfn.XLOOKUP(Table1[[#This Row],[Location]],'Location analysis'!A:A,'Location analysis'!B:B)</f>
        <v>40.423690999999998</v>
      </c>
      <c r="F3294">
        <f>_xlfn.XLOOKUP(Table1[[#This Row],[Location]],'Location analysis'!A:A,'Location analysis'!C:C)</f>
        <v>-74.380831999999998</v>
      </c>
      <c r="G3294" t="s">
        <v>523</v>
      </c>
      <c r="H3294" t="s">
        <v>43</v>
      </c>
      <c r="I3294">
        <v>15179901623</v>
      </c>
      <c r="J3294" t="s">
        <v>667</v>
      </c>
      <c r="K3294" t="s">
        <v>51</v>
      </c>
      <c r="L3294">
        <v>111</v>
      </c>
      <c r="M3294">
        <v>1.5</v>
      </c>
      <c r="N3294">
        <v>1</v>
      </c>
      <c r="O3294">
        <v>111</v>
      </c>
      <c r="P3294">
        <v>1.5</v>
      </c>
      <c r="Q3294">
        <v>1</v>
      </c>
      <c r="R3294">
        <v>1.5</v>
      </c>
      <c r="S3294">
        <v>1.5</v>
      </c>
      <c r="T3294" s="1">
        <v>44710</v>
      </c>
      <c r="U3294" t="str">
        <f t="shared" si="255"/>
        <v>Pop Corners - Spicy Queso</v>
      </c>
      <c r="V3294" t="str">
        <f t="shared" si="256"/>
        <v>Food</v>
      </c>
      <c r="W3294" t="s">
        <v>43</v>
      </c>
      <c r="X3294" t="b">
        <f t="shared" si="258"/>
        <v>1</v>
      </c>
      <c r="Y3294">
        <f t="shared" si="257"/>
        <v>1.5</v>
      </c>
      <c r="Z3294" s="2">
        <f t="shared" si="259"/>
        <v>1</v>
      </c>
      <c r="AA3294" t="s">
        <v>509</v>
      </c>
      <c r="AB3294" t="s">
        <v>524</v>
      </c>
      <c r="AD3294" t="s">
        <v>54</v>
      </c>
      <c r="AE3294" t="s">
        <v>668</v>
      </c>
      <c r="AF3294">
        <v>2022</v>
      </c>
    </row>
    <row r="3295" spans="1:32" x14ac:dyDescent="0.25">
      <c r="A3295" t="s">
        <v>29</v>
      </c>
      <c r="B3295" t="s">
        <v>46</v>
      </c>
      <c r="C3295" t="s">
        <v>31</v>
      </c>
      <c r="D3295" t="s">
        <v>47</v>
      </c>
      <c r="E3295">
        <f>_xlfn.XLOOKUP(Table1[[#This Row],[Location]],'Location analysis'!A:A,'Location analysis'!B:B)</f>
        <v>40.423690999999998</v>
      </c>
      <c r="F3295">
        <f>_xlfn.XLOOKUP(Table1[[#This Row],[Location]],'Location analysis'!A:A,'Location analysis'!C:C)</f>
        <v>-74.380831999999998</v>
      </c>
      <c r="G3295" t="s">
        <v>81</v>
      </c>
      <c r="H3295" t="s">
        <v>43</v>
      </c>
      <c r="I3295">
        <v>15180076507</v>
      </c>
      <c r="J3295" t="s">
        <v>667</v>
      </c>
      <c r="K3295" t="s">
        <v>51</v>
      </c>
      <c r="L3295">
        <v>130</v>
      </c>
      <c r="M3295">
        <v>2</v>
      </c>
      <c r="N3295">
        <v>1</v>
      </c>
      <c r="O3295">
        <v>130</v>
      </c>
      <c r="P3295">
        <v>2</v>
      </c>
      <c r="Q3295">
        <v>1</v>
      </c>
      <c r="R3295">
        <v>2</v>
      </c>
      <c r="S3295">
        <v>2</v>
      </c>
      <c r="T3295" s="1">
        <v>44710</v>
      </c>
      <c r="U3295" t="str">
        <f t="shared" si="255"/>
        <v>KitKat - Crisp Wafers</v>
      </c>
      <c r="V3295" t="str">
        <f t="shared" si="256"/>
        <v>Food</v>
      </c>
      <c r="W3295" t="s">
        <v>43</v>
      </c>
      <c r="X3295" t="b">
        <f t="shared" si="258"/>
        <v>1</v>
      </c>
      <c r="Y3295">
        <f t="shared" si="257"/>
        <v>2</v>
      </c>
      <c r="Z3295" s="2">
        <f t="shared" si="259"/>
        <v>1.3333333333333333</v>
      </c>
      <c r="AA3295" t="s">
        <v>82</v>
      </c>
      <c r="AB3295" t="s">
        <v>83</v>
      </c>
      <c r="AD3295" t="s">
        <v>54</v>
      </c>
      <c r="AE3295" t="s">
        <v>668</v>
      </c>
      <c r="AF3295">
        <v>2022</v>
      </c>
    </row>
    <row r="3296" spans="1:32" x14ac:dyDescent="0.25">
      <c r="A3296" t="s">
        <v>29</v>
      </c>
      <c r="B3296" t="s">
        <v>46</v>
      </c>
      <c r="C3296" t="s">
        <v>31</v>
      </c>
      <c r="D3296" t="s">
        <v>47</v>
      </c>
      <c r="E3296">
        <f>_xlfn.XLOOKUP(Table1[[#This Row],[Location]],'Location analysis'!A:A,'Location analysis'!B:B)</f>
        <v>40.423690999999998</v>
      </c>
      <c r="F3296">
        <f>_xlfn.XLOOKUP(Table1[[#This Row],[Location]],'Location analysis'!A:A,'Location analysis'!C:C)</f>
        <v>-74.380831999999998</v>
      </c>
      <c r="G3296" t="s">
        <v>182</v>
      </c>
      <c r="H3296" t="s">
        <v>34</v>
      </c>
      <c r="I3296">
        <v>15180532914</v>
      </c>
      <c r="J3296" t="s">
        <v>667</v>
      </c>
      <c r="K3296" t="s">
        <v>51</v>
      </c>
      <c r="L3296">
        <v>140</v>
      </c>
      <c r="M3296">
        <v>1.5</v>
      </c>
      <c r="N3296">
        <v>1</v>
      </c>
      <c r="O3296">
        <v>140</v>
      </c>
      <c r="P3296">
        <v>1.5</v>
      </c>
      <c r="Q3296">
        <v>1</v>
      </c>
      <c r="R3296">
        <v>1.5</v>
      </c>
      <c r="S3296">
        <v>1.5</v>
      </c>
      <c r="T3296" s="1">
        <v>44710</v>
      </c>
      <c r="U3296" t="str">
        <f t="shared" si="255"/>
        <v>Coca Cola - Zero Sugar</v>
      </c>
      <c r="V3296" t="str">
        <f t="shared" si="256"/>
        <v>Carbonated</v>
      </c>
      <c r="W3296" t="s">
        <v>34</v>
      </c>
      <c r="X3296" t="b">
        <f t="shared" si="258"/>
        <v>1</v>
      </c>
      <c r="Y3296">
        <f t="shared" si="257"/>
        <v>1.5</v>
      </c>
      <c r="Z3296" s="2">
        <f t="shared" si="259"/>
        <v>1</v>
      </c>
      <c r="AA3296" t="s">
        <v>183</v>
      </c>
      <c r="AB3296" t="s">
        <v>184</v>
      </c>
      <c r="AD3296" t="s">
        <v>54</v>
      </c>
      <c r="AE3296" t="s">
        <v>668</v>
      </c>
      <c r="AF3296">
        <v>2022</v>
      </c>
    </row>
    <row r="3297" spans="1:32" x14ac:dyDescent="0.25">
      <c r="A3297" t="s">
        <v>29</v>
      </c>
      <c r="B3297" t="s">
        <v>46</v>
      </c>
      <c r="C3297" t="s">
        <v>31</v>
      </c>
      <c r="D3297" t="s">
        <v>47</v>
      </c>
      <c r="E3297">
        <f>_xlfn.XLOOKUP(Table1[[#This Row],[Location]],'Location analysis'!A:A,'Location analysis'!B:B)</f>
        <v>40.423690999999998</v>
      </c>
      <c r="F3297">
        <f>_xlfn.XLOOKUP(Table1[[#This Row],[Location]],'Location analysis'!A:A,'Location analysis'!C:C)</f>
        <v>-74.380831999999998</v>
      </c>
      <c r="G3297" t="s">
        <v>410</v>
      </c>
      <c r="H3297" t="s">
        <v>49</v>
      </c>
      <c r="I3297">
        <v>15180533851</v>
      </c>
      <c r="J3297" t="s">
        <v>667</v>
      </c>
      <c r="K3297" t="s">
        <v>51</v>
      </c>
      <c r="L3297">
        <v>142</v>
      </c>
      <c r="M3297">
        <v>2</v>
      </c>
      <c r="N3297">
        <v>1</v>
      </c>
      <c r="O3297">
        <v>142</v>
      </c>
      <c r="P3297">
        <v>2</v>
      </c>
      <c r="Q3297">
        <v>1</v>
      </c>
      <c r="R3297">
        <v>2</v>
      </c>
      <c r="S3297">
        <v>2</v>
      </c>
      <c r="T3297" s="1">
        <v>44710</v>
      </c>
      <c r="U3297" t="str">
        <f t="shared" si="255"/>
        <v>Iberia Coconut Water</v>
      </c>
      <c r="V3297" t="str">
        <f t="shared" si="256"/>
        <v>Non Carbonated</v>
      </c>
      <c r="W3297" t="s">
        <v>49</v>
      </c>
      <c r="X3297" t="b">
        <f t="shared" si="258"/>
        <v>1</v>
      </c>
      <c r="Y3297">
        <f t="shared" si="257"/>
        <v>2</v>
      </c>
      <c r="Z3297" s="2">
        <f t="shared" si="259"/>
        <v>1.3333333333333333</v>
      </c>
      <c r="AA3297" t="s">
        <v>410</v>
      </c>
      <c r="AD3297" t="s">
        <v>54</v>
      </c>
      <c r="AE3297" t="s">
        <v>668</v>
      </c>
      <c r="AF3297">
        <v>2022</v>
      </c>
    </row>
    <row r="3298" spans="1:32" x14ac:dyDescent="0.25">
      <c r="A3298" t="s">
        <v>29</v>
      </c>
      <c r="B3298" t="s">
        <v>46</v>
      </c>
      <c r="C3298" t="s">
        <v>31</v>
      </c>
      <c r="D3298" t="s">
        <v>47</v>
      </c>
      <c r="E3298">
        <f>_xlfn.XLOOKUP(Table1[[#This Row],[Location]],'Location analysis'!A:A,'Location analysis'!B:B)</f>
        <v>40.423690999999998</v>
      </c>
      <c r="F3298">
        <f>_xlfn.XLOOKUP(Table1[[#This Row],[Location]],'Location analysis'!A:A,'Location analysis'!C:C)</f>
        <v>-74.380831999999998</v>
      </c>
      <c r="G3298" t="s">
        <v>410</v>
      </c>
      <c r="H3298" t="s">
        <v>49</v>
      </c>
      <c r="I3298">
        <v>15182358380</v>
      </c>
      <c r="J3298" t="s">
        <v>669</v>
      </c>
      <c r="K3298" t="s">
        <v>51</v>
      </c>
      <c r="L3298">
        <v>142</v>
      </c>
      <c r="M3298">
        <v>2</v>
      </c>
      <c r="N3298">
        <v>1</v>
      </c>
      <c r="O3298">
        <v>142</v>
      </c>
      <c r="P3298">
        <v>2</v>
      </c>
      <c r="Q3298">
        <v>1</v>
      </c>
      <c r="R3298">
        <v>2</v>
      </c>
      <c r="S3298">
        <v>2</v>
      </c>
      <c r="T3298" s="1">
        <v>44711</v>
      </c>
      <c r="U3298" t="str">
        <f t="shared" si="255"/>
        <v>Iberia Coconut Water</v>
      </c>
      <c r="V3298" t="str">
        <f t="shared" si="256"/>
        <v>Non Carbonated</v>
      </c>
      <c r="W3298" t="s">
        <v>49</v>
      </c>
      <c r="X3298" t="b">
        <f t="shared" si="258"/>
        <v>1</v>
      </c>
      <c r="Y3298">
        <f t="shared" si="257"/>
        <v>2</v>
      </c>
      <c r="Z3298" s="2">
        <f t="shared" si="259"/>
        <v>1.3333333333333333</v>
      </c>
      <c r="AA3298" t="s">
        <v>410</v>
      </c>
      <c r="AD3298" t="s">
        <v>60</v>
      </c>
      <c r="AE3298" t="s">
        <v>670</v>
      </c>
      <c r="AF3298">
        <v>2022</v>
      </c>
    </row>
    <row r="3299" spans="1:32" x14ac:dyDescent="0.25">
      <c r="A3299" t="s">
        <v>29</v>
      </c>
      <c r="B3299" t="s">
        <v>46</v>
      </c>
      <c r="C3299" t="s">
        <v>31</v>
      </c>
      <c r="D3299" t="s">
        <v>47</v>
      </c>
      <c r="E3299">
        <f>_xlfn.XLOOKUP(Table1[[#This Row],[Location]],'Location analysis'!A:A,'Location analysis'!B:B)</f>
        <v>40.423690999999998</v>
      </c>
      <c r="F3299">
        <f>_xlfn.XLOOKUP(Table1[[#This Row],[Location]],'Location analysis'!A:A,'Location analysis'!C:C)</f>
        <v>-74.380831999999998</v>
      </c>
      <c r="G3299" t="s">
        <v>410</v>
      </c>
      <c r="H3299" t="s">
        <v>49</v>
      </c>
      <c r="I3299">
        <v>15182359136</v>
      </c>
      <c r="J3299" t="s">
        <v>669</v>
      </c>
      <c r="K3299" t="s">
        <v>51</v>
      </c>
      <c r="L3299">
        <v>142</v>
      </c>
      <c r="M3299">
        <v>2</v>
      </c>
      <c r="N3299">
        <v>1</v>
      </c>
      <c r="O3299">
        <v>142</v>
      </c>
      <c r="P3299">
        <v>2</v>
      </c>
      <c r="Q3299">
        <v>1</v>
      </c>
      <c r="R3299">
        <v>2</v>
      </c>
      <c r="S3299">
        <v>2</v>
      </c>
      <c r="T3299" s="1">
        <v>44711</v>
      </c>
      <c r="U3299" t="str">
        <f t="shared" si="255"/>
        <v>Iberia Coconut Water</v>
      </c>
      <c r="V3299" t="str">
        <f t="shared" si="256"/>
        <v>Non Carbonated</v>
      </c>
      <c r="W3299" t="s">
        <v>49</v>
      </c>
      <c r="X3299" t="b">
        <f t="shared" si="258"/>
        <v>1</v>
      </c>
      <c r="Y3299">
        <f t="shared" si="257"/>
        <v>2</v>
      </c>
      <c r="Z3299" s="2">
        <f t="shared" si="259"/>
        <v>1.3333333333333333</v>
      </c>
      <c r="AA3299" t="s">
        <v>410</v>
      </c>
      <c r="AD3299" t="s">
        <v>60</v>
      </c>
      <c r="AE3299" t="s">
        <v>670</v>
      </c>
      <c r="AF3299">
        <v>2022</v>
      </c>
    </row>
    <row r="3300" spans="1:32" x14ac:dyDescent="0.25">
      <c r="A3300" t="s">
        <v>29</v>
      </c>
      <c r="B3300" t="s">
        <v>46</v>
      </c>
      <c r="C3300" t="s">
        <v>31</v>
      </c>
      <c r="D3300" t="s">
        <v>47</v>
      </c>
      <c r="E3300">
        <f>_xlfn.XLOOKUP(Table1[[#This Row],[Location]],'Location analysis'!A:A,'Location analysis'!B:B)</f>
        <v>40.423690999999998</v>
      </c>
      <c r="F3300">
        <f>_xlfn.XLOOKUP(Table1[[#This Row],[Location]],'Location analysis'!A:A,'Location analysis'!C:C)</f>
        <v>-74.380831999999998</v>
      </c>
      <c r="G3300" t="s">
        <v>485</v>
      </c>
      <c r="H3300" t="s">
        <v>43</v>
      </c>
      <c r="I3300">
        <v>15182668280</v>
      </c>
      <c r="J3300" t="s">
        <v>669</v>
      </c>
      <c r="K3300" t="s">
        <v>36</v>
      </c>
      <c r="L3300">
        <v>139</v>
      </c>
      <c r="M3300">
        <v>2</v>
      </c>
      <c r="N3300">
        <v>1</v>
      </c>
      <c r="O3300">
        <v>139</v>
      </c>
      <c r="P3300">
        <v>2</v>
      </c>
      <c r="Q3300">
        <v>1</v>
      </c>
      <c r="R3300">
        <v>2</v>
      </c>
      <c r="S3300">
        <v>2</v>
      </c>
      <c r="T3300" s="1">
        <v>44711</v>
      </c>
      <c r="U3300" t="str">
        <f t="shared" si="255"/>
        <v>Keto Bar - Creamy Peanut Butter Chocolate</v>
      </c>
      <c r="V3300" t="str">
        <f t="shared" si="256"/>
        <v>Food</v>
      </c>
      <c r="W3300" t="s">
        <v>43</v>
      </c>
      <c r="X3300" t="b">
        <f t="shared" si="258"/>
        <v>1</v>
      </c>
      <c r="Y3300">
        <f t="shared" si="257"/>
        <v>2</v>
      </c>
      <c r="Z3300" s="2">
        <f t="shared" si="259"/>
        <v>1.3333333333333333</v>
      </c>
      <c r="AA3300" t="s">
        <v>486</v>
      </c>
      <c r="AB3300" t="s">
        <v>487</v>
      </c>
      <c r="AD3300" t="s">
        <v>60</v>
      </c>
      <c r="AE3300" t="s">
        <v>670</v>
      </c>
      <c r="AF3300">
        <v>2022</v>
      </c>
    </row>
    <row r="3301" spans="1:32" x14ac:dyDescent="0.25">
      <c r="A3301" t="s">
        <v>29</v>
      </c>
      <c r="B3301" t="s">
        <v>46</v>
      </c>
      <c r="C3301" t="s">
        <v>31</v>
      </c>
      <c r="D3301" t="s">
        <v>47</v>
      </c>
      <c r="E3301">
        <f>_xlfn.XLOOKUP(Table1[[#This Row],[Location]],'Location analysis'!A:A,'Location analysis'!B:B)</f>
        <v>40.423690999999998</v>
      </c>
      <c r="F3301">
        <f>_xlfn.XLOOKUP(Table1[[#This Row],[Location]],'Location analysis'!A:A,'Location analysis'!C:C)</f>
        <v>-74.380831999999998</v>
      </c>
      <c r="G3301" t="s">
        <v>182</v>
      </c>
      <c r="H3301" t="s">
        <v>34</v>
      </c>
      <c r="I3301">
        <v>15183121229</v>
      </c>
      <c r="J3301" t="s">
        <v>669</v>
      </c>
      <c r="K3301" t="s">
        <v>51</v>
      </c>
      <c r="L3301">
        <v>140</v>
      </c>
      <c r="M3301">
        <v>1.5</v>
      </c>
      <c r="N3301">
        <v>1</v>
      </c>
      <c r="O3301">
        <v>140</v>
      </c>
      <c r="P3301">
        <v>1.5</v>
      </c>
      <c r="Q3301">
        <v>1</v>
      </c>
      <c r="R3301">
        <v>1.5</v>
      </c>
      <c r="S3301">
        <v>1.5</v>
      </c>
      <c r="T3301" s="1">
        <v>44711</v>
      </c>
      <c r="U3301" t="str">
        <f t="shared" si="255"/>
        <v>Coca Cola - Zero Sugar</v>
      </c>
      <c r="V3301" t="str">
        <f t="shared" si="256"/>
        <v>Carbonated</v>
      </c>
      <c r="W3301" t="s">
        <v>34</v>
      </c>
      <c r="X3301" t="b">
        <f t="shared" si="258"/>
        <v>1</v>
      </c>
      <c r="Y3301">
        <f t="shared" si="257"/>
        <v>1.5</v>
      </c>
      <c r="Z3301" s="2">
        <f t="shared" si="259"/>
        <v>1</v>
      </c>
      <c r="AA3301" t="s">
        <v>183</v>
      </c>
      <c r="AB3301" t="s">
        <v>184</v>
      </c>
      <c r="AD3301" t="s">
        <v>60</v>
      </c>
      <c r="AE3301" t="s">
        <v>670</v>
      </c>
      <c r="AF3301">
        <v>2022</v>
      </c>
    </row>
    <row r="3302" spans="1:32" x14ac:dyDescent="0.25">
      <c r="A3302" t="s">
        <v>29</v>
      </c>
      <c r="B3302" t="s">
        <v>67</v>
      </c>
      <c r="C3302" t="s">
        <v>68</v>
      </c>
      <c r="D3302" t="s">
        <v>69</v>
      </c>
      <c r="E3302">
        <f>_xlfn.XLOOKUP(Table1[[#This Row],[Location]],'Location analysis'!A:A,'Location analysis'!B:B)</f>
        <v>40.435699999999997</v>
      </c>
      <c r="F3302">
        <f>_xlfn.XLOOKUP(Table1[[#This Row],[Location]],'Location analysis'!A:A,'Location analysis'!C:C)</f>
        <v>-74.125200000000007</v>
      </c>
      <c r="G3302" t="s">
        <v>74</v>
      </c>
      <c r="H3302" t="s">
        <v>49</v>
      </c>
      <c r="I3302">
        <v>15183900408</v>
      </c>
      <c r="J3302" t="s">
        <v>671</v>
      </c>
      <c r="K3302" t="s">
        <v>36</v>
      </c>
      <c r="L3302">
        <v>143</v>
      </c>
      <c r="M3302">
        <v>2.5</v>
      </c>
      <c r="N3302">
        <v>1</v>
      </c>
      <c r="O3302">
        <v>143</v>
      </c>
      <c r="P3302">
        <v>2.5</v>
      </c>
      <c r="Q3302">
        <v>1</v>
      </c>
      <c r="R3302">
        <v>2.5</v>
      </c>
      <c r="S3302">
        <v>2.5</v>
      </c>
      <c r="T3302" s="1">
        <v>44712</v>
      </c>
      <c r="U3302" t="str">
        <f t="shared" si="255"/>
        <v>Snapple Diet Tea - Lemon</v>
      </c>
      <c r="V3302" t="str">
        <f t="shared" si="256"/>
        <v>Non Carbonated</v>
      </c>
      <c r="W3302" t="s">
        <v>49</v>
      </c>
      <c r="X3302" t="b">
        <f t="shared" si="258"/>
        <v>1</v>
      </c>
      <c r="Y3302">
        <f t="shared" si="257"/>
        <v>2.5</v>
      </c>
      <c r="Z3302" s="2">
        <f t="shared" si="259"/>
        <v>1.6666666666666667</v>
      </c>
      <c r="AA3302" t="s">
        <v>75</v>
      </c>
      <c r="AB3302" t="s">
        <v>76</v>
      </c>
      <c r="AD3302" t="s">
        <v>91</v>
      </c>
      <c r="AE3302" t="s">
        <v>672</v>
      </c>
      <c r="AF3302">
        <v>2022</v>
      </c>
    </row>
    <row r="3303" spans="1:32" x14ac:dyDescent="0.25">
      <c r="A3303" t="s">
        <v>29</v>
      </c>
      <c r="B3303" t="s">
        <v>67</v>
      </c>
      <c r="C3303" t="s">
        <v>68</v>
      </c>
      <c r="D3303" t="s">
        <v>69</v>
      </c>
      <c r="E3303">
        <f>_xlfn.XLOOKUP(Table1[[#This Row],[Location]],'Location analysis'!A:A,'Location analysis'!B:B)</f>
        <v>40.435699999999997</v>
      </c>
      <c r="F3303">
        <f>_xlfn.XLOOKUP(Table1[[#This Row],[Location]],'Location analysis'!A:A,'Location analysis'!C:C)</f>
        <v>-74.125200000000007</v>
      </c>
      <c r="G3303" t="s">
        <v>160</v>
      </c>
      <c r="H3303" t="s">
        <v>49</v>
      </c>
      <c r="I3303">
        <v>15184074551</v>
      </c>
      <c r="J3303" t="s">
        <v>671</v>
      </c>
      <c r="K3303" t="s">
        <v>36</v>
      </c>
      <c r="L3303">
        <v>145</v>
      </c>
      <c r="M3303">
        <v>2.5</v>
      </c>
      <c r="N3303">
        <v>1</v>
      </c>
      <c r="O3303">
        <v>145</v>
      </c>
      <c r="P3303">
        <v>2.5</v>
      </c>
      <c r="Q3303">
        <v>1</v>
      </c>
      <c r="R3303">
        <v>2.5</v>
      </c>
      <c r="S3303">
        <v>2.5</v>
      </c>
      <c r="T3303" s="1">
        <v>44712</v>
      </c>
      <c r="U3303" t="str">
        <f t="shared" si="255"/>
        <v>Snapple Diet Tea - Peach Tea</v>
      </c>
      <c r="V3303" t="str">
        <f t="shared" si="256"/>
        <v>Non Carbonated</v>
      </c>
      <c r="W3303" t="s">
        <v>49</v>
      </c>
      <c r="X3303" t="b">
        <f t="shared" si="258"/>
        <v>1</v>
      </c>
      <c r="Y3303">
        <f t="shared" si="257"/>
        <v>2.5</v>
      </c>
      <c r="Z3303" s="2">
        <f t="shared" si="259"/>
        <v>1.6666666666666667</v>
      </c>
      <c r="AA3303" t="s">
        <v>75</v>
      </c>
      <c r="AB3303" t="s">
        <v>161</v>
      </c>
      <c r="AD3303" t="s">
        <v>91</v>
      </c>
      <c r="AE3303" t="s">
        <v>672</v>
      </c>
      <c r="AF3303">
        <v>2022</v>
      </c>
    </row>
    <row r="3304" spans="1:32" x14ac:dyDescent="0.25">
      <c r="A3304" t="s">
        <v>29</v>
      </c>
      <c r="B3304" t="s">
        <v>67</v>
      </c>
      <c r="C3304" t="s">
        <v>68</v>
      </c>
      <c r="D3304" t="s">
        <v>69</v>
      </c>
      <c r="E3304">
        <f>_xlfn.XLOOKUP(Table1[[#This Row],[Location]],'Location analysis'!A:A,'Location analysis'!B:B)</f>
        <v>40.435699999999997</v>
      </c>
      <c r="F3304">
        <f>_xlfn.XLOOKUP(Table1[[#This Row],[Location]],'Location analysis'!A:A,'Location analysis'!C:C)</f>
        <v>-74.125200000000007</v>
      </c>
      <c r="G3304" t="s">
        <v>179</v>
      </c>
      <c r="H3304" t="s">
        <v>43</v>
      </c>
      <c r="I3304">
        <v>15184902285</v>
      </c>
      <c r="J3304" t="s">
        <v>671</v>
      </c>
      <c r="K3304" t="s">
        <v>36</v>
      </c>
      <c r="L3304">
        <v>111</v>
      </c>
      <c r="M3304">
        <v>1.5</v>
      </c>
      <c r="N3304">
        <v>1</v>
      </c>
      <c r="O3304">
        <v>111</v>
      </c>
      <c r="P3304">
        <v>1.5</v>
      </c>
      <c r="Q3304">
        <v>1</v>
      </c>
      <c r="R3304">
        <v>1.5</v>
      </c>
      <c r="S3304">
        <v>1.5</v>
      </c>
      <c r="T3304" s="1">
        <v>44712</v>
      </c>
      <c r="U3304" t="str">
        <f t="shared" si="255"/>
        <v>Chesters Fries Flaming hot</v>
      </c>
      <c r="V3304" t="str">
        <f t="shared" si="256"/>
        <v>Food</v>
      </c>
      <c r="W3304" t="s">
        <v>43</v>
      </c>
      <c r="X3304" t="b">
        <f t="shared" si="258"/>
        <v>1</v>
      </c>
      <c r="Y3304">
        <f t="shared" si="257"/>
        <v>1.5</v>
      </c>
      <c r="Z3304" s="2">
        <f t="shared" si="259"/>
        <v>1</v>
      </c>
      <c r="AA3304" t="s">
        <v>179</v>
      </c>
      <c r="AD3304" t="s">
        <v>91</v>
      </c>
      <c r="AE3304" t="s">
        <v>672</v>
      </c>
      <c r="AF3304">
        <v>2022</v>
      </c>
    </row>
    <row r="3305" spans="1:32" x14ac:dyDescent="0.25">
      <c r="A3305" t="s">
        <v>29</v>
      </c>
      <c r="B3305" t="s">
        <v>67</v>
      </c>
      <c r="C3305" t="s">
        <v>68</v>
      </c>
      <c r="D3305" t="s">
        <v>69</v>
      </c>
      <c r="E3305">
        <f>_xlfn.XLOOKUP(Table1[[#This Row],[Location]],'Location analysis'!A:A,'Location analysis'!B:B)</f>
        <v>40.435699999999997</v>
      </c>
      <c r="F3305">
        <f>_xlfn.XLOOKUP(Table1[[#This Row],[Location]],'Location analysis'!A:A,'Location analysis'!C:C)</f>
        <v>-74.125200000000007</v>
      </c>
      <c r="G3305" t="s">
        <v>74</v>
      </c>
      <c r="H3305" t="s">
        <v>49</v>
      </c>
      <c r="I3305">
        <v>15184905288</v>
      </c>
      <c r="J3305" t="s">
        <v>671</v>
      </c>
      <c r="K3305" t="s">
        <v>36</v>
      </c>
      <c r="L3305">
        <v>143</v>
      </c>
      <c r="M3305">
        <v>2.5</v>
      </c>
      <c r="N3305">
        <v>1</v>
      </c>
      <c r="O3305">
        <v>143</v>
      </c>
      <c r="P3305">
        <v>2.5</v>
      </c>
      <c r="Q3305">
        <v>1</v>
      </c>
      <c r="R3305">
        <v>2.5</v>
      </c>
      <c r="S3305">
        <v>2.5</v>
      </c>
      <c r="T3305" s="1">
        <v>44712</v>
      </c>
      <c r="U3305" t="str">
        <f t="shared" si="255"/>
        <v>Snapple Diet Tea - Lemon</v>
      </c>
      <c r="V3305" t="str">
        <f t="shared" si="256"/>
        <v>Non Carbonated</v>
      </c>
      <c r="W3305" t="s">
        <v>49</v>
      </c>
      <c r="X3305" t="b">
        <f t="shared" si="258"/>
        <v>1</v>
      </c>
      <c r="Y3305">
        <f t="shared" si="257"/>
        <v>2.5</v>
      </c>
      <c r="Z3305" s="2">
        <f t="shared" si="259"/>
        <v>1.6666666666666667</v>
      </c>
      <c r="AA3305" t="s">
        <v>75</v>
      </c>
      <c r="AB3305" t="s">
        <v>76</v>
      </c>
      <c r="AD3305" t="s">
        <v>91</v>
      </c>
      <c r="AE3305" t="s">
        <v>672</v>
      </c>
      <c r="AF3305">
        <v>2022</v>
      </c>
    </row>
    <row r="3306" spans="1:32" x14ac:dyDescent="0.25">
      <c r="A3306" t="s">
        <v>29</v>
      </c>
      <c r="B3306" t="s">
        <v>394</v>
      </c>
      <c r="C3306" t="s">
        <v>395</v>
      </c>
      <c r="D3306" t="s">
        <v>396</v>
      </c>
      <c r="E3306">
        <f>_xlfn.XLOOKUP(Table1[[#This Row],[Location]],'Location analysis'!A:A,'Location analysis'!B:B)</f>
        <v>40.416893999999999</v>
      </c>
      <c r="F3306">
        <f>_xlfn.XLOOKUP(Table1[[#This Row],[Location]],'Location analysis'!A:A,'Location analysis'!C:C)</f>
        <v>-74.420399000000003</v>
      </c>
      <c r="G3306" t="s">
        <v>128</v>
      </c>
      <c r="H3306" t="s">
        <v>43</v>
      </c>
      <c r="I3306">
        <v>15185268868</v>
      </c>
      <c r="J3306" t="s">
        <v>671</v>
      </c>
      <c r="K3306" t="s">
        <v>36</v>
      </c>
      <c r="L3306">
        <v>113</v>
      </c>
      <c r="M3306">
        <v>1.5</v>
      </c>
      <c r="N3306">
        <v>1</v>
      </c>
      <c r="O3306">
        <v>113</v>
      </c>
      <c r="P3306">
        <v>1.5</v>
      </c>
      <c r="Q3306">
        <v>1</v>
      </c>
      <c r="R3306">
        <v>1.5</v>
      </c>
      <c r="S3306">
        <v>1.5</v>
      </c>
      <c r="T3306" s="1">
        <v>44712</v>
      </c>
      <c r="U3306" t="str">
        <f t="shared" si="255"/>
        <v>SunChips Multigrain - Salsa</v>
      </c>
      <c r="V3306" t="str">
        <f t="shared" si="256"/>
        <v>Food</v>
      </c>
      <c r="W3306" t="s">
        <v>43</v>
      </c>
      <c r="X3306" t="b">
        <f t="shared" si="258"/>
        <v>1</v>
      </c>
      <c r="Y3306">
        <f t="shared" si="257"/>
        <v>1.5</v>
      </c>
      <c r="Z3306" s="2">
        <f t="shared" si="259"/>
        <v>1</v>
      </c>
      <c r="AA3306" t="s">
        <v>129</v>
      </c>
      <c r="AB3306" t="s">
        <v>130</v>
      </c>
      <c r="AD3306" t="s">
        <v>91</v>
      </c>
      <c r="AE3306" t="s">
        <v>672</v>
      </c>
      <c r="AF3306">
        <v>2022</v>
      </c>
    </row>
    <row r="3307" spans="1:32" x14ac:dyDescent="0.25">
      <c r="A3307" t="s">
        <v>29</v>
      </c>
      <c r="B3307" t="s">
        <v>394</v>
      </c>
      <c r="C3307" t="s">
        <v>395</v>
      </c>
      <c r="D3307" t="s">
        <v>396</v>
      </c>
      <c r="E3307">
        <f>_xlfn.XLOOKUP(Table1[[#This Row],[Location]],'Location analysis'!A:A,'Location analysis'!B:B)</f>
        <v>40.416893999999999</v>
      </c>
      <c r="F3307">
        <f>_xlfn.XLOOKUP(Table1[[#This Row],[Location]],'Location analysis'!A:A,'Location analysis'!C:C)</f>
        <v>-74.420399000000003</v>
      </c>
      <c r="G3307" t="s">
        <v>154</v>
      </c>
      <c r="H3307" t="s">
        <v>43</v>
      </c>
      <c r="I3307">
        <v>15185277608</v>
      </c>
      <c r="J3307" t="s">
        <v>671</v>
      </c>
      <c r="K3307" t="s">
        <v>36</v>
      </c>
      <c r="L3307">
        <v>112</v>
      </c>
      <c r="M3307">
        <v>1.5</v>
      </c>
      <c r="N3307">
        <v>1</v>
      </c>
      <c r="O3307">
        <v>112</v>
      </c>
      <c r="P3307">
        <v>1.5</v>
      </c>
      <c r="Q3307">
        <v>1</v>
      </c>
      <c r="R3307">
        <v>1.5</v>
      </c>
      <c r="S3307">
        <v>1.5</v>
      </c>
      <c r="T3307" s="1">
        <v>44712</v>
      </c>
      <c r="U3307" t="str">
        <f t="shared" si="255"/>
        <v>SunChips Multigrain - Harvest Cheddar</v>
      </c>
      <c r="V3307" t="str">
        <f t="shared" si="256"/>
        <v>Food</v>
      </c>
      <c r="W3307" t="s">
        <v>43</v>
      </c>
      <c r="X3307" t="b">
        <f t="shared" si="258"/>
        <v>1</v>
      </c>
      <c r="Y3307">
        <f t="shared" si="257"/>
        <v>1.5</v>
      </c>
      <c r="Z3307" s="2">
        <f t="shared" si="259"/>
        <v>1</v>
      </c>
      <c r="AA3307" t="s">
        <v>129</v>
      </c>
      <c r="AB3307" t="s">
        <v>155</v>
      </c>
      <c r="AD3307" t="s">
        <v>91</v>
      </c>
      <c r="AE3307" t="s">
        <v>672</v>
      </c>
      <c r="AF3307">
        <v>2022</v>
      </c>
    </row>
    <row r="3308" spans="1:32" x14ac:dyDescent="0.25">
      <c r="A3308" t="s">
        <v>29</v>
      </c>
      <c r="B3308" t="s">
        <v>394</v>
      </c>
      <c r="C3308" t="s">
        <v>395</v>
      </c>
      <c r="D3308" t="s">
        <v>396</v>
      </c>
      <c r="E3308">
        <f>_xlfn.XLOOKUP(Table1[[#This Row],[Location]],'Location analysis'!A:A,'Location analysis'!B:B)</f>
        <v>40.416893999999999</v>
      </c>
      <c r="F3308">
        <f>_xlfn.XLOOKUP(Table1[[#This Row],[Location]],'Location analysis'!A:A,'Location analysis'!C:C)</f>
        <v>-74.420399000000003</v>
      </c>
      <c r="G3308" t="s">
        <v>128</v>
      </c>
      <c r="H3308" t="s">
        <v>43</v>
      </c>
      <c r="I3308">
        <v>15185419406</v>
      </c>
      <c r="J3308" t="s">
        <v>671</v>
      </c>
      <c r="K3308" t="s">
        <v>36</v>
      </c>
      <c r="L3308">
        <v>113</v>
      </c>
      <c r="M3308">
        <v>1.5</v>
      </c>
      <c r="N3308">
        <v>1</v>
      </c>
      <c r="O3308">
        <v>113</v>
      </c>
      <c r="P3308">
        <v>1.5</v>
      </c>
      <c r="Q3308">
        <v>1</v>
      </c>
      <c r="R3308">
        <v>1.5</v>
      </c>
      <c r="S3308">
        <v>1.5</v>
      </c>
      <c r="T3308" s="1">
        <v>44712</v>
      </c>
      <c r="U3308" t="str">
        <f t="shared" si="255"/>
        <v>SunChips Multigrain - Salsa</v>
      </c>
      <c r="V3308" t="str">
        <f t="shared" si="256"/>
        <v>Food</v>
      </c>
      <c r="W3308" t="s">
        <v>43</v>
      </c>
      <c r="X3308" t="b">
        <f t="shared" si="258"/>
        <v>1</v>
      </c>
      <c r="Y3308">
        <f t="shared" si="257"/>
        <v>1.5</v>
      </c>
      <c r="Z3308" s="2">
        <f t="shared" si="259"/>
        <v>1</v>
      </c>
      <c r="AA3308" t="s">
        <v>129</v>
      </c>
      <c r="AB3308" t="s">
        <v>130</v>
      </c>
      <c r="AD3308" t="s">
        <v>91</v>
      </c>
      <c r="AE3308" t="s">
        <v>672</v>
      </c>
      <c r="AF3308">
        <v>2022</v>
      </c>
    </row>
    <row r="3309" spans="1:32" x14ac:dyDescent="0.25">
      <c r="A3309" t="s">
        <v>29</v>
      </c>
      <c r="B3309" t="s">
        <v>394</v>
      </c>
      <c r="C3309" t="s">
        <v>395</v>
      </c>
      <c r="D3309" t="s">
        <v>396</v>
      </c>
      <c r="E3309">
        <f>_xlfn.XLOOKUP(Table1[[#This Row],[Location]],'Location analysis'!A:A,'Location analysis'!B:B)</f>
        <v>40.416893999999999</v>
      </c>
      <c r="F3309">
        <f>_xlfn.XLOOKUP(Table1[[#This Row],[Location]],'Location analysis'!A:A,'Location analysis'!C:C)</f>
        <v>-74.420399000000003</v>
      </c>
      <c r="G3309" t="s">
        <v>410</v>
      </c>
      <c r="H3309" t="s">
        <v>49</v>
      </c>
      <c r="I3309">
        <v>15185436652</v>
      </c>
      <c r="J3309" t="s">
        <v>671</v>
      </c>
      <c r="K3309" t="s">
        <v>36</v>
      </c>
      <c r="L3309">
        <v>140</v>
      </c>
      <c r="M3309">
        <v>2</v>
      </c>
      <c r="N3309">
        <v>1</v>
      </c>
      <c r="O3309">
        <v>140</v>
      </c>
      <c r="P3309">
        <v>2</v>
      </c>
      <c r="Q3309">
        <v>1</v>
      </c>
      <c r="R3309">
        <v>2</v>
      </c>
      <c r="S3309">
        <v>2</v>
      </c>
      <c r="T3309" s="1">
        <v>44712</v>
      </c>
      <c r="U3309" t="str">
        <f t="shared" si="255"/>
        <v>Iberia Coconut Water</v>
      </c>
      <c r="V3309" t="str">
        <f t="shared" si="256"/>
        <v>Non Carbonated</v>
      </c>
      <c r="W3309" t="s">
        <v>49</v>
      </c>
      <c r="X3309" t="b">
        <f t="shared" si="258"/>
        <v>1</v>
      </c>
      <c r="Y3309">
        <f t="shared" si="257"/>
        <v>2</v>
      </c>
      <c r="Z3309" s="2">
        <f t="shared" si="259"/>
        <v>1.3333333333333333</v>
      </c>
      <c r="AA3309" t="s">
        <v>410</v>
      </c>
      <c r="AD3309" t="s">
        <v>91</v>
      </c>
      <c r="AE3309" t="s">
        <v>672</v>
      </c>
      <c r="AF3309">
        <v>2022</v>
      </c>
    </row>
    <row r="3310" spans="1:32" x14ac:dyDescent="0.25">
      <c r="A3310" t="s">
        <v>29</v>
      </c>
      <c r="B3310" t="s">
        <v>394</v>
      </c>
      <c r="C3310" t="s">
        <v>395</v>
      </c>
      <c r="D3310" t="s">
        <v>396</v>
      </c>
      <c r="E3310">
        <f>_xlfn.XLOOKUP(Table1[[#This Row],[Location]],'Location analysis'!A:A,'Location analysis'!B:B)</f>
        <v>40.416893999999999</v>
      </c>
      <c r="F3310">
        <f>_xlfn.XLOOKUP(Table1[[#This Row],[Location]],'Location analysis'!A:A,'Location analysis'!C:C)</f>
        <v>-74.420399000000003</v>
      </c>
      <c r="G3310" t="s">
        <v>137</v>
      </c>
      <c r="H3310" t="s">
        <v>97</v>
      </c>
      <c r="I3310">
        <v>15185715255</v>
      </c>
      <c r="J3310" t="s">
        <v>671</v>
      </c>
      <c r="K3310" t="s">
        <v>36</v>
      </c>
      <c r="L3310">
        <v>144</v>
      </c>
      <c r="M3310">
        <v>1.5</v>
      </c>
      <c r="N3310">
        <v>1</v>
      </c>
      <c r="O3310">
        <v>144</v>
      </c>
      <c r="P3310">
        <v>1.5</v>
      </c>
      <c r="Q3310">
        <v>1</v>
      </c>
      <c r="R3310">
        <v>1.5</v>
      </c>
      <c r="S3310">
        <v>1.5</v>
      </c>
      <c r="T3310" s="1">
        <v>44712</v>
      </c>
      <c r="U3310" t="str">
        <f t="shared" si="255"/>
        <v>Poland Springs Water</v>
      </c>
      <c r="V3310" t="str">
        <f t="shared" si="256"/>
        <v>Water</v>
      </c>
      <c r="W3310" t="s">
        <v>97</v>
      </c>
      <c r="X3310" t="b">
        <f t="shared" si="258"/>
        <v>1</v>
      </c>
      <c r="Y3310">
        <f t="shared" si="257"/>
        <v>1.5</v>
      </c>
      <c r="Z3310" s="2">
        <f t="shared" si="259"/>
        <v>1</v>
      </c>
      <c r="AA3310" t="s">
        <v>137</v>
      </c>
      <c r="AD3310" t="s">
        <v>91</v>
      </c>
      <c r="AE3310" t="s">
        <v>672</v>
      </c>
      <c r="AF3310">
        <v>2022</v>
      </c>
    </row>
    <row r="3311" spans="1:32" x14ac:dyDescent="0.25">
      <c r="A3311" t="s">
        <v>29</v>
      </c>
      <c r="B3311" t="s">
        <v>67</v>
      </c>
      <c r="C3311" t="s">
        <v>68</v>
      </c>
      <c r="D3311" t="s">
        <v>69</v>
      </c>
      <c r="E3311">
        <f>_xlfn.XLOOKUP(Table1[[#This Row],[Location]],'Location analysis'!A:A,'Location analysis'!B:B)</f>
        <v>40.435699999999997</v>
      </c>
      <c r="F3311">
        <f>_xlfn.XLOOKUP(Table1[[#This Row],[Location]],'Location analysis'!A:A,'Location analysis'!C:C)</f>
        <v>-74.125200000000007</v>
      </c>
      <c r="G3311" t="s">
        <v>81</v>
      </c>
      <c r="H3311" t="s">
        <v>43</v>
      </c>
      <c r="I3311">
        <v>15185894676</v>
      </c>
      <c r="J3311" t="s">
        <v>671</v>
      </c>
      <c r="K3311" t="s">
        <v>36</v>
      </c>
      <c r="L3311">
        <v>138</v>
      </c>
      <c r="M3311">
        <v>2.5</v>
      </c>
      <c r="N3311">
        <v>1</v>
      </c>
      <c r="O3311">
        <v>138</v>
      </c>
      <c r="P3311">
        <v>2.5</v>
      </c>
      <c r="Q3311">
        <v>1</v>
      </c>
      <c r="R3311">
        <v>2.5</v>
      </c>
      <c r="S3311">
        <v>5</v>
      </c>
      <c r="T3311" s="1">
        <v>44712</v>
      </c>
      <c r="U3311" t="str">
        <f t="shared" si="255"/>
        <v>KitKat - Crisp Wafers</v>
      </c>
      <c r="V3311" t="str">
        <f t="shared" si="256"/>
        <v>Food</v>
      </c>
      <c r="W3311" t="s">
        <v>43</v>
      </c>
      <c r="X3311" t="b">
        <f t="shared" si="258"/>
        <v>1</v>
      </c>
      <c r="Y3311">
        <f t="shared" si="257"/>
        <v>2.5</v>
      </c>
      <c r="Z3311" s="2">
        <f t="shared" si="259"/>
        <v>1.6666666666666667</v>
      </c>
      <c r="AA3311" t="s">
        <v>82</v>
      </c>
      <c r="AB3311" t="s">
        <v>83</v>
      </c>
      <c r="AD3311" t="s">
        <v>91</v>
      </c>
      <c r="AE3311" t="s">
        <v>672</v>
      </c>
      <c r="AF3311">
        <v>2022</v>
      </c>
    </row>
    <row r="3312" spans="1:32" x14ac:dyDescent="0.25">
      <c r="A3312" t="s">
        <v>29</v>
      </c>
      <c r="B3312" t="s">
        <v>67</v>
      </c>
      <c r="C3312" t="s">
        <v>68</v>
      </c>
      <c r="D3312" t="s">
        <v>69</v>
      </c>
      <c r="E3312">
        <f>_xlfn.XLOOKUP(Table1[[#This Row],[Location]],'Location analysis'!A:A,'Location analysis'!B:B)</f>
        <v>40.435699999999997</v>
      </c>
      <c r="F3312">
        <f>_xlfn.XLOOKUP(Table1[[#This Row],[Location]],'Location analysis'!A:A,'Location analysis'!C:C)</f>
        <v>-74.125200000000007</v>
      </c>
      <c r="G3312" t="s">
        <v>329</v>
      </c>
      <c r="H3312" t="s">
        <v>49</v>
      </c>
      <c r="I3312">
        <v>15185894676</v>
      </c>
      <c r="J3312" t="s">
        <v>671</v>
      </c>
      <c r="K3312" t="s">
        <v>36</v>
      </c>
      <c r="L3312">
        <v>147</v>
      </c>
      <c r="M3312">
        <v>2.5</v>
      </c>
      <c r="N3312">
        <v>1</v>
      </c>
      <c r="O3312">
        <v>147</v>
      </c>
      <c r="P3312">
        <v>2.5</v>
      </c>
      <c r="Q3312">
        <v>1</v>
      </c>
      <c r="R3312">
        <v>2.5</v>
      </c>
      <c r="S3312">
        <v>5</v>
      </c>
      <c r="T3312" s="1">
        <v>44712</v>
      </c>
      <c r="U3312" t="str">
        <f t="shared" si="255"/>
        <v>Snapple Tea - Raspberry</v>
      </c>
      <c r="V3312" t="str">
        <f t="shared" si="256"/>
        <v>Non Carbonated</v>
      </c>
      <c r="W3312" t="s">
        <v>49</v>
      </c>
      <c r="X3312" t="b">
        <f t="shared" si="258"/>
        <v>1</v>
      </c>
      <c r="Y3312">
        <f t="shared" si="257"/>
        <v>2.5</v>
      </c>
      <c r="Z3312" s="2">
        <f t="shared" si="259"/>
        <v>1.6666666666666667</v>
      </c>
      <c r="AA3312" t="s">
        <v>330</v>
      </c>
      <c r="AB3312" t="s">
        <v>144</v>
      </c>
      <c r="AD3312" t="s">
        <v>91</v>
      </c>
      <c r="AE3312" t="s">
        <v>672</v>
      </c>
      <c r="AF3312">
        <v>2022</v>
      </c>
    </row>
    <row r="3313" spans="1:32" x14ac:dyDescent="0.25">
      <c r="A3313" t="s">
        <v>29</v>
      </c>
      <c r="B3313" t="s">
        <v>394</v>
      </c>
      <c r="C3313" t="s">
        <v>395</v>
      </c>
      <c r="D3313" t="s">
        <v>396</v>
      </c>
      <c r="E3313">
        <f>_xlfn.XLOOKUP(Table1[[#This Row],[Location]],'Location analysis'!A:A,'Location analysis'!B:B)</f>
        <v>40.416893999999999</v>
      </c>
      <c r="F3313">
        <f>_xlfn.XLOOKUP(Table1[[#This Row],[Location]],'Location analysis'!A:A,'Location analysis'!C:C)</f>
        <v>-74.420399000000003</v>
      </c>
      <c r="G3313" t="s">
        <v>137</v>
      </c>
      <c r="H3313" t="s">
        <v>97</v>
      </c>
      <c r="I3313">
        <v>15186045403</v>
      </c>
      <c r="J3313" t="s">
        <v>671</v>
      </c>
      <c r="K3313" t="s">
        <v>51</v>
      </c>
      <c r="L3313">
        <v>144</v>
      </c>
      <c r="M3313">
        <v>1.5</v>
      </c>
      <c r="N3313">
        <v>1</v>
      </c>
      <c r="O3313">
        <v>144</v>
      </c>
      <c r="P3313">
        <v>1.5</v>
      </c>
      <c r="Q3313">
        <v>1</v>
      </c>
      <c r="R3313">
        <v>1.5</v>
      </c>
      <c r="S3313">
        <v>1.5</v>
      </c>
      <c r="T3313" s="1">
        <v>44712</v>
      </c>
      <c r="U3313" t="str">
        <f t="shared" si="255"/>
        <v>Poland Springs Water</v>
      </c>
      <c r="V3313" t="str">
        <f t="shared" si="256"/>
        <v>Water</v>
      </c>
      <c r="W3313" t="s">
        <v>97</v>
      </c>
      <c r="X3313" t="b">
        <f t="shared" si="258"/>
        <v>1</v>
      </c>
      <c r="Y3313">
        <f t="shared" si="257"/>
        <v>1.5</v>
      </c>
      <c r="Z3313" s="2">
        <f t="shared" si="259"/>
        <v>1</v>
      </c>
      <c r="AA3313" t="s">
        <v>137</v>
      </c>
      <c r="AD3313" t="s">
        <v>91</v>
      </c>
      <c r="AE3313" t="s">
        <v>672</v>
      </c>
      <c r="AF3313">
        <v>2022</v>
      </c>
    </row>
    <row r="3314" spans="1:32" x14ac:dyDescent="0.25">
      <c r="A3314" t="s">
        <v>29</v>
      </c>
      <c r="B3314" t="s">
        <v>62</v>
      </c>
      <c r="C3314" t="s">
        <v>63</v>
      </c>
      <c r="D3314" t="s">
        <v>64</v>
      </c>
      <c r="E3314">
        <f>_xlfn.XLOOKUP(Table1[[#This Row],[Location]],'Location analysis'!A:A,'Location analysis'!B:B)</f>
        <v>40.091900000000003</v>
      </c>
      <c r="F3314">
        <f>_xlfn.XLOOKUP(Table1[[#This Row],[Location]],'Location analysis'!A:A,'Location analysis'!C:C)</f>
        <v>-74.358699999999999</v>
      </c>
      <c r="G3314" t="s">
        <v>203</v>
      </c>
      <c r="H3314" t="s">
        <v>43</v>
      </c>
      <c r="I3314">
        <v>15186155107</v>
      </c>
      <c r="J3314" t="s">
        <v>671</v>
      </c>
      <c r="K3314" t="s">
        <v>51</v>
      </c>
      <c r="L3314">
        <v>124</v>
      </c>
      <c r="M3314">
        <v>1.5</v>
      </c>
      <c r="N3314">
        <v>1</v>
      </c>
      <c r="O3314">
        <v>124</v>
      </c>
      <c r="P3314">
        <v>1.5</v>
      </c>
      <c r="Q3314">
        <v>1</v>
      </c>
      <c r="R3314">
        <v>1.5</v>
      </c>
      <c r="S3314">
        <v>1.5</v>
      </c>
      <c r="T3314" s="1">
        <v>44712</v>
      </c>
      <c r="U3314" t="str">
        <f t="shared" si="255"/>
        <v>CheezIt - White Cheddar</v>
      </c>
      <c r="V3314" t="str">
        <f t="shared" si="256"/>
        <v>Food</v>
      </c>
      <c r="W3314" t="s">
        <v>43</v>
      </c>
      <c r="X3314" t="b">
        <f t="shared" si="258"/>
        <v>1</v>
      </c>
      <c r="Y3314">
        <f t="shared" si="257"/>
        <v>1.5</v>
      </c>
      <c r="Z3314" s="2">
        <f t="shared" si="259"/>
        <v>1</v>
      </c>
      <c r="AA3314" t="s">
        <v>193</v>
      </c>
      <c r="AB3314" t="s">
        <v>204</v>
      </c>
      <c r="AD3314" t="s">
        <v>91</v>
      </c>
      <c r="AE3314" t="s">
        <v>672</v>
      </c>
      <c r="AF3314">
        <v>2022</v>
      </c>
    </row>
    <row r="3315" spans="1:32" x14ac:dyDescent="0.25">
      <c r="A3315" t="s">
        <v>29</v>
      </c>
      <c r="B3315" t="s">
        <v>62</v>
      </c>
      <c r="C3315" t="s">
        <v>63</v>
      </c>
      <c r="D3315" t="s">
        <v>64</v>
      </c>
      <c r="E3315">
        <f>_xlfn.XLOOKUP(Table1[[#This Row],[Location]],'Location analysis'!A:A,'Location analysis'!B:B)</f>
        <v>40.091900000000003</v>
      </c>
      <c r="F3315">
        <f>_xlfn.XLOOKUP(Table1[[#This Row],[Location]],'Location analysis'!A:A,'Location analysis'!C:C)</f>
        <v>-74.358699999999999</v>
      </c>
      <c r="G3315" t="s">
        <v>112</v>
      </c>
      <c r="H3315" t="s">
        <v>43</v>
      </c>
      <c r="I3315">
        <v>15186386259</v>
      </c>
      <c r="J3315" t="s">
        <v>671</v>
      </c>
      <c r="K3315" t="s">
        <v>36</v>
      </c>
      <c r="L3315">
        <v>132</v>
      </c>
      <c r="M3315">
        <v>2</v>
      </c>
      <c r="N3315">
        <v>1</v>
      </c>
      <c r="O3315">
        <v>132</v>
      </c>
      <c r="P3315">
        <v>2</v>
      </c>
      <c r="Q3315">
        <v>1</v>
      </c>
      <c r="R3315">
        <v>2</v>
      </c>
      <c r="S3315">
        <v>2</v>
      </c>
      <c r="T3315" s="1">
        <v>44712</v>
      </c>
      <c r="U3315" t="str">
        <f t="shared" si="255"/>
        <v>Robert Irvine's - Fit Crunch -  Chocolate Pea</v>
      </c>
      <c r="V3315" t="str">
        <f t="shared" si="256"/>
        <v>Food</v>
      </c>
      <c r="W3315" t="s">
        <v>43</v>
      </c>
      <c r="X3315" t="b">
        <f t="shared" si="258"/>
        <v>1</v>
      </c>
      <c r="Y3315">
        <f t="shared" si="257"/>
        <v>2</v>
      </c>
      <c r="Z3315" s="2">
        <f t="shared" si="259"/>
        <v>1.3333333333333333</v>
      </c>
      <c r="AA3315" t="s">
        <v>113</v>
      </c>
      <c r="AB3315" t="s">
        <v>114</v>
      </c>
      <c r="AC3315" t="s">
        <v>115</v>
      </c>
      <c r="AD3315" t="s">
        <v>91</v>
      </c>
      <c r="AE3315" t="s">
        <v>672</v>
      </c>
      <c r="AF3315">
        <v>2022</v>
      </c>
    </row>
    <row r="3316" spans="1:32" x14ac:dyDescent="0.25">
      <c r="A3316" t="s">
        <v>29</v>
      </c>
      <c r="B3316" t="s">
        <v>394</v>
      </c>
      <c r="C3316" t="s">
        <v>395</v>
      </c>
      <c r="D3316" t="s">
        <v>396</v>
      </c>
      <c r="E3316">
        <f>_xlfn.XLOOKUP(Table1[[#This Row],[Location]],'Location analysis'!A:A,'Location analysis'!B:B)</f>
        <v>40.416893999999999</v>
      </c>
      <c r="F3316">
        <f>_xlfn.XLOOKUP(Table1[[#This Row],[Location]],'Location analysis'!A:A,'Location analysis'!C:C)</f>
        <v>-74.420399000000003</v>
      </c>
      <c r="G3316" t="s">
        <v>182</v>
      </c>
      <c r="H3316" t="s">
        <v>34</v>
      </c>
      <c r="I3316">
        <v>15186783899</v>
      </c>
      <c r="J3316" t="s">
        <v>671</v>
      </c>
      <c r="K3316" t="s">
        <v>51</v>
      </c>
      <c r="L3316">
        <v>142</v>
      </c>
      <c r="M3316">
        <v>1.5</v>
      </c>
      <c r="N3316">
        <v>1</v>
      </c>
      <c r="O3316">
        <v>142</v>
      </c>
      <c r="P3316">
        <v>1.5</v>
      </c>
      <c r="Q3316">
        <v>1</v>
      </c>
      <c r="R3316">
        <v>1.5</v>
      </c>
      <c r="S3316">
        <v>1.5</v>
      </c>
      <c r="T3316" s="1">
        <v>44712</v>
      </c>
      <c r="U3316" t="str">
        <f t="shared" si="255"/>
        <v>Coca Cola - Zero Sugar</v>
      </c>
      <c r="V3316" t="str">
        <f t="shared" si="256"/>
        <v>Carbonated</v>
      </c>
      <c r="W3316" t="s">
        <v>34</v>
      </c>
      <c r="X3316" t="b">
        <f t="shared" si="258"/>
        <v>1</v>
      </c>
      <c r="Y3316">
        <f t="shared" si="257"/>
        <v>1.5</v>
      </c>
      <c r="Z3316" s="2">
        <f t="shared" si="259"/>
        <v>1</v>
      </c>
      <c r="AA3316" t="s">
        <v>183</v>
      </c>
      <c r="AB3316" t="s">
        <v>184</v>
      </c>
      <c r="AD3316" t="s">
        <v>91</v>
      </c>
      <c r="AE3316" t="s">
        <v>672</v>
      </c>
      <c r="AF3316">
        <v>2022</v>
      </c>
    </row>
    <row r="3317" spans="1:32" x14ac:dyDescent="0.25">
      <c r="A3317" t="s">
        <v>29</v>
      </c>
      <c r="B3317" t="s">
        <v>394</v>
      </c>
      <c r="C3317" t="s">
        <v>395</v>
      </c>
      <c r="D3317" t="s">
        <v>396</v>
      </c>
      <c r="E3317">
        <f>_xlfn.XLOOKUP(Table1[[#This Row],[Location]],'Location analysis'!A:A,'Location analysis'!B:B)</f>
        <v>40.416893999999999</v>
      </c>
      <c r="F3317">
        <f>_xlfn.XLOOKUP(Table1[[#This Row],[Location]],'Location analysis'!A:A,'Location analysis'!C:C)</f>
        <v>-74.420399000000003</v>
      </c>
      <c r="G3317" t="s">
        <v>137</v>
      </c>
      <c r="H3317" t="s">
        <v>97</v>
      </c>
      <c r="I3317">
        <v>15186794440</v>
      </c>
      <c r="J3317" t="s">
        <v>671</v>
      </c>
      <c r="K3317" t="s">
        <v>51</v>
      </c>
      <c r="L3317">
        <v>144</v>
      </c>
      <c r="M3317">
        <v>1.5</v>
      </c>
      <c r="N3317">
        <v>1</v>
      </c>
      <c r="O3317">
        <v>144</v>
      </c>
      <c r="P3317">
        <v>1.5</v>
      </c>
      <c r="Q3317">
        <v>1</v>
      </c>
      <c r="R3317">
        <v>1.5</v>
      </c>
      <c r="S3317">
        <v>1.5</v>
      </c>
      <c r="T3317" s="1">
        <v>44712</v>
      </c>
      <c r="U3317" t="str">
        <f t="shared" si="255"/>
        <v>Poland Springs Water</v>
      </c>
      <c r="V3317" t="str">
        <f t="shared" si="256"/>
        <v>Water</v>
      </c>
      <c r="W3317" t="s">
        <v>97</v>
      </c>
      <c r="X3317" t="b">
        <f t="shared" si="258"/>
        <v>1</v>
      </c>
      <c r="Y3317">
        <f t="shared" si="257"/>
        <v>1.5</v>
      </c>
      <c r="Z3317" s="2">
        <f t="shared" si="259"/>
        <v>1</v>
      </c>
      <c r="AA3317" t="s">
        <v>137</v>
      </c>
      <c r="AD3317" t="s">
        <v>91</v>
      </c>
      <c r="AE3317" t="s">
        <v>672</v>
      </c>
      <c r="AF3317">
        <v>2022</v>
      </c>
    </row>
    <row r="3318" spans="1:32" x14ac:dyDescent="0.25">
      <c r="A3318" t="s">
        <v>29</v>
      </c>
      <c r="B3318" t="s">
        <v>67</v>
      </c>
      <c r="C3318" t="s">
        <v>68</v>
      </c>
      <c r="D3318" t="s">
        <v>69</v>
      </c>
      <c r="E3318">
        <f>_xlfn.XLOOKUP(Table1[[#This Row],[Location]],'Location analysis'!A:A,'Location analysis'!B:B)</f>
        <v>40.435699999999997</v>
      </c>
      <c r="F3318">
        <f>_xlfn.XLOOKUP(Table1[[#This Row],[Location]],'Location analysis'!A:A,'Location analysis'!C:C)</f>
        <v>-74.125200000000007</v>
      </c>
      <c r="G3318" t="s">
        <v>545</v>
      </c>
      <c r="H3318" t="s">
        <v>43</v>
      </c>
      <c r="I3318">
        <v>15186812525</v>
      </c>
      <c r="J3318" t="s">
        <v>671</v>
      </c>
      <c r="K3318" t="s">
        <v>51</v>
      </c>
      <c r="L3318">
        <v>135</v>
      </c>
      <c r="M3318">
        <v>1.5</v>
      </c>
      <c r="N3318">
        <v>1</v>
      </c>
      <c r="O3318">
        <v>135</v>
      </c>
      <c r="P3318">
        <v>1.5</v>
      </c>
      <c r="Q3318">
        <v>1</v>
      </c>
      <c r="R3318">
        <v>1.5</v>
      </c>
      <c r="S3318">
        <v>1.5</v>
      </c>
      <c r="T3318" s="1">
        <v>44712</v>
      </c>
      <c r="U3318" t="str">
        <f t="shared" si="255"/>
        <v>Nutri Grain Apple Cinnamon</v>
      </c>
      <c r="V3318" t="str">
        <f t="shared" si="256"/>
        <v>Food</v>
      </c>
      <c r="W3318" t="s">
        <v>43</v>
      </c>
      <c r="X3318" t="b">
        <f t="shared" si="258"/>
        <v>1</v>
      </c>
      <c r="Y3318">
        <f t="shared" si="257"/>
        <v>1.5</v>
      </c>
      <c r="Z3318" s="2">
        <f t="shared" si="259"/>
        <v>1</v>
      </c>
      <c r="AA3318" t="s">
        <v>545</v>
      </c>
      <c r="AD3318" t="s">
        <v>91</v>
      </c>
      <c r="AE3318" t="s">
        <v>672</v>
      </c>
      <c r="AF3318">
        <v>2022</v>
      </c>
    </row>
    <row r="3319" spans="1:32" x14ac:dyDescent="0.25">
      <c r="A3319" t="s">
        <v>29</v>
      </c>
      <c r="B3319" t="s">
        <v>67</v>
      </c>
      <c r="C3319" t="s">
        <v>68</v>
      </c>
      <c r="D3319" t="s">
        <v>69</v>
      </c>
      <c r="E3319">
        <f>_xlfn.XLOOKUP(Table1[[#This Row],[Location]],'Location analysis'!A:A,'Location analysis'!B:B)</f>
        <v>40.435699999999997</v>
      </c>
      <c r="F3319">
        <f>_xlfn.XLOOKUP(Table1[[#This Row],[Location]],'Location analysis'!A:A,'Location analysis'!C:C)</f>
        <v>-74.125200000000007</v>
      </c>
      <c r="G3319" t="s">
        <v>191</v>
      </c>
      <c r="H3319" t="s">
        <v>43</v>
      </c>
      <c r="I3319">
        <v>15186812549</v>
      </c>
      <c r="J3319" t="s">
        <v>671</v>
      </c>
      <c r="K3319" t="s">
        <v>51</v>
      </c>
      <c r="L3319">
        <v>120</v>
      </c>
      <c r="M3319">
        <v>1.5</v>
      </c>
      <c r="N3319">
        <v>1</v>
      </c>
      <c r="O3319">
        <v>120</v>
      </c>
      <c r="P3319">
        <v>1.5</v>
      </c>
      <c r="Q3319">
        <v>1</v>
      </c>
      <c r="R3319">
        <v>1.5</v>
      </c>
      <c r="S3319">
        <v>1.5</v>
      </c>
      <c r="T3319" s="1">
        <v>44712</v>
      </c>
      <c r="U3319" t="str">
        <f t="shared" si="255"/>
        <v>Ritz Bits Cheese</v>
      </c>
      <c r="V3319" t="str">
        <f t="shared" si="256"/>
        <v>Food</v>
      </c>
      <c r="W3319" t="s">
        <v>43</v>
      </c>
      <c r="X3319" t="b">
        <f t="shared" si="258"/>
        <v>1</v>
      </c>
      <c r="Y3319">
        <f t="shared" si="257"/>
        <v>1.5</v>
      </c>
      <c r="Z3319" s="2">
        <f t="shared" si="259"/>
        <v>1</v>
      </c>
      <c r="AA3319" t="s">
        <v>191</v>
      </c>
      <c r="AD3319" t="s">
        <v>91</v>
      </c>
      <c r="AE3319" t="s">
        <v>672</v>
      </c>
      <c r="AF3319">
        <v>2022</v>
      </c>
    </row>
    <row r="3320" spans="1:32" x14ac:dyDescent="0.25">
      <c r="A3320" t="s">
        <v>29</v>
      </c>
      <c r="B3320" t="s">
        <v>67</v>
      </c>
      <c r="C3320" t="s">
        <v>68</v>
      </c>
      <c r="D3320" t="s">
        <v>69</v>
      </c>
      <c r="E3320">
        <f>_xlfn.XLOOKUP(Table1[[#This Row],[Location]],'Location analysis'!A:A,'Location analysis'!B:B)</f>
        <v>40.435699999999997</v>
      </c>
      <c r="F3320">
        <f>_xlfn.XLOOKUP(Table1[[#This Row],[Location]],'Location analysis'!A:A,'Location analysis'!C:C)</f>
        <v>-74.125200000000007</v>
      </c>
      <c r="G3320" t="s">
        <v>160</v>
      </c>
      <c r="H3320" t="s">
        <v>49</v>
      </c>
      <c r="I3320">
        <v>15186825590</v>
      </c>
      <c r="J3320" t="s">
        <v>671</v>
      </c>
      <c r="K3320" t="s">
        <v>51</v>
      </c>
      <c r="L3320">
        <v>145</v>
      </c>
      <c r="M3320">
        <v>2.5</v>
      </c>
      <c r="N3320">
        <v>1</v>
      </c>
      <c r="O3320">
        <v>145</v>
      </c>
      <c r="P3320">
        <v>2.5</v>
      </c>
      <c r="Q3320">
        <v>1</v>
      </c>
      <c r="R3320">
        <v>2.5</v>
      </c>
      <c r="S3320">
        <v>2.5</v>
      </c>
      <c r="T3320" s="1">
        <v>44712</v>
      </c>
      <c r="U3320" t="str">
        <f t="shared" si="255"/>
        <v>Snapple Diet Tea - Peach Tea</v>
      </c>
      <c r="V3320" t="str">
        <f t="shared" si="256"/>
        <v>Non Carbonated</v>
      </c>
      <c r="W3320" t="s">
        <v>49</v>
      </c>
      <c r="X3320" t="b">
        <f t="shared" si="258"/>
        <v>1</v>
      </c>
      <c r="Y3320">
        <f t="shared" si="257"/>
        <v>2.5</v>
      </c>
      <c r="Z3320" s="2">
        <f t="shared" si="259"/>
        <v>1.6666666666666667</v>
      </c>
      <c r="AA3320" t="s">
        <v>75</v>
      </c>
      <c r="AB3320" t="s">
        <v>161</v>
      </c>
      <c r="AD3320" t="s">
        <v>91</v>
      </c>
      <c r="AE3320" t="s">
        <v>672</v>
      </c>
      <c r="AF3320">
        <v>2022</v>
      </c>
    </row>
    <row r="3321" spans="1:32" x14ac:dyDescent="0.25">
      <c r="A3321" t="s">
        <v>29</v>
      </c>
      <c r="B3321" t="s">
        <v>394</v>
      </c>
      <c r="C3321" t="s">
        <v>395</v>
      </c>
      <c r="D3321" t="s">
        <v>396</v>
      </c>
      <c r="E3321">
        <f>_xlfn.XLOOKUP(Table1[[#This Row],[Location]],'Location analysis'!A:A,'Location analysis'!B:B)</f>
        <v>40.416893999999999</v>
      </c>
      <c r="F3321">
        <f>_xlfn.XLOOKUP(Table1[[#This Row],[Location]],'Location analysis'!A:A,'Location analysis'!C:C)</f>
        <v>-74.420399000000003</v>
      </c>
      <c r="G3321" t="s">
        <v>106</v>
      </c>
      <c r="H3321" t="s">
        <v>43</v>
      </c>
      <c r="I3321">
        <v>15186911126</v>
      </c>
      <c r="J3321" t="s">
        <v>671</v>
      </c>
      <c r="K3321" t="s">
        <v>36</v>
      </c>
      <c r="L3321">
        <v>121</v>
      </c>
      <c r="M3321">
        <v>1.5</v>
      </c>
      <c r="N3321">
        <v>2</v>
      </c>
      <c r="O3321">
        <v>121</v>
      </c>
      <c r="P3321">
        <v>1.5</v>
      </c>
      <c r="Q3321">
        <v>2</v>
      </c>
      <c r="R3321">
        <v>3</v>
      </c>
      <c r="S3321">
        <v>4.5</v>
      </c>
      <c r="T3321" s="1">
        <v>44712</v>
      </c>
      <c r="U3321" t="str">
        <f t="shared" si="255"/>
        <v>Oreo Mini</v>
      </c>
      <c r="V3321" t="str">
        <f t="shared" si="256"/>
        <v>Food</v>
      </c>
      <c r="W3321" t="s">
        <v>43</v>
      </c>
      <c r="X3321" t="b">
        <f t="shared" si="258"/>
        <v>1</v>
      </c>
      <c r="Y3321">
        <f t="shared" si="257"/>
        <v>1.5</v>
      </c>
      <c r="Z3321" s="2">
        <f t="shared" si="259"/>
        <v>1</v>
      </c>
      <c r="AA3321" t="s">
        <v>106</v>
      </c>
      <c r="AD3321" t="s">
        <v>91</v>
      </c>
      <c r="AE3321" t="s">
        <v>672</v>
      </c>
      <c r="AF3321">
        <v>2022</v>
      </c>
    </row>
    <row r="3322" spans="1:32" x14ac:dyDescent="0.25">
      <c r="A3322" t="s">
        <v>29</v>
      </c>
      <c r="B3322" t="s">
        <v>394</v>
      </c>
      <c r="C3322" t="s">
        <v>395</v>
      </c>
      <c r="D3322" t="s">
        <v>396</v>
      </c>
      <c r="E3322">
        <f>_xlfn.XLOOKUP(Table1[[#This Row],[Location]],'Location analysis'!A:A,'Location analysis'!B:B)</f>
        <v>40.416893999999999</v>
      </c>
      <c r="F3322">
        <f>_xlfn.XLOOKUP(Table1[[#This Row],[Location]],'Location analysis'!A:A,'Location analysis'!C:C)</f>
        <v>-74.420399000000003</v>
      </c>
      <c r="G3322" t="s">
        <v>182</v>
      </c>
      <c r="H3322" t="s">
        <v>34</v>
      </c>
      <c r="I3322">
        <v>15186911126</v>
      </c>
      <c r="J3322" t="s">
        <v>671</v>
      </c>
      <c r="K3322" t="s">
        <v>36</v>
      </c>
      <c r="L3322">
        <v>142</v>
      </c>
      <c r="M3322">
        <v>1.5</v>
      </c>
      <c r="N3322">
        <v>1</v>
      </c>
      <c r="O3322">
        <v>142</v>
      </c>
      <c r="P3322">
        <v>1.5</v>
      </c>
      <c r="Q3322">
        <v>1</v>
      </c>
      <c r="R3322">
        <v>1.5</v>
      </c>
      <c r="S3322">
        <v>4.5</v>
      </c>
      <c r="T3322" s="1">
        <v>44712</v>
      </c>
      <c r="U3322" t="str">
        <f t="shared" si="255"/>
        <v>Coca Cola - Zero Sugar</v>
      </c>
      <c r="V3322" t="str">
        <f t="shared" si="256"/>
        <v>Carbonated</v>
      </c>
      <c r="W3322" t="s">
        <v>34</v>
      </c>
      <c r="X3322" t="b">
        <f t="shared" si="258"/>
        <v>1</v>
      </c>
      <c r="Y3322">
        <f t="shared" si="257"/>
        <v>1.5</v>
      </c>
      <c r="Z3322" s="2">
        <f t="shared" si="259"/>
        <v>1</v>
      </c>
      <c r="AA3322" t="s">
        <v>183</v>
      </c>
      <c r="AB3322" t="s">
        <v>184</v>
      </c>
      <c r="AD3322" t="s">
        <v>91</v>
      </c>
      <c r="AE3322" t="s">
        <v>672</v>
      </c>
      <c r="AF3322">
        <v>2022</v>
      </c>
    </row>
    <row r="3323" spans="1:32" x14ac:dyDescent="0.25">
      <c r="A3323" t="s">
        <v>29</v>
      </c>
      <c r="B3323" t="s">
        <v>394</v>
      </c>
      <c r="C3323" t="s">
        <v>395</v>
      </c>
      <c r="D3323" t="s">
        <v>396</v>
      </c>
      <c r="E3323">
        <f>_xlfn.XLOOKUP(Table1[[#This Row],[Location]],'Location analysis'!A:A,'Location analysis'!B:B)</f>
        <v>40.416893999999999</v>
      </c>
      <c r="F3323">
        <f>_xlfn.XLOOKUP(Table1[[#This Row],[Location]],'Location analysis'!A:A,'Location analysis'!C:C)</f>
        <v>-74.420399000000003</v>
      </c>
      <c r="G3323" t="s">
        <v>203</v>
      </c>
      <c r="H3323" t="s">
        <v>43</v>
      </c>
      <c r="I3323">
        <v>15186923168</v>
      </c>
      <c r="J3323" t="s">
        <v>671</v>
      </c>
      <c r="K3323" t="s">
        <v>36</v>
      </c>
      <c r="L3323">
        <v>124</v>
      </c>
      <c r="M3323">
        <v>1.25</v>
      </c>
      <c r="N3323">
        <v>1</v>
      </c>
      <c r="O3323">
        <v>124</v>
      </c>
      <c r="P3323">
        <v>1.25</v>
      </c>
      <c r="Q3323">
        <v>1</v>
      </c>
      <c r="R3323">
        <v>1.25</v>
      </c>
      <c r="S3323">
        <v>1.25</v>
      </c>
      <c r="T3323" s="1">
        <v>44712</v>
      </c>
      <c r="U3323" t="str">
        <f t="shared" si="255"/>
        <v>CheezIt - White Cheddar</v>
      </c>
      <c r="V3323" t="str">
        <f t="shared" si="256"/>
        <v>Food</v>
      </c>
      <c r="W3323" t="s">
        <v>43</v>
      </c>
      <c r="X3323" t="b">
        <f t="shared" si="258"/>
        <v>1</v>
      </c>
      <c r="Y3323">
        <f t="shared" si="257"/>
        <v>1.25</v>
      </c>
      <c r="Z3323" s="2">
        <f t="shared" si="259"/>
        <v>0.83333333333333337</v>
      </c>
      <c r="AA3323" t="s">
        <v>193</v>
      </c>
      <c r="AB3323" t="s">
        <v>204</v>
      </c>
      <c r="AD3323" t="s">
        <v>91</v>
      </c>
      <c r="AE3323" t="s">
        <v>672</v>
      </c>
      <c r="AF3323">
        <v>2022</v>
      </c>
    </row>
    <row r="3324" spans="1:32" x14ac:dyDescent="0.25">
      <c r="A3324" t="s">
        <v>29</v>
      </c>
      <c r="B3324" t="s">
        <v>394</v>
      </c>
      <c r="C3324" t="s">
        <v>395</v>
      </c>
      <c r="D3324" t="s">
        <v>396</v>
      </c>
      <c r="E3324">
        <f>_xlfn.XLOOKUP(Table1[[#This Row],[Location]],'Location analysis'!A:A,'Location analysis'!B:B)</f>
        <v>40.416893999999999</v>
      </c>
      <c r="F3324">
        <f>_xlfn.XLOOKUP(Table1[[#This Row],[Location]],'Location analysis'!A:A,'Location analysis'!C:C)</f>
        <v>-74.420399000000003</v>
      </c>
      <c r="G3324" t="s">
        <v>272</v>
      </c>
      <c r="H3324" t="s">
        <v>43</v>
      </c>
      <c r="I3324">
        <v>15186975899</v>
      </c>
      <c r="J3324" t="s">
        <v>671</v>
      </c>
      <c r="K3324" t="s">
        <v>36</v>
      </c>
      <c r="L3324">
        <v>138</v>
      </c>
      <c r="M3324">
        <v>2</v>
      </c>
      <c r="N3324">
        <v>1</v>
      </c>
      <c r="O3324">
        <v>138</v>
      </c>
      <c r="P3324">
        <v>2</v>
      </c>
      <c r="Q3324">
        <v>1</v>
      </c>
      <c r="R3324">
        <v>2</v>
      </c>
      <c r="S3324">
        <v>3.5</v>
      </c>
      <c r="T3324" s="1">
        <v>44712</v>
      </c>
      <c r="U3324" t="str">
        <f t="shared" si="255"/>
        <v>Oreo Single Server 6 ct</v>
      </c>
      <c r="V3324" t="str">
        <f t="shared" si="256"/>
        <v>Food</v>
      </c>
      <c r="W3324" t="s">
        <v>43</v>
      </c>
      <c r="X3324" t="b">
        <f t="shared" si="258"/>
        <v>1</v>
      </c>
      <c r="Y3324">
        <f t="shared" si="257"/>
        <v>2</v>
      </c>
      <c r="Z3324" s="2">
        <f t="shared" si="259"/>
        <v>1.3333333333333333</v>
      </c>
      <c r="AA3324" t="s">
        <v>272</v>
      </c>
      <c r="AD3324" t="s">
        <v>91</v>
      </c>
      <c r="AE3324" t="s">
        <v>672</v>
      </c>
      <c r="AF3324">
        <v>2022</v>
      </c>
    </row>
    <row r="3325" spans="1:32" x14ac:dyDescent="0.25">
      <c r="A3325" t="s">
        <v>29</v>
      </c>
      <c r="B3325" t="s">
        <v>394</v>
      </c>
      <c r="C3325" t="s">
        <v>395</v>
      </c>
      <c r="D3325" t="s">
        <v>396</v>
      </c>
      <c r="E3325">
        <f>_xlfn.XLOOKUP(Table1[[#This Row],[Location]],'Location analysis'!A:A,'Location analysis'!B:B)</f>
        <v>40.416893999999999</v>
      </c>
      <c r="F3325">
        <f>_xlfn.XLOOKUP(Table1[[#This Row],[Location]],'Location analysis'!A:A,'Location analysis'!C:C)</f>
        <v>-74.420399000000003</v>
      </c>
      <c r="G3325" t="s">
        <v>154</v>
      </c>
      <c r="H3325" t="s">
        <v>43</v>
      </c>
      <c r="I3325">
        <v>15186975899</v>
      </c>
      <c r="J3325" t="s">
        <v>671</v>
      </c>
      <c r="K3325" t="s">
        <v>36</v>
      </c>
      <c r="L3325">
        <v>112</v>
      </c>
      <c r="M3325">
        <v>1.5</v>
      </c>
      <c r="N3325">
        <v>1</v>
      </c>
      <c r="O3325">
        <v>112</v>
      </c>
      <c r="P3325">
        <v>1.5</v>
      </c>
      <c r="Q3325">
        <v>1</v>
      </c>
      <c r="R3325">
        <v>1.5</v>
      </c>
      <c r="S3325">
        <v>3.5</v>
      </c>
      <c r="T3325" s="1">
        <v>44712</v>
      </c>
      <c r="U3325" t="str">
        <f t="shared" si="255"/>
        <v>SunChips Multigrain - Harvest Cheddar</v>
      </c>
      <c r="V3325" t="str">
        <f t="shared" si="256"/>
        <v>Food</v>
      </c>
      <c r="W3325" t="s">
        <v>43</v>
      </c>
      <c r="X3325" t="b">
        <f t="shared" si="258"/>
        <v>1</v>
      </c>
      <c r="Y3325">
        <f t="shared" si="257"/>
        <v>1.5</v>
      </c>
      <c r="Z3325" s="2">
        <f t="shared" si="259"/>
        <v>1</v>
      </c>
      <c r="AA3325" t="s">
        <v>129</v>
      </c>
      <c r="AB3325" t="s">
        <v>155</v>
      </c>
      <c r="AD3325" t="s">
        <v>91</v>
      </c>
      <c r="AE3325" t="s">
        <v>672</v>
      </c>
      <c r="AF3325">
        <v>2022</v>
      </c>
    </row>
    <row r="3326" spans="1:32" x14ac:dyDescent="0.25">
      <c r="A3326" t="s">
        <v>29</v>
      </c>
      <c r="B3326" t="s">
        <v>67</v>
      </c>
      <c r="C3326" t="s">
        <v>68</v>
      </c>
      <c r="D3326" t="s">
        <v>69</v>
      </c>
      <c r="E3326">
        <f>_xlfn.XLOOKUP(Table1[[#This Row],[Location]],'Location analysis'!A:A,'Location analysis'!B:B)</f>
        <v>40.435699999999997</v>
      </c>
      <c r="F3326">
        <f>_xlfn.XLOOKUP(Table1[[#This Row],[Location]],'Location analysis'!A:A,'Location analysis'!C:C)</f>
        <v>-74.125200000000007</v>
      </c>
      <c r="G3326" t="s">
        <v>70</v>
      </c>
      <c r="H3326" t="s">
        <v>34</v>
      </c>
      <c r="I3326">
        <v>15187501381</v>
      </c>
      <c r="J3326" t="s">
        <v>671</v>
      </c>
      <c r="K3326" t="s">
        <v>36</v>
      </c>
      <c r="L3326">
        <v>146</v>
      </c>
      <c r="M3326">
        <v>3</v>
      </c>
      <c r="N3326">
        <v>1</v>
      </c>
      <c r="O3326">
        <v>146</v>
      </c>
      <c r="P3326">
        <v>3</v>
      </c>
      <c r="Q3326">
        <v>1</v>
      </c>
      <c r="R3326">
        <v>3</v>
      </c>
      <c r="S3326">
        <v>3</v>
      </c>
      <c r="T3326" s="1">
        <v>44712</v>
      </c>
      <c r="U3326" t="str">
        <f t="shared" si="255"/>
        <v>Monster Energy Original</v>
      </c>
      <c r="V3326" t="str">
        <f t="shared" si="256"/>
        <v>Carbonated</v>
      </c>
      <c r="W3326" t="s">
        <v>34</v>
      </c>
      <c r="X3326" t="b">
        <f t="shared" si="258"/>
        <v>1</v>
      </c>
      <c r="Y3326">
        <f t="shared" si="257"/>
        <v>3</v>
      </c>
      <c r="Z3326" s="2">
        <f t="shared" si="259"/>
        <v>2</v>
      </c>
      <c r="AA3326" t="s">
        <v>70</v>
      </c>
      <c r="AD3326" t="s">
        <v>91</v>
      </c>
      <c r="AE3326" t="s">
        <v>672</v>
      </c>
      <c r="AF3326">
        <v>2022</v>
      </c>
    </row>
    <row r="3327" spans="1:32" x14ac:dyDescent="0.25">
      <c r="A3327" t="s">
        <v>29</v>
      </c>
      <c r="B3327" t="s">
        <v>394</v>
      </c>
      <c r="C3327" t="s">
        <v>395</v>
      </c>
      <c r="D3327" t="s">
        <v>396</v>
      </c>
      <c r="E3327">
        <f>_xlfn.XLOOKUP(Table1[[#This Row],[Location]],'Location analysis'!A:A,'Location analysis'!B:B)</f>
        <v>40.416893999999999</v>
      </c>
      <c r="F3327">
        <f>_xlfn.XLOOKUP(Table1[[#This Row],[Location]],'Location analysis'!A:A,'Location analysis'!C:C)</f>
        <v>-74.420399000000003</v>
      </c>
      <c r="G3327" t="s">
        <v>583</v>
      </c>
      <c r="H3327" t="s">
        <v>43</v>
      </c>
      <c r="I3327">
        <v>15187921619</v>
      </c>
      <c r="J3327" t="s">
        <v>671</v>
      </c>
      <c r="K3327" t="s">
        <v>51</v>
      </c>
      <c r="L3327">
        <v>158</v>
      </c>
      <c r="M3327">
        <v>2</v>
      </c>
      <c r="N3327">
        <v>1</v>
      </c>
      <c r="O3327">
        <v>158</v>
      </c>
      <c r="P3327">
        <v>2</v>
      </c>
      <c r="Q3327">
        <v>1</v>
      </c>
      <c r="R3327">
        <v>2</v>
      </c>
      <c r="S3327">
        <v>2</v>
      </c>
      <c r="T3327" s="1">
        <v>44712</v>
      </c>
      <c r="U3327" t="str">
        <f t="shared" si="255"/>
        <v>Lenny &amp; Larrys - Chocolate Chip</v>
      </c>
      <c r="V3327" t="str">
        <f t="shared" si="256"/>
        <v>Food</v>
      </c>
      <c r="W3327" t="s">
        <v>43</v>
      </c>
      <c r="X3327" t="b">
        <f t="shared" si="258"/>
        <v>1</v>
      </c>
      <c r="Y3327">
        <f t="shared" si="257"/>
        <v>2</v>
      </c>
      <c r="Z3327" s="2">
        <f t="shared" si="259"/>
        <v>1.3333333333333333</v>
      </c>
      <c r="AA3327" t="s">
        <v>422</v>
      </c>
      <c r="AB3327" t="s">
        <v>444</v>
      </c>
      <c r="AD3327" t="s">
        <v>91</v>
      </c>
      <c r="AE3327" t="s">
        <v>672</v>
      </c>
      <c r="AF3327">
        <v>2022</v>
      </c>
    </row>
    <row r="3328" spans="1:32" x14ac:dyDescent="0.25">
      <c r="A3328" t="s">
        <v>29</v>
      </c>
      <c r="B3328" t="s">
        <v>67</v>
      </c>
      <c r="C3328" t="s">
        <v>68</v>
      </c>
      <c r="D3328" t="s">
        <v>69</v>
      </c>
      <c r="E3328">
        <f>_xlfn.XLOOKUP(Table1[[#This Row],[Location]],'Location analysis'!A:A,'Location analysis'!B:B)</f>
        <v>40.435699999999997</v>
      </c>
      <c r="F3328">
        <f>_xlfn.XLOOKUP(Table1[[#This Row],[Location]],'Location analysis'!A:A,'Location analysis'!C:C)</f>
        <v>-74.125200000000007</v>
      </c>
      <c r="G3328" t="s">
        <v>191</v>
      </c>
      <c r="H3328" t="s">
        <v>43</v>
      </c>
      <c r="I3328">
        <v>15187985114</v>
      </c>
      <c r="J3328" t="s">
        <v>671</v>
      </c>
      <c r="K3328" t="s">
        <v>51</v>
      </c>
      <c r="L3328">
        <v>120</v>
      </c>
      <c r="M3328">
        <v>1.5</v>
      </c>
      <c r="N3328">
        <v>1</v>
      </c>
      <c r="O3328">
        <v>120</v>
      </c>
      <c r="P3328">
        <v>1.5</v>
      </c>
      <c r="Q3328">
        <v>1</v>
      </c>
      <c r="R3328">
        <v>1.5</v>
      </c>
      <c r="S3328">
        <v>1.5</v>
      </c>
      <c r="T3328" s="1">
        <v>44712</v>
      </c>
      <c r="U3328" t="str">
        <f t="shared" si="255"/>
        <v>Ritz Bits Cheese</v>
      </c>
      <c r="V3328" t="str">
        <f t="shared" si="256"/>
        <v>Food</v>
      </c>
      <c r="W3328" t="s">
        <v>43</v>
      </c>
      <c r="X3328" t="b">
        <f t="shared" si="258"/>
        <v>1</v>
      </c>
      <c r="Y3328">
        <f t="shared" si="257"/>
        <v>1.5</v>
      </c>
      <c r="Z3328" s="2">
        <f t="shared" si="259"/>
        <v>1</v>
      </c>
      <c r="AA3328" t="s">
        <v>191</v>
      </c>
      <c r="AD3328" t="s">
        <v>91</v>
      </c>
      <c r="AE3328" t="s">
        <v>672</v>
      </c>
      <c r="AF3328">
        <v>2022</v>
      </c>
    </row>
    <row r="3329" spans="1:32" x14ac:dyDescent="0.25">
      <c r="A3329" t="s">
        <v>29</v>
      </c>
      <c r="B3329" t="s">
        <v>394</v>
      </c>
      <c r="C3329" t="s">
        <v>395</v>
      </c>
      <c r="D3329" t="s">
        <v>396</v>
      </c>
      <c r="E3329">
        <f>_xlfn.XLOOKUP(Table1[[#This Row],[Location]],'Location analysis'!A:A,'Location analysis'!B:B)</f>
        <v>40.416893999999999</v>
      </c>
      <c r="F3329">
        <f>_xlfn.XLOOKUP(Table1[[#This Row],[Location]],'Location analysis'!A:A,'Location analysis'!C:C)</f>
        <v>-74.420399000000003</v>
      </c>
      <c r="G3329" t="s">
        <v>673</v>
      </c>
      <c r="I3329">
        <v>15190243546</v>
      </c>
      <c r="J3329" t="s">
        <v>674</v>
      </c>
      <c r="K3329" t="s">
        <v>51</v>
      </c>
      <c r="L3329">
        <v>146</v>
      </c>
      <c r="M3329">
        <v>3.5</v>
      </c>
      <c r="N3329">
        <v>1</v>
      </c>
      <c r="O3329">
        <v>146</v>
      </c>
      <c r="P3329">
        <v>3.5</v>
      </c>
      <c r="Q3329">
        <v>1</v>
      </c>
      <c r="R3329">
        <v>3.5</v>
      </c>
      <c r="S3329">
        <v>3.5</v>
      </c>
      <c r="T3329" s="1">
        <v>44713</v>
      </c>
      <c r="U3329" t="str">
        <f t="shared" si="255"/>
        <v>Starbucks Doubleshot Energy - Coffee</v>
      </c>
      <c r="V3329" t="str">
        <f t="shared" si="256"/>
        <v>Cell is Blank - Dis-regard</v>
      </c>
      <c r="W3329" t="s">
        <v>49</v>
      </c>
      <c r="X3329" t="b">
        <f t="shared" si="258"/>
        <v>1</v>
      </c>
      <c r="Y3329">
        <f t="shared" si="257"/>
        <v>3.5</v>
      </c>
      <c r="Z3329" s="2">
        <f t="shared" si="259"/>
        <v>2.3333333333333335</v>
      </c>
      <c r="AA3329" t="s">
        <v>398</v>
      </c>
      <c r="AB3329" t="s">
        <v>675</v>
      </c>
      <c r="AD3329" t="s">
        <v>109</v>
      </c>
      <c r="AE3329" t="s">
        <v>676</v>
      </c>
      <c r="AF3329">
        <v>2022</v>
      </c>
    </row>
    <row r="3330" spans="1:32" x14ac:dyDescent="0.25">
      <c r="A3330" t="s">
        <v>29</v>
      </c>
      <c r="B3330" t="s">
        <v>394</v>
      </c>
      <c r="C3330" t="s">
        <v>395</v>
      </c>
      <c r="D3330" t="s">
        <v>396</v>
      </c>
      <c r="E3330">
        <f>_xlfn.XLOOKUP(Table1[[#This Row],[Location]],'Location analysis'!A:A,'Location analysis'!B:B)</f>
        <v>40.416893999999999</v>
      </c>
      <c r="F3330">
        <f>_xlfn.XLOOKUP(Table1[[#This Row],[Location]],'Location analysis'!A:A,'Location analysis'!C:C)</f>
        <v>-74.420399000000003</v>
      </c>
      <c r="G3330" t="s">
        <v>128</v>
      </c>
      <c r="H3330" t="s">
        <v>43</v>
      </c>
      <c r="I3330">
        <v>15190261451</v>
      </c>
      <c r="J3330" t="s">
        <v>674</v>
      </c>
      <c r="K3330" t="s">
        <v>51</v>
      </c>
      <c r="L3330">
        <v>113</v>
      </c>
      <c r="M3330">
        <v>1.5</v>
      </c>
      <c r="N3330">
        <v>1</v>
      </c>
      <c r="O3330">
        <v>113</v>
      </c>
      <c r="P3330">
        <v>1.5</v>
      </c>
      <c r="Q3330">
        <v>1</v>
      </c>
      <c r="R3330">
        <v>1.5</v>
      </c>
      <c r="S3330">
        <v>1.5</v>
      </c>
      <c r="T3330" s="1">
        <v>44713</v>
      </c>
      <c r="U3330" t="str">
        <f t="shared" ref="U3330:U3393" si="260">IF(G3330="","Cell is Blank - Dis-regard",G3330)</f>
        <v>SunChips Multigrain - Salsa</v>
      </c>
      <c r="V3330" t="str">
        <f t="shared" ref="V3330:V3393" si="261">IF(H3330="","Cell is Blank - Dis-regard",H3330)</f>
        <v>Food</v>
      </c>
      <c r="W3330" t="s">
        <v>43</v>
      </c>
      <c r="X3330" t="b">
        <f t="shared" si="258"/>
        <v>1</v>
      </c>
      <c r="Y3330">
        <f t="shared" ref="Y3330:Y3393" si="262">IF(X3330="FALSE",M3330,M3330)</f>
        <v>1.5</v>
      </c>
      <c r="Z3330" s="2">
        <f t="shared" si="259"/>
        <v>1</v>
      </c>
      <c r="AA3330" t="s">
        <v>129</v>
      </c>
      <c r="AB3330" t="s">
        <v>130</v>
      </c>
      <c r="AD3330" t="s">
        <v>109</v>
      </c>
      <c r="AE3330" t="s">
        <v>676</v>
      </c>
      <c r="AF3330">
        <v>2022</v>
      </c>
    </row>
    <row r="3331" spans="1:32" x14ac:dyDescent="0.25">
      <c r="A3331" t="s">
        <v>29</v>
      </c>
      <c r="B3331" t="s">
        <v>46</v>
      </c>
      <c r="C3331" t="s">
        <v>31</v>
      </c>
      <c r="D3331" t="s">
        <v>47</v>
      </c>
      <c r="E3331">
        <f>_xlfn.XLOOKUP(Table1[[#This Row],[Location]],'Location analysis'!A:A,'Location analysis'!B:B)</f>
        <v>40.423690999999998</v>
      </c>
      <c r="F3331">
        <f>_xlfn.XLOOKUP(Table1[[#This Row],[Location]],'Location analysis'!A:A,'Location analysis'!C:C)</f>
        <v>-74.380831999999998</v>
      </c>
      <c r="G3331" t="s">
        <v>520</v>
      </c>
      <c r="H3331" t="s">
        <v>43</v>
      </c>
      <c r="I3331">
        <v>15190350247</v>
      </c>
      <c r="J3331" t="s">
        <v>674</v>
      </c>
      <c r="K3331" t="s">
        <v>51</v>
      </c>
      <c r="L3331">
        <v>110</v>
      </c>
      <c r="M3331">
        <v>1.5</v>
      </c>
      <c r="N3331">
        <v>1</v>
      </c>
      <c r="O3331">
        <v>110</v>
      </c>
      <c r="P3331">
        <v>1.5</v>
      </c>
      <c r="Q3331">
        <v>1</v>
      </c>
      <c r="R3331">
        <v>1.5</v>
      </c>
      <c r="S3331">
        <v>1.5</v>
      </c>
      <c r="T3331" s="1">
        <v>44713</v>
      </c>
      <c r="U3331" t="str">
        <f t="shared" si="260"/>
        <v>Pop Corners - Sea Salt</v>
      </c>
      <c r="V3331" t="str">
        <f t="shared" si="261"/>
        <v>Food</v>
      </c>
      <c r="W3331" t="s">
        <v>43</v>
      </c>
      <c r="X3331" t="b">
        <f t="shared" ref="X3331:X3394" si="263">M3331=P3331</f>
        <v>1</v>
      </c>
      <c r="Y3331">
        <f t="shared" si="262"/>
        <v>1.5</v>
      </c>
      <c r="Z3331" s="2">
        <f t="shared" ref="Z3331:Z3394" si="264">Y3331/1.5</f>
        <v>1</v>
      </c>
      <c r="AA3331" t="s">
        <v>509</v>
      </c>
      <c r="AB3331" t="s">
        <v>157</v>
      </c>
      <c r="AD3331" t="s">
        <v>109</v>
      </c>
      <c r="AE3331" t="s">
        <v>676</v>
      </c>
      <c r="AF3331">
        <v>2022</v>
      </c>
    </row>
    <row r="3332" spans="1:32" x14ac:dyDescent="0.25">
      <c r="A3332" t="s">
        <v>29</v>
      </c>
      <c r="B3332" t="s">
        <v>46</v>
      </c>
      <c r="C3332" t="s">
        <v>31</v>
      </c>
      <c r="D3332" t="s">
        <v>47</v>
      </c>
      <c r="E3332">
        <f>_xlfn.XLOOKUP(Table1[[#This Row],[Location]],'Location analysis'!A:A,'Location analysis'!B:B)</f>
        <v>40.423690999999998</v>
      </c>
      <c r="F3332">
        <f>_xlfn.XLOOKUP(Table1[[#This Row],[Location]],'Location analysis'!A:A,'Location analysis'!C:C)</f>
        <v>-74.380831999999998</v>
      </c>
      <c r="G3332" t="s">
        <v>225</v>
      </c>
      <c r="H3332" t="s">
        <v>43</v>
      </c>
      <c r="I3332">
        <v>15190357788</v>
      </c>
      <c r="J3332" t="s">
        <v>674</v>
      </c>
      <c r="K3332" t="s">
        <v>51</v>
      </c>
      <c r="L3332">
        <v>112</v>
      </c>
      <c r="M3332">
        <v>1.5</v>
      </c>
      <c r="N3332">
        <v>1</v>
      </c>
      <c r="O3332">
        <v>112</v>
      </c>
      <c r="P3332">
        <v>1.5</v>
      </c>
      <c r="Q3332">
        <v>1</v>
      </c>
      <c r="R3332">
        <v>1.5</v>
      </c>
      <c r="S3332">
        <v>1.5</v>
      </c>
      <c r="T3332" s="1">
        <v>44713</v>
      </c>
      <c r="U3332" t="str">
        <f t="shared" si="260"/>
        <v>SunChips Multigrain - Original</v>
      </c>
      <c r="V3332" t="str">
        <f t="shared" si="261"/>
        <v>Food</v>
      </c>
      <c r="W3332" t="s">
        <v>43</v>
      </c>
      <c r="X3332" t="b">
        <f t="shared" si="263"/>
        <v>1</v>
      </c>
      <c r="Y3332">
        <f t="shared" si="262"/>
        <v>1.5</v>
      </c>
      <c r="Z3332" s="2">
        <f t="shared" si="264"/>
        <v>1</v>
      </c>
      <c r="AA3332" t="s">
        <v>129</v>
      </c>
      <c r="AB3332" t="s">
        <v>150</v>
      </c>
      <c r="AD3332" t="s">
        <v>109</v>
      </c>
      <c r="AE3332" t="s">
        <v>676</v>
      </c>
      <c r="AF3332">
        <v>2022</v>
      </c>
    </row>
    <row r="3333" spans="1:32" x14ac:dyDescent="0.25">
      <c r="A3333" t="s">
        <v>29</v>
      </c>
      <c r="B3333" t="s">
        <v>46</v>
      </c>
      <c r="C3333" t="s">
        <v>31</v>
      </c>
      <c r="D3333" t="s">
        <v>47</v>
      </c>
      <c r="E3333">
        <f>_xlfn.XLOOKUP(Table1[[#This Row],[Location]],'Location analysis'!A:A,'Location analysis'!B:B)</f>
        <v>40.423690999999998</v>
      </c>
      <c r="F3333">
        <f>_xlfn.XLOOKUP(Table1[[#This Row],[Location]],'Location analysis'!A:A,'Location analysis'!C:C)</f>
        <v>-74.380831999999998</v>
      </c>
      <c r="G3333" t="s">
        <v>106</v>
      </c>
      <c r="H3333" t="s">
        <v>43</v>
      </c>
      <c r="I3333">
        <v>15190744480</v>
      </c>
      <c r="J3333" t="s">
        <v>674</v>
      </c>
      <c r="K3333" t="s">
        <v>51</v>
      </c>
      <c r="L3333">
        <v>121</v>
      </c>
      <c r="M3333">
        <v>1.5</v>
      </c>
      <c r="N3333">
        <v>1</v>
      </c>
      <c r="O3333">
        <v>121</v>
      </c>
      <c r="P3333">
        <v>1.5</v>
      </c>
      <c r="Q3333">
        <v>1</v>
      </c>
      <c r="R3333">
        <v>1.5</v>
      </c>
      <c r="S3333">
        <v>1.5</v>
      </c>
      <c r="T3333" s="1">
        <v>44713</v>
      </c>
      <c r="U3333" t="str">
        <f t="shared" si="260"/>
        <v>Oreo Mini</v>
      </c>
      <c r="V3333" t="str">
        <f t="shared" si="261"/>
        <v>Food</v>
      </c>
      <c r="W3333" t="s">
        <v>43</v>
      </c>
      <c r="X3333" t="b">
        <f t="shared" si="263"/>
        <v>1</v>
      </c>
      <c r="Y3333">
        <f t="shared" si="262"/>
        <v>1.5</v>
      </c>
      <c r="Z3333" s="2">
        <f t="shared" si="264"/>
        <v>1</v>
      </c>
      <c r="AA3333" t="s">
        <v>106</v>
      </c>
      <c r="AD3333" t="s">
        <v>109</v>
      </c>
      <c r="AE3333" t="s">
        <v>676</v>
      </c>
      <c r="AF3333">
        <v>2022</v>
      </c>
    </row>
    <row r="3334" spans="1:32" x14ac:dyDescent="0.25">
      <c r="A3334" t="s">
        <v>29</v>
      </c>
      <c r="B3334" t="s">
        <v>46</v>
      </c>
      <c r="C3334" t="s">
        <v>31</v>
      </c>
      <c r="D3334" t="s">
        <v>47</v>
      </c>
      <c r="E3334">
        <f>_xlfn.XLOOKUP(Table1[[#This Row],[Location]],'Location analysis'!A:A,'Location analysis'!B:B)</f>
        <v>40.423690999999998</v>
      </c>
      <c r="F3334">
        <f>_xlfn.XLOOKUP(Table1[[#This Row],[Location]],'Location analysis'!A:A,'Location analysis'!C:C)</f>
        <v>-74.380831999999998</v>
      </c>
      <c r="G3334" t="s">
        <v>384</v>
      </c>
      <c r="H3334" t="s">
        <v>43</v>
      </c>
      <c r="I3334">
        <v>15190622412</v>
      </c>
      <c r="J3334" t="s">
        <v>674</v>
      </c>
      <c r="K3334" t="s">
        <v>51</v>
      </c>
      <c r="L3334">
        <v>120</v>
      </c>
      <c r="M3334">
        <v>1.5</v>
      </c>
      <c r="N3334">
        <v>1</v>
      </c>
      <c r="O3334">
        <v>120</v>
      </c>
      <c r="P3334">
        <v>1.5</v>
      </c>
      <c r="Q3334">
        <v>1</v>
      </c>
      <c r="R3334">
        <v>1.5</v>
      </c>
      <c r="S3334">
        <v>1.5</v>
      </c>
      <c r="T3334" s="1">
        <v>44713</v>
      </c>
      <c r="U3334" t="str">
        <f t="shared" si="260"/>
        <v>CheezIt - Cheddar Sour Cream and Onion</v>
      </c>
      <c r="V3334" t="str">
        <f t="shared" si="261"/>
        <v>Food</v>
      </c>
      <c r="W3334" t="s">
        <v>43</v>
      </c>
      <c r="X3334" t="b">
        <f t="shared" si="263"/>
        <v>1</v>
      </c>
      <c r="Y3334">
        <f t="shared" si="262"/>
        <v>1.5</v>
      </c>
      <c r="Z3334" s="2">
        <f t="shared" si="264"/>
        <v>1</v>
      </c>
      <c r="AA3334" t="s">
        <v>193</v>
      </c>
      <c r="AB3334" t="s">
        <v>386</v>
      </c>
      <c r="AD3334" t="s">
        <v>109</v>
      </c>
      <c r="AE3334" t="s">
        <v>676</v>
      </c>
      <c r="AF3334">
        <v>2022</v>
      </c>
    </row>
    <row r="3335" spans="1:32" x14ac:dyDescent="0.25">
      <c r="A3335" t="s">
        <v>29</v>
      </c>
      <c r="B3335" t="s">
        <v>62</v>
      </c>
      <c r="C3335" t="s">
        <v>63</v>
      </c>
      <c r="D3335" t="s">
        <v>64</v>
      </c>
      <c r="E3335">
        <f>_xlfn.XLOOKUP(Table1[[#This Row],[Location]],'Location analysis'!A:A,'Location analysis'!B:B)</f>
        <v>40.091900000000003</v>
      </c>
      <c r="F3335">
        <f>_xlfn.XLOOKUP(Table1[[#This Row],[Location]],'Location analysis'!A:A,'Location analysis'!C:C)</f>
        <v>-74.358699999999999</v>
      </c>
      <c r="G3335" t="s">
        <v>293</v>
      </c>
      <c r="H3335" t="s">
        <v>43</v>
      </c>
      <c r="I3335">
        <v>15190975600</v>
      </c>
      <c r="J3335" t="s">
        <v>674</v>
      </c>
      <c r="K3335" t="s">
        <v>36</v>
      </c>
      <c r="L3335">
        <v>139</v>
      </c>
      <c r="M3335">
        <v>2</v>
      </c>
      <c r="N3335">
        <v>1</v>
      </c>
      <c r="O3335">
        <v>139</v>
      </c>
      <c r="P3335">
        <v>2</v>
      </c>
      <c r="Q3335">
        <v>1</v>
      </c>
      <c r="R3335">
        <v>2</v>
      </c>
      <c r="S3335">
        <v>2</v>
      </c>
      <c r="T3335" s="1">
        <v>44713</v>
      </c>
      <c r="U3335" t="str">
        <f t="shared" si="260"/>
        <v>Kinder - Bueno - Crispy Creamy Chocolate</v>
      </c>
      <c r="V3335" t="str">
        <f t="shared" si="261"/>
        <v>Food</v>
      </c>
      <c r="W3335" t="s">
        <v>43</v>
      </c>
      <c r="X3335" t="b">
        <f t="shared" si="263"/>
        <v>1</v>
      </c>
      <c r="Y3335">
        <f t="shared" si="262"/>
        <v>2</v>
      </c>
      <c r="Z3335" s="2">
        <f t="shared" si="264"/>
        <v>1.3333333333333333</v>
      </c>
      <c r="AA3335" t="s">
        <v>294</v>
      </c>
      <c r="AB3335" t="s">
        <v>295</v>
      </c>
      <c r="AC3335" t="s">
        <v>296</v>
      </c>
      <c r="AD3335" t="s">
        <v>109</v>
      </c>
      <c r="AE3335" t="s">
        <v>676</v>
      </c>
      <c r="AF3335">
        <v>2022</v>
      </c>
    </row>
    <row r="3336" spans="1:32" x14ac:dyDescent="0.25">
      <c r="A3336" t="s">
        <v>29</v>
      </c>
      <c r="B3336" t="s">
        <v>394</v>
      </c>
      <c r="C3336" t="s">
        <v>395</v>
      </c>
      <c r="D3336" t="s">
        <v>396</v>
      </c>
      <c r="E3336">
        <f>_xlfn.XLOOKUP(Table1[[#This Row],[Location]],'Location analysis'!A:A,'Location analysis'!B:B)</f>
        <v>40.416893999999999</v>
      </c>
      <c r="F3336">
        <f>_xlfn.XLOOKUP(Table1[[#This Row],[Location]],'Location analysis'!A:A,'Location analysis'!C:C)</f>
        <v>-74.420399000000003</v>
      </c>
      <c r="G3336" t="s">
        <v>33</v>
      </c>
      <c r="H3336" t="s">
        <v>34</v>
      </c>
      <c r="I3336">
        <v>15191109897</v>
      </c>
      <c r="J3336" t="s">
        <v>674</v>
      </c>
      <c r="K3336" t="s">
        <v>36</v>
      </c>
      <c r="L3336">
        <v>148</v>
      </c>
      <c r="M3336">
        <v>3.5</v>
      </c>
      <c r="N3336">
        <v>1</v>
      </c>
      <c r="O3336">
        <v>148</v>
      </c>
      <c r="P3336">
        <v>3.5</v>
      </c>
      <c r="Q3336">
        <v>1</v>
      </c>
      <c r="R3336">
        <v>3.5</v>
      </c>
      <c r="S3336">
        <v>3.5</v>
      </c>
      <c r="T3336" s="1">
        <v>44713</v>
      </c>
      <c r="U3336" t="str">
        <f t="shared" si="260"/>
        <v>Red Bull - Energy Drink - Sugar Free</v>
      </c>
      <c r="V3336" t="str">
        <f t="shared" si="261"/>
        <v>Carbonated</v>
      </c>
      <c r="W3336" t="s">
        <v>34</v>
      </c>
      <c r="X3336" t="b">
        <f t="shared" si="263"/>
        <v>1</v>
      </c>
      <c r="Y3336">
        <f t="shared" si="262"/>
        <v>3.5</v>
      </c>
      <c r="Z3336" s="2">
        <f t="shared" si="264"/>
        <v>2.3333333333333335</v>
      </c>
      <c r="AA3336" t="s">
        <v>37</v>
      </c>
      <c r="AB3336" t="s">
        <v>38</v>
      </c>
      <c r="AC3336" t="s">
        <v>39</v>
      </c>
      <c r="AD3336" t="s">
        <v>109</v>
      </c>
      <c r="AE3336" t="s">
        <v>676</v>
      </c>
      <c r="AF3336">
        <v>2022</v>
      </c>
    </row>
    <row r="3337" spans="1:32" x14ac:dyDescent="0.25">
      <c r="A3337" t="s">
        <v>29</v>
      </c>
      <c r="B3337" t="s">
        <v>394</v>
      </c>
      <c r="C3337" t="s">
        <v>395</v>
      </c>
      <c r="D3337" t="s">
        <v>396</v>
      </c>
      <c r="E3337">
        <f>_xlfn.XLOOKUP(Table1[[#This Row],[Location]],'Location analysis'!A:A,'Location analysis'!B:B)</f>
        <v>40.416893999999999</v>
      </c>
      <c r="F3337">
        <f>_xlfn.XLOOKUP(Table1[[#This Row],[Location]],'Location analysis'!A:A,'Location analysis'!C:C)</f>
        <v>-74.420399000000003</v>
      </c>
      <c r="G3337" t="s">
        <v>612</v>
      </c>
      <c r="H3337" t="s">
        <v>43</v>
      </c>
      <c r="I3337">
        <v>15191117186</v>
      </c>
      <c r="J3337" t="s">
        <v>674</v>
      </c>
      <c r="K3337" t="s">
        <v>36</v>
      </c>
      <c r="L3337">
        <v>122</v>
      </c>
      <c r="M3337">
        <v>1.25</v>
      </c>
      <c r="N3337">
        <v>1</v>
      </c>
      <c r="O3337">
        <v>122</v>
      </c>
      <c r="P3337">
        <v>1.25</v>
      </c>
      <c r="Q3337">
        <v>1</v>
      </c>
      <c r="R3337">
        <v>1.25</v>
      </c>
      <c r="S3337">
        <v>1.25</v>
      </c>
      <c r="T3337" s="1">
        <v>44713</v>
      </c>
      <c r="U3337" t="str">
        <f t="shared" si="260"/>
        <v>Goldfish Baked - Cheddar</v>
      </c>
      <c r="V3337" t="str">
        <f t="shared" si="261"/>
        <v>Food</v>
      </c>
      <c r="W3337" t="s">
        <v>43</v>
      </c>
      <c r="X3337" t="b">
        <f t="shared" si="263"/>
        <v>1</v>
      </c>
      <c r="Y3337">
        <f t="shared" si="262"/>
        <v>1.25</v>
      </c>
      <c r="Z3337" s="2">
        <f t="shared" si="264"/>
        <v>0.83333333333333337</v>
      </c>
      <c r="AA3337" t="s">
        <v>613</v>
      </c>
      <c r="AB3337" t="s">
        <v>614</v>
      </c>
      <c r="AD3337" t="s">
        <v>109</v>
      </c>
      <c r="AE3337" t="s">
        <v>676</v>
      </c>
      <c r="AF3337">
        <v>2022</v>
      </c>
    </row>
    <row r="3338" spans="1:32" x14ac:dyDescent="0.25">
      <c r="A3338" t="s">
        <v>29</v>
      </c>
      <c r="B3338" t="s">
        <v>62</v>
      </c>
      <c r="C3338" t="s">
        <v>63</v>
      </c>
      <c r="D3338" t="s">
        <v>64</v>
      </c>
      <c r="E3338">
        <f>_xlfn.XLOOKUP(Table1[[#This Row],[Location]],'Location analysis'!A:A,'Location analysis'!B:B)</f>
        <v>40.091900000000003</v>
      </c>
      <c r="F3338">
        <f>_xlfn.XLOOKUP(Table1[[#This Row],[Location]],'Location analysis'!A:A,'Location analysis'!C:C)</f>
        <v>-74.358699999999999</v>
      </c>
      <c r="G3338" t="s">
        <v>197</v>
      </c>
      <c r="H3338" t="s">
        <v>43</v>
      </c>
      <c r="I3338">
        <v>15191330541</v>
      </c>
      <c r="J3338" t="s">
        <v>674</v>
      </c>
      <c r="K3338" t="s">
        <v>51</v>
      </c>
      <c r="L3338">
        <v>111</v>
      </c>
      <c r="M3338">
        <v>1.5</v>
      </c>
      <c r="N3338">
        <v>1</v>
      </c>
      <c r="O3338">
        <v>111</v>
      </c>
      <c r="P3338">
        <v>1.5</v>
      </c>
      <c r="Q3338">
        <v>1</v>
      </c>
      <c r="R3338">
        <v>1.5</v>
      </c>
      <c r="S3338">
        <v>1.5</v>
      </c>
      <c r="T3338" s="1">
        <v>44713</v>
      </c>
      <c r="U3338" t="str">
        <f t="shared" si="260"/>
        <v>Miss Vickie's Potato Chip - Smokehouse BBQ</v>
      </c>
      <c r="V3338" t="str">
        <f t="shared" si="261"/>
        <v>Food</v>
      </c>
      <c r="W3338" t="s">
        <v>43</v>
      </c>
      <c r="X3338" t="b">
        <f t="shared" si="263"/>
        <v>1</v>
      </c>
      <c r="Y3338">
        <f t="shared" si="262"/>
        <v>1.5</v>
      </c>
      <c r="Z3338" s="2">
        <f t="shared" si="264"/>
        <v>1</v>
      </c>
      <c r="AA3338" t="s">
        <v>58</v>
      </c>
      <c r="AB3338" t="s">
        <v>198</v>
      </c>
      <c r="AD3338" t="s">
        <v>109</v>
      </c>
      <c r="AE3338" t="s">
        <v>676</v>
      </c>
      <c r="AF3338">
        <v>2022</v>
      </c>
    </row>
    <row r="3339" spans="1:32" x14ac:dyDescent="0.25">
      <c r="A3339" t="s">
        <v>29</v>
      </c>
      <c r="B3339" t="s">
        <v>67</v>
      </c>
      <c r="C3339" t="s">
        <v>68</v>
      </c>
      <c r="D3339" t="s">
        <v>69</v>
      </c>
      <c r="E3339">
        <f>_xlfn.XLOOKUP(Table1[[#This Row],[Location]],'Location analysis'!A:A,'Location analysis'!B:B)</f>
        <v>40.435699999999997</v>
      </c>
      <c r="F3339">
        <f>_xlfn.XLOOKUP(Table1[[#This Row],[Location]],'Location analysis'!A:A,'Location analysis'!C:C)</f>
        <v>-74.125200000000007</v>
      </c>
      <c r="G3339" t="s">
        <v>81</v>
      </c>
      <c r="H3339" t="s">
        <v>43</v>
      </c>
      <c r="I3339">
        <v>15191404825</v>
      </c>
      <c r="J3339" t="s">
        <v>674</v>
      </c>
      <c r="K3339" t="s">
        <v>36</v>
      </c>
      <c r="L3339">
        <v>134</v>
      </c>
      <c r="M3339">
        <v>2</v>
      </c>
      <c r="N3339">
        <v>1</v>
      </c>
      <c r="O3339">
        <v>134</v>
      </c>
      <c r="P3339">
        <v>2</v>
      </c>
      <c r="Q3339">
        <v>1</v>
      </c>
      <c r="R3339">
        <v>2</v>
      </c>
      <c r="S3339">
        <v>4.5</v>
      </c>
      <c r="T3339" s="1">
        <v>44713</v>
      </c>
      <c r="U3339" t="str">
        <f t="shared" si="260"/>
        <v>KitKat - Crisp Wafers</v>
      </c>
      <c r="V3339" t="str">
        <f t="shared" si="261"/>
        <v>Food</v>
      </c>
      <c r="W3339" t="s">
        <v>43</v>
      </c>
      <c r="X3339" t="b">
        <f t="shared" si="263"/>
        <v>1</v>
      </c>
      <c r="Y3339">
        <f t="shared" si="262"/>
        <v>2</v>
      </c>
      <c r="Z3339" s="2">
        <f t="shared" si="264"/>
        <v>1.3333333333333333</v>
      </c>
      <c r="AA3339" t="s">
        <v>82</v>
      </c>
      <c r="AB3339" t="s">
        <v>83</v>
      </c>
      <c r="AD3339" t="s">
        <v>109</v>
      </c>
      <c r="AE3339" t="s">
        <v>676</v>
      </c>
      <c r="AF3339">
        <v>2022</v>
      </c>
    </row>
    <row r="3340" spans="1:32" x14ac:dyDescent="0.25">
      <c r="A3340" t="s">
        <v>29</v>
      </c>
      <c r="B3340" t="s">
        <v>67</v>
      </c>
      <c r="C3340" t="s">
        <v>68</v>
      </c>
      <c r="D3340" t="s">
        <v>69</v>
      </c>
      <c r="E3340">
        <f>_xlfn.XLOOKUP(Table1[[#This Row],[Location]],'Location analysis'!A:A,'Location analysis'!B:B)</f>
        <v>40.435699999999997</v>
      </c>
      <c r="F3340">
        <f>_xlfn.XLOOKUP(Table1[[#This Row],[Location]],'Location analysis'!A:A,'Location analysis'!C:C)</f>
        <v>-74.125200000000007</v>
      </c>
      <c r="G3340" t="s">
        <v>329</v>
      </c>
      <c r="H3340" t="s">
        <v>49</v>
      </c>
      <c r="I3340">
        <v>15191404825</v>
      </c>
      <c r="J3340" t="s">
        <v>674</v>
      </c>
      <c r="K3340" t="s">
        <v>36</v>
      </c>
      <c r="L3340">
        <v>147</v>
      </c>
      <c r="M3340">
        <v>2.5</v>
      </c>
      <c r="N3340">
        <v>1</v>
      </c>
      <c r="O3340">
        <v>147</v>
      </c>
      <c r="P3340">
        <v>2.5</v>
      </c>
      <c r="Q3340">
        <v>1</v>
      </c>
      <c r="R3340">
        <v>2.5</v>
      </c>
      <c r="S3340">
        <v>4.5</v>
      </c>
      <c r="T3340" s="1">
        <v>44713</v>
      </c>
      <c r="U3340" t="str">
        <f t="shared" si="260"/>
        <v>Snapple Tea - Raspberry</v>
      </c>
      <c r="V3340" t="str">
        <f t="shared" si="261"/>
        <v>Non Carbonated</v>
      </c>
      <c r="W3340" t="s">
        <v>49</v>
      </c>
      <c r="X3340" t="b">
        <f t="shared" si="263"/>
        <v>1</v>
      </c>
      <c r="Y3340">
        <f t="shared" si="262"/>
        <v>2.5</v>
      </c>
      <c r="Z3340" s="2">
        <f t="shared" si="264"/>
        <v>1.6666666666666667</v>
      </c>
      <c r="AA3340" t="s">
        <v>330</v>
      </c>
      <c r="AB3340" t="s">
        <v>144</v>
      </c>
      <c r="AD3340" t="s">
        <v>109</v>
      </c>
      <c r="AE3340" t="s">
        <v>676</v>
      </c>
      <c r="AF3340">
        <v>2022</v>
      </c>
    </row>
    <row r="3341" spans="1:32" x14ac:dyDescent="0.25">
      <c r="A3341" t="s">
        <v>29</v>
      </c>
      <c r="B3341" t="s">
        <v>394</v>
      </c>
      <c r="C3341" t="s">
        <v>395</v>
      </c>
      <c r="D3341" t="s">
        <v>396</v>
      </c>
      <c r="E3341">
        <f>_xlfn.XLOOKUP(Table1[[#This Row],[Location]],'Location analysis'!A:A,'Location analysis'!B:B)</f>
        <v>40.416893999999999</v>
      </c>
      <c r="F3341">
        <f>_xlfn.XLOOKUP(Table1[[#This Row],[Location]],'Location analysis'!A:A,'Location analysis'!C:C)</f>
        <v>-74.420399000000003</v>
      </c>
      <c r="G3341" t="s">
        <v>293</v>
      </c>
      <c r="H3341" t="s">
        <v>43</v>
      </c>
      <c r="I3341">
        <v>15191979079</v>
      </c>
      <c r="J3341" t="s">
        <v>674</v>
      </c>
      <c r="K3341" t="s">
        <v>51</v>
      </c>
      <c r="L3341">
        <v>135</v>
      </c>
      <c r="M3341">
        <v>2</v>
      </c>
      <c r="N3341">
        <v>1</v>
      </c>
      <c r="O3341">
        <v>135</v>
      </c>
      <c r="P3341">
        <v>2</v>
      </c>
      <c r="Q3341">
        <v>1</v>
      </c>
      <c r="R3341">
        <v>2</v>
      </c>
      <c r="S3341">
        <v>2</v>
      </c>
      <c r="T3341" s="1">
        <v>44713</v>
      </c>
      <c r="U3341" t="str">
        <f t="shared" si="260"/>
        <v>Kinder - Bueno - Crispy Creamy Chocolate</v>
      </c>
      <c r="V3341" t="str">
        <f t="shared" si="261"/>
        <v>Food</v>
      </c>
      <c r="W3341" t="s">
        <v>43</v>
      </c>
      <c r="X3341" t="b">
        <f t="shared" si="263"/>
        <v>1</v>
      </c>
      <c r="Y3341">
        <f t="shared" si="262"/>
        <v>2</v>
      </c>
      <c r="Z3341" s="2">
        <f t="shared" si="264"/>
        <v>1.3333333333333333</v>
      </c>
      <c r="AA3341" t="s">
        <v>294</v>
      </c>
      <c r="AB3341" t="s">
        <v>295</v>
      </c>
      <c r="AC3341" t="s">
        <v>296</v>
      </c>
      <c r="AD3341" t="s">
        <v>109</v>
      </c>
      <c r="AE3341" t="s">
        <v>676</v>
      </c>
      <c r="AF3341">
        <v>2022</v>
      </c>
    </row>
    <row r="3342" spans="1:32" x14ac:dyDescent="0.25">
      <c r="A3342" t="s">
        <v>29</v>
      </c>
      <c r="B3342" t="s">
        <v>394</v>
      </c>
      <c r="C3342" t="s">
        <v>395</v>
      </c>
      <c r="D3342" t="s">
        <v>396</v>
      </c>
      <c r="E3342">
        <f>_xlfn.XLOOKUP(Table1[[#This Row],[Location]],'Location analysis'!A:A,'Location analysis'!B:B)</f>
        <v>40.416893999999999</v>
      </c>
      <c r="F3342">
        <f>_xlfn.XLOOKUP(Table1[[#This Row],[Location]],'Location analysis'!A:A,'Location analysis'!C:C)</f>
        <v>-74.420399000000003</v>
      </c>
      <c r="G3342" t="s">
        <v>307</v>
      </c>
      <c r="H3342" t="s">
        <v>43</v>
      </c>
      <c r="I3342">
        <v>15191979270</v>
      </c>
      <c r="J3342" t="s">
        <v>674</v>
      </c>
      <c r="K3342" t="s">
        <v>36</v>
      </c>
      <c r="L3342">
        <v>125</v>
      </c>
      <c r="M3342">
        <v>1.25</v>
      </c>
      <c r="N3342">
        <v>1</v>
      </c>
      <c r="O3342">
        <v>125</v>
      </c>
      <c r="P3342">
        <v>1.25</v>
      </c>
      <c r="Q3342">
        <v>1</v>
      </c>
      <c r="R3342">
        <v>1.25</v>
      </c>
      <c r="S3342">
        <v>1.25</v>
      </c>
      <c r="T3342" s="1">
        <v>44713</v>
      </c>
      <c r="U3342" t="str">
        <f t="shared" si="260"/>
        <v>Belvita Snack Packs - Blueberry</v>
      </c>
      <c r="V3342" t="str">
        <f t="shared" si="261"/>
        <v>Food</v>
      </c>
      <c r="W3342" t="s">
        <v>43</v>
      </c>
      <c r="X3342" t="b">
        <f t="shared" si="263"/>
        <v>1</v>
      </c>
      <c r="Y3342">
        <f t="shared" si="262"/>
        <v>1.25</v>
      </c>
      <c r="Z3342" s="2">
        <f t="shared" si="264"/>
        <v>0.83333333333333337</v>
      </c>
      <c r="AA3342" t="s">
        <v>309</v>
      </c>
      <c r="AB3342" t="s">
        <v>222</v>
      </c>
      <c r="AD3342" t="s">
        <v>109</v>
      </c>
      <c r="AE3342" t="s">
        <v>676</v>
      </c>
      <c r="AF3342">
        <v>2022</v>
      </c>
    </row>
    <row r="3343" spans="1:32" x14ac:dyDescent="0.25">
      <c r="A3343" t="s">
        <v>29</v>
      </c>
      <c r="B3343" t="s">
        <v>67</v>
      </c>
      <c r="C3343" t="s">
        <v>68</v>
      </c>
      <c r="D3343" t="s">
        <v>69</v>
      </c>
      <c r="E3343">
        <f>_xlfn.XLOOKUP(Table1[[#This Row],[Location]],'Location analysis'!A:A,'Location analysis'!B:B)</f>
        <v>40.435699999999997</v>
      </c>
      <c r="F3343">
        <f>_xlfn.XLOOKUP(Table1[[#This Row],[Location]],'Location analysis'!A:A,'Location analysis'!C:C)</f>
        <v>-74.125200000000007</v>
      </c>
      <c r="G3343" t="s">
        <v>329</v>
      </c>
      <c r="H3343" t="s">
        <v>49</v>
      </c>
      <c r="I3343">
        <v>15191991604</v>
      </c>
      <c r="J3343" t="s">
        <v>674</v>
      </c>
      <c r="K3343" t="s">
        <v>51</v>
      </c>
      <c r="L3343">
        <v>147</v>
      </c>
      <c r="M3343">
        <v>2.5</v>
      </c>
      <c r="N3343">
        <v>1</v>
      </c>
      <c r="O3343">
        <v>147</v>
      </c>
      <c r="P3343">
        <v>2.5</v>
      </c>
      <c r="Q3343">
        <v>1</v>
      </c>
      <c r="R3343">
        <v>2.5</v>
      </c>
      <c r="S3343">
        <v>2.5</v>
      </c>
      <c r="T3343" s="1">
        <v>44713</v>
      </c>
      <c r="U3343" t="str">
        <f t="shared" si="260"/>
        <v>Snapple Tea - Raspberry</v>
      </c>
      <c r="V3343" t="str">
        <f t="shared" si="261"/>
        <v>Non Carbonated</v>
      </c>
      <c r="W3343" t="s">
        <v>49</v>
      </c>
      <c r="X3343" t="b">
        <f t="shared" si="263"/>
        <v>1</v>
      </c>
      <c r="Y3343">
        <f t="shared" si="262"/>
        <v>2.5</v>
      </c>
      <c r="Z3343" s="2">
        <f t="shared" si="264"/>
        <v>1.6666666666666667</v>
      </c>
      <c r="AA3343" t="s">
        <v>330</v>
      </c>
      <c r="AB3343" t="s">
        <v>144</v>
      </c>
      <c r="AD3343" t="s">
        <v>109</v>
      </c>
      <c r="AE3343" t="s">
        <v>676</v>
      </c>
      <c r="AF3343">
        <v>2022</v>
      </c>
    </row>
    <row r="3344" spans="1:32" x14ac:dyDescent="0.25">
      <c r="A3344" t="s">
        <v>29</v>
      </c>
      <c r="B3344" t="s">
        <v>67</v>
      </c>
      <c r="C3344" t="s">
        <v>68</v>
      </c>
      <c r="D3344" t="s">
        <v>69</v>
      </c>
      <c r="E3344">
        <f>_xlfn.XLOOKUP(Table1[[#This Row],[Location]],'Location analysis'!A:A,'Location analysis'!B:B)</f>
        <v>40.435699999999997</v>
      </c>
      <c r="F3344">
        <f>_xlfn.XLOOKUP(Table1[[#This Row],[Location]],'Location analysis'!A:A,'Location analysis'!C:C)</f>
        <v>-74.125200000000007</v>
      </c>
      <c r="G3344" t="s">
        <v>74</v>
      </c>
      <c r="H3344" t="s">
        <v>49</v>
      </c>
      <c r="I3344">
        <v>15191998871</v>
      </c>
      <c r="J3344" t="s">
        <v>674</v>
      </c>
      <c r="K3344" t="s">
        <v>51</v>
      </c>
      <c r="L3344">
        <v>143</v>
      </c>
      <c r="M3344">
        <v>2.5</v>
      </c>
      <c r="N3344">
        <v>1</v>
      </c>
      <c r="O3344">
        <v>143</v>
      </c>
      <c r="P3344">
        <v>2.5</v>
      </c>
      <c r="Q3344">
        <v>1</v>
      </c>
      <c r="R3344">
        <v>2.5</v>
      </c>
      <c r="S3344">
        <v>2.5</v>
      </c>
      <c r="T3344" s="1">
        <v>44713</v>
      </c>
      <c r="U3344" t="str">
        <f t="shared" si="260"/>
        <v>Snapple Diet Tea - Lemon</v>
      </c>
      <c r="V3344" t="str">
        <f t="shared" si="261"/>
        <v>Non Carbonated</v>
      </c>
      <c r="W3344" t="s">
        <v>49</v>
      </c>
      <c r="X3344" t="b">
        <f t="shared" si="263"/>
        <v>1</v>
      </c>
      <c r="Y3344">
        <f t="shared" si="262"/>
        <v>2.5</v>
      </c>
      <c r="Z3344" s="2">
        <f t="shared" si="264"/>
        <v>1.6666666666666667</v>
      </c>
      <c r="AA3344" t="s">
        <v>75</v>
      </c>
      <c r="AB3344" t="s">
        <v>76</v>
      </c>
      <c r="AD3344" t="s">
        <v>109</v>
      </c>
      <c r="AE3344" t="s">
        <v>676</v>
      </c>
      <c r="AF3344">
        <v>2022</v>
      </c>
    </row>
    <row r="3345" spans="1:32" x14ac:dyDescent="0.25">
      <c r="A3345" t="s">
        <v>29</v>
      </c>
      <c r="B3345" t="s">
        <v>394</v>
      </c>
      <c r="C3345" t="s">
        <v>395</v>
      </c>
      <c r="D3345" t="s">
        <v>396</v>
      </c>
      <c r="E3345">
        <f>_xlfn.XLOOKUP(Table1[[#This Row],[Location]],'Location analysis'!A:A,'Location analysis'!B:B)</f>
        <v>40.416893999999999</v>
      </c>
      <c r="F3345">
        <f>_xlfn.XLOOKUP(Table1[[#This Row],[Location]],'Location analysis'!A:A,'Location analysis'!C:C)</f>
        <v>-74.420399000000003</v>
      </c>
      <c r="G3345" t="s">
        <v>203</v>
      </c>
      <c r="H3345" t="s">
        <v>43</v>
      </c>
      <c r="I3345">
        <v>15192145437</v>
      </c>
      <c r="J3345" t="s">
        <v>674</v>
      </c>
      <c r="K3345" t="s">
        <v>51</v>
      </c>
      <c r="L3345">
        <v>124</v>
      </c>
      <c r="M3345">
        <v>1.25</v>
      </c>
      <c r="N3345">
        <v>1</v>
      </c>
      <c r="O3345">
        <v>124</v>
      </c>
      <c r="P3345">
        <v>1.25</v>
      </c>
      <c r="Q3345">
        <v>1</v>
      </c>
      <c r="R3345">
        <v>1.25</v>
      </c>
      <c r="S3345">
        <v>1.25</v>
      </c>
      <c r="T3345" s="1">
        <v>44713</v>
      </c>
      <c r="U3345" t="str">
        <f t="shared" si="260"/>
        <v>CheezIt - White Cheddar</v>
      </c>
      <c r="V3345" t="str">
        <f t="shared" si="261"/>
        <v>Food</v>
      </c>
      <c r="W3345" t="s">
        <v>43</v>
      </c>
      <c r="X3345" t="b">
        <f t="shared" si="263"/>
        <v>1</v>
      </c>
      <c r="Y3345">
        <f t="shared" si="262"/>
        <v>1.25</v>
      </c>
      <c r="Z3345" s="2">
        <f t="shared" si="264"/>
        <v>0.83333333333333337</v>
      </c>
      <c r="AA3345" t="s">
        <v>193</v>
      </c>
      <c r="AB3345" t="s">
        <v>204</v>
      </c>
      <c r="AD3345" t="s">
        <v>109</v>
      </c>
      <c r="AE3345" t="s">
        <v>676</v>
      </c>
      <c r="AF3345">
        <v>2022</v>
      </c>
    </row>
    <row r="3346" spans="1:32" x14ac:dyDescent="0.25">
      <c r="A3346" t="s">
        <v>29</v>
      </c>
      <c r="B3346" t="s">
        <v>394</v>
      </c>
      <c r="C3346" t="s">
        <v>395</v>
      </c>
      <c r="D3346" t="s">
        <v>396</v>
      </c>
      <c r="E3346">
        <f>_xlfn.XLOOKUP(Table1[[#This Row],[Location]],'Location analysis'!A:A,'Location analysis'!B:B)</f>
        <v>40.416893999999999</v>
      </c>
      <c r="F3346">
        <f>_xlfn.XLOOKUP(Table1[[#This Row],[Location]],'Location analysis'!A:A,'Location analysis'!C:C)</f>
        <v>-74.420399000000003</v>
      </c>
      <c r="G3346" t="s">
        <v>508</v>
      </c>
      <c r="H3346" t="s">
        <v>43</v>
      </c>
      <c r="I3346">
        <v>15192146878</v>
      </c>
      <c r="J3346" t="s">
        <v>674</v>
      </c>
      <c r="K3346" t="s">
        <v>51</v>
      </c>
      <c r="L3346">
        <v>110</v>
      </c>
      <c r="M3346">
        <v>1.5</v>
      </c>
      <c r="N3346">
        <v>1</v>
      </c>
      <c r="O3346">
        <v>110</v>
      </c>
      <c r="P3346">
        <v>1.5</v>
      </c>
      <c r="Q3346">
        <v>1</v>
      </c>
      <c r="R3346">
        <v>1.5</v>
      </c>
      <c r="S3346">
        <v>1.5</v>
      </c>
      <c r="T3346" s="1">
        <v>44713</v>
      </c>
      <c r="U3346" t="str">
        <f t="shared" si="260"/>
        <v>Pop Corners - Kettle Corn</v>
      </c>
      <c r="V3346" t="str">
        <f t="shared" si="261"/>
        <v>Food</v>
      </c>
      <c r="W3346" t="s">
        <v>43</v>
      </c>
      <c r="X3346" t="b">
        <f t="shared" si="263"/>
        <v>1</v>
      </c>
      <c r="Y3346">
        <f t="shared" si="262"/>
        <v>1.5</v>
      </c>
      <c r="Z3346" s="2">
        <f t="shared" si="264"/>
        <v>1</v>
      </c>
      <c r="AA3346" t="s">
        <v>509</v>
      </c>
      <c r="AB3346" t="s">
        <v>510</v>
      </c>
      <c r="AD3346" t="s">
        <v>109</v>
      </c>
      <c r="AE3346" t="s">
        <v>676</v>
      </c>
      <c r="AF3346">
        <v>2022</v>
      </c>
    </row>
    <row r="3347" spans="1:32" x14ac:dyDescent="0.25">
      <c r="A3347" t="s">
        <v>29</v>
      </c>
      <c r="B3347" t="s">
        <v>394</v>
      </c>
      <c r="C3347" t="s">
        <v>395</v>
      </c>
      <c r="D3347" t="s">
        <v>396</v>
      </c>
      <c r="E3347">
        <f>_xlfn.XLOOKUP(Table1[[#This Row],[Location]],'Location analysis'!A:A,'Location analysis'!B:B)</f>
        <v>40.416893999999999</v>
      </c>
      <c r="F3347">
        <f>_xlfn.XLOOKUP(Table1[[#This Row],[Location]],'Location analysis'!A:A,'Location analysis'!C:C)</f>
        <v>-74.420399000000003</v>
      </c>
      <c r="G3347" t="s">
        <v>203</v>
      </c>
      <c r="H3347" t="s">
        <v>43</v>
      </c>
      <c r="I3347">
        <v>15192154246</v>
      </c>
      <c r="J3347" t="s">
        <v>674</v>
      </c>
      <c r="K3347" t="s">
        <v>51</v>
      </c>
      <c r="L3347">
        <v>124</v>
      </c>
      <c r="M3347">
        <v>1.25</v>
      </c>
      <c r="N3347">
        <v>1</v>
      </c>
      <c r="O3347">
        <v>124</v>
      </c>
      <c r="P3347">
        <v>1.25</v>
      </c>
      <c r="Q3347">
        <v>1</v>
      </c>
      <c r="R3347">
        <v>1.25</v>
      </c>
      <c r="S3347">
        <v>1.25</v>
      </c>
      <c r="T3347" s="1">
        <v>44713</v>
      </c>
      <c r="U3347" t="str">
        <f t="shared" si="260"/>
        <v>CheezIt - White Cheddar</v>
      </c>
      <c r="V3347" t="str">
        <f t="shared" si="261"/>
        <v>Food</v>
      </c>
      <c r="W3347" t="s">
        <v>43</v>
      </c>
      <c r="X3347" t="b">
        <f t="shared" si="263"/>
        <v>1</v>
      </c>
      <c r="Y3347">
        <f t="shared" si="262"/>
        <v>1.25</v>
      </c>
      <c r="Z3347" s="2">
        <f t="shared" si="264"/>
        <v>0.83333333333333337</v>
      </c>
      <c r="AA3347" t="s">
        <v>193</v>
      </c>
      <c r="AB3347" t="s">
        <v>204</v>
      </c>
      <c r="AD3347" t="s">
        <v>109</v>
      </c>
      <c r="AE3347" t="s">
        <v>676</v>
      </c>
      <c r="AF3347">
        <v>2022</v>
      </c>
    </row>
    <row r="3348" spans="1:32" x14ac:dyDescent="0.25">
      <c r="A3348" t="s">
        <v>29</v>
      </c>
      <c r="B3348" t="s">
        <v>394</v>
      </c>
      <c r="C3348" t="s">
        <v>395</v>
      </c>
      <c r="D3348" t="s">
        <v>396</v>
      </c>
      <c r="E3348">
        <f>_xlfn.XLOOKUP(Table1[[#This Row],[Location]],'Location analysis'!A:A,'Location analysis'!B:B)</f>
        <v>40.416893999999999</v>
      </c>
      <c r="F3348">
        <f>_xlfn.XLOOKUP(Table1[[#This Row],[Location]],'Location analysis'!A:A,'Location analysis'!C:C)</f>
        <v>-74.420399000000003</v>
      </c>
      <c r="G3348" t="s">
        <v>74</v>
      </c>
      <c r="H3348" t="s">
        <v>49</v>
      </c>
      <c r="I3348">
        <v>15192159754</v>
      </c>
      <c r="J3348" t="s">
        <v>674</v>
      </c>
      <c r="K3348" t="s">
        <v>51</v>
      </c>
      <c r="L3348">
        <v>143</v>
      </c>
      <c r="M3348">
        <v>2.5</v>
      </c>
      <c r="N3348">
        <v>1</v>
      </c>
      <c r="O3348">
        <v>143</v>
      </c>
      <c r="P3348">
        <v>2.5</v>
      </c>
      <c r="Q3348">
        <v>1</v>
      </c>
      <c r="R3348">
        <v>2.5</v>
      </c>
      <c r="S3348">
        <v>2.5</v>
      </c>
      <c r="T3348" s="1">
        <v>44713</v>
      </c>
      <c r="U3348" t="str">
        <f t="shared" si="260"/>
        <v>Snapple Diet Tea - Lemon</v>
      </c>
      <c r="V3348" t="str">
        <f t="shared" si="261"/>
        <v>Non Carbonated</v>
      </c>
      <c r="W3348" t="s">
        <v>49</v>
      </c>
      <c r="X3348" t="b">
        <f t="shared" si="263"/>
        <v>1</v>
      </c>
      <c r="Y3348">
        <f t="shared" si="262"/>
        <v>2.5</v>
      </c>
      <c r="Z3348" s="2">
        <f t="shared" si="264"/>
        <v>1.6666666666666667</v>
      </c>
      <c r="AA3348" t="s">
        <v>75</v>
      </c>
      <c r="AB3348" t="s">
        <v>76</v>
      </c>
      <c r="AD3348" t="s">
        <v>109</v>
      </c>
      <c r="AE3348" t="s">
        <v>676</v>
      </c>
      <c r="AF3348">
        <v>2022</v>
      </c>
    </row>
    <row r="3349" spans="1:32" x14ac:dyDescent="0.25">
      <c r="A3349" t="s">
        <v>29</v>
      </c>
      <c r="B3349" t="s">
        <v>394</v>
      </c>
      <c r="C3349" t="s">
        <v>395</v>
      </c>
      <c r="D3349" t="s">
        <v>396</v>
      </c>
      <c r="E3349">
        <f>_xlfn.XLOOKUP(Table1[[#This Row],[Location]],'Location analysis'!A:A,'Location analysis'!B:B)</f>
        <v>40.416893999999999</v>
      </c>
      <c r="F3349">
        <f>_xlfn.XLOOKUP(Table1[[#This Row],[Location]],'Location analysis'!A:A,'Location analysis'!C:C)</f>
        <v>-74.420399000000003</v>
      </c>
      <c r="G3349" t="s">
        <v>508</v>
      </c>
      <c r="H3349" t="s">
        <v>43</v>
      </c>
      <c r="I3349">
        <v>15192161743</v>
      </c>
      <c r="J3349" t="s">
        <v>674</v>
      </c>
      <c r="K3349" t="s">
        <v>51</v>
      </c>
      <c r="L3349">
        <v>110</v>
      </c>
      <c r="M3349">
        <v>1.5</v>
      </c>
      <c r="N3349">
        <v>1</v>
      </c>
      <c r="O3349">
        <v>110</v>
      </c>
      <c r="P3349">
        <v>1.5</v>
      </c>
      <c r="Q3349">
        <v>1</v>
      </c>
      <c r="R3349">
        <v>1.5</v>
      </c>
      <c r="S3349">
        <v>1.5</v>
      </c>
      <c r="T3349" s="1">
        <v>44713</v>
      </c>
      <c r="U3349" t="str">
        <f t="shared" si="260"/>
        <v>Pop Corners - Kettle Corn</v>
      </c>
      <c r="V3349" t="str">
        <f t="shared" si="261"/>
        <v>Food</v>
      </c>
      <c r="W3349" t="s">
        <v>43</v>
      </c>
      <c r="X3349" t="b">
        <f t="shared" si="263"/>
        <v>1</v>
      </c>
      <c r="Y3349">
        <f t="shared" si="262"/>
        <v>1.5</v>
      </c>
      <c r="Z3349" s="2">
        <f t="shared" si="264"/>
        <v>1</v>
      </c>
      <c r="AA3349" t="s">
        <v>509</v>
      </c>
      <c r="AB3349" t="s">
        <v>510</v>
      </c>
      <c r="AD3349" t="s">
        <v>109</v>
      </c>
      <c r="AE3349" t="s">
        <v>676</v>
      </c>
      <c r="AF3349">
        <v>2022</v>
      </c>
    </row>
    <row r="3350" spans="1:32" x14ac:dyDescent="0.25">
      <c r="A3350" t="s">
        <v>29</v>
      </c>
      <c r="B3350" t="s">
        <v>394</v>
      </c>
      <c r="C3350" t="s">
        <v>395</v>
      </c>
      <c r="D3350" t="s">
        <v>396</v>
      </c>
      <c r="E3350">
        <f>_xlfn.XLOOKUP(Table1[[#This Row],[Location]],'Location analysis'!A:A,'Location analysis'!B:B)</f>
        <v>40.416893999999999</v>
      </c>
      <c r="F3350">
        <f>_xlfn.XLOOKUP(Table1[[#This Row],[Location]],'Location analysis'!A:A,'Location analysis'!C:C)</f>
        <v>-74.420399000000003</v>
      </c>
      <c r="G3350" t="s">
        <v>74</v>
      </c>
      <c r="H3350" t="s">
        <v>49</v>
      </c>
      <c r="I3350">
        <v>15192169569</v>
      </c>
      <c r="J3350" t="s">
        <v>674</v>
      </c>
      <c r="K3350" t="s">
        <v>51</v>
      </c>
      <c r="L3350">
        <v>143</v>
      </c>
      <c r="M3350">
        <v>2.5</v>
      </c>
      <c r="N3350">
        <v>1</v>
      </c>
      <c r="O3350">
        <v>143</v>
      </c>
      <c r="P3350">
        <v>2.5</v>
      </c>
      <c r="Q3350">
        <v>1</v>
      </c>
      <c r="R3350">
        <v>2.5</v>
      </c>
      <c r="S3350">
        <v>2.5</v>
      </c>
      <c r="T3350" s="1">
        <v>44713</v>
      </c>
      <c r="U3350" t="str">
        <f t="shared" si="260"/>
        <v>Snapple Diet Tea - Lemon</v>
      </c>
      <c r="V3350" t="str">
        <f t="shared" si="261"/>
        <v>Non Carbonated</v>
      </c>
      <c r="W3350" t="s">
        <v>49</v>
      </c>
      <c r="X3350" t="b">
        <f t="shared" si="263"/>
        <v>1</v>
      </c>
      <c r="Y3350">
        <f t="shared" si="262"/>
        <v>2.5</v>
      </c>
      <c r="Z3350" s="2">
        <f t="shared" si="264"/>
        <v>1.6666666666666667</v>
      </c>
      <c r="AA3350" t="s">
        <v>75</v>
      </c>
      <c r="AB3350" t="s">
        <v>76</v>
      </c>
      <c r="AD3350" t="s">
        <v>109</v>
      </c>
      <c r="AE3350" t="s">
        <v>676</v>
      </c>
      <c r="AF3350">
        <v>2022</v>
      </c>
    </row>
    <row r="3351" spans="1:32" x14ac:dyDescent="0.25">
      <c r="A3351" t="s">
        <v>29</v>
      </c>
      <c r="B3351" t="s">
        <v>394</v>
      </c>
      <c r="C3351" t="s">
        <v>395</v>
      </c>
      <c r="D3351" t="s">
        <v>396</v>
      </c>
      <c r="E3351">
        <f>_xlfn.XLOOKUP(Table1[[#This Row],[Location]],'Location analysis'!A:A,'Location analysis'!B:B)</f>
        <v>40.416893999999999</v>
      </c>
      <c r="F3351">
        <f>_xlfn.XLOOKUP(Table1[[#This Row],[Location]],'Location analysis'!A:A,'Location analysis'!C:C)</f>
        <v>-74.420399000000003</v>
      </c>
      <c r="G3351" t="s">
        <v>137</v>
      </c>
      <c r="H3351" t="s">
        <v>97</v>
      </c>
      <c r="I3351">
        <v>15192175335</v>
      </c>
      <c r="J3351" t="s">
        <v>674</v>
      </c>
      <c r="K3351" t="s">
        <v>51</v>
      </c>
      <c r="L3351">
        <v>144</v>
      </c>
      <c r="M3351">
        <v>1.5</v>
      </c>
      <c r="N3351">
        <v>1</v>
      </c>
      <c r="O3351">
        <v>144</v>
      </c>
      <c r="P3351">
        <v>1.5</v>
      </c>
      <c r="Q3351">
        <v>1</v>
      </c>
      <c r="R3351">
        <v>1.5</v>
      </c>
      <c r="S3351">
        <v>1.5</v>
      </c>
      <c r="T3351" s="1">
        <v>44713</v>
      </c>
      <c r="U3351" t="str">
        <f t="shared" si="260"/>
        <v>Poland Springs Water</v>
      </c>
      <c r="V3351" t="str">
        <f t="shared" si="261"/>
        <v>Water</v>
      </c>
      <c r="W3351" t="s">
        <v>97</v>
      </c>
      <c r="X3351" t="b">
        <f t="shared" si="263"/>
        <v>1</v>
      </c>
      <c r="Y3351">
        <f t="shared" si="262"/>
        <v>1.5</v>
      </c>
      <c r="Z3351" s="2">
        <f t="shared" si="264"/>
        <v>1</v>
      </c>
      <c r="AA3351" t="s">
        <v>137</v>
      </c>
      <c r="AD3351" t="s">
        <v>109</v>
      </c>
      <c r="AE3351" t="s">
        <v>676</v>
      </c>
      <c r="AF3351">
        <v>2022</v>
      </c>
    </row>
    <row r="3352" spans="1:32" x14ac:dyDescent="0.25">
      <c r="A3352" t="s">
        <v>29</v>
      </c>
      <c r="B3352" t="s">
        <v>394</v>
      </c>
      <c r="C3352" t="s">
        <v>395</v>
      </c>
      <c r="D3352" t="s">
        <v>396</v>
      </c>
      <c r="E3352">
        <f>_xlfn.XLOOKUP(Table1[[#This Row],[Location]],'Location analysis'!A:A,'Location analysis'!B:B)</f>
        <v>40.416893999999999</v>
      </c>
      <c r="F3352">
        <f>_xlfn.XLOOKUP(Table1[[#This Row],[Location]],'Location analysis'!A:A,'Location analysis'!C:C)</f>
        <v>-74.420399000000003</v>
      </c>
      <c r="G3352" t="s">
        <v>203</v>
      </c>
      <c r="H3352" t="s">
        <v>43</v>
      </c>
      <c r="I3352">
        <v>15192248782</v>
      </c>
      <c r="J3352" t="s">
        <v>674</v>
      </c>
      <c r="K3352" t="s">
        <v>51</v>
      </c>
      <c r="L3352">
        <v>124</v>
      </c>
      <c r="M3352">
        <v>1.25</v>
      </c>
      <c r="N3352">
        <v>1</v>
      </c>
      <c r="O3352">
        <v>124</v>
      </c>
      <c r="P3352">
        <v>1.25</v>
      </c>
      <c r="Q3352">
        <v>1</v>
      </c>
      <c r="R3352">
        <v>1.25</v>
      </c>
      <c r="S3352">
        <v>1.25</v>
      </c>
      <c r="T3352" s="1">
        <v>44713</v>
      </c>
      <c r="U3352" t="str">
        <f t="shared" si="260"/>
        <v>CheezIt - White Cheddar</v>
      </c>
      <c r="V3352" t="str">
        <f t="shared" si="261"/>
        <v>Food</v>
      </c>
      <c r="W3352" t="s">
        <v>43</v>
      </c>
      <c r="X3352" t="b">
        <f t="shared" si="263"/>
        <v>1</v>
      </c>
      <c r="Y3352">
        <f t="shared" si="262"/>
        <v>1.25</v>
      </c>
      <c r="Z3352" s="2">
        <f t="shared" si="264"/>
        <v>0.83333333333333337</v>
      </c>
      <c r="AA3352" t="s">
        <v>193</v>
      </c>
      <c r="AB3352" t="s">
        <v>204</v>
      </c>
      <c r="AD3352" t="s">
        <v>109</v>
      </c>
      <c r="AE3352" t="s">
        <v>676</v>
      </c>
      <c r="AF3352">
        <v>2022</v>
      </c>
    </row>
    <row r="3353" spans="1:32" x14ac:dyDescent="0.25">
      <c r="A3353" t="s">
        <v>29</v>
      </c>
      <c r="B3353" t="s">
        <v>394</v>
      </c>
      <c r="C3353" t="s">
        <v>395</v>
      </c>
      <c r="D3353" t="s">
        <v>396</v>
      </c>
      <c r="E3353">
        <f>_xlfn.XLOOKUP(Table1[[#This Row],[Location]],'Location analysis'!A:A,'Location analysis'!B:B)</f>
        <v>40.416893999999999</v>
      </c>
      <c r="F3353">
        <f>_xlfn.XLOOKUP(Table1[[#This Row],[Location]],'Location analysis'!A:A,'Location analysis'!C:C)</f>
        <v>-74.420399000000003</v>
      </c>
      <c r="G3353" t="s">
        <v>154</v>
      </c>
      <c r="H3353" t="s">
        <v>43</v>
      </c>
      <c r="I3353">
        <v>15192439378</v>
      </c>
      <c r="J3353" t="s">
        <v>674</v>
      </c>
      <c r="K3353" t="s">
        <v>51</v>
      </c>
      <c r="L3353">
        <v>112</v>
      </c>
      <c r="M3353">
        <v>1.5</v>
      </c>
      <c r="N3353">
        <v>1</v>
      </c>
      <c r="O3353">
        <v>112</v>
      </c>
      <c r="P3353">
        <v>1.5</v>
      </c>
      <c r="Q3353">
        <v>1</v>
      </c>
      <c r="R3353">
        <v>1.5</v>
      </c>
      <c r="S3353">
        <v>1.5</v>
      </c>
      <c r="T3353" s="1">
        <v>44713</v>
      </c>
      <c r="U3353" t="str">
        <f t="shared" si="260"/>
        <v>SunChips Multigrain - Harvest Cheddar</v>
      </c>
      <c r="V3353" t="str">
        <f t="shared" si="261"/>
        <v>Food</v>
      </c>
      <c r="W3353" t="s">
        <v>43</v>
      </c>
      <c r="X3353" t="b">
        <f t="shared" si="263"/>
        <v>1</v>
      </c>
      <c r="Y3353">
        <f t="shared" si="262"/>
        <v>1.5</v>
      </c>
      <c r="Z3353" s="2">
        <f t="shared" si="264"/>
        <v>1</v>
      </c>
      <c r="AA3353" t="s">
        <v>129</v>
      </c>
      <c r="AB3353" t="s">
        <v>155</v>
      </c>
      <c r="AD3353" t="s">
        <v>109</v>
      </c>
      <c r="AE3353" t="s">
        <v>676</v>
      </c>
      <c r="AF3353">
        <v>2022</v>
      </c>
    </row>
    <row r="3354" spans="1:32" x14ac:dyDescent="0.25">
      <c r="A3354" t="s">
        <v>29</v>
      </c>
      <c r="B3354" t="s">
        <v>62</v>
      </c>
      <c r="C3354" t="s">
        <v>63</v>
      </c>
      <c r="D3354" t="s">
        <v>64</v>
      </c>
      <c r="E3354">
        <f>_xlfn.XLOOKUP(Table1[[#This Row],[Location]],'Location analysis'!A:A,'Location analysis'!B:B)</f>
        <v>40.091900000000003</v>
      </c>
      <c r="F3354">
        <f>_xlfn.XLOOKUP(Table1[[#This Row],[Location]],'Location analysis'!A:A,'Location analysis'!C:C)</f>
        <v>-74.358699999999999</v>
      </c>
      <c r="G3354" t="s">
        <v>180</v>
      </c>
      <c r="H3354" t="s">
        <v>43</v>
      </c>
      <c r="I3354">
        <v>15192531844</v>
      </c>
      <c r="J3354" t="s">
        <v>674</v>
      </c>
      <c r="K3354" t="s">
        <v>36</v>
      </c>
      <c r="L3354">
        <v>113</v>
      </c>
      <c r="M3354">
        <v>1.5</v>
      </c>
      <c r="N3354">
        <v>1</v>
      </c>
      <c r="O3354">
        <v>113</v>
      </c>
      <c r="P3354">
        <v>1.5</v>
      </c>
      <c r="Q3354">
        <v>1</v>
      </c>
      <c r="R3354">
        <v>1.5</v>
      </c>
      <c r="S3354">
        <v>1.5</v>
      </c>
      <c r="T3354" s="1">
        <v>44713</v>
      </c>
      <c r="U3354" t="str">
        <f t="shared" si="260"/>
        <v>Miss Vickie's Potato Chip - Jalapeno</v>
      </c>
      <c r="V3354" t="str">
        <f t="shared" si="261"/>
        <v>Food</v>
      </c>
      <c r="W3354" t="s">
        <v>43</v>
      </c>
      <c r="X3354" t="b">
        <f t="shared" si="263"/>
        <v>1</v>
      </c>
      <c r="Y3354">
        <f t="shared" si="262"/>
        <v>1.5</v>
      </c>
      <c r="Z3354" s="2">
        <f t="shared" si="264"/>
        <v>1</v>
      </c>
      <c r="AA3354" t="s">
        <v>58</v>
      </c>
      <c r="AB3354" t="s">
        <v>181</v>
      </c>
      <c r="AD3354" t="s">
        <v>109</v>
      </c>
      <c r="AE3354" t="s">
        <v>676</v>
      </c>
      <c r="AF3354">
        <v>2022</v>
      </c>
    </row>
    <row r="3355" spans="1:32" x14ac:dyDescent="0.25">
      <c r="A3355" t="s">
        <v>29</v>
      </c>
      <c r="B3355" t="s">
        <v>67</v>
      </c>
      <c r="C3355" t="s">
        <v>68</v>
      </c>
      <c r="D3355" t="s">
        <v>69</v>
      </c>
      <c r="E3355">
        <f>_xlfn.XLOOKUP(Table1[[#This Row],[Location]],'Location analysis'!A:A,'Location analysis'!B:B)</f>
        <v>40.435699999999997</v>
      </c>
      <c r="F3355">
        <f>_xlfn.XLOOKUP(Table1[[#This Row],[Location]],'Location analysis'!A:A,'Location analysis'!C:C)</f>
        <v>-74.125200000000007</v>
      </c>
      <c r="G3355" t="s">
        <v>275</v>
      </c>
      <c r="H3355" t="s">
        <v>43</v>
      </c>
      <c r="I3355">
        <v>15192550015</v>
      </c>
      <c r="J3355" t="s">
        <v>674</v>
      </c>
      <c r="K3355" t="s">
        <v>51</v>
      </c>
      <c r="L3355">
        <v>121</v>
      </c>
      <c r="M3355">
        <v>2</v>
      </c>
      <c r="N3355">
        <v>1</v>
      </c>
      <c r="O3355">
        <v>121</v>
      </c>
      <c r="P3355">
        <v>2</v>
      </c>
      <c r="Q3355">
        <v>1</v>
      </c>
      <c r="R3355">
        <v>2</v>
      </c>
      <c r="S3355">
        <v>2</v>
      </c>
      <c r="T3355" s="1">
        <v>44713</v>
      </c>
      <c r="U3355" t="str">
        <f t="shared" si="260"/>
        <v>Cheetos Flaming Hot Limon Crunchy</v>
      </c>
      <c r="V3355" t="str">
        <f t="shared" si="261"/>
        <v>Food</v>
      </c>
      <c r="W3355" t="s">
        <v>43</v>
      </c>
      <c r="X3355" t="b">
        <f t="shared" si="263"/>
        <v>1</v>
      </c>
      <c r="Y3355">
        <f t="shared" si="262"/>
        <v>2</v>
      </c>
      <c r="Z3355" s="2">
        <f t="shared" si="264"/>
        <v>1.3333333333333333</v>
      </c>
      <c r="AA3355" t="s">
        <v>275</v>
      </c>
      <c r="AD3355" t="s">
        <v>109</v>
      </c>
      <c r="AE3355" t="s">
        <v>676</v>
      </c>
      <c r="AF3355">
        <v>2022</v>
      </c>
    </row>
    <row r="3356" spans="1:32" x14ac:dyDescent="0.25">
      <c r="A3356" t="s">
        <v>29</v>
      </c>
      <c r="B3356" t="s">
        <v>394</v>
      </c>
      <c r="C3356" t="s">
        <v>395</v>
      </c>
      <c r="D3356" t="s">
        <v>396</v>
      </c>
      <c r="E3356">
        <f>_xlfn.XLOOKUP(Table1[[#This Row],[Location]],'Location analysis'!A:A,'Location analysis'!B:B)</f>
        <v>40.416893999999999</v>
      </c>
      <c r="F3356">
        <f>_xlfn.XLOOKUP(Table1[[#This Row],[Location]],'Location analysis'!A:A,'Location analysis'!C:C)</f>
        <v>-74.420399000000003</v>
      </c>
      <c r="G3356" t="s">
        <v>74</v>
      </c>
      <c r="H3356" t="s">
        <v>49</v>
      </c>
      <c r="I3356">
        <v>15192780323</v>
      </c>
      <c r="J3356" t="s">
        <v>674</v>
      </c>
      <c r="K3356" t="s">
        <v>51</v>
      </c>
      <c r="L3356">
        <v>143</v>
      </c>
      <c r="M3356">
        <v>2.5</v>
      </c>
      <c r="N3356">
        <v>1</v>
      </c>
      <c r="O3356">
        <v>143</v>
      </c>
      <c r="P3356">
        <v>2.5</v>
      </c>
      <c r="Q3356">
        <v>1</v>
      </c>
      <c r="R3356">
        <v>2.5</v>
      </c>
      <c r="S3356">
        <v>2.5</v>
      </c>
      <c r="T3356" s="1">
        <v>44713</v>
      </c>
      <c r="U3356" t="str">
        <f t="shared" si="260"/>
        <v>Snapple Diet Tea - Lemon</v>
      </c>
      <c r="V3356" t="str">
        <f t="shared" si="261"/>
        <v>Non Carbonated</v>
      </c>
      <c r="W3356" t="s">
        <v>49</v>
      </c>
      <c r="X3356" t="b">
        <f t="shared" si="263"/>
        <v>1</v>
      </c>
      <c r="Y3356">
        <f t="shared" si="262"/>
        <v>2.5</v>
      </c>
      <c r="Z3356" s="2">
        <f t="shared" si="264"/>
        <v>1.6666666666666667</v>
      </c>
      <c r="AA3356" t="s">
        <v>75</v>
      </c>
      <c r="AB3356" t="s">
        <v>76</v>
      </c>
      <c r="AD3356" t="s">
        <v>109</v>
      </c>
      <c r="AE3356" t="s">
        <v>676</v>
      </c>
      <c r="AF3356">
        <v>2022</v>
      </c>
    </row>
    <row r="3357" spans="1:32" x14ac:dyDescent="0.25">
      <c r="A3357" t="s">
        <v>29</v>
      </c>
      <c r="B3357" t="s">
        <v>394</v>
      </c>
      <c r="C3357" t="s">
        <v>395</v>
      </c>
      <c r="D3357" t="s">
        <v>396</v>
      </c>
      <c r="E3357">
        <f>_xlfn.XLOOKUP(Table1[[#This Row],[Location]],'Location analysis'!A:A,'Location analysis'!B:B)</f>
        <v>40.416893999999999</v>
      </c>
      <c r="F3357">
        <f>_xlfn.XLOOKUP(Table1[[#This Row],[Location]],'Location analysis'!A:A,'Location analysis'!C:C)</f>
        <v>-74.420399000000003</v>
      </c>
      <c r="G3357" t="s">
        <v>634</v>
      </c>
      <c r="I3357">
        <v>15192785062</v>
      </c>
      <c r="J3357" t="s">
        <v>674</v>
      </c>
      <c r="K3357" t="s">
        <v>51</v>
      </c>
      <c r="L3357">
        <v>152</v>
      </c>
      <c r="M3357">
        <v>4</v>
      </c>
      <c r="N3357">
        <v>1</v>
      </c>
      <c r="O3357">
        <v>152</v>
      </c>
      <c r="P3357">
        <v>4</v>
      </c>
      <c r="Q3357">
        <v>1</v>
      </c>
      <c r="R3357">
        <v>4</v>
      </c>
      <c r="S3357">
        <v>4</v>
      </c>
      <c r="T3357" s="1">
        <v>44713</v>
      </c>
      <c r="U3357" t="str">
        <f t="shared" si="260"/>
        <v>Oreo Mini - Go Paks</v>
      </c>
      <c r="V3357" t="str">
        <f t="shared" si="261"/>
        <v>Cell is Blank - Dis-regard</v>
      </c>
      <c r="W3357" t="s">
        <v>43</v>
      </c>
      <c r="X3357" t="b">
        <f t="shared" si="263"/>
        <v>1</v>
      </c>
      <c r="Y3357">
        <f t="shared" si="262"/>
        <v>4</v>
      </c>
      <c r="Z3357" s="2">
        <f t="shared" si="264"/>
        <v>2.6666666666666665</v>
      </c>
      <c r="AA3357" t="s">
        <v>635</v>
      </c>
      <c r="AB3357" t="s">
        <v>492</v>
      </c>
      <c r="AD3357" t="s">
        <v>109</v>
      </c>
      <c r="AE3357" t="s">
        <v>676</v>
      </c>
      <c r="AF3357">
        <v>2022</v>
      </c>
    </row>
    <row r="3358" spans="1:32" x14ac:dyDescent="0.25">
      <c r="A3358" t="s">
        <v>29</v>
      </c>
      <c r="B3358" t="s">
        <v>394</v>
      </c>
      <c r="C3358" t="s">
        <v>395</v>
      </c>
      <c r="D3358" t="s">
        <v>396</v>
      </c>
      <c r="E3358">
        <f>_xlfn.XLOOKUP(Table1[[#This Row],[Location]],'Location analysis'!A:A,'Location analysis'!B:B)</f>
        <v>40.416893999999999</v>
      </c>
      <c r="F3358">
        <f>_xlfn.XLOOKUP(Table1[[#This Row],[Location]],'Location analysis'!A:A,'Location analysis'!C:C)</f>
        <v>-74.420399000000003</v>
      </c>
      <c r="G3358" t="s">
        <v>154</v>
      </c>
      <c r="H3358" t="s">
        <v>43</v>
      </c>
      <c r="I3358">
        <v>15192786206</v>
      </c>
      <c r="J3358" t="s">
        <v>674</v>
      </c>
      <c r="K3358" t="s">
        <v>51</v>
      </c>
      <c r="L3358">
        <v>112</v>
      </c>
      <c r="M3358">
        <v>1.5</v>
      </c>
      <c r="N3358">
        <v>1</v>
      </c>
      <c r="O3358">
        <v>112</v>
      </c>
      <c r="P3358">
        <v>1.5</v>
      </c>
      <c r="Q3358">
        <v>1</v>
      </c>
      <c r="R3358">
        <v>1.5</v>
      </c>
      <c r="S3358">
        <v>1.5</v>
      </c>
      <c r="T3358" s="1">
        <v>44713</v>
      </c>
      <c r="U3358" t="str">
        <f t="shared" si="260"/>
        <v>SunChips Multigrain - Harvest Cheddar</v>
      </c>
      <c r="V3358" t="str">
        <f t="shared" si="261"/>
        <v>Food</v>
      </c>
      <c r="W3358" t="s">
        <v>43</v>
      </c>
      <c r="X3358" t="b">
        <f t="shared" si="263"/>
        <v>1</v>
      </c>
      <c r="Y3358">
        <f t="shared" si="262"/>
        <v>1.5</v>
      </c>
      <c r="Z3358" s="2">
        <f t="shared" si="264"/>
        <v>1</v>
      </c>
      <c r="AA3358" t="s">
        <v>129</v>
      </c>
      <c r="AB3358" t="s">
        <v>155</v>
      </c>
      <c r="AD3358" t="s">
        <v>109</v>
      </c>
      <c r="AE3358" t="s">
        <v>676</v>
      </c>
      <c r="AF3358">
        <v>2022</v>
      </c>
    </row>
    <row r="3359" spans="1:32" x14ac:dyDescent="0.25">
      <c r="A3359" t="s">
        <v>29</v>
      </c>
      <c r="B3359" t="s">
        <v>394</v>
      </c>
      <c r="C3359" t="s">
        <v>395</v>
      </c>
      <c r="D3359" t="s">
        <v>396</v>
      </c>
      <c r="E3359">
        <f>_xlfn.XLOOKUP(Table1[[#This Row],[Location]],'Location analysis'!A:A,'Location analysis'!B:B)</f>
        <v>40.416893999999999</v>
      </c>
      <c r="F3359">
        <f>_xlfn.XLOOKUP(Table1[[#This Row],[Location]],'Location analysis'!A:A,'Location analysis'!C:C)</f>
        <v>-74.420399000000003</v>
      </c>
      <c r="G3359" t="s">
        <v>128</v>
      </c>
      <c r="H3359" t="s">
        <v>43</v>
      </c>
      <c r="I3359">
        <v>15192788036</v>
      </c>
      <c r="J3359" t="s">
        <v>674</v>
      </c>
      <c r="K3359" t="s">
        <v>51</v>
      </c>
      <c r="L3359">
        <v>113</v>
      </c>
      <c r="M3359">
        <v>1.5</v>
      </c>
      <c r="N3359">
        <v>1</v>
      </c>
      <c r="O3359">
        <v>113</v>
      </c>
      <c r="P3359">
        <v>1.5</v>
      </c>
      <c r="Q3359">
        <v>1</v>
      </c>
      <c r="R3359">
        <v>1.5</v>
      </c>
      <c r="S3359">
        <v>1.5</v>
      </c>
      <c r="T3359" s="1">
        <v>44713</v>
      </c>
      <c r="U3359" t="str">
        <f t="shared" si="260"/>
        <v>SunChips Multigrain - Salsa</v>
      </c>
      <c r="V3359" t="str">
        <f t="shared" si="261"/>
        <v>Food</v>
      </c>
      <c r="W3359" t="s">
        <v>43</v>
      </c>
      <c r="X3359" t="b">
        <f t="shared" si="263"/>
        <v>1</v>
      </c>
      <c r="Y3359">
        <f t="shared" si="262"/>
        <v>1.5</v>
      </c>
      <c r="Z3359" s="2">
        <f t="shared" si="264"/>
        <v>1</v>
      </c>
      <c r="AA3359" t="s">
        <v>129</v>
      </c>
      <c r="AB3359" t="s">
        <v>130</v>
      </c>
      <c r="AD3359" t="s">
        <v>109</v>
      </c>
      <c r="AE3359" t="s">
        <v>676</v>
      </c>
      <c r="AF3359">
        <v>2022</v>
      </c>
    </row>
    <row r="3360" spans="1:32" x14ac:dyDescent="0.25">
      <c r="A3360" t="s">
        <v>29</v>
      </c>
      <c r="B3360" t="s">
        <v>394</v>
      </c>
      <c r="C3360" t="s">
        <v>395</v>
      </c>
      <c r="D3360" t="s">
        <v>396</v>
      </c>
      <c r="E3360">
        <f>_xlfn.XLOOKUP(Table1[[#This Row],[Location]],'Location analysis'!A:A,'Location analysis'!B:B)</f>
        <v>40.416893999999999</v>
      </c>
      <c r="F3360">
        <f>_xlfn.XLOOKUP(Table1[[#This Row],[Location]],'Location analysis'!A:A,'Location analysis'!C:C)</f>
        <v>-74.420399000000003</v>
      </c>
      <c r="G3360" t="s">
        <v>137</v>
      </c>
      <c r="H3360" t="s">
        <v>97</v>
      </c>
      <c r="I3360">
        <v>15192888422</v>
      </c>
      <c r="J3360" t="s">
        <v>674</v>
      </c>
      <c r="K3360" t="s">
        <v>36</v>
      </c>
      <c r="L3360">
        <v>144</v>
      </c>
      <c r="M3360">
        <v>1.5</v>
      </c>
      <c r="N3360">
        <v>1</v>
      </c>
      <c r="O3360">
        <v>144</v>
      </c>
      <c r="P3360">
        <v>1.5</v>
      </c>
      <c r="Q3360">
        <v>1</v>
      </c>
      <c r="R3360">
        <v>1.5</v>
      </c>
      <c r="S3360">
        <v>1.5</v>
      </c>
      <c r="T3360" s="1">
        <v>44713</v>
      </c>
      <c r="U3360" t="str">
        <f t="shared" si="260"/>
        <v>Poland Springs Water</v>
      </c>
      <c r="V3360" t="str">
        <f t="shared" si="261"/>
        <v>Water</v>
      </c>
      <c r="W3360" t="s">
        <v>97</v>
      </c>
      <c r="X3360" t="b">
        <f t="shared" si="263"/>
        <v>1</v>
      </c>
      <c r="Y3360">
        <f t="shared" si="262"/>
        <v>1.5</v>
      </c>
      <c r="Z3360" s="2">
        <f t="shared" si="264"/>
        <v>1</v>
      </c>
      <c r="AA3360" t="s">
        <v>137</v>
      </c>
      <c r="AD3360" t="s">
        <v>109</v>
      </c>
      <c r="AE3360" t="s">
        <v>676</v>
      </c>
      <c r="AF3360">
        <v>2022</v>
      </c>
    </row>
    <row r="3361" spans="1:32" x14ac:dyDescent="0.25">
      <c r="A3361" t="s">
        <v>29</v>
      </c>
      <c r="B3361" t="s">
        <v>394</v>
      </c>
      <c r="C3361" t="s">
        <v>395</v>
      </c>
      <c r="D3361" t="s">
        <v>396</v>
      </c>
      <c r="E3361">
        <f>_xlfn.XLOOKUP(Table1[[#This Row],[Location]],'Location analysis'!A:A,'Location analysis'!B:B)</f>
        <v>40.416893999999999</v>
      </c>
      <c r="F3361">
        <f>_xlfn.XLOOKUP(Table1[[#This Row],[Location]],'Location analysis'!A:A,'Location analysis'!C:C)</f>
        <v>-74.420399000000003</v>
      </c>
      <c r="G3361" t="s">
        <v>293</v>
      </c>
      <c r="H3361" t="s">
        <v>43</v>
      </c>
      <c r="I3361">
        <v>15192941165</v>
      </c>
      <c r="J3361" t="s">
        <v>674</v>
      </c>
      <c r="K3361" t="s">
        <v>51</v>
      </c>
      <c r="L3361">
        <v>135</v>
      </c>
      <c r="M3361">
        <v>2</v>
      </c>
      <c r="N3361">
        <v>1</v>
      </c>
      <c r="O3361">
        <v>135</v>
      </c>
      <c r="P3361">
        <v>2</v>
      </c>
      <c r="Q3361">
        <v>1</v>
      </c>
      <c r="R3361">
        <v>2</v>
      </c>
      <c r="S3361">
        <v>2</v>
      </c>
      <c r="T3361" s="1">
        <v>44713</v>
      </c>
      <c r="U3361" t="str">
        <f t="shared" si="260"/>
        <v>Kinder - Bueno - Crispy Creamy Chocolate</v>
      </c>
      <c r="V3361" t="str">
        <f t="shared" si="261"/>
        <v>Food</v>
      </c>
      <c r="W3361" t="s">
        <v>43</v>
      </c>
      <c r="X3361" t="b">
        <f t="shared" si="263"/>
        <v>1</v>
      </c>
      <c r="Y3361">
        <f t="shared" si="262"/>
        <v>2</v>
      </c>
      <c r="Z3361" s="2">
        <f t="shared" si="264"/>
        <v>1.3333333333333333</v>
      </c>
      <c r="AA3361" t="s">
        <v>294</v>
      </c>
      <c r="AB3361" t="s">
        <v>295</v>
      </c>
      <c r="AC3361" t="s">
        <v>296</v>
      </c>
      <c r="AD3361" t="s">
        <v>109</v>
      </c>
      <c r="AE3361" t="s">
        <v>676</v>
      </c>
      <c r="AF3361">
        <v>2022</v>
      </c>
    </row>
    <row r="3362" spans="1:32" x14ac:dyDescent="0.25">
      <c r="A3362" t="s">
        <v>29</v>
      </c>
      <c r="B3362" t="s">
        <v>67</v>
      </c>
      <c r="C3362" t="s">
        <v>68</v>
      </c>
      <c r="D3362" t="s">
        <v>69</v>
      </c>
      <c r="E3362">
        <f>_xlfn.XLOOKUP(Table1[[#This Row],[Location]],'Location analysis'!A:A,'Location analysis'!B:B)</f>
        <v>40.435699999999997</v>
      </c>
      <c r="F3362">
        <f>_xlfn.XLOOKUP(Table1[[#This Row],[Location]],'Location analysis'!A:A,'Location analysis'!C:C)</f>
        <v>-74.125200000000007</v>
      </c>
      <c r="G3362" t="s">
        <v>100</v>
      </c>
      <c r="H3362" t="s">
        <v>43</v>
      </c>
      <c r="I3362">
        <v>15192995210</v>
      </c>
      <c r="J3362" t="s">
        <v>674</v>
      </c>
      <c r="K3362" t="s">
        <v>51</v>
      </c>
      <c r="L3362">
        <v>114</v>
      </c>
      <c r="M3362">
        <v>2</v>
      </c>
      <c r="N3362">
        <v>1</v>
      </c>
      <c r="O3362">
        <v>114</v>
      </c>
      <c r="P3362">
        <v>2</v>
      </c>
      <c r="Q3362">
        <v>1</v>
      </c>
      <c r="R3362">
        <v>2</v>
      </c>
      <c r="S3362">
        <v>2</v>
      </c>
      <c r="T3362" s="1">
        <v>44713</v>
      </c>
      <c r="U3362" t="str">
        <f t="shared" si="260"/>
        <v>Cheetos - Fleming Hot Crunchy</v>
      </c>
      <c r="V3362" t="str">
        <f t="shared" si="261"/>
        <v>Food</v>
      </c>
      <c r="W3362" t="s">
        <v>43</v>
      </c>
      <c r="X3362" t="b">
        <f t="shared" si="263"/>
        <v>1</v>
      </c>
      <c r="Y3362">
        <f t="shared" si="262"/>
        <v>2</v>
      </c>
      <c r="Z3362" s="2">
        <f t="shared" si="264"/>
        <v>1.3333333333333333</v>
      </c>
      <c r="AA3362" t="s">
        <v>101</v>
      </c>
      <c r="AB3362" t="s">
        <v>102</v>
      </c>
      <c r="AD3362" t="s">
        <v>109</v>
      </c>
      <c r="AE3362" t="s">
        <v>676</v>
      </c>
      <c r="AF3362">
        <v>2022</v>
      </c>
    </row>
    <row r="3363" spans="1:32" x14ac:dyDescent="0.25">
      <c r="A3363" t="s">
        <v>29</v>
      </c>
      <c r="B3363" t="s">
        <v>394</v>
      </c>
      <c r="C3363" t="s">
        <v>395</v>
      </c>
      <c r="D3363" t="s">
        <v>396</v>
      </c>
      <c r="E3363">
        <f>_xlfn.XLOOKUP(Table1[[#This Row],[Location]],'Location analysis'!A:A,'Location analysis'!B:B)</f>
        <v>40.416893999999999</v>
      </c>
      <c r="F3363">
        <f>_xlfn.XLOOKUP(Table1[[#This Row],[Location]],'Location analysis'!A:A,'Location analysis'!C:C)</f>
        <v>-74.420399000000003</v>
      </c>
      <c r="G3363" t="s">
        <v>612</v>
      </c>
      <c r="H3363" t="s">
        <v>43</v>
      </c>
      <c r="I3363">
        <v>15193005612</v>
      </c>
      <c r="J3363" t="s">
        <v>674</v>
      </c>
      <c r="K3363" t="s">
        <v>36</v>
      </c>
      <c r="L3363">
        <v>122</v>
      </c>
      <c r="M3363">
        <v>1.25</v>
      </c>
      <c r="N3363">
        <v>1</v>
      </c>
      <c r="O3363">
        <v>122</v>
      </c>
      <c r="P3363">
        <v>1.25</v>
      </c>
      <c r="Q3363">
        <v>1</v>
      </c>
      <c r="R3363">
        <v>1.25</v>
      </c>
      <c r="S3363">
        <v>1.25</v>
      </c>
      <c r="T3363" s="1">
        <v>44713</v>
      </c>
      <c r="U3363" t="str">
        <f t="shared" si="260"/>
        <v>Goldfish Baked - Cheddar</v>
      </c>
      <c r="V3363" t="str">
        <f t="shared" si="261"/>
        <v>Food</v>
      </c>
      <c r="W3363" t="s">
        <v>43</v>
      </c>
      <c r="X3363" t="b">
        <f t="shared" si="263"/>
        <v>1</v>
      </c>
      <c r="Y3363">
        <f t="shared" si="262"/>
        <v>1.25</v>
      </c>
      <c r="Z3363" s="2">
        <f t="shared" si="264"/>
        <v>0.83333333333333337</v>
      </c>
      <c r="AA3363" t="s">
        <v>613</v>
      </c>
      <c r="AB3363" t="s">
        <v>614</v>
      </c>
      <c r="AD3363" t="s">
        <v>109</v>
      </c>
      <c r="AE3363" t="s">
        <v>676</v>
      </c>
      <c r="AF3363">
        <v>2022</v>
      </c>
    </row>
    <row r="3364" spans="1:32" x14ac:dyDescent="0.25">
      <c r="A3364" t="s">
        <v>29</v>
      </c>
      <c r="B3364" t="s">
        <v>67</v>
      </c>
      <c r="C3364" t="s">
        <v>68</v>
      </c>
      <c r="D3364" t="s">
        <v>69</v>
      </c>
      <c r="E3364">
        <f>_xlfn.XLOOKUP(Table1[[#This Row],[Location]],'Location analysis'!A:A,'Location analysis'!B:B)</f>
        <v>40.435699999999997</v>
      </c>
      <c r="F3364">
        <f>_xlfn.XLOOKUP(Table1[[#This Row],[Location]],'Location analysis'!A:A,'Location analysis'!C:C)</f>
        <v>-74.125200000000007</v>
      </c>
      <c r="G3364" t="s">
        <v>70</v>
      </c>
      <c r="H3364" t="s">
        <v>34</v>
      </c>
      <c r="I3364">
        <v>15193253380</v>
      </c>
      <c r="J3364" t="s">
        <v>674</v>
      </c>
      <c r="K3364" t="s">
        <v>36</v>
      </c>
      <c r="L3364">
        <v>146</v>
      </c>
      <c r="M3364">
        <v>3</v>
      </c>
      <c r="N3364">
        <v>1</v>
      </c>
      <c r="O3364">
        <v>146</v>
      </c>
      <c r="P3364">
        <v>3</v>
      </c>
      <c r="Q3364">
        <v>1</v>
      </c>
      <c r="R3364">
        <v>3</v>
      </c>
      <c r="S3364">
        <v>3</v>
      </c>
      <c r="T3364" s="1">
        <v>44713</v>
      </c>
      <c r="U3364" t="str">
        <f t="shared" si="260"/>
        <v>Monster Energy Original</v>
      </c>
      <c r="V3364" t="str">
        <f t="shared" si="261"/>
        <v>Carbonated</v>
      </c>
      <c r="W3364" t="s">
        <v>34</v>
      </c>
      <c r="X3364" t="b">
        <f t="shared" si="263"/>
        <v>1</v>
      </c>
      <c r="Y3364">
        <f t="shared" si="262"/>
        <v>3</v>
      </c>
      <c r="Z3364" s="2">
        <f t="shared" si="264"/>
        <v>2</v>
      </c>
      <c r="AA3364" t="s">
        <v>70</v>
      </c>
      <c r="AD3364" t="s">
        <v>109</v>
      </c>
      <c r="AE3364" t="s">
        <v>676</v>
      </c>
      <c r="AF3364">
        <v>2022</v>
      </c>
    </row>
    <row r="3365" spans="1:32" x14ac:dyDescent="0.25">
      <c r="A3365" t="s">
        <v>29</v>
      </c>
      <c r="B3365" t="s">
        <v>67</v>
      </c>
      <c r="C3365" t="s">
        <v>68</v>
      </c>
      <c r="D3365" t="s">
        <v>69</v>
      </c>
      <c r="E3365">
        <f>_xlfn.XLOOKUP(Table1[[#This Row],[Location]],'Location analysis'!A:A,'Location analysis'!B:B)</f>
        <v>40.435699999999997</v>
      </c>
      <c r="F3365">
        <f>_xlfn.XLOOKUP(Table1[[#This Row],[Location]],'Location analysis'!A:A,'Location analysis'!C:C)</f>
        <v>-74.125200000000007</v>
      </c>
      <c r="G3365" t="s">
        <v>70</v>
      </c>
      <c r="H3365" t="s">
        <v>34</v>
      </c>
      <c r="I3365">
        <v>15193812887</v>
      </c>
      <c r="J3365" t="s">
        <v>677</v>
      </c>
      <c r="K3365" t="s">
        <v>51</v>
      </c>
      <c r="L3365">
        <v>146</v>
      </c>
      <c r="M3365">
        <v>3</v>
      </c>
      <c r="N3365">
        <v>1</v>
      </c>
      <c r="O3365">
        <v>146</v>
      </c>
      <c r="P3365">
        <v>3</v>
      </c>
      <c r="Q3365">
        <v>1</v>
      </c>
      <c r="R3365">
        <v>3</v>
      </c>
      <c r="S3365">
        <v>3</v>
      </c>
      <c r="T3365" s="1">
        <v>44713</v>
      </c>
      <c r="U3365" t="str">
        <f t="shared" si="260"/>
        <v>Monster Energy Original</v>
      </c>
      <c r="V3365" t="str">
        <f t="shared" si="261"/>
        <v>Carbonated</v>
      </c>
      <c r="W3365" t="s">
        <v>34</v>
      </c>
      <c r="X3365" t="b">
        <f t="shared" si="263"/>
        <v>1</v>
      </c>
      <c r="Y3365">
        <f t="shared" si="262"/>
        <v>3</v>
      </c>
      <c r="Z3365" s="2">
        <f t="shared" si="264"/>
        <v>2</v>
      </c>
      <c r="AA3365" t="s">
        <v>70</v>
      </c>
      <c r="AD3365" t="s">
        <v>123</v>
      </c>
      <c r="AE3365" t="s">
        <v>678</v>
      </c>
      <c r="AF3365">
        <v>2022</v>
      </c>
    </row>
    <row r="3366" spans="1:32" x14ac:dyDescent="0.25">
      <c r="A3366" t="s">
        <v>29</v>
      </c>
      <c r="B3366" t="s">
        <v>67</v>
      </c>
      <c r="C3366" t="s">
        <v>68</v>
      </c>
      <c r="D3366" t="s">
        <v>69</v>
      </c>
      <c r="E3366">
        <f>_xlfn.XLOOKUP(Table1[[#This Row],[Location]],'Location analysis'!A:A,'Location analysis'!B:B)</f>
        <v>40.435699999999997</v>
      </c>
      <c r="F3366">
        <f>_xlfn.XLOOKUP(Table1[[#This Row],[Location]],'Location analysis'!A:A,'Location analysis'!C:C)</f>
        <v>-74.125200000000007</v>
      </c>
      <c r="G3366" t="s">
        <v>100</v>
      </c>
      <c r="H3366" t="s">
        <v>43</v>
      </c>
      <c r="I3366">
        <v>15194015046</v>
      </c>
      <c r="J3366" t="s">
        <v>677</v>
      </c>
      <c r="K3366" t="s">
        <v>51</v>
      </c>
      <c r="L3366">
        <v>114</v>
      </c>
      <c r="M3366">
        <v>2</v>
      </c>
      <c r="N3366">
        <v>1</v>
      </c>
      <c r="O3366">
        <v>114</v>
      </c>
      <c r="P3366">
        <v>2</v>
      </c>
      <c r="Q3366">
        <v>1</v>
      </c>
      <c r="R3366">
        <v>2</v>
      </c>
      <c r="S3366">
        <v>2</v>
      </c>
      <c r="T3366" s="1">
        <v>44713</v>
      </c>
      <c r="U3366" t="str">
        <f t="shared" si="260"/>
        <v>Cheetos - Fleming Hot Crunchy</v>
      </c>
      <c r="V3366" t="str">
        <f t="shared" si="261"/>
        <v>Food</v>
      </c>
      <c r="W3366" t="s">
        <v>43</v>
      </c>
      <c r="X3366" t="b">
        <f t="shared" si="263"/>
        <v>1</v>
      </c>
      <c r="Y3366">
        <f t="shared" si="262"/>
        <v>2</v>
      </c>
      <c r="Z3366" s="2">
        <f t="shared" si="264"/>
        <v>1.3333333333333333</v>
      </c>
      <c r="AA3366" t="s">
        <v>101</v>
      </c>
      <c r="AB3366" t="s">
        <v>102</v>
      </c>
      <c r="AD3366" t="s">
        <v>123</v>
      </c>
      <c r="AE3366" t="s">
        <v>678</v>
      </c>
      <c r="AF3366">
        <v>2022</v>
      </c>
    </row>
    <row r="3367" spans="1:32" x14ac:dyDescent="0.25">
      <c r="A3367" t="s">
        <v>29</v>
      </c>
      <c r="B3367" t="s">
        <v>46</v>
      </c>
      <c r="C3367" t="s">
        <v>31</v>
      </c>
      <c r="D3367" t="s">
        <v>47</v>
      </c>
      <c r="E3367">
        <f>_xlfn.XLOOKUP(Table1[[#This Row],[Location]],'Location analysis'!A:A,'Location analysis'!B:B)</f>
        <v>40.423690999999998</v>
      </c>
      <c r="F3367">
        <f>_xlfn.XLOOKUP(Table1[[#This Row],[Location]],'Location analysis'!A:A,'Location analysis'!C:C)</f>
        <v>-74.380831999999998</v>
      </c>
      <c r="G3367" t="s">
        <v>160</v>
      </c>
      <c r="H3367" t="s">
        <v>49</v>
      </c>
      <c r="I3367">
        <v>15194982763</v>
      </c>
      <c r="J3367" t="s">
        <v>677</v>
      </c>
      <c r="K3367" t="s">
        <v>36</v>
      </c>
      <c r="L3367">
        <v>143</v>
      </c>
      <c r="M3367">
        <v>2.5</v>
      </c>
      <c r="N3367">
        <v>1</v>
      </c>
      <c r="O3367">
        <v>143</v>
      </c>
      <c r="P3367">
        <v>2.5</v>
      </c>
      <c r="Q3367">
        <v>1</v>
      </c>
      <c r="R3367">
        <v>2.5</v>
      </c>
      <c r="S3367">
        <v>2.5</v>
      </c>
      <c r="T3367" s="1">
        <v>44714</v>
      </c>
      <c r="U3367" t="str">
        <f t="shared" si="260"/>
        <v>Snapple Diet Tea - Peach Tea</v>
      </c>
      <c r="V3367" t="str">
        <f t="shared" si="261"/>
        <v>Non Carbonated</v>
      </c>
      <c r="W3367" t="s">
        <v>49</v>
      </c>
      <c r="X3367" t="b">
        <f t="shared" si="263"/>
        <v>1</v>
      </c>
      <c r="Y3367">
        <f t="shared" si="262"/>
        <v>2.5</v>
      </c>
      <c r="Z3367" s="2">
        <f t="shared" si="264"/>
        <v>1.6666666666666667</v>
      </c>
      <c r="AA3367" t="s">
        <v>75</v>
      </c>
      <c r="AB3367" t="s">
        <v>161</v>
      </c>
      <c r="AD3367" t="s">
        <v>123</v>
      </c>
      <c r="AE3367" t="s">
        <v>678</v>
      </c>
      <c r="AF3367">
        <v>2022</v>
      </c>
    </row>
    <row r="3368" spans="1:32" x14ac:dyDescent="0.25">
      <c r="A3368" t="s">
        <v>29</v>
      </c>
      <c r="B3368" t="s">
        <v>46</v>
      </c>
      <c r="C3368" t="s">
        <v>31</v>
      </c>
      <c r="D3368" t="s">
        <v>47</v>
      </c>
      <c r="E3368">
        <f>_xlfn.XLOOKUP(Table1[[#This Row],[Location]],'Location analysis'!A:A,'Location analysis'!B:B)</f>
        <v>40.423690999999998</v>
      </c>
      <c r="F3368">
        <f>_xlfn.XLOOKUP(Table1[[#This Row],[Location]],'Location analysis'!A:A,'Location analysis'!C:C)</f>
        <v>-74.380831999999998</v>
      </c>
      <c r="G3368" t="s">
        <v>160</v>
      </c>
      <c r="H3368" t="s">
        <v>49</v>
      </c>
      <c r="I3368">
        <v>15195017863</v>
      </c>
      <c r="J3368" t="s">
        <v>677</v>
      </c>
      <c r="K3368" t="s">
        <v>36</v>
      </c>
      <c r="L3368">
        <v>143</v>
      </c>
      <c r="M3368">
        <v>2.5</v>
      </c>
      <c r="N3368">
        <v>1</v>
      </c>
      <c r="O3368">
        <v>143</v>
      </c>
      <c r="P3368">
        <v>2.5</v>
      </c>
      <c r="Q3368">
        <v>1</v>
      </c>
      <c r="R3368">
        <v>2.5</v>
      </c>
      <c r="S3368">
        <v>2.5</v>
      </c>
      <c r="T3368" s="1">
        <v>44714</v>
      </c>
      <c r="U3368" t="str">
        <f t="shared" si="260"/>
        <v>Snapple Diet Tea - Peach Tea</v>
      </c>
      <c r="V3368" t="str">
        <f t="shared" si="261"/>
        <v>Non Carbonated</v>
      </c>
      <c r="W3368" t="s">
        <v>49</v>
      </c>
      <c r="X3368" t="b">
        <f t="shared" si="263"/>
        <v>1</v>
      </c>
      <c r="Y3368">
        <f t="shared" si="262"/>
        <v>2.5</v>
      </c>
      <c r="Z3368" s="2">
        <f t="shared" si="264"/>
        <v>1.6666666666666667</v>
      </c>
      <c r="AA3368" t="s">
        <v>75</v>
      </c>
      <c r="AB3368" t="s">
        <v>161</v>
      </c>
      <c r="AD3368" t="s">
        <v>123</v>
      </c>
      <c r="AE3368" t="s">
        <v>678</v>
      </c>
      <c r="AF3368">
        <v>2022</v>
      </c>
    </row>
    <row r="3369" spans="1:32" x14ac:dyDescent="0.25">
      <c r="A3369" t="s">
        <v>29</v>
      </c>
      <c r="B3369" t="s">
        <v>67</v>
      </c>
      <c r="C3369" t="s">
        <v>68</v>
      </c>
      <c r="D3369" t="s">
        <v>69</v>
      </c>
      <c r="E3369">
        <f>_xlfn.XLOOKUP(Table1[[#This Row],[Location]],'Location analysis'!A:A,'Location analysis'!B:B)</f>
        <v>40.435699999999997</v>
      </c>
      <c r="F3369">
        <f>_xlfn.XLOOKUP(Table1[[#This Row],[Location]],'Location analysis'!A:A,'Location analysis'!C:C)</f>
        <v>-74.125200000000007</v>
      </c>
      <c r="G3369" t="s">
        <v>160</v>
      </c>
      <c r="H3369" t="s">
        <v>49</v>
      </c>
      <c r="I3369">
        <v>15195090308</v>
      </c>
      <c r="J3369" t="s">
        <v>677</v>
      </c>
      <c r="K3369" t="s">
        <v>51</v>
      </c>
      <c r="L3369">
        <v>145</v>
      </c>
      <c r="M3369">
        <v>2.5</v>
      </c>
      <c r="N3369">
        <v>1</v>
      </c>
      <c r="O3369">
        <v>145</v>
      </c>
      <c r="P3369">
        <v>2.5</v>
      </c>
      <c r="Q3369">
        <v>1</v>
      </c>
      <c r="R3369">
        <v>2.5</v>
      </c>
      <c r="S3369">
        <v>2.5</v>
      </c>
      <c r="T3369" s="1">
        <v>44714</v>
      </c>
      <c r="U3369" t="str">
        <f t="shared" si="260"/>
        <v>Snapple Diet Tea - Peach Tea</v>
      </c>
      <c r="V3369" t="str">
        <f t="shared" si="261"/>
        <v>Non Carbonated</v>
      </c>
      <c r="W3369" t="s">
        <v>49</v>
      </c>
      <c r="X3369" t="b">
        <f t="shared" si="263"/>
        <v>1</v>
      </c>
      <c r="Y3369">
        <f t="shared" si="262"/>
        <v>2.5</v>
      </c>
      <c r="Z3369" s="2">
        <f t="shared" si="264"/>
        <v>1.6666666666666667</v>
      </c>
      <c r="AA3369" t="s">
        <v>75</v>
      </c>
      <c r="AB3369" t="s">
        <v>161</v>
      </c>
      <c r="AD3369" t="s">
        <v>123</v>
      </c>
      <c r="AE3369" t="s">
        <v>678</v>
      </c>
      <c r="AF3369">
        <v>2022</v>
      </c>
    </row>
    <row r="3370" spans="1:32" x14ac:dyDescent="0.25">
      <c r="A3370" t="s">
        <v>29</v>
      </c>
      <c r="B3370" t="s">
        <v>67</v>
      </c>
      <c r="C3370" t="s">
        <v>68</v>
      </c>
      <c r="D3370" t="s">
        <v>69</v>
      </c>
      <c r="E3370">
        <f>_xlfn.XLOOKUP(Table1[[#This Row],[Location]],'Location analysis'!A:A,'Location analysis'!B:B)</f>
        <v>40.435699999999997</v>
      </c>
      <c r="F3370">
        <f>_xlfn.XLOOKUP(Table1[[#This Row],[Location]],'Location analysis'!A:A,'Location analysis'!C:C)</f>
        <v>-74.125200000000007</v>
      </c>
      <c r="G3370" t="s">
        <v>329</v>
      </c>
      <c r="H3370" t="s">
        <v>49</v>
      </c>
      <c r="I3370">
        <v>15195091170</v>
      </c>
      <c r="J3370" t="s">
        <v>677</v>
      </c>
      <c r="K3370" t="s">
        <v>51</v>
      </c>
      <c r="L3370">
        <v>147</v>
      </c>
      <c r="M3370">
        <v>2.5</v>
      </c>
      <c r="N3370">
        <v>1</v>
      </c>
      <c r="O3370">
        <v>147</v>
      </c>
      <c r="P3370">
        <v>2.5</v>
      </c>
      <c r="Q3370">
        <v>1</v>
      </c>
      <c r="R3370">
        <v>2.5</v>
      </c>
      <c r="S3370">
        <v>2.5</v>
      </c>
      <c r="T3370" s="1">
        <v>44714</v>
      </c>
      <c r="U3370" t="str">
        <f t="shared" si="260"/>
        <v>Snapple Tea - Raspberry</v>
      </c>
      <c r="V3370" t="str">
        <f t="shared" si="261"/>
        <v>Non Carbonated</v>
      </c>
      <c r="W3370" t="s">
        <v>49</v>
      </c>
      <c r="X3370" t="b">
        <f t="shared" si="263"/>
        <v>1</v>
      </c>
      <c r="Y3370">
        <f t="shared" si="262"/>
        <v>2.5</v>
      </c>
      <c r="Z3370" s="2">
        <f t="shared" si="264"/>
        <v>1.6666666666666667</v>
      </c>
      <c r="AA3370" t="s">
        <v>330</v>
      </c>
      <c r="AB3370" t="s">
        <v>144</v>
      </c>
      <c r="AD3370" t="s">
        <v>123</v>
      </c>
      <c r="AE3370" t="s">
        <v>678</v>
      </c>
      <c r="AF3370">
        <v>2022</v>
      </c>
    </row>
    <row r="3371" spans="1:32" x14ac:dyDescent="0.25">
      <c r="A3371" t="s">
        <v>29</v>
      </c>
      <c r="B3371" t="s">
        <v>67</v>
      </c>
      <c r="C3371" t="s">
        <v>68</v>
      </c>
      <c r="D3371" t="s">
        <v>69</v>
      </c>
      <c r="E3371">
        <f>_xlfn.XLOOKUP(Table1[[#This Row],[Location]],'Location analysis'!A:A,'Location analysis'!B:B)</f>
        <v>40.435699999999997</v>
      </c>
      <c r="F3371">
        <f>_xlfn.XLOOKUP(Table1[[#This Row],[Location]],'Location analysis'!A:A,'Location analysis'!C:C)</f>
        <v>-74.125200000000007</v>
      </c>
      <c r="G3371" t="s">
        <v>74</v>
      </c>
      <c r="H3371" t="s">
        <v>49</v>
      </c>
      <c r="I3371">
        <v>15195109320</v>
      </c>
      <c r="J3371" t="s">
        <v>677</v>
      </c>
      <c r="K3371" t="s">
        <v>51</v>
      </c>
      <c r="L3371">
        <v>143</v>
      </c>
      <c r="M3371">
        <v>2.5</v>
      </c>
      <c r="N3371">
        <v>1</v>
      </c>
      <c r="O3371">
        <v>143</v>
      </c>
      <c r="P3371">
        <v>2.5</v>
      </c>
      <c r="Q3371">
        <v>1</v>
      </c>
      <c r="R3371">
        <v>2.5</v>
      </c>
      <c r="S3371">
        <v>2.5</v>
      </c>
      <c r="T3371" s="1">
        <v>44714</v>
      </c>
      <c r="U3371" t="str">
        <f t="shared" si="260"/>
        <v>Snapple Diet Tea - Lemon</v>
      </c>
      <c r="V3371" t="str">
        <f t="shared" si="261"/>
        <v>Non Carbonated</v>
      </c>
      <c r="W3371" t="s">
        <v>49</v>
      </c>
      <c r="X3371" t="b">
        <f t="shared" si="263"/>
        <v>1</v>
      </c>
      <c r="Y3371">
        <f t="shared" si="262"/>
        <v>2.5</v>
      </c>
      <c r="Z3371" s="2">
        <f t="shared" si="264"/>
        <v>1.6666666666666667</v>
      </c>
      <c r="AA3371" t="s">
        <v>75</v>
      </c>
      <c r="AB3371" t="s">
        <v>76</v>
      </c>
      <c r="AD3371" t="s">
        <v>123</v>
      </c>
      <c r="AE3371" t="s">
        <v>678</v>
      </c>
      <c r="AF3371">
        <v>2022</v>
      </c>
    </row>
    <row r="3372" spans="1:32" x14ac:dyDescent="0.25">
      <c r="A3372" t="s">
        <v>29</v>
      </c>
      <c r="B3372" t="s">
        <v>67</v>
      </c>
      <c r="C3372" t="s">
        <v>68</v>
      </c>
      <c r="D3372" t="s">
        <v>69</v>
      </c>
      <c r="E3372">
        <f>_xlfn.XLOOKUP(Table1[[#This Row],[Location]],'Location analysis'!A:A,'Location analysis'!B:B)</f>
        <v>40.435699999999997</v>
      </c>
      <c r="F3372">
        <f>_xlfn.XLOOKUP(Table1[[#This Row],[Location]],'Location analysis'!A:A,'Location analysis'!C:C)</f>
        <v>-74.125200000000007</v>
      </c>
      <c r="G3372" t="s">
        <v>100</v>
      </c>
      <c r="H3372" t="s">
        <v>43</v>
      </c>
      <c r="I3372">
        <v>15195370073</v>
      </c>
      <c r="J3372" t="s">
        <v>677</v>
      </c>
      <c r="K3372" t="s">
        <v>36</v>
      </c>
      <c r="L3372">
        <v>114</v>
      </c>
      <c r="M3372">
        <v>2</v>
      </c>
      <c r="N3372">
        <v>1</v>
      </c>
      <c r="O3372">
        <v>114</v>
      </c>
      <c r="P3372">
        <v>2</v>
      </c>
      <c r="Q3372">
        <v>1</v>
      </c>
      <c r="R3372">
        <v>2</v>
      </c>
      <c r="S3372">
        <v>2</v>
      </c>
      <c r="T3372" s="1">
        <v>44714</v>
      </c>
      <c r="U3372" t="str">
        <f t="shared" si="260"/>
        <v>Cheetos - Fleming Hot Crunchy</v>
      </c>
      <c r="V3372" t="str">
        <f t="shared" si="261"/>
        <v>Food</v>
      </c>
      <c r="W3372" t="s">
        <v>43</v>
      </c>
      <c r="X3372" t="b">
        <f t="shared" si="263"/>
        <v>1</v>
      </c>
      <c r="Y3372">
        <f t="shared" si="262"/>
        <v>2</v>
      </c>
      <c r="Z3372" s="2">
        <f t="shared" si="264"/>
        <v>1.3333333333333333</v>
      </c>
      <c r="AA3372" t="s">
        <v>101</v>
      </c>
      <c r="AB3372" t="s">
        <v>102</v>
      </c>
      <c r="AD3372" t="s">
        <v>123</v>
      </c>
      <c r="AE3372" t="s">
        <v>678</v>
      </c>
      <c r="AF3372">
        <v>2022</v>
      </c>
    </row>
    <row r="3373" spans="1:32" x14ac:dyDescent="0.25">
      <c r="A3373" t="s">
        <v>29</v>
      </c>
      <c r="B3373" t="s">
        <v>394</v>
      </c>
      <c r="C3373" t="s">
        <v>395</v>
      </c>
      <c r="D3373" t="s">
        <v>396</v>
      </c>
      <c r="E3373">
        <f>_xlfn.XLOOKUP(Table1[[#This Row],[Location]],'Location analysis'!A:A,'Location analysis'!B:B)</f>
        <v>40.416893999999999</v>
      </c>
      <c r="F3373">
        <f>_xlfn.XLOOKUP(Table1[[#This Row],[Location]],'Location analysis'!A:A,'Location analysis'!C:C)</f>
        <v>-74.420399000000003</v>
      </c>
      <c r="G3373" t="s">
        <v>151</v>
      </c>
      <c r="H3373" t="s">
        <v>97</v>
      </c>
      <c r="I3373">
        <v>15195437272</v>
      </c>
      <c r="J3373" t="s">
        <v>677</v>
      </c>
      <c r="K3373" t="s">
        <v>51</v>
      </c>
      <c r="L3373">
        <v>147</v>
      </c>
      <c r="M3373">
        <v>2.5</v>
      </c>
      <c r="N3373">
        <v>1</v>
      </c>
      <c r="O3373">
        <v>147</v>
      </c>
      <c r="P3373">
        <v>2.5</v>
      </c>
      <c r="Q3373">
        <v>1</v>
      </c>
      <c r="R3373">
        <v>2.5</v>
      </c>
      <c r="S3373">
        <v>2.5</v>
      </c>
      <c r="T3373" s="1">
        <v>44714</v>
      </c>
      <c r="U3373" t="str">
        <f t="shared" si="260"/>
        <v>BodyArmor LYTE  - Peach Mango</v>
      </c>
      <c r="V3373" t="str">
        <f t="shared" si="261"/>
        <v>Water</v>
      </c>
      <c r="W3373" t="s">
        <v>97</v>
      </c>
      <c r="X3373" t="b">
        <f t="shared" si="263"/>
        <v>1</v>
      </c>
      <c r="Y3373">
        <f t="shared" si="262"/>
        <v>2.5</v>
      </c>
      <c r="Z3373" s="2">
        <f t="shared" si="264"/>
        <v>1.6666666666666667</v>
      </c>
      <c r="AA3373" t="s">
        <v>152</v>
      </c>
      <c r="AB3373" t="s">
        <v>153</v>
      </c>
      <c r="AD3373" t="s">
        <v>123</v>
      </c>
      <c r="AE3373" t="s">
        <v>678</v>
      </c>
      <c r="AF3373">
        <v>2022</v>
      </c>
    </row>
    <row r="3374" spans="1:32" x14ac:dyDescent="0.25">
      <c r="A3374" t="s">
        <v>29</v>
      </c>
      <c r="B3374" t="s">
        <v>394</v>
      </c>
      <c r="C3374" t="s">
        <v>395</v>
      </c>
      <c r="D3374" t="s">
        <v>396</v>
      </c>
      <c r="E3374">
        <f>_xlfn.XLOOKUP(Table1[[#This Row],[Location]],'Location analysis'!A:A,'Location analysis'!B:B)</f>
        <v>40.416893999999999</v>
      </c>
      <c r="F3374">
        <f>_xlfn.XLOOKUP(Table1[[#This Row],[Location]],'Location analysis'!A:A,'Location analysis'!C:C)</f>
        <v>-74.420399000000003</v>
      </c>
      <c r="G3374" t="s">
        <v>154</v>
      </c>
      <c r="H3374" t="s">
        <v>43</v>
      </c>
      <c r="I3374">
        <v>15195440502</v>
      </c>
      <c r="J3374" t="s">
        <v>677</v>
      </c>
      <c r="K3374" t="s">
        <v>51</v>
      </c>
      <c r="L3374">
        <v>112</v>
      </c>
      <c r="M3374">
        <v>1.5</v>
      </c>
      <c r="N3374">
        <v>1</v>
      </c>
      <c r="O3374">
        <v>112</v>
      </c>
      <c r="P3374">
        <v>1.5</v>
      </c>
      <c r="Q3374">
        <v>1</v>
      </c>
      <c r="R3374">
        <v>1.5</v>
      </c>
      <c r="S3374">
        <v>1.5</v>
      </c>
      <c r="T3374" s="1">
        <v>44714</v>
      </c>
      <c r="U3374" t="str">
        <f t="shared" si="260"/>
        <v>SunChips Multigrain - Harvest Cheddar</v>
      </c>
      <c r="V3374" t="str">
        <f t="shared" si="261"/>
        <v>Food</v>
      </c>
      <c r="W3374" t="s">
        <v>43</v>
      </c>
      <c r="X3374" t="b">
        <f t="shared" si="263"/>
        <v>1</v>
      </c>
      <c r="Y3374">
        <f t="shared" si="262"/>
        <v>1.5</v>
      </c>
      <c r="Z3374" s="2">
        <f t="shared" si="264"/>
        <v>1</v>
      </c>
      <c r="AA3374" t="s">
        <v>129</v>
      </c>
      <c r="AB3374" t="s">
        <v>155</v>
      </c>
      <c r="AD3374" t="s">
        <v>123</v>
      </c>
      <c r="AE3374" t="s">
        <v>678</v>
      </c>
      <c r="AF3374">
        <v>2022</v>
      </c>
    </row>
    <row r="3375" spans="1:32" x14ac:dyDescent="0.25">
      <c r="A3375" t="s">
        <v>29</v>
      </c>
      <c r="B3375" t="s">
        <v>67</v>
      </c>
      <c r="C3375" t="s">
        <v>68</v>
      </c>
      <c r="D3375" t="s">
        <v>69</v>
      </c>
      <c r="E3375">
        <f>_xlfn.XLOOKUP(Table1[[#This Row],[Location]],'Location analysis'!A:A,'Location analysis'!B:B)</f>
        <v>40.435699999999997</v>
      </c>
      <c r="F3375">
        <f>_xlfn.XLOOKUP(Table1[[#This Row],[Location]],'Location analysis'!A:A,'Location analysis'!C:C)</f>
        <v>-74.125200000000007</v>
      </c>
      <c r="G3375" t="s">
        <v>81</v>
      </c>
      <c r="H3375" t="s">
        <v>43</v>
      </c>
      <c r="I3375">
        <v>15195551693</v>
      </c>
      <c r="J3375" t="s">
        <v>677</v>
      </c>
      <c r="K3375" t="s">
        <v>51</v>
      </c>
      <c r="L3375">
        <v>134</v>
      </c>
      <c r="M3375">
        <v>2</v>
      </c>
      <c r="N3375">
        <v>1</v>
      </c>
      <c r="O3375">
        <v>134</v>
      </c>
      <c r="P3375">
        <v>2</v>
      </c>
      <c r="Q3375">
        <v>1</v>
      </c>
      <c r="R3375">
        <v>2</v>
      </c>
      <c r="S3375">
        <v>2</v>
      </c>
      <c r="T3375" s="1">
        <v>44714</v>
      </c>
      <c r="U3375" t="str">
        <f t="shared" si="260"/>
        <v>KitKat - Crisp Wafers</v>
      </c>
      <c r="V3375" t="str">
        <f t="shared" si="261"/>
        <v>Food</v>
      </c>
      <c r="W3375" t="s">
        <v>43</v>
      </c>
      <c r="X3375" t="b">
        <f t="shared" si="263"/>
        <v>1</v>
      </c>
      <c r="Y3375">
        <f t="shared" si="262"/>
        <v>2</v>
      </c>
      <c r="Z3375" s="2">
        <f t="shared" si="264"/>
        <v>1.3333333333333333</v>
      </c>
      <c r="AA3375" t="s">
        <v>82</v>
      </c>
      <c r="AB3375" t="s">
        <v>83</v>
      </c>
      <c r="AD3375" t="s">
        <v>123</v>
      </c>
      <c r="AE3375" t="s">
        <v>678</v>
      </c>
      <c r="AF3375">
        <v>2022</v>
      </c>
    </row>
    <row r="3376" spans="1:32" x14ac:dyDescent="0.25">
      <c r="A3376" t="s">
        <v>29</v>
      </c>
      <c r="B3376" t="s">
        <v>394</v>
      </c>
      <c r="C3376" t="s">
        <v>395</v>
      </c>
      <c r="D3376" t="s">
        <v>396</v>
      </c>
      <c r="E3376">
        <f>_xlfn.XLOOKUP(Table1[[#This Row],[Location]],'Location analysis'!A:A,'Location analysis'!B:B)</f>
        <v>40.416893999999999</v>
      </c>
      <c r="F3376">
        <f>_xlfn.XLOOKUP(Table1[[#This Row],[Location]],'Location analysis'!A:A,'Location analysis'!C:C)</f>
        <v>-74.420399000000003</v>
      </c>
      <c r="G3376" t="s">
        <v>182</v>
      </c>
      <c r="H3376" t="s">
        <v>34</v>
      </c>
      <c r="I3376">
        <v>15195965774</v>
      </c>
      <c r="J3376" t="s">
        <v>677</v>
      </c>
      <c r="K3376" t="s">
        <v>51</v>
      </c>
      <c r="L3376">
        <v>142</v>
      </c>
      <c r="M3376">
        <v>1.5</v>
      </c>
      <c r="N3376">
        <v>1</v>
      </c>
      <c r="O3376">
        <v>142</v>
      </c>
      <c r="P3376">
        <v>1.5</v>
      </c>
      <c r="Q3376">
        <v>1</v>
      </c>
      <c r="R3376">
        <v>1.5</v>
      </c>
      <c r="S3376">
        <v>1.5</v>
      </c>
      <c r="T3376" s="1">
        <v>44714</v>
      </c>
      <c r="U3376" t="str">
        <f t="shared" si="260"/>
        <v>Coca Cola - Zero Sugar</v>
      </c>
      <c r="V3376" t="str">
        <f t="shared" si="261"/>
        <v>Carbonated</v>
      </c>
      <c r="W3376" t="s">
        <v>34</v>
      </c>
      <c r="X3376" t="b">
        <f t="shared" si="263"/>
        <v>1</v>
      </c>
      <c r="Y3376">
        <f t="shared" si="262"/>
        <v>1.5</v>
      </c>
      <c r="Z3376" s="2">
        <f t="shared" si="264"/>
        <v>1</v>
      </c>
      <c r="AA3376" t="s">
        <v>183</v>
      </c>
      <c r="AB3376" t="s">
        <v>184</v>
      </c>
      <c r="AD3376" t="s">
        <v>123</v>
      </c>
      <c r="AE3376" t="s">
        <v>678</v>
      </c>
      <c r="AF3376">
        <v>2022</v>
      </c>
    </row>
    <row r="3377" spans="1:32" x14ac:dyDescent="0.25">
      <c r="A3377" t="s">
        <v>29</v>
      </c>
      <c r="B3377" t="s">
        <v>67</v>
      </c>
      <c r="C3377" t="s">
        <v>68</v>
      </c>
      <c r="D3377" t="s">
        <v>69</v>
      </c>
      <c r="E3377">
        <f>_xlfn.XLOOKUP(Table1[[#This Row],[Location]],'Location analysis'!A:A,'Location analysis'!B:B)</f>
        <v>40.435699999999997</v>
      </c>
      <c r="F3377">
        <f>_xlfn.XLOOKUP(Table1[[#This Row],[Location]],'Location analysis'!A:A,'Location analysis'!C:C)</f>
        <v>-74.125200000000007</v>
      </c>
      <c r="G3377" t="s">
        <v>74</v>
      </c>
      <c r="H3377" t="s">
        <v>49</v>
      </c>
      <c r="I3377">
        <v>15196496913</v>
      </c>
      <c r="J3377" t="s">
        <v>677</v>
      </c>
      <c r="K3377" t="s">
        <v>36</v>
      </c>
      <c r="L3377">
        <v>143</v>
      </c>
      <c r="M3377">
        <v>2.5</v>
      </c>
      <c r="N3377">
        <v>1</v>
      </c>
      <c r="O3377">
        <v>143</v>
      </c>
      <c r="P3377">
        <v>2.5</v>
      </c>
      <c r="Q3377">
        <v>1</v>
      </c>
      <c r="R3377">
        <v>2.5</v>
      </c>
      <c r="S3377">
        <v>2.5</v>
      </c>
      <c r="T3377" s="1">
        <v>44714</v>
      </c>
      <c r="U3377" t="str">
        <f t="shared" si="260"/>
        <v>Snapple Diet Tea - Lemon</v>
      </c>
      <c r="V3377" t="str">
        <f t="shared" si="261"/>
        <v>Non Carbonated</v>
      </c>
      <c r="W3377" t="s">
        <v>49</v>
      </c>
      <c r="X3377" t="b">
        <f t="shared" si="263"/>
        <v>1</v>
      </c>
      <c r="Y3377">
        <f t="shared" si="262"/>
        <v>2.5</v>
      </c>
      <c r="Z3377" s="2">
        <f t="shared" si="264"/>
        <v>1.6666666666666667</v>
      </c>
      <c r="AA3377" t="s">
        <v>75</v>
      </c>
      <c r="AB3377" t="s">
        <v>76</v>
      </c>
      <c r="AD3377" t="s">
        <v>123</v>
      </c>
      <c r="AE3377" t="s">
        <v>678</v>
      </c>
      <c r="AF3377">
        <v>2022</v>
      </c>
    </row>
    <row r="3378" spans="1:32" x14ac:dyDescent="0.25">
      <c r="A3378" t="s">
        <v>29</v>
      </c>
      <c r="B3378" t="s">
        <v>30</v>
      </c>
      <c r="C3378" t="s">
        <v>31</v>
      </c>
      <c r="D3378" t="s">
        <v>32</v>
      </c>
      <c r="E3378">
        <f>_xlfn.XLOOKUP(Table1[[#This Row],[Location]],'Location analysis'!A:A,'Location analysis'!B:B)</f>
        <v>40.423690999999998</v>
      </c>
      <c r="F3378">
        <f>_xlfn.XLOOKUP(Table1[[#This Row],[Location]],'Location analysis'!A:A,'Location analysis'!C:C)</f>
        <v>-74.380831999999998</v>
      </c>
      <c r="G3378" t="s">
        <v>127</v>
      </c>
      <c r="H3378" t="s">
        <v>43</v>
      </c>
      <c r="I3378">
        <v>15197020313</v>
      </c>
      <c r="J3378" t="s">
        <v>677</v>
      </c>
      <c r="K3378" t="s">
        <v>36</v>
      </c>
      <c r="L3378">
        <v>134</v>
      </c>
      <c r="M3378">
        <v>2</v>
      </c>
      <c r="N3378">
        <v>1</v>
      </c>
      <c r="O3378">
        <v>134</v>
      </c>
      <c r="P3378">
        <v>2</v>
      </c>
      <c r="Q3378">
        <v>1</v>
      </c>
      <c r="R3378">
        <v>2</v>
      </c>
      <c r="S3378">
        <v>2</v>
      </c>
      <c r="T3378" s="1">
        <v>44714</v>
      </c>
      <c r="U3378" t="str">
        <f t="shared" si="260"/>
        <v>Newtons Fig Bar</v>
      </c>
      <c r="V3378" t="str">
        <f t="shared" si="261"/>
        <v>Food</v>
      </c>
      <c r="W3378" t="s">
        <v>43</v>
      </c>
      <c r="X3378" t="b">
        <f t="shared" si="263"/>
        <v>1</v>
      </c>
      <c r="Y3378">
        <f t="shared" si="262"/>
        <v>2</v>
      </c>
      <c r="Z3378" s="2">
        <f t="shared" si="264"/>
        <v>1.3333333333333333</v>
      </c>
      <c r="AA3378" t="s">
        <v>127</v>
      </c>
      <c r="AD3378" t="s">
        <v>123</v>
      </c>
      <c r="AE3378" t="s">
        <v>678</v>
      </c>
      <c r="AF3378">
        <v>2022</v>
      </c>
    </row>
    <row r="3379" spans="1:32" x14ac:dyDescent="0.25">
      <c r="A3379" t="s">
        <v>29</v>
      </c>
      <c r="B3379" t="s">
        <v>394</v>
      </c>
      <c r="C3379" t="s">
        <v>395</v>
      </c>
      <c r="D3379" t="s">
        <v>396</v>
      </c>
      <c r="E3379">
        <f>_xlfn.XLOOKUP(Table1[[#This Row],[Location]],'Location analysis'!A:A,'Location analysis'!B:B)</f>
        <v>40.416893999999999</v>
      </c>
      <c r="F3379">
        <f>_xlfn.XLOOKUP(Table1[[#This Row],[Location]],'Location analysis'!A:A,'Location analysis'!C:C)</f>
        <v>-74.420399000000003</v>
      </c>
      <c r="G3379" t="s">
        <v>528</v>
      </c>
      <c r="H3379" t="s">
        <v>49</v>
      </c>
      <c r="I3379">
        <v>15197384984</v>
      </c>
      <c r="J3379" t="s">
        <v>677</v>
      </c>
      <c r="K3379" t="s">
        <v>36</v>
      </c>
      <c r="L3379">
        <v>145</v>
      </c>
      <c r="M3379">
        <v>2.75</v>
      </c>
      <c r="N3379">
        <v>1</v>
      </c>
      <c r="O3379">
        <v>145</v>
      </c>
      <c r="P3379">
        <v>2.75</v>
      </c>
      <c r="Q3379">
        <v>1</v>
      </c>
      <c r="R3379">
        <v>2.75</v>
      </c>
      <c r="S3379">
        <v>2.75</v>
      </c>
      <c r="T3379" s="1">
        <v>44714</v>
      </c>
      <c r="U3379" t="str">
        <f t="shared" si="260"/>
        <v>Bai Antioxidant - Tanzania Lemon Super Tea</v>
      </c>
      <c r="V3379" t="str">
        <f t="shared" si="261"/>
        <v>Non Carbonated</v>
      </c>
      <c r="W3379" t="s">
        <v>49</v>
      </c>
      <c r="X3379" t="b">
        <f t="shared" si="263"/>
        <v>1</v>
      </c>
      <c r="Y3379">
        <f t="shared" si="262"/>
        <v>2.75</v>
      </c>
      <c r="Z3379" s="2">
        <f t="shared" si="264"/>
        <v>1.8333333333333333</v>
      </c>
      <c r="AA3379" t="s">
        <v>52</v>
      </c>
      <c r="AB3379" t="s">
        <v>529</v>
      </c>
      <c r="AD3379" t="s">
        <v>123</v>
      </c>
      <c r="AE3379" t="s">
        <v>678</v>
      </c>
      <c r="AF3379">
        <v>2022</v>
      </c>
    </row>
    <row r="3380" spans="1:32" x14ac:dyDescent="0.25">
      <c r="A3380" t="s">
        <v>29</v>
      </c>
      <c r="B3380" t="s">
        <v>394</v>
      </c>
      <c r="C3380" t="s">
        <v>395</v>
      </c>
      <c r="D3380" t="s">
        <v>396</v>
      </c>
      <c r="E3380">
        <f>_xlfn.XLOOKUP(Table1[[#This Row],[Location]],'Location analysis'!A:A,'Location analysis'!B:B)</f>
        <v>40.416893999999999</v>
      </c>
      <c r="F3380">
        <f>_xlfn.XLOOKUP(Table1[[#This Row],[Location]],'Location analysis'!A:A,'Location analysis'!C:C)</f>
        <v>-74.420399000000003</v>
      </c>
      <c r="G3380" t="s">
        <v>673</v>
      </c>
      <c r="I3380">
        <v>15197434670</v>
      </c>
      <c r="J3380" t="s">
        <v>677</v>
      </c>
      <c r="K3380" t="s">
        <v>36</v>
      </c>
      <c r="L3380">
        <v>146</v>
      </c>
      <c r="M3380">
        <v>3.5</v>
      </c>
      <c r="N3380">
        <v>1</v>
      </c>
      <c r="O3380">
        <v>146</v>
      </c>
      <c r="P3380">
        <v>3.5</v>
      </c>
      <c r="Q3380">
        <v>1</v>
      </c>
      <c r="R3380">
        <v>3.5</v>
      </c>
      <c r="S3380">
        <v>3.5</v>
      </c>
      <c r="T3380" s="1">
        <v>44714</v>
      </c>
      <c r="U3380" t="str">
        <f t="shared" si="260"/>
        <v>Starbucks Doubleshot Energy - Coffee</v>
      </c>
      <c r="V3380" t="str">
        <f t="shared" si="261"/>
        <v>Cell is Blank - Dis-regard</v>
      </c>
      <c r="W3380" t="s">
        <v>49</v>
      </c>
      <c r="X3380" t="b">
        <f t="shared" si="263"/>
        <v>1</v>
      </c>
      <c r="Y3380">
        <f t="shared" si="262"/>
        <v>3.5</v>
      </c>
      <c r="Z3380" s="2">
        <f t="shared" si="264"/>
        <v>2.3333333333333335</v>
      </c>
      <c r="AA3380" t="s">
        <v>398</v>
      </c>
      <c r="AB3380" t="s">
        <v>675</v>
      </c>
      <c r="AD3380" t="s">
        <v>123</v>
      </c>
      <c r="AE3380" t="s">
        <v>678</v>
      </c>
      <c r="AF3380">
        <v>2022</v>
      </c>
    </row>
    <row r="3381" spans="1:32" x14ac:dyDescent="0.25">
      <c r="A3381" t="s">
        <v>29</v>
      </c>
      <c r="B3381" t="s">
        <v>394</v>
      </c>
      <c r="C3381" t="s">
        <v>395</v>
      </c>
      <c r="D3381" t="s">
        <v>396</v>
      </c>
      <c r="E3381">
        <f>_xlfn.XLOOKUP(Table1[[#This Row],[Location]],'Location analysis'!A:A,'Location analysis'!B:B)</f>
        <v>40.416893999999999</v>
      </c>
      <c r="F3381">
        <f>_xlfn.XLOOKUP(Table1[[#This Row],[Location]],'Location analysis'!A:A,'Location analysis'!C:C)</f>
        <v>-74.420399000000003</v>
      </c>
      <c r="G3381" t="s">
        <v>84</v>
      </c>
      <c r="H3381" t="s">
        <v>43</v>
      </c>
      <c r="I3381">
        <v>15197748639</v>
      </c>
      <c r="J3381" t="s">
        <v>677</v>
      </c>
      <c r="K3381" t="s">
        <v>36</v>
      </c>
      <c r="L3381">
        <v>134</v>
      </c>
      <c r="M3381">
        <v>2</v>
      </c>
      <c r="N3381">
        <v>1</v>
      </c>
      <c r="O3381">
        <v>134</v>
      </c>
      <c r="P3381">
        <v>2</v>
      </c>
      <c r="Q3381">
        <v>1</v>
      </c>
      <c r="R3381">
        <v>2</v>
      </c>
      <c r="S3381">
        <v>2</v>
      </c>
      <c r="T3381" s="1">
        <v>44714</v>
      </c>
      <c r="U3381" t="str">
        <f t="shared" si="260"/>
        <v>Wonderful Pistachios - Variety</v>
      </c>
      <c r="V3381" t="str">
        <f t="shared" si="261"/>
        <v>Food</v>
      </c>
      <c r="W3381" t="s">
        <v>43</v>
      </c>
      <c r="X3381" t="b">
        <f t="shared" si="263"/>
        <v>1</v>
      </c>
      <c r="Y3381">
        <f t="shared" si="262"/>
        <v>2</v>
      </c>
      <c r="Z3381" s="2">
        <f t="shared" si="264"/>
        <v>1.3333333333333333</v>
      </c>
      <c r="AA3381" t="s">
        <v>85</v>
      </c>
      <c r="AB3381" t="s">
        <v>86</v>
      </c>
      <c r="AD3381" t="s">
        <v>123</v>
      </c>
      <c r="AE3381" t="s">
        <v>678</v>
      </c>
      <c r="AF3381">
        <v>2022</v>
      </c>
    </row>
    <row r="3382" spans="1:32" x14ac:dyDescent="0.25">
      <c r="A3382" t="s">
        <v>29</v>
      </c>
      <c r="B3382" t="s">
        <v>394</v>
      </c>
      <c r="C3382" t="s">
        <v>395</v>
      </c>
      <c r="D3382" t="s">
        <v>396</v>
      </c>
      <c r="E3382">
        <f>_xlfn.XLOOKUP(Table1[[#This Row],[Location]],'Location analysis'!A:A,'Location analysis'!B:B)</f>
        <v>40.416893999999999</v>
      </c>
      <c r="F3382">
        <f>_xlfn.XLOOKUP(Table1[[#This Row],[Location]],'Location analysis'!A:A,'Location analysis'!C:C)</f>
        <v>-74.420399000000003</v>
      </c>
      <c r="G3382" t="s">
        <v>528</v>
      </c>
      <c r="H3382" t="s">
        <v>49</v>
      </c>
      <c r="I3382">
        <v>15197776924</v>
      </c>
      <c r="J3382" t="s">
        <v>677</v>
      </c>
      <c r="K3382" t="s">
        <v>51</v>
      </c>
      <c r="L3382">
        <v>145</v>
      </c>
      <c r="M3382">
        <v>2.75</v>
      </c>
      <c r="N3382">
        <v>1</v>
      </c>
      <c r="O3382">
        <v>145</v>
      </c>
      <c r="P3382">
        <v>2.75</v>
      </c>
      <c r="Q3382">
        <v>1</v>
      </c>
      <c r="R3382">
        <v>2.75</v>
      </c>
      <c r="S3382">
        <v>2.75</v>
      </c>
      <c r="T3382" s="1">
        <v>44714</v>
      </c>
      <c r="U3382" t="str">
        <f t="shared" si="260"/>
        <v>Bai Antioxidant - Tanzania Lemon Super Tea</v>
      </c>
      <c r="V3382" t="str">
        <f t="shared" si="261"/>
        <v>Non Carbonated</v>
      </c>
      <c r="W3382" t="s">
        <v>49</v>
      </c>
      <c r="X3382" t="b">
        <f t="shared" si="263"/>
        <v>1</v>
      </c>
      <c r="Y3382">
        <f t="shared" si="262"/>
        <v>2.75</v>
      </c>
      <c r="Z3382" s="2">
        <f t="shared" si="264"/>
        <v>1.8333333333333333</v>
      </c>
      <c r="AA3382" t="s">
        <v>52</v>
      </c>
      <c r="AB3382" t="s">
        <v>529</v>
      </c>
      <c r="AD3382" t="s">
        <v>123</v>
      </c>
      <c r="AE3382" t="s">
        <v>678</v>
      </c>
      <c r="AF3382">
        <v>2022</v>
      </c>
    </row>
    <row r="3383" spans="1:32" x14ac:dyDescent="0.25">
      <c r="A3383" t="s">
        <v>29</v>
      </c>
      <c r="B3383" t="s">
        <v>394</v>
      </c>
      <c r="C3383" t="s">
        <v>395</v>
      </c>
      <c r="D3383" t="s">
        <v>396</v>
      </c>
      <c r="E3383">
        <f>_xlfn.XLOOKUP(Table1[[#This Row],[Location]],'Location analysis'!A:A,'Location analysis'!B:B)</f>
        <v>40.416893999999999</v>
      </c>
      <c r="F3383">
        <f>_xlfn.XLOOKUP(Table1[[#This Row],[Location]],'Location analysis'!A:A,'Location analysis'!C:C)</f>
        <v>-74.420399000000003</v>
      </c>
      <c r="G3383" t="s">
        <v>74</v>
      </c>
      <c r="H3383" t="s">
        <v>49</v>
      </c>
      <c r="I3383">
        <v>15197783092</v>
      </c>
      <c r="J3383" t="s">
        <v>677</v>
      </c>
      <c r="K3383" t="s">
        <v>51</v>
      </c>
      <c r="L3383">
        <v>143</v>
      </c>
      <c r="M3383">
        <v>2.5</v>
      </c>
      <c r="N3383">
        <v>1</v>
      </c>
      <c r="O3383">
        <v>143</v>
      </c>
      <c r="P3383">
        <v>2.5</v>
      </c>
      <c r="Q3383">
        <v>1</v>
      </c>
      <c r="R3383">
        <v>2.5</v>
      </c>
      <c r="S3383">
        <v>2.5</v>
      </c>
      <c r="T3383" s="1">
        <v>44714</v>
      </c>
      <c r="U3383" t="str">
        <f t="shared" si="260"/>
        <v>Snapple Diet Tea - Lemon</v>
      </c>
      <c r="V3383" t="str">
        <f t="shared" si="261"/>
        <v>Non Carbonated</v>
      </c>
      <c r="W3383" t="s">
        <v>49</v>
      </c>
      <c r="X3383" t="b">
        <f t="shared" si="263"/>
        <v>1</v>
      </c>
      <c r="Y3383">
        <f t="shared" si="262"/>
        <v>2.5</v>
      </c>
      <c r="Z3383" s="2">
        <f t="shared" si="264"/>
        <v>1.6666666666666667</v>
      </c>
      <c r="AA3383" t="s">
        <v>75</v>
      </c>
      <c r="AB3383" t="s">
        <v>76</v>
      </c>
      <c r="AD3383" t="s">
        <v>123</v>
      </c>
      <c r="AE3383" t="s">
        <v>678</v>
      </c>
      <c r="AF3383">
        <v>2022</v>
      </c>
    </row>
    <row r="3384" spans="1:32" x14ac:dyDescent="0.25">
      <c r="A3384" t="s">
        <v>29</v>
      </c>
      <c r="B3384" t="s">
        <v>394</v>
      </c>
      <c r="C3384" t="s">
        <v>395</v>
      </c>
      <c r="D3384" t="s">
        <v>396</v>
      </c>
      <c r="E3384">
        <f>_xlfn.XLOOKUP(Table1[[#This Row],[Location]],'Location analysis'!A:A,'Location analysis'!B:B)</f>
        <v>40.416893999999999</v>
      </c>
      <c r="F3384">
        <f>_xlfn.XLOOKUP(Table1[[#This Row],[Location]],'Location analysis'!A:A,'Location analysis'!C:C)</f>
        <v>-74.420399000000003</v>
      </c>
      <c r="G3384" t="s">
        <v>293</v>
      </c>
      <c r="H3384" t="s">
        <v>43</v>
      </c>
      <c r="I3384">
        <v>15198440358</v>
      </c>
      <c r="J3384" t="s">
        <v>677</v>
      </c>
      <c r="K3384" t="s">
        <v>51</v>
      </c>
      <c r="L3384">
        <v>135</v>
      </c>
      <c r="M3384">
        <v>2</v>
      </c>
      <c r="N3384">
        <v>1</v>
      </c>
      <c r="O3384">
        <v>135</v>
      </c>
      <c r="P3384">
        <v>2</v>
      </c>
      <c r="Q3384">
        <v>1</v>
      </c>
      <c r="R3384">
        <v>2</v>
      </c>
      <c r="S3384">
        <v>2</v>
      </c>
      <c r="T3384" s="1">
        <v>44714</v>
      </c>
      <c r="U3384" t="str">
        <f t="shared" si="260"/>
        <v>Kinder - Bueno - Crispy Creamy Chocolate</v>
      </c>
      <c r="V3384" t="str">
        <f t="shared" si="261"/>
        <v>Food</v>
      </c>
      <c r="W3384" t="s">
        <v>43</v>
      </c>
      <c r="X3384" t="b">
        <f t="shared" si="263"/>
        <v>1</v>
      </c>
      <c r="Y3384">
        <f t="shared" si="262"/>
        <v>2</v>
      </c>
      <c r="Z3384" s="2">
        <f t="shared" si="264"/>
        <v>1.3333333333333333</v>
      </c>
      <c r="AA3384" t="s">
        <v>294</v>
      </c>
      <c r="AB3384" t="s">
        <v>295</v>
      </c>
      <c r="AC3384" t="s">
        <v>296</v>
      </c>
      <c r="AD3384" t="s">
        <v>123</v>
      </c>
      <c r="AE3384" t="s">
        <v>678</v>
      </c>
      <c r="AF3384">
        <v>2022</v>
      </c>
    </row>
    <row r="3385" spans="1:32" x14ac:dyDescent="0.25">
      <c r="A3385" t="s">
        <v>29</v>
      </c>
      <c r="B3385" t="s">
        <v>394</v>
      </c>
      <c r="C3385" t="s">
        <v>395</v>
      </c>
      <c r="D3385" t="s">
        <v>396</v>
      </c>
      <c r="E3385">
        <f>_xlfn.XLOOKUP(Table1[[#This Row],[Location]],'Location analysis'!A:A,'Location analysis'!B:B)</f>
        <v>40.416893999999999</v>
      </c>
      <c r="F3385">
        <f>_xlfn.XLOOKUP(Table1[[#This Row],[Location]],'Location analysis'!A:A,'Location analysis'!C:C)</f>
        <v>-74.420399000000003</v>
      </c>
      <c r="G3385" t="s">
        <v>293</v>
      </c>
      <c r="H3385" t="s">
        <v>43</v>
      </c>
      <c r="I3385">
        <v>15198470737</v>
      </c>
      <c r="J3385" t="s">
        <v>677</v>
      </c>
      <c r="K3385" t="s">
        <v>51</v>
      </c>
      <c r="L3385">
        <v>135</v>
      </c>
      <c r="M3385">
        <v>2</v>
      </c>
      <c r="N3385">
        <v>1</v>
      </c>
      <c r="O3385">
        <v>135</v>
      </c>
      <c r="P3385">
        <v>2</v>
      </c>
      <c r="Q3385">
        <v>1</v>
      </c>
      <c r="R3385">
        <v>2</v>
      </c>
      <c r="S3385">
        <v>2</v>
      </c>
      <c r="T3385" s="1">
        <v>44714</v>
      </c>
      <c r="U3385" t="str">
        <f t="shared" si="260"/>
        <v>Kinder - Bueno - Crispy Creamy Chocolate</v>
      </c>
      <c r="V3385" t="str">
        <f t="shared" si="261"/>
        <v>Food</v>
      </c>
      <c r="W3385" t="s">
        <v>43</v>
      </c>
      <c r="X3385" t="b">
        <f t="shared" si="263"/>
        <v>1</v>
      </c>
      <c r="Y3385">
        <f t="shared" si="262"/>
        <v>2</v>
      </c>
      <c r="Z3385" s="2">
        <f t="shared" si="264"/>
        <v>1.3333333333333333</v>
      </c>
      <c r="AA3385" t="s">
        <v>294</v>
      </c>
      <c r="AB3385" t="s">
        <v>295</v>
      </c>
      <c r="AC3385" t="s">
        <v>296</v>
      </c>
      <c r="AD3385" t="s">
        <v>123</v>
      </c>
      <c r="AE3385" t="s">
        <v>678</v>
      </c>
      <c r="AF3385">
        <v>2022</v>
      </c>
    </row>
    <row r="3386" spans="1:32" x14ac:dyDescent="0.25">
      <c r="A3386" t="s">
        <v>29</v>
      </c>
      <c r="B3386" t="s">
        <v>394</v>
      </c>
      <c r="C3386" t="s">
        <v>395</v>
      </c>
      <c r="D3386" t="s">
        <v>396</v>
      </c>
      <c r="E3386">
        <f>_xlfn.XLOOKUP(Table1[[#This Row],[Location]],'Location analysis'!A:A,'Location analysis'!B:B)</f>
        <v>40.416893999999999</v>
      </c>
      <c r="F3386">
        <f>_xlfn.XLOOKUP(Table1[[#This Row],[Location]],'Location analysis'!A:A,'Location analysis'!C:C)</f>
        <v>-74.420399000000003</v>
      </c>
      <c r="G3386" t="s">
        <v>182</v>
      </c>
      <c r="H3386" t="s">
        <v>34</v>
      </c>
      <c r="I3386">
        <v>15198477026</v>
      </c>
      <c r="J3386" t="s">
        <v>677</v>
      </c>
      <c r="K3386" t="s">
        <v>51</v>
      </c>
      <c r="L3386">
        <v>142</v>
      </c>
      <c r="M3386">
        <v>1.5</v>
      </c>
      <c r="N3386">
        <v>1</v>
      </c>
      <c r="O3386">
        <v>142</v>
      </c>
      <c r="P3386">
        <v>1.5</v>
      </c>
      <c r="Q3386">
        <v>1</v>
      </c>
      <c r="R3386">
        <v>1.5</v>
      </c>
      <c r="S3386">
        <v>1.5</v>
      </c>
      <c r="T3386" s="1">
        <v>44714</v>
      </c>
      <c r="U3386" t="str">
        <f t="shared" si="260"/>
        <v>Coca Cola - Zero Sugar</v>
      </c>
      <c r="V3386" t="str">
        <f t="shared" si="261"/>
        <v>Carbonated</v>
      </c>
      <c r="W3386" t="s">
        <v>34</v>
      </c>
      <c r="X3386" t="b">
        <f t="shared" si="263"/>
        <v>1</v>
      </c>
      <c r="Y3386">
        <f t="shared" si="262"/>
        <v>1.5</v>
      </c>
      <c r="Z3386" s="2">
        <f t="shared" si="264"/>
        <v>1</v>
      </c>
      <c r="AA3386" t="s">
        <v>183</v>
      </c>
      <c r="AB3386" t="s">
        <v>184</v>
      </c>
      <c r="AD3386" t="s">
        <v>123</v>
      </c>
      <c r="AE3386" t="s">
        <v>678</v>
      </c>
      <c r="AF3386">
        <v>2022</v>
      </c>
    </row>
    <row r="3387" spans="1:32" x14ac:dyDescent="0.25">
      <c r="A3387" t="s">
        <v>29</v>
      </c>
      <c r="B3387" t="s">
        <v>394</v>
      </c>
      <c r="C3387" t="s">
        <v>395</v>
      </c>
      <c r="D3387" t="s">
        <v>396</v>
      </c>
      <c r="E3387">
        <f>_xlfn.XLOOKUP(Table1[[#This Row],[Location]],'Location analysis'!A:A,'Location analysis'!B:B)</f>
        <v>40.416893999999999</v>
      </c>
      <c r="F3387">
        <f>_xlfn.XLOOKUP(Table1[[#This Row],[Location]],'Location analysis'!A:A,'Location analysis'!C:C)</f>
        <v>-74.420399000000003</v>
      </c>
      <c r="G3387" t="s">
        <v>33</v>
      </c>
      <c r="H3387" t="s">
        <v>34</v>
      </c>
      <c r="I3387">
        <v>15198511938</v>
      </c>
      <c r="J3387" t="s">
        <v>677</v>
      </c>
      <c r="K3387" t="s">
        <v>51</v>
      </c>
      <c r="L3387">
        <v>148</v>
      </c>
      <c r="M3387">
        <v>3.5</v>
      </c>
      <c r="N3387">
        <v>1</v>
      </c>
      <c r="O3387">
        <v>148</v>
      </c>
      <c r="P3387">
        <v>3.5</v>
      </c>
      <c r="Q3387">
        <v>1</v>
      </c>
      <c r="R3387">
        <v>3.5</v>
      </c>
      <c r="S3387">
        <v>3.5</v>
      </c>
      <c r="T3387" s="1">
        <v>44714</v>
      </c>
      <c r="U3387" t="str">
        <f t="shared" si="260"/>
        <v>Red Bull - Energy Drink - Sugar Free</v>
      </c>
      <c r="V3387" t="str">
        <f t="shared" si="261"/>
        <v>Carbonated</v>
      </c>
      <c r="W3387" t="s">
        <v>34</v>
      </c>
      <c r="X3387" t="b">
        <f t="shared" si="263"/>
        <v>1</v>
      </c>
      <c r="Y3387">
        <f t="shared" si="262"/>
        <v>3.5</v>
      </c>
      <c r="Z3387" s="2">
        <f t="shared" si="264"/>
        <v>2.3333333333333335</v>
      </c>
      <c r="AA3387" t="s">
        <v>37</v>
      </c>
      <c r="AB3387" t="s">
        <v>38</v>
      </c>
      <c r="AC3387" t="s">
        <v>39</v>
      </c>
      <c r="AD3387" t="s">
        <v>123</v>
      </c>
      <c r="AE3387" t="s">
        <v>678</v>
      </c>
      <c r="AF3387">
        <v>2022</v>
      </c>
    </row>
    <row r="3388" spans="1:32" x14ac:dyDescent="0.25">
      <c r="A3388" t="s">
        <v>29</v>
      </c>
      <c r="B3388" t="s">
        <v>394</v>
      </c>
      <c r="C3388" t="s">
        <v>395</v>
      </c>
      <c r="D3388" t="s">
        <v>396</v>
      </c>
      <c r="E3388">
        <f>_xlfn.XLOOKUP(Table1[[#This Row],[Location]],'Location analysis'!A:A,'Location analysis'!B:B)</f>
        <v>40.416893999999999</v>
      </c>
      <c r="F3388">
        <f>_xlfn.XLOOKUP(Table1[[#This Row],[Location]],'Location analysis'!A:A,'Location analysis'!C:C)</f>
        <v>-74.420399000000003</v>
      </c>
      <c r="G3388" t="s">
        <v>128</v>
      </c>
      <c r="H3388" t="s">
        <v>43</v>
      </c>
      <c r="I3388">
        <v>15198512500</v>
      </c>
      <c r="J3388" t="s">
        <v>677</v>
      </c>
      <c r="K3388" t="s">
        <v>51</v>
      </c>
      <c r="L3388">
        <v>113</v>
      </c>
      <c r="M3388">
        <v>1.5</v>
      </c>
      <c r="N3388">
        <v>1</v>
      </c>
      <c r="O3388">
        <v>113</v>
      </c>
      <c r="P3388">
        <v>1.5</v>
      </c>
      <c r="Q3388">
        <v>1</v>
      </c>
      <c r="R3388">
        <v>1.5</v>
      </c>
      <c r="S3388">
        <v>1.5</v>
      </c>
      <c r="T3388" s="1">
        <v>44714</v>
      </c>
      <c r="U3388" t="str">
        <f t="shared" si="260"/>
        <v>SunChips Multigrain - Salsa</v>
      </c>
      <c r="V3388" t="str">
        <f t="shared" si="261"/>
        <v>Food</v>
      </c>
      <c r="W3388" t="s">
        <v>43</v>
      </c>
      <c r="X3388" t="b">
        <f t="shared" si="263"/>
        <v>1</v>
      </c>
      <c r="Y3388">
        <f t="shared" si="262"/>
        <v>1.5</v>
      </c>
      <c r="Z3388" s="2">
        <f t="shared" si="264"/>
        <v>1</v>
      </c>
      <c r="AA3388" t="s">
        <v>129</v>
      </c>
      <c r="AB3388" t="s">
        <v>130</v>
      </c>
      <c r="AD3388" t="s">
        <v>123</v>
      </c>
      <c r="AE3388" t="s">
        <v>678</v>
      </c>
      <c r="AF3388">
        <v>2022</v>
      </c>
    </row>
    <row r="3389" spans="1:32" x14ac:dyDescent="0.25">
      <c r="A3389" t="s">
        <v>29</v>
      </c>
      <c r="B3389" t="s">
        <v>67</v>
      </c>
      <c r="C3389" t="s">
        <v>68</v>
      </c>
      <c r="D3389" t="s">
        <v>69</v>
      </c>
      <c r="E3389">
        <f>_xlfn.XLOOKUP(Table1[[#This Row],[Location]],'Location analysis'!A:A,'Location analysis'!B:B)</f>
        <v>40.435699999999997</v>
      </c>
      <c r="F3389">
        <f>_xlfn.XLOOKUP(Table1[[#This Row],[Location]],'Location analysis'!A:A,'Location analysis'!C:C)</f>
        <v>-74.125200000000007</v>
      </c>
      <c r="G3389" t="s">
        <v>70</v>
      </c>
      <c r="H3389" t="s">
        <v>34</v>
      </c>
      <c r="I3389">
        <v>15198563527</v>
      </c>
      <c r="J3389" t="s">
        <v>677</v>
      </c>
      <c r="K3389" t="s">
        <v>51</v>
      </c>
      <c r="L3389">
        <v>146</v>
      </c>
      <c r="M3389">
        <v>3</v>
      </c>
      <c r="N3389">
        <v>1</v>
      </c>
      <c r="O3389">
        <v>146</v>
      </c>
      <c r="P3389">
        <v>3</v>
      </c>
      <c r="Q3389">
        <v>1</v>
      </c>
      <c r="R3389">
        <v>3</v>
      </c>
      <c r="S3389">
        <v>3</v>
      </c>
      <c r="T3389" s="1">
        <v>44714</v>
      </c>
      <c r="U3389" t="str">
        <f t="shared" si="260"/>
        <v>Monster Energy Original</v>
      </c>
      <c r="V3389" t="str">
        <f t="shared" si="261"/>
        <v>Carbonated</v>
      </c>
      <c r="W3389" t="s">
        <v>34</v>
      </c>
      <c r="X3389" t="b">
        <f t="shared" si="263"/>
        <v>1</v>
      </c>
      <c r="Y3389">
        <f t="shared" si="262"/>
        <v>3</v>
      </c>
      <c r="Z3389" s="2">
        <f t="shared" si="264"/>
        <v>2</v>
      </c>
      <c r="AA3389" t="s">
        <v>70</v>
      </c>
      <c r="AD3389" t="s">
        <v>123</v>
      </c>
      <c r="AE3389" t="s">
        <v>678</v>
      </c>
      <c r="AF3389">
        <v>2022</v>
      </c>
    </row>
    <row r="3390" spans="1:32" x14ac:dyDescent="0.25">
      <c r="A3390" t="s">
        <v>29</v>
      </c>
      <c r="B3390" t="s">
        <v>67</v>
      </c>
      <c r="C3390" t="s">
        <v>68</v>
      </c>
      <c r="D3390" t="s">
        <v>69</v>
      </c>
      <c r="E3390">
        <f>_xlfn.XLOOKUP(Table1[[#This Row],[Location]],'Location analysis'!A:A,'Location analysis'!B:B)</f>
        <v>40.435699999999997</v>
      </c>
      <c r="F3390">
        <f>_xlfn.XLOOKUP(Table1[[#This Row],[Location]],'Location analysis'!A:A,'Location analysis'!C:C)</f>
        <v>-74.125200000000007</v>
      </c>
      <c r="G3390" t="s">
        <v>81</v>
      </c>
      <c r="H3390" t="s">
        <v>43</v>
      </c>
      <c r="I3390">
        <v>15198762137</v>
      </c>
      <c r="J3390" t="s">
        <v>677</v>
      </c>
      <c r="K3390" t="s">
        <v>36</v>
      </c>
      <c r="L3390">
        <v>134</v>
      </c>
      <c r="M3390">
        <v>2</v>
      </c>
      <c r="N3390">
        <v>1</v>
      </c>
      <c r="O3390">
        <v>134</v>
      </c>
      <c r="P3390">
        <v>2</v>
      </c>
      <c r="Q3390">
        <v>1</v>
      </c>
      <c r="R3390">
        <v>2</v>
      </c>
      <c r="S3390">
        <v>2</v>
      </c>
      <c r="T3390" s="1">
        <v>44714</v>
      </c>
      <c r="U3390" t="str">
        <f t="shared" si="260"/>
        <v>KitKat - Crisp Wafers</v>
      </c>
      <c r="V3390" t="str">
        <f t="shared" si="261"/>
        <v>Food</v>
      </c>
      <c r="W3390" t="s">
        <v>43</v>
      </c>
      <c r="X3390" t="b">
        <f t="shared" si="263"/>
        <v>1</v>
      </c>
      <c r="Y3390">
        <f t="shared" si="262"/>
        <v>2</v>
      </c>
      <c r="Z3390" s="2">
        <f t="shared" si="264"/>
        <v>1.3333333333333333</v>
      </c>
      <c r="AA3390" t="s">
        <v>82</v>
      </c>
      <c r="AB3390" t="s">
        <v>83</v>
      </c>
      <c r="AD3390" t="s">
        <v>123</v>
      </c>
      <c r="AE3390" t="s">
        <v>678</v>
      </c>
      <c r="AF3390">
        <v>2022</v>
      </c>
    </row>
    <row r="3391" spans="1:32" x14ac:dyDescent="0.25">
      <c r="A3391" t="s">
        <v>29</v>
      </c>
      <c r="B3391" t="s">
        <v>67</v>
      </c>
      <c r="C3391" t="s">
        <v>68</v>
      </c>
      <c r="D3391" t="s">
        <v>69</v>
      </c>
      <c r="E3391">
        <f>_xlfn.XLOOKUP(Table1[[#This Row],[Location]],'Location analysis'!A:A,'Location analysis'!B:B)</f>
        <v>40.435699999999997</v>
      </c>
      <c r="F3391">
        <f>_xlfn.XLOOKUP(Table1[[#This Row],[Location]],'Location analysis'!A:A,'Location analysis'!C:C)</f>
        <v>-74.125200000000007</v>
      </c>
      <c r="G3391" t="s">
        <v>74</v>
      </c>
      <c r="H3391" t="s">
        <v>49</v>
      </c>
      <c r="I3391">
        <v>15198922131</v>
      </c>
      <c r="J3391" t="s">
        <v>677</v>
      </c>
      <c r="K3391" t="s">
        <v>51</v>
      </c>
      <c r="L3391">
        <v>143</v>
      </c>
      <c r="M3391">
        <v>2.5</v>
      </c>
      <c r="N3391">
        <v>1</v>
      </c>
      <c r="O3391">
        <v>143</v>
      </c>
      <c r="P3391">
        <v>2.5</v>
      </c>
      <c r="Q3391">
        <v>1</v>
      </c>
      <c r="R3391">
        <v>2.5</v>
      </c>
      <c r="S3391">
        <v>2.5</v>
      </c>
      <c r="T3391" s="1">
        <v>44714</v>
      </c>
      <c r="U3391" t="str">
        <f t="shared" si="260"/>
        <v>Snapple Diet Tea - Lemon</v>
      </c>
      <c r="V3391" t="str">
        <f t="shared" si="261"/>
        <v>Non Carbonated</v>
      </c>
      <c r="W3391" t="s">
        <v>49</v>
      </c>
      <c r="X3391" t="b">
        <f t="shared" si="263"/>
        <v>1</v>
      </c>
      <c r="Y3391">
        <f t="shared" si="262"/>
        <v>2.5</v>
      </c>
      <c r="Z3391" s="2">
        <f t="shared" si="264"/>
        <v>1.6666666666666667</v>
      </c>
      <c r="AA3391" t="s">
        <v>75</v>
      </c>
      <c r="AB3391" t="s">
        <v>76</v>
      </c>
      <c r="AD3391" t="s">
        <v>123</v>
      </c>
      <c r="AE3391" t="s">
        <v>678</v>
      </c>
      <c r="AF3391">
        <v>2022</v>
      </c>
    </row>
    <row r="3392" spans="1:32" x14ac:dyDescent="0.25">
      <c r="A3392" t="s">
        <v>29</v>
      </c>
      <c r="B3392" t="s">
        <v>67</v>
      </c>
      <c r="C3392" t="s">
        <v>68</v>
      </c>
      <c r="D3392" t="s">
        <v>69</v>
      </c>
      <c r="E3392">
        <f>_xlfn.XLOOKUP(Table1[[#This Row],[Location]],'Location analysis'!A:A,'Location analysis'!B:B)</f>
        <v>40.435699999999997</v>
      </c>
      <c r="F3392">
        <f>_xlfn.XLOOKUP(Table1[[#This Row],[Location]],'Location analysis'!A:A,'Location analysis'!C:C)</f>
        <v>-74.125200000000007</v>
      </c>
      <c r="G3392" t="s">
        <v>81</v>
      </c>
      <c r="H3392" t="s">
        <v>43</v>
      </c>
      <c r="I3392">
        <v>15198922548</v>
      </c>
      <c r="J3392" t="s">
        <v>677</v>
      </c>
      <c r="K3392" t="s">
        <v>51</v>
      </c>
      <c r="L3392">
        <v>134</v>
      </c>
      <c r="M3392">
        <v>2</v>
      </c>
      <c r="N3392">
        <v>1</v>
      </c>
      <c r="O3392">
        <v>134</v>
      </c>
      <c r="P3392">
        <v>2</v>
      </c>
      <c r="Q3392">
        <v>1</v>
      </c>
      <c r="R3392">
        <v>2</v>
      </c>
      <c r="S3392">
        <v>2</v>
      </c>
      <c r="T3392" s="1">
        <v>44714</v>
      </c>
      <c r="U3392" t="str">
        <f t="shared" si="260"/>
        <v>KitKat - Crisp Wafers</v>
      </c>
      <c r="V3392" t="str">
        <f t="shared" si="261"/>
        <v>Food</v>
      </c>
      <c r="W3392" t="s">
        <v>43</v>
      </c>
      <c r="X3392" t="b">
        <f t="shared" si="263"/>
        <v>1</v>
      </c>
      <c r="Y3392">
        <f t="shared" si="262"/>
        <v>2</v>
      </c>
      <c r="Z3392" s="2">
        <f t="shared" si="264"/>
        <v>1.3333333333333333</v>
      </c>
      <c r="AA3392" t="s">
        <v>82</v>
      </c>
      <c r="AB3392" t="s">
        <v>83</v>
      </c>
      <c r="AD3392" t="s">
        <v>123</v>
      </c>
      <c r="AE3392" t="s">
        <v>678</v>
      </c>
      <c r="AF3392">
        <v>2022</v>
      </c>
    </row>
    <row r="3393" spans="1:32" x14ac:dyDescent="0.25">
      <c r="A3393" t="s">
        <v>29</v>
      </c>
      <c r="B3393" t="s">
        <v>67</v>
      </c>
      <c r="C3393" t="s">
        <v>68</v>
      </c>
      <c r="D3393" t="s">
        <v>69</v>
      </c>
      <c r="E3393">
        <f>_xlfn.XLOOKUP(Table1[[#This Row],[Location]],'Location analysis'!A:A,'Location analysis'!B:B)</f>
        <v>40.435699999999997</v>
      </c>
      <c r="F3393">
        <f>_xlfn.XLOOKUP(Table1[[#This Row],[Location]],'Location analysis'!A:A,'Location analysis'!C:C)</f>
        <v>-74.125200000000007</v>
      </c>
      <c r="G3393" t="s">
        <v>81</v>
      </c>
      <c r="H3393" t="s">
        <v>43</v>
      </c>
      <c r="I3393">
        <v>15198922734</v>
      </c>
      <c r="J3393" t="s">
        <v>677</v>
      </c>
      <c r="K3393" t="s">
        <v>51</v>
      </c>
      <c r="L3393">
        <v>134</v>
      </c>
      <c r="M3393">
        <v>2</v>
      </c>
      <c r="N3393">
        <v>1</v>
      </c>
      <c r="O3393">
        <v>134</v>
      </c>
      <c r="P3393">
        <v>2</v>
      </c>
      <c r="Q3393">
        <v>1</v>
      </c>
      <c r="R3393">
        <v>2</v>
      </c>
      <c r="S3393">
        <v>2</v>
      </c>
      <c r="T3393" s="1">
        <v>44714</v>
      </c>
      <c r="U3393" t="str">
        <f t="shared" si="260"/>
        <v>KitKat - Crisp Wafers</v>
      </c>
      <c r="V3393" t="str">
        <f t="shared" si="261"/>
        <v>Food</v>
      </c>
      <c r="W3393" t="s">
        <v>43</v>
      </c>
      <c r="X3393" t="b">
        <f t="shared" si="263"/>
        <v>1</v>
      </c>
      <c r="Y3393">
        <f t="shared" si="262"/>
        <v>2</v>
      </c>
      <c r="Z3393" s="2">
        <f t="shared" si="264"/>
        <v>1.3333333333333333</v>
      </c>
      <c r="AA3393" t="s">
        <v>82</v>
      </c>
      <c r="AB3393" t="s">
        <v>83</v>
      </c>
      <c r="AD3393" t="s">
        <v>123</v>
      </c>
      <c r="AE3393" t="s">
        <v>678</v>
      </c>
      <c r="AF3393">
        <v>2022</v>
      </c>
    </row>
    <row r="3394" spans="1:32" x14ac:dyDescent="0.25">
      <c r="A3394" t="s">
        <v>29</v>
      </c>
      <c r="B3394" t="s">
        <v>67</v>
      </c>
      <c r="C3394" t="s">
        <v>68</v>
      </c>
      <c r="D3394" t="s">
        <v>69</v>
      </c>
      <c r="E3394">
        <f>_xlfn.XLOOKUP(Table1[[#This Row],[Location]],'Location analysis'!A:A,'Location analysis'!B:B)</f>
        <v>40.435699999999997</v>
      </c>
      <c r="F3394">
        <f>_xlfn.XLOOKUP(Table1[[#This Row],[Location]],'Location analysis'!A:A,'Location analysis'!C:C)</f>
        <v>-74.125200000000007</v>
      </c>
      <c r="G3394" t="s">
        <v>275</v>
      </c>
      <c r="H3394" t="s">
        <v>43</v>
      </c>
      <c r="I3394">
        <v>15199057890</v>
      </c>
      <c r="J3394" t="s">
        <v>677</v>
      </c>
      <c r="K3394" t="s">
        <v>51</v>
      </c>
      <c r="L3394">
        <v>121</v>
      </c>
      <c r="M3394">
        <v>2</v>
      </c>
      <c r="N3394">
        <v>1</v>
      </c>
      <c r="O3394">
        <v>121</v>
      </c>
      <c r="P3394">
        <v>2</v>
      </c>
      <c r="Q3394">
        <v>1</v>
      </c>
      <c r="R3394">
        <v>2</v>
      </c>
      <c r="S3394">
        <v>2</v>
      </c>
      <c r="T3394" s="1">
        <v>44714</v>
      </c>
      <c r="U3394" t="str">
        <f t="shared" ref="U3394:U3457" si="265">IF(G3394="","Cell is Blank - Dis-regard",G3394)</f>
        <v>Cheetos Flaming Hot Limon Crunchy</v>
      </c>
      <c r="V3394" t="str">
        <f t="shared" ref="V3394:V3457" si="266">IF(H3394="","Cell is Blank - Dis-regard",H3394)</f>
        <v>Food</v>
      </c>
      <c r="W3394" t="s">
        <v>43</v>
      </c>
      <c r="X3394" t="b">
        <f t="shared" si="263"/>
        <v>1</v>
      </c>
      <c r="Y3394">
        <f t="shared" ref="Y3394:Y3457" si="267">IF(X3394="FALSE",M3394,M3394)</f>
        <v>2</v>
      </c>
      <c r="Z3394" s="2">
        <f t="shared" si="264"/>
        <v>1.3333333333333333</v>
      </c>
      <c r="AA3394" t="s">
        <v>275</v>
      </c>
      <c r="AD3394" t="s">
        <v>123</v>
      </c>
      <c r="AE3394" t="s">
        <v>678</v>
      </c>
      <c r="AF3394">
        <v>2022</v>
      </c>
    </row>
    <row r="3395" spans="1:32" x14ac:dyDescent="0.25">
      <c r="A3395" t="s">
        <v>29</v>
      </c>
      <c r="B3395" t="s">
        <v>67</v>
      </c>
      <c r="C3395" t="s">
        <v>68</v>
      </c>
      <c r="D3395" t="s">
        <v>69</v>
      </c>
      <c r="E3395">
        <f>_xlfn.XLOOKUP(Table1[[#This Row],[Location]],'Location analysis'!A:A,'Location analysis'!B:B)</f>
        <v>40.435699999999997</v>
      </c>
      <c r="F3395">
        <f>_xlfn.XLOOKUP(Table1[[#This Row],[Location]],'Location analysis'!A:A,'Location analysis'!C:C)</f>
        <v>-74.125200000000007</v>
      </c>
      <c r="G3395" t="s">
        <v>100</v>
      </c>
      <c r="H3395" t="s">
        <v>43</v>
      </c>
      <c r="I3395">
        <v>15199057923</v>
      </c>
      <c r="J3395" t="s">
        <v>677</v>
      </c>
      <c r="K3395" t="s">
        <v>51</v>
      </c>
      <c r="L3395">
        <v>114</v>
      </c>
      <c r="M3395">
        <v>2</v>
      </c>
      <c r="N3395">
        <v>1</v>
      </c>
      <c r="O3395">
        <v>114</v>
      </c>
      <c r="P3395">
        <v>2</v>
      </c>
      <c r="Q3395">
        <v>1</v>
      </c>
      <c r="R3395">
        <v>2</v>
      </c>
      <c r="S3395">
        <v>2</v>
      </c>
      <c r="T3395" s="1">
        <v>44714</v>
      </c>
      <c r="U3395" t="str">
        <f t="shared" si="265"/>
        <v>Cheetos - Fleming Hot Crunchy</v>
      </c>
      <c r="V3395" t="str">
        <f t="shared" si="266"/>
        <v>Food</v>
      </c>
      <c r="W3395" t="s">
        <v>43</v>
      </c>
      <c r="X3395" t="b">
        <f t="shared" ref="X3395:X3458" si="268">M3395=P3395</f>
        <v>1</v>
      </c>
      <c r="Y3395">
        <f t="shared" si="267"/>
        <v>2</v>
      </c>
      <c r="Z3395" s="2">
        <f t="shared" ref="Z3395:Z3458" si="269">Y3395/1.5</f>
        <v>1.3333333333333333</v>
      </c>
      <c r="AA3395" t="s">
        <v>101</v>
      </c>
      <c r="AB3395" t="s">
        <v>102</v>
      </c>
      <c r="AD3395" t="s">
        <v>123</v>
      </c>
      <c r="AE3395" t="s">
        <v>678</v>
      </c>
      <c r="AF3395">
        <v>2022</v>
      </c>
    </row>
    <row r="3396" spans="1:32" x14ac:dyDescent="0.25">
      <c r="A3396" t="s">
        <v>29</v>
      </c>
      <c r="B3396" t="s">
        <v>394</v>
      </c>
      <c r="C3396" t="s">
        <v>395</v>
      </c>
      <c r="D3396" t="s">
        <v>396</v>
      </c>
      <c r="E3396">
        <f>_xlfn.XLOOKUP(Table1[[#This Row],[Location]],'Location analysis'!A:A,'Location analysis'!B:B)</f>
        <v>40.416893999999999</v>
      </c>
      <c r="F3396">
        <f>_xlfn.XLOOKUP(Table1[[#This Row],[Location]],'Location analysis'!A:A,'Location analysis'!C:C)</f>
        <v>-74.420399000000003</v>
      </c>
      <c r="G3396" t="s">
        <v>151</v>
      </c>
      <c r="H3396" t="s">
        <v>97</v>
      </c>
      <c r="I3396">
        <v>15200800757</v>
      </c>
      <c r="J3396" t="s">
        <v>679</v>
      </c>
      <c r="K3396" t="s">
        <v>51</v>
      </c>
      <c r="L3396">
        <v>147</v>
      </c>
      <c r="M3396">
        <v>2.5</v>
      </c>
      <c r="N3396">
        <v>1</v>
      </c>
      <c r="O3396">
        <v>147</v>
      </c>
      <c r="P3396">
        <v>2.5</v>
      </c>
      <c r="Q3396">
        <v>1</v>
      </c>
      <c r="R3396">
        <v>2.5</v>
      </c>
      <c r="S3396">
        <v>2.5</v>
      </c>
      <c r="T3396" s="1">
        <v>44715</v>
      </c>
      <c r="U3396" t="str">
        <f t="shared" si="265"/>
        <v>BodyArmor LYTE  - Peach Mango</v>
      </c>
      <c r="V3396" t="str">
        <f t="shared" si="266"/>
        <v>Water</v>
      </c>
      <c r="W3396" t="s">
        <v>97</v>
      </c>
      <c r="X3396" t="b">
        <f t="shared" si="268"/>
        <v>1</v>
      </c>
      <c r="Y3396">
        <f t="shared" si="267"/>
        <v>2.5</v>
      </c>
      <c r="Z3396" s="2">
        <f t="shared" si="269"/>
        <v>1.6666666666666667</v>
      </c>
      <c r="AA3396" t="s">
        <v>152</v>
      </c>
      <c r="AB3396" t="s">
        <v>153</v>
      </c>
      <c r="AD3396" t="s">
        <v>132</v>
      </c>
      <c r="AE3396" t="s">
        <v>680</v>
      </c>
      <c r="AF3396">
        <v>2022</v>
      </c>
    </row>
    <row r="3397" spans="1:32" x14ac:dyDescent="0.25">
      <c r="A3397" t="s">
        <v>29</v>
      </c>
      <c r="B3397" t="s">
        <v>394</v>
      </c>
      <c r="C3397" t="s">
        <v>395</v>
      </c>
      <c r="D3397" t="s">
        <v>396</v>
      </c>
      <c r="E3397">
        <f>_xlfn.XLOOKUP(Table1[[#This Row],[Location]],'Location analysis'!A:A,'Location analysis'!B:B)</f>
        <v>40.416893999999999</v>
      </c>
      <c r="F3397">
        <f>_xlfn.XLOOKUP(Table1[[#This Row],[Location]],'Location analysis'!A:A,'Location analysis'!C:C)</f>
        <v>-74.420399000000003</v>
      </c>
      <c r="G3397" t="s">
        <v>251</v>
      </c>
      <c r="H3397" t="s">
        <v>43</v>
      </c>
      <c r="I3397">
        <v>15200801680</v>
      </c>
      <c r="J3397" t="s">
        <v>679</v>
      </c>
      <c r="K3397" t="s">
        <v>51</v>
      </c>
      <c r="L3397">
        <v>123</v>
      </c>
      <c r="M3397">
        <v>1.25</v>
      </c>
      <c r="N3397">
        <v>1</v>
      </c>
      <c r="O3397">
        <v>123</v>
      </c>
      <c r="P3397">
        <v>1.25</v>
      </c>
      <c r="Q3397">
        <v>1</v>
      </c>
      <c r="R3397">
        <v>1.25</v>
      </c>
      <c r="S3397">
        <v>1.25</v>
      </c>
      <c r="T3397" s="1">
        <v>44715</v>
      </c>
      <c r="U3397" t="str">
        <f t="shared" si="265"/>
        <v>CheezIt - Double Cheese</v>
      </c>
      <c r="V3397" t="str">
        <f t="shared" si="266"/>
        <v>Food</v>
      </c>
      <c r="W3397" t="s">
        <v>43</v>
      </c>
      <c r="X3397" t="b">
        <f t="shared" si="268"/>
        <v>1</v>
      </c>
      <c r="Y3397">
        <f t="shared" si="267"/>
        <v>1.25</v>
      </c>
      <c r="Z3397" s="2">
        <f t="shared" si="269"/>
        <v>0.83333333333333337</v>
      </c>
      <c r="AA3397" t="s">
        <v>193</v>
      </c>
      <c r="AB3397" t="s">
        <v>252</v>
      </c>
      <c r="AD3397" t="s">
        <v>132</v>
      </c>
      <c r="AE3397" t="s">
        <v>680</v>
      </c>
      <c r="AF3397">
        <v>2022</v>
      </c>
    </row>
    <row r="3398" spans="1:32" x14ac:dyDescent="0.25">
      <c r="A3398" t="s">
        <v>29</v>
      </c>
      <c r="B3398" t="s">
        <v>394</v>
      </c>
      <c r="C3398" t="s">
        <v>395</v>
      </c>
      <c r="D3398" t="s">
        <v>396</v>
      </c>
      <c r="E3398">
        <f>_xlfn.XLOOKUP(Table1[[#This Row],[Location]],'Location analysis'!A:A,'Location analysis'!B:B)</f>
        <v>40.416893999999999</v>
      </c>
      <c r="F3398">
        <f>_xlfn.XLOOKUP(Table1[[#This Row],[Location]],'Location analysis'!A:A,'Location analysis'!C:C)</f>
        <v>-74.420399000000003</v>
      </c>
      <c r="G3398" t="s">
        <v>583</v>
      </c>
      <c r="H3398" t="s">
        <v>43</v>
      </c>
      <c r="I3398">
        <v>15202084395</v>
      </c>
      <c r="J3398" t="s">
        <v>679</v>
      </c>
      <c r="K3398" t="s">
        <v>51</v>
      </c>
      <c r="L3398">
        <v>158</v>
      </c>
      <c r="M3398">
        <v>2</v>
      </c>
      <c r="N3398">
        <v>1</v>
      </c>
      <c r="O3398">
        <v>158</v>
      </c>
      <c r="P3398">
        <v>2</v>
      </c>
      <c r="Q3398">
        <v>1</v>
      </c>
      <c r="R3398">
        <v>2</v>
      </c>
      <c r="S3398">
        <v>2</v>
      </c>
      <c r="T3398" s="1">
        <v>44715</v>
      </c>
      <c r="U3398" t="str">
        <f t="shared" si="265"/>
        <v>Lenny &amp; Larrys - Chocolate Chip</v>
      </c>
      <c r="V3398" t="str">
        <f t="shared" si="266"/>
        <v>Food</v>
      </c>
      <c r="W3398" t="s">
        <v>43</v>
      </c>
      <c r="X3398" t="b">
        <f t="shared" si="268"/>
        <v>1</v>
      </c>
      <c r="Y3398">
        <f t="shared" si="267"/>
        <v>2</v>
      </c>
      <c r="Z3398" s="2">
        <f t="shared" si="269"/>
        <v>1.3333333333333333</v>
      </c>
      <c r="AA3398" t="s">
        <v>422</v>
      </c>
      <c r="AB3398" t="s">
        <v>444</v>
      </c>
      <c r="AD3398" t="s">
        <v>132</v>
      </c>
      <c r="AE3398" t="s">
        <v>680</v>
      </c>
      <c r="AF3398">
        <v>2022</v>
      </c>
    </row>
    <row r="3399" spans="1:32" x14ac:dyDescent="0.25">
      <c r="A3399" t="s">
        <v>29</v>
      </c>
      <c r="B3399" t="s">
        <v>394</v>
      </c>
      <c r="C3399" t="s">
        <v>395</v>
      </c>
      <c r="D3399" t="s">
        <v>396</v>
      </c>
      <c r="E3399">
        <f>_xlfn.XLOOKUP(Table1[[#This Row],[Location]],'Location analysis'!A:A,'Location analysis'!B:B)</f>
        <v>40.416893999999999</v>
      </c>
      <c r="F3399">
        <f>_xlfn.XLOOKUP(Table1[[#This Row],[Location]],'Location analysis'!A:A,'Location analysis'!C:C)</f>
        <v>-74.420399000000003</v>
      </c>
      <c r="G3399" t="s">
        <v>74</v>
      </c>
      <c r="H3399" t="s">
        <v>49</v>
      </c>
      <c r="I3399">
        <v>15202087252</v>
      </c>
      <c r="J3399" t="s">
        <v>679</v>
      </c>
      <c r="K3399" t="s">
        <v>51</v>
      </c>
      <c r="L3399">
        <v>143</v>
      </c>
      <c r="M3399">
        <v>2.5</v>
      </c>
      <c r="N3399">
        <v>1</v>
      </c>
      <c r="O3399">
        <v>143</v>
      </c>
      <c r="P3399">
        <v>2.5</v>
      </c>
      <c r="Q3399">
        <v>1</v>
      </c>
      <c r="R3399">
        <v>2.5</v>
      </c>
      <c r="S3399">
        <v>2.5</v>
      </c>
      <c r="T3399" s="1">
        <v>44715</v>
      </c>
      <c r="U3399" t="str">
        <f t="shared" si="265"/>
        <v>Snapple Diet Tea - Lemon</v>
      </c>
      <c r="V3399" t="str">
        <f t="shared" si="266"/>
        <v>Non Carbonated</v>
      </c>
      <c r="W3399" t="s">
        <v>49</v>
      </c>
      <c r="X3399" t="b">
        <f t="shared" si="268"/>
        <v>1</v>
      </c>
      <c r="Y3399">
        <f t="shared" si="267"/>
        <v>2.5</v>
      </c>
      <c r="Z3399" s="2">
        <f t="shared" si="269"/>
        <v>1.6666666666666667</v>
      </c>
      <c r="AA3399" t="s">
        <v>75</v>
      </c>
      <c r="AB3399" t="s">
        <v>76</v>
      </c>
      <c r="AD3399" t="s">
        <v>132</v>
      </c>
      <c r="AE3399" t="s">
        <v>680</v>
      </c>
      <c r="AF3399">
        <v>2022</v>
      </c>
    </row>
    <row r="3400" spans="1:32" x14ac:dyDescent="0.25">
      <c r="A3400" t="s">
        <v>29</v>
      </c>
      <c r="B3400" t="s">
        <v>394</v>
      </c>
      <c r="C3400" t="s">
        <v>395</v>
      </c>
      <c r="D3400" t="s">
        <v>396</v>
      </c>
      <c r="E3400">
        <f>_xlfn.XLOOKUP(Table1[[#This Row],[Location]],'Location analysis'!A:A,'Location analysis'!B:B)</f>
        <v>40.416893999999999</v>
      </c>
      <c r="F3400">
        <f>_xlfn.XLOOKUP(Table1[[#This Row],[Location]],'Location analysis'!A:A,'Location analysis'!C:C)</f>
        <v>-74.420399000000003</v>
      </c>
      <c r="G3400" t="s">
        <v>681</v>
      </c>
      <c r="H3400" t="s">
        <v>43</v>
      </c>
      <c r="I3400">
        <v>15202551811</v>
      </c>
      <c r="J3400" t="s">
        <v>679</v>
      </c>
      <c r="K3400" t="s">
        <v>36</v>
      </c>
      <c r="L3400">
        <v>114</v>
      </c>
      <c r="M3400">
        <v>2</v>
      </c>
      <c r="N3400">
        <v>1</v>
      </c>
      <c r="O3400">
        <v>114</v>
      </c>
      <c r="P3400">
        <v>2</v>
      </c>
      <c r="Q3400">
        <v>1</v>
      </c>
      <c r="R3400">
        <v>2</v>
      </c>
      <c r="S3400">
        <v>4</v>
      </c>
      <c r="T3400" s="1">
        <v>44715</v>
      </c>
      <c r="U3400" t="str">
        <f t="shared" si="265"/>
        <v>Snyder's of Hanover Pretzel Pieces - Cheddar</v>
      </c>
      <c r="V3400" t="str">
        <f t="shared" si="266"/>
        <v>Food</v>
      </c>
      <c r="W3400" t="s">
        <v>43</v>
      </c>
      <c r="X3400" t="b">
        <f t="shared" si="268"/>
        <v>1</v>
      </c>
      <c r="Y3400">
        <f t="shared" si="267"/>
        <v>2</v>
      </c>
      <c r="Z3400" s="2">
        <f t="shared" si="269"/>
        <v>1.3333333333333333</v>
      </c>
      <c r="AA3400" t="s">
        <v>591</v>
      </c>
      <c r="AB3400" t="s">
        <v>614</v>
      </c>
      <c r="AD3400" t="s">
        <v>132</v>
      </c>
      <c r="AE3400" t="s">
        <v>680</v>
      </c>
      <c r="AF3400">
        <v>2022</v>
      </c>
    </row>
    <row r="3401" spans="1:32" x14ac:dyDescent="0.25">
      <c r="A3401" t="s">
        <v>29</v>
      </c>
      <c r="B3401" t="s">
        <v>394</v>
      </c>
      <c r="C3401" t="s">
        <v>395</v>
      </c>
      <c r="D3401" t="s">
        <v>396</v>
      </c>
      <c r="E3401">
        <f>_xlfn.XLOOKUP(Table1[[#This Row],[Location]],'Location analysis'!A:A,'Location analysis'!B:B)</f>
        <v>40.416893999999999</v>
      </c>
      <c r="F3401">
        <f>_xlfn.XLOOKUP(Table1[[#This Row],[Location]],'Location analysis'!A:A,'Location analysis'!C:C)</f>
        <v>-74.420399000000003</v>
      </c>
      <c r="G3401" t="s">
        <v>293</v>
      </c>
      <c r="H3401" t="s">
        <v>43</v>
      </c>
      <c r="I3401">
        <v>15202551811</v>
      </c>
      <c r="J3401" t="s">
        <v>679</v>
      </c>
      <c r="K3401" t="s">
        <v>36</v>
      </c>
      <c r="L3401">
        <v>135</v>
      </c>
      <c r="M3401">
        <v>2</v>
      </c>
      <c r="N3401">
        <v>1</v>
      </c>
      <c r="O3401">
        <v>135</v>
      </c>
      <c r="P3401">
        <v>2</v>
      </c>
      <c r="Q3401">
        <v>1</v>
      </c>
      <c r="R3401">
        <v>2</v>
      </c>
      <c r="S3401">
        <v>4</v>
      </c>
      <c r="T3401" s="1">
        <v>44715</v>
      </c>
      <c r="U3401" t="str">
        <f t="shared" si="265"/>
        <v>Kinder - Bueno - Crispy Creamy Chocolate</v>
      </c>
      <c r="V3401" t="str">
        <f t="shared" si="266"/>
        <v>Food</v>
      </c>
      <c r="W3401" t="s">
        <v>43</v>
      </c>
      <c r="X3401" t="b">
        <f t="shared" si="268"/>
        <v>1</v>
      </c>
      <c r="Y3401">
        <f t="shared" si="267"/>
        <v>2</v>
      </c>
      <c r="Z3401" s="2">
        <f t="shared" si="269"/>
        <v>1.3333333333333333</v>
      </c>
      <c r="AA3401" t="s">
        <v>294</v>
      </c>
      <c r="AB3401" t="s">
        <v>295</v>
      </c>
      <c r="AC3401" t="s">
        <v>296</v>
      </c>
      <c r="AD3401" t="s">
        <v>132</v>
      </c>
      <c r="AE3401" t="s">
        <v>680</v>
      </c>
      <c r="AF3401">
        <v>2022</v>
      </c>
    </row>
    <row r="3402" spans="1:32" x14ac:dyDescent="0.25">
      <c r="A3402" t="s">
        <v>29</v>
      </c>
      <c r="B3402" t="s">
        <v>46</v>
      </c>
      <c r="C3402" t="s">
        <v>31</v>
      </c>
      <c r="D3402" t="s">
        <v>47</v>
      </c>
      <c r="E3402">
        <f>_xlfn.XLOOKUP(Table1[[#This Row],[Location]],'Location analysis'!A:A,'Location analysis'!B:B)</f>
        <v>40.423690999999998</v>
      </c>
      <c r="F3402">
        <f>_xlfn.XLOOKUP(Table1[[#This Row],[Location]],'Location analysis'!A:A,'Location analysis'!C:C)</f>
        <v>-74.380831999999998</v>
      </c>
      <c r="G3402" t="s">
        <v>542</v>
      </c>
      <c r="H3402" t="s">
        <v>43</v>
      </c>
      <c r="I3402">
        <v>15203187490</v>
      </c>
      <c r="J3402" t="s">
        <v>679</v>
      </c>
      <c r="K3402" t="s">
        <v>36</v>
      </c>
      <c r="L3402">
        <v>114</v>
      </c>
      <c r="M3402">
        <v>1.5</v>
      </c>
      <c r="N3402">
        <v>1</v>
      </c>
      <c r="O3402">
        <v>114</v>
      </c>
      <c r="P3402">
        <v>1.5</v>
      </c>
      <c r="Q3402">
        <v>1</v>
      </c>
      <c r="R3402">
        <v>1.5</v>
      </c>
      <c r="S3402">
        <v>1.5</v>
      </c>
      <c r="T3402" s="1">
        <v>44715</v>
      </c>
      <c r="U3402" t="str">
        <f t="shared" si="265"/>
        <v>Pop Corners - White Cheddar</v>
      </c>
      <c r="V3402" t="str">
        <f t="shared" si="266"/>
        <v>Food</v>
      </c>
      <c r="W3402" t="s">
        <v>43</v>
      </c>
      <c r="X3402" t="b">
        <f t="shared" si="268"/>
        <v>1</v>
      </c>
      <c r="Y3402">
        <f t="shared" si="267"/>
        <v>1.5</v>
      </c>
      <c r="Z3402" s="2">
        <f t="shared" si="269"/>
        <v>1</v>
      </c>
      <c r="AA3402" t="s">
        <v>509</v>
      </c>
      <c r="AB3402" t="s">
        <v>204</v>
      </c>
      <c r="AD3402" t="s">
        <v>132</v>
      </c>
      <c r="AE3402" t="s">
        <v>680</v>
      </c>
      <c r="AF3402">
        <v>2022</v>
      </c>
    </row>
    <row r="3403" spans="1:32" x14ac:dyDescent="0.25">
      <c r="A3403" t="s">
        <v>29</v>
      </c>
      <c r="B3403" t="s">
        <v>67</v>
      </c>
      <c r="C3403" t="s">
        <v>68</v>
      </c>
      <c r="D3403" t="s">
        <v>69</v>
      </c>
      <c r="E3403">
        <f>_xlfn.XLOOKUP(Table1[[#This Row],[Location]],'Location analysis'!A:A,'Location analysis'!B:B)</f>
        <v>40.435699999999997</v>
      </c>
      <c r="F3403">
        <f>_xlfn.XLOOKUP(Table1[[#This Row],[Location]],'Location analysis'!A:A,'Location analysis'!C:C)</f>
        <v>-74.125200000000007</v>
      </c>
      <c r="G3403" t="s">
        <v>182</v>
      </c>
      <c r="H3403" t="s">
        <v>34</v>
      </c>
      <c r="I3403">
        <v>15203569649</v>
      </c>
      <c r="J3403" t="s">
        <v>679</v>
      </c>
      <c r="K3403" t="s">
        <v>51</v>
      </c>
      <c r="L3403">
        <v>141</v>
      </c>
      <c r="M3403">
        <v>1.5</v>
      </c>
      <c r="N3403">
        <v>1</v>
      </c>
      <c r="O3403">
        <v>141</v>
      </c>
      <c r="P3403">
        <v>1.5</v>
      </c>
      <c r="Q3403">
        <v>1</v>
      </c>
      <c r="R3403">
        <v>1.5</v>
      </c>
      <c r="S3403">
        <v>1.5</v>
      </c>
      <c r="T3403" s="1">
        <v>44715</v>
      </c>
      <c r="U3403" t="str">
        <f t="shared" si="265"/>
        <v>Coca Cola - Zero Sugar</v>
      </c>
      <c r="V3403" t="str">
        <f t="shared" si="266"/>
        <v>Carbonated</v>
      </c>
      <c r="W3403" t="s">
        <v>34</v>
      </c>
      <c r="X3403" t="b">
        <f t="shared" si="268"/>
        <v>1</v>
      </c>
      <c r="Y3403">
        <f t="shared" si="267"/>
        <v>1.5</v>
      </c>
      <c r="Z3403" s="2">
        <f t="shared" si="269"/>
        <v>1</v>
      </c>
      <c r="AA3403" t="s">
        <v>183</v>
      </c>
      <c r="AB3403" t="s">
        <v>184</v>
      </c>
      <c r="AD3403" t="s">
        <v>132</v>
      </c>
      <c r="AE3403" t="s">
        <v>680</v>
      </c>
      <c r="AF3403">
        <v>2022</v>
      </c>
    </row>
    <row r="3404" spans="1:32" x14ac:dyDescent="0.25">
      <c r="A3404" t="s">
        <v>29</v>
      </c>
      <c r="B3404" t="s">
        <v>67</v>
      </c>
      <c r="C3404" t="s">
        <v>68</v>
      </c>
      <c r="D3404" t="s">
        <v>69</v>
      </c>
      <c r="E3404">
        <f>_xlfn.XLOOKUP(Table1[[#This Row],[Location]],'Location analysis'!A:A,'Location analysis'!B:B)</f>
        <v>40.435699999999997</v>
      </c>
      <c r="F3404">
        <f>_xlfn.XLOOKUP(Table1[[#This Row],[Location]],'Location analysis'!A:A,'Location analysis'!C:C)</f>
        <v>-74.125200000000007</v>
      </c>
      <c r="G3404" t="s">
        <v>182</v>
      </c>
      <c r="H3404" t="s">
        <v>34</v>
      </c>
      <c r="I3404">
        <v>15203569874</v>
      </c>
      <c r="J3404" t="s">
        <v>679</v>
      </c>
      <c r="K3404" t="s">
        <v>51</v>
      </c>
      <c r="L3404">
        <v>141</v>
      </c>
      <c r="M3404">
        <v>1.5</v>
      </c>
      <c r="N3404">
        <v>1</v>
      </c>
      <c r="O3404">
        <v>141</v>
      </c>
      <c r="P3404">
        <v>1.5</v>
      </c>
      <c r="Q3404">
        <v>1</v>
      </c>
      <c r="R3404">
        <v>1.5</v>
      </c>
      <c r="S3404">
        <v>1.5</v>
      </c>
      <c r="T3404" s="1">
        <v>44715</v>
      </c>
      <c r="U3404" t="str">
        <f t="shared" si="265"/>
        <v>Coca Cola - Zero Sugar</v>
      </c>
      <c r="V3404" t="str">
        <f t="shared" si="266"/>
        <v>Carbonated</v>
      </c>
      <c r="W3404" t="s">
        <v>34</v>
      </c>
      <c r="X3404" t="b">
        <f t="shared" si="268"/>
        <v>1</v>
      </c>
      <c r="Y3404">
        <f t="shared" si="267"/>
        <v>1.5</v>
      </c>
      <c r="Z3404" s="2">
        <f t="shared" si="269"/>
        <v>1</v>
      </c>
      <c r="AA3404" t="s">
        <v>183</v>
      </c>
      <c r="AB3404" t="s">
        <v>184</v>
      </c>
      <c r="AD3404" t="s">
        <v>132</v>
      </c>
      <c r="AE3404" t="s">
        <v>680</v>
      </c>
      <c r="AF3404">
        <v>2022</v>
      </c>
    </row>
    <row r="3405" spans="1:32" x14ac:dyDescent="0.25">
      <c r="A3405" t="s">
        <v>29</v>
      </c>
      <c r="B3405" t="s">
        <v>67</v>
      </c>
      <c r="C3405" t="s">
        <v>68</v>
      </c>
      <c r="D3405" t="s">
        <v>69</v>
      </c>
      <c r="E3405">
        <f>_xlfn.XLOOKUP(Table1[[#This Row],[Location]],'Location analysis'!A:A,'Location analysis'!B:B)</f>
        <v>40.435699999999997</v>
      </c>
      <c r="F3405">
        <f>_xlfn.XLOOKUP(Table1[[#This Row],[Location]],'Location analysis'!A:A,'Location analysis'!C:C)</f>
        <v>-74.125200000000007</v>
      </c>
      <c r="G3405" t="s">
        <v>259</v>
      </c>
      <c r="H3405" t="s">
        <v>34</v>
      </c>
      <c r="I3405">
        <v>15203631166</v>
      </c>
      <c r="J3405" t="s">
        <v>679</v>
      </c>
      <c r="K3405" t="s">
        <v>51</v>
      </c>
      <c r="L3405">
        <v>140</v>
      </c>
      <c r="M3405">
        <v>1.5</v>
      </c>
      <c r="N3405">
        <v>1</v>
      </c>
      <c r="O3405">
        <v>140</v>
      </c>
      <c r="P3405">
        <v>1.5</v>
      </c>
      <c r="Q3405">
        <v>1</v>
      </c>
      <c r="R3405">
        <v>1.5</v>
      </c>
      <c r="S3405">
        <v>1.5</v>
      </c>
      <c r="T3405" s="1">
        <v>44715</v>
      </c>
      <c r="U3405" t="str">
        <f t="shared" si="265"/>
        <v>Sunkist Soda - Orange</v>
      </c>
      <c r="V3405" t="str">
        <f t="shared" si="266"/>
        <v>Carbonated</v>
      </c>
      <c r="W3405" t="s">
        <v>34</v>
      </c>
      <c r="X3405" t="b">
        <f t="shared" si="268"/>
        <v>1</v>
      </c>
      <c r="Y3405">
        <f t="shared" si="267"/>
        <v>1.5</v>
      </c>
      <c r="Z3405" s="2">
        <f t="shared" si="269"/>
        <v>1</v>
      </c>
      <c r="AA3405" t="s">
        <v>260</v>
      </c>
      <c r="AB3405" t="s">
        <v>261</v>
      </c>
      <c r="AD3405" t="s">
        <v>132</v>
      </c>
      <c r="AE3405" t="s">
        <v>680</v>
      </c>
      <c r="AF3405">
        <v>2022</v>
      </c>
    </row>
    <row r="3406" spans="1:32" x14ac:dyDescent="0.25">
      <c r="A3406" t="s">
        <v>29</v>
      </c>
      <c r="B3406" t="s">
        <v>46</v>
      </c>
      <c r="C3406" t="s">
        <v>31</v>
      </c>
      <c r="D3406" t="s">
        <v>47</v>
      </c>
      <c r="E3406">
        <f>_xlfn.XLOOKUP(Table1[[#This Row],[Location]],'Location analysis'!A:A,'Location analysis'!B:B)</f>
        <v>40.423690999999998</v>
      </c>
      <c r="F3406">
        <f>_xlfn.XLOOKUP(Table1[[#This Row],[Location]],'Location analysis'!A:A,'Location analysis'!C:C)</f>
        <v>-74.380831999999998</v>
      </c>
      <c r="G3406" t="s">
        <v>154</v>
      </c>
      <c r="H3406" t="s">
        <v>43</v>
      </c>
      <c r="I3406">
        <v>15203691814</v>
      </c>
      <c r="J3406" t="s">
        <v>679</v>
      </c>
      <c r="K3406" t="s">
        <v>51</v>
      </c>
      <c r="L3406">
        <v>113</v>
      </c>
      <c r="M3406">
        <v>1.5</v>
      </c>
      <c r="N3406">
        <v>1</v>
      </c>
      <c r="O3406">
        <v>113</v>
      </c>
      <c r="P3406">
        <v>1.5</v>
      </c>
      <c r="Q3406">
        <v>1</v>
      </c>
      <c r="R3406">
        <v>1.5</v>
      </c>
      <c r="S3406">
        <v>1.5</v>
      </c>
      <c r="T3406" s="1">
        <v>44715</v>
      </c>
      <c r="U3406" t="str">
        <f t="shared" si="265"/>
        <v>SunChips Multigrain - Harvest Cheddar</v>
      </c>
      <c r="V3406" t="str">
        <f t="shared" si="266"/>
        <v>Food</v>
      </c>
      <c r="W3406" t="s">
        <v>43</v>
      </c>
      <c r="X3406" t="b">
        <f t="shared" si="268"/>
        <v>1</v>
      </c>
      <c r="Y3406">
        <f t="shared" si="267"/>
        <v>1.5</v>
      </c>
      <c r="Z3406" s="2">
        <f t="shared" si="269"/>
        <v>1</v>
      </c>
      <c r="AA3406" t="s">
        <v>129</v>
      </c>
      <c r="AB3406" t="s">
        <v>155</v>
      </c>
      <c r="AD3406" t="s">
        <v>132</v>
      </c>
      <c r="AE3406" t="s">
        <v>680</v>
      </c>
      <c r="AF3406">
        <v>2022</v>
      </c>
    </row>
    <row r="3407" spans="1:32" x14ac:dyDescent="0.25">
      <c r="A3407" t="s">
        <v>29</v>
      </c>
      <c r="B3407" t="s">
        <v>67</v>
      </c>
      <c r="C3407" t="s">
        <v>68</v>
      </c>
      <c r="D3407" t="s">
        <v>69</v>
      </c>
      <c r="E3407">
        <f>_xlfn.XLOOKUP(Table1[[#This Row],[Location]],'Location analysis'!A:A,'Location analysis'!B:B)</f>
        <v>40.435699999999997</v>
      </c>
      <c r="F3407">
        <f>_xlfn.XLOOKUP(Table1[[#This Row],[Location]],'Location analysis'!A:A,'Location analysis'!C:C)</f>
        <v>-74.125200000000007</v>
      </c>
      <c r="G3407" t="s">
        <v>414</v>
      </c>
      <c r="H3407" t="s">
        <v>43</v>
      </c>
      <c r="I3407">
        <v>15203918739</v>
      </c>
      <c r="J3407" t="s">
        <v>679</v>
      </c>
      <c r="K3407" t="s">
        <v>51</v>
      </c>
      <c r="L3407">
        <v>123</v>
      </c>
      <c r="M3407">
        <v>1.5</v>
      </c>
      <c r="N3407">
        <v>1</v>
      </c>
      <c r="O3407">
        <v>123</v>
      </c>
      <c r="P3407">
        <v>1.5</v>
      </c>
      <c r="Q3407">
        <v>1</v>
      </c>
      <c r="R3407">
        <v>1.5</v>
      </c>
      <c r="S3407">
        <v>1.5</v>
      </c>
      <c r="T3407" s="1">
        <v>44715</v>
      </c>
      <c r="U3407" t="str">
        <f t="shared" si="265"/>
        <v>Lays - Classic</v>
      </c>
      <c r="V3407" t="str">
        <f t="shared" si="266"/>
        <v>Food</v>
      </c>
      <c r="W3407" t="s">
        <v>43</v>
      </c>
      <c r="X3407" t="b">
        <f t="shared" si="268"/>
        <v>1</v>
      </c>
      <c r="Y3407">
        <f t="shared" si="267"/>
        <v>1.5</v>
      </c>
      <c r="Z3407" s="2">
        <f t="shared" si="269"/>
        <v>1</v>
      </c>
      <c r="AA3407" t="s">
        <v>415</v>
      </c>
      <c r="AB3407" t="s">
        <v>416</v>
      </c>
      <c r="AD3407" t="s">
        <v>132</v>
      </c>
      <c r="AE3407" t="s">
        <v>680</v>
      </c>
      <c r="AF3407">
        <v>2022</v>
      </c>
    </row>
    <row r="3408" spans="1:32" x14ac:dyDescent="0.25">
      <c r="A3408" t="s">
        <v>29</v>
      </c>
      <c r="B3408" t="s">
        <v>67</v>
      </c>
      <c r="C3408" t="s">
        <v>68</v>
      </c>
      <c r="D3408" t="s">
        <v>69</v>
      </c>
      <c r="E3408">
        <f>_xlfn.XLOOKUP(Table1[[#This Row],[Location]],'Location analysis'!A:A,'Location analysis'!B:B)</f>
        <v>40.435699999999997</v>
      </c>
      <c r="F3408">
        <f>_xlfn.XLOOKUP(Table1[[#This Row],[Location]],'Location analysis'!A:A,'Location analysis'!C:C)</f>
        <v>-74.125200000000007</v>
      </c>
      <c r="G3408" t="s">
        <v>70</v>
      </c>
      <c r="H3408" t="s">
        <v>34</v>
      </c>
      <c r="I3408">
        <v>15203958654</v>
      </c>
      <c r="J3408" t="s">
        <v>679</v>
      </c>
      <c r="K3408" t="s">
        <v>51</v>
      </c>
      <c r="L3408">
        <v>146</v>
      </c>
      <c r="M3408">
        <v>3</v>
      </c>
      <c r="N3408">
        <v>1</v>
      </c>
      <c r="O3408">
        <v>146</v>
      </c>
      <c r="P3408">
        <v>3</v>
      </c>
      <c r="Q3408">
        <v>1</v>
      </c>
      <c r="R3408">
        <v>3</v>
      </c>
      <c r="S3408">
        <v>3</v>
      </c>
      <c r="T3408" s="1">
        <v>44715</v>
      </c>
      <c r="U3408" t="str">
        <f t="shared" si="265"/>
        <v>Monster Energy Original</v>
      </c>
      <c r="V3408" t="str">
        <f t="shared" si="266"/>
        <v>Carbonated</v>
      </c>
      <c r="W3408" t="s">
        <v>34</v>
      </c>
      <c r="X3408" t="b">
        <f t="shared" si="268"/>
        <v>1</v>
      </c>
      <c r="Y3408">
        <f t="shared" si="267"/>
        <v>3</v>
      </c>
      <c r="Z3408" s="2">
        <f t="shared" si="269"/>
        <v>2</v>
      </c>
      <c r="AA3408" t="s">
        <v>70</v>
      </c>
      <c r="AD3408" t="s">
        <v>132</v>
      </c>
      <c r="AE3408" t="s">
        <v>680</v>
      </c>
      <c r="AF3408">
        <v>2022</v>
      </c>
    </row>
    <row r="3409" spans="1:32" x14ac:dyDescent="0.25">
      <c r="A3409" t="s">
        <v>29</v>
      </c>
      <c r="B3409" t="s">
        <v>67</v>
      </c>
      <c r="C3409" t="s">
        <v>68</v>
      </c>
      <c r="D3409" t="s">
        <v>69</v>
      </c>
      <c r="E3409">
        <f>_xlfn.XLOOKUP(Table1[[#This Row],[Location]],'Location analysis'!A:A,'Location analysis'!B:B)</f>
        <v>40.435699999999997</v>
      </c>
      <c r="F3409">
        <f>_xlfn.XLOOKUP(Table1[[#This Row],[Location]],'Location analysis'!A:A,'Location analysis'!C:C)</f>
        <v>-74.125200000000007</v>
      </c>
      <c r="G3409" t="s">
        <v>182</v>
      </c>
      <c r="H3409" t="s">
        <v>34</v>
      </c>
      <c r="I3409">
        <v>15204040693</v>
      </c>
      <c r="J3409" t="s">
        <v>679</v>
      </c>
      <c r="K3409" t="s">
        <v>51</v>
      </c>
      <c r="L3409">
        <v>141</v>
      </c>
      <c r="M3409">
        <v>1.5</v>
      </c>
      <c r="N3409">
        <v>1</v>
      </c>
      <c r="O3409">
        <v>141</v>
      </c>
      <c r="P3409">
        <v>1.5</v>
      </c>
      <c r="Q3409">
        <v>1</v>
      </c>
      <c r="R3409">
        <v>1.5</v>
      </c>
      <c r="S3409">
        <v>1.5</v>
      </c>
      <c r="T3409" s="1">
        <v>44715</v>
      </c>
      <c r="U3409" t="str">
        <f t="shared" si="265"/>
        <v>Coca Cola - Zero Sugar</v>
      </c>
      <c r="V3409" t="str">
        <f t="shared" si="266"/>
        <v>Carbonated</v>
      </c>
      <c r="W3409" t="s">
        <v>34</v>
      </c>
      <c r="X3409" t="b">
        <f t="shared" si="268"/>
        <v>1</v>
      </c>
      <c r="Y3409">
        <f t="shared" si="267"/>
        <v>1.5</v>
      </c>
      <c r="Z3409" s="2">
        <f t="shared" si="269"/>
        <v>1</v>
      </c>
      <c r="AA3409" t="s">
        <v>183</v>
      </c>
      <c r="AB3409" t="s">
        <v>184</v>
      </c>
      <c r="AD3409" t="s">
        <v>132</v>
      </c>
      <c r="AE3409" t="s">
        <v>680</v>
      </c>
      <c r="AF3409">
        <v>2022</v>
      </c>
    </row>
    <row r="3410" spans="1:32" x14ac:dyDescent="0.25">
      <c r="A3410" t="s">
        <v>29</v>
      </c>
      <c r="B3410" t="s">
        <v>67</v>
      </c>
      <c r="C3410" t="s">
        <v>68</v>
      </c>
      <c r="D3410" t="s">
        <v>69</v>
      </c>
      <c r="E3410">
        <f>_xlfn.XLOOKUP(Table1[[#This Row],[Location]],'Location analysis'!A:A,'Location analysis'!B:B)</f>
        <v>40.435699999999997</v>
      </c>
      <c r="F3410">
        <f>_xlfn.XLOOKUP(Table1[[#This Row],[Location]],'Location analysis'!A:A,'Location analysis'!C:C)</f>
        <v>-74.125200000000007</v>
      </c>
      <c r="G3410" t="s">
        <v>264</v>
      </c>
      <c r="H3410" t="s">
        <v>43</v>
      </c>
      <c r="I3410">
        <v>15204041253</v>
      </c>
      <c r="J3410" t="s">
        <v>679</v>
      </c>
      <c r="K3410" t="s">
        <v>51</v>
      </c>
      <c r="L3410">
        <v>125</v>
      </c>
      <c r="M3410">
        <v>1.5</v>
      </c>
      <c r="N3410">
        <v>1</v>
      </c>
      <c r="O3410">
        <v>125</v>
      </c>
      <c r="P3410">
        <v>1.5</v>
      </c>
      <c r="Q3410">
        <v>1</v>
      </c>
      <c r="R3410">
        <v>1.5</v>
      </c>
      <c r="S3410">
        <v>1.5</v>
      </c>
      <c r="T3410" s="1">
        <v>44715</v>
      </c>
      <c r="U3410" t="str">
        <f t="shared" si="265"/>
        <v>Funyuns - Flaming Hot</v>
      </c>
      <c r="V3410" t="str">
        <f t="shared" si="266"/>
        <v>Food</v>
      </c>
      <c r="W3410" t="s">
        <v>43</v>
      </c>
      <c r="X3410" t="b">
        <f t="shared" si="268"/>
        <v>1</v>
      </c>
      <c r="Y3410">
        <f t="shared" si="267"/>
        <v>1.5</v>
      </c>
      <c r="Z3410" s="2">
        <f t="shared" si="269"/>
        <v>1</v>
      </c>
      <c r="AA3410" t="s">
        <v>265</v>
      </c>
      <c r="AB3410" t="s">
        <v>122</v>
      </c>
      <c r="AD3410" t="s">
        <v>132</v>
      </c>
      <c r="AE3410" t="s">
        <v>680</v>
      </c>
      <c r="AF3410">
        <v>2022</v>
      </c>
    </row>
    <row r="3411" spans="1:32" x14ac:dyDescent="0.25">
      <c r="A3411" t="s">
        <v>29</v>
      </c>
      <c r="B3411" t="s">
        <v>67</v>
      </c>
      <c r="C3411" t="s">
        <v>68</v>
      </c>
      <c r="D3411" t="s">
        <v>69</v>
      </c>
      <c r="E3411">
        <f>_xlfn.XLOOKUP(Table1[[#This Row],[Location]],'Location analysis'!A:A,'Location analysis'!B:B)</f>
        <v>40.435699999999997</v>
      </c>
      <c r="F3411">
        <f>_xlfn.XLOOKUP(Table1[[#This Row],[Location]],'Location analysis'!A:A,'Location analysis'!C:C)</f>
        <v>-74.125200000000007</v>
      </c>
      <c r="G3411" t="s">
        <v>264</v>
      </c>
      <c r="H3411" t="s">
        <v>43</v>
      </c>
      <c r="I3411">
        <v>15204041899</v>
      </c>
      <c r="J3411" t="s">
        <v>679</v>
      </c>
      <c r="K3411" t="s">
        <v>51</v>
      </c>
      <c r="L3411">
        <v>125</v>
      </c>
      <c r="M3411">
        <v>1.5</v>
      </c>
      <c r="N3411">
        <v>1</v>
      </c>
      <c r="O3411">
        <v>125</v>
      </c>
      <c r="P3411">
        <v>1.5</v>
      </c>
      <c r="Q3411">
        <v>1</v>
      </c>
      <c r="R3411">
        <v>1.5</v>
      </c>
      <c r="S3411">
        <v>1.5</v>
      </c>
      <c r="T3411" s="1">
        <v>44715</v>
      </c>
      <c r="U3411" t="str">
        <f t="shared" si="265"/>
        <v>Funyuns - Flaming Hot</v>
      </c>
      <c r="V3411" t="str">
        <f t="shared" si="266"/>
        <v>Food</v>
      </c>
      <c r="W3411" t="s">
        <v>43</v>
      </c>
      <c r="X3411" t="b">
        <f t="shared" si="268"/>
        <v>1</v>
      </c>
      <c r="Y3411">
        <f t="shared" si="267"/>
        <v>1.5</v>
      </c>
      <c r="Z3411" s="2">
        <f t="shared" si="269"/>
        <v>1</v>
      </c>
      <c r="AA3411" t="s">
        <v>265</v>
      </c>
      <c r="AB3411" t="s">
        <v>122</v>
      </c>
      <c r="AD3411" t="s">
        <v>132</v>
      </c>
      <c r="AE3411" t="s">
        <v>680</v>
      </c>
      <c r="AF3411">
        <v>2022</v>
      </c>
    </row>
    <row r="3412" spans="1:32" x14ac:dyDescent="0.25">
      <c r="A3412" t="s">
        <v>29</v>
      </c>
      <c r="B3412" t="s">
        <v>67</v>
      </c>
      <c r="C3412" t="s">
        <v>68</v>
      </c>
      <c r="D3412" t="s">
        <v>69</v>
      </c>
      <c r="E3412">
        <f>_xlfn.XLOOKUP(Table1[[#This Row],[Location]],'Location analysis'!A:A,'Location analysis'!B:B)</f>
        <v>40.435699999999997</v>
      </c>
      <c r="F3412">
        <f>_xlfn.XLOOKUP(Table1[[#This Row],[Location]],'Location analysis'!A:A,'Location analysis'!C:C)</f>
        <v>-74.125200000000007</v>
      </c>
      <c r="G3412" t="s">
        <v>185</v>
      </c>
      <c r="H3412" t="s">
        <v>34</v>
      </c>
      <c r="I3412">
        <v>15204102226</v>
      </c>
      <c r="J3412" t="s">
        <v>679</v>
      </c>
      <c r="K3412" t="s">
        <v>51</v>
      </c>
      <c r="L3412">
        <v>148</v>
      </c>
      <c r="M3412">
        <v>3.5</v>
      </c>
      <c r="N3412">
        <v>1</v>
      </c>
      <c r="O3412">
        <v>148</v>
      </c>
      <c r="P3412">
        <v>3.5</v>
      </c>
      <c r="Q3412">
        <v>1</v>
      </c>
      <c r="R3412">
        <v>3.5</v>
      </c>
      <c r="S3412">
        <v>3.5</v>
      </c>
      <c r="T3412" s="1">
        <v>44715</v>
      </c>
      <c r="U3412" t="str">
        <f t="shared" si="265"/>
        <v>Red Bull - Original</v>
      </c>
      <c r="V3412" t="str">
        <f t="shared" si="266"/>
        <v>Carbonated</v>
      </c>
      <c r="W3412" t="s">
        <v>34</v>
      </c>
      <c r="X3412" t="b">
        <f t="shared" si="268"/>
        <v>1</v>
      </c>
      <c r="Y3412">
        <f t="shared" si="267"/>
        <v>3.5</v>
      </c>
      <c r="Z3412" s="2">
        <f t="shared" si="269"/>
        <v>2.3333333333333335</v>
      </c>
      <c r="AA3412" t="s">
        <v>37</v>
      </c>
      <c r="AB3412" t="s">
        <v>150</v>
      </c>
      <c r="AD3412" t="s">
        <v>132</v>
      </c>
      <c r="AE3412" t="s">
        <v>680</v>
      </c>
      <c r="AF3412">
        <v>2022</v>
      </c>
    </row>
    <row r="3413" spans="1:32" x14ac:dyDescent="0.25">
      <c r="A3413" t="s">
        <v>29</v>
      </c>
      <c r="B3413" t="s">
        <v>67</v>
      </c>
      <c r="C3413" t="s">
        <v>68</v>
      </c>
      <c r="D3413" t="s">
        <v>69</v>
      </c>
      <c r="E3413">
        <f>_xlfn.XLOOKUP(Table1[[#This Row],[Location]],'Location analysis'!A:A,'Location analysis'!B:B)</f>
        <v>40.435699999999997</v>
      </c>
      <c r="F3413">
        <f>_xlfn.XLOOKUP(Table1[[#This Row],[Location]],'Location analysis'!A:A,'Location analysis'!C:C)</f>
        <v>-74.125200000000007</v>
      </c>
      <c r="G3413" t="s">
        <v>74</v>
      </c>
      <c r="H3413" t="s">
        <v>49</v>
      </c>
      <c r="I3413">
        <v>15204156131</v>
      </c>
      <c r="J3413" t="s">
        <v>679</v>
      </c>
      <c r="K3413" t="s">
        <v>51</v>
      </c>
      <c r="L3413">
        <v>143</v>
      </c>
      <c r="M3413">
        <v>2.5</v>
      </c>
      <c r="N3413">
        <v>1</v>
      </c>
      <c r="O3413">
        <v>143</v>
      </c>
      <c r="P3413">
        <v>2.5</v>
      </c>
      <c r="Q3413">
        <v>1</v>
      </c>
      <c r="R3413">
        <v>2.5</v>
      </c>
      <c r="S3413">
        <v>2.5</v>
      </c>
      <c r="T3413" s="1">
        <v>44715</v>
      </c>
      <c r="U3413" t="str">
        <f t="shared" si="265"/>
        <v>Snapple Diet Tea - Lemon</v>
      </c>
      <c r="V3413" t="str">
        <f t="shared" si="266"/>
        <v>Non Carbonated</v>
      </c>
      <c r="W3413" t="s">
        <v>49</v>
      </c>
      <c r="X3413" t="b">
        <f t="shared" si="268"/>
        <v>1</v>
      </c>
      <c r="Y3413">
        <f t="shared" si="267"/>
        <v>2.5</v>
      </c>
      <c r="Z3413" s="2">
        <f t="shared" si="269"/>
        <v>1.6666666666666667</v>
      </c>
      <c r="AA3413" t="s">
        <v>75</v>
      </c>
      <c r="AB3413" t="s">
        <v>76</v>
      </c>
      <c r="AD3413" t="s">
        <v>132</v>
      </c>
      <c r="AE3413" t="s">
        <v>680</v>
      </c>
      <c r="AF3413">
        <v>2022</v>
      </c>
    </row>
    <row r="3414" spans="1:32" x14ac:dyDescent="0.25">
      <c r="A3414" t="s">
        <v>29</v>
      </c>
      <c r="B3414" t="s">
        <v>67</v>
      </c>
      <c r="C3414" t="s">
        <v>68</v>
      </c>
      <c r="D3414" t="s">
        <v>69</v>
      </c>
      <c r="E3414">
        <f>_xlfn.XLOOKUP(Table1[[#This Row],[Location]],'Location analysis'!A:A,'Location analysis'!B:B)</f>
        <v>40.435699999999997</v>
      </c>
      <c r="F3414">
        <f>_xlfn.XLOOKUP(Table1[[#This Row],[Location]],'Location analysis'!A:A,'Location analysis'!C:C)</f>
        <v>-74.125200000000007</v>
      </c>
      <c r="G3414" t="s">
        <v>545</v>
      </c>
      <c r="H3414" t="s">
        <v>43</v>
      </c>
      <c r="I3414">
        <v>15204157250</v>
      </c>
      <c r="J3414" t="s">
        <v>679</v>
      </c>
      <c r="K3414" t="s">
        <v>51</v>
      </c>
      <c r="L3414">
        <v>137</v>
      </c>
      <c r="M3414">
        <v>1.5</v>
      </c>
      <c r="N3414">
        <v>1</v>
      </c>
      <c r="O3414">
        <v>137</v>
      </c>
      <c r="P3414">
        <v>1.5</v>
      </c>
      <c r="Q3414">
        <v>1</v>
      </c>
      <c r="R3414">
        <v>1.5</v>
      </c>
      <c r="S3414">
        <v>1.5</v>
      </c>
      <c r="T3414" s="1">
        <v>44715</v>
      </c>
      <c r="U3414" t="str">
        <f t="shared" si="265"/>
        <v>Nutri Grain Apple Cinnamon</v>
      </c>
      <c r="V3414" t="str">
        <f t="shared" si="266"/>
        <v>Food</v>
      </c>
      <c r="W3414" t="s">
        <v>43</v>
      </c>
      <c r="X3414" t="b">
        <f t="shared" si="268"/>
        <v>1</v>
      </c>
      <c r="Y3414">
        <f t="shared" si="267"/>
        <v>1.5</v>
      </c>
      <c r="Z3414" s="2">
        <f t="shared" si="269"/>
        <v>1</v>
      </c>
      <c r="AA3414" t="s">
        <v>545</v>
      </c>
      <c r="AD3414" t="s">
        <v>132</v>
      </c>
      <c r="AE3414" t="s">
        <v>680</v>
      </c>
      <c r="AF3414">
        <v>2022</v>
      </c>
    </row>
    <row r="3415" spans="1:32" x14ac:dyDescent="0.25">
      <c r="A3415" t="s">
        <v>29</v>
      </c>
      <c r="B3415" t="s">
        <v>67</v>
      </c>
      <c r="C3415" t="s">
        <v>68</v>
      </c>
      <c r="D3415" t="s">
        <v>69</v>
      </c>
      <c r="E3415">
        <f>_xlfn.XLOOKUP(Table1[[#This Row],[Location]],'Location analysis'!A:A,'Location analysis'!B:B)</f>
        <v>40.435699999999997</v>
      </c>
      <c r="F3415">
        <f>_xlfn.XLOOKUP(Table1[[#This Row],[Location]],'Location analysis'!A:A,'Location analysis'!C:C)</f>
        <v>-74.125200000000007</v>
      </c>
      <c r="G3415" t="s">
        <v>264</v>
      </c>
      <c r="H3415" t="s">
        <v>43</v>
      </c>
      <c r="I3415">
        <v>15204663838</v>
      </c>
      <c r="J3415" t="s">
        <v>682</v>
      </c>
      <c r="K3415" t="s">
        <v>51</v>
      </c>
      <c r="L3415">
        <v>110</v>
      </c>
      <c r="M3415">
        <v>1.5</v>
      </c>
      <c r="N3415">
        <v>1</v>
      </c>
      <c r="O3415">
        <v>110</v>
      </c>
      <c r="P3415">
        <v>1.5</v>
      </c>
      <c r="Q3415">
        <v>1</v>
      </c>
      <c r="R3415">
        <v>1.5</v>
      </c>
      <c r="S3415">
        <v>1.5</v>
      </c>
      <c r="T3415" s="1">
        <v>44716</v>
      </c>
      <c r="U3415" t="str">
        <f t="shared" si="265"/>
        <v>Funyuns - Flaming Hot</v>
      </c>
      <c r="V3415" t="str">
        <f t="shared" si="266"/>
        <v>Food</v>
      </c>
      <c r="W3415" t="s">
        <v>43</v>
      </c>
      <c r="X3415" t="b">
        <f t="shared" si="268"/>
        <v>1</v>
      </c>
      <c r="Y3415">
        <f t="shared" si="267"/>
        <v>1.5</v>
      </c>
      <c r="Z3415" s="2">
        <f t="shared" si="269"/>
        <v>1</v>
      </c>
      <c r="AA3415" t="s">
        <v>265</v>
      </c>
      <c r="AB3415" t="s">
        <v>122</v>
      </c>
      <c r="AD3415" t="s">
        <v>40</v>
      </c>
      <c r="AE3415" t="s">
        <v>683</v>
      </c>
      <c r="AF3415">
        <v>2022</v>
      </c>
    </row>
    <row r="3416" spans="1:32" x14ac:dyDescent="0.25">
      <c r="A3416" t="s">
        <v>29</v>
      </c>
      <c r="B3416" t="s">
        <v>394</v>
      </c>
      <c r="C3416" t="s">
        <v>395</v>
      </c>
      <c r="D3416" t="s">
        <v>396</v>
      </c>
      <c r="E3416">
        <f>_xlfn.XLOOKUP(Table1[[#This Row],[Location]],'Location analysis'!A:A,'Location analysis'!B:B)</f>
        <v>40.416893999999999</v>
      </c>
      <c r="F3416">
        <f>_xlfn.XLOOKUP(Table1[[#This Row],[Location]],'Location analysis'!A:A,'Location analysis'!C:C)</f>
        <v>-74.420399000000003</v>
      </c>
      <c r="G3416" t="s">
        <v>508</v>
      </c>
      <c r="H3416" t="s">
        <v>43</v>
      </c>
      <c r="I3416">
        <v>15205045014</v>
      </c>
      <c r="J3416" t="s">
        <v>682</v>
      </c>
      <c r="K3416" t="s">
        <v>51</v>
      </c>
      <c r="L3416">
        <v>110</v>
      </c>
      <c r="M3416">
        <v>1.5</v>
      </c>
      <c r="N3416">
        <v>1</v>
      </c>
      <c r="O3416">
        <v>110</v>
      </c>
      <c r="P3416">
        <v>1.5</v>
      </c>
      <c r="Q3416">
        <v>1</v>
      </c>
      <c r="R3416">
        <v>1.5</v>
      </c>
      <c r="S3416">
        <v>1.5</v>
      </c>
      <c r="T3416" s="1">
        <v>44716</v>
      </c>
      <c r="U3416" t="str">
        <f t="shared" si="265"/>
        <v>Pop Corners - Kettle Corn</v>
      </c>
      <c r="V3416" t="str">
        <f t="shared" si="266"/>
        <v>Food</v>
      </c>
      <c r="W3416" t="s">
        <v>43</v>
      </c>
      <c r="X3416" t="b">
        <f t="shared" si="268"/>
        <v>1</v>
      </c>
      <c r="Y3416">
        <f t="shared" si="267"/>
        <v>1.5</v>
      </c>
      <c r="Z3416" s="2">
        <f t="shared" si="269"/>
        <v>1</v>
      </c>
      <c r="AA3416" t="s">
        <v>509</v>
      </c>
      <c r="AB3416" t="s">
        <v>510</v>
      </c>
      <c r="AD3416" t="s">
        <v>40</v>
      </c>
      <c r="AE3416" t="s">
        <v>683</v>
      </c>
      <c r="AF3416">
        <v>2022</v>
      </c>
    </row>
    <row r="3417" spans="1:32" x14ac:dyDescent="0.25">
      <c r="A3417" t="s">
        <v>29</v>
      </c>
      <c r="B3417" t="s">
        <v>394</v>
      </c>
      <c r="C3417" t="s">
        <v>395</v>
      </c>
      <c r="D3417" t="s">
        <v>396</v>
      </c>
      <c r="E3417">
        <f>_xlfn.XLOOKUP(Table1[[#This Row],[Location]],'Location analysis'!A:A,'Location analysis'!B:B)</f>
        <v>40.416893999999999</v>
      </c>
      <c r="F3417">
        <f>_xlfn.XLOOKUP(Table1[[#This Row],[Location]],'Location analysis'!A:A,'Location analysis'!C:C)</f>
        <v>-74.420399000000003</v>
      </c>
      <c r="G3417" t="s">
        <v>293</v>
      </c>
      <c r="H3417" t="s">
        <v>43</v>
      </c>
      <c r="I3417">
        <v>15205050175</v>
      </c>
      <c r="J3417" t="s">
        <v>682</v>
      </c>
      <c r="K3417" t="s">
        <v>51</v>
      </c>
      <c r="L3417">
        <v>135</v>
      </c>
      <c r="M3417">
        <v>2</v>
      </c>
      <c r="N3417">
        <v>1</v>
      </c>
      <c r="O3417">
        <v>135</v>
      </c>
      <c r="P3417">
        <v>2</v>
      </c>
      <c r="Q3417">
        <v>1</v>
      </c>
      <c r="R3417">
        <v>2</v>
      </c>
      <c r="S3417">
        <v>2</v>
      </c>
      <c r="T3417" s="1">
        <v>44716</v>
      </c>
      <c r="U3417" t="str">
        <f t="shared" si="265"/>
        <v>Kinder - Bueno - Crispy Creamy Chocolate</v>
      </c>
      <c r="V3417" t="str">
        <f t="shared" si="266"/>
        <v>Food</v>
      </c>
      <c r="W3417" t="s">
        <v>43</v>
      </c>
      <c r="X3417" t="b">
        <f t="shared" si="268"/>
        <v>1</v>
      </c>
      <c r="Y3417">
        <f t="shared" si="267"/>
        <v>2</v>
      </c>
      <c r="Z3417" s="2">
        <f t="shared" si="269"/>
        <v>1.3333333333333333</v>
      </c>
      <c r="AA3417" t="s">
        <v>294</v>
      </c>
      <c r="AB3417" t="s">
        <v>295</v>
      </c>
      <c r="AC3417" t="s">
        <v>296</v>
      </c>
      <c r="AD3417" t="s">
        <v>40</v>
      </c>
      <c r="AE3417" t="s">
        <v>683</v>
      </c>
      <c r="AF3417">
        <v>2022</v>
      </c>
    </row>
    <row r="3418" spans="1:32" x14ac:dyDescent="0.25">
      <c r="A3418" t="s">
        <v>29</v>
      </c>
      <c r="B3418" t="s">
        <v>394</v>
      </c>
      <c r="C3418" t="s">
        <v>395</v>
      </c>
      <c r="D3418" t="s">
        <v>396</v>
      </c>
      <c r="E3418">
        <f>_xlfn.XLOOKUP(Table1[[#This Row],[Location]],'Location analysis'!A:A,'Location analysis'!B:B)</f>
        <v>40.416893999999999</v>
      </c>
      <c r="F3418">
        <f>_xlfn.XLOOKUP(Table1[[#This Row],[Location]],'Location analysis'!A:A,'Location analysis'!C:C)</f>
        <v>-74.420399000000003</v>
      </c>
      <c r="G3418" t="s">
        <v>106</v>
      </c>
      <c r="H3418" t="s">
        <v>43</v>
      </c>
      <c r="I3418">
        <v>15205057039</v>
      </c>
      <c r="J3418" t="s">
        <v>682</v>
      </c>
      <c r="K3418" t="s">
        <v>51</v>
      </c>
      <c r="L3418">
        <v>121</v>
      </c>
      <c r="M3418">
        <v>1.5</v>
      </c>
      <c r="N3418">
        <v>1</v>
      </c>
      <c r="O3418">
        <v>121</v>
      </c>
      <c r="P3418">
        <v>1.5</v>
      </c>
      <c r="Q3418">
        <v>1</v>
      </c>
      <c r="R3418">
        <v>1.5</v>
      </c>
      <c r="S3418">
        <v>1.5</v>
      </c>
      <c r="T3418" s="1">
        <v>44716</v>
      </c>
      <c r="U3418" t="str">
        <f t="shared" si="265"/>
        <v>Oreo Mini</v>
      </c>
      <c r="V3418" t="str">
        <f t="shared" si="266"/>
        <v>Food</v>
      </c>
      <c r="W3418" t="s">
        <v>43</v>
      </c>
      <c r="X3418" t="b">
        <f t="shared" si="268"/>
        <v>1</v>
      </c>
      <c r="Y3418">
        <f t="shared" si="267"/>
        <v>1.5</v>
      </c>
      <c r="Z3418" s="2">
        <f t="shared" si="269"/>
        <v>1</v>
      </c>
      <c r="AA3418" t="s">
        <v>106</v>
      </c>
      <c r="AD3418" t="s">
        <v>40</v>
      </c>
      <c r="AE3418" t="s">
        <v>683</v>
      </c>
      <c r="AF3418">
        <v>2022</v>
      </c>
    </row>
    <row r="3419" spans="1:32" x14ac:dyDescent="0.25">
      <c r="A3419" t="s">
        <v>29</v>
      </c>
      <c r="B3419" t="s">
        <v>30</v>
      </c>
      <c r="C3419" t="s">
        <v>31</v>
      </c>
      <c r="D3419" t="s">
        <v>32</v>
      </c>
      <c r="E3419">
        <f>_xlfn.XLOOKUP(Table1[[#This Row],[Location]],'Location analysis'!A:A,'Location analysis'!B:B)</f>
        <v>40.423690999999998</v>
      </c>
      <c r="F3419">
        <f>_xlfn.XLOOKUP(Table1[[#This Row],[Location]],'Location analysis'!A:A,'Location analysis'!C:C)</f>
        <v>-74.380831999999998</v>
      </c>
      <c r="G3419" t="s">
        <v>33</v>
      </c>
      <c r="H3419" t="s">
        <v>34</v>
      </c>
      <c r="I3419">
        <v>15205258547</v>
      </c>
      <c r="J3419" t="s">
        <v>682</v>
      </c>
      <c r="K3419" t="s">
        <v>51</v>
      </c>
      <c r="L3419">
        <v>148</v>
      </c>
      <c r="M3419">
        <v>3.5</v>
      </c>
      <c r="N3419">
        <v>1</v>
      </c>
      <c r="O3419">
        <v>148</v>
      </c>
      <c r="P3419">
        <v>3.5</v>
      </c>
      <c r="Q3419">
        <v>1</v>
      </c>
      <c r="R3419">
        <v>3.5</v>
      </c>
      <c r="S3419">
        <v>3.5</v>
      </c>
      <c r="T3419" s="1">
        <v>44716</v>
      </c>
      <c r="U3419" t="str">
        <f t="shared" si="265"/>
        <v>Red Bull - Energy Drink - Sugar Free</v>
      </c>
      <c r="V3419" t="str">
        <f t="shared" si="266"/>
        <v>Carbonated</v>
      </c>
      <c r="W3419" t="s">
        <v>34</v>
      </c>
      <c r="X3419" t="b">
        <f t="shared" si="268"/>
        <v>1</v>
      </c>
      <c r="Y3419">
        <f t="shared" si="267"/>
        <v>3.5</v>
      </c>
      <c r="Z3419" s="2">
        <f t="shared" si="269"/>
        <v>2.3333333333333335</v>
      </c>
      <c r="AA3419" t="s">
        <v>37</v>
      </c>
      <c r="AB3419" t="s">
        <v>38</v>
      </c>
      <c r="AC3419" t="s">
        <v>39</v>
      </c>
      <c r="AD3419" t="s">
        <v>40</v>
      </c>
      <c r="AE3419" t="s">
        <v>683</v>
      </c>
      <c r="AF3419">
        <v>2022</v>
      </c>
    </row>
    <row r="3420" spans="1:32" x14ac:dyDescent="0.25">
      <c r="A3420" t="s">
        <v>29</v>
      </c>
      <c r="B3420" t="s">
        <v>394</v>
      </c>
      <c r="C3420" t="s">
        <v>395</v>
      </c>
      <c r="D3420" t="s">
        <v>396</v>
      </c>
      <c r="E3420">
        <f>_xlfn.XLOOKUP(Table1[[#This Row],[Location]],'Location analysis'!A:A,'Location analysis'!B:B)</f>
        <v>40.416893999999999</v>
      </c>
      <c r="F3420">
        <f>_xlfn.XLOOKUP(Table1[[#This Row],[Location]],'Location analysis'!A:A,'Location analysis'!C:C)</f>
        <v>-74.420399000000003</v>
      </c>
      <c r="G3420" t="s">
        <v>74</v>
      </c>
      <c r="H3420" t="s">
        <v>49</v>
      </c>
      <c r="I3420">
        <v>15205350480</v>
      </c>
      <c r="J3420" t="s">
        <v>682</v>
      </c>
      <c r="K3420" t="s">
        <v>51</v>
      </c>
      <c r="L3420">
        <v>143</v>
      </c>
      <c r="M3420">
        <v>2.5</v>
      </c>
      <c r="N3420">
        <v>1</v>
      </c>
      <c r="O3420">
        <v>143</v>
      </c>
      <c r="P3420">
        <v>2.5</v>
      </c>
      <c r="Q3420">
        <v>1</v>
      </c>
      <c r="R3420">
        <v>2.5</v>
      </c>
      <c r="S3420">
        <v>2.5</v>
      </c>
      <c r="T3420" s="1">
        <v>44716</v>
      </c>
      <c r="U3420" t="str">
        <f t="shared" si="265"/>
        <v>Snapple Diet Tea - Lemon</v>
      </c>
      <c r="V3420" t="str">
        <f t="shared" si="266"/>
        <v>Non Carbonated</v>
      </c>
      <c r="W3420" t="s">
        <v>49</v>
      </c>
      <c r="X3420" t="b">
        <f t="shared" si="268"/>
        <v>1</v>
      </c>
      <c r="Y3420">
        <f t="shared" si="267"/>
        <v>2.5</v>
      </c>
      <c r="Z3420" s="2">
        <f t="shared" si="269"/>
        <v>1.6666666666666667</v>
      </c>
      <c r="AA3420" t="s">
        <v>75</v>
      </c>
      <c r="AB3420" t="s">
        <v>76</v>
      </c>
      <c r="AD3420" t="s">
        <v>40</v>
      </c>
      <c r="AE3420" t="s">
        <v>683</v>
      </c>
      <c r="AF3420">
        <v>2022</v>
      </c>
    </row>
    <row r="3421" spans="1:32" x14ac:dyDescent="0.25">
      <c r="A3421" t="s">
        <v>29</v>
      </c>
      <c r="B3421" t="s">
        <v>394</v>
      </c>
      <c r="C3421" t="s">
        <v>395</v>
      </c>
      <c r="D3421" t="s">
        <v>396</v>
      </c>
      <c r="E3421">
        <f>_xlfn.XLOOKUP(Table1[[#This Row],[Location]],'Location analysis'!A:A,'Location analysis'!B:B)</f>
        <v>40.416893999999999</v>
      </c>
      <c r="F3421">
        <f>_xlfn.XLOOKUP(Table1[[#This Row],[Location]],'Location analysis'!A:A,'Location analysis'!C:C)</f>
        <v>-74.420399000000003</v>
      </c>
      <c r="G3421" t="s">
        <v>520</v>
      </c>
      <c r="H3421" t="s">
        <v>43</v>
      </c>
      <c r="I3421">
        <v>15205354714</v>
      </c>
      <c r="J3421" t="s">
        <v>682</v>
      </c>
      <c r="K3421" t="s">
        <v>51</v>
      </c>
      <c r="L3421">
        <v>111</v>
      </c>
      <c r="M3421">
        <v>1.5</v>
      </c>
      <c r="N3421">
        <v>1</v>
      </c>
      <c r="O3421">
        <v>111</v>
      </c>
      <c r="P3421">
        <v>1.5</v>
      </c>
      <c r="Q3421">
        <v>1</v>
      </c>
      <c r="R3421">
        <v>1.5</v>
      </c>
      <c r="S3421">
        <v>1.5</v>
      </c>
      <c r="T3421" s="1">
        <v>44716</v>
      </c>
      <c r="U3421" t="str">
        <f t="shared" si="265"/>
        <v>Pop Corners - Sea Salt</v>
      </c>
      <c r="V3421" t="str">
        <f t="shared" si="266"/>
        <v>Food</v>
      </c>
      <c r="W3421" t="s">
        <v>43</v>
      </c>
      <c r="X3421" t="b">
        <f t="shared" si="268"/>
        <v>1</v>
      </c>
      <c r="Y3421">
        <f t="shared" si="267"/>
        <v>1.5</v>
      </c>
      <c r="Z3421" s="2">
        <f t="shared" si="269"/>
        <v>1</v>
      </c>
      <c r="AA3421" t="s">
        <v>509</v>
      </c>
      <c r="AB3421" t="s">
        <v>157</v>
      </c>
      <c r="AD3421" t="s">
        <v>40</v>
      </c>
      <c r="AE3421" t="s">
        <v>683</v>
      </c>
      <c r="AF3421">
        <v>2022</v>
      </c>
    </row>
    <row r="3422" spans="1:32" x14ac:dyDescent="0.25">
      <c r="A3422" t="s">
        <v>29</v>
      </c>
      <c r="B3422" t="s">
        <v>394</v>
      </c>
      <c r="C3422" t="s">
        <v>395</v>
      </c>
      <c r="D3422" t="s">
        <v>396</v>
      </c>
      <c r="E3422">
        <f>_xlfn.XLOOKUP(Table1[[#This Row],[Location]],'Location analysis'!A:A,'Location analysis'!B:B)</f>
        <v>40.416893999999999</v>
      </c>
      <c r="F3422">
        <f>_xlfn.XLOOKUP(Table1[[#This Row],[Location]],'Location analysis'!A:A,'Location analysis'!C:C)</f>
        <v>-74.420399000000003</v>
      </c>
      <c r="G3422" t="s">
        <v>612</v>
      </c>
      <c r="H3422" t="s">
        <v>43</v>
      </c>
      <c r="I3422">
        <v>15205360961</v>
      </c>
      <c r="J3422" t="s">
        <v>682</v>
      </c>
      <c r="K3422" t="s">
        <v>51</v>
      </c>
      <c r="L3422">
        <v>122</v>
      </c>
      <c r="M3422">
        <v>1.25</v>
      </c>
      <c r="N3422">
        <v>1</v>
      </c>
      <c r="O3422">
        <v>122</v>
      </c>
      <c r="P3422">
        <v>1.25</v>
      </c>
      <c r="Q3422">
        <v>1</v>
      </c>
      <c r="R3422">
        <v>1.25</v>
      </c>
      <c r="S3422">
        <v>1.25</v>
      </c>
      <c r="T3422" s="1">
        <v>44716</v>
      </c>
      <c r="U3422" t="str">
        <f t="shared" si="265"/>
        <v>Goldfish Baked - Cheddar</v>
      </c>
      <c r="V3422" t="str">
        <f t="shared" si="266"/>
        <v>Food</v>
      </c>
      <c r="W3422" t="s">
        <v>43</v>
      </c>
      <c r="X3422" t="b">
        <f t="shared" si="268"/>
        <v>1</v>
      </c>
      <c r="Y3422">
        <f t="shared" si="267"/>
        <v>1.25</v>
      </c>
      <c r="Z3422" s="2">
        <f t="shared" si="269"/>
        <v>0.83333333333333337</v>
      </c>
      <c r="AA3422" t="s">
        <v>613</v>
      </c>
      <c r="AB3422" t="s">
        <v>614</v>
      </c>
      <c r="AD3422" t="s">
        <v>40</v>
      </c>
      <c r="AE3422" t="s">
        <v>683</v>
      </c>
      <c r="AF3422">
        <v>2022</v>
      </c>
    </row>
    <row r="3423" spans="1:32" x14ac:dyDescent="0.25">
      <c r="A3423" t="s">
        <v>29</v>
      </c>
      <c r="B3423" t="s">
        <v>394</v>
      </c>
      <c r="C3423" t="s">
        <v>395</v>
      </c>
      <c r="D3423" t="s">
        <v>396</v>
      </c>
      <c r="E3423">
        <f>_xlfn.XLOOKUP(Table1[[#This Row],[Location]],'Location analysis'!A:A,'Location analysis'!B:B)</f>
        <v>40.416893999999999</v>
      </c>
      <c r="F3423">
        <f>_xlfn.XLOOKUP(Table1[[#This Row],[Location]],'Location analysis'!A:A,'Location analysis'!C:C)</f>
        <v>-74.420399000000003</v>
      </c>
      <c r="G3423" t="s">
        <v>137</v>
      </c>
      <c r="H3423" t="s">
        <v>97</v>
      </c>
      <c r="I3423">
        <v>15205648487</v>
      </c>
      <c r="J3423" t="s">
        <v>682</v>
      </c>
      <c r="K3423" t="s">
        <v>36</v>
      </c>
      <c r="L3423">
        <v>144</v>
      </c>
      <c r="M3423">
        <v>1.5</v>
      </c>
      <c r="N3423">
        <v>1</v>
      </c>
      <c r="O3423">
        <v>144</v>
      </c>
      <c r="P3423">
        <v>1.5</v>
      </c>
      <c r="Q3423">
        <v>1</v>
      </c>
      <c r="R3423">
        <v>1.5</v>
      </c>
      <c r="S3423">
        <v>1.5</v>
      </c>
      <c r="T3423" s="1">
        <v>44716</v>
      </c>
      <c r="U3423" t="str">
        <f t="shared" si="265"/>
        <v>Poland Springs Water</v>
      </c>
      <c r="V3423" t="str">
        <f t="shared" si="266"/>
        <v>Water</v>
      </c>
      <c r="W3423" t="s">
        <v>97</v>
      </c>
      <c r="X3423" t="b">
        <f t="shared" si="268"/>
        <v>1</v>
      </c>
      <c r="Y3423">
        <f t="shared" si="267"/>
        <v>1.5</v>
      </c>
      <c r="Z3423" s="2">
        <f t="shared" si="269"/>
        <v>1</v>
      </c>
      <c r="AA3423" t="s">
        <v>137</v>
      </c>
      <c r="AD3423" t="s">
        <v>40</v>
      </c>
      <c r="AE3423" t="s">
        <v>683</v>
      </c>
      <c r="AF3423">
        <v>2022</v>
      </c>
    </row>
    <row r="3424" spans="1:32" x14ac:dyDescent="0.25">
      <c r="A3424" t="s">
        <v>29</v>
      </c>
      <c r="B3424" t="s">
        <v>30</v>
      </c>
      <c r="C3424" t="s">
        <v>31</v>
      </c>
      <c r="D3424" t="s">
        <v>32</v>
      </c>
      <c r="E3424">
        <f>_xlfn.XLOOKUP(Table1[[#This Row],[Location]],'Location analysis'!A:A,'Location analysis'!B:B)</f>
        <v>40.423690999999998</v>
      </c>
      <c r="F3424">
        <f>_xlfn.XLOOKUP(Table1[[#This Row],[Location]],'Location analysis'!A:A,'Location analysis'!C:C)</f>
        <v>-74.380831999999998</v>
      </c>
      <c r="G3424" t="s">
        <v>329</v>
      </c>
      <c r="H3424" t="s">
        <v>49</v>
      </c>
      <c r="I3424">
        <v>15205856073</v>
      </c>
      <c r="J3424" t="s">
        <v>682</v>
      </c>
      <c r="K3424" t="s">
        <v>36</v>
      </c>
      <c r="L3424">
        <v>145</v>
      </c>
      <c r="M3424">
        <v>2.5</v>
      </c>
      <c r="N3424">
        <v>1</v>
      </c>
      <c r="O3424">
        <v>145</v>
      </c>
      <c r="P3424">
        <v>2.5</v>
      </c>
      <c r="Q3424">
        <v>1</v>
      </c>
      <c r="R3424">
        <v>2.5</v>
      </c>
      <c r="S3424">
        <v>2.5</v>
      </c>
      <c r="T3424" s="1">
        <v>44716</v>
      </c>
      <c r="U3424" t="str">
        <f t="shared" si="265"/>
        <v>Snapple Tea - Raspberry</v>
      </c>
      <c r="V3424" t="str">
        <f t="shared" si="266"/>
        <v>Non Carbonated</v>
      </c>
      <c r="W3424" t="s">
        <v>49</v>
      </c>
      <c r="X3424" t="b">
        <f t="shared" si="268"/>
        <v>1</v>
      </c>
      <c r="Y3424">
        <f t="shared" si="267"/>
        <v>2.5</v>
      </c>
      <c r="Z3424" s="2">
        <f t="shared" si="269"/>
        <v>1.6666666666666667</v>
      </c>
      <c r="AA3424" t="s">
        <v>330</v>
      </c>
      <c r="AB3424" t="s">
        <v>144</v>
      </c>
      <c r="AD3424" t="s">
        <v>40</v>
      </c>
      <c r="AE3424" t="s">
        <v>683</v>
      </c>
      <c r="AF3424">
        <v>2022</v>
      </c>
    </row>
    <row r="3425" spans="1:32" x14ac:dyDescent="0.25">
      <c r="A3425" t="s">
        <v>29</v>
      </c>
      <c r="B3425" t="s">
        <v>394</v>
      </c>
      <c r="C3425" t="s">
        <v>395</v>
      </c>
      <c r="D3425" t="s">
        <v>396</v>
      </c>
      <c r="E3425">
        <f>_xlfn.XLOOKUP(Table1[[#This Row],[Location]],'Location analysis'!A:A,'Location analysis'!B:B)</f>
        <v>40.416893999999999</v>
      </c>
      <c r="F3425">
        <f>_xlfn.XLOOKUP(Table1[[#This Row],[Location]],'Location analysis'!A:A,'Location analysis'!C:C)</f>
        <v>-74.420399000000003</v>
      </c>
      <c r="G3425" t="s">
        <v>673</v>
      </c>
      <c r="I3425">
        <v>15205976144</v>
      </c>
      <c r="J3425" t="s">
        <v>682</v>
      </c>
      <c r="K3425" t="s">
        <v>51</v>
      </c>
      <c r="L3425">
        <v>146</v>
      </c>
      <c r="M3425">
        <v>3.5</v>
      </c>
      <c r="N3425">
        <v>1</v>
      </c>
      <c r="O3425">
        <v>146</v>
      </c>
      <c r="P3425">
        <v>3.5</v>
      </c>
      <c r="Q3425">
        <v>1</v>
      </c>
      <c r="R3425">
        <v>3.5</v>
      </c>
      <c r="S3425">
        <v>3.5</v>
      </c>
      <c r="T3425" s="1">
        <v>44716</v>
      </c>
      <c r="U3425" t="str">
        <f t="shared" si="265"/>
        <v>Starbucks Doubleshot Energy - Coffee</v>
      </c>
      <c r="V3425" t="str">
        <f t="shared" si="266"/>
        <v>Cell is Blank - Dis-regard</v>
      </c>
      <c r="W3425" t="s">
        <v>49</v>
      </c>
      <c r="X3425" t="b">
        <f t="shared" si="268"/>
        <v>1</v>
      </c>
      <c r="Y3425">
        <f t="shared" si="267"/>
        <v>3.5</v>
      </c>
      <c r="Z3425" s="2">
        <f t="shared" si="269"/>
        <v>2.3333333333333335</v>
      </c>
      <c r="AA3425" t="s">
        <v>398</v>
      </c>
      <c r="AB3425" t="s">
        <v>675</v>
      </c>
      <c r="AD3425" t="s">
        <v>40</v>
      </c>
      <c r="AE3425" t="s">
        <v>683</v>
      </c>
      <c r="AF3425">
        <v>2022</v>
      </c>
    </row>
    <row r="3426" spans="1:32" x14ac:dyDescent="0.25">
      <c r="A3426" t="s">
        <v>29</v>
      </c>
      <c r="B3426" t="s">
        <v>30</v>
      </c>
      <c r="C3426" t="s">
        <v>31</v>
      </c>
      <c r="D3426" t="s">
        <v>32</v>
      </c>
      <c r="E3426">
        <f>_xlfn.XLOOKUP(Table1[[#This Row],[Location]],'Location analysis'!A:A,'Location analysis'!B:B)</f>
        <v>40.423690999999998</v>
      </c>
      <c r="F3426">
        <f>_xlfn.XLOOKUP(Table1[[#This Row],[Location]],'Location analysis'!A:A,'Location analysis'!C:C)</f>
        <v>-74.380831999999998</v>
      </c>
      <c r="G3426" t="s">
        <v>106</v>
      </c>
      <c r="H3426" t="s">
        <v>43</v>
      </c>
      <c r="I3426">
        <v>15206028468</v>
      </c>
      <c r="J3426" t="s">
        <v>682</v>
      </c>
      <c r="K3426" t="s">
        <v>51</v>
      </c>
      <c r="L3426">
        <v>122</v>
      </c>
      <c r="M3426">
        <v>1.5</v>
      </c>
      <c r="N3426">
        <v>1</v>
      </c>
      <c r="O3426">
        <v>122</v>
      </c>
      <c r="P3426">
        <v>1.5</v>
      </c>
      <c r="Q3426">
        <v>1</v>
      </c>
      <c r="R3426">
        <v>1.5</v>
      </c>
      <c r="S3426">
        <v>1.5</v>
      </c>
      <c r="T3426" s="1">
        <v>44716</v>
      </c>
      <c r="U3426" t="str">
        <f t="shared" si="265"/>
        <v>Oreo Mini</v>
      </c>
      <c r="V3426" t="str">
        <f t="shared" si="266"/>
        <v>Food</v>
      </c>
      <c r="W3426" t="s">
        <v>43</v>
      </c>
      <c r="X3426" t="b">
        <f t="shared" si="268"/>
        <v>1</v>
      </c>
      <c r="Y3426">
        <f t="shared" si="267"/>
        <v>1.5</v>
      </c>
      <c r="Z3426" s="2">
        <f t="shared" si="269"/>
        <v>1</v>
      </c>
      <c r="AA3426" t="s">
        <v>106</v>
      </c>
      <c r="AD3426" t="s">
        <v>40</v>
      </c>
      <c r="AE3426" t="s">
        <v>683</v>
      </c>
      <c r="AF3426">
        <v>2022</v>
      </c>
    </row>
    <row r="3427" spans="1:32" x14ac:dyDescent="0.25">
      <c r="A3427" t="s">
        <v>29</v>
      </c>
      <c r="B3427" t="s">
        <v>394</v>
      </c>
      <c r="C3427" t="s">
        <v>395</v>
      </c>
      <c r="D3427" t="s">
        <v>396</v>
      </c>
      <c r="E3427">
        <f>_xlfn.XLOOKUP(Table1[[#This Row],[Location]],'Location analysis'!A:A,'Location analysis'!B:B)</f>
        <v>40.416893999999999</v>
      </c>
      <c r="F3427">
        <f>_xlfn.XLOOKUP(Table1[[#This Row],[Location]],'Location analysis'!A:A,'Location analysis'!C:C)</f>
        <v>-74.420399000000003</v>
      </c>
      <c r="G3427" t="s">
        <v>182</v>
      </c>
      <c r="H3427" t="s">
        <v>34</v>
      </c>
      <c r="I3427">
        <v>15206044678</v>
      </c>
      <c r="J3427" t="s">
        <v>682</v>
      </c>
      <c r="K3427" t="s">
        <v>51</v>
      </c>
      <c r="L3427">
        <v>142</v>
      </c>
      <c r="M3427">
        <v>1.5</v>
      </c>
      <c r="N3427">
        <v>1</v>
      </c>
      <c r="O3427">
        <v>142</v>
      </c>
      <c r="P3427">
        <v>1.5</v>
      </c>
      <c r="Q3427">
        <v>1</v>
      </c>
      <c r="R3427">
        <v>1.5</v>
      </c>
      <c r="S3427">
        <v>1.5</v>
      </c>
      <c r="T3427" s="1">
        <v>44716</v>
      </c>
      <c r="U3427" t="str">
        <f t="shared" si="265"/>
        <v>Coca Cola - Zero Sugar</v>
      </c>
      <c r="V3427" t="str">
        <f t="shared" si="266"/>
        <v>Carbonated</v>
      </c>
      <c r="W3427" t="s">
        <v>34</v>
      </c>
      <c r="X3427" t="b">
        <f t="shared" si="268"/>
        <v>1</v>
      </c>
      <c r="Y3427">
        <f t="shared" si="267"/>
        <v>1.5</v>
      </c>
      <c r="Z3427" s="2">
        <f t="shared" si="269"/>
        <v>1</v>
      </c>
      <c r="AA3427" t="s">
        <v>183</v>
      </c>
      <c r="AB3427" t="s">
        <v>184</v>
      </c>
      <c r="AD3427" t="s">
        <v>40</v>
      </c>
      <c r="AE3427" t="s">
        <v>683</v>
      </c>
      <c r="AF3427">
        <v>2022</v>
      </c>
    </row>
    <row r="3428" spans="1:32" x14ac:dyDescent="0.25">
      <c r="A3428" t="s">
        <v>29</v>
      </c>
      <c r="B3428" t="s">
        <v>394</v>
      </c>
      <c r="C3428" t="s">
        <v>395</v>
      </c>
      <c r="D3428" t="s">
        <v>396</v>
      </c>
      <c r="E3428">
        <f>_xlfn.XLOOKUP(Table1[[#This Row],[Location]],'Location analysis'!A:A,'Location analysis'!B:B)</f>
        <v>40.416893999999999</v>
      </c>
      <c r="F3428">
        <f>_xlfn.XLOOKUP(Table1[[#This Row],[Location]],'Location analysis'!A:A,'Location analysis'!C:C)</f>
        <v>-74.420399000000003</v>
      </c>
      <c r="G3428" t="s">
        <v>182</v>
      </c>
      <c r="H3428" t="s">
        <v>34</v>
      </c>
      <c r="I3428">
        <v>15206044912</v>
      </c>
      <c r="J3428" t="s">
        <v>682</v>
      </c>
      <c r="K3428" t="s">
        <v>51</v>
      </c>
      <c r="L3428">
        <v>142</v>
      </c>
      <c r="M3428">
        <v>1.5</v>
      </c>
      <c r="N3428">
        <v>1</v>
      </c>
      <c r="O3428">
        <v>142</v>
      </c>
      <c r="P3428">
        <v>1.5</v>
      </c>
      <c r="Q3428">
        <v>1</v>
      </c>
      <c r="R3428">
        <v>1.5</v>
      </c>
      <c r="S3428">
        <v>1.5</v>
      </c>
      <c r="T3428" s="1">
        <v>44716</v>
      </c>
      <c r="U3428" t="str">
        <f t="shared" si="265"/>
        <v>Coca Cola - Zero Sugar</v>
      </c>
      <c r="V3428" t="str">
        <f t="shared" si="266"/>
        <v>Carbonated</v>
      </c>
      <c r="W3428" t="s">
        <v>34</v>
      </c>
      <c r="X3428" t="b">
        <f t="shared" si="268"/>
        <v>1</v>
      </c>
      <c r="Y3428">
        <f t="shared" si="267"/>
        <v>1.5</v>
      </c>
      <c r="Z3428" s="2">
        <f t="shared" si="269"/>
        <v>1</v>
      </c>
      <c r="AA3428" t="s">
        <v>183</v>
      </c>
      <c r="AB3428" t="s">
        <v>184</v>
      </c>
      <c r="AD3428" t="s">
        <v>40</v>
      </c>
      <c r="AE3428" t="s">
        <v>683</v>
      </c>
      <c r="AF3428">
        <v>2022</v>
      </c>
    </row>
    <row r="3429" spans="1:32" x14ac:dyDescent="0.25">
      <c r="A3429" t="s">
        <v>29</v>
      </c>
      <c r="B3429" t="s">
        <v>394</v>
      </c>
      <c r="C3429" t="s">
        <v>395</v>
      </c>
      <c r="D3429" t="s">
        <v>396</v>
      </c>
      <c r="E3429">
        <f>_xlfn.XLOOKUP(Table1[[#This Row],[Location]],'Location analysis'!A:A,'Location analysis'!B:B)</f>
        <v>40.416893999999999</v>
      </c>
      <c r="F3429">
        <f>_xlfn.XLOOKUP(Table1[[#This Row],[Location]],'Location analysis'!A:A,'Location analysis'!C:C)</f>
        <v>-74.420399000000003</v>
      </c>
      <c r="G3429" t="s">
        <v>317</v>
      </c>
      <c r="H3429" t="s">
        <v>43</v>
      </c>
      <c r="I3429">
        <v>15206093999</v>
      </c>
      <c r="J3429" t="s">
        <v>682</v>
      </c>
      <c r="K3429" t="s">
        <v>51</v>
      </c>
      <c r="L3429">
        <v>135</v>
      </c>
      <c r="M3429">
        <v>2</v>
      </c>
      <c r="N3429">
        <v>1</v>
      </c>
      <c r="O3429">
        <v>135</v>
      </c>
      <c r="P3429">
        <v>2</v>
      </c>
      <c r="Q3429">
        <v>1</v>
      </c>
      <c r="R3429">
        <v>2</v>
      </c>
      <c r="S3429">
        <v>2</v>
      </c>
      <c r="T3429" s="1">
        <v>44716</v>
      </c>
      <c r="U3429" t="str">
        <f t="shared" si="265"/>
        <v>RXBAR - Protein Bar - Peanut Butter</v>
      </c>
      <c r="V3429" t="str">
        <f t="shared" si="266"/>
        <v>Food</v>
      </c>
      <c r="W3429" t="s">
        <v>43</v>
      </c>
      <c r="X3429" t="b">
        <f t="shared" si="268"/>
        <v>1</v>
      </c>
      <c r="Y3429">
        <f t="shared" si="267"/>
        <v>2</v>
      </c>
      <c r="Z3429" s="2">
        <f t="shared" si="269"/>
        <v>1.3333333333333333</v>
      </c>
      <c r="AA3429" t="s">
        <v>318</v>
      </c>
      <c r="AB3429" t="s">
        <v>319</v>
      </c>
      <c r="AC3429" t="s">
        <v>320</v>
      </c>
      <c r="AD3429" t="s">
        <v>40</v>
      </c>
      <c r="AE3429" t="s">
        <v>683</v>
      </c>
      <c r="AF3429">
        <v>2022</v>
      </c>
    </row>
    <row r="3430" spans="1:32" x14ac:dyDescent="0.25">
      <c r="A3430" t="s">
        <v>29</v>
      </c>
      <c r="B3430" t="s">
        <v>394</v>
      </c>
      <c r="C3430" t="s">
        <v>395</v>
      </c>
      <c r="D3430" t="s">
        <v>396</v>
      </c>
      <c r="E3430">
        <f>_xlfn.XLOOKUP(Table1[[#This Row],[Location]],'Location analysis'!A:A,'Location analysis'!B:B)</f>
        <v>40.416893999999999</v>
      </c>
      <c r="F3430">
        <f>_xlfn.XLOOKUP(Table1[[#This Row],[Location]],'Location analysis'!A:A,'Location analysis'!C:C)</f>
        <v>-74.420399000000003</v>
      </c>
      <c r="G3430" t="s">
        <v>251</v>
      </c>
      <c r="H3430" t="s">
        <v>43</v>
      </c>
      <c r="I3430">
        <v>15206167696</v>
      </c>
      <c r="J3430" t="s">
        <v>682</v>
      </c>
      <c r="K3430" t="s">
        <v>51</v>
      </c>
      <c r="L3430">
        <v>123</v>
      </c>
      <c r="M3430">
        <v>1.25</v>
      </c>
      <c r="N3430">
        <v>1</v>
      </c>
      <c r="O3430">
        <v>123</v>
      </c>
      <c r="P3430">
        <v>1.25</v>
      </c>
      <c r="Q3430">
        <v>1</v>
      </c>
      <c r="R3430">
        <v>1.25</v>
      </c>
      <c r="S3430">
        <v>1.25</v>
      </c>
      <c r="T3430" s="1">
        <v>44716</v>
      </c>
      <c r="U3430" t="str">
        <f t="shared" si="265"/>
        <v>CheezIt - Double Cheese</v>
      </c>
      <c r="V3430" t="str">
        <f t="shared" si="266"/>
        <v>Food</v>
      </c>
      <c r="W3430" t="s">
        <v>43</v>
      </c>
      <c r="X3430" t="b">
        <f t="shared" si="268"/>
        <v>1</v>
      </c>
      <c r="Y3430">
        <f t="shared" si="267"/>
        <v>1.25</v>
      </c>
      <c r="Z3430" s="2">
        <f t="shared" si="269"/>
        <v>0.83333333333333337</v>
      </c>
      <c r="AA3430" t="s">
        <v>193</v>
      </c>
      <c r="AB3430" t="s">
        <v>252</v>
      </c>
      <c r="AD3430" t="s">
        <v>40</v>
      </c>
      <c r="AE3430" t="s">
        <v>683</v>
      </c>
      <c r="AF3430">
        <v>2022</v>
      </c>
    </row>
    <row r="3431" spans="1:32" x14ac:dyDescent="0.25">
      <c r="A3431" t="s">
        <v>29</v>
      </c>
      <c r="B3431" t="s">
        <v>394</v>
      </c>
      <c r="C3431" t="s">
        <v>395</v>
      </c>
      <c r="D3431" t="s">
        <v>396</v>
      </c>
      <c r="E3431">
        <f>_xlfn.XLOOKUP(Table1[[#This Row],[Location]],'Location analysis'!A:A,'Location analysis'!B:B)</f>
        <v>40.416893999999999</v>
      </c>
      <c r="F3431">
        <f>_xlfn.XLOOKUP(Table1[[#This Row],[Location]],'Location analysis'!A:A,'Location analysis'!C:C)</f>
        <v>-74.420399000000003</v>
      </c>
      <c r="G3431" t="s">
        <v>33</v>
      </c>
      <c r="H3431" t="s">
        <v>34</v>
      </c>
      <c r="I3431">
        <v>15206171164</v>
      </c>
      <c r="J3431" t="s">
        <v>682</v>
      </c>
      <c r="K3431" t="s">
        <v>36</v>
      </c>
      <c r="L3431">
        <v>148</v>
      </c>
      <c r="M3431">
        <v>3.5</v>
      </c>
      <c r="N3431">
        <v>1</v>
      </c>
      <c r="O3431">
        <v>148</v>
      </c>
      <c r="P3431">
        <v>3.5</v>
      </c>
      <c r="Q3431">
        <v>1</v>
      </c>
      <c r="R3431">
        <v>3.5</v>
      </c>
      <c r="S3431">
        <v>3.5</v>
      </c>
      <c r="T3431" s="1">
        <v>44716</v>
      </c>
      <c r="U3431" t="str">
        <f t="shared" si="265"/>
        <v>Red Bull - Energy Drink - Sugar Free</v>
      </c>
      <c r="V3431" t="str">
        <f t="shared" si="266"/>
        <v>Carbonated</v>
      </c>
      <c r="W3431" t="s">
        <v>34</v>
      </c>
      <c r="X3431" t="b">
        <f t="shared" si="268"/>
        <v>1</v>
      </c>
      <c r="Y3431">
        <f t="shared" si="267"/>
        <v>3.5</v>
      </c>
      <c r="Z3431" s="2">
        <f t="shared" si="269"/>
        <v>2.3333333333333335</v>
      </c>
      <c r="AA3431" t="s">
        <v>37</v>
      </c>
      <c r="AB3431" t="s">
        <v>38</v>
      </c>
      <c r="AC3431" t="s">
        <v>39</v>
      </c>
      <c r="AD3431" t="s">
        <v>40</v>
      </c>
      <c r="AE3431" t="s">
        <v>683</v>
      </c>
      <c r="AF3431">
        <v>2022</v>
      </c>
    </row>
    <row r="3432" spans="1:32" x14ac:dyDescent="0.25">
      <c r="A3432" t="s">
        <v>29</v>
      </c>
      <c r="B3432" t="s">
        <v>394</v>
      </c>
      <c r="C3432" t="s">
        <v>395</v>
      </c>
      <c r="D3432" t="s">
        <v>396</v>
      </c>
      <c r="E3432">
        <f>_xlfn.XLOOKUP(Table1[[#This Row],[Location]],'Location analysis'!A:A,'Location analysis'!B:B)</f>
        <v>40.416893999999999</v>
      </c>
      <c r="F3432">
        <f>_xlfn.XLOOKUP(Table1[[#This Row],[Location]],'Location analysis'!A:A,'Location analysis'!C:C)</f>
        <v>-74.420399000000003</v>
      </c>
      <c r="G3432" t="s">
        <v>128</v>
      </c>
      <c r="H3432" t="s">
        <v>43</v>
      </c>
      <c r="I3432">
        <v>15206199726</v>
      </c>
      <c r="J3432" t="s">
        <v>682</v>
      </c>
      <c r="K3432" t="s">
        <v>51</v>
      </c>
      <c r="L3432">
        <v>113</v>
      </c>
      <c r="M3432">
        <v>1.5</v>
      </c>
      <c r="N3432">
        <v>1</v>
      </c>
      <c r="O3432">
        <v>113</v>
      </c>
      <c r="P3432">
        <v>1.5</v>
      </c>
      <c r="Q3432">
        <v>1</v>
      </c>
      <c r="R3432">
        <v>1.5</v>
      </c>
      <c r="S3432">
        <v>1.5</v>
      </c>
      <c r="T3432" s="1">
        <v>44716</v>
      </c>
      <c r="U3432" t="str">
        <f t="shared" si="265"/>
        <v>SunChips Multigrain - Salsa</v>
      </c>
      <c r="V3432" t="str">
        <f t="shared" si="266"/>
        <v>Food</v>
      </c>
      <c r="W3432" t="s">
        <v>43</v>
      </c>
      <c r="X3432" t="b">
        <f t="shared" si="268"/>
        <v>1</v>
      </c>
      <c r="Y3432">
        <f t="shared" si="267"/>
        <v>1.5</v>
      </c>
      <c r="Z3432" s="2">
        <f t="shared" si="269"/>
        <v>1</v>
      </c>
      <c r="AA3432" t="s">
        <v>129</v>
      </c>
      <c r="AB3432" t="s">
        <v>130</v>
      </c>
      <c r="AD3432" t="s">
        <v>40</v>
      </c>
      <c r="AE3432" t="s">
        <v>683</v>
      </c>
      <c r="AF3432">
        <v>2022</v>
      </c>
    </row>
    <row r="3433" spans="1:32" x14ac:dyDescent="0.25">
      <c r="A3433" t="s">
        <v>29</v>
      </c>
      <c r="B3433" t="s">
        <v>394</v>
      </c>
      <c r="C3433" t="s">
        <v>395</v>
      </c>
      <c r="D3433" t="s">
        <v>396</v>
      </c>
      <c r="E3433">
        <f>_xlfn.XLOOKUP(Table1[[#This Row],[Location]],'Location analysis'!A:A,'Location analysis'!B:B)</f>
        <v>40.416893999999999</v>
      </c>
      <c r="F3433">
        <f>_xlfn.XLOOKUP(Table1[[#This Row],[Location]],'Location analysis'!A:A,'Location analysis'!C:C)</f>
        <v>-74.420399000000003</v>
      </c>
      <c r="G3433" t="s">
        <v>520</v>
      </c>
      <c r="H3433" t="s">
        <v>43</v>
      </c>
      <c r="I3433">
        <v>15206216667</v>
      </c>
      <c r="J3433" t="s">
        <v>682</v>
      </c>
      <c r="K3433" t="s">
        <v>51</v>
      </c>
      <c r="L3433">
        <v>111</v>
      </c>
      <c r="M3433">
        <v>1.5</v>
      </c>
      <c r="N3433">
        <v>1</v>
      </c>
      <c r="O3433">
        <v>111</v>
      </c>
      <c r="P3433">
        <v>1.5</v>
      </c>
      <c r="Q3433">
        <v>1</v>
      </c>
      <c r="R3433">
        <v>1.5</v>
      </c>
      <c r="S3433">
        <v>1.5</v>
      </c>
      <c r="T3433" s="1">
        <v>44716</v>
      </c>
      <c r="U3433" t="str">
        <f t="shared" si="265"/>
        <v>Pop Corners - Sea Salt</v>
      </c>
      <c r="V3433" t="str">
        <f t="shared" si="266"/>
        <v>Food</v>
      </c>
      <c r="W3433" t="s">
        <v>43</v>
      </c>
      <c r="X3433" t="b">
        <f t="shared" si="268"/>
        <v>1</v>
      </c>
      <c r="Y3433">
        <f t="shared" si="267"/>
        <v>1.5</v>
      </c>
      <c r="Z3433" s="2">
        <f t="shared" si="269"/>
        <v>1</v>
      </c>
      <c r="AA3433" t="s">
        <v>509</v>
      </c>
      <c r="AB3433" t="s">
        <v>157</v>
      </c>
      <c r="AD3433" t="s">
        <v>40</v>
      </c>
      <c r="AE3433" t="s">
        <v>683</v>
      </c>
      <c r="AF3433">
        <v>2022</v>
      </c>
    </row>
    <row r="3434" spans="1:32" x14ac:dyDescent="0.25">
      <c r="A3434" t="s">
        <v>29</v>
      </c>
      <c r="B3434" t="s">
        <v>394</v>
      </c>
      <c r="C3434" t="s">
        <v>395</v>
      </c>
      <c r="D3434" t="s">
        <v>396</v>
      </c>
      <c r="E3434">
        <f>_xlfn.XLOOKUP(Table1[[#This Row],[Location]],'Location analysis'!A:A,'Location analysis'!B:B)</f>
        <v>40.416893999999999</v>
      </c>
      <c r="F3434">
        <f>_xlfn.XLOOKUP(Table1[[#This Row],[Location]],'Location analysis'!A:A,'Location analysis'!C:C)</f>
        <v>-74.420399000000003</v>
      </c>
      <c r="G3434" t="s">
        <v>128</v>
      </c>
      <c r="H3434" t="s">
        <v>43</v>
      </c>
      <c r="I3434">
        <v>15206216835</v>
      </c>
      <c r="J3434" t="s">
        <v>682</v>
      </c>
      <c r="K3434" t="s">
        <v>51</v>
      </c>
      <c r="L3434">
        <v>113</v>
      </c>
      <c r="M3434">
        <v>1.5</v>
      </c>
      <c r="N3434">
        <v>1</v>
      </c>
      <c r="O3434">
        <v>113</v>
      </c>
      <c r="P3434">
        <v>1.5</v>
      </c>
      <c r="Q3434">
        <v>1</v>
      </c>
      <c r="R3434">
        <v>1.5</v>
      </c>
      <c r="S3434">
        <v>1.5</v>
      </c>
      <c r="T3434" s="1">
        <v>44716</v>
      </c>
      <c r="U3434" t="str">
        <f t="shared" si="265"/>
        <v>SunChips Multigrain - Salsa</v>
      </c>
      <c r="V3434" t="str">
        <f t="shared" si="266"/>
        <v>Food</v>
      </c>
      <c r="W3434" t="s">
        <v>43</v>
      </c>
      <c r="X3434" t="b">
        <f t="shared" si="268"/>
        <v>1</v>
      </c>
      <c r="Y3434">
        <f t="shared" si="267"/>
        <v>1.5</v>
      </c>
      <c r="Z3434" s="2">
        <f t="shared" si="269"/>
        <v>1</v>
      </c>
      <c r="AA3434" t="s">
        <v>129</v>
      </c>
      <c r="AB3434" t="s">
        <v>130</v>
      </c>
      <c r="AD3434" t="s">
        <v>40</v>
      </c>
      <c r="AE3434" t="s">
        <v>683</v>
      </c>
      <c r="AF3434">
        <v>2022</v>
      </c>
    </row>
    <row r="3435" spans="1:32" x14ac:dyDescent="0.25">
      <c r="A3435" t="s">
        <v>29</v>
      </c>
      <c r="B3435" t="s">
        <v>394</v>
      </c>
      <c r="C3435" t="s">
        <v>395</v>
      </c>
      <c r="D3435" t="s">
        <v>396</v>
      </c>
      <c r="E3435">
        <f>_xlfn.XLOOKUP(Table1[[#This Row],[Location]],'Location analysis'!A:A,'Location analysis'!B:B)</f>
        <v>40.416893999999999</v>
      </c>
      <c r="F3435">
        <f>_xlfn.XLOOKUP(Table1[[#This Row],[Location]],'Location analysis'!A:A,'Location analysis'!C:C)</f>
        <v>-74.420399000000003</v>
      </c>
      <c r="G3435" t="s">
        <v>508</v>
      </c>
      <c r="H3435" t="s">
        <v>43</v>
      </c>
      <c r="I3435">
        <v>15206362544</v>
      </c>
      <c r="J3435" t="s">
        <v>682</v>
      </c>
      <c r="K3435" t="s">
        <v>51</v>
      </c>
      <c r="L3435">
        <v>110</v>
      </c>
      <c r="M3435">
        <v>1.5</v>
      </c>
      <c r="N3435">
        <v>1</v>
      </c>
      <c r="O3435">
        <v>110</v>
      </c>
      <c r="P3435">
        <v>1.5</v>
      </c>
      <c r="Q3435">
        <v>1</v>
      </c>
      <c r="R3435">
        <v>1.5</v>
      </c>
      <c r="S3435">
        <v>1.5</v>
      </c>
      <c r="T3435" s="1">
        <v>44716</v>
      </c>
      <c r="U3435" t="str">
        <f t="shared" si="265"/>
        <v>Pop Corners - Kettle Corn</v>
      </c>
      <c r="V3435" t="str">
        <f t="shared" si="266"/>
        <v>Food</v>
      </c>
      <c r="W3435" t="s">
        <v>43</v>
      </c>
      <c r="X3435" t="b">
        <f t="shared" si="268"/>
        <v>1</v>
      </c>
      <c r="Y3435">
        <f t="shared" si="267"/>
        <v>1.5</v>
      </c>
      <c r="Z3435" s="2">
        <f t="shared" si="269"/>
        <v>1</v>
      </c>
      <c r="AA3435" t="s">
        <v>509</v>
      </c>
      <c r="AB3435" t="s">
        <v>510</v>
      </c>
      <c r="AD3435" t="s">
        <v>40</v>
      </c>
      <c r="AE3435" t="s">
        <v>683</v>
      </c>
      <c r="AF3435">
        <v>2022</v>
      </c>
    </row>
    <row r="3436" spans="1:32" x14ac:dyDescent="0.25">
      <c r="A3436" t="s">
        <v>29</v>
      </c>
      <c r="B3436" t="s">
        <v>394</v>
      </c>
      <c r="C3436" t="s">
        <v>395</v>
      </c>
      <c r="D3436" t="s">
        <v>396</v>
      </c>
      <c r="E3436">
        <f>_xlfn.XLOOKUP(Table1[[#This Row],[Location]],'Location analysis'!A:A,'Location analysis'!B:B)</f>
        <v>40.416893999999999</v>
      </c>
      <c r="F3436">
        <f>_xlfn.XLOOKUP(Table1[[#This Row],[Location]],'Location analysis'!A:A,'Location analysis'!C:C)</f>
        <v>-74.420399000000003</v>
      </c>
      <c r="G3436" t="s">
        <v>182</v>
      </c>
      <c r="H3436" t="s">
        <v>34</v>
      </c>
      <c r="I3436">
        <v>15206365395</v>
      </c>
      <c r="J3436" t="s">
        <v>682</v>
      </c>
      <c r="K3436" t="s">
        <v>51</v>
      </c>
      <c r="L3436">
        <v>142</v>
      </c>
      <c r="M3436">
        <v>1.5</v>
      </c>
      <c r="N3436">
        <v>1</v>
      </c>
      <c r="O3436">
        <v>142</v>
      </c>
      <c r="P3436">
        <v>1.5</v>
      </c>
      <c r="Q3436">
        <v>1</v>
      </c>
      <c r="R3436">
        <v>1.5</v>
      </c>
      <c r="S3436">
        <v>1.5</v>
      </c>
      <c r="T3436" s="1">
        <v>44716</v>
      </c>
      <c r="U3436" t="str">
        <f t="shared" si="265"/>
        <v>Coca Cola - Zero Sugar</v>
      </c>
      <c r="V3436" t="str">
        <f t="shared" si="266"/>
        <v>Carbonated</v>
      </c>
      <c r="W3436" t="s">
        <v>34</v>
      </c>
      <c r="X3436" t="b">
        <f t="shared" si="268"/>
        <v>1</v>
      </c>
      <c r="Y3436">
        <f t="shared" si="267"/>
        <v>1.5</v>
      </c>
      <c r="Z3436" s="2">
        <f t="shared" si="269"/>
        <v>1</v>
      </c>
      <c r="AA3436" t="s">
        <v>183</v>
      </c>
      <c r="AB3436" t="s">
        <v>184</v>
      </c>
      <c r="AD3436" t="s">
        <v>40</v>
      </c>
      <c r="AE3436" t="s">
        <v>683</v>
      </c>
      <c r="AF3436">
        <v>2022</v>
      </c>
    </row>
    <row r="3437" spans="1:32" x14ac:dyDescent="0.25">
      <c r="A3437" t="s">
        <v>29</v>
      </c>
      <c r="B3437" t="s">
        <v>394</v>
      </c>
      <c r="C3437" t="s">
        <v>395</v>
      </c>
      <c r="D3437" t="s">
        <v>396</v>
      </c>
      <c r="E3437">
        <f>_xlfn.XLOOKUP(Table1[[#This Row],[Location]],'Location analysis'!A:A,'Location analysis'!B:B)</f>
        <v>40.416893999999999</v>
      </c>
      <c r="F3437">
        <f>_xlfn.XLOOKUP(Table1[[#This Row],[Location]],'Location analysis'!A:A,'Location analysis'!C:C)</f>
        <v>-74.420399000000003</v>
      </c>
      <c r="G3437" t="s">
        <v>612</v>
      </c>
      <c r="H3437" t="s">
        <v>43</v>
      </c>
      <c r="I3437">
        <v>15206409241</v>
      </c>
      <c r="J3437" t="s">
        <v>682</v>
      </c>
      <c r="K3437" t="s">
        <v>36</v>
      </c>
      <c r="L3437">
        <v>122</v>
      </c>
      <c r="M3437">
        <v>1.25</v>
      </c>
      <c r="N3437">
        <v>1</v>
      </c>
      <c r="O3437">
        <v>122</v>
      </c>
      <c r="P3437">
        <v>1.25</v>
      </c>
      <c r="Q3437">
        <v>1</v>
      </c>
      <c r="R3437">
        <v>1.25</v>
      </c>
      <c r="S3437">
        <v>1.25</v>
      </c>
      <c r="T3437" s="1">
        <v>44716</v>
      </c>
      <c r="U3437" t="str">
        <f t="shared" si="265"/>
        <v>Goldfish Baked - Cheddar</v>
      </c>
      <c r="V3437" t="str">
        <f t="shared" si="266"/>
        <v>Food</v>
      </c>
      <c r="W3437" t="s">
        <v>43</v>
      </c>
      <c r="X3437" t="b">
        <f t="shared" si="268"/>
        <v>1</v>
      </c>
      <c r="Y3437">
        <f t="shared" si="267"/>
        <v>1.25</v>
      </c>
      <c r="Z3437" s="2">
        <f t="shared" si="269"/>
        <v>0.83333333333333337</v>
      </c>
      <c r="AA3437" t="s">
        <v>613</v>
      </c>
      <c r="AB3437" t="s">
        <v>614</v>
      </c>
      <c r="AD3437" t="s">
        <v>40</v>
      </c>
      <c r="AE3437" t="s">
        <v>683</v>
      </c>
      <c r="AF3437">
        <v>2022</v>
      </c>
    </row>
    <row r="3438" spans="1:32" x14ac:dyDescent="0.25">
      <c r="A3438" t="s">
        <v>29</v>
      </c>
      <c r="B3438" t="s">
        <v>46</v>
      </c>
      <c r="C3438" t="s">
        <v>31</v>
      </c>
      <c r="D3438" t="s">
        <v>47</v>
      </c>
      <c r="E3438">
        <f>_xlfn.XLOOKUP(Table1[[#This Row],[Location]],'Location analysis'!A:A,'Location analysis'!B:B)</f>
        <v>40.423690999999998</v>
      </c>
      <c r="F3438">
        <f>_xlfn.XLOOKUP(Table1[[#This Row],[Location]],'Location analysis'!A:A,'Location analysis'!C:C)</f>
        <v>-74.380831999999998</v>
      </c>
      <c r="G3438" t="s">
        <v>81</v>
      </c>
      <c r="H3438" t="s">
        <v>43</v>
      </c>
      <c r="I3438">
        <v>15206427633</v>
      </c>
      <c r="J3438" t="s">
        <v>682</v>
      </c>
      <c r="K3438" t="s">
        <v>36</v>
      </c>
      <c r="L3438">
        <v>130</v>
      </c>
      <c r="M3438">
        <v>2</v>
      </c>
      <c r="N3438">
        <v>1</v>
      </c>
      <c r="O3438">
        <v>130</v>
      </c>
      <c r="P3438">
        <v>2</v>
      </c>
      <c r="Q3438">
        <v>1</v>
      </c>
      <c r="R3438">
        <v>2</v>
      </c>
      <c r="S3438">
        <v>2</v>
      </c>
      <c r="T3438" s="1">
        <v>44716</v>
      </c>
      <c r="U3438" t="str">
        <f t="shared" si="265"/>
        <v>KitKat - Crisp Wafers</v>
      </c>
      <c r="V3438" t="str">
        <f t="shared" si="266"/>
        <v>Food</v>
      </c>
      <c r="W3438" t="s">
        <v>43</v>
      </c>
      <c r="X3438" t="b">
        <f t="shared" si="268"/>
        <v>1</v>
      </c>
      <c r="Y3438">
        <f t="shared" si="267"/>
        <v>2</v>
      </c>
      <c r="Z3438" s="2">
        <f t="shared" si="269"/>
        <v>1.3333333333333333</v>
      </c>
      <c r="AA3438" t="s">
        <v>82</v>
      </c>
      <c r="AB3438" t="s">
        <v>83</v>
      </c>
      <c r="AD3438" t="s">
        <v>40</v>
      </c>
      <c r="AE3438" t="s">
        <v>683</v>
      </c>
      <c r="AF3438">
        <v>2022</v>
      </c>
    </row>
    <row r="3439" spans="1:32" x14ac:dyDescent="0.25">
      <c r="A3439" t="s">
        <v>29</v>
      </c>
      <c r="B3439" t="s">
        <v>30</v>
      </c>
      <c r="C3439" t="s">
        <v>31</v>
      </c>
      <c r="D3439" t="s">
        <v>32</v>
      </c>
      <c r="E3439">
        <f>_xlfn.XLOOKUP(Table1[[#This Row],[Location]],'Location analysis'!A:A,'Location analysis'!B:B)</f>
        <v>40.423690999999998</v>
      </c>
      <c r="F3439">
        <f>_xlfn.XLOOKUP(Table1[[#This Row],[Location]],'Location analysis'!A:A,'Location analysis'!C:C)</f>
        <v>-74.380831999999998</v>
      </c>
      <c r="G3439" t="s">
        <v>125</v>
      </c>
      <c r="H3439" t="s">
        <v>97</v>
      </c>
      <c r="I3439">
        <v>15206739267</v>
      </c>
      <c r="J3439" t="s">
        <v>682</v>
      </c>
      <c r="K3439" t="s">
        <v>51</v>
      </c>
      <c r="L3439">
        <v>143</v>
      </c>
      <c r="M3439">
        <v>2</v>
      </c>
      <c r="N3439">
        <v>1</v>
      </c>
      <c r="O3439">
        <v>143</v>
      </c>
      <c r="P3439">
        <v>2</v>
      </c>
      <c r="Q3439">
        <v>1</v>
      </c>
      <c r="R3439">
        <v>2</v>
      </c>
      <c r="S3439">
        <v>2</v>
      </c>
      <c r="T3439" s="1">
        <v>44716</v>
      </c>
      <c r="U3439" t="str">
        <f t="shared" si="265"/>
        <v>S. Pellegrino Sparkling Mineral Water</v>
      </c>
      <c r="V3439" t="str">
        <f t="shared" si="266"/>
        <v>Water</v>
      </c>
      <c r="W3439" t="s">
        <v>97</v>
      </c>
      <c r="X3439" t="b">
        <f t="shared" si="268"/>
        <v>1</v>
      </c>
      <c r="Y3439">
        <f t="shared" si="267"/>
        <v>2</v>
      </c>
      <c r="Z3439" s="2">
        <f t="shared" si="269"/>
        <v>1.3333333333333333</v>
      </c>
      <c r="AA3439" t="s">
        <v>125</v>
      </c>
      <c r="AD3439" t="s">
        <v>40</v>
      </c>
      <c r="AE3439" t="s">
        <v>683</v>
      </c>
      <c r="AF3439">
        <v>2022</v>
      </c>
    </row>
    <row r="3440" spans="1:32" x14ac:dyDescent="0.25">
      <c r="A3440" t="s">
        <v>29</v>
      </c>
      <c r="B3440" t="s">
        <v>30</v>
      </c>
      <c r="C3440" t="s">
        <v>31</v>
      </c>
      <c r="D3440" t="s">
        <v>32</v>
      </c>
      <c r="E3440">
        <f>_xlfn.XLOOKUP(Table1[[#This Row],[Location]],'Location analysis'!A:A,'Location analysis'!B:B)</f>
        <v>40.423690999999998</v>
      </c>
      <c r="F3440">
        <f>_xlfn.XLOOKUP(Table1[[#This Row],[Location]],'Location analysis'!A:A,'Location analysis'!C:C)</f>
        <v>-74.380831999999998</v>
      </c>
      <c r="G3440" t="s">
        <v>128</v>
      </c>
      <c r="H3440" t="s">
        <v>43</v>
      </c>
      <c r="I3440">
        <v>15206881091</v>
      </c>
      <c r="J3440" t="s">
        <v>682</v>
      </c>
      <c r="K3440" t="s">
        <v>51</v>
      </c>
      <c r="L3440">
        <v>110</v>
      </c>
      <c r="M3440">
        <v>1.5</v>
      </c>
      <c r="N3440">
        <v>1</v>
      </c>
      <c r="O3440">
        <v>110</v>
      </c>
      <c r="P3440">
        <v>1.5</v>
      </c>
      <c r="Q3440">
        <v>1</v>
      </c>
      <c r="R3440">
        <v>1.5</v>
      </c>
      <c r="S3440">
        <v>1.5</v>
      </c>
      <c r="T3440" s="1">
        <v>44716</v>
      </c>
      <c r="U3440" t="str">
        <f t="shared" si="265"/>
        <v>SunChips Multigrain - Salsa</v>
      </c>
      <c r="V3440" t="str">
        <f t="shared" si="266"/>
        <v>Food</v>
      </c>
      <c r="W3440" t="s">
        <v>43</v>
      </c>
      <c r="X3440" t="b">
        <f t="shared" si="268"/>
        <v>1</v>
      </c>
      <c r="Y3440">
        <f t="shared" si="267"/>
        <v>1.5</v>
      </c>
      <c r="Z3440" s="2">
        <f t="shared" si="269"/>
        <v>1</v>
      </c>
      <c r="AA3440" t="s">
        <v>129</v>
      </c>
      <c r="AB3440" t="s">
        <v>130</v>
      </c>
      <c r="AD3440" t="s">
        <v>40</v>
      </c>
      <c r="AE3440" t="s">
        <v>683</v>
      </c>
      <c r="AF3440">
        <v>2022</v>
      </c>
    </row>
    <row r="3441" spans="1:32" x14ac:dyDescent="0.25">
      <c r="A3441" t="s">
        <v>29</v>
      </c>
      <c r="B3441" t="s">
        <v>30</v>
      </c>
      <c r="C3441" t="s">
        <v>31</v>
      </c>
      <c r="D3441" t="s">
        <v>32</v>
      </c>
      <c r="E3441">
        <f>_xlfn.XLOOKUP(Table1[[#This Row],[Location]],'Location analysis'!A:A,'Location analysis'!B:B)</f>
        <v>40.423690999999998</v>
      </c>
      <c r="F3441">
        <f>_xlfn.XLOOKUP(Table1[[#This Row],[Location]],'Location analysis'!A:A,'Location analysis'!C:C)</f>
        <v>-74.380831999999998</v>
      </c>
      <c r="G3441" t="s">
        <v>128</v>
      </c>
      <c r="H3441" t="s">
        <v>43</v>
      </c>
      <c r="I3441">
        <v>15206881765</v>
      </c>
      <c r="J3441" t="s">
        <v>682</v>
      </c>
      <c r="K3441" t="s">
        <v>51</v>
      </c>
      <c r="L3441">
        <v>110</v>
      </c>
      <c r="M3441">
        <v>1.5</v>
      </c>
      <c r="N3441">
        <v>1</v>
      </c>
      <c r="O3441">
        <v>110</v>
      </c>
      <c r="P3441">
        <v>1.5</v>
      </c>
      <c r="Q3441">
        <v>1</v>
      </c>
      <c r="R3441">
        <v>1.5</v>
      </c>
      <c r="S3441">
        <v>1.5</v>
      </c>
      <c r="T3441" s="1">
        <v>44716</v>
      </c>
      <c r="U3441" t="str">
        <f t="shared" si="265"/>
        <v>SunChips Multigrain - Salsa</v>
      </c>
      <c r="V3441" t="str">
        <f t="shared" si="266"/>
        <v>Food</v>
      </c>
      <c r="W3441" t="s">
        <v>43</v>
      </c>
      <c r="X3441" t="b">
        <f t="shared" si="268"/>
        <v>1</v>
      </c>
      <c r="Y3441">
        <f t="shared" si="267"/>
        <v>1.5</v>
      </c>
      <c r="Z3441" s="2">
        <f t="shared" si="269"/>
        <v>1</v>
      </c>
      <c r="AA3441" t="s">
        <v>129</v>
      </c>
      <c r="AB3441" t="s">
        <v>130</v>
      </c>
      <c r="AD3441" t="s">
        <v>40</v>
      </c>
      <c r="AE3441" t="s">
        <v>683</v>
      </c>
      <c r="AF3441">
        <v>2022</v>
      </c>
    </row>
    <row r="3442" spans="1:32" x14ac:dyDescent="0.25">
      <c r="A3442" t="s">
        <v>29</v>
      </c>
      <c r="B3442" t="s">
        <v>46</v>
      </c>
      <c r="C3442" t="s">
        <v>31</v>
      </c>
      <c r="D3442" t="s">
        <v>47</v>
      </c>
      <c r="E3442">
        <f>_xlfn.XLOOKUP(Table1[[#This Row],[Location]],'Location analysis'!A:A,'Location analysis'!B:B)</f>
        <v>40.423690999999998</v>
      </c>
      <c r="F3442">
        <f>_xlfn.XLOOKUP(Table1[[#This Row],[Location]],'Location analysis'!A:A,'Location analysis'!C:C)</f>
        <v>-74.380831999999998</v>
      </c>
      <c r="G3442" t="s">
        <v>137</v>
      </c>
      <c r="H3442" t="s">
        <v>97</v>
      </c>
      <c r="I3442">
        <v>15206918361</v>
      </c>
      <c r="J3442" t="s">
        <v>682</v>
      </c>
      <c r="K3442" t="s">
        <v>51</v>
      </c>
      <c r="L3442">
        <v>144</v>
      </c>
      <c r="M3442">
        <v>1.5</v>
      </c>
      <c r="N3442">
        <v>1</v>
      </c>
      <c r="O3442">
        <v>144</v>
      </c>
      <c r="P3442">
        <v>1.5</v>
      </c>
      <c r="Q3442">
        <v>1</v>
      </c>
      <c r="R3442">
        <v>1.5</v>
      </c>
      <c r="S3442">
        <v>1.5</v>
      </c>
      <c r="T3442" s="1">
        <v>44716</v>
      </c>
      <c r="U3442" t="str">
        <f t="shared" si="265"/>
        <v>Poland Springs Water</v>
      </c>
      <c r="V3442" t="str">
        <f t="shared" si="266"/>
        <v>Water</v>
      </c>
      <c r="W3442" t="s">
        <v>97</v>
      </c>
      <c r="X3442" t="b">
        <f t="shared" si="268"/>
        <v>1</v>
      </c>
      <c r="Y3442">
        <f t="shared" si="267"/>
        <v>1.5</v>
      </c>
      <c r="Z3442" s="2">
        <f t="shared" si="269"/>
        <v>1</v>
      </c>
      <c r="AA3442" t="s">
        <v>137</v>
      </c>
      <c r="AD3442" t="s">
        <v>40</v>
      </c>
      <c r="AE3442" t="s">
        <v>683</v>
      </c>
      <c r="AF3442">
        <v>2022</v>
      </c>
    </row>
    <row r="3443" spans="1:32" x14ac:dyDescent="0.25">
      <c r="A3443" t="s">
        <v>29</v>
      </c>
      <c r="B3443" t="s">
        <v>30</v>
      </c>
      <c r="C3443" t="s">
        <v>31</v>
      </c>
      <c r="D3443" t="s">
        <v>32</v>
      </c>
      <c r="E3443">
        <f>_xlfn.XLOOKUP(Table1[[#This Row],[Location]],'Location analysis'!A:A,'Location analysis'!B:B)</f>
        <v>40.423690999999998</v>
      </c>
      <c r="F3443">
        <f>_xlfn.XLOOKUP(Table1[[#This Row],[Location]],'Location analysis'!A:A,'Location analysis'!C:C)</f>
        <v>-74.380831999999998</v>
      </c>
      <c r="G3443" t="s">
        <v>42</v>
      </c>
      <c r="H3443" t="s">
        <v>43</v>
      </c>
      <c r="I3443">
        <v>15207139859</v>
      </c>
      <c r="J3443" t="s">
        <v>682</v>
      </c>
      <c r="K3443" t="s">
        <v>51</v>
      </c>
      <c r="L3443">
        <v>124</v>
      </c>
      <c r="M3443">
        <v>1.5</v>
      </c>
      <c r="N3443">
        <v>1</v>
      </c>
      <c r="O3443">
        <v>124</v>
      </c>
      <c r="P3443">
        <v>1.5</v>
      </c>
      <c r="Q3443">
        <v>1</v>
      </c>
      <c r="R3443">
        <v>1.5</v>
      </c>
      <c r="S3443">
        <v>1.5</v>
      </c>
      <c r="T3443" s="1">
        <v>44716</v>
      </c>
      <c r="U3443" t="str">
        <f t="shared" si="265"/>
        <v>Takis - Hot Chilli Pepper &amp; Lime</v>
      </c>
      <c r="V3443" t="str">
        <f t="shared" si="266"/>
        <v>Food</v>
      </c>
      <c r="W3443" t="s">
        <v>43</v>
      </c>
      <c r="X3443" t="b">
        <f t="shared" si="268"/>
        <v>1</v>
      </c>
      <c r="Y3443">
        <f t="shared" si="267"/>
        <v>1.5</v>
      </c>
      <c r="Z3443" s="2">
        <f t="shared" si="269"/>
        <v>1</v>
      </c>
      <c r="AA3443" t="s">
        <v>44</v>
      </c>
      <c r="AB3443" t="s">
        <v>45</v>
      </c>
      <c r="AD3443" t="s">
        <v>40</v>
      </c>
      <c r="AE3443" t="s">
        <v>683</v>
      </c>
      <c r="AF3443">
        <v>2022</v>
      </c>
    </row>
    <row r="3444" spans="1:32" x14ac:dyDescent="0.25">
      <c r="A3444" t="s">
        <v>29</v>
      </c>
      <c r="B3444" t="s">
        <v>394</v>
      </c>
      <c r="C3444" t="s">
        <v>395</v>
      </c>
      <c r="D3444" t="s">
        <v>396</v>
      </c>
      <c r="E3444">
        <f>_xlfn.XLOOKUP(Table1[[#This Row],[Location]],'Location analysis'!A:A,'Location analysis'!B:B)</f>
        <v>40.416893999999999</v>
      </c>
      <c r="F3444">
        <f>_xlfn.XLOOKUP(Table1[[#This Row],[Location]],'Location analysis'!A:A,'Location analysis'!C:C)</f>
        <v>-74.420399000000003</v>
      </c>
      <c r="G3444" t="s">
        <v>74</v>
      </c>
      <c r="H3444" t="s">
        <v>49</v>
      </c>
      <c r="I3444">
        <v>15208606056</v>
      </c>
      <c r="J3444" t="s">
        <v>684</v>
      </c>
      <c r="K3444" t="s">
        <v>51</v>
      </c>
      <c r="L3444">
        <v>143</v>
      </c>
      <c r="M3444">
        <v>2.5</v>
      </c>
      <c r="N3444">
        <v>1</v>
      </c>
      <c r="O3444">
        <v>143</v>
      </c>
      <c r="P3444">
        <v>2.5</v>
      </c>
      <c r="Q3444">
        <v>1</v>
      </c>
      <c r="R3444">
        <v>2.5</v>
      </c>
      <c r="S3444">
        <v>2.5</v>
      </c>
      <c r="T3444" s="1">
        <v>44717</v>
      </c>
      <c r="U3444" t="str">
        <f t="shared" si="265"/>
        <v>Snapple Diet Tea - Lemon</v>
      </c>
      <c r="V3444" t="str">
        <f t="shared" si="266"/>
        <v>Non Carbonated</v>
      </c>
      <c r="W3444" t="s">
        <v>49</v>
      </c>
      <c r="X3444" t="b">
        <f t="shared" si="268"/>
        <v>1</v>
      </c>
      <c r="Y3444">
        <f t="shared" si="267"/>
        <v>2.5</v>
      </c>
      <c r="Z3444" s="2">
        <f t="shared" si="269"/>
        <v>1.6666666666666667</v>
      </c>
      <c r="AA3444" t="s">
        <v>75</v>
      </c>
      <c r="AB3444" t="s">
        <v>76</v>
      </c>
      <c r="AD3444" t="s">
        <v>54</v>
      </c>
      <c r="AE3444" t="s">
        <v>685</v>
      </c>
      <c r="AF3444">
        <v>2022</v>
      </c>
    </row>
    <row r="3445" spans="1:32" x14ac:dyDescent="0.25">
      <c r="A3445" t="s">
        <v>29</v>
      </c>
      <c r="B3445" t="s">
        <v>30</v>
      </c>
      <c r="C3445" t="s">
        <v>31</v>
      </c>
      <c r="D3445" t="s">
        <v>32</v>
      </c>
      <c r="E3445">
        <f>_xlfn.XLOOKUP(Table1[[#This Row],[Location]],'Location analysis'!A:A,'Location analysis'!B:B)</f>
        <v>40.423690999999998</v>
      </c>
      <c r="F3445">
        <f>_xlfn.XLOOKUP(Table1[[#This Row],[Location]],'Location analysis'!A:A,'Location analysis'!C:C)</f>
        <v>-74.380831999999998</v>
      </c>
      <c r="G3445" t="s">
        <v>565</v>
      </c>
      <c r="H3445" t="s">
        <v>43</v>
      </c>
      <c r="I3445">
        <v>15208654698</v>
      </c>
      <c r="J3445" t="s">
        <v>684</v>
      </c>
      <c r="K3445" t="s">
        <v>36</v>
      </c>
      <c r="L3445">
        <v>139</v>
      </c>
      <c r="M3445">
        <v>1.5</v>
      </c>
      <c r="N3445">
        <v>1</v>
      </c>
      <c r="O3445">
        <v>139</v>
      </c>
      <c r="P3445">
        <v>1.5</v>
      </c>
      <c r="Q3445">
        <v>1</v>
      </c>
      <c r="R3445">
        <v>1.5</v>
      </c>
      <c r="S3445">
        <v>1.5</v>
      </c>
      <c r="T3445" s="1">
        <v>44717</v>
      </c>
      <c r="U3445" t="str">
        <f t="shared" si="265"/>
        <v>Nature's Garden Trail Mix - Cranberry Healthy</v>
      </c>
      <c r="V3445" t="str">
        <f t="shared" si="266"/>
        <v>Food</v>
      </c>
      <c r="W3445" t="s">
        <v>43</v>
      </c>
      <c r="X3445" t="b">
        <f t="shared" si="268"/>
        <v>1</v>
      </c>
      <c r="Y3445">
        <f t="shared" si="267"/>
        <v>1.5</v>
      </c>
      <c r="Z3445" s="2">
        <f t="shared" si="269"/>
        <v>1</v>
      </c>
      <c r="AA3445" t="s">
        <v>566</v>
      </c>
      <c r="AB3445" t="s">
        <v>567</v>
      </c>
      <c r="AD3445" t="s">
        <v>54</v>
      </c>
      <c r="AE3445" t="s">
        <v>685</v>
      </c>
      <c r="AF3445">
        <v>2022</v>
      </c>
    </row>
    <row r="3446" spans="1:32" x14ac:dyDescent="0.25">
      <c r="A3446" t="s">
        <v>29</v>
      </c>
      <c r="B3446" t="s">
        <v>394</v>
      </c>
      <c r="C3446" t="s">
        <v>395</v>
      </c>
      <c r="D3446" t="s">
        <v>396</v>
      </c>
      <c r="E3446">
        <f>_xlfn.XLOOKUP(Table1[[#This Row],[Location]],'Location analysis'!A:A,'Location analysis'!B:B)</f>
        <v>40.416893999999999</v>
      </c>
      <c r="F3446">
        <f>_xlfn.XLOOKUP(Table1[[#This Row],[Location]],'Location analysis'!A:A,'Location analysis'!C:C)</f>
        <v>-74.420399000000003</v>
      </c>
      <c r="G3446" t="s">
        <v>33</v>
      </c>
      <c r="H3446" t="s">
        <v>34</v>
      </c>
      <c r="I3446">
        <v>15208676849</v>
      </c>
      <c r="J3446" t="s">
        <v>684</v>
      </c>
      <c r="K3446" t="s">
        <v>36</v>
      </c>
      <c r="L3446">
        <v>148</v>
      </c>
      <c r="M3446">
        <v>3.5</v>
      </c>
      <c r="N3446">
        <v>1</v>
      </c>
      <c r="O3446">
        <v>148</v>
      </c>
      <c r="P3446">
        <v>3.5</v>
      </c>
      <c r="Q3446">
        <v>1</v>
      </c>
      <c r="R3446">
        <v>3.5</v>
      </c>
      <c r="S3446">
        <v>3.5</v>
      </c>
      <c r="T3446" s="1">
        <v>44717</v>
      </c>
      <c r="U3446" t="str">
        <f t="shared" si="265"/>
        <v>Red Bull - Energy Drink - Sugar Free</v>
      </c>
      <c r="V3446" t="str">
        <f t="shared" si="266"/>
        <v>Carbonated</v>
      </c>
      <c r="W3446" t="s">
        <v>34</v>
      </c>
      <c r="X3446" t="b">
        <f t="shared" si="268"/>
        <v>1</v>
      </c>
      <c r="Y3446">
        <f t="shared" si="267"/>
        <v>3.5</v>
      </c>
      <c r="Z3446" s="2">
        <f t="shared" si="269"/>
        <v>2.3333333333333335</v>
      </c>
      <c r="AA3446" t="s">
        <v>37</v>
      </c>
      <c r="AB3446" t="s">
        <v>38</v>
      </c>
      <c r="AC3446" t="s">
        <v>39</v>
      </c>
      <c r="AD3446" t="s">
        <v>54</v>
      </c>
      <c r="AE3446" t="s">
        <v>685</v>
      </c>
      <c r="AF3446">
        <v>2022</v>
      </c>
    </row>
    <row r="3447" spans="1:32" x14ac:dyDescent="0.25">
      <c r="A3447" t="s">
        <v>29</v>
      </c>
      <c r="B3447" t="s">
        <v>394</v>
      </c>
      <c r="C3447" t="s">
        <v>395</v>
      </c>
      <c r="D3447" t="s">
        <v>396</v>
      </c>
      <c r="E3447">
        <f>_xlfn.XLOOKUP(Table1[[#This Row],[Location]],'Location analysis'!A:A,'Location analysis'!B:B)</f>
        <v>40.416893999999999</v>
      </c>
      <c r="F3447">
        <f>_xlfn.XLOOKUP(Table1[[#This Row],[Location]],'Location analysis'!A:A,'Location analysis'!C:C)</f>
        <v>-74.420399000000003</v>
      </c>
      <c r="G3447" t="s">
        <v>579</v>
      </c>
      <c r="H3447" t="s">
        <v>43</v>
      </c>
      <c r="I3447">
        <v>15208744033</v>
      </c>
      <c r="J3447" t="s">
        <v>684</v>
      </c>
      <c r="K3447" t="s">
        <v>36</v>
      </c>
      <c r="L3447">
        <v>132</v>
      </c>
      <c r="M3447">
        <v>2</v>
      </c>
      <c r="N3447">
        <v>1</v>
      </c>
      <c r="O3447">
        <v>132</v>
      </c>
      <c r="P3447">
        <v>2</v>
      </c>
      <c r="Q3447">
        <v>1</v>
      </c>
      <c r="R3447">
        <v>2</v>
      </c>
      <c r="S3447">
        <v>4</v>
      </c>
      <c r="T3447" s="1">
        <v>44717</v>
      </c>
      <c r="U3447" t="str">
        <f t="shared" si="265"/>
        <v>Keep Healthy - Chocolate Fudge</v>
      </c>
      <c r="V3447" t="str">
        <f t="shared" si="266"/>
        <v>Food</v>
      </c>
      <c r="W3447" t="s">
        <v>43</v>
      </c>
      <c r="X3447" t="b">
        <f t="shared" si="268"/>
        <v>1</v>
      </c>
      <c r="Y3447">
        <f t="shared" si="267"/>
        <v>2</v>
      </c>
      <c r="Z3447" s="2">
        <f t="shared" si="269"/>
        <v>1.3333333333333333</v>
      </c>
      <c r="AA3447" t="s">
        <v>580</v>
      </c>
      <c r="AB3447" t="s">
        <v>581</v>
      </c>
      <c r="AD3447" t="s">
        <v>54</v>
      </c>
      <c r="AE3447" t="s">
        <v>685</v>
      </c>
      <c r="AF3447">
        <v>2022</v>
      </c>
    </row>
    <row r="3448" spans="1:32" x14ac:dyDescent="0.25">
      <c r="A3448" t="s">
        <v>29</v>
      </c>
      <c r="B3448" t="s">
        <v>394</v>
      </c>
      <c r="C3448" t="s">
        <v>395</v>
      </c>
      <c r="D3448" t="s">
        <v>396</v>
      </c>
      <c r="E3448">
        <f>_xlfn.XLOOKUP(Table1[[#This Row],[Location]],'Location analysis'!A:A,'Location analysis'!B:B)</f>
        <v>40.416893999999999</v>
      </c>
      <c r="F3448">
        <f>_xlfn.XLOOKUP(Table1[[#This Row],[Location]],'Location analysis'!A:A,'Location analysis'!C:C)</f>
        <v>-74.420399000000003</v>
      </c>
      <c r="G3448" t="s">
        <v>417</v>
      </c>
      <c r="H3448" t="s">
        <v>43</v>
      </c>
      <c r="I3448">
        <v>15208744033</v>
      </c>
      <c r="J3448" t="s">
        <v>684</v>
      </c>
      <c r="K3448" t="s">
        <v>36</v>
      </c>
      <c r="L3448">
        <v>136</v>
      </c>
      <c r="M3448">
        <v>2</v>
      </c>
      <c r="N3448">
        <v>1</v>
      </c>
      <c r="O3448">
        <v>136</v>
      </c>
      <c r="P3448">
        <v>2</v>
      </c>
      <c r="Q3448">
        <v>1</v>
      </c>
      <c r="R3448">
        <v>2</v>
      </c>
      <c r="S3448">
        <v>4</v>
      </c>
      <c r="T3448" s="1">
        <v>44717</v>
      </c>
      <c r="U3448" t="str">
        <f t="shared" si="265"/>
        <v>Genius Keto Bar - Chocolate Dream</v>
      </c>
      <c r="V3448" t="str">
        <f t="shared" si="266"/>
        <v>Food</v>
      </c>
      <c r="W3448" t="s">
        <v>43</v>
      </c>
      <c r="X3448" t="b">
        <f t="shared" si="268"/>
        <v>1</v>
      </c>
      <c r="Y3448">
        <f t="shared" si="267"/>
        <v>2</v>
      </c>
      <c r="Z3448" s="2">
        <f t="shared" si="269"/>
        <v>1.3333333333333333</v>
      </c>
      <c r="AA3448" t="s">
        <v>418</v>
      </c>
      <c r="AB3448" t="s">
        <v>419</v>
      </c>
      <c r="AD3448" t="s">
        <v>54</v>
      </c>
      <c r="AE3448" t="s">
        <v>685</v>
      </c>
      <c r="AF3448">
        <v>2022</v>
      </c>
    </row>
    <row r="3449" spans="1:32" x14ac:dyDescent="0.25">
      <c r="A3449" t="s">
        <v>29</v>
      </c>
      <c r="B3449" t="s">
        <v>394</v>
      </c>
      <c r="C3449" t="s">
        <v>395</v>
      </c>
      <c r="D3449" t="s">
        <v>396</v>
      </c>
      <c r="E3449">
        <f>_xlfn.XLOOKUP(Table1[[#This Row],[Location]],'Location analysis'!A:A,'Location analysis'!B:B)</f>
        <v>40.416893999999999</v>
      </c>
      <c r="F3449">
        <f>_xlfn.XLOOKUP(Table1[[#This Row],[Location]],'Location analysis'!A:A,'Location analysis'!C:C)</f>
        <v>-74.420399000000003</v>
      </c>
      <c r="G3449" t="s">
        <v>634</v>
      </c>
      <c r="I3449">
        <v>15208749405</v>
      </c>
      <c r="J3449" t="s">
        <v>684</v>
      </c>
      <c r="K3449" t="s">
        <v>36</v>
      </c>
      <c r="L3449">
        <v>162</v>
      </c>
      <c r="M3449">
        <v>4</v>
      </c>
      <c r="N3449">
        <v>1</v>
      </c>
      <c r="O3449">
        <v>162</v>
      </c>
      <c r="P3449">
        <v>4</v>
      </c>
      <c r="Q3449">
        <v>1</v>
      </c>
      <c r="R3449">
        <v>4</v>
      </c>
      <c r="S3449">
        <v>4</v>
      </c>
      <c r="T3449" s="1">
        <v>44717</v>
      </c>
      <c r="U3449" t="str">
        <f t="shared" si="265"/>
        <v>Oreo Mini - Go Paks</v>
      </c>
      <c r="V3449" t="str">
        <f t="shared" si="266"/>
        <v>Cell is Blank - Dis-regard</v>
      </c>
      <c r="W3449" t="s">
        <v>43</v>
      </c>
      <c r="X3449" t="b">
        <f t="shared" si="268"/>
        <v>1</v>
      </c>
      <c r="Y3449">
        <f t="shared" si="267"/>
        <v>4</v>
      </c>
      <c r="Z3449" s="2">
        <f t="shared" si="269"/>
        <v>2.6666666666666665</v>
      </c>
      <c r="AA3449" t="s">
        <v>635</v>
      </c>
      <c r="AB3449" t="s">
        <v>492</v>
      </c>
      <c r="AD3449" t="s">
        <v>54</v>
      </c>
      <c r="AE3449" t="s">
        <v>685</v>
      </c>
      <c r="AF3449">
        <v>2022</v>
      </c>
    </row>
    <row r="3450" spans="1:32" x14ac:dyDescent="0.25">
      <c r="A3450" t="s">
        <v>29</v>
      </c>
      <c r="B3450" t="s">
        <v>46</v>
      </c>
      <c r="C3450" t="s">
        <v>31</v>
      </c>
      <c r="D3450" t="s">
        <v>47</v>
      </c>
      <c r="E3450">
        <f>_xlfn.XLOOKUP(Table1[[#This Row],[Location]],'Location analysis'!A:A,'Location analysis'!B:B)</f>
        <v>40.423690999999998</v>
      </c>
      <c r="F3450">
        <f>_xlfn.XLOOKUP(Table1[[#This Row],[Location]],'Location analysis'!A:A,'Location analysis'!C:C)</f>
        <v>-74.380831999999998</v>
      </c>
      <c r="G3450" t="s">
        <v>42</v>
      </c>
      <c r="H3450" t="s">
        <v>43</v>
      </c>
      <c r="I3450">
        <v>15208806140</v>
      </c>
      <c r="J3450" t="s">
        <v>684</v>
      </c>
      <c r="K3450" t="s">
        <v>51</v>
      </c>
      <c r="L3450">
        <v>124</v>
      </c>
      <c r="M3450">
        <v>1.5</v>
      </c>
      <c r="N3450">
        <v>1</v>
      </c>
      <c r="O3450">
        <v>124</v>
      </c>
      <c r="P3450">
        <v>1.5</v>
      </c>
      <c r="Q3450">
        <v>1</v>
      </c>
      <c r="R3450">
        <v>1.5</v>
      </c>
      <c r="S3450">
        <v>1.5</v>
      </c>
      <c r="T3450" s="1">
        <v>44717</v>
      </c>
      <c r="U3450" t="str">
        <f t="shared" si="265"/>
        <v>Takis - Hot Chilli Pepper &amp; Lime</v>
      </c>
      <c r="V3450" t="str">
        <f t="shared" si="266"/>
        <v>Food</v>
      </c>
      <c r="W3450" t="s">
        <v>43</v>
      </c>
      <c r="X3450" t="b">
        <f t="shared" si="268"/>
        <v>1</v>
      </c>
      <c r="Y3450">
        <f t="shared" si="267"/>
        <v>1.5</v>
      </c>
      <c r="Z3450" s="2">
        <f t="shared" si="269"/>
        <v>1</v>
      </c>
      <c r="AA3450" t="s">
        <v>44</v>
      </c>
      <c r="AB3450" t="s">
        <v>45</v>
      </c>
      <c r="AD3450" t="s">
        <v>54</v>
      </c>
      <c r="AE3450" t="s">
        <v>685</v>
      </c>
      <c r="AF3450">
        <v>2022</v>
      </c>
    </row>
    <row r="3451" spans="1:32" x14ac:dyDescent="0.25">
      <c r="A3451" t="s">
        <v>29</v>
      </c>
      <c r="B3451" t="s">
        <v>46</v>
      </c>
      <c r="C3451" t="s">
        <v>31</v>
      </c>
      <c r="D3451" t="s">
        <v>47</v>
      </c>
      <c r="E3451">
        <f>_xlfn.XLOOKUP(Table1[[#This Row],[Location]],'Location analysis'!A:A,'Location analysis'!B:B)</f>
        <v>40.423690999999998</v>
      </c>
      <c r="F3451">
        <f>_xlfn.XLOOKUP(Table1[[#This Row],[Location]],'Location analysis'!A:A,'Location analysis'!C:C)</f>
        <v>-74.380831999999998</v>
      </c>
      <c r="G3451" t="s">
        <v>106</v>
      </c>
      <c r="H3451" t="s">
        <v>43</v>
      </c>
      <c r="I3451">
        <v>15208815968</v>
      </c>
      <c r="J3451" t="s">
        <v>684</v>
      </c>
      <c r="K3451" t="s">
        <v>51</v>
      </c>
      <c r="L3451">
        <v>121</v>
      </c>
      <c r="M3451">
        <v>1.5</v>
      </c>
      <c r="N3451">
        <v>1</v>
      </c>
      <c r="O3451">
        <v>121</v>
      </c>
      <c r="P3451">
        <v>1.5</v>
      </c>
      <c r="Q3451">
        <v>1</v>
      </c>
      <c r="R3451">
        <v>1.5</v>
      </c>
      <c r="S3451">
        <v>1.5</v>
      </c>
      <c r="T3451" s="1">
        <v>44717</v>
      </c>
      <c r="U3451" t="str">
        <f t="shared" si="265"/>
        <v>Oreo Mini</v>
      </c>
      <c r="V3451" t="str">
        <f t="shared" si="266"/>
        <v>Food</v>
      </c>
      <c r="W3451" t="s">
        <v>43</v>
      </c>
      <c r="X3451" t="b">
        <f t="shared" si="268"/>
        <v>1</v>
      </c>
      <c r="Y3451">
        <f t="shared" si="267"/>
        <v>1.5</v>
      </c>
      <c r="Z3451" s="2">
        <f t="shared" si="269"/>
        <v>1</v>
      </c>
      <c r="AA3451" t="s">
        <v>106</v>
      </c>
      <c r="AD3451" t="s">
        <v>54</v>
      </c>
      <c r="AE3451" t="s">
        <v>685</v>
      </c>
      <c r="AF3451">
        <v>2022</v>
      </c>
    </row>
    <row r="3452" spans="1:32" x14ac:dyDescent="0.25">
      <c r="A3452" t="s">
        <v>29</v>
      </c>
      <c r="B3452" t="s">
        <v>46</v>
      </c>
      <c r="C3452" t="s">
        <v>31</v>
      </c>
      <c r="D3452" t="s">
        <v>47</v>
      </c>
      <c r="E3452">
        <f>_xlfn.XLOOKUP(Table1[[#This Row],[Location]],'Location analysis'!A:A,'Location analysis'!B:B)</f>
        <v>40.423690999999998</v>
      </c>
      <c r="F3452">
        <f>_xlfn.XLOOKUP(Table1[[#This Row],[Location]],'Location analysis'!A:A,'Location analysis'!C:C)</f>
        <v>-74.380831999999998</v>
      </c>
      <c r="G3452" t="s">
        <v>106</v>
      </c>
      <c r="H3452" t="s">
        <v>43</v>
      </c>
      <c r="I3452">
        <v>15208819702</v>
      </c>
      <c r="J3452" t="s">
        <v>684</v>
      </c>
      <c r="K3452" t="s">
        <v>51</v>
      </c>
      <c r="L3452">
        <v>121</v>
      </c>
      <c r="M3452">
        <v>1.5</v>
      </c>
      <c r="N3452">
        <v>1</v>
      </c>
      <c r="O3452">
        <v>121</v>
      </c>
      <c r="P3452">
        <v>1.5</v>
      </c>
      <c r="Q3452">
        <v>1</v>
      </c>
      <c r="R3452">
        <v>1.5</v>
      </c>
      <c r="S3452">
        <v>1.5</v>
      </c>
      <c r="T3452" s="1">
        <v>44717</v>
      </c>
      <c r="U3452" t="str">
        <f t="shared" si="265"/>
        <v>Oreo Mini</v>
      </c>
      <c r="V3452" t="str">
        <f t="shared" si="266"/>
        <v>Food</v>
      </c>
      <c r="W3452" t="s">
        <v>43</v>
      </c>
      <c r="X3452" t="b">
        <f t="shared" si="268"/>
        <v>1</v>
      </c>
      <c r="Y3452">
        <f t="shared" si="267"/>
        <v>1.5</v>
      </c>
      <c r="Z3452" s="2">
        <f t="shared" si="269"/>
        <v>1</v>
      </c>
      <c r="AA3452" t="s">
        <v>106</v>
      </c>
      <c r="AD3452" t="s">
        <v>54</v>
      </c>
      <c r="AE3452" t="s">
        <v>685</v>
      </c>
      <c r="AF3452">
        <v>2022</v>
      </c>
    </row>
    <row r="3453" spans="1:32" x14ac:dyDescent="0.25">
      <c r="A3453" t="s">
        <v>29</v>
      </c>
      <c r="B3453" t="s">
        <v>394</v>
      </c>
      <c r="C3453" t="s">
        <v>395</v>
      </c>
      <c r="D3453" t="s">
        <v>396</v>
      </c>
      <c r="E3453">
        <f>_xlfn.XLOOKUP(Table1[[#This Row],[Location]],'Location analysis'!A:A,'Location analysis'!B:B)</f>
        <v>40.416893999999999</v>
      </c>
      <c r="F3453">
        <f>_xlfn.XLOOKUP(Table1[[#This Row],[Location]],'Location analysis'!A:A,'Location analysis'!C:C)</f>
        <v>-74.420399000000003</v>
      </c>
      <c r="G3453" t="s">
        <v>137</v>
      </c>
      <c r="H3453" t="s">
        <v>97</v>
      </c>
      <c r="I3453">
        <v>15208830513</v>
      </c>
      <c r="J3453" t="s">
        <v>684</v>
      </c>
      <c r="K3453" t="s">
        <v>36</v>
      </c>
      <c r="L3453">
        <v>144</v>
      </c>
      <c r="M3453">
        <v>1.5</v>
      </c>
      <c r="N3453">
        <v>1</v>
      </c>
      <c r="O3453">
        <v>144</v>
      </c>
      <c r="P3453">
        <v>1.5</v>
      </c>
      <c r="Q3453">
        <v>1</v>
      </c>
      <c r="R3453">
        <v>1.5</v>
      </c>
      <c r="S3453">
        <v>1.5</v>
      </c>
      <c r="T3453" s="1">
        <v>44717</v>
      </c>
      <c r="U3453" t="str">
        <f t="shared" si="265"/>
        <v>Poland Springs Water</v>
      </c>
      <c r="V3453" t="str">
        <f t="shared" si="266"/>
        <v>Water</v>
      </c>
      <c r="W3453" t="s">
        <v>97</v>
      </c>
      <c r="X3453" t="b">
        <f t="shared" si="268"/>
        <v>1</v>
      </c>
      <c r="Y3453">
        <f t="shared" si="267"/>
        <v>1.5</v>
      </c>
      <c r="Z3453" s="2">
        <f t="shared" si="269"/>
        <v>1</v>
      </c>
      <c r="AA3453" t="s">
        <v>137</v>
      </c>
      <c r="AD3453" t="s">
        <v>54</v>
      </c>
      <c r="AE3453" t="s">
        <v>685</v>
      </c>
      <c r="AF3453">
        <v>2022</v>
      </c>
    </row>
    <row r="3454" spans="1:32" x14ac:dyDescent="0.25">
      <c r="A3454" t="s">
        <v>29</v>
      </c>
      <c r="B3454" t="s">
        <v>30</v>
      </c>
      <c r="C3454" t="s">
        <v>31</v>
      </c>
      <c r="D3454" t="s">
        <v>32</v>
      </c>
      <c r="E3454">
        <f>_xlfn.XLOOKUP(Table1[[#This Row],[Location]],'Location analysis'!A:A,'Location analysis'!B:B)</f>
        <v>40.423690999999998</v>
      </c>
      <c r="F3454">
        <f>_xlfn.XLOOKUP(Table1[[#This Row],[Location]],'Location analysis'!A:A,'Location analysis'!C:C)</f>
        <v>-74.380831999999998</v>
      </c>
      <c r="G3454" t="s">
        <v>70</v>
      </c>
      <c r="H3454" t="s">
        <v>34</v>
      </c>
      <c r="I3454">
        <v>15208836748</v>
      </c>
      <c r="J3454" t="s">
        <v>684</v>
      </c>
      <c r="K3454" t="s">
        <v>51</v>
      </c>
      <c r="L3454">
        <v>146</v>
      </c>
      <c r="M3454">
        <v>3</v>
      </c>
      <c r="N3454">
        <v>1</v>
      </c>
      <c r="O3454">
        <v>146</v>
      </c>
      <c r="P3454">
        <v>3</v>
      </c>
      <c r="Q3454">
        <v>1</v>
      </c>
      <c r="R3454">
        <v>3</v>
      </c>
      <c r="S3454">
        <v>3</v>
      </c>
      <c r="T3454" s="1">
        <v>44717</v>
      </c>
      <c r="U3454" t="str">
        <f t="shared" si="265"/>
        <v>Monster Energy Original</v>
      </c>
      <c r="V3454" t="str">
        <f t="shared" si="266"/>
        <v>Carbonated</v>
      </c>
      <c r="W3454" t="s">
        <v>34</v>
      </c>
      <c r="X3454" t="b">
        <f t="shared" si="268"/>
        <v>1</v>
      </c>
      <c r="Y3454">
        <f t="shared" si="267"/>
        <v>3</v>
      </c>
      <c r="Z3454" s="2">
        <f t="shared" si="269"/>
        <v>2</v>
      </c>
      <c r="AA3454" t="s">
        <v>70</v>
      </c>
      <c r="AD3454" t="s">
        <v>54</v>
      </c>
      <c r="AE3454" t="s">
        <v>685</v>
      </c>
      <c r="AF3454">
        <v>2022</v>
      </c>
    </row>
    <row r="3455" spans="1:32" x14ac:dyDescent="0.25">
      <c r="A3455" t="s">
        <v>29</v>
      </c>
      <c r="B3455" t="s">
        <v>30</v>
      </c>
      <c r="C3455" t="s">
        <v>31</v>
      </c>
      <c r="D3455" t="s">
        <v>32</v>
      </c>
      <c r="E3455">
        <f>_xlfn.XLOOKUP(Table1[[#This Row],[Location]],'Location analysis'!A:A,'Location analysis'!B:B)</f>
        <v>40.423690999999998</v>
      </c>
      <c r="F3455">
        <f>_xlfn.XLOOKUP(Table1[[#This Row],[Location]],'Location analysis'!A:A,'Location analysis'!C:C)</f>
        <v>-74.380831999999998</v>
      </c>
      <c r="G3455" t="s">
        <v>106</v>
      </c>
      <c r="H3455" t="s">
        <v>43</v>
      </c>
      <c r="I3455">
        <v>15208841255</v>
      </c>
      <c r="J3455" t="s">
        <v>684</v>
      </c>
      <c r="K3455" t="s">
        <v>51</v>
      </c>
      <c r="L3455">
        <v>122</v>
      </c>
      <c r="M3455">
        <v>1.5</v>
      </c>
      <c r="N3455">
        <v>1</v>
      </c>
      <c r="O3455">
        <v>122</v>
      </c>
      <c r="P3455">
        <v>1.5</v>
      </c>
      <c r="Q3455">
        <v>1</v>
      </c>
      <c r="R3455">
        <v>1.5</v>
      </c>
      <c r="S3455">
        <v>1.5</v>
      </c>
      <c r="T3455" s="1">
        <v>44717</v>
      </c>
      <c r="U3455" t="str">
        <f t="shared" si="265"/>
        <v>Oreo Mini</v>
      </c>
      <c r="V3455" t="str">
        <f t="shared" si="266"/>
        <v>Food</v>
      </c>
      <c r="W3455" t="s">
        <v>43</v>
      </c>
      <c r="X3455" t="b">
        <f t="shared" si="268"/>
        <v>1</v>
      </c>
      <c r="Y3455">
        <f t="shared" si="267"/>
        <v>1.5</v>
      </c>
      <c r="Z3455" s="2">
        <f t="shared" si="269"/>
        <v>1</v>
      </c>
      <c r="AA3455" t="s">
        <v>106</v>
      </c>
      <c r="AD3455" t="s">
        <v>54</v>
      </c>
      <c r="AE3455" t="s">
        <v>685</v>
      </c>
      <c r="AF3455">
        <v>2022</v>
      </c>
    </row>
    <row r="3456" spans="1:32" x14ac:dyDescent="0.25">
      <c r="A3456" t="s">
        <v>29</v>
      </c>
      <c r="B3456" t="s">
        <v>46</v>
      </c>
      <c r="C3456" t="s">
        <v>31</v>
      </c>
      <c r="D3456" t="s">
        <v>47</v>
      </c>
      <c r="E3456">
        <f>_xlfn.XLOOKUP(Table1[[#This Row],[Location]],'Location analysis'!A:A,'Location analysis'!B:B)</f>
        <v>40.423690999999998</v>
      </c>
      <c r="F3456">
        <f>_xlfn.XLOOKUP(Table1[[#This Row],[Location]],'Location analysis'!A:A,'Location analysis'!C:C)</f>
        <v>-74.380831999999998</v>
      </c>
      <c r="G3456" t="s">
        <v>182</v>
      </c>
      <c r="H3456" t="s">
        <v>34</v>
      </c>
      <c r="I3456">
        <v>15208845911</v>
      </c>
      <c r="J3456" t="s">
        <v>684</v>
      </c>
      <c r="K3456" t="s">
        <v>51</v>
      </c>
      <c r="L3456">
        <v>140</v>
      </c>
      <c r="M3456">
        <v>1.5</v>
      </c>
      <c r="N3456">
        <v>1</v>
      </c>
      <c r="O3456">
        <v>140</v>
      </c>
      <c r="P3456">
        <v>1.5</v>
      </c>
      <c r="Q3456">
        <v>1</v>
      </c>
      <c r="R3456">
        <v>1.5</v>
      </c>
      <c r="S3456">
        <v>1.5</v>
      </c>
      <c r="T3456" s="1">
        <v>44717</v>
      </c>
      <c r="U3456" t="str">
        <f t="shared" si="265"/>
        <v>Coca Cola - Zero Sugar</v>
      </c>
      <c r="V3456" t="str">
        <f t="shared" si="266"/>
        <v>Carbonated</v>
      </c>
      <c r="W3456" t="s">
        <v>34</v>
      </c>
      <c r="X3456" t="b">
        <f t="shared" si="268"/>
        <v>1</v>
      </c>
      <c r="Y3456">
        <f t="shared" si="267"/>
        <v>1.5</v>
      </c>
      <c r="Z3456" s="2">
        <f t="shared" si="269"/>
        <v>1</v>
      </c>
      <c r="AA3456" t="s">
        <v>183</v>
      </c>
      <c r="AB3456" t="s">
        <v>184</v>
      </c>
      <c r="AD3456" t="s">
        <v>54</v>
      </c>
      <c r="AE3456" t="s">
        <v>685</v>
      </c>
      <c r="AF3456">
        <v>2022</v>
      </c>
    </row>
    <row r="3457" spans="1:32" x14ac:dyDescent="0.25">
      <c r="A3457" t="s">
        <v>29</v>
      </c>
      <c r="B3457" t="s">
        <v>394</v>
      </c>
      <c r="C3457" t="s">
        <v>395</v>
      </c>
      <c r="D3457" t="s">
        <v>396</v>
      </c>
      <c r="E3457">
        <f>_xlfn.XLOOKUP(Table1[[#This Row],[Location]],'Location analysis'!A:A,'Location analysis'!B:B)</f>
        <v>40.416893999999999</v>
      </c>
      <c r="F3457">
        <f>_xlfn.XLOOKUP(Table1[[#This Row],[Location]],'Location analysis'!A:A,'Location analysis'!C:C)</f>
        <v>-74.420399000000003</v>
      </c>
      <c r="G3457" t="s">
        <v>421</v>
      </c>
      <c r="H3457" t="s">
        <v>43</v>
      </c>
      <c r="I3457">
        <v>15208900144</v>
      </c>
      <c r="J3457" t="s">
        <v>684</v>
      </c>
      <c r="K3457" t="s">
        <v>51</v>
      </c>
      <c r="L3457">
        <v>157</v>
      </c>
      <c r="M3457">
        <v>3</v>
      </c>
      <c r="N3457">
        <v>1</v>
      </c>
      <c r="O3457">
        <v>157</v>
      </c>
      <c r="P3457">
        <v>3</v>
      </c>
      <c r="Q3457">
        <v>1</v>
      </c>
      <c r="R3457">
        <v>3</v>
      </c>
      <c r="S3457">
        <v>3</v>
      </c>
      <c r="T3457" s="1">
        <v>44717</v>
      </c>
      <c r="U3457" t="str">
        <f t="shared" si="265"/>
        <v>Lenny &amp; Larrys - SnickerDoodle</v>
      </c>
      <c r="V3457" t="str">
        <f t="shared" si="266"/>
        <v>Food</v>
      </c>
      <c r="W3457" t="s">
        <v>43</v>
      </c>
      <c r="X3457" t="b">
        <f t="shared" si="268"/>
        <v>1</v>
      </c>
      <c r="Y3457">
        <f t="shared" si="267"/>
        <v>3</v>
      </c>
      <c r="Z3457" s="2">
        <f t="shared" si="269"/>
        <v>2</v>
      </c>
      <c r="AA3457" t="s">
        <v>422</v>
      </c>
      <c r="AB3457" t="s">
        <v>423</v>
      </c>
      <c r="AD3457" t="s">
        <v>54</v>
      </c>
      <c r="AE3457" t="s">
        <v>685</v>
      </c>
      <c r="AF3457">
        <v>2022</v>
      </c>
    </row>
    <row r="3458" spans="1:32" x14ac:dyDescent="0.25">
      <c r="A3458" t="s">
        <v>29</v>
      </c>
      <c r="B3458" t="s">
        <v>394</v>
      </c>
      <c r="C3458" t="s">
        <v>395</v>
      </c>
      <c r="D3458" t="s">
        <v>396</v>
      </c>
      <c r="E3458">
        <f>_xlfn.XLOOKUP(Table1[[#This Row],[Location]],'Location analysis'!A:A,'Location analysis'!B:B)</f>
        <v>40.416893999999999</v>
      </c>
      <c r="F3458">
        <f>_xlfn.XLOOKUP(Table1[[#This Row],[Location]],'Location analysis'!A:A,'Location analysis'!C:C)</f>
        <v>-74.420399000000003</v>
      </c>
      <c r="G3458" t="s">
        <v>106</v>
      </c>
      <c r="H3458" t="s">
        <v>43</v>
      </c>
      <c r="I3458">
        <v>15208902557</v>
      </c>
      <c r="J3458" t="s">
        <v>684</v>
      </c>
      <c r="K3458" t="s">
        <v>51</v>
      </c>
      <c r="L3458">
        <v>121</v>
      </c>
      <c r="M3458">
        <v>1.5</v>
      </c>
      <c r="N3458">
        <v>1</v>
      </c>
      <c r="O3458">
        <v>121</v>
      </c>
      <c r="P3458">
        <v>1.5</v>
      </c>
      <c r="Q3458">
        <v>1</v>
      </c>
      <c r="R3458">
        <v>1.5</v>
      </c>
      <c r="S3458">
        <v>1.5</v>
      </c>
      <c r="T3458" s="1">
        <v>44717</v>
      </c>
      <c r="U3458" t="str">
        <f t="shared" ref="U3458:U3521" si="270">IF(G3458="","Cell is Blank - Dis-regard",G3458)</f>
        <v>Oreo Mini</v>
      </c>
      <c r="V3458" t="str">
        <f t="shared" ref="V3458:V3521" si="271">IF(H3458="","Cell is Blank - Dis-regard",H3458)</f>
        <v>Food</v>
      </c>
      <c r="W3458" t="s">
        <v>43</v>
      </c>
      <c r="X3458" t="b">
        <f t="shared" si="268"/>
        <v>1</v>
      </c>
      <c r="Y3458">
        <f t="shared" ref="Y3458:Y3521" si="272">IF(X3458="FALSE",M3458,M3458)</f>
        <v>1.5</v>
      </c>
      <c r="Z3458" s="2">
        <f t="shared" si="269"/>
        <v>1</v>
      </c>
      <c r="AA3458" t="s">
        <v>106</v>
      </c>
      <c r="AD3458" t="s">
        <v>54</v>
      </c>
      <c r="AE3458" t="s">
        <v>685</v>
      </c>
      <c r="AF3458">
        <v>2022</v>
      </c>
    </row>
    <row r="3459" spans="1:32" x14ac:dyDescent="0.25">
      <c r="A3459" t="s">
        <v>29</v>
      </c>
      <c r="B3459" t="s">
        <v>394</v>
      </c>
      <c r="C3459" t="s">
        <v>395</v>
      </c>
      <c r="D3459" t="s">
        <v>396</v>
      </c>
      <c r="E3459">
        <f>_xlfn.XLOOKUP(Table1[[#This Row],[Location]],'Location analysis'!A:A,'Location analysis'!B:B)</f>
        <v>40.416893999999999</v>
      </c>
      <c r="F3459">
        <f>_xlfn.XLOOKUP(Table1[[#This Row],[Location]],'Location analysis'!A:A,'Location analysis'!C:C)</f>
        <v>-74.420399000000003</v>
      </c>
      <c r="G3459" t="s">
        <v>112</v>
      </c>
      <c r="H3459" t="s">
        <v>43</v>
      </c>
      <c r="I3459">
        <v>15209022458</v>
      </c>
      <c r="J3459" t="s">
        <v>684</v>
      </c>
      <c r="K3459" t="s">
        <v>51</v>
      </c>
      <c r="L3459">
        <v>131</v>
      </c>
      <c r="M3459">
        <v>2</v>
      </c>
      <c r="N3459">
        <v>1</v>
      </c>
      <c r="O3459">
        <v>131</v>
      </c>
      <c r="P3459">
        <v>2</v>
      </c>
      <c r="Q3459">
        <v>1</v>
      </c>
      <c r="R3459">
        <v>2</v>
      </c>
      <c r="S3459">
        <v>2</v>
      </c>
      <c r="T3459" s="1">
        <v>44717</v>
      </c>
      <c r="U3459" t="str">
        <f t="shared" si="270"/>
        <v>Robert Irvine's - Fit Crunch -  Chocolate Pea</v>
      </c>
      <c r="V3459" t="str">
        <f t="shared" si="271"/>
        <v>Food</v>
      </c>
      <c r="W3459" t="s">
        <v>43</v>
      </c>
      <c r="X3459" t="b">
        <f t="shared" ref="X3459:X3522" si="273">M3459=P3459</f>
        <v>1</v>
      </c>
      <c r="Y3459">
        <f t="shared" si="272"/>
        <v>2</v>
      </c>
      <c r="Z3459" s="2">
        <f t="shared" ref="Z3459:Z3522" si="274">Y3459/1.5</f>
        <v>1.3333333333333333</v>
      </c>
      <c r="AA3459" t="s">
        <v>113</v>
      </c>
      <c r="AB3459" t="s">
        <v>114</v>
      </c>
      <c r="AC3459" t="s">
        <v>115</v>
      </c>
      <c r="AD3459" t="s">
        <v>54</v>
      </c>
      <c r="AE3459" t="s">
        <v>685</v>
      </c>
      <c r="AF3459">
        <v>2022</v>
      </c>
    </row>
    <row r="3460" spans="1:32" x14ac:dyDescent="0.25">
      <c r="A3460" t="s">
        <v>29</v>
      </c>
      <c r="B3460" t="s">
        <v>394</v>
      </c>
      <c r="C3460" t="s">
        <v>395</v>
      </c>
      <c r="D3460" t="s">
        <v>396</v>
      </c>
      <c r="E3460">
        <f>_xlfn.XLOOKUP(Table1[[#This Row],[Location]],'Location analysis'!A:A,'Location analysis'!B:B)</f>
        <v>40.416893999999999</v>
      </c>
      <c r="F3460">
        <f>_xlfn.XLOOKUP(Table1[[#This Row],[Location]],'Location analysis'!A:A,'Location analysis'!C:C)</f>
        <v>-74.420399000000003</v>
      </c>
      <c r="G3460" t="s">
        <v>508</v>
      </c>
      <c r="H3460" t="s">
        <v>43</v>
      </c>
      <c r="I3460">
        <v>15209024897</v>
      </c>
      <c r="J3460" t="s">
        <v>684</v>
      </c>
      <c r="K3460" t="s">
        <v>51</v>
      </c>
      <c r="L3460">
        <v>110</v>
      </c>
      <c r="M3460">
        <v>1.5</v>
      </c>
      <c r="N3460">
        <v>1</v>
      </c>
      <c r="O3460">
        <v>110</v>
      </c>
      <c r="P3460">
        <v>1.5</v>
      </c>
      <c r="Q3460">
        <v>1</v>
      </c>
      <c r="R3460">
        <v>1.5</v>
      </c>
      <c r="S3460">
        <v>1.5</v>
      </c>
      <c r="T3460" s="1">
        <v>44717</v>
      </c>
      <c r="U3460" t="str">
        <f t="shared" si="270"/>
        <v>Pop Corners - Kettle Corn</v>
      </c>
      <c r="V3460" t="str">
        <f t="shared" si="271"/>
        <v>Food</v>
      </c>
      <c r="W3460" t="s">
        <v>43</v>
      </c>
      <c r="X3460" t="b">
        <f t="shared" si="273"/>
        <v>1</v>
      </c>
      <c r="Y3460">
        <f t="shared" si="272"/>
        <v>1.5</v>
      </c>
      <c r="Z3460" s="2">
        <f t="shared" si="274"/>
        <v>1</v>
      </c>
      <c r="AA3460" t="s">
        <v>509</v>
      </c>
      <c r="AB3460" t="s">
        <v>510</v>
      </c>
      <c r="AD3460" t="s">
        <v>54</v>
      </c>
      <c r="AE3460" t="s">
        <v>685</v>
      </c>
      <c r="AF3460">
        <v>2022</v>
      </c>
    </row>
    <row r="3461" spans="1:32" x14ac:dyDescent="0.25">
      <c r="A3461" t="s">
        <v>29</v>
      </c>
      <c r="B3461" t="s">
        <v>394</v>
      </c>
      <c r="C3461" t="s">
        <v>395</v>
      </c>
      <c r="D3461" t="s">
        <v>396</v>
      </c>
      <c r="E3461">
        <f>_xlfn.XLOOKUP(Table1[[#This Row],[Location]],'Location analysis'!A:A,'Location analysis'!B:B)</f>
        <v>40.416893999999999</v>
      </c>
      <c r="F3461">
        <f>_xlfn.XLOOKUP(Table1[[#This Row],[Location]],'Location analysis'!A:A,'Location analysis'!C:C)</f>
        <v>-74.420399000000003</v>
      </c>
      <c r="G3461" t="s">
        <v>251</v>
      </c>
      <c r="H3461" t="s">
        <v>43</v>
      </c>
      <c r="I3461">
        <v>15209025921</v>
      </c>
      <c r="J3461" t="s">
        <v>684</v>
      </c>
      <c r="K3461" t="s">
        <v>51</v>
      </c>
      <c r="L3461">
        <v>123</v>
      </c>
      <c r="M3461">
        <v>1.25</v>
      </c>
      <c r="N3461">
        <v>1</v>
      </c>
      <c r="O3461">
        <v>123</v>
      </c>
      <c r="P3461">
        <v>1.25</v>
      </c>
      <c r="Q3461">
        <v>1</v>
      </c>
      <c r="R3461">
        <v>1.25</v>
      </c>
      <c r="S3461">
        <v>1.25</v>
      </c>
      <c r="T3461" s="1">
        <v>44717</v>
      </c>
      <c r="U3461" t="str">
        <f t="shared" si="270"/>
        <v>CheezIt - Double Cheese</v>
      </c>
      <c r="V3461" t="str">
        <f t="shared" si="271"/>
        <v>Food</v>
      </c>
      <c r="W3461" t="s">
        <v>43</v>
      </c>
      <c r="X3461" t="b">
        <f t="shared" si="273"/>
        <v>1</v>
      </c>
      <c r="Y3461">
        <f t="shared" si="272"/>
        <v>1.25</v>
      </c>
      <c r="Z3461" s="2">
        <f t="shared" si="274"/>
        <v>0.83333333333333337</v>
      </c>
      <c r="AA3461" t="s">
        <v>193</v>
      </c>
      <c r="AB3461" t="s">
        <v>252</v>
      </c>
      <c r="AD3461" t="s">
        <v>54</v>
      </c>
      <c r="AE3461" t="s">
        <v>685</v>
      </c>
      <c r="AF3461">
        <v>2022</v>
      </c>
    </row>
    <row r="3462" spans="1:32" x14ac:dyDescent="0.25">
      <c r="A3462" t="s">
        <v>29</v>
      </c>
      <c r="B3462" t="s">
        <v>394</v>
      </c>
      <c r="C3462" t="s">
        <v>395</v>
      </c>
      <c r="D3462" t="s">
        <v>396</v>
      </c>
      <c r="E3462">
        <f>_xlfn.XLOOKUP(Table1[[#This Row],[Location]],'Location analysis'!A:A,'Location analysis'!B:B)</f>
        <v>40.416893999999999</v>
      </c>
      <c r="F3462">
        <f>_xlfn.XLOOKUP(Table1[[#This Row],[Location]],'Location analysis'!A:A,'Location analysis'!C:C)</f>
        <v>-74.420399000000003</v>
      </c>
      <c r="G3462" t="s">
        <v>192</v>
      </c>
      <c r="H3462" t="s">
        <v>43</v>
      </c>
      <c r="I3462">
        <v>15209090424</v>
      </c>
      <c r="J3462" t="s">
        <v>684</v>
      </c>
      <c r="K3462" t="s">
        <v>51</v>
      </c>
      <c r="L3462">
        <v>124</v>
      </c>
      <c r="M3462">
        <v>1.25</v>
      </c>
      <c r="N3462">
        <v>1</v>
      </c>
      <c r="O3462">
        <v>124</v>
      </c>
      <c r="P3462">
        <v>1.25</v>
      </c>
      <c r="Q3462">
        <v>1</v>
      </c>
      <c r="R3462">
        <v>1.25</v>
      </c>
      <c r="S3462">
        <v>1.25</v>
      </c>
      <c r="T3462" s="1">
        <v>44717</v>
      </c>
      <c r="U3462" t="str">
        <f t="shared" si="270"/>
        <v>CheezIt - Original</v>
      </c>
      <c r="V3462" t="str">
        <f t="shared" si="271"/>
        <v>Food</v>
      </c>
      <c r="W3462" t="s">
        <v>43</v>
      </c>
      <c r="X3462" t="b">
        <f t="shared" si="273"/>
        <v>1</v>
      </c>
      <c r="Y3462">
        <f t="shared" si="272"/>
        <v>1.25</v>
      </c>
      <c r="Z3462" s="2">
        <f t="shared" si="274"/>
        <v>0.83333333333333337</v>
      </c>
      <c r="AA3462" t="s">
        <v>193</v>
      </c>
      <c r="AB3462" t="s">
        <v>150</v>
      </c>
      <c r="AD3462" t="s">
        <v>54</v>
      </c>
      <c r="AE3462" t="s">
        <v>685</v>
      </c>
      <c r="AF3462">
        <v>2022</v>
      </c>
    </row>
    <row r="3463" spans="1:32" x14ac:dyDescent="0.25">
      <c r="A3463" t="s">
        <v>29</v>
      </c>
      <c r="B3463" t="s">
        <v>394</v>
      </c>
      <c r="C3463" t="s">
        <v>395</v>
      </c>
      <c r="D3463" t="s">
        <v>396</v>
      </c>
      <c r="E3463">
        <f>_xlfn.XLOOKUP(Table1[[#This Row],[Location]],'Location analysis'!A:A,'Location analysis'!B:B)</f>
        <v>40.416893999999999</v>
      </c>
      <c r="F3463">
        <f>_xlfn.XLOOKUP(Table1[[#This Row],[Location]],'Location analysis'!A:A,'Location analysis'!C:C)</f>
        <v>-74.420399000000003</v>
      </c>
      <c r="G3463" t="s">
        <v>251</v>
      </c>
      <c r="H3463" t="s">
        <v>43</v>
      </c>
      <c r="I3463">
        <v>15209106899</v>
      </c>
      <c r="J3463" t="s">
        <v>684</v>
      </c>
      <c r="K3463" t="s">
        <v>51</v>
      </c>
      <c r="L3463">
        <v>123</v>
      </c>
      <c r="M3463">
        <v>1.25</v>
      </c>
      <c r="N3463">
        <v>1</v>
      </c>
      <c r="O3463">
        <v>123</v>
      </c>
      <c r="P3463">
        <v>1.25</v>
      </c>
      <c r="Q3463">
        <v>1</v>
      </c>
      <c r="R3463">
        <v>1.25</v>
      </c>
      <c r="S3463">
        <v>1.25</v>
      </c>
      <c r="T3463" s="1">
        <v>44717</v>
      </c>
      <c r="U3463" t="str">
        <f t="shared" si="270"/>
        <v>CheezIt - Double Cheese</v>
      </c>
      <c r="V3463" t="str">
        <f t="shared" si="271"/>
        <v>Food</v>
      </c>
      <c r="W3463" t="s">
        <v>43</v>
      </c>
      <c r="X3463" t="b">
        <f t="shared" si="273"/>
        <v>1</v>
      </c>
      <c r="Y3463">
        <f t="shared" si="272"/>
        <v>1.25</v>
      </c>
      <c r="Z3463" s="2">
        <f t="shared" si="274"/>
        <v>0.83333333333333337</v>
      </c>
      <c r="AA3463" t="s">
        <v>193</v>
      </c>
      <c r="AB3463" t="s">
        <v>252</v>
      </c>
      <c r="AD3463" t="s">
        <v>54</v>
      </c>
      <c r="AE3463" t="s">
        <v>685</v>
      </c>
      <c r="AF3463">
        <v>2022</v>
      </c>
    </row>
    <row r="3464" spans="1:32" x14ac:dyDescent="0.25">
      <c r="A3464" t="s">
        <v>29</v>
      </c>
      <c r="B3464" t="s">
        <v>394</v>
      </c>
      <c r="C3464" t="s">
        <v>395</v>
      </c>
      <c r="D3464" t="s">
        <v>396</v>
      </c>
      <c r="E3464">
        <f>_xlfn.XLOOKUP(Table1[[#This Row],[Location]],'Location analysis'!A:A,'Location analysis'!B:B)</f>
        <v>40.416893999999999</v>
      </c>
      <c r="F3464">
        <f>_xlfn.XLOOKUP(Table1[[#This Row],[Location]],'Location analysis'!A:A,'Location analysis'!C:C)</f>
        <v>-74.420399000000003</v>
      </c>
      <c r="G3464" t="s">
        <v>612</v>
      </c>
      <c r="H3464" t="s">
        <v>43</v>
      </c>
      <c r="I3464">
        <v>15209109532</v>
      </c>
      <c r="J3464" t="s">
        <v>684</v>
      </c>
      <c r="K3464" t="s">
        <v>51</v>
      </c>
      <c r="L3464">
        <v>122</v>
      </c>
      <c r="M3464">
        <v>1.25</v>
      </c>
      <c r="N3464">
        <v>1</v>
      </c>
      <c r="O3464">
        <v>122</v>
      </c>
      <c r="P3464">
        <v>1.25</v>
      </c>
      <c r="Q3464">
        <v>1</v>
      </c>
      <c r="R3464">
        <v>1.25</v>
      </c>
      <c r="S3464">
        <v>1.25</v>
      </c>
      <c r="T3464" s="1">
        <v>44717</v>
      </c>
      <c r="U3464" t="str">
        <f t="shared" si="270"/>
        <v>Goldfish Baked - Cheddar</v>
      </c>
      <c r="V3464" t="str">
        <f t="shared" si="271"/>
        <v>Food</v>
      </c>
      <c r="W3464" t="s">
        <v>43</v>
      </c>
      <c r="X3464" t="b">
        <f t="shared" si="273"/>
        <v>1</v>
      </c>
      <c r="Y3464">
        <f t="shared" si="272"/>
        <v>1.25</v>
      </c>
      <c r="Z3464" s="2">
        <f t="shared" si="274"/>
        <v>0.83333333333333337</v>
      </c>
      <c r="AA3464" t="s">
        <v>613</v>
      </c>
      <c r="AB3464" t="s">
        <v>614</v>
      </c>
      <c r="AD3464" t="s">
        <v>54</v>
      </c>
      <c r="AE3464" t="s">
        <v>685</v>
      </c>
      <c r="AF3464">
        <v>2022</v>
      </c>
    </row>
    <row r="3465" spans="1:32" x14ac:dyDescent="0.25">
      <c r="A3465" t="s">
        <v>29</v>
      </c>
      <c r="B3465" t="s">
        <v>394</v>
      </c>
      <c r="C3465" t="s">
        <v>395</v>
      </c>
      <c r="D3465" t="s">
        <v>396</v>
      </c>
      <c r="E3465">
        <f>_xlfn.XLOOKUP(Table1[[#This Row],[Location]],'Location analysis'!A:A,'Location analysis'!B:B)</f>
        <v>40.416893999999999</v>
      </c>
      <c r="F3465">
        <f>_xlfn.XLOOKUP(Table1[[#This Row],[Location]],'Location analysis'!A:A,'Location analysis'!C:C)</f>
        <v>-74.420399000000003</v>
      </c>
      <c r="G3465" t="s">
        <v>634</v>
      </c>
      <c r="I3465">
        <v>15209314256</v>
      </c>
      <c r="J3465" t="s">
        <v>684</v>
      </c>
      <c r="K3465" t="s">
        <v>36</v>
      </c>
      <c r="L3465">
        <v>152</v>
      </c>
      <c r="M3465">
        <v>4</v>
      </c>
      <c r="N3465">
        <v>1</v>
      </c>
      <c r="O3465">
        <v>152</v>
      </c>
      <c r="P3465">
        <v>4</v>
      </c>
      <c r="Q3465">
        <v>1</v>
      </c>
      <c r="R3465">
        <v>4</v>
      </c>
      <c r="S3465">
        <v>4</v>
      </c>
      <c r="T3465" s="1">
        <v>44717</v>
      </c>
      <c r="U3465" t="str">
        <f t="shared" si="270"/>
        <v>Oreo Mini - Go Paks</v>
      </c>
      <c r="V3465" t="str">
        <f t="shared" si="271"/>
        <v>Cell is Blank - Dis-regard</v>
      </c>
      <c r="W3465" t="s">
        <v>43</v>
      </c>
      <c r="X3465" t="b">
        <f t="shared" si="273"/>
        <v>1</v>
      </c>
      <c r="Y3465">
        <f t="shared" si="272"/>
        <v>4</v>
      </c>
      <c r="Z3465" s="2">
        <f t="shared" si="274"/>
        <v>2.6666666666666665</v>
      </c>
      <c r="AA3465" t="s">
        <v>635</v>
      </c>
      <c r="AB3465" t="s">
        <v>492</v>
      </c>
      <c r="AD3465" t="s">
        <v>54</v>
      </c>
      <c r="AE3465" t="s">
        <v>685</v>
      </c>
      <c r="AF3465">
        <v>2022</v>
      </c>
    </row>
    <row r="3466" spans="1:32" x14ac:dyDescent="0.25">
      <c r="A3466" t="s">
        <v>29</v>
      </c>
      <c r="B3466" t="s">
        <v>30</v>
      </c>
      <c r="C3466" t="s">
        <v>31</v>
      </c>
      <c r="D3466" t="s">
        <v>32</v>
      </c>
      <c r="E3466">
        <f>_xlfn.XLOOKUP(Table1[[#This Row],[Location]],'Location analysis'!A:A,'Location analysis'!B:B)</f>
        <v>40.423690999999998</v>
      </c>
      <c r="F3466">
        <f>_xlfn.XLOOKUP(Table1[[#This Row],[Location]],'Location analysis'!A:A,'Location analysis'!C:C)</f>
        <v>-74.380831999999998</v>
      </c>
      <c r="G3466" t="s">
        <v>106</v>
      </c>
      <c r="H3466" t="s">
        <v>43</v>
      </c>
      <c r="I3466">
        <v>15209315499</v>
      </c>
      <c r="J3466" t="s">
        <v>684</v>
      </c>
      <c r="K3466" t="s">
        <v>51</v>
      </c>
      <c r="L3466">
        <v>122</v>
      </c>
      <c r="M3466">
        <v>1.5</v>
      </c>
      <c r="N3466">
        <v>1</v>
      </c>
      <c r="O3466">
        <v>122</v>
      </c>
      <c r="P3466">
        <v>1.5</v>
      </c>
      <c r="Q3466">
        <v>1</v>
      </c>
      <c r="R3466">
        <v>1.5</v>
      </c>
      <c r="S3466">
        <v>1.5</v>
      </c>
      <c r="T3466" s="1">
        <v>44717</v>
      </c>
      <c r="U3466" t="str">
        <f t="shared" si="270"/>
        <v>Oreo Mini</v>
      </c>
      <c r="V3466" t="str">
        <f t="shared" si="271"/>
        <v>Food</v>
      </c>
      <c r="W3466" t="s">
        <v>43</v>
      </c>
      <c r="X3466" t="b">
        <f t="shared" si="273"/>
        <v>1</v>
      </c>
      <c r="Y3466">
        <f t="shared" si="272"/>
        <v>1.5</v>
      </c>
      <c r="Z3466" s="2">
        <f t="shared" si="274"/>
        <v>1</v>
      </c>
      <c r="AA3466" t="s">
        <v>106</v>
      </c>
      <c r="AD3466" t="s">
        <v>54</v>
      </c>
      <c r="AE3466" t="s">
        <v>685</v>
      </c>
      <c r="AF3466">
        <v>2022</v>
      </c>
    </row>
    <row r="3467" spans="1:32" x14ac:dyDescent="0.25">
      <c r="A3467" t="s">
        <v>29</v>
      </c>
      <c r="B3467" t="s">
        <v>46</v>
      </c>
      <c r="C3467" t="s">
        <v>31</v>
      </c>
      <c r="D3467" t="s">
        <v>47</v>
      </c>
      <c r="E3467">
        <f>_xlfn.XLOOKUP(Table1[[#This Row],[Location]],'Location analysis'!A:A,'Location analysis'!B:B)</f>
        <v>40.423690999999998</v>
      </c>
      <c r="F3467">
        <f>_xlfn.XLOOKUP(Table1[[#This Row],[Location]],'Location analysis'!A:A,'Location analysis'!C:C)</f>
        <v>-74.380831999999998</v>
      </c>
      <c r="G3467" t="s">
        <v>523</v>
      </c>
      <c r="H3467" t="s">
        <v>43</v>
      </c>
      <c r="I3467">
        <v>15209411419</v>
      </c>
      <c r="J3467" t="s">
        <v>684</v>
      </c>
      <c r="K3467" t="s">
        <v>36</v>
      </c>
      <c r="L3467">
        <v>111</v>
      </c>
      <c r="M3467">
        <v>1.5</v>
      </c>
      <c r="N3467">
        <v>1</v>
      </c>
      <c r="O3467">
        <v>111</v>
      </c>
      <c r="P3467">
        <v>1.5</v>
      </c>
      <c r="Q3467">
        <v>1</v>
      </c>
      <c r="R3467">
        <v>1.5</v>
      </c>
      <c r="S3467">
        <v>1.5</v>
      </c>
      <c r="T3467" s="1">
        <v>44717</v>
      </c>
      <c r="U3467" t="str">
        <f t="shared" si="270"/>
        <v>Pop Corners - Spicy Queso</v>
      </c>
      <c r="V3467" t="str">
        <f t="shared" si="271"/>
        <v>Food</v>
      </c>
      <c r="W3467" t="s">
        <v>43</v>
      </c>
      <c r="X3467" t="b">
        <f t="shared" si="273"/>
        <v>1</v>
      </c>
      <c r="Y3467">
        <f t="shared" si="272"/>
        <v>1.5</v>
      </c>
      <c r="Z3467" s="2">
        <f t="shared" si="274"/>
        <v>1</v>
      </c>
      <c r="AA3467" t="s">
        <v>509</v>
      </c>
      <c r="AB3467" t="s">
        <v>524</v>
      </c>
      <c r="AD3467" t="s">
        <v>54</v>
      </c>
      <c r="AE3467" t="s">
        <v>685</v>
      </c>
      <c r="AF3467">
        <v>2022</v>
      </c>
    </row>
    <row r="3468" spans="1:32" x14ac:dyDescent="0.25">
      <c r="A3468" t="s">
        <v>29</v>
      </c>
      <c r="B3468" t="s">
        <v>46</v>
      </c>
      <c r="C3468" t="s">
        <v>31</v>
      </c>
      <c r="D3468" t="s">
        <v>47</v>
      </c>
      <c r="E3468">
        <f>_xlfn.XLOOKUP(Table1[[#This Row],[Location]],'Location analysis'!A:A,'Location analysis'!B:B)</f>
        <v>40.423690999999998</v>
      </c>
      <c r="F3468">
        <f>_xlfn.XLOOKUP(Table1[[#This Row],[Location]],'Location analysis'!A:A,'Location analysis'!C:C)</f>
        <v>-74.380831999999998</v>
      </c>
      <c r="G3468" t="s">
        <v>225</v>
      </c>
      <c r="H3468" t="s">
        <v>43</v>
      </c>
      <c r="I3468">
        <v>15209414768</v>
      </c>
      <c r="J3468" t="s">
        <v>684</v>
      </c>
      <c r="K3468" t="s">
        <v>51</v>
      </c>
      <c r="L3468">
        <v>112</v>
      </c>
      <c r="M3468">
        <v>1.5</v>
      </c>
      <c r="N3468">
        <v>1</v>
      </c>
      <c r="O3468">
        <v>112</v>
      </c>
      <c r="P3468">
        <v>1.5</v>
      </c>
      <c r="Q3468">
        <v>1</v>
      </c>
      <c r="R3468">
        <v>1.5</v>
      </c>
      <c r="S3468">
        <v>1.5</v>
      </c>
      <c r="T3468" s="1">
        <v>44717</v>
      </c>
      <c r="U3468" t="str">
        <f t="shared" si="270"/>
        <v>SunChips Multigrain - Original</v>
      </c>
      <c r="V3468" t="str">
        <f t="shared" si="271"/>
        <v>Food</v>
      </c>
      <c r="W3468" t="s">
        <v>43</v>
      </c>
      <c r="X3468" t="b">
        <f t="shared" si="273"/>
        <v>1</v>
      </c>
      <c r="Y3468">
        <f t="shared" si="272"/>
        <v>1.5</v>
      </c>
      <c r="Z3468" s="2">
        <f t="shared" si="274"/>
        <v>1</v>
      </c>
      <c r="AA3468" t="s">
        <v>129</v>
      </c>
      <c r="AB3468" t="s">
        <v>150</v>
      </c>
      <c r="AD3468" t="s">
        <v>54</v>
      </c>
      <c r="AE3468" t="s">
        <v>685</v>
      </c>
      <c r="AF3468">
        <v>2022</v>
      </c>
    </row>
    <row r="3469" spans="1:32" x14ac:dyDescent="0.25">
      <c r="A3469" t="s">
        <v>29</v>
      </c>
      <c r="B3469" t="s">
        <v>30</v>
      </c>
      <c r="C3469" t="s">
        <v>31</v>
      </c>
      <c r="D3469" t="s">
        <v>32</v>
      </c>
      <c r="E3469">
        <f>_xlfn.XLOOKUP(Table1[[#This Row],[Location]],'Location analysis'!A:A,'Location analysis'!B:B)</f>
        <v>40.423690999999998</v>
      </c>
      <c r="F3469">
        <f>_xlfn.XLOOKUP(Table1[[#This Row],[Location]],'Location analysis'!A:A,'Location analysis'!C:C)</f>
        <v>-74.380831999999998</v>
      </c>
      <c r="G3469" t="s">
        <v>128</v>
      </c>
      <c r="H3469" t="s">
        <v>43</v>
      </c>
      <c r="I3469">
        <v>15209804380</v>
      </c>
      <c r="J3469" t="s">
        <v>684</v>
      </c>
      <c r="K3469" t="s">
        <v>51</v>
      </c>
      <c r="L3469">
        <v>110</v>
      </c>
      <c r="M3469">
        <v>1.5</v>
      </c>
      <c r="N3469">
        <v>1</v>
      </c>
      <c r="O3469">
        <v>110</v>
      </c>
      <c r="P3469">
        <v>1.5</v>
      </c>
      <c r="Q3469">
        <v>1</v>
      </c>
      <c r="R3469">
        <v>1.5</v>
      </c>
      <c r="S3469">
        <v>1.5</v>
      </c>
      <c r="T3469" s="1">
        <v>44717</v>
      </c>
      <c r="U3469" t="str">
        <f t="shared" si="270"/>
        <v>SunChips Multigrain - Salsa</v>
      </c>
      <c r="V3469" t="str">
        <f t="shared" si="271"/>
        <v>Food</v>
      </c>
      <c r="W3469" t="s">
        <v>43</v>
      </c>
      <c r="X3469" t="b">
        <f t="shared" si="273"/>
        <v>1</v>
      </c>
      <c r="Y3469">
        <f t="shared" si="272"/>
        <v>1.5</v>
      </c>
      <c r="Z3469" s="2">
        <f t="shared" si="274"/>
        <v>1</v>
      </c>
      <c r="AA3469" t="s">
        <v>129</v>
      </c>
      <c r="AB3469" t="s">
        <v>130</v>
      </c>
      <c r="AD3469" t="s">
        <v>54</v>
      </c>
      <c r="AE3469" t="s">
        <v>685</v>
      </c>
      <c r="AF3469">
        <v>2022</v>
      </c>
    </row>
    <row r="3470" spans="1:32" x14ac:dyDescent="0.25">
      <c r="A3470" t="s">
        <v>29</v>
      </c>
      <c r="B3470" t="s">
        <v>30</v>
      </c>
      <c r="C3470" t="s">
        <v>31</v>
      </c>
      <c r="D3470" t="s">
        <v>32</v>
      </c>
      <c r="E3470">
        <f>_xlfn.XLOOKUP(Table1[[#This Row],[Location]],'Location analysis'!A:A,'Location analysis'!B:B)</f>
        <v>40.423690999999998</v>
      </c>
      <c r="F3470">
        <f>_xlfn.XLOOKUP(Table1[[#This Row],[Location]],'Location analysis'!A:A,'Location analysis'!C:C)</f>
        <v>-74.380831999999998</v>
      </c>
      <c r="G3470" t="s">
        <v>81</v>
      </c>
      <c r="H3470" t="s">
        <v>43</v>
      </c>
      <c r="I3470">
        <v>15209805669</v>
      </c>
      <c r="J3470" t="s">
        <v>684</v>
      </c>
      <c r="K3470" t="s">
        <v>51</v>
      </c>
      <c r="L3470">
        <v>135</v>
      </c>
      <c r="M3470">
        <v>2</v>
      </c>
      <c r="N3470">
        <v>1</v>
      </c>
      <c r="O3470">
        <v>135</v>
      </c>
      <c r="P3470">
        <v>2</v>
      </c>
      <c r="Q3470">
        <v>1</v>
      </c>
      <c r="R3470">
        <v>2</v>
      </c>
      <c r="S3470">
        <v>2</v>
      </c>
      <c r="T3470" s="1">
        <v>44717</v>
      </c>
      <c r="U3470" t="str">
        <f t="shared" si="270"/>
        <v>KitKat - Crisp Wafers</v>
      </c>
      <c r="V3470" t="str">
        <f t="shared" si="271"/>
        <v>Food</v>
      </c>
      <c r="W3470" t="s">
        <v>43</v>
      </c>
      <c r="X3470" t="b">
        <f t="shared" si="273"/>
        <v>1</v>
      </c>
      <c r="Y3470">
        <f t="shared" si="272"/>
        <v>2</v>
      </c>
      <c r="Z3470" s="2">
        <f t="shared" si="274"/>
        <v>1.3333333333333333</v>
      </c>
      <c r="AA3470" t="s">
        <v>82</v>
      </c>
      <c r="AB3470" t="s">
        <v>83</v>
      </c>
      <c r="AD3470" t="s">
        <v>54</v>
      </c>
      <c r="AE3470" t="s">
        <v>685</v>
      </c>
      <c r="AF3470">
        <v>2022</v>
      </c>
    </row>
    <row r="3471" spans="1:32" x14ac:dyDescent="0.25">
      <c r="A3471" t="s">
        <v>29</v>
      </c>
      <c r="B3471" t="s">
        <v>30</v>
      </c>
      <c r="C3471" t="s">
        <v>31</v>
      </c>
      <c r="D3471" t="s">
        <v>32</v>
      </c>
      <c r="E3471">
        <f>_xlfn.XLOOKUP(Table1[[#This Row],[Location]],'Location analysis'!A:A,'Location analysis'!B:B)</f>
        <v>40.423690999999998</v>
      </c>
      <c r="F3471">
        <f>_xlfn.XLOOKUP(Table1[[#This Row],[Location]],'Location analysis'!A:A,'Location analysis'!C:C)</f>
        <v>-74.380831999999998</v>
      </c>
      <c r="G3471" t="s">
        <v>128</v>
      </c>
      <c r="H3471" t="s">
        <v>43</v>
      </c>
      <c r="I3471">
        <v>15209806334</v>
      </c>
      <c r="J3471" t="s">
        <v>684</v>
      </c>
      <c r="K3471" t="s">
        <v>51</v>
      </c>
      <c r="L3471">
        <v>110</v>
      </c>
      <c r="M3471">
        <v>1.5</v>
      </c>
      <c r="N3471">
        <v>1</v>
      </c>
      <c r="O3471">
        <v>110</v>
      </c>
      <c r="P3471">
        <v>1.5</v>
      </c>
      <c r="Q3471">
        <v>1</v>
      </c>
      <c r="R3471">
        <v>1.5</v>
      </c>
      <c r="S3471">
        <v>1.5</v>
      </c>
      <c r="T3471" s="1">
        <v>44717</v>
      </c>
      <c r="U3471" t="str">
        <f t="shared" si="270"/>
        <v>SunChips Multigrain - Salsa</v>
      </c>
      <c r="V3471" t="str">
        <f t="shared" si="271"/>
        <v>Food</v>
      </c>
      <c r="W3471" t="s">
        <v>43</v>
      </c>
      <c r="X3471" t="b">
        <f t="shared" si="273"/>
        <v>1</v>
      </c>
      <c r="Y3471">
        <f t="shared" si="272"/>
        <v>1.5</v>
      </c>
      <c r="Z3471" s="2">
        <f t="shared" si="274"/>
        <v>1</v>
      </c>
      <c r="AA3471" t="s">
        <v>129</v>
      </c>
      <c r="AB3471" t="s">
        <v>130</v>
      </c>
      <c r="AD3471" t="s">
        <v>54</v>
      </c>
      <c r="AE3471" t="s">
        <v>685</v>
      </c>
      <c r="AF3471">
        <v>2022</v>
      </c>
    </row>
    <row r="3472" spans="1:32" x14ac:dyDescent="0.25">
      <c r="A3472" t="s">
        <v>29</v>
      </c>
      <c r="B3472" t="s">
        <v>30</v>
      </c>
      <c r="C3472" t="s">
        <v>31</v>
      </c>
      <c r="D3472" t="s">
        <v>32</v>
      </c>
      <c r="E3472">
        <f>_xlfn.XLOOKUP(Table1[[#This Row],[Location]],'Location analysis'!A:A,'Location analysis'!B:B)</f>
        <v>40.423690999999998</v>
      </c>
      <c r="F3472">
        <f>_xlfn.XLOOKUP(Table1[[#This Row],[Location]],'Location analysis'!A:A,'Location analysis'!C:C)</f>
        <v>-74.380831999999998</v>
      </c>
      <c r="G3472" t="s">
        <v>513</v>
      </c>
      <c r="H3472" t="s">
        <v>49</v>
      </c>
      <c r="I3472">
        <v>15209831623</v>
      </c>
      <c r="J3472" t="s">
        <v>684</v>
      </c>
      <c r="K3472" t="s">
        <v>36</v>
      </c>
      <c r="L3472">
        <v>144</v>
      </c>
      <c r="M3472">
        <v>2.75</v>
      </c>
      <c r="N3472">
        <v>2</v>
      </c>
      <c r="O3472">
        <v>144</v>
      </c>
      <c r="P3472">
        <v>2.75</v>
      </c>
      <c r="Q3472">
        <v>2</v>
      </c>
      <c r="R3472">
        <v>5.5</v>
      </c>
      <c r="S3472">
        <v>5.5</v>
      </c>
      <c r="T3472" s="1">
        <v>44717</v>
      </c>
      <c r="U3472" t="str">
        <f t="shared" si="270"/>
        <v>Bai Antioxidant - Kupang strawberry kiwi</v>
      </c>
      <c r="V3472" t="str">
        <f t="shared" si="271"/>
        <v>Non Carbonated</v>
      </c>
      <c r="W3472" t="s">
        <v>49</v>
      </c>
      <c r="X3472" t="b">
        <f t="shared" si="273"/>
        <v>1</v>
      </c>
      <c r="Y3472">
        <f t="shared" si="272"/>
        <v>2.75</v>
      </c>
      <c r="Z3472" s="2">
        <f t="shared" si="274"/>
        <v>1.8333333333333333</v>
      </c>
      <c r="AA3472" t="s">
        <v>52</v>
      </c>
      <c r="AB3472" t="s">
        <v>514</v>
      </c>
      <c r="AD3472" t="s">
        <v>54</v>
      </c>
      <c r="AE3472" t="s">
        <v>685</v>
      </c>
      <c r="AF3472">
        <v>2022</v>
      </c>
    </row>
    <row r="3473" spans="1:32" x14ac:dyDescent="0.25">
      <c r="A3473" t="s">
        <v>29</v>
      </c>
      <c r="B3473" t="s">
        <v>67</v>
      </c>
      <c r="C3473" t="s">
        <v>68</v>
      </c>
      <c r="D3473" t="s">
        <v>69</v>
      </c>
      <c r="E3473">
        <f>_xlfn.XLOOKUP(Table1[[#This Row],[Location]],'Location analysis'!A:A,'Location analysis'!B:B)</f>
        <v>40.435699999999997</v>
      </c>
      <c r="F3473">
        <f>_xlfn.XLOOKUP(Table1[[#This Row],[Location]],'Location analysis'!A:A,'Location analysis'!C:C)</f>
        <v>-74.125200000000007</v>
      </c>
      <c r="G3473" t="s">
        <v>74</v>
      </c>
      <c r="H3473" t="s">
        <v>49</v>
      </c>
      <c r="I3473">
        <v>15210679209</v>
      </c>
      <c r="J3473" t="s">
        <v>686</v>
      </c>
      <c r="K3473" t="s">
        <v>36</v>
      </c>
      <c r="L3473">
        <v>143</v>
      </c>
      <c r="M3473">
        <v>2.5</v>
      </c>
      <c r="N3473">
        <v>1</v>
      </c>
      <c r="O3473">
        <v>143</v>
      </c>
      <c r="P3473">
        <v>2.5</v>
      </c>
      <c r="Q3473">
        <v>1</v>
      </c>
      <c r="R3473">
        <v>2.5</v>
      </c>
      <c r="S3473">
        <v>2.5</v>
      </c>
      <c r="T3473" s="1">
        <v>44718</v>
      </c>
      <c r="U3473" t="str">
        <f t="shared" si="270"/>
        <v>Snapple Diet Tea - Lemon</v>
      </c>
      <c r="V3473" t="str">
        <f t="shared" si="271"/>
        <v>Non Carbonated</v>
      </c>
      <c r="W3473" t="s">
        <v>49</v>
      </c>
      <c r="X3473" t="b">
        <f t="shared" si="273"/>
        <v>1</v>
      </c>
      <c r="Y3473">
        <f t="shared" si="272"/>
        <v>2.5</v>
      </c>
      <c r="Z3473" s="2">
        <f t="shared" si="274"/>
        <v>1.6666666666666667</v>
      </c>
      <c r="AA3473" t="s">
        <v>75</v>
      </c>
      <c r="AB3473" t="s">
        <v>76</v>
      </c>
      <c r="AD3473" t="s">
        <v>60</v>
      </c>
      <c r="AE3473" t="s">
        <v>687</v>
      </c>
      <c r="AF3473">
        <v>2022</v>
      </c>
    </row>
    <row r="3474" spans="1:32" x14ac:dyDescent="0.25">
      <c r="A3474" t="s">
        <v>29</v>
      </c>
      <c r="B3474" t="s">
        <v>67</v>
      </c>
      <c r="C3474" t="s">
        <v>68</v>
      </c>
      <c r="D3474" t="s">
        <v>69</v>
      </c>
      <c r="E3474">
        <f>_xlfn.XLOOKUP(Table1[[#This Row],[Location]],'Location analysis'!A:A,'Location analysis'!B:B)</f>
        <v>40.435699999999997</v>
      </c>
      <c r="F3474">
        <f>_xlfn.XLOOKUP(Table1[[#This Row],[Location]],'Location analysis'!A:A,'Location analysis'!C:C)</f>
        <v>-74.125200000000007</v>
      </c>
      <c r="G3474" t="s">
        <v>185</v>
      </c>
      <c r="H3474" t="s">
        <v>34</v>
      </c>
      <c r="I3474">
        <v>15210947893</v>
      </c>
      <c r="J3474" t="s">
        <v>686</v>
      </c>
      <c r="K3474" t="s">
        <v>36</v>
      </c>
      <c r="L3474">
        <v>148</v>
      </c>
      <c r="M3474">
        <v>3.5</v>
      </c>
      <c r="N3474">
        <v>1</v>
      </c>
      <c r="O3474">
        <v>148</v>
      </c>
      <c r="P3474">
        <v>3.5</v>
      </c>
      <c r="Q3474">
        <v>1</v>
      </c>
      <c r="R3474">
        <v>3.5</v>
      </c>
      <c r="S3474">
        <v>3.5</v>
      </c>
      <c r="T3474" s="1">
        <v>44718</v>
      </c>
      <c r="U3474" t="str">
        <f t="shared" si="270"/>
        <v>Red Bull - Original</v>
      </c>
      <c r="V3474" t="str">
        <f t="shared" si="271"/>
        <v>Carbonated</v>
      </c>
      <c r="W3474" t="s">
        <v>34</v>
      </c>
      <c r="X3474" t="b">
        <f t="shared" si="273"/>
        <v>1</v>
      </c>
      <c r="Y3474">
        <f t="shared" si="272"/>
        <v>3.5</v>
      </c>
      <c r="Z3474" s="2">
        <f t="shared" si="274"/>
        <v>2.3333333333333335</v>
      </c>
      <c r="AA3474" t="s">
        <v>37</v>
      </c>
      <c r="AB3474" t="s">
        <v>150</v>
      </c>
      <c r="AD3474" t="s">
        <v>60</v>
      </c>
      <c r="AE3474" t="s">
        <v>687</v>
      </c>
      <c r="AF3474">
        <v>2022</v>
      </c>
    </row>
    <row r="3475" spans="1:32" x14ac:dyDescent="0.25">
      <c r="A3475" t="s">
        <v>29</v>
      </c>
      <c r="B3475" t="s">
        <v>67</v>
      </c>
      <c r="C3475" t="s">
        <v>68</v>
      </c>
      <c r="D3475" t="s">
        <v>69</v>
      </c>
      <c r="E3475">
        <f>_xlfn.XLOOKUP(Table1[[#This Row],[Location]],'Location analysis'!A:A,'Location analysis'!B:B)</f>
        <v>40.435699999999997</v>
      </c>
      <c r="F3475">
        <f>_xlfn.XLOOKUP(Table1[[#This Row],[Location]],'Location analysis'!A:A,'Location analysis'!C:C)</f>
        <v>-74.125200000000007</v>
      </c>
      <c r="G3475" t="s">
        <v>185</v>
      </c>
      <c r="H3475" t="s">
        <v>34</v>
      </c>
      <c r="I3475">
        <v>15211019856</v>
      </c>
      <c r="J3475" t="s">
        <v>686</v>
      </c>
      <c r="K3475" t="s">
        <v>36</v>
      </c>
      <c r="L3475">
        <v>148</v>
      </c>
      <c r="M3475">
        <v>3.5</v>
      </c>
      <c r="N3475">
        <v>1</v>
      </c>
      <c r="O3475">
        <v>148</v>
      </c>
      <c r="P3475">
        <v>3.5</v>
      </c>
      <c r="Q3475">
        <v>1</v>
      </c>
      <c r="R3475">
        <v>3.5</v>
      </c>
      <c r="S3475">
        <v>3.5</v>
      </c>
      <c r="T3475" s="1">
        <v>44718</v>
      </c>
      <c r="U3475" t="str">
        <f t="shared" si="270"/>
        <v>Red Bull - Original</v>
      </c>
      <c r="V3475" t="str">
        <f t="shared" si="271"/>
        <v>Carbonated</v>
      </c>
      <c r="W3475" t="s">
        <v>34</v>
      </c>
      <c r="X3475" t="b">
        <f t="shared" si="273"/>
        <v>1</v>
      </c>
      <c r="Y3475">
        <f t="shared" si="272"/>
        <v>3.5</v>
      </c>
      <c r="Z3475" s="2">
        <f t="shared" si="274"/>
        <v>2.3333333333333335</v>
      </c>
      <c r="AA3475" t="s">
        <v>37</v>
      </c>
      <c r="AB3475" t="s">
        <v>150</v>
      </c>
      <c r="AD3475" t="s">
        <v>60</v>
      </c>
      <c r="AE3475" t="s">
        <v>687</v>
      </c>
      <c r="AF3475">
        <v>2022</v>
      </c>
    </row>
    <row r="3476" spans="1:32" x14ac:dyDescent="0.25">
      <c r="A3476" t="s">
        <v>29</v>
      </c>
      <c r="B3476" t="s">
        <v>62</v>
      </c>
      <c r="C3476" t="s">
        <v>63</v>
      </c>
      <c r="D3476" t="s">
        <v>64</v>
      </c>
      <c r="E3476">
        <f>_xlfn.XLOOKUP(Table1[[#This Row],[Location]],'Location analysis'!A:A,'Location analysis'!B:B)</f>
        <v>40.091900000000003</v>
      </c>
      <c r="F3476">
        <f>_xlfn.XLOOKUP(Table1[[#This Row],[Location]],'Location analysis'!A:A,'Location analysis'!C:C)</f>
        <v>-74.358699999999999</v>
      </c>
      <c r="G3476" t="s">
        <v>180</v>
      </c>
      <c r="H3476" t="s">
        <v>43</v>
      </c>
      <c r="I3476">
        <v>15211315667</v>
      </c>
      <c r="J3476" t="s">
        <v>686</v>
      </c>
      <c r="K3476" t="s">
        <v>51</v>
      </c>
      <c r="L3476">
        <v>113</v>
      </c>
      <c r="M3476">
        <v>1.5</v>
      </c>
      <c r="N3476">
        <v>1</v>
      </c>
      <c r="O3476">
        <v>113</v>
      </c>
      <c r="P3476">
        <v>1.5</v>
      </c>
      <c r="Q3476">
        <v>1</v>
      </c>
      <c r="R3476">
        <v>1.5</v>
      </c>
      <c r="S3476">
        <v>1.5</v>
      </c>
      <c r="T3476" s="1">
        <v>44718</v>
      </c>
      <c r="U3476" t="str">
        <f t="shared" si="270"/>
        <v>Miss Vickie's Potato Chip - Jalapeno</v>
      </c>
      <c r="V3476" t="str">
        <f t="shared" si="271"/>
        <v>Food</v>
      </c>
      <c r="W3476" t="s">
        <v>43</v>
      </c>
      <c r="X3476" t="b">
        <f t="shared" si="273"/>
        <v>1</v>
      </c>
      <c r="Y3476">
        <f t="shared" si="272"/>
        <v>1.5</v>
      </c>
      <c r="Z3476" s="2">
        <f t="shared" si="274"/>
        <v>1</v>
      </c>
      <c r="AA3476" t="s">
        <v>58</v>
      </c>
      <c r="AB3476" t="s">
        <v>181</v>
      </c>
      <c r="AD3476" t="s">
        <v>60</v>
      </c>
      <c r="AE3476" t="s">
        <v>687</v>
      </c>
      <c r="AF3476">
        <v>2022</v>
      </c>
    </row>
    <row r="3477" spans="1:32" x14ac:dyDescent="0.25">
      <c r="A3477" t="s">
        <v>29</v>
      </c>
      <c r="B3477" t="s">
        <v>62</v>
      </c>
      <c r="C3477" t="s">
        <v>63</v>
      </c>
      <c r="D3477" t="s">
        <v>64</v>
      </c>
      <c r="E3477">
        <f>_xlfn.XLOOKUP(Table1[[#This Row],[Location]],'Location analysis'!A:A,'Location analysis'!B:B)</f>
        <v>40.091900000000003</v>
      </c>
      <c r="F3477">
        <f>_xlfn.XLOOKUP(Table1[[#This Row],[Location]],'Location analysis'!A:A,'Location analysis'!C:C)</f>
        <v>-74.358699999999999</v>
      </c>
      <c r="G3477" t="s">
        <v>154</v>
      </c>
      <c r="H3477" t="s">
        <v>43</v>
      </c>
      <c r="I3477">
        <v>15211905370</v>
      </c>
      <c r="J3477" t="s">
        <v>686</v>
      </c>
      <c r="K3477" t="s">
        <v>36</v>
      </c>
      <c r="L3477">
        <v>110</v>
      </c>
      <c r="M3477">
        <v>1.5</v>
      </c>
      <c r="N3477">
        <v>1</v>
      </c>
      <c r="O3477">
        <v>110</v>
      </c>
      <c r="P3477">
        <v>1.5</v>
      </c>
      <c r="Q3477">
        <v>1</v>
      </c>
      <c r="R3477">
        <v>1.5</v>
      </c>
      <c r="S3477">
        <v>1.5</v>
      </c>
      <c r="T3477" s="1">
        <v>44718</v>
      </c>
      <c r="U3477" t="str">
        <f t="shared" si="270"/>
        <v>SunChips Multigrain - Harvest Cheddar</v>
      </c>
      <c r="V3477" t="str">
        <f t="shared" si="271"/>
        <v>Food</v>
      </c>
      <c r="W3477" t="s">
        <v>43</v>
      </c>
      <c r="X3477" t="b">
        <f t="shared" si="273"/>
        <v>1</v>
      </c>
      <c r="Y3477">
        <f t="shared" si="272"/>
        <v>1.5</v>
      </c>
      <c r="Z3477" s="2">
        <f t="shared" si="274"/>
        <v>1</v>
      </c>
      <c r="AA3477" t="s">
        <v>129</v>
      </c>
      <c r="AB3477" t="s">
        <v>155</v>
      </c>
      <c r="AD3477" t="s">
        <v>60</v>
      </c>
      <c r="AE3477" t="s">
        <v>687</v>
      </c>
      <c r="AF3477">
        <v>2022</v>
      </c>
    </row>
    <row r="3478" spans="1:32" x14ac:dyDescent="0.25">
      <c r="A3478" t="s">
        <v>29</v>
      </c>
      <c r="B3478" t="s">
        <v>394</v>
      </c>
      <c r="C3478" t="s">
        <v>395</v>
      </c>
      <c r="D3478" t="s">
        <v>396</v>
      </c>
      <c r="E3478">
        <f>_xlfn.XLOOKUP(Table1[[#This Row],[Location]],'Location analysis'!A:A,'Location analysis'!B:B)</f>
        <v>40.416893999999999</v>
      </c>
      <c r="F3478">
        <f>_xlfn.XLOOKUP(Table1[[#This Row],[Location]],'Location analysis'!A:A,'Location analysis'!C:C)</f>
        <v>-74.420399000000003</v>
      </c>
      <c r="G3478" t="s">
        <v>528</v>
      </c>
      <c r="H3478" t="s">
        <v>49</v>
      </c>
      <c r="I3478">
        <v>15212202489</v>
      </c>
      <c r="J3478" t="s">
        <v>686</v>
      </c>
      <c r="K3478" t="s">
        <v>36</v>
      </c>
      <c r="L3478">
        <v>145</v>
      </c>
      <c r="M3478">
        <v>2.75</v>
      </c>
      <c r="N3478">
        <v>1</v>
      </c>
      <c r="O3478">
        <v>145</v>
      </c>
      <c r="P3478">
        <v>2.75</v>
      </c>
      <c r="Q3478">
        <v>1</v>
      </c>
      <c r="R3478">
        <v>2.75</v>
      </c>
      <c r="S3478">
        <v>2.75</v>
      </c>
      <c r="T3478" s="1">
        <v>44718</v>
      </c>
      <c r="U3478" t="str">
        <f t="shared" si="270"/>
        <v>Bai Antioxidant - Tanzania Lemon Super Tea</v>
      </c>
      <c r="V3478" t="str">
        <f t="shared" si="271"/>
        <v>Non Carbonated</v>
      </c>
      <c r="W3478" t="s">
        <v>49</v>
      </c>
      <c r="X3478" t="b">
        <f t="shared" si="273"/>
        <v>1</v>
      </c>
      <c r="Y3478">
        <f t="shared" si="272"/>
        <v>2.75</v>
      </c>
      <c r="Z3478" s="2">
        <f t="shared" si="274"/>
        <v>1.8333333333333333</v>
      </c>
      <c r="AA3478" t="s">
        <v>52</v>
      </c>
      <c r="AB3478" t="s">
        <v>529</v>
      </c>
      <c r="AD3478" t="s">
        <v>60</v>
      </c>
      <c r="AE3478" t="s">
        <v>687</v>
      </c>
      <c r="AF3478">
        <v>2022</v>
      </c>
    </row>
    <row r="3479" spans="1:32" x14ac:dyDescent="0.25">
      <c r="A3479" t="s">
        <v>29</v>
      </c>
      <c r="B3479" t="s">
        <v>62</v>
      </c>
      <c r="C3479" t="s">
        <v>63</v>
      </c>
      <c r="D3479" t="s">
        <v>64</v>
      </c>
      <c r="E3479">
        <f>_xlfn.XLOOKUP(Table1[[#This Row],[Location]],'Location analysis'!A:A,'Location analysis'!B:B)</f>
        <v>40.091900000000003</v>
      </c>
      <c r="F3479">
        <f>_xlfn.XLOOKUP(Table1[[#This Row],[Location]],'Location analysis'!A:A,'Location analysis'!C:C)</f>
        <v>-74.358699999999999</v>
      </c>
      <c r="G3479" t="s">
        <v>84</v>
      </c>
      <c r="H3479" t="s">
        <v>43</v>
      </c>
      <c r="I3479">
        <v>15212262543</v>
      </c>
      <c r="J3479" t="s">
        <v>686</v>
      </c>
      <c r="K3479" t="s">
        <v>51</v>
      </c>
      <c r="L3479">
        <v>138</v>
      </c>
      <c r="M3479">
        <v>2</v>
      </c>
      <c r="N3479">
        <v>1</v>
      </c>
      <c r="O3479">
        <v>138</v>
      </c>
      <c r="P3479">
        <v>2</v>
      </c>
      <c r="Q3479">
        <v>1</v>
      </c>
      <c r="R3479">
        <v>2</v>
      </c>
      <c r="S3479">
        <v>2</v>
      </c>
      <c r="T3479" s="1">
        <v>44718</v>
      </c>
      <c r="U3479" t="str">
        <f t="shared" si="270"/>
        <v>Wonderful Pistachios - Variety</v>
      </c>
      <c r="V3479" t="str">
        <f t="shared" si="271"/>
        <v>Food</v>
      </c>
      <c r="W3479" t="s">
        <v>43</v>
      </c>
      <c r="X3479" t="b">
        <f t="shared" si="273"/>
        <v>1</v>
      </c>
      <c r="Y3479">
        <f t="shared" si="272"/>
        <v>2</v>
      </c>
      <c r="Z3479" s="2">
        <f t="shared" si="274"/>
        <v>1.3333333333333333</v>
      </c>
      <c r="AA3479" t="s">
        <v>85</v>
      </c>
      <c r="AB3479" t="s">
        <v>86</v>
      </c>
      <c r="AD3479" t="s">
        <v>60</v>
      </c>
      <c r="AE3479" t="s">
        <v>687</v>
      </c>
      <c r="AF3479">
        <v>2022</v>
      </c>
    </row>
    <row r="3480" spans="1:32" x14ac:dyDescent="0.25">
      <c r="A3480" t="s">
        <v>29</v>
      </c>
      <c r="B3480" t="s">
        <v>30</v>
      </c>
      <c r="C3480" t="s">
        <v>31</v>
      </c>
      <c r="D3480" t="s">
        <v>32</v>
      </c>
      <c r="E3480">
        <f>_xlfn.XLOOKUP(Table1[[#This Row],[Location]],'Location analysis'!A:A,'Location analysis'!B:B)</f>
        <v>40.423690999999998</v>
      </c>
      <c r="F3480">
        <f>_xlfn.XLOOKUP(Table1[[#This Row],[Location]],'Location analysis'!A:A,'Location analysis'!C:C)</f>
        <v>-74.380831999999998</v>
      </c>
      <c r="G3480" t="s">
        <v>225</v>
      </c>
      <c r="H3480" t="s">
        <v>43</v>
      </c>
      <c r="I3480">
        <v>15212297552</v>
      </c>
      <c r="J3480" t="s">
        <v>686</v>
      </c>
      <c r="K3480" t="s">
        <v>36</v>
      </c>
      <c r="L3480">
        <v>114</v>
      </c>
      <c r="M3480">
        <v>1.5</v>
      </c>
      <c r="N3480">
        <v>1</v>
      </c>
      <c r="O3480">
        <v>114</v>
      </c>
      <c r="P3480">
        <v>1.5</v>
      </c>
      <c r="Q3480">
        <v>1</v>
      </c>
      <c r="R3480">
        <v>1.5</v>
      </c>
      <c r="S3480">
        <v>1.5</v>
      </c>
      <c r="T3480" s="1">
        <v>44718</v>
      </c>
      <c r="U3480" t="str">
        <f t="shared" si="270"/>
        <v>SunChips Multigrain - Original</v>
      </c>
      <c r="V3480" t="str">
        <f t="shared" si="271"/>
        <v>Food</v>
      </c>
      <c r="W3480" t="s">
        <v>43</v>
      </c>
      <c r="X3480" t="b">
        <f t="shared" si="273"/>
        <v>1</v>
      </c>
      <c r="Y3480">
        <f t="shared" si="272"/>
        <v>1.5</v>
      </c>
      <c r="Z3480" s="2">
        <f t="shared" si="274"/>
        <v>1</v>
      </c>
      <c r="AA3480" t="s">
        <v>129</v>
      </c>
      <c r="AB3480" t="s">
        <v>150</v>
      </c>
      <c r="AD3480" t="s">
        <v>60</v>
      </c>
      <c r="AE3480" t="s">
        <v>687</v>
      </c>
      <c r="AF3480">
        <v>2022</v>
      </c>
    </row>
    <row r="3481" spans="1:32" x14ac:dyDescent="0.25">
      <c r="A3481" t="s">
        <v>29</v>
      </c>
      <c r="B3481" t="s">
        <v>394</v>
      </c>
      <c r="C3481" t="s">
        <v>395</v>
      </c>
      <c r="D3481" t="s">
        <v>396</v>
      </c>
      <c r="E3481">
        <f>_xlfn.XLOOKUP(Table1[[#This Row],[Location]],'Location analysis'!A:A,'Location analysis'!B:B)</f>
        <v>40.416893999999999</v>
      </c>
      <c r="F3481">
        <f>_xlfn.XLOOKUP(Table1[[#This Row],[Location]],'Location analysis'!A:A,'Location analysis'!C:C)</f>
        <v>-74.420399000000003</v>
      </c>
      <c r="G3481" t="s">
        <v>251</v>
      </c>
      <c r="H3481" t="s">
        <v>43</v>
      </c>
      <c r="I3481">
        <v>15212369433</v>
      </c>
      <c r="J3481" t="s">
        <v>686</v>
      </c>
      <c r="K3481" t="s">
        <v>36</v>
      </c>
      <c r="L3481">
        <v>123</v>
      </c>
      <c r="M3481">
        <v>1.25</v>
      </c>
      <c r="N3481">
        <v>1</v>
      </c>
      <c r="O3481">
        <v>123</v>
      </c>
      <c r="P3481">
        <v>1.25</v>
      </c>
      <c r="Q3481">
        <v>1</v>
      </c>
      <c r="R3481">
        <v>1.25</v>
      </c>
      <c r="S3481">
        <v>3.75</v>
      </c>
      <c r="T3481" s="1">
        <v>44718</v>
      </c>
      <c r="U3481" t="str">
        <f t="shared" si="270"/>
        <v>CheezIt - Double Cheese</v>
      </c>
      <c r="V3481" t="str">
        <f t="shared" si="271"/>
        <v>Food</v>
      </c>
      <c r="W3481" t="s">
        <v>43</v>
      </c>
      <c r="X3481" t="b">
        <f t="shared" si="273"/>
        <v>1</v>
      </c>
      <c r="Y3481">
        <f t="shared" si="272"/>
        <v>1.25</v>
      </c>
      <c r="Z3481" s="2">
        <f t="shared" si="274"/>
        <v>0.83333333333333337</v>
      </c>
      <c r="AA3481" t="s">
        <v>193</v>
      </c>
      <c r="AB3481" t="s">
        <v>252</v>
      </c>
      <c r="AD3481" t="s">
        <v>60</v>
      </c>
      <c r="AE3481" t="s">
        <v>687</v>
      </c>
      <c r="AF3481">
        <v>2022</v>
      </c>
    </row>
    <row r="3482" spans="1:32" x14ac:dyDescent="0.25">
      <c r="A3482" t="s">
        <v>29</v>
      </c>
      <c r="B3482" t="s">
        <v>394</v>
      </c>
      <c r="C3482" t="s">
        <v>395</v>
      </c>
      <c r="D3482" t="s">
        <v>396</v>
      </c>
      <c r="E3482">
        <f>_xlfn.XLOOKUP(Table1[[#This Row],[Location]],'Location analysis'!A:A,'Location analysis'!B:B)</f>
        <v>40.416893999999999</v>
      </c>
      <c r="F3482">
        <f>_xlfn.XLOOKUP(Table1[[#This Row],[Location]],'Location analysis'!A:A,'Location analysis'!C:C)</f>
        <v>-74.420399000000003</v>
      </c>
      <c r="G3482" t="s">
        <v>74</v>
      </c>
      <c r="H3482" t="s">
        <v>49</v>
      </c>
      <c r="I3482">
        <v>15212369433</v>
      </c>
      <c r="J3482" t="s">
        <v>686</v>
      </c>
      <c r="K3482" t="s">
        <v>36</v>
      </c>
      <c r="L3482">
        <v>143</v>
      </c>
      <c r="M3482">
        <v>2.5</v>
      </c>
      <c r="N3482">
        <v>1</v>
      </c>
      <c r="O3482">
        <v>143</v>
      </c>
      <c r="P3482">
        <v>2.5</v>
      </c>
      <c r="Q3482">
        <v>1</v>
      </c>
      <c r="R3482">
        <v>2.5</v>
      </c>
      <c r="S3482">
        <v>3.75</v>
      </c>
      <c r="T3482" s="1">
        <v>44718</v>
      </c>
      <c r="U3482" t="str">
        <f t="shared" si="270"/>
        <v>Snapple Diet Tea - Lemon</v>
      </c>
      <c r="V3482" t="str">
        <f t="shared" si="271"/>
        <v>Non Carbonated</v>
      </c>
      <c r="W3482" t="s">
        <v>49</v>
      </c>
      <c r="X3482" t="b">
        <f t="shared" si="273"/>
        <v>1</v>
      </c>
      <c r="Y3482">
        <f t="shared" si="272"/>
        <v>2.5</v>
      </c>
      <c r="Z3482" s="2">
        <f t="shared" si="274"/>
        <v>1.6666666666666667</v>
      </c>
      <c r="AA3482" t="s">
        <v>75</v>
      </c>
      <c r="AB3482" t="s">
        <v>76</v>
      </c>
      <c r="AD3482" t="s">
        <v>60</v>
      </c>
      <c r="AE3482" t="s">
        <v>687</v>
      </c>
      <c r="AF3482">
        <v>2022</v>
      </c>
    </row>
    <row r="3483" spans="1:32" x14ac:dyDescent="0.25">
      <c r="A3483" t="s">
        <v>29</v>
      </c>
      <c r="B3483" t="s">
        <v>46</v>
      </c>
      <c r="C3483" t="s">
        <v>31</v>
      </c>
      <c r="D3483" t="s">
        <v>47</v>
      </c>
      <c r="E3483">
        <f>_xlfn.XLOOKUP(Table1[[#This Row],[Location]],'Location analysis'!A:A,'Location analysis'!B:B)</f>
        <v>40.423690999999998</v>
      </c>
      <c r="F3483">
        <f>_xlfn.XLOOKUP(Table1[[#This Row],[Location]],'Location analysis'!A:A,'Location analysis'!C:C)</f>
        <v>-74.380831999999998</v>
      </c>
      <c r="G3483" t="s">
        <v>523</v>
      </c>
      <c r="H3483" t="s">
        <v>43</v>
      </c>
      <c r="I3483">
        <v>15212371366</v>
      </c>
      <c r="J3483" t="s">
        <v>686</v>
      </c>
      <c r="K3483" t="s">
        <v>36</v>
      </c>
      <c r="L3483">
        <v>111</v>
      </c>
      <c r="M3483">
        <v>1.5</v>
      </c>
      <c r="N3483">
        <v>1</v>
      </c>
      <c r="O3483">
        <v>111</v>
      </c>
      <c r="P3483">
        <v>1.5</v>
      </c>
      <c r="Q3483">
        <v>1</v>
      </c>
      <c r="R3483">
        <v>1.5</v>
      </c>
      <c r="S3483">
        <v>1.5</v>
      </c>
      <c r="T3483" s="1">
        <v>44718</v>
      </c>
      <c r="U3483" t="str">
        <f t="shared" si="270"/>
        <v>Pop Corners - Spicy Queso</v>
      </c>
      <c r="V3483" t="str">
        <f t="shared" si="271"/>
        <v>Food</v>
      </c>
      <c r="W3483" t="s">
        <v>43</v>
      </c>
      <c r="X3483" t="b">
        <f t="shared" si="273"/>
        <v>1</v>
      </c>
      <c r="Y3483">
        <f t="shared" si="272"/>
        <v>1.5</v>
      </c>
      <c r="Z3483" s="2">
        <f t="shared" si="274"/>
        <v>1</v>
      </c>
      <c r="AA3483" t="s">
        <v>509</v>
      </c>
      <c r="AB3483" t="s">
        <v>524</v>
      </c>
      <c r="AD3483" t="s">
        <v>60</v>
      </c>
      <c r="AE3483" t="s">
        <v>687</v>
      </c>
      <c r="AF3483">
        <v>2022</v>
      </c>
    </row>
    <row r="3484" spans="1:32" x14ac:dyDescent="0.25">
      <c r="A3484" t="s">
        <v>29</v>
      </c>
      <c r="B3484" t="s">
        <v>394</v>
      </c>
      <c r="C3484" t="s">
        <v>395</v>
      </c>
      <c r="D3484" t="s">
        <v>396</v>
      </c>
      <c r="E3484">
        <f>_xlfn.XLOOKUP(Table1[[#This Row],[Location]],'Location analysis'!A:A,'Location analysis'!B:B)</f>
        <v>40.416893999999999</v>
      </c>
      <c r="F3484">
        <f>_xlfn.XLOOKUP(Table1[[#This Row],[Location]],'Location analysis'!A:A,'Location analysis'!C:C)</f>
        <v>-74.420399000000003</v>
      </c>
      <c r="G3484" t="s">
        <v>251</v>
      </c>
      <c r="H3484" t="s">
        <v>43</v>
      </c>
      <c r="I3484">
        <v>15212376027</v>
      </c>
      <c r="J3484" t="s">
        <v>686</v>
      </c>
      <c r="K3484" t="s">
        <v>36</v>
      </c>
      <c r="L3484">
        <v>123</v>
      </c>
      <c r="M3484">
        <v>1.25</v>
      </c>
      <c r="N3484">
        <v>1</v>
      </c>
      <c r="O3484">
        <v>123</v>
      </c>
      <c r="P3484">
        <v>1.25</v>
      </c>
      <c r="Q3484">
        <v>1</v>
      </c>
      <c r="R3484">
        <v>1.25</v>
      </c>
      <c r="S3484">
        <v>1.25</v>
      </c>
      <c r="T3484" s="1">
        <v>44718</v>
      </c>
      <c r="U3484" t="str">
        <f t="shared" si="270"/>
        <v>CheezIt - Double Cheese</v>
      </c>
      <c r="V3484" t="str">
        <f t="shared" si="271"/>
        <v>Food</v>
      </c>
      <c r="W3484" t="s">
        <v>43</v>
      </c>
      <c r="X3484" t="b">
        <f t="shared" si="273"/>
        <v>1</v>
      </c>
      <c r="Y3484">
        <f t="shared" si="272"/>
        <v>1.25</v>
      </c>
      <c r="Z3484" s="2">
        <f t="shared" si="274"/>
        <v>0.83333333333333337</v>
      </c>
      <c r="AA3484" t="s">
        <v>193</v>
      </c>
      <c r="AB3484" t="s">
        <v>252</v>
      </c>
      <c r="AD3484" t="s">
        <v>60</v>
      </c>
      <c r="AE3484" t="s">
        <v>687</v>
      </c>
      <c r="AF3484">
        <v>2022</v>
      </c>
    </row>
    <row r="3485" spans="1:32" x14ac:dyDescent="0.25">
      <c r="A3485" t="s">
        <v>29</v>
      </c>
      <c r="B3485" t="s">
        <v>67</v>
      </c>
      <c r="C3485" t="s">
        <v>68</v>
      </c>
      <c r="D3485" t="s">
        <v>69</v>
      </c>
      <c r="E3485">
        <f>_xlfn.XLOOKUP(Table1[[#This Row],[Location]],'Location analysis'!A:A,'Location analysis'!B:B)</f>
        <v>40.435699999999997</v>
      </c>
      <c r="F3485">
        <f>_xlfn.XLOOKUP(Table1[[#This Row],[Location]],'Location analysis'!A:A,'Location analysis'!C:C)</f>
        <v>-74.125200000000007</v>
      </c>
      <c r="G3485" t="s">
        <v>74</v>
      </c>
      <c r="H3485" t="s">
        <v>49</v>
      </c>
      <c r="I3485">
        <v>15212761543</v>
      </c>
      <c r="J3485" t="s">
        <v>686</v>
      </c>
      <c r="K3485" t="s">
        <v>51</v>
      </c>
      <c r="L3485">
        <v>143</v>
      </c>
      <c r="M3485">
        <v>2.5</v>
      </c>
      <c r="N3485">
        <v>1</v>
      </c>
      <c r="O3485">
        <v>143</v>
      </c>
      <c r="P3485">
        <v>2.5</v>
      </c>
      <c r="Q3485">
        <v>1</v>
      </c>
      <c r="R3485">
        <v>2.5</v>
      </c>
      <c r="S3485">
        <v>2.5</v>
      </c>
      <c r="T3485" s="1">
        <v>44718</v>
      </c>
      <c r="U3485" t="str">
        <f t="shared" si="270"/>
        <v>Snapple Diet Tea - Lemon</v>
      </c>
      <c r="V3485" t="str">
        <f t="shared" si="271"/>
        <v>Non Carbonated</v>
      </c>
      <c r="W3485" t="s">
        <v>49</v>
      </c>
      <c r="X3485" t="b">
        <f t="shared" si="273"/>
        <v>1</v>
      </c>
      <c r="Y3485">
        <f t="shared" si="272"/>
        <v>2.5</v>
      </c>
      <c r="Z3485" s="2">
        <f t="shared" si="274"/>
        <v>1.6666666666666667</v>
      </c>
      <c r="AA3485" t="s">
        <v>75</v>
      </c>
      <c r="AB3485" t="s">
        <v>76</v>
      </c>
      <c r="AD3485" t="s">
        <v>60</v>
      </c>
      <c r="AE3485" t="s">
        <v>687</v>
      </c>
      <c r="AF3485">
        <v>2022</v>
      </c>
    </row>
    <row r="3486" spans="1:32" x14ac:dyDescent="0.25">
      <c r="A3486" t="s">
        <v>29</v>
      </c>
      <c r="B3486" t="s">
        <v>67</v>
      </c>
      <c r="C3486" t="s">
        <v>68</v>
      </c>
      <c r="D3486" t="s">
        <v>69</v>
      </c>
      <c r="E3486">
        <f>_xlfn.XLOOKUP(Table1[[#This Row],[Location]],'Location analysis'!A:A,'Location analysis'!B:B)</f>
        <v>40.435699999999997</v>
      </c>
      <c r="F3486">
        <f>_xlfn.XLOOKUP(Table1[[#This Row],[Location]],'Location analysis'!A:A,'Location analysis'!C:C)</f>
        <v>-74.125200000000007</v>
      </c>
      <c r="G3486" t="s">
        <v>264</v>
      </c>
      <c r="H3486" t="s">
        <v>43</v>
      </c>
      <c r="I3486">
        <v>15212766493</v>
      </c>
      <c r="J3486" t="s">
        <v>686</v>
      </c>
      <c r="K3486" t="s">
        <v>51</v>
      </c>
      <c r="L3486">
        <v>125</v>
      </c>
      <c r="M3486">
        <v>1.5</v>
      </c>
      <c r="N3486">
        <v>1</v>
      </c>
      <c r="O3486">
        <v>125</v>
      </c>
      <c r="P3486">
        <v>1.5</v>
      </c>
      <c r="Q3486">
        <v>1</v>
      </c>
      <c r="R3486">
        <v>1.5</v>
      </c>
      <c r="S3486">
        <v>1.5</v>
      </c>
      <c r="T3486" s="1">
        <v>44718</v>
      </c>
      <c r="U3486" t="str">
        <f t="shared" si="270"/>
        <v>Funyuns - Flaming Hot</v>
      </c>
      <c r="V3486" t="str">
        <f t="shared" si="271"/>
        <v>Food</v>
      </c>
      <c r="W3486" t="s">
        <v>43</v>
      </c>
      <c r="X3486" t="b">
        <f t="shared" si="273"/>
        <v>1</v>
      </c>
      <c r="Y3486">
        <f t="shared" si="272"/>
        <v>1.5</v>
      </c>
      <c r="Z3486" s="2">
        <f t="shared" si="274"/>
        <v>1</v>
      </c>
      <c r="AA3486" t="s">
        <v>265</v>
      </c>
      <c r="AB3486" t="s">
        <v>122</v>
      </c>
      <c r="AD3486" t="s">
        <v>60</v>
      </c>
      <c r="AE3486" t="s">
        <v>687</v>
      </c>
      <c r="AF3486">
        <v>2022</v>
      </c>
    </row>
    <row r="3487" spans="1:32" x14ac:dyDescent="0.25">
      <c r="A3487" t="s">
        <v>29</v>
      </c>
      <c r="B3487" t="s">
        <v>62</v>
      </c>
      <c r="C3487" t="s">
        <v>63</v>
      </c>
      <c r="D3487" t="s">
        <v>64</v>
      </c>
      <c r="E3487">
        <f>_xlfn.XLOOKUP(Table1[[#This Row],[Location]],'Location analysis'!A:A,'Location analysis'!B:B)</f>
        <v>40.091900000000003</v>
      </c>
      <c r="F3487">
        <f>_xlfn.XLOOKUP(Table1[[#This Row],[Location]],'Location analysis'!A:A,'Location analysis'!C:C)</f>
        <v>-74.358699999999999</v>
      </c>
      <c r="G3487" t="s">
        <v>128</v>
      </c>
      <c r="H3487" t="s">
        <v>43</v>
      </c>
      <c r="I3487">
        <v>15212773100</v>
      </c>
      <c r="J3487" t="s">
        <v>686</v>
      </c>
      <c r="K3487" t="s">
        <v>51</v>
      </c>
      <c r="L3487">
        <v>111</v>
      </c>
      <c r="M3487">
        <v>1.5</v>
      </c>
      <c r="N3487">
        <v>1</v>
      </c>
      <c r="O3487">
        <v>111</v>
      </c>
      <c r="P3487">
        <v>1.5</v>
      </c>
      <c r="Q3487">
        <v>1</v>
      </c>
      <c r="R3487">
        <v>1.5</v>
      </c>
      <c r="S3487">
        <v>1.5</v>
      </c>
      <c r="T3487" s="1">
        <v>44718</v>
      </c>
      <c r="U3487" t="str">
        <f t="shared" si="270"/>
        <v>SunChips Multigrain - Salsa</v>
      </c>
      <c r="V3487" t="str">
        <f t="shared" si="271"/>
        <v>Food</v>
      </c>
      <c r="W3487" t="s">
        <v>43</v>
      </c>
      <c r="X3487" t="b">
        <f t="shared" si="273"/>
        <v>1</v>
      </c>
      <c r="Y3487">
        <f t="shared" si="272"/>
        <v>1.5</v>
      </c>
      <c r="Z3487" s="2">
        <f t="shared" si="274"/>
        <v>1</v>
      </c>
      <c r="AA3487" t="s">
        <v>129</v>
      </c>
      <c r="AB3487" t="s">
        <v>130</v>
      </c>
      <c r="AD3487" t="s">
        <v>60</v>
      </c>
      <c r="AE3487" t="s">
        <v>687</v>
      </c>
      <c r="AF3487">
        <v>2022</v>
      </c>
    </row>
    <row r="3488" spans="1:32" x14ac:dyDescent="0.25">
      <c r="A3488" t="s">
        <v>29</v>
      </c>
      <c r="B3488" t="s">
        <v>67</v>
      </c>
      <c r="C3488" t="s">
        <v>68</v>
      </c>
      <c r="D3488" t="s">
        <v>69</v>
      </c>
      <c r="E3488">
        <f>_xlfn.XLOOKUP(Table1[[#This Row],[Location]],'Location analysis'!A:A,'Location analysis'!B:B)</f>
        <v>40.435699999999997</v>
      </c>
      <c r="F3488">
        <f>_xlfn.XLOOKUP(Table1[[#This Row],[Location]],'Location analysis'!A:A,'Location analysis'!C:C)</f>
        <v>-74.125200000000007</v>
      </c>
      <c r="G3488" t="s">
        <v>329</v>
      </c>
      <c r="H3488" t="s">
        <v>49</v>
      </c>
      <c r="I3488">
        <v>15212793119</v>
      </c>
      <c r="J3488" t="s">
        <v>686</v>
      </c>
      <c r="K3488" t="s">
        <v>36</v>
      </c>
      <c r="L3488">
        <v>147</v>
      </c>
      <c r="M3488">
        <v>2.5</v>
      </c>
      <c r="N3488">
        <v>1</v>
      </c>
      <c r="O3488">
        <v>147</v>
      </c>
      <c r="P3488">
        <v>2.5</v>
      </c>
      <c r="Q3488">
        <v>1</v>
      </c>
      <c r="R3488">
        <v>2.5</v>
      </c>
      <c r="S3488">
        <v>6.5</v>
      </c>
      <c r="T3488" s="1">
        <v>44718</v>
      </c>
      <c r="U3488" t="str">
        <f t="shared" si="270"/>
        <v>Snapple Tea - Raspberry</v>
      </c>
      <c r="V3488" t="str">
        <f t="shared" si="271"/>
        <v>Non Carbonated</v>
      </c>
      <c r="W3488" t="s">
        <v>49</v>
      </c>
      <c r="X3488" t="b">
        <f t="shared" si="273"/>
        <v>1</v>
      </c>
      <c r="Y3488">
        <f t="shared" si="272"/>
        <v>2.5</v>
      </c>
      <c r="Z3488" s="2">
        <f t="shared" si="274"/>
        <v>1.6666666666666667</v>
      </c>
      <c r="AA3488" t="s">
        <v>330</v>
      </c>
      <c r="AB3488" t="s">
        <v>144</v>
      </c>
      <c r="AD3488" t="s">
        <v>60</v>
      </c>
      <c r="AE3488" t="s">
        <v>687</v>
      </c>
      <c r="AF3488">
        <v>2022</v>
      </c>
    </row>
    <row r="3489" spans="1:32" x14ac:dyDescent="0.25">
      <c r="A3489" t="s">
        <v>29</v>
      </c>
      <c r="B3489" t="s">
        <v>67</v>
      </c>
      <c r="C3489" t="s">
        <v>68</v>
      </c>
      <c r="D3489" t="s">
        <v>69</v>
      </c>
      <c r="E3489">
        <f>_xlfn.XLOOKUP(Table1[[#This Row],[Location]],'Location analysis'!A:A,'Location analysis'!B:B)</f>
        <v>40.435699999999997</v>
      </c>
      <c r="F3489">
        <f>_xlfn.XLOOKUP(Table1[[#This Row],[Location]],'Location analysis'!A:A,'Location analysis'!C:C)</f>
        <v>-74.125200000000007</v>
      </c>
      <c r="G3489" t="s">
        <v>264</v>
      </c>
      <c r="H3489" t="s">
        <v>43</v>
      </c>
      <c r="I3489">
        <v>15212793119</v>
      </c>
      <c r="J3489" t="s">
        <v>686</v>
      </c>
      <c r="K3489" t="s">
        <v>36</v>
      </c>
      <c r="L3489">
        <v>125</v>
      </c>
      <c r="M3489">
        <v>1.5</v>
      </c>
      <c r="N3489">
        <v>1</v>
      </c>
      <c r="O3489">
        <v>125</v>
      </c>
      <c r="P3489">
        <v>1.5</v>
      </c>
      <c r="Q3489">
        <v>1</v>
      </c>
      <c r="R3489">
        <v>1.5</v>
      </c>
      <c r="S3489">
        <v>6.5</v>
      </c>
      <c r="T3489" s="1">
        <v>44718</v>
      </c>
      <c r="U3489" t="str">
        <f t="shared" si="270"/>
        <v>Funyuns - Flaming Hot</v>
      </c>
      <c r="V3489" t="str">
        <f t="shared" si="271"/>
        <v>Food</v>
      </c>
      <c r="W3489" t="s">
        <v>43</v>
      </c>
      <c r="X3489" t="b">
        <f t="shared" si="273"/>
        <v>1</v>
      </c>
      <c r="Y3489">
        <f t="shared" si="272"/>
        <v>1.5</v>
      </c>
      <c r="Z3489" s="2">
        <f t="shared" si="274"/>
        <v>1</v>
      </c>
      <c r="AA3489" t="s">
        <v>265</v>
      </c>
      <c r="AB3489" t="s">
        <v>122</v>
      </c>
      <c r="AD3489" t="s">
        <v>60</v>
      </c>
      <c r="AE3489" t="s">
        <v>687</v>
      </c>
      <c r="AF3489">
        <v>2022</v>
      </c>
    </row>
    <row r="3490" spans="1:32" x14ac:dyDescent="0.25">
      <c r="A3490" t="s">
        <v>29</v>
      </c>
      <c r="B3490" t="s">
        <v>67</v>
      </c>
      <c r="C3490" t="s">
        <v>68</v>
      </c>
      <c r="D3490" t="s">
        <v>69</v>
      </c>
      <c r="E3490">
        <f>_xlfn.XLOOKUP(Table1[[#This Row],[Location]],'Location analysis'!A:A,'Location analysis'!B:B)</f>
        <v>40.435699999999997</v>
      </c>
      <c r="F3490">
        <f>_xlfn.XLOOKUP(Table1[[#This Row],[Location]],'Location analysis'!A:A,'Location analysis'!C:C)</f>
        <v>-74.125200000000007</v>
      </c>
      <c r="G3490" t="s">
        <v>81</v>
      </c>
      <c r="H3490" t="s">
        <v>43</v>
      </c>
      <c r="I3490">
        <v>15212793119</v>
      </c>
      <c r="J3490" t="s">
        <v>686</v>
      </c>
      <c r="K3490" t="s">
        <v>36</v>
      </c>
      <c r="L3490">
        <v>136</v>
      </c>
      <c r="M3490">
        <v>2.5</v>
      </c>
      <c r="N3490">
        <v>1</v>
      </c>
      <c r="O3490">
        <v>136</v>
      </c>
      <c r="P3490">
        <v>2.5</v>
      </c>
      <c r="Q3490">
        <v>1</v>
      </c>
      <c r="R3490">
        <v>2.5</v>
      </c>
      <c r="S3490">
        <v>6.5</v>
      </c>
      <c r="T3490" s="1">
        <v>44718</v>
      </c>
      <c r="U3490" t="str">
        <f t="shared" si="270"/>
        <v>KitKat - Crisp Wafers</v>
      </c>
      <c r="V3490" t="str">
        <f t="shared" si="271"/>
        <v>Food</v>
      </c>
      <c r="W3490" t="s">
        <v>43</v>
      </c>
      <c r="X3490" t="b">
        <f t="shared" si="273"/>
        <v>1</v>
      </c>
      <c r="Y3490">
        <f t="shared" si="272"/>
        <v>2.5</v>
      </c>
      <c r="Z3490" s="2">
        <f t="shared" si="274"/>
        <v>1.6666666666666667</v>
      </c>
      <c r="AA3490" t="s">
        <v>82</v>
      </c>
      <c r="AB3490" t="s">
        <v>83</v>
      </c>
      <c r="AD3490" t="s">
        <v>60</v>
      </c>
      <c r="AE3490" t="s">
        <v>687</v>
      </c>
      <c r="AF3490">
        <v>2022</v>
      </c>
    </row>
    <row r="3491" spans="1:32" x14ac:dyDescent="0.25">
      <c r="A3491" t="s">
        <v>29</v>
      </c>
      <c r="B3491" t="s">
        <v>62</v>
      </c>
      <c r="C3491" t="s">
        <v>63</v>
      </c>
      <c r="D3491" t="s">
        <v>64</v>
      </c>
      <c r="E3491">
        <f>_xlfn.XLOOKUP(Table1[[#This Row],[Location]],'Location analysis'!A:A,'Location analysis'!B:B)</f>
        <v>40.091900000000003</v>
      </c>
      <c r="F3491">
        <f>_xlfn.XLOOKUP(Table1[[#This Row],[Location]],'Location analysis'!A:A,'Location analysis'!C:C)</f>
        <v>-74.358699999999999</v>
      </c>
      <c r="G3491" t="s">
        <v>112</v>
      </c>
      <c r="H3491" t="s">
        <v>43</v>
      </c>
      <c r="I3491">
        <v>15212919513</v>
      </c>
      <c r="J3491" t="s">
        <v>686</v>
      </c>
      <c r="K3491" t="s">
        <v>51</v>
      </c>
      <c r="L3491">
        <v>132</v>
      </c>
      <c r="M3491">
        <v>2</v>
      </c>
      <c r="N3491">
        <v>1</v>
      </c>
      <c r="O3491">
        <v>132</v>
      </c>
      <c r="P3491">
        <v>2</v>
      </c>
      <c r="Q3491">
        <v>1</v>
      </c>
      <c r="R3491">
        <v>2</v>
      </c>
      <c r="S3491">
        <v>2</v>
      </c>
      <c r="T3491" s="1">
        <v>44718</v>
      </c>
      <c r="U3491" t="str">
        <f t="shared" si="270"/>
        <v>Robert Irvine's - Fit Crunch -  Chocolate Pea</v>
      </c>
      <c r="V3491" t="str">
        <f t="shared" si="271"/>
        <v>Food</v>
      </c>
      <c r="W3491" t="s">
        <v>43</v>
      </c>
      <c r="X3491" t="b">
        <f t="shared" si="273"/>
        <v>1</v>
      </c>
      <c r="Y3491">
        <f t="shared" si="272"/>
        <v>2</v>
      </c>
      <c r="Z3491" s="2">
        <f t="shared" si="274"/>
        <v>1.3333333333333333</v>
      </c>
      <c r="AA3491" t="s">
        <v>113</v>
      </c>
      <c r="AB3491" t="s">
        <v>114</v>
      </c>
      <c r="AC3491" t="s">
        <v>115</v>
      </c>
      <c r="AD3491" t="s">
        <v>60</v>
      </c>
      <c r="AE3491" t="s">
        <v>687</v>
      </c>
      <c r="AF3491">
        <v>2022</v>
      </c>
    </row>
    <row r="3492" spans="1:32" x14ac:dyDescent="0.25">
      <c r="A3492" t="s">
        <v>29</v>
      </c>
      <c r="B3492" t="s">
        <v>62</v>
      </c>
      <c r="C3492" t="s">
        <v>63</v>
      </c>
      <c r="D3492" t="s">
        <v>64</v>
      </c>
      <c r="E3492">
        <f>_xlfn.XLOOKUP(Table1[[#This Row],[Location]],'Location analysis'!A:A,'Location analysis'!B:B)</f>
        <v>40.091900000000003</v>
      </c>
      <c r="F3492">
        <f>_xlfn.XLOOKUP(Table1[[#This Row],[Location]],'Location analysis'!A:A,'Location analysis'!C:C)</f>
        <v>-74.358699999999999</v>
      </c>
      <c r="G3492" t="s">
        <v>84</v>
      </c>
      <c r="H3492" t="s">
        <v>43</v>
      </c>
      <c r="I3492">
        <v>15212922645</v>
      </c>
      <c r="J3492" t="s">
        <v>686</v>
      </c>
      <c r="K3492" t="s">
        <v>51</v>
      </c>
      <c r="L3492">
        <v>138</v>
      </c>
      <c r="M3492">
        <v>2</v>
      </c>
      <c r="N3492">
        <v>1</v>
      </c>
      <c r="O3492">
        <v>138</v>
      </c>
      <c r="P3492">
        <v>2</v>
      </c>
      <c r="Q3492">
        <v>1</v>
      </c>
      <c r="R3492">
        <v>2</v>
      </c>
      <c r="S3492">
        <v>2</v>
      </c>
      <c r="T3492" s="1">
        <v>44718</v>
      </c>
      <c r="U3492" t="str">
        <f t="shared" si="270"/>
        <v>Wonderful Pistachios - Variety</v>
      </c>
      <c r="V3492" t="str">
        <f t="shared" si="271"/>
        <v>Food</v>
      </c>
      <c r="W3492" t="s">
        <v>43</v>
      </c>
      <c r="X3492" t="b">
        <f t="shared" si="273"/>
        <v>1</v>
      </c>
      <c r="Y3492">
        <f t="shared" si="272"/>
        <v>2</v>
      </c>
      <c r="Z3492" s="2">
        <f t="shared" si="274"/>
        <v>1.3333333333333333</v>
      </c>
      <c r="AA3492" t="s">
        <v>85</v>
      </c>
      <c r="AB3492" t="s">
        <v>86</v>
      </c>
      <c r="AD3492" t="s">
        <v>60</v>
      </c>
      <c r="AE3492" t="s">
        <v>687</v>
      </c>
      <c r="AF3492">
        <v>2022</v>
      </c>
    </row>
    <row r="3493" spans="1:32" x14ac:dyDescent="0.25">
      <c r="A3493" t="s">
        <v>29</v>
      </c>
      <c r="B3493" t="s">
        <v>394</v>
      </c>
      <c r="C3493" t="s">
        <v>395</v>
      </c>
      <c r="D3493" t="s">
        <v>396</v>
      </c>
      <c r="E3493">
        <f>_xlfn.XLOOKUP(Table1[[#This Row],[Location]],'Location analysis'!A:A,'Location analysis'!B:B)</f>
        <v>40.416893999999999</v>
      </c>
      <c r="F3493">
        <f>_xlfn.XLOOKUP(Table1[[#This Row],[Location]],'Location analysis'!A:A,'Location analysis'!C:C)</f>
        <v>-74.420399000000003</v>
      </c>
      <c r="G3493" t="s">
        <v>137</v>
      </c>
      <c r="H3493" t="s">
        <v>97</v>
      </c>
      <c r="I3493">
        <v>15213302460</v>
      </c>
      <c r="J3493" t="s">
        <v>686</v>
      </c>
      <c r="K3493" t="s">
        <v>51</v>
      </c>
      <c r="L3493">
        <v>144</v>
      </c>
      <c r="M3493">
        <v>1.5</v>
      </c>
      <c r="N3493">
        <v>1</v>
      </c>
      <c r="O3493">
        <v>144</v>
      </c>
      <c r="P3493">
        <v>1.5</v>
      </c>
      <c r="Q3493">
        <v>1</v>
      </c>
      <c r="R3493">
        <v>1.5</v>
      </c>
      <c r="S3493">
        <v>1.5</v>
      </c>
      <c r="T3493" s="1">
        <v>44718</v>
      </c>
      <c r="U3493" t="str">
        <f t="shared" si="270"/>
        <v>Poland Springs Water</v>
      </c>
      <c r="V3493" t="str">
        <f t="shared" si="271"/>
        <v>Water</v>
      </c>
      <c r="W3493" t="s">
        <v>97</v>
      </c>
      <c r="X3493" t="b">
        <f t="shared" si="273"/>
        <v>1</v>
      </c>
      <c r="Y3493">
        <f t="shared" si="272"/>
        <v>1.5</v>
      </c>
      <c r="Z3493" s="2">
        <f t="shared" si="274"/>
        <v>1</v>
      </c>
      <c r="AA3493" t="s">
        <v>137</v>
      </c>
      <c r="AD3493" t="s">
        <v>60</v>
      </c>
      <c r="AE3493" t="s">
        <v>687</v>
      </c>
      <c r="AF3493">
        <v>2022</v>
      </c>
    </row>
    <row r="3494" spans="1:32" x14ac:dyDescent="0.25">
      <c r="A3494" t="s">
        <v>29</v>
      </c>
      <c r="B3494" t="s">
        <v>46</v>
      </c>
      <c r="C3494" t="s">
        <v>31</v>
      </c>
      <c r="D3494" t="s">
        <v>47</v>
      </c>
      <c r="E3494">
        <f>_xlfn.XLOOKUP(Table1[[#This Row],[Location]],'Location analysis'!A:A,'Location analysis'!B:B)</f>
        <v>40.423690999999998</v>
      </c>
      <c r="F3494">
        <f>_xlfn.XLOOKUP(Table1[[#This Row],[Location]],'Location analysis'!A:A,'Location analysis'!C:C)</f>
        <v>-74.380831999999998</v>
      </c>
      <c r="G3494" t="s">
        <v>485</v>
      </c>
      <c r="H3494" t="s">
        <v>43</v>
      </c>
      <c r="I3494">
        <v>15213477391</v>
      </c>
      <c r="J3494" t="s">
        <v>686</v>
      </c>
      <c r="K3494" t="s">
        <v>51</v>
      </c>
      <c r="L3494">
        <v>139</v>
      </c>
      <c r="M3494">
        <v>2</v>
      </c>
      <c r="N3494">
        <v>1</v>
      </c>
      <c r="O3494">
        <v>139</v>
      </c>
      <c r="P3494">
        <v>2</v>
      </c>
      <c r="Q3494">
        <v>1</v>
      </c>
      <c r="R3494">
        <v>2</v>
      </c>
      <c r="S3494">
        <v>2</v>
      </c>
      <c r="T3494" s="1">
        <v>44718</v>
      </c>
      <c r="U3494" t="str">
        <f t="shared" si="270"/>
        <v>Keto Bar - Creamy Peanut Butter Chocolate</v>
      </c>
      <c r="V3494" t="str">
        <f t="shared" si="271"/>
        <v>Food</v>
      </c>
      <c r="W3494" t="s">
        <v>43</v>
      </c>
      <c r="X3494" t="b">
        <f t="shared" si="273"/>
        <v>1</v>
      </c>
      <c r="Y3494">
        <f t="shared" si="272"/>
        <v>2</v>
      </c>
      <c r="Z3494" s="2">
        <f t="shared" si="274"/>
        <v>1.3333333333333333</v>
      </c>
      <c r="AA3494" t="s">
        <v>486</v>
      </c>
      <c r="AB3494" t="s">
        <v>487</v>
      </c>
      <c r="AD3494" t="s">
        <v>60</v>
      </c>
      <c r="AE3494" t="s">
        <v>687</v>
      </c>
      <c r="AF3494">
        <v>2022</v>
      </c>
    </row>
    <row r="3495" spans="1:32" x14ac:dyDescent="0.25">
      <c r="A3495" t="s">
        <v>29</v>
      </c>
      <c r="B3495" t="s">
        <v>394</v>
      </c>
      <c r="C3495" t="s">
        <v>395</v>
      </c>
      <c r="D3495" t="s">
        <v>396</v>
      </c>
      <c r="E3495">
        <f>_xlfn.XLOOKUP(Table1[[#This Row],[Location]],'Location analysis'!A:A,'Location analysis'!B:B)</f>
        <v>40.416893999999999</v>
      </c>
      <c r="F3495">
        <f>_xlfn.XLOOKUP(Table1[[#This Row],[Location]],'Location analysis'!A:A,'Location analysis'!C:C)</f>
        <v>-74.420399000000003</v>
      </c>
      <c r="G3495" t="s">
        <v>137</v>
      </c>
      <c r="H3495" t="s">
        <v>97</v>
      </c>
      <c r="I3495">
        <v>15213678702</v>
      </c>
      <c r="J3495" t="s">
        <v>686</v>
      </c>
      <c r="K3495" t="s">
        <v>51</v>
      </c>
      <c r="L3495">
        <v>144</v>
      </c>
      <c r="M3495">
        <v>1.5</v>
      </c>
      <c r="N3495">
        <v>1</v>
      </c>
      <c r="O3495">
        <v>144</v>
      </c>
      <c r="P3495">
        <v>1.5</v>
      </c>
      <c r="Q3495">
        <v>1</v>
      </c>
      <c r="R3495">
        <v>1.5</v>
      </c>
      <c r="S3495">
        <v>1.5</v>
      </c>
      <c r="T3495" s="1">
        <v>44718</v>
      </c>
      <c r="U3495" t="str">
        <f t="shared" si="270"/>
        <v>Poland Springs Water</v>
      </c>
      <c r="V3495" t="str">
        <f t="shared" si="271"/>
        <v>Water</v>
      </c>
      <c r="W3495" t="s">
        <v>97</v>
      </c>
      <c r="X3495" t="b">
        <f t="shared" si="273"/>
        <v>1</v>
      </c>
      <c r="Y3495">
        <f t="shared" si="272"/>
        <v>1.5</v>
      </c>
      <c r="Z3495" s="2">
        <f t="shared" si="274"/>
        <v>1</v>
      </c>
      <c r="AA3495" t="s">
        <v>137</v>
      </c>
      <c r="AD3495" t="s">
        <v>60</v>
      </c>
      <c r="AE3495" t="s">
        <v>687</v>
      </c>
      <c r="AF3495">
        <v>2022</v>
      </c>
    </row>
    <row r="3496" spans="1:32" x14ac:dyDescent="0.25">
      <c r="A3496" t="s">
        <v>29</v>
      </c>
      <c r="B3496" t="s">
        <v>67</v>
      </c>
      <c r="C3496" t="s">
        <v>68</v>
      </c>
      <c r="D3496" t="s">
        <v>69</v>
      </c>
      <c r="E3496">
        <f>_xlfn.XLOOKUP(Table1[[#This Row],[Location]],'Location analysis'!A:A,'Location analysis'!B:B)</f>
        <v>40.435699999999997</v>
      </c>
      <c r="F3496">
        <f>_xlfn.XLOOKUP(Table1[[#This Row],[Location]],'Location analysis'!A:A,'Location analysis'!C:C)</f>
        <v>-74.125200000000007</v>
      </c>
      <c r="G3496" t="s">
        <v>259</v>
      </c>
      <c r="H3496" t="s">
        <v>34</v>
      </c>
      <c r="I3496">
        <v>15213858135</v>
      </c>
      <c r="J3496" t="s">
        <v>686</v>
      </c>
      <c r="K3496" t="s">
        <v>51</v>
      </c>
      <c r="L3496">
        <v>140</v>
      </c>
      <c r="M3496">
        <v>1.5</v>
      </c>
      <c r="N3496">
        <v>1</v>
      </c>
      <c r="O3496">
        <v>140</v>
      </c>
      <c r="P3496">
        <v>1.5</v>
      </c>
      <c r="Q3496">
        <v>1</v>
      </c>
      <c r="R3496">
        <v>1.5</v>
      </c>
      <c r="S3496">
        <v>1.5</v>
      </c>
      <c r="T3496" s="1">
        <v>44718</v>
      </c>
      <c r="U3496" t="str">
        <f t="shared" si="270"/>
        <v>Sunkist Soda - Orange</v>
      </c>
      <c r="V3496" t="str">
        <f t="shared" si="271"/>
        <v>Carbonated</v>
      </c>
      <c r="W3496" t="s">
        <v>34</v>
      </c>
      <c r="X3496" t="b">
        <f t="shared" si="273"/>
        <v>1</v>
      </c>
      <c r="Y3496">
        <f t="shared" si="272"/>
        <v>1.5</v>
      </c>
      <c r="Z3496" s="2">
        <f t="shared" si="274"/>
        <v>1</v>
      </c>
      <c r="AA3496" t="s">
        <v>260</v>
      </c>
      <c r="AB3496" t="s">
        <v>261</v>
      </c>
      <c r="AD3496" t="s">
        <v>60</v>
      </c>
      <c r="AE3496" t="s">
        <v>687</v>
      </c>
      <c r="AF3496">
        <v>2022</v>
      </c>
    </row>
    <row r="3497" spans="1:32" x14ac:dyDescent="0.25">
      <c r="A3497" t="s">
        <v>29</v>
      </c>
      <c r="B3497" t="s">
        <v>394</v>
      </c>
      <c r="C3497" t="s">
        <v>395</v>
      </c>
      <c r="D3497" t="s">
        <v>396</v>
      </c>
      <c r="E3497">
        <f>_xlfn.XLOOKUP(Table1[[#This Row],[Location]],'Location analysis'!A:A,'Location analysis'!B:B)</f>
        <v>40.416893999999999</v>
      </c>
      <c r="F3497">
        <f>_xlfn.XLOOKUP(Table1[[#This Row],[Location]],'Location analysis'!A:A,'Location analysis'!C:C)</f>
        <v>-74.420399000000003</v>
      </c>
      <c r="G3497" t="s">
        <v>137</v>
      </c>
      <c r="H3497" t="s">
        <v>97</v>
      </c>
      <c r="I3497">
        <v>15214201987</v>
      </c>
      <c r="J3497" t="s">
        <v>686</v>
      </c>
      <c r="K3497" t="s">
        <v>51</v>
      </c>
      <c r="L3497">
        <v>144</v>
      </c>
      <c r="M3497">
        <v>1.5</v>
      </c>
      <c r="N3497">
        <v>1</v>
      </c>
      <c r="O3497">
        <v>144</v>
      </c>
      <c r="P3497">
        <v>1.5</v>
      </c>
      <c r="Q3497">
        <v>1</v>
      </c>
      <c r="R3497">
        <v>1.5</v>
      </c>
      <c r="S3497">
        <v>1.5</v>
      </c>
      <c r="T3497" s="1">
        <v>44718</v>
      </c>
      <c r="U3497" t="str">
        <f t="shared" si="270"/>
        <v>Poland Springs Water</v>
      </c>
      <c r="V3497" t="str">
        <f t="shared" si="271"/>
        <v>Water</v>
      </c>
      <c r="W3497" t="s">
        <v>97</v>
      </c>
      <c r="X3497" t="b">
        <f t="shared" si="273"/>
        <v>1</v>
      </c>
      <c r="Y3497">
        <f t="shared" si="272"/>
        <v>1.5</v>
      </c>
      <c r="Z3497" s="2">
        <f t="shared" si="274"/>
        <v>1</v>
      </c>
      <c r="AA3497" t="s">
        <v>137</v>
      </c>
      <c r="AD3497" t="s">
        <v>60</v>
      </c>
      <c r="AE3497" t="s">
        <v>687</v>
      </c>
      <c r="AF3497">
        <v>2022</v>
      </c>
    </row>
    <row r="3498" spans="1:32" x14ac:dyDescent="0.25">
      <c r="A3498" t="s">
        <v>29</v>
      </c>
      <c r="B3498" t="s">
        <v>394</v>
      </c>
      <c r="C3498" t="s">
        <v>395</v>
      </c>
      <c r="D3498" t="s">
        <v>396</v>
      </c>
      <c r="E3498">
        <f>_xlfn.XLOOKUP(Table1[[#This Row],[Location]],'Location analysis'!A:A,'Location analysis'!B:B)</f>
        <v>40.416893999999999</v>
      </c>
      <c r="F3498">
        <f>_xlfn.XLOOKUP(Table1[[#This Row],[Location]],'Location analysis'!A:A,'Location analysis'!C:C)</f>
        <v>-74.420399000000003</v>
      </c>
      <c r="G3498" t="s">
        <v>251</v>
      </c>
      <c r="H3498" t="s">
        <v>43</v>
      </c>
      <c r="I3498">
        <v>15214453609</v>
      </c>
      <c r="J3498" t="s">
        <v>686</v>
      </c>
      <c r="K3498" t="s">
        <v>36</v>
      </c>
      <c r="L3498">
        <v>123</v>
      </c>
      <c r="M3498">
        <v>1.25</v>
      </c>
      <c r="N3498">
        <v>1</v>
      </c>
      <c r="O3498">
        <v>123</v>
      </c>
      <c r="P3498">
        <v>1.25</v>
      </c>
      <c r="Q3498">
        <v>1</v>
      </c>
      <c r="R3498">
        <v>1.25</v>
      </c>
      <c r="S3498">
        <v>1.25</v>
      </c>
      <c r="T3498" s="1">
        <v>44718</v>
      </c>
      <c r="U3498" t="str">
        <f t="shared" si="270"/>
        <v>CheezIt - Double Cheese</v>
      </c>
      <c r="V3498" t="str">
        <f t="shared" si="271"/>
        <v>Food</v>
      </c>
      <c r="W3498" t="s">
        <v>43</v>
      </c>
      <c r="X3498" t="b">
        <f t="shared" si="273"/>
        <v>1</v>
      </c>
      <c r="Y3498">
        <f t="shared" si="272"/>
        <v>1.25</v>
      </c>
      <c r="Z3498" s="2">
        <f t="shared" si="274"/>
        <v>0.83333333333333337</v>
      </c>
      <c r="AA3498" t="s">
        <v>193</v>
      </c>
      <c r="AB3498" t="s">
        <v>252</v>
      </c>
      <c r="AD3498" t="s">
        <v>60</v>
      </c>
      <c r="AE3498" t="s">
        <v>687</v>
      </c>
      <c r="AF3498">
        <v>2022</v>
      </c>
    </row>
    <row r="3499" spans="1:32" x14ac:dyDescent="0.25">
      <c r="A3499" t="s">
        <v>29</v>
      </c>
      <c r="B3499" t="s">
        <v>394</v>
      </c>
      <c r="C3499" t="s">
        <v>395</v>
      </c>
      <c r="D3499" t="s">
        <v>396</v>
      </c>
      <c r="E3499">
        <f>_xlfn.XLOOKUP(Table1[[#This Row],[Location]],'Location analysis'!A:A,'Location analysis'!B:B)</f>
        <v>40.416893999999999</v>
      </c>
      <c r="F3499">
        <f>_xlfn.XLOOKUP(Table1[[#This Row],[Location]],'Location analysis'!A:A,'Location analysis'!C:C)</f>
        <v>-74.420399000000003</v>
      </c>
      <c r="G3499" t="s">
        <v>192</v>
      </c>
      <c r="H3499" t="s">
        <v>43</v>
      </c>
      <c r="I3499">
        <v>15214458582</v>
      </c>
      <c r="J3499" t="s">
        <v>686</v>
      </c>
      <c r="K3499" t="s">
        <v>36</v>
      </c>
      <c r="L3499">
        <v>124</v>
      </c>
      <c r="M3499">
        <v>1.25</v>
      </c>
      <c r="N3499">
        <v>1</v>
      </c>
      <c r="O3499">
        <v>124</v>
      </c>
      <c r="P3499">
        <v>1.25</v>
      </c>
      <c r="Q3499">
        <v>1</v>
      </c>
      <c r="R3499">
        <v>1.25</v>
      </c>
      <c r="S3499">
        <v>1.25</v>
      </c>
      <c r="T3499" s="1">
        <v>44718</v>
      </c>
      <c r="U3499" t="str">
        <f t="shared" si="270"/>
        <v>CheezIt - Original</v>
      </c>
      <c r="V3499" t="str">
        <f t="shared" si="271"/>
        <v>Food</v>
      </c>
      <c r="W3499" t="s">
        <v>43</v>
      </c>
      <c r="X3499" t="b">
        <f t="shared" si="273"/>
        <v>1</v>
      </c>
      <c r="Y3499">
        <f t="shared" si="272"/>
        <v>1.25</v>
      </c>
      <c r="Z3499" s="2">
        <f t="shared" si="274"/>
        <v>0.83333333333333337</v>
      </c>
      <c r="AA3499" t="s">
        <v>193</v>
      </c>
      <c r="AB3499" t="s">
        <v>150</v>
      </c>
      <c r="AD3499" t="s">
        <v>60</v>
      </c>
      <c r="AE3499" t="s">
        <v>687</v>
      </c>
      <c r="AF3499">
        <v>2022</v>
      </c>
    </row>
    <row r="3500" spans="1:32" x14ac:dyDescent="0.25">
      <c r="A3500" t="s">
        <v>29</v>
      </c>
      <c r="B3500" t="s">
        <v>394</v>
      </c>
      <c r="C3500" t="s">
        <v>395</v>
      </c>
      <c r="D3500" t="s">
        <v>396</v>
      </c>
      <c r="E3500">
        <f>_xlfn.XLOOKUP(Table1[[#This Row],[Location]],'Location analysis'!A:A,'Location analysis'!B:B)</f>
        <v>40.416893999999999</v>
      </c>
      <c r="F3500">
        <f>_xlfn.XLOOKUP(Table1[[#This Row],[Location]],'Location analysis'!A:A,'Location analysis'!C:C)</f>
        <v>-74.420399000000003</v>
      </c>
      <c r="G3500" t="s">
        <v>583</v>
      </c>
      <c r="H3500" t="s">
        <v>43</v>
      </c>
      <c r="I3500">
        <v>15214460795</v>
      </c>
      <c r="J3500" t="s">
        <v>686</v>
      </c>
      <c r="K3500" t="s">
        <v>36</v>
      </c>
      <c r="L3500">
        <v>158</v>
      </c>
      <c r="M3500">
        <v>2</v>
      </c>
      <c r="N3500">
        <v>1</v>
      </c>
      <c r="O3500">
        <v>158</v>
      </c>
      <c r="P3500">
        <v>2</v>
      </c>
      <c r="Q3500">
        <v>1</v>
      </c>
      <c r="R3500">
        <v>2</v>
      </c>
      <c r="S3500">
        <v>2</v>
      </c>
      <c r="T3500" s="1">
        <v>44718</v>
      </c>
      <c r="U3500" t="str">
        <f t="shared" si="270"/>
        <v>Lenny &amp; Larrys - Chocolate Chip</v>
      </c>
      <c r="V3500" t="str">
        <f t="shared" si="271"/>
        <v>Food</v>
      </c>
      <c r="W3500" t="s">
        <v>43</v>
      </c>
      <c r="X3500" t="b">
        <f t="shared" si="273"/>
        <v>1</v>
      </c>
      <c r="Y3500">
        <f t="shared" si="272"/>
        <v>2</v>
      </c>
      <c r="Z3500" s="2">
        <f t="shared" si="274"/>
        <v>1.3333333333333333</v>
      </c>
      <c r="AA3500" t="s">
        <v>422</v>
      </c>
      <c r="AB3500" t="s">
        <v>444</v>
      </c>
      <c r="AD3500" t="s">
        <v>60</v>
      </c>
      <c r="AE3500" t="s">
        <v>687</v>
      </c>
      <c r="AF3500">
        <v>2022</v>
      </c>
    </row>
    <row r="3501" spans="1:32" x14ac:dyDescent="0.25">
      <c r="A3501" t="s">
        <v>29</v>
      </c>
      <c r="B3501" t="s">
        <v>67</v>
      </c>
      <c r="C3501" t="s">
        <v>68</v>
      </c>
      <c r="D3501" t="s">
        <v>69</v>
      </c>
      <c r="E3501">
        <f>_xlfn.XLOOKUP(Table1[[#This Row],[Location]],'Location analysis'!A:A,'Location analysis'!B:B)</f>
        <v>40.435699999999997</v>
      </c>
      <c r="F3501">
        <f>_xlfn.XLOOKUP(Table1[[#This Row],[Location]],'Location analysis'!A:A,'Location analysis'!C:C)</f>
        <v>-74.125200000000007</v>
      </c>
      <c r="G3501" t="s">
        <v>264</v>
      </c>
      <c r="H3501" t="s">
        <v>43</v>
      </c>
      <c r="I3501">
        <v>15214492628</v>
      </c>
      <c r="J3501" t="s">
        <v>686</v>
      </c>
      <c r="K3501" t="s">
        <v>51</v>
      </c>
      <c r="L3501">
        <v>110</v>
      </c>
      <c r="M3501">
        <v>1.5</v>
      </c>
      <c r="N3501">
        <v>1</v>
      </c>
      <c r="O3501">
        <v>110</v>
      </c>
      <c r="P3501">
        <v>1.5</v>
      </c>
      <c r="Q3501">
        <v>1</v>
      </c>
      <c r="R3501">
        <v>1.5</v>
      </c>
      <c r="S3501">
        <v>1.5</v>
      </c>
      <c r="T3501" s="1">
        <v>44718</v>
      </c>
      <c r="U3501" t="str">
        <f t="shared" si="270"/>
        <v>Funyuns - Flaming Hot</v>
      </c>
      <c r="V3501" t="str">
        <f t="shared" si="271"/>
        <v>Food</v>
      </c>
      <c r="W3501" t="s">
        <v>43</v>
      </c>
      <c r="X3501" t="b">
        <f t="shared" si="273"/>
        <v>1</v>
      </c>
      <c r="Y3501">
        <f t="shared" si="272"/>
        <v>1.5</v>
      </c>
      <c r="Z3501" s="2">
        <f t="shared" si="274"/>
        <v>1</v>
      </c>
      <c r="AA3501" t="s">
        <v>265</v>
      </c>
      <c r="AB3501" t="s">
        <v>122</v>
      </c>
      <c r="AD3501" t="s">
        <v>60</v>
      </c>
      <c r="AE3501" t="s">
        <v>687</v>
      </c>
      <c r="AF3501">
        <v>2022</v>
      </c>
    </row>
    <row r="3502" spans="1:32" x14ac:dyDescent="0.25">
      <c r="A3502" t="s">
        <v>29</v>
      </c>
      <c r="B3502" t="s">
        <v>30</v>
      </c>
      <c r="C3502" t="s">
        <v>31</v>
      </c>
      <c r="D3502" t="s">
        <v>32</v>
      </c>
      <c r="E3502">
        <f>_xlfn.XLOOKUP(Table1[[#This Row],[Location]],'Location analysis'!A:A,'Location analysis'!B:B)</f>
        <v>40.423690999999998</v>
      </c>
      <c r="F3502">
        <f>_xlfn.XLOOKUP(Table1[[#This Row],[Location]],'Location analysis'!A:A,'Location analysis'!C:C)</f>
        <v>-74.380831999999998</v>
      </c>
      <c r="G3502" t="s">
        <v>106</v>
      </c>
      <c r="H3502" t="s">
        <v>43</v>
      </c>
      <c r="I3502">
        <v>15214506870</v>
      </c>
      <c r="J3502" t="s">
        <v>686</v>
      </c>
      <c r="K3502" t="s">
        <v>51</v>
      </c>
      <c r="L3502">
        <v>122</v>
      </c>
      <c r="M3502">
        <v>1.5</v>
      </c>
      <c r="N3502">
        <v>1</v>
      </c>
      <c r="O3502">
        <v>122</v>
      </c>
      <c r="P3502">
        <v>1.5</v>
      </c>
      <c r="Q3502">
        <v>1</v>
      </c>
      <c r="R3502">
        <v>1.5</v>
      </c>
      <c r="S3502">
        <v>1.5</v>
      </c>
      <c r="T3502" s="1">
        <v>44718</v>
      </c>
      <c r="U3502" t="str">
        <f t="shared" si="270"/>
        <v>Oreo Mini</v>
      </c>
      <c r="V3502" t="str">
        <f t="shared" si="271"/>
        <v>Food</v>
      </c>
      <c r="W3502" t="s">
        <v>43</v>
      </c>
      <c r="X3502" t="b">
        <f t="shared" si="273"/>
        <v>1</v>
      </c>
      <c r="Y3502">
        <f t="shared" si="272"/>
        <v>1.5</v>
      </c>
      <c r="Z3502" s="2">
        <f t="shared" si="274"/>
        <v>1</v>
      </c>
      <c r="AA3502" t="s">
        <v>106</v>
      </c>
      <c r="AD3502" t="s">
        <v>60</v>
      </c>
      <c r="AE3502" t="s">
        <v>687</v>
      </c>
      <c r="AF3502">
        <v>2022</v>
      </c>
    </row>
    <row r="3503" spans="1:32" x14ac:dyDescent="0.25">
      <c r="A3503" t="s">
        <v>29</v>
      </c>
      <c r="B3503" t="s">
        <v>67</v>
      </c>
      <c r="C3503" t="s">
        <v>68</v>
      </c>
      <c r="D3503" t="s">
        <v>69</v>
      </c>
      <c r="E3503">
        <f>_xlfn.XLOOKUP(Table1[[#This Row],[Location]],'Location analysis'!A:A,'Location analysis'!B:B)</f>
        <v>40.435699999999997</v>
      </c>
      <c r="F3503">
        <f>_xlfn.XLOOKUP(Table1[[#This Row],[Location]],'Location analysis'!A:A,'Location analysis'!C:C)</f>
        <v>-74.125200000000007</v>
      </c>
      <c r="G3503" t="s">
        <v>70</v>
      </c>
      <c r="H3503" t="s">
        <v>34</v>
      </c>
      <c r="I3503">
        <v>15214751287</v>
      </c>
      <c r="J3503" t="s">
        <v>686</v>
      </c>
      <c r="K3503" t="s">
        <v>36</v>
      </c>
      <c r="L3503">
        <v>146</v>
      </c>
      <c r="M3503">
        <v>3</v>
      </c>
      <c r="N3503">
        <v>1</v>
      </c>
      <c r="O3503">
        <v>146</v>
      </c>
      <c r="P3503">
        <v>3</v>
      </c>
      <c r="Q3503">
        <v>1</v>
      </c>
      <c r="R3503">
        <v>3</v>
      </c>
      <c r="S3503">
        <v>3</v>
      </c>
      <c r="T3503" s="1">
        <v>44718</v>
      </c>
      <c r="U3503" t="str">
        <f t="shared" si="270"/>
        <v>Monster Energy Original</v>
      </c>
      <c r="V3503" t="str">
        <f t="shared" si="271"/>
        <v>Carbonated</v>
      </c>
      <c r="W3503" t="s">
        <v>34</v>
      </c>
      <c r="X3503" t="b">
        <f t="shared" si="273"/>
        <v>1</v>
      </c>
      <c r="Y3503">
        <f t="shared" si="272"/>
        <v>3</v>
      </c>
      <c r="Z3503" s="2">
        <f t="shared" si="274"/>
        <v>2</v>
      </c>
      <c r="AA3503" t="s">
        <v>70</v>
      </c>
      <c r="AD3503" t="s">
        <v>60</v>
      </c>
      <c r="AE3503" t="s">
        <v>687</v>
      </c>
      <c r="AF3503">
        <v>2022</v>
      </c>
    </row>
    <row r="3504" spans="1:32" x14ac:dyDescent="0.25">
      <c r="A3504" t="s">
        <v>29</v>
      </c>
      <c r="B3504" t="s">
        <v>67</v>
      </c>
      <c r="C3504" t="s">
        <v>68</v>
      </c>
      <c r="D3504" t="s">
        <v>69</v>
      </c>
      <c r="E3504">
        <f>_xlfn.XLOOKUP(Table1[[#This Row],[Location]],'Location analysis'!A:A,'Location analysis'!B:B)</f>
        <v>40.435699999999997</v>
      </c>
      <c r="F3504">
        <f>_xlfn.XLOOKUP(Table1[[#This Row],[Location]],'Location analysis'!A:A,'Location analysis'!C:C)</f>
        <v>-74.125200000000007</v>
      </c>
      <c r="G3504" t="s">
        <v>182</v>
      </c>
      <c r="H3504" t="s">
        <v>34</v>
      </c>
      <c r="I3504">
        <v>15215044852</v>
      </c>
      <c r="J3504" t="s">
        <v>686</v>
      </c>
      <c r="K3504" t="s">
        <v>51</v>
      </c>
      <c r="L3504">
        <v>141</v>
      </c>
      <c r="M3504">
        <v>1.5</v>
      </c>
      <c r="N3504">
        <v>1</v>
      </c>
      <c r="O3504">
        <v>141</v>
      </c>
      <c r="P3504">
        <v>1.5</v>
      </c>
      <c r="Q3504">
        <v>1</v>
      </c>
      <c r="R3504">
        <v>1.5</v>
      </c>
      <c r="S3504">
        <v>1.5</v>
      </c>
      <c r="T3504" s="1">
        <v>44718</v>
      </c>
      <c r="U3504" t="str">
        <f t="shared" si="270"/>
        <v>Coca Cola - Zero Sugar</v>
      </c>
      <c r="V3504" t="str">
        <f t="shared" si="271"/>
        <v>Carbonated</v>
      </c>
      <c r="W3504" t="s">
        <v>34</v>
      </c>
      <c r="X3504" t="b">
        <f t="shared" si="273"/>
        <v>1</v>
      </c>
      <c r="Y3504">
        <f t="shared" si="272"/>
        <v>1.5</v>
      </c>
      <c r="Z3504" s="2">
        <f t="shared" si="274"/>
        <v>1</v>
      </c>
      <c r="AA3504" t="s">
        <v>183</v>
      </c>
      <c r="AB3504" t="s">
        <v>184</v>
      </c>
      <c r="AD3504" t="s">
        <v>60</v>
      </c>
      <c r="AE3504" t="s">
        <v>687</v>
      </c>
      <c r="AF3504">
        <v>2022</v>
      </c>
    </row>
    <row r="3505" spans="1:32" x14ac:dyDescent="0.25">
      <c r="A3505" t="s">
        <v>29</v>
      </c>
      <c r="B3505" t="s">
        <v>67</v>
      </c>
      <c r="C3505" t="s">
        <v>68</v>
      </c>
      <c r="D3505" t="s">
        <v>69</v>
      </c>
      <c r="E3505">
        <f>_xlfn.XLOOKUP(Table1[[#This Row],[Location]],'Location analysis'!A:A,'Location analysis'!B:B)</f>
        <v>40.435699999999997</v>
      </c>
      <c r="F3505">
        <f>_xlfn.XLOOKUP(Table1[[#This Row],[Location]],'Location analysis'!A:A,'Location analysis'!C:C)</f>
        <v>-74.125200000000007</v>
      </c>
      <c r="G3505" t="s">
        <v>264</v>
      </c>
      <c r="H3505" t="s">
        <v>43</v>
      </c>
      <c r="I3505">
        <v>15215045492</v>
      </c>
      <c r="J3505" t="s">
        <v>686</v>
      </c>
      <c r="K3505" t="s">
        <v>51</v>
      </c>
      <c r="L3505">
        <v>125</v>
      </c>
      <c r="M3505">
        <v>1.5</v>
      </c>
      <c r="N3505">
        <v>1</v>
      </c>
      <c r="O3505">
        <v>125</v>
      </c>
      <c r="P3505">
        <v>1.5</v>
      </c>
      <c r="Q3505">
        <v>1</v>
      </c>
      <c r="R3505">
        <v>1.5</v>
      </c>
      <c r="S3505">
        <v>1.5</v>
      </c>
      <c r="T3505" s="1">
        <v>44718</v>
      </c>
      <c r="U3505" t="str">
        <f t="shared" si="270"/>
        <v>Funyuns - Flaming Hot</v>
      </c>
      <c r="V3505" t="str">
        <f t="shared" si="271"/>
        <v>Food</v>
      </c>
      <c r="W3505" t="s">
        <v>43</v>
      </c>
      <c r="X3505" t="b">
        <f t="shared" si="273"/>
        <v>1</v>
      </c>
      <c r="Y3505">
        <f t="shared" si="272"/>
        <v>1.5</v>
      </c>
      <c r="Z3505" s="2">
        <f t="shared" si="274"/>
        <v>1</v>
      </c>
      <c r="AA3505" t="s">
        <v>265</v>
      </c>
      <c r="AB3505" t="s">
        <v>122</v>
      </c>
      <c r="AD3505" t="s">
        <v>60</v>
      </c>
      <c r="AE3505" t="s">
        <v>687</v>
      </c>
      <c r="AF3505">
        <v>2022</v>
      </c>
    </row>
    <row r="3506" spans="1:32" x14ac:dyDescent="0.25">
      <c r="A3506" t="s">
        <v>29</v>
      </c>
      <c r="B3506" t="s">
        <v>67</v>
      </c>
      <c r="C3506" t="s">
        <v>68</v>
      </c>
      <c r="D3506" t="s">
        <v>69</v>
      </c>
      <c r="E3506">
        <f>_xlfn.XLOOKUP(Table1[[#This Row],[Location]],'Location analysis'!A:A,'Location analysis'!B:B)</f>
        <v>40.435699999999997</v>
      </c>
      <c r="F3506">
        <f>_xlfn.XLOOKUP(Table1[[#This Row],[Location]],'Location analysis'!A:A,'Location analysis'!C:C)</f>
        <v>-74.125200000000007</v>
      </c>
      <c r="G3506" t="s">
        <v>264</v>
      </c>
      <c r="H3506" t="s">
        <v>43</v>
      </c>
      <c r="I3506">
        <v>15215045702</v>
      </c>
      <c r="J3506" t="s">
        <v>686</v>
      </c>
      <c r="K3506" t="s">
        <v>51</v>
      </c>
      <c r="L3506">
        <v>125</v>
      </c>
      <c r="M3506">
        <v>1.5</v>
      </c>
      <c r="N3506">
        <v>1</v>
      </c>
      <c r="O3506">
        <v>125</v>
      </c>
      <c r="P3506">
        <v>1.5</v>
      </c>
      <c r="Q3506">
        <v>1</v>
      </c>
      <c r="R3506">
        <v>1.5</v>
      </c>
      <c r="S3506">
        <v>1.5</v>
      </c>
      <c r="T3506" s="1">
        <v>44718</v>
      </c>
      <c r="U3506" t="str">
        <f t="shared" si="270"/>
        <v>Funyuns - Flaming Hot</v>
      </c>
      <c r="V3506" t="str">
        <f t="shared" si="271"/>
        <v>Food</v>
      </c>
      <c r="W3506" t="s">
        <v>43</v>
      </c>
      <c r="X3506" t="b">
        <f t="shared" si="273"/>
        <v>1</v>
      </c>
      <c r="Y3506">
        <f t="shared" si="272"/>
        <v>1.5</v>
      </c>
      <c r="Z3506" s="2">
        <f t="shared" si="274"/>
        <v>1</v>
      </c>
      <c r="AA3506" t="s">
        <v>265</v>
      </c>
      <c r="AB3506" t="s">
        <v>122</v>
      </c>
      <c r="AD3506" t="s">
        <v>60</v>
      </c>
      <c r="AE3506" t="s">
        <v>687</v>
      </c>
      <c r="AF3506">
        <v>2022</v>
      </c>
    </row>
    <row r="3507" spans="1:32" x14ac:dyDescent="0.25">
      <c r="A3507" t="s">
        <v>29</v>
      </c>
      <c r="B3507" t="s">
        <v>67</v>
      </c>
      <c r="C3507" t="s">
        <v>68</v>
      </c>
      <c r="D3507" t="s">
        <v>69</v>
      </c>
      <c r="E3507">
        <f>_xlfn.XLOOKUP(Table1[[#This Row],[Location]],'Location analysis'!A:A,'Location analysis'!B:B)</f>
        <v>40.435699999999997</v>
      </c>
      <c r="F3507">
        <f>_xlfn.XLOOKUP(Table1[[#This Row],[Location]],'Location analysis'!A:A,'Location analysis'!C:C)</f>
        <v>-74.125200000000007</v>
      </c>
      <c r="G3507" t="s">
        <v>555</v>
      </c>
      <c r="H3507" t="s">
        <v>43</v>
      </c>
      <c r="I3507">
        <v>15215045990</v>
      </c>
      <c r="J3507" t="s">
        <v>686</v>
      </c>
      <c r="K3507" t="s">
        <v>51</v>
      </c>
      <c r="L3507">
        <v>120</v>
      </c>
      <c r="M3507">
        <v>1.5</v>
      </c>
      <c r="N3507">
        <v>1</v>
      </c>
      <c r="O3507">
        <v>120</v>
      </c>
      <c r="P3507">
        <v>1.5</v>
      </c>
      <c r="Q3507">
        <v>1</v>
      </c>
      <c r="R3507">
        <v>1.5</v>
      </c>
      <c r="S3507">
        <v>1.5</v>
      </c>
      <c r="T3507" s="1">
        <v>44718</v>
      </c>
      <c r="U3507" t="str">
        <f t="shared" si="270"/>
        <v>Cheetos Puffs</v>
      </c>
      <c r="V3507" t="str">
        <f t="shared" si="271"/>
        <v>Food</v>
      </c>
      <c r="W3507" t="s">
        <v>43</v>
      </c>
      <c r="X3507" t="b">
        <f t="shared" si="273"/>
        <v>1</v>
      </c>
      <c r="Y3507">
        <f t="shared" si="272"/>
        <v>1.5</v>
      </c>
      <c r="Z3507" s="2">
        <f t="shared" si="274"/>
        <v>1</v>
      </c>
      <c r="AA3507" t="s">
        <v>555</v>
      </c>
      <c r="AD3507" t="s">
        <v>60</v>
      </c>
      <c r="AE3507" t="s">
        <v>687</v>
      </c>
      <c r="AF3507">
        <v>2022</v>
      </c>
    </row>
    <row r="3508" spans="1:32" x14ac:dyDescent="0.25">
      <c r="A3508" t="s">
        <v>29</v>
      </c>
      <c r="B3508" t="s">
        <v>67</v>
      </c>
      <c r="C3508" t="s">
        <v>68</v>
      </c>
      <c r="D3508" t="s">
        <v>69</v>
      </c>
      <c r="E3508">
        <f>_xlfn.XLOOKUP(Table1[[#This Row],[Location]],'Location analysis'!A:A,'Location analysis'!B:B)</f>
        <v>40.435699999999997</v>
      </c>
      <c r="F3508">
        <f>_xlfn.XLOOKUP(Table1[[#This Row],[Location]],'Location analysis'!A:A,'Location analysis'!C:C)</f>
        <v>-74.125200000000007</v>
      </c>
      <c r="G3508" t="s">
        <v>182</v>
      </c>
      <c r="H3508" t="s">
        <v>34</v>
      </c>
      <c r="I3508">
        <v>15215116651</v>
      </c>
      <c r="J3508" t="s">
        <v>686</v>
      </c>
      <c r="K3508" t="s">
        <v>51</v>
      </c>
      <c r="L3508">
        <v>141</v>
      </c>
      <c r="M3508">
        <v>1.5</v>
      </c>
      <c r="N3508">
        <v>1</v>
      </c>
      <c r="O3508">
        <v>141</v>
      </c>
      <c r="P3508">
        <v>1.5</v>
      </c>
      <c r="Q3508">
        <v>1</v>
      </c>
      <c r="R3508">
        <v>1.5</v>
      </c>
      <c r="S3508">
        <v>1.5</v>
      </c>
      <c r="T3508" s="1">
        <v>44718</v>
      </c>
      <c r="U3508" t="str">
        <f t="shared" si="270"/>
        <v>Coca Cola - Zero Sugar</v>
      </c>
      <c r="V3508" t="str">
        <f t="shared" si="271"/>
        <v>Carbonated</v>
      </c>
      <c r="W3508" t="s">
        <v>34</v>
      </c>
      <c r="X3508" t="b">
        <f t="shared" si="273"/>
        <v>1</v>
      </c>
      <c r="Y3508">
        <f t="shared" si="272"/>
        <v>1.5</v>
      </c>
      <c r="Z3508" s="2">
        <f t="shared" si="274"/>
        <v>1</v>
      </c>
      <c r="AA3508" t="s">
        <v>183</v>
      </c>
      <c r="AB3508" t="s">
        <v>184</v>
      </c>
      <c r="AD3508" t="s">
        <v>60</v>
      </c>
      <c r="AE3508" t="s">
        <v>687</v>
      </c>
      <c r="AF3508">
        <v>2022</v>
      </c>
    </row>
    <row r="3509" spans="1:32" x14ac:dyDescent="0.25">
      <c r="A3509" t="s">
        <v>29</v>
      </c>
      <c r="B3509" t="s">
        <v>67</v>
      </c>
      <c r="C3509" t="s">
        <v>68</v>
      </c>
      <c r="D3509" t="s">
        <v>69</v>
      </c>
      <c r="E3509">
        <f>_xlfn.XLOOKUP(Table1[[#This Row],[Location]],'Location analysis'!A:A,'Location analysis'!B:B)</f>
        <v>40.435699999999997</v>
      </c>
      <c r="F3509">
        <f>_xlfn.XLOOKUP(Table1[[#This Row],[Location]],'Location analysis'!A:A,'Location analysis'!C:C)</f>
        <v>-74.125200000000007</v>
      </c>
      <c r="G3509" t="s">
        <v>688</v>
      </c>
      <c r="H3509" t="s">
        <v>43</v>
      </c>
      <c r="I3509">
        <v>15215488028</v>
      </c>
      <c r="J3509" t="s">
        <v>689</v>
      </c>
      <c r="K3509" t="s">
        <v>51</v>
      </c>
      <c r="L3509">
        <v>132</v>
      </c>
      <c r="M3509">
        <v>1.5</v>
      </c>
      <c r="N3509">
        <v>1</v>
      </c>
      <c r="O3509">
        <v>132</v>
      </c>
      <c r="P3509">
        <v>1.5</v>
      </c>
      <c r="Q3509">
        <v>1</v>
      </c>
      <c r="R3509">
        <v>1.5</v>
      </c>
      <c r="S3509">
        <v>1.5</v>
      </c>
      <c r="T3509" s="1">
        <v>44718</v>
      </c>
      <c r="U3509" t="str">
        <f t="shared" si="270"/>
        <v>Nature's Bakery Fig Bar - Blueberry</v>
      </c>
      <c r="V3509" t="str">
        <f t="shared" si="271"/>
        <v>Food</v>
      </c>
      <c r="W3509" t="s">
        <v>43</v>
      </c>
      <c r="X3509" t="b">
        <f t="shared" si="273"/>
        <v>1</v>
      </c>
      <c r="Y3509">
        <f t="shared" si="272"/>
        <v>1.5</v>
      </c>
      <c r="Z3509" s="2">
        <f t="shared" si="274"/>
        <v>1</v>
      </c>
      <c r="AA3509" t="s">
        <v>690</v>
      </c>
      <c r="AB3509" t="s">
        <v>222</v>
      </c>
      <c r="AD3509" t="s">
        <v>91</v>
      </c>
      <c r="AE3509" t="s">
        <v>691</v>
      </c>
      <c r="AF3509">
        <v>2022</v>
      </c>
    </row>
    <row r="3510" spans="1:32" x14ac:dyDescent="0.25">
      <c r="A3510" t="s">
        <v>29</v>
      </c>
      <c r="B3510" t="s">
        <v>67</v>
      </c>
      <c r="C3510" t="s">
        <v>68</v>
      </c>
      <c r="D3510" t="s">
        <v>69</v>
      </c>
      <c r="E3510">
        <f>_xlfn.XLOOKUP(Table1[[#This Row],[Location]],'Location analysis'!A:A,'Location analysis'!B:B)</f>
        <v>40.435699999999997</v>
      </c>
      <c r="F3510">
        <f>_xlfn.XLOOKUP(Table1[[#This Row],[Location]],'Location analysis'!A:A,'Location analysis'!C:C)</f>
        <v>-74.125200000000007</v>
      </c>
      <c r="G3510" t="s">
        <v>264</v>
      </c>
      <c r="H3510" t="s">
        <v>43</v>
      </c>
      <c r="I3510">
        <v>15215490149</v>
      </c>
      <c r="J3510" t="s">
        <v>689</v>
      </c>
      <c r="K3510" t="s">
        <v>51</v>
      </c>
      <c r="L3510">
        <v>110</v>
      </c>
      <c r="M3510">
        <v>1.5</v>
      </c>
      <c r="N3510">
        <v>1</v>
      </c>
      <c r="O3510">
        <v>110</v>
      </c>
      <c r="P3510">
        <v>1.5</v>
      </c>
      <c r="Q3510">
        <v>1</v>
      </c>
      <c r="R3510">
        <v>1.5</v>
      </c>
      <c r="S3510">
        <v>1.5</v>
      </c>
      <c r="T3510" s="1">
        <v>44718</v>
      </c>
      <c r="U3510" t="str">
        <f t="shared" si="270"/>
        <v>Funyuns - Flaming Hot</v>
      </c>
      <c r="V3510" t="str">
        <f t="shared" si="271"/>
        <v>Food</v>
      </c>
      <c r="W3510" t="s">
        <v>43</v>
      </c>
      <c r="X3510" t="b">
        <f t="shared" si="273"/>
        <v>1</v>
      </c>
      <c r="Y3510">
        <f t="shared" si="272"/>
        <v>1.5</v>
      </c>
      <c r="Z3510" s="2">
        <f t="shared" si="274"/>
        <v>1</v>
      </c>
      <c r="AA3510" t="s">
        <v>265</v>
      </c>
      <c r="AB3510" t="s">
        <v>122</v>
      </c>
      <c r="AD3510" t="s">
        <v>91</v>
      </c>
      <c r="AE3510" t="s">
        <v>691</v>
      </c>
      <c r="AF3510">
        <v>2022</v>
      </c>
    </row>
    <row r="3511" spans="1:32" x14ac:dyDescent="0.25">
      <c r="A3511" t="s">
        <v>29</v>
      </c>
      <c r="B3511" t="s">
        <v>67</v>
      </c>
      <c r="C3511" t="s">
        <v>68</v>
      </c>
      <c r="D3511" t="s">
        <v>69</v>
      </c>
      <c r="E3511">
        <f>_xlfn.XLOOKUP(Table1[[#This Row],[Location]],'Location analysis'!A:A,'Location analysis'!B:B)</f>
        <v>40.435699999999997</v>
      </c>
      <c r="F3511">
        <f>_xlfn.XLOOKUP(Table1[[#This Row],[Location]],'Location analysis'!A:A,'Location analysis'!C:C)</f>
        <v>-74.125200000000007</v>
      </c>
      <c r="G3511" t="s">
        <v>185</v>
      </c>
      <c r="H3511" t="s">
        <v>34</v>
      </c>
      <c r="I3511">
        <v>15215977125</v>
      </c>
      <c r="J3511" t="s">
        <v>689</v>
      </c>
      <c r="K3511" t="s">
        <v>36</v>
      </c>
      <c r="L3511">
        <v>148</v>
      </c>
      <c r="M3511">
        <v>3.5</v>
      </c>
      <c r="N3511">
        <v>1</v>
      </c>
      <c r="O3511">
        <v>148</v>
      </c>
      <c r="P3511">
        <v>3.5</v>
      </c>
      <c r="Q3511">
        <v>1</v>
      </c>
      <c r="R3511">
        <v>3.5</v>
      </c>
      <c r="S3511">
        <v>3.5</v>
      </c>
      <c r="T3511" s="1">
        <v>44719</v>
      </c>
      <c r="U3511" t="str">
        <f t="shared" si="270"/>
        <v>Red Bull - Original</v>
      </c>
      <c r="V3511" t="str">
        <f t="shared" si="271"/>
        <v>Carbonated</v>
      </c>
      <c r="W3511" t="s">
        <v>34</v>
      </c>
      <c r="X3511" t="b">
        <f t="shared" si="273"/>
        <v>1</v>
      </c>
      <c r="Y3511">
        <f t="shared" si="272"/>
        <v>3.5</v>
      </c>
      <c r="Z3511" s="2">
        <f t="shared" si="274"/>
        <v>2.3333333333333335</v>
      </c>
      <c r="AA3511" t="s">
        <v>37</v>
      </c>
      <c r="AB3511" t="s">
        <v>150</v>
      </c>
      <c r="AD3511" t="s">
        <v>91</v>
      </c>
      <c r="AE3511" t="s">
        <v>691</v>
      </c>
      <c r="AF3511">
        <v>2022</v>
      </c>
    </row>
    <row r="3512" spans="1:32" x14ac:dyDescent="0.25">
      <c r="A3512" t="s">
        <v>29</v>
      </c>
      <c r="B3512" t="s">
        <v>62</v>
      </c>
      <c r="C3512" t="s">
        <v>63</v>
      </c>
      <c r="D3512" t="s">
        <v>64</v>
      </c>
      <c r="E3512">
        <f>_xlfn.XLOOKUP(Table1[[#This Row],[Location]],'Location analysis'!A:A,'Location analysis'!B:B)</f>
        <v>40.091900000000003</v>
      </c>
      <c r="F3512">
        <f>_xlfn.XLOOKUP(Table1[[#This Row],[Location]],'Location analysis'!A:A,'Location analysis'!C:C)</f>
        <v>-74.358699999999999</v>
      </c>
      <c r="G3512" t="s">
        <v>128</v>
      </c>
      <c r="H3512" t="s">
        <v>43</v>
      </c>
      <c r="I3512">
        <v>15216383700</v>
      </c>
      <c r="J3512" t="s">
        <v>689</v>
      </c>
      <c r="K3512" t="s">
        <v>51</v>
      </c>
      <c r="L3512">
        <v>111</v>
      </c>
      <c r="M3512">
        <v>1.5</v>
      </c>
      <c r="N3512">
        <v>1</v>
      </c>
      <c r="O3512">
        <v>111</v>
      </c>
      <c r="P3512">
        <v>1.5</v>
      </c>
      <c r="Q3512">
        <v>1</v>
      </c>
      <c r="R3512">
        <v>1.5</v>
      </c>
      <c r="S3512">
        <v>1.5</v>
      </c>
      <c r="T3512" s="1">
        <v>44719</v>
      </c>
      <c r="U3512" t="str">
        <f t="shared" si="270"/>
        <v>SunChips Multigrain - Salsa</v>
      </c>
      <c r="V3512" t="str">
        <f t="shared" si="271"/>
        <v>Food</v>
      </c>
      <c r="W3512" t="s">
        <v>43</v>
      </c>
      <c r="X3512" t="b">
        <f t="shared" si="273"/>
        <v>1</v>
      </c>
      <c r="Y3512">
        <f t="shared" si="272"/>
        <v>1.5</v>
      </c>
      <c r="Z3512" s="2">
        <f t="shared" si="274"/>
        <v>1</v>
      </c>
      <c r="AA3512" t="s">
        <v>129</v>
      </c>
      <c r="AB3512" t="s">
        <v>130</v>
      </c>
      <c r="AD3512" t="s">
        <v>91</v>
      </c>
      <c r="AE3512" t="s">
        <v>691</v>
      </c>
      <c r="AF3512">
        <v>2022</v>
      </c>
    </row>
    <row r="3513" spans="1:32" x14ac:dyDescent="0.25">
      <c r="A3513" t="s">
        <v>29</v>
      </c>
      <c r="B3513" t="s">
        <v>394</v>
      </c>
      <c r="C3513" t="s">
        <v>395</v>
      </c>
      <c r="D3513" t="s">
        <v>396</v>
      </c>
      <c r="E3513">
        <f>_xlfn.XLOOKUP(Table1[[#This Row],[Location]],'Location analysis'!A:A,'Location analysis'!B:B)</f>
        <v>40.416893999999999</v>
      </c>
      <c r="F3513">
        <f>_xlfn.XLOOKUP(Table1[[#This Row],[Location]],'Location analysis'!A:A,'Location analysis'!C:C)</f>
        <v>-74.420399000000003</v>
      </c>
      <c r="G3513" t="s">
        <v>317</v>
      </c>
      <c r="H3513" t="s">
        <v>43</v>
      </c>
      <c r="I3513">
        <v>15216710657</v>
      </c>
      <c r="J3513" t="s">
        <v>689</v>
      </c>
      <c r="K3513" t="s">
        <v>51</v>
      </c>
      <c r="L3513">
        <v>135</v>
      </c>
      <c r="M3513">
        <v>2</v>
      </c>
      <c r="N3513">
        <v>1</v>
      </c>
      <c r="O3513">
        <v>135</v>
      </c>
      <c r="P3513">
        <v>2</v>
      </c>
      <c r="Q3513">
        <v>1</v>
      </c>
      <c r="R3513">
        <v>2</v>
      </c>
      <c r="S3513">
        <v>2</v>
      </c>
      <c r="T3513" s="1">
        <v>44719</v>
      </c>
      <c r="U3513" t="str">
        <f t="shared" si="270"/>
        <v>RXBAR - Protein Bar - Peanut Butter</v>
      </c>
      <c r="V3513" t="str">
        <f t="shared" si="271"/>
        <v>Food</v>
      </c>
      <c r="W3513" t="s">
        <v>43</v>
      </c>
      <c r="X3513" t="b">
        <f t="shared" si="273"/>
        <v>1</v>
      </c>
      <c r="Y3513">
        <f t="shared" si="272"/>
        <v>2</v>
      </c>
      <c r="Z3513" s="2">
        <f t="shared" si="274"/>
        <v>1.3333333333333333</v>
      </c>
      <c r="AA3513" t="s">
        <v>318</v>
      </c>
      <c r="AB3513" t="s">
        <v>319</v>
      </c>
      <c r="AC3513" t="s">
        <v>320</v>
      </c>
      <c r="AD3513" t="s">
        <v>91</v>
      </c>
      <c r="AE3513" t="s">
        <v>691</v>
      </c>
      <c r="AF3513">
        <v>2022</v>
      </c>
    </row>
    <row r="3514" spans="1:32" x14ac:dyDescent="0.25">
      <c r="A3514" t="s">
        <v>29</v>
      </c>
      <c r="B3514" t="s">
        <v>394</v>
      </c>
      <c r="C3514" t="s">
        <v>395</v>
      </c>
      <c r="D3514" t="s">
        <v>396</v>
      </c>
      <c r="E3514">
        <f>_xlfn.XLOOKUP(Table1[[#This Row],[Location]],'Location analysis'!A:A,'Location analysis'!B:B)</f>
        <v>40.416893999999999</v>
      </c>
      <c r="F3514">
        <f>_xlfn.XLOOKUP(Table1[[#This Row],[Location]],'Location analysis'!A:A,'Location analysis'!C:C)</f>
        <v>-74.420399000000003</v>
      </c>
      <c r="G3514" t="s">
        <v>151</v>
      </c>
      <c r="H3514" t="s">
        <v>97</v>
      </c>
      <c r="I3514">
        <v>15216852842</v>
      </c>
      <c r="J3514" t="s">
        <v>689</v>
      </c>
      <c r="K3514" t="s">
        <v>51</v>
      </c>
      <c r="L3514">
        <v>147</v>
      </c>
      <c r="M3514">
        <v>2.5</v>
      </c>
      <c r="N3514">
        <v>1</v>
      </c>
      <c r="O3514">
        <v>147</v>
      </c>
      <c r="P3514">
        <v>2.5</v>
      </c>
      <c r="Q3514">
        <v>1</v>
      </c>
      <c r="R3514">
        <v>2.5</v>
      </c>
      <c r="S3514">
        <v>2.5</v>
      </c>
      <c r="T3514" s="1">
        <v>44719</v>
      </c>
      <c r="U3514" t="str">
        <f t="shared" si="270"/>
        <v>BodyArmor LYTE  - Peach Mango</v>
      </c>
      <c r="V3514" t="str">
        <f t="shared" si="271"/>
        <v>Water</v>
      </c>
      <c r="W3514" t="s">
        <v>97</v>
      </c>
      <c r="X3514" t="b">
        <f t="shared" si="273"/>
        <v>1</v>
      </c>
      <c r="Y3514">
        <f t="shared" si="272"/>
        <v>2.5</v>
      </c>
      <c r="Z3514" s="2">
        <f t="shared" si="274"/>
        <v>1.6666666666666667</v>
      </c>
      <c r="AA3514" t="s">
        <v>152</v>
      </c>
      <c r="AB3514" t="s">
        <v>153</v>
      </c>
      <c r="AD3514" t="s">
        <v>91</v>
      </c>
      <c r="AE3514" t="s">
        <v>691</v>
      </c>
      <c r="AF3514">
        <v>2022</v>
      </c>
    </row>
    <row r="3515" spans="1:32" x14ac:dyDescent="0.25">
      <c r="A3515" t="s">
        <v>29</v>
      </c>
      <c r="B3515" t="s">
        <v>62</v>
      </c>
      <c r="C3515" t="s">
        <v>63</v>
      </c>
      <c r="D3515" t="s">
        <v>64</v>
      </c>
      <c r="E3515">
        <f>_xlfn.XLOOKUP(Table1[[#This Row],[Location]],'Location analysis'!A:A,'Location analysis'!B:B)</f>
        <v>40.091900000000003</v>
      </c>
      <c r="F3515">
        <f>_xlfn.XLOOKUP(Table1[[#This Row],[Location]],'Location analysis'!A:A,'Location analysis'!C:C)</f>
        <v>-74.358699999999999</v>
      </c>
      <c r="G3515" t="s">
        <v>84</v>
      </c>
      <c r="H3515" t="s">
        <v>43</v>
      </c>
      <c r="I3515">
        <v>15217356326</v>
      </c>
      <c r="J3515" t="s">
        <v>689</v>
      </c>
      <c r="K3515" t="s">
        <v>51</v>
      </c>
      <c r="L3515">
        <v>138</v>
      </c>
      <c r="M3515">
        <v>2</v>
      </c>
      <c r="N3515">
        <v>1</v>
      </c>
      <c r="O3515">
        <v>138</v>
      </c>
      <c r="P3515">
        <v>2</v>
      </c>
      <c r="Q3515">
        <v>1</v>
      </c>
      <c r="R3515">
        <v>2</v>
      </c>
      <c r="S3515">
        <v>2</v>
      </c>
      <c r="T3515" s="1">
        <v>44719</v>
      </c>
      <c r="U3515" t="str">
        <f t="shared" si="270"/>
        <v>Wonderful Pistachios - Variety</v>
      </c>
      <c r="V3515" t="str">
        <f t="shared" si="271"/>
        <v>Food</v>
      </c>
      <c r="W3515" t="s">
        <v>43</v>
      </c>
      <c r="X3515" t="b">
        <f t="shared" si="273"/>
        <v>1</v>
      </c>
      <c r="Y3515">
        <f t="shared" si="272"/>
        <v>2</v>
      </c>
      <c r="Z3515" s="2">
        <f t="shared" si="274"/>
        <v>1.3333333333333333</v>
      </c>
      <c r="AA3515" t="s">
        <v>85</v>
      </c>
      <c r="AB3515" t="s">
        <v>86</v>
      </c>
      <c r="AD3515" t="s">
        <v>91</v>
      </c>
      <c r="AE3515" t="s">
        <v>691</v>
      </c>
      <c r="AF3515">
        <v>2022</v>
      </c>
    </row>
    <row r="3516" spans="1:32" x14ac:dyDescent="0.25">
      <c r="A3516" t="s">
        <v>29</v>
      </c>
      <c r="B3516" t="s">
        <v>394</v>
      </c>
      <c r="C3516" t="s">
        <v>395</v>
      </c>
      <c r="D3516" t="s">
        <v>396</v>
      </c>
      <c r="E3516">
        <f>_xlfn.XLOOKUP(Table1[[#This Row],[Location]],'Location analysis'!A:A,'Location analysis'!B:B)</f>
        <v>40.416893999999999</v>
      </c>
      <c r="F3516">
        <f>_xlfn.XLOOKUP(Table1[[#This Row],[Location]],'Location analysis'!A:A,'Location analysis'!C:C)</f>
        <v>-74.420399000000003</v>
      </c>
      <c r="G3516" t="s">
        <v>137</v>
      </c>
      <c r="H3516" t="s">
        <v>97</v>
      </c>
      <c r="I3516">
        <v>15217916215</v>
      </c>
      <c r="J3516" t="s">
        <v>689</v>
      </c>
      <c r="K3516" t="s">
        <v>36</v>
      </c>
      <c r="L3516">
        <v>144</v>
      </c>
      <c r="M3516">
        <v>1.5</v>
      </c>
      <c r="N3516">
        <v>1</v>
      </c>
      <c r="O3516">
        <v>144</v>
      </c>
      <c r="P3516">
        <v>1.5</v>
      </c>
      <c r="Q3516">
        <v>1</v>
      </c>
      <c r="R3516">
        <v>1.5</v>
      </c>
      <c r="S3516">
        <v>3.5</v>
      </c>
      <c r="T3516" s="1">
        <v>44719</v>
      </c>
      <c r="U3516" t="str">
        <f t="shared" si="270"/>
        <v>Poland Springs Water</v>
      </c>
      <c r="V3516" t="str">
        <f t="shared" si="271"/>
        <v>Water</v>
      </c>
      <c r="W3516" t="s">
        <v>97</v>
      </c>
      <c r="X3516" t="b">
        <f t="shared" si="273"/>
        <v>1</v>
      </c>
      <c r="Y3516">
        <f t="shared" si="272"/>
        <v>1.5</v>
      </c>
      <c r="Z3516" s="2">
        <f t="shared" si="274"/>
        <v>1</v>
      </c>
      <c r="AA3516" t="s">
        <v>137</v>
      </c>
      <c r="AD3516" t="s">
        <v>91</v>
      </c>
      <c r="AE3516" t="s">
        <v>691</v>
      </c>
      <c r="AF3516">
        <v>2022</v>
      </c>
    </row>
    <row r="3517" spans="1:32" x14ac:dyDescent="0.25">
      <c r="A3517" t="s">
        <v>29</v>
      </c>
      <c r="B3517" t="s">
        <v>394</v>
      </c>
      <c r="C3517" t="s">
        <v>395</v>
      </c>
      <c r="D3517" t="s">
        <v>396</v>
      </c>
      <c r="E3517">
        <f>_xlfn.XLOOKUP(Table1[[#This Row],[Location]],'Location analysis'!A:A,'Location analysis'!B:B)</f>
        <v>40.416893999999999</v>
      </c>
      <c r="F3517">
        <f>_xlfn.XLOOKUP(Table1[[#This Row],[Location]],'Location analysis'!A:A,'Location analysis'!C:C)</f>
        <v>-74.420399000000003</v>
      </c>
      <c r="G3517" t="s">
        <v>84</v>
      </c>
      <c r="H3517" t="s">
        <v>43</v>
      </c>
      <c r="I3517">
        <v>15217916215</v>
      </c>
      <c r="J3517" t="s">
        <v>689</v>
      </c>
      <c r="K3517" t="s">
        <v>36</v>
      </c>
      <c r="L3517">
        <v>134</v>
      </c>
      <c r="M3517">
        <v>2</v>
      </c>
      <c r="N3517">
        <v>1</v>
      </c>
      <c r="O3517">
        <v>134</v>
      </c>
      <c r="P3517">
        <v>2</v>
      </c>
      <c r="Q3517">
        <v>1</v>
      </c>
      <c r="R3517">
        <v>2</v>
      </c>
      <c r="S3517">
        <v>3.5</v>
      </c>
      <c r="T3517" s="1">
        <v>44719</v>
      </c>
      <c r="U3517" t="str">
        <f t="shared" si="270"/>
        <v>Wonderful Pistachios - Variety</v>
      </c>
      <c r="V3517" t="str">
        <f t="shared" si="271"/>
        <v>Food</v>
      </c>
      <c r="W3517" t="s">
        <v>43</v>
      </c>
      <c r="X3517" t="b">
        <f t="shared" si="273"/>
        <v>1</v>
      </c>
      <c r="Y3517">
        <f t="shared" si="272"/>
        <v>2</v>
      </c>
      <c r="Z3517" s="2">
        <f t="shared" si="274"/>
        <v>1.3333333333333333</v>
      </c>
      <c r="AA3517" t="s">
        <v>85</v>
      </c>
      <c r="AB3517" t="s">
        <v>86</v>
      </c>
      <c r="AD3517" t="s">
        <v>91</v>
      </c>
      <c r="AE3517" t="s">
        <v>691</v>
      </c>
      <c r="AF3517">
        <v>2022</v>
      </c>
    </row>
    <row r="3518" spans="1:32" x14ac:dyDescent="0.25">
      <c r="A3518" t="s">
        <v>29</v>
      </c>
      <c r="B3518" t="s">
        <v>67</v>
      </c>
      <c r="C3518" t="s">
        <v>68</v>
      </c>
      <c r="D3518" t="s">
        <v>69</v>
      </c>
      <c r="E3518">
        <f>_xlfn.XLOOKUP(Table1[[#This Row],[Location]],'Location analysis'!A:A,'Location analysis'!B:B)</f>
        <v>40.435699999999997</v>
      </c>
      <c r="F3518">
        <f>_xlfn.XLOOKUP(Table1[[#This Row],[Location]],'Location analysis'!A:A,'Location analysis'!C:C)</f>
        <v>-74.125200000000007</v>
      </c>
      <c r="G3518" t="s">
        <v>81</v>
      </c>
      <c r="H3518" t="s">
        <v>43</v>
      </c>
      <c r="I3518">
        <v>15218013057</v>
      </c>
      <c r="J3518" t="s">
        <v>689</v>
      </c>
      <c r="K3518" t="s">
        <v>51</v>
      </c>
      <c r="L3518">
        <v>139</v>
      </c>
      <c r="M3518">
        <v>2.5</v>
      </c>
      <c r="N3518">
        <v>1</v>
      </c>
      <c r="O3518">
        <v>139</v>
      </c>
      <c r="P3518">
        <v>2.5</v>
      </c>
      <c r="Q3518">
        <v>1</v>
      </c>
      <c r="R3518">
        <v>2.5</v>
      </c>
      <c r="S3518">
        <v>2.5</v>
      </c>
      <c r="T3518" s="1">
        <v>44719</v>
      </c>
      <c r="U3518" t="str">
        <f t="shared" si="270"/>
        <v>KitKat - Crisp Wafers</v>
      </c>
      <c r="V3518" t="str">
        <f t="shared" si="271"/>
        <v>Food</v>
      </c>
      <c r="W3518" t="s">
        <v>43</v>
      </c>
      <c r="X3518" t="b">
        <f t="shared" si="273"/>
        <v>1</v>
      </c>
      <c r="Y3518">
        <f t="shared" si="272"/>
        <v>2.5</v>
      </c>
      <c r="Z3518" s="2">
        <f t="shared" si="274"/>
        <v>1.6666666666666667</v>
      </c>
      <c r="AA3518" t="s">
        <v>82</v>
      </c>
      <c r="AB3518" t="s">
        <v>83</v>
      </c>
      <c r="AD3518" t="s">
        <v>91</v>
      </c>
      <c r="AE3518" t="s">
        <v>691</v>
      </c>
      <c r="AF3518">
        <v>2022</v>
      </c>
    </row>
    <row r="3519" spans="1:32" x14ac:dyDescent="0.25">
      <c r="A3519" t="s">
        <v>29</v>
      </c>
      <c r="B3519" t="s">
        <v>394</v>
      </c>
      <c r="C3519" t="s">
        <v>395</v>
      </c>
      <c r="D3519" t="s">
        <v>396</v>
      </c>
      <c r="E3519">
        <f>_xlfn.XLOOKUP(Table1[[#This Row],[Location]],'Location analysis'!A:A,'Location analysis'!B:B)</f>
        <v>40.416893999999999</v>
      </c>
      <c r="F3519">
        <f>_xlfn.XLOOKUP(Table1[[#This Row],[Location]],'Location analysis'!A:A,'Location analysis'!C:C)</f>
        <v>-74.420399000000003</v>
      </c>
      <c r="G3519" t="s">
        <v>673</v>
      </c>
      <c r="I3519">
        <v>15218181557</v>
      </c>
      <c r="J3519" t="s">
        <v>689</v>
      </c>
      <c r="K3519" t="s">
        <v>36</v>
      </c>
      <c r="L3519">
        <v>146</v>
      </c>
      <c r="M3519">
        <v>3.5</v>
      </c>
      <c r="N3519">
        <v>1</v>
      </c>
      <c r="O3519">
        <v>146</v>
      </c>
      <c r="P3519">
        <v>3.5</v>
      </c>
      <c r="Q3519">
        <v>1</v>
      </c>
      <c r="R3519">
        <v>3.5</v>
      </c>
      <c r="S3519">
        <v>3.5</v>
      </c>
      <c r="T3519" s="1">
        <v>44719</v>
      </c>
      <c r="U3519" t="str">
        <f t="shared" si="270"/>
        <v>Starbucks Doubleshot Energy - Coffee</v>
      </c>
      <c r="V3519" t="str">
        <f t="shared" si="271"/>
        <v>Cell is Blank - Dis-regard</v>
      </c>
      <c r="W3519" t="s">
        <v>49</v>
      </c>
      <c r="X3519" t="b">
        <f t="shared" si="273"/>
        <v>1</v>
      </c>
      <c r="Y3519">
        <f t="shared" si="272"/>
        <v>3.5</v>
      </c>
      <c r="Z3519" s="2">
        <f t="shared" si="274"/>
        <v>2.3333333333333335</v>
      </c>
      <c r="AA3519" t="s">
        <v>398</v>
      </c>
      <c r="AB3519" t="s">
        <v>675</v>
      </c>
      <c r="AD3519" t="s">
        <v>91</v>
      </c>
      <c r="AE3519" t="s">
        <v>691</v>
      </c>
      <c r="AF3519">
        <v>2022</v>
      </c>
    </row>
    <row r="3520" spans="1:32" x14ac:dyDescent="0.25">
      <c r="A3520" t="s">
        <v>29</v>
      </c>
      <c r="B3520" t="s">
        <v>46</v>
      </c>
      <c r="C3520" t="s">
        <v>31</v>
      </c>
      <c r="D3520" t="s">
        <v>47</v>
      </c>
      <c r="E3520">
        <f>_xlfn.XLOOKUP(Table1[[#This Row],[Location]],'Location analysis'!A:A,'Location analysis'!B:B)</f>
        <v>40.423690999999998</v>
      </c>
      <c r="F3520">
        <f>_xlfn.XLOOKUP(Table1[[#This Row],[Location]],'Location analysis'!A:A,'Location analysis'!C:C)</f>
        <v>-74.380831999999998</v>
      </c>
      <c r="G3520" t="s">
        <v>112</v>
      </c>
      <c r="H3520" t="s">
        <v>43</v>
      </c>
      <c r="I3520">
        <v>15218138631</v>
      </c>
      <c r="J3520" t="s">
        <v>689</v>
      </c>
      <c r="K3520" t="s">
        <v>36</v>
      </c>
      <c r="L3520">
        <v>137</v>
      </c>
      <c r="M3520">
        <v>2</v>
      </c>
      <c r="N3520">
        <v>1</v>
      </c>
      <c r="O3520">
        <v>137</v>
      </c>
      <c r="P3520">
        <v>2</v>
      </c>
      <c r="Q3520">
        <v>1</v>
      </c>
      <c r="R3520">
        <v>2</v>
      </c>
      <c r="S3520">
        <v>2</v>
      </c>
      <c r="T3520" s="1">
        <v>44719</v>
      </c>
      <c r="U3520" t="str">
        <f t="shared" si="270"/>
        <v>Robert Irvine's - Fit Crunch -  Chocolate Pea</v>
      </c>
      <c r="V3520" t="str">
        <f t="shared" si="271"/>
        <v>Food</v>
      </c>
      <c r="W3520" t="s">
        <v>43</v>
      </c>
      <c r="X3520" t="b">
        <f t="shared" si="273"/>
        <v>1</v>
      </c>
      <c r="Y3520">
        <f t="shared" si="272"/>
        <v>2</v>
      </c>
      <c r="Z3520" s="2">
        <f t="shared" si="274"/>
        <v>1.3333333333333333</v>
      </c>
      <c r="AA3520" t="s">
        <v>113</v>
      </c>
      <c r="AB3520" t="s">
        <v>114</v>
      </c>
      <c r="AC3520" t="s">
        <v>115</v>
      </c>
      <c r="AD3520" t="s">
        <v>91</v>
      </c>
      <c r="AE3520" t="s">
        <v>691</v>
      </c>
      <c r="AF3520">
        <v>2022</v>
      </c>
    </row>
    <row r="3521" spans="1:32" x14ac:dyDescent="0.25">
      <c r="A3521" t="s">
        <v>29</v>
      </c>
      <c r="B3521" t="s">
        <v>394</v>
      </c>
      <c r="C3521" t="s">
        <v>395</v>
      </c>
      <c r="D3521" t="s">
        <v>396</v>
      </c>
      <c r="E3521">
        <f>_xlfn.XLOOKUP(Table1[[#This Row],[Location]],'Location analysis'!A:A,'Location analysis'!B:B)</f>
        <v>40.416893999999999</v>
      </c>
      <c r="F3521">
        <f>_xlfn.XLOOKUP(Table1[[#This Row],[Location]],'Location analysis'!A:A,'Location analysis'!C:C)</f>
        <v>-74.420399000000003</v>
      </c>
      <c r="G3521" t="s">
        <v>612</v>
      </c>
      <c r="H3521" t="s">
        <v>43</v>
      </c>
      <c r="I3521">
        <v>15218150870</v>
      </c>
      <c r="J3521" t="s">
        <v>689</v>
      </c>
      <c r="K3521" t="s">
        <v>36</v>
      </c>
      <c r="L3521">
        <v>122</v>
      </c>
      <c r="M3521">
        <v>1.25</v>
      </c>
      <c r="N3521">
        <v>1</v>
      </c>
      <c r="O3521">
        <v>122</v>
      </c>
      <c r="P3521">
        <v>1.25</v>
      </c>
      <c r="Q3521">
        <v>1</v>
      </c>
      <c r="R3521">
        <v>1.25</v>
      </c>
      <c r="S3521">
        <v>1.25</v>
      </c>
      <c r="T3521" s="1">
        <v>44719</v>
      </c>
      <c r="U3521" t="str">
        <f t="shared" si="270"/>
        <v>Goldfish Baked - Cheddar</v>
      </c>
      <c r="V3521" t="str">
        <f t="shared" si="271"/>
        <v>Food</v>
      </c>
      <c r="W3521" t="s">
        <v>43</v>
      </c>
      <c r="X3521" t="b">
        <f t="shared" si="273"/>
        <v>1</v>
      </c>
      <c r="Y3521">
        <f t="shared" si="272"/>
        <v>1.25</v>
      </c>
      <c r="Z3521" s="2">
        <f t="shared" si="274"/>
        <v>0.83333333333333337</v>
      </c>
      <c r="AA3521" t="s">
        <v>613</v>
      </c>
      <c r="AB3521" t="s">
        <v>614</v>
      </c>
      <c r="AD3521" t="s">
        <v>91</v>
      </c>
      <c r="AE3521" t="s">
        <v>691</v>
      </c>
      <c r="AF3521">
        <v>2022</v>
      </c>
    </row>
    <row r="3522" spans="1:32" x14ac:dyDescent="0.25">
      <c r="A3522" t="s">
        <v>29</v>
      </c>
      <c r="B3522" t="s">
        <v>62</v>
      </c>
      <c r="C3522" t="s">
        <v>63</v>
      </c>
      <c r="D3522" t="s">
        <v>64</v>
      </c>
      <c r="E3522">
        <f>_xlfn.XLOOKUP(Table1[[#This Row],[Location]],'Location analysis'!A:A,'Location analysis'!B:B)</f>
        <v>40.091900000000003</v>
      </c>
      <c r="F3522">
        <f>_xlfn.XLOOKUP(Table1[[#This Row],[Location]],'Location analysis'!A:A,'Location analysis'!C:C)</f>
        <v>-74.358699999999999</v>
      </c>
      <c r="G3522" t="s">
        <v>192</v>
      </c>
      <c r="H3522" t="s">
        <v>43</v>
      </c>
      <c r="I3522">
        <v>15218263660</v>
      </c>
      <c r="J3522" t="s">
        <v>689</v>
      </c>
      <c r="K3522" t="s">
        <v>51</v>
      </c>
      <c r="L3522">
        <v>124</v>
      </c>
      <c r="M3522">
        <v>1.5</v>
      </c>
      <c r="N3522">
        <v>1</v>
      </c>
      <c r="O3522">
        <v>124</v>
      </c>
      <c r="P3522">
        <v>1.5</v>
      </c>
      <c r="Q3522">
        <v>1</v>
      </c>
      <c r="R3522">
        <v>1.5</v>
      </c>
      <c r="S3522">
        <v>1.5</v>
      </c>
      <c r="T3522" s="1">
        <v>44719</v>
      </c>
      <c r="U3522" t="str">
        <f t="shared" ref="U3522:U3585" si="275">IF(G3522="","Cell is Blank - Dis-regard",G3522)</f>
        <v>CheezIt - Original</v>
      </c>
      <c r="V3522" t="str">
        <f t="shared" ref="V3522:V3585" si="276">IF(H3522="","Cell is Blank - Dis-regard",H3522)</f>
        <v>Food</v>
      </c>
      <c r="W3522" t="s">
        <v>43</v>
      </c>
      <c r="X3522" t="b">
        <f t="shared" si="273"/>
        <v>1</v>
      </c>
      <c r="Y3522">
        <f t="shared" ref="Y3522:Y3585" si="277">IF(X3522="FALSE",M3522,M3522)</f>
        <v>1.5</v>
      </c>
      <c r="Z3522" s="2">
        <f t="shared" si="274"/>
        <v>1</v>
      </c>
      <c r="AA3522" t="s">
        <v>193</v>
      </c>
      <c r="AB3522" t="s">
        <v>150</v>
      </c>
      <c r="AD3522" t="s">
        <v>91</v>
      </c>
      <c r="AE3522" t="s">
        <v>691</v>
      </c>
      <c r="AF3522">
        <v>2022</v>
      </c>
    </row>
    <row r="3523" spans="1:32" x14ac:dyDescent="0.25">
      <c r="A3523" t="s">
        <v>29</v>
      </c>
      <c r="B3523" t="s">
        <v>46</v>
      </c>
      <c r="C3523" t="s">
        <v>31</v>
      </c>
      <c r="D3523" t="s">
        <v>47</v>
      </c>
      <c r="E3523">
        <f>_xlfn.XLOOKUP(Table1[[#This Row],[Location]],'Location analysis'!A:A,'Location analysis'!B:B)</f>
        <v>40.423690999999998</v>
      </c>
      <c r="F3523">
        <f>_xlfn.XLOOKUP(Table1[[#This Row],[Location]],'Location analysis'!A:A,'Location analysis'!C:C)</f>
        <v>-74.380831999999998</v>
      </c>
      <c r="G3523" t="s">
        <v>154</v>
      </c>
      <c r="H3523" t="s">
        <v>43</v>
      </c>
      <c r="I3523">
        <v>15218286062</v>
      </c>
      <c r="J3523" t="s">
        <v>689</v>
      </c>
      <c r="K3523" t="s">
        <v>36</v>
      </c>
      <c r="L3523">
        <v>113</v>
      </c>
      <c r="M3523">
        <v>1.5</v>
      </c>
      <c r="N3523">
        <v>1</v>
      </c>
      <c r="O3523">
        <v>113</v>
      </c>
      <c r="P3523">
        <v>1.5</v>
      </c>
      <c r="Q3523">
        <v>1</v>
      </c>
      <c r="R3523">
        <v>1.5</v>
      </c>
      <c r="S3523">
        <v>1.5</v>
      </c>
      <c r="T3523" s="1">
        <v>44719</v>
      </c>
      <c r="U3523" t="str">
        <f t="shared" si="275"/>
        <v>SunChips Multigrain - Harvest Cheddar</v>
      </c>
      <c r="V3523" t="str">
        <f t="shared" si="276"/>
        <v>Food</v>
      </c>
      <c r="W3523" t="s">
        <v>43</v>
      </c>
      <c r="X3523" t="b">
        <f t="shared" ref="X3523:X3586" si="278">M3523=P3523</f>
        <v>1</v>
      </c>
      <c r="Y3523">
        <f t="shared" si="277"/>
        <v>1.5</v>
      </c>
      <c r="Z3523" s="2">
        <f t="shared" ref="Z3523:Z3586" si="279">Y3523/1.5</f>
        <v>1</v>
      </c>
      <c r="AA3523" t="s">
        <v>129</v>
      </c>
      <c r="AB3523" t="s">
        <v>155</v>
      </c>
      <c r="AD3523" t="s">
        <v>91</v>
      </c>
      <c r="AE3523" t="s">
        <v>691</v>
      </c>
      <c r="AF3523">
        <v>2022</v>
      </c>
    </row>
    <row r="3524" spans="1:32" x14ac:dyDescent="0.25">
      <c r="A3524" t="s">
        <v>29</v>
      </c>
      <c r="B3524" t="s">
        <v>394</v>
      </c>
      <c r="C3524" t="s">
        <v>395</v>
      </c>
      <c r="D3524" t="s">
        <v>396</v>
      </c>
      <c r="E3524">
        <f>_xlfn.XLOOKUP(Table1[[#This Row],[Location]],'Location analysis'!A:A,'Location analysis'!B:B)</f>
        <v>40.416893999999999</v>
      </c>
      <c r="F3524">
        <f>_xlfn.XLOOKUP(Table1[[#This Row],[Location]],'Location analysis'!A:A,'Location analysis'!C:C)</f>
        <v>-74.420399000000003</v>
      </c>
      <c r="G3524" t="s">
        <v>632</v>
      </c>
      <c r="I3524">
        <v>15218301358</v>
      </c>
      <c r="J3524" t="s">
        <v>689</v>
      </c>
      <c r="K3524" t="s">
        <v>51</v>
      </c>
      <c r="L3524">
        <v>151</v>
      </c>
      <c r="M3524">
        <v>4</v>
      </c>
      <c r="N3524">
        <v>1</v>
      </c>
      <c r="O3524">
        <v>151</v>
      </c>
      <c r="P3524">
        <v>4</v>
      </c>
      <c r="Q3524">
        <v>1</v>
      </c>
      <c r="R3524">
        <v>4</v>
      </c>
      <c r="S3524">
        <v>4</v>
      </c>
      <c r="T3524" s="1">
        <v>44719</v>
      </c>
      <c r="U3524" t="str">
        <f t="shared" si="275"/>
        <v>Mini Chips Ahoy - Go Paks</v>
      </c>
      <c r="V3524" t="str">
        <f t="shared" si="276"/>
        <v>Cell is Blank - Dis-regard</v>
      </c>
      <c r="W3524" t="s">
        <v>43</v>
      </c>
      <c r="X3524" t="b">
        <f t="shared" si="278"/>
        <v>1</v>
      </c>
      <c r="Y3524">
        <f t="shared" si="277"/>
        <v>4</v>
      </c>
      <c r="Z3524" s="2">
        <f t="shared" si="279"/>
        <v>2.6666666666666665</v>
      </c>
      <c r="AA3524" t="s">
        <v>633</v>
      </c>
      <c r="AB3524" t="s">
        <v>492</v>
      </c>
      <c r="AD3524" t="s">
        <v>91</v>
      </c>
      <c r="AE3524" t="s">
        <v>691</v>
      </c>
      <c r="AF3524">
        <v>2022</v>
      </c>
    </row>
    <row r="3525" spans="1:32" x14ac:dyDescent="0.25">
      <c r="A3525" t="s">
        <v>29</v>
      </c>
      <c r="B3525" t="s">
        <v>394</v>
      </c>
      <c r="C3525" t="s">
        <v>395</v>
      </c>
      <c r="D3525" t="s">
        <v>396</v>
      </c>
      <c r="E3525">
        <f>_xlfn.XLOOKUP(Table1[[#This Row],[Location]],'Location analysis'!A:A,'Location analysis'!B:B)</f>
        <v>40.416893999999999</v>
      </c>
      <c r="F3525">
        <f>_xlfn.XLOOKUP(Table1[[#This Row],[Location]],'Location analysis'!A:A,'Location analysis'!C:C)</f>
        <v>-74.420399000000003</v>
      </c>
      <c r="G3525" t="s">
        <v>151</v>
      </c>
      <c r="H3525" t="s">
        <v>97</v>
      </c>
      <c r="I3525">
        <v>15218388838</v>
      </c>
      <c r="J3525" t="s">
        <v>689</v>
      </c>
      <c r="K3525" t="s">
        <v>51</v>
      </c>
      <c r="L3525">
        <v>147</v>
      </c>
      <c r="M3525">
        <v>2.5</v>
      </c>
      <c r="N3525">
        <v>1</v>
      </c>
      <c r="O3525">
        <v>147</v>
      </c>
      <c r="P3525">
        <v>2.5</v>
      </c>
      <c r="Q3525">
        <v>1</v>
      </c>
      <c r="R3525">
        <v>2.5</v>
      </c>
      <c r="S3525">
        <v>2.5</v>
      </c>
      <c r="T3525" s="1">
        <v>44719</v>
      </c>
      <c r="U3525" t="str">
        <f t="shared" si="275"/>
        <v>BodyArmor LYTE  - Peach Mango</v>
      </c>
      <c r="V3525" t="str">
        <f t="shared" si="276"/>
        <v>Water</v>
      </c>
      <c r="W3525" t="s">
        <v>97</v>
      </c>
      <c r="X3525" t="b">
        <f t="shared" si="278"/>
        <v>1</v>
      </c>
      <c r="Y3525">
        <f t="shared" si="277"/>
        <v>2.5</v>
      </c>
      <c r="Z3525" s="2">
        <f t="shared" si="279"/>
        <v>1.6666666666666667</v>
      </c>
      <c r="AA3525" t="s">
        <v>152</v>
      </c>
      <c r="AB3525" t="s">
        <v>153</v>
      </c>
      <c r="AD3525" t="s">
        <v>91</v>
      </c>
      <c r="AE3525" t="s">
        <v>691</v>
      </c>
      <c r="AF3525">
        <v>2022</v>
      </c>
    </row>
    <row r="3526" spans="1:32" x14ac:dyDescent="0.25">
      <c r="A3526" t="s">
        <v>29</v>
      </c>
      <c r="B3526" t="s">
        <v>394</v>
      </c>
      <c r="C3526" t="s">
        <v>395</v>
      </c>
      <c r="D3526" t="s">
        <v>396</v>
      </c>
      <c r="E3526">
        <f>_xlfn.XLOOKUP(Table1[[#This Row],[Location]],'Location analysis'!A:A,'Location analysis'!B:B)</f>
        <v>40.416893999999999</v>
      </c>
      <c r="F3526">
        <f>_xlfn.XLOOKUP(Table1[[#This Row],[Location]],'Location analysis'!A:A,'Location analysis'!C:C)</f>
        <v>-74.420399000000003</v>
      </c>
      <c r="G3526" t="s">
        <v>634</v>
      </c>
      <c r="I3526">
        <v>15218419299</v>
      </c>
      <c r="J3526" t="s">
        <v>689</v>
      </c>
      <c r="K3526" t="s">
        <v>51</v>
      </c>
      <c r="L3526">
        <v>152</v>
      </c>
      <c r="M3526">
        <v>4</v>
      </c>
      <c r="N3526">
        <v>1</v>
      </c>
      <c r="O3526">
        <v>152</v>
      </c>
      <c r="P3526">
        <v>4</v>
      </c>
      <c r="Q3526">
        <v>1</v>
      </c>
      <c r="R3526">
        <v>4</v>
      </c>
      <c r="S3526">
        <v>4</v>
      </c>
      <c r="T3526" s="1">
        <v>44719</v>
      </c>
      <c r="U3526" t="str">
        <f t="shared" si="275"/>
        <v>Oreo Mini - Go Paks</v>
      </c>
      <c r="V3526" t="str">
        <f t="shared" si="276"/>
        <v>Cell is Blank - Dis-regard</v>
      </c>
      <c r="W3526" t="s">
        <v>43</v>
      </c>
      <c r="X3526" t="b">
        <f t="shared" si="278"/>
        <v>1</v>
      </c>
      <c r="Y3526">
        <f t="shared" si="277"/>
        <v>4</v>
      </c>
      <c r="Z3526" s="2">
        <f t="shared" si="279"/>
        <v>2.6666666666666665</v>
      </c>
      <c r="AA3526" t="s">
        <v>635</v>
      </c>
      <c r="AB3526" t="s">
        <v>492</v>
      </c>
      <c r="AD3526" t="s">
        <v>91</v>
      </c>
      <c r="AE3526" t="s">
        <v>691</v>
      </c>
      <c r="AF3526">
        <v>2022</v>
      </c>
    </row>
    <row r="3527" spans="1:32" x14ac:dyDescent="0.25">
      <c r="A3527" t="s">
        <v>29</v>
      </c>
      <c r="B3527" t="s">
        <v>394</v>
      </c>
      <c r="C3527" t="s">
        <v>395</v>
      </c>
      <c r="D3527" t="s">
        <v>396</v>
      </c>
      <c r="E3527">
        <f>_xlfn.XLOOKUP(Table1[[#This Row],[Location]],'Location analysis'!A:A,'Location analysis'!B:B)</f>
        <v>40.416893999999999</v>
      </c>
      <c r="F3527">
        <f>_xlfn.XLOOKUP(Table1[[#This Row],[Location]],'Location analysis'!A:A,'Location analysis'!C:C)</f>
        <v>-74.420399000000003</v>
      </c>
      <c r="G3527" t="s">
        <v>106</v>
      </c>
      <c r="H3527" t="s">
        <v>43</v>
      </c>
      <c r="I3527">
        <v>15218448377</v>
      </c>
      <c r="J3527" t="s">
        <v>689</v>
      </c>
      <c r="K3527" t="s">
        <v>51</v>
      </c>
      <c r="L3527">
        <v>121</v>
      </c>
      <c r="M3527">
        <v>1.5</v>
      </c>
      <c r="N3527">
        <v>1</v>
      </c>
      <c r="O3527">
        <v>121</v>
      </c>
      <c r="P3527">
        <v>1.5</v>
      </c>
      <c r="Q3527">
        <v>1</v>
      </c>
      <c r="R3527">
        <v>1.5</v>
      </c>
      <c r="S3527">
        <v>1.5</v>
      </c>
      <c r="T3527" s="1">
        <v>44719</v>
      </c>
      <c r="U3527" t="str">
        <f t="shared" si="275"/>
        <v>Oreo Mini</v>
      </c>
      <c r="V3527" t="str">
        <f t="shared" si="276"/>
        <v>Food</v>
      </c>
      <c r="W3527" t="s">
        <v>43</v>
      </c>
      <c r="X3527" t="b">
        <f t="shared" si="278"/>
        <v>1</v>
      </c>
      <c r="Y3527">
        <f t="shared" si="277"/>
        <v>1.5</v>
      </c>
      <c r="Z3527" s="2">
        <f t="shared" si="279"/>
        <v>1</v>
      </c>
      <c r="AA3527" t="s">
        <v>106</v>
      </c>
      <c r="AD3527" t="s">
        <v>91</v>
      </c>
      <c r="AE3527" t="s">
        <v>691</v>
      </c>
      <c r="AF3527">
        <v>2022</v>
      </c>
    </row>
    <row r="3528" spans="1:32" x14ac:dyDescent="0.25">
      <c r="A3528" t="s">
        <v>29</v>
      </c>
      <c r="B3528" t="s">
        <v>394</v>
      </c>
      <c r="C3528" t="s">
        <v>395</v>
      </c>
      <c r="D3528" t="s">
        <v>396</v>
      </c>
      <c r="E3528">
        <f>_xlfn.XLOOKUP(Table1[[#This Row],[Location]],'Location analysis'!A:A,'Location analysis'!B:B)</f>
        <v>40.416893999999999</v>
      </c>
      <c r="F3528">
        <f>_xlfn.XLOOKUP(Table1[[#This Row],[Location]],'Location analysis'!A:A,'Location analysis'!C:C)</f>
        <v>-74.420399000000003</v>
      </c>
      <c r="G3528" t="s">
        <v>673</v>
      </c>
      <c r="I3528">
        <v>15218449368</v>
      </c>
      <c r="J3528" t="s">
        <v>689</v>
      </c>
      <c r="K3528" t="s">
        <v>51</v>
      </c>
      <c r="L3528">
        <v>146</v>
      </c>
      <c r="M3528">
        <v>3.5</v>
      </c>
      <c r="N3528">
        <v>1</v>
      </c>
      <c r="O3528">
        <v>146</v>
      </c>
      <c r="P3528">
        <v>3.5</v>
      </c>
      <c r="Q3528">
        <v>1</v>
      </c>
      <c r="R3528">
        <v>3.5</v>
      </c>
      <c r="S3528">
        <v>3.5</v>
      </c>
      <c r="T3528" s="1">
        <v>44719</v>
      </c>
      <c r="U3528" t="str">
        <f t="shared" si="275"/>
        <v>Starbucks Doubleshot Energy - Coffee</v>
      </c>
      <c r="V3528" t="str">
        <f t="shared" si="276"/>
        <v>Cell is Blank - Dis-regard</v>
      </c>
      <c r="W3528" t="s">
        <v>49</v>
      </c>
      <c r="X3528" t="b">
        <f t="shared" si="278"/>
        <v>1</v>
      </c>
      <c r="Y3528">
        <f t="shared" si="277"/>
        <v>3.5</v>
      </c>
      <c r="Z3528" s="2">
        <f t="shared" si="279"/>
        <v>2.3333333333333335</v>
      </c>
      <c r="AA3528" t="s">
        <v>398</v>
      </c>
      <c r="AB3528" t="s">
        <v>675</v>
      </c>
      <c r="AD3528" t="s">
        <v>91</v>
      </c>
      <c r="AE3528" t="s">
        <v>691</v>
      </c>
      <c r="AF3528">
        <v>2022</v>
      </c>
    </row>
    <row r="3529" spans="1:32" x14ac:dyDescent="0.25">
      <c r="A3529" t="s">
        <v>29</v>
      </c>
      <c r="B3529" t="s">
        <v>394</v>
      </c>
      <c r="C3529" t="s">
        <v>395</v>
      </c>
      <c r="D3529" t="s">
        <v>396</v>
      </c>
      <c r="E3529">
        <f>_xlfn.XLOOKUP(Table1[[#This Row],[Location]],'Location analysis'!A:A,'Location analysis'!B:B)</f>
        <v>40.416893999999999</v>
      </c>
      <c r="F3529">
        <f>_xlfn.XLOOKUP(Table1[[#This Row],[Location]],'Location analysis'!A:A,'Location analysis'!C:C)</f>
        <v>-74.420399000000003</v>
      </c>
      <c r="G3529" t="s">
        <v>508</v>
      </c>
      <c r="H3529" t="s">
        <v>43</v>
      </c>
      <c r="I3529">
        <v>15218515524</v>
      </c>
      <c r="J3529" t="s">
        <v>689</v>
      </c>
      <c r="K3529" t="s">
        <v>51</v>
      </c>
      <c r="L3529">
        <v>110</v>
      </c>
      <c r="M3529">
        <v>1.5</v>
      </c>
      <c r="N3529">
        <v>1</v>
      </c>
      <c r="O3529">
        <v>110</v>
      </c>
      <c r="P3529">
        <v>1.5</v>
      </c>
      <c r="Q3529">
        <v>1</v>
      </c>
      <c r="R3529">
        <v>1.5</v>
      </c>
      <c r="S3529">
        <v>1.5</v>
      </c>
      <c r="T3529" s="1">
        <v>44719</v>
      </c>
      <c r="U3529" t="str">
        <f t="shared" si="275"/>
        <v>Pop Corners - Kettle Corn</v>
      </c>
      <c r="V3529" t="str">
        <f t="shared" si="276"/>
        <v>Food</v>
      </c>
      <c r="W3529" t="s">
        <v>43</v>
      </c>
      <c r="X3529" t="b">
        <f t="shared" si="278"/>
        <v>1</v>
      </c>
      <c r="Y3529">
        <f t="shared" si="277"/>
        <v>1.5</v>
      </c>
      <c r="Z3529" s="2">
        <f t="shared" si="279"/>
        <v>1</v>
      </c>
      <c r="AA3529" t="s">
        <v>509</v>
      </c>
      <c r="AB3529" t="s">
        <v>510</v>
      </c>
      <c r="AD3529" t="s">
        <v>91</v>
      </c>
      <c r="AE3529" t="s">
        <v>691</v>
      </c>
      <c r="AF3529">
        <v>2022</v>
      </c>
    </row>
    <row r="3530" spans="1:32" x14ac:dyDescent="0.25">
      <c r="A3530" t="s">
        <v>29</v>
      </c>
      <c r="B3530" t="s">
        <v>394</v>
      </c>
      <c r="C3530" t="s">
        <v>395</v>
      </c>
      <c r="D3530" t="s">
        <v>396</v>
      </c>
      <c r="E3530">
        <f>_xlfn.XLOOKUP(Table1[[#This Row],[Location]],'Location analysis'!A:A,'Location analysis'!B:B)</f>
        <v>40.416893999999999</v>
      </c>
      <c r="F3530">
        <f>_xlfn.XLOOKUP(Table1[[#This Row],[Location]],'Location analysis'!A:A,'Location analysis'!C:C)</f>
        <v>-74.420399000000003</v>
      </c>
      <c r="G3530" t="s">
        <v>634</v>
      </c>
      <c r="I3530">
        <v>15218548429</v>
      </c>
      <c r="J3530" t="s">
        <v>689</v>
      </c>
      <c r="K3530" t="s">
        <v>51</v>
      </c>
      <c r="L3530">
        <v>152</v>
      </c>
      <c r="M3530">
        <v>4</v>
      </c>
      <c r="N3530">
        <v>1</v>
      </c>
      <c r="O3530">
        <v>152</v>
      </c>
      <c r="P3530">
        <v>4</v>
      </c>
      <c r="Q3530">
        <v>1</v>
      </c>
      <c r="R3530">
        <v>4</v>
      </c>
      <c r="S3530">
        <v>4</v>
      </c>
      <c r="T3530" s="1">
        <v>44719</v>
      </c>
      <c r="U3530" t="str">
        <f t="shared" si="275"/>
        <v>Oreo Mini - Go Paks</v>
      </c>
      <c r="V3530" t="str">
        <f t="shared" si="276"/>
        <v>Cell is Blank - Dis-regard</v>
      </c>
      <c r="W3530" t="s">
        <v>43</v>
      </c>
      <c r="X3530" t="b">
        <f t="shared" si="278"/>
        <v>1</v>
      </c>
      <c r="Y3530">
        <f t="shared" si="277"/>
        <v>4</v>
      </c>
      <c r="Z3530" s="2">
        <f t="shared" si="279"/>
        <v>2.6666666666666665</v>
      </c>
      <c r="AA3530" t="s">
        <v>635</v>
      </c>
      <c r="AB3530" t="s">
        <v>492</v>
      </c>
      <c r="AD3530" t="s">
        <v>91</v>
      </c>
      <c r="AE3530" t="s">
        <v>691</v>
      </c>
      <c r="AF3530">
        <v>2022</v>
      </c>
    </row>
    <row r="3531" spans="1:32" x14ac:dyDescent="0.25">
      <c r="A3531" t="s">
        <v>29</v>
      </c>
      <c r="B3531" t="s">
        <v>67</v>
      </c>
      <c r="C3531" t="s">
        <v>68</v>
      </c>
      <c r="D3531" t="s">
        <v>69</v>
      </c>
      <c r="E3531">
        <f>_xlfn.XLOOKUP(Table1[[#This Row],[Location]],'Location analysis'!A:A,'Location analysis'!B:B)</f>
        <v>40.435699999999997</v>
      </c>
      <c r="F3531">
        <f>_xlfn.XLOOKUP(Table1[[#This Row],[Location]],'Location analysis'!A:A,'Location analysis'!C:C)</f>
        <v>-74.125200000000007</v>
      </c>
      <c r="G3531" t="s">
        <v>70</v>
      </c>
      <c r="H3531" t="s">
        <v>34</v>
      </c>
      <c r="I3531">
        <v>15218602582</v>
      </c>
      <c r="J3531" t="s">
        <v>689</v>
      </c>
      <c r="K3531" t="s">
        <v>51</v>
      </c>
      <c r="L3531">
        <v>146</v>
      </c>
      <c r="M3531">
        <v>3</v>
      </c>
      <c r="N3531">
        <v>1</v>
      </c>
      <c r="O3531">
        <v>146</v>
      </c>
      <c r="P3531">
        <v>3</v>
      </c>
      <c r="Q3531">
        <v>1</v>
      </c>
      <c r="R3531">
        <v>3</v>
      </c>
      <c r="S3531">
        <v>3</v>
      </c>
      <c r="T3531" s="1">
        <v>44719</v>
      </c>
      <c r="U3531" t="str">
        <f t="shared" si="275"/>
        <v>Monster Energy Original</v>
      </c>
      <c r="V3531" t="str">
        <f t="shared" si="276"/>
        <v>Carbonated</v>
      </c>
      <c r="W3531" t="s">
        <v>34</v>
      </c>
      <c r="X3531" t="b">
        <f t="shared" si="278"/>
        <v>1</v>
      </c>
      <c r="Y3531">
        <f t="shared" si="277"/>
        <v>3</v>
      </c>
      <c r="Z3531" s="2">
        <f t="shared" si="279"/>
        <v>2</v>
      </c>
      <c r="AA3531" t="s">
        <v>70</v>
      </c>
      <c r="AD3531" t="s">
        <v>91</v>
      </c>
      <c r="AE3531" t="s">
        <v>691</v>
      </c>
      <c r="AF3531">
        <v>2022</v>
      </c>
    </row>
    <row r="3532" spans="1:32" x14ac:dyDescent="0.25">
      <c r="A3532" t="s">
        <v>29</v>
      </c>
      <c r="B3532" t="s">
        <v>394</v>
      </c>
      <c r="C3532" t="s">
        <v>395</v>
      </c>
      <c r="D3532" t="s">
        <v>396</v>
      </c>
      <c r="E3532">
        <f>_xlfn.XLOOKUP(Table1[[#This Row],[Location]],'Location analysis'!A:A,'Location analysis'!B:B)</f>
        <v>40.416893999999999</v>
      </c>
      <c r="F3532">
        <f>_xlfn.XLOOKUP(Table1[[#This Row],[Location]],'Location analysis'!A:A,'Location analysis'!C:C)</f>
        <v>-74.420399000000003</v>
      </c>
      <c r="G3532" t="s">
        <v>137</v>
      </c>
      <c r="H3532" t="s">
        <v>97</v>
      </c>
      <c r="I3532">
        <v>15218715928</v>
      </c>
      <c r="J3532" t="s">
        <v>689</v>
      </c>
      <c r="K3532" t="s">
        <v>51</v>
      </c>
      <c r="L3532">
        <v>144</v>
      </c>
      <c r="M3532">
        <v>1.5</v>
      </c>
      <c r="N3532">
        <v>1</v>
      </c>
      <c r="O3532">
        <v>144</v>
      </c>
      <c r="P3532">
        <v>1.5</v>
      </c>
      <c r="Q3532">
        <v>1</v>
      </c>
      <c r="R3532">
        <v>1.5</v>
      </c>
      <c r="S3532">
        <v>1.5</v>
      </c>
      <c r="T3532" s="1">
        <v>44719</v>
      </c>
      <c r="U3532" t="str">
        <f t="shared" si="275"/>
        <v>Poland Springs Water</v>
      </c>
      <c r="V3532" t="str">
        <f t="shared" si="276"/>
        <v>Water</v>
      </c>
      <c r="W3532" t="s">
        <v>97</v>
      </c>
      <c r="X3532" t="b">
        <f t="shared" si="278"/>
        <v>1</v>
      </c>
      <c r="Y3532">
        <f t="shared" si="277"/>
        <v>1.5</v>
      </c>
      <c r="Z3532" s="2">
        <f t="shared" si="279"/>
        <v>1</v>
      </c>
      <c r="AA3532" t="s">
        <v>137</v>
      </c>
      <c r="AD3532" t="s">
        <v>91</v>
      </c>
      <c r="AE3532" t="s">
        <v>691</v>
      </c>
      <c r="AF3532">
        <v>2022</v>
      </c>
    </row>
    <row r="3533" spans="1:32" x14ac:dyDescent="0.25">
      <c r="A3533" t="s">
        <v>29</v>
      </c>
      <c r="B3533" t="s">
        <v>394</v>
      </c>
      <c r="C3533" t="s">
        <v>395</v>
      </c>
      <c r="D3533" t="s">
        <v>396</v>
      </c>
      <c r="E3533">
        <f>_xlfn.XLOOKUP(Table1[[#This Row],[Location]],'Location analysis'!A:A,'Location analysis'!B:B)</f>
        <v>40.416893999999999</v>
      </c>
      <c r="F3533">
        <f>_xlfn.XLOOKUP(Table1[[#This Row],[Location]],'Location analysis'!A:A,'Location analysis'!C:C)</f>
        <v>-74.420399000000003</v>
      </c>
      <c r="G3533" t="s">
        <v>182</v>
      </c>
      <c r="H3533" t="s">
        <v>34</v>
      </c>
      <c r="I3533">
        <v>15218881396</v>
      </c>
      <c r="J3533" t="s">
        <v>689</v>
      </c>
      <c r="K3533" t="s">
        <v>36</v>
      </c>
      <c r="L3533">
        <v>142</v>
      </c>
      <c r="M3533">
        <v>1.5</v>
      </c>
      <c r="N3533">
        <v>1</v>
      </c>
      <c r="O3533">
        <v>142</v>
      </c>
      <c r="P3533">
        <v>1.5</v>
      </c>
      <c r="Q3533">
        <v>1</v>
      </c>
      <c r="R3533">
        <v>1.5</v>
      </c>
      <c r="S3533">
        <v>1.5</v>
      </c>
      <c r="T3533" s="1">
        <v>44719</v>
      </c>
      <c r="U3533" t="str">
        <f t="shared" si="275"/>
        <v>Coca Cola - Zero Sugar</v>
      </c>
      <c r="V3533" t="str">
        <f t="shared" si="276"/>
        <v>Carbonated</v>
      </c>
      <c r="W3533" t="s">
        <v>34</v>
      </c>
      <c r="X3533" t="b">
        <f t="shared" si="278"/>
        <v>1</v>
      </c>
      <c r="Y3533">
        <f t="shared" si="277"/>
        <v>1.5</v>
      </c>
      <c r="Z3533" s="2">
        <f t="shared" si="279"/>
        <v>1</v>
      </c>
      <c r="AA3533" t="s">
        <v>183</v>
      </c>
      <c r="AB3533" t="s">
        <v>184</v>
      </c>
      <c r="AD3533" t="s">
        <v>91</v>
      </c>
      <c r="AE3533" t="s">
        <v>691</v>
      </c>
      <c r="AF3533">
        <v>2022</v>
      </c>
    </row>
    <row r="3534" spans="1:32" x14ac:dyDescent="0.25">
      <c r="A3534" t="s">
        <v>29</v>
      </c>
      <c r="B3534" t="s">
        <v>394</v>
      </c>
      <c r="C3534" t="s">
        <v>395</v>
      </c>
      <c r="D3534" t="s">
        <v>396</v>
      </c>
      <c r="E3534">
        <f>_xlfn.XLOOKUP(Table1[[#This Row],[Location]],'Location analysis'!A:A,'Location analysis'!B:B)</f>
        <v>40.416893999999999</v>
      </c>
      <c r="F3534">
        <f>_xlfn.XLOOKUP(Table1[[#This Row],[Location]],'Location analysis'!A:A,'Location analysis'!C:C)</f>
        <v>-74.420399000000003</v>
      </c>
      <c r="G3534" t="s">
        <v>673</v>
      </c>
      <c r="I3534">
        <v>15219029553</v>
      </c>
      <c r="J3534" t="s">
        <v>689</v>
      </c>
      <c r="K3534" t="s">
        <v>36</v>
      </c>
      <c r="L3534">
        <v>146</v>
      </c>
      <c r="M3534">
        <v>3.5</v>
      </c>
      <c r="N3534">
        <v>1</v>
      </c>
      <c r="O3534">
        <v>146</v>
      </c>
      <c r="P3534">
        <v>3.5</v>
      </c>
      <c r="Q3534">
        <v>1</v>
      </c>
      <c r="R3534">
        <v>3.5</v>
      </c>
      <c r="S3534">
        <v>3.5</v>
      </c>
      <c r="T3534" s="1">
        <v>44719</v>
      </c>
      <c r="U3534" t="str">
        <f t="shared" si="275"/>
        <v>Starbucks Doubleshot Energy - Coffee</v>
      </c>
      <c r="V3534" t="str">
        <f t="shared" si="276"/>
        <v>Cell is Blank - Dis-regard</v>
      </c>
      <c r="W3534" t="s">
        <v>49</v>
      </c>
      <c r="X3534" t="b">
        <f t="shared" si="278"/>
        <v>1</v>
      </c>
      <c r="Y3534">
        <f t="shared" si="277"/>
        <v>3.5</v>
      </c>
      <c r="Z3534" s="2">
        <f t="shared" si="279"/>
        <v>2.3333333333333335</v>
      </c>
      <c r="AA3534" t="s">
        <v>398</v>
      </c>
      <c r="AB3534" t="s">
        <v>675</v>
      </c>
      <c r="AD3534" t="s">
        <v>91</v>
      </c>
      <c r="AE3534" t="s">
        <v>691</v>
      </c>
      <c r="AF3534">
        <v>2022</v>
      </c>
    </row>
    <row r="3535" spans="1:32" x14ac:dyDescent="0.25">
      <c r="A3535" t="s">
        <v>29</v>
      </c>
      <c r="B3535" t="s">
        <v>394</v>
      </c>
      <c r="C3535" t="s">
        <v>395</v>
      </c>
      <c r="D3535" t="s">
        <v>396</v>
      </c>
      <c r="E3535">
        <f>_xlfn.XLOOKUP(Table1[[#This Row],[Location]],'Location analysis'!A:A,'Location analysis'!B:B)</f>
        <v>40.416893999999999</v>
      </c>
      <c r="F3535">
        <f>_xlfn.XLOOKUP(Table1[[#This Row],[Location]],'Location analysis'!A:A,'Location analysis'!C:C)</f>
        <v>-74.420399000000003</v>
      </c>
      <c r="G3535" t="s">
        <v>137</v>
      </c>
      <c r="H3535" t="s">
        <v>97</v>
      </c>
      <c r="I3535">
        <v>15219042452</v>
      </c>
      <c r="J3535" t="s">
        <v>689</v>
      </c>
      <c r="K3535" t="s">
        <v>36</v>
      </c>
      <c r="L3535">
        <v>144</v>
      </c>
      <c r="M3535">
        <v>1.5</v>
      </c>
      <c r="N3535">
        <v>1</v>
      </c>
      <c r="O3535">
        <v>144</v>
      </c>
      <c r="P3535">
        <v>1.5</v>
      </c>
      <c r="Q3535">
        <v>1</v>
      </c>
      <c r="R3535">
        <v>1.5</v>
      </c>
      <c r="S3535">
        <v>1.5</v>
      </c>
      <c r="T3535" s="1">
        <v>44719</v>
      </c>
      <c r="U3535" t="str">
        <f t="shared" si="275"/>
        <v>Poland Springs Water</v>
      </c>
      <c r="V3535" t="str">
        <f t="shared" si="276"/>
        <v>Water</v>
      </c>
      <c r="W3535" t="s">
        <v>97</v>
      </c>
      <c r="X3535" t="b">
        <f t="shared" si="278"/>
        <v>1</v>
      </c>
      <c r="Y3535">
        <f t="shared" si="277"/>
        <v>1.5</v>
      </c>
      <c r="Z3535" s="2">
        <f t="shared" si="279"/>
        <v>1</v>
      </c>
      <c r="AA3535" t="s">
        <v>137</v>
      </c>
      <c r="AD3535" t="s">
        <v>91</v>
      </c>
      <c r="AE3535" t="s">
        <v>691</v>
      </c>
      <c r="AF3535">
        <v>2022</v>
      </c>
    </row>
    <row r="3536" spans="1:32" x14ac:dyDescent="0.25">
      <c r="A3536" t="s">
        <v>29</v>
      </c>
      <c r="B3536" t="s">
        <v>394</v>
      </c>
      <c r="C3536" t="s">
        <v>395</v>
      </c>
      <c r="D3536" t="s">
        <v>396</v>
      </c>
      <c r="E3536">
        <f>_xlfn.XLOOKUP(Table1[[#This Row],[Location]],'Location analysis'!A:A,'Location analysis'!B:B)</f>
        <v>40.416893999999999</v>
      </c>
      <c r="F3536">
        <f>_xlfn.XLOOKUP(Table1[[#This Row],[Location]],'Location analysis'!A:A,'Location analysis'!C:C)</f>
        <v>-74.420399000000003</v>
      </c>
      <c r="G3536" t="s">
        <v>137</v>
      </c>
      <c r="H3536" t="s">
        <v>97</v>
      </c>
      <c r="I3536">
        <v>15219123158</v>
      </c>
      <c r="J3536" t="s">
        <v>689</v>
      </c>
      <c r="K3536" t="s">
        <v>51</v>
      </c>
      <c r="L3536">
        <v>144</v>
      </c>
      <c r="M3536">
        <v>1.5</v>
      </c>
      <c r="N3536">
        <v>1</v>
      </c>
      <c r="O3536">
        <v>144</v>
      </c>
      <c r="P3536">
        <v>1.5</v>
      </c>
      <c r="Q3536">
        <v>1</v>
      </c>
      <c r="R3536">
        <v>1.5</v>
      </c>
      <c r="S3536">
        <v>1.5</v>
      </c>
      <c r="T3536" s="1">
        <v>44719</v>
      </c>
      <c r="U3536" t="str">
        <f t="shared" si="275"/>
        <v>Poland Springs Water</v>
      </c>
      <c r="V3536" t="str">
        <f t="shared" si="276"/>
        <v>Water</v>
      </c>
      <c r="W3536" t="s">
        <v>97</v>
      </c>
      <c r="X3536" t="b">
        <f t="shared" si="278"/>
        <v>1</v>
      </c>
      <c r="Y3536">
        <f t="shared" si="277"/>
        <v>1.5</v>
      </c>
      <c r="Z3536" s="2">
        <f t="shared" si="279"/>
        <v>1</v>
      </c>
      <c r="AA3536" t="s">
        <v>137</v>
      </c>
      <c r="AD3536" t="s">
        <v>91</v>
      </c>
      <c r="AE3536" t="s">
        <v>691</v>
      </c>
      <c r="AF3536">
        <v>2022</v>
      </c>
    </row>
    <row r="3537" spans="1:32" x14ac:dyDescent="0.25">
      <c r="A3537" t="s">
        <v>29</v>
      </c>
      <c r="B3537" t="s">
        <v>394</v>
      </c>
      <c r="C3537" t="s">
        <v>395</v>
      </c>
      <c r="D3537" t="s">
        <v>396</v>
      </c>
      <c r="E3537">
        <f>_xlfn.XLOOKUP(Table1[[#This Row],[Location]],'Location analysis'!A:A,'Location analysis'!B:B)</f>
        <v>40.416893999999999</v>
      </c>
      <c r="F3537">
        <f>_xlfn.XLOOKUP(Table1[[#This Row],[Location]],'Location analysis'!A:A,'Location analysis'!C:C)</f>
        <v>-74.420399000000003</v>
      </c>
      <c r="G3537" t="s">
        <v>84</v>
      </c>
      <c r="H3537" t="s">
        <v>43</v>
      </c>
      <c r="I3537">
        <v>15219162303</v>
      </c>
      <c r="J3537" t="s">
        <v>689</v>
      </c>
      <c r="K3537" t="s">
        <v>36</v>
      </c>
      <c r="L3537">
        <v>134</v>
      </c>
      <c r="M3537">
        <v>2</v>
      </c>
      <c r="N3537">
        <v>1</v>
      </c>
      <c r="O3537">
        <v>134</v>
      </c>
      <c r="P3537">
        <v>2</v>
      </c>
      <c r="Q3537">
        <v>1</v>
      </c>
      <c r="R3537">
        <v>2</v>
      </c>
      <c r="S3537">
        <v>2</v>
      </c>
      <c r="T3537" s="1">
        <v>44719</v>
      </c>
      <c r="U3537" t="str">
        <f t="shared" si="275"/>
        <v>Wonderful Pistachios - Variety</v>
      </c>
      <c r="V3537" t="str">
        <f t="shared" si="276"/>
        <v>Food</v>
      </c>
      <c r="W3537" t="s">
        <v>43</v>
      </c>
      <c r="X3537" t="b">
        <f t="shared" si="278"/>
        <v>1</v>
      </c>
      <c r="Y3537">
        <f t="shared" si="277"/>
        <v>2</v>
      </c>
      <c r="Z3537" s="2">
        <f t="shared" si="279"/>
        <v>1.3333333333333333</v>
      </c>
      <c r="AA3537" t="s">
        <v>85</v>
      </c>
      <c r="AB3537" t="s">
        <v>86</v>
      </c>
      <c r="AD3537" t="s">
        <v>91</v>
      </c>
      <c r="AE3537" t="s">
        <v>691</v>
      </c>
      <c r="AF3537">
        <v>2022</v>
      </c>
    </row>
    <row r="3538" spans="1:32" x14ac:dyDescent="0.25">
      <c r="A3538" t="s">
        <v>29</v>
      </c>
      <c r="B3538" t="s">
        <v>394</v>
      </c>
      <c r="C3538" t="s">
        <v>395</v>
      </c>
      <c r="D3538" t="s">
        <v>396</v>
      </c>
      <c r="E3538">
        <f>_xlfn.XLOOKUP(Table1[[#This Row],[Location]],'Location analysis'!A:A,'Location analysis'!B:B)</f>
        <v>40.416893999999999</v>
      </c>
      <c r="F3538">
        <f>_xlfn.XLOOKUP(Table1[[#This Row],[Location]],'Location analysis'!A:A,'Location analysis'!C:C)</f>
        <v>-74.420399000000003</v>
      </c>
      <c r="G3538" t="s">
        <v>192</v>
      </c>
      <c r="H3538" t="s">
        <v>43</v>
      </c>
      <c r="I3538">
        <v>15219187928</v>
      </c>
      <c r="J3538" t="s">
        <v>689</v>
      </c>
      <c r="K3538" t="s">
        <v>51</v>
      </c>
      <c r="L3538">
        <v>124</v>
      </c>
      <c r="M3538">
        <v>1.25</v>
      </c>
      <c r="N3538">
        <v>1</v>
      </c>
      <c r="O3538">
        <v>124</v>
      </c>
      <c r="P3538">
        <v>1.25</v>
      </c>
      <c r="Q3538">
        <v>1</v>
      </c>
      <c r="R3538">
        <v>1.25</v>
      </c>
      <c r="S3538">
        <v>1.25</v>
      </c>
      <c r="T3538" s="1">
        <v>44719</v>
      </c>
      <c r="U3538" t="str">
        <f t="shared" si="275"/>
        <v>CheezIt - Original</v>
      </c>
      <c r="V3538" t="str">
        <f t="shared" si="276"/>
        <v>Food</v>
      </c>
      <c r="W3538" t="s">
        <v>43</v>
      </c>
      <c r="X3538" t="b">
        <f t="shared" si="278"/>
        <v>1</v>
      </c>
      <c r="Y3538">
        <f t="shared" si="277"/>
        <v>1.25</v>
      </c>
      <c r="Z3538" s="2">
        <f t="shared" si="279"/>
        <v>0.83333333333333337</v>
      </c>
      <c r="AA3538" t="s">
        <v>193</v>
      </c>
      <c r="AB3538" t="s">
        <v>150</v>
      </c>
      <c r="AD3538" t="s">
        <v>91</v>
      </c>
      <c r="AE3538" t="s">
        <v>691</v>
      </c>
      <c r="AF3538">
        <v>2022</v>
      </c>
    </row>
    <row r="3539" spans="1:32" x14ac:dyDescent="0.25">
      <c r="A3539" t="s">
        <v>29</v>
      </c>
      <c r="B3539" t="s">
        <v>394</v>
      </c>
      <c r="C3539" t="s">
        <v>395</v>
      </c>
      <c r="D3539" t="s">
        <v>396</v>
      </c>
      <c r="E3539">
        <f>_xlfn.XLOOKUP(Table1[[#This Row],[Location]],'Location analysis'!A:A,'Location analysis'!B:B)</f>
        <v>40.416893999999999</v>
      </c>
      <c r="F3539">
        <f>_xlfn.XLOOKUP(Table1[[#This Row],[Location]],'Location analysis'!A:A,'Location analysis'!C:C)</f>
        <v>-74.420399000000003</v>
      </c>
      <c r="G3539" t="s">
        <v>182</v>
      </c>
      <c r="H3539" t="s">
        <v>34</v>
      </c>
      <c r="I3539">
        <v>15219198818</v>
      </c>
      <c r="J3539" t="s">
        <v>689</v>
      </c>
      <c r="K3539" t="s">
        <v>51</v>
      </c>
      <c r="L3539">
        <v>142</v>
      </c>
      <c r="M3539">
        <v>1.5</v>
      </c>
      <c r="N3539">
        <v>1</v>
      </c>
      <c r="O3539">
        <v>142</v>
      </c>
      <c r="P3539">
        <v>1.5</v>
      </c>
      <c r="Q3539">
        <v>1</v>
      </c>
      <c r="R3539">
        <v>1.5</v>
      </c>
      <c r="S3539">
        <v>1.5</v>
      </c>
      <c r="T3539" s="1">
        <v>44719</v>
      </c>
      <c r="U3539" t="str">
        <f t="shared" si="275"/>
        <v>Coca Cola - Zero Sugar</v>
      </c>
      <c r="V3539" t="str">
        <f t="shared" si="276"/>
        <v>Carbonated</v>
      </c>
      <c r="W3539" t="s">
        <v>34</v>
      </c>
      <c r="X3539" t="b">
        <f t="shared" si="278"/>
        <v>1</v>
      </c>
      <c r="Y3539">
        <f t="shared" si="277"/>
        <v>1.5</v>
      </c>
      <c r="Z3539" s="2">
        <f t="shared" si="279"/>
        <v>1</v>
      </c>
      <c r="AA3539" t="s">
        <v>183</v>
      </c>
      <c r="AB3539" t="s">
        <v>184</v>
      </c>
      <c r="AD3539" t="s">
        <v>91</v>
      </c>
      <c r="AE3539" t="s">
        <v>691</v>
      </c>
      <c r="AF3539">
        <v>2022</v>
      </c>
    </row>
    <row r="3540" spans="1:32" x14ac:dyDescent="0.25">
      <c r="A3540" t="s">
        <v>29</v>
      </c>
      <c r="B3540" t="s">
        <v>394</v>
      </c>
      <c r="C3540" t="s">
        <v>395</v>
      </c>
      <c r="D3540" t="s">
        <v>396</v>
      </c>
      <c r="E3540">
        <f>_xlfn.XLOOKUP(Table1[[#This Row],[Location]],'Location analysis'!A:A,'Location analysis'!B:B)</f>
        <v>40.416893999999999</v>
      </c>
      <c r="F3540">
        <f>_xlfn.XLOOKUP(Table1[[#This Row],[Location]],'Location analysis'!A:A,'Location analysis'!C:C)</f>
        <v>-74.420399000000003</v>
      </c>
      <c r="G3540" t="s">
        <v>654</v>
      </c>
      <c r="I3540">
        <v>15219206709</v>
      </c>
      <c r="J3540" t="s">
        <v>689</v>
      </c>
      <c r="K3540" t="s">
        <v>51</v>
      </c>
      <c r="L3540">
        <v>160</v>
      </c>
      <c r="M3540">
        <v>4</v>
      </c>
      <c r="N3540">
        <v>1</v>
      </c>
      <c r="O3540">
        <v>160</v>
      </c>
      <c r="P3540">
        <v>4</v>
      </c>
      <c r="Q3540">
        <v>1</v>
      </c>
      <c r="R3540">
        <v>4</v>
      </c>
      <c r="S3540">
        <v>4</v>
      </c>
      <c r="T3540" s="1">
        <v>44719</v>
      </c>
      <c r="U3540" t="str">
        <f t="shared" si="275"/>
        <v>Teddy Grahams - Go Paks</v>
      </c>
      <c r="V3540" t="str">
        <f t="shared" si="276"/>
        <v>Cell is Blank - Dis-regard</v>
      </c>
      <c r="W3540" t="s">
        <v>43</v>
      </c>
      <c r="X3540" t="b">
        <f t="shared" si="278"/>
        <v>1</v>
      </c>
      <c r="Y3540">
        <f t="shared" si="277"/>
        <v>4</v>
      </c>
      <c r="Z3540" s="2">
        <f t="shared" si="279"/>
        <v>2.6666666666666665</v>
      </c>
      <c r="AA3540" t="s">
        <v>655</v>
      </c>
      <c r="AB3540" t="s">
        <v>492</v>
      </c>
      <c r="AD3540" t="s">
        <v>91</v>
      </c>
      <c r="AE3540" t="s">
        <v>691</v>
      </c>
      <c r="AF3540">
        <v>2022</v>
      </c>
    </row>
    <row r="3541" spans="1:32" x14ac:dyDescent="0.25">
      <c r="A3541" t="s">
        <v>29</v>
      </c>
      <c r="B3541" t="s">
        <v>394</v>
      </c>
      <c r="C3541" t="s">
        <v>395</v>
      </c>
      <c r="D3541" t="s">
        <v>396</v>
      </c>
      <c r="E3541">
        <f>_xlfn.XLOOKUP(Table1[[#This Row],[Location]],'Location analysis'!A:A,'Location analysis'!B:B)</f>
        <v>40.416893999999999</v>
      </c>
      <c r="F3541">
        <f>_xlfn.XLOOKUP(Table1[[#This Row],[Location]],'Location analysis'!A:A,'Location analysis'!C:C)</f>
        <v>-74.420399000000003</v>
      </c>
      <c r="G3541" t="s">
        <v>272</v>
      </c>
      <c r="H3541" t="s">
        <v>43</v>
      </c>
      <c r="I3541">
        <v>15219212711</v>
      </c>
      <c r="J3541" t="s">
        <v>689</v>
      </c>
      <c r="K3541" t="s">
        <v>51</v>
      </c>
      <c r="L3541">
        <v>138</v>
      </c>
      <c r="M3541">
        <v>2</v>
      </c>
      <c r="N3541">
        <v>1</v>
      </c>
      <c r="O3541">
        <v>138</v>
      </c>
      <c r="P3541">
        <v>2</v>
      </c>
      <c r="Q3541">
        <v>1</v>
      </c>
      <c r="R3541">
        <v>2</v>
      </c>
      <c r="S3541">
        <v>2</v>
      </c>
      <c r="T3541" s="1">
        <v>44719</v>
      </c>
      <c r="U3541" t="str">
        <f t="shared" si="275"/>
        <v>Oreo Single Server 6 ct</v>
      </c>
      <c r="V3541" t="str">
        <f t="shared" si="276"/>
        <v>Food</v>
      </c>
      <c r="W3541" t="s">
        <v>43</v>
      </c>
      <c r="X3541" t="b">
        <f t="shared" si="278"/>
        <v>1</v>
      </c>
      <c r="Y3541">
        <f t="shared" si="277"/>
        <v>2</v>
      </c>
      <c r="Z3541" s="2">
        <f t="shared" si="279"/>
        <v>1.3333333333333333</v>
      </c>
      <c r="AA3541" t="s">
        <v>272</v>
      </c>
      <c r="AD3541" t="s">
        <v>91</v>
      </c>
      <c r="AE3541" t="s">
        <v>691</v>
      </c>
      <c r="AF3541">
        <v>2022</v>
      </c>
    </row>
    <row r="3542" spans="1:32" x14ac:dyDescent="0.25">
      <c r="A3542" t="s">
        <v>29</v>
      </c>
      <c r="B3542" t="s">
        <v>394</v>
      </c>
      <c r="C3542" t="s">
        <v>395</v>
      </c>
      <c r="D3542" t="s">
        <v>396</v>
      </c>
      <c r="E3542">
        <f>_xlfn.XLOOKUP(Table1[[#This Row],[Location]],'Location analysis'!A:A,'Location analysis'!B:B)</f>
        <v>40.416893999999999</v>
      </c>
      <c r="F3542">
        <f>_xlfn.XLOOKUP(Table1[[#This Row],[Location]],'Location analysis'!A:A,'Location analysis'!C:C)</f>
        <v>-74.420399000000003</v>
      </c>
      <c r="G3542" t="s">
        <v>137</v>
      </c>
      <c r="H3542" t="s">
        <v>97</v>
      </c>
      <c r="I3542">
        <v>15219395265</v>
      </c>
      <c r="J3542" t="s">
        <v>689</v>
      </c>
      <c r="K3542" t="s">
        <v>36</v>
      </c>
      <c r="L3542">
        <v>144</v>
      </c>
      <c r="M3542">
        <v>1.5</v>
      </c>
      <c r="N3542">
        <v>1</v>
      </c>
      <c r="O3542">
        <v>144</v>
      </c>
      <c r="P3542">
        <v>1.5</v>
      </c>
      <c r="Q3542">
        <v>1</v>
      </c>
      <c r="R3542">
        <v>1.5</v>
      </c>
      <c r="S3542">
        <v>1.5</v>
      </c>
      <c r="T3542" s="1">
        <v>44719</v>
      </c>
      <c r="U3542" t="str">
        <f t="shared" si="275"/>
        <v>Poland Springs Water</v>
      </c>
      <c r="V3542" t="str">
        <f t="shared" si="276"/>
        <v>Water</v>
      </c>
      <c r="W3542" t="s">
        <v>97</v>
      </c>
      <c r="X3542" t="b">
        <f t="shared" si="278"/>
        <v>1</v>
      </c>
      <c r="Y3542">
        <f t="shared" si="277"/>
        <v>1.5</v>
      </c>
      <c r="Z3542" s="2">
        <f t="shared" si="279"/>
        <v>1</v>
      </c>
      <c r="AA3542" t="s">
        <v>137</v>
      </c>
      <c r="AD3542" t="s">
        <v>91</v>
      </c>
      <c r="AE3542" t="s">
        <v>691</v>
      </c>
      <c r="AF3542">
        <v>2022</v>
      </c>
    </row>
    <row r="3543" spans="1:32" x14ac:dyDescent="0.25">
      <c r="A3543" t="s">
        <v>29</v>
      </c>
      <c r="B3543" t="s">
        <v>394</v>
      </c>
      <c r="C3543" t="s">
        <v>395</v>
      </c>
      <c r="D3543" t="s">
        <v>396</v>
      </c>
      <c r="E3543">
        <f>_xlfn.XLOOKUP(Table1[[#This Row],[Location]],'Location analysis'!A:A,'Location analysis'!B:B)</f>
        <v>40.416893999999999</v>
      </c>
      <c r="F3543">
        <f>_xlfn.XLOOKUP(Table1[[#This Row],[Location]],'Location analysis'!A:A,'Location analysis'!C:C)</f>
        <v>-74.420399000000003</v>
      </c>
      <c r="G3543" t="s">
        <v>673</v>
      </c>
      <c r="I3543">
        <v>15219468652</v>
      </c>
      <c r="J3543" t="s">
        <v>689</v>
      </c>
      <c r="K3543" t="s">
        <v>36</v>
      </c>
      <c r="L3543">
        <v>146</v>
      </c>
      <c r="M3543">
        <v>3.5</v>
      </c>
      <c r="N3543">
        <v>1</v>
      </c>
      <c r="O3543">
        <v>146</v>
      </c>
      <c r="P3543">
        <v>3.5</v>
      </c>
      <c r="Q3543">
        <v>1</v>
      </c>
      <c r="R3543">
        <v>3.5</v>
      </c>
      <c r="S3543">
        <v>3.5</v>
      </c>
      <c r="T3543" s="1">
        <v>44719</v>
      </c>
      <c r="U3543" t="str">
        <f t="shared" si="275"/>
        <v>Starbucks Doubleshot Energy - Coffee</v>
      </c>
      <c r="V3543" t="str">
        <f t="shared" si="276"/>
        <v>Cell is Blank - Dis-regard</v>
      </c>
      <c r="W3543" t="s">
        <v>49</v>
      </c>
      <c r="X3543" t="b">
        <f t="shared" si="278"/>
        <v>1</v>
      </c>
      <c r="Y3543">
        <f t="shared" si="277"/>
        <v>3.5</v>
      </c>
      <c r="Z3543" s="2">
        <f t="shared" si="279"/>
        <v>2.3333333333333335</v>
      </c>
      <c r="AA3543" t="s">
        <v>398</v>
      </c>
      <c r="AB3543" t="s">
        <v>675</v>
      </c>
      <c r="AD3543" t="s">
        <v>91</v>
      </c>
      <c r="AE3543" t="s">
        <v>691</v>
      </c>
      <c r="AF3543">
        <v>2022</v>
      </c>
    </row>
    <row r="3544" spans="1:32" x14ac:dyDescent="0.25">
      <c r="A3544" t="s">
        <v>29</v>
      </c>
      <c r="B3544" t="s">
        <v>394</v>
      </c>
      <c r="C3544" t="s">
        <v>395</v>
      </c>
      <c r="D3544" t="s">
        <v>396</v>
      </c>
      <c r="E3544">
        <f>_xlfn.XLOOKUP(Table1[[#This Row],[Location]],'Location analysis'!A:A,'Location analysis'!B:B)</f>
        <v>40.416893999999999</v>
      </c>
      <c r="F3544">
        <f>_xlfn.XLOOKUP(Table1[[#This Row],[Location]],'Location analysis'!A:A,'Location analysis'!C:C)</f>
        <v>-74.420399000000003</v>
      </c>
      <c r="G3544" t="s">
        <v>192</v>
      </c>
      <c r="H3544" t="s">
        <v>43</v>
      </c>
      <c r="I3544">
        <v>15219472605</v>
      </c>
      <c r="J3544" t="s">
        <v>689</v>
      </c>
      <c r="K3544" t="s">
        <v>36</v>
      </c>
      <c r="L3544">
        <v>124</v>
      </c>
      <c r="M3544">
        <v>1.25</v>
      </c>
      <c r="N3544">
        <v>1</v>
      </c>
      <c r="O3544">
        <v>124</v>
      </c>
      <c r="P3544">
        <v>1.25</v>
      </c>
      <c r="Q3544">
        <v>1</v>
      </c>
      <c r="R3544">
        <v>1.25</v>
      </c>
      <c r="S3544">
        <v>1.25</v>
      </c>
      <c r="T3544" s="1">
        <v>44719</v>
      </c>
      <c r="U3544" t="str">
        <f t="shared" si="275"/>
        <v>CheezIt - Original</v>
      </c>
      <c r="V3544" t="str">
        <f t="shared" si="276"/>
        <v>Food</v>
      </c>
      <c r="W3544" t="s">
        <v>43</v>
      </c>
      <c r="X3544" t="b">
        <f t="shared" si="278"/>
        <v>1</v>
      </c>
      <c r="Y3544">
        <f t="shared" si="277"/>
        <v>1.25</v>
      </c>
      <c r="Z3544" s="2">
        <f t="shared" si="279"/>
        <v>0.83333333333333337</v>
      </c>
      <c r="AA3544" t="s">
        <v>193</v>
      </c>
      <c r="AB3544" t="s">
        <v>150</v>
      </c>
      <c r="AD3544" t="s">
        <v>91</v>
      </c>
      <c r="AE3544" t="s">
        <v>691</v>
      </c>
      <c r="AF3544">
        <v>2022</v>
      </c>
    </row>
    <row r="3545" spans="1:32" x14ac:dyDescent="0.25">
      <c r="A3545" t="s">
        <v>29</v>
      </c>
      <c r="B3545" t="s">
        <v>46</v>
      </c>
      <c r="C3545" t="s">
        <v>31</v>
      </c>
      <c r="D3545" t="s">
        <v>47</v>
      </c>
      <c r="E3545">
        <f>_xlfn.XLOOKUP(Table1[[#This Row],[Location]],'Location analysis'!A:A,'Location analysis'!B:B)</f>
        <v>40.423690999999998</v>
      </c>
      <c r="F3545">
        <f>_xlfn.XLOOKUP(Table1[[#This Row],[Location]],'Location analysis'!A:A,'Location analysis'!C:C)</f>
        <v>-74.380831999999998</v>
      </c>
      <c r="G3545" t="s">
        <v>523</v>
      </c>
      <c r="H3545" t="s">
        <v>43</v>
      </c>
      <c r="I3545">
        <v>15219491318</v>
      </c>
      <c r="J3545" t="s">
        <v>689</v>
      </c>
      <c r="K3545" t="s">
        <v>36</v>
      </c>
      <c r="L3545">
        <v>111</v>
      </c>
      <c r="M3545">
        <v>1.5</v>
      </c>
      <c r="N3545">
        <v>2</v>
      </c>
      <c r="O3545">
        <v>111</v>
      </c>
      <c r="P3545">
        <v>1.5</v>
      </c>
      <c r="Q3545">
        <v>2</v>
      </c>
      <c r="R3545">
        <v>3</v>
      </c>
      <c r="S3545">
        <v>3</v>
      </c>
      <c r="T3545" s="1">
        <v>44719</v>
      </c>
      <c r="U3545" t="str">
        <f t="shared" si="275"/>
        <v>Pop Corners - Spicy Queso</v>
      </c>
      <c r="V3545" t="str">
        <f t="shared" si="276"/>
        <v>Food</v>
      </c>
      <c r="W3545" t="s">
        <v>43</v>
      </c>
      <c r="X3545" t="b">
        <f t="shared" si="278"/>
        <v>1</v>
      </c>
      <c r="Y3545">
        <f t="shared" si="277"/>
        <v>1.5</v>
      </c>
      <c r="Z3545" s="2">
        <f t="shared" si="279"/>
        <v>1</v>
      </c>
      <c r="AA3545" t="s">
        <v>509</v>
      </c>
      <c r="AB3545" t="s">
        <v>524</v>
      </c>
      <c r="AD3545" t="s">
        <v>91</v>
      </c>
      <c r="AE3545" t="s">
        <v>691</v>
      </c>
      <c r="AF3545">
        <v>2022</v>
      </c>
    </row>
    <row r="3546" spans="1:32" x14ac:dyDescent="0.25">
      <c r="A3546" t="s">
        <v>29</v>
      </c>
      <c r="B3546" t="s">
        <v>30</v>
      </c>
      <c r="C3546" t="s">
        <v>31</v>
      </c>
      <c r="D3546" t="s">
        <v>32</v>
      </c>
      <c r="E3546">
        <f>_xlfn.XLOOKUP(Table1[[#This Row],[Location]],'Location analysis'!A:A,'Location analysis'!B:B)</f>
        <v>40.423690999999998</v>
      </c>
      <c r="F3546">
        <f>_xlfn.XLOOKUP(Table1[[#This Row],[Location]],'Location analysis'!A:A,'Location analysis'!C:C)</f>
        <v>-74.380831999999998</v>
      </c>
      <c r="G3546" t="s">
        <v>192</v>
      </c>
      <c r="H3546" t="s">
        <v>43</v>
      </c>
      <c r="I3546">
        <v>15219492912</v>
      </c>
      <c r="J3546" t="s">
        <v>689</v>
      </c>
      <c r="K3546" t="s">
        <v>36</v>
      </c>
      <c r="L3546">
        <v>125</v>
      </c>
      <c r="M3546">
        <v>1.25</v>
      </c>
      <c r="N3546">
        <v>1</v>
      </c>
      <c r="O3546">
        <v>125</v>
      </c>
      <c r="P3546">
        <v>1.25</v>
      </c>
      <c r="Q3546">
        <v>1</v>
      </c>
      <c r="R3546">
        <v>1.25</v>
      </c>
      <c r="S3546">
        <v>1.25</v>
      </c>
      <c r="T3546" s="1">
        <v>44719</v>
      </c>
      <c r="U3546" t="str">
        <f t="shared" si="275"/>
        <v>CheezIt - Original</v>
      </c>
      <c r="V3546" t="str">
        <f t="shared" si="276"/>
        <v>Food</v>
      </c>
      <c r="W3546" t="s">
        <v>43</v>
      </c>
      <c r="X3546" t="b">
        <f t="shared" si="278"/>
        <v>1</v>
      </c>
      <c r="Y3546">
        <f t="shared" si="277"/>
        <v>1.25</v>
      </c>
      <c r="Z3546" s="2">
        <f t="shared" si="279"/>
        <v>0.83333333333333337</v>
      </c>
      <c r="AA3546" t="s">
        <v>193</v>
      </c>
      <c r="AB3546" t="s">
        <v>150</v>
      </c>
      <c r="AD3546" t="s">
        <v>91</v>
      </c>
      <c r="AE3546" t="s">
        <v>691</v>
      </c>
      <c r="AF3546">
        <v>2022</v>
      </c>
    </row>
    <row r="3547" spans="1:32" x14ac:dyDescent="0.25">
      <c r="A3547" t="s">
        <v>29</v>
      </c>
      <c r="B3547" t="s">
        <v>30</v>
      </c>
      <c r="C3547" t="s">
        <v>31</v>
      </c>
      <c r="D3547" t="s">
        <v>32</v>
      </c>
      <c r="E3547">
        <f>_xlfn.XLOOKUP(Table1[[#This Row],[Location]],'Location analysis'!A:A,'Location analysis'!B:B)</f>
        <v>40.423690999999998</v>
      </c>
      <c r="F3547">
        <f>_xlfn.XLOOKUP(Table1[[#This Row],[Location]],'Location analysis'!A:A,'Location analysis'!C:C)</f>
        <v>-74.380831999999998</v>
      </c>
      <c r="G3547" t="s">
        <v>125</v>
      </c>
      <c r="H3547" t="s">
        <v>97</v>
      </c>
      <c r="I3547">
        <v>15219753000</v>
      </c>
      <c r="J3547" t="s">
        <v>689</v>
      </c>
      <c r="K3547" t="s">
        <v>51</v>
      </c>
      <c r="L3547">
        <v>143</v>
      </c>
      <c r="M3547">
        <v>2</v>
      </c>
      <c r="N3547">
        <v>1</v>
      </c>
      <c r="O3547">
        <v>143</v>
      </c>
      <c r="P3547">
        <v>2</v>
      </c>
      <c r="Q3547">
        <v>1</v>
      </c>
      <c r="R3547">
        <v>2</v>
      </c>
      <c r="S3547">
        <v>2</v>
      </c>
      <c r="T3547" s="1">
        <v>44719</v>
      </c>
      <c r="U3547" t="str">
        <f t="shared" si="275"/>
        <v>S. Pellegrino Sparkling Mineral Water</v>
      </c>
      <c r="V3547" t="str">
        <f t="shared" si="276"/>
        <v>Water</v>
      </c>
      <c r="W3547" t="s">
        <v>97</v>
      </c>
      <c r="X3547" t="b">
        <f t="shared" si="278"/>
        <v>1</v>
      </c>
      <c r="Y3547">
        <f t="shared" si="277"/>
        <v>2</v>
      </c>
      <c r="Z3547" s="2">
        <f t="shared" si="279"/>
        <v>1.3333333333333333</v>
      </c>
      <c r="AA3547" t="s">
        <v>125</v>
      </c>
      <c r="AD3547" t="s">
        <v>91</v>
      </c>
      <c r="AE3547" t="s">
        <v>691</v>
      </c>
      <c r="AF3547">
        <v>2022</v>
      </c>
    </row>
    <row r="3548" spans="1:32" x14ac:dyDescent="0.25">
      <c r="A3548" t="s">
        <v>29</v>
      </c>
      <c r="B3548" t="s">
        <v>30</v>
      </c>
      <c r="C3548" t="s">
        <v>31</v>
      </c>
      <c r="D3548" t="s">
        <v>32</v>
      </c>
      <c r="E3548">
        <f>_xlfn.XLOOKUP(Table1[[#This Row],[Location]],'Location analysis'!A:A,'Location analysis'!B:B)</f>
        <v>40.423690999999998</v>
      </c>
      <c r="F3548">
        <f>_xlfn.XLOOKUP(Table1[[#This Row],[Location]],'Location analysis'!A:A,'Location analysis'!C:C)</f>
        <v>-74.380831999999998</v>
      </c>
      <c r="G3548" t="s">
        <v>513</v>
      </c>
      <c r="H3548" t="s">
        <v>49</v>
      </c>
      <c r="I3548">
        <v>15219754380</v>
      </c>
      <c r="J3548" t="s">
        <v>689</v>
      </c>
      <c r="K3548" t="s">
        <v>51</v>
      </c>
      <c r="L3548">
        <v>144</v>
      </c>
      <c r="M3548">
        <v>2.75</v>
      </c>
      <c r="N3548">
        <v>1</v>
      </c>
      <c r="O3548">
        <v>144</v>
      </c>
      <c r="P3548">
        <v>2.75</v>
      </c>
      <c r="Q3548">
        <v>1</v>
      </c>
      <c r="R3548">
        <v>2.75</v>
      </c>
      <c r="S3548">
        <v>2.75</v>
      </c>
      <c r="T3548" s="1">
        <v>44719</v>
      </c>
      <c r="U3548" t="str">
        <f t="shared" si="275"/>
        <v>Bai Antioxidant - Kupang strawberry kiwi</v>
      </c>
      <c r="V3548" t="str">
        <f t="shared" si="276"/>
        <v>Non Carbonated</v>
      </c>
      <c r="W3548" t="s">
        <v>49</v>
      </c>
      <c r="X3548" t="b">
        <f t="shared" si="278"/>
        <v>1</v>
      </c>
      <c r="Y3548">
        <f t="shared" si="277"/>
        <v>2.75</v>
      </c>
      <c r="Z3548" s="2">
        <f t="shared" si="279"/>
        <v>1.8333333333333333</v>
      </c>
      <c r="AA3548" t="s">
        <v>52</v>
      </c>
      <c r="AB3548" t="s">
        <v>514</v>
      </c>
      <c r="AD3548" t="s">
        <v>91</v>
      </c>
      <c r="AE3548" t="s">
        <v>691</v>
      </c>
      <c r="AF3548">
        <v>2022</v>
      </c>
    </row>
    <row r="3549" spans="1:32" x14ac:dyDescent="0.25">
      <c r="A3549" t="s">
        <v>29</v>
      </c>
      <c r="B3549" t="s">
        <v>67</v>
      </c>
      <c r="C3549" t="s">
        <v>68</v>
      </c>
      <c r="D3549" t="s">
        <v>69</v>
      </c>
      <c r="E3549">
        <f>_xlfn.XLOOKUP(Table1[[#This Row],[Location]],'Location analysis'!A:A,'Location analysis'!B:B)</f>
        <v>40.435699999999997</v>
      </c>
      <c r="F3549">
        <f>_xlfn.XLOOKUP(Table1[[#This Row],[Location]],'Location analysis'!A:A,'Location analysis'!C:C)</f>
        <v>-74.125200000000007</v>
      </c>
      <c r="G3549" t="s">
        <v>555</v>
      </c>
      <c r="H3549" t="s">
        <v>43</v>
      </c>
      <c r="I3549">
        <v>15220341382</v>
      </c>
      <c r="J3549" t="s">
        <v>689</v>
      </c>
      <c r="K3549" t="s">
        <v>51</v>
      </c>
      <c r="L3549">
        <v>120</v>
      </c>
      <c r="M3549">
        <v>1.5</v>
      </c>
      <c r="N3549">
        <v>1</v>
      </c>
      <c r="O3549">
        <v>120</v>
      </c>
      <c r="P3549">
        <v>1.5</v>
      </c>
      <c r="Q3549">
        <v>1</v>
      </c>
      <c r="R3549">
        <v>1.5</v>
      </c>
      <c r="S3549">
        <v>1.5</v>
      </c>
      <c r="T3549" s="1">
        <v>44719</v>
      </c>
      <c r="U3549" t="str">
        <f t="shared" si="275"/>
        <v>Cheetos Puffs</v>
      </c>
      <c r="V3549" t="str">
        <f t="shared" si="276"/>
        <v>Food</v>
      </c>
      <c r="W3549" t="s">
        <v>43</v>
      </c>
      <c r="X3549" t="b">
        <f t="shared" si="278"/>
        <v>1</v>
      </c>
      <c r="Y3549">
        <f t="shared" si="277"/>
        <v>1.5</v>
      </c>
      <c r="Z3549" s="2">
        <f t="shared" si="279"/>
        <v>1</v>
      </c>
      <c r="AA3549" t="s">
        <v>555</v>
      </c>
      <c r="AD3549" t="s">
        <v>91</v>
      </c>
      <c r="AE3549" t="s">
        <v>691</v>
      </c>
      <c r="AF3549">
        <v>2022</v>
      </c>
    </row>
    <row r="3550" spans="1:32" x14ac:dyDescent="0.25">
      <c r="A3550" t="s">
        <v>29</v>
      </c>
      <c r="B3550" t="s">
        <v>67</v>
      </c>
      <c r="C3550" t="s">
        <v>68</v>
      </c>
      <c r="D3550" t="s">
        <v>69</v>
      </c>
      <c r="E3550">
        <f>_xlfn.XLOOKUP(Table1[[#This Row],[Location]],'Location analysis'!A:A,'Location analysis'!B:B)</f>
        <v>40.435699999999997</v>
      </c>
      <c r="F3550">
        <f>_xlfn.XLOOKUP(Table1[[#This Row],[Location]],'Location analysis'!A:A,'Location analysis'!C:C)</f>
        <v>-74.125200000000007</v>
      </c>
      <c r="G3550" t="s">
        <v>555</v>
      </c>
      <c r="H3550" t="s">
        <v>43</v>
      </c>
      <c r="I3550">
        <v>15220346223</v>
      </c>
      <c r="J3550" t="s">
        <v>689</v>
      </c>
      <c r="K3550" t="s">
        <v>51</v>
      </c>
      <c r="L3550">
        <v>120</v>
      </c>
      <c r="M3550">
        <v>1.5</v>
      </c>
      <c r="N3550">
        <v>1</v>
      </c>
      <c r="O3550">
        <v>120</v>
      </c>
      <c r="P3550">
        <v>1.5</v>
      </c>
      <c r="Q3550">
        <v>1</v>
      </c>
      <c r="R3550">
        <v>1.5</v>
      </c>
      <c r="S3550">
        <v>1.5</v>
      </c>
      <c r="T3550" s="1">
        <v>44719</v>
      </c>
      <c r="U3550" t="str">
        <f t="shared" si="275"/>
        <v>Cheetos Puffs</v>
      </c>
      <c r="V3550" t="str">
        <f t="shared" si="276"/>
        <v>Food</v>
      </c>
      <c r="W3550" t="s">
        <v>43</v>
      </c>
      <c r="X3550" t="b">
        <f t="shared" si="278"/>
        <v>1</v>
      </c>
      <c r="Y3550">
        <f t="shared" si="277"/>
        <v>1.5</v>
      </c>
      <c r="Z3550" s="2">
        <f t="shared" si="279"/>
        <v>1</v>
      </c>
      <c r="AA3550" t="s">
        <v>555</v>
      </c>
      <c r="AD3550" t="s">
        <v>91</v>
      </c>
      <c r="AE3550" t="s">
        <v>691</v>
      </c>
      <c r="AF3550">
        <v>2022</v>
      </c>
    </row>
    <row r="3551" spans="1:32" x14ac:dyDescent="0.25">
      <c r="A3551" t="s">
        <v>29</v>
      </c>
      <c r="B3551" t="s">
        <v>67</v>
      </c>
      <c r="C3551" t="s">
        <v>68</v>
      </c>
      <c r="D3551" t="s">
        <v>69</v>
      </c>
      <c r="E3551">
        <f>_xlfn.XLOOKUP(Table1[[#This Row],[Location]],'Location analysis'!A:A,'Location analysis'!B:B)</f>
        <v>40.435699999999997</v>
      </c>
      <c r="F3551">
        <f>_xlfn.XLOOKUP(Table1[[#This Row],[Location]],'Location analysis'!A:A,'Location analysis'!C:C)</f>
        <v>-74.125200000000007</v>
      </c>
      <c r="G3551" t="s">
        <v>70</v>
      </c>
      <c r="H3551" t="s">
        <v>34</v>
      </c>
      <c r="I3551">
        <v>15220351441</v>
      </c>
      <c r="J3551" t="s">
        <v>689</v>
      </c>
      <c r="K3551" t="s">
        <v>51</v>
      </c>
      <c r="L3551">
        <v>144</v>
      </c>
      <c r="M3551">
        <v>3</v>
      </c>
      <c r="N3551">
        <v>1</v>
      </c>
      <c r="O3551">
        <v>144</v>
      </c>
      <c r="P3551">
        <v>3</v>
      </c>
      <c r="Q3551">
        <v>1</v>
      </c>
      <c r="R3551">
        <v>3</v>
      </c>
      <c r="S3551">
        <v>3</v>
      </c>
      <c r="T3551" s="1">
        <v>44719</v>
      </c>
      <c r="U3551" t="str">
        <f t="shared" si="275"/>
        <v>Monster Energy Original</v>
      </c>
      <c r="V3551" t="str">
        <f t="shared" si="276"/>
        <v>Carbonated</v>
      </c>
      <c r="W3551" t="s">
        <v>34</v>
      </c>
      <c r="X3551" t="b">
        <f t="shared" si="278"/>
        <v>1</v>
      </c>
      <c r="Y3551">
        <f t="shared" si="277"/>
        <v>3</v>
      </c>
      <c r="Z3551" s="2">
        <f t="shared" si="279"/>
        <v>2</v>
      </c>
      <c r="AA3551" t="s">
        <v>70</v>
      </c>
      <c r="AD3551" t="s">
        <v>91</v>
      </c>
      <c r="AE3551" t="s">
        <v>691</v>
      </c>
      <c r="AF3551">
        <v>2022</v>
      </c>
    </row>
    <row r="3552" spans="1:32" x14ac:dyDescent="0.25">
      <c r="A3552" t="s">
        <v>29</v>
      </c>
      <c r="B3552" t="s">
        <v>67</v>
      </c>
      <c r="C3552" t="s">
        <v>68</v>
      </c>
      <c r="D3552" t="s">
        <v>69</v>
      </c>
      <c r="E3552">
        <f>_xlfn.XLOOKUP(Table1[[#This Row],[Location]],'Location analysis'!A:A,'Location analysis'!B:B)</f>
        <v>40.435699999999997</v>
      </c>
      <c r="F3552">
        <f>_xlfn.XLOOKUP(Table1[[#This Row],[Location]],'Location analysis'!A:A,'Location analysis'!C:C)</f>
        <v>-74.125200000000007</v>
      </c>
      <c r="G3552" t="s">
        <v>555</v>
      </c>
      <c r="H3552" t="s">
        <v>43</v>
      </c>
      <c r="I3552">
        <v>15220360430</v>
      </c>
      <c r="J3552" t="s">
        <v>689</v>
      </c>
      <c r="K3552" t="s">
        <v>51</v>
      </c>
      <c r="L3552">
        <v>120</v>
      </c>
      <c r="M3552">
        <v>1.5</v>
      </c>
      <c r="N3552">
        <v>1</v>
      </c>
      <c r="O3552">
        <v>120</v>
      </c>
      <c r="P3552">
        <v>1.5</v>
      </c>
      <c r="Q3552">
        <v>1</v>
      </c>
      <c r="R3552">
        <v>1.5</v>
      </c>
      <c r="S3552">
        <v>1.5</v>
      </c>
      <c r="T3552" s="1">
        <v>44719</v>
      </c>
      <c r="U3552" t="str">
        <f t="shared" si="275"/>
        <v>Cheetos Puffs</v>
      </c>
      <c r="V3552" t="str">
        <f t="shared" si="276"/>
        <v>Food</v>
      </c>
      <c r="W3552" t="s">
        <v>43</v>
      </c>
      <c r="X3552" t="b">
        <f t="shared" si="278"/>
        <v>1</v>
      </c>
      <c r="Y3552">
        <f t="shared" si="277"/>
        <v>1.5</v>
      </c>
      <c r="Z3552" s="2">
        <f t="shared" si="279"/>
        <v>1</v>
      </c>
      <c r="AA3552" t="s">
        <v>555</v>
      </c>
      <c r="AD3552" t="s">
        <v>91</v>
      </c>
      <c r="AE3552" t="s">
        <v>691</v>
      </c>
      <c r="AF3552">
        <v>2022</v>
      </c>
    </row>
    <row r="3553" spans="1:32" x14ac:dyDescent="0.25">
      <c r="A3553" t="s">
        <v>29</v>
      </c>
      <c r="B3553" t="s">
        <v>67</v>
      </c>
      <c r="C3553" t="s">
        <v>68</v>
      </c>
      <c r="D3553" t="s">
        <v>69</v>
      </c>
      <c r="E3553">
        <f>_xlfn.XLOOKUP(Table1[[#This Row],[Location]],'Location analysis'!A:A,'Location analysis'!B:B)</f>
        <v>40.435699999999997</v>
      </c>
      <c r="F3553">
        <f>_xlfn.XLOOKUP(Table1[[#This Row],[Location]],'Location analysis'!A:A,'Location analysis'!C:C)</f>
        <v>-74.125200000000007</v>
      </c>
      <c r="G3553" t="s">
        <v>182</v>
      </c>
      <c r="H3553" t="s">
        <v>34</v>
      </c>
      <c r="I3553">
        <v>15220366926</v>
      </c>
      <c r="J3553" t="s">
        <v>689</v>
      </c>
      <c r="K3553" t="s">
        <v>51</v>
      </c>
      <c r="L3553">
        <v>141</v>
      </c>
      <c r="M3553">
        <v>1.5</v>
      </c>
      <c r="N3553">
        <v>1</v>
      </c>
      <c r="O3553">
        <v>141</v>
      </c>
      <c r="P3553">
        <v>1.5</v>
      </c>
      <c r="Q3553">
        <v>1</v>
      </c>
      <c r="R3553">
        <v>1.5</v>
      </c>
      <c r="S3553">
        <v>1.5</v>
      </c>
      <c r="T3553" s="1">
        <v>44719</v>
      </c>
      <c r="U3553" t="str">
        <f t="shared" si="275"/>
        <v>Coca Cola - Zero Sugar</v>
      </c>
      <c r="V3553" t="str">
        <f t="shared" si="276"/>
        <v>Carbonated</v>
      </c>
      <c r="W3553" t="s">
        <v>34</v>
      </c>
      <c r="X3553" t="b">
        <f t="shared" si="278"/>
        <v>1</v>
      </c>
      <c r="Y3553">
        <f t="shared" si="277"/>
        <v>1.5</v>
      </c>
      <c r="Z3553" s="2">
        <f t="shared" si="279"/>
        <v>1</v>
      </c>
      <c r="AA3553" t="s">
        <v>183</v>
      </c>
      <c r="AB3553" t="s">
        <v>184</v>
      </c>
      <c r="AD3553" t="s">
        <v>91</v>
      </c>
      <c r="AE3553" t="s">
        <v>691</v>
      </c>
      <c r="AF3553">
        <v>2022</v>
      </c>
    </row>
    <row r="3554" spans="1:32" x14ac:dyDescent="0.25">
      <c r="A3554" t="s">
        <v>29</v>
      </c>
      <c r="B3554" t="s">
        <v>67</v>
      </c>
      <c r="C3554" t="s">
        <v>68</v>
      </c>
      <c r="D3554" t="s">
        <v>69</v>
      </c>
      <c r="E3554">
        <f>_xlfn.XLOOKUP(Table1[[#This Row],[Location]],'Location analysis'!A:A,'Location analysis'!B:B)</f>
        <v>40.435699999999997</v>
      </c>
      <c r="F3554">
        <f>_xlfn.XLOOKUP(Table1[[#This Row],[Location]],'Location analysis'!A:A,'Location analysis'!C:C)</f>
        <v>-74.125200000000007</v>
      </c>
      <c r="G3554" t="s">
        <v>264</v>
      </c>
      <c r="H3554" t="s">
        <v>43</v>
      </c>
      <c r="I3554">
        <v>15220367921</v>
      </c>
      <c r="J3554" t="s">
        <v>689</v>
      </c>
      <c r="K3554" t="s">
        <v>51</v>
      </c>
      <c r="L3554">
        <v>110</v>
      </c>
      <c r="M3554">
        <v>1.5</v>
      </c>
      <c r="N3554">
        <v>1</v>
      </c>
      <c r="O3554">
        <v>110</v>
      </c>
      <c r="P3554">
        <v>1.5</v>
      </c>
      <c r="Q3554">
        <v>1</v>
      </c>
      <c r="R3554">
        <v>1.5</v>
      </c>
      <c r="S3554">
        <v>1.5</v>
      </c>
      <c r="T3554" s="1">
        <v>44719</v>
      </c>
      <c r="U3554" t="str">
        <f t="shared" si="275"/>
        <v>Funyuns - Flaming Hot</v>
      </c>
      <c r="V3554" t="str">
        <f t="shared" si="276"/>
        <v>Food</v>
      </c>
      <c r="W3554" t="s">
        <v>43</v>
      </c>
      <c r="X3554" t="b">
        <f t="shared" si="278"/>
        <v>1</v>
      </c>
      <c r="Y3554">
        <f t="shared" si="277"/>
        <v>1.5</v>
      </c>
      <c r="Z3554" s="2">
        <f t="shared" si="279"/>
        <v>1</v>
      </c>
      <c r="AA3554" t="s">
        <v>265</v>
      </c>
      <c r="AB3554" t="s">
        <v>122</v>
      </c>
      <c r="AD3554" t="s">
        <v>91</v>
      </c>
      <c r="AE3554" t="s">
        <v>691</v>
      </c>
      <c r="AF3554">
        <v>2022</v>
      </c>
    </row>
    <row r="3555" spans="1:32" x14ac:dyDescent="0.25">
      <c r="A3555" t="s">
        <v>29</v>
      </c>
      <c r="B3555" t="s">
        <v>67</v>
      </c>
      <c r="C3555" t="s">
        <v>68</v>
      </c>
      <c r="D3555" t="s">
        <v>69</v>
      </c>
      <c r="E3555">
        <f>_xlfn.XLOOKUP(Table1[[#This Row],[Location]],'Location analysis'!A:A,'Location analysis'!B:B)</f>
        <v>40.435699999999997</v>
      </c>
      <c r="F3555">
        <f>_xlfn.XLOOKUP(Table1[[#This Row],[Location]],'Location analysis'!A:A,'Location analysis'!C:C)</f>
        <v>-74.125200000000007</v>
      </c>
      <c r="G3555" t="s">
        <v>185</v>
      </c>
      <c r="H3555" t="s">
        <v>34</v>
      </c>
      <c r="I3555">
        <v>15221081325</v>
      </c>
      <c r="J3555" t="s">
        <v>692</v>
      </c>
      <c r="K3555" t="s">
        <v>36</v>
      </c>
      <c r="L3555">
        <v>148</v>
      </c>
      <c r="M3555">
        <v>3.5</v>
      </c>
      <c r="N3555">
        <v>1</v>
      </c>
      <c r="O3555">
        <v>148</v>
      </c>
      <c r="P3555">
        <v>3.5</v>
      </c>
      <c r="Q3555">
        <v>1</v>
      </c>
      <c r="R3555">
        <v>3.5</v>
      </c>
      <c r="S3555">
        <v>3.5</v>
      </c>
      <c r="T3555" s="1">
        <v>44720</v>
      </c>
      <c r="U3555" t="str">
        <f t="shared" si="275"/>
        <v>Red Bull - Original</v>
      </c>
      <c r="V3555" t="str">
        <f t="shared" si="276"/>
        <v>Carbonated</v>
      </c>
      <c r="W3555" t="s">
        <v>34</v>
      </c>
      <c r="X3555" t="b">
        <f t="shared" si="278"/>
        <v>1</v>
      </c>
      <c r="Y3555">
        <f t="shared" si="277"/>
        <v>3.5</v>
      </c>
      <c r="Z3555" s="2">
        <f t="shared" si="279"/>
        <v>2.3333333333333335</v>
      </c>
      <c r="AA3555" t="s">
        <v>37</v>
      </c>
      <c r="AB3555" t="s">
        <v>150</v>
      </c>
      <c r="AD3555" t="s">
        <v>109</v>
      </c>
      <c r="AE3555" t="s">
        <v>693</v>
      </c>
      <c r="AF3555">
        <v>2022</v>
      </c>
    </row>
    <row r="3556" spans="1:32" x14ac:dyDescent="0.25">
      <c r="A3556" t="s">
        <v>29</v>
      </c>
      <c r="B3556" t="s">
        <v>394</v>
      </c>
      <c r="C3556" t="s">
        <v>395</v>
      </c>
      <c r="D3556" t="s">
        <v>396</v>
      </c>
      <c r="E3556">
        <f>_xlfn.XLOOKUP(Table1[[#This Row],[Location]],'Location analysis'!A:A,'Location analysis'!B:B)</f>
        <v>40.416893999999999</v>
      </c>
      <c r="F3556">
        <f>_xlfn.XLOOKUP(Table1[[#This Row],[Location]],'Location analysis'!A:A,'Location analysis'!C:C)</f>
        <v>-74.420399000000003</v>
      </c>
      <c r="G3556" t="s">
        <v>582</v>
      </c>
      <c r="H3556" t="s">
        <v>43</v>
      </c>
      <c r="I3556">
        <v>15221898686</v>
      </c>
      <c r="J3556" t="s">
        <v>692</v>
      </c>
      <c r="K3556" t="s">
        <v>51</v>
      </c>
      <c r="L3556">
        <v>150</v>
      </c>
      <c r="M3556">
        <v>3</v>
      </c>
      <c r="N3556">
        <v>1</v>
      </c>
      <c r="O3556">
        <v>150</v>
      </c>
      <c r="P3556">
        <v>3</v>
      </c>
      <c r="Q3556">
        <v>1</v>
      </c>
      <c r="R3556">
        <v>3</v>
      </c>
      <c r="S3556">
        <v>3</v>
      </c>
      <c r="T3556" s="1">
        <v>44720</v>
      </c>
      <c r="U3556" t="str">
        <f t="shared" si="275"/>
        <v>CheezIt - Go Paks</v>
      </c>
      <c r="V3556" t="str">
        <f t="shared" si="276"/>
        <v>Food</v>
      </c>
      <c r="W3556" t="s">
        <v>43</v>
      </c>
      <c r="X3556" t="b">
        <f t="shared" si="278"/>
        <v>1</v>
      </c>
      <c r="Y3556">
        <f t="shared" si="277"/>
        <v>3</v>
      </c>
      <c r="Z3556" s="2">
        <f t="shared" si="279"/>
        <v>2</v>
      </c>
      <c r="AA3556" t="s">
        <v>193</v>
      </c>
      <c r="AB3556" t="s">
        <v>492</v>
      </c>
      <c r="AD3556" t="s">
        <v>109</v>
      </c>
      <c r="AE3556" t="s">
        <v>693</v>
      </c>
      <c r="AF3556">
        <v>2022</v>
      </c>
    </row>
    <row r="3557" spans="1:32" x14ac:dyDescent="0.25">
      <c r="A3557" t="s">
        <v>29</v>
      </c>
      <c r="B3557" t="s">
        <v>67</v>
      </c>
      <c r="C3557" t="s">
        <v>68</v>
      </c>
      <c r="D3557" t="s">
        <v>69</v>
      </c>
      <c r="E3557">
        <f>_xlfn.XLOOKUP(Table1[[#This Row],[Location]],'Location analysis'!A:A,'Location analysis'!B:B)</f>
        <v>40.435699999999997</v>
      </c>
      <c r="F3557">
        <f>_xlfn.XLOOKUP(Table1[[#This Row],[Location]],'Location analysis'!A:A,'Location analysis'!C:C)</f>
        <v>-74.125200000000007</v>
      </c>
      <c r="G3557" t="s">
        <v>264</v>
      </c>
      <c r="H3557" t="s">
        <v>43</v>
      </c>
      <c r="I3557">
        <v>15222069023</v>
      </c>
      <c r="J3557" t="s">
        <v>692</v>
      </c>
      <c r="K3557" t="s">
        <v>36</v>
      </c>
      <c r="L3557">
        <v>125</v>
      </c>
      <c r="M3557">
        <v>1.5</v>
      </c>
      <c r="N3557">
        <v>1</v>
      </c>
      <c r="O3557">
        <v>125</v>
      </c>
      <c r="P3557">
        <v>1.5</v>
      </c>
      <c r="Q3557">
        <v>1</v>
      </c>
      <c r="R3557">
        <v>1.5</v>
      </c>
      <c r="S3557">
        <v>3</v>
      </c>
      <c r="T3557" s="1">
        <v>44720</v>
      </c>
      <c r="U3557" t="str">
        <f t="shared" si="275"/>
        <v>Funyuns - Flaming Hot</v>
      </c>
      <c r="V3557" t="str">
        <f t="shared" si="276"/>
        <v>Food</v>
      </c>
      <c r="W3557" t="s">
        <v>43</v>
      </c>
      <c r="X3557" t="b">
        <f t="shared" si="278"/>
        <v>1</v>
      </c>
      <c r="Y3557">
        <f t="shared" si="277"/>
        <v>1.5</v>
      </c>
      <c r="Z3557" s="2">
        <f t="shared" si="279"/>
        <v>1</v>
      </c>
      <c r="AA3557" t="s">
        <v>265</v>
      </c>
      <c r="AB3557" t="s">
        <v>122</v>
      </c>
      <c r="AD3557" t="s">
        <v>109</v>
      </c>
      <c r="AE3557" t="s">
        <v>693</v>
      </c>
      <c r="AF3557">
        <v>2022</v>
      </c>
    </row>
    <row r="3558" spans="1:32" x14ac:dyDescent="0.25">
      <c r="A3558" t="s">
        <v>29</v>
      </c>
      <c r="B3558" t="s">
        <v>67</v>
      </c>
      <c r="C3558" t="s">
        <v>68</v>
      </c>
      <c r="D3558" t="s">
        <v>69</v>
      </c>
      <c r="E3558">
        <f>_xlfn.XLOOKUP(Table1[[#This Row],[Location]],'Location analysis'!A:A,'Location analysis'!B:B)</f>
        <v>40.435699999999997</v>
      </c>
      <c r="F3558">
        <f>_xlfn.XLOOKUP(Table1[[#This Row],[Location]],'Location analysis'!A:A,'Location analysis'!C:C)</f>
        <v>-74.125200000000007</v>
      </c>
      <c r="G3558" t="s">
        <v>264</v>
      </c>
      <c r="H3558" t="s">
        <v>43</v>
      </c>
      <c r="I3558">
        <v>15222069023</v>
      </c>
      <c r="J3558" t="s">
        <v>692</v>
      </c>
      <c r="K3558" t="s">
        <v>36</v>
      </c>
      <c r="L3558">
        <v>110</v>
      </c>
      <c r="M3558">
        <v>1.5</v>
      </c>
      <c r="N3558">
        <v>1</v>
      </c>
      <c r="O3558">
        <v>110</v>
      </c>
      <c r="P3558">
        <v>1.5</v>
      </c>
      <c r="Q3558">
        <v>1</v>
      </c>
      <c r="R3558">
        <v>1.5</v>
      </c>
      <c r="S3558">
        <v>3</v>
      </c>
      <c r="T3558" s="1">
        <v>44720</v>
      </c>
      <c r="U3558" t="str">
        <f t="shared" si="275"/>
        <v>Funyuns - Flaming Hot</v>
      </c>
      <c r="V3558" t="str">
        <f t="shared" si="276"/>
        <v>Food</v>
      </c>
      <c r="W3558" t="s">
        <v>43</v>
      </c>
      <c r="X3558" t="b">
        <f t="shared" si="278"/>
        <v>1</v>
      </c>
      <c r="Y3558">
        <f t="shared" si="277"/>
        <v>1.5</v>
      </c>
      <c r="Z3558" s="2">
        <f t="shared" si="279"/>
        <v>1</v>
      </c>
      <c r="AA3558" t="s">
        <v>265</v>
      </c>
      <c r="AB3558" t="s">
        <v>122</v>
      </c>
      <c r="AD3558" t="s">
        <v>109</v>
      </c>
      <c r="AE3558" t="s">
        <v>693</v>
      </c>
      <c r="AF3558">
        <v>2022</v>
      </c>
    </row>
    <row r="3559" spans="1:32" x14ac:dyDescent="0.25">
      <c r="A3559" t="s">
        <v>29</v>
      </c>
      <c r="B3559" t="s">
        <v>394</v>
      </c>
      <c r="C3559" t="s">
        <v>395</v>
      </c>
      <c r="D3559" t="s">
        <v>396</v>
      </c>
      <c r="E3559">
        <f>_xlfn.XLOOKUP(Table1[[#This Row],[Location]],'Location analysis'!A:A,'Location analysis'!B:B)</f>
        <v>40.416893999999999</v>
      </c>
      <c r="F3559">
        <f>_xlfn.XLOOKUP(Table1[[#This Row],[Location]],'Location analysis'!A:A,'Location analysis'!C:C)</f>
        <v>-74.420399000000003</v>
      </c>
      <c r="G3559" t="s">
        <v>112</v>
      </c>
      <c r="H3559" t="s">
        <v>43</v>
      </c>
      <c r="I3559">
        <v>15222088568</v>
      </c>
      <c r="J3559" t="s">
        <v>692</v>
      </c>
      <c r="K3559" t="s">
        <v>36</v>
      </c>
      <c r="L3559">
        <v>131</v>
      </c>
      <c r="M3559">
        <v>2</v>
      </c>
      <c r="N3559">
        <v>1</v>
      </c>
      <c r="O3559">
        <v>131</v>
      </c>
      <c r="P3559">
        <v>2</v>
      </c>
      <c r="Q3559">
        <v>1</v>
      </c>
      <c r="R3559">
        <v>2</v>
      </c>
      <c r="S3559">
        <v>3.5</v>
      </c>
      <c r="T3559" s="1">
        <v>44720</v>
      </c>
      <c r="U3559" t="str">
        <f t="shared" si="275"/>
        <v>Robert Irvine's - Fit Crunch -  Chocolate Pea</v>
      </c>
      <c r="V3559" t="str">
        <f t="shared" si="276"/>
        <v>Food</v>
      </c>
      <c r="W3559" t="s">
        <v>43</v>
      </c>
      <c r="X3559" t="b">
        <f t="shared" si="278"/>
        <v>1</v>
      </c>
      <c r="Y3559">
        <f t="shared" si="277"/>
        <v>2</v>
      </c>
      <c r="Z3559" s="2">
        <f t="shared" si="279"/>
        <v>1.3333333333333333</v>
      </c>
      <c r="AA3559" t="s">
        <v>113</v>
      </c>
      <c r="AB3559" t="s">
        <v>114</v>
      </c>
      <c r="AC3559" t="s">
        <v>115</v>
      </c>
      <c r="AD3559" t="s">
        <v>109</v>
      </c>
      <c r="AE3559" t="s">
        <v>693</v>
      </c>
      <c r="AF3559">
        <v>2022</v>
      </c>
    </row>
    <row r="3560" spans="1:32" x14ac:dyDescent="0.25">
      <c r="A3560" t="s">
        <v>29</v>
      </c>
      <c r="B3560" t="s">
        <v>394</v>
      </c>
      <c r="C3560" t="s">
        <v>395</v>
      </c>
      <c r="D3560" t="s">
        <v>396</v>
      </c>
      <c r="E3560">
        <f>_xlfn.XLOOKUP(Table1[[#This Row],[Location]],'Location analysis'!A:A,'Location analysis'!B:B)</f>
        <v>40.416893999999999</v>
      </c>
      <c r="F3560">
        <f>_xlfn.XLOOKUP(Table1[[#This Row],[Location]],'Location analysis'!A:A,'Location analysis'!C:C)</f>
        <v>-74.420399000000003</v>
      </c>
      <c r="G3560" t="s">
        <v>137</v>
      </c>
      <c r="H3560" t="s">
        <v>97</v>
      </c>
      <c r="I3560">
        <v>15222088568</v>
      </c>
      <c r="J3560" t="s">
        <v>692</v>
      </c>
      <c r="K3560" t="s">
        <v>36</v>
      </c>
      <c r="L3560">
        <v>144</v>
      </c>
      <c r="M3560">
        <v>1.5</v>
      </c>
      <c r="N3560">
        <v>1</v>
      </c>
      <c r="O3560">
        <v>144</v>
      </c>
      <c r="P3560">
        <v>1.5</v>
      </c>
      <c r="Q3560">
        <v>1</v>
      </c>
      <c r="R3560">
        <v>1.5</v>
      </c>
      <c r="S3560">
        <v>3.5</v>
      </c>
      <c r="T3560" s="1">
        <v>44720</v>
      </c>
      <c r="U3560" t="str">
        <f t="shared" si="275"/>
        <v>Poland Springs Water</v>
      </c>
      <c r="V3560" t="str">
        <f t="shared" si="276"/>
        <v>Water</v>
      </c>
      <c r="W3560" t="s">
        <v>97</v>
      </c>
      <c r="X3560" t="b">
        <f t="shared" si="278"/>
        <v>1</v>
      </c>
      <c r="Y3560">
        <f t="shared" si="277"/>
        <v>1.5</v>
      </c>
      <c r="Z3560" s="2">
        <f t="shared" si="279"/>
        <v>1</v>
      </c>
      <c r="AA3560" t="s">
        <v>137</v>
      </c>
      <c r="AD3560" t="s">
        <v>109</v>
      </c>
      <c r="AE3560" t="s">
        <v>693</v>
      </c>
      <c r="AF3560">
        <v>2022</v>
      </c>
    </row>
    <row r="3561" spans="1:32" x14ac:dyDescent="0.25">
      <c r="A3561" t="s">
        <v>29</v>
      </c>
      <c r="B3561" t="s">
        <v>394</v>
      </c>
      <c r="C3561" t="s">
        <v>395</v>
      </c>
      <c r="D3561" t="s">
        <v>396</v>
      </c>
      <c r="E3561">
        <f>_xlfn.XLOOKUP(Table1[[#This Row],[Location]],'Location analysis'!A:A,'Location analysis'!B:B)</f>
        <v>40.416893999999999</v>
      </c>
      <c r="F3561">
        <f>_xlfn.XLOOKUP(Table1[[#This Row],[Location]],'Location analysis'!A:A,'Location analysis'!C:C)</f>
        <v>-74.420399000000003</v>
      </c>
      <c r="G3561" t="s">
        <v>71</v>
      </c>
      <c r="H3561" t="s">
        <v>43</v>
      </c>
      <c r="I3561">
        <v>15222671887</v>
      </c>
      <c r="J3561" t="s">
        <v>692</v>
      </c>
      <c r="K3561" t="s">
        <v>36</v>
      </c>
      <c r="L3561">
        <v>133</v>
      </c>
      <c r="M3561">
        <v>2.5</v>
      </c>
      <c r="N3561">
        <v>1</v>
      </c>
      <c r="O3561">
        <v>133</v>
      </c>
      <c r="P3561">
        <v>2.5</v>
      </c>
      <c r="Q3561">
        <v>1</v>
      </c>
      <c r="R3561">
        <v>2.5</v>
      </c>
      <c r="S3561">
        <v>2.5</v>
      </c>
      <c r="T3561" s="1">
        <v>44720</v>
      </c>
      <c r="U3561" t="str">
        <f t="shared" si="275"/>
        <v>Seapoint Farms Dry Roasted Edamame - Wasabi</v>
      </c>
      <c r="V3561" t="str">
        <f t="shared" si="276"/>
        <v>Food</v>
      </c>
      <c r="W3561" t="s">
        <v>43</v>
      </c>
      <c r="X3561" t="b">
        <f t="shared" si="278"/>
        <v>1</v>
      </c>
      <c r="Y3561">
        <f t="shared" si="277"/>
        <v>2.5</v>
      </c>
      <c r="Z3561" s="2">
        <f t="shared" si="279"/>
        <v>1.6666666666666667</v>
      </c>
      <c r="AA3561" t="s">
        <v>72</v>
      </c>
      <c r="AB3561" t="s">
        <v>73</v>
      </c>
      <c r="AD3561" t="s">
        <v>109</v>
      </c>
      <c r="AE3561" t="s">
        <v>693</v>
      </c>
      <c r="AF3561">
        <v>2022</v>
      </c>
    </row>
    <row r="3562" spans="1:32" x14ac:dyDescent="0.25">
      <c r="A3562" t="s">
        <v>29</v>
      </c>
      <c r="B3562" t="s">
        <v>394</v>
      </c>
      <c r="C3562" t="s">
        <v>395</v>
      </c>
      <c r="D3562" t="s">
        <v>396</v>
      </c>
      <c r="E3562">
        <f>_xlfn.XLOOKUP(Table1[[#This Row],[Location]],'Location analysis'!A:A,'Location analysis'!B:B)</f>
        <v>40.416893999999999</v>
      </c>
      <c r="F3562">
        <f>_xlfn.XLOOKUP(Table1[[#This Row],[Location]],'Location analysis'!A:A,'Location analysis'!C:C)</f>
        <v>-74.420399000000003</v>
      </c>
      <c r="G3562" t="s">
        <v>154</v>
      </c>
      <c r="H3562" t="s">
        <v>43</v>
      </c>
      <c r="I3562">
        <v>15222897136</v>
      </c>
      <c r="J3562" t="s">
        <v>692</v>
      </c>
      <c r="K3562" t="s">
        <v>36</v>
      </c>
      <c r="L3562">
        <v>112</v>
      </c>
      <c r="M3562">
        <v>1.5</v>
      </c>
      <c r="N3562">
        <v>1</v>
      </c>
      <c r="O3562">
        <v>112</v>
      </c>
      <c r="P3562">
        <v>1.5</v>
      </c>
      <c r="Q3562">
        <v>1</v>
      </c>
      <c r="R3562">
        <v>1.5</v>
      </c>
      <c r="S3562">
        <v>1.5</v>
      </c>
      <c r="T3562" s="1">
        <v>44720</v>
      </c>
      <c r="U3562" t="str">
        <f t="shared" si="275"/>
        <v>SunChips Multigrain - Harvest Cheddar</v>
      </c>
      <c r="V3562" t="str">
        <f t="shared" si="276"/>
        <v>Food</v>
      </c>
      <c r="W3562" t="s">
        <v>43</v>
      </c>
      <c r="X3562" t="b">
        <f t="shared" si="278"/>
        <v>1</v>
      </c>
      <c r="Y3562">
        <f t="shared" si="277"/>
        <v>1.5</v>
      </c>
      <c r="Z3562" s="2">
        <f t="shared" si="279"/>
        <v>1</v>
      </c>
      <c r="AA3562" t="s">
        <v>129</v>
      </c>
      <c r="AB3562" t="s">
        <v>155</v>
      </c>
      <c r="AD3562" t="s">
        <v>109</v>
      </c>
      <c r="AE3562" t="s">
        <v>693</v>
      </c>
      <c r="AF3562">
        <v>2022</v>
      </c>
    </row>
    <row r="3563" spans="1:32" x14ac:dyDescent="0.25">
      <c r="A3563" t="s">
        <v>29</v>
      </c>
      <c r="B3563" t="s">
        <v>394</v>
      </c>
      <c r="C3563" t="s">
        <v>395</v>
      </c>
      <c r="D3563" t="s">
        <v>396</v>
      </c>
      <c r="E3563">
        <f>_xlfn.XLOOKUP(Table1[[#This Row],[Location]],'Location analysis'!A:A,'Location analysis'!B:B)</f>
        <v>40.416893999999999</v>
      </c>
      <c r="F3563">
        <f>_xlfn.XLOOKUP(Table1[[#This Row],[Location]],'Location analysis'!A:A,'Location analysis'!C:C)</f>
        <v>-74.420399000000003</v>
      </c>
      <c r="G3563" t="s">
        <v>421</v>
      </c>
      <c r="H3563" t="s">
        <v>43</v>
      </c>
      <c r="I3563">
        <v>15223036520</v>
      </c>
      <c r="J3563" t="s">
        <v>692</v>
      </c>
      <c r="K3563" t="s">
        <v>36</v>
      </c>
      <c r="L3563">
        <v>157</v>
      </c>
      <c r="M3563">
        <v>3</v>
      </c>
      <c r="N3563">
        <v>1</v>
      </c>
      <c r="O3563">
        <v>157</v>
      </c>
      <c r="P3563">
        <v>3</v>
      </c>
      <c r="Q3563">
        <v>1</v>
      </c>
      <c r="R3563">
        <v>3</v>
      </c>
      <c r="S3563">
        <v>3</v>
      </c>
      <c r="T3563" s="1">
        <v>44720</v>
      </c>
      <c r="U3563" t="str">
        <f t="shared" si="275"/>
        <v>Lenny &amp; Larrys - SnickerDoodle</v>
      </c>
      <c r="V3563" t="str">
        <f t="shared" si="276"/>
        <v>Food</v>
      </c>
      <c r="W3563" t="s">
        <v>43</v>
      </c>
      <c r="X3563" t="b">
        <f t="shared" si="278"/>
        <v>1</v>
      </c>
      <c r="Y3563">
        <f t="shared" si="277"/>
        <v>3</v>
      </c>
      <c r="Z3563" s="2">
        <f t="shared" si="279"/>
        <v>2</v>
      </c>
      <c r="AA3563" t="s">
        <v>422</v>
      </c>
      <c r="AB3563" t="s">
        <v>423</v>
      </c>
      <c r="AD3563" t="s">
        <v>109</v>
      </c>
      <c r="AE3563" t="s">
        <v>693</v>
      </c>
      <c r="AF3563">
        <v>2022</v>
      </c>
    </row>
    <row r="3564" spans="1:32" x14ac:dyDescent="0.25">
      <c r="A3564" t="s">
        <v>29</v>
      </c>
      <c r="B3564" t="s">
        <v>394</v>
      </c>
      <c r="C3564" t="s">
        <v>395</v>
      </c>
      <c r="D3564" t="s">
        <v>396</v>
      </c>
      <c r="E3564">
        <f>_xlfn.XLOOKUP(Table1[[#This Row],[Location]],'Location analysis'!A:A,'Location analysis'!B:B)</f>
        <v>40.416893999999999</v>
      </c>
      <c r="F3564">
        <f>_xlfn.XLOOKUP(Table1[[#This Row],[Location]],'Location analysis'!A:A,'Location analysis'!C:C)</f>
        <v>-74.420399000000003</v>
      </c>
      <c r="G3564" t="s">
        <v>528</v>
      </c>
      <c r="H3564" t="s">
        <v>49</v>
      </c>
      <c r="I3564">
        <v>15223124437</v>
      </c>
      <c r="J3564" t="s">
        <v>692</v>
      </c>
      <c r="K3564" t="s">
        <v>36</v>
      </c>
      <c r="L3564">
        <v>145</v>
      </c>
      <c r="M3564">
        <v>2.75</v>
      </c>
      <c r="N3564">
        <v>1</v>
      </c>
      <c r="O3564">
        <v>145</v>
      </c>
      <c r="P3564">
        <v>2.75</v>
      </c>
      <c r="Q3564">
        <v>1</v>
      </c>
      <c r="R3564">
        <v>2.75</v>
      </c>
      <c r="S3564">
        <v>2.75</v>
      </c>
      <c r="T3564" s="1">
        <v>44720</v>
      </c>
      <c r="U3564" t="str">
        <f t="shared" si="275"/>
        <v>Bai Antioxidant - Tanzania Lemon Super Tea</v>
      </c>
      <c r="V3564" t="str">
        <f t="shared" si="276"/>
        <v>Non Carbonated</v>
      </c>
      <c r="W3564" t="s">
        <v>49</v>
      </c>
      <c r="X3564" t="b">
        <f t="shared" si="278"/>
        <v>1</v>
      </c>
      <c r="Y3564">
        <f t="shared" si="277"/>
        <v>2.75</v>
      </c>
      <c r="Z3564" s="2">
        <f t="shared" si="279"/>
        <v>1.8333333333333333</v>
      </c>
      <c r="AA3564" t="s">
        <v>52</v>
      </c>
      <c r="AB3564" t="s">
        <v>529</v>
      </c>
      <c r="AD3564" t="s">
        <v>109</v>
      </c>
      <c r="AE3564" t="s">
        <v>693</v>
      </c>
      <c r="AF3564">
        <v>2022</v>
      </c>
    </row>
    <row r="3565" spans="1:32" x14ac:dyDescent="0.25">
      <c r="A3565" t="s">
        <v>29</v>
      </c>
      <c r="B3565" t="s">
        <v>394</v>
      </c>
      <c r="C3565" t="s">
        <v>395</v>
      </c>
      <c r="D3565" t="s">
        <v>396</v>
      </c>
      <c r="E3565">
        <f>_xlfn.XLOOKUP(Table1[[#This Row],[Location]],'Location analysis'!A:A,'Location analysis'!B:B)</f>
        <v>40.416893999999999</v>
      </c>
      <c r="F3565">
        <f>_xlfn.XLOOKUP(Table1[[#This Row],[Location]],'Location analysis'!A:A,'Location analysis'!C:C)</f>
        <v>-74.420399000000003</v>
      </c>
      <c r="G3565" t="s">
        <v>137</v>
      </c>
      <c r="H3565" t="s">
        <v>97</v>
      </c>
      <c r="I3565">
        <v>15223491318</v>
      </c>
      <c r="J3565" t="s">
        <v>692</v>
      </c>
      <c r="K3565" t="s">
        <v>36</v>
      </c>
      <c r="L3565">
        <v>144</v>
      </c>
      <c r="M3565">
        <v>1.5</v>
      </c>
      <c r="N3565">
        <v>1</v>
      </c>
      <c r="O3565">
        <v>144</v>
      </c>
      <c r="P3565">
        <v>1.5</v>
      </c>
      <c r="Q3565">
        <v>1</v>
      </c>
      <c r="R3565">
        <v>1.5</v>
      </c>
      <c r="S3565">
        <v>1.5</v>
      </c>
      <c r="T3565" s="1">
        <v>44720</v>
      </c>
      <c r="U3565" t="str">
        <f t="shared" si="275"/>
        <v>Poland Springs Water</v>
      </c>
      <c r="V3565" t="str">
        <f t="shared" si="276"/>
        <v>Water</v>
      </c>
      <c r="W3565" t="s">
        <v>97</v>
      </c>
      <c r="X3565" t="b">
        <f t="shared" si="278"/>
        <v>1</v>
      </c>
      <c r="Y3565">
        <f t="shared" si="277"/>
        <v>1.5</v>
      </c>
      <c r="Z3565" s="2">
        <f t="shared" si="279"/>
        <v>1</v>
      </c>
      <c r="AA3565" t="s">
        <v>137</v>
      </c>
      <c r="AD3565" t="s">
        <v>109</v>
      </c>
      <c r="AE3565" t="s">
        <v>693</v>
      </c>
      <c r="AF3565">
        <v>2022</v>
      </c>
    </row>
    <row r="3566" spans="1:32" x14ac:dyDescent="0.25">
      <c r="A3566" t="s">
        <v>29</v>
      </c>
      <c r="B3566" t="s">
        <v>62</v>
      </c>
      <c r="C3566" t="s">
        <v>63</v>
      </c>
      <c r="D3566" t="s">
        <v>64</v>
      </c>
      <c r="E3566">
        <f>_xlfn.XLOOKUP(Table1[[#This Row],[Location]],'Location analysis'!A:A,'Location analysis'!B:B)</f>
        <v>40.091900000000003</v>
      </c>
      <c r="F3566">
        <f>_xlfn.XLOOKUP(Table1[[#This Row],[Location]],'Location analysis'!A:A,'Location analysis'!C:C)</f>
        <v>-74.358699999999999</v>
      </c>
      <c r="G3566" t="s">
        <v>128</v>
      </c>
      <c r="H3566" t="s">
        <v>43</v>
      </c>
      <c r="I3566">
        <v>15223803856</v>
      </c>
      <c r="J3566" t="s">
        <v>692</v>
      </c>
      <c r="K3566" t="s">
        <v>36</v>
      </c>
      <c r="L3566">
        <v>111</v>
      </c>
      <c r="M3566">
        <v>1.5</v>
      </c>
      <c r="N3566">
        <v>1</v>
      </c>
      <c r="O3566">
        <v>111</v>
      </c>
      <c r="P3566">
        <v>1.5</v>
      </c>
      <c r="Q3566">
        <v>1</v>
      </c>
      <c r="R3566">
        <v>1.5</v>
      </c>
      <c r="S3566">
        <v>1.5</v>
      </c>
      <c r="T3566" s="1">
        <v>44720</v>
      </c>
      <c r="U3566" t="str">
        <f t="shared" si="275"/>
        <v>SunChips Multigrain - Salsa</v>
      </c>
      <c r="V3566" t="str">
        <f t="shared" si="276"/>
        <v>Food</v>
      </c>
      <c r="W3566" t="s">
        <v>43</v>
      </c>
      <c r="X3566" t="b">
        <f t="shared" si="278"/>
        <v>1</v>
      </c>
      <c r="Y3566">
        <f t="shared" si="277"/>
        <v>1.5</v>
      </c>
      <c r="Z3566" s="2">
        <f t="shared" si="279"/>
        <v>1</v>
      </c>
      <c r="AA3566" t="s">
        <v>129</v>
      </c>
      <c r="AB3566" t="s">
        <v>130</v>
      </c>
      <c r="AD3566" t="s">
        <v>109</v>
      </c>
      <c r="AE3566" t="s">
        <v>693</v>
      </c>
      <c r="AF3566">
        <v>2022</v>
      </c>
    </row>
    <row r="3567" spans="1:32" x14ac:dyDescent="0.25">
      <c r="A3567" t="s">
        <v>29</v>
      </c>
      <c r="B3567" t="s">
        <v>394</v>
      </c>
      <c r="C3567" t="s">
        <v>395</v>
      </c>
      <c r="D3567" t="s">
        <v>396</v>
      </c>
      <c r="E3567">
        <f>_xlfn.XLOOKUP(Table1[[#This Row],[Location]],'Location analysis'!A:A,'Location analysis'!B:B)</f>
        <v>40.416893999999999</v>
      </c>
      <c r="F3567">
        <f>_xlfn.XLOOKUP(Table1[[#This Row],[Location]],'Location analysis'!A:A,'Location analysis'!C:C)</f>
        <v>-74.420399000000003</v>
      </c>
      <c r="G3567" t="s">
        <v>182</v>
      </c>
      <c r="H3567" t="s">
        <v>34</v>
      </c>
      <c r="I3567">
        <v>15224095239</v>
      </c>
      <c r="J3567" t="s">
        <v>692</v>
      </c>
      <c r="K3567" t="s">
        <v>36</v>
      </c>
      <c r="L3567">
        <v>142</v>
      </c>
      <c r="M3567">
        <v>1.5</v>
      </c>
      <c r="N3567">
        <v>1</v>
      </c>
      <c r="O3567">
        <v>142</v>
      </c>
      <c r="P3567">
        <v>1.5</v>
      </c>
      <c r="Q3567">
        <v>1</v>
      </c>
      <c r="R3567">
        <v>1.5</v>
      </c>
      <c r="S3567">
        <v>5</v>
      </c>
      <c r="T3567" s="1">
        <v>44720</v>
      </c>
      <c r="U3567" t="str">
        <f t="shared" si="275"/>
        <v>Coca Cola - Zero Sugar</v>
      </c>
      <c r="V3567" t="str">
        <f t="shared" si="276"/>
        <v>Carbonated</v>
      </c>
      <c r="W3567" t="s">
        <v>34</v>
      </c>
      <c r="X3567" t="b">
        <f t="shared" si="278"/>
        <v>1</v>
      </c>
      <c r="Y3567">
        <f t="shared" si="277"/>
        <v>1.5</v>
      </c>
      <c r="Z3567" s="2">
        <f t="shared" si="279"/>
        <v>1</v>
      </c>
      <c r="AA3567" t="s">
        <v>183</v>
      </c>
      <c r="AB3567" t="s">
        <v>184</v>
      </c>
      <c r="AD3567" t="s">
        <v>109</v>
      </c>
      <c r="AE3567" t="s">
        <v>693</v>
      </c>
      <c r="AF3567">
        <v>2022</v>
      </c>
    </row>
    <row r="3568" spans="1:32" x14ac:dyDescent="0.25">
      <c r="A3568" t="s">
        <v>29</v>
      </c>
      <c r="B3568" t="s">
        <v>394</v>
      </c>
      <c r="C3568" t="s">
        <v>395</v>
      </c>
      <c r="D3568" t="s">
        <v>396</v>
      </c>
      <c r="E3568">
        <f>_xlfn.XLOOKUP(Table1[[#This Row],[Location]],'Location analysis'!A:A,'Location analysis'!B:B)</f>
        <v>40.416893999999999</v>
      </c>
      <c r="F3568">
        <f>_xlfn.XLOOKUP(Table1[[#This Row],[Location]],'Location analysis'!A:A,'Location analysis'!C:C)</f>
        <v>-74.420399000000003</v>
      </c>
      <c r="G3568" t="s">
        <v>520</v>
      </c>
      <c r="H3568" t="s">
        <v>43</v>
      </c>
      <c r="I3568">
        <v>15224095239</v>
      </c>
      <c r="J3568" t="s">
        <v>692</v>
      </c>
      <c r="K3568" t="s">
        <v>36</v>
      </c>
      <c r="L3568">
        <v>111</v>
      </c>
      <c r="M3568">
        <v>1.5</v>
      </c>
      <c r="N3568">
        <v>1</v>
      </c>
      <c r="O3568">
        <v>111</v>
      </c>
      <c r="P3568">
        <v>1.5</v>
      </c>
      <c r="Q3568">
        <v>1</v>
      </c>
      <c r="R3568">
        <v>1.5</v>
      </c>
      <c r="S3568">
        <v>5</v>
      </c>
      <c r="T3568" s="1">
        <v>44720</v>
      </c>
      <c r="U3568" t="str">
        <f t="shared" si="275"/>
        <v>Pop Corners - Sea Salt</v>
      </c>
      <c r="V3568" t="str">
        <f t="shared" si="276"/>
        <v>Food</v>
      </c>
      <c r="W3568" t="s">
        <v>43</v>
      </c>
      <c r="X3568" t="b">
        <f t="shared" si="278"/>
        <v>1</v>
      </c>
      <c r="Y3568">
        <f t="shared" si="277"/>
        <v>1.5</v>
      </c>
      <c r="Z3568" s="2">
        <f t="shared" si="279"/>
        <v>1</v>
      </c>
      <c r="AA3568" t="s">
        <v>509</v>
      </c>
      <c r="AB3568" t="s">
        <v>157</v>
      </c>
      <c r="AD3568" t="s">
        <v>109</v>
      </c>
      <c r="AE3568" t="s">
        <v>693</v>
      </c>
      <c r="AF3568">
        <v>2022</v>
      </c>
    </row>
    <row r="3569" spans="1:32" x14ac:dyDescent="0.25">
      <c r="A3569" t="s">
        <v>29</v>
      </c>
      <c r="B3569" t="s">
        <v>394</v>
      </c>
      <c r="C3569" t="s">
        <v>395</v>
      </c>
      <c r="D3569" t="s">
        <v>396</v>
      </c>
      <c r="E3569">
        <f>_xlfn.XLOOKUP(Table1[[#This Row],[Location]],'Location analysis'!A:A,'Location analysis'!B:B)</f>
        <v>40.416893999999999</v>
      </c>
      <c r="F3569">
        <f>_xlfn.XLOOKUP(Table1[[#This Row],[Location]],'Location analysis'!A:A,'Location analysis'!C:C)</f>
        <v>-74.420399000000003</v>
      </c>
      <c r="G3569" t="s">
        <v>417</v>
      </c>
      <c r="H3569" t="s">
        <v>43</v>
      </c>
      <c r="I3569">
        <v>15224095239</v>
      </c>
      <c r="J3569" t="s">
        <v>692</v>
      </c>
      <c r="K3569" t="s">
        <v>36</v>
      </c>
      <c r="L3569">
        <v>136</v>
      </c>
      <c r="M3569">
        <v>2</v>
      </c>
      <c r="N3569">
        <v>1</v>
      </c>
      <c r="O3569">
        <v>136</v>
      </c>
      <c r="P3569">
        <v>2</v>
      </c>
      <c r="Q3569">
        <v>1</v>
      </c>
      <c r="R3569">
        <v>2</v>
      </c>
      <c r="S3569">
        <v>5</v>
      </c>
      <c r="T3569" s="1">
        <v>44720</v>
      </c>
      <c r="U3569" t="str">
        <f t="shared" si="275"/>
        <v>Genius Keto Bar - Chocolate Dream</v>
      </c>
      <c r="V3569" t="str">
        <f t="shared" si="276"/>
        <v>Food</v>
      </c>
      <c r="W3569" t="s">
        <v>43</v>
      </c>
      <c r="X3569" t="b">
        <f t="shared" si="278"/>
        <v>1</v>
      </c>
      <c r="Y3569">
        <f t="shared" si="277"/>
        <v>2</v>
      </c>
      <c r="Z3569" s="2">
        <f t="shared" si="279"/>
        <v>1.3333333333333333</v>
      </c>
      <c r="AA3569" t="s">
        <v>418</v>
      </c>
      <c r="AB3569" t="s">
        <v>419</v>
      </c>
      <c r="AD3569" t="s">
        <v>109</v>
      </c>
      <c r="AE3569" t="s">
        <v>693</v>
      </c>
      <c r="AF3569">
        <v>2022</v>
      </c>
    </row>
    <row r="3570" spans="1:32" x14ac:dyDescent="0.25">
      <c r="A3570" t="s">
        <v>29</v>
      </c>
      <c r="B3570" t="s">
        <v>394</v>
      </c>
      <c r="C3570" t="s">
        <v>395</v>
      </c>
      <c r="D3570" t="s">
        <v>396</v>
      </c>
      <c r="E3570">
        <f>_xlfn.XLOOKUP(Table1[[#This Row],[Location]],'Location analysis'!A:A,'Location analysis'!B:B)</f>
        <v>40.416893999999999</v>
      </c>
      <c r="F3570">
        <f>_xlfn.XLOOKUP(Table1[[#This Row],[Location]],'Location analysis'!A:A,'Location analysis'!C:C)</f>
        <v>-74.420399000000003</v>
      </c>
      <c r="G3570" t="s">
        <v>106</v>
      </c>
      <c r="H3570" t="s">
        <v>43</v>
      </c>
      <c r="I3570">
        <v>15224190186</v>
      </c>
      <c r="J3570" t="s">
        <v>692</v>
      </c>
      <c r="K3570" t="s">
        <v>36</v>
      </c>
      <c r="L3570">
        <v>121</v>
      </c>
      <c r="M3570">
        <v>1.5</v>
      </c>
      <c r="N3570">
        <v>1</v>
      </c>
      <c r="O3570">
        <v>121</v>
      </c>
      <c r="P3570">
        <v>1.5</v>
      </c>
      <c r="Q3570">
        <v>1</v>
      </c>
      <c r="R3570">
        <v>1.5</v>
      </c>
      <c r="S3570">
        <v>3.5</v>
      </c>
      <c r="T3570" s="1">
        <v>44720</v>
      </c>
      <c r="U3570" t="str">
        <f t="shared" si="275"/>
        <v>Oreo Mini</v>
      </c>
      <c r="V3570" t="str">
        <f t="shared" si="276"/>
        <v>Food</v>
      </c>
      <c r="W3570" t="s">
        <v>43</v>
      </c>
      <c r="X3570" t="b">
        <f t="shared" si="278"/>
        <v>1</v>
      </c>
      <c r="Y3570">
        <f t="shared" si="277"/>
        <v>1.5</v>
      </c>
      <c r="Z3570" s="2">
        <f t="shared" si="279"/>
        <v>1</v>
      </c>
      <c r="AA3570" t="s">
        <v>106</v>
      </c>
      <c r="AD3570" t="s">
        <v>109</v>
      </c>
      <c r="AE3570" t="s">
        <v>693</v>
      </c>
      <c r="AF3570">
        <v>2022</v>
      </c>
    </row>
    <row r="3571" spans="1:32" x14ac:dyDescent="0.25">
      <c r="A3571" t="s">
        <v>29</v>
      </c>
      <c r="B3571" t="s">
        <v>394</v>
      </c>
      <c r="C3571" t="s">
        <v>395</v>
      </c>
      <c r="D3571" t="s">
        <v>396</v>
      </c>
      <c r="E3571">
        <f>_xlfn.XLOOKUP(Table1[[#This Row],[Location]],'Location analysis'!A:A,'Location analysis'!B:B)</f>
        <v>40.416893999999999</v>
      </c>
      <c r="F3571">
        <f>_xlfn.XLOOKUP(Table1[[#This Row],[Location]],'Location analysis'!A:A,'Location analysis'!C:C)</f>
        <v>-74.420399000000003</v>
      </c>
      <c r="G3571" t="s">
        <v>410</v>
      </c>
      <c r="H3571" t="s">
        <v>49</v>
      </c>
      <c r="I3571">
        <v>15224190186</v>
      </c>
      <c r="J3571" t="s">
        <v>692</v>
      </c>
      <c r="K3571" t="s">
        <v>36</v>
      </c>
      <c r="L3571">
        <v>140</v>
      </c>
      <c r="M3571">
        <v>2</v>
      </c>
      <c r="N3571">
        <v>1</v>
      </c>
      <c r="O3571">
        <v>140</v>
      </c>
      <c r="P3571">
        <v>2</v>
      </c>
      <c r="Q3571">
        <v>1</v>
      </c>
      <c r="R3571">
        <v>2</v>
      </c>
      <c r="S3571">
        <v>3.5</v>
      </c>
      <c r="T3571" s="1">
        <v>44720</v>
      </c>
      <c r="U3571" t="str">
        <f t="shared" si="275"/>
        <v>Iberia Coconut Water</v>
      </c>
      <c r="V3571" t="str">
        <f t="shared" si="276"/>
        <v>Non Carbonated</v>
      </c>
      <c r="W3571" t="s">
        <v>49</v>
      </c>
      <c r="X3571" t="b">
        <f t="shared" si="278"/>
        <v>1</v>
      </c>
      <c r="Y3571">
        <f t="shared" si="277"/>
        <v>2</v>
      </c>
      <c r="Z3571" s="2">
        <f t="shared" si="279"/>
        <v>1.3333333333333333</v>
      </c>
      <c r="AA3571" t="s">
        <v>410</v>
      </c>
      <c r="AD3571" t="s">
        <v>109</v>
      </c>
      <c r="AE3571" t="s">
        <v>693</v>
      </c>
      <c r="AF3571">
        <v>2022</v>
      </c>
    </row>
    <row r="3572" spans="1:32" x14ac:dyDescent="0.25">
      <c r="A3572" t="s">
        <v>29</v>
      </c>
      <c r="B3572" t="s">
        <v>394</v>
      </c>
      <c r="C3572" t="s">
        <v>395</v>
      </c>
      <c r="D3572" t="s">
        <v>396</v>
      </c>
      <c r="E3572">
        <f>_xlfn.XLOOKUP(Table1[[#This Row],[Location]],'Location analysis'!A:A,'Location analysis'!B:B)</f>
        <v>40.416893999999999</v>
      </c>
      <c r="F3572">
        <f>_xlfn.XLOOKUP(Table1[[#This Row],[Location]],'Location analysis'!A:A,'Location analysis'!C:C)</f>
        <v>-74.420399000000003</v>
      </c>
      <c r="G3572" t="s">
        <v>182</v>
      </c>
      <c r="H3572" t="s">
        <v>34</v>
      </c>
      <c r="I3572">
        <v>15224222557</v>
      </c>
      <c r="J3572" t="s">
        <v>692</v>
      </c>
      <c r="K3572" t="s">
        <v>36</v>
      </c>
      <c r="L3572">
        <v>142</v>
      </c>
      <c r="M3572">
        <v>1.5</v>
      </c>
      <c r="N3572">
        <v>1</v>
      </c>
      <c r="O3572">
        <v>142</v>
      </c>
      <c r="P3572">
        <v>1.5</v>
      </c>
      <c r="Q3572">
        <v>1</v>
      </c>
      <c r="R3572">
        <v>1.5</v>
      </c>
      <c r="S3572">
        <v>1.5</v>
      </c>
      <c r="T3572" s="1">
        <v>44720</v>
      </c>
      <c r="U3572" t="str">
        <f t="shared" si="275"/>
        <v>Coca Cola - Zero Sugar</v>
      </c>
      <c r="V3572" t="str">
        <f t="shared" si="276"/>
        <v>Carbonated</v>
      </c>
      <c r="W3572" t="s">
        <v>34</v>
      </c>
      <c r="X3572" t="b">
        <f t="shared" si="278"/>
        <v>1</v>
      </c>
      <c r="Y3572">
        <f t="shared" si="277"/>
        <v>1.5</v>
      </c>
      <c r="Z3572" s="2">
        <f t="shared" si="279"/>
        <v>1</v>
      </c>
      <c r="AA3572" t="s">
        <v>183</v>
      </c>
      <c r="AB3572" t="s">
        <v>184</v>
      </c>
      <c r="AD3572" t="s">
        <v>109</v>
      </c>
      <c r="AE3572" t="s">
        <v>693</v>
      </c>
      <c r="AF3572">
        <v>2022</v>
      </c>
    </row>
    <row r="3573" spans="1:32" x14ac:dyDescent="0.25">
      <c r="A3573" t="s">
        <v>29</v>
      </c>
      <c r="B3573" t="s">
        <v>67</v>
      </c>
      <c r="C3573" t="s">
        <v>68</v>
      </c>
      <c r="D3573" t="s">
        <v>69</v>
      </c>
      <c r="E3573">
        <f>_xlfn.XLOOKUP(Table1[[#This Row],[Location]],'Location analysis'!A:A,'Location analysis'!B:B)</f>
        <v>40.435699999999997</v>
      </c>
      <c r="F3573">
        <f>_xlfn.XLOOKUP(Table1[[#This Row],[Location]],'Location analysis'!A:A,'Location analysis'!C:C)</f>
        <v>-74.125200000000007</v>
      </c>
      <c r="G3573" t="s">
        <v>182</v>
      </c>
      <c r="H3573" t="s">
        <v>34</v>
      </c>
      <c r="I3573">
        <v>15224414942</v>
      </c>
      <c r="J3573" t="s">
        <v>692</v>
      </c>
      <c r="K3573" t="s">
        <v>51</v>
      </c>
      <c r="L3573">
        <v>141</v>
      </c>
      <c r="M3573">
        <v>1.5</v>
      </c>
      <c r="N3573">
        <v>1</v>
      </c>
      <c r="O3573">
        <v>141</v>
      </c>
      <c r="P3573">
        <v>1.5</v>
      </c>
      <c r="Q3573">
        <v>1</v>
      </c>
      <c r="R3573">
        <v>1.5</v>
      </c>
      <c r="S3573">
        <v>1.5</v>
      </c>
      <c r="T3573" s="1">
        <v>44720</v>
      </c>
      <c r="U3573" t="str">
        <f t="shared" si="275"/>
        <v>Coca Cola - Zero Sugar</v>
      </c>
      <c r="V3573" t="str">
        <f t="shared" si="276"/>
        <v>Carbonated</v>
      </c>
      <c r="W3573" t="s">
        <v>34</v>
      </c>
      <c r="X3573" t="b">
        <f t="shared" si="278"/>
        <v>1</v>
      </c>
      <c r="Y3573">
        <f t="shared" si="277"/>
        <v>1.5</v>
      </c>
      <c r="Z3573" s="2">
        <f t="shared" si="279"/>
        <v>1</v>
      </c>
      <c r="AA3573" t="s">
        <v>183</v>
      </c>
      <c r="AB3573" t="s">
        <v>184</v>
      </c>
      <c r="AD3573" t="s">
        <v>109</v>
      </c>
      <c r="AE3573" t="s">
        <v>693</v>
      </c>
      <c r="AF3573">
        <v>2022</v>
      </c>
    </row>
    <row r="3574" spans="1:32" x14ac:dyDescent="0.25">
      <c r="A3574" t="s">
        <v>29</v>
      </c>
      <c r="B3574" t="s">
        <v>67</v>
      </c>
      <c r="C3574" t="s">
        <v>68</v>
      </c>
      <c r="D3574" t="s">
        <v>69</v>
      </c>
      <c r="E3574">
        <f>_xlfn.XLOOKUP(Table1[[#This Row],[Location]],'Location analysis'!A:A,'Location analysis'!B:B)</f>
        <v>40.435699999999997</v>
      </c>
      <c r="F3574">
        <f>_xlfn.XLOOKUP(Table1[[#This Row],[Location]],'Location analysis'!A:A,'Location analysis'!C:C)</f>
        <v>-74.125200000000007</v>
      </c>
      <c r="G3574" t="s">
        <v>81</v>
      </c>
      <c r="H3574" t="s">
        <v>43</v>
      </c>
      <c r="I3574">
        <v>15224629271</v>
      </c>
      <c r="J3574" t="s">
        <v>692</v>
      </c>
      <c r="K3574" t="s">
        <v>51</v>
      </c>
      <c r="L3574">
        <v>136</v>
      </c>
      <c r="M3574">
        <v>2.5</v>
      </c>
      <c r="N3574">
        <v>1</v>
      </c>
      <c r="O3574">
        <v>136</v>
      </c>
      <c r="P3574">
        <v>2.5</v>
      </c>
      <c r="Q3574">
        <v>1</v>
      </c>
      <c r="R3574">
        <v>2.5</v>
      </c>
      <c r="S3574">
        <v>2.5</v>
      </c>
      <c r="T3574" s="1">
        <v>44720</v>
      </c>
      <c r="U3574" t="str">
        <f t="shared" si="275"/>
        <v>KitKat - Crisp Wafers</v>
      </c>
      <c r="V3574" t="str">
        <f t="shared" si="276"/>
        <v>Food</v>
      </c>
      <c r="W3574" t="s">
        <v>43</v>
      </c>
      <c r="X3574" t="b">
        <f t="shared" si="278"/>
        <v>1</v>
      </c>
      <c r="Y3574">
        <f t="shared" si="277"/>
        <v>2.5</v>
      </c>
      <c r="Z3574" s="2">
        <f t="shared" si="279"/>
        <v>1.6666666666666667</v>
      </c>
      <c r="AA3574" t="s">
        <v>82</v>
      </c>
      <c r="AB3574" t="s">
        <v>83</v>
      </c>
      <c r="AD3574" t="s">
        <v>109</v>
      </c>
      <c r="AE3574" t="s">
        <v>693</v>
      </c>
      <c r="AF3574">
        <v>2022</v>
      </c>
    </row>
    <row r="3575" spans="1:32" x14ac:dyDescent="0.25">
      <c r="A3575" t="s">
        <v>29</v>
      </c>
      <c r="B3575" t="s">
        <v>67</v>
      </c>
      <c r="C3575" t="s">
        <v>68</v>
      </c>
      <c r="D3575" t="s">
        <v>69</v>
      </c>
      <c r="E3575">
        <f>_xlfn.XLOOKUP(Table1[[#This Row],[Location]],'Location analysis'!A:A,'Location analysis'!B:B)</f>
        <v>40.435699999999997</v>
      </c>
      <c r="F3575">
        <f>_xlfn.XLOOKUP(Table1[[#This Row],[Location]],'Location analysis'!A:A,'Location analysis'!C:C)</f>
        <v>-74.125200000000007</v>
      </c>
      <c r="G3575" t="s">
        <v>160</v>
      </c>
      <c r="H3575" t="s">
        <v>49</v>
      </c>
      <c r="I3575">
        <v>15224637664</v>
      </c>
      <c r="J3575" t="s">
        <v>692</v>
      </c>
      <c r="K3575" t="s">
        <v>51</v>
      </c>
      <c r="L3575">
        <v>145</v>
      </c>
      <c r="M3575">
        <v>2.5</v>
      </c>
      <c r="N3575">
        <v>1</v>
      </c>
      <c r="O3575">
        <v>145</v>
      </c>
      <c r="P3575">
        <v>2.5</v>
      </c>
      <c r="Q3575">
        <v>1</v>
      </c>
      <c r="R3575">
        <v>2.5</v>
      </c>
      <c r="S3575">
        <v>2.5</v>
      </c>
      <c r="T3575" s="1">
        <v>44720</v>
      </c>
      <c r="U3575" t="str">
        <f t="shared" si="275"/>
        <v>Snapple Diet Tea - Peach Tea</v>
      </c>
      <c r="V3575" t="str">
        <f t="shared" si="276"/>
        <v>Non Carbonated</v>
      </c>
      <c r="W3575" t="s">
        <v>49</v>
      </c>
      <c r="X3575" t="b">
        <f t="shared" si="278"/>
        <v>1</v>
      </c>
      <c r="Y3575">
        <f t="shared" si="277"/>
        <v>2.5</v>
      </c>
      <c r="Z3575" s="2">
        <f t="shared" si="279"/>
        <v>1.6666666666666667</v>
      </c>
      <c r="AA3575" t="s">
        <v>75</v>
      </c>
      <c r="AB3575" t="s">
        <v>161</v>
      </c>
      <c r="AD3575" t="s">
        <v>109</v>
      </c>
      <c r="AE3575" t="s">
        <v>693</v>
      </c>
      <c r="AF3575">
        <v>2022</v>
      </c>
    </row>
    <row r="3576" spans="1:32" x14ac:dyDescent="0.25">
      <c r="A3576" t="s">
        <v>29</v>
      </c>
      <c r="B3576" t="s">
        <v>67</v>
      </c>
      <c r="C3576" t="s">
        <v>68</v>
      </c>
      <c r="D3576" t="s">
        <v>69</v>
      </c>
      <c r="E3576">
        <f>_xlfn.XLOOKUP(Table1[[#This Row],[Location]],'Location analysis'!A:A,'Location analysis'!B:B)</f>
        <v>40.435699999999997</v>
      </c>
      <c r="F3576">
        <f>_xlfn.XLOOKUP(Table1[[#This Row],[Location]],'Location analysis'!A:A,'Location analysis'!C:C)</f>
        <v>-74.125200000000007</v>
      </c>
      <c r="G3576" t="s">
        <v>694</v>
      </c>
      <c r="H3576" t="s">
        <v>43</v>
      </c>
      <c r="I3576">
        <v>15224640822</v>
      </c>
      <c r="J3576" t="s">
        <v>692</v>
      </c>
      <c r="K3576" t="s">
        <v>51</v>
      </c>
      <c r="L3576">
        <v>130</v>
      </c>
      <c r="M3576">
        <v>1.5</v>
      </c>
      <c r="N3576">
        <v>1</v>
      </c>
      <c r="O3576">
        <v>130</v>
      </c>
      <c r="P3576">
        <v>1.5</v>
      </c>
      <c r="Q3576">
        <v>1</v>
      </c>
      <c r="R3576">
        <v>1.5</v>
      </c>
      <c r="S3576">
        <v>1.5</v>
      </c>
      <c r="T3576" s="1">
        <v>44720</v>
      </c>
      <c r="U3576" t="str">
        <f t="shared" si="275"/>
        <v>Nature's Bakery Fig Bar - Raspberry</v>
      </c>
      <c r="V3576" t="str">
        <f t="shared" si="276"/>
        <v>Food</v>
      </c>
      <c r="W3576" t="s">
        <v>43</v>
      </c>
      <c r="X3576" t="b">
        <f t="shared" si="278"/>
        <v>1</v>
      </c>
      <c r="Y3576">
        <f t="shared" si="277"/>
        <v>1.5</v>
      </c>
      <c r="Z3576" s="2">
        <f t="shared" si="279"/>
        <v>1</v>
      </c>
      <c r="AA3576" t="s">
        <v>690</v>
      </c>
      <c r="AB3576" t="s">
        <v>144</v>
      </c>
      <c r="AD3576" t="s">
        <v>109</v>
      </c>
      <c r="AE3576" t="s">
        <v>693</v>
      </c>
      <c r="AF3576">
        <v>2022</v>
      </c>
    </row>
    <row r="3577" spans="1:32" x14ac:dyDescent="0.25">
      <c r="A3577" t="s">
        <v>29</v>
      </c>
      <c r="B3577" t="s">
        <v>67</v>
      </c>
      <c r="C3577" t="s">
        <v>68</v>
      </c>
      <c r="D3577" t="s">
        <v>69</v>
      </c>
      <c r="E3577">
        <f>_xlfn.XLOOKUP(Table1[[#This Row],[Location]],'Location analysis'!A:A,'Location analysis'!B:B)</f>
        <v>40.435699999999997</v>
      </c>
      <c r="F3577">
        <f>_xlfn.XLOOKUP(Table1[[#This Row],[Location]],'Location analysis'!A:A,'Location analysis'!C:C)</f>
        <v>-74.125200000000007</v>
      </c>
      <c r="G3577" t="s">
        <v>259</v>
      </c>
      <c r="H3577" t="s">
        <v>34</v>
      </c>
      <c r="I3577">
        <v>15224711957</v>
      </c>
      <c r="J3577" t="s">
        <v>692</v>
      </c>
      <c r="K3577" t="s">
        <v>51</v>
      </c>
      <c r="L3577">
        <v>140</v>
      </c>
      <c r="M3577">
        <v>1.5</v>
      </c>
      <c r="N3577">
        <v>1</v>
      </c>
      <c r="O3577">
        <v>140</v>
      </c>
      <c r="P3577">
        <v>1.5</v>
      </c>
      <c r="Q3577">
        <v>1</v>
      </c>
      <c r="R3577">
        <v>1.5</v>
      </c>
      <c r="S3577">
        <v>1.5</v>
      </c>
      <c r="T3577" s="1">
        <v>44720</v>
      </c>
      <c r="U3577" t="str">
        <f t="shared" si="275"/>
        <v>Sunkist Soda - Orange</v>
      </c>
      <c r="V3577" t="str">
        <f t="shared" si="276"/>
        <v>Carbonated</v>
      </c>
      <c r="W3577" t="s">
        <v>34</v>
      </c>
      <c r="X3577" t="b">
        <f t="shared" si="278"/>
        <v>1</v>
      </c>
      <c r="Y3577">
        <f t="shared" si="277"/>
        <v>1.5</v>
      </c>
      <c r="Z3577" s="2">
        <f t="shared" si="279"/>
        <v>1</v>
      </c>
      <c r="AA3577" t="s">
        <v>260</v>
      </c>
      <c r="AB3577" t="s">
        <v>261</v>
      </c>
      <c r="AD3577" t="s">
        <v>109</v>
      </c>
      <c r="AE3577" t="s">
        <v>693</v>
      </c>
      <c r="AF3577">
        <v>2022</v>
      </c>
    </row>
    <row r="3578" spans="1:32" x14ac:dyDescent="0.25">
      <c r="A3578" t="s">
        <v>29</v>
      </c>
      <c r="B3578" t="s">
        <v>394</v>
      </c>
      <c r="C3578" t="s">
        <v>395</v>
      </c>
      <c r="D3578" t="s">
        <v>396</v>
      </c>
      <c r="E3578">
        <f>_xlfn.XLOOKUP(Table1[[#This Row],[Location]],'Location analysis'!A:A,'Location analysis'!B:B)</f>
        <v>40.416893999999999</v>
      </c>
      <c r="F3578">
        <f>_xlfn.XLOOKUP(Table1[[#This Row],[Location]],'Location analysis'!A:A,'Location analysis'!C:C)</f>
        <v>-74.420399000000003</v>
      </c>
      <c r="G3578" t="s">
        <v>148</v>
      </c>
      <c r="H3578" t="s">
        <v>49</v>
      </c>
      <c r="I3578">
        <v>15224774946</v>
      </c>
      <c r="J3578" t="s">
        <v>692</v>
      </c>
      <c r="K3578" t="s">
        <v>51</v>
      </c>
      <c r="L3578">
        <v>141</v>
      </c>
      <c r="M3578">
        <v>2</v>
      </c>
      <c r="N3578">
        <v>1</v>
      </c>
      <c r="O3578">
        <v>141</v>
      </c>
      <c r="P3578">
        <v>2</v>
      </c>
      <c r="Q3578">
        <v>1</v>
      </c>
      <c r="R3578">
        <v>2</v>
      </c>
      <c r="S3578">
        <v>2</v>
      </c>
      <c r="T3578" s="1">
        <v>44720</v>
      </c>
      <c r="U3578" t="str">
        <f t="shared" si="275"/>
        <v>V8 Vegetable Juice - Original</v>
      </c>
      <c r="V3578" t="str">
        <f t="shared" si="276"/>
        <v>Non Carbonated</v>
      </c>
      <c r="W3578" t="s">
        <v>49</v>
      </c>
      <c r="X3578" t="b">
        <f t="shared" si="278"/>
        <v>1</v>
      </c>
      <c r="Y3578">
        <f t="shared" si="277"/>
        <v>2</v>
      </c>
      <c r="Z3578" s="2">
        <f t="shared" si="279"/>
        <v>1.3333333333333333</v>
      </c>
      <c r="AA3578" t="s">
        <v>149</v>
      </c>
      <c r="AB3578" t="s">
        <v>150</v>
      </c>
      <c r="AD3578" t="s">
        <v>109</v>
      </c>
      <c r="AE3578" t="s">
        <v>693</v>
      </c>
      <c r="AF3578">
        <v>2022</v>
      </c>
    </row>
    <row r="3579" spans="1:32" x14ac:dyDescent="0.25">
      <c r="A3579" t="s">
        <v>29</v>
      </c>
      <c r="B3579" t="s">
        <v>46</v>
      </c>
      <c r="C3579" t="s">
        <v>31</v>
      </c>
      <c r="D3579" t="s">
        <v>47</v>
      </c>
      <c r="E3579">
        <f>_xlfn.XLOOKUP(Table1[[#This Row],[Location]],'Location analysis'!A:A,'Location analysis'!B:B)</f>
        <v>40.423690999999998</v>
      </c>
      <c r="F3579">
        <f>_xlfn.XLOOKUP(Table1[[#This Row],[Location]],'Location analysis'!A:A,'Location analysis'!C:C)</f>
        <v>-74.380831999999998</v>
      </c>
      <c r="G3579" t="s">
        <v>137</v>
      </c>
      <c r="H3579" t="s">
        <v>97</v>
      </c>
      <c r="I3579">
        <v>15224905967</v>
      </c>
      <c r="J3579" t="s">
        <v>692</v>
      </c>
      <c r="K3579" t="s">
        <v>51</v>
      </c>
      <c r="L3579">
        <v>144</v>
      </c>
      <c r="M3579">
        <v>1.5</v>
      </c>
      <c r="N3579">
        <v>1</v>
      </c>
      <c r="O3579">
        <v>144</v>
      </c>
      <c r="P3579">
        <v>1.5</v>
      </c>
      <c r="Q3579">
        <v>1</v>
      </c>
      <c r="R3579">
        <v>1.5</v>
      </c>
      <c r="S3579">
        <v>1.5</v>
      </c>
      <c r="T3579" s="1">
        <v>44720</v>
      </c>
      <c r="U3579" t="str">
        <f t="shared" si="275"/>
        <v>Poland Springs Water</v>
      </c>
      <c r="V3579" t="str">
        <f t="shared" si="276"/>
        <v>Water</v>
      </c>
      <c r="W3579" t="s">
        <v>97</v>
      </c>
      <c r="X3579" t="b">
        <f t="shared" si="278"/>
        <v>1</v>
      </c>
      <c r="Y3579">
        <f t="shared" si="277"/>
        <v>1.5</v>
      </c>
      <c r="Z3579" s="2">
        <f t="shared" si="279"/>
        <v>1</v>
      </c>
      <c r="AA3579" t="s">
        <v>137</v>
      </c>
      <c r="AD3579" t="s">
        <v>109</v>
      </c>
      <c r="AE3579" t="s">
        <v>693</v>
      </c>
      <c r="AF3579">
        <v>2022</v>
      </c>
    </row>
    <row r="3580" spans="1:32" x14ac:dyDescent="0.25">
      <c r="A3580" t="s">
        <v>29</v>
      </c>
      <c r="B3580" t="s">
        <v>46</v>
      </c>
      <c r="C3580" t="s">
        <v>31</v>
      </c>
      <c r="D3580" t="s">
        <v>47</v>
      </c>
      <c r="E3580">
        <f>_xlfn.XLOOKUP(Table1[[#This Row],[Location]],'Location analysis'!A:A,'Location analysis'!B:B)</f>
        <v>40.423690999999998</v>
      </c>
      <c r="F3580">
        <f>_xlfn.XLOOKUP(Table1[[#This Row],[Location]],'Location analysis'!A:A,'Location analysis'!C:C)</f>
        <v>-74.380831999999998</v>
      </c>
      <c r="G3580" t="s">
        <v>42</v>
      </c>
      <c r="H3580" t="s">
        <v>43</v>
      </c>
      <c r="I3580">
        <v>15224906971</v>
      </c>
      <c r="J3580" t="s">
        <v>692</v>
      </c>
      <c r="K3580" t="s">
        <v>51</v>
      </c>
      <c r="L3580">
        <v>124</v>
      </c>
      <c r="M3580">
        <v>1.5</v>
      </c>
      <c r="N3580">
        <v>1</v>
      </c>
      <c r="O3580">
        <v>124</v>
      </c>
      <c r="P3580">
        <v>1.5</v>
      </c>
      <c r="Q3580">
        <v>1</v>
      </c>
      <c r="R3580">
        <v>1.5</v>
      </c>
      <c r="S3580">
        <v>1.5</v>
      </c>
      <c r="T3580" s="1">
        <v>44720</v>
      </c>
      <c r="U3580" t="str">
        <f t="shared" si="275"/>
        <v>Takis - Hot Chilli Pepper &amp; Lime</v>
      </c>
      <c r="V3580" t="str">
        <f t="shared" si="276"/>
        <v>Food</v>
      </c>
      <c r="W3580" t="s">
        <v>43</v>
      </c>
      <c r="X3580" t="b">
        <f t="shared" si="278"/>
        <v>1</v>
      </c>
      <c r="Y3580">
        <f t="shared" si="277"/>
        <v>1.5</v>
      </c>
      <c r="Z3580" s="2">
        <f t="shared" si="279"/>
        <v>1</v>
      </c>
      <c r="AA3580" t="s">
        <v>44</v>
      </c>
      <c r="AB3580" t="s">
        <v>45</v>
      </c>
      <c r="AD3580" t="s">
        <v>109</v>
      </c>
      <c r="AE3580" t="s">
        <v>693</v>
      </c>
      <c r="AF3580">
        <v>2022</v>
      </c>
    </row>
    <row r="3581" spans="1:32" x14ac:dyDescent="0.25">
      <c r="A3581" t="s">
        <v>29</v>
      </c>
      <c r="B3581" t="s">
        <v>67</v>
      </c>
      <c r="C3581" t="s">
        <v>68</v>
      </c>
      <c r="D3581" t="s">
        <v>69</v>
      </c>
      <c r="E3581">
        <f>_xlfn.XLOOKUP(Table1[[#This Row],[Location]],'Location analysis'!A:A,'Location analysis'!B:B)</f>
        <v>40.435699999999997</v>
      </c>
      <c r="F3581">
        <f>_xlfn.XLOOKUP(Table1[[#This Row],[Location]],'Location analysis'!A:A,'Location analysis'!C:C)</f>
        <v>-74.125200000000007</v>
      </c>
      <c r="G3581" t="s">
        <v>264</v>
      </c>
      <c r="H3581" t="s">
        <v>43</v>
      </c>
      <c r="I3581">
        <v>15224997369</v>
      </c>
      <c r="J3581" t="s">
        <v>692</v>
      </c>
      <c r="K3581" t="s">
        <v>51</v>
      </c>
      <c r="L3581">
        <v>110</v>
      </c>
      <c r="M3581">
        <v>1.5</v>
      </c>
      <c r="N3581">
        <v>1</v>
      </c>
      <c r="O3581">
        <v>110</v>
      </c>
      <c r="P3581">
        <v>1.5</v>
      </c>
      <c r="Q3581">
        <v>1</v>
      </c>
      <c r="R3581">
        <v>1.5</v>
      </c>
      <c r="S3581">
        <v>1.5</v>
      </c>
      <c r="T3581" s="1">
        <v>44720</v>
      </c>
      <c r="U3581" t="str">
        <f t="shared" si="275"/>
        <v>Funyuns - Flaming Hot</v>
      </c>
      <c r="V3581" t="str">
        <f t="shared" si="276"/>
        <v>Food</v>
      </c>
      <c r="W3581" t="s">
        <v>43</v>
      </c>
      <c r="X3581" t="b">
        <f t="shared" si="278"/>
        <v>1</v>
      </c>
      <c r="Y3581">
        <f t="shared" si="277"/>
        <v>1.5</v>
      </c>
      <c r="Z3581" s="2">
        <f t="shared" si="279"/>
        <v>1</v>
      </c>
      <c r="AA3581" t="s">
        <v>265</v>
      </c>
      <c r="AB3581" t="s">
        <v>122</v>
      </c>
      <c r="AD3581" t="s">
        <v>109</v>
      </c>
      <c r="AE3581" t="s">
        <v>693</v>
      </c>
      <c r="AF3581">
        <v>2022</v>
      </c>
    </row>
    <row r="3582" spans="1:32" x14ac:dyDescent="0.25">
      <c r="A3582" t="s">
        <v>29</v>
      </c>
      <c r="B3582" t="s">
        <v>394</v>
      </c>
      <c r="C3582" t="s">
        <v>395</v>
      </c>
      <c r="D3582" t="s">
        <v>396</v>
      </c>
      <c r="E3582">
        <f>_xlfn.XLOOKUP(Table1[[#This Row],[Location]],'Location analysis'!A:A,'Location analysis'!B:B)</f>
        <v>40.416893999999999</v>
      </c>
      <c r="F3582">
        <f>_xlfn.XLOOKUP(Table1[[#This Row],[Location]],'Location analysis'!A:A,'Location analysis'!C:C)</f>
        <v>-74.420399000000003</v>
      </c>
      <c r="G3582" t="s">
        <v>272</v>
      </c>
      <c r="H3582" t="s">
        <v>43</v>
      </c>
      <c r="I3582">
        <v>15225019882</v>
      </c>
      <c r="J3582" t="s">
        <v>692</v>
      </c>
      <c r="K3582" t="s">
        <v>36</v>
      </c>
      <c r="L3582">
        <v>138</v>
      </c>
      <c r="M3582">
        <v>2</v>
      </c>
      <c r="N3582">
        <v>1</v>
      </c>
      <c r="O3582">
        <v>138</v>
      </c>
      <c r="P3582">
        <v>2</v>
      </c>
      <c r="Q3582">
        <v>1</v>
      </c>
      <c r="R3582">
        <v>2</v>
      </c>
      <c r="S3582">
        <v>2</v>
      </c>
      <c r="T3582" s="1">
        <v>44720</v>
      </c>
      <c r="U3582" t="str">
        <f t="shared" si="275"/>
        <v>Oreo Single Server 6 ct</v>
      </c>
      <c r="V3582" t="str">
        <f t="shared" si="276"/>
        <v>Food</v>
      </c>
      <c r="W3582" t="s">
        <v>43</v>
      </c>
      <c r="X3582" t="b">
        <f t="shared" si="278"/>
        <v>1</v>
      </c>
      <c r="Y3582">
        <f t="shared" si="277"/>
        <v>2</v>
      </c>
      <c r="Z3582" s="2">
        <f t="shared" si="279"/>
        <v>1.3333333333333333</v>
      </c>
      <c r="AA3582" t="s">
        <v>272</v>
      </c>
      <c r="AD3582" t="s">
        <v>109</v>
      </c>
      <c r="AE3582" t="s">
        <v>693</v>
      </c>
      <c r="AF3582">
        <v>2022</v>
      </c>
    </row>
    <row r="3583" spans="1:32" x14ac:dyDescent="0.25">
      <c r="A3583" t="s">
        <v>29</v>
      </c>
      <c r="B3583" t="s">
        <v>67</v>
      </c>
      <c r="C3583" t="s">
        <v>68</v>
      </c>
      <c r="D3583" t="s">
        <v>69</v>
      </c>
      <c r="E3583">
        <f>_xlfn.XLOOKUP(Table1[[#This Row],[Location]],'Location analysis'!A:A,'Location analysis'!B:B)</f>
        <v>40.435699999999997</v>
      </c>
      <c r="F3583">
        <f>_xlfn.XLOOKUP(Table1[[#This Row],[Location]],'Location analysis'!A:A,'Location analysis'!C:C)</f>
        <v>-74.125200000000007</v>
      </c>
      <c r="G3583" t="s">
        <v>70</v>
      </c>
      <c r="H3583" t="s">
        <v>34</v>
      </c>
      <c r="I3583">
        <v>15225762167</v>
      </c>
      <c r="J3583" t="s">
        <v>692</v>
      </c>
      <c r="K3583" t="s">
        <v>51</v>
      </c>
      <c r="L3583">
        <v>146</v>
      </c>
      <c r="M3583">
        <v>3</v>
      </c>
      <c r="N3583">
        <v>1</v>
      </c>
      <c r="O3583">
        <v>146</v>
      </c>
      <c r="P3583">
        <v>3</v>
      </c>
      <c r="Q3583">
        <v>1</v>
      </c>
      <c r="R3583">
        <v>3</v>
      </c>
      <c r="S3583">
        <v>3</v>
      </c>
      <c r="T3583" s="1">
        <v>44720</v>
      </c>
      <c r="U3583" t="str">
        <f t="shared" si="275"/>
        <v>Monster Energy Original</v>
      </c>
      <c r="V3583" t="str">
        <f t="shared" si="276"/>
        <v>Carbonated</v>
      </c>
      <c r="W3583" t="s">
        <v>34</v>
      </c>
      <c r="X3583" t="b">
        <f t="shared" si="278"/>
        <v>1</v>
      </c>
      <c r="Y3583">
        <f t="shared" si="277"/>
        <v>3</v>
      </c>
      <c r="Z3583" s="2">
        <f t="shared" si="279"/>
        <v>2</v>
      </c>
      <c r="AA3583" t="s">
        <v>70</v>
      </c>
      <c r="AD3583" t="s">
        <v>109</v>
      </c>
      <c r="AE3583" t="s">
        <v>693</v>
      </c>
      <c r="AF3583">
        <v>2022</v>
      </c>
    </row>
    <row r="3584" spans="1:32" x14ac:dyDescent="0.25">
      <c r="A3584" t="s">
        <v>29</v>
      </c>
      <c r="B3584" t="s">
        <v>62</v>
      </c>
      <c r="C3584" t="s">
        <v>63</v>
      </c>
      <c r="D3584" t="s">
        <v>64</v>
      </c>
      <c r="E3584">
        <f>_xlfn.XLOOKUP(Table1[[#This Row],[Location]],'Location analysis'!A:A,'Location analysis'!B:B)</f>
        <v>40.091900000000003</v>
      </c>
      <c r="F3584">
        <f>_xlfn.XLOOKUP(Table1[[#This Row],[Location]],'Location analysis'!A:A,'Location analysis'!C:C)</f>
        <v>-74.358699999999999</v>
      </c>
      <c r="G3584" t="s">
        <v>479</v>
      </c>
      <c r="H3584" t="s">
        <v>43</v>
      </c>
      <c r="I3584">
        <v>15226524728</v>
      </c>
      <c r="J3584" t="s">
        <v>695</v>
      </c>
      <c r="K3584" t="s">
        <v>51</v>
      </c>
      <c r="L3584">
        <v>120</v>
      </c>
      <c r="M3584">
        <v>1.25</v>
      </c>
      <c r="N3584">
        <v>1</v>
      </c>
      <c r="O3584">
        <v>120</v>
      </c>
      <c r="P3584">
        <v>1.25</v>
      </c>
      <c r="Q3584">
        <v>1</v>
      </c>
      <c r="R3584">
        <v>1.25</v>
      </c>
      <c r="S3584">
        <v>1.25</v>
      </c>
      <c r="T3584" s="1">
        <v>44721</v>
      </c>
      <c r="U3584" t="str">
        <f t="shared" si="275"/>
        <v>Belvita Snack Packs - Cinnamon</v>
      </c>
      <c r="V3584" t="str">
        <f t="shared" si="276"/>
        <v>Food</v>
      </c>
      <c r="W3584" t="s">
        <v>43</v>
      </c>
      <c r="X3584" t="b">
        <f t="shared" si="278"/>
        <v>1</v>
      </c>
      <c r="Y3584">
        <f t="shared" si="277"/>
        <v>1.25</v>
      </c>
      <c r="Z3584" s="2">
        <f t="shared" si="279"/>
        <v>0.83333333333333337</v>
      </c>
      <c r="AA3584" t="s">
        <v>309</v>
      </c>
      <c r="AB3584" t="s">
        <v>480</v>
      </c>
      <c r="AD3584" t="s">
        <v>123</v>
      </c>
      <c r="AE3584" t="s">
        <v>696</v>
      </c>
      <c r="AF3584">
        <v>2022</v>
      </c>
    </row>
    <row r="3585" spans="1:32" x14ac:dyDescent="0.25">
      <c r="A3585" t="s">
        <v>29</v>
      </c>
      <c r="B3585" t="s">
        <v>30</v>
      </c>
      <c r="C3585" t="s">
        <v>31</v>
      </c>
      <c r="D3585" t="s">
        <v>32</v>
      </c>
      <c r="E3585">
        <f>_xlfn.XLOOKUP(Table1[[#This Row],[Location]],'Location analysis'!A:A,'Location analysis'!B:B)</f>
        <v>40.423690999999998</v>
      </c>
      <c r="F3585">
        <f>_xlfn.XLOOKUP(Table1[[#This Row],[Location]],'Location analysis'!A:A,'Location analysis'!C:C)</f>
        <v>-74.380831999999998</v>
      </c>
      <c r="G3585" t="s">
        <v>513</v>
      </c>
      <c r="H3585" t="s">
        <v>49</v>
      </c>
      <c r="I3585">
        <v>15227304004</v>
      </c>
      <c r="J3585" t="s">
        <v>695</v>
      </c>
      <c r="K3585" t="s">
        <v>51</v>
      </c>
      <c r="L3585">
        <v>144</v>
      </c>
      <c r="M3585">
        <v>2.75</v>
      </c>
      <c r="N3585">
        <v>1</v>
      </c>
      <c r="O3585">
        <v>144</v>
      </c>
      <c r="P3585">
        <v>2.75</v>
      </c>
      <c r="Q3585">
        <v>1</v>
      </c>
      <c r="R3585">
        <v>2.75</v>
      </c>
      <c r="S3585">
        <v>2.75</v>
      </c>
      <c r="T3585" s="1">
        <v>44721</v>
      </c>
      <c r="U3585" t="str">
        <f t="shared" si="275"/>
        <v>Bai Antioxidant - Kupang strawberry kiwi</v>
      </c>
      <c r="V3585" t="str">
        <f t="shared" si="276"/>
        <v>Non Carbonated</v>
      </c>
      <c r="W3585" t="s">
        <v>49</v>
      </c>
      <c r="X3585" t="b">
        <f t="shared" si="278"/>
        <v>1</v>
      </c>
      <c r="Y3585">
        <f t="shared" si="277"/>
        <v>2.75</v>
      </c>
      <c r="Z3585" s="2">
        <f t="shared" si="279"/>
        <v>1.8333333333333333</v>
      </c>
      <c r="AA3585" t="s">
        <v>52</v>
      </c>
      <c r="AB3585" t="s">
        <v>514</v>
      </c>
      <c r="AD3585" t="s">
        <v>123</v>
      </c>
      <c r="AE3585" t="s">
        <v>696</v>
      </c>
      <c r="AF3585">
        <v>2022</v>
      </c>
    </row>
    <row r="3586" spans="1:32" x14ac:dyDescent="0.25">
      <c r="A3586" t="s">
        <v>29</v>
      </c>
      <c r="B3586" t="s">
        <v>62</v>
      </c>
      <c r="C3586" t="s">
        <v>63</v>
      </c>
      <c r="D3586" t="s">
        <v>64</v>
      </c>
      <c r="E3586">
        <f>_xlfn.XLOOKUP(Table1[[#This Row],[Location]],'Location analysis'!A:A,'Location analysis'!B:B)</f>
        <v>40.091900000000003</v>
      </c>
      <c r="F3586">
        <f>_xlfn.XLOOKUP(Table1[[#This Row],[Location]],'Location analysis'!A:A,'Location analysis'!C:C)</f>
        <v>-74.358699999999999</v>
      </c>
      <c r="G3586" t="s">
        <v>84</v>
      </c>
      <c r="H3586" t="s">
        <v>43</v>
      </c>
      <c r="I3586">
        <v>15227395112</v>
      </c>
      <c r="J3586" t="s">
        <v>695</v>
      </c>
      <c r="K3586" t="s">
        <v>51</v>
      </c>
      <c r="L3586">
        <v>138</v>
      </c>
      <c r="M3586">
        <v>2</v>
      </c>
      <c r="N3586">
        <v>1</v>
      </c>
      <c r="O3586">
        <v>138</v>
      </c>
      <c r="P3586">
        <v>2</v>
      </c>
      <c r="Q3586">
        <v>1</v>
      </c>
      <c r="R3586">
        <v>2</v>
      </c>
      <c r="S3586">
        <v>2</v>
      </c>
      <c r="T3586" s="1">
        <v>44721</v>
      </c>
      <c r="U3586" t="str">
        <f t="shared" ref="U3586:U3649" si="280">IF(G3586="","Cell is Blank - Dis-regard",G3586)</f>
        <v>Wonderful Pistachios - Variety</v>
      </c>
      <c r="V3586" t="str">
        <f t="shared" ref="V3586:V3649" si="281">IF(H3586="","Cell is Blank - Dis-regard",H3586)</f>
        <v>Food</v>
      </c>
      <c r="W3586" t="s">
        <v>43</v>
      </c>
      <c r="X3586" t="b">
        <f t="shared" si="278"/>
        <v>1</v>
      </c>
      <c r="Y3586">
        <f t="shared" ref="Y3586:Y3649" si="282">IF(X3586="FALSE",M3586,M3586)</f>
        <v>2</v>
      </c>
      <c r="Z3586" s="2">
        <f t="shared" si="279"/>
        <v>1.3333333333333333</v>
      </c>
      <c r="AA3586" t="s">
        <v>85</v>
      </c>
      <c r="AB3586" t="s">
        <v>86</v>
      </c>
      <c r="AD3586" t="s">
        <v>123</v>
      </c>
      <c r="AE3586" t="s">
        <v>696</v>
      </c>
      <c r="AF3586">
        <v>2022</v>
      </c>
    </row>
    <row r="3587" spans="1:32" x14ac:dyDescent="0.25">
      <c r="A3587" t="s">
        <v>29</v>
      </c>
      <c r="B3587" t="s">
        <v>67</v>
      </c>
      <c r="C3587" t="s">
        <v>68</v>
      </c>
      <c r="D3587" t="s">
        <v>69</v>
      </c>
      <c r="E3587">
        <f>_xlfn.XLOOKUP(Table1[[#This Row],[Location]],'Location analysis'!A:A,'Location analysis'!B:B)</f>
        <v>40.435699999999997</v>
      </c>
      <c r="F3587">
        <f>_xlfn.XLOOKUP(Table1[[#This Row],[Location]],'Location analysis'!A:A,'Location analysis'!C:C)</f>
        <v>-74.125200000000007</v>
      </c>
      <c r="G3587" t="s">
        <v>74</v>
      </c>
      <c r="H3587" t="s">
        <v>49</v>
      </c>
      <c r="I3587">
        <v>15228267853</v>
      </c>
      <c r="J3587" t="s">
        <v>695</v>
      </c>
      <c r="K3587" t="s">
        <v>51</v>
      </c>
      <c r="L3587">
        <v>143</v>
      </c>
      <c r="M3587">
        <v>2.5</v>
      </c>
      <c r="N3587">
        <v>1</v>
      </c>
      <c r="O3587">
        <v>143</v>
      </c>
      <c r="P3587">
        <v>2.5</v>
      </c>
      <c r="Q3587">
        <v>1</v>
      </c>
      <c r="R3587">
        <v>2.5</v>
      </c>
      <c r="S3587">
        <v>2.5</v>
      </c>
      <c r="T3587" s="1">
        <v>44721</v>
      </c>
      <c r="U3587" t="str">
        <f t="shared" si="280"/>
        <v>Snapple Diet Tea - Lemon</v>
      </c>
      <c r="V3587" t="str">
        <f t="shared" si="281"/>
        <v>Non Carbonated</v>
      </c>
      <c r="W3587" t="s">
        <v>49</v>
      </c>
      <c r="X3587" t="b">
        <f t="shared" ref="X3587:X3650" si="283">M3587=P3587</f>
        <v>1</v>
      </c>
      <c r="Y3587">
        <f t="shared" si="282"/>
        <v>2.5</v>
      </c>
      <c r="Z3587" s="2">
        <f t="shared" ref="Z3587:Z3650" si="284">Y3587/1.5</f>
        <v>1.6666666666666667</v>
      </c>
      <c r="AA3587" t="s">
        <v>75</v>
      </c>
      <c r="AB3587" t="s">
        <v>76</v>
      </c>
      <c r="AD3587" t="s">
        <v>123</v>
      </c>
      <c r="AE3587" t="s">
        <v>696</v>
      </c>
      <c r="AF3587">
        <v>2022</v>
      </c>
    </row>
    <row r="3588" spans="1:32" x14ac:dyDescent="0.25">
      <c r="A3588" t="s">
        <v>29</v>
      </c>
      <c r="B3588" t="s">
        <v>67</v>
      </c>
      <c r="C3588" t="s">
        <v>68</v>
      </c>
      <c r="D3588" t="s">
        <v>69</v>
      </c>
      <c r="E3588">
        <f>_xlfn.XLOOKUP(Table1[[#This Row],[Location]],'Location analysis'!A:A,'Location analysis'!B:B)</f>
        <v>40.435699999999997</v>
      </c>
      <c r="F3588">
        <f>_xlfn.XLOOKUP(Table1[[#This Row],[Location]],'Location analysis'!A:A,'Location analysis'!C:C)</f>
        <v>-74.125200000000007</v>
      </c>
      <c r="G3588" t="s">
        <v>555</v>
      </c>
      <c r="H3588" t="s">
        <v>43</v>
      </c>
      <c r="I3588">
        <v>15228266771</v>
      </c>
      <c r="J3588" t="s">
        <v>695</v>
      </c>
      <c r="K3588" t="s">
        <v>51</v>
      </c>
      <c r="L3588">
        <v>120</v>
      </c>
      <c r="M3588">
        <v>1.5</v>
      </c>
      <c r="N3588">
        <v>1</v>
      </c>
      <c r="O3588">
        <v>120</v>
      </c>
      <c r="P3588">
        <v>1.5</v>
      </c>
      <c r="Q3588">
        <v>1</v>
      </c>
      <c r="R3588">
        <v>1.5</v>
      </c>
      <c r="S3588">
        <v>1.5</v>
      </c>
      <c r="T3588" s="1">
        <v>44721</v>
      </c>
      <c r="U3588" t="str">
        <f t="shared" si="280"/>
        <v>Cheetos Puffs</v>
      </c>
      <c r="V3588" t="str">
        <f t="shared" si="281"/>
        <v>Food</v>
      </c>
      <c r="W3588" t="s">
        <v>43</v>
      </c>
      <c r="X3588" t="b">
        <f t="shared" si="283"/>
        <v>1</v>
      </c>
      <c r="Y3588">
        <f t="shared" si="282"/>
        <v>1.5</v>
      </c>
      <c r="Z3588" s="2">
        <f t="shared" si="284"/>
        <v>1</v>
      </c>
      <c r="AA3588" t="s">
        <v>555</v>
      </c>
      <c r="AD3588" t="s">
        <v>123</v>
      </c>
      <c r="AE3588" t="s">
        <v>696</v>
      </c>
      <c r="AF3588">
        <v>2022</v>
      </c>
    </row>
    <row r="3589" spans="1:32" x14ac:dyDescent="0.25">
      <c r="A3589" t="s">
        <v>29</v>
      </c>
      <c r="B3589" t="s">
        <v>67</v>
      </c>
      <c r="C3589" t="s">
        <v>68</v>
      </c>
      <c r="D3589" t="s">
        <v>69</v>
      </c>
      <c r="E3589">
        <f>_xlfn.XLOOKUP(Table1[[#This Row],[Location]],'Location analysis'!A:A,'Location analysis'!B:B)</f>
        <v>40.435699999999997</v>
      </c>
      <c r="F3589">
        <f>_xlfn.XLOOKUP(Table1[[#This Row],[Location]],'Location analysis'!A:A,'Location analysis'!C:C)</f>
        <v>-74.125200000000007</v>
      </c>
      <c r="G3589" t="s">
        <v>555</v>
      </c>
      <c r="H3589" t="s">
        <v>43</v>
      </c>
      <c r="I3589">
        <v>15228272366</v>
      </c>
      <c r="J3589" t="s">
        <v>695</v>
      </c>
      <c r="K3589" t="s">
        <v>51</v>
      </c>
      <c r="L3589">
        <v>120</v>
      </c>
      <c r="M3589">
        <v>1.5</v>
      </c>
      <c r="N3589">
        <v>1</v>
      </c>
      <c r="O3589">
        <v>120</v>
      </c>
      <c r="P3589">
        <v>1.5</v>
      </c>
      <c r="Q3589">
        <v>1</v>
      </c>
      <c r="R3589">
        <v>1.5</v>
      </c>
      <c r="S3589">
        <v>1.5</v>
      </c>
      <c r="T3589" s="1">
        <v>44721</v>
      </c>
      <c r="U3589" t="str">
        <f t="shared" si="280"/>
        <v>Cheetos Puffs</v>
      </c>
      <c r="V3589" t="str">
        <f t="shared" si="281"/>
        <v>Food</v>
      </c>
      <c r="W3589" t="s">
        <v>43</v>
      </c>
      <c r="X3589" t="b">
        <f t="shared" si="283"/>
        <v>1</v>
      </c>
      <c r="Y3589">
        <f t="shared" si="282"/>
        <v>1.5</v>
      </c>
      <c r="Z3589" s="2">
        <f t="shared" si="284"/>
        <v>1</v>
      </c>
      <c r="AA3589" t="s">
        <v>555</v>
      </c>
      <c r="AD3589" t="s">
        <v>123</v>
      </c>
      <c r="AE3589" t="s">
        <v>696</v>
      </c>
      <c r="AF3589">
        <v>2022</v>
      </c>
    </row>
    <row r="3590" spans="1:32" x14ac:dyDescent="0.25">
      <c r="A3590" t="s">
        <v>29</v>
      </c>
      <c r="B3590" t="s">
        <v>67</v>
      </c>
      <c r="C3590" t="s">
        <v>68</v>
      </c>
      <c r="D3590" t="s">
        <v>69</v>
      </c>
      <c r="E3590">
        <f>_xlfn.XLOOKUP(Table1[[#This Row],[Location]],'Location analysis'!A:A,'Location analysis'!B:B)</f>
        <v>40.435699999999997</v>
      </c>
      <c r="F3590">
        <f>_xlfn.XLOOKUP(Table1[[#This Row],[Location]],'Location analysis'!A:A,'Location analysis'!C:C)</f>
        <v>-74.125200000000007</v>
      </c>
      <c r="G3590" t="s">
        <v>268</v>
      </c>
      <c r="H3590" t="s">
        <v>43</v>
      </c>
      <c r="I3590">
        <v>15228287017</v>
      </c>
      <c r="J3590" t="s">
        <v>695</v>
      </c>
      <c r="K3590" t="s">
        <v>36</v>
      </c>
      <c r="L3590">
        <v>121</v>
      </c>
      <c r="M3590">
        <v>2</v>
      </c>
      <c r="N3590">
        <v>2</v>
      </c>
      <c r="O3590">
        <v>121</v>
      </c>
      <c r="P3590">
        <v>2</v>
      </c>
      <c r="Q3590">
        <v>2</v>
      </c>
      <c r="R3590">
        <v>4</v>
      </c>
      <c r="S3590">
        <v>4</v>
      </c>
      <c r="T3590" s="1">
        <v>44721</v>
      </c>
      <c r="U3590" t="str">
        <f t="shared" si="280"/>
        <v>Munchies Snack mix Flaming Hot</v>
      </c>
      <c r="V3590" t="str">
        <f t="shared" si="281"/>
        <v>Food</v>
      </c>
      <c r="W3590" t="s">
        <v>43</v>
      </c>
      <c r="X3590" t="b">
        <f t="shared" si="283"/>
        <v>1</v>
      </c>
      <c r="Y3590">
        <f t="shared" si="282"/>
        <v>2</v>
      </c>
      <c r="Z3590" s="2">
        <f t="shared" si="284"/>
        <v>1.3333333333333333</v>
      </c>
      <c r="AA3590" t="s">
        <v>268</v>
      </c>
      <c r="AD3590" t="s">
        <v>123</v>
      </c>
      <c r="AE3590" t="s">
        <v>696</v>
      </c>
      <c r="AF3590">
        <v>2022</v>
      </c>
    </row>
    <row r="3591" spans="1:32" x14ac:dyDescent="0.25">
      <c r="A3591" t="s">
        <v>29</v>
      </c>
      <c r="B3591" t="s">
        <v>394</v>
      </c>
      <c r="C3591" t="s">
        <v>395</v>
      </c>
      <c r="D3591" t="s">
        <v>396</v>
      </c>
      <c r="E3591">
        <f>_xlfn.XLOOKUP(Table1[[#This Row],[Location]],'Location analysis'!A:A,'Location analysis'!B:B)</f>
        <v>40.416893999999999</v>
      </c>
      <c r="F3591">
        <f>_xlfn.XLOOKUP(Table1[[#This Row],[Location]],'Location analysis'!A:A,'Location analysis'!C:C)</f>
        <v>-74.420399000000003</v>
      </c>
      <c r="G3591" t="s">
        <v>84</v>
      </c>
      <c r="H3591" t="s">
        <v>43</v>
      </c>
      <c r="I3591">
        <v>15228704269</v>
      </c>
      <c r="J3591" t="s">
        <v>695</v>
      </c>
      <c r="K3591" t="s">
        <v>36</v>
      </c>
      <c r="L3591">
        <v>134</v>
      </c>
      <c r="M3591">
        <v>2</v>
      </c>
      <c r="N3591">
        <v>1</v>
      </c>
      <c r="O3591">
        <v>134</v>
      </c>
      <c r="P3591">
        <v>2</v>
      </c>
      <c r="Q3591">
        <v>1</v>
      </c>
      <c r="R3591">
        <v>2</v>
      </c>
      <c r="S3591">
        <v>2</v>
      </c>
      <c r="T3591" s="1">
        <v>44721</v>
      </c>
      <c r="U3591" t="str">
        <f t="shared" si="280"/>
        <v>Wonderful Pistachios - Variety</v>
      </c>
      <c r="V3591" t="str">
        <f t="shared" si="281"/>
        <v>Food</v>
      </c>
      <c r="W3591" t="s">
        <v>43</v>
      </c>
      <c r="X3591" t="b">
        <f t="shared" si="283"/>
        <v>1</v>
      </c>
      <c r="Y3591">
        <f t="shared" si="282"/>
        <v>2</v>
      </c>
      <c r="Z3591" s="2">
        <f t="shared" si="284"/>
        <v>1.3333333333333333</v>
      </c>
      <c r="AA3591" t="s">
        <v>85</v>
      </c>
      <c r="AB3591" t="s">
        <v>86</v>
      </c>
      <c r="AD3591" t="s">
        <v>123</v>
      </c>
      <c r="AE3591" t="s">
        <v>696</v>
      </c>
      <c r="AF3591">
        <v>2022</v>
      </c>
    </row>
    <row r="3592" spans="1:32" x14ac:dyDescent="0.25">
      <c r="A3592" t="s">
        <v>29</v>
      </c>
      <c r="B3592" t="s">
        <v>46</v>
      </c>
      <c r="C3592" t="s">
        <v>31</v>
      </c>
      <c r="D3592" t="s">
        <v>47</v>
      </c>
      <c r="E3592">
        <f>_xlfn.XLOOKUP(Table1[[#This Row],[Location]],'Location analysis'!A:A,'Location analysis'!B:B)</f>
        <v>40.423690999999998</v>
      </c>
      <c r="F3592">
        <f>_xlfn.XLOOKUP(Table1[[#This Row],[Location]],'Location analysis'!A:A,'Location analysis'!C:C)</f>
        <v>-74.380831999999998</v>
      </c>
      <c r="G3592" t="s">
        <v>485</v>
      </c>
      <c r="H3592" t="s">
        <v>43</v>
      </c>
      <c r="I3592">
        <v>15228737002</v>
      </c>
      <c r="J3592" t="s">
        <v>695</v>
      </c>
      <c r="K3592" t="s">
        <v>51</v>
      </c>
      <c r="L3592">
        <v>139</v>
      </c>
      <c r="M3592">
        <v>2</v>
      </c>
      <c r="N3592">
        <v>1</v>
      </c>
      <c r="O3592">
        <v>139</v>
      </c>
      <c r="P3592">
        <v>2</v>
      </c>
      <c r="Q3592">
        <v>1</v>
      </c>
      <c r="R3592">
        <v>2</v>
      </c>
      <c r="S3592">
        <v>2</v>
      </c>
      <c r="T3592" s="1">
        <v>44721</v>
      </c>
      <c r="U3592" t="str">
        <f t="shared" si="280"/>
        <v>Keto Bar - Creamy Peanut Butter Chocolate</v>
      </c>
      <c r="V3592" t="str">
        <f t="shared" si="281"/>
        <v>Food</v>
      </c>
      <c r="W3592" t="s">
        <v>43</v>
      </c>
      <c r="X3592" t="b">
        <f t="shared" si="283"/>
        <v>1</v>
      </c>
      <c r="Y3592">
        <f t="shared" si="282"/>
        <v>2</v>
      </c>
      <c r="Z3592" s="2">
        <f t="shared" si="284"/>
        <v>1.3333333333333333</v>
      </c>
      <c r="AA3592" t="s">
        <v>486</v>
      </c>
      <c r="AB3592" t="s">
        <v>487</v>
      </c>
      <c r="AD3592" t="s">
        <v>123</v>
      </c>
      <c r="AE3592" t="s">
        <v>696</v>
      </c>
      <c r="AF3592">
        <v>2022</v>
      </c>
    </row>
    <row r="3593" spans="1:32" x14ac:dyDescent="0.25">
      <c r="A3593" t="s">
        <v>29</v>
      </c>
      <c r="B3593" t="s">
        <v>67</v>
      </c>
      <c r="C3593" t="s">
        <v>68</v>
      </c>
      <c r="D3593" t="s">
        <v>69</v>
      </c>
      <c r="E3593">
        <f>_xlfn.XLOOKUP(Table1[[#This Row],[Location]],'Location analysis'!A:A,'Location analysis'!B:B)</f>
        <v>40.435699999999997</v>
      </c>
      <c r="F3593">
        <f>_xlfn.XLOOKUP(Table1[[#This Row],[Location]],'Location analysis'!A:A,'Location analysis'!C:C)</f>
        <v>-74.125200000000007</v>
      </c>
      <c r="G3593" t="s">
        <v>81</v>
      </c>
      <c r="H3593" t="s">
        <v>43</v>
      </c>
      <c r="I3593">
        <v>15228857679</v>
      </c>
      <c r="J3593" t="s">
        <v>695</v>
      </c>
      <c r="K3593" t="s">
        <v>36</v>
      </c>
      <c r="L3593">
        <v>139</v>
      </c>
      <c r="M3593">
        <v>2.5</v>
      </c>
      <c r="N3593">
        <v>1</v>
      </c>
      <c r="O3593">
        <v>139</v>
      </c>
      <c r="P3593">
        <v>2.5</v>
      </c>
      <c r="Q3593">
        <v>1</v>
      </c>
      <c r="R3593">
        <v>2.5</v>
      </c>
      <c r="S3593">
        <v>5</v>
      </c>
      <c r="T3593" s="1">
        <v>44721</v>
      </c>
      <c r="U3593" t="str">
        <f t="shared" si="280"/>
        <v>KitKat - Crisp Wafers</v>
      </c>
      <c r="V3593" t="str">
        <f t="shared" si="281"/>
        <v>Food</v>
      </c>
      <c r="W3593" t="s">
        <v>43</v>
      </c>
      <c r="X3593" t="b">
        <f t="shared" si="283"/>
        <v>1</v>
      </c>
      <c r="Y3593">
        <f t="shared" si="282"/>
        <v>2.5</v>
      </c>
      <c r="Z3593" s="2">
        <f t="shared" si="284"/>
        <v>1.6666666666666667</v>
      </c>
      <c r="AA3593" t="s">
        <v>82</v>
      </c>
      <c r="AB3593" t="s">
        <v>83</v>
      </c>
      <c r="AD3593" t="s">
        <v>123</v>
      </c>
      <c r="AE3593" t="s">
        <v>696</v>
      </c>
      <c r="AF3593">
        <v>2022</v>
      </c>
    </row>
    <row r="3594" spans="1:32" x14ac:dyDescent="0.25">
      <c r="A3594" t="s">
        <v>29</v>
      </c>
      <c r="B3594" t="s">
        <v>67</v>
      </c>
      <c r="C3594" t="s">
        <v>68</v>
      </c>
      <c r="D3594" t="s">
        <v>69</v>
      </c>
      <c r="E3594">
        <f>_xlfn.XLOOKUP(Table1[[#This Row],[Location]],'Location analysis'!A:A,'Location analysis'!B:B)</f>
        <v>40.435699999999997</v>
      </c>
      <c r="F3594">
        <f>_xlfn.XLOOKUP(Table1[[#This Row],[Location]],'Location analysis'!A:A,'Location analysis'!C:C)</f>
        <v>-74.125200000000007</v>
      </c>
      <c r="G3594" t="s">
        <v>160</v>
      </c>
      <c r="H3594" t="s">
        <v>49</v>
      </c>
      <c r="I3594">
        <v>15228857679</v>
      </c>
      <c r="J3594" t="s">
        <v>695</v>
      </c>
      <c r="K3594" t="s">
        <v>36</v>
      </c>
      <c r="L3594">
        <v>145</v>
      </c>
      <c r="M3594">
        <v>2.5</v>
      </c>
      <c r="N3594">
        <v>1</v>
      </c>
      <c r="O3594">
        <v>145</v>
      </c>
      <c r="P3594">
        <v>2.5</v>
      </c>
      <c r="Q3594">
        <v>1</v>
      </c>
      <c r="R3594">
        <v>2.5</v>
      </c>
      <c r="S3594">
        <v>5</v>
      </c>
      <c r="T3594" s="1">
        <v>44721</v>
      </c>
      <c r="U3594" t="str">
        <f t="shared" si="280"/>
        <v>Snapple Diet Tea - Peach Tea</v>
      </c>
      <c r="V3594" t="str">
        <f t="shared" si="281"/>
        <v>Non Carbonated</v>
      </c>
      <c r="W3594" t="s">
        <v>49</v>
      </c>
      <c r="X3594" t="b">
        <f t="shared" si="283"/>
        <v>1</v>
      </c>
      <c r="Y3594">
        <f t="shared" si="282"/>
        <v>2.5</v>
      </c>
      <c r="Z3594" s="2">
        <f t="shared" si="284"/>
        <v>1.6666666666666667</v>
      </c>
      <c r="AA3594" t="s">
        <v>75</v>
      </c>
      <c r="AB3594" t="s">
        <v>161</v>
      </c>
      <c r="AD3594" t="s">
        <v>123</v>
      </c>
      <c r="AE3594" t="s">
        <v>696</v>
      </c>
      <c r="AF3594">
        <v>2022</v>
      </c>
    </row>
    <row r="3595" spans="1:32" x14ac:dyDescent="0.25">
      <c r="A3595" t="s">
        <v>29</v>
      </c>
      <c r="B3595" t="s">
        <v>62</v>
      </c>
      <c r="C3595" t="s">
        <v>63</v>
      </c>
      <c r="D3595" t="s">
        <v>64</v>
      </c>
      <c r="E3595">
        <f>_xlfn.XLOOKUP(Table1[[#This Row],[Location]],'Location analysis'!A:A,'Location analysis'!B:B)</f>
        <v>40.091900000000003</v>
      </c>
      <c r="F3595">
        <f>_xlfn.XLOOKUP(Table1[[#This Row],[Location]],'Location analysis'!A:A,'Location analysis'!C:C)</f>
        <v>-74.358699999999999</v>
      </c>
      <c r="G3595" t="s">
        <v>84</v>
      </c>
      <c r="H3595" t="s">
        <v>43</v>
      </c>
      <c r="I3595">
        <v>15228906364</v>
      </c>
      <c r="J3595" t="s">
        <v>695</v>
      </c>
      <c r="K3595" t="s">
        <v>51</v>
      </c>
      <c r="L3595">
        <v>138</v>
      </c>
      <c r="M3595">
        <v>2</v>
      </c>
      <c r="N3595">
        <v>1</v>
      </c>
      <c r="O3595">
        <v>138</v>
      </c>
      <c r="P3595">
        <v>2</v>
      </c>
      <c r="Q3595">
        <v>1</v>
      </c>
      <c r="R3595">
        <v>2</v>
      </c>
      <c r="S3595">
        <v>2</v>
      </c>
      <c r="T3595" s="1">
        <v>44721</v>
      </c>
      <c r="U3595" t="str">
        <f t="shared" si="280"/>
        <v>Wonderful Pistachios - Variety</v>
      </c>
      <c r="V3595" t="str">
        <f t="shared" si="281"/>
        <v>Food</v>
      </c>
      <c r="W3595" t="s">
        <v>43</v>
      </c>
      <c r="X3595" t="b">
        <f t="shared" si="283"/>
        <v>1</v>
      </c>
      <c r="Y3595">
        <f t="shared" si="282"/>
        <v>2</v>
      </c>
      <c r="Z3595" s="2">
        <f t="shared" si="284"/>
        <v>1.3333333333333333</v>
      </c>
      <c r="AA3595" t="s">
        <v>85</v>
      </c>
      <c r="AB3595" t="s">
        <v>86</v>
      </c>
      <c r="AD3595" t="s">
        <v>123</v>
      </c>
      <c r="AE3595" t="s">
        <v>696</v>
      </c>
      <c r="AF3595">
        <v>2022</v>
      </c>
    </row>
    <row r="3596" spans="1:32" x14ac:dyDescent="0.25">
      <c r="A3596" t="s">
        <v>29</v>
      </c>
      <c r="B3596" t="s">
        <v>394</v>
      </c>
      <c r="C3596" t="s">
        <v>395</v>
      </c>
      <c r="D3596" t="s">
        <v>396</v>
      </c>
      <c r="E3596">
        <f>_xlfn.XLOOKUP(Table1[[#This Row],[Location]],'Location analysis'!A:A,'Location analysis'!B:B)</f>
        <v>40.416893999999999</v>
      </c>
      <c r="F3596">
        <f>_xlfn.XLOOKUP(Table1[[#This Row],[Location]],'Location analysis'!A:A,'Location analysis'!C:C)</f>
        <v>-74.420399000000003</v>
      </c>
      <c r="G3596" t="s">
        <v>74</v>
      </c>
      <c r="H3596" t="s">
        <v>49</v>
      </c>
      <c r="I3596">
        <v>15228918382</v>
      </c>
      <c r="J3596" t="s">
        <v>695</v>
      </c>
      <c r="K3596" t="s">
        <v>36</v>
      </c>
      <c r="L3596">
        <v>143</v>
      </c>
      <c r="M3596">
        <v>2.5</v>
      </c>
      <c r="N3596">
        <v>1</v>
      </c>
      <c r="O3596">
        <v>143</v>
      </c>
      <c r="P3596">
        <v>2.5</v>
      </c>
      <c r="Q3596">
        <v>1</v>
      </c>
      <c r="R3596">
        <v>2.5</v>
      </c>
      <c r="S3596">
        <v>2.5</v>
      </c>
      <c r="T3596" s="1">
        <v>44721</v>
      </c>
      <c r="U3596" t="str">
        <f t="shared" si="280"/>
        <v>Snapple Diet Tea - Lemon</v>
      </c>
      <c r="V3596" t="str">
        <f t="shared" si="281"/>
        <v>Non Carbonated</v>
      </c>
      <c r="W3596" t="s">
        <v>49</v>
      </c>
      <c r="X3596" t="b">
        <f t="shared" si="283"/>
        <v>1</v>
      </c>
      <c r="Y3596">
        <f t="shared" si="282"/>
        <v>2.5</v>
      </c>
      <c r="Z3596" s="2">
        <f t="shared" si="284"/>
        <v>1.6666666666666667</v>
      </c>
      <c r="AA3596" t="s">
        <v>75</v>
      </c>
      <c r="AB3596" t="s">
        <v>76</v>
      </c>
      <c r="AD3596" t="s">
        <v>123</v>
      </c>
      <c r="AE3596" t="s">
        <v>696</v>
      </c>
      <c r="AF3596">
        <v>2022</v>
      </c>
    </row>
    <row r="3597" spans="1:32" x14ac:dyDescent="0.25">
      <c r="A3597" t="s">
        <v>29</v>
      </c>
      <c r="B3597" t="s">
        <v>30</v>
      </c>
      <c r="C3597" t="s">
        <v>31</v>
      </c>
      <c r="D3597" t="s">
        <v>32</v>
      </c>
      <c r="E3597">
        <f>_xlfn.XLOOKUP(Table1[[#This Row],[Location]],'Location analysis'!A:A,'Location analysis'!B:B)</f>
        <v>40.423690999999998</v>
      </c>
      <c r="F3597">
        <f>_xlfn.XLOOKUP(Table1[[#This Row],[Location]],'Location analysis'!A:A,'Location analysis'!C:C)</f>
        <v>-74.380831999999998</v>
      </c>
      <c r="G3597" t="s">
        <v>33</v>
      </c>
      <c r="H3597" t="s">
        <v>34</v>
      </c>
      <c r="I3597">
        <v>15228925768</v>
      </c>
      <c r="J3597" t="s">
        <v>695</v>
      </c>
      <c r="K3597" t="s">
        <v>36</v>
      </c>
      <c r="L3597">
        <v>148</v>
      </c>
      <c r="M3597">
        <v>3.5</v>
      </c>
      <c r="N3597">
        <v>1</v>
      </c>
      <c r="O3597">
        <v>148</v>
      </c>
      <c r="P3597">
        <v>3.5</v>
      </c>
      <c r="Q3597">
        <v>1</v>
      </c>
      <c r="R3597">
        <v>3.5</v>
      </c>
      <c r="S3597">
        <v>3.5</v>
      </c>
      <c r="T3597" s="1">
        <v>44721</v>
      </c>
      <c r="U3597" t="str">
        <f t="shared" si="280"/>
        <v>Red Bull - Energy Drink - Sugar Free</v>
      </c>
      <c r="V3597" t="str">
        <f t="shared" si="281"/>
        <v>Carbonated</v>
      </c>
      <c r="W3597" t="s">
        <v>34</v>
      </c>
      <c r="X3597" t="b">
        <f t="shared" si="283"/>
        <v>1</v>
      </c>
      <c r="Y3597">
        <f t="shared" si="282"/>
        <v>3.5</v>
      </c>
      <c r="Z3597" s="2">
        <f t="shared" si="284"/>
        <v>2.3333333333333335</v>
      </c>
      <c r="AA3597" t="s">
        <v>37</v>
      </c>
      <c r="AB3597" t="s">
        <v>38</v>
      </c>
      <c r="AC3597" t="s">
        <v>39</v>
      </c>
      <c r="AD3597" t="s">
        <v>123</v>
      </c>
      <c r="AE3597" t="s">
        <v>696</v>
      </c>
      <c r="AF3597">
        <v>2022</v>
      </c>
    </row>
    <row r="3598" spans="1:32" x14ac:dyDescent="0.25">
      <c r="A3598" t="s">
        <v>29</v>
      </c>
      <c r="B3598" t="s">
        <v>46</v>
      </c>
      <c r="C3598" t="s">
        <v>31</v>
      </c>
      <c r="D3598" t="s">
        <v>47</v>
      </c>
      <c r="E3598">
        <f>_xlfn.XLOOKUP(Table1[[#This Row],[Location]],'Location analysis'!A:A,'Location analysis'!B:B)</f>
        <v>40.423690999999998</v>
      </c>
      <c r="F3598">
        <f>_xlfn.XLOOKUP(Table1[[#This Row],[Location]],'Location analysis'!A:A,'Location analysis'!C:C)</f>
        <v>-74.380831999999998</v>
      </c>
      <c r="G3598" t="s">
        <v>317</v>
      </c>
      <c r="H3598" t="s">
        <v>43</v>
      </c>
      <c r="I3598">
        <v>15228956197</v>
      </c>
      <c r="J3598" t="s">
        <v>695</v>
      </c>
      <c r="K3598" t="s">
        <v>36</v>
      </c>
      <c r="L3598">
        <v>133</v>
      </c>
      <c r="M3598">
        <v>2</v>
      </c>
      <c r="N3598">
        <v>1</v>
      </c>
      <c r="O3598">
        <v>133</v>
      </c>
      <c r="P3598">
        <v>2</v>
      </c>
      <c r="Q3598">
        <v>1</v>
      </c>
      <c r="R3598">
        <v>2</v>
      </c>
      <c r="S3598">
        <v>4</v>
      </c>
      <c r="T3598" s="1">
        <v>44721</v>
      </c>
      <c r="U3598" t="str">
        <f t="shared" si="280"/>
        <v>RXBAR - Protein Bar - Peanut Butter</v>
      </c>
      <c r="V3598" t="str">
        <f t="shared" si="281"/>
        <v>Food</v>
      </c>
      <c r="W3598" t="s">
        <v>43</v>
      </c>
      <c r="X3598" t="b">
        <f t="shared" si="283"/>
        <v>1</v>
      </c>
      <c r="Y3598">
        <f t="shared" si="282"/>
        <v>2</v>
      </c>
      <c r="Z3598" s="2">
        <f t="shared" si="284"/>
        <v>1.3333333333333333</v>
      </c>
      <c r="AA3598" t="s">
        <v>318</v>
      </c>
      <c r="AB3598" t="s">
        <v>319</v>
      </c>
      <c r="AC3598" t="s">
        <v>320</v>
      </c>
      <c r="AD3598" t="s">
        <v>123</v>
      </c>
      <c r="AE3598" t="s">
        <v>696</v>
      </c>
      <c r="AF3598">
        <v>2022</v>
      </c>
    </row>
    <row r="3599" spans="1:32" x14ac:dyDescent="0.25">
      <c r="A3599" t="s">
        <v>29</v>
      </c>
      <c r="B3599" t="s">
        <v>46</v>
      </c>
      <c r="C3599" t="s">
        <v>31</v>
      </c>
      <c r="D3599" t="s">
        <v>47</v>
      </c>
      <c r="E3599">
        <f>_xlfn.XLOOKUP(Table1[[#This Row],[Location]],'Location analysis'!A:A,'Location analysis'!B:B)</f>
        <v>40.423690999999998</v>
      </c>
      <c r="F3599">
        <f>_xlfn.XLOOKUP(Table1[[#This Row],[Location]],'Location analysis'!A:A,'Location analysis'!C:C)</f>
        <v>-74.380831999999998</v>
      </c>
      <c r="G3599" t="s">
        <v>81</v>
      </c>
      <c r="H3599" t="s">
        <v>43</v>
      </c>
      <c r="I3599">
        <v>15228956197</v>
      </c>
      <c r="J3599" t="s">
        <v>695</v>
      </c>
      <c r="K3599" t="s">
        <v>36</v>
      </c>
      <c r="L3599">
        <v>130</v>
      </c>
      <c r="M3599">
        <v>2</v>
      </c>
      <c r="N3599">
        <v>1</v>
      </c>
      <c r="O3599">
        <v>130</v>
      </c>
      <c r="P3599">
        <v>2</v>
      </c>
      <c r="Q3599">
        <v>1</v>
      </c>
      <c r="R3599">
        <v>2</v>
      </c>
      <c r="S3599">
        <v>4</v>
      </c>
      <c r="T3599" s="1">
        <v>44721</v>
      </c>
      <c r="U3599" t="str">
        <f t="shared" si="280"/>
        <v>KitKat - Crisp Wafers</v>
      </c>
      <c r="V3599" t="str">
        <f t="shared" si="281"/>
        <v>Food</v>
      </c>
      <c r="W3599" t="s">
        <v>43</v>
      </c>
      <c r="X3599" t="b">
        <f t="shared" si="283"/>
        <v>1</v>
      </c>
      <c r="Y3599">
        <f t="shared" si="282"/>
        <v>2</v>
      </c>
      <c r="Z3599" s="2">
        <f t="shared" si="284"/>
        <v>1.3333333333333333</v>
      </c>
      <c r="AA3599" t="s">
        <v>82</v>
      </c>
      <c r="AB3599" t="s">
        <v>83</v>
      </c>
      <c r="AD3599" t="s">
        <v>123</v>
      </c>
      <c r="AE3599" t="s">
        <v>696</v>
      </c>
      <c r="AF3599">
        <v>2022</v>
      </c>
    </row>
    <row r="3600" spans="1:32" x14ac:dyDescent="0.25">
      <c r="A3600" t="s">
        <v>29</v>
      </c>
      <c r="B3600" t="s">
        <v>46</v>
      </c>
      <c r="C3600" t="s">
        <v>31</v>
      </c>
      <c r="D3600" t="s">
        <v>47</v>
      </c>
      <c r="E3600">
        <f>_xlfn.XLOOKUP(Table1[[#This Row],[Location]],'Location analysis'!A:A,'Location analysis'!B:B)</f>
        <v>40.423690999999998</v>
      </c>
      <c r="F3600">
        <f>_xlfn.XLOOKUP(Table1[[#This Row],[Location]],'Location analysis'!A:A,'Location analysis'!C:C)</f>
        <v>-74.380831999999998</v>
      </c>
      <c r="G3600" t="s">
        <v>71</v>
      </c>
      <c r="H3600" t="s">
        <v>43</v>
      </c>
      <c r="I3600">
        <v>15228969261</v>
      </c>
      <c r="J3600" t="s">
        <v>695</v>
      </c>
      <c r="K3600" t="s">
        <v>36</v>
      </c>
      <c r="L3600">
        <v>135</v>
      </c>
      <c r="M3600">
        <v>2.5</v>
      </c>
      <c r="N3600">
        <v>1</v>
      </c>
      <c r="O3600">
        <v>135</v>
      </c>
      <c r="P3600">
        <v>2.5</v>
      </c>
      <c r="Q3600">
        <v>1</v>
      </c>
      <c r="R3600">
        <v>2.5</v>
      </c>
      <c r="S3600">
        <v>2.5</v>
      </c>
      <c r="T3600" s="1">
        <v>44721</v>
      </c>
      <c r="U3600" t="str">
        <f t="shared" si="280"/>
        <v>Seapoint Farms Dry Roasted Edamame - Wasabi</v>
      </c>
      <c r="V3600" t="str">
        <f t="shared" si="281"/>
        <v>Food</v>
      </c>
      <c r="W3600" t="s">
        <v>43</v>
      </c>
      <c r="X3600" t="b">
        <f t="shared" si="283"/>
        <v>1</v>
      </c>
      <c r="Y3600">
        <f t="shared" si="282"/>
        <v>2.5</v>
      </c>
      <c r="Z3600" s="2">
        <f t="shared" si="284"/>
        <v>1.6666666666666667</v>
      </c>
      <c r="AA3600" t="s">
        <v>72</v>
      </c>
      <c r="AB3600" t="s">
        <v>73</v>
      </c>
      <c r="AD3600" t="s">
        <v>123</v>
      </c>
      <c r="AE3600" t="s">
        <v>696</v>
      </c>
      <c r="AF3600">
        <v>2022</v>
      </c>
    </row>
    <row r="3601" spans="1:32" x14ac:dyDescent="0.25">
      <c r="A3601" t="s">
        <v>29</v>
      </c>
      <c r="B3601" t="s">
        <v>46</v>
      </c>
      <c r="C3601" t="s">
        <v>31</v>
      </c>
      <c r="D3601" t="s">
        <v>47</v>
      </c>
      <c r="E3601">
        <f>_xlfn.XLOOKUP(Table1[[#This Row],[Location]],'Location analysis'!A:A,'Location analysis'!B:B)</f>
        <v>40.423690999999998</v>
      </c>
      <c r="F3601">
        <f>_xlfn.XLOOKUP(Table1[[#This Row],[Location]],'Location analysis'!A:A,'Location analysis'!C:C)</f>
        <v>-74.380831999999998</v>
      </c>
      <c r="G3601" t="s">
        <v>410</v>
      </c>
      <c r="H3601" t="s">
        <v>49</v>
      </c>
      <c r="I3601">
        <v>15228976226</v>
      </c>
      <c r="J3601" t="s">
        <v>695</v>
      </c>
      <c r="K3601" t="s">
        <v>36</v>
      </c>
      <c r="L3601">
        <v>142</v>
      </c>
      <c r="M3601">
        <v>2</v>
      </c>
      <c r="N3601">
        <v>1</v>
      </c>
      <c r="O3601">
        <v>142</v>
      </c>
      <c r="P3601">
        <v>2</v>
      </c>
      <c r="Q3601">
        <v>1</v>
      </c>
      <c r="R3601">
        <v>2</v>
      </c>
      <c r="S3601">
        <v>2</v>
      </c>
      <c r="T3601" s="1">
        <v>44721</v>
      </c>
      <c r="U3601" t="str">
        <f t="shared" si="280"/>
        <v>Iberia Coconut Water</v>
      </c>
      <c r="V3601" t="str">
        <f t="shared" si="281"/>
        <v>Non Carbonated</v>
      </c>
      <c r="W3601" t="s">
        <v>49</v>
      </c>
      <c r="X3601" t="b">
        <f t="shared" si="283"/>
        <v>1</v>
      </c>
      <c r="Y3601">
        <f t="shared" si="282"/>
        <v>2</v>
      </c>
      <c r="Z3601" s="2">
        <f t="shared" si="284"/>
        <v>1.3333333333333333</v>
      </c>
      <c r="AA3601" t="s">
        <v>410</v>
      </c>
      <c r="AD3601" t="s">
        <v>123</v>
      </c>
      <c r="AE3601" t="s">
        <v>696</v>
      </c>
      <c r="AF3601">
        <v>2022</v>
      </c>
    </row>
    <row r="3602" spans="1:32" x14ac:dyDescent="0.25">
      <c r="A3602" t="s">
        <v>29</v>
      </c>
      <c r="B3602" t="s">
        <v>46</v>
      </c>
      <c r="C3602" t="s">
        <v>31</v>
      </c>
      <c r="D3602" t="s">
        <v>47</v>
      </c>
      <c r="E3602">
        <f>_xlfn.XLOOKUP(Table1[[#This Row],[Location]],'Location analysis'!A:A,'Location analysis'!B:B)</f>
        <v>40.423690999999998</v>
      </c>
      <c r="F3602">
        <f>_xlfn.XLOOKUP(Table1[[#This Row],[Location]],'Location analysis'!A:A,'Location analysis'!C:C)</f>
        <v>-74.380831999999998</v>
      </c>
      <c r="G3602" t="s">
        <v>154</v>
      </c>
      <c r="H3602" t="s">
        <v>43</v>
      </c>
      <c r="I3602">
        <v>15228983765</v>
      </c>
      <c r="J3602" t="s">
        <v>695</v>
      </c>
      <c r="K3602" t="s">
        <v>51</v>
      </c>
      <c r="L3602">
        <v>113</v>
      </c>
      <c r="M3602">
        <v>1.5</v>
      </c>
      <c r="N3602">
        <v>1</v>
      </c>
      <c r="O3602">
        <v>113</v>
      </c>
      <c r="P3602">
        <v>1.5</v>
      </c>
      <c r="Q3602">
        <v>1</v>
      </c>
      <c r="R3602">
        <v>1.5</v>
      </c>
      <c r="S3602">
        <v>1.5</v>
      </c>
      <c r="T3602" s="1">
        <v>44721</v>
      </c>
      <c r="U3602" t="str">
        <f t="shared" si="280"/>
        <v>SunChips Multigrain - Harvest Cheddar</v>
      </c>
      <c r="V3602" t="str">
        <f t="shared" si="281"/>
        <v>Food</v>
      </c>
      <c r="W3602" t="s">
        <v>43</v>
      </c>
      <c r="X3602" t="b">
        <f t="shared" si="283"/>
        <v>1</v>
      </c>
      <c r="Y3602">
        <f t="shared" si="282"/>
        <v>1.5</v>
      </c>
      <c r="Z3602" s="2">
        <f t="shared" si="284"/>
        <v>1</v>
      </c>
      <c r="AA3602" t="s">
        <v>129</v>
      </c>
      <c r="AB3602" t="s">
        <v>155</v>
      </c>
      <c r="AD3602" t="s">
        <v>123</v>
      </c>
      <c r="AE3602" t="s">
        <v>696</v>
      </c>
      <c r="AF3602">
        <v>2022</v>
      </c>
    </row>
    <row r="3603" spans="1:32" x14ac:dyDescent="0.25">
      <c r="A3603" t="s">
        <v>29</v>
      </c>
      <c r="B3603" t="s">
        <v>30</v>
      </c>
      <c r="C3603" t="s">
        <v>31</v>
      </c>
      <c r="D3603" t="s">
        <v>32</v>
      </c>
      <c r="E3603">
        <f>_xlfn.XLOOKUP(Table1[[#This Row],[Location]],'Location analysis'!A:A,'Location analysis'!B:B)</f>
        <v>40.423690999999998</v>
      </c>
      <c r="F3603">
        <f>_xlfn.XLOOKUP(Table1[[#This Row],[Location]],'Location analysis'!A:A,'Location analysis'!C:C)</f>
        <v>-74.380831999999998</v>
      </c>
      <c r="G3603" t="s">
        <v>84</v>
      </c>
      <c r="H3603" t="s">
        <v>43</v>
      </c>
      <c r="I3603">
        <v>15228994457</v>
      </c>
      <c r="J3603" t="s">
        <v>695</v>
      </c>
      <c r="K3603" t="s">
        <v>36</v>
      </c>
      <c r="L3603">
        <v>133</v>
      </c>
      <c r="M3603">
        <v>2</v>
      </c>
      <c r="N3603">
        <v>1</v>
      </c>
      <c r="O3603">
        <v>133</v>
      </c>
      <c r="P3603">
        <v>2</v>
      </c>
      <c r="Q3603">
        <v>1</v>
      </c>
      <c r="R3603">
        <v>2</v>
      </c>
      <c r="S3603">
        <v>2</v>
      </c>
      <c r="T3603" s="1">
        <v>44721</v>
      </c>
      <c r="U3603" t="str">
        <f t="shared" si="280"/>
        <v>Wonderful Pistachios - Variety</v>
      </c>
      <c r="V3603" t="str">
        <f t="shared" si="281"/>
        <v>Food</v>
      </c>
      <c r="W3603" t="s">
        <v>43</v>
      </c>
      <c r="X3603" t="b">
        <f t="shared" si="283"/>
        <v>1</v>
      </c>
      <c r="Y3603">
        <f t="shared" si="282"/>
        <v>2</v>
      </c>
      <c r="Z3603" s="2">
        <f t="shared" si="284"/>
        <v>1.3333333333333333</v>
      </c>
      <c r="AA3603" t="s">
        <v>85</v>
      </c>
      <c r="AB3603" t="s">
        <v>86</v>
      </c>
      <c r="AD3603" t="s">
        <v>123</v>
      </c>
      <c r="AE3603" t="s">
        <v>696</v>
      </c>
      <c r="AF3603">
        <v>2022</v>
      </c>
    </row>
    <row r="3604" spans="1:32" x14ac:dyDescent="0.25">
      <c r="A3604" t="s">
        <v>29</v>
      </c>
      <c r="B3604" t="s">
        <v>67</v>
      </c>
      <c r="C3604" t="s">
        <v>68</v>
      </c>
      <c r="D3604" t="s">
        <v>69</v>
      </c>
      <c r="E3604">
        <f>_xlfn.XLOOKUP(Table1[[#This Row],[Location]],'Location analysis'!A:A,'Location analysis'!B:B)</f>
        <v>40.435699999999997</v>
      </c>
      <c r="F3604">
        <f>_xlfn.XLOOKUP(Table1[[#This Row],[Location]],'Location analysis'!A:A,'Location analysis'!C:C)</f>
        <v>-74.125200000000007</v>
      </c>
      <c r="G3604" t="s">
        <v>182</v>
      </c>
      <c r="H3604" t="s">
        <v>34</v>
      </c>
      <c r="I3604">
        <v>15229354405</v>
      </c>
      <c r="J3604" t="s">
        <v>695</v>
      </c>
      <c r="K3604" t="s">
        <v>51</v>
      </c>
      <c r="L3604">
        <v>142</v>
      </c>
      <c r="M3604">
        <v>1.5</v>
      </c>
      <c r="N3604">
        <v>1</v>
      </c>
      <c r="O3604">
        <v>142</v>
      </c>
      <c r="P3604">
        <v>1.5</v>
      </c>
      <c r="Q3604">
        <v>1</v>
      </c>
      <c r="R3604">
        <v>1.5</v>
      </c>
      <c r="S3604">
        <v>1.5</v>
      </c>
      <c r="T3604" s="1">
        <v>44721</v>
      </c>
      <c r="U3604" t="str">
        <f t="shared" si="280"/>
        <v>Coca Cola - Zero Sugar</v>
      </c>
      <c r="V3604" t="str">
        <f t="shared" si="281"/>
        <v>Carbonated</v>
      </c>
      <c r="W3604" t="s">
        <v>34</v>
      </c>
      <c r="X3604" t="b">
        <f t="shared" si="283"/>
        <v>1</v>
      </c>
      <c r="Y3604">
        <f t="shared" si="282"/>
        <v>1.5</v>
      </c>
      <c r="Z3604" s="2">
        <f t="shared" si="284"/>
        <v>1</v>
      </c>
      <c r="AA3604" t="s">
        <v>183</v>
      </c>
      <c r="AB3604" t="s">
        <v>184</v>
      </c>
      <c r="AD3604" t="s">
        <v>123</v>
      </c>
      <c r="AE3604" t="s">
        <v>696</v>
      </c>
      <c r="AF3604">
        <v>2022</v>
      </c>
    </row>
    <row r="3605" spans="1:32" x14ac:dyDescent="0.25">
      <c r="A3605" t="s">
        <v>29</v>
      </c>
      <c r="B3605" t="s">
        <v>67</v>
      </c>
      <c r="C3605" t="s">
        <v>68</v>
      </c>
      <c r="D3605" t="s">
        <v>69</v>
      </c>
      <c r="E3605">
        <f>_xlfn.XLOOKUP(Table1[[#This Row],[Location]],'Location analysis'!A:A,'Location analysis'!B:B)</f>
        <v>40.435699999999997</v>
      </c>
      <c r="F3605">
        <f>_xlfn.XLOOKUP(Table1[[#This Row],[Location]],'Location analysis'!A:A,'Location analysis'!C:C)</f>
        <v>-74.125200000000007</v>
      </c>
      <c r="G3605" t="s">
        <v>694</v>
      </c>
      <c r="H3605" t="s">
        <v>43</v>
      </c>
      <c r="I3605">
        <v>15229354649</v>
      </c>
      <c r="J3605" t="s">
        <v>695</v>
      </c>
      <c r="K3605" t="s">
        <v>51</v>
      </c>
      <c r="L3605">
        <v>130</v>
      </c>
      <c r="M3605">
        <v>1.5</v>
      </c>
      <c r="N3605">
        <v>1</v>
      </c>
      <c r="O3605">
        <v>130</v>
      </c>
      <c r="P3605">
        <v>1.5</v>
      </c>
      <c r="Q3605">
        <v>1</v>
      </c>
      <c r="R3605">
        <v>1.5</v>
      </c>
      <c r="S3605">
        <v>1.5</v>
      </c>
      <c r="T3605" s="1">
        <v>44721</v>
      </c>
      <c r="U3605" t="str">
        <f t="shared" si="280"/>
        <v>Nature's Bakery Fig Bar - Raspberry</v>
      </c>
      <c r="V3605" t="str">
        <f t="shared" si="281"/>
        <v>Food</v>
      </c>
      <c r="W3605" t="s">
        <v>43</v>
      </c>
      <c r="X3605" t="b">
        <f t="shared" si="283"/>
        <v>1</v>
      </c>
      <c r="Y3605">
        <f t="shared" si="282"/>
        <v>1.5</v>
      </c>
      <c r="Z3605" s="2">
        <f t="shared" si="284"/>
        <v>1</v>
      </c>
      <c r="AA3605" t="s">
        <v>690</v>
      </c>
      <c r="AB3605" t="s">
        <v>144</v>
      </c>
      <c r="AD3605" t="s">
        <v>123</v>
      </c>
      <c r="AE3605" t="s">
        <v>696</v>
      </c>
      <c r="AF3605">
        <v>2022</v>
      </c>
    </row>
    <row r="3606" spans="1:32" x14ac:dyDescent="0.25">
      <c r="A3606" t="s">
        <v>29</v>
      </c>
      <c r="B3606" t="s">
        <v>394</v>
      </c>
      <c r="C3606" t="s">
        <v>395</v>
      </c>
      <c r="D3606" t="s">
        <v>396</v>
      </c>
      <c r="E3606">
        <f>_xlfn.XLOOKUP(Table1[[#This Row],[Location]],'Location analysis'!A:A,'Location analysis'!B:B)</f>
        <v>40.416893999999999</v>
      </c>
      <c r="F3606">
        <f>_xlfn.XLOOKUP(Table1[[#This Row],[Location]],'Location analysis'!A:A,'Location analysis'!C:C)</f>
        <v>-74.420399000000003</v>
      </c>
      <c r="G3606" t="s">
        <v>84</v>
      </c>
      <c r="H3606" t="s">
        <v>43</v>
      </c>
      <c r="I3606">
        <v>15229357705</v>
      </c>
      <c r="J3606" t="s">
        <v>695</v>
      </c>
      <c r="K3606" t="s">
        <v>36</v>
      </c>
      <c r="L3606">
        <v>134</v>
      </c>
      <c r="M3606">
        <v>2</v>
      </c>
      <c r="N3606">
        <v>1</v>
      </c>
      <c r="O3606">
        <v>134</v>
      </c>
      <c r="P3606">
        <v>2</v>
      </c>
      <c r="Q3606">
        <v>1</v>
      </c>
      <c r="R3606">
        <v>2</v>
      </c>
      <c r="S3606">
        <v>2</v>
      </c>
      <c r="T3606" s="1">
        <v>44721</v>
      </c>
      <c r="U3606" t="str">
        <f t="shared" si="280"/>
        <v>Wonderful Pistachios - Variety</v>
      </c>
      <c r="V3606" t="str">
        <f t="shared" si="281"/>
        <v>Food</v>
      </c>
      <c r="W3606" t="s">
        <v>43</v>
      </c>
      <c r="X3606" t="b">
        <f t="shared" si="283"/>
        <v>1</v>
      </c>
      <c r="Y3606">
        <f t="shared" si="282"/>
        <v>2</v>
      </c>
      <c r="Z3606" s="2">
        <f t="shared" si="284"/>
        <v>1.3333333333333333</v>
      </c>
      <c r="AA3606" t="s">
        <v>85</v>
      </c>
      <c r="AB3606" t="s">
        <v>86</v>
      </c>
      <c r="AD3606" t="s">
        <v>123</v>
      </c>
      <c r="AE3606" t="s">
        <v>696</v>
      </c>
      <c r="AF3606">
        <v>2022</v>
      </c>
    </row>
    <row r="3607" spans="1:32" x14ac:dyDescent="0.25">
      <c r="A3607" t="s">
        <v>29</v>
      </c>
      <c r="B3607" t="s">
        <v>46</v>
      </c>
      <c r="C3607" t="s">
        <v>31</v>
      </c>
      <c r="D3607" t="s">
        <v>47</v>
      </c>
      <c r="E3607">
        <f>_xlfn.XLOOKUP(Table1[[#This Row],[Location]],'Location analysis'!A:A,'Location analysis'!B:B)</f>
        <v>40.423690999999998</v>
      </c>
      <c r="F3607">
        <f>_xlfn.XLOOKUP(Table1[[#This Row],[Location]],'Location analysis'!A:A,'Location analysis'!C:C)</f>
        <v>-74.380831999999998</v>
      </c>
      <c r="G3607" t="s">
        <v>192</v>
      </c>
      <c r="H3607" t="s">
        <v>43</v>
      </c>
      <c r="I3607">
        <v>15230231037</v>
      </c>
      <c r="J3607" t="s">
        <v>695</v>
      </c>
      <c r="K3607" t="s">
        <v>36</v>
      </c>
      <c r="L3607">
        <v>123</v>
      </c>
      <c r="M3607">
        <v>1.5</v>
      </c>
      <c r="N3607">
        <v>1</v>
      </c>
      <c r="O3607">
        <v>123</v>
      </c>
      <c r="P3607">
        <v>1.5</v>
      </c>
      <c r="Q3607">
        <v>1</v>
      </c>
      <c r="R3607">
        <v>1.5</v>
      </c>
      <c r="S3607">
        <v>1.5</v>
      </c>
      <c r="T3607" s="1">
        <v>44721</v>
      </c>
      <c r="U3607" t="str">
        <f t="shared" si="280"/>
        <v>CheezIt - Original</v>
      </c>
      <c r="V3607" t="str">
        <f t="shared" si="281"/>
        <v>Food</v>
      </c>
      <c r="W3607" t="s">
        <v>43</v>
      </c>
      <c r="X3607" t="b">
        <f t="shared" si="283"/>
        <v>1</v>
      </c>
      <c r="Y3607">
        <f t="shared" si="282"/>
        <v>1.5</v>
      </c>
      <c r="Z3607" s="2">
        <f t="shared" si="284"/>
        <v>1</v>
      </c>
      <c r="AA3607" t="s">
        <v>193</v>
      </c>
      <c r="AB3607" t="s">
        <v>150</v>
      </c>
      <c r="AD3607" t="s">
        <v>123</v>
      </c>
      <c r="AE3607" t="s">
        <v>696</v>
      </c>
      <c r="AF3607">
        <v>2022</v>
      </c>
    </row>
    <row r="3608" spans="1:32" x14ac:dyDescent="0.25">
      <c r="A3608" t="s">
        <v>29</v>
      </c>
      <c r="B3608" t="s">
        <v>67</v>
      </c>
      <c r="C3608" t="s">
        <v>68</v>
      </c>
      <c r="D3608" t="s">
        <v>69</v>
      </c>
      <c r="E3608">
        <f>_xlfn.XLOOKUP(Table1[[#This Row],[Location]],'Location analysis'!A:A,'Location analysis'!B:B)</f>
        <v>40.435699999999997</v>
      </c>
      <c r="F3608">
        <f>_xlfn.XLOOKUP(Table1[[#This Row],[Location]],'Location analysis'!A:A,'Location analysis'!C:C)</f>
        <v>-74.125200000000007</v>
      </c>
      <c r="G3608" t="s">
        <v>70</v>
      </c>
      <c r="H3608" t="s">
        <v>34</v>
      </c>
      <c r="I3608">
        <v>15230287778</v>
      </c>
      <c r="J3608" t="s">
        <v>695</v>
      </c>
      <c r="K3608" t="s">
        <v>36</v>
      </c>
      <c r="L3608">
        <v>146</v>
      </c>
      <c r="M3608">
        <v>3</v>
      </c>
      <c r="N3608">
        <v>1</v>
      </c>
      <c r="O3608">
        <v>146</v>
      </c>
      <c r="P3608">
        <v>3</v>
      </c>
      <c r="Q3608">
        <v>1</v>
      </c>
      <c r="R3608">
        <v>3</v>
      </c>
      <c r="S3608">
        <v>3</v>
      </c>
      <c r="T3608" s="1">
        <v>44721</v>
      </c>
      <c r="U3608" t="str">
        <f t="shared" si="280"/>
        <v>Monster Energy Original</v>
      </c>
      <c r="V3608" t="str">
        <f t="shared" si="281"/>
        <v>Carbonated</v>
      </c>
      <c r="W3608" t="s">
        <v>34</v>
      </c>
      <c r="X3608" t="b">
        <f t="shared" si="283"/>
        <v>1</v>
      </c>
      <c r="Y3608">
        <f t="shared" si="282"/>
        <v>3</v>
      </c>
      <c r="Z3608" s="2">
        <f t="shared" si="284"/>
        <v>2</v>
      </c>
      <c r="AA3608" t="s">
        <v>70</v>
      </c>
      <c r="AD3608" t="s">
        <v>123</v>
      </c>
      <c r="AE3608" t="s">
        <v>696</v>
      </c>
      <c r="AF3608">
        <v>2022</v>
      </c>
    </row>
    <row r="3609" spans="1:32" x14ac:dyDescent="0.25">
      <c r="A3609" t="s">
        <v>29</v>
      </c>
      <c r="B3609" t="s">
        <v>67</v>
      </c>
      <c r="C3609" t="s">
        <v>68</v>
      </c>
      <c r="D3609" t="s">
        <v>69</v>
      </c>
      <c r="E3609">
        <f>_xlfn.XLOOKUP(Table1[[#This Row],[Location]],'Location analysis'!A:A,'Location analysis'!B:B)</f>
        <v>40.435699999999997</v>
      </c>
      <c r="F3609">
        <f>_xlfn.XLOOKUP(Table1[[#This Row],[Location]],'Location analysis'!A:A,'Location analysis'!C:C)</f>
        <v>-74.125200000000007</v>
      </c>
      <c r="G3609" t="s">
        <v>555</v>
      </c>
      <c r="H3609" t="s">
        <v>43</v>
      </c>
      <c r="I3609">
        <v>15230347323</v>
      </c>
      <c r="J3609" t="s">
        <v>695</v>
      </c>
      <c r="K3609" t="s">
        <v>51</v>
      </c>
      <c r="L3609">
        <v>120</v>
      </c>
      <c r="M3609">
        <v>1.5</v>
      </c>
      <c r="N3609">
        <v>1</v>
      </c>
      <c r="O3609">
        <v>120</v>
      </c>
      <c r="P3609">
        <v>1.5</v>
      </c>
      <c r="Q3609">
        <v>1</v>
      </c>
      <c r="R3609">
        <v>1.5</v>
      </c>
      <c r="S3609">
        <v>1.5</v>
      </c>
      <c r="T3609" s="1">
        <v>44721</v>
      </c>
      <c r="U3609" t="str">
        <f t="shared" si="280"/>
        <v>Cheetos Puffs</v>
      </c>
      <c r="V3609" t="str">
        <f t="shared" si="281"/>
        <v>Food</v>
      </c>
      <c r="W3609" t="s">
        <v>43</v>
      </c>
      <c r="X3609" t="b">
        <f t="shared" si="283"/>
        <v>1</v>
      </c>
      <c r="Y3609">
        <f t="shared" si="282"/>
        <v>1.5</v>
      </c>
      <c r="Z3609" s="2">
        <f t="shared" si="284"/>
        <v>1</v>
      </c>
      <c r="AA3609" t="s">
        <v>555</v>
      </c>
      <c r="AD3609" t="s">
        <v>123</v>
      </c>
      <c r="AE3609" t="s">
        <v>696</v>
      </c>
      <c r="AF3609">
        <v>2022</v>
      </c>
    </row>
    <row r="3610" spans="1:32" x14ac:dyDescent="0.25">
      <c r="A3610" t="s">
        <v>29</v>
      </c>
      <c r="B3610" t="s">
        <v>67</v>
      </c>
      <c r="C3610" t="s">
        <v>68</v>
      </c>
      <c r="D3610" t="s">
        <v>69</v>
      </c>
      <c r="E3610">
        <f>_xlfn.XLOOKUP(Table1[[#This Row],[Location]],'Location analysis'!A:A,'Location analysis'!B:B)</f>
        <v>40.435699999999997</v>
      </c>
      <c r="F3610">
        <f>_xlfn.XLOOKUP(Table1[[#This Row],[Location]],'Location analysis'!A:A,'Location analysis'!C:C)</f>
        <v>-74.125200000000007</v>
      </c>
      <c r="G3610" t="s">
        <v>414</v>
      </c>
      <c r="H3610" t="s">
        <v>43</v>
      </c>
      <c r="I3610">
        <v>15230351868</v>
      </c>
      <c r="J3610" t="s">
        <v>695</v>
      </c>
      <c r="K3610" t="s">
        <v>51</v>
      </c>
      <c r="L3610">
        <v>123</v>
      </c>
      <c r="M3610">
        <v>1.5</v>
      </c>
      <c r="N3610">
        <v>1</v>
      </c>
      <c r="O3610">
        <v>123</v>
      </c>
      <c r="P3610">
        <v>1.5</v>
      </c>
      <c r="Q3610">
        <v>1</v>
      </c>
      <c r="R3610">
        <v>1.5</v>
      </c>
      <c r="S3610">
        <v>1.5</v>
      </c>
      <c r="T3610" s="1">
        <v>44721</v>
      </c>
      <c r="U3610" t="str">
        <f t="shared" si="280"/>
        <v>Lays - Classic</v>
      </c>
      <c r="V3610" t="str">
        <f t="shared" si="281"/>
        <v>Food</v>
      </c>
      <c r="W3610" t="s">
        <v>43</v>
      </c>
      <c r="X3610" t="b">
        <f t="shared" si="283"/>
        <v>1</v>
      </c>
      <c r="Y3610">
        <f t="shared" si="282"/>
        <v>1.5</v>
      </c>
      <c r="Z3610" s="2">
        <f t="shared" si="284"/>
        <v>1</v>
      </c>
      <c r="AA3610" t="s">
        <v>415</v>
      </c>
      <c r="AB3610" t="s">
        <v>416</v>
      </c>
      <c r="AD3610" t="s">
        <v>123</v>
      </c>
      <c r="AE3610" t="s">
        <v>696</v>
      </c>
      <c r="AF3610">
        <v>2022</v>
      </c>
    </row>
    <row r="3611" spans="1:32" x14ac:dyDescent="0.25">
      <c r="A3611" t="s">
        <v>29</v>
      </c>
      <c r="B3611" t="s">
        <v>67</v>
      </c>
      <c r="C3611" t="s">
        <v>68</v>
      </c>
      <c r="D3611" t="s">
        <v>69</v>
      </c>
      <c r="E3611">
        <f>_xlfn.XLOOKUP(Table1[[#This Row],[Location]],'Location analysis'!A:A,'Location analysis'!B:B)</f>
        <v>40.435699999999997</v>
      </c>
      <c r="F3611">
        <f>_xlfn.XLOOKUP(Table1[[#This Row],[Location]],'Location analysis'!A:A,'Location analysis'!C:C)</f>
        <v>-74.125200000000007</v>
      </c>
      <c r="G3611" t="s">
        <v>275</v>
      </c>
      <c r="H3611" t="s">
        <v>43</v>
      </c>
      <c r="I3611">
        <v>15230404890</v>
      </c>
      <c r="J3611" t="s">
        <v>695</v>
      </c>
      <c r="K3611" t="s">
        <v>51</v>
      </c>
      <c r="L3611">
        <v>112</v>
      </c>
      <c r="M3611">
        <v>2</v>
      </c>
      <c r="N3611">
        <v>1</v>
      </c>
      <c r="O3611">
        <v>112</v>
      </c>
      <c r="P3611">
        <v>2</v>
      </c>
      <c r="Q3611">
        <v>1</v>
      </c>
      <c r="R3611">
        <v>2</v>
      </c>
      <c r="S3611">
        <v>2</v>
      </c>
      <c r="T3611" s="1">
        <v>44721</v>
      </c>
      <c r="U3611" t="str">
        <f t="shared" si="280"/>
        <v>Cheetos Flaming Hot Limon Crunchy</v>
      </c>
      <c r="V3611" t="str">
        <f t="shared" si="281"/>
        <v>Food</v>
      </c>
      <c r="W3611" t="s">
        <v>43</v>
      </c>
      <c r="X3611" t="b">
        <f t="shared" si="283"/>
        <v>1</v>
      </c>
      <c r="Y3611">
        <f t="shared" si="282"/>
        <v>2</v>
      </c>
      <c r="Z3611" s="2">
        <f t="shared" si="284"/>
        <v>1.3333333333333333</v>
      </c>
      <c r="AA3611" t="s">
        <v>275</v>
      </c>
      <c r="AD3611" t="s">
        <v>123</v>
      </c>
      <c r="AE3611" t="s">
        <v>696</v>
      </c>
      <c r="AF3611">
        <v>2022</v>
      </c>
    </row>
    <row r="3612" spans="1:32" x14ac:dyDescent="0.25">
      <c r="A3612" t="s">
        <v>29</v>
      </c>
      <c r="B3612" t="s">
        <v>30</v>
      </c>
      <c r="C3612" t="s">
        <v>31</v>
      </c>
      <c r="D3612" t="s">
        <v>32</v>
      </c>
      <c r="E3612">
        <f>_xlfn.XLOOKUP(Table1[[#This Row],[Location]],'Location analysis'!A:A,'Location analysis'!B:B)</f>
        <v>40.423690999999998</v>
      </c>
      <c r="F3612">
        <f>_xlfn.XLOOKUP(Table1[[#This Row],[Location]],'Location analysis'!A:A,'Location analysis'!C:C)</f>
        <v>-74.380831999999998</v>
      </c>
      <c r="G3612" t="s">
        <v>128</v>
      </c>
      <c r="H3612" t="s">
        <v>43</v>
      </c>
      <c r="I3612">
        <v>15230435716</v>
      </c>
      <c r="J3612" t="s">
        <v>695</v>
      </c>
      <c r="K3612" t="s">
        <v>51</v>
      </c>
      <c r="L3612">
        <v>110</v>
      </c>
      <c r="M3612">
        <v>1.5</v>
      </c>
      <c r="N3612">
        <v>1</v>
      </c>
      <c r="O3612">
        <v>110</v>
      </c>
      <c r="P3612">
        <v>1.5</v>
      </c>
      <c r="Q3612">
        <v>1</v>
      </c>
      <c r="R3612">
        <v>1.5</v>
      </c>
      <c r="S3612">
        <v>1.5</v>
      </c>
      <c r="T3612" s="1">
        <v>44721</v>
      </c>
      <c r="U3612" t="str">
        <f t="shared" si="280"/>
        <v>SunChips Multigrain - Salsa</v>
      </c>
      <c r="V3612" t="str">
        <f t="shared" si="281"/>
        <v>Food</v>
      </c>
      <c r="W3612" t="s">
        <v>43</v>
      </c>
      <c r="X3612" t="b">
        <f t="shared" si="283"/>
        <v>1</v>
      </c>
      <c r="Y3612">
        <f t="shared" si="282"/>
        <v>1.5</v>
      </c>
      <c r="Z3612" s="2">
        <f t="shared" si="284"/>
        <v>1</v>
      </c>
      <c r="AA3612" t="s">
        <v>129</v>
      </c>
      <c r="AB3612" t="s">
        <v>130</v>
      </c>
      <c r="AD3612" t="s">
        <v>123</v>
      </c>
      <c r="AE3612" t="s">
        <v>696</v>
      </c>
      <c r="AF3612">
        <v>2022</v>
      </c>
    </row>
    <row r="3613" spans="1:32" x14ac:dyDescent="0.25">
      <c r="A3613" t="s">
        <v>29</v>
      </c>
      <c r="B3613" t="s">
        <v>30</v>
      </c>
      <c r="C3613" t="s">
        <v>31</v>
      </c>
      <c r="D3613" t="s">
        <v>32</v>
      </c>
      <c r="E3613">
        <f>_xlfn.XLOOKUP(Table1[[#This Row],[Location]],'Location analysis'!A:A,'Location analysis'!B:B)</f>
        <v>40.423690999999998</v>
      </c>
      <c r="F3613">
        <f>_xlfn.XLOOKUP(Table1[[#This Row],[Location]],'Location analysis'!A:A,'Location analysis'!C:C)</f>
        <v>-74.380831999999998</v>
      </c>
      <c r="G3613" t="s">
        <v>128</v>
      </c>
      <c r="H3613" t="s">
        <v>43</v>
      </c>
      <c r="I3613">
        <v>15230436970</v>
      </c>
      <c r="J3613" t="s">
        <v>695</v>
      </c>
      <c r="K3613" t="s">
        <v>51</v>
      </c>
      <c r="L3613">
        <v>110</v>
      </c>
      <c r="M3613">
        <v>1.5</v>
      </c>
      <c r="N3613">
        <v>1</v>
      </c>
      <c r="O3613">
        <v>110</v>
      </c>
      <c r="P3613">
        <v>1.5</v>
      </c>
      <c r="Q3613">
        <v>1</v>
      </c>
      <c r="R3613">
        <v>1.5</v>
      </c>
      <c r="S3613">
        <v>1.5</v>
      </c>
      <c r="T3613" s="1">
        <v>44721</v>
      </c>
      <c r="U3613" t="str">
        <f t="shared" si="280"/>
        <v>SunChips Multigrain - Salsa</v>
      </c>
      <c r="V3613" t="str">
        <f t="shared" si="281"/>
        <v>Food</v>
      </c>
      <c r="W3613" t="s">
        <v>43</v>
      </c>
      <c r="X3613" t="b">
        <f t="shared" si="283"/>
        <v>1</v>
      </c>
      <c r="Y3613">
        <f t="shared" si="282"/>
        <v>1.5</v>
      </c>
      <c r="Z3613" s="2">
        <f t="shared" si="284"/>
        <v>1</v>
      </c>
      <c r="AA3613" t="s">
        <v>129</v>
      </c>
      <c r="AB3613" t="s">
        <v>130</v>
      </c>
      <c r="AD3613" t="s">
        <v>123</v>
      </c>
      <c r="AE3613" t="s">
        <v>696</v>
      </c>
      <c r="AF3613">
        <v>2022</v>
      </c>
    </row>
    <row r="3614" spans="1:32" x14ac:dyDescent="0.25">
      <c r="A3614" t="s">
        <v>29</v>
      </c>
      <c r="B3614" t="s">
        <v>67</v>
      </c>
      <c r="C3614" t="s">
        <v>68</v>
      </c>
      <c r="D3614" t="s">
        <v>69</v>
      </c>
      <c r="E3614">
        <f>_xlfn.XLOOKUP(Table1[[#This Row],[Location]],'Location analysis'!A:A,'Location analysis'!B:B)</f>
        <v>40.435699999999997</v>
      </c>
      <c r="F3614">
        <f>_xlfn.XLOOKUP(Table1[[#This Row],[Location]],'Location analysis'!A:A,'Location analysis'!C:C)</f>
        <v>-74.125200000000007</v>
      </c>
      <c r="G3614" t="s">
        <v>625</v>
      </c>
      <c r="I3614">
        <v>15230482742</v>
      </c>
      <c r="J3614" t="s">
        <v>695</v>
      </c>
      <c r="K3614" t="s">
        <v>51</v>
      </c>
      <c r="L3614">
        <v>113</v>
      </c>
      <c r="M3614">
        <v>1.5</v>
      </c>
      <c r="N3614">
        <v>1</v>
      </c>
      <c r="O3614">
        <v>113</v>
      </c>
      <c r="P3614">
        <v>1.5</v>
      </c>
      <c r="Q3614">
        <v>1</v>
      </c>
      <c r="R3614">
        <v>1.5</v>
      </c>
      <c r="S3614">
        <v>1.5</v>
      </c>
      <c r="T3614" s="1">
        <v>44721</v>
      </c>
      <c r="U3614" t="str">
        <f t="shared" si="280"/>
        <v>Doritos Spicy Nacho</v>
      </c>
      <c r="V3614" t="str">
        <f t="shared" si="281"/>
        <v>Cell is Blank - Dis-regard</v>
      </c>
      <c r="W3614" t="s">
        <v>43</v>
      </c>
      <c r="X3614" t="b">
        <f t="shared" si="283"/>
        <v>1</v>
      </c>
      <c r="Y3614">
        <f t="shared" si="282"/>
        <v>1.5</v>
      </c>
      <c r="Z3614" s="2">
        <f t="shared" si="284"/>
        <v>1</v>
      </c>
      <c r="AA3614" t="s">
        <v>625</v>
      </c>
      <c r="AD3614" t="s">
        <v>123</v>
      </c>
      <c r="AE3614" t="s">
        <v>696</v>
      </c>
      <c r="AF3614">
        <v>2022</v>
      </c>
    </row>
    <row r="3615" spans="1:32" x14ac:dyDescent="0.25">
      <c r="A3615" t="s">
        <v>29</v>
      </c>
      <c r="B3615" t="s">
        <v>67</v>
      </c>
      <c r="C3615" t="s">
        <v>68</v>
      </c>
      <c r="D3615" t="s">
        <v>69</v>
      </c>
      <c r="E3615">
        <f>_xlfn.XLOOKUP(Table1[[#This Row],[Location]],'Location analysis'!A:A,'Location analysis'!B:B)</f>
        <v>40.435699999999997</v>
      </c>
      <c r="F3615">
        <f>_xlfn.XLOOKUP(Table1[[#This Row],[Location]],'Location analysis'!A:A,'Location analysis'!C:C)</f>
        <v>-74.125200000000007</v>
      </c>
      <c r="G3615" t="s">
        <v>81</v>
      </c>
      <c r="H3615" t="s">
        <v>43</v>
      </c>
      <c r="I3615">
        <v>15230654288</v>
      </c>
      <c r="J3615" t="s">
        <v>695</v>
      </c>
      <c r="K3615" t="s">
        <v>36</v>
      </c>
      <c r="L3615">
        <v>136</v>
      </c>
      <c r="M3615">
        <v>2.5</v>
      </c>
      <c r="N3615">
        <v>1</v>
      </c>
      <c r="O3615">
        <v>136</v>
      </c>
      <c r="P3615">
        <v>2.5</v>
      </c>
      <c r="Q3615">
        <v>1</v>
      </c>
      <c r="R3615">
        <v>2.5</v>
      </c>
      <c r="S3615">
        <v>2.5</v>
      </c>
      <c r="T3615" s="1">
        <v>44721</v>
      </c>
      <c r="U3615" t="str">
        <f t="shared" si="280"/>
        <v>KitKat - Crisp Wafers</v>
      </c>
      <c r="V3615" t="str">
        <f t="shared" si="281"/>
        <v>Food</v>
      </c>
      <c r="W3615" t="s">
        <v>43</v>
      </c>
      <c r="X3615" t="b">
        <f t="shared" si="283"/>
        <v>1</v>
      </c>
      <c r="Y3615">
        <f t="shared" si="282"/>
        <v>2.5</v>
      </c>
      <c r="Z3615" s="2">
        <f t="shared" si="284"/>
        <v>1.6666666666666667</v>
      </c>
      <c r="AA3615" t="s">
        <v>82</v>
      </c>
      <c r="AB3615" t="s">
        <v>83</v>
      </c>
      <c r="AD3615" t="s">
        <v>123</v>
      </c>
      <c r="AE3615" t="s">
        <v>696</v>
      </c>
      <c r="AF3615">
        <v>2022</v>
      </c>
    </row>
    <row r="3616" spans="1:32" x14ac:dyDescent="0.25">
      <c r="A3616" t="s">
        <v>29</v>
      </c>
      <c r="B3616" t="s">
        <v>67</v>
      </c>
      <c r="C3616" t="s">
        <v>68</v>
      </c>
      <c r="D3616" t="s">
        <v>69</v>
      </c>
      <c r="E3616">
        <f>_xlfn.XLOOKUP(Table1[[#This Row],[Location]],'Location analysis'!A:A,'Location analysis'!B:B)</f>
        <v>40.435699999999997</v>
      </c>
      <c r="F3616">
        <f>_xlfn.XLOOKUP(Table1[[#This Row],[Location]],'Location analysis'!A:A,'Location analysis'!C:C)</f>
        <v>-74.125200000000007</v>
      </c>
      <c r="G3616" t="s">
        <v>414</v>
      </c>
      <c r="H3616" t="s">
        <v>43</v>
      </c>
      <c r="I3616">
        <v>15230883708</v>
      </c>
      <c r="J3616" t="s">
        <v>695</v>
      </c>
      <c r="K3616" t="s">
        <v>51</v>
      </c>
      <c r="L3616">
        <v>123</v>
      </c>
      <c r="M3616">
        <v>1.5</v>
      </c>
      <c r="N3616">
        <v>1</v>
      </c>
      <c r="O3616">
        <v>123</v>
      </c>
      <c r="P3616">
        <v>1.5</v>
      </c>
      <c r="Q3616">
        <v>1</v>
      </c>
      <c r="R3616">
        <v>1.5</v>
      </c>
      <c r="S3616">
        <v>1.5</v>
      </c>
      <c r="T3616" s="1">
        <v>44721</v>
      </c>
      <c r="U3616" t="str">
        <f t="shared" si="280"/>
        <v>Lays - Classic</v>
      </c>
      <c r="V3616" t="str">
        <f t="shared" si="281"/>
        <v>Food</v>
      </c>
      <c r="W3616" t="s">
        <v>43</v>
      </c>
      <c r="X3616" t="b">
        <f t="shared" si="283"/>
        <v>1</v>
      </c>
      <c r="Y3616">
        <f t="shared" si="282"/>
        <v>1.5</v>
      </c>
      <c r="Z3616" s="2">
        <f t="shared" si="284"/>
        <v>1</v>
      </c>
      <c r="AA3616" t="s">
        <v>415</v>
      </c>
      <c r="AB3616" t="s">
        <v>416</v>
      </c>
      <c r="AD3616" t="s">
        <v>123</v>
      </c>
      <c r="AE3616" t="s">
        <v>696</v>
      </c>
      <c r="AF3616">
        <v>2022</v>
      </c>
    </row>
    <row r="3617" spans="1:32" x14ac:dyDescent="0.25">
      <c r="A3617" t="s">
        <v>29</v>
      </c>
      <c r="B3617" t="s">
        <v>67</v>
      </c>
      <c r="C3617" t="s">
        <v>68</v>
      </c>
      <c r="D3617" t="s">
        <v>69</v>
      </c>
      <c r="E3617">
        <f>_xlfn.XLOOKUP(Table1[[#This Row],[Location]],'Location analysis'!A:A,'Location analysis'!B:B)</f>
        <v>40.435699999999997</v>
      </c>
      <c r="F3617">
        <f>_xlfn.XLOOKUP(Table1[[#This Row],[Location]],'Location analysis'!A:A,'Location analysis'!C:C)</f>
        <v>-74.125200000000007</v>
      </c>
      <c r="G3617" t="s">
        <v>556</v>
      </c>
      <c r="H3617" t="s">
        <v>43</v>
      </c>
      <c r="I3617">
        <v>15230890664</v>
      </c>
      <c r="J3617" t="s">
        <v>695</v>
      </c>
      <c r="K3617" t="s">
        <v>51</v>
      </c>
      <c r="L3617">
        <v>124</v>
      </c>
      <c r="M3617">
        <v>1.5</v>
      </c>
      <c r="N3617">
        <v>1</v>
      </c>
      <c r="O3617">
        <v>124</v>
      </c>
      <c r="P3617">
        <v>1.5</v>
      </c>
      <c r="Q3617">
        <v>1</v>
      </c>
      <c r="R3617">
        <v>1.5</v>
      </c>
      <c r="S3617">
        <v>1.5</v>
      </c>
      <c r="T3617" s="1">
        <v>44721</v>
      </c>
      <c r="U3617" t="str">
        <f t="shared" si="280"/>
        <v>Cheetos Cheddar Jalapeno</v>
      </c>
      <c r="V3617" t="str">
        <f t="shared" si="281"/>
        <v>Food</v>
      </c>
      <c r="W3617" t="s">
        <v>43</v>
      </c>
      <c r="X3617" t="b">
        <f t="shared" si="283"/>
        <v>1</v>
      </c>
      <c r="Y3617">
        <f t="shared" si="282"/>
        <v>1.5</v>
      </c>
      <c r="Z3617" s="2">
        <f t="shared" si="284"/>
        <v>1</v>
      </c>
      <c r="AA3617" t="s">
        <v>556</v>
      </c>
      <c r="AD3617" t="s">
        <v>123</v>
      </c>
      <c r="AE3617" t="s">
        <v>696</v>
      </c>
      <c r="AF3617">
        <v>2022</v>
      </c>
    </row>
    <row r="3618" spans="1:32" x14ac:dyDescent="0.25">
      <c r="A3618" t="s">
        <v>29</v>
      </c>
      <c r="B3618" t="s">
        <v>67</v>
      </c>
      <c r="C3618" t="s">
        <v>68</v>
      </c>
      <c r="D3618" t="s">
        <v>69</v>
      </c>
      <c r="E3618">
        <f>_xlfn.XLOOKUP(Table1[[#This Row],[Location]],'Location analysis'!A:A,'Location analysis'!B:B)</f>
        <v>40.435699999999997</v>
      </c>
      <c r="F3618">
        <f>_xlfn.XLOOKUP(Table1[[#This Row],[Location]],'Location analysis'!A:A,'Location analysis'!C:C)</f>
        <v>-74.125200000000007</v>
      </c>
      <c r="G3618" t="s">
        <v>179</v>
      </c>
      <c r="H3618" t="s">
        <v>43</v>
      </c>
      <c r="I3618">
        <v>15230988871</v>
      </c>
      <c r="J3618" t="s">
        <v>695</v>
      </c>
      <c r="K3618" t="s">
        <v>51</v>
      </c>
      <c r="L3618">
        <v>111</v>
      </c>
      <c r="M3618">
        <v>1.5</v>
      </c>
      <c r="N3618">
        <v>1</v>
      </c>
      <c r="O3618">
        <v>111</v>
      </c>
      <c r="P3618">
        <v>1.5</v>
      </c>
      <c r="Q3618">
        <v>1</v>
      </c>
      <c r="R3618">
        <v>1.5</v>
      </c>
      <c r="S3618">
        <v>1.5</v>
      </c>
      <c r="T3618" s="1">
        <v>44721</v>
      </c>
      <c r="U3618" t="str">
        <f t="shared" si="280"/>
        <v>Chesters Fries Flaming hot</v>
      </c>
      <c r="V3618" t="str">
        <f t="shared" si="281"/>
        <v>Food</v>
      </c>
      <c r="W3618" t="s">
        <v>43</v>
      </c>
      <c r="X3618" t="b">
        <f t="shared" si="283"/>
        <v>1</v>
      </c>
      <c r="Y3618">
        <f t="shared" si="282"/>
        <v>1.5</v>
      </c>
      <c r="Z3618" s="2">
        <f t="shared" si="284"/>
        <v>1</v>
      </c>
      <c r="AA3618" t="s">
        <v>179</v>
      </c>
      <c r="AD3618" t="s">
        <v>123</v>
      </c>
      <c r="AE3618" t="s">
        <v>696</v>
      </c>
      <c r="AF3618">
        <v>2022</v>
      </c>
    </row>
    <row r="3619" spans="1:32" x14ac:dyDescent="0.25">
      <c r="A3619" t="s">
        <v>29</v>
      </c>
      <c r="B3619" t="s">
        <v>67</v>
      </c>
      <c r="C3619" t="s">
        <v>68</v>
      </c>
      <c r="D3619" t="s">
        <v>69</v>
      </c>
      <c r="E3619">
        <f>_xlfn.XLOOKUP(Table1[[#This Row],[Location]],'Location analysis'!A:A,'Location analysis'!B:B)</f>
        <v>40.435699999999997</v>
      </c>
      <c r="F3619">
        <f>_xlfn.XLOOKUP(Table1[[#This Row],[Location]],'Location analysis'!A:A,'Location analysis'!C:C)</f>
        <v>-74.125200000000007</v>
      </c>
      <c r="G3619" t="s">
        <v>275</v>
      </c>
      <c r="H3619" t="s">
        <v>43</v>
      </c>
      <c r="I3619">
        <v>15231040043</v>
      </c>
      <c r="J3619" t="s">
        <v>695</v>
      </c>
      <c r="K3619" t="s">
        <v>51</v>
      </c>
      <c r="L3619">
        <v>112</v>
      </c>
      <c r="M3619">
        <v>2</v>
      </c>
      <c r="N3619">
        <v>1</v>
      </c>
      <c r="O3619">
        <v>112</v>
      </c>
      <c r="P3619">
        <v>2</v>
      </c>
      <c r="Q3619">
        <v>1</v>
      </c>
      <c r="R3619">
        <v>2</v>
      </c>
      <c r="S3619">
        <v>2</v>
      </c>
      <c r="T3619" s="1">
        <v>44721</v>
      </c>
      <c r="U3619" t="str">
        <f t="shared" si="280"/>
        <v>Cheetos Flaming Hot Limon Crunchy</v>
      </c>
      <c r="V3619" t="str">
        <f t="shared" si="281"/>
        <v>Food</v>
      </c>
      <c r="W3619" t="s">
        <v>43</v>
      </c>
      <c r="X3619" t="b">
        <f t="shared" si="283"/>
        <v>1</v>
      </c>
      <c r="Y3619">
        <f t="shared" si="282"/>
        <v>2</v>
      </c>
      <c r="Z3619" s="2">
        <f t="shared" si="284"/>
        <v>1.3333333333333333</v>
      </c>
      <c r="AA3619" t="s">
        <v>275</v>
      </c>
      <c r="AD3619" t="s">
        <v>123</v>
      </c>
      <c r="AE3619" t="s">
        <v>696</v>
      </c>
      <c r="AF3619">
        <v>2022</v>
      </c>
    </row>
    <row r="3620" spans="1:32" x14ac:dyDescent="0.25">
      <c r="A3620" t="s">
        <v>29</v>
      </c>
      <c r="B3620" t="s">
        <v>67</v>
      </c>
      <c r="C3620" t="s">
        <v>68</v>
      </c>
      <c r="D3620" t="s">
        <v>69</v>
      </c>
      <c r="E3620">
        <f>_xlfn.XLOOKUP(Table1[[#This Row],[Location]],'Location analysis'!A:A,'Location analysis'!B:B)</f>
        <v>40.435699999999997</v>
      </c>
      <c r="F3620">
        <f>_xlfn.XLOOKUP(Table1[[#This Row],[Location]],'Location analysis'!A:A,'Location analysis'!C:C)</f>
        <v>-74.125200000000007</v>
      </c>
      <c r="G3620" t="s">
        <v>185</v>
      </c>
      <c r="H3620" t="s">
        <v>34</v>
      </c>
      <c r="I3620">
        <v>15231604722</v>
      </c>
      <c r="J3620" t="s">
        <v>697</v>
      </c>
      <c r="K3620" t="s">
        <v>36</v>
      </c>
      <c r="L3620">
        <v>148</v>
      </c>
      <c r="M3620">
        <v>3.5</v>
      </c>
      <c r="N3620">
        <v>1</v>
      </c>
      <c r="O3620">
        <v>148</v>
      </c>
      <c r="P3620">
        <v>3.5</v>
      </c>
      <c r="Q3620">
        <v>1</v>
      </c>
      <c r="R3620">
        <v>3.5</v>
      </c>
      <c r="S3620">
        <v>3.5</v>
      </c>
      <c r="T3620" s="1">
        <v>44722</v>
      </c>
      <c r="U3620" t="str">
        <f t="shared" si="280"/>
        <v>Red Bull - Original</v>
      </c>
      <c r="V3620" t="str">
        <f t="shared" si="281"/>
        <v>Carbonated</v>
      </c>
      <c r="W3620" t="s">
        <v>34</v>
      </c>
      <c r="X3620" t="b">
        <f t="shared" si="283"/>
        <v>1</v>
      </c>
      <c r="Y3620">
        <f t="shared" si="282"/>
        <v>3.5</v>
      </c>
      <c r="Z3620" s="2">
        <f t="shared" si="284"/>
        <v>2.3333333333333335</v>
      </c>
      <c r="AA3620" t="s">
        <v>37</v>
      </c>
      <c r="AB3620" t="s">
        <v>150</v>
      </c>
      <c r="AD3620" t="s">
        <v>132</v>
      </c>
      <c r="AE3620" t="s">
        <v>698</v>
      </c>
      <c r="AF3620">
        <v>2022</v>
      </c>
    </row>
    <row r="3621" spans="1:32" x14ac:dyDescent="0.25">
      <c r="A3621" t="s">
        <v>29</v>
      </c>
      <c r="B3621" t="s">
        <v>30</v>
      </c>
      <c r="C3621" t="s">
        <v>31</v>
      </c>
      <c r="D3621" t="s">
        <v>32</v>
      </c>
      <c r="E3621">
        <f>_xlfn.XLOOKUP(Table1[[#This Row],[Location]],'Location analysis'!A:A,'Location analysis'!B:B)</f>
        <v>40.423690999999998</v>
      </c>
      <c r="F3621">
        <f>_xlfn.XLOOKUP(Table1[[#This Row],[Location]],'Location analysis'!A:A,'Location analysis'!C:C)</f>
        <v>-74.380831999999998</v>
      </c>
      <c r="G3621" t="s">
        <v>628</v>
      </c>
      <c r="H3621" t="s">
        <v>43</v>
      </c>
      <c r="I3621">
        <v>15232276338</v>
      </c>
      <c r="J3621" t="s">
        <v>697</v>
      </c>
      <c r="K3621" t="s">
        <v>36</v>
      </c>
      <c r="L3621">
        <v>112</v>
      </c>
      <c r="M3621">
        <v>1.5</v>
      </c>
      <c r="N3621">
        <v>1</v>
      </c>
      <c r="O3621">
        <v>112</v>
      </c>
      <c r="P3621">
        <v>1.5</v>
      </c>
      <c r="Q3621">
        <v>1</v>
      </c>
      <c r="R3621">
        <v>1.5</v>
      </c>
      <c r="S3621">
        <v>1.5</v>
      </c>
      <c r="T3621" s="1">
        <v>44722</v>
      </c>
      <c r="U3621" t="str">
        <f t="shared" si="280"/>
        <v>Pop Corners - Sweet &amp; Salty Kettle</v>
      </c>
      <c r="V3621" t="str">
        <f t="shared" si="281"/>
        <v>Food</v>
      </c>
      <c r="W3621" t="s">
        <v>43</v>
      </c>
      <c r="X3621" t="b">
        <f t="shared" si="283"/>
        <v>1</v>
      </c>
      <c r="Y3621">
        <f t="shared" si="282"/>
        <v>1.5</v>
      </c>
      <c r="Z3621" s="2">
        <f t="shared" si="284"/>
        <v>1</v>
      </c>
      <c r="AA3621" t="s">
        <v>509</v>
      </c>
      <c r="AB3621" t="s">
        <v>629</v>
      </c>
      <c r="AD3621" t="s">
        <v>132</v>
      </c>
      <c r="AE3621" t="s">
        <v>698</v>
      </c>
      <c r="AF3621">
        <v>2022</v>
      </c>
    </row>
    <row r="3622" spans="1:32" x14ac:dyDescent="0.25">
      <c r="A3622" t="s">
        <v>29</v>
      </c>
      <c r="B3622" t="s">
        <v>62</v>
      </c>
      <c r="C3622" t="s">
        <v>63</v>
      </c>
      <c r="D3622" t="s">
        <v>64</v>
      </c>
      <c r="E3622">
        <f>_xlfn.XLOOKUP(Table1[[#This Row],[Location]],'Location analysis'!A:A,'Location analysis'!B:B)</f>
        <v>40.091900000000003</v>
      </c>
      <c r="F3622">
        <f>_xlfn.XLOOKUP(Table1[[#This Row],[Location]],'Location analysis'!A:A,'Location analysis'!C:C)</f>
        <v>-74.358699999999999</v>
      </c>
      <c r="G3622" t="s">
        <v>106</v>
      </c>
      <c r="H3622" t="s">
        <v>43</v>
      </c>
      <c r="I3622">
        <v>15232443174</v>
      </c>
      <c r="J3622" t="s">
        <v>697</v>
      </c>
      <c r="K3622" t="s">
        <v>51</v>
      </c>
      <c r="L3622">
        <v>121</v>
      </c>
      <c r="M3622">
        <v>1.5</v>
      </c>
      <c r="N3622">
        <v>1</v>
      </c>
      <c r="O3622">
        <v>121</v>
      </c>
      <c r="P3622">
        <v>1.5</v>
      </c>
      <c r="Q3622">
        <v>1</v>
      </c>
      <c r="R3622">
        <v>1.5</v>
      </c>
      <c r="S3622">
        <v>1.5</v>
      </c>
      <c r="T3622" s="1">
        <v>44722</v>
      </c>
      <c r="U3622" t="str">
        <f t="shared" si="280"/>
        <v>Oreo Mini</v>
      </c>
      <c r="V3622" t="str">
        <f t="shared" si="281"/>
        <v>Food</v>
      </c>
      <c r="W3622" t="s">
        <v>43</v>
      </c>
      <c r="X3622" t="b">
        <f t="shared" si="283"/>
        <v>1</v>
      </c>
      <c r="Y3622">
        <f t="shared" si="282"/>
        <v>1.5</v>
      </c>
      <c r="Z3622" s="2">
        <f t="shared" si="284"/>
        <v>1</v>
      </c>
      <c r="AA3622" t="s">
        <v>106</v>
      </c>
      <c r="AD3622" t="s">
        <v>132</v>
      </c>
      <c r="AE3622" t="s">
        <v>698</v>
      </c>
      <c r="AF3622">
        <v>2022</v>
      </c>
    </row>
    <row r="3623" spans="1:32" x14ac:dyDescent="0.25">
      <c r="A3623" t="s">
        <v>29</v>
      </c>
      <c r="B3623" t="s">
        <v>62</v>
      </c>
      <c r="C3623" t="s">
        <v>63</v>
      </c>
      <c r="D3623" t="s">
        <v>64</v>
      </c>
      <c r="E3623">
        <f>_xlfn.XLOOKUP(Table1[[#This Row],[Location]],'Location analysis'!A:A,'Location analysis'!B:B)</f>
        <v>40.091900000000003</v>
      </c>
      <c r="F3623">
        <f>_xlfn.XLOOKUP(Table1[[#This Row],[Location]],'Location analysis'!A:A,'Location analysis'!C:C)</f>
        <v>-74.358699999999999</v>
      </c>
      <c r="G3623" t="s">
        <v>128</v>
      </c>
      <c r="H3623" t="s">
        <v>43</v>
      </c>
      <c r="I3623">
        <v>15232769657</v>
      </c>
      <c r="J3623" t="s">
        <v>697</v>
      </c>
      <c r="K3623" t="s">
        <v>51</v>
      </c>
      <c r="L3623">
        <v>111</v>
      </c>
      <c r="M3623">
        <v>1.5</v>
      </c>
      <c r="N3623">
        <v>1</v>
      </c>
      <c r="O3623">
        <v>111</v>
      </c>
      <c r="P3623">
        <v>1.5</v>
      </c>
      <c r="Q3623">
        <v>1</v>
      </c>
      <c r="R3623">
        <v>1.5</v>
      </c>
      <c r="S3623">
        <v>1.5</v>
      </c>
      <c r="T3623" s="1">
        <v>44722</v>
      </c>
      <c r="U3623" t="str">
        <f t="shared" si="280"/>
        <v>SunChips Multigrain - Salsa</v>
      </c>
      <c r="V3623" t="str">
        <f t="shared" si="281"/>
        <v>Food</v>
      </c>
      <c r="W3623" t="s">
        <v>43</v>
      </c>
      <c r="X3623" t="b">
        <f t="shared" si="283"/>
        <v>1</v>
      </c>
      <c r="Y3623">
        <f t="shared" si="282"/>
        <v>1.5</v>
      </c>
      <c r="Z3623" s="2">
        <f t="shared" si="284"/>
        <v>1</v>
      </c>
      <c r="AA3623" t="s">
        <v>129</v>
      </c>
      <c r="AB3623" t="s">
        <v>130</v>
      </c>
      <c r="AD3623" t="s">
        <v>132</v>
      </c>
      <c r="AE3623" t="s">
        <v>698</v>
      </c>
      <c r="AF3623">
        <v>2022</v>
      </c>
    </row>
    <row r="3624" spans="1:32" x14ac:dyDescent="0.25">
      <c r="A3624" t="s">
        <v>29</v>
      </c>
      <c r="B3624" t="s">
        <v>62</v>
      </c>
      <c r="C3624" t="s">
        <v>63</v>
      </c>
      <c r="D3624" t="s">
        <v>64</v>
      </c>
      <c r="E3624">
        <f>_xlfn.XLOOKUP(Table1[[#This Row],[Location]],'Location analysis'!A:A,'Location analysis'!B:B)</f>
        <v>40.091900000000003</v>
      </c>
      <c r="F3624">
        <f>_xlfn.XLOOKUP(Table1[[#This Row],[Location]],'Location analysis'!A:A,'Location analysis'!C:C)</f>
        <v>-74.358699999999999</v>
      </c>
      <c r="G3624" t="s">
        <v>180</v>
      </c>
      <c r="H3624" t="s">
        <v>43</v>
      </c>
      <c r="I3624">
        <v>15233488596</v>
      </c>
      <c r="J3624" t="s">
        <v>697</v>
      </c>
      <c r="K3624" t="s">
        <v>36</v>
      </c>
      <c r="L3624">
        <v>113</v>
      </c>
      <c r="M3624">
        <v>1.5</v>
      </c>
      <c r="N3624">
        <v>1</v>
      </c>
      <c r="O3624">
        <v>113</v>
      </c>
      <c r="P3624">
        <v>1.5</v>
      </c>
      <c r="Q3624">
        <v>1</v>
      </c>
      <c r="R3624">
        <v>1.5</v>
      </c>
      <c r="S3624">
        <v>1.5</v>
      </c>
      <c r="T3624" s="1">
        <v>44722</v>
      </c>
      <c r="U3624" t="str">
        <f t="shared" si="280"/>
        <v>Miss Vickie's Potato Chip - Jalapeno</v>
      </c>
      <c r="V3624" t="str">
        <f t="shared" si="281"/>
        <v>Food</v>
      </c>
      <c r="W3624" t="s">
        <v>43</v>
      </c>
      <c r="X3624" t="b">
        <f t="shared" si="283"/>
        <v>1</v>
      </c>
      <c r="Y3624">
        <f t="shared" si="282"/>
        <v>1.5</v>
      </c>
      <c r="Z3624" s="2">
        <f t="shared" si="284"/>
        <v>1</v>
      </c>
      <c r="AA3624" t="s">
        <v>58</v>
      </c>
      <c r="AB3624" t="s">
        <v>181</v>
      </c>
      <c r="AD3624" t="s">
        <v>132</v>
      </c>
      <c r="AE3624" t="s">
        <v>698</v>
      </c>
      <c r="AF3624">
        <v>2022</v>
      </c>
    </row>
    <row r="3625" spans="1:32" x14ac:dyDescent="0.25">
      <c r="A3625" t="s">
        <v>29</v>
      </c>
      <c r="B3625" t="s">
        <v>394</v>
      </c>
      <c r="C3625" t="s">
        <v>395</v>
      </c>
      <c r="D3625" t="s">
        <v>396</v>
      </c>
      <c r="E3625">
        <f>_xlfn.XLOOKUP(Table1[[#This Row],[Location]],'Location analysis'!A:A,'Location analysis'!B:B)</f>
        <v>40.416893999999999</v>
      </c>
      <c r="F3625">
        <f>_xlfn.XLOOKUP(Table1[[#This Row],[Location]],'Location analysis'!A:A,'Location analysis'!C:C)</f>
        <v>-74.420399000000003</v>
      </c>
      <c r="G3625" t="s">
        <v>74</v>
      </c>
      <c r="H3625" t="s">
        <v>49</v>
      </c>
      <c r="I3625">
        <v>15233856161</v>
      </c>
      <c r="J3625" t="s">
        <v>697</v>
      </c>
      <c r="K3625" t="s">
        <v>51</v>
      </c>
      <c r="L3625">
        <v>143</v>
      </c>
      <c r="M3625">
        <v>2.5</v>
      </c>
      <c r="N3625">
        <v>1</v>
      </c>
      <c r="O3625">
        <v>143</v>
      </c>
      <c r="P3625">
        <v>2.5</v>
      </c>
      <c r="Q3625">
        <v>1</v>
      </c>
      <c r="R3625">
        <v>2.5</v>
      </c>
      <c r="S3625">
        <v>2.5</v>
      </c>
      <c r="T3625" s="1">
        <v>44722</v>
      </c>
      <c r="U3625" t="str">
        <f t="shared" si="280"/>
        <v>Snapple Diet Tea - Lemon</v>
      </c>
      <c r="V3625" t="str">
        <f t="shared" si="281"/>
        <v>Non Carbonated</v>
      </c>
      <c r="W3625" t="s">
        <v>49</v>
      </c>
      <c r="X3625" t="b">
        <f t="shared" si="283"/>
        <v>1</v>
      </c>
      <c r="Y3625">
        <f t="shared" si="282"/>
        <v>2.5</v>
      </c>
      <c r="Z3625" s="2">
        <f t="shared" si="284"/>
        <v>1.6666666666666667</v>
      </c>
      <c r="AA3625" t="s">
        <v>75</v>
      </c>
      <c r="AB3625" t="s">
        <v>76</v>
      </c>
      <c r="AD3625" t="s">
        <v>132</v>
      </c>
      <c r="AE3625" t="s">
        <v>698</v>
      </c>
      <c r="AF3625">
        <v>2022</v>
      </c>
    </row>
    <row r="3626" spans="1:32" x14ac:dyDescent="0.25">
      <c r="A3626" t="s">
        <v>29</v>
      </c>
      <c r="B3626" t="s">
        <v>62</v>
      </c>
      <c r="C3626" t="s">
        <v>63</v>
      </c>
      <c r="D3626" t="s">
        <v>64</v>
      </c>
      <c r="E3626">
        <f>_xlfn.XLOOKUP(Table1[[#This Row],[Location]],'Location analysis'!A:A,'Location analysis'!B:B)</f>
        <v>40.091900000000003</v>
      </c>
      <c r="F3626">
        <f>_xlfn.XLOOKUP(Table1[[#This Row],[Location]],'Location analysis'!A:A,'Location analysis'!C:C)</f>
        <v>-74.358699999999999</v>
      </c>
      <c r="G3626" t="s">
        <v>81</v>
      </c>
      <c r="H3626" t="s">
        <v>43</v>
      </c>
      <c r="I3626">
        <v>15233881463</v>
      </c>
      <c r="J3626" t="s">
        <v>697</v>
      </c>
      <c r="K3626" t="s">
        <v>51</v>
      </c>
      <c r="L3626">
        <v>136</v>
      </c>
      <c r="M3626">
        <v>1.75</v>
      </c>
      <c r="N3626">
        <v>1</v>
      </c>
      <c r="O3626">
        <v>136</v>
      </c>
      <c r="P3626">
        <v>1.75</v>
      </c>
      <c r="Q3626">
        <v>1</v>
      </c>
      <c r="R3626">
        <v>1.75</v>
      </c>
      <c r="S3626">
        <v>1.75</v>
      </c>
      <c r="T3626" s="1">
        <v>44722</v>
      </c>
      <c r="U3626" t="str">
        <f t="shared" si="280"/>
        <v>KitKat - Crisp Wafers</v>
      </c>
      <c r="V3626" t="str">
        <f t="shared" si="281"/>
        <v>Food</v>
      </c>
      <c r="W3626" t="s">
        <v>43</v>
      </c>
      <c r="X3626" t="b">
        <f t="shared" si="283"/>
        <v>1</v>
      </c>
      <c r="Y3626">
        <f t="shared" si="282"/>
        <v>1.75</v>
      </c>
      <c r="Z3626" s="2">
        <f t="shared" si="284"/>
        <v>1.1666666666666667</v>
      </c>
      <c r="AA3626" t="s">
        <v>82</v>
      </c>
      <c r="AB3626" t="s">
        <v>83</v>
      </c>
      <c r="AD3626" t="s">
        <v>132</v>
      </c>
      <c r="AE3626" t="s">
        <v>698</v>
      </c>
      <c r="AF3626">
        <v>2022</v>
      </c>
    </row>
    <row r="3627" spans="1:32" x14ac:dyDescent="0.25">
      <c r="A3627" t="s">
        <v>29</v>
      </c>
      <c r="B3627" t="s">
        <v>62</v>
      </c>
      <c r="C3627" t="s">
        <v>63</v>
      </c>
      <c r="D3627" t="s">
        <v>64</v>
      </c>
      <c r="E3627">
        <f>_xlfn.XLOOKUP(Table1[[#This Row],[Location]],'Location analysis'!A:A,'Location analysis'!B:B)</f>
        <v>40.091900000000003</v>
      </c>
      <c r="F3627">
        <f>_xlfn.XLOOKUP(Table1[[#This Row],[Location]],'Location analysis'!A:A,'Location analysis'!C:C)</f>
        <v>-74.358699999999999</v>
      </c>
      <c r="G3627" t="s">
        <v>84</v>
      </c>
      <c r="H3627" t="s">
        <v>43</v>
      </c>
      <c r="I3627">
        <v>15233881551</v>
      </c>
      <c r="J3627" t="s">
        <v>697</v>
      </c>
      <c r="K3627" t="s">
        <v>36</v>
      </c>
      <c r="L3627">
        <v>138</v>
      </c>
      <c r="M3627">
        <v>2</v>
      </c>
      <c r="N3627">
        <v>1</v>
      </c>
      <c r="O3627">
        <v>138</v>
      </c>
      <c r="P3627">
        <v>2</v>
      </c>
      <c r="Q3627">
        <v>1</v>
      </c>
      <c r="R3627">
        <v>2</v>
      </c>
      <c r="S3627">
        <v>2</v>
      </c>
      <c r="T3627" s="1">
        <v>44722</v>
      </c>
      <c r="U3627" t="str">
        <f t="shared" si="280"/>
        <v>Wonderful Pistachios - Variety</v>
      </c>
      <c r="V3627" t="str">
        <f t="shared" si="281"/>
        <v>Food</v>
      </c>
      <c r="W3627" t="s">
        <v>43</v>
      </c>
      <c r="X3627" t="b">
        <f t="shared" si="283"/>
        <v>1</v>
      </c>
      <c r="Y3627">
        <f t="shared" si="282"/>
        <v>2</v>
      </c>
      <c r="Z3627" s="2">
        <f t="shared" si="284"/>
        <v>1.3333333333333333</v>
      </c>
      <c r="AA3627" t="s">
        <v>85</v>
      </c>
      <c r="AB3627" t="s">
        <v>86</v>
      </c>
      <c r="AD3627" t="s">
        <v>132</v>
      </c>
      <c r="AE3627" t="s">
        <v>698</v>
      </c>
      <c r="AF3627">
        <v>2022</v>
      </c>
    </row>
    <row r="3628" spans="1:32" x14ac:dyDescent="0.25">
      <c r="A3628" t="s">
        <v>29</v>
      </c>
      <c r="B3628" t="s">
        <v>62</v>
      </c>
      <c r="C3628" t="s">
        <v>63</v>
      </c>
      <c r="D3628" t="s">
        <v>64</v>
      </c>
      <c r="E3628">
        <f>_xlfn.XLOOKUP(Table1[[#This Row],[Location]],'Location analysis'!A:A,'Location analysis'!B:B)</f>
        <v>40.091900000000003</v>
      </c>
      <c r="F3628">
        <f>_xlfn.XLOOKUP(Table1[[#This Row],[Location]],'Location analysis'!A:A,'Location analysis'!C:C)</f>
        <v>-74.358699999999999</v>
      </c>
      <c r="G3628" t="s">
        <v>84</v>
      </c>
      <c r="H3628" t="s">
        <v>43</v>
      </c>
      <c r="I3628">
        <v>15233886073</v>
      </c>
      <c r="J3628" t="s">
        <v>697</v>
      </c>
      <c r="K3628" t="s">
        <v>36</v>
      </c>
      <c r="L3628">
        <v>138</v>
      </c>
      <c r="M3628">
        <v>2</v>
      </c>
      <c r="N3628">
        <v>1</v>
      </c>
      <c r="O3628">
        <v>138</v>
      </c>
      <c r="P3628">
        <v>2</v>
      </c>
      <c r="Q3628">
        <v>1</v>
      </c>
      <c r="R3628">
        <v>2</v>
      </c>
      <c r="S3628">
        <v>2</v>
      </c>
      <c r="T3628" s="1">
        <v>44722</v>
      </c>
      <c r="U3628" t="str">
        <f t="shared" si="280"/>
        <v>Wonderful Pistachios - Variety</v>
      </c>
      <c r="V3628" t="str">
        <f t="shared" si="281"/>
        <v>Food</v>
      </c>
      <c r="W3628" t="s">
        <v>43</v>
      </c>
      <c r="X3628" t="b">
        <f t="shared" si="283"/>
        <v>1</v>
      </c>
      <c r="Y3628">
        <f t="shared" si="282"/>
        <v>2</v>
      </c>
      <c r="Z3628" s="2">
        <f t="shared" si="284"/>
        <v>1.3333333333333333</v>
      </c>
      <c r="AA3628" t="s">
        <v>85</v>
      </c>
      <c r="AB3628" t="s">
        <v>86</v>
      </c>
      <c r="AD3628" t="s">
        <v>132</v>
      </c>
      <c r="AE3628" t="s">
        <v>698</v>
      </c>
      <c r="AF3628">
        <v>2022</v>
      </c>
    </row>
    <row r="3629" spans="1:32" x14ac:dyDescent="0.25">
      <c r="A3629" t="s">
        <v>29</v>
      </c>
      <c r="B3629" t="s">
        <v>394</v>
      </c>
      <c r="C3629" t="s">
        <v>395</v>
      </c>
      <c r="D3629" t="s">
        <v>396</v>
      </c>
      <c r="E3629">
        <f>_xlfn.XLOOKUP(Table1[[#This Row],[Location]],'Location analysis'!A:A,'Location analysis'!B:B)</f>
        <v>40.416893999999999</v>
      </c>
      <c r="F3629">
        <f>_xlfn.XLOOKUP(Table1[[#This Row],[Location]],'Location analysis'!A:A,'Location analysis'!C:C)</f>
        <v>-74.420399000000003</v>
      </c>
      <c r="G3629" t="s">
        <v>528</v>
      </c>
      <c r="H3629" t="s">
        <v>49</v>
      </c>
      <c r="I3629">
        <v>15234205453</v>
      </c>
      <c r="J3629" t="s">
        <v>697</v>
      </c>
      <c r="K3629" t="s">
        <v>51</v>
      </c>
      <c r="L3629">
        <v>145</v>
      </c>
      <c r="M3629">
        <v>2.75</v>
      </c>
      <c r="N3629">
        <v>1</v>
      </c>
      <c r="O3629">
        <v>145</v>
      </c>
      <c r="P3629">
        <v>2.75</v>
      </c>
      <c r="Q3629">
        <v>1</v>
      </c>
      <c r="R3629">
        <v>2.75</v>
      </c>
      <c r="S3629">
        <v>2.75</v>
      </c>
      <c r="T3629" s="1">
        <v>44722</v>
      </c>
      <c r="U3629" t="str">
        <f t="shared" si="280"/>
        <v>Bai Antioxidant - Tanzania Lemon Super Tea</v>
      </c>
      <c r="V3629" t="str">
        <f t="shared" si="281"/>
        <v>Non Carbonated</v>
      </c>
      <c r="W3629" t="s">
        <v>49</v>
      </c>
      <c r="X3629" t="b">
        <f t="shared" si="283"/>
        <v>1</v>
      </c>
      <c r="Y3629">
        <f t="shared" si="282"/>
        <v>2.75</v>
      </c>
      <c r="Z3629" s="2">
        <f t="shared" si="284"/>
        <v>1.8333333333333333</v>
      </c>
      <c r="AA3629" t="s">
        <v>52</v>
      </c>
      <c r="AB3629" t="s">
        <v>529</v>
      </c>
      <c r="AD3629" t="s">
        <v>132</v>
      </c>
      <c r="AE3629" t="s">
        <v>698</v>
      </c>
      <c r="AF3629">
        <v>2022</v>
      </c>
    </row>
    <row r="3630" spans="1:32" x14ac:dyDescent="0.25">
      <c r="A3630" t="s">
        <v>29</v>
      </c>
      <c r="B3630" t="s">
        <v>46</v>
      </c>
      <c r="C3630" t="s">
        <v>31</v>
      </c>
      <c r="D3630" t="s">
        <v>47</v>
      </c>
      <c r="E3630">
        <f>_xlfn.XLOOKUP(Table1[[#This Row],[Location]],'Location analysis'!A:A,'Location analysis'!B:B)</f>
        <v>40.423690999999998</v>
      </c>
      <c r="F3630">
        <f>_xlfn.XLOOKUP(Table1[[#This Row],[Location]],'Location analysis'!A:A,'Location analysis'!C:C)</f>
        <v>-74.380831999999998</v>
      </c>
      <c r="G3630" t="s">
        <v>137</v>
      </c>
      <c r="H3630" t="s">
        <v>97</v>
      </c>
      <c r="I3630">
        <v>15234339339</v>
      </c>
      <c r="J3630" t="s">
        <v>697</v>
      </c>
      <c r="K3630" t="s">
        <v>36</v>
      </c>
      <c r="L3630">
        <v>144</v>
      </c>
      <c r="M3630">
        <v>1.5</v>
      </c>
      <c r="N3630">
        <v>1</v>
      </c>
      <c r="O3630">
        <v>144</v>
      </c>
      <c r="P3630">
        <v>1.5</v>
      </c>
      <c r="Q3630">
        <v>1</v>
      </c>
      <c r="R3630">
        <v>1.5</v>
      </c>
      <c r="S3630">
        <v>1.5</v>
      </c>
      <c r="T3630" s="1">
        <v>44722</v>
      </c>
      <c r="U3630" t="str">
        <f t="shared" si="280"/>
        <v>Poland Springs Water</v>
      </c>
      <c r="V3630" t="str">
        <f t="shared" si="281"/>
        <v>Water</v>
      </c>
      <c r="W3630" t="s">
        <v>97</v>
      </c>
      <c r="X3630" t="b">
        <f t="shared" si="283"/>
        <v>1</v>
      </c>
      <c r="Y3630">
        <f t="shared" si="282"/>
        <v>1.5</v>
      </c>
      <c r="Z3630" s="2">
        <f t="shared" si="284"/>
        <v>1</v>
      </c>
      <c r="AA3630" t="s">
        <v>137</v>
      </c>
      <c r="AD3630" t="s">
        <v>132</v>
      </c>
      <c r="AE3630" t="s">
        <v>698</v>
      </c>
      <c r="AF3630">
        <v>2022</v>
      </c>
    </row>
    <row r="3631" spans="1:32" x14ac:dyDescent="0.25">
      <c r="A3631" t="s">
        <v>29</v>
      </c>
      <c r="B3631" t="s">
        <v>67</v>
      </c>
      <c r="C3631" t="s">
        <v>68</v>
      </c>
      <c r="D3631" t="s">
        <v>69</v>
      </c>
      <c r="E3631">
        <f>_xlfn.XLOOKUP(Table1[[#This Row],[Location]],'Location analysis'!A:A,'Location analysis'!B:B)</f>
        <v>40.435699999999997</v>
      </c>
      <c r="F3631">
        <f>_xlfn.XLOOKUP(Table1[[#This Row],[Location]],'Location analysis'!A:A,'Location analysis'!C:C)</f>
        <v>-74.125200000000007</v>
      </c>
      <c r="G3631" t="s">
        <v>81</v>
      </c>
      <c r="H3631" t="s">
        <v>43</v>
      </c>
      <c r="I3631">
        <v>15234525872</v>
      </c>
      <c r="J3631" t="s">
        <v>697</v>
      </c>
      <c r="K3631" t="s">
        <v>36</v>
      </c>
      <c r="L3631">
        <v>136</v>
      </c>
      <c r="M3631">
        <v>2.5</v>
      </c>
      <c r="N3631">
        <v>1</v>
      </c>
      <c r="O3631">
        <v>136</v>
      </c>
      <c r="P3631">
        <v>2.5</v>
      </c>
      <c r="Q3631">
        <v>1</v>
      </c>
      <c r="R3631">
        <v>2.5</v>
      </c>
      <c r="S3631">
        <v>2.5</v>
      </c>
      <c r="T3631" s="1">
        <v>44722</v>
      </c>
      <c r="U3631" t="str">
        <f t="shared" si="280"/>
        <v>KitKat - Crisp Wafers</v>
      </c>
      <c r="V3631" t="str">
        <f t="shared" si="281"/>
        <v>Food</v>
      </c>
      <c r="W3631" t="s">
        <v>43</v>
      </c>
      <c r="X3631" t="b">
        <f t="shared" si="283"/>
        <v>1</v>
      </c>
      <c r="Y3631">
        <f t="shared" si="282"/>
        <v>2.5</v>
      </c>
      <c r="Z3631" s="2">
        <f t="shared" si="284"/>
        <v>1.6666666666666667</v>
      </c>
      <c r="AA3631" t="s">
        <v>82</v>
      </c>
      <c r="AB3631" t="s">
        <v>83</v>
      </c>
      <c r="AD3631" t="s">
        <v>132</v>
      </c>
      <c r="AE3631" t="s">
        <v>698</v>
      </c>
      <c r="AF3631">
        <v>2022</v>
      </c>
    </row>
    <row r="3632" spans="1:32" x14ac:dyDescent="0.25">
      <c r="A3632" t="s">
        <v>29</v>
      </c>
      <c r="B3632" t="s">
        <v>67</v>
      </c>
      <c r="C3632" t="s">
        <v>68</v>
      </c>
      <c r="D3632" t="s">
        <v>69</v>
      </c>
      <c r="E3632">
        <f>_xlfn.XLOOKUP(Table1[[#This Row],[Location]],'Location analysis'!A:A,'Location analysis'!B:B)</f>
        <v>40.435699999999997</v>
      </c>
      <c r="F3632">
        <f>_xlfn.XLOOKUP(Table1[[#This Row],[Location]],'Location analysis'!A:A,'Location analysis'!C:C)</f>
        <v>-74.125200000000007</v>
      </c>
      <c r="G3632" t="s">
        <v>185</v>
      </c>
      <c r="H3632" t="s">
        <v>34</v>
      </c>
      <c r="I3632">
        <v>15234533951</v>
      </c>
      <c r="J3632" t="s">
        <v>697</v>
      </c>
      <c r="K3632" t="s">
        <v>51</v>
      </c>
      <c r="L3632">
        <v>148</v>
      </c>
      <c r="M3632">
        <v>3.5</v>
      </c>
      <c r="N3632">
        <v>1</v>
      </c>
      <c r="O3632">
        <v>148</v>
      </c>
      <c r="P3632">
        <v>3.5</v>
      </c>
      <c r="Q3632">
        <v>1</v>
      </c>
      <c r="R3632">
        <v>3.5</v>
      </c>
      <c r="S3632">
        <v>3.5</v>
      </c>
      <c r="T3632" s="1">
        <v>44722</v>
      </c>
      <c r="U3632" t="str">
        <f t="shared" si="280"/>
        <v>Red Bull - Original</v>
      </c>
      <c r="V3632" t="str">
        <f t="shared" si="281"/>
        <v>Carbonated</v>
      </c>
      <c r="W3632" t="s">
        <v>34</v>
      </c>
      <c r="X3632" t="b">
        <f t="shared" si="283"/>
        <v>1</v>
      </c>
      <c r="Y3632">
        <f t="shared" si="282"/>
        <v>3.5</v>
      </c>
      <c r="Z3632" s="2">
        <f t="shared" si="284"/>
        <v>2.3333333333333335</v>
      </c>
      <c r="AA3632" t="s">
        <v>37</v>
      </c>
      <c r="AB3632" t="s">
        <v>150</v>
      </c>
      <c r="AD3632" t="s">
        <v>132</v>
      </c>
      <c r="AE3632" t="s">
        <v>698</v>
      </c>
      <c r="AF3632">
        <v>2022</v>
      </c>
    </row>
    <row r="3633" spans="1:32" x14ac:dyDescent="0.25">
      <c r="A3633" t="s">
        <v>29</v>
      </c>
      <c r="B3633" t="s">
        <v>67</v>
      </c>
      <c r="C3633" t="s">
        <v>68</v>
      </c>
      <c r="D3633" t="s">
        <v>69</v>
      </c>
      <c r="E3633">
        <f>_xlfn.XLOOKUP(Table1[[#This Row],[Location]],'Location analysis'!A:A,'Location analysis'!B:B)</f>
        <v>40.435699999999997</v>
      </c>
      <c r="F3633">
        <f>_xlfn.XLOOKUP(Table1[[#This Row],[Location]],'Location analysis'!A:A,'Location analysis'!C:C)</f>
        <v>-74.125200000000007</v>
      </c>
      <c r="G3633" t="s">
        <v>182</v>
      </c>
      <c r="H3633" t="s">
        <v>34</v>
      </c>
      <c r="I3633">
        <v>15234534569</v>
      </c>
      <c r="J3633" t="s">
        <v>697</v>
      </c>
      <c r="K3633" t="s">
        <v>51</v>
      </c>
      <c r="L3633">
        <v>141</v>
      </c>
      <c r="M3633">
        <v>1.5</v>
      </c>
      <c r="N3633">
        <v>1</v>
      </c>
      <c r="O3633">
        <v>141</v>
      </c>
      <c r="P3633">
        <v>1.5</v>
      </c>
      <c r="Q3633">
        <v>1</v>
      </c>
      <c r="R3633">
        <v>1.5</v>
      </c>
      <c r="S3633">
        <v>1.5</v>
      </c>
      <c r="T3633" s="1">
        <v>44722</v>
      </c>
      <c r="U3633" t="str">
        <f t="shared" si="280"/>
        <v>Coca Cola - Zero Sugar</v>
      </c>
      <c r="V3633" t="str">
        <f t="shared" si="281"/>
        <v>Carbonated</v>
      </c>
      <c r="W3633" t="s">
        <v>34</v>
      </c>
      <c r="X3633" t="b">
        <f t="shared" si="283"/>
        <v>1</v>
      </c>
      <c r="Y3633">
        <f t="shared" si="282"/>
        <v>1.5</v>
      </c>
      <c r="Z3633" s="2">
        <f t="shared" si="284"/>
        <v>1</v>
      </c>
      <c r="AA3633" t="s">
        <v>183</v>
      </c>
      <c r="AB3633" t="s">
        <v>184</v>
      </c>
      <c r="AD3633" t="s">
        <v>132</v>
      </c>
      <c r="AE3633" t="s">
        <v>698</v>
      </c>
      <c r="AF3633">
        <v>2022</v>
      </c>
    </row>
    <row r="3634" spans="1:32" x14ac:dyDescent="0.25">
      <c r="A3634" t="s">
        <v>29</v>
      </c>
      <c r="B3634" t="s">
        <v>67</v>
      </c>
      <c r="C3634" t="s">
        <v>68</v>
      </c>
      <c r="D3634" t="s">
        <v>69</v>
      </c>
      <c r="E3634">
        <f>_xlfn.XLOOKUP(Table1[[#This Row],[Location]],'Location analysis'!A:A,'Location analysis'!B:B)</f>
        <v>40.435699999999997</v>
      </c>
      <c r="F3634">
        <f>_xlfn.XLOOKUP(Table1[[#This Row],[Location]],'Location analysis'!A:A,'Location analysis'!C:C)</f>
        <v>-74.125200000000007</v>
      </c>
      <c r="G3634" t="s">
        <v>185</v>
      </c>
      <c r="H3634" t="s">
        <v>34</v>
      </c>
      <c r="I3634">
        <v>15234543351</v>
      </c>
      <c r="J3634" t="s">
        <v>697</v>
      </c>
      <c r="K3634" t="s">
        <v>51</v>
      </c>
      <c r="L3634">
        <v>148</v>
      </c>
      <c r="M3634">
        <v>3.5</v>
      </c>
      <c r="N3634">
        <v>1</v>
      </c>
      <c r="O3634">
        <v>148</v>
      </c>
      <c r="P3634">
        <v>3.5</v>
      </c>
      <c r="Q3634">
        <v>1</v>
      </c>
      <c r="R3634">
        <v>3.5</v>
      </c>
      <c r="S3634">
        <v>3.5</v>
      </c>
      <c r="T3634" s="1">
        <v>44722</v>
      </c>
      <c r="U3634" t="str">
        <f t="shared" si="280"/>
        <v>Red Bull - Original</v>
      </c>
      <c r="V3634" t="str">
        <f t="shared" si="281"/>
        <v>Carbonated</v>
      </c>
      <c r="W3634" t="s">
        <v>34</v>
      </c>
      <c r="X3634" t="b">
        <f t="shared" si="283"/>
        <v>1</v>
      </c>
      <c r="Y3634">
        <f t="shared" si="282"/>
        <v>3.5</v>
      </c>
      <c r="Z3634" s="2">
        <f t="shared" si="284"/>
        <v>2.3333333333333335</v>
      </c>
      <c r="AA3634" t="s">
        <v>37</v>
      </c>
      <c r="AB3634" t="s">
        <v>150</v>
      </c>
      <c r="AD3634" t="s">
        <v>132</v>
      </c>
      <c r="AE3634" t="s">
        <v>698</v>
      </c>
      <c r="AF3634">
        <v>2022</v>
      </c>
    </row>
    <row r="3635" spans="1:32" x14ac:dyDescent="0.25">
      <c r="A3635" t="s">
        <v>29</v>
      </c>
      <c r="B3635" t="s">
        <v>67</v>
      </c>
      <c r="C3635" t="s">
        <v>68</v>
      </c>
      <c r="D3635" t="s">
        <v>69</v>
      </c>
      <c r="E3635">
        <f>_xlfn.XLOOKUP(Table1[[#This Row],[Location]],'Location analysis'!A:A,'Location analysis'!B:B)</f>
        <v>40.435699999999997</v>
      </c>
      <c r="F3635">
        <f>_xlfn.XLOOKUP(Table1[[#This Row],[Location]],'Location analysis'!A:A,'Location analysis'!C:C)</f>
        <v>-74.125200000000007</v>
      </c>
      <c r="G3635" t="s">
        <v>182</v>
      </c>
      <c r="H3635" t="s">
        <v>34</v>
      </c>
      <c r="I3635">
        <v>15234540764</v>
      </c>
      <c r="J3635" t="s">
        <v>697</v>
      </c>
      <c r="K3635" t="s">
        <v>51</v>
      </c>
      <c r="L3635">
        <v>141</v>
      </c>
      <c r="M3635">
        <v>1.5</v>
      </c>
      <c r="N3635">
        <v>1</v>
      </c>
      <c r="O3635">
        <v>141</v>
      </c>
      <c r="P3635">
        <v>1.5</v>
      </c>
      <c r="Q3635">
        <v>1</v>
      </c>
      <c r="R3635">
        <v>1.5</v>
      </c>
      <c r="S3635">
        <v>1.5</v>
      </c>
      <c r="T3635" s="1">
        <v>44722</v>
      </c>
      <c r="U3635" t="str">
        <f t="shared" si="280"/>
        <v>Coca Cola - Zero Sugar</v>
      </c>
      <c r="V3635" t="str">
        <f t="shared" si="281"/>
        <v>Carbonated</v>
      </c>
      <c r="W3635" t="s">
        <v>34</v>
      </c>
      <c r="X3635" t="b">
        <f t="shared" si="283"/>
        <v>1</v>
      </c>
      <c r="Y3635">
        <f t="shared" si="282"/>
        <v>1.5</v>
      </c>
      <c r="Z3635" s="2">
        <f t="shared" si="284"/>
        <v>1</v>
      </c>
      <c r="AA3635" t="s">
        <v>183</v>
      </c>
      <c r="AB3635" t="s">
        <v>184</v>
      </c>
      <c r="AD3635" t="s">
        <v>132</v>
      </c>
      <c r="AE3635" t="s">
        <v>698</v>
      </c>
      <c r="AF3635">
        <v>2022</v>
      </c>
    </row>
    <row r="3636" spans="1:32" x14ac:dyDescent="0.25">
      <c r="A3636" t="s">
        <v>29</v>
      </c>
      <c r="B3636" t="s">
        <v>67</v>
      </c>
      <c r="C3636" t="s">
        <v>68</v>
      </c>
      <c r="D3636" t="s">
        <v>69</v>
      </c>
      <c r="E3636">
        <f>_xlfn.XLOOKUP(Table1[[#This Row],[Location]],'Location analysis'!A:A,'Location analysis'!B:B)</f>
        <v>40.435699999999997</v>
      </c>
      <c r="F3636">
        <f>_xlfn.XLOOKUP(Table1[[#This Row],[Location]],'Location analysis'!A:A,'Location analysis'!C:C)</f>
        <v>-74.125200000000007</v>
      </c>
      <c r="G3636" t="s">
        <v>259</v>
      </c>
      <c r="H3636" t="s">
        <v>34</v>
      </c>
      <c r="I3636">
        <v>15234554112</v>
      </c>
      <c r="J3636" t="s">
        <v>697</v>
      </c>
      <c r="K3636" t="s">
        <v>51</v>
      </c>
      <c r="L3636">
        <v>140</v>
      </c>
      <c r="M3636">
        <v>1.5</v>
      </c>
      <c r="N3636">
        <v>1</v>
      </c>
      <c r="O3636">
        <v>140</v>
      </c>
      <c r="P3636">
        <v>1.5</v>
      </c>
      <c r="Q3636">
        <v>1</v>
      </c>
      <c r="R3636">
        <v>1.5</v>
      </c>
      <c r="S3636">
        <v>1.5</v>
      </c>
      <c r="T3636" s="1">
        <v>44722</v>
      </c>
      <c r="U3636" t="str">
        <f t="shared" si="280"/>
        <v>Sunkist Soda - Orange</v>
      </c>
      <c r="V3636" t="str">
        <f t="shared" si="281"/>
        <v>Carbonated</v>
      </c>
      <c r="W3636" t="s">
        <v>34</v>
      </c>
      <c r="X3636" t="b">
        <f t="shared" si="283"/>
        <v>1</v>
      </c>
      <c r="Y3636">
        <f t="shared" si="282"/>
        <v>1.5</v>
      </c>
      <c r="Z3636" s="2">
        <f t="shared" si="284"/>
        <v>1</v>
      </c>
      <c r="AA3636" t="s">
        <v>260</v>
      </c>
      <c r="AB3636" t="s">
        <v>261</v>
      </c>
      <c r="AD3636" t="s">
        <v>132</v>
      </c>
      <c r="AE3636" t="s">
        <v>698</v>
      </c>
      <c r="AF3636">
        <v>2022</v>
      </c>
    </row>
    <row r="3637" spans="1:32" x14ac:dyDescent="0.25">
      <c r="A3637" t="s">
        <v>29</v>
      </c>
      <c r="B3637" t="s">
        <v>67</v>
      </c>
      <c r="C3637" t="s">
        <v>68</v>
      </c>
      <c r="D3637" t="s">
        <v>69</v>
      </c>
      <c r="E3637">
        <f>_xlfn.XLOOKUP(Table1[[#This Row],[Location]],'Location analysis'!A:A,'Location analysis'!B:B)</f>
        <v>40.435699999999997</v>
      </c>
      <c r="F3637">
        <f>_xlfn.XLOOKUP(Table1[[#This Row],[Location]],'Location analysis'!A:A,'Location analysis'!C:C)</f>
        <v>-74.125200000000007</v>
      </c>
      <c r="G3637" t="s">
        <v>414</v>
      </c>
      <c r="H3637" t="s">
        <v>43</v>
      </c>
      <c r="I3637">
        <v>15234561404</v>
      </c>
      <c r="J3637" t="s">
        <v>697</v>
      </c>
      <c r="K3637" t="s">
        <v>51</v>
      </c>
      <c r="L3637">
        <v>123</v>
      </c>
      <c r="M3637">
        <v>1.5</v>
      </c>
      <c r="N3637">
        <v>1</v>
      </c>
      <c r="O3637">
        <v>123</v>
      </c>
      <c r="P3637">
        <v>1.5</v>
      </c>
      <c r="Q3637">
        <v>1</v>
      </c>
      <c r="R3637">
        <v>1.5</v>
      </c>
      <c r="S3637">
        <v>1.5</v>
      </c>
      <c r="T3637" s="1">
        <v>44722</v>
      </c>
      <c r="U3637" t="str">
        <f t="shared" si="280"/>
        <v>Lays - Classic</v>
      </c>
      <c r="V3637" t="str">
        <f t="shared" si="281"/>
        <v>Food</v>
      </c>
      <c r="W3637" t="s">
        <v>43</v>
      </c>
      <c r="X3637" t="b">
        <f t="shared" si="283"/>
        <v>1</v>
      </c>
      <c r="Y3637">
        <f t="shared" si="282"/>
        <v>1.5</v>
      </c>
      <c r="Z3637" s="2">
        <f t="shared" si="284"/>
        <v>1</v>
      </c>
      <c r="AA3637" t="s">
        <v>415</v>
      </c>
      <c r="AB3637" t="s">
        <v>416</v>
      </c>
      <c r="AD3637" t="s">
        <v>132</v>
      </c>
      <c r="AE3637" t="s">
        <v>698</v>
      </c>
      <c r="AF3637">
        <v>2022</v>
      </c>
    </row>
    <row r="3638" spans="1:32" x14ac:dyDescent="0.25">
      <c r="A3638" t="s">
        <v>29</v>
      </c>
      <c r="B3638" t="s">
        <v>46</v>
      </c>
      <c r="C3638" t="s">
        <v>31</v>
      </c>
      <c r="D3638" t="s">
        <v>47</v>
      </c>
      <c r="E3638">
        <f>_xlfn.XLOOKUP(Table1[[#This Row],[Location]],'Location analysis'!A:A,'Location analysis'!B:B)</f>
        <v>40.423690999999998</v>
      </c>
      <c r="F3638">
        <f>_xlfn.XLOOKUP(Table1[[#This Row],[Location]],'Location analysis'!A:A,'Location analysis'!C:C)</f>
        <v>-74.380831999999998</v>
      </c>
      <c r="G3638" t="s">
        <v>520</v>
      </c>
      <c r="H3638" t="s">
        <v>43</v>
      </c>
      <c r="I3638">
        <v>15234716173</v>
      </c>
      <c r="J3638" t="s">
        <v>697</v>
      </c>
      <c r="K3638" t="s">
        <v>51</v>
      </c>
      <c r="L3638">
        <v>110</v>
      </c>
      <c r="M3638">
        <v>1.5</v>
      </c>
      <c r="N3638">
        <v>1</v>
      </c>
      <c r="O3638">
        <v>110</v>
      </c>
      <c r="P3638">
        <v>1.5</v>
      </c>
      <c r="Q3638">
        <v>1</v>
      </c>
      <c r="R3638">
        <v>1.5</v>
      </c>
      <c r="S3638">
        <v>1.5</v>
      </c>
      <c r="T3638" s="1">
        <v>44722</v>
      </c>
      <c r="U3638" t="str">
        <f t="shared" si="280"/>
        <v>Pop Corners - Sea Salt</v>
      </c>
      <c r="V3638" t="str">
        <f t="shared" si="281"/>
        <v>Food</v>
      </c>
      <c r="W3638" t="s">
        <v>43</v>
      </c>
      <c r="X3638" t="b">
        <f t="shared" si="283"/>
        <v>1</v>
      </c>
      <c r="Y3638">
        <f t="shared" si="282"/>
        <v>1.5</v>
      </c>
      <c r="Z3638" s="2">
        <f t="shared" si="284"/>
        <v>1</v>
      </c>
      <c r="AA3638" t="s">
        <v>509</v>
      </c>
      <c r="AB3638" t="s">
        <v>157</v>
      </c>
      <c r="AD3638" t="s">
        <v>132</v>
      </c>
      <c r="AE3638" t="s">
        <v>698</v>
      </c>
      <c r="AF3638">
        <v>2022</v>
      </c>
    </row>
    <row r="3639" spans="1:32" x14ac:dyDescent="0.25">
      <c r="A3639" t="s">
        <v>29</v>
      </c>
      <c r="B3639" t="s">
        <v>30</v>
      </c>
      <c r="C3639" t="s">
        <v>31</v>
      </c>
      <c r="D3639" t="s">
        <v>32</v>
      </c>
      <c r="E3639">
        <f>_xlfn.XLOOKUP(Table1[[#This Row],[Location]],'Location analysis'!A:A,'Location analysis'!B:B)</f>
        <v>40.423690999999998</v>
      </c>
      <c r="F3639">
        <f>_xlfn.XLOOKUP(Table1[[#This Row],[Location]],'Location analysis'!A:A,'Location analysis'!C:C)</f>
        <v>-74.380831999999998</v>
      </c>
      <c r="G3639" t="s">
        <v>329</v>
      </c>
      <c r="H3639" t="s">
        <v>49</v>
      </c>
      <c r="I3639">
        <v>15234725523</v>
      </c>
      <c r="J3639" t="s">
        <v>697</v>
      </c>
      <c r="K3639" t="s">
        <v>51</v>
      </c>
      <c r="L3639">
        <v>145</v>
      </c>
      <c r="M3639">
        <v>2.5</v>
      </c>
      <c r="N3639">
        <v>1</v>
      </c>
      <c r="O3639">
        <v>145</v>
      </c>
      <c r="P3639">
        <v>2.5</v>
      </c>
      <c r="Q3639">
        <v>1</v>
      </c>
      <c r="R3639">
        <v>2.5</v>
      </c>
      <c r="S3639">
        <v>2.5</v>
      </c>
      <c r="T3639" s="1">
        <v>44722</v>
      </c>
      <c r="U3639" t="str">
        <f t="shared" si="280"/>
        <v>Snapple Tea - Raspberry</v>
      </c>
      <c r="V3639" t="str">
        <f t="shared" si="281"/>
        <v>Non Carbonated</v>
      </c>
      <c r="W3639" t="s">
        <v>49</v>
      </c>
      <c r="X3639" t="b">
        <f t="shared" si="283"/>
        <v>1</v>
      </c>
      <c r="Y3639">
        <f t="shared" si="282"/>
        <v>2.5</v>
      </c>
      <c r="Z3639" s="2">
        <f t="shared" si="284"/>
        <v>1.6666666666666667</v>
      </c>
      <c r="AA3639" t="s">
        <v>330</v>
      </c>
      <c r="AB3639" t="s">
        <v>144</v>
      </c>
      <c r="AD3639" t="s">
        <v>132</v>
      </c>
      <c r="AE3639" t="s">
        <v>698</v>
      </c>
      <c r="AF3639">
        <v>2022</v>
      </c>
    </row>
    <row r="3640" spans="1:32" x14ac:dyDescent="0.25">
      <c r="A3640" t="s">
        <v>29</v>
      </c>
      <c r="B3640" t="s">
        <v>30</v>
      </c>
      <c r="C3640" t="s">
        <v>31</v>
      </c>
      <c r="D3640" t="s">
        <v>32</v>
      </c>
      <c r="E3640">
        <f>_xlfn.XLOOKUP(Table1[[#This Row],[Location]],'Location analysis'!A:A,'Location analysis'!B:B)</f>
        <v>40.423690999999998</v>
      </c>
      <c r="F3640">
        <f>_xlfn.XLOOKUP(Table1[[#This Row],[Location]],'Location analysis'!A:A,'Location analysis'!C:C)</f>
        <v>-74.380831999999998</v>
      </c>
      <c r="G3640" t="s">
        <v>128</v>
      </c>
      <c r="H3640" t="s">
        <v>43</v>
      </c>
      <c r="I3640">
        <v>15234726380</v>
      </c>
      <c r="J3640" t="s">
        <v>697</v>
      </c>
      <c r="K3640" t="s">
        <v>51</v>
      </c>
      <c r="L3640">
        <v>110</v>
      </c>
      <c r="M3640">
        <v>1.5</v>
      </c>
      <c r="N3640">
        <v>1</v>
      </c>
      <c r="O3640">
        <v>110</v>
      </c>
      <c r="P3640">
        <v>1.5</v>
      </c>
      <c r="Q3640">
        <v>1</v>
      </c>
      <c r="R3640">
        <v>1.5</v>
      </c>
      <c r="S3640">
        <v>1.5</v>
      </c>
      <c r="T3640" s="1">
        <v>44722</v>
      </c>
      <c r="U3640" t="str">
        <f t="shared" si="280"/>
        <v>SunChips Multigrain - Salsa</v>
      </c>
      <c r="V3640" t="str">
        <f t="shared" si="281"/>
        <v>Food</v>
      </c>
      <c r="W3640" t="s">
        <v>43</v>
      </c>
      <c r="X3640" t="b">
        <f t="shared" si="283"/>
        <v>1</v>
      </c>
      <c r="Y3640">
        <f t="shared" si="282"/>
        <v>1.5</v>
      </c>
      <c r="Z3640" s="2">
        <f t="shared" si="284"/>
        <v>1</v>
      </c>
      <c r="AA3640" t="s">
        <v>129</v>
      </c>
      <c r="AB3640" t="s">
        <v>130</v>
      </c>
      <c r="AD3640" t="s">
        <v>132</v>
      </c>
      <c r="AE3640" t="s">
        <v>698</v>
      </c>
      <c r="AF3640">
        <v>2022</v>
      </c>
    </row>
    <row r="3641" spans="1:32" x14ac:dyDescent="0.25">
      <c r="A3641" t="s">
        <v>29</v>
      </c>
      <c r="B3641" t="s">
        <v>394</v>
      </c>
      <c r="C3641" t="s">
        <v>395</v>
      </c>
      <c r="D3641" t="s">
        <v>396</v>
      </c>
      <c r="E3641">
        <f>_xlfn.XLOOKUP(Table1[[#This Row],[Location]],'Location analysis'!A:A,'Location analysis'!B:B)</f>
        <v>40.416893999999999</v>
      </c>
      <c r="F3641">
        <f>_xlfn.XLOOKUP(Table1[[#This Row],[Location]],'Location analysis'!A:A,'Location analysis'!C:C)</f>
        <v>-74.420399000000003</v>
      </c>
      <c r="G3641" t="s">
        <v>192</v>
      </c>
      <c r="H3641" t="s">
        <v>43</v>
      </c>
      <c r="I3641">
        <v>15234868905</v>
      </c>
      <c r="J3641" t="s">
        <v>697</v>
      </c>
      <c r="K3641" t="s">
        <v>51</v>
      </c>
      <c r="L3641">
        <v>124</v>
      </c>
      <c r="M3641">
        <v>1.25</v>
      </c>
      <c r="N3641">
        <v>1</v>
      </c>
      <c r="O3641">
        <v>124</v>
      </c>
      <c r="P3641">
        <v>1.25</v>
      </c>
      <c r="Q3641">
        <v>1</v>
      </c>
      <c r="R3641">
        <v>1.25</v>
      </c>
      <c r="S3641">
        <v>1.25</v>
      </c>
      <c r="T3641" s="1">
        <v>44722</v>
      </c>
      <c r="U3641" t="str">
        <f t="shared" si="280"/>
        <v>CheezIt - Original</v>
      </c>
      <c r="V3641" t="str">
        <f t="shared" si="281"/>
        <v>Food</v>
      </c>
      <c r="W3641" t="s">
        <v>43</v>
      </c>
      <c r="X3641" t="b">
        <f t="shared" si="283"/>
        <v>1</v>
      </c>
      <c r="Y3641">
        <f t="shared" si="282"/>
        <v>1.25</v>
      </c>
      <c r="Z3641" s="2">
        <f t="shared" si="284"/>
        <v>0.83333333333333337</v>
      </c>
      <c r="AA3641" t="s">
        <v>193</v>
      </c>
      <c r="AB3641" t="s">
        <v>150</v>
      </c>
      <c r="AD3641" t="s">
        <v>132</v>
      </c>
      <c r="AE3641" t="s">
        <v>698</v>
      </c>
      <c r="AF3641">
        <v>2022</v>
      </c>
    </row>
    <row r="3642" spans="1:32" x14ac:dyDescent="0.25">
      <c r="A3642" t="s">
        <v>29</v>
      </c>
      <c r="B3642" t="s">
        <v>394</v>
      </c>
      <c r="C3642" t="s">
        <v>395</v>
      </c>
      <c r="D3642" t="s">
        <v>396</v>
      </c>
      <c r="E3642">
        <f>_xlfn.XLOOKUP(Table1[[#This Row],[Location]],'Location analysis'!A:A,'Location analysis'!B:B)</f>
        <v>40.416893999999999</v>
      </c>
      <c r="F3642">
        <f>_xlfn.XLOOKUP(Table1[[#This Row],[Location]],'Location analysis'!A:A,'Location analysis'!C:C)</f>
        <v>-74.420399000000003</v>
      </c>
      <c r="G3642" t="s">
        <v>528</v>
      </c>
      <c r="H3642" t="s">
        <v>49</v>
      </c>
      <c r="I3642">
        <v>15234869257</v>
      </c>
      <c r="J3642" t="s">
        <v>697</v>
      </c>
      <c r="K3642" t="s">
        <v>51</v>
      </c>
      <c r="L3642">
        <v>145</v>
      </c>
      <c r="M3642">
        <v>2.75</v>
      </c>
      <c r="N3642">
        <v>1</v>
      </c>
      <c r="O3642">
        <v>145</v>
      </c>
      <c r="P3642">
        <v>2.75</v>
      </c>
      <c r="Q3642">
        <v>1</v>
      </c>
      <c r="R3642">
        <v>2.75</v>
      </c>
      <c r="S3642">
        <v>2.75</v>
      </c>
      <c r="T3642" s="1">
        <v>44722</v>
      </c>
      <c r="U3642" t="str">
        <f t="shared" si="280"/>
        <v>Bai Antioxidant - Tanzania Lemon Super Tea</v>
      </c>
      <c r="V3642" t="str">
        <f t="shared" si="281"/>
        <v>Non Carbonated</v>
      </c>
      <c r="W3642" t="s">
        <v>49</v>
      </c>
      <c r="X3642" t="b">
        <f t="shared" si="283"/>
        <v>1</v>
      </c>
      <c r="Y3642">
        <f t="shared" si="282"/>
        <v>2.75</v>
      </c>
      <c r="Z3642" s="2">
        <f t="shared" si="284"/>
        <v>1.8333333333333333</v>
      </c>
      <c r="AA3642" t="s">
        <v>52</v>
      </c>
      <c r="AB3642" t="s">
        <v>529</v>
      </c>
      <c r="AD3642" t="s">
        <v>132</v>
      </c>
      <c r="AE3642" t="s">
        <v>698</v>
      </c>
      <c r="AF3642">
        <v>2022</v>
      </c>
    </row>
    <row r="3643" spans="1:32" x14ac:dyDescent="0.25">
      <c r="A3643" t="s">
        <v>29</v>
      </c>
      <c r="B3643" t="s">
        <v>394</v>
      </c>
      <c r="C3643" t="s">
        <v>395</v>
      </c>
      <c r="D3643" t="s">
        <v>396</v>
      </c>
      <c r="E3643">
        <f>_xlfn.XLOOKUP(Table1[[#This Row],[Location]],'Location analysis'!A:A,'Location analysis'!B:B)</f>
        <v>40.416893999999999</v>
      </c>
      <c r="F3643">
        <f>_xlfn.XLOOKUP(Table1[[#This Row],[Location]],'Location analysis'!A:A,'Location analysis'!C:C)</f>
        <v>-74.420399000000003</v>
      </c>
      <c r="G3643" t="s">
        <v>272</v>
      </c>
      <c r="H3643" t="s">
        <v>43</v>
      </c>
      <c r="I3643">
        <v>15234880795</v>
      </c>
      <c r="J3643" t="s">
        <v>697</v>
      </c>
      <c r="K3643" t="s">
        <v>51</v>
      </c>
      <c r="L3643">
        <v>138</v>
      </c>
      <c r="M3643">
        <v>2</v>
      </c>
      <c r="N3643">
        <v>1</v>
      </c>
      <c r="O3643">
        <v>138</v>
      </c>
      <c r="P3643">
        <v>2</v>
      </c>
      <c r="Q3643">
        <v>1</v>
      </c>
      <c r="R3643">
        <v>2</v>
      </c>
      <c r="S3643">
        <v>2</v>
      </c>
      <c r="T3643" s="1">
        <v>44722</v>
      </c>
      <c r="U3643" t="str">
        <f t="shared" si="280"/>
        <v>Oreo Single Server 6 ct</v>
      </c>
      <c r="V3643" t="str">
        <f t="shared" si="281"/>
        <v>Food</v>
      </c>
      <c r="W3643" t="s">
        <v>43</v>
      </c>
      <c r="X3643" t="b">
        <f t="shared" si="283"/>
        <v>1</v>
      </c>
      <c r="Y3643">
        <f t="shared" si="282"/>
        <v>2</v>
      </c>
      <c r="Z3643" s="2">
        <f t="shared" si="284"/>
        <v>1.3333333333333333</v>
      </c>
      <c r="AA3643" t="s">
        <v>272</v>
      </c>
      <c r="AD3643" t="s">
        <v>132</v>
      </c>
      <c r="AE3643" t="s">
        <v>698</v>
      </c>
      <c r="AF3643">
        <v>2022</v>
      </c>
    </row>
    <row r="3644" spans="1:32" x14ac:dyDescent="0.25">
      <c r="A3644" t="s">
        <v>29</v>
      </c>
      <c r="B3644" t="s">
        <v>394</v>
      </c>
      <c r="C3644" t="s">
        <v>395</v>
      </c>
      <c r="D3644" t="s">
        <v>396</v>
      </c>
      <c r="E3644">
        <f>_xlfn.XLOOKUP(Table1[[#This Row],[Location]],'Location analysis'!A:A,'Location analysis'!B:B)</f>
        <v>40.416893999999999</v>
      </c>
      <c r="F3644">
        <f>_xlfn.XLOOKUP(Table1[[#This Row],[Location]],'Location analysis'!A:A,'Location analysis'!C:C)</f>
        <v>-74.420399000000003</v>
      </c>
      <c r="G3644" t="s">
        <v>106</v>
      </c>
      <c r="H3644" t="s">
        <v>43</v>
      </c>
      <c r="I3644">
        <v>15234945315</v>
      </c>
      <c r="J3644" t="s">
        <v>697</v>
      </c>
      <c r="K3644" t="s">
        <v>51</v>
      </c>
      <c r="L3644">
        <v>121</v>
      </c>
      <c r="M3644">
        <v>1.5</v>
      </c>
      <c r="N3644">
        <v>1</v>
      </c>
      <c r="O3644">
        <v>121</v>
      </c>
      <c r="P3644">
        <v>1.5</v>
      </c>
      <c r="Q3644">
        <v>1</v>
      </c>
      <c r="R3644">
        <v>1.5</v>
      </c>
      <c r="S3644">
        <v>1.5</v>
      </c>
      <c r="T3644" s="1">
        <v>44722</v>
      </c>
      <c r="U3644" t="str">
        <f t="shared" si="280"/>
        <v>Oreo Mini</v>
      </c>
      <c r="V3644" t="str">
        <f t="shared" si="281"/>
        <v>Food</v>
      </c>
      <c r="W3644" t="s">
        <v>43</v>
      </c>
      <c r="X3644" t="b">
        <f t="shared" si="283"/>
        <v>1</v>
      </c>
      <c r="Y3644">
        <f t="shared" si="282"/>
        <v>1.5</v>
      </c>
      <c r="Z3644" s="2">
        <f t="shared" si="284"/>
        <v>1</v>
      </c>
      <c r="AA3644" t="s">
        <v>106</v>
      </c>
      <c r="AD3644" t="s">
        <v>132</v>
      </c>
      <c r="AE3644" t="s">
        <v>698</v>
      </c>
      <c r="AF3644">
        <v>2022</v>
      </c>
    </row>
    <row r="3645" spans="1:32" x14ac:dyDescent="0.25">
      <c r="A3645" t="s">
        <v>29</v>
      </c>
      <c r="B3645" t="s">
        <v>67</v>
      </c>
      <c r="C3645" t="s">
        <v>68</v>
      </c>
      <c r="D3645" t="s">
        <v>69</v>
      </c>
      <c r="E3645">
        <f>_xlfn.XLOOKUP(Table1[[#This Row],[Location]],'Location analysis'!A:A,'Location analysis'!B:B)</f>
        <v>40.435699999999997</v>
      </c>
      <c r="F3645">
        <f>_xlfn.XLOOKUP(Table1[[#This Row],[Location]],'Location analysis'!A:A,'Location analysis'!C:C)</f>
        <v>-74.125200000000007</v>
      </c>
      <c r="G3645" t="s">
        <v>179</v>
      </c>
      <c r="H3645" t="s">
        <v>43</v>
      </c>
      <c r="I3645">
        <v>15235483488</v>
      </c>
      <c r="J3645" t="s">
        <v>697</v>
      </c>
      <c r="K3645" t="s">
        <v>51</v>
      </c>
      <c r="L3645">
        <v>111</v>
      </c>
      <c r="M3645">
        <v>1.5</v>
      </c>
      <c r="N3645">
        <v>1</v>
      </c>
      <c r="O3645">
        <v>111</v>
      </c>
      <c r="P3645">
        <v>1.5</v>
      </c>
      <c r="Q3645">
        <v>1</v>
      </c>
      <c r="R3645">
        <v>1.5</v>
      </c>
      <c r="S3645">
        <v>1.5</v>
      </c>
      <c r="T3645" s="1">
        <v>44722</v>
      </c>
      <c r="U3645" t="str">
        <f t="shared" si="280"/>
        <v>Chesters Fries Flaming hot</v>
      </c>
      <c r="V3645" t="str">
        <f t="shared" si="281"/>
        <v>Food</v>
      </c>
      <c r="W3645" t="s">
        <v>43</v>
      </c>
      <c r="X3645" t="b">
        <f t="shared" si="283"/>
        <v>1</v>
      </c>
      <c r="Y3645">
        <f t="shared" si="282"/>
        <v>1.5</v>
      </c>
      <c r="Z3645" s="2">
        <f t="shared" si="284"/>
        <v>1</v>
      </c>
      <c r="AA3645" t="s">
        <v>179</v>
      </c>
      <c r="AD3645" t="s">
        <v>132</v>
      </c>
      <c r="AE3645" t="s">
        <v>698</v>
      </c>
      <c r="AF3645">
        <v>2022</v>
      </c>
    </row>
    <row r="3646" spans="1:32" x14ac:dyDescent="0.25">
      <c r="A3646" t="s">
        <v>29</v>
      </c>
      <c r="B3646" t="s">
        <v>46</v>
      </c>
      <c r="C3646" t="s">
        <v>31</v>
      </c>
      <c r="D3646" t="s">
        <v>47</v>
      </c>
      <c r="E3646">
        <f>_xlfn.XLOOKUP(Table1[[#This Row],[Location]],'Location analysis'!A:A,'Location analysis'!B:B)</f>
        <v>40.423690999999998</v>
      </c>
      <c r="F3646">
        <f>_xlfn.XLOOKUP(Table1[[#This Row],[Location]],'Location analysis'!A:A,'Location analysis'!C:C)</f>
        <v>-74.380831999999998</v>
      </c>
      <c r="G3646" t="s">
        <v>154</v>
      </c>
      <c r="H3646" t="s">
        <v>43</v>
      </c>
      <c r="I3646">
        <v>15235488973</v>
      </c>
      <c r="J3646" t="s">
        <v>697</v>
      </c>
      <c r="K3646" t="s">
        <v>51</v>
      </c>
      <c r="L3646">
        <v>113</v>
      </c>
      <c r="M3646">
        <v>1.5</v>
      </c>
      <c r="N3646">
        <v>1</v>
      </c>
      <c r="O3646">
        <v>113</v>
      </c>
      <c r="P3646">
        <v>1.5</v>
      </c>
      <c r="Q3646">
        <v>1</v>
      </c>
      <c r="R3646">
        <v>1.5</v>
      </c>
      <c r="S3646">
        <v>1.5</v>
      </c>
      <c r="T3646" s="1">
        <v>44722</v>
      </c>
      <c r="U3646" t="str">
        <f t="shared" si="280"/>
        <v>SunChips Multigrain - Harvest Cheddar</v>
      </c>
      <c r="V3646" t="str">
        <f t="shared" si="281"/>
        <v>Food</v>
      </c>
      <c r="W3646" t="s">
        <v>43</v>
      </c>
      <c r="X3646" t="b">
        <f t="shared" si="283"/>
        <v>1</v>
      </c>
      <c r="Y3646">
        <f t="shared" si="282"/>
        <v>1.5</v>
      </c>
      <c r="Z3646" s="2">
        <f t="shared" si="284"/>
        <v>1</v>
      </c>
      <c r="AA3646" t="s">
        <v>129</v>
      </c>
      <c r="AB3646" t="s">
        <v>155</v>
      </c>
      <c r="AD3646" t="s">
        <v>132</v>
      </c>
      <c r="AE3646" t="s">
        <v>698</v>
      </c>
      <c r="AF3646">
        <v>2022</v>
      </c>
    </row>
    <row r="3647" spans="1:32" x14ac:dyDescent="0.25">
      <c r="A3647" t="s">
        <v>29</v>
      </c>
      <c r="B3647" t="s">
        <v>67</v>
      </c>
      <c r="C3647" t="s">
        <v>68</v>
      </c>
      <c r="D3647" t="s">
        <v>69</v>
      </c>
      <c r="E3647">
        <f>_xlfn.XLOOKUP(Table1[[#This Row],[Location]],'Location analysis'!A:A,'Location analysis'!B:B)</f>
        <v>40.435699999999997</v>
      </c>
      <c r="F3647">
        <f>_xlfn.XLOOKUP(Table1[[#This Row],[Location]],'Location analysis'!A:A,'Location analysis'!C:C)</f>
        <v>-74.125200000000007</v>
      </c>
      <c r="G3647" t="s">
        <v>100</v>
      </c>
      <c r="H3647" t="s">
        <v>43</v>
      </c>
      <c r="I3647">
        <v>15235584651</v>
      </c>
      <c r="J3647" t="s">
        <v>697</v>
      </c>
      <c r="K3647" t="s">
        <v>51</v>
      </c>
      <c r="L3647">
        <v>122</v>
      </c>
      <c r="M3647">
        <v>1.5</v>
      </c>
      <c r="N3647">
        <v>1</v>
      </c>
      <c r="O3647">
        <v>122</v>
      </c>
      <c r="P3647">
        <v>1.5</v>
      </c>
      <c r="Q3647">
        <v>1</v>
      </c>
      <c r="R3647">
        <v>1.5</v>
      </c>
      <c r="S3647">
        <v>1.5</v>
      </c>
      <c r="T3647" s="1">
        <v>44722</v>
      </c>
      <c r="U3647" t="str">
        <f t="shared" si="280"/>
        <v>Cheetos - Fleming Hot Crunchy</v>
      </c>
      <c r="V3647" t="str">
        <f t="shared" si="281"/>
        <v>Food</v>
      </c>
      <c r="W3647" t="s">
        <v>43</v>
      </c>
      <c r="X3647" t="b">
        <f t="shared" si="283"/>
        <v>1</v>
      </c>
      <c r="Y3647">
        <f t="shared" si="282"/>
        <v>1.5</v>
      </c>
      <c r="Z3647" s="2">
        <f t="shared" si="284"/>
        <v>1</v>
      </c>
      <c r="AA3647" t="s">
        <v>101</v>
      </c>
      <c r="AB3647" t="s">
        <v>102</v>
      </c>
      <c r="AD3647" t="s">
        <v>132</v>
      </c>
      <c r="AE3647" t="s">
        <v>698</v>
      </c>
      <c r="AF3647">
        <v>2022</v>
      </c>
    </row>
    <row r="3648" spans="1:32" x14ac:dyDescent="0.25">
      <c r="A3648" t="s">
        <v>29</v>
      </c>
      <c r="B3648" t="s">
        <v>67</v>
      </c>
      <c r="C3648" t="s">
        <v>68</v>
      </c>
      <c r="D3648" t="s">
        <v>69</v>
      </c>
      <c r="E3648">
        <f>_xlfn.XLOOKUP(Table1[[#This Row],[Location]],'Location analysis'!A:A,'Location analysis'!B:B)</f>
        <v>40.435699999999997</v>
      </c>
      <c r="F3648">
        <f>_xlfn.XLOOKUP(Table1[[#This Row],[Location]],'Location analysis'!A:A,'Location analysis'!C:C)</f>
        <v>-74.125200000000007</v>
      </c>
      <c r="G3648" t="s">
        <v>70</v>
      </c>
      <c r="H3648" t="s">
        <v>34</v>
      </c>
      <c r="I3648">
        <v>15235965819</v>
      </c>
      <c r="J3648" t="s">
        <v>697</v>
      </c>
      <c r="K3648" t="s">
        <v>51</v>
      </c>
      <c r="L3648">
        <v>146</v>
      </c>
      <c r="M3648">
        <v>3</v>
      </c>
      <c r="N3648">
        <v>1</v>
      </c>
      <c r="O3648">
        <v>146</v>
      </c>
      <c r="P3648">
        <v>3</v>
      </c>
      <c r="Q3648">
        <v>1</v>
      </c>
      <c r="R3648">
        <v>3</v>
      </c>
      <c r="S3648">
        <v>3</v>
      </c>
      <c r="T3648" s="1">
        <v>44722</v>
      </c>
      <c r="U3648" t="str">
        <f t="shared" si="280"/>
        <v>Monster Energy Original</v>
      </c>
      <c r="V3648" t="str">
        <f t="shared" si="281"/>
        <v>Carbonated</v>
      </c>
      <c r="W3648" t="s">
        <v>34</v>
      </c>
      <c r="X3648" t="b">
        <f t="shared" si="283"/>
        <v>1</v>
      </c>
      <c r="Y3648">
        <f t="shared" si="282"/>
        <v>3</v>
      </c>
      <c r="Z3648" s="2">
        <f t="shared" si="284"/>
        <v>2</v>
      </c>
      <c r="AA3648" t="s">
        <v>70</v>
      </c>
      <c r="AD3648" t="s">
        <v>132</v>
      </c>
      <c r="AE3648" t="s">
        <v>698</v>
      </c>
      <c r="AF3648">
        <v>2022</v>
      </c>
    </row>
    <row r="3649" spans="1:32" x14ac:dyDescent="0.25">
      <c r="A3649" t="s">
        <v>29</v>
      </c>
      <c r="B3649" t="s">
        <v>67</v>
      </c>
      <c r="C3649" t="s">
        <v>68</v>
      </c>
      <c r="D3649" t="s">
        <v>69</v>
      </c>
      <c r="E3649">
        <f>_xlfn.XLOOKUP(Table1[[#This Row],[Location]],'Location analysis'!A:A,'Location analysis'!B:B)</f>
        <v>40.435699999999997</v>
      </c>
      <c r="F3649">
        <f>_xlfn.XLOOKUP(Table1[[#This Row],[Location]],'Location analysis'!A:A,'Location analysis'!C:C)</f>
        <v>-74.125200000000007</v>
      </c>
      <c r="G3649" t="s">
        <v>625</v>
      </c>
      <c r="I3649">
        <v>15236156310</v>
      </c>
      <c r="J3649" t="s">
        <v>697</v>
      </c>
      <c r="K3649" t="s">
        <v>51</v>
      </c>
      <c r="L3649">
        <v>113</v>
      </c>
      <c r="M3649">
        <v>1.5</v>
      </c>
      <c r="N3649">
        <v>1</v>
      </c>
      <c r="O3649">
        <v>113</v>
      </c>
      <c r="P3649">
        <v>1.5</v>
      </c>
      <c r="Q3649">
        <v>1</v>
      </c>
      <c r="R3649">
        <v>1.5</v>
      </c>
      <c r="S3649">
        <v>1.5</v>
      </c>
      <c r="T3649" s="1">
        <v>44722</v>
      </c>
      <c r="U3649" t="str">
        <f t="shared" si="280"/>
        <v>Doritos Spicy Nacho</v>
      </c>
      <c r="V3649" t="str">
        <f t="shared" si="281"/>
        <v>Cell is Blank - Dis-regard</v>
      </c>
      <c r="W3649" t="s">
        <v>43</v>
      </c>
      <c r="X3649" t="b">
        <f t="shared" si="283"/>
        <v>1</v>
      </c>
      <c r="Y3649">
        <f t="shared" si="282"/>
        <v>1.5</v>
      </c>
      <c r="Z3649" s="2">
        <f t="shared" si="284"/>
        <v>1</v>
      </c>
      <c r="AA3649" t="s">
        <v>625</v>
      </c>
      <c r="AD3649" t="s">
        <v>132</v>
      </c>
      <c r="AE3649" t="s">
        <v>698</v>
      </c>
      <c r="AF3649">
        <v>2022</v>
      </c>
    </row>
    <row r="3650" spans="1:32" x14ac:dyDescent="0.25">
      <c r="A3650" t="s">
        <v>29</v>
      </c>
      <c r="B3650" t="s">
        <v>67</v>
      </c>
      <c r="C3650" t="s">
        <v>68</v>
      </c>
      <c r="D3650" t="s">
        <v>69</v>
      </c>
      <c r="E3650">
        <f>_xlfn.XLOOKUP(Table1[[#This Row],[Location]],'Location analysis'!A:A,'Location analysis'!B:B)</f>
        <v>40.435699999999997</v>
      </c>
      <c r="F3650">
        <f>_xlfn.XLOOKUP(Table1[[#This Row],[Location]],'Location analysis'!A:A,'Location analysis'!C:C)</f>
        <v>-74.125200000000007</v>
      </c>
      <c r="G3650" t="s">
        <v>414</v>
      </c>
      <c r="H3650" t="s">
        <v>43</v>
      </c>
      <c r="I3650">
        <v>15236177059</v>
      </c>
      <c r="J3650" t="s">
        <v>697</v>
      </c>
      <c r="K3650" t="s">
        <v>36</v>
      </c>
      <c r="L3650">
        <v>123</v>
      </c>
      <c r="M3650">
        <v>1.5</v>
      </c>
      <c r="N3650">
        <v>1</v>
      </c>
      <c r="O3650">
        <v>123</v>
      </c>
      <c r="P3650">
        <v>1.5</v>
      </c>
      <c r="Q3650">
        <v>1</v>
      </c>
      <c r="R3650">
        <v>1.5</v>
      </c>
      <c r="S3650">
        <v>1.5</v>
      </c>
      <c r="T3650" s="1">
        <v>44722</v>
      </c>
      <c r="U3650" t="str">
        <f t="shared" ref="U3650:U3713" si="285">IF(G3650="","Cell is Blank - Dis-regard",G3650)</f>
        <v>Lays - Classic</v>
      </c>
      <c r="V3650" t="str">
        <f t="shared" ref="V3650:V3713" si="286">IF(H3650="","Cell is Blank - Dis-regard",H3650)</f>
        <v>Food</v>
      </c>
      <c r="W3650" t="s">
        <v>43</v>
      </c>
      <c r="X3650" t="b">
        <f t="shared" si="283"/>
        <v>1</v>
      </c>
      <c r="Y3650">
        <f t="shared" ref="Y3650:Y3713" si="287">IF(X3650="FALSE",M3650,M3650)</f>
        <v>1.5</v>
      </c>
      <c r="Z3650" s="2">
        <f t="shared" si="284"/>
        <v>1</v>
      </c>
      <c r="AA3650" t="s">
        <v>415</v>
      </c>
      <c r="AB3650" t="s">
        <v>416</v>
      </c>
      <c r="AD3650" t="s">
        <v>132</v>
      </c>
      <c r="AE3650" t="s">
        <v>698</v>
      </c>
      <c r="AF3650">
        <v>2022</v>
      </c>
    </row>
    <row r="3651" spans="1:32" x14ac:dyDescent="0.25">
      <c r="A3651" t="s">
        <v>29</v>
      </c>
      <c r="B3651" t="s">
        <v>46</v>
      </c>
      <c r="C3651" t="s">
        <v>31</v>
      </c>
      <c r="D3651" t="s">
        <v>47</v>
      </c>
      <c r="E3651">
        <f>_xlfn.XLOOKUP(Table1[[#This Row],[Location]],'Location analysis'!A:A,'Location analysis'!B:B)</f>
        <v>40.423690999999998</v>
      </c>
      <c r="F3651">
        <f>_xlfn.XLOOKUP(Table1[[#This Row],[Location]],'Location analysis'!A:A,'Location analysis'!C:C)</f>
        <v>-74.380831999999998</v>
      </c>
      <c r="G3651" t="s">
        <v>145</v>
      </c>
      <c r="H3651" t="s">
        <v>49</v>
      </c>
      <c r="I3651">
        <v>15237347702</v>
      </c>
      <c r="J3651" t="s">
        <v>699</v>
      </c>
      <c r="K3651" t="s">
        <v>36</v>
      </c>
      <c r="L3651">
        <v>148</v>
      </c>
      <c r="M3651">
        <v>2.5</v>
      </c>
      <c r="N3651">
        <v>1</v>
      </c>
      <c r="O3651">
        <v>148</v>
      </c>
      <c r="P3651">
        <v>2.5</v>
      </c>
      <c r="Q3651">
        <v>1</v>
      </c>
      <c r="R3651">
        <v>2.5</v>
      </c>
      <c r="S3651">
        <v>2.5</v>
      </c>
      <c r="T3651" s="1">
        <v>44723</v>
      </c>
      <c r="U3651" t="str">
        <f t="shared" si="285"/>
        <v>Zevia Zero Calorie Energy - Mango Ginger</v>
      </c>
      <c r="V3651" t="str">
        <f t="shared" si="286"/>
        <v>Non Carbonated</v>
      </c>
      <c r="W3651" t="s">
        <v>49</v>
      </c>
      <c r="X3651" t="b">
        <f t="shared" ref="X3651:X3714" si="288">M3651=P3651</f>
        <v>1</v>
      </c>
      <c r="Y3651">
        <f t="shared" si="287"/>
        <v>2.5</v>
      </c>
      <c r="Z3651" s="2">
        <f t="shared" ref="Z3651:Z3714" si="289">Y3651/1.5</f>
        <v>1.6666666666666667</v>
      </c>
      <c r="AA3651" t="s">
        <v>146</v>
      </c>
      <c r="AB3651" t="s">
        <v>147</v>
      </c>
      <c r="AD3651" t="s">
        <v>40</v>
      </c>
      <c r="AE3651" t="s">
        <v>700</v>
      </c>
      <c r="AF3651">
        <v>2022</v>
      </c>
    </row>
    <row r="3652" spans="1:32" x14ac:dyDescent="0.25">
      <c r="A3652" t="s">
        <v>29</v>
      </c>
      <c r="B3652" t="s">
        <v>46</v>
      </c>
      <c r="C3652" t="s">
        <v>31</v>
      </c>
      <c r="D3652" t="s">
        <v>47</v>
      </c>
      <c r="E3652">
        <f>_xlfn.XLOOKUP(Table1[[#This Row],[Location]],'Location analysis'!A:A,'Location analysis'!B:B)</f>
        <v>40.423690999999998</v>
      </c>
      <c r="F3652">
        <f>_xlfn.XLOOKUP(Table1[[#This Row],[Location]],'Location analysis'!A:A,'Location analysis'!C:C)</f>
        <v>-74.380831999999998</v>
      </c>
      <c r="G3652" t="s">
        <v>145</v>
      </c>
      <c r="H3652" t="s">
        <v>49</v>
      </c>
      <c r="I3652">
        <v>15237352901</v>
      </c>
      <c r="J3652" t="s">
        <v>699</v>
      </c>
      <c r="K3652" t="s">
        <v>36</v>
      </c>
      <c r="L3652">
        <v>148</v>
      </c>
      <c r="M3652">
        <v>2.5</v>
      </c>
      <c r="N3652">
        <v>1</v>
      </c>
      <c r="O3652">
        <v>148</v>
      </c>
      <c r="P3652">
        <v>2.5</v>
      </c>
      <c r="Q3652">
        <v>1</v>
      </c>
      <c r="R3652">
        <v>2.5</v>
      </c>
      <c r="S3652">
        <v>2.5</v>
      </c>
      <c r="T3652" s="1">
        <v>44723</v>
      </c>
      <c r="U3652" t="str">
        <f t="shared" si="285"/>
        <v>Zevia Zero Calorie Energy - Mango Ginger</v>
      </c>
      <c r="V3652" t="str">
        <f t="shared" si="286"/>
        <v>Non Carbonated</v>
      </c>
      <c r="W3652" t="s">
        <v>49</v>
      </c>
      <c r="X3652" t="b">
        <f t="shared" si="288"/>
        <v>1</v>
      </c>
      <c r="Y3652">
        <f t="shared" si="287"/>
        <v>2.5</v>
      </c>
      <c r="Z3652" s="2">
        <f t="shared" si="289"/>
        <v>1.6666666666666667</v>
      </c>
      <c r="AA3652" t="s">
        <v>146</v>
      </c>
      <c r="AB3652" t="s">
        <v>147</v>
      </c>
      <c r="AD3652" t="s">
        <v>40</v>
      </c>
      <c r="AE3652" t="s">
        <v>700</v>
      </c>
      <c r="AF3652">
        <v>2022</v>
      </c>
    </row>
    <row r="3653" spans="1:32" x14ac:dyDescent="0.25">
      <c r="A3653" t="s">
        <v>29</v>
      </c>
      <c r="B3653" t="s">
        <v>67</v>
      </c>
      <c r="C3653" t="s">
        <v>68</v>
      </c>
      <c r="D3653" t="s">
        <v>69</v>
      </c>
      <c r="E3653">
        <f>_xlfn.XLOOKUP(Table1[[#This Row],[Location]],'Location analysis'!A:A,'Location analysis'!B:B)</f>
        <v>40.435699999999997</v>
      </c>
      <c r="F3653">
        <f>_xlfn.XLOOKUP(Table1[[#This Row],[Location]],'Location analysis'!A:A,'Location analysis'!C:C)</f>
        <v>-74.125200000000007</v>
      </c>
      <c r="G3653" t="s">
        <v>329</v>
      </c>
      <c r="H3653" t="s">
        <v>49</v>
      </c>
      <c r="I3653">
        <v>15237628161</v>
      </c>
      <c r="J3653" t="s">
        <v>699</v>
      </c>
      <c r="K3653" t="s">
        <v>36</v>
      </c>
      <c r="L3653">
        <v>147</v>
      </c>
      <c r="M3653">
        <v>2.5</v>
      </c>
      <c r="N3653">
        <v>1</v>
      </c>
      <c r="O3653">
        <v>147</v>
      </c>
      <c r="P3653">
        <v>2.5</v>
      </c>
      <c r="Q3653">
        <v>1</v>
      </c>
      <c r="R3653">
        <v>2.5</v>
      </c>
      <c r="S3653">
        <v>5</v>
      </c>
      <c r="T3653" s="1">
        <v>44723</v>
      </c>
      <c r="U3653" t="str">
        <f t="shared" si="285"/>
        <v>Snapple Tea - Raspberry</v>
      </c>
      <c r="V3653" t="str">
        <f t="shared" si="286"/>
        <v>Non Carbonated</v>
      </c>
      <c r="W3653" t="s">
        <v>49</v>
      </c>
      <c r="X3653" t="b">
        <f t="shared" si="288"/>
        <v>1</v>
      </c>
      <c r="Y3653">
        <f t="shared" si="287"/>
        <v>2.5</v>
      </c>
      <c r="Z3653" s="2">
        <f t="shared" si="289"/>
        <v>1.6666666666666667</v>
      </c>
      <c r="AA3653" t="s">
        <v>330</v>
      </c>
      <c r="AB3653" t="s">
        <v>144</v>
      </c>
      <c r="AD3653" t="s">
        <v>40</v>
      </c>
      <c r="AE3653" t="s">
        <v>700</v>
      </c>
      <c r="AF3653">
        <v>2022</v>
      </c>
    </row>
    <row r="3654" spans="1:32" x14ac:dyDescent="0.25">
      <c r="A3654" t="s">
        <v>29</v>
      </c>
      <c r="B3654" t="s">
        <v>67</v>
      </c>
      <c r="C3654" t="s">
        <v>68</v>
      </c>
      <c r="D3654" t="s">
        <v>69</v>
      </c>
      <c r="E3654">
        <f>_xlfn.XLOOKUP(Table1[[#This Row],[Location]],'Location analysis'!A:A,'Location analysis'!B:B)</f>
        <v>40.435699999999997</v>
      </c>
      <c r="F3654">
        <f>_xlfn.XLOOKUP(Table1[[#This Row],[Location]],'Location analysis'!A:A,'Location analysis'!C:C)</f>
        <v>-74.125200000000007</v>
      </c>
      <c r="G3654" t="s">
        <v>81</v>
      </c>
      <c r="H3654" t="s">
        <v>43</v>
      </c>
      <c r="I3654">
        <v>15237628161</v>
      </c>
      <c r="J3654" t="s">
        <v>699</v>
      </c>
      <c r="K3654" t="s">
        <v>36</v>
      </c>
      <c r="L3654">
        <v>136</v>
      </c>
      <c r="M3654">
        <v>2.5</v>
      </c>
      <c r="N3654">
        <v>1</v>
      </c>
      <c r="O3654">
        <v>136</v>
      </c>
      <c r="P3654">
        <v>2.5</v>
      </c>
      <c r="Q3654">
        <v>1</v>
      </c>
      <c r="R3654">
        <v>2.5</v>
      </c>
      <c r="S3654">
        <v>5</v>
      </c>
      <c r="T3654" s="1">
        <v>44723</v>
      </c>
      <c r="U3654" t="str">
        <f t="shared" si="285"/>
        <v>KitKat - Crisp Wafers</v>
      </c>
      <c r="V3654" t="str">
        <f t="shared" si="286"/>
        <v>Food</v>
      </c>
      <c r="W3654" t="s">
        <v>43</v>
      </c>
      <c r="X3654" t="b">
        <f t="shared" si="288"/>
        <v>1</v>
      </c>
      <c r="Y3654">
        <f t="shared" si="287"/>
        <v>2.5</v>
      </c>
      <c r="Z3654" s="2">
        <f t="shared" si="289"/>
        <v>1.6666666666666667</v>
      </c>
      <c r="AA3654" t="s">
        <v>82</v>
      </c>
      <c r="AB3654" t="s">
        <v>83</v>
      </c>
      <c r="AD3654" t="s">
        <v>40</v>
      </c>
      <c r="AE3654" t="s">
        <v>700</v>
      </c>
      <c r="AF3654">
        <v>2022</v>
      </c>
    </row>
    <row r="3655" spans="1:32" x14ac:dyDescent="0.25">
      <c r="A3655" t="s">
        <v>29</v>
      </c>
      <c r="B3655" t="s">
        <v>394</v>
      </c>
      <c r="C3655" t="s">
        <v>395</v>
      </c>
      <c r="D3655" t="s">
        <v>396</v>
      </c>
      <c r="E3655">
        <f>_xlfn.XLOOKUP(Table1[[#This Row],[Location]],'Location analysis'!A:A,'Location analysis'!B:B)</f>
        <v>40.416893999999999</v>
      </c>
      <c r="F3655">
        <f>_xlfn.XLOOKUP(Table1[[#This Row],[Location]],'Location analysis'!A:A,'Location analysis'!C:C)</f>
        <v>-74.420399000000003</v>
      </c>
      <c r="G3655" t="s">
        <v>192</v>
      </c>
      <c r="H3655" t="s">
        <v>43</v>
      </c>
      <c r="I3655">
        <v>15238111250</v>
      </c>
      <c r="J3655" t="s">
        <v>699</v>
      </c>
      <c r="K3655" t="s">
        <v>36</v>
      </c>
      <c r="L3655">
        <v>124</v>
      </c>
      <c r="M3655">
        <v>1.25</v>
      </c>
      <c r="N3655">
        <v>1</v>
      </c>
      <c r="O3655">
        <v>124</v>
      </c>
      <c r="P3655">
        <v>1.25</v>
      </c>
      <c r="Q3655">
        <v>1</v>
      </c>
      <c r="R3655">
        <v>1.25</v>
      </c>
      <c r="S3655">
        <v>1.25</v>
      </c>
      <c r="T3655" s="1">
        <v>44723</v>
      </c>
      <c r="U3655" t="str">
        <f t="shared" si="285"/>
        <v>CheezIt - Original</v>
      </c>
      <c r="V3655" t="str">
        <f t="shared" si="286"/>
        <v>Food</v>
      </c>
      <c r="W3655" t="s">
        <v>43</v>
      </c>
      <c r="X3655" t="b">
        <f t="shared" si="288"/>
        <v>1</v>
      </c>
      <c r="Y3655">
        <f t="shared" si="287"/>
        <v>1.25</v>
      </c>
      <c r="Z3655" s="2">
        <f t="shared" si="289"/>
        <v>0.83333333333333337</v>
      </c>
      <c r="AA3655" t="s">
        <v>193</v>
      </c>
      <c r="AB3655" t="s">
        <v>150</v>
      </c>
      <c r="AD3655" t="s">
        <v>40</v>
      </c>
      <c r="AE3655" t="s">
        <v>700</v>
      </c>
      <c r="AF3655">
        <v>2022</v>
      </c>
    </row>
    <row r="3656" spans="1:32" x14ac:dyDescent="0.25">
      <c r="A3656" t="s">
        <v>29</v>
      </c>
      <c r="B3656" t="s">
        <v>394</v>
      </c>
      <c r="C3656" t="s">
        <v>395</v>
      </c>
      <c r="D3656" t="s">
        <v>396</v>
      </c>
      <c r="E3656">
        <f>_xlfn.XLOOKUP(Table1[[#This Row],[Location]],'Location analysis'!A:A,'Location analysis'!B:B)</f>
        <v>40.416893999999999</v>
      </c>
      <c r="F3656">
        <f>_xlfn.XLOOKUP(Table1[[#This Row],[Location]],'Location analysis'!A:A,'Location analysis'!C:C)</f>
        <v>-74.420399000000003</v>
      </c>
      <c r="G3656" t="s">
        <v>151</v>
      </c>
      <c r="H3656" t="s">
        <v>97</v>
      </c>
      <c r="I3656">
        <v>15238115297</v>
      </c>
      <c r="J3656" t="s">
        <v>699</v>
      </c>
      <c r="K3656" t="s">
        <v>36</v>
      </c>
      <c r="L3656">
        <v>147</v>
      </c>
      <c r="M3656">
        <v>2.75</v>
      </c>
      <c r="N3656">
        <v>1</v>
      </c>
      <c r="O3656">
        <v>147</v>
      </c>
      <c r="P3656">
        <v>2.75</v>
      </c>
      <c r="Q3656">
        <v>1</v>
      </c>
      <c r="R3656">
        <v>2.75</v>
      </c>
      <c r="S3656">
        <v>2.75</v>
      </c>
      <c r="T3656" s="1">
        <v>44723</v>
      </c>
      <c r="U3656" t="str">
        <f t="shared" si="285"/>
        <v>BodyArmor LYTE  - Peach Mango</v>
      </c>
      <c r="V3656" t="str">
        <f t="shared" si="286"/>
        <v>Water</v>
      </c>
      <c r="W3656" t="s">
        <v>97</v>
      </c>
      <c r="X3656" t="b">
        <f t="shared" si="288"/>
        <v>1</v>
      </c>
      <c r="Y3656">
        <f t="shared" si="287"/>
        <v>2.75</v>
      </c>
      <c r="Z3656" s="2">
        <f t="shared" si="289"/>
        <v>1.8333333333333333</v>
      </c>
      <c r="AA3656" t="s">
        <v>152</v>
      </c>
      <c r="AB3656" t="s">
        <v>153</v>
      </c>
      <c r="AD3656" t="s">
        <v>40</v>
      </c>
      <c r="AE3656" t="s">
        <v>700</v>
      </c>
      <c r="AF3656">
        <v>2022</v>
      </c>
    </row>
    <row r="3657" spans="1:32" x14ac:dyDescent="0.25">
      <c r="A3657" t="s">
        <v>29</v>
      </c>
      <c r="B3657" t="s">
        <v>394</v>
      </c>
      <c r="C3657" t="s">
        <v>395</v>
      </c>
      <c r="D3657" t="s">
        <v>396</v>
      </c>
      <c r="E3657">
        <f>_xlfn.XLOOKUP(Table1[[#This Row],[Location]],'Location analysis'!A:A,'Location analysis'!B:B)</f>
        <v>40.416893999999999</v>
      </c>
      <c r="F3657">
        <f>_xlfn.XLOOKUP(Table1[[#This Row],[Location]],'Location analysis'!A:A,'Location analysis'!C:C)</f>
        <v>-74.420399000000003</v>
      </c>
      <c r="G3657" t="s">
        <v>634</v>
      </c>
      <c r="I3657">
        <v>15238523264</v>
      </c>
      <c r="J3657" t="s">
        <v>699</v>
      </c>
      <c r="K3657" t="s">
        <v>36</v>
      </c>
      <c r="L3657">
        <v>162</v>
      </c>
      <c r="M3657">
        <v>4</v>
      </c>
      <c r="N3657">
        <v>1</v>
      </c>
      <c r="O3657">
        <v>162</v>
      </c>
      <c r="P3657">
        <v>4</v>
      </c>
      <c r="Q3657">
        <v>1</v>
      </c>
      <c r="R3657">
        <v>4</v>
      </c>
      <c r="S3657">
        <v>4</v>
      </c>
      <c r="T3657" s="1">
        <v>44723</v>
      </c>
      <c r="U3657" t="str">
        <f t="shared" si="285"/>
        <v>Oreo Mini - Go Paks</v>
      </c>
      <c r="V3657" t="str">
        <f t="shared" si="286"/>
        <v>Cell is Blank - Dis-regard</v>
      </c>
      <c r="W3657" t="s">
        <v>43</v>
      </c>
      <c r="X3657" t="b">
        <f t="shared" si="288"/>
        <v>1</v>
      </c>
      <c r="Y3657">
        <f t="shared" si="287"/>
        <v>4</v>
      </c>
      <c r="Z3657" s="2">
        <f t="shared" si="289"/>
        <v>2.6666666666666665</v>
      </c>
      <c r="AA3657" t="s">
        <v>635</v>
      </c>
      <c r="AB3657" t="s">
        <v>492</v>
      </c>
      <c r="AD3657" t="s">
        <v>40</v>
      </c>
      <c r="AE3657" t="s">
        <v>700</v>
      </c>
      <c r="AF3657">
        <v>2022</v>
      </c>
    </row>
    <row r="3658" spans="1:32" x14ac:dyDescent="0.25">
      <c r="A3658" t="s">
        <v>29</v>
      </c>
      <c r="B3658" t="s">
        <v>67</v>
      </c>
      <c r="C3658" t="s">
        <v>68</v>
      </c>
      <c r="D3658" t="s">
        <v>69</v>
      </c>
      <c r="E3658">
        <f>_xlfn.XLOOKUP(Table1[[#This Row],[Location]],'Location analysis'!A:A,'Location analysis'!B:B)</f>
        <v>40.435699999999997</v>
      </c>
      <c r="F3658">
        <f>_xlfn.XLOOKUP(Table1[[#This Row],[Location]],'Location analysis'!A:A,'Location analysis'!C:C)</f>
        <v>-74.125200000000007</v>
      </c>
      <c r="G3658" t="s">
        <v>70</v>
      </c>
      <c r="H3658" t="s">
        <v>34</v>
      </c>
      <c r="I3658">
        <v>15238607867</v>
      </c>
      <c r="J3658" t="s">
        <v>699</v>
      </c>
      <c r="K3658" t="s">
        <v>51</v>
      </c>
      <c r="L3658">
        <v>144</v>
      </c>
      <c r="M3658">
        <v>3</v>
      </c>
      <c r="N3658">
        <v>1</v>
      </c>
      <c r="O3658">
        <v>144</v>
      </c>
      <c r="P3658">
        <v>3</v>
      </c>
      <c r="Q3658">
        <v>1</v>
      </c>
      <c r="R3658">
        <v>3</v>
      </c>
      <c r="S3658">
        <v>3</v>
      </c>
      <c r="T3658" s="1">
        <v>44723</v>
      </c>
      <c r="U3658" t="str">
        <f t="shared" si="285"/>
        <v>Monster Energy Original</v>
      </c>
      <c r="V3658" t="str">
        <f t="shared" si="286"/>
        <v>Carbonated</v>
      </c>
      <c r="W3658" t="s">
        <v>34</v>
      </c>
      <c r="X3658" t="b">
        <f t="shared" si="288"/>
        <v>1</v>
      </c>
      <c r="Y3658">
        <f t="shared" si="287"/>
        <v>3</v>
      </c>
      <c r="Z3658" s="2">
        <f t="shared" si="289"/>
        <v>2</v>
      </c>
      <c r="AA3658" t="s">
        <v>70</v>
      </c>
      <c r="AD3658" t="s">
        <v>40</v>
      </c>
      <c r="AE3658" t="s">
        <v>700</v>
      </c>
      <c r="AF3658">
        <v>2022</v>
      </c>
    </row>
    <row r="3659" spans="1:32" x14ac:dyDescent="0.25">
      <c r="A3659" t="s">
        <v>29</v>
      </c>
      <c r="B3659" t="s">
        <v>67</v>
      </c>
      <c r="C3659" t="s">
        <v>68</v>
      </c>
      <c r="D3659" t="s">
        <v>69</v>
      </c>
      <c r="E3659">
        <f>_xlfn.XLOOKUP(Table1[[#This Row],[Location]],'Location analysis'!A:A,'Location analysis'!B:B)</f>
        <v>40.435699999999997</v>
      </c>
      <c r="F3659">
        <f>_xlfn.XLOOKUP(Table1[[#This Row],[Location]],'Location analysis'!A:A,'Location analysis'!C:C)</f>
        <v>-74.125200000000007</v>
      </c>
      <c r="G3659" t="s">
        <v>259</v>
      </c>
      <c r="H3659" t="s">
        <v>34</v>
      </c>
      <c r="I3659">
        <v>15238610655</v>
      </c>
      <c r="J3659" t="s">
        <v>699</v>
      </c>
      <c r="K3659" t="s">
        <v>51</v>
      </c>
      <c r="L3659">
        <v>140</v>
      </c>
      <c r="M3659">
        <v>1.5</v>
      </c>
      <c r="N3659">
        <v>1</v>
      </c>
      <c r="O3659">
        <v>140</v>
      </c>
      <c r="P3659">
        <v>1.5</v>
      </c>
      <c r="Q3659">
        <v>1</v>
      </c>
      <c r="R3659">
        <v>1.5</v>
      </c>
      <c r="S3659">
        <v>1.5</v>
      </c>
      <c r="T3659" s="1">
        <v>44723</v>
      </c>
      <c r="U3659" t="str">
        <f t="shared" si="285"/>
        <v>Sunkist Soda - Orange</v>
      </c>
      <c r="V3659" t="str">
        <f t="shared" si="286"/>
        <v>Carbonated</v>
      </c>
      <c r="W3659" t="s">
        <v>34</v>
      </c>
      <c r="X3659" t="b">
        <f t="shared" si="288"/>
        <v>1</v>
      </c>
      <c r="Y3659">
        <f t="shared" si="287"/>
        <v>1.5</v>
      </c>
      <c r="Z3659" s="2">
        <f t="shared" si="289"/>
        <v>1</v>
      </c>
      <c r="AA3659" t="s">
        <v>260</v>
      </c>
      <c r="AB3659" t="s">
        <v>261</v>
      </c>
      <c r="AD3659" t="s">
        <v>40</v>
      </c>
      <c r="AE3659" t="s">
        <v>700</v>
      </c>
      <c r="AF3659">
        <v>2022</v>
      </c>
    </row>
    <row r="3660" spans="1:32" x14ac:dyDescent="0.25">
      <c r="A3660" t="s">
        <v>29</v>
      </c>
      <c r="B3660" t="s">
        <v>67</v>
      </c>
      <c r="C3660" t="s">
        <v>68</v>
      </c>
      <c r="D3660" t="s">
        <v>69</v>
      </c>
      <c r="E3660">
        <f>_xlfn.XLOOKUP(Table1[[#This Row],[Location]],'Location analysis'!A:A,'Location analysis'!B:B)</f>
        <v>40.435699999999997</v>
      </c>
      <c r="F3660">
        <f>_xlfn.XLOOKUP(Table1[[#This Row],[Location]],'Location analysis'!A:A,'Location analysis'!C:C)</f>
        <v>-74.125200000000007</v>
      </c>
      <c r="G3660" t="s">
        <v>268</v>
      </c>
      <c r="H3660" t="s">
        <v>43</v>
      </c>
      <c r="I3660">
        <v>15238771492</v>
      </c>
      <c r="J3660" t="s">
        <v>699</v>
      </c>
      <c r="K3660" t="s">
        <v>51</v>
      </c>
      <c r="L3660">
        <v>121</v>
      </c>
      <c r="M3660">
        <v>2</v>
      </c>
      <c r="N3660">
        <v>1</v>
      </c>
      <c r="O3660">
        <v>121</v>
      </c>
      <c r="P3660">
        <v>2</v>
      </c>
      <c r="Q3660">
        <v>1</v>
      </c>
      <c r="R3660">
        <v>2</v>
      </c>
      <c r="S3660">
        <v>2</v>
      </c>
      <c r="T3660" s="1">
        <v>44723</v>
      </c>
      <c r="U3660" t="str">
        <f t="shared" si="285"/>
        <v>Munchies Snack mix Flaming Hot</v>
      </c>
      <c r="V3660" t="str">
        <f t="shared" si="286"/>
        <v>Food</v>
      </c>
      <c r="W3660" t="s">
        <v>43</v>
      </c>
      <c r="X3660" t="b">
        <f t="shared" si="288"/>
        <v>1</v>
      </c>
      <c r="Y3660">
        <f t="shared" si="287"/>
        <v>2</v>
      </c>
      <c r="Z3660" s="2">
        <f t="shared" si="289"/>
        <v>1.3333333333333333</v>
      </c>
      <c r="AA3660" t="s">
        <v>268</v>
      </c>
      <c r="AD3660" t="s">
        <v>40</v>
      </c>
      <c r="AE3660" t="s">
        <v>700</v>
      </c>
      <c r="AF3660">
        <v>2022</v>
      </c>
    </row>
    <row r="3661" spans="1:32" x14ac:dyDescent="0.25">
      <c r="A3661" t="s">
        <v>29</v>
      </c>
      <c r="B3661" t="s">
        <v>46</v>
      </c>
      <c r="C3661" t="s">
        <v>31</v>
      </c>
      <c r="D3661" t="s">
        <v>47</v>
      </c>
      <c r="E3661">
        <f>_xlfn.XLOOKUP(Table1[[#This Row],[Location]],'Location analysis'!A:A,'Location analysis'!B:B)</f>
        <v>40.423690999999998</v>
      </c>
      <c r="F3661">
        <f>_xlfn.XLOOKUP(Table1[[#This Row],[Location]],'Location analysis'!A:A,'Location analysis'!C:C)</f>
        <v>-74.380831999999998</v>
      </c>
      <c r="G3661" t="s">
        <v>137</v>
      </c>
      <c r="H3661" t="s">
        <v>97</v>
      </c>
      <c r="I3661">
        <v>15238787209</v>
      </c>
      <c r="J3661" t="s">
        <v>699</v>
      </c>
      <c r="K3661" t="s">
        <v>51</v>
      </c>
      <c r="L3661">
        <v>144</v>
      </c>
      <c r="M3661">
        <v>1.5</v>
      </c>
      <c r="N3661">
        <v>1</v>
      </c>
      <c r="O3661">
        <v>144</v>
      </c>
      <c r="P3661">
        <v>1.5</v>
      </c>
      <c r="Q3661">
        <v>1</v>
      </c>
      <c r="R3661">
        <v>1.5</v>
      </c>
      <c r="S3661">
        <v>1.5</v>
      </c>
      <c r="T3661" s="1">
        <v>44723</v>
      </c>
      <c r="U3661" t="str">
        <f t="shared" si="285"/>
        <v>Poland Springs Water</v>
      </c>
      <c r="V3661" t="str">
        <f t="shared" si="286"/>
        <v>Water</v>
      </c>
      <c r="W3661" t="s">
        <v>97</v>
      </c>
      <c r="X3661" t="b">
        <f t="shared" si="288"/>
        <v>1</v>
      </c>
      <c r="Y3661">
        <f t="shared" si="287"/>
        <v>1.5</v>
      </c>
      <c r="Z3661" s="2">
        <f t="shared" si="289"/>
        <v>1</v>
      </c>
      <c r="AA3661" t="s">
        <v>137</v>
      </c>
      <c r="AD3661" t="s">
        <v>40</v>
      </c>
      <c r="AE3661" t="s">
        <v>700</v>
      </c>
      <c r="AF3661">
        <v>2022</v>
      </c>
    </row>
    <row r="3662" spans="1:32" x14ac:dyDescent="0.25">
      <c r="A3662" t="s">
        <v>29</v>
      </c>
      <c r="B3662" t="s">
        <v>46</v>
      </c>
      <c r="C3662" t="s">
        <v>31</v>
      </c>
      <c r="D3662" t="s">
        <v>47</v>
      </c>
      <c r="E3662">
        <f>_xlfn.XLOOKUP(Table1[[#This Row],[Location]],'Location analysis'!A:A,'Location analysis'!B:B)</f>
        <v>40.423690999999998</v>
      </c>
      <c r="F3662">
        <f>_xlfn.XLOOKUP(Table1[[#This Row],[Location]],'Location analysis'!A:A,'Location analysis'!C:C)</f>
        <v>-74.380831999999998</v>
      </c>
      <c r="G3662" t="s">
        <v>137</v>
      </c>
      <c r="H3662" t="s">
        <v>97</v>
      </c>
      <c r="I3662">
        <v>15238910250</v>
      </c>
      <c r="J3662" t="s">
        <v>699</v>
      </c>
      <c r="K3662" t="s">
        <v>51</v>
      </c>
      <c r="L3662">
        <v>144</v>
      </c>
      <c r="M3662">
        <v>1.5</v>
      </c>
      <c r="N3662">
        <v>1</v>
      </c>
      <c r="O3662">
        <v>144</v>
      </c>
      <c r="P3662">
        <v>1.5</v>
      </c>
      <c r="Q3662">
        <v>1</v>
      </c>
      <c r="R3662">
        <v>1.5</v>
      </c>
      <c r="S3662">
        <v>1.5</v>
      </c>
      <c r="T3662" s="1">
        <v>44723</v>
      </c>
      <c r="U3662" t="str">
        <f t="shared" si="285"/>
        <v>Poland Springs Water</v>
      </c>
      <c r="V3662" t="str">
        <f t="shared" si="286"/>
        <v>Water</v>
      </c>
      <c r="W3662" t="s">
        <v>97</v>
      </c>
      <c r="X3662" t="b">
        <f t="shared" si="288"/>
        <v>1</v>
      </c>
      <c r="Y3662">
        <f t="shared" si="287"/>
        <v>1.5</v>
      </c>
      <c r="Z3662" s="2">
        <f t="shared" si="289"/>
        <v>1</v>
      </c>
      <c r="AA3662" t="s">
        <v>137</v>
      </c>
      <c r="AD3662" t="s">
        <v>40</v>
      </c>
      <c r="AE3662" t="s">
        <v>700</v>
      </c>
      <c r="AF3662">
        <v>2022</v>
      </c>
    </row>
    <row r="3663" spans="1:32" x14ac:dyDescent="0.25">
      <c r="A3663" t="s">
        <v>29</v>
      </c>
      <c r="B3663" t="s">
        <v>46</v>
      </c>
      <c r="C3663" t="s">
        <v>31</v>
      </c>
      <c r="D3663" t="s">
        <v>47</v>
      </c>
      <c r="E3663">
        <f>_xlfn.XLOOKUP(Table1[[#This Row],[Location]],'Location analysis'!A:A,'Location analysis'!B:B)</f>
        <v>40.423690999999998</v>
      </c>
      <c r="F3663">
        <f>_xlfn.XLOOKUP(Table1[[#This Row],[Location]],'Location analysis'!A:A,'Location analysis'!C:C)</f>
        <v>-74.380831999999998</v>
      </c>
      <c r="G3663" t="s">
        <v>137</v>
      </c>
      <c r="H3663" t="s">
        <v>97</v>
      </c>
      <c r="I3663">
        <v>15238911988</v>
      </c>
      <c r="J3663" t="s">
        <v>699</v>
      </c>
      <c r="K3663" t="s">
        <v>51</v>
      </c>
      <c r="L3663">
        <v>144</v>
      </c>
      <c r="M3663">
        <v>1.5</v>
      </c>
      <c r="N3663">
        <v>1</v>
      </c>
      <c r="O3663">
        <v>144</v>
      </c>
      <c r="P3663">
        <v>1.5</v>
      </c>
      <c r="Q3663">
        <v>1</v>
      </c>
      <c r="R3663">
        <v>1.5</v>
      </c>
      <c r="S3663">
        <v>1.5</v>
      </c>
      <c r="T3663" s="1">
        <v>44723</v>
      </c>
      <c r="U3663" t="str">
        <f t="shared" si="285"/>
        <v>Poland Springs Water</v>
      </c>
      <c r="V3663" t="str">
        <f t="shared" si="286"/>
        <v>Water</v>
      </c>
      <c r="W3663" t="s">
        <v>97</v>
      </c>
      <c r="X3663" t="b">
        <f t="shared" si="288"/>
        <v>1</v>
      </c>
      <c r="Y3663">
        <f t="shared" si="287"/>
        <v>1.5</v>
      </c>
      <c r="Z3663" s="2">
        <f t="shared" si="289"/>
        <v>1</v>
      </c>
      <c r="AA3663" t="s">
        <v>137</v>
      </c>
      <c r="AD3663" t="s">
        <v>40</v>
      </c>
      <c r="AE3663" t="s">
        <v>700</v>
      </c>
      <c r="AF3663">
        <v>2022</v>
      </c>
    </row>
    <row r="3664" spans="1:32" x14ac:dyDescent="0.25">
      <c r="A3664" t="s">
        <v>29</v>
      </c>
      <c r="B3664" t="s">
        <v>67</v>
      </c>
      <c r="C3664" t="s">
        <v>68</v>
      </c>
      <c r="D3664" t="s">
        <v>69</v>
      </c>
      <c r="E3664">
        <f>_xlfn.XLOOKUP(Table1[[#This Row],[Location]],'Location analysis'!A:A,'Location analysis'!B:B)</f>
        <v>40.435699999999997</v>
      </c>
      <c r="F3664">
        <f>_xlfn.XLOOKUP(Table1[[#This Row],[Location]],'Location analysis'!A:A,'Location analysis'!C:C)</f>
        <v>-74.125200000000007</v>
      </c>
      <c r="G3664" t="s">
        <v>81</v>
      </c>
      <c r="H3664" t="s">
        <v>43</v>
      </c>
      <c r="I3664">
        <v>15238952957</v>
      </c>
      <c r="J3664" t="s">
        <v>699</v>
      </c>
      <c r="K3664" t="s">
        <v>51</v>
      </c>
      <c r="L3664">
        <v>139</v>
      </c>
      <c r="M3664">
        <v>2.5</v>
      </c>
      <c r="N3664">
        <v>1</v>
      </c>
      <c r="O3664">
        <v>139</v>
      </c>
      <c r="P3664">
        <v>2.5</v>
      </c>
      <c r="Q3664">
        <v>1</v>
      </c>
      <c r="R3664">
        <v>2.5</v>
      </c>
      <c r="S3664">
        <v>2.5</v>
      </c>
      <c r="T3664" s="1">
        <v>44723</v>
      </c>
      <c r="U3664" t="str">
        <f t="shared" si="285"/>
        <v>KitKat - Crisp Wafers</v>
      </c>
      <c r="V3664" t="str">
        <f t="shared" si="286"/>
        <v>Food</v>
      </c>
      <c r="W3664" t="s">
        <v>43</v>
      </c>
      <c r="X3664" t="b">
        <f t="shared" si="288"/>
        <v>1</v>
      </c>
      <c r="Y3664">
        <f t="shared" si="287"/>
        <v>2.5</v>
      </c>
      <c r="Z3664" s="2">
        <f t="shared" si="289"/>
        <v>1.6666666666666667</v>
      </c>
      <c r="AA3664" t="s">
        <v>82</v>
      </c>
      <c r="AB3664" t="s">
        <v>83</v>
      </c>
      <c r="AD3664" t="s">
        <v>40</v>
      </c>
      <c r="AE3664" t="s">
        <v>700</v>
      </c>
      <c r="AF3664">
        <v>2022</v>
      </c>
    </row>
    <row r="3665" spans="1:32" x14ac:dyDescent="0.25">
      <c r="A3665" t="s">
        <v>29</v>
      </c>
      <c r="B3665" t="s">
        <v>67</v>
      </c>
      <c r="C3665" t="s">
        <v>68</v>
      </c>
      <c r="D3665" t="s">
        <v>69</v>
      </c>
      <c r="E3665">
        <f>_xlfn.XLOOKUP(Table1[[#This Row],[Location]],'Location analysis'!A:A,'Location analysis'!B:B)</f>
        <v>40.435699999999997</v>
      </c>
      <c r="F3665">
        <f>_xlfn.XLOOKUP(Table1[[#This Row],[Location]],'Location analysis'!A:A,'Location analysis'!C:C)</f>
        <v>-74.125200000000007</v>
      </c>
      <c r="G3665" t="s">
        <v>70</v>
      </c>
      <c r="H3665" t="s">
        <v>34</v>
      </c>
      <c r="I3665">
        <v>15239125837</v>
      </c>
      <c r="J3665" t="s">
        <v>699</v>
      </c>
      <c r="K3665" t="s">
        <v>51</v>
      </c>
      <c r="L3665">
        <v>146</v>
      </c>
      <c r="M3665">
        <v>3</v>
      </c>
      <c r="N3665">
        <v>1</v>
      </c>
      <c r="O3665">
        <v>146</v>
      </c>
      <c r="P3665">
        <v>3</v>
      </c>
      <c r="Q3665">
        <v>1</v>
      </c>
      <c r="R3665">
        <v>3</v>
      </c>
      <c r="S3665">
        <v>3</v>
      </c>
      <c r="T3665" s="1">
        <v>44723</v>
      </c>
      <c r="U3665" t="str">
        <f t="shared" si="285"/>
        <v>Monster Energy Original</v>
      </c>
      <c r="V3665" t="str">
        <f t="shared" si="286"/>
        <v>Carbonated</v>
      </c>
      <c r="W3665" t="s">
        <v>34</v>
      </c>
      <c r="X3665" t="b">
        <f t="shared" si="288"/>
        <v>1</v>
      </c>
      <c r="Y3665">
        <f t="shared" si="287"/>
        <v>3</v>
      </c>
      <c r="Z3665" s="2">
        <f t="shared" si="289"/>
        <v>2</v>
      </c>
      <c r="AA3665" t="s">
        <v>70</v>
      </c>
      <c r="AD3665" t="s">
        <v>40</v>
      </c>
      <c r="AE3665" t="s">
        <v>700</v>
      </c>
      <c r="AF3665">
        <v>2022</v>
      </c>
    </row>
    <row r="3666" spans="1:32" x14ac:dyDescent="0.25">
      <c r="A3666" t="s">
        <v>29</v>
      </c>
      <c r="B3666" t="s">
        <v>30</v>
      </c>
      <c r="C3666" t="s">
        <v>31</v>
      </c>
      <c r="D3666" t="s">
        <v>32</v>
      </c>
      <c r="E3666">
        <f>_xlfn.XLOOKUP(Table1[[#This Row],[Location]],'Location analysis'!A:A,'Location analysis'!B:B)</f>
        <v>40.423690999999998</v>
      </c>
      <c r="F3666">
        <f>_xlfn.XLOOKUP(Table1[[#This Row],[Location]],'Location analysis'!A:A,'Location analysis'!C:C)</f>
        <v>-74.380831999999998</v>
      </c>
      <c r="G3666" t="s">
        <v>293</v>
      </c>
      <c r="H3666" t="s">
        <v>43</v>
      </c>
      <c r="I3666">
        <v>15239392732</v>
      </c>
      <c r="J3666" t="s">
        <v>699</v>
      </c>
      <c r="K3666" t="s">
        <v>36</v>
      </c>
      <c r="L3666">
        <v>135</v>
      </c>
      <c r="M3666">
        <v>2</v>
      </c>
      <c r="N3666">
        <v>1</v>
      </c>
      <c r="O3666">
        <v>135</v>
      </c>
      <c r="P3666">
        <v>2</v>
      </c>
      <c r="Q3666">
        <v>1</v>
      </c>
      <c r="R3666">
        <v>2</v>
      </c>
      <c r="S3666">
        <v>2</v>
      </c>
      <c r="T3666" s="1">
        <v>44725</v>
      </c>
      <c r="U3666" t="str">
        <f t="shared" si="285"/>
        <v>Kinder - Bueno - Crispy Creamy Chocolate</v>
      </c>
      <c r="V3666" t="str">
        <f t="shared" si="286"/>
        <v>Food</v>
      </c>
      <c r="W3666" t="s">
        <v>43</v>
      </c>
      <c r="X3666" t="b">
        <f t="shared" si="288"/>
        <v>1</v>
      </c>
      <c r="Y3666">
        <f t="shared" si="287"/>
        <v>2</v>
      </c>
      <c r="Z3666" s="2">
        <f t="shared" si="289"/>
        <v>1.3333333333333333</v>
      </c>
      <c r="AA3666" t="s">
        <v>294</v>
      </c>
      <c r="AB3666" t="s">
        <v>295</v>
      </c>
      <c r="AC3666" t="s">
        <v>296</v>
      </c>
      <c r="AD3666" t="s">
        <v>40</v>
      </c>
      <c r="AE3666" t="s">
        <v>700</v>
      </c>
      <c r="AF3666">
        <v>2022</v>
      </c>
    </row>
    <row r="3667" spans="1:32" x14ac:dyDescent="0.25">
      <c r="A3667" t="s">
        <v>29</v>
      </c>
      <c r="B3667" t="s">
        <v>67</v>
      </c>
      <c r="C3667" t="s">
        <v>68</v>
      </c>
      <c r="D3667" t="s">
        <v>69</v>
      </c>
      <c r="E3667">
        <f>_xlfn.XLOOKUP(Table1[[#This Row],[Location]],'Location analysis'!A:A,'Location analysis'!B:B)</f>
        <v>40.435699999999997</v>
      </c>
      <c r="F3667">
        <f>_xlfn.XLOOKUP(Table1[[#This Row],[Location]],'Location analysis'!A:A,'Location analysis'!C:C)</f>
        <v>-74.125200000000007</v>
      </c>
      <c r="G3667" t="s">
        <v>81</v>
      </c>
      <c r="H3667" t="s">
        <v>43</v>
      </c>
      <c r="I3667">
        <v>15239521501</v>
      </c>
      <c r="J3667" t="s">
        <v>699</v>
      </c>
      <c r="K3667" t="s">
        <v>51</v>
      </c>
      <c r="L3667">
        <v>136</v>
      </c>
      <c r="M3667">
        <v>2.5</v>
      </c>
      <c r="N3667">
        <v>1</v>
      </c>
      <c r="O3667">
        <v>136</v>
      </c>
      <c r="P3667">
        <v>2.5</v>
      </c>
      <c r="Q3667">
        <v>1</v>
      </c>
      <c r="R3667">
        <v>2.5</v>
      </c>
      <c r="S3667">
        <v>2.5</v>
      </c>
      <c r="T3667" s="1">
        <v>44723</v>
      </c>
      <c r="U3667" t="str">
        <f t="shared" si="285"/>
        <v>KitKat - Crisp Wafers</v>
      </c>
      <c r="V3667" t="str">
        <f t="shared" si="286"/>
        <v>Food</v>
      </c>
      <c r="W3667" t="s">
        <v>43</v>
      </c>
      <c r="X3667" t="b">
        <f t="shared" si="288"/>
        <v>1</v>
      </c>
      <c r="Y3667">
        <f t="shared" si="287"/>
        <v>2.5</v>
      </c>
      <c r="Z3667" s="2">
        <f t="shared" si="289"/>
        <v>1.6666666666666667</v>
      </c>
      <c r="AA3667" t="s">
        <v>82</v>
      </c>
      <c r="AB3667" t="s">
        <v>83</v>
      </c>
      <c r="AD3667" t="s">
        <v>40</v>
      </c>
      <c r="AE3667" t="s">
        <v>700</v>
      </c>
      <c r="AF3667">
        <v>2022</v>
      </c>
    </row>
    <row r="3668" spans="1:32" x14ac:dyDescent="0.25">
      <c r="A3668" t="s">
        <v>29</v>
      </c>
      <c r="B3668" t="s">
        <v>67</v>
      </c>
      <c r="C3668" t="s">
        <v>68</v>
      </c>
      <c r="D3668" t="s">
        <v>69</v>
      </c>
      <c r="E3668">
        <f>_xlfn.XLOOKUP(Table1[[#This Row],[Location]],'Location analysis'!A:A,'Location analysis'!B:B)</f>
        <v>40.435699999999997</v>
      </c>
      <c r="F3668">
        <f>_xlfn.XLOOKUP(Table1[[#This Row],[Location]],'Location analysis'!A:A,'Location analysis'!C:C)</f>
        <v>-74.125200000000007</v>
      </c>
      <c r="G3668" t="s">
        <v>179</v>
      </c>
      <c r="H3668" t="s">
        <v>43</v>
      </c>
      <c r="I3668">
        <v>15239530377</v>
      </c>
      <c r="J3668" t="s">
        <v>699</v>
      </c>
      <c r="K3668" t="s">
        <v>51</v>
      </c>
      <c r="L3668">
        <v>111</v>
      </c>
      <c r="M3668">
        <v>1.5</v>
      </c>
      <c r="N3668">
        <v>1</v>
      </c>
      <c r="O3668">
        <v>111</v>
      </c>
      <c r="P3668">
        <v>1.5</v>
      </c>
      <c r="Q3668">
        <v>1</v>
      </c>
      <c r="R3668">
        <v>1.5</v>
      </c>
      <c r="S3668">
        <v>1.5</v>
      </c>
      <c r="T3668" s="1">
        <v>44723</v>
      </c>
      <c r="U3668" t="str">
        <f t="shared" si="285"/>
        <v>Chesters Fries Flaming hot</v>
      </c>
      <c r="V3668" t="str">
        <f t="shared" si="286"/>
        <v>Food</v>
      </c>
      <c r="W3668" t="s">
        <v>43</v>
      </c>
      <c r="X3668" t="b">
        <f t="shared" si="288"/>
        <v>1</v>
      </c>
      <c r="Y3668">
        <f t="shared" si="287"/>
        <v>1.5</v>
      </c>
      <c r="Z3668" s="2">
        <f t="shared" si="289"/>
        <v>1</v>
      </c>
      <c r="AA3668" t="s">
        <v>179</v>
      </c>
      <c r="AD3668" t="s">
        <v>40</v>
      </c>
      <c r="AE3668" t="s">
        <v>700</v>
      </c>
      <c r="AF3668">
        <v>2022</v>
      </c>
    </row>
    <row r="3669" spans="1:32" x14ac:dyDescent="0.25">
      <c r="A3669" t="s">
        <v>29</v>
      </c>
      <c r="B3669" t="s">
        <v>67</v>
      </c>
      <c r="C3669" t="s">
        <v>68</v>
      </c>
      <c r="D3669" t="s">
        <v>69</v>
      </c>
      <c r="E3669">
        <f>_xlfn.XLOOKUP(Table1[[#This Row],[Location]],'Location analysis'!A:A,'Location analysis'!B:B)</f>
        <v>40.435699999999997</v>
      </c>
      <c r="F3669">
        <f>_xlfn.XLOOKUP(Table1[[#This Row],[Location]],'Location analysis'!A:A,'Location analysis'!C:C)</f>
        <v>-74.125200000000007</v>
      </c>
      <c r="G3669" t="s">
        <v>100</v>
      </c>
      <c r="H3669" t="s">
        <v>43</v>
      </c>
      <c r="I3669">
        <v>15239723997</v>
      </c>
      <c r="J3669" t="s">
        <v>701</v>
      </c>
      <c r="K3669" t="s">
        <v>51</v>
      </c>
      <c r="L3669">
        <v>122</v>
      </c>
      <c r="M3669">
        <v>1.5</v>
      </c>
      <c r="N3669">
        <v>1</v>
      </c>
      <c r="O3669">
        <v>122</v>
      </c>
      <c r="P3669">
        <v>1.5</v>
      </c>
      <c r="Q3669">
        <v>1</v>
      </c>
      <c r="R3669">
        <v>1.5</v>
      </c>
      <c r="S3669">
        <v>1.5</v>
      </c>
      <c r="T3669" s="1">
        <v>44723</v>
      </c>
      <c r="U3669" t="str">
        <f t="shared" si="285"/>
        <v>Cheetos - Fleming Hot Crunchy</v>
      </c>
      <c r="V3669" t="str">
        <f t="shared" si="286"/>
        <v>Food</v>
      </c>
      <c r="W3669" t="s">
        <v>43</v>
      </c>
      <c r="X3669" t="b">
        <f t="shared" si="288"/>
        <v>1</v>
      </c>
      <c r="Y3669">
        <f t="shared" si="287"/>
        <v>1.5</v>
      </c>
      <c r="Z3669" s="2">
        <f t="shared" si="289"/>
        <v>1</v>
      </c>
      <c r="AA3669" t="s">
        <v>101</v>
      </c>
      <c r="AB3669" t="s">
        <v>102</v>
      </c>
      <c r="AD3669" t="s">
        <v>54</v>
      </c>
      <c r="AE3669" t="s">
        <v>702</v>
      </c>
      <c r="AF3669">
        <v>2022</v>
      </c>
    </row>
    <row r="3670" spans="1:32" x14ac:dyDescent="0.25">
      <c r="A3670" t="s">
        <v>29</v>
      </c>
      <c r="B3670" t="s">
        <v>67</v>
      </c>
      <c r="C3670" t="s">
        <v>68</v>
      </c>
      <c r="D3670" t="s">
        <v>69</v>
      </c>
      <c r="E3670">
        <f>_xlfn.XLOOKUP(Table1[[#This Row],[Location]],'Location analysis'!A:A,'Location analysis'!B:B)</f>
        <v>40.435699999999997</v>
      </c>
      <c r="F3670">
        <f>_xlfn.XLOOKUP(Table1[[#This Row],[Location]],'Location analysis'!A:A,'Location analysis'!C:C)</f>
        <v>-74.125200000000007</v>
      </c>
      <c r="G3670" t="s">
        <v>70</v>
      </c>
      <c r="H3670" t="s">
        <v>34</v>
      </c>
      <c r="I3670">
        <v>15239814862</v>
      </c>
      <c r="J3670" t="s">
        <v>701</v>
      </c>
      <c r="K3670" t="s">
        <v>51</v>
      </c>
      <c r="L3670">
        <v>144</v>
      </c>
      <c r="M3670">
        <v>3</v>
      </c>
      <c r="N3670">
        <v>1</v>
      </c>
      <c r="O3670">
        <v>144</v>
      </c>
      <c r="P3670">
        <v>3</v>
      </c>
      <c r="Q3670">
        <v>1</v>
      </c>
      <c r="R3670">
        <v>3</v>
      </c>
      <c r="S3670">
        <v>3</v>
      </c>
      <c r="T3670" s="1">
        <v>44723</v>
      </c>
      <c r="U3670" t="str">
        <f t="shared" si="285"/>
        <v>Monster Energy Original</v>
      </c>
      <c r="V3670" t="str">
        <f t="shared" si="286"/>
        <v>Carbonated</v>
      </c>
      <c r="W3670" t="s">
        <v>34</v>
      </c>
      <c r="X3670" t="b">
        <f t="shared" si="288"/>
        <v>1</v>
      </c>
      <c r="Y3670">
        <f t="shared" si="287"/>
        <v>3</v>
      </c>
      <c r="Z3670" s="2">
        <f t="shared" si="289"/>
        <v>2</v>
      </c>
      <c r="AA3670" t="s">
        <v>70</v>
      </c>
      <c r="AD3670" t="s">
        <v>54</v>
      </c>
      <c r="AE3670" t="s">
        <v>702</v>
      </c>
      <c r="AF3670">
        <v>2022</v>
      </c>
    </row>
    <row r="3671" spans="1:32" x14ac:dyDescent="0.25">
      <c r="A3671" t="s">
        <v>29</v>
      </c>
      <c r="B3671" t="s">
        <v>67</v>
      </c>
      <c r="C3671" t="s">
        <v>68</v>
      </c>
      <c r="D3671" t="s">
        <v>69</v>
      </c>
      <c r="E3671">
        <f>_xlfn.XLOOKUP(Table1[[#This Row],[Location]],'Location analysis'!A:A,'Location analysis'!B:B)</f>
        <v>40.435699999999997</v>
      </c>
      <c r="F3671">
        <f>_xlfn.XLOOKUP(Table1[[#This Row],[Location]],'Location analysis'!A:A,'Location analysis'!C:C)</f>
        <v>-74.125200000000007</v>
      </c>
      <c r="G3671" t="s">
        <v>179</v>
      </c>
      <c r="H3671" t="s">
        <v>43</v>
      </c>
      <c r="I3671">
        <v>15239815398</v>
      </c>
      <c r="J3671" t="s">
        <v>701</v>
      </c>
      <c r="K3671" t="s">
        <v>51</v>
      </c>
      <c r="L3671">
        <v>111</v>
      </c>
      <c r="M3671">
        <v>1.5</v>
      </c>
      <c r="N3671">
        <v>1</v>
      </c>
      <c r="O3671">
        <v>111</v>
      </c>
      <c r="P3671">
        <v>1.5</v>
      </c>
      <c r="Q3671">
        <v>1</v>
      </c>
      <c r="R3671">
        <v>1.5</v>
      </c>
      <c r="S3671">
        <v>1.5</v>
      </c>
      <c r="T3671" s="1">
        <v>44723</v>
      </c>
      <c r="U3671" t="str">
        <f t="shared" si="285"/>
        <v>Chesters Fries Flaming hot</v>
      </c>
      <c r="V3671" t="str">
        <f t="shared" si="286"/>
        <v>Food</v>
      </c>
      <c r="W3671" t="s">
        <v>43</v>
      </c>
      <c r="X3671" t="b">
        <f t="shared" si="288"/>
        <v>1</v>
      </c>
      <c r="Y3671">
        <f t="shared" si="287"/>
        <v>1.5</v>
      </c>
      <c r="Z3671" s="2">
        <f t="shared" si="289"/>
        <v>1</v>
      </c>
      <c r="AA3671" t="s">
        <v>179</v>
      </c>
      <c r="AD3671" t="s">
        <v>54</v>
      </c>
      <c r="AE3671" t="s">
        <v>702</v>
      </c>
      <c r="AF3671">
        <v>2022</v>
      </c>
    </row>
    <row r="3672" spans="1:32" x14ac:dyDescent="0.25">
      <c r="A3672" t="s">
        <v>29</v>
      </c>
      <c r="B3672" t="s">
        <v>394</v>
      </c>
      <c r="C3672" t="s">
        <v>395</v>
      </c>
      <c r="D3672" t="s">
        <v>396</v>
      </c>
      <c r="E3672">
        <f>_xlfn.XLOOKUP(Table1[[#This Row],[Location]],'Location analysis'!A:A,'Location analysis'!B:B)</f>
        <v>40.416893999999999</v>
      </c>
      <c r="F3672">
        <f>_xlfn.XLOOKUP(Table1[[#This Row],[Location]],'Location analysis'!A:A,'Location analysis'!C:C)</f>
        <v>-74.420399000000003</v>
      </c>
      <c r="G3672" t="s">
        <v>582</v>
      </c>
      <c r="H3672" t="s">
        <v>43</v>
      </c>
      <c r="I3672">
        <v>15240544748</v>
      </c>
      <c r="J3672" t="s">
        <v>701</v>
      </c>
      <c r="K3672" t="s">
        <v>36</v>
      </c>
      <c r="L3672">
        <v>150</v>
      </c>
      <c r="M3672">
        <v>3</v>
      </c>
      <c r="N3672">
        <v>1</v>
      </c>
      <c r="O3672">
        <v>150</v>
      </c>
      <c r="P3672">
        <v>3</v>
      </c>
      <c r="Q3672">
        <v>1</v>
      </c>
      <c r="R3672">
        <v>3</v>
      </c>
      <c r="S3672">
        <v>3</v>
      </c>
      <c r="T3672" s="1">
        <v>44724</v>
      </c>
      <c r="U3672" t="str">
        <f t="shared" si="285"/>
        <v>CheezIt - Go Paks</v>
      </c>
      <c r="V3672" t="str">
        <f t="shared" si="286"/>
        <v>Food</v>
      </c>
      <c r="W3672" t="s">
        <v>43</v>
      </c>
      <c r="X3672" t="b">
        <f t="shared" si="288"/>
        <v>1</v>
      </c>
      <c r="Y3672">
        <f t="shared" si="287"/>
        <v>3</v>
      </c>
      <c r="Z3672" s="2">
        <f t="shared" si="289"/>
        <v>2</v>
      </c>
      <c r="AA3672" t="s">
        <v>193</v>
      </c>
      <c r="AB3672" t="s">
        <v>492</v>
      </c>
      <c r="AD3672" t="s">
        <v>54</v>
      </c>
      <c r="AE3672" t="s">
        <v>702</v>
      </c>
      <c r="AF3672">
        <v>2022</v>
      </c>
    </row>
    <row r="3673" spans="1:32" x14ac:dyDescent="0.25">
      <c r="A3673" t="s">
        <v>29</v>
      </c>
      <c r="B3673" t="s">
        <v>46</v>
      </c>
      <c r="C3673" t="s">
        <v>31</v>
      </c>
      <c r="D3673" t="s">
        <v>47</v>
      </c>
      <c r="E3673">
        <f>_xlfn.XLOOKUP(Table1[[#This Row],[Location]],'Location analysis'!A:A,'Location analysis'!B:B)</f>
        <v>40.423690999999998</v>
      </c>
      <c r="F3673">
        <f>_xlfn.XLOOKUP(Table1[[#This Row],[Location]],'Location analysis'!A:A,'Location analysis'!C:C)</f>
        <v>-74.380831999999998</v>
      </c>
      <c r="G3673" t="s">
        <v>612</v>
      </c>
      <c r="H3673" t="s">
        <v>43</v>
      </c>
      <c r="I3673">
        <v>15240725973</v>
      </c>
      <c r="J3673" t="s">
        <v>701</v>
      </c>
      <c r="K3673" t="s">
        <v>36</v>
      </c>
      <c r="L3673">
        <v>120</v>
      </c>
      <c r="M3673">
        <v>1.5</v>
      </c>
      <c r="N3673">
        <v>1</v>
      </c>
      <c r="O3673">
        <v>120</v>
      </c>
      <c r="P3673">
        <v>1.5</v>
      </c>
      <c r="Q3673">
        <v>1</v>
      </c>
      <c r="R3673">
        <v>1.5</v>
      </c>
      <c r="S3673">
        <v>1.5</v>
      </c>
      <c r="T3673" s="1">
        <v>44724</v>
      </c>
      <c r="U3673" t="str">
        <f t="shared" si="285"/>
        <v>Goldfish Baked - Cheddar</v>
      </c>
      <c r="V3673" t="str">
        <f t="shared" si="286"/>
        <v>Food</v>
      </c>
      <c r="W3673" t="s">
        <v>43</v>
      </c>
      <c r="X3673" t="b">
        <f t="shared" si="288"/>
        <v>1</v>
      </c>
      <c r="Y3673">
        <f t="shared" si="287"/>
        <v>1.5</v>
      </c>
      <c r="Z3673" s="2">
        <f t="shared" si="289"/>
        <v>1</v>
      </c>
      <c r="AA3673" t="s">
        <v>613</v>
      </c>
      <c r="AB3673" t="s">
        <v>614</v>
      </c>
      <c r="AD3673" t="s">
        <v>54</v>
      </c>
      <c r="AE3673" t="s">
        <v>702</v>
      </c>
      <c r="AF3673">
        <v>2022</v>
      </c>
    </row>
    <row r="3674" spans="1:32" x14ac:dyDescent="0.25">
      <c r="A3674" t="s">
        <v>29</v>
      </c>
      <c r="B3674" t="s">
        <v>46</v>
      </c>
      <c r="C3674" t="s">
        <v>31</v>
      </c>
      <c r="D3674" t="s">
        <v>47</v>
      </c>
      <c r="E3674">
        <f>_xlfn.XLOOKUP(Table1[[#This Row],[Location]],'Location analysis'!A:A,'Location analysis'!B:B)</f>
        <v>40.423690999999998</v>
      </c>
      <c r="F3674">
        <f>_xlfn.XLOOKUP(Table1[[#This Row],[Location]],'Location analysis'!A:A,'Location analysis'!C:C)</f>
        <v>-74.380831999999998</v>
      </c>
      <c r="G3674" t="s">
        <v>71</v>
      </c>
      <c r="H3674" t="s">
        <v>43</v>
      </c>
      <c r="I3674">
        <v>15240728138</v>
      </c>
      <c r="J3674" t="s">
        <v>701</v>
      </c>
      <c r="K3674" t="s">
        <v>36</v>
      </c>
      <c r="L3674">
        <v>135</v>
      </c>
      <c r="M3674">
        <v>2.5</v>
      </c>
      <c r="N3674">
        <v>1</v>
      </c>
      <c r="O3674">
        <v>135</v>
      </c>
      <c r="P3674">
        <v>2.5</v>
      </c>
      <c r="Q3674">
        <v>1</v>
      </c>
      <c r="R3674">
        <v>2.5</v>
      </c>
      <c r="S3674">
        <v>2.5</v>
      </c>
      <c r="T3674" s="1">
        <v>44724</v>
      </c>
      <c r="U3674" t="str">
        <f t="shared" si="285"/>
        <v>Seapoint Farms Dry Roasted Edamame - Wasabi</v>
      </c>
      <c r="V3674" t="str">
        <f t="shared" si="286"/>
        <v>Food</v>
      </c>
      <c r="W3674" t="s">
        <v>43</v>
      </c>
      <c r="X3674" t="b">
        <f t="shared" si="288"/>
        <v>1</v>
      </c>
      <c r="Y3674">
        <f t="shared" si="287"/>
        <v>2.5</v>
      </c>
      <c r="Z3674" s="2">
        <f t="shared" si="289"/>
        <v>1.6666666666666667</v>
      </c>
      <c r="AA3674" t="s">
        <v>72</v>
      </c>
      <c r="AB3674" t="s">
        <v>73</v>
      </c>
      <c r="AD3674" t="s">
        <v>54</v>
      </c>
      <c r="AE3674" t="s">
        <v>702</v>
      </c>
      <c r="AF3674">
        <v>2022</v>
      </c>
    </row>
    <row r="3675" spans="1:32" x14ac:dyDescent="0.25">
      <c r="A3675" t="s">
        <v>29</v>
      </c>
      <c r="B3675" t="s">
        <v>394</v>
      </c>
      <c r="C3675" t="s">
        <v>395</v>
      </c>
      <c r="D3675" t="s">
        <v>396</v>
      </c>
      <c r="E3675">
        <f>_xlfn.XLOOKUP(Table1[[#This Row],[Location]],'Location analysis'!A:A,'Location analysis'!B:B)</f>
        <v>40.416893999999999</v>
      </c>
      <c r="F3675">
        <f>_xlfn.XLOOKUP(Table1[[#This Row],[Location]],'Location analysis'!A:A,'Location analysis'!C:C)</f>
        <v>-74.420399000000003</v>
      </c>
      <c r="G3675" t="s">
        <v>681</v>
      </c>
      <c r="H3675" t="s">
        <v>43</v>
      </c>
      <c r="I3675">
        <v>15240923259</v>
      </c>
      <c r="J3675" t="s">
        <v>701</v>
      </c>
      <c r="K3675" t="s">
        <v>51</v>
      </c>
      <c r="L3675">
        <v>114</v>
      </c>
      <c r="M3675">
        <v>2</v>
      </c>
      <c r="N3675">
        <v>1</v>
      </c>
      <c r="O3675">
        <v>114</v>
      </c>
      <c r="P3675">
        <v>2</v>
      </c>
      <c r="Q3675">
        <v>1</v>
      </c>
      <c r="R3675">
        <v>2</v>
      </c>
      <c r="S3675">
        <v>2</v>
      </c>
      <c r="T3675" s="1">
        <v>44724</v>
      </c>
      <c r="U3675" t="str">
        <f t="shared" si="285"/>
        <v>Snyder's of Hanover Pretzel Pieces - Cheddar</v>
      </c>
      <c r="V3675" t="str">
        <f t="shared" si="286"/>
        <v>Food</v>
      </c>
      <c r="W3675" t="s">
        <v>43</v>
      </c>
      <c r="X3675" t="b">
        <f t="shared" si="288"/>
        <v>1</v>
      </c>
      <c r="Y3675">
        <f t="shared" si="287"/>
        <v>2</v>
      </c>
      <c r="Z3675" s="2">
        <f t="shared" si="289"/>
        <v>1.3333333333333333</v>
      </c>
      <c r="AA3675" t="s">
        <v>591</v>
      </c>
      <c r="AB3675" t="s">
        <v>614</v>
      </c>
      <c r="AD3675" t="s">
        <v>54</v>
      </c>
      <c r="AE3675" t="s">
        <v>702</v>
      </c>
      <c r="AF3675">
        <v>2022</v>
      </c>
    </row>
    <row r="3676" spans="1:32" x14ac:dyDescent="0.25">
      <c r="A3676" t="s">
        <v>29</v>
      </c>
      <c r="B3676" t="s">
        <v>394</v>
      </c>
      <c r="C3676" t="s">
        <v>395</v>
      </c>
      <c r="D3676" t="s">
        <v>396</v>
      </c>
      <c r="E3676">
        <f>_xlfn.XLOOKUP(Table1[[#This Row],[Location]],'Location analysis'!A:A,'Location analysis'!B:B)</f>
        <v>40.416893999999999</v>
      </c>
      <c r="F3676">
        <f>_xlfn.XLOOKUP(Table1[[#This Row],[Location]],'Location analysis'!A:A,'Location analysis'!C:C)</f>
        <v>-74.420399000000003</v>
      </c>
      <c r="G3676" t="s">
        <v>632</v>
      </c>
      <c r="I3676">
        <v>15240949751</v>
      </c>
      <c r="J3676" t="s">
        <v>701</v>
      </c>
      <c r="K3676" t="s">
        <v>36</v>
      </c>
      <c r="L3676">
        <v>161</v>
      </c>
      <c r="M3676">
        <v>4</v>
      </c>
      <c r="N3676">
        <v>1</v>
      </c>
      <c r="O3676">
        <v>161</v>
      </c>
      <c r="P3676">
        <v>4</v>
      </c>
      <c r="Q3676">
        <v>1</v>
      </c>
      <c r="R3676">
        <v>4</v>
      </c>
      <c r="S3676">
        <v>4</v>
      </c>
      <c r="T3676" s="1">
        <v>44724</v>
      </c>
      <c r="U3676" t="str">
        <f t="shared" si="285"/>
        <v>Mini Chips Ahoy - Go Paks</v>
      </c>
      <c r="V3676" t="str">
        <f t="shared" si="286"/>
        <v>Cell is Blank - Dis-regard</v>
      </c>
      <c r="W3676" t="s">
        <v>43</v>
      </c>
      <c r="X3676" t="b">
        <f t="shared" si="288"/>
        <v>1</v>
      </c>
      <c r="Y3676">
        <f t="shared" si="287"/>
        <v>4</v>
      </c>
      <c r="Z3676" s="2">
        <f t="shared" si="289"/>
        <v>2.6666666666666665</v>
      </c>
      <c r="AA3676" t="s">
        <v>633</v>
      </c>
      <c r="AB3676" t="s">
        <v>492</v>
      </c>
      <c r="AD3676" t="s">
        <v>54</v>
      </c>
      <c r="AE3676" t="s">
        <v>702</v>
      </c>
      <c r="AF3676">
        <v>2022</v>
      </c>
    </row>
    <row r="3677" spans="1:32" x14ac:dyDescent="0.25">
      <c r="A3677" t="s">
        <v>29</v>
      </c>
      <c r="B3677" t="s">
        <v>46</v>
      </c>
      <c r="C3677" t="s">
        <v>31</v>
      </c>
      <c r="D3677" t="s">
        <v>47</v>
      </c>
      <c r="E3677">
        <f>_xlfn.XLOOKUP(Table1[[#This Row],[Location]],'Location analysis'!A:A,'Location analysis'!B:B)</f>
        <v>40.423690999999998</v>
      </c>
      <c r="F3677">
        <f>_xlfn.XLOOKUP(Table1[[#This Row],[Location]],'Location analysis'!A:A,'Location analysis'!C:C)</f>
        <v>-74.380831999999998</v>
      </c>
      <c r="G3677" t="s">
        <v>42</v>
      </c>
      <c r="H3677" t="s">
        <v>43</v>
      </c>
      <c r="I3677">
        <v>15240960711</v>
      </c>
      <c r="J3677" t="s">
        <v>701</v>
      </c>
      <c r="K3677" t="s">
        <v>51</v>
      </c>
      <c r="L3677">
        <v>124</v>
      </c>
      <c r="M3677">
        <v>1.5</v>
      </c>
      <c r="N3677">
        <v>1</v>
      </c>
      <c r="O3677">
        <v>124</v>
      </c>
      <c r="P3677">
        <v>1.5</v>
      </c>
      <c r="Q3677">
        <v>1</v>
      </c>
      <c r="R3677">
        <v>1.5</v>
      </c>
      <c r="S3677">
        <v>1.5</v>
      </c>
      <c r="T3677" s="1">
        <v>44724</v>
      </c>
      <c r="U3677" t="str">
        <f t="shared" si="285"/>
        <v>Takis - Hot Chilli Pepper &amp; Lime</v>
      </c>
      <c r="V3677" t="str">
        <f t="shared" si="286"/>
        <v>Food</v>
      </c>
      <c r="W3677" t="s">
        <v>43</v>
      </c>
      <c r="X3677" t="b">
        <f t="shared" si="288"/>
        <v>1</v>
      </c>
      <c r="Y3677">
        <f t="shared" si="287"/>
        <v>1.5</v>
      </c>
      <c r="Z3677" s="2">
        <f t="shared" si="289"/>
        <v>1</v>
      </c>
      <c r="AA3677" t="s">
        <v>44</v>
      </c>
      <c r="AB3677" t="s">
        <v>45</v>
      </c>
      <c r="AD3677" t="s">
        <v>54</v>
      </c>
      <c r="AE3677" t="s">
        <v>702</v>
      </c>
      <c r="AF3677">
        <v>2022</v>
      </c>
    </row>
    <row r="3678" spans="1:32" x14ac:dyDescent="0.25">
      <c r="A3678" t="s">
        <v>29</v>
      </c>
      <c r="B3678" t="s">
        <v>46</v>
      </c>
      <c r="C3678" t="s">
        <v>31</v>
      </c>
      <c r="D3678" t="s">
        <v>47</v>
      </c>
      <c r="E3678">
        <f>_xlfn.XLOOKUP(Table1[[#This Row],[Location]],'Location analysis'!A:A,'Location analysis'!B:B)</f>
        <v>40.423690999999998</v>
      </c>
      <c r="F3678">
        <f>_xlfn.XLOOKUP(Table1[[#This Row],[Location]],'Location analysis'!A:A,'Location analysis'!C:C)</f>
        <v>-74.380831999999998</v>
      </c>
      <c r="G3678" t="s">
        <v>137</v>
      </c>
      <c r="H3678" t="s">
        <v>97</v>
      </c>
      <c r="I3678">
        <v>15240983401</v>
      </c>
      <c r="J3678" t="s">
        <v>701</v>
      </c>
      <c r="K3678" t="s">
        <v>51</v>
      </c>
      <c r="L3678">
        <v>144</v>
      </c>
      <c r="M3678">
        <v>1.5</v>
      </c>
      <c r="N3678">
        <v>1</v>
      </c>
      <c r="O3678">
        <v>144</v>
      </c>
      <c r="P3678">
        <v>1.5</v>
      </c>
      <c r="Q3678">
        <v>1</v>
      </c>
      <c r="R3678">
        <v>1.5</v>
      </c>
      <c r="S3678">
        <v>1.5</v>
      </c>
      <c r="T3678" s="1">
        <v>44724</v>
      </c>
      <c r="U3678" t="str">
        <f t="shared" si="285"/>
        <v>Poland Springs Water</v>
      </c>
      <c r="V3678" t="str">
        <f t="shared" si="286"/>
        <v>Water</v>
      </c>
      <c r="W3678" t="s">
        <v>97</v>
      </c>
      <c r="X3678" t="b">
        <f t="shared" si="288"/>
        <v>1</v>
      </c>
      <c r="Y3678">
        <f t="shared" si="287"/>
        <v>1.5</v>
      </c>
      <c r="Z3678" s="2">
        <f t="shared" si="289"/>
        <v>1</v>
      </c>
      <c r="AA3678" t="s">
        <v>137</v>
      </c>
      <c r="AD3678" t="s">
        <v>54</v>
      </c>
      <c r="AE3678" t="s">
        <v>702</v>
      </c>
      <c r="AF3678">
        <v>2022</v>
      </c>
    </row>
    <row r="3679" spans="1:32" x14ac:dyDescent="0.25">
      <c r="A3679" t="s">
        <v>29</v>
      </c>
      <c r="B3679" t="s">
        <v>394</v>
      </c>
      <c r="C3679" t="s">
        <v>395</v>
      </c>
      <c r="D3679" t="s">
        <v>396</v>
      </c>
      <c r="E3679">
        <f>_xlfn.XLOOKUP(Table1[[#This Row],[Location]],'Location analysis'!A:A,'Location analysis'!B:B)</f>
        <v>40.416893999999999</v>
      </c>
      <c r="F3679">
        <f>_xlfn.XLOOKUP(Table1[[#This Row],[Location]],'Location analysis'!A:A,'Location analysis'!C:C)</f>
        <v>-74.420399000000003</v>
      </c>
      <c r="G3679" t="s">
        <v>192</v>
      </c>
      <c r="H3679" t="s">
        <v>43</v>
      </c>
      <c r="I3679">
        <v>15240990555</v>
      </c>
      <c r="J3679" t="s">
        <v>701</v>
      </c>
      <c r="K3679" t="s">
        <v>51</v>
      </c>
      <c r="L3679">
        <v>124</v>
      </c>
      <c r="M3679">
        <v>1.25</v>
      </c>
      <c r="N3679">
        <v>1</v>
      </c>
      <c r="O3679">
        <v>124</v>
      </c>
      <c r="P3679">
        <v>1.25</v>
      </c>
      <c r="Q3679">
        <v>1</v>
      </c>
      <c r="R3679">
        <v>1.25</v>
      </c>
      <c r="S3679">
        <v>1.25</v>
      </c>
      <c r="T3679" s="1">
        <v>44724</v>
      </c>
      <c r="U3679" t="str">
        <f t="shared" si="285"/>
        <v>CheezIt - Original</v>
      </c>
      <c r="V3679" t="str">
        <f t="shared" si="286"/>
        <v>Food</v>
      </c>
      <c r="W3679" t="s">
        <v>43</v>
      </c>
      <c r="X3679" t="b">
        <f t="shared" si="288"/>
        <v>1</v>
      </c>
      <c r="Y3679">
        <f t="shared" si="287"/>
        <v>1.25</v>
      </c>
      <c r="Z3679" s="2">
        <f t="shared" si="289"/>
        <v>0.83333333333333337</v>
      </c>
      <c r="AA3679" t="s">
        <v>193</v>
      </c>
      <c r="AB3679" t="s">
        <v>150</v>
      </c>
      <c r="AD3679" t="s">
        <v>54</v>
      </c>
      <c r="AE3679" t="s">
        <v>702</v>
      </c>
      <c r="AF3679">
        <v>2022</v>
      </c>
    </row>
    <row r="3680" spans="1:32" x14ac:dyDescent="0.25">
      <c r="A3680" t="s">
        <v>29</v>
      </c>
      <c r="B3680" t="s">
        <v>30</v>
      </c>
      <c r="C3680" t="s">
        <v>31</v>
      </c>
      <c r="D3680" t="s">
        <v>32</v>
      </c>
      <c r="E3680">
        <f>_xlfn.XLOOKUP(Table1[[#This Row],[Location]],'Location analysis'!A:A,'Location analysis'!B:B)</f>
        <v>40.423690999999998</v>
      </c>
      <c r="F3680">
        <f>_xlfn.XLOOKUP(Table1[[#This Row],[Location]],'Location analysis'!A:A,'Location analysis'!C:C)</f>
        <v>-74.380831999999998</v>
      </c>
      <c r="G3680" t="s">
        <v>42</v>
      </c>
      <c r="H3680" t="s">
        <v>43</v>
      </c>
      <c r="I3680">
        <v>15240991862</v>
      </c>
      <c r="J3680" t="s">
        <v>701</v>
      </c>
      <c r="K3680" t="s">
        <v>51</v>
      </c>
      <c r="L3680">
        <v>124</v>
      </c>
      <c r="M3680">
        <v>1.5</v>
      </c>
      <c r="N3680">
        <v>1</v>
      </c>
      <c r="O3680">
        <v>124</v>
      </c>
      <c r="P3680">
        <v>1.5</v>
      </c>
      <c r="Q3680">
        <v>1</v>
      </c>
      <c r="R3680">
        <v>1.5</v>
      </c>
      <c r="S3680">
        <v>1.5</v>
      </c>
      <c r="T3680" s="1">
        <v>44725</v>
      </c>
      <c r="U3680" t="str">
        <f t="shared" si="285"/>
        <v>Takis - Hot Chilli Pepper &amp; Lime</v>
      </c>
      <c r="V3680" t="str">
        <f t="shared" si="286"/>
        <v>Food</v>
      </c>
      <c r="W3680" t="s">
        <v>43</v>
      </c>
      <c r="X3680" t="b">
        <f t="shared" si="288"/>
        <v>1</v>
      </c>
      <c r="Y3680">
        <f t="shared" si="287"/>
        <v>1.5</v>
      </c>
      <c r="Z3680" s="2">
        <f t="shared" si="289"/>
        <v>1</v>
      </c>
      <c r="AA3680" t="s">
        <v>44</v>
      </c>
      <c r="AB3680" t="s">
        <v>45</v>
      </c>
      <c r="AD3680" t="s">
        <v>54</v>
      </c>
      <c r="AE3680" t="s">
        <v>702</v>
      </c>
      <c r="AF3680">
        <v>2022</v>
      </c>
    </row>
    <row r="3681" spans="1:32" x14ac:dyDescent="0.25">
      <c r="A3681" t="s">
        <v>29</v>
      </c>
      <c r="B3681" t="s">
        <v>30</v>
      </c>
      <c r="C3681" t="s">
        <v>31</v>
      </c>
      <c r="D3681" t="s">
        <v>32</v>
      </c>
      <c r="E3681">
        <f>_xlfn.XLOOKUP(Table1[[#This Row],[Location]],'Location analysis'!A:A,'Location analysis'!B:B)</f>
        <v>40.423690999999998</v>
      </c>
      <c r="F3681">
        <f>_xlfn.XLOOKUP(Table1[[#This Row],[Location]],'Location analysis'!A:A,'Location analysis'!C:C)</f>
        <v>-74.380831999999998</v>
      </c>
      <c r="G3681" t="s">
        <v>42</v>
      </c>
      <c r="H3681" t="s">
        <v>43</v>
      </c>
      <c r="I3681">
        <v>15241003837</v>
      </c>
      <c r="J3681" t="s">
        <v>701</v>
      </c>
      <c r="K3681" t="s">
        <v>51</v>
      </c>
      <c r="L3681">
        <v>124</v>
      </c>
      <c r="M3681">
        <v>1.5</v>
      </c>
      <c r="N3681">
        <v>1</v>
      </c>
      <c r="O3681">
        <v>124</v>
      </c>
      <c r="P3681">
        <v>1.5</v>
      </c>
      <c r="Q3681">
        <v>1</v>
      </c>
      <c r="R3681">
        <v>1.5</v>
      </c>
      <c r="S3681">
        <v>1.5</v>
      </c>
      <c r="T3681" s="1">
        <v>44725</v>
      </c>
      <c r="U3681" t="str">
        <f t="shared" si="285"/>
        <v>Takis - Hot Chilli Pepper &amp; Lime</v>
      </c>
      <c r="V3681" t="str">
        <f t="shared" si="286"/>
        <v>Food</v>
      </c>
      <c r="W3681" t="s">
        <v>43</v>
      </c>
      <c r="X3681" t="b">
        <f t="shared" si="288"/>
        <v>1</v>
      </c>
      <c r="Y3681">
        <f t="shared" si="287"/>
        <v>1.5</v>
      </c>
      <c r="Z3681" s="2">
        <f t="shared" si="289"/>
        <v>1</v>
      </c>
      <c r="AA3681" t="s">
        <v>44</v>
      </c>
      <c r="AB3681" t="s">
        <v>45</v>
      </c>
      <c r="AD3681" t="s">
        <v>54</v>
      </c>
      <c r="AE3681" t="s">
        <v>702</v>
      </c>
      <c r="AF3681">
        <v>2022</v>
      </c>
    </row>
    <row r="3682" spans="1:32" x14ac:dyDescent="0.25">
      <c r="A3682" t="s">
        <v>29</v>
      </c>
      <c r="B3682" t="s">
        <v>394</v>
      </c>
      <c r="C3682" t="s">
        <v>395</v>
      </c>
      <c r="D3682" t="s">
        <v>396</v>
      </c>
      <c r="E3682">
        <f>_xlfn.XLOOKUP(Table1[[#This Row],[Location]],'Location analysis'!A:A,'Location analysis'!B:B)</f>
        <v>40.416893999999999</v>
      </c>
      <c r="F3682">
        <f>_xlfn.XLOOKUP(Table1[[#This Row],[Location]],'Location analysis'!A:A,'Location analysis'!C:C)</f>
        <v>-74.420399000000003</v>
      </c>
      <c r="G3682" t="s">
        <v>520</v>
      </c>
      <c r="H3682" t="s">
        <v>43</v>
      </c>
      <c r="I3682">
        <v>15241012294</v>
      </c>
      <c r="J3682" t="s">
        <v>701</v>
      </c>
      <c r="K3682" t="s">
        <v>36</v>
      </c>
      <c r="L3682">
        <v>111</v>
      </c>
      <c r="M3682">
        <v>1.5</v>
      </c>
      <c r="N3682">
        <v>1</v>
      </c>
      <c r="O3682">
        <v>111</v>
      </c>
      <c r="P3682">
        <v>1.5</v>
      </c>
      <c r="Q3682">
        <v>1</v>
      </c>
      <c r="R3682">
        <v>1.5</v>
      </c>
      <c r="S3682">
        <v>1.5</v>
      </c>
      <c r="T3682" s="1">
        <v>44724</v>
      </c>
      <c r="U3682" t="str">
        <f t="shared" si="285"/>
        <v>Pop Corners - Sea Salt</v>
      </c>
      <c r="V3682" t="str">
        <f t="shared" si="286"/>
        <v>Food</v>
      </c>
      <c r="W3682" t="s">
        <v>43</v>
      </c>
      <c r="X3682" t="b">
        <f t="shared" si="288"/>
        <v>1</v>
      </c>
      <c r="Y3682">
        <f t="shared" si="287"/>
        <v>1.5</v>
      </c>
      <c r="Z3682" s="2">
        <f t="shared" si="289"/>
        <v>1</v>
      </c>
      <c r="AA3682" t="s">
        <v>509</v>
      </c>
      <c r="AB3682" t="s">
        <v>157</v>
      </c>
      <c r="AD3682" t="s">
        <v>54</v>
      </c>
      <c r="AE3682" t="s">
        <v>702</v>
      </c>
      <c r="AF3682">
        <v>2022</v>
      </c>
    </row>
    <row r="3683" spans="1:32" x14ac:dyDescent="0.25">
      <c r="A3683" t="s">
        <v>29</v>
      </c>
      <c r="B3683" t="s">
        <v>394</v>
      </c>
      <c r="C3683" t="s">
        <v>395</v>
      </c>
      <c r="D3683" t="s">
        <v>396</v>
      </c>
      <c r="E3683">
        <f>_xlfn.XLOOKUP(Table1[[#This Row],[Location]],'Location analysis'!A:A,'Location analysis'!B:B)</f>
        <v>40.416893999999999</v>
      </c>
      <c r="F3683">
        <f>_xlfn.XLOOKUP(Table1[[#This Row],[Location]],'Location analysis'!A:A,'Location analysis'!C:C)</f>
        <v>-74.420399000000003</v>
      </c>
      <c r="G3683" t="s">
        <v>583</v>
      </c>
      <c r="H3683" t="s">
        <v>43</v>
      </c>
      <c r="I3683">
        <v>15241026531</v>
      </c>
      <c r="J3683" t="s">
        <v>701</v>
      </c>
      <c r="K3683" t="s">
        <v>51</v>
      </c>
      <c r="L3683">
        <v>158</v>
      </c>
      <c r="M3683">
        <v>2</v>
      </c>
      <c r="N3683">
        <v>1</v>
      </c>
      <c r="O3683">
        <v>158</v>
      </c>
      <c r="P3683">
        <v>2</v>
      </c>
      <c r="Q3683">
        <v>1</v>
      </c>
      <c r="R3683">
        <v>2</v>
      </c>
      <c r="S3683">
        <v>2</v>
      </c>
      <c r="T3683" s="1">
        <v>44724</v>
      </c>
      <c r="U3683" t="str">
        <f t="shared" si="285"/>
        <v>Lenny &amp; Larrys - Chocolate Chip</v>
      </c>
      <c r="V3683" t="str">
        <f t="shared" si="286"/>
        <v>Food</v>
      </c>
      <c r="W3683" t="s">
        <v>43</v>
      </c>
      <c r="X3683" t="b">
        <f t="shared" si="288"/>
        <v>1</v>
      </c>
      <c r="Y3683">
        <f t="shared" si="287"/>
        <v>2</v>
      </c>
      <c r="Z3683" s="2">
        <f t="shared" si="289"/>
        <v>1.3333333333333333</v>
      </c>
      <c r="AA3683" t="s">
        <v>422</v>
      </c>
      <c r="AB3683" t="s">
        <v>444</v>
      </c>
      <c r="AD3683" t="s">
        <v>54</v>
      </c>
      <c r="AE3683" t="s">
        <v>702</v>
      </c>
      <c r="AF3683">
        <v>2022</v>
      </c>
    </row>
    <row r="3684" spans="1:32" x14ac:dyDescent="0.25">
      <c r="A3684" t="s">
        <v>29</v>
      </c>
      <c r="B3684" t="s">
        <v>394</v>
      </c>
      <c r="C3684" t="s">
        <v>395</v>
      </c>
      <c r="D3684" t="s">
        <v>396</v>
      </c>
      <c r="E3684">
        <f>_xlfn.XLOOKUP(Table1[[#This Row],[Location]],'Location analysis'!A:A,'Location analysis'!B:B)</f>
        <v>40.416893999999999</v>
      </c>
      <c r="F3684">
        <f>_xlfn.XLOOKUP(Table1[[#This Row],[Location]],'Location analysis'!A:A,'Location analysis'!C:C)</f>
        <v>-74.420399000000003</v>
      </c>
      <c r="G3684" t="s">
        <v>272</v>
      </c>
      <c r="H3684" t="s">
        <v>43</v>
      </c>
      <c r="I3684">
        <v>15241035870</v>
      </c>
      <c r="J3684" t="s">
        <v>701</v>
      </c>
      <c r="K3684" t="s">
        <v>36</v>
      </c>
      <c r="L3684">
        <v>138</v>
      </c>
      <c r="M3684">
        <v>2</v>
      </c>
      <c r="N3684">
        <v>1</v>
      </c>
      <c r="O3684">
        <v>138</v>
      </c>
      <c r="P3684">
        <v>2</v>
      </c>
      <c r="Q3684">
        <v>1</v>
      </c>
      <c r="R3684">
        <v>2</v>
      </c>
      <c r="S3684">
        <v>2</v>
      </c>
      <c r="T3684" s="1">
        <v>44724</v>
      </c>
      <c r="U3684" t="str">
        <f t="shared" si="285"/>
        <v>Oreo Single Server 6 ct</v>
      </c>
      <c r="V3684" t="str">
        <f t="shared" si="286"/>
        <v>Food</v>
      </c>
      <c r="W3684" t="s">
        <v>43</v>
      </c>
      <c r="X3684" t="b">
        <f t="shared" si="288"/>
        <v>1</v>
      </c>
      <c r="Y3684">
        <f t="shared" si="287"/>
        <v>2</v>
      </c>
      <c r="Z3684" s="2">
        <f t="shared" si="289"/>
        <v>1.3333333333333333</v>
      </c>
      <c r="AA3684" t="s">
        <v>272</v>
      </c>
      <c r="AD3684" t="s">
        <v>54</v>
      </c>
      <c r="AE3684" t="s">
        <v>702</v>
      </c>
      <c r="AF3684">
        <v>2022</v>
      </c>
    </row>
    <row r="3685" spans="1:32" x14ac:dyDescent="0.25">
      <c r="A3685" t="s">
        <v>29</v>
      </c>
      <c r="B3685" t="s">
        <v>30</v>
      </c>
      <c r="C3685" t="s">
        <v>31</v>
      </c>
      <c r="D3685" t="s">
        <v>32</v>
      </c>
      <c r="E3685">
        <f>_xlfn.XLOOKUP(Table1[[#This Row],[Location]],'Location analysis'!A:A,'Location analysis'!B:B)</f>
        <v>40.423690999999998</v>
      </c>
      <c r="F3685">
        <f>_xlfn.XLOOKUP(Table1[[#This Row],[Location]],'Location analysis'!A:A,'Location analysis'!C:C)</f>
        <v>-74.380831999999998</v>
      </c>
      <c r="G3685" t="s">
        <v>42</v>
      </c>
      <c r="H3685" t="s">
        <v>43</v>
      </c>
      <c r="I3685">
        <v>15241057650</v>
      </c>
      <c r="J3685" t="s">
        <v>701</v>
      </c>
      <c r="K3685" t="s">
        <v>36</v>
      </c>
      <c r="L3685">
        <v>124</v>
      </c>
      <c r="M3685">
        <v>1.5</v>
      </c>
      <c r="N3685">
        <v>1</v>
      </c>
      <c r="O3685">
        <v>124</v>
      </c>
      <c r="P3685">
        <v>1.5</v>
      </c>
      <c r="Q3685">
        <v>1</v>
      </c>
      <c r="R3685">
        <v>1.5</v>
      </c>
      <c r="S3685">
        <v>1.5</v>
      </c>
      <c r="T3685" s="1">
        <v>44725</v>
      </c>
      <c r="U3685" t="str">
        <f t="shared" si="285"/>
        <v>Takis - Hot Chilli Pepper &amp; Lime</v>
      </c>
      <c r="V3685" t="str">
        <f t="shared" si="286"/>
        <v>Food</v>
      </c>
      <c r="W3685" t="s">
        <v>43</v>
      </c>
      <c r="X3685" t="b">
        <f t="shared" si="288"/>
        <v>1</v>
      </c>
      <c r="Y3685">
        <f t="shared" si="287"/>
        <v>1.5</v>
      </c>
      <c r="Z3685" s="2">
        <f t="shared" si="289"/>
        <v>1</v>
      </c>
      <c r="AA3685" t="s">
        <v>44</v>
      </c>
      <c r="AB3685" t="s">
        <v>45</v>
      </c>
      <c r="AD3685" t="s">
        <v>54</v>
      </c>
      <c r="AE3685" t="s">
        <v>702</v>
      </c>
      <c r="AF3685">
        <v>2022</v>
      </c>
    </row>
    <row r="3686" spans="1:32" x14ac:dyDescent="0.25">
      <c r="A3686" t="s">
        <v>29</v>
      </c>
      <c r="B3686" t="s">
        <v>394</v>
      </c>
      <c r="C3686" t="s">
        <v>395</v>
      </c>
      <c r="D3686" t="s">
        <v>396</v>
      </c>
      <c r="E3686">
        <f>_xlfn.XLOOKUP(Table1[[#This Row],[Location]],'Location analysis'!A:A,'Location analysis'!B:B)</f>
        <v>40.416893999999999</v>
      </c>
      <c r="F3686">
        <f>_xlfn.XLOOKUP(Table1[[#This Row],[Location]],'Location analysis'!A:A,'Location analysis'!C:C)</f>
        <v>-74.420399000000003</v>
      </c>
      <c r="G3686" t="s">
        <v>583</v>
      </c>
      <c r="H3686" t="s">
        <v>43</v>
      </c>
      <c r="I3686">
        <v>15241087870</v>
      </c>
      <c r="J3686" t="s">
        <v>701</v>
      </c>
      <c r="K3686" t="s">
        <v>36</v>
      </c>
      <c r="L3686">
        <v>158</v>
      </c>
      <c r="M3686">
        <v>2</v>
      </c>
      <c r="N3686">
        <v>1</v>
      </c>
      <c r="O3686">
        <v>158</v>
      </c>
      <c r="P3686">
        <v>2</v>
      </c>
      <c r="Q3686">
        <v>1</v>
      </c>
      <c r="R3686">
        <v>2</v>
      </c>
      <c r="S3686">
        <v>2</v>
      </c>
      <c r="T3686" s="1">
        <v>44724</v>
      </c>
      <c r="U3686" t="str">
        <f t="shared" si="285"/>
        <v>Lenny &amp; Larrys - Chocolate Chip</v>
      </c>
      <c r="V3686" t="str">
        <f t="shared" si="286"/>
        <v>Food</v>
      </c>
      <c r="W3686" t="s">
        <v>43</v>
      </c>
      <c r="X3686" t="b">
        <f t="shared" si="288"/>
        <v>1</v>
      </c>
      <c r="Y3686">
        <f t="shared" si="287"/>
        <v>2</v>
      </c>
      <c r="Z3686" s="2">
        <f t="shared" si="289"/>
        <v>1.3333333333333333</v>
      </c>
      <c r="AA3686" t="s">
        <v>422</v>
      </c>
      <c r="AB3686" t="s">
        <v>444</v>
      </c>
      <c r="AD3686" t="s">
        <v>54</v>
      </c>
      <c r="AE3686" t="s">
        <v>702</v>
      </c>
      <c r="AF3686">
        <v>2022</v>
      </c>
    </row>
    <row r="3687" spans="1:32" x14ac:dyDescent="0.25">
      <c r="A3687" t="s">
        <v>29</v>
      </c>
      <c r="B3687" t="s">
        <v>30</v>
      </c>
      <c r="C3687" t="s">
        <v>31</v>
      </c>
      <c r="D3687" t="s">
        <v>32</v>
      </c>
      <c r="E3687">
        <f>_xlfn.XLOOKUP(Table1[[#This Row],[Location]],'Location analysis'!A:A,'Location analysis'!B:B)</f>
        <v>40.423690999999998</v>
      </c>
      <c r="F3687">
        <f>_xlfn.XLOOKUP(Table1[[#This Row],[Location]],'Location analysis'!A:A,'Location analysis'!C:C)</f>
        <v>-74.380831999999998</v>
      </c>
      <c r="G3687" t="s">
        <v>42</v>
      </c>
      <c r="H3687" t="s">
        <v>43</v>
      </c>
      <c r="I3687">
        <v>15241115360</v>
      </c>
      <c r="J3687" t="s">
        <v>701</v>
      </c>
      <c r="K3687" t="s">
        <v>36</v>
      </c>
      <c r="L3687">
        <v>124</v>
      </c>
      <c r="M3687">
        <v>1.5</v>
      </c>
      <c r="N3687">
        <v>1</v>
      </c>
      <c r="O3687">
        <v>124</v>
      </c>
      <c r="P3687">
        <v>1.5</v>
      </c>
      <c r="Q3687">
        <v>1</v>
      </c>
      <c r="R3687">
        <v>1.5</v>
      </c>
      <c r="S3687">
        <v>1.5</v>
      </c>
      <c r="T3687" s="1">
        <v>44725</v>
      </c>
      <c r="U3687" t="str">
        <f t="shared" si="285"/>
        <v>Takis - Hot Chilli Pepper &amp; Lime</v>
      </c>
      <c r="V3687" t="str">
        <f t="shared" si="286"/>
        <v>Food</v>
      </c>
      <c r="W3687" t="s">
        <v>43</v>
      </c>
      <c r="X3687" t="b">
        <f t="shared" si="288"/>
        <v>1</v>
      </c>
      <c r="Y3687">
        <f t="shared" si="287"/>
        <v>1.5</v>
      </c>
      <c r="Z3687" s="2">
        <f t="shared" si="289"/>
        <v>1</v>
      </c>
      <c r="AA3687" t="s">
        <v>44</v>
      </c>
      <c r="AB3687" t="s">
        <v>45</v>
      </c>
      <c r="AD3687" t="s">
        <v>54</v>
      </c>
      <c r="AE3687" t="s">
        <v>702</v>
      </c>
      <c r="AF3687">
        <v>2022</v>
      </c>
    </row>
    <row r="3688" spans="1:32" x14ac:dyDescent="0.25">
      <c r="A3688" t="s">
        <v>29</v>
      </c>
      <c r="B3688" t="s">
        <v>46</v>
      </c>
      <c r="C3688" t="s">
        <v>31</v>
      </c>
      <c r="D3688" t="s">
        <v>47</v>
      </c>
      <c r="E3688">
        <f>_xlfn.XLOOKUP(Table1[[#This Row],[Location]],'Location analysis'!A:A,'Location analysis'!B:B)</f>
        <v>40.423690999999998</v>
      </c>
      <c r="F3688">
        <f>_xlfn.XLOOKUP(Table1[[#This Row],[Location]],'Location analysis'!A:A,'Location analysis'!C:C)</f>
        <v>-74.380831999999998</v>
      </c>
      <c r="G3688" t="s">
        <v>84</v>
      </c>
      <c r="H3688" t="s">
        <v>43</v>
      </c>
      <c r="I3688">
        <v>15241133040</v>
      </c>
      <c r="J3688" t="s">
        <v>701</v>
      </c>
      <c r="K3688" t="s">
        <v>51</v>
      </c>
      <c r="L3688">
        <v>131</v>
      </c>
      <c r="M3688">
        <v>2</v>
      </c>
      <c r="N3688">
        <v>1</v>
      </c>
      <c r="O3688">
        <v>131</v>
      </c>
      <c r="P3688">
        <v>2</v>
      </c>
      <c r="Q3688">
        <v>1</v>
      </c>
      <c r="R3688">
        <v>2</v>
      </c>
      <c r="S3688">
        <v>2</v>
      </c>
      <c r="T3688" s="1">
        <v>44724</v>
      </c>
      <c r="U3688" t="str">
        <f t="shared" si="285"/>
        <v>Wonderful Pistachios - Variety</v>
      </c>
      <c r="V3688" t="str">
        <f t="shared" si="286"/>
        <v>Food</v>
      </c>
      <c r="W3688" t="s">
        <v>43</v>
      </c>
      <c r="X3688" t="b">
        <f t="shared" si="288"/>
        <v>1</v>
      </c>
      <c r="Y3688">
        <f t="shared" si="287"/>
        <v>2</v>
      </c>
      <c r="Z3688" s="2">
        <f t="shared" si="289"/>
        <v>1.3333333333333333</v>
      </c>
      <c r="AA3688" t="s">
        <v>85</v>
      </c>
      <c r="AB3688" t="s">
        <v>86</v>
      </c>
      <c r="AD3688" t="s">
        <v>54</v>
      </c>
      <c r="AE3688" t="s">
        <v>702</v>
      </c>
      <c r="AF3688">
        <v>2022</v>
      </c>
    </row>
    <row r="3689" spans="1:32" x14ac:dyDescent="0.25">
      <c r="A3689" t="s">
        <v>29</v>
      </c>
      <c r="B3689" t="s">
        <v>46</v>
      </c>
      <c r="C3689" t="s">
        <v>31</v>
      </c>
      <c r="D3689" t="s">
        <v>47</v>
      </c>
      <c r="E3689">
        <f>_xlfn.XLOOKUP(Table1[[#This Row],[Location]],'Location analysis'!A:A,'Location analysis'!B:B)</f>
        <v>40.423690999999998</v>
      </c>
      <c r="F3689">
        <f>_xlfn.XLOOKUP(Table1[[#This Row],[Location]],'Location analysis'!A:A,'Location analysis'!C:C)</f>
        <v>-74.380831999999998</v>
      </c>
      <c r="G3689" t="s">
        <v>106</v>
      </c>
      <c r="H3689" t="s">
        <v>43</v>
      </c>
      <c r="I3689">
        <v>15241134578</v>
      </c>
      <c r="J3689" t="s">
        <v>701</v>
      </c>
      <c r="K3689" t="s">
        <v>51</v>
      </c>
      <c r="L3689">
        <v>121</v>
      </c>
      <c r="M3689">
        <v>1.5</v>
      </c>
      <c r="N3689">
        <v>1</v>
      </c>
      <c r="O3689">
        <v>121</v>
      </c>
      <c r="P3689">
        <v>1.5</v>
      </c>
      <c r="Q3689">
        <v>1</v>
      </c>
      <c r="R3689">
        <v>1.5</v>
      </c>
      <c r="S3689">
        <v>1.5</v>
      </c>
      <c r="T3689" s="1">
        <v>44724</v>
      </c>
      <c r="U3689" t="str">
        <f t="shared" si="285"/>
        <v>Oreo Mini</v>
      </c>
      <c r="V3689" t="str">
        <f t="shared" si="286"/>
        <v>Food</v>
      </c>
      <c r="W3689" t="s">
        <v>43</v>
      </c>
      <c r="X3689" t="b">
        <f t="shared" si="288"/>
        <v>1</v>
      </c>
      <c r="Y3689">
        <f t="shared" si="287"/>
        <v>1.5</v>
      </c>
      <c r="Z3689" s="2">
        <f t="shared" si="289"/>
        <v>1</v>
      </c>
      <c r="AA3689" t="s">
        <v>106</v>
      </c>
      <c r="AD3689" t="s">
        <v>54</v>
      </c>
      <c r="AE3689" t="s">
        <v>702</v>
      </c>
      <c r="AF3689">
        <v>2022</v>
      </c>
    </row>
    <row r="3690" spans="1:32" x14ac:dyDescent="0.25">
      <c r="A3690" t="s">
        <v>29</v>
      </c>
      <c r="B3690" t="s">
        <v>46</v>
      </c>
      <c r="C3690" t="s">
        <v>31</v>
      </c>
      <c r="D3690" t="s">
        <v>47</v>
      </c>
      <c r="E3690">
        <f>_xlfn.XLOOKUP(Table1[[#This Row],[Location]],'Location analysis'!A:A,'Location analysis'!B:B)</f>
        <v>40.423690999999998</v>
      </c>
      <c r="F3690">
        <f>_xlfn.XLOOKUP(Table1[[#This Row],[Location]],'Location analysis'!A:A,'Location analysis'!C:C)</f>
        <v>-74.380831999999998</v>
      </c>
      <c r="G3690" t="s">
        <v>84</v>
      </c>
      <c r="H3690" t="s">
        <v>43</v>
      </c>
      <c r="I3690">
        <v>15241136192</v>
      </c>
      <c r="J3690" t="s">
        <v>701</v>
      </c>
      <c r="K3690" t="s">
        <v>51</v>
      </c>
      <c r="L3690">
        <v>131</v>
      </c>
      <c r="M3690">
        <v>2</v>
      </c>
      <c r="N3690">
        <v>1</v>
      </c>
      <c r="O3690">
        <v>131</v>
      </c>
      <c r="P3690">
        <v>2</v>
      </c>
      <c r="Q3690">
        <v>1</v>
      </c>
      <c r="R3690">
        <v>2</v>
      </c>
      <c r="S3690">
        <v>2</v>
      </c>
      <c r="T3690" s="1">
        <v>44724</v>
      </c>
      <c r="U3690" t="str">
        <f t="shared" si="285"/>
        <v>Wonderful Pistachios - Variety</v>
      </c>
      <c r="V3690" t="str">
        <f t="shared" si="286"/>
        <v>Food</v>
      </c>
      <c r="W3690" t="s">
        <v>43</v>
      </c>
      <c r="X3690" t="b">
        <f t="shared" si="288"/>
        <v>1</v>
      </c>
      <c r="Y3690">
        <f t="shared" si="287"/>
        <v>2</v>
      </c>
      <c r="Z3690" s="2">
        <f t="shared" si="289"/>
        <v>1.3333333333333333</v>
      </c>
      <c r="AA3690" t="s">
        <v>85</v>
      </c>
      <c r="AB3690" t="s">
        <v>86</v>
      </c>
      <c r="AD3690" t="s">
        <v>54</v>
      </c>
      <c r="AE3690" t="s">
        <v>702</v>
      </c>
      <c r="AF3690">
        <v>2022</v>
      </c>
    </row>
    <row r="3691" spans="1:32" x14ac:dyDescent="0.25">
      <c r="A3691" t="s">
        <v>29</v>
      </c>
      <c r="B3691" t="s">
        <v>46</v>
      </c>
      <c r="C3691" t="s">
        <v>31</v>
      </c>
      <c r="D3691" t="s">
        <v>47</v>
      </c>
      <c r="E3691">
        <f>_xlfn.XLOOKUP(Table1[[#This Row],[Location]],'Location analysis'!A:A,'Location analysis'!B:B)</f>
        <v>40.423690999999998</v>
      </c>
      <c r="F3691">
        <f>_xlfn.XLOOKUP(Table1[[#This Row],[Location]],'Location analysis'!A:A,'Location analysis'!C:C)</f>
        <v>-74.380831999999998</v>
      </c>
      <c r="G3691" t="s">
        <v>84</v>
      </c>
      <c r="H3691" t="s">
        <v>43</v>
      </c>
      <c r="I3691">
        <v>15241138781</v>
      </c>
      <c r="J3691" t="s">
        <v>701</v>
      </c>
      <c r="K3691" t="s">
        <v>51</v>
      </c>
      <c r="L3691">
        <v>131</v>
      </c>
      <c r="M3691">
        <v>2</v>
      </c>
      <c r="N3691">
        <v>1</v>
      </c>
      <c r="O3691">
        <v>131</v>
      </c>
      <c r="P3691">
        <v>2</v>
      </c>
      <c r="Q3691">
        <v>1</v>
      </c>
      <c r="R3691">
        <v>2</v>
      </c>
      <c r="S3691">
        <v>2</v>
      </c>
      <c r="T3691" s="1">
        <v>44724</v>
      </c>
      <c r="U3691" t="str">
        <f t="shared" si="285"/>
        <v>Wonderful Pistachios - Variety</v>
      </c>
      <c r="V3691" t="str">
        <f t="shared" si="286"/>
        <v>Food</v>
      </c>
      <c r="W3691" t="s">
        <v>43</v>
      </c>
      <c r="X3691" t="b">
        <f t="shared" si="288"/>
        <v>1</v>
      </c>
      <c r="Y3691">
        <f t="shared" si="287"/>
        <v>2</v>
      </c>
      <c r="Z3691" s="2">
        <f t="shared" si="289"/>
        <v>1.3333333333333333</v>
      </c>
      <c r="AA3691" t="s">
        <v>85</v>
      </c>
      <c r="AB3691" t="s">
        <v>86</v>
      </c>
      <c r="AD3691" t="s">
        <v>54</v>
      </c>
      <c r="AE3691" t="s">
        <v>702</v>
      </c>
      <c r="AF3691">
        <v>2022</v>
      </c>
    </row>
    <row r="3692" spans="1:32" x14ac:dyDescent="0.25">
      <c r="A3692" t="s">
        <v>29</v>
      </c>
      <c r="B3692" t="s">
        <v>30</v>
      </c>
      <c r="C3692" t="s">
        <v>31</v>
      </c>
      <c r="D3692" t="s">
        <v>32</v>
      </c>
      <c r="E3692">
        <f>_xlfn.XLOOKUP(Table1[[#This Row],[Location]],'Location analysis'!A:A,'Location analysis'!B:B)</f>
        <v>40.423690999999998</v>
      </c>
      <c r="F3692">
        <f>_xlfn.XLOOKUP(Table1[[#This Row],[Location]],'Location analysis'!A:A,'Location analysis'!C:C)</f>
        <v>-74.380831999999998</v>
      </c>
      <c r="G3692" t="s">
        <v>96</v>
      </c>
      <c r="H3692" t="s">
        <v>97</v>
      </c>
      <c r="I3692">
        <v>15241147255</v>
      </c>
      <c r="J3692" t="s">
        <v>701</v>
      </c>
      <c r="K3692" t="s">
        <v>36</v>
      </c>
      <c r="L3692">
        <v>147</v>
      </c>
      <c r="M3692">
        <v>2.75</v>
      </c>
      <c r="N3692">
        <v>1</v>
      </c>
      <c r="O3692">
        <v>147</v>
      </c>
      <c r="P3692">
        <v>2.75</v>
      </c>
      <c r="Q3692">
        <v>1</v>
      </c>
      <c r="R3692">
        <v>2.75</v>
      </c>
      <c r="S3692">
        <v>2.75</v>
      </c>
      <c r="T3692" s="1">
        <v>44725</v>
      </c>
      <c r="U3692" t="str">
        <f t="shared" si="285"/>
        <v>Vitamin Water - XXX Acai BB Pomegranate</v>
      </c>
      <c r="V3692" t="str">
        <f t="shared" si="286"/>
        <v>Water</v>
      </c>
      <c r="W3692" t="s">
        <v>97</v>
      </c>
      <c r="X3692" t="b">
        <f t="shared" si="288"/>
        <v>1</v>
      </c>
      <c r="Y3692">
        <f t="shared" si="287"/>
        <v>2.75</v>
      </c>
      <c r="Z3692" s="2">
        <f t="shared" si="289"/>
        <v>1.8333333333333333</v>
      </c>
      <c r="AA3692" t="s">
        <v>98</v>
      </c>
      <c r="AB3692" t="s">
        <v>99</v>
      </c>
      <c r="AD3692" t="s">
        <v>54</v>
      </c>
      <c r="AE3692" t="s">
        <v>702</v>
      </c>
      <c r="AF3692">
        <v>2022</v>
      </c>
    </row>
    <row r="3693" spans="1:32" x14ac:dyDescent="0.25">
      <c r="A3693" t="s">
        <v>29</v>
      </c>
      <c r="B3693" t="s">
        <v>46</v>
      </c>
      <c r="C3693" t="s">
        <v>31</v>
      </c>
      <c r="D3693" t="s">
        <v>47</v>
      </c>
      <c r="E3693">
        <f>_xlfn.XLOOKUP(Table1[[#This Row],[Location]],'Location analysis'!A:A,'Location analysis'!B:B)</f>
        <v>40.423690999999998</v>
      </c>
      <c r="F3693">
        <f>_xlfn.XLOOKUP(Table1[[#This Row],[Location]],'Location analysis'!A:A,'Location analysis'!C:C)</f>
        <v>-74.380831999999998</v>
      </c>
      <c r="G3693" t="s">
        <v>137</v>
      </c>
      <c r="H3693" t="s">
        <v>97</v>
      </c>
      <c r="I3693">
        <v>15241464192</v>
      </c>
      <c r="J3693" t="s">
        <v>701</v>
      </c>
      <c r="K3693" t="s">
        <v>51</v>
      </c>
      <c r="L3693">
        <v>144</v>
      </c>
      <c r="M3693">
        <v>1.5</v>
      </c>
      <c r="N3693">
        <v>1</v>
      </c>
      <c r="O3693">
        <v>144</v>
      </c>
      <c r="P3693">
        <v>1.5</v>
      </c>
      <c r="Q3693">
        <v>1</v>
      </c>
      <c r="R3693">
        <v>1.5</v>
      </c>
      <c r="S3693">
        <v>1.5</v>
      </c>
      <c r="T3693" s="1">
        <v>44724</v>
      </c>
      <c r="U3693" t="str">
        <f t="shared" si="285"/>
        <v>Poland Springs Water</v>
      </c>
      <c r="V3693" t="str">
        <f t="shared" si="286"/>
        <v>Water</v>
      </c>
      <c r="W3693" t="s">
        <v>97</v>
      </c>
      <c r="X3693" t="b">
        <f t="shared" si="288"/>
        <v>1</v>
      </c>
      <c r="Y3693">
        <f t="shared" si="287"/>
        <v>1.5</v>
      </c>
      <c r="Z3693" s="2">
        <f t="shared" si="289"/>
        <v>1</v>
      </c>
      <c r="AA3693" t="s">
        <v>137</v>
      </c>
      <c r="AD3693" t="s">
        <v>54</v>
      </c>
      <c r="AE3693" t="s">
        <v>702</v>
      </c>
      <c r="AF3693">
        <v>2022</v>
      </c>
    </row>
    <row r="3694" spans="1:32" x14ac:dyDescent="0.25">
      <c r="A3694" t="s">
        <v>29</v>
      </c>
      <c r="B3694" t="s">
        <v>30</v>
      </c>
      <c r="C3694" t="s">
        <v>31</v>
      </c>
      <c r="D3694" t="s">
        <v>32</v>
      </c>
      <c r="E3694">
        <f>_xlfn.XLOOKUP(Table1[[#This Row],[Location]],'Location analysis'!A:A,'Location analysis'!B:B)</f>
        <v>40.423690999999998</v>
      </c>
      <c r="F3694">
        <f>_xlfn.XLOOKUP(Table1[[#This Row],[Location]],'Location analysis'!A:A,'Location analysis'!C:C)</f>
        <v>-74.380831999999998</v>
      </c>
      <c r="G3694" t="s">
        <v>96</v>
      </c>
      <c r="H3694" t="s">
        <v>97</v>
      </c>
      <c r="I3694">
        <v>15241563947</v>
      </c>
      <c r="J3694" t="s">
        <v>701</v>
      </c>
      <c r="K3694" t="s">
        <v>51</v>
      </c>
      <c r="L3694">
        <v>147</v>
      </c>
      <c r="M3694">
        <v>2.75</v>
      </c>
      <c r="N3694">
        <v>1</v>
      </c>
      <c r="O3694">
        <v>147</v>
      </c>
      <c r="P3694">
        <v>2.75</v>
      </c>
      <c r="Q3694">
        <v>1</v>
      </c>
      <c r="R3694">
        <v>2.75</v>
      </c>
      <c r="S3694">
        <v>2.75</v>
      </c>
      <c r="T3694" s="1">
        <v>44725</v>
      </c>
      <c r="U3694" t="str">
        <f t="shared" si="285"/>
        <v>Vitamin Water - XXX Acai BB Pomegranate</v>
      </c>
      <c r="V3694" t="str">
        <f t="shared" si="286"/>
        <v>Water</v>
      </c>
      <c r="W3694" t="s">
        <v>97</v>
      </c>
      <c r="X3694" t="b">
        <f t="shared" si="288"/>
        <v>1</v>
      </c>
      <c r="Y3694">
        <f t="shared" si="287"/>
        <v>2.75</v>
      </c>
      <c r="Z3694" s="2">
        <f t="shared" si="289"/>
        <v>1.8333333333333333</v>
      </c>
      <c r="AA3694" t="s">
        <v>98</v>
      </c>
      <c r="AB3694" t="s">
        <v>99</v>
      </c>
      <c r="AD3694" t="s">
        <v>54</v>
      </c>
      <c r="AE3694" t="s">
        <v>702</v>
      </c>
      <c r="AF3694">
        <v>2022</v>
      </c>
    </row>
    <row r="3695" spans="1:32" x14ac:dyDescent="0.25">
      <c r="A3695" t="s">
        <v>29</v>
      </c>
      <c r="B3695" t="s">
        <v>30</v>
      </c>
      <c r="C3695" t="s">
        <v>31</v>
      </c>
      <c r="D3695" t="s">
        <v>32</v>
      </c>
      <c r="E3695">
        <f>_xlfn.XLOOKUP(Table1[[#This Row],[Location]],'Location analysis'!A:A,'Location analysis'!B:B)</f>
        <v>40.423690999999998</v>
      </c>
      <c r="F3695">
        <f>_xlfn.XLOOKUP(Table1[[#This Row],[Location]],'Location analysis'!A:A,'Location analysis'!C:C)</f>
        <v>-74.380831999999998</v>
      </c>
      <c r="G3695" t="s">
        <v>703</v>
      </c>
      <c r="I3695">
        <v>15241585184</v>
      </c>
      <c r="J3695" t="s">
        <v>701</v>
      </c>
      <c r="K3695" t="s">
        <v>36</v>
      </c>
      <c r="L3695">
        <v>141</v>
      </c>
      <c r="M3695">
        <v>2</v>
      </c>
      <c r="N3695">
        <v>1</v>
      </c>
      <c r="O3695">
        <v>141</v>
      </c>
      <c r="P3695">
        <v>2</v>
      </c>
      <c r="Q3695">
        <v>1</v>
      </c>
      <c r="R3695">
        <v>2</v>
      </c>
      <c r="S3695">
        <v>2</v>
      </c>
      <c r="T3695" s="1">
        <v>44725</v>
      </c>
      <c r="U3695" t="str">
        <f t="shared" si="285"/>
        <v>Canada Dry - Ginger Ale &amp; Lemonde</v>
      </c>
      <c r="V3695" t="str">
        <f t="shared" si="286"/>
        <v>Cell is Blank - Dis-regard</v>
      </c>
      <c r="W3695" t="s">
        <v>34</v>
      </c>
      <c r="X3695" t="b">
        <f t="shared" si="288"/>
        <v>1</v>
      </c>
      <c r="Y3695">
        <f t="shared" si="287"/>
        <v>2</v>
      </c>
      <c r="Z3695" s="2">
        <f t="shared" si="289"/>
        <v>1.3333333333333333</v>
      </c>
      <c r="AA3695" t="s">
        <v>704</v>
      </c>
      <c r="AB3695" t="s">
        <v>705</v>
      </c>
      <c r="AD3695" t="s">
        <v>54</v>
      </c>
      <c r="AE3695" t="s">
        <v>702</v>
      </c>
      <c r="AF3695">
        <v>2022</v>
      </c>
    </row>
    <row r="3696" spans="1:32" x14ac:dyDescent="0.25">
      <c r="A3696" t="s">
        <v>29</v>
      </c>
      <c r="B3696" t="s">
        <v>46</v>
      </c>
      <c r="C3696" t="s">
        <v>31</v>
      </c>
      <c r="D3696" t="s">
        <v>47</v>
      </c>
      <c r="E3696">
        <f>_xlfn.XLOOKUP(Table1[[#This Row],[Location]],'Location analysis'!A:A,'Location analysis'!B:B)</f>
        <v>40.423690999999998</v>
      </c>
      <c r="F3696">
        <f>_xlfn.XLOOKUP(Table1[[#This Row],[Location]],'Location analysis'!A:A,'Location analysis'!C:C)</f>
        <v>-74.380831999999998</v>
      </c>
      <c r="G3696" t="s">
        <v>137</v>
      </c>
      <c r="H3696" t="s">
        <v>97</v>
      </c>
      <c r="I3696">
        <v>15241611081</v>
      </c>
      <c r="J3696" t="s">
        <v>701</v>
      </c>
      <c r="K3696" t="s">
        <v>51</v>
      </c>
      <c r="L3696">
        <v>144</v>
      </c>
      <c r="M3696">
        <v>1.5</v>
      </c>
      <c r="N3696">
        <v>1</v>
      </c>
      <c r="O3696">
        <v>144</v>
      </c>
      <c r="P3696">
        <v>1.5</v>
      </c>
      <c r="Q3696">
        <v>1</v>
      </c>
      <c r="R3696">
        <v>1.5</v>
      </c>
      <c r="S3696">
        <v>1.5</v>
      </c>
      <c r="T3696" s="1">
        <v>44724</v>
      </c>
      <c r="U3696" t="str">
        <f t="shared" si="285"/>
        <v>Poland Springs Water</v>
      </c>
      <c r="V3696" t="str">
        <f t="shared" si="286"/>
        <v>Water</v>
      </c>
      <c r="W3696" t="s">
        <v>97</v>
      </c>
      <c r="X3696" t="b">
        <f t="shared" si="288"/>
        <v>1</v>
      </c>
      <c r="Y3696">
        <f t="shared" si="287"/>
        <v>1.5</v>
      </c>
      <c r="Z3696" s="2">
        <f t="shared" si="289"/>
        <v>1</v>
      </c>
      <c r="AA3696" t="s">
        <v>137</v>
      </c>
      <c r="AD3696" t="s">
        <v>54</v>
      </c>
      <c r="AE3696" t="s">
        <v>702</v>
      </c>
      <c r="AF3696">
        <v>2022</v>
      </c>
    </row>
    <row r="3697" spans="1:32" x14ac:dyDescent="0.25">
      <c r="A3697" t="s">
        <v>29</v>
      </c>
      <c r="B3697" t="s">
        <v>46</v>
      </c>
      <c r="C3697" t="s">
        <v>31</v>
      </c>
      <c r="D3697" t="s">
        <v>47</v>
      </c>
      <c r="E3697">
        <f>_xlfn.XLOOKUP(Table1[[#This Row],[Location]],'Location analysis'!A:A,'Location analysis'!B:B)</f>
        <v>40.423690999999998</v>
      </c>
      <c r="F3697">
        <f>_xlfn.XLOOKUP(Table1[[#This Row],[Location]],'Location analysis'!A:A,'Location analysis'!C:C)</f>
        <v>-74.380831999999998</v>
      </c>
      <c r="G3697" t="s">
        <v>137</v>
      </c>
      <c r="H3697" t="s">
        <v>97</v>
      </c>
      <c r="I3697">
        <v>15241615328</v>
      </c>
      <c r="J3697" t="s">
        <v>701</v>
      </c>
      <c r="K3697" t="s">
        <v>51</v>
      </c>
      <c r="L3697">
        <v>144</v>
      </c>
      <c r="M3697">
        <v>1.5</v>
      </c>
      <c r="N3697">
        <v>1</v>
      </c>
      <c r="O3697">
        <v>144</v>
      </c>
      <c r="P3697">
        <v>1.5</v>
      </c>
      <c r="Q3697">
        <v>1</v>
      </c>
      <c r="R3697">
        <v>1.5</v>
      </c>
      <c r="S3697">
        <v>1.5</v>
      </c>
      <c r="T3697" s="1">
        <v>44724</v>
      </c>
      <c r="U3697" t="str">
        <f t="shared" si="285"/>
        <v>Poland Springs Water</v>
      </c>
      <c r="V3697" t="str">
        <f t="shared" si="286"/>
        <v>Water</v>
      </c>
      <c r="W3697" t="s">
        <v>97</v>
      </c>
      <c r="X3697" t="b">
        <f t="shared" si="288"/>
        <v>1</v>
      </c>
      <c r="Y3697">
        <f t="shared" si="287"/>
        <v>1.5</v>
      </c>
      <c r="Z3697" s="2">
        <f t="shared" si="289"/>
        <v>1</v>
      </c>
      <c r="AA3697" t="s">
        <v>137</v>
      </c>
      <c r="AD3697" t="s">
        <v>54</v>
      </c>
      <c r="AE3697" t="s">
        <v>702</v>
      </c>
      <c r="AF3697">
        <v>2022</v>
      </c>
    </row>
    <row r="3698" spans="1:32" x14ac:dyDescent="0.25">
      <c r="A3698" t="s">
        <v>29</v>
      </c>
      <c r="B3698" t="s">
        <v>30</v>
      </c>
      <c r="C3698" t="s">
        <v>31</v>
      </c>
      <c r="D3698" t="s">
        <v>32</v>
      </c>
      <c r="E3698">
        <f>_xlfn.XLOOKUP(Table1[[#This Row],[Location]],'Location analysis'!A:A,'Location analysis'!B:B)</f>
        <v>40.423690999999998</v>
      </c>
      <c r="F3698">
        <f>_xlfn.XLOOKUP(Table1[[#This Row],[Location]],'Location analysis'!A:A,'Location analysis'!C:C)</f>
        <v>-74.380831999999998</v>
      </c>
      <c r="G3698" t="s">
        <v>42</v>
      </c>
      <c r="H3698" t="s">
        <v>43</v>
      </c>
      <c r="I3698">
        <v>15241691911</v>
      </c>
      <c r="J3698" t="s">
        <v>701</v>
      </c>
      <c r="K3698" t="s">
        <v>51</v>
      </c>
      <c r="L3698">
        <v>124</v>
      </c>
      <c r="M3698">
        <v>1.5</v>
      </c>
      <c r="N3698">
        <v>1</v>
      </c>
      <c r="O3698">
        <v>124</v>
      </c>
      <c r="P3698">
        <v>1.5</v>
      </c>
      <c r="Q3698">
        <v>1</v>
      </c>
      <c r="R3698">
        <v>1.5</v>
      </c>
      <c r="S3698">
        <v>1.5</v>
      </c>
      <c r="T3698" s="1">
        <v>44725</v>
      </c>
      <c r="U3698" t="str">
        <f t="shared" si="285"/>
        <v>Takis - Hot Chilli Pepper &amp; Lime</v>
      </c>
      <c r="V3698" t="str">
        <f t="shared" si="286"/>
        <v>Food</v>
      </c>
      <c r="W3698" t="s">
        <v>43</v>
      </c>
      <c r="X3698" t="b">
        <f t="shared" si="288"/>
        <v>1</v>
      </c>
      <c r="Y3698">
        <f t="shared" si="287"/>
        <v>1.5</v>
      </c>
      <c r="Z3698" s="2">
        <f t="shared" si="289"/>
        <v>1</v>
      </c>
      <c r="AA3698" t="s">
        <v>44</v>
      </c>
      <c r="AB3698" t="s">
        <v>45</v>
      </c>
      <c r="AD3698" t="s">
        <v>54</v>
      </c>
      <c r="AE3698" t="s">
        <v>702</v>
      </c>
      <c r="AF3698">
        <v>2022</v>
      </c>
    </row>
    <row r="3699" spans="1:32" x14ac:dyDescent="0.25">
      <c r="A3699" t="s">
        <v>29</v>
      </c>
      <c r="B3699" t="s">
        <v>67</v>
      </c>
      <c r="C3699" t="s">
        <v>68</v>
      </c>
      <c r="D3699" t="s">
        <v>69</v>
      </c>
      <c r="E3699">
        <f>_xlfn.XLOOKUP(Table1[[#This Row],[Location]],'Location analysis'!A:A,'Location analysis'!B:B)</f>
        <v>40.435699999999997</v>
      </c>
      <c r="F3699">
        <f>_xlfn.XLOOKUP(Table1[[#This Row],[Location]],'Location analysis'!A:A,'Location analysis'!C:C)</f>
        <v>-74.125200000000007</v>
      </c>
      <c r="G3699" t="s">
        <v>182</v>
      </c>
      <c r="H3699" t="s">
        <v>34</v>
      </c>
      <c r="I3699">
        <v>15242779975</v>
      </c>
      <c r="J3699" t="s">
        <v>706</v>
      </c>
      <c r="K3699" t="s">
        <v>36</v>
      </c>
      <c r="L3699">
        <v>141</v>
      </c>
      <c r="M3699">
        <v>1.5</v>
      </c>
      <c r="N3699">
        <v>1</v>
      </c>
      <c r="O3699">
        <v>141</v>
      </c>
      <c r="P3699">
        <v>1.5</v>
      </c>
      <c r="Q3699">
        <v>1</v>
      </c>
      <c r="R3699">
        <v>1.5</v>
      </c>
      <c r="S3699">
        <v>1.5</v>
      </c>
      <c r="T3699" s="1">
        <v>44725</v>
      </c>
      <c r="U3699" t="str">
        <f t="shared" si="285"/>
        <v>Coca Cola - Zero Sugar</v>
      </c>
      <c r="V3699" t="str">
        <f t="shared" si="286"/>
        <v>Carbonated</v>
      </c>
      <c r="W3699" t="s">
        <v>34</v>
      </c>
      <c r="X3699" t="b">
        <f t="shared" si="288"/>
        <v>1</v>
      </c>
      <c r="Y3699">
        <f t="shared" si="287"/>
        <v>1.5</v>
      </c>
      <c r="Z3699" s="2">
        <f t="shared" si="289"/>
        <v>1</v>
      </c>
      <c r="AA3699" t="s">
        <v>183</v>
      </c>
      <c r="AB3699" t="s">
        <v>184</v>
      </c>
      <c r="AD3699" t="s">
        <v>60</v>
      </c>
      <c r="AE3699" t="s">
        <v>707</v>
      </c>
      <c r="AF3699">
        <v>2022</v>
      </c>
    </row>
    <row r="3700" spans="1:32" x14ac:dyDescent="0.25">
      <c r="A3700" t="s">
        <v>29</v>
      </c>
      <c r="B3700" t="s">
        <v>67</v>
      </c>
      <c r="C3700" t="s">
        <v>68</v>
      </c>
      <c r="D3700" t="s">
        <v>69</v>
      </c>
      <c r="E3700">
        <f>_xlfn.XLOOKUP(Table1[[#This Row],[Location]],'Location analysis'!A:A,'Location analysis'!B:B)</f>
        <v>40.435699999999997</v>
      </c>
      <c r="F3700">
        <f>_xlfn.XLOOKUP(Table1[[#This Row],[Location]],'Location analysis'!A:A,'Location analysis'!C:C)</f>
        <v>-74.125200000000007</v>
      </c>
      <c r="G3700" t="s">
        <v>185</v>
      </c>
      <c r="H3700" t="s">
        <v>34</v>
      </c>
      <c r="I3700">
        <v>15243021271</v>
      </c>
      <c r="J3700" t="s">
        <v>706</v>
      </c>
      <c r="K3700" t="s">
        <v>36</v>
      </c>
      <c r="L3700">
        <v>148</v>
      </c>
      <c r="M3700">
        <v>3.5</v>
      </c>
      <c r="N3700">
        <v>1</v>
      </c>
      <c r="O3700">
        <v>148</v>
      </c>
      <c r="P3700">
        <v>3.5</v>
      </c>
      <c r="Q3700">
        <v>1</v>
      </c>
      <c r="R3700">
        <v>3.5</v>
      </c>
      <c r="S3700">
        <v>3.5</v>
      </c>
      <c r="T3700" s="1">
        <v>44725</v>
      </c>
      <c r="U3700" t="str">
        <f t="shared" si="285"/>
        <v>Red Bull - Original</v>
      </c>
      <c r="V3700" t="str">
        <f t="shared" si="286"/>
        <v>Carbonated</v>
      </c>
      <c r="W3700" t="s">
        <v>34</v>
      </c>
      <c r="X3700" t="b">
        <f t="shared" si="288"/>
        <v>1</v>
      </c>
      <c r="Y3700">
        <f t="shared" si="287"/>
        <v>3.5</v>
      </c>
      <c r="Z3700" s="2">
        <f t="shared" si="289"/>
        <v>2.3333333333333335</v>
      </c>
      <c r="AA3700" t="s">
        <v>37</v>
      </c>
      <c r="AB3700" t="s">
        <v>150</v>
      </c>
      <c r="AD3700" t="s">
        <v>60</v>
      </c>
      <c r="AE3700" t="s">
        <v>707</v>
      </c>
      <c r="AF3700">
        <v>2022</v>
      </c>
    </row>
    <row r="3701" spans="1:32" x14ac:dyDescent="0.25">
      <c r="A3701" t="s">
        <v>29</v>
      </c>
      <c r="B3701" t="s">
        <v>394</v>
      </c>
      <c r="C3701" t="s">
        <v>395</v>
      </c>
      <c r="D3701" t="s">
        <v>396</v>
      </c>
      <c r="E3701">
        <f>_xlfn.XLOOKUP(Table1[[#This Row],[Location]],'Location analysis'!A:A,'Location analysis'!B:B)</f>
        <v>40.416893999999999</v>
      </c>
      <c r="F3701">
        <f>_xlfn.XLOOKUP(Table1[[#This Row],[Location]],'Location analysis'!A:A,'Location analysis'!C:C)</f>
        <v>-74.420399000000003</v>
      </c>
      <c r="G3701" t="s">
        <v>137</v>
      </c>
      <c r="H3701" t="s">
        <v>97</v>
      </c>
      <c r="I3701">
        <v>15243323301</v>
      </c>
      <c r="J3701" t="s">
        <v>706</v>
      </c>
      <c r="K3701" t="s">
        <v>51</v>
      </c>
      <c r="L3701">
        <v>144</v>
      </c>
      <c r="M3701">
        <v>1.5</v>
      </c>
      <c r="N3701">
        <v>1</v>
      </c>
      <c r="O3701">
        <v>144</v>
      </c>
      <c r="P3701">
        <v>1.5</v>
      </c>
      <c r="Q3701">
        <v>1</v>
      </c>
      <c r="R3701">
        <v>1.5</v>
      </c>
      <c r="S3701">
        <v>1.5</v>
      </c>
      <c r="T3701" s="1">
        <v>44725</v>
      </c>
      <c r="U3701" t="str">
        <f t="shared" si="285"/>
        <v>Poland Springs Water</v>
      </c>
      <c r="V3701" t="str">
        <f t="shared" si="286"/>
        <v>Water</v>
      </c>
      <c r="W3701" t="s">
        <v>97</v>
      </c>
      <c r="X3701" t="b">
        <f t="shared" si="288"/>
        <v>1</v>
      </c>
      <c r="Y3701">
        <f t="shared" si="287"/>
        <v>1.5</v>
      </c>
      <c r="Z3701" s="2">
        <f t="shared" si="289"/>
        <v>1</v>
      </c>
      <c r="AA3701" t="s">
        <v>137</v>
      </c>
      <c r="AD3701" t="s">
        <v>60</v>
      </c>
      <c r="AE3701" t="s">
        <v>707</v>
      </c>
      <c r="AF3701">
        <v>2022</v>
      </c>
    </row>
    <row r="3702" spans="1:32" x14ac:dyDescent="0.25">
      <c r="A3702" t="s">
        <v>29</v>
      </c>
      <c r="B3702" t="s">
        <v>46</v>
      </c>
      <c r="C3702" t="s">
        <v>31</v>
      </c>
      <c r="D3702" t="s">
        <v>47</v>
      </c>
      <c r="E3702">
        <f>_xlfn.XLOOKUP(Table1[[#This Row],[Location]],'Location analysis'!A:A,'Location analysis'!B:B)</f>
        <v>40.423690999999998</v>
      </c>
      <c r="F3702">
        <f>_xlfn.XLOOKUP(Table1[[#This Row],[Location]],'Location analysis'!A:A,'Location analysis'!C:C)</f>
        <v>-74.380831999999998</v>
      </c>
      <c r="G3702" t="s">
        <v>192</v>
      </c>
      <c r="H3702" t="s">
        <v>43</v>
      </c>
      <c r="I3702">
        <v>15243378579</v>
      </c>
      <c r="J3702" t="s">
        <v>706</v>
      </c>
      <c r="K3702" t="s">
        <v>36</v>
      </c>
      <c r="L3702">
        <v>123</v>
      </c>
      <c r="M3702">
        <v>1.5</v>
      </c>
      <c r="N3702">
        <v>1</v>
      </c>
      <c r="O3702">
        <v>123</v>
      </c>
      <c r="P3702">
        <v>1.5</v>
      </c>
      <c r="Q3702">
        <v>1</v>
      </c>
      <c r="R3702">
        <v>1.5</v>
      </c>
      <c r="S3702">
        <v>1.5</v>
      </c>
      <c r="T3702" s="1">
        <v>44725</v>
      </c>
      <c r="U3702" t="str">
        <f t="shared" si="285"/>
        <v>CheezIt - Original</v>
      </c>
      <c r="V3702" t="str">
        <f t="shared" si="286"/>
        <v>Food</v>
      </c>
      <c r="W3702" t="s">
        <v>43</v>
      </c>
      <c r="X3702" t="b">
        <f t="shared" si="288"/>
        <v>1</v>
      </c>
      <c r="Y3702">
        <f t="shared" si="287"/>
        <v>1.5</v>
      </c>
      <c r="Z3702" s="2">
        <f t="shared" si="289"/>
        <v>1</v>
      </c>
      <c r="AA3702" t="s">
        <v>193</v>
      </c>
      <c r="AB3702" t="s">
        <v>150</v>
      </c>
      <c r="AD3702" t="s">
        <v>60</v>
      </c>
      <c r="AE3702" t="s">
        <v>707</v>
      </c>
      <c r="AF3702">
        <v>2022</v>
      </c>
    </row>
    <row r="3703" spans="1:32" x14ac:dyDescent="0.25">
      <c r="A3703" t="s">
        <v>29</v>
      </c>
      <c r="B3703" t="s">
        <v>62</v>
      </c>
      <c r="C3703" t="s">
        <v>63</v>
      </c>
      <c r="D3703" t="s">
        <v>64</v>
      </c>
      <c r="E3703">
        <f>_xlfn.XLOOKUP(Table1[[#This Row],[Location]],'Location analysis'!A:A,'Location analysis'!B:B)</f>
        <v>40.091900000000003</v>
      </c>
      <c r="F3703">
        <f>_xlfn.XLOOKUP(Table1[[#This Row],[Location]],'Location analysis'!A:A,'Location analysis'!C:C)</f>
        <v>-74.358699999999999</v>
      </c>
      <c r="G3703" t="s">
        <v>128</v>
      </c>
      <c r="H3703" t="s">
        <v>43</v>
      </c>
      <c r="I3703">
        <v>15244179548</v>
      </c>
      <c r="J3703" t="s">
        <v>706</v>
      </c>
      <c r="K3703" t="s">
        <v>51</v>
      </c>
      <c r="L3703">
        <v>111</v>
      </c>
      <c r="M3703">
        <v>1.5</v>
      </c>
      <c r="N3703">
        <v>1</v>
      </c>
      <c r="O3703">
        <v>111</v>
      </c>
      <c r="P3703">
        <v>1.5</v>
      </c>
      <c r="Q3703">
        <v>1</v>
      </c>
      <c r="R3703">
        <v>1.5</v>
      </c>
      <c r="S3703">
        <v>1.5</v>
      </c>
      <c r="T3703" s="1">
        <v>44725</v>
      </c>
      <c r="U3703" t="str">
        <f t="shared" si="285"/>
        <v>SunChips Multigrain - Salsa</v>
      </c>
      <c r="V3703" t="str">
        <f t="shared" si="286"/>
        <v>Food</v>
      </c>
      <c r="W3703" t="s">
        <v>43</v>
      </c>
      <c r="X3703" t="b">
        <f t="shared" si="288"/>
        <v>1</v>
      </c>
      <c r="Y3703">
        <f t="shared" si="287"/>
        <v>1.5</v>
      </c>
      <c r="Z3703" s="2">
        <f t="shared" si="289"/>
        <v>1</v>
      </c>
      <c r="AA3703" t="s">
        <v>129</v>
      </c>
      <c r="AB3703" t="s">
        <v>130</v>
      </c>
      <c r="AD3703" t="s">
        <v>60</v>
      </c>
      <c r="AE3703" t="s">
        <v>707</v>
      </c>
      <c r="AF3703">
        <v>2022</v>
      </c>
    </row>
    <row r="3704" spans="1:32" x14ac:dyDescent="0.25">
      <c r="A3704" t="s">
        <v>29</v>
      </c>
      <c r="B3704" t="s">
        <v>394</v>
      </c>
      <c r="C3704" t="s">
        <v>395</v>
      </c>
      <c r="D3704" t="s">
        <v>396</v>
      </c>
      <c r="E3704">
        <f>_xlfn.XLOOKUP(Table1[[#This Row],[Location]],'Location analysis'!A:A,'Location analysis'!B:B)</f>
        <v>40.416893999999999</v>
      </c>
      <c r="F3704">
        <f>_xlfn.XLOOKUP(Table1[[#This Row],[Location]],'Location analysis'!A:A,'Location analysis'!C:C)</f>
        <v>-74.420399000000003</v>
      </c>
      <c r="G3704" t="s">
        <v>590</v>
      </c>
      <c r="H3704" t="s">
        <v>43</v>
      </c>
      <c r="I3704">
        <v>15244420965</v>
      </c>
      <c r="J3704" t="s">
        <v>706</v>
      </c>
      <c r="K3704" t="s">
        <v>51</v>
      </c>
      <c r="L3704">
        <v>120</v>
      </c>
      <c r="M3704">
        <v>2</v>
      </c>
      <c r="N3704">
        <v>1</v>
      </c>
      <c r="O3704">
        <v>120</v>
      </c>
      <c r="P3704">
        <v>2</v>
      </c>
      <c r="Q3704">
        <v>1</v>
      </c>
      <c r="R3704">
        <v>2</v>
      </c>
      <c r="S3704">
        <v>2</v>
      </c>
      <c r="T3704" s="1">
        <v>44725</v>
      </c>
      <c r="U3704" t="str">
        <f t="shared" si="285"/>
        <v>Snyder's of Hanover Pretzel Pieces - Honey Mu</v>
      </c>
      <c r="V3704" t="str">
        <f t="shared" si="286"/>
        <v>Food</v>
      </c>
      <c r="W3704" t="s">
        <v>43</v>
      </c>
      <c r="X3704" t="b">
        <f t="shared" si="288"/>
        <v>1</v>
      </c>
      <c r="Y3704">
        <f t="shared" si="287"/>
        <v>2</v>
      </c>
      <c r="Z3704" s="2">
        <f t="shared" si="289"/>
        <v>1.3333333333333333</v>
      </c>
      <c r="AA3704" t="s">
        <v>591</v>
      </c>
      <c r="AB3704" t="s">
        <v>592</v>
      </c>
      <c r="AD3704" t="s">
        <v>60</v>
      </c>
      <c r="AE3704" t="s">
        <v>707</v>
      </c>
      <c r="AF3704">
        <v>2022</v>
      </c>
    </row>
    <row r="3705" spans="1:32" x14ac:dyDescent="0.25">
      <c r="A3705" t="s">
        <v>29</v>
      </c>
      <c r="B3705" t="s">
        <v>394</v>
      </c>
      <c r="C3705" t="s">
        <v>395</v>
      </c>
      <c r="D3705" t="s">
        <v>396</v>
      </c>
      <c r="E3705">
        <f>_xlfn.XLOOKUP(Table1[[#This Row],[Location]],'Location analysis'!A:A,'Location analysis'!B:B)</f>
        <v>40.416893999999999</v>
      </c>
      <c r="F3705">
        <f>_xlfn.XLOOKUP(Table1[[#This Row],[Location]],'Location analysis'!A:A,'Location analysis'!C:C)</f>
        <v>-74.420399000000003</v>
      </c>
      <c r="G3705" t="s">
        <v>137</v>
      </c>
      <c r="H3705" t="s">
        <v>97</v>
      </c>
      <c r="I3705">
        <v>15244576643</v>
      </c>
      <c r="J3705" t="s">
        <v>706</v>
      </c>
      <c r="K3705" t="s">
        <v>36</v>
      </c>
      <c r="L3705">
        <v>144</v>
      </c>
      <c r="M3705">
        <v>1.5</v>
      </c>
      <c r="N3705">
        <v>1</v>
      </c>
      <c r="O3705">
        <v>144</v>
      </c>
      <c r="P3705">
        <v>1.5</v>
      </c>
      <c r="Q3705">
        <v>1</v>
      </c>
      <c r="R3705">
        <v>1.5</v>
      </c>
      <c r="S3705">
        <v>1.5</v>
      </c>
      <c r="T3705" s="1">
        <v>44725</v>
      </c>
      <c r="U3705" t="str">
        <f t="shared" si="285"/>
        <v>Poland Springs Water</v>
      </c>
      <c r="V3705" t="str">
        <f t="shared" si="286"/>
        <v>Water</v>
      </c>
      <c r="W3705" t="s">
        <v>97</v>
      </c>
      <c r="X3705" t="b">
        <f t="shared" si="288"/>
        <v>1</v>
      </c>
      <c r="Y3705">
        <f t="shared" si="287"/>
        <v>1.5</v>
      </c>
      <c r="Z3705" s="2">
        <f t="shared" si="289"/>
        <v>1</v>
      </c>
      <c r="AA3705" t="s">
        <v>137</v>
      </c>
      <c r="AD3705" t="s">
        <v>60</v>
      </c>
      <c r="AE3705" t="s">
        <v>707</v>
      </c>
      <c r="AF3705">
        <v>2022</v>
      </c>
    </row>
    <row r="3706" spans="1:32" x14ac:dyDescent="0.25">
      <c r="A3706" t="s">
        <v>29</v>
      </c>
      <c r="B3706" t="s">
        <v>46</v>
      </c>
      <c r="C3706" t="s">
        <v>31</v>
      </c>
      <c r="D3706" t="s">
        <v>47</v>
      </c>
      <c r="E3706">
        <f>_xlfn.XLOOKUP(Table1[[#This Row],[Location]],'Location analysis'!A:A,'Location analysis'!B:B)</f>
        <v>40.423690999999998</v>
      </c>
      <c r="F3706">
        <f>_xlfn.XLOOKUP(Table1[[#This Row],[Location]],'Location analysis'!A:A,'Location analysis'!C:C)</f>
        <v>-74.380831999999998</v>
      </c>
      <c r="G3706" t="s">
        <v>137</v>
      </c>
      <c r="H3706" t="s">
        <v>97</v>
      </c>
      <c r="I3706">
        <v>15244710267</v>
      </c>
      <c r="J3706" t="s">
        <v>706</v>
      </c>
      <c r="K3706" t="s">
        <v>36</v>
      </c>
      <c r="L3706">
        <v>144</v>
      </c>
      <c r="M3706">
        <v>1.5</v>
      </c>
      <c r="N3706">
        <v>1</v>
      </c>
      <c r="O3706">
        <v>144</v>
      </c>
      <c r="P3706">
        <v>1.5</v>
      </c>
      <c r="Q3706">
        <v>1</v>
      </c>
      <c r="R3706">
        <v>1.5</v>
      </c>
      <c r="S3706">
        <v>1.5</v>
      </c>
      <c r="T3706" s="1">
        <v>44725</v>
      </c>
      <c r="U3706" t="str">
        <f t="shared" si="285"/>
        <v>Poland Springs Water</v>
      </c>
      <c r="V3706" t="str">
        <f t="shared" si="286"/>
        <v>Water</v>
      </c>
      <c r="W3706" t="s">
        <v>97</v>
      </c>
      <c r="X3706" t="b">
        <f t="shared" si="288"/>
        <v>1</v>
      </c>
      <c r="Y3706">
        <f t="shared" si="287"/>
        <v>1.5</v>
      </c>
      <c r="Z3706" s="2">
        <f t="shared" si="289"/>
        <v>1</v>
      </c>
      <c r="AA3706" t="s">
        <v>137</v>
      </c>
      <c r="AD3706" t="s">
        <v>60</v>
      </c>
      <c r="AE3706" t="s">
        <v>707</v>
      </c>
      <c r="AF3706">
        <v>2022</v>
      </c>
    </row>
    <row r="3707" spans="1:32" x14ac:dyDescent="0.25">
      <c r="A3707" t="s">
        <v>29</v>
      </c>
      <c r="B3707" t="s">
        <v>62</v>
      </c>
      <c r="C3707" t="s">
        <v>63</v>
      </c>
      <c r="D3707" t="s">
        <v>64</v>
      </c>
      <c r="E3707">
        <f>_xlfn.XLOOKUP(Table1[[#This Row],[Location]],'Location analysis'!A:A,'Location analysis'!B:B)</f>
        <v>40.091900000000003</v>
      </c>
      <c r="F3707">
        <f>_xlfn.XLOOKUP(Table1[[#This Row],[Location]],'Location analysis'!A:A,'Location analysis'!C:C)</f>
        <v>-74.358699999999999</v>
      </c>
      <c r="G3707" t="s">
        <v>112</v>
      </c>
      <c r="H3707" t="s">
        <v>43</v>
      </c>
      <c r="I3707">
        <v>15245427551</v>
      </c>
      <c r="J3707" t="s">
        <v>706</v>
      </c>
      <c r="K3707" t="s">
        <v>51</v>
      </c>
      <c r="L3707">
        <v>132</v>
      </c>
      <c r="M3707">
        <v>2</v>
      </c>
      <c r="N3707">
        <v>1</v>
      </c>
      <c r="O3707">
        <v>132</v>
      </c>
      <c r="P3707">
        <v>2</v>
      </c>
      <c r="Q3707">
        <v>1</v>
      </c>
      <c r="R3707">
        <v>2</v>
      </c>
      <c r="S3707">
        <v>2</v>
      </c>
      <c r="T3707" s="1">
        <v>44725</v>
      </c>
      <c r="U3707" t="str">
        <f t="shared" si="285"/>
        <v>Robert Irvine's - Fit Crunch -  Chocolate Pea</v>
      </c>
      <c r="V3707" t="str">
        <f t="shared" si="286"/>
        <v>Food</v>
      </c>
      <c r="W3707" t="s">
        <v>43</v>
      </c>
      <c r="X3707" t="b">
        <f t="shared" si="288"/>
        <v>1</v>
      </c>
      <c r="Y3707">
        <f t="shared" si="287"/>
        <v>2</v>
      </c>
      <c r="Z3707" s="2">
        <f t="shared" si="289"/>
        <v>1.3333333333333333</v>
      </c>
      <c r="AA3707" t="s">
        <v>113</v>
      </c>
      <c r="AB3707" t="s">
        <v>114</v>
      </c>
      <c r="AC3707" t="s">
        <v>115</v>
      </c>
      <c r="AD3707" t="s">
        <v>60</v>
      </c>
      <c r="AE3707" t="s">
        <v>707</v>
      </c>
      <c r="AF3707">
        <v>2022</v>
      </c>
    </row>
    <row r="3708" spans="1:32" x14ac:dyDescent="0.25">
      <c r="A3708" t="s">
        <v>29</v>
      </c>
      <c r="B3708" t="s">
        <v>394</v>
      </c>
      <c r="C3708" t="s">
        <v>395</v>
      </c>
      <c r="D3708" t="s">
        <v>396</v>
      </c>
      <c r="E3708">
        <f>_xlfn.XLOOKUP(Table1[[#This Row],[Location]],'Location analysis'!A:A,'Location analysis'!B:B)</f>
        <v>40.416893999999999</v>
      </c>
      <c r="F3708">
        <f>_xlfn.XLOOKUP(Table1[[#This Row],[Location]],'Location analysis'!A:A,'Location analysis'!C:C)</f>
        <v>-74.420399000000003</v>
      </c>
      <c r="G3708" t="s">
        <v>137</v>
      </c>
      <c r="H3708" t="s">
        <v>97</v>
      </c>
      <c r="I3708">
        <v>15245217989</v>
      </c>
      <c r="J3708" t="s">
        <v>706</v>
      </c>
      <c r="K3708" t="s">
        <v>36</v>
      </c>
      <c r="L3708">
        <v>144</v>
      </c>
      <c r="M3708">
        <v>1.5</v>
      </c>
      <c r="N3708">
        <v>1</v>
      </c>
      <c r="O3708">
        <v>144</v>
      </c>
      <c r="P3708">
        <v>1.5</v>
      </c>
      <c r="Q3708">
        <v>1</v>
      </c>
      <c r="R3708">
        <v>1.5</v>
      </c>
      <c r="S3708">
        <v>1.5</v>
      </c>
      <c r="T3708" s="1">
        <v>44725</v>
      </c>
      <c r="U3708" t="str">
        <f t="shared" si="285"/>
        <v>Poland Springs Water</v>
      </c>
      <c r="V3708" t="str">
        <f t="shared" si="286"/>
        <v>Water</v>
      </c>
      <c r="W3708" t="s">
        <v>97</v>
      </c>
      <c r="X3708" t="b">
        <f t="shared" si="288"/>
        <v>1</v>
      </c>
      <c r="Y3708">
        <f t="shared" si="287"/>
        <v>1.5</v>
      </c>
      <c r="Z3708" s="2">
        <f t="shared" si="289"/>
        <v>1</v>
      </c>
      <c r="AA3708" t="s">
        <v>137</v>
      </c>
      <c r="AD3708" t="s">
        <v>60</v>
      </c>
      <c r="AE3708" t="s">
        <v>707</v>
      </c>
      <c r="AF3708">
        <v>2022</v>
      </c>
    </row>
    <row r="3709" spans="1:32" x14ac:dyDescent="0.25">
      <c r="A3709" t="s">
        <v>29</v>
      </c>
      <c r="B3709" t="s">
        <v>394</v>
      </c>
      <c r="C3709" t="s">
        <v>395</v>
      </c>
      <c r="D3709" t="s">
        <v>396</v>
      </c>
      <c r="E3709">
        <f>_xlfn.XLOOKUP(Table1[[#This Row],[Location]],'Location analysis'!A:A,'Location analysis'!B:B)</f>
        <v>40.416893999999999</v>
      </c>
      <c r="F3709">
        <f>_xlfn.XLOOKUP(Table1[[#This Row],[Location]],'Location analysis'!A:A,'Location analysis'!C:C)</f>
        <v>-74.420399000000003</v>
      </c>
      <c r="G3709" t="s">
        <v>632</v>
      </c>
      <c r="I3709">
        <v>15245319175</v>
      </c>
      <c r="J3709" t="s">
        <v>706</v>
      </c>
      <c r="K3709" t="s">
        <v>36</v>
      </c>
      <c r="L3709">
        <v>151</v>
      </c>
      <c r="M3709">
        <v>4</v>
      </c>
      <c r="N3709">
        <v>1</v>
      </c>
      <c r="O3709">
        <v>151</v>
      </c>
      <c r="P3709">
        <v>4</v>
      </c>
      <c r="Q3709">
        <v>1</v>
      </c>
      <c r="R3709">
        <v>4</v>
      </c>
      <c r="S3709">
        <v>4</v>
      </c>
      <c r="T3709" s="1">
        <v>44725</v>
      </c>
      <c r="U3709" t="str">
        <f t="shared" si="285"/>
        <v>Mini Chips Ahoy - Go Paks</v>
      </c>
      <c r="V3709" t="str">
        <f t="shared" si="286"/>
        <v>Cell is Blank - Dis-regard</v>
      </c>
      <c r="W3709" t="s">
        <v>43</v>
      </c>
      <c r="X3709" t="b">
        <f t="shared" si="288"/>
        <v>1</v>
      </c>
      <c r="Y3709">
        <f t="shared" si="287"/>
        <v>4</v>
      </c>
      <c r="Z3709" s="2">
        <f t="shared" si="289"/>
        <v>2.6666666666666665</v>
      </c>
      <c r="AA3709" t="s">
        <v>633</v>
      </c>
      <c r="AB3709" t="s">
        <v>492</v>
      </c>
      <c r="AD3709" t="s">
        <v>60</v>
      </c>
      <c r="AE3709" t="s">
        <v>707</v>
      </c>
      <c r="AF3709">
        <v>2022</v>
      </c>
    </row>
    <row r="3710" spans="1:32" x14ac:dyDescent="0.25">
      <c r="A3710" t="s">
        <v>29</v>
      </c>
      <c r="B3710" t="s">
        <v>394</v>
      </c>
      <c r="C3710" t="s">
        <v>395</v>
      </c>
      <c r="D3710" t="s">
        <v>396</v>
      </c>
      <c r="E3710">
        <f>_xlfn.XLOOKUP(Table1[[#This Row],[Location]],'Location analysis'!A:A,'Location analysis'!B:B)</f>
        <v>40.416893999999999</v>
      </c>
      <c r="F3710">
        <f>_xlfn.XLOOKUP(Table1[[#This Row],[Location]],'Location analysis'!A:A,'Location analysis'!C:C)</f>
        <v>-74.420399000000003</v>
      </c>
      <c r="G3710" t="s">
        <v>632</v>
      </c>
      <c r="I3710">
        <v>15245456657</v>
      </c>
      <c r="J3710" t="s">
        <v>706</v>
      </c>
      <c r="K3710" t="s">
        <v>51</v>
      </c>
      <c r="L3710">
        <v>151</v>
      </c>
      <c r="M3710">
        <v>4</v>
      </c>
      <c r="N3710">
        <v>1</v>
      </c>
      <c r="O3710">
        <v>151</v>
      </c>
      <c r="P3710">
        <v>4</v>
      </c>
      <c r="Q3710">
        <v>1</v>
      </c>
      <c r="R3710">
        <v>4</v>
      </c>
      <c r="S3710">
        <v>4</v>
      </c>
      <c r="T3710" s="1">
        <v>44725</v>
      </c>
      <c r="U3710" t="str">
        <f t="shared" si="285"/>
        <v>Mini Chips Ahoy - Go Paks</v>
      </c>
      <c r="V3710" t="str">
        <f t="shared" si="286"/>
        <v>Cell is Blank - Dis-regard</v>
      </c>
      <c r="W3710" t="s">
        <v>43</v>
      </c>
      <c r="X3710" t="b">
        <f t="shared" si="288"/>
        <v>1</v>
      </c>
      <c r="Y3710">
        <f t="shared" si="287"/>
        <v>4</v>
      </c>
      <c r="Z3710" s="2">
        <f t="shared" si="289"/>
        <v>2.6666666666666665</v>
      </c>
      <c r="AA3710" t="s">
        <v>633</v>
      </c>
      <c r="AB3710" t="s">
        <v>492</v>
      </c>
      <c r="AD3710" t="s">
        <v>60</v>
      </c>
      <c r="AE3710" t="s">
        <v>707</v>
      </c>
      <c r="AF3710">
        <v>2022</v>
      </c>
    </row>
    <row r="3711" spans="1:32" x14ac:dyDescent="0.25">
      <c r="A3711" t="s">
        <v>29</v>
      </c>
      <c r="B3711" t="s">
        <v>67</v>
      </c>
      <c r="C3711" t="s">
        <v>68</v>
      </c>
      <c r="D3711" t="s">
        <v>69</v>
      </c>
      <c r="E3711">
        <f>_xlfn.XLOOKUP(Table1[[#This Row],[Location]],'Location analysis'!A:A,'Location analysis'!B:B)</f>
        <v>40.435699999999997</v>
      </c>
      <c r="F3711">
        <f>_xlfn.XLOOKUP(Table1[[#This Row],[Location]],'Location analysis'!A:A,'Location analysis'!C:C)</f>
        <v>-74.125200000000007</v>
      </c>
      <c r="G3711" t="s">
        <v>329</v>
      </c>
      <c r="H3711" t="s">
        <v>49</v>
      </c>
      <c r="I3711">
        <v>15245487464</v>
      </c>
      <c r="J3711" t="s">
        <v>706</v>
      </c>
      <c r="K3711" t="s">
        <v>36</v>
      </c>
      <c r="L3711">
        <v>147</v>
      </c>
      <c r="M3711">
        <v>2.5</v>
      </c>
      <c r="N3711">
        <v>1</v>
      </c>
      <c r="O3711">
        <v>147</v>
      </c>
      <c r="P3711">
        <v>2.5</v>
      </c>
      <c r="Q3711">
        <v>1</v>
      </c>
      <c r="R3711">
        <v>2.5</v>
      </c>
      <c r="S3711">
        <v>5</v>
      </c>
      <c r="T3711" s="1">
        <v>44725</v>
      </c>
      <c r="U3711" t="str">
        <f t="shared" si="285"/>
        <v>Snapple Tea - Raspberry</v>
      </c>
      <c r="V3711" t="str">
        <f t="shared" si="286"/>
        <v>Non Carbonated</v>
      </c>
      <c r="W3711" t="s">
        <v>49</v>
      </c>
      <c r="X3711" t="b">
        <f t="shared" si="288"/>
        <v>1</v>
      </c>
      <c r="Y3711">
        <f t="shared" si="287"/>
        <v>2.5</v>
      </c>
      <c r="Z3711" s="2">
        <f t="shared" si="289"/>
        <v>1.6666666666666667</v>
      </c>
      <c r="AA3711" t="s">
        <v>330</v>
      </c>
      <c r="AB3711" t="s">
        <v>144</v>
      </c>
      <c r="AD3711" t="s">
        <v>60</v>
      </c>
      <c r="AE3711" t="s">
        <v>707</v>
      </c>
      <c r="AF3711">
        <v>2022</v>
      </c>
    </row>
    <row r="3712" spans="1:32" x14ac:dyDescent="0.25">
      <c r="A3712" t="s">
        <v>29</v>
      </c>
      <c r="B3712" t="s">
        <v>67</v>
      </c>
      <c r="C3712" t="s">
        <v>68</v>
      </c>
      <c r="D3712" t="s">
        <v>69</v>
      </c>
      <c r="E3712">
        <f>_xlfn.XLOOKUP(Table1[[#This Row],[Location]],'Location analysis'!A:A,'Location analysis'!B:B)</f>
        <v>40.435699999999997</v>
      </c>
      <c r="F3712">
        <f>_xlfn.XLOOKUP(Table1[[#This Row],[Location]],'Location analysis'!A:A,'Location analysis'!C:C)</f>
        <v>-74.125200000000007</v>
      </c>
      <c r="G3712" t="s">
        <v>81</v>
      </c>
      <c r="H3712" t="s">
        <v>43</v>
      </c>
      <c r="I3712">
        <v>15245487464</v>
      </c>
      <c r="J3712" t="s">
        <v>706</v>
      </c>
      <c r="K3712" t="s">
        <v>36</v>
      </c>
      <c r="L3712">
        <v>136</v>
      </c>
      <c r="M3712">
        <v>2.5</v>
      </c>
      <c r="N3712">
        <v>1</v>
      </c>
      <c r="O3712">
        <v>136</v>
      </c>
      <c r="P3712">
        <v>2.5</v>
      </c>
      <c r="Q3712">
        <v>1</v>
      </c>
      <c r="R3712">
        <v>2.5</v>
      </c>
      <c r="S3712">
        <v>5</v>
      </c>
      <c r="T3712" s="1">
        <v>44725</v>
      </c>
      <c r="U3712" t="str">
        <f t="shared" si="285"/>
        <v>KitKat - Crisp Wafers</v>
      </c>
      <c r="V3712" t="str">
        <f t="shared" si="286"/>
        <v>Food</v>
      </c>
      <c r="W3712" t="s">
        <v>43</v>
      </c>
      <c r="X3712" t="b">
        <f t="shared" si="288"/>
        <v>1</v>
      </c>
      <c r="Y3712">
        <f t="shared" si="287"/>
        <v>2.5</v>
      </c>
      <c r="Z3712" s="2">
        <f t="shared" si="289"/>
        <v>1.6666666666666667</v>
      </c>
      <c r="AA3712" t="s">
        <v>82</v>
      </c>
      <c r="AB3712" t="s">
        <v>83</v>
      </c>
      <c r="AD3712" t="s">
        <v>60</v>
      </c>
      <c r="AE3712" t="s">
        <v>707</v>
      </c>
      <c r="AF3712">
        <v>2022</v>
      </c>
    </row>
    <row r="3713" spans="1:32" x14ac:dyDescent="0.25">
      <c r="A3713" t="s">
        <v>29</v>
      </c>
      <c r="B3713" t="s">
        <v>394</v>
      </c>
      <c r="C3713" t="s">
        <v>395</v>
      </c>
      <c r="D3713" t="s">
        <v>396</v>
      </c>
      <c r="E3713">
        <f>_xlfn.XLOOKUP(Table1[[#This Row],[Location]],'Location analysis'!A:A,'Location analysis'!B:B)</f>
        <v>40.416893999999999</v>
      </c>
      <c r="F3713">
        <f>_xlfn.XLOOKUP(Table1[[#This Row],[Location]],'Location analysis'!A:A,'Location analysis'!C:C)</f>
        <v>-74.420399000000003</v>
      </c>
      <c r="G3713" t="s">
        <v>463</v>
      </c>
      <c r="H3713" t="s">
        <v>34</v>
      </c>
      <c r="I3713">
        <v>15245567880</v>
      </c>
      <c r="J3713" t="s">
        <v>706</v>
      </c>
      <c r="K3713" t="s">
        <v>36</v>
      </c>
      <c r="L3713">
        <v>148</v>
      </c>
      <c r="M3713">
        <v>3</v>
      </c>
      <c r="N3713">
        <v>1</v>
      </c>
      <c r="O3713">
        <v>148</v>
      </c>
      <c r="P3713">
        <v>3</v>
      </c>
      <c r="Q3713">
        <v>1</v>
      </c>
      <c r="R3713">
        <v>3</v>
      </c>
      <c r="S3713">
        <v>3</v>
      </c>
      <c r="T3713" s="1">
        <v>44725</v>
      </c>
      <c r="U3713" t="str">
        <f t="shared" si="285"/>
        <v>Starbucks Refresher - Real Coconut Water</v>
      </c>
      <c r="V3713" t="str">
        <f t="shared" si="286"/>
        <v>Carbonated</v>
      </c>
      <c r="W3713" t="s">
        <v>34</v>
      </c>
      <c r="X3713" t="b">
        <f t="shared" si="288"/>
        <v>1</v>
      </c>
      <c r="Y3713">
        <f t="shared" si="287"/>
        <v>3</v>
      </c>
      <c r="Z3713" s="2">
        <f t="shared" si="289"/>
        <v>2</v>
      </c>
      <c r="AA3713" t="s">
        <v>464</v>
      </c>
      <c r="AB3713" t="s">
        <v>465</v>
      </c>
      <c r="AD3713" t="s">
        <v>60</v>
      </c>
      <c r="AE3713" t="s">
        <v>707</v>
      </c>
      <c r="AF3713">
        <v>2022</v>
      </c>
    </row>
    <row r="3714" spans="1:32" x14ac:dyDescent="0.25">
      <c r="A3714" t="s">
        <v>29</v>
      </c>
      <c r="B3714" t="s">
        <v>394</v>
      </c>
      <c r="C3714" t="s">
        <v>395</v>
      </c>
      <c r="D3714" t="s">
        <v>396</v>
      </c>
      <c r="E3714">
        <f>_xlfn.XLOOKUP(Table1[[#This Row],[Location]],'Location analysis'!A:A,'Location analysis'!B:B)</f>
        <v>40.416893999999999</v>
      </c>
      <c r="F3714">
        <f>_xlfn.XLOOKUP(Table1[[#This Row],[Location]],'Location analysis'!A:A,'Location analysis'!C:C)</f>
        <v>-74.420399000000003</v>
      </c>
      <c r="G3714" t="s">
        <v>74</v>
      </c>
      <c r="H3714" t="s">
        <v>49</v>
      </c>
      <c r="I3714">
        <v>15245509442</v>
      </c>
      <c r="J3714" t="s">
        <v>706</v>
      </c>
      <c r="K3714" t="s">
        <v>36</v>
      </c>
      <c r="L3714">
        <v>143</v>
      </c>
      <c r="M3714">
        <v>2.5</v>
      </c>
      <c r="N3714">
        <v>1</v>
      </c>
      <c r="O3714">
        <v>143</v>
      </c>
      <c r="P3714">
        <v>2.5</v>
      </c>
      <c r="Q3714">
        <v>1</v>
      </c>
      <c r="R3714">
        <v>2.5</v>
      </c>
      <c r="S3714">
        <v>2.5</v>
      </c>
      <c r="T3714" s="1">
        <v>44725</v>
      </c>
      <c r="U3714" t="str">
        <f t="shared" ref="U3714:U3777" si="290">IF(G3714="","Cell is Blank - Dis-regard",G3714)</f>
        <v>Snapple Diet Tea - Lemon</v>
      </c>
      <c r="V3714" t="str">
        <f t="shared" ref="V3714:V3777" si="291">IF(H3714="","Cell is Blank - Dis-regard",H3714)</f>
        <v>Non Carbonated</v>
      </c>
      <c r="W3714" t="s">
        <v>49</v>
      </c>
      <c r="X3714" t="b">
        <f t="shared" si="288"/>
        <v>1</v>
      </c>
      <c r="Y3714">
        <f t="shared" ref="Y3714:Y3777" si="292">IF(X3714="FALSE",M3714,M3714)</f>
        <v>2.5</v>
      </c>
      <c r="Z3714" s="2">
        <f t="shared" si="289"/>
        <v>1.6666666666666667</v>
      </c>
      <c r="AA3714" t="s">
        <v>75</v>
      </c>
      <c r="AB3714" t="s">
        <v>76</v>
      </c>
      <c r="AD3714" t="s">
        <v>60</v>
      </c>
      <c r="AE3714" t="s">
        <v>707</v>
      </c>
      <c r="AF3714">
        <v>2022</v>
      </c>
    </row>
    <row r="3715" spans="1:32" x14ac:dyDescent="0.25">
      <c r="A3715" t="s">
        <v>29</v>
      </c>
      <c r="B3715" t="s">
        <v>67</v>
      </c>
      <c r="C3715" t="s">
        <v>68</v>
      </c>
      <c r="D3715" t="s">
        <v>69</v>
      </c>
      <c r="E3715">
        <f>_xlfn.XLOOKUP(Table1[[#This Row],[Location]],'Location analysis'!A:A,'Location analysis'!B:B)</f>
        <v>40.435699999999997</v>
      </c>
      <c r="F3715">
        <f>_xlfn.XLOOKUP(Table1[[#This Row],[Location]],'Location analysis'!A:A,'Location analysis'!C:C)</f>
        <v>-74.125200000000007</v>
      </c>
      <c r="G3715" t="s">
        <v>185</v>
      </c>
      <c r="H3715" t="s">
        <v>34</v>
      </c>
      <c r="I3715">
        <v>15245535471</v>
      </c>
      <c r="J3715" t="s">
        <v>706</v>
      </c>
      <c r="K3715" t="s">
        <v>51</v>
      </c>
      <c r="L3715">
        <v>148</v>
      </c>
      <c r="M3715">
        <v>3.5</v>
      </c>
      <c r="N3715">
        <v>1</v>
      </c>
      <c r="O3715">
        <v>148</v>
      </c>
      <c r="P3715">
        <v>3.5</v>
      </c>
      <c r="Q3715">
        <v>1</v>
      </c>
      <c r="R3715">
        <v>3.5</v>
      </c>
      <c r="S3715">
        <v>3.5</v>
      </c>
      <c r="T3715" s="1">
        <v>44725</v>
      </c>
      <c r="U3715" t="str">
        <f t="shared" si="290"/>
        <v>Red Bull - Original</v>
      </c>
      <c r="V3715" t="str">
        <f t="shared" si="291"/>
        <v>Carbonated</v>
      </c>
      <c r="W3715" t="s">
        <v>34</v>
      </c>
      <c r="X3715" t="b">
        <f t="shared" ref="X3715:X3778" si="293">M3715=P3715</f>
        <v>1</v>
      </c>
      <c r="Y3715">
        <f t="shared" si="292"/>
        <v>3.5</v>
      </c>
      <c r="Z3715" s="2">
        <f t="shared" ref="Z3715:Z3778" si="294">Y3715/1.5</f>
        <v>2.3333333333333335</v>
      </c>
      <c r="AA3715" t="s">
        <v>37</v>
      </c>
      <c r="AB3715" t="s">
        <v>150</v>
      </c>
      <c r="AD3715" t="s">
        <v>60</v>
      </c>
      <c r="AE3715" t="s">
        <v>707</v>
      </c>
      <c r="AF3715">
        <v>2022</v>
      </c>
    </row>
    <row r="3716" spans="1:32" x14ac:dyDescent="0.25">
      <c r="A3716" t="s">
        <v>29</v>
      </c>
      <c r="B3716" t="s">
        <v>67</v>
      </c>
      <c r="C3716" t="s">
        <v>68</v>
      </c>
      <c r="D3716" t="s">
        <v>69</v>
      </c>
      <c r="E3716">
        <f>_xlfn.XLOOKUP(Table1[[#This Row],[Location]],'Location analysis'!A:A,'Location analysis'!B:B)</f>
        <v>40.435699999999997</v>
      </c>
      <c r="F3716">
        <f>_xlfn.XLOOKUP(Table1[[#This Row],[Location]],'Location analysis'!A:A,'Location analysis'!C:C)</f>
        <v>-74.125200000000007</v>
      </c>
      <c r="G3716" t="s">
        <v>259</v>
      </c>
      <c r="H3716" t="s">
        <v>34</v>
      </c>
      <c r="I3716">
        <v>15245550795</v>
      </c>
      <c r="J3716" t="s">
        <v>706</v>
      </c>
      <c r="K3716" t="s">
        <v>51</v>
      </c>
      <c r="L3716">
        <v>140</v>
      </c>
      <c r="M3716">
        <v>1.5</v>
      </c>
      <c r="N3716">
        <v>1</v>
      </c>
      <c r="O3716">
        <v>140</v>
      </c>
      <c r="P3716">
        <v>1.5</v>
      </c>
      <c r="Q3716">
        <v>1</v>
      </c>
      <c r="R3716">
        <v>1.5</v>
      </c>
      <c r="S3716">
        <v>1.5</v>
      </c>
      <c r="T3716" s="1">
        <v>44725</v>
      </c>
      <c r="U3716" t="str">
        <f t="shared" si="290"/>
        <v>Sunkist Soda - Orange</v>
      </c>
      <c r="V3716" t="str">
        <f t="shared" si="291"/>
        <v>Carbonated</v>
      </c>
      <c r="W3716" t="s">
        <v>34</v>
      </c>
      <c r="X3716" t="b">
        <f t="shared" si="293"/>
        <v>1</v>
      </c>
      <c r="Y3716">
        <f t="shared" si="292"/>
        <v>1.5</v>
      </c>
      <c r="Z3716" s="2">
        <f t="shared" si="294"/>
        <v>1</v>
      </c>
      <c r="AA3716" t="s">
        <v>260</v>
      </c>
      <c r="AB3716" t="s">
        <v>261</v>
      </c>
      <c r="AD3716" t="s">
        <v>60</v>
      </c>
      <c r="AE3716" t="s">
        <v>707</v>
      </c>
      <c r="AF3716">
        <v>2022</v>
      </c>
    </row>
    <row r="3717" spans="1:32" x14ac:dyDescent="0.25">
      <c r="A3717" t="s">
        <v>29</v>
      </c>
      <c r="B3717" t="s">
        <v>394</v>
      </c>
      <c r="C3717" t="s">
        <v>395</v>
      </c>
      <c r="D3717" t="s">
        <v>396</v>
      </c>
      <c r="E3717">
        <f>_xlfn.XLOOKUP(Table1[[#This Row],[Location]],'Location analysis'!A:A,'Location analysis'!B:B)</f>
        <v>40.416893999999999</v>
      </c>
      <c r="F3717">
        <f>_xlfn.XLOOKUP(Table1[[#This Row],[Location]],'Location analysis'!A:A,'Location analysis'!C:C)</f>
        <v>-74.420399000000003</v>
      </c>
      <c r="G3717" t="s">
        <v>137</v>
      </c>
      <c r="H3717" t="s">
        <v>97</v>
      </c>
      <c r="I3717">
        <v>15245634365</v>
      </c>
      <c r="J3717" t="s">
        <v>706</v>
      </c>
      <c r="K3717" t="s">
        <v>51</v>
      </c>
      <c r="L3717">
        <v>144</v>
      </c>
      <c r="M3717">
        <v>1.5</v>
      </c>
      <c r="N3717">
        <v>1</v>
      </c>
      <c r="O3717">
        <v>144</v>
      </c>
      <c r="P3717">
        <v>1.5</v>
      </c>
      <c r="Q3717">
        <v>1</v>
      </c>
      <c r="R3717">
        <v>1.5</v>
      </c>
      <c r="S3717">
        <v>1.5</v>
      </c>
      <c r="T3717" s="1">
        <v>44725</v>
      </c>
      <c r="U3717" t="str">
        <f t="shared" si="290"/>
        <v>Poland Springs Water</v>
      </c>
      <c r="V3717" t="str">
        <f t="shared" si="291"/>
        <v>Water</v>
      </c>
      <c r="W3717" t="s">
        <v>97</v>
      </c>
      <c r="X3717" t="b">
        <f t="shared" si="293"/>
        <v>1</v>
      </c>
      <c r="Y3717">
        <f t="shared" si="292"/>
        <v>1.5</v>
      </c>
      <c r="Z3717" s="2">
        <f t="shared" si="294"/>
        <v>1</v>
      </c>
      <c r="AA3717" t="s">
        <v>137</v>
      </c>
      <c r="AD3717" t="s">
        <v>60</v>
      </c>
      <c r="AE3717" t="s">
        <v>707</v>
      </c>
      <c r="AF3717">
        <v>2022</v>
      </c>
    </row>
    <row r="3718" spans="1:32" x14ac:dyDescent="0.25">
      <c r="A3718" t="s">
        <v>29</v>
      </c>
      <c r="B3718" t="s">
        <v>394</v>
      </c>
      <c r="C3718" t="s">
        <v>395</v>
      </c>
      <c r="D3718" t="s">
        <v>396</v>
      </c>
      <c r="E3718">
        <f>_xlfn.XLOOKUP(Table1[[#This Row],[Location]],'Location analysis'!A:A,'Location analysis'!B:B)</f>
        <v>40.416893999999999</v>
      </c>
      <c r="F3718">
        <f>_xlfn.XLOOKUP(Table1[[#This Row],[Location]],'Location analysis'!A:A,'Location analysis'!C:C)</f>
        <v>-74.420399000000003</v>
      </c>
      <c r="G3718" t="s">
        <v>93</v>
      </c>
      <c r="H3718" t="s">
        <v>43</v>
      </c>
      <c r="I3718">
        <v>15245686659</v>
      </c>
      <c r="J3718" t="s">
        <v>706</v>
      </c>
      <c r="K3718" t="s">
        <v>51</v>
      </c>
      <c r="L3718">
        <v>112</v>
      </c>
      <c r="M3718">
        <v>1.5</v>
      </c>
      <c r="N3718">
        <v>1</v>
      </c>
      <c r="O3718">
        <v>112</v>
      </c>
      <c r="P3718">
        <v>1.5</v>
      </c>
      <c r="Q3718">
        <v>1</v>
      </c>
      <c r="R3718">
        <v>1.5</v>
      </c>
      <c r="S3718">
        <v>1.5</v>
      </c>
      <c r="T3718" s="1">
        <v>44725</v>
      </c>
      <c r="U3718" t="str">
        <f t="shared" si="290"/>
        <v>Miss Vickie's Potato Chip - Sea Salt Original</v>
      </c>
      <c r="V3718" t="str">
        <f t="shared" si="291"/>
        <v>Food</v>
      </c>
      <c r="W3718" t="s">
        <v>43</v>
      </c>
      <c r="X3718" t="b">
        <f t="shared" si="293"/>
        <v>1</v>
      </c>
      <c r="Y3718">
        <f t="shared" si="292"/>
        <v>1.5</v>
      </c>
      <c r="Z3718" s="2">
        <f t="shared" si="294"/>
        <v>1</v>
      </c>
      <c r="AA3718" t="s">
        <v>58</v>
      </c>
      <c r="AB3718" t="s">
        <v>94</v>
      </c>
      <c r="AD3718" t="s">
        <v>60</v>
      </c>
      <c r="AE3718" t="s">
        <v>707</v>
      </c>
      <c r="AF3718">
        <v>2022</v>
      </c>
    </row>
    <row r="3719" spans="1:32" x14ac:dyDescent="0.25">
      <c r="A3719" t="s">
        <v>29</v>
      </c>
      <c r="B3719" t="s">
        <v>394</v>
      </c>
      <c r="C3719" t="s">
        <v>395</v>
      </c>
      <c r="D3719" t="s">
        <v>396</v>
      </c>
      <c r="E3719">
        <f>_xlfn.XLOOKUP(Table1[[#This Row],[Location]],'Location analysis'!A:A,'Location analysis'!B:B)</f>
        <v>40.416893999999999</v>
      </c>
      <c r="F3719">
        <f>_xlfn.XLOOKUP(Table1[[#This Row],[Location]],'Location analysis'!A:A,'Location analysis'!C:C)</f>
        <v>-74.420399000000003</v>
      </c>
      <c r="G3719" t="s">
        <v>182</v>
      </c>
      <c r="H3719" t="s">
        <v>34</v>
      </c>
      <c r="I3719">
        <v>15245726856</v>
      </c>
      <c r="J3719" t="s">
        <v>706</v>
      </c>
      <c r="K3719" t="s">
        <v>51</v>
      </c>
      <c r="L3719">
        <v>142</v>
      </c>
      <c r="M3719">
        <v>1.5</v>
      </c>
      <c r="N3719">
        <v>1</v>
      </c>
      <c r="O3719">
        <v>142</v>
      </c>
      <c r="P3719">
        <v>1.5</v>
      </c>
      <c r="Q3719">
        <v>1</v>
      </c>
      <c r="R3719">
        <v>1.5</v>
      </c>
      <c r="S3719">
        <v>1.5</v>
      </c>
      <c r="T3719" s="1">
        <v>44725</v>
      </c>
      <c r="U3719" t="str">
        <f t="shared" si="290"/>
        <v>Coca Cola - Zero Sugar</v>
      </c>
      <c r="V3719" t="str">
        <f t="shared" si="291"/>
        <v>Carbonated</v>
      </c>
      <c r="W3719" t="s">
        <v>34</v>
      </c>
      <c r="X3719" t="b">
        <f t="shared" si="293"/>
        <v>1</v>
      </c>
      <c r="Y3719">
        <f t="shared" si="292"/>
        <v>1.5</v>
      </c>
      <c r="Z3719" s="2">
        <f t="shared" si="294"/>
        <v>1</v>
      </c>
      <c r="AA3719" t="s">
        <v>183</v>
      </c>
      <c r="AB3719" t="s">
        <v>184</v>
      </c>
      <c r="AD3719" t="s">
        <v>60</v>
      </c>
      <c r="AE3719" t="s">
        <v>707</v>
      </c>
      <c r="AF3719">
        <v>2022</v>
      </c>
    </row>
    <row r="3720" spans="1:32" x14ac:dyDescent="0.25">
      <c r="A3720" t="s">
        <v>29</v>
      </c>
      <c r="B3720" t="s">
        <v>394</v>
      </c>
      <c r="C3720" t="s">
        <v>395</v>
      </c>
      <c r="D3720" t="s">
        <v>396</v>
      </c>
      <c r="E3720">
        <f>_xlfn.XLOOKUP(Table1[[#This Row],[Location]],'Location analysis'!A:A,'Location analysis'!B:B)</f>
        <v>40.416893999999999</v>
      </c>
      <c r="F3720">
        <f>_xlfn.XLOOKUP(Table1[[#This Row],[Location]],'Location analysis'!A:A,'Location analysis'!C:C)</f>
        <v>-74.420399000000003</v>
      </c>
      <c r="G3720" t="s">
        <v>508</v>
      </c>
      <c r="H3720" t="s">
        <v>43</v>
      </c>
      <c r="I3720">
        <v>15245732734</v>
      </c>
      <c r="J3720" t="s">
        <v>706</v>
      </c>
      <c r="K3720" t="s">
        <v>51</v>
      </c>
      <c r="L3720">
        <v>110</v>
      </c>
      <c r="M3720">
        <v>1.5</v>
      </c>
      <c r="N3720">
        <v>1</v>
      </c>
      <c r="O3720">
        <v>110</v>
      </c>
      <c r="P3720">
        <v>1.5</v>
      </c>
      <c r="Q3720">
        <v>1</v>
      </c>
      <c r="R3720">
        <v>1.5</v>
      </c>
      <c r="S3720">
        <v>1.5</v>
      </c>
      <c r="T3720" s="1">
        <v>44725</v>
      </c>
      <c r="U3720" t="str">
        <f t="shared" si="290"/>
        <v>Pop Corners - Kettle Corn</v>
      </c>
      <c r="V3720" t="str">
        <f t="shared" si="291"/>
        <v>Food</v>
      </c>
      <c r="W3720" t="s">
        <v>43</v>
      </c>
      <c r="X3720" t="b">
        <f t="shared" si="293"/>
        <v>1</v>
      </c>
      <c r="Y3720">
        <f t="shared" si="292"/>
        <v>1.5</v>
      </c>
      <c r="Z3720" s="2">
        <f t="shared" si="294"/>
        <v>1</v>
      </c>
      <c r="AA3720" t="s">
        <v>509</v>
      </c>
      <c r="AB3720" t="s">
        <v>510</v>
      </c>
      <c r="AD3720" t="s">
        <v>60</v>
      </c>
      <c r="AE3720" t="s">
        <v>707</v>
      </c>
      <c r="AF3720">
        <v>2022</v>
      </c>
    </row>
    <row r="3721" spans="1:32" x14ac:dyDescent="0.25">
      <c r="A3721" t="s">
        <v>29</v>
      </c>
      <c r="B3721" t="s">
        <v>394</v>
      </c>
      <c r="C3721" t="s">
        <v>395</v>
      </c>
      <c r="D3721" t="s">
        <v>396</v>
      </c>
      <c r="E3721">
        <f>_xlfn.XLOOKUP(Table1[[#This Row],[Location]],'Location analysis'!A:A,'Location analysis'!B:B)</f>
        <v>40.416893999999999</v>
      </c>
      <c r="F3721">
        <f>_xlfn.XLOOKUP(Table1[[#This Row],[Location]],'Location analysis'!A:A,'Location analysis'!C:C)</f>
        <v>-74.420399000000003</v>
      </c>
      <c r="G3721" t="s">
        <v>272</v>
      </c>
      <c r="H3721" t="s">
        <v>43</v>
      </c>
      <c r="I3721">
        <v>15245741146</v>
      </c>
      <c r="J3721" t="s">
        <v>706</v>
      </c>
      <c r="K3721" t="s">
        <v>51</v>
      </c>
      <c r="L3721">
        <v>138</v>
      </c>
      <c r="M3721">
        <v>2</v>
      </c>
      <c r="N3721">
        <v>1</v>
      </c>
      <c r="O3721">
        <v>138</v>
      </c>
      <c r="P3721">
        <v>2</v>
      </c>
      <c r="Q3721">
        <v>1</v>
      </c>
      <c r="R3721">
        <v>2</v>
      </c>
      <c r="S3721">
        <v>2</v>
      </c>
      <c r="T3721" s="1">
        <v>44725</v>
      </c>
      <c r="U3721" t="str">
        <f t="shared" si="290"/>
        <v>Oreo Single Server 6 ct</v>
      </c>
      <c r="V3721" t="str">
        <f t="shared" si="291"/>
        <v>Food</v>
      </c>
      <c r="W3721" t="s">
        <v>43</v>
      </c>
      <c r="X3721" t="b">
        <f t="shared" si="293"/>
        <v>1</v>
      </c>
      <c r="Y3721">
        <f t="shared" si="292"/>
        <v>2</v>
      </c>
      <c r="Z3721" s="2">
        <f t="shared" si="294"/>
        <v>1.3333333333333333</v>
      </c>
      <c r="AA3721" t="s">
        <v>272</v>
      </c>
      <c r="AD3721" t="s">
        <v>60</v>
      </c>
      <c r="AE3721" t="s">
        <v>707</v>
      </c>
      <c r="AF3721">
        <v>2022</v>
      </c>
    </row>
    <row r="3722" spans="1:32" x14ac:dyDescent="0.25">
      <c r="A3722" t="s">
        <v>29</v>
      </c>
      <c r="B3722" t="s">
        <v>394</v>
      </c>
      <c r="C3722" t="s">
        <v>395</v>
      </c>
      <c r="D3722" t="s">
        <v>396</v>
      </c>
      <c r="E3722">
        <f>_xlfn.XLOOKUP(Table1[[#This Row],[Location]],'Location analysis'!A:A,'Location analysis'!B:B)</f>
        <v>40.416893999999999</v>
      </c>
      <c r="F3722">
        <f>_xlfn.XLOOKUP(Table1[[#This Row],[Location]],'Location analysis'!A:A,'Location analysis'!C:C)</f>
        <v>-74.420399000000003</v>
      </c>
      <c r="G3722" t="s">
        <v>42</v>
      </c>
      <c r="H3722" t="s">
        <v>43</v>
      </c>
      <c r="I3722">
        <v>15245748996</v>
      </c>
      <c r="J3722" t="s">
        <v>706</v>
      </c>
      <c r="K3722" t="s">
        <v>51</v>
      </c>
      <c r="L3722">
        <v>121</v>
      </c>
      <c r="M3722">
        <v>1.5</v>
      </c>
      <c r="N3722">
        <v>1</v>
      </c>
      <c r="O3722">
        <v>121</v>
      </c>
      <c r="P3722">
        <v>1.5</v>
      </c>
      <c r="Q3722">
        <v>1</v>
      </c>
      <c r="R3722">
        <v>1.5</v>
      </c>
      <c r="S3722">
        <v>1.5</v>
      </c>
      <c r="T3722" s="1">
        <v>44725</v>
      </c>
      <c r="U3722" t="str">
        <f t="shared" si="290"/>
        <v>Takis - Hot Chilli Pepper &amp; Lime</v>
      </c>
      <c r="V3722" t="str">
        <f t="shared" si="291"/>
        <v>Food</v>
      </c>
      <c r="W3722" t="s">
        <v>43</v>
      </c>
      <c r="X3722" t="b">
        <f t="shared" si="293"/>
        <v>1</v>
      </c>
      <c r="Y3722">
        <f t="shared" si="292"/>
        <v>1.5</v>
      </c>
      <c r="Z3722" s="2">
        <f t="shared" si="294"/>
        <v>1</v>
      </c>
      <c r="AA3722" t="s">
        <v>44</v>
      </c>
      <c r="AB3722" t="s">
        <v>45</v>
      </c>
      <c r="AD3722" t="s">
        <v>60</v>
      </c>
      <c r="AE3722" t="s">
        <v>707</v>
      </c>
      <c r="AF3722">
        <v>2022</v>
      </c>
    </row>
    <row r="3723" spans="1:32" x14ac:dyDescent="0.25">
      <c r="A3723" t="s">
        <v>29</v>
      </c>
      <c r="B3723" t="s">
        <v>394</v>
      </c>
      <c r="C3723" t="s">
        <v>395</v>
      </c>
      <c r="D3723" t="s">
        <v>396</v>
      </c>
      <c r="E3723">
        <f>_xlfn.XLOOKUP(Table1[[#This Row],[Location]],'Location analysis'!A:A,'Location analysis'!B:B)</f>
        <v>40.416893999999999</v>
      </c>
      <c r="F3723">
        <f>_xlfn.XLOOKUP(Table1[[#This Row],[Location]],'Location analysis'!A:A,'Location analysis'!C:C)</f>
        <v>-74.420399000000003</v>
      </c>
      <c r="G3723" t="s">
        <v>583</v>
      </c>
      <c r="H3723" t="s">
        <v>43</v>
      </c>
      <c r="I3723">
        <v>15245764223</v>
      </c>
      <c r="J3723" t="s">
        <v>706</v>
      </c>
      <c r="K3723" t="s">
        <v>51</v>
      </c>
      <c r="L3723">
        <v>158</v>
      </c>
      <c r="M3723">
        <v>2</v>
      </c>
      <c r="N3723">
        <v>1</v>
      </c>
      <c r="O3723">
        <v>158</v>
      </c>
      <c r="P3723">
        <v>2</v>
      </c>
      <c r="Q3723">
        <v>1</v>
      </c>
      <c r="R3723">
        <v>2</v>
      </c>
      <c r="S3723">
        <v>2</v>
      </c>
      <c r="T3723" s="1">
        <v>44725</v>
      </c>
      <c r="U3723" t="str">
        <f t="shared" si="290"/>
        <v>Lenny &amp; Larrys - Chocolate Chip</v>
      </c>
      <c r="V3723" t="str">
        <f t="shared" si="291"/>
        <v>Food</v>
      </c>
      <c r="W3723" t="s">
        <v>43</v>
      </c>
      <c r="X3723" t="b">
        <f t="shared" si="293"/>
        <v>1</v>
      </c>
      <c r="Y3723">
        <f t="shared" si="292"/>
        <v>2</v>
      </c>
      <c r="Z3723" s="2">
        <f t="shared" si="294"/>
        <v>1.3333333333333333</v>
      </c>
      <c r="AA3723" t="s">
        <v>422</v>
      </c>
      <c r="AB3723" t="s">
        <v>444</v>
      </c>
      <c r="AD3723" t="s">
        <v>60</v>
      </c>
      <c r="AE3723" t="s">
        <v>707</v>
      </c>
      <c r="AF3723">
        <v>2022</v>
      </c>
    </row>
    <row r="3724" spans="1:32" x14ac:dyDescent="0.25">
      <c r="A3724" t="s">
        <v>29</v>
      </c>
      <c r="B3724" t="s">
        <v>394</v>
      </c>
      <c r="C3724" t="s">
        <v>395</v>
      </c>
      <c r="D3724" t="s">
        <v>396</v>
      </c>
      <c r="E3724">
        <f>_xlfn.XLOOKUP(Table1[[#This Row],[Location]],'Location analysis'!A:A,'Location analysis'!B:B)</f>
        <v>40.416893999999999</v>
      </c>
      <c r="F3724">
        <f>_xlfn.XLOOKUP(Table1[[#This Row],[Location]],'Location analysis'!A:A,'Location analysis'!C:C)</f>
        <v>-74.420399000000003</v>
      </c>
      <c r="G3724" t="s">
        <v>528</v>
      </c>
      <c r="H3724" t="s">
        <v>49</v>
      </c>
      <c r="I3724">
        <v>15245848641</v>
      </c>
      <c r="J3724" t="s">
        <v>706</v>
      </c>
      <c r="K3724" t="s">
        <v>36</v>
      </c>
      <c r="L3724">
        <v>145</v>
      </c>
      <c r="M3724">
        <v>2.75</v>
      </c>
      <c r="N3724">
        <v>1</v>
      </c>
      <c r="O3724">
        <v>145</v>
      </c>
      <c r="P3724">
        <v>2.75</v>
      </c>
      <c r="Q3724">
        <v>1</v>
      </c>
      <c r="R3724">
        <v>2.75</v>
      </c>
      <c r="S3724">
        <v>2.75</v>
      </c>
      <c r="T3724" s="1">
        <v>44725</v>
      </c>
      <c r="U3724" t="str">
        <f t="shared" si="290"/>
        <v>Bai Antioxidant - Tanzania Lemon Super Tea</v>
      </c>
      <c r="V3724" t="str">
        <f t="shared" si="291"/>
        <v>Non Carbonated</v>
      </c>
      <c r="W3724" t="s">
        <v>49</v>
      </c>
      <c r="X3724" t="b">
        <f t="shared" si="293"/>
        <v>1</v>
      </c>
      <c r="Y3724">
        <f t="shared" si="292"/>
        <v>2.75</v>
      </c>
      <c r="Z3724" s="2">
        <f t="shared" si="294"/>
        <v>1.8333333333333333</v>
      </c>
      <c r="AA3724" t="s">
        <v>52</v>
      </c>
      <c r="AB3724" t="s">
        <v>529</v>
      </c>
      <c r="AD3724" t="s">
        <v>60</v>
      </c>
      <c r="AE3724" t="s">
        <v>707</v>
      </c>
      <c r="AF3724">
        <v>2022</v>
      </c>
    </row>
    <row r="3725" spans="1:32" x14ac:dyDescent="0.25">
      <c r="A3725" t="s">
        <v>29</v>
      </c>
      <c r="B3725" t="s">
        <v>67</v>
      </c>
      <c r="C3725" t="s">
        <v>68</v>
      </c>
      <c r="D3725" t="s">
        <v>69</v>
      </c>
      <c r="E3725">
        <f>_xlfn.XLOOKUP(Table1[[#This Row],[Location]],'Location analysis'!A:A,'Location analysis'!B:B)</f>
        <v>40.435699999999997</v>
      </c>
      <c r="F3725">
        <f>_xlfn.XLOOKUP(Table1[[#This Row],[Location]],'Location analysis'!A:A,'Location analysis'!C:C)</f>
        <v>-74.125200000000007</v>
      </c>
      <c r="G3725" t="s">
        <v>70</v>
      </c>
      <c r="H3725" t="s">
        <v>34</v>
      </c>
      <c r="I3725">
        <v>15245997066</v>
      </c>
      <c r="J3725" t="s">
        <v>706</v>
      </c>
      <c r="K3725" t="s">
        <v>51</v>
      </c>
      <c r="L3725">
        <v>146</v>
      </c>
      <c r="M3725">
        <v>3</v>
      </c>
      <c r="N3725">
        <v>1</v>
      </c>
      <c r="O3725">
        <v>146</v>
      </c>
      <c r="P3725">
        <v>3</v>
      </c>
      <c r="Q3725">
        <v>1</v>
      </c>
      <c r="R3725">
        <v>3</v>
      </c>
      <c r="S3725">
        <v>3</v>
      </c>
      <c r="T3725" s="1">
        <v>44725</v>
      </c>
      <c r="U3725" t="str">
        <f t="shared" si="290"/>
        <v>Monster Energy Original</v>
      </c>
      <c r="V3725" t="str">
        <f t="shared" si="291"/>
        <v>Carbonated</v>
      </c>
      <c r="W3725" t="s">
        <v>34</v>
      </c>
      <c r="X3725" t="b">
        <f t="shared" si="293"/>
        <v>1</v>
      </c>
      <c r="Y3725">
        <f t="shared" si="292"/>
        <v>3</v>
      </c>
      <c r="Z3725" s="2">
        <f t="shared" si="294"/>
        <v>2</v>
      </c>
      <c r="AA3725" t="s">
        <v>70</v>
      </c>
      <c r="AD3725" t="s">
        <v>60</v>
      </c>
      <c r="AE3725" t="s">
        <v>707</v>
      </c>
      <c r="AF3725">
        <v>2022</v>
      </c>
    </row>
    <row r="3726" spans="1:32" x14ac:dyDescent="0.25">
      <c r="A3726" t="s">
        <v>29</v>
      </c>
      <c r="B3726" t="s">
        <v>394</v>
      </c>
      <c r="C3726" t="s">
        <v>395</v>
      </c>
      <c r="D3726" t="s">
        <v>396</v>
      </c>
      <c r="E3726">
        <f>_xlfn.XLOOKUP(Table1[[#This Row],[Location]],'Location analysis'!A:A,'Location analysis'!B:B)</f>
        <v>40.416893999999999</v>
      </c>
      <c r="F3726">
        <f>_xlfn.XLOOKUP(Table1[[#This Row],[Location]],'Location analysis'!A:A,'Location analysis'!C:C)</f>
        <v>-74.420399000000003</v>
      </c>
      <c r="G3726" t="s">
        <v>137</v>
      </c>
      <c r="H3726" t="s">
        <v>97</v>
      </c>
      <c r="I3726">
        <v>15246040429</v>
      </c>
      <c r="J3726" t="s">
        <v>706</v>
      </c>
      <c r="K3726" t="s">
        <v>36</v>
      </c>
      <c r="L3726">
        <v>144</v>
      </c>
      <c r="M3726">
        <v>1.5</v>
      </c>
      <c r="N3726">
        <v>1</v>
      </c>
      <c r="O3726">
        <v>144</v>
      </c>
      <c r="P3726">
        <v>1.5</v>
      </c>
      <c r="Q3726">
        <v>1</v>
      </c>
      <c r="R3726">
        <v>1.5</v>
      </c>
      <c r="S3726">
        <v>1.5</v>
      </c>
      <c r="T3726" s="1">
        <v>44725</v>
      </c>
      <c r="U3726" t="str">
        <f t="shared" si="290"/>
        <v>Poland Springs Water</v>
      </c>
      <c r="V3726" t="str">
        <f t="shared" si="291"/>
        <v>Water</v>
      </c>
      <c r="W3726" t="s">
        <v>97</v>
      </c>
      <c r="X3726" t="b">
        <f t="shared" si="293"/>
        <v>1</v>
      </c>
      <c r="Y3726">
        <f t="shared" si="292"/>
        <v>1.5</v>
      </c>
      <c r="Z3726" s="2">
        <f t="shared" si="294"/>
        <v>1</v>
      </c>
      <c r="AA3726" t="s">
        <v>137</v>
      </c>
      <c r="AD3726" t="s">
        <v>60</v>
      </c>
      <c r="AE3726" t="s">
        <v>707</v>
      </c>
      <c r="AF3726">
        <v>2022</v>
      </c>
    </row>
    <row r="3727" spans="1:32" x14ac:dyDescent="0.25">
      <c r="A3727" t="s">
        <v>29</v>
      </c>
      <c r="B3727" t="s">
        <v>394</v>
      </c>
      <c r="C3727" t="s">
        <v>395</v>
      </c>
      <c r="D3727" t="s">
        <v>396</v>
      </c>
      <c r="E3727">
        <f>_xlfn.XLOOKUP(Table1[[#This Row],[Location]],'Location analysis'!A:A,'Location analysis'!B:B)</f>
        <v>40.416893999999999</v>
      </c>
      <c r="F3727">
        <f>_xlfn.XLOOKUP(Table1[[#This Row],[Location]],'Location analysis'!A:A,'Location analysis'!C:C)</f>
        <v>-74.420399000000003</v>
      </c>
      <c r="G3727" t="s">
        <v>463</v>
      </c>
      <c r="H3727" t="s">
        <v>34</v>
      </c>
      <c r="I3727">
        <v>15246045926</v>
      </c>
      <c r="J3727" t="s">
        <v>706</v>
      </c>
      <c r="K3727" t="s">
        <v>36</v>
      </c>
      <c r="L3727">
        <v>148</v>
      </c>
      <c r="M3727">
        <v>3</v>
      </c>
      <c r="N3727">
        <v>1</v>
      </c>
      <c r="O3727">
        <v>148</v>
      </c>
      <c r="P3727">
        <v>3</v>
      </c>
      <c r="Q3727">
        <v>1</v>
      </c>
      <c r="R3727">
        <v>3</v>
      </c>
      <c r="S3727">
        <v>3</v>
      </c>
      <c r="T3727" s="1">
        <v>44725</v>
      </c>
      <c r="U3727" t="str">
        <f t="shared" si="290"/>
        <v>Starbucks Refresher - Real Coconut Water</v>
      </c>
      <c r="V3727" t="str">
        <f t="shared" si="291"/>
        <v>Carbonated</v>
      </c>
      <c r="W3727" t="s">
        <v>34</v>
      </c>
      <c r="X3727" t="b">
        <f t="shared" si="293"/>
        <v>1</v>
      </c>
      <c r="Y3727">
        <f t="shared" si="292"/>
        <v>3</v>
      </c>
      <c r="Z3727" s="2">
        <f t="shared" si="294"/>
        <v>2</v>
      </c>
      <c r="AA3727" t="s">
        <v>464</v>
      </c>
      <c r="AB3727" t="s">
        <v>465</v>
      </c>
      <c r="AD3727" t="s">
        <v>60</v>
      </c>
      <c r="AE3727" t="s">
        <v>707</v>
      </c>
      <c r="AF3727">
        <v>2022</v>
      </c>
    </row>
    <row r="3728" spans="1:32" x14ac:dyDescent="0.25">
      <c r="A3728" t="s">
        <v>29</v>
      </c>
      <c r="B3728" t="s">
        <v>394</v>
      </c>
      <c r="C3728" t="s">
        <v>395</v>
      </c>
      <c r="D3728" t="s">
        <v>396</v>
      </c>
      <c r="E3728">
        <f>_xlfn.XLOOKUP(Table1[[#This Row],[Location]],'Location analysis'!A:A,'Location analysis'!B:B)</f>
        <v>40.416893999999999</v>
      </c>
      <c r="F3728">
        <f>_xlfn.XLOOKUP(Table1[[#This Row],[Location]],'Location analysis'!A:A,'Location analysis'!C:C)</f>
        <v>-74.420399000000003</v>
      </c>
      <c r="G3728" t="s">
        <v>272</v>
      </c>
      <c r="H3728" t="s">
        <v>43</v>
      </c>
      <c r="I3728">
        <v>15246069755</v>
      </c>
      <c r="J3728" t="s">
        <v>706</v>
      </c>
      <c r="K3728" t="s">
        <v>51</v>
      </c>
      <c r="L3728">
        <v>138</v>
      </c>
      <c r="M3728">
        <v>2</v>
      </c>
      <c r="N3728">
        <v>1</v>
      </c>
      <c r="O3728">
        <v>138</v>
      </c>
      <c r="P3728">
        <v>2</v>
      </c>
      <c r="Q3728">
        <v>1</v>
      </c>
      <c r="R3728">
        <v>2</v>
      </c>
      <c r="S3728">
        <v>2</v>
      </c>
      <c r="T3728" s="1">
        <v>44725</v>
      </c>
      <c r="U3728" t="str">
        <f t="shared" si="290"/>
        <v>Oreo Single Server 6 ct</v>
      </c>
      <c r="V3728" t="str">
        <f t="shared" si="291"/>
        <v>Food</v>
      </c>
      <c r="W3728" t="s">
        <v>43</v>
      </c>
      <c r="X3728" t="b">
        <f t="shared" si="293"/>
        <v>1</v>
      </c>
      <c r="Y3728">
        <f t="shared" si="292"/>
        <v>2</v>
      </c>
      <c r="Z3728" s="2">
        <f t="shared" si="294"/>
        <v>1.3333333333333333</v>
      </c>
      <c r="AA3728" t="s">
        <v>272</v>
      </c>
      <c r="AD3728" t="s">
        <v>60</v>
      </c>
      <c r="AE3728" t="s">
        <v>707</v>
      </c>
      <c r="AF3728">
        <v>2022</v>
      </c>
    </row>
    <row r="3729" spans="1:32" x14ac:dyDescent="0.25">
      <c r="A3729" t="s">
        <v>29</v>
      </c>
      <c r="B3729" t="s">
        <v>394</v>
      </c>
      <c r="C3729" t="s">
        <v>395</v>
      </c>
      <c r="D3729" t="s">
        <v>396</v>
      </c>
      <c r="E3729">
        <f>_xlfn.XLOOKUP(Table1[[#This Row],[Location]],'Location analysis'!A:A,'Location analysis'!B:B)</f>
        <v>40.416893999999999</v>
      </c>
      <c r="F3729">
        <f>_xlfn.XLOOKUP(Table1[[#This Row],[Location]],'Location analysis'!A:A,'Location analysis'!C:C)</f>
        <v>-74.420399000000003</v>
      </c>
      <c r="G3729" t="s">
        <v>272</v>
      </c>
      <c r="H3729" t="s">
        <v>43</v>
      </c>
      <c r="I3729">
        <v>15246095248</v>
      </c>
      <c r="J3729" t="s">
        <v>706</v>
      </c>
      <c r="K3729" t="s">
        <v>51</v>
      </c>
      <c r="L3729">
        <v>138</v>
      </c>
      <c r="M3729">
        <v>2</v>
      </c>
      <c r="N3729">
        <v>1</v>
      </c>
      <c r="O3729">
        <v>138</v>
      </c>
      <c r="P3729">
        <v>2</v>
      </c>
      <c r="Q3729">
        <v>1</v>
      </c>
      <c r="R3729">
        <v>2</v>
      </c>
      <c r="S3729">
        <v>2</v>
      </c>
      <c r="T3729" s="1">
        <v>44725</v>
      </c>
      <c r="U3729" t="str">
        <f t="shared" si="290"/>
        <v>Oreo Single Server 6 ct</v>
      </c>
      <c r="V3729" t="str">
        <f t="shared" si="291"/>
        <v>Food</v>
      </c>
      <c r="W3729" t="s">
        <v>43</v>
      </c>
      <c r="X3729" t="b">
        <f t="shared" si="293"/>
        <v>1</v>
      </c>
      <c r="Y3729">
        <f t="shared" si="292"/>
        <v>2</v>
      </c>
      <c r="Z3729" s="2">
        <f t="shared" si="294"/>
        <v>1.3333333333333333</v>
      </c>
      <c r="AA3729" t="s">
        <v>272</v>
      </c>
      <c r="AD3729" t="s">
        <v>60</v>
      </c>
      <c r="AE3729" t="s">
        <v>707</v>
      </c>
      <c r="AF3729">
        <v>2022</v>
      </c>
    </row>
    <row r="3730" spans="1:32" x14ac:dyDescent="0.25">
      <c r="A3730" t="s">
        <v>29</v>
      </c>
      <c r="B3730" t="s">
        <v>394</v>
      </c>
      <c r="C3730" t="s">
        <v>395</v>
      </c>
      <c r="D3730" t="s">
        <v>396</v>
      </c>
      <c r="E3730">
        <f>_xlfn.XLOOKUP(Table1[[#This Row],[Location]],'Location analysis'!A:A,'Location analysis'!B:B)</f>
        <v>40.416893999999999</v>
      </c>
      <c r="F3730">
        <f>_xlfn.XLOOKUP(Table1[[#This Row],[Location]],'Location analysis'!A:A,'Location analysis'!C:C)</f>
        <v>-74.420399000000003</v>
      </c>
      <c r="G3730" t="s">
        <v>56</v>
      </c>
      <c r="H3730" t="s">
        <v>43</v>
      </c>
      <c r="I3730">
        <v>15246172890</v>
      </c>
      <c r="J3730" t="s">
        <v>706</v>
      </c>
      <c r="K3730" t="s">
        <v>36</v>
      </c>
      <c r="L3730">
        <v>113</v>
      </c>
      <c r="M3730">
        <v>1.5</v>
      </c>
      <c r="N3730">
        <v>1</v>
      </c>
      <c r="O3730">
        <v>113</v>
      </c>
      <c r="P3730">
        <v>1.5</v>
      </c>
      <c r="Q3730">
        <v>1</v>
      </c>
      <c r="R3730">
        <v>1.5</v>
      </c>
      <c r="S3730">
        <v>1.5</v>
      </c>
      <c r="T3730" s="1">
        <v>44725</v>
      </c>
      <c r="U3730" t="str">
        <f t="shared" si="290"/>
        <v>Miss Vickie's Potato Chip - Sea Salt &amp; Vinega</v>
      </c>
      <c r="V3730" t="str">
        <f t="shared" si="291"/>
        <v>Food</v>
      </c>
      <c r="W3730" t="s">
        <v>43</v>
      </c>
      <c r="X3730" t="b">
        <f t="shared" si="293"/>
        <v>1</v>
      </c>
      <c r="Y3730">
        <f t="shared" si="292"/>
        <v>1.5</v>
      </c>
      <c r="Z3730" s="2">
        <f t="shared" si="294"/>
        <v>1</v>
      </c>
      <c r="AA3730" t="s">
        <v>58</v>
      </c>
      <c r="AB3730" t="s">
        <v>59</v>
      </c>
      <c r="AD3730" t="s">
        <v>60</v>
      </c>
      <c r="AE3730" t="s">
        <v>707</v>
      </c>
      <c r="AF3730">
        <v>2022</v>
      </c>
    </row>
    <row r="3731" spans="1:32" x14ac:dyDescent="0.25">
      <c r="A3731" t="s">
        <v>29</v>
      </c>
      <c r="B3731" t="s">
        <v>46</v>
      </c>
      <c r="C3731" t="s">
        <v>31</v>
      </c>
      <c r="D3731" t="s">
        <v>47</v>
      </c>
      <c r="E3731">
        <f>_xlfn.XLOOKUP(Table1[[#This Row],[Location]],'Location analysis'!A:A,'Location analysis'!B:B)</f>
        <v>40.423690999999998</v>
      </c>
      <c r="F3731">
        <f>_xlfn.XLOOKUP(Table1[[#This Row],[Location]],'Location analysis'!A:A,'Location analysis'!C:C)</f>
        <v>-74.380831999999998</v>
      </c>
      <c r="G3731" t="s">
        <v>87</v>
      </c>
      <c r="H3731" t="s">
        <v>34</v>
      </c>
      <c r="I3731">
        <v>15246219168</v>
      </c>
      <c r="J3731" t="s">
        <v>706</v>
      </c>
      <c r="K3731" t="s">
        <v>36</v>
      </c>
      <c r="L3731">
        <v>141</v>
      </c>
      <c r="M3731">
        <v>1.5</v>
      </c>
      <c r="N3731">
        <v>1</v>
      </c>
      <c r="O3731">
        <v>141</v>
      </c>
      <c r="P3731">
        <v>1.5</v>
      </c>
      <c r="Q3731">
        <v>1</v>
      </c>
      <c r="R3731">
        <v>1.5</v>
      </c>
      <c r="S3731">
        <v>1.5</v>
      </c>
      <c r="T3731" s="1">
        <v>44725</v>
      </c>
      <c r="U3731" t="str">
        <f t="shared" si="290"/>
        <v>Spindrift - Sparkling Water  Lime</v>
      </c>
      <c r="V3731" t="str">
        <f t="shared" si="291"/>
        <v>Carbonated</v>
      </c>
      <c r="W3731" t="s">
        <v>34</v>
      </c>
      <c r="X3731" t="b">
        <f t="shared" si="293"/>
        <v>1</v>
      </c>
      <c r="Y3731">
        <f t="shared" si="292"/>
        <v>1.5</v>
      </c>
      <c r="Z3731" s="2">
        <f t="shared" si="294"/>
        <v>1</v>
      </c>
      <c r="AA3731" t="s">
        <v>89</v>
      </c>
      <c r="AB3731" t="s">
        <v>90</v>
      </c>
      <c r="AD3731" t="s">
        <v>60</v>
      </c>
      <c r="AE3731" t="s">
        <v>707</v>
      </c>
      <c r="AF3731">
        <v>2022</v>
      </c>
    </row>
    <row r="3732" spans="1:32" x14ac:dyDescent="0.25">
      <c r="A3732" t="s">
        <v>29</v>
      </c>
      <c r="B3732" t="s">
        <v>46</v>
      </c>
      <c r="C3732" t="s">
        <v>31</v>
      </c>
      <c r="D3732" t="s">
        <v>47</v>
      </c>
      <c r="E3732">
        <f>_xlfn.XLOOKUP(Table1[[#This Row],[Location]],'Location analysis'!A:A,'Location analysis'!B:B)</f>
        <v>40.423690999999998</v>
      </c>
      <c r="F3732">
        <f>_xlfn.XLOOKUP(Table1[[#This Row],[Location]],'Location analysis'!A:A,'Location analysis'!C:C)</f>
        <v>-74.380831999999998</v>
      </c>
      <c r="G3732" t="s">
        <v>137</v>
      </c>
      <c r="H3732" t="s">
        <v>97</v>
      </c>
      <c r="I3732">
        <v>15246383739</v>
      </c>
      <c r="J3732" t="s">
        <v>706</v>
      </c>
      <c r="K3732" t="s">
        <v>51</v>
      </c>
      <c r="L3732">
        <v>144</v>
      </c>
      <c r="M3732">
        <v>1.5</v>
      </c>
      <c r="N3732">
        <v>1</v>
      </c>
      <c r="O3732">
        <v>144</v>
      </c>
      <c r="P3732">
        <v>1.5</v>
      </c>
      <c r="Q3732">
        <v>1</v>
      </c>
      <c r="R3732">
        <v>1.5</v>
      </c>
      <c r="S3732">
        <v>1.5</v>
      </c>
      <c r="T3732" s="1">
        <v>44725</v>
      </c>
      <c r="U3732" t="str">
        <f t="shared" si="290"/>
        <v>Poland Springs Water</v>
      </c>
      <c r="V3732" t="str">
        <f t="shared" si="291"/>
        <v>Water</v>
      </c>
      <c r="W3732" t="s">
        <v>97</v>
      </c>
      <c r="X3732" t="b">
        <f t="shared" si="293"/>
        <v>1</v>
      </c>
      <c r="Y3732">
        <f t="shared" si="292"/>
        <v>1.5</v>
      </c>
      <c r="Z3732" s="2">
        <f t="shared" si="294"/>
        <v>1</v>
      </c>
      <c r="AA3732" t="s">
        <v>137</v>
      </c>
      <c r="AD3732" t="s">
        <v>60</v>
      </c>
      <c r="AE3732" t="s">
        <v>707</v>
      </c>
      <c r="AF3732">
        <v>2022</v>
      </c>
    </row>
    <row r="3733" spans="1:32" x14ac:dyDescent="0.25">
      <c r="A3733" t="s">
        <v>29</v>
      </c>
      <c r="B3733" t="s">
        <v>46</v>
      </c>
      <c r="C3733" t="s">
        <v>31</v>
      </c>
      <c r="D3733" t="s">
        <v>47</v>
      </c>
      <c r="E3733">
        <f>_xlfn.XLOOKUP(Table1[[#This Row],[Location]],'Location analysis'!A:A,'Location analysis'!B:B)</f>
        <v>40.423690999999998</v>
      </c>
      <c r="F3733">
        <f>_xlfn.XLOOKUP(Table1[[#This Row],[Location]],'Location analysis'!A:A,'Location analysis'!C:C)</f>
        <v>-74.380831999999998</v>
      </c>
      <c r="G3733" t="s">
        <v>523</v>
      </c>
      <c r="H3733" t="s">
        <v>43</v>
      </c>
      <c r="I3733">
        <v>15246400271</v>
      </c>
      <c r="J3733" t="s">
        <v>706</v>
      </c>
      <c r="K3733" t="s">
        <v>51</v>
      </c>
      <c r="L3733">
        <v>111</v>
      </c>
      <c r="M3733">
        <v>1.5</v>
      </c>
      <c r="N3733">
        <v>1</v>
      </c>
      <c r="O3733">
        <v>111</v>
      </c>
      <c r="P3733">
        <v>1.5</v>
      </c>
      <c r="Q3733">
        <v>1</v>
      </c>
      <c r="R3733">
        <v>1.5</v>
      </c>
      <c r="S3733">
        <v>1.5</v>
      </c>
      <c r="T3733" s="1">
        <v>44725</v>
      </c>
      <c r="U3733" t="str">
        <f t="shared" si="290"/>
        <v>Pop Corners - Spicy Queso</v>
      </c>
      <c r="V3733" t="str">
        <f t="shared" si="291"/>
        <v>Food</v>
      </c>
      <c r="W3733" t="s">
        <v>43</v>
      </c>
      <c r="X3733" t="b">
        <f t="shared" si="293"/>
        <v>1</v>
      </c>
      <c r="Y3733">
        <f t="shared" si="292"/>
        <v>1.5</v>
      </c>
      <c r="Z3733" s="2">
        <f t="shared" si="294"/>
        <v>1</v>
      </c>
      <c r="AA3733" t="s">
        <v>509</v>
      </c>
      <c r="AB3733" t="s">
        <v>524</v>
      </c>
      <c r="AD3733" t="s">
        <v>60</v>
      </c>
      <c r="AE3733" t="s">
        <v>707</v>
      </c>
      <c r="AF3733">
        <v>2022</v>
      </c>
    </row>
    <row r="3734" spans="1:32" x14ac:dyDescent="0.25">
      <c r="A3734" t="s">
        <v>29</v>
      </c>
      <c r="B3734" t="s">
        <v>46</v>
      </c>
      <c r="C3734" t="s">
        <v>31</v>
      </c>
      <c r="D3734" t="s">
        <v>47</v>
      </c>
      <c r="E3734">
        <f>_xlfn.XLOOKUP(Table1[[#This Row],[Location]],'Location analysis'!A:A,'Location analysis'!B:B)</f>
        <v>40.423690999999998</v>
      </c>
      <c r="F3734">
        <f>_xlfn.XLOOKUP(Table1[[#This Row],[Location]],'Location analysis'!A:A,'Location analysis'!C:C)</f>
        <v>-74.380831999999998</v>
      </c>
      <c r="G3734" t="s">
        <v>160</v>
      </c>
      <c r="H3734" t="s">
        <v>49</v>
      </c>
      <c r="I3734">
        <v>15246417777</v>
      </c>
      <c r="J3734" t="s">
        <v>706</v>
      </c>
      <c r="K3734" t="s">
        <v>51</v>
      </c>
      <c r="L3734">
        <v>143</v>
      </c>
      <c r="M3734">
        <v>2.5</v>
      </c>
      <c r="N3734">
        <v>1</v>
      </c>
      <c r="O3734">
        <v>143</v>
      </c>
      <c r="P3734">
        <v>2.5</v>
      </c>
      <c r="Q3734">
        <v>1</v>
      </c>
      <c r="R3734">
        <v>2.5</v>
      </c>
      <c r="S3734">
        <v>2.5</v>
      </c>
      <c r="T3734" s="1">
        <v>44725</v>
      </c>
      <c r="U3734" t="str">
        <f t="shared" si="290"/>
        <v>Snapple Diet Tea - Peach Tea</v>
      </c>
      <c r="V3734" t="str">
        <f t="shared" si="291"/>
        <v>Non Carbonated</v>
      </c>
      <c r="W3734" t="s">
        <v>49</v>
      </c>
      <c r="X3734" t="b">
        <f t="shared" si="293"/>
        <v>1</v>
      </c>
      <c r="Y3734">
        <f t="shared" si="292"/>
        <v>2.5</v>
      </c>
      <c r="Z3734" s="2">
        <f t="shared" si="294"/>
        <v>1.6666666666666667</v>
      </c>
      <c r="AA3734" t="s">
        <v>75</v>
      </c>
      <c r="AB3734" t="s">
        <v>161</v>
      </c>
      <c r="AD3734" t="s">
        <v>60</v>
      </c>
      <c r="AE3734" t="s">
        <v>707</v>
      </c>
      <c r="AF3734">
        <v>2022</v>
      </c>
    </row>
    <row r="3735" spans="1:32" x14ac:dyDescent="0.25">
      <c r="A3735" t="s">
        <v>29</v>
      </c>
      <c r="B3735" t="s">
        <v>46</v>
      </c>
      <c r="C3735" t="s">
        <v>31</v>
      </c>
      <c r="D3735" t="s">
        <v>47</v>
      </c>
      <c r="E3735">
        <f>_xlfn.XLOOKUP(Table1[[#This Row],[Location]],'Location analysis'!A:A,'Location analysis'!B:B)</f>
        <v>40.423690999999998</v>
      </c>
      <c r="F3735">
        <f>_xlfn.XLOOKUP(Table1[[#This Row],[Location]],'Location analysis'!A:A,'Location analysis'!C:C)</f>
        <v>-74.380831999999998</v>
      </c>
      <c r="G3735" t="s">
        <v>42</v>
      </c>
      <c r="H3735" t="s">
        <v>43</v>
      </c>
      <c r="I3735">
        <v>15246413262</v>
      </c>
      <c r="J3735" t="s">
        <v>706</v>
      </c>
      <c r="K3735" t="s">
        <v>51</v>
      </c>
      <c r="L3735">
        <v>124</v>
      </c>
      <c r="M3735">
        <v>1.5</v>
      </c>
      <c r="N3735">
        <v>1</v>
      </c>
      <c r="O3735">
        <v>124</v>
      </c>
      <c r="P3735">
        <v>1.5</v>
      </c>
      <c r="Q3735">
        <v>1</v>
      </c>
      <c r="R3735">
        <v>1.5</v>
      </c>
      <c r="S3735">
        <v>1.5</v>
      </c>
      <c r="T3735" s="1">
        <v>44725</v>
      </c>
      <c r="U3735" t="str">
        <f t="shared" si="290"/>
        <v>Takis - Hot Chilli Pepper &amp; Lime</v>
      </c>
      <c r="V3735" t="str">
        <f t="shared" si="291"/>
        <v>Food</v>
      </c>
      <c r="W3735" t="s">
        <v>43</v>
      </c>
      <c r="X3735" t="b">
        <f t="shared" si="293"/>
        <v>1</v>
      </c>
      <c r="Y3735">
        <f t="shared" si="292"/>
        <v>1.5</v>
      </c>
      <c r="Z3735" s="2">
        <f t="shared" si="294"/>
        <v>1</v>
      </c>
      <c r="AA3735" t="s">
        <v>44</v>
      </c>
      <c r="AB3735" t="s">
        <v>45</v>
      </c>
      <c r="AD3735" t="s">
        <v>60</v>
      </c>
      <c r="AE3735" t="s">
        <v>707</v>
      </c>
      <c r="AF3735">
        <v>2022</v>
      </c>
    </row>
    <row r="3736" spans="1:32" x14ac:dyDescent="0.25">
      <c r="A3736" t="s">
        <v>29</v>
      </c>
      <c r="B3736" t="s">
        <v>46</v>
      </c>
      <c r="C3736" t="s">
        <v>31</v>
      </c>
      <c r="D3736" t="s">
        <v>47</v>
      </c>
      <c r="E3736">
        <f>_xlfn.XLOOKUP(Table1[[#This Row],[Location]],'Location analysis'!A:A,'Location analysis'!B:B)</f>
        <v>40.423690999999998</v>
      </c>
      <c r="F3736">
        <f>_xlfn.XLOOKUP(Table1[[#This Row],[Location]],'Location analysis'!A:A,'Location analysis'!C:C)</f>
        <v>-74.380831999999998</v>
      </c>
      <c r="G3736" t="s">
        <v>42</v>
      </c>
      <c r="H3736" t="s">
        <v>43</v>
      </c>
      <c r="I3736">
        <v>15246417213</v>
      </c>
      <c r="J3736" t="s">
        <v>706</v>
      </c>
      <c r="K3736" t="s">
        <v>51</v>
      </c>
      <c r="L3736">
        <v>124</v>
      </c>
      <c r="M3736">
        <v>1.5</v>
      </c>
      <c r="N3736">
        <v>1</v>
      </c>
      <c r="O3736">
        <v>124</v>
      </c>
      <c r="P3736">
        <v>1.5</v>
      </c>
      <c r="Q3736">
        <v>1</v>
      </c>
      <c r="R3736">
        <v>1.5</v>
      </c>
      <c r="S3736">
        <v>1.5</v>
      </c>
      <c r="T3736" s="1">
        <v>44725</v>
      </c>
      <c r="U3736" t="str">
        <f t="shared" si="290"/>
        <v>Takis - Hot Chilli Pepper &amp; Lime</v>
      </c>
      <c r="V3736" t="str">
        <f t="shared" si="291"/>
        <v>Food</v>
      </c>
      <c r="W3736" t="s">
        <v>43</v>
      </c>
      <c r="X3736" t="b">
        <f t="shared" si="293"/>
        <v>1</v>
      </c>
      <c r="Y3736">
        <f t="shared" si="292"/>
        <v>1.5</v>
      </c>
      <c r="Z3736" s="2">
        <f t="shared" si="294"/>
        <v>1</v>
      </c>
      <c r="AA3736" t="s">
        <v>44</v>
      </c>
      <c r="AB3736" t="s">
        <v>45</v>
      </c>
      <c r="AD3736" t="s">
        <v>60</v>
      </c>
      <c r="AE3736" t="s">
        <v>707</v>
      </c>
      <c r="AF3736">
        <v>2022</v>
      </c>
    </row>
    <row r="3737" spans="1:32" x14ac:dyDescent="0.25">
      <c r="A3737" t="s">
        <v>29</v>
      </c>
      <c r="B3737" t="s">
        <v>46</v>
      </c>
      <c r="C3737" t="s">
        <v>31</v>
      </c>
      <c r="D3737" t="s">
        <v>47</v>
      </c>
      <c r="E3737">
        <f>_xlfn.XLOOKUP(Table1[[#This Row],[Location]],'Location analysis'!A:A,'Location analysis'!B:B)</f>
        <v>40.423690999999998</v>
      </c>
      <c r="F3737">
        <f>_xlfn.XLOOKUP(Table1[[#This Row],[Location]],'Location analysis'!A:A,'Location analysis'!C:C)</f>
        <v>-74.380831999999998</v>
      </c>
      <c r="G3737" t="s">
        <v>42</v>
      </c>
      <c r="H3737" t="s">
        <v>43</v>
      </c>
      <c r="I3737">
        <v>15246419684</v>
      </c>
      <c r="J3737" t="s">
        <v>706</v>
      </c>
      <c r="K3737" t="s">
        <v>51</v>
      </c>
      <c r="L3737">
        <v>124</v>
      </c>
      <c r="M3737">
        <v>1.5</v>
      </c>
      <c r="N3737">
        <v>1</v>
      </c>
      <c r="O3737">
        <v>124</v>
      </c>
      <c r="P3737">
        <v>1.5</v>
      </c>
      <c r="Q3737">
        <v>1</v>
      </c>
      <c r="R3737">
        <v>1.5</v>
      </c>
      <c r="S3737">
        <v>1.5</v>
      </c>
      <c r="T3737" s="1">
        <v>44725</v>
      </c>
      <c r="U3737" t="str">
        <f t="shared" si="290"/>
        <v>Takis - Hot Chilli Pepper &amp; Lime</v>
      </c>
      <c r="V3737" t="str">
        <f t="shared" si="291"/>
        <v>Food</v>
      </c>
      <c r="W3737" t="s">
        <v>43</v>
      </c>
      <c r="X3737" t="b">
        <f t="shared" si="293"/>
        <v>1</v>
      </c>
      <c r="Y3737">
        <f t="shared" si="292"/>
        <v>1.5</v>
      </c>
      <c r="Z3737" s="2">
        <f t="shared" si="294"/>
        <v>1</v>
      </c>
      <c r="AA3737" t="s">
        <v>44</v>
      </c>
      <c r="AB3737" t="s">
        <v>45</v>
      </c>
      <c r="AD3737" t="s">
        <v>60</v>
      </c>
      <c r="AE3737" t="s">
        <v>707</v>
      </c>
      <c r="AF3737">
        <v>2022</v>
      </c>
    </row>
    <row r="3738" spans="1:32" x14ac:dyDescent="0.25">
      <c r="A3738" t="s">
        <v>29</v>
      </c>
      <c r="B3738" t="s">
        <v>46</v>
      </c>
      <c r="C3738" t="s">
        <v>31</v>
      </c>
      <c r="D3738" t="s">
        <v>47</v>
      </c>
      <c r="E3738">
        <f>_xlfn.XLOOKUP(Table1[[#This Row],[Location]],'Location analysis'!A:A,'Location analysis'!B:B)</f>
        <v>40.423690999999998</v>
      </c>
      <c r="F3738">
        <f>_xlfn.XLOOKUP(Table1[[#This Row],[Location]],'Location analysis'!A:A,'Location analysis'!C:C)</f>
        <v>-74.380831999999998</v>
      </c>
      <c r="G3738" t="s">
        <v>42</v>
      </c>
      <c r="H3738" t="s">
        <v>43</v>
      </c>
      <c r="I3738">
        <v>15246422203</v>
      </c>
      <c r="J3738" t="s">
        <v>706</v>
      </c>
      <c r="K3738" t="s">
        <v>51</v>
      </c>
      <c r="L3738">
        <v>124</v>
      </c>
      <c r="M3738">
        <v>1.5</v>
      </c>
      <c r="N3738">
        <v>1</v>
      </c>
      <c r="O3738">
        <v>124</v>
      </c>
      <c r="P3738">
        <v>1.5</v>
      </c>
      <c r="Q3738">
        <v>1</v>
      </c>
      <c r="R3738">
        <v>1.5</v>
      </c>
      <c r="S3738">
        <v>1.5</v>
      </c>
      <c r="T3738" s="1">
        <v>44725</v>
      </c>
      <c r="U3738" t="str">
        <f t="shared" si="290"/>
        <v>Takis - Hot Chilli Pepper &amp; Lime</v>
      </c>
      <c r="V3738" t="str">
        <f t="shared" si="291"/>
        <v>Food</v>
      </c>
      <c r="W3738" t="s">
        <v>43</v>
      </c>
      <c r="X3738" t="b">
        <f t="shared" si="293"/>
        <v>1</v>
      </c>
      <c r="Y3738">
        <f t="shared" si="292"/>
        <v>1.5</v>
      </c>
      <c r="Z3738" s="2">
        <f t="shared" si="294"/>
        <v>1</v>
      </c>
      <c r="AA3738" t="s">
        <v>44</v>
      </c>
      <c r="AB3738" t="s">
        <v>45</v>
      </c>
      <c r="AD3738" t="s">
        <v>60</v>
      </c>
      <c r="AE3738" t="s">
        <v>707</v>
      </c>
      <c r="AF3738">
        <v>2022</v>
      </c>
    </row>
    <row r="3739" spans="1:32" x14ac:dyDescent="0.25">
      <c r="A3739" t="s">
        <v>29</v>
      </c>
      <c r="B3739" t="s">
        <v>394</v>
      </c>
      <c r="C3739" t="s">
        <v>395</v>
      </c>
      <c r="D3739" t="s">
        <v>396</v>
      </c>
      <c r="E3739">
        <f>_xlfn.XLOOKUP(Table1[[#This Row],[Location]],'Location analysis'!A:A,'Location analysis'!B:B)</f>
        <v>40.416893999999999</v>
      </c>
      <c r="F3739">
        <f>_xlfn.XLOOKUP(Table1[[#This Row],[Location]],'Location analysis'!A:A,'Location analysis'!C:C)</f>
        <v>-74.420399000000003</v>
      </c>
      <c r="G3739" t="s">
        <v>74</v>
      </c>
      <c r="H3739" t="s">
        <v>49</v>
      </c>
      <c r="I3739">
        <v>15246478809</v>
      </c>
      <c r="J3739" t="s">
        <v>706</v>
      </c>
      <c r="K3739" t="s">
        <v>51</v>
      </c>
      <c r="L3739">
        <v>143</v>
      </c>
      <c r="M3739">
        <v>2.5</v>
      </c>
      <c r="N3739">
        <v>1</v>
      </c>
      <c r="O3739">
        <v>143</v>
      </c>
      <c r="P3739">
        <v>2.5</v>
      </c>
      <c r="Q3739">
        <v>1</v>
      </c>
      <c r="R3739">
        <v>2.5</v>
      </c>
      <c r="S3739">
        <v>2.5</v>
      </c>
      <c r="T3739" s="1">
        <v>44725</v>
      </c>
      <c r="U3739" t="str">
        <f t="shared" si="290"/>
        <v>Snapple Diet Tea - Lemon</v>
      </c>
      <c r="V3739" t="str">
        <f t="shared" si="291"/>
        <v>Non Carbonated</v>
      </c>
      <c r="W3739" t="s">
        <v>49</v>
      </c>
      <c r="X3739" t="b">
        <f t="shared" si="293"/>
        <v>1</v>
      </c>
      <c r="Y3739">
        <f t="shared" si="292"/>
        <v>2.5</v>
      </c>
      <c r="Z3739" s="2">
        <f t="shared" si="294"/>
        <v>1.6666666666666667</v>
      </c>
      <c r="AA3739" t="s">
        <v>75</v>
      </c>
      <c r="AB3739" t="s">
        <v>76</v>
      </c>
      <c r="AD3739" t="s">
        <v>60</v>
      </c>
      <c r="AE3739" t="s">
        <v>707</v>
      </c>
      <c r="AF3739">
        <v>2022</v>
      </c>
    </row>
    <row r="3740" spans="1:32" x14ac:dyDescent="0.25">
      <c r="A3740" t="s">
        <v>29</v>
      </c>
      <c r="B3740" t="s">
        <v>394</v>
      </c>
      <c r="C3740" t="s">
        <v>395</v>
      </c>
      <c r="D3740" t="s">
        <v>396</v>
      </c>
      <c r="E3740">
        <f>_xlfn.XLOOKUP(Table1[[#This Row],[Location]],'Location analysis'!A:A,'Location analysis'!B:B)</f>
        <v>40.416893999999999</v>
      </c>
      <c r="F3740">
        <f>_xlfn.XLOOKUP(Table1[[#This Row],[Location]],'Location analysis'!A:A,'Location analysis'!C:C)</f>
        <v>-74.420399000000003</v>
      </c>
      <c r="G3740" t="s">
        <v>182</v>
      </c>
      <c r="H3740" t="s">
        <v>34</v>
      </c>
      <c r="I3740">
        <v>15246535567</v>
      </c>
      <c r="J3740" t="s">
        <v>706</v>
      </c>
      <c r="K3740" t="s">
        <v>51</v>
      </c>
      <c r="L3740">
        <v>142</v>
      </c>
      <c r="M3740">
        <v>1.5</v>
      </c>
      <c r="N3740">
        <v>1</v>
      </c>
      <c r="O3740">
        <v>142</v>
      </c>
      <c r="P3740">
        <v>1.5</v>
      </c>
      <c r="Q3740">
        <v>1</v>
      </c>
      <c r="R3740">
        <v>1.5</v>
      </c>
      <c r="S3740">
        <v>1.5</v>
      </c>
      <c r="T3740" s="1">
        <v>44725</v>
      </c>
      <c r="U3740" t="str">
        <f t="shared" si="290"/>
        <v>Coca Cola - Zero Sugar</v>
      </c>
      <c r="V3740" t="str">
        <f t="shared" si="291"/>
        <v>Carbonated</v>
      </c>
      <c r="W3740" t="s">
        <v>34</v>
      </c>
      <c r="X3740" t="b">
        <f t="shared" si="293"/>
        <v>1</v>
      </c>
      <c r="Y3740">
        <f t="shared" si="292"/>
        <v>1.5</v>
      </c>
      <c r="Z3740" s="2">
        <f t="shared" si="294"/>
        <v>1</v>
      </c>
      <c r="AA3740" t="s">
        <v>183</v>
      </c>
      <c r="AB3740" t="s">
        <v>184</v>
      </c>
      <c r="AD3740" t="s">
        <v>60</v>
      </c>
      <c r="AE3740" t="s">
        <v>707</v>
      </c>
      <c r="AF3740">
        <v>2022</v>
      </c>
    </row>
    <row r="3741" spans="1:32" x14ac:dyDescent="0.25">
      <c r="A3741" t="s">
        <v>29</v>
      </c>
      <c r="B3741" t="s">
        <v>67</v>
      </c>
      <c r="C3741" t="s">
        <v>68</v>
      </c>
      <c r="D3741" t="s">
        <v>69</v>
      </c>
      <c r="E3741">
        <f>_xlfn.XLOOKUP(Table1[[#This Row],[Location]],'Location analysis'!A:A,'Location analysis'!B:B)</f>
        <v>40.435699999999997</v>
      </c>
      <c r="F3741">
        <f>_xlfn.XLOOKUP(Table1[[#This Row],[Location]],'Location analysis'!A:A,'Location analysis'!C:C)</f>
        <v>-74.125200000000007</v>
      </c>
      <c r="G3741" t="s">
        <v>259</v>
      </c>
      <c r="H3741" t="s">
        <v>34</v>
      </c>
      <c r="I3741">
        <v>15246787621</v>
      </c>
      <c r="J3741" t="s">
        <v>706</v>
      </c>
      <c r="K3741" t="s">
        <v>51</v>
      </c>
      <c r="L3741">
        <v>140</v>
      </c>
      <c r="M3741">
        <v>1.5</v>
      </c>
      <c r="N3741">
        <v>1</v>
      </c>
      <c r="O3741">
        <v>140</v>
      </c>
      <c r="P3741">
        <v>1.5</v>
      </c>
      <c r="Q3741">
        <v>1</v>
      </c>
      <c r="R3741">
        <v>1.5</v>
      </c>
      <c r="S3741">
        <v>1.5</v>
      </c>
      <c r="T3741" s="1">
        <v>44725</v>
      </c>
      <c r="U3741" t="str">
        <f t="shared" si="290"/>
        <v>Sunkist Soda - Orange</v>
      </c>
      <c r="V3741" t="str">
        <f t="shared" si="291"/>
        <v>Carbonated</v>
      </c>
      <c r="W3741" t="s">
        <v>34</v>
      </c>
      <c r="X3741" t="b">
        <f t="shared" si="293"/>
        <v>1</v>
      </c>
      <c r="Y3741">
        <f t="shared" si="292"/>
        <v>1.5</v>
      </c>
      <c r="Z3741" s="2">
        <f t="shared" si="294"/>
        <v>1</v>
      </c>
      <c r="AA3741" t="s">
        <v>260</v>
      </c>
      <c r="AB3741" t="s">
        <v>261</v>
      </c>
      <c r="AD3741" t="s">
        <v>60</v>
      </c>
      <c r="AE3741" t="s">
        <v>707</v>
      </c>
      <c r="AF3741">
        <v>2022</v>
      </c>
    </row>
    <row r="3742" spans="1:32" x14ac:dyDescent="0.25">
      <c r="A3742" t="s">
        <v>29</v>
      </c>
      <c r="B3742" t="s">
        <v>67</v>
      </c>
      <c r="C3742" t="s">
        <v>68</v>
      </c>
      <c r="D3742" t="s">
        <v>69</v>
      </c>
      <c r="E3742">
        <f>_xlfn.XLOOKUP(Table1[[#This Row],[Location]],'Location analysis'!A:A,'Location analysis'!B:B)</f>
        <v>40.435699999999997</v>
      </c>
      <c r="F3742">
        <f>_xlfn.XLOOKUP(Table1[[#This Row],[Location]],'Location analysis'!A:A,'Location analysis'!C:C)</f>
        <v>-74.125200000000007</v>
      </c>
      <c r="G3742" t="s">
        <v>182</v>
      </c>
      <c r="H3742" t="s">
        <v>34</v>
      </c>
      <c r="I3742">
        <v>15246788661</v>
      </c>
      <c r="J3742" t="s">
        <v>706</v>
      </c>
      <c r="K3742" t="s">
        <v>51</v>
      </c>
      <c r="L3742">
        <v>141</v>
      </c>
      <c r="M3742">
        <v>1.5</v>
      </c>
      <c r="N3742">
        <v>1</v>
      </c>
      <c r="O3742">
        <v>141</v>
      </c>
      <c r="P3742">
        <v>1.5</v>
      </c>
      <c r="Q3742">
        <v>1</v>
      </c>
      <c r="R3742">
        <v>1.5</v>
      </c>
      <c r="S3742">
        <v>1.5</v>
      </c>
      <c r="T3742" s="1">
        <v>44725</v>
      </c>
      <c r="U3742" t="str">
        <f t="shared" si="290"/>
        <v>Coca Cola - Zero Sugar</v>
      </c>
      <c r="V3742" t="str">
        <f t="shared" si="291"/>
        <v>Carbonated</v>
      </c>
      <c r="W3742" t="s">
        <v>34</v>
      </c>
      <c r="X3742" t="b">
        <f t="shared" si="293"/>
        <v>1</v>
      </c>
      <c r="Y3742">
        <f t="shared" si="292"/>
        <v>1.5</v>
      </c>
      <c r="Z3742" s="2">
        <f t="shared" si="294"/>
        <v>1</v>
      </c>
      <c r="AA3742" t="s">
        <v>183</v>
      </c>
      <c r="AB3742" t="s">
        <v>184</v>
      </c>
      <c r="AD3742" t="s">
        <v>60</v>
      </c>
      <c r="AE3742" t="s">
        <v>707</v>
      </c>
      <c r="AF3742">
        <v>2022</v>
      </c>
    </row>
    <row r="3743" spans="1:32" x14ac:dyDescent="0.25">
      <c r="A3743" t="s">
        <v>29</v>
      </c>
      <c r="B3743" t="s">
        <v>67</v>
      </c>
      <c r="C3743" t="s">
        <v>68</v>
      </c>
      <c r="D3743" t="s">
        <v>69</v>
      </c>
      <c r="E3743">
        <f>_xlfn.XLOOKUP(Table1[[#This Row],[Location]],'Location analysis'!A:A,'Location analysis'!B:B)</f>
        <v>40.435699999999997</v>
      </c>
      <c r="F3743">
        <f>_xlfn.XLOOKUP(Table1[[#This Row],[Location]],'Location analysis'!A:A,'Location analysis'!C:C)</f>
        <v>-74.125200000000007</v>
      </c>
      <c r="G3743" t="s">
        <v>414</v>
      </c>
      <c r="H3743" t="s">
        <v>43</v>
      </c>
      <c r="I3743">
        <v>15247269515</v>
      </c>
      <c r="J3743" t="s">
        <v>706</v>
      </c>
      <c r="K3743" t="s">
        <v>36</v>
      </c>
      <c r="L3743">
        <v>123</v>
      </c>
      <c r="M3743">
        <v>1.5</v>
      </c>
      <c r="N3743">
        <v>1</v>
      </c>
      <c r="O3743">
        <v>123</v>
      </c>
      <c r="P3743">
        <v>1.5</v>
      </c>
      <c r="Q3743">
        <v>1</v>
      </c>
      <c r="R3743">
        <v>1.5</v>
      </c>
      <c r="S3743">
        <v>1.5</v>
      </c>
      <c r="T3743" s="1">
        <v>44725</v>
      </c>
      <c r="U3743" t="str">
        <f t="shared" si="290"/>
        <v>Lays - Classic</v>
      </c>
      <c r="V3743" t="str">
        <f t="shared" si="291"/>
        <v>Food</v>
      </c>
      <c r="W3743" t="s">
        <v>43</v>
      </c>
      <c r="X3743" t="b">
        <f t="shared" si="293"/>
        <v>1</v>
      </c>
      <c r="Y3743">
        <f t="shared" si="292"/>
        <v>1.5</v>
      </c>
      <c r="Z3743" s="2">
        <f t="shared" si="294"/>
        <v>1</v>
      </c>
      <c r="AA3743" t="s">
        <v>415</v>
      </c>
      <c r="AB3743" t="s">
        <v>416</v>
      </c>
      <c r="AD3743" t="s">
        <v>60</v>
      </c>
      <c r="AE3743" t="s">
        <v>707</v>
      </c>
      <c r="AF3743">
        <v>2022</v>
      </c>
    </row>
    <row r="3744" spans="1:32" x14ac:dyDescent="0.25">
      <c r="A3744" t="s">
        <v>29</v>
      </c>
      <c r="B3744" t="s">
        <v>67</v>
      </c>
      <c r="C3744" t="s">
        <v>68</v>
      </c>
      <c r="D3744" t="s">
        <v>69</v>
      </c>
      <c r="E3744">
        <f>_xlfn.XLOOKUP(Table1[[#This Row],[Location]],'Location analysis'!A:A,'Location analysis'!B:B)</f>
        <v>40.435699999999997</v>
      </c>
      <c r="F3744">
        <f>_xlfn.XLOOKUP(Table1[[#This Row],[Location]],'Location analysis'!A:A,'Location analysis'!C:C)</f>
        <v>-74.125200000000007</v>
      </c>
      <c r="G3744" t="s">
        <v>688</v>
      </c>
      <c r="H3744" t="s">
        <v>43</v>
      </c>
      <c r="I3744">
        <v>15247279214</v>
      </c>
      <c r="J3744" t="s">
        <v>706</v>
      </c>
      <c r="K3744" t="s">
        <v>51</v>
      </c>
      <c r="L3744">
        <v>132</v>
      </c>
      <c r="M3744">
        <v>1.5</v>
      </c>
      <c r="N3744">
        <v>1</v>
      </c>
      <c r="O3744">
        <v>132</v>
      </c>
      <c r="P3744">
        <v>1.5</v>
      </c>
      <c r="Q3744">
        <v>1</v>
      </c>
      <c r="R3744">
        <v>1.5</v>
      </c>
      <c r="S3744">
        <v>1.5</v>
      </c>
      <c r="T3744" s="1">
        <v>44725</v>
      </c>
      <c r="U3744" t="str">
        <f t="shared" si="290"/>
        <v>Nature's Bakery Fig Bar - Blueberry</v>
      </c>
      <c r="V3744" t="str">
        <f t="shared" si="291"/>
        <v>Food</v>
      </c>
      <c r="W3744" t="s">
        <v>43</v>
      </c>
      <c r="X3744" t="b">
        <f t="shared" si="293"/>
        <v>1</v>
      </c>
      <c r="Y3744">
        <f t="shared" si="292"/>
        <v>1.5</v>
      </c>
      <c r="Z3744" s="2">
        <f t="shared" si="294"/>
        <v>1</v>
      </c>
      <c r="AA3744" t="s">
        <v>690</v>
      </c>
      <c r="AB3744" t="s">
        <v>222</v>
      </c>
      <c r="AD3744" t="s">
        <v>60</v>
      </c>
      <c r="AE3744" t="s">
        <v>707</v>
      </c>
      <c r="AF3744">
        <v>2022</v>
      </c>
    </row>
    <row r="3745" spans="1:32" x14ac:dyDescent="0.25">
      <c r="A3745" t="s">
        <v>29</v>
      </c>
      <c r="B3745" t="s">
        <v>394</v>
      </c>
      <c r="C3745" t="s">
        <v>395</v>
      </c>
      <c r="D3745" t="s">
        <v>396</v>
      </c>
      <c r="E3745">
        <f>_xlfn.XLOOKUP(Table1[[#This Row],[Location]],'Location analysis'!A:A,'Location analysis'!B:B)</f>
        <v>40.416893999999999</v>
      </c>
      <c r="F3745">
        <f>_xlfn.XLOOKUP(Table1[[#This Row],[Location]],'Location analysis'!A:A,'Location analysis'!C:C)</f>
        <v>-74.420399000000003</v>
      </c>
      <c r="G3745" t="s">
        <v>182</v>
      </c>
      <c r="H3745" t="s">
        <v>34</v>
      </c>
      <c r="I3745">
        <v>15249143264</v>
      </c>
      <c r="J3745" t="s">
        <v>708</v>
      </c>
      <c r="K3745" t="s">
        <v>36</v>
      </c>
      <c r="L3745">
        <v>142</v>
      </c>
      <c r="M3745">
        <v>1.5</v>
      </c>
      <c r="N3745">
        <v>1</v>
      </c>
      <c r="O3745">
        <v>142</v>
      </c>
      <c r="P3745">
        <v>1.5</v>
      </c>
      <c r="Q3745">
        <v>1</v>
      </c>
      <c r="R3745">
        <v>1.5</v>
      </c>
      <c r="S3745">
        <v>1.5</v>
      </c>
      <c r="T3745" s="1">
        <v>44726</v>
      </c>
      <c r="U3745" t="str">
        <f t="shared" si="290"/>
        <v>Coca Cola - Zero Sugar</v>
      </c>
      <c r="V3745" t="str">
        <f t="shared" si="291"/>
        <v>Carbonated</v>
      </c>
      <c r="W3745" t="s">
        <v>34</v>
      </c>
      <c r="X3745" t="b">
        <f t="shared" si="293"/>
        <v>1</v>
      </c>
      <c r="Y3745">
        <f t="shared" si="292"/>
        <v>1.5</v>
      </c>
      <c r="Z3745" s="2">
        <f t="shared" si="294"/>
        <v>1</v>
      </c>
      <c r="AA3745" t="s">
        <v>183</v>
      </c>
      <c r="AB3745" t="s">
        <v>184</v>
      </c>
      <c r="AD3745" t="s">
        <v>91</v>
      </c>
      <c r="AE3745" t="s">
        <v>709</v>
      </c>
      <c r="AF3745">
        <v>2022</v>
      </c>
    </row>
    <row r="3746" spans="1:32" x14ac:dyDescent="0.25">
      <c r="A3746" t="s">
        <v>29</v>
      </c>
      <c r="B3746" t="s">
        <v>394</v>
      </c>
      <c r="C3746" t="s">
        <v>395</v>
      </c>
      <c r="D3746" t="s">
        <v>396</v>
      </c>
      <c r="E3746">
        <f>_xlfn.XLOOKUP(Table1[[#This Row],[Location]],'Location analysis'!A:A,'Location analysis'!B:B)</f>
        <v>40.416893999999999</v>
      </c>
      <c r="F3746">
        <f>_xlfn.XLOOKUP(Table1[[#This Row],[Location]],'Location analysis'!A:A,'Location analysis'!C:C)</f>
        <v>-74.420399000000003</v>
      </c>
      <c r="G3746" t="s">
        <v>192</v>
      </c>
      <c r="H3746" t="s">
        <v>43</v>
      </c>
      <c r="I3746">
        <v>15249269737</v>
      </c>
      <c r="J3746" t="s">
        <v>708</v>
      </c>
      <c r="K3746" t="s">
        <v>51</v>
      </c>
      <c r="L3746">
        <v>124</v>
      </c>
      <c r="M3746">
        <v>1.25</v>
      </c>
      <c r="N3746">
        <v>1</v>
      </c>
      <c r="O3746">
        <v>124</v>
      </c>
      <c r="P3746">
        <v>1.25</v>
      </c>
      <c r="Q3746">
        <v>1</v>
      </c>
      <c r="R3746">
        <v>1.25</v>
      </c>
      <c r="S3746">
        <v>1.25</v>
      </c>
      <c r="T3746" s="1">
        <v>44726</v>
      </c>
      <c r="U3746" t="str">
        <f t="shared" si="290"/>
        <v>CheezIt - Original</v>
      </c>
      <c r="V3746" t="str">
        <f t="shared" si="291"/>
        <v>Food</v>
      </c>
      <c r="W3746" t="s">
        <v>43</v>
      </c>
      <c r="X3746" t="b">
        <f t="shared" si="293"/>
        <v>1</v>
      </c>
      <c r="Y3746">
        <f t="shared" si="292"/>
        <v>1.25</v>
      </c>
      <c r="Z3746" s="2">
        <f t="shared" si="294"/>
        <v>0.83333333333333337</v>
      </c>
      <c r="AA3746" t="s">
        <v>193</v>
      </c>
      <c r="AB3746" t="s">
        <v>150</v>
      </c>
      <c r="AD3746" t="s">
        <v>91</v>
      </c>
      <c r="AE3746" t="s">
        <v>709</v>
      </c>
      <c r="AF3746">
        <v>2022</v>
      </c>
    </row>
    <row r="3747" spans="1:32" x14ac:dyDescent="0.25">
      <c r="A3747" t="s">
        <v>29</v>
      </c>
      <c r="B3747" t="s">
        <v>394</v>
      </c>
      <c r="C3747" t="s">
        <v>395</v>
      </c>
      <c r="D3747" t="s">
        <v>396</v>
      </c>
      <c r="E3747">
        <f>_xlfn.XLOOKUP(Table1[[#This Row],[Location]],'Location analysis'!A:A,'Location analysis'!B:B)</f>
        <v>40.416893999999999</v>
      </c>
      <c r="F3747">
        <f>_xlfn.XLOOKUP(Table1[[#This Row],[Location]],'Location analysis'!A:A,'Location analysis'!C:C)</f>
        <v>-74.420399000000003</v>
      </c>
      <c r="G3747" t="s">
        <v>272</v>
      </c>
      <c r="H3747" t="s">
        <v>43</v>
      </c>
      <c r="I3747">
        <v>15249281771</v>
      </c>
      <c r="J3747" t="s">
        <v>708</v>
      </c>
      <c r="K3747" t="s">
        <v>51</v>
      </c>
      <c r="L3747">
        <v>138</v>
      </c>
      <c r="M3747">
        <v>2</v>
      </c>
      <c r="N3747">
        <v>1</v>
      </c>
      <c r="O3747">
        <v>138</v>
      </c>
      <c r="P3747">
        <v>2</v>
      </c>
      <c r="Q3747">
        <v>1</v>
      </c>
      <c r="R3747">
        <v>2</v>
      </c>
      <c r="S3747">
        <v>2</v>
      </c>
      <c r="T3747" s="1">
        <v>44726</v>
      </c>
      <c r="U3747" t="str">
        <f t="shared" si="290"/>
        <v>Oreo Single Server 6 ct</v>
      </c>
      <c r="V3747" t="str">
        <f t="shared" si="291"/>
        <v>Food</v>
      </c>
      <c r="W3747" t="s">
        <v>43</v>
      </c>
      <c r="X3747" t="b">
        <f t="shared" si="293"/>
        <v>1</v>
      </c>
      <c r="Y3747">
        <f t="shared" si="292"/>
        <v>2</v>
      </c>
      <c r="Z3747" s="2">
        <f t="shared" si="294"/>
        <v>1.3333333333333333</v>
      </c>
      <c r="AA3747" t="s">
        <v>272</v>
      </c>
      <c r="AD3747" t="s">
        <v>91</v>
      </c>
      <c r="AE3747" t="s">
        <v>709</v>
      </c>
      <c r="AF3747">
        <v>2022</v>
      </c>
    </row>
    <row r="3748" spans="1:32" x14ac:dyDescent="0.25">
      <c r="A3748" t="s">
        <v>29</v>
      </c>
      <c r="B3748" t="s">
        <v>62</v>
      </c>
      <c r="C3748" t="s">
        <v>63</v>
      </c>
      <c r="D3748" t="s">
        <v>64</v>
      </c>
      <c r="E3748">
        <f>_xlfn.XLOOKUP(Table1[[#This Row],[Location]],'Location analysis'!A:A,'Location analysis'!B:B)</f>
        <v>40.091900000000003</v>
      </c>
      <c r="F3748">
        <f>_xlfn.XLOOKUP(Table1[[#This Row],[Location]],'Location analysis'!A:A,'Location analysis'!C:C)</f>
        <v>-74.358699999999999</v>
      </c>
      <c r="G3748" t="s">
        <v>128</v>
      </c>
      <c r="H3748" t="s">
        <v>43</v>
      </c>
      <c r="I3748">
        <v>15249506651</v>
      </c>
      <c r="J3748" t="s">
        <v>708</v>
      </c>
      <c r="K3748" t="s">
        <v>51</v>
      </c>
      <c r="L3748">
        <v>111</v>
      </c>
      <c r="M3748">
        <v>1.5</v>
      </c>
      <c r="N3748">
        <v>1</v>
      </c>
      <c r="O3748">
        <v>111</v>
      </c>
      <c r="P3748">
        <v>1.5</v>
      </c>
      <c r="Q3748">
        <v>1</v>
      </c>
      <c r="R3748">
        <v>1.5</v>
      </c>
      <c r="S3748">
        <v>1.5</v>
      </c>
      <c r="T3748" s="1">
        <v>44726</v>
      </c>
      <c r="U3748" t="str">
        <f t="shared" si="290"/>
        <v>SunChips Multigrain - Salsa</v>
      </c>
      <c r="V3748" t="str">
        <f t="shared" si="291"/>
        <v>Food</v>
      </c>
      <c r="W3748" t="s">
        <v>43</v>
      </c>
      <c r="X3748" t="b">
        <f t="shared" si="293"/>
        <v>1</v>
      </c>
      <c r="Y3748">
        <f t="shared" si="292"/>
        <v>1.5</v>
      </c>
      <c r="Z3748" s="2">
        <f t="shared" si="294"/>
        <v>1</v>
      </c>
      <c r="AA3748" t="s">
        <v>129</v>
      </c>
      <c r="AB3748" t="s">
        <v>130</v>
      </c>
      <c r="AD3748" t="s">
        <v>91</v>
      </c>
      <c r="AE3748" t="s">
        <v>709</v>
      </c>
      <c r="AF3748">
        <v>2022</v>
      </c>
    </row>
    <row r="3749" spans="1:32" x14ac:dyDescent="0.25">
      <c r="A3749" t="s">
        <v>29</v>
      </c>
      <c r="B3749" t="s">
        <v>394</v>
      </c>
      <c r="C3749" t="s">
        <v>395</v>
      </c>
      <c r="D3749" t="s">
        <v>396</v>
      </c>
      <c r="E3749">
        <f>_xlfn.XLOOKUP(Table1[[#This Row],[Location]],'Location analysis'!A:A,'Location analysis'!B:B)</f>
        <v>40.416893999999999</v>
      </c>
      <c r="F3749">
        <f>_xlfn.XLOOKUP(Table1[[#This Row],[Location]],'Location analysis'!A:A,'Location analysis'!C:C)</f>
        <v>-74.420399000000003</v>
      </c>
      <c r="G3749" t="s">
        <v>251</v>
      </c>
      <c r="H3749" t="s">
        <v>43</v>
      </c>
      <c r="I3749">
        <v>15250284861</v>
      </c>
      <c r="J3749" t="s">
        <v>708</v>
      </c>
      <c r="K3749" t="s">
        <v>51</v>
      </c>
      <c r="L3749">
        <v>123</v>
      </c>
      <c r="M3749">
        <v>1.25</v>
      </c>
      <c r="N3749">
        <v>1</v>
      </c>
      <c r="O3749">
        <v>123</v>
      </c>
      <c r="P3749">
        <v>1.25</v>
      </c>
      <c r="Q3749">
        <v>1</v>
      </c>
      <c r="R3749">
        <v>1.25</v>
      </c>
      <c r="S3749">
        <v>1.25</v>
      </c>
      <c r="T3749" s="1">
        <v>44726</v>
      </c>
      <c r="U3749" t="str">
        <f t="shared" si="290"/>
        <v>CheezIt - Double Cheese</v>
      </c>
      <c r="V3749" t="str">
        <f t="shared" si="291"/>
        <v>Food</v>
      </c>
      <c r="W3749" t="s">
        <v>43</v>
      </c>
      <c r="X3749" t="b">
        <f t="shared" si="293"/>
        <v>1</v>
      </c>
      <c r="Y3749">
        <f t="shared" si="292"/>
        <v>1.25</v>
      </c>
      <c r="Z3749" s="2">
        <f t="shared" si="294"/>
        <v>0.83333333333333337</v>
      </c>
      <c r="AA3749" t="s">
        <v>193</v>
      </c>
      <c r="AB3749" t="s">
        <v>252</v>
      </c>
      <c r="AD3749" t="s">
        <v>91</v>
      </c>
      <c r="AE3749" t="s">
        <v>709</v>
      </c>
      <c r="AF3749">
        <v>2022</v>
      </c>
    </row>
    <row r="3750" spans="1:32" x14ac:dyDescent="0.25">
      <c r="A3750" t="s">
        <v>29</v>
      </c>
      <c r="B3750" t="s">
        <v>67</v>
      </c>
      <c r="C3750" t="s">
        <v>68</v>
      </c>
      <c r="D3750" t="s">
        <v>69</v>
      </c>
      <c r="E3750">
        <f>_xlfn.XLOOKUP(Table1[[#This Row],[Location]],'Location analysis'!A:A,'Location analysis'!B:B)</f>
        <v>40.435699999999997</v>
      </c>
      <c r="F3750">
        <f>_xlfn.XLOOKUP(Table1[[#This Row],[Location]],'Location analysis'!A:A,'Location analysis'!C:C)</f>
        <v>-74.125200000000007</v>
      </c>
      <c r="G3750" t="s">
        <v>70</v>
      </c>
      <c r="H3750" t="s">
        <v>34</v>
      </c>
      <c r="I3750">
        <v>15250545889</v>
      </c>
      <c r="J3750" t="s">
        <v>708</v>
      </c>
      <c r="K3750" t="s">
        <v>51</v>
      </c>
      <c r="L3750">
        <v>146</v>
      </c>
      <c r="M3750">
        <v>3</v>
      </c>
      <c r="N3750">
        <v>1</v>
      </c>
      <c r="O3750">
        <v>146</v>
      </c>
      <c r="P3750">
        <v>3</v>
      </c>
      <c r="Q3750">
        <v>1</v>
      </c>
      <c r="R3750">
        <v>3</v>
      </c>
      <c r="S3750">
        <v>3</v>
      </c>
      <c r="T3750" s="1">
        <v>44726</v>
      </c>
      <c r="U3750" t="str">
        <f t="shared" si="290"/>
        <v>Monster Energy Original</v>
      </c>
      <c r="V3750" t="str">
        <f t="shared" si="291"/>
        <v>Carbonated</v>
      </c>
      <c r="W3750" t="s">
        <v>34</v>
      </c>
      <c r="X3750" t="b">
        <f t="shared" si="293"/>
        <v>1</v>
      </c>
      <c r="Y3750">
        <f t="shared" si="292"/>
        <v>3</v>
      </c>
      <c r="Z3750" s="2">
        <f t="shared" si="294"/>
        <v>2</v>
      </c>
      <c r="AA3750" t="s">
        <v>70</v>
      </c>
      <c r="AD3750" t="s">
        <v>91</v>
      </c>
      <c r="AE3750" t="s">
        <v>709</v>
      </c>
      <c r="AF3750">
        <v>2022</v>
      </c>
    </row>
    <row r="3751" spans="1:32" x14ac:dyDescent="0.25">
      <c r="A3751" t="s">
        <v>29</v>
      </c>
      <c r="B3751" t="s">
        <v>62</v>
      </c>
      <c r="C3751" t="s">
        <v>63</v>
      </c>
      <c r="D3751" t="s">
        <v>64</v>
      </c>
      <c r="E3751">
        <f>_xlfn.XLOOKUP(Table1[[#This Row],[Location]],'Location analysis'!A:A,'Location analysis'!B:B)</f>
        <v>40.091900000000003</v>
      </c>
      <c r="F3751">
        <f>_xlfn.XLOOKUP(Table1[[#This Row],[Location]],'Location analysis'!A:A,'Location analysis'!C:C)</f>
        <v>-74.358699999999999</v>
      </c>
      <c r="G3751" t="s">
        <v>112</v>
      </c>
      <c r="H3751" t="s">
        <v>43</v>
      </c>
      <c r="I3751">
        <v>15250555535</v>
      </c>
      <c r="J3751" t="s">
        <v>708</v>
      </c>
      <c r="K3751" t="s">
        <v>51</v>
      </c>
      <c r="L3751">
        <v>132</v>
      </c>
      <c r="M3751">
        <v>2</v>
      </c>
      <c r="N3751">
        <v>1</v>
      </c>
      <c r="O3751">
        <v>132</v>
      </c>
      <c r="P3751">
        <v>2</v>
      </c>
      <c r="Q3751">
        <v>1</v>
      </c>
      <c r="R3751">
        <v>2</v>
      </c>
      <c r="S3751">
        <v>2</v>
      </c>
      <c r="T3751" s="1">
        <v>44726</v>
      </c>
      <c r="U3751" t="str">
        <f t="shared" si="290"/>
        <v>Robert Irvine's - Fit Crunch -  Chocolate Pea</v>
      </c>
      <c r="V3751" t="str">
        <f t="shared" si="291"/>
        <v>Food</v>
      </c>
      <c r="W3751" t="s">
        <v>43</v>
      </c>
      <c r="X3751" t="b">
        <f t="shared" si="293"/>
        <v>1</v>
      </c>
      <c r="Y3751">
        <f t="shared" si="292"/>
        <v>2</v>
      </c>
      <c r="Z3751" s="2">
        <f t="shared" si="294"/>
        <v>1.3333333333333333</v>
      </c>
      <c r="AA3751" t="s">
        <v>113</v>
      </c>
      <c r="AB3751" t="s">
        <v>114</v>
      </c>
      <c r="AC3751" t="s">
        <v>115</v>
      </c>
      <c r="AD3751" t="s">
        <v>91</v>
      </c>
      <c r="AE3751" t="s">
        <v>709</v>
      </c>
      <c r="AF3751">
        <v>2022</v>
      </c>
    </row>
    <row r="3752" spans="1:32" x14ac:dyDescent="0.25">
      <c r="A3752" t="s">
        <v>29</v>
      </c>
      <c r="B3752" t="s">
        <v>67</v>
      </c>
      <c r="C3752" t="s">
        <v>68</v>
      </c>
      <c r="D3752" t="s">
        <v>69</v>
      </c>
      <c r="E3752">
        <f>_xlfn.XLOOKUP(Table1[[#This Row],[Location]],'Location analysis'!A:A,'Location analysis'!B:B)</f>
        <v>40.435699999999997</v>
      </c>
      <c r="F3752">
        <f>_xlfn.XLOOKUP(Table1[[#This Row],[Location]],'Location analysis'!A:A,'Location analysis'!C:C)</f>
        <v>-74.125200000000007</v>
      </c>
      <c r="G3752" t="s">
        <v>70</v>
      </c>
      <c r="H3752" t="s">
        <v>34</v>
      </c>
      <c r="I3752">
        <v>15250651558</v>
      </c>
      <c r="J3752" t="s">
        <v>708</v>
      </c>
      <c r="K3752" t="s">
        <v>51</v>
      </c>
      <c r="L3752">
        <v>146</v>
      </c>
      <c r="M3752">
        <v>3</v>
      </c>
      <c r="N3752">
        <v>1</v>
      </c>
      <c r="O3752">
        <v>146</v>
      </c>
      <c r="P3752">
        <v>3</v>
      </c>
      <c r="Q3752">
        <v>1</v>
      </c>
      <c r="R3752">
        <v>3</v>
      </c>
      <c r="S3752">
        <v>3</v>
      </c>
      <c r="T3752" s="1">
        <v>44726</v>
      </c>
      <c r="U3752" t="str">
        <f t="shared" si="290"/>
        <v>Monster Energy Original</v>
      </c>
      <c r="V3752" t="str">
        <f t="shared" si="291"/>
        <v>Carbonated</v>
      </c>
      <c r="W3752" t="s">
        <v>34</v>
      </c>
      <c r="X3752" t="b">
        <f t="shared" si="293"/>
        <v>1</v>
      </c>
      <c r="Y3752">
        <f t="shared" si="292"/>
        <v>3</v>
      </c>
      <c r="Z3752" s="2">
        <f t="shared" si="294"/>
        <v>2</v>
      </c>
      <c r="AA3752" t="s">
        <v>70</v>
      </c>
      <c r="AD3752" t="s">
        <v>91</v>
      </c>
      <c r="AE3752" t="s">
        <v>709</v>
      </c>
      <c r="AF3752">
        <v>2022</v>
      </c>
    </row>
    <row r="3753" spans="1:32" x14ac:dyDescent="0.25">
      <c r="A3753" t="s">
        <v>29</v>
      </c>
      <c r="B3753" t="s">
        <v>394</v>
      </c>
      <c r="C3753" t="s">
        <v>395</v>
      </c>
      <c r="D3753" t="s">
        <v>396</v>
      </c>
      <c r="E3753">
        <f>_xlfn.XLOOKUP(Table1[[#This Row],[Location]],'Location analysis'!A:A,'Location analysis'!B:B)</f>
        <v>40.416893999999999</v>
      </c>
      <c r="F3753">
        <f>_xlfn.XLOOKUP(Table1[[#This Row],[Location]],'Location analysis'!A:A,'Location analysis'!C:C)</f>
        <v>-74.420399000000003</v>
      </c>
      <c r="G3753" t="s">
        <v>272</v>
      </c>
      <c r="H3753" t="s">
        <v>43</v>
      </c>
      <c r="I3753">
        <v>15250674372</v>
      </c>
      <c r="J3753" t="s">
        <v>708</v>
      </c>
      <c r="K3753" t="s">
        <v>36</v>
      </c>
      <c r="L3753">
        <v>138</v>
      </c>
      <c r="M3753">
        <v>2</v>
      </c>
      <c r="N3753">
        <v>1</v>
      </c>
      <c r="O3753">
        <v>138</v>
      </c>
      <c r="P3753">
        <v>2</v>
      </c>
      <c r="Q3753">
        <v>1</v>
      </c>
      <c r="R3753">
        <v>2</v>
      </c>
      <c r="S3753">
        <v>2</v>
      </c>
      <c r="T3753" s="1">
        <v>44726</v>
      </c>
      <c r="U3753" t="str">
        <f t="shared" si="290"/>
        <v>Oreo Single Server 6 ct</v>
      </c>
      <c r="V3753" t="str">
        <f t="shared" si="291"/>
        <v>Food</v>
      </c>
      <c r="W3753" t="s">
        <v>43</v>
      </c>
      <c r="X3753" t="b">
        <f t="shared" si="293"/>
        <v>1</v>
      </c>
      <c r="Y3753">
        <f t="shared" si="292"/>
        <v>2</v>
      </c>
      <c r="Z3753" s="2">
        <f t="shared" si="294"/>
        <v>1.3333333333333333</v>
      </c>
      <c r="AA3753" t="s">
        <v>272</v>
      </c>
      <c r="AD3753" t="s">
        <v>91</v>
      </c>
      <c r="AE3753" t="s">
        <v>709</v>
      </c>
      <c r="AF3753">
        <v>2022</v>
      </c>
    </row>
    <row r="3754" spans="1:32" x14ac:dyDescent="0.25">
      <c r="A3754" t="s">
        <v>29</v>
      </c>
      <c r="B3754" t="s">
        <v>394</v>
      </c>
      <c r="C3754" t="s">
        <v>395</v>
      </c>
      <c r="D3754" t="s">
        <v>396</v>
      </c>
      <c r="E3754">
        <f>_xlfn.XLOOKUP(Table1[[#This Row],[Location]],'Location analysis'!A:A,'Location analysis'!B:B)</f>
        <v>40.416893999999999</v>
      </c>
      <c r="F3754">
        <f>_xlfn.XLOOKUP(Table1[[#This Row],[Location]],'Location analysis'!A:A,'Location analysis'!C:C)</f>
        <v>-74.420399000000003</v>
      </c>
      <c r="G3754" t="s">
        <v>612</v>
      </c>
      <c r="H3754" t="s">
        <v>43</v>
      </c>
      <c r="I3754">
        <v>15250691155</v>
      </c>
      <c r="J3754" t="s">
        <v>708</v>
      </c>
      <c r="K3754" t="s">
        <v>51</v>
      </c>
      <c r="L3754">
        <v>122</v>
      </c>
      <c r="M3754">
        <v>1.25</v>
      </c>
      <c r="N3754">
        <v>1</v>
      </c>
      <c r="O3754">
        <v>122</v>
      </c>
      <c r="P3754">
        <v>1.25</v>
      </c>
      <c r="Q3754">
        <v>1</v>
      </c>
      <c r="R3754">
        <v>1.25</v>
      </c>
      <c r="S3754">
        <v>1.25</v>
      </c>
      <c r="T3754" s="1">
        <v>44726</v>
      </c>
      <c r="U3754" t="str">
        <f t="shared" si="290"/>
        <v>Goldfish Baked - Cheddar</v>
      </c>
      <c r="V3754" t="str">
        <f t="shared" si="291"/>
        <v>Food</v>
      </c>
      <c r="W3754" t="s">
        <v>43</v>
      </c>
      <c r="X3754" t="b">
        <f t="shared" si="293"/>
        <v>1</v>
      </c>
      <c r="Y3754">
        <f t="shared" si="292"/>
        <v>1.25</v>
      </c>
      <c r="Z3754" s="2">
        <f t="shared" si="294"/>
        <v>0.83333333333333337</v>
      </c>
      <c r="AA3754" t="s">
        <v>613</v>
      </c>
      <c r="AB3754" t="s">
        <v>614</v>
      </c>
      <c r="AD3754" t="s">
        <v>91</v>
      </c>
      <c r="AE3754" t="s">
        <v>709</v>
      </c>
      <c r="AF3754">
        <v>2022</v>
      </c>
    </row>
    <row r="3755" spans="1:32" x14ac:dyDescent="0.25">
      <c r="A3755" t="s">
        <v>29</v>
      </c>
      <c r="B3755" t="s">
        <v>67</v>
      </c>
      <c r="C3755" t="s">
        <v>68</v>
      </c>
      <c r="D3755" t="s">
        <v>69</v>
      </c>
      <c r="E3755">
        <f>_xlfn.XLOOKUP(Table1[[#This Row],[Location]],'Location analysis'!A:A,'Location analysis'!B:B)</f>
        <v>40.435699999999997</v>
      </c>
      <c r="F3755">
        <f>_xlfn.XLOOKUP(Table1[[#This Row],[Location]],'Location analysis'!A:A,'Location analysis'!C:C)</f>
        <v>-74.125200000000007</v>
      </c>
      <c r="G3755" t="s">
        <v>70</v>
      </c>
      <c r="H3755" t="s">
        <v>34</v>
      </c>
      <c r="I3755">
        <v>15250798217</v>
      </c>
      <c r="J3755" t="s">
        <v>708</v>
      </c>
      <c r="K3755" t="s">
        <v>51</v>
      </c>
      <c r="L3755">
        <v>146</v>
      </c>
      <c r="M3755">
        <v>3</v>
      </c>
      <c r="N3755">
        <v>1</v>
      </c>
      <c r="O3755">
        <v>146</v>
      </c>
      <c r="P3755">
        <v>3</v>
      </c>
      <c r="Q3755">
        <v>1</v>
      </c>
      <c r="R3755">
        <v>3</v>
      </c>
      <c r="S3755">
        <v>3</v>
      </c>
      <c r="T3755" s="1">
        <v>44726</v>
      </c>
      <c r="U3755" t="str">
        <f t="shared" si="290"/>
        <v>Monster Energy Original</v>
      </c>
      <c r="V3755" t="str">
        <f t="shared" si="291"/>
        <v>Carbonated</v>
      </c>
      <c r="W3755" t="s">
        <v>34</v>
      </c>
      <c r="X3755" t="b">
        <f t="shared" si="293"/>
        <v>1</v>
      </c>
      <c r="Y3755">
        <f t="shared" si="292"/>
        <v>3</v>
      </c>
      <c r="Z3755" s="2">
        <f t="shared" si="294"/>
        <v>2</v>
      </c>
      <c r="AA3755" t="s">
        <v>70</v>
      </c>
      <c r="AD3755" t="s">
        <v>91</v>
      </c>
      <c r="AE3755" t="s">
        <v>709</v>
      </c>
      <c r="AF3755">
        <v>2022</v>
      </c>
    </row>
    <row r="3756" spans="1:32" x14ac:dyDescent="0.25">
      <c r="A3756" t="s">
        <v>29</v>
      </c>
      <c r="B3756" t="s">
        <v>394</v>
      </c>
      <c r="C3756" t="s">
        <v>395</v>
      </c>
      <c r="D3756" t="s">
        <v>396</v>
      </c>
      <c r="E3756">
        <f>_xlfn.XLOOKUP(Table1[[#This Row],[Location]],'Location analysis'!A:A,'Location analysis'!B:B)</f>
        <v>40.416893999999999</v>
      </c>
      <c r="F3756">
        <f>_xlfn.XLOOKUP(Table1[[#This Row],[Location]],'Location analysis'!A:A,'Location analysis'!C:C)</f>
        <v>-74.420399000000003</v>
      </c>
      <c r="G3756" t="s">
        <v>42</v>
      </c>
      <c r="H3756" t="s">
        <v>43</v>
      </c>
      <c r="I3756">
        <v>15250898447</v>
      </c>
      <c r="J3756" t="s">
        <v>708</v>
      </c>
      <c r="K3756" t="s">
        <v>36</v>
      </c>
      <c r="L3756">
        <v>121</v>
      </c>
      <c r="M3756">
        <v>1.5</v>
      </c>
      <c r="N3756">
        <v>1</v>
      </c>
      <c r="O3756">
        <v>121</v>
      </c>
      <c r="P3756">
        <v>1.5</v>
      </c>
      <c r="Q3756">
        <v>1</v>
      </c>
      <c r="R3756">
        <v>1.5</v>
      </c>
      <c r="S3756">
        <v>1.5</v>
      </c>
      <c r="T3756" s="1">
        <v>44726</v>
      </c>
      <c r="U3756" t="str">
        <f t="shared" si="290"/>
        <v>Takis - Hot Chilli Pepper &amp; Lime</v>
      </c>
      <c r="V3756" t="str">
        <f t="shared" si="291"/>
        <v>Food</v>
      </c>
      <c r="W3756" t="s">
        <v>43</v>
      </c>
      <c r="X3756" t="b">
        <f t="shared" si="293"/>
        <v>1</v>
      </c>
      <c r="Y3756">
        <f t="shared" si="292"/>
        <v>1.5</v>
      </c>
      <c r="Z3756" s="2">
        <f t="shared" si="294"/>
        <v>1</v>
      </c>
      <c r="AA3756" t="s">
        <v>44</v>
      </c>
      <c r="AB3756" t="s">
        <v>45</v>
      </c>
      <c r="AD3756" t="s">
        <v>91</v>
      </c>
      <c r="AE3756" t="s">
        <v>709</v>
      </c>
      <c r="AF3756">
        <v>2022</v>
      </c>
    </row>
    <row r="3757" spans="1:32" x14ac:dyDescent="0.25">
      <c r="A3757" t="s">
        <v>29</v>
      </c>
      <c r="B3757" t="s">
        <v>394</v>
      </c>
      <c r="C3757" t="s">
        <v>395</v>
      </c>
      <c r="D3757" t="s">
        <v>396</v>
      </c>
      <c r="E3757">
        <f>_xlfn.XLOOKUP(Table1[[#This Row],[Location]],'Location analysis'!A:A,'Location analysis'!B:B)</f>
        <v>40.416893999999999</v>
      </c>
      <c r="F3757">
        <f>_xlfn.XLOOKUP(Table1[[#This Row],[Location]],'Location analysis'!A:A,'Location analysis'!C:C)</f>
        <v>-74.420399000000003</v>
      </c>
      <c r="G3757" t="s">
        <v>42</v>
      </c>
      <c r="H3757" t="s">
        <v>43</v>
      </c>
      <c r="I3757">
        <v>15251257380</v>
      </c>
      <c r="J3757" t="s">
        <v>708</v>
      </c>
      <c r="K3757" t="s">
        <v>51</v>
      </c>
      <c r="L3757">
        <v>121</v>
      </c>
      <c r="M3757">
        <v>1.5</v>
      </c>
      <c r="N3757">
        <v>1</v>
      </c>
      <c r="O3757">
        <v>121</v>
      </c>
      <c r="P3757">
        <v>1.5</v>
      </c>
      <c r="Q3757">
        <v>1</v>
      </c>
      <c r="R3757">
        <v>1.5</v>
      </c>
      <c r="S3757">
        <v>1.5</v>
      </c>
      <c r="T3757" s="1">
        <v>44726</v>
      </c>
      <c r="U3757" t="str">
        <f t="shared" si="290"/>
        <v>Takis - Hot Chilli Pepper &amp; Lime</v>
      </c>
      <c r="V3757" t="str">
        <f t="shared" si="291"/>
        <v>Food</v>
      </c>
      <c r="W3757" t="s">
        <v>43</v>
      </c>
      <c r="X3757" t="b">
        <f t="shared" si="293"/>
        <v>1</v>
      </c>
      <c r="Y3757">
        <f t="shared" si="292"/>
        <v>1.5</v>
      </c>
      <c r="Z3757" s="2">
        <f t="shared" si="294"/>
        <v>1</v>
      </c>
      <c r="AA3757" t="s">
        <v>44</v>
      </c>
      <c r="AB3757" t="s">
        <v>45</v>
      </c>
      <c r="AD3757" t="s">
        <v>91</v>
      </c>
      <c r="AE3757" t="s">
        <v>709</v>
      </c>
      <c r="AF3757">
        <v>2022</v>
      </c>
    </row>
    <row r="3758" spans="1:32" x14ac:dyDescent="0.25">
      <c r="A3758" t="s">
        <v>29</v>
      </c>
      <c r="B3758" t="s">
        <v>394</v>
      </c>
      <c r="C3758" t="s">
        <v>395</v>
      </c>
      <c r="D3758" t="s">
        <v>396</v>
      </c>
      <c r="E3758">
        <f>_xlfn.XLOOKUP(Table1[[#This Row],[Location]],'Location analysis'!A:A,'Location analysis'!B:B)</f>
        <v>40.416893999999999</v>
      </c>
      <c r="F3758">
        <f>_xlfn.XLOOKUP(Table1[[#This Row],[Location]],'Location analysis'!A:A,'Location analysis'!C:C)</f>
        <v>-74.420399000000003</v>
      </c>
      <c r="G3758" t="s">
        <v>42</v>
      </c>
      <c r="H3758" t="s">
        <v>43</v>
      </c>
      <c r="I3758">
        <v>15251262028</v>
      </c>
      <c r="J3758" t="s">
        <v>708</v>
      </c>
      <c r="K3758" t="s">
        <v>51</v>
      </c>
      <c r="L3758">
        <v>121</v>
      </c>
      <c r="M3758">
        <v>1.5</v>
      </c>
      <c r="N3758">
        <v>1</v>
      </c>
      <c r="O3758">
        <v>121</v>
      </c>
      <c r="P3758">
        <v>1.5</v>
      </c>
      <c r="Q3758">
        <v>1</v>
      </c>
      <c r="R3758">
        <v>1.5</v>
      </c>
      <c r="S3758">
        <v>1.5</v>
      </c>
      <c r="T3758" s="1">
        <v>44726</v>
      </c>
      <c r="U3758" t="str">
        <f t="shared" si="290"/>
        <v>Takis - Hot Chilli Pepper &amp; Lime</v>
      </c>
      <c r="V3758" t="str">
        <f t="shared" si="291"/>
        <v>Food</v>
      </c>
      <c r="W3758" t="s">
        <v>43</v>
      </c>
      <c r="X3758" t="b">
        <f t="shared" si="293"/>
        <v>1</v>
      </c>
      <c r="Y3758">
        <f t="shared" si="292"/>
        <v>1.5</v>
      </c>
      <c r="Z3758" s="2">
        <f t="shared" si="294"/>
        <v>1</v>
      </c>
      <c r="AA3758" t="s">
        <v>44</v>
      </c>
      <c r="AB3758" t="s">
        <v>45</v>
      </c>
      <c r="AD3758" t="s">
        <v>91</v>
      </c>
      <c r="AE3758" t="s">
        <v>709</v>
      </c>
      <c r="AF3758">
        <v>2022</v>
      </c>
    </row>
    <row r="3759" spans="1:32" x14ac:dyDescent="0.25">
      <c r="A3759" t="s">
        <v>29</v>
      </c>
      <c r="B3759" t="s">
        <v>67</v>
      </c>
      <c r="C3759" t="s">
        <v>68</v>
      </c>
      <c r="D3759" t="s">
        <v>69</v>
      </c>
      <c r="E3759">
        <f>_xlfn.XLOOKUP(Table1[[#This Row],[Location]],'Location analysis'!A:A,'Location analysis'!B:B)</f>
        <v>40.435699999999997</v>
      </c>
      <c r="F3759">
        <f>_xlfn.XLOOKUP(Table1[[#This Row],[Location]],'Location analysis'!A:A,'Location analysis'!C:C)</f>
        <v>-74.125200000000007</v>
      </c>
      <c r="G3759" t="s">
        <v>414</v>
      </c>
      <c r="H3759" t="s">
        <v>43</v>
      </c>
      <c r="I3759">
        <v>15251318308</v>
      </c>
      <c r="J3759" t="s">
        <v>708</v>
      </c>
      <c r="K3759" t="s">
        <v>36</v>
      </c>
      <c r="L3759">
        <v>123</v>
      </c>
      <c r="M3759">
        <v>1.5</v>
      </c>
      <c r="N3759">
        <v>1</v>
      </c>
      <c r="O3759">
        <v>123</v>
      </c>
      <c r="P3759">
        <v>1.5</v>
      </c>
      <c r="Q3759">
        <v>1</v>
      </c>
      <c r="R3759">
        <v>1.5</v>
      </c>
      <c r="S3759">
        <v>1.5</v>
      </c>
      <c r="T3759" s="1">
        <v>44726</v>
      </c>
      <c r="U3759" t="str">
        <f t="shared" si="290"/>
        <v>Lays - Classic</v>
      </c>
      <c r="V3759" t="str">
        <f t="shared" si="291"/>
        <v>Food</v>
      </c>
      <c r="W3759" t="s">
        <v>43</v>
      </c>
      <c r="X3759" t="b">
        <f t="shared" si="293"/>
        <v>1</v>
      </c>
      <c r="Y3759">
        <f t="shared" si="292"/>
        <v>1.5</v>
      </c>
      <c r="Z3759" s="2">
        <f t="shared" si="294"/>
        <v>1</v>
      </c>
      <c r="AA3759" t="s">
        <v>415</v>
      </c>
      <c r="AB3759" t="s">
        <v>416</v>
      </c>
      <c r="AD3759" t="s">
        <v>91</v>
      </c>
      <c r="AE3759" t="s">
        <v>709</v>
      </c>
      <c r="AF3759">
        <v>2022</v>
      </c>
    </row>
    <row r="3760" spans="1:32" x14ac:dyDescent="0.25">
      <c r="A3760" t="s">
        <v>29</v>
      </c>
      <c r="B3760" t="s">
        <v>394</v>
      </c>
      <c r="C3760" t="s">
        <v>395</v>
      </c>
      <c r="D3760" t="s">
        <v>396</v>
      </c>
      <c r="E3760">
        <f>_xlfn.XLOOKUP(Table1[[#This Row],[Location]],'Location analysis'!A:A,'Location analysis'!B:B)</f>
        <v>40.416893999999999</v>
      </c>
      <c r="F3760">
        <f>_xlfn.XLOOKUP(Table1[[#This Row],[Location]],'Location analysis'!A:A,'Location analysis'!C:C)</f>
        <v>-74.420399000000003</v>
      </c>
      <c r="G3760" t="s">
        <v>463</v>
      </c>
      <c r="H3760" t="s">
        <v>34</v>
      </c>
      <c r="I3760">
        <v>15251339925</v>
      </c>
      <c r="J3760" t="s">
        <v>708</v>
      </c>
      <c r="K3760" t="s">
        <v>36</v>
      </c>
      <c r="L3760">
        <v>148</v>
      </c>
      <c r="M3760">
        <v>3</v>
      </c>
      <c r="N3760">
        <v>1</v>
      </c>
      <c r="O3760">
        <v>148</v>
      </c>
      <c r="P3760">
        <v>3</v>
      </c>
      <c r="Q3760">
        <v>1</v>
      </c>
      <c r="R3760">
        <v>3</v>
      </c>
      <c r="S3760">
        <v>3</v>
      </c>
      <c r="T3760" s="1">
        <v>44726</v>
      </c>
      <c r="U3760" t="str">
        <f t="shared" si="290"/>
        <v>Starbucks Refresher - Real Coconut Water</v>
      </c>
      <c r="V3760" t="str">
        <f t="shared" si="291"/>
        <v>Carbonated</v>
      </c>
      <c r="W3760" t="s">
        <v>34</v>
      </c>
      <c r="X3760" t="b">
        <f t="shared" si="293"/>
        <v>1</v>
      </c>
      <c r="Y3760">
        <f t="shared" si="292"/>
        <v>3</v>
      </c>
      <c r="Z3760" s="2">
        <f t="shared" si="294"/>
        <v>2</v>
      </c>
      <c r="AA3760" t="s">
        <v>464</v>
      </c>
      <c r="AB3760" t="s">
        <v>465</v>
      </c>
      <c r="AD3760" t="s">
        <v>91</v>
      </c>
      <c r="AE3760" t="s">
        <v>709</v>
      </c>
      <c r="AF3760">
        <v>2022</v>
      </c>
    </row>
    <row r="3761" spans="1:32" x14ac:dyDescent="0.25">
      <c r="A3761" t="s">
        <v>29</v>
      </c>
      <c r="B3761" t="s">
        <v>394</v>
      </c>
      <c r="C3761" t="s">
        <v>395</v>
      </c>
      <c r="D3761" t="s">
        <v>396</v>
      </c>
      <c r="E3761">
        <f>_xlfn.XLOOKUP(Table1[[#This Row],[Location]],'Location analysis'!A:A,'Location analysis'!B:B)</f>
        <v>40.416893999999999</v>
      </c>
      <c r="F3761">
        <f>_xlfn.XLOOKUP(Table1[[#This Row],[Location]],'Location analysis'!A:A,'Location analysis'!C:C)</f>
        <v>-74.420399000000003</v>
      </c>
      <c r="G3761" t="s">
        <v>520</v>
      </c>
      <c r="H3761" t="s">
        <v>43</v>
      </c>
      <c r="I3761">
        <v>15251363370</v>
      </c>
      <c r="J3761" t="s">
        <v>708</v>
      </c>
      <c r="K3761" t="s">
        <v>51</v>
      </c>
      <c r="L3761">
        <v>111</v>
      </c>
      <c r="M3761">
        <v>1.5</v>
      </c>
      <c r="N3761">
        <v>1</v>
      </c>
      <c r="O3761">
        <v>111</v>
      </c>
      <c r="P3761">
        <v>1.5</v>
      </c>
      <c r="Q3761">
        <v>1</v>
      </c>
      <c r="R3761">
        <v>1.5</v>
      </c>
      <c r="S3761">
        <v>1.5</v>
      </c>
      <c r="T3761" s="1">
        <v>44726</v>
      </c>
      <c r="U3761" t="str">
        <f t="shared" si="290"/>
        <v>Pop Corners - Sea Salt</v>
      </c>
      <c r="V3761" t="str">
        <f t="shared" si="291"/>
        <v>Food</v>
      </c>
      <c r="W3761" t="s">
        <v>43</v>
      </c>
      <c r="X3761" t="b">
        <f t="shared" si="293"/>
        <v>1</v>
      </c>
      <c r="Y3761">
        <f t="shared" si="292"/>
        <v>1.5</v>
      </c>
      <c r="Z3761" s="2">
        <f t="shared" si="294"/>
        <v>1</v>
      </c>
      <c r="AA3761" t="s">
        <v>509</v>
      </c>
      <c r="AB3761" t="s">
        <v>157</v>
      </c>
      <c r="AD3761" t="s">
        <v>91</v>
      </c>
      <c r="AE3761" t="s">
        <v>709</v>
      </c>
      <c r="AF3761">
        <v>2022</v>
      </c>
    </row>
    <row r="3762" spans="1:32" x14ac:dyDescent="0.25">
      <c r="A3762" t="s">
        <v>29</v>
      </c>
      <c r="B3762" t="s">
        <v>394</v>
      </c>
      <c r="C3762" t="s">
        <v>395</v>
      </c>
      <c r="D3762" t="s">
        <v>396</v>
      </c>
      <c r="E3762">
        <f>_xlfn.XLOOKUP(Table1[[#This Row],[Location]],'Location analysis'!A:A,'Location analysis'!B:B)</f>
        <v>40.416893999999999</v>
      </c>
      <c r="F3762">
        <f>_xlfn.XLOOKUP(Table1[[#This Row],[Location]],'Location analysis'!A:A,'Location analysis'!C:C)</f>
        <v>-74.420399000000003</v>
      </c>
      <c r="G3762" t="s">
        <v>42</v>
      </c>
      <c r="H3762" t="s">
        <v>43</v>
      </c>
      <c r="I3762">
        <v>15251496823</v>
      </c>
      <c r="J3762" t="s">
        <v>708</v>
      </c>
      <c r="K3762" t="s">
        <v>51</v>
      </c>
      <c r="L3762">
        <v>121</v>
      </c>
      <c r="M3762">
        <v>1.5</v>
      </c>
      <c r="N3762">
        <v>1</v>
      </c>
      <c r="O3762">
        <v>121</v>
      </c>
      <c r="P3762">
        <v>1.5</v>
      </c>
      <c r="Q3762">
        <v>1</v>
      </c>
      <c r="R3762">
        <v>1.5</v>
      </c>
      <c r="S3762">
        <v>1.5</v>
      </c>
      <c r="T3762" s="1">
        <v>44726</v>
      </c>
      <c r="U3762" t="str">
        <f t="shared" si="290"/>
        <v>Takis - Hot Chilli Pepper &amp; Lime</v>
      </c>
      <c r="V3762" t="str">
        <f t="shared" si="291"/>
        <v>Food</v>
      </c>
      <c r="W3762" t="s">
        <v>43</v>
      </c>
      <c r="X3762" t="b">
        <f t="shared" si="293"/>
        <v>1</v>
      </c>
      <c r="Y3762">
        <f t="shared" si="292"/>
        <v>1.5</v>
      </c>
      <c r="Z3762" s="2">
        <f t="shared" si="294"/>
        <v>1</v>
      </c>
      <c r="AA3762" t="s">
        <v>44</v>
      </c>
      <c r="AB3762" t="s">
        <v>45</v>
      </c>
      <c r="AD3762" t="s">
        <v>91</v>
      </c>
      <c r="AE3762" t="s">
        <v>709</v>
      </c>
      <c r="AF3762">
        <v>2022</v>
      </c>
    </row>
    <row r="3763" spans="1:32" x14ac:dyDescent="0.25">
      <c r="A3763" t="s">
        <v>29</v>
      </c>
      <c r="B3763" t="s">
        <v>394</v>
      </c>
      <c r="C3763" t="s">
        <v>395</v>
      </c>
      <c r="D3763" t="s">
        <v>396</v>
      </c>
      <c r="E3763">
        <f>_xlfn.XLOOKUP(Table1[[#This Row],[Location]],'Location analysis'!A:A,'Location analysis'!B:B)</f>
        <v>40.416893999999999</v>
      </c>
      <c r="F3763">
        <f>_xlfn.XLOOKUP(Table1[[#This Row],[Location]],'Location analysis'!A:A,'Location analysis'!C:C)</f>
        <v>-74.420399000000003</v>
      </c>
      <c r="G3763" t="s">
        <v>42</v>
      </c>
      <c r="H3763" t="s">
        <v>43</v>
      </c>
      <c r="I3763">
        <v>15251497803</v>
      </c>
      <c r="J3763" t="s">
        <v>708</v>
      </c>
      <c r="K3763" t="s">
        <v>51</v>
      </c>
      <c r="L3763">
        <v>121</v>
      </c>
      <c r="M3763">
        <v>1.5</v>
      </c>
      <c r="N3763">
        <v>1</v>
      </c>
      <c r="O3763">
        <v>121</v>
      </c>
      <c r="P3763">
        <v>1.5</v>
      </c>
      <c r="Q3763">
        <v>1</v>
      </c>
      <c r="R3763">
        <v>1.5</v>
      </c>
      <c r="S3763">
        <v>1.5</v>
      </c>
      <c r="T3763" s="1">
        <v>44726</v>
      </c>
      <c r="U3763" t="str">
        <f t="shared" si="290"/>
        <v>Takis - Hot Chilli Pepper &amp; Lime</v>
      </c>
      <c r="V3763" t="str">
        <f t="shared" si="291"/>
        <v>Food</v>
      </c>
      <c r="W3763" t="s">
        <v>43</v>
      </c>
      <c r="X3763" t="b">
        <f t="shared" si="293"/>
        <v>1</v>
      </c>
      <c r="Y3763">
        <f t="shared" si="292"/>
        <v>1.5</v>
      </c>
      <c r="Z3763" s="2">
        <f t="shared" si="294"/>
        <v>1</v>
      </c>
      <c r="AA3763" t="s">
        <v>44</v>
      </c>
      <c r="AB3763" t="s">
        <v>45</v>
      </c>
      <c r="AD3763" t="s">
        <v>91</v>
      </c>
      <c r="AE3763" t="s">
        <v>709</v>
      </c>
      <c r="AF3763">
        <v>2022</v>
      </c>
    </row>
    <row r="3764" spans="1:32" x14ac:dyDescent="0.25">
      <c r="A3764" t="s">
        <v>29</v>
      </c>
      <c r="B3764" t="s">
        <v>394</v>
      </c>
      <c r="C3764" t="s">
        <v>395</v>
      </c>
      <c r="D3764" t="s">
        <v>396</v>
      </c>
      <c r="E3764">
        <f>_xlfn.XLOOKUP(Table1[[#This Row],[Location]],'Location analysis'!A:A,'Location analysis'!B:B)</f>
        <v>40.416893999999999</v>
      </c>
      <c r="F3764">
        <f>_xlfn.XLOOKUP(Table1[[#This Row],[Location]],'Location analysis'!A:A,'Location analysis'!C:C)</f>
        <v>-74.420399000000003</v>
      </c>
      <c r="G3764" t="s">
        <v>42</v>
      </c>
      <c r="H3764" t="s">
        <v>43</v>
      </c>
      <c r="I3764">
        <v>15251498771</v>
      </c>
      <c r="J3764" t="s">
        <v>708</v>
      </c>
      <c r="K3764" t="s">
        <v>51</v>
      </c>
      <c r="L3764">
        <v>121</v>
      </c>
      <c r="M3764">
        <v>1.5</v>
      </c>
      <c r="N3764">
        <v>1</v>
      </c>
      <c r="O3764">
        <v>121</v>
      </c>
      <c r="P3764">
        <v>1.5</v>
      </c>
      <c r="Q3764">
        <v>1</v>
      </c>
      <c r="R3764">
        <v>1.5</v>
      </c>
      <c r="S3764">
        <v>1.5</v>
      </c>
      <c r="T3764" s="1">
        <v>44726</v>
      </c>
      <c r="U3764" t="str">
        <f t="shared" si="290"/>
        <v>Takis - Hot Chilli Pepper &amp; Lime</v>
      </c>
      <c r="V3764" t="str">
        <f t="shared" si="291"/>
        <v>Food</v>
      </c>
      <c r="W3764" t="s">
        <v>43</v>
      </c>
      <c r="X3764" t="b">
        <f t="shared" si="293"/>
        <v>1</v>
      </c>
      <c r="Y3764">
        <f t="shared" si="292"/>
        <v>1.5</v>
      </c>
      <c r="Z3764" s="2">
        <f t="shared" si="294"/>
        <v>1</v>
      </c>
      <c r="AA3764" t="s">
        <v>44</v>
      </c>
      <c r="AB3764" t="s">
        <v>45</v>
      </c>
      <c r="AD3764" t="s">
        <v>91</v>
      </c>
      <c r="AE3764" t="s">
        <v>709</v>
      </c>
      <c r="AF3764">
        <v>2022</v>
      </c>
    </row>
    <row r="3765" spans="1:32" x14ac:dyDescent="0.25">
      <c r="A3765" t="s">
        <v>29</v>
      </c>
      <c r="B3765" t="s">
        <v>394</v>
      </c>
      <c r="C3765" t="s">
        <v>395</v>
      </c>
      <c r="D3765" t="s">
        <v>396</v>
      </c>
      <c r="E3765">
        <f>_xlfn.XLOOKUP(Table1[[#This Row],[Location]],'Location analysis'!A:A,'Location analysis'!B:B)</f>
        <v>40.416893999999999</v>
      </c>
      <c r="F3765">
        <f>_xlfn.XLOOKUP(Table1[[#This Row],[Location]],'Location analysis'!A:A,'Location analysis'!C:C)</f>
        <v>-74.420399000000003</v>
      </c>
      <c r="G3765" t="s">
        <v>520</v>
      </c>
      <c r="H3765" t="s">
        <v>43</v>
      </c>
      <c r="I3765">
        <v>15251691698</v>
      </c>
      <c r="J3765" t="s">
        <v>708</v>
      </c>
      <c r="K3765" t="s">
        <v>51</v>
      </c>
      <c r="L3765">
        <v>111</v>
      </c>
      <c r="M3765">
        <v>1.5</v>
      </c>
      <c r="N3765">
        <v>1</v>
      </c>
      <c r="O3765">
        <v>111</v>
      </c>
      <c r="P3765">
        <v>1.5</v>
      </c>
      <c r="Q3765">
        <v>1</v>
      </c>
      <c r="R3765">
        <v>1.5</v>
      </c>
      <c r="S3765">
        <v>1.5</v>
      </c>
      <c r="T3765" s="1">
        <v>44726</v>
      </c>
      <c r="U3765" t="str">
        <f t="shared" si="290"/>
        <v>Pop Corners - Sea Salt</v>
      </c>
      <c r="V3765" t="str">
        <f t="shared" si="291"/>
        <v>Food</v>
      </c>
      <c r="W3765" t="s">
        <v>43</v>
      </c>
      <c r="X3765" t="b">
        <f t="shared" si="293"/>
        <v>1</v>
      </c>
      <c r="Y3765">
        <f t="shared" si="292"/>
        <v>1.5</v>
      </c>
      <c r="Z3765" s="2">
        <f t="shared" si="294"/>
        <v>1</v>
      </c>
      <c r="AA3765" t="s">
        <v>509</v>
      </c>
      <c r="AB3765" t="s">
        <v>157</v>
      </c>
      <c r="AD3765" t="s">
        <v>91</v>
      </c>
      <c r="AE3765" t="s">
        <v>709</v>
      </c>
      <c r="AF3765">
        <v>2022</v>
      </c>
    </row>
    <row r="3766" spans="1:32" x14ac:dyDescent="0.25">
      <c r="A3766" t="s">
        <v>29</v>
      </c>
      <c r="B3766" t="s">
        <v>394</v>
      </c>
      <c r="C3766" t="s">
        <v>395</v>
      </c>
      <c r="D3766" t="s">
        <v>396</v>
      </c>
      <c r="E3766">
        <f>_xlfn.XLOOKUP(Table1[[#This Row],[Location]],'Location analysis'!A:A,'Location analysis'!B:B)</f>
        <v>40.416893999999999</v>
      </c>
      <c r="F3766">
        <f>_xlfn.XLOOKUP(Table1[[#This Row],[Location]],'Location analysis'!A:A,'Location analysis'!C:C)</f>
        <v>-74.420399000000003</v>
      </c>
      <c r="G3766" t="s">
        <v>93</v>
      </c>
      <c r="H3766" t="s">
        <v>43</v>
      </c>
      <c r="I3766">
        <v>15251694629</v>
      </c>
      <c r="J3766" t="s">
        <v>708</v>
      </c>
      <c r="K3766" t="s">
        <v>51</v>
      </c>
      <c r="L3766">
        <v>112</v>
      </c>
      <c r="M3766">
        <v>1.5</v>
      </c>
      <c r="N3766">
        <v>1</v>
      </c>
      <c r="O3766">
        <v>112</v>
      </c>
      <c r="P3766">
        <v>1.5</v>
      </c>
      <c r="Q3766">
        <v>1</v>
      </c>
      <c r="R3766">
        <v>1.5</v>
      </c>
      <c r="S3766">
        <v>1.5</v>
      </c>
      <c r="T3766" s="1">
        <v>44726</v>
      </c>
      <c r="U3766" t="str">
        <f t="shared" si="290"/>
        <v>Miss Vickie's Potato Chip - Sea Salt Original</v>
      </c>
      <c r="V3766" t="str">
        <f t="shared" si="291"/>
        <v>Food</v>
      </c>
      <c r="W3766" t="s">
        <v>43</v>
      </c>
      <c r="X3766" t="b">
        <f t="shared" si="293"/>
        <v>1</v>
      </c>
      <c r="Y3766">
        <f t="shared" si="292"/>
        <v>1.5</v>
      </c>
      <c r="Z3766" s="2">
        <f t="shared" si="294"/>
        <v>1</v>
      </c>
      <c r="AA3766" t="s">
        <v>58</v>
      </c>
      <c r="AB3766" t="s">
        <v>94</v>
      </c>
      <c r="AD3766" t="s">
        <v>91</v>
      </c>
      <c r="AE3766" t="s">
        <v>709</v>
      </c>
      <c r="AF3766">
        <v>2022</v>
      </c>
    </row>
    <row r="3767" spans="1:32" x14ac:dyDescent="0.25">
      <c r="A3767" t="s">
        <v>29</v>
      </c>
      <c r="B3767" t="s">
        <v>394</v>
      </c>
      <c r="C3767" t="s">
        <v>395</v>
      </c>
      <c r="D3767" t="s">
        <v>396</v>
      </c>
      <c r="E3767">
        <f>_xlfn.XLOOKUP(Table1[[#This Row],[Location]],'Location analysis'!A:A,'Location analysis'!B:B)</f>
        <v>40.416893999999999</v>
      </c>
      <c r="F3767">
        <f>_xlfn.XLOOKUP(Table1[[#This Row],[Location]],'Location analysis'!A:A,'Location analysis'!C:C)</f>
        <v>-74.420399000000003</v>
      </c>
      <c r="G3767" t="s">
        <v>632</v>
      </c>
      <c r="I3767">
        <v>15251824930</v>
      </c>
      <c r="J3767" t="s">
        <v>708</v>
      </c>
      <c r="K3767" t="s">
        <v>51</v>
      </c>
      <c r="L3767">
        <v>151</v>
      </c>
      <c r="M3767">
        <v>4</v>
      </c>
      <c r="N3767">
        <v>1</v>
      </c>
      <c r="O3767">
        <v>151</v>
      </c>
      <c r="P3767">
        <v>4</v>
      </c>
      <c r="Q3767">
        <v>1</v>
      </c>
      <c r="R3767">
        <v>4</v>
      </c>
      <c r="S3767">
        <v>4</v>
      </c>
      <c r="T3767" s="1">
        <v>44726</v>
      </c>
      <c r="U3767" t="str">
        <f t="shared" si="290"/>
        <v>Mini Chips Ahoy - Go Paks</v>
      </c>
      <c r="V3767" t="str">
        <f t="shared" si="291"/>
        <v>Cell is Blank - Dis-regard</v>
      </c>
      <c r="W3767" t="s">
        <v>43</v>
      </c>
      <c r="X3767" t="b">
        <f t="shared" si="293"/>
        <v>1</v>
      </c>
      <c r="Y3767">
        <f t="shared" si="292"/>
        <v>4</v>
      </c>
      <c r="Z3767" s="2">
        <f t="shared" si="294"/>
        <v>2.6666666666666665</v>
      </c>
      <c r="AA3767" t="s">
        <v>633</v>
      </c>
      <c r="AB3767" t="s">
        <v>492</v>
      </c>
      <c r="AD3767" t="s">
        <v>91</v>
      </c>
      <c r="AE3767" t="s">
        <v>709</v>
      </c>
      <c r="AF3767">
        <v>2022</v>
      </c>
    </row>
    <row r="3768" spans="1:32" x14ac:dyDescent="0.25">
      <c r="A3768" t="s">
        <v>29</v>
      </c>
      <c r="B3768" t="s">
        <v>394</v>
      </c>
      <c r="C3768" t="s">
        <v>395</v>
      </c>
      <c r="D3768" t="s">
        <v>396</v>
      </c>
      <c r="E3768">
        <f>_xlfn.XLOOKUP(Table1[[#This Row],[Location]],'Location analysis'!A:A,'Location analysis'!B:B)</f>
        <v>40.416893999999999</v>
      </c>
      <c r="F3768">
        <f>_xlfn.XLOOKUP(Table1[[#This Row],[Location]],'Location analysis'!A:A,'Location analysis'!C:C)</f>
        <v>-74.420399000000003</v>
      </c>
      <c r="G3768" t="s">
        <v>673</v>
      </c>
      <c r="I3768">
        <v>15251859458</v>
      </c>
      <c r="J3768" t="s">
        <v>708</v>
      </c>
      <c r="K3768" t="s">
        <v>51</v>
      </c>
      <c r="L3768">
        <v>146</v>
      </c>
      <c r="M3768">
        <v>3.5</v>
      </c>
      <c r="N3768">
        <v>1</v>
      </c>
      <c r="O3768">
        <v>146</v>
      </c>
      <c r="P3768">
        <v>3.5</v>
      </c>
      <c r="Q3768">
        <v>1</v>
      </c>
      <c r="R3768">
        <v>3.5</v>
      </c>
      <c r="S3768">
        <v>3.5</v>
      </c>
      <c r="T3768" s="1">
        <v>44726</v>
      </c>
      <c r="U3768" t="str">
        <f t="shared" si="290"/>
        <v>Starbucks Doubleshot Energy - Coffee</v>
      </c>
      <c r="V3768" t="str">
        <f t="shared" si="291"/>
        <v>Cell is Blank - Dis-regard</v>
      </c>
      <c r="W3768" t="s">
        <v>49</v>
      </c>
      <c r="X3768" t="b">
        <f t="shared" si="293"/>
        <v>1</v>
      </c>
      <c r="Y3768">
        <f t="shared" si="292"/>
        <v>3.5</v>
      </c>
      <c r="Z3768" s="2">
        <f t="shared" si="294"/>
        <v>2.3333333333333335</v>
      </c>
      <c r="AA3768" t="s">
        <v>398</v>
      </c>
      <c r="AB3768" t="s">
        <v>675</v>
      </c>
      <c r="AD3768" t="s">
        <v>91</v>
      </c>
      <c r="AE3768" t="s">
        <v>709</v>
      </c>
      <c r="AF3768">
        <v>2022</v>
      </c>
    </row>
    <row r="3769" spans="1:32" x14ac:dyDescent="0.25">
      <c r="A3769" t="s">
        <v>29</v>
      </c>
      <c r="B3769" t="s">
        <v>67</v>
      </c>
      <c r="C3769" t="s">
        <v>68</v>
      </c>
      <c r="D3769" t="s">
        <v>69</v>
      </c>
      <c r="E3769">
        <f>_xlfn.XLOOKUP(Table1[[#This Row],[Location]],'Location analysis'!A:A,'Location analysis'!B:B)</f>
        <v>40.435699999999997</v>
      </c>
      <c r="F3769">
        <f>_xlfn.XLOOKUP(Table1[[#This Row],[Location]],'Location analysis'!A:A,'Location analysis'!C:C)</f>
        <v>-74.125200000000007</v>
      </c>
      <c r="G3769" t="s">
        <v>259</v>
      </c>
      <c r="H3769" t="s">
        <v>34</v>
      </c>
      <c r="I3769">
        <v>15252283719</v>
      </c>
      <c r="J3769" t="s">
        <v>708</v>
      </c>
      <c r="K3769" t="s">
        <v>51</v>
      </c>
      <c r="L3769">
        <v>140</v>
      </c>
      <c r="M3769">
        <v>1.5</v>
      </c>
      <c r="N3769">
        <v>1</v>
      </c>
      <c r="O3769">
        <v>140</v>
      </c>
      <c r="P3769">
        <v>1.5</v>
      </c>
      <c r="Q3769">
        <v>1</v>
      </c>
      <c r="R3769">
        <v>1.5</v>
      </c>
      <c r="S3769">
        <v>1.5</v>
      </c>
      <c r="T3769" s="1">
        <v>44726</v>
      </c>
      <c r="U3769" t="str">
        <f t="shared" si="290"/>
        <v>Sunkist Soda - Orange</v>
      </c>
      <c r="V3769" t="str">
        <f t="shared" si="291"/>
        <v>Carbonated</v>
      </c>
      <c r="W3769" t="s">
        <v>34</v>
      </c>
      <c r="X3769" t="b">
        <f t="shared" si="293"/>
        <v>1</v>
      </c>
      <c r="Y3769">
        <f t="shared" si="292"/>
        <v>1.5</v>
      </c>
      <c r="Z3769" s="2">
        <f t="shared" si="294"/>
        <v>1</v>
      </c>
      <c r="AA3769" t="s">
        <v>260</v>
      </c>
      <c r="AB3769" t="s">
        <v>261</v>
      </c>
      <c r="AD3769" t="s">
        <v>91</v>
      </c>
      <c r="AE3769" t="s">
        <v>709</v>
      </c>
      <c r="AF3769">
        <v>2022</v>
      </c>
    </row>
    <row r="3770" spans="1:32" x14ac:dyDescent="0.25">
      <c r="A3770" t="s">
        <v>29</v>
      </c>
      <c r="B3770" t="s">
        <v>67</v>
      </c>
      <c r="C3770" t="s">
        <v>68</v>
      </c>
      <c r="D3770" t="s">
        <v>69</v>
      </c>
      <c r="E3770">
        <f>_xlfn.XLOOKUP(Table1[[#This Row],[Location]],'Location analysis'!A:A,'Location analysis'!B:B)</f>
        <v>40.435699999999997</v>
      </c>
      <c r="F3770">
        <f>_xlfn.XLOOKUP(Table1[[#This Row],[Location]],'Location analysis'!A:A,'Location analysis'!C:C)</f>
        <v>-74.125200000000007</v>
      </c>
      <c r="G3770" t="s">
        <v>625</v>
      </c>
      <c r="I3770">
        <v>15252458930</v>
      </c>
      <c r="J3770" t="s">
        <v>708</v>
      </c>
      <c r="K3770" t="s">
        <v>51</v>
      </c>
      <c r="L3770">
        <v>113</v>
      </c>
      <c r="M3770">
        <v>1.5</v>
      </c>
      <c r="N3770">
        <v>1</v>
      </c>
      <c r="O3770">
        <v>113</v>
      </c>
      <c r="P3770">
        <v>1.5</v>
      </c>
      <c r="Q3770">
        <v>1</v>
      </c>
      <c r="R3770">
        <v>1.5</v>
      </c>
      <c r="S3770">
        <v>1.5</v>
      </c>
      <c r="T3770" s="1">
        <v>44726</v>
      </c>
      <c r="U3770" t="str">
        <f t="shared" si="290"/>
        <v>Doritos Spicy Nacho</v>
      </c>
      <c r="V3770" t="str">
        <f t="shared" si="291"/>
        <v>Cell is Blank - Dis-regard</v>
      </c>
      <c r="W3770" t="s">
        <v>43</v>
      </c>
      <c r="X3770" t="b">
        <f t="shared" si="293"/>
        <v>1</v>
      </c>
      <c r="Y3770">
        <f t="shared" si="292"/>
        <v>1.5</v>
      </c>
      <c r="Z3770" s="2">
        <f t="shared" si="294"/>
        <v>1</v>
      </c>
      <c r="AA3770" t="s">
        <v>625</v>
      </c>
      <c r="AD3770" t="s">
        <v>91</v>
      </c>
      <c r="AE3770" t="s">
        <v>709</v>
      </c>
      <c r="AF3770">
        <v>2022</v>
      </c>
    </row>
    <row r="3771" spans="1:32" x14ac:dyDescent="0.25">
      <c r="A3771" t="s">
        <v>29</v>
      </c>
      <c r="B3771" t="s">
        <v>67</v>
      </c>
      <c r="C3771" t="s">
        <v>68</v>
      </c>
      <c r="D3771" t="s">
        <v>69</v>
      </c>
      <c r="E3771">
        <f>_xlfn.XLOOKUP(Table1[[#This Row],[Location]],'Location analysis'!A:A,'Location analysis'!B:B)</f>
        <v>40.435699999999997</v>
      </c>
      <c r="F3771">
        <f>_xlfn.XLOOKUP(Table1[[#This Row],[Location]],'Location analysis'!A:A,'Location analysis'!C:C)</f>
        <v>-74.125200000000007</v>
      </c>
      <c r="G3771" t="s">
        <v>182</v>
      </c>
      <c r="H3771" t="s">
        <v>34</v>
      </c>
      <c r="I3771">
        <v>15252665318</v>
      </c>
      <c r="J3771" t="s">
        <v>708</v>
      </c>
      <c r="K3771" t="s">
        <v>51</v>
      </c>
      <c r="L3771">
        <v>141</v>
      </c>
      <c r="M3771">
        <v>1.5</v>
      </c>
      <c r="N3771">
        <v>1</v>
      </c>
      <c r="O3771">
        <v>141</v>
      </c>
      <c r="P3771">
        <v>1.5</v>
      </c>
      <c r="Q3771">
        <v>1</v>
      </c>
      <c r="R3771">
        <v>1.5</v>
      </c>
      <c r="S3771">
        <v>1.5</v>
      </c>
      <c r="T3771" s="1">
        <v>44726</v>
      </c>
      <c r="U3771" t="str">
        <f t="shared" si="290"/>
        <v>Coca Cola - Zero Sugar</v>
      </c>
      <c r="V3771" t="str">
        <f t="shared" si="291"/>
        <v>Carbonated</v>
      </c>
      <c r="W3771" t="s">
        <v>34</v>
      </c>
      <c r="X3771" t="b">
        <f t="shared" si="293"/>
        <v>1</v>
      </c>
      <c r="Y3771">
        <f t="shared" si="292"/>
        <v>1.5</v>
      </c>
      <c r="Z3771" s="2">
        <f t="shared" si="294"/>
        <v>1</v>
      </c>
      <c r="AA3771" t="s">
        <v>183</v>
      </c>
      <c r="AB3771" t="s">
        <v>184</v>
      </c>
      <c r="AD3771" t="s">
        <v>91</v>
      </c>
      <c r="AE3771" t="s">
        <v>709</v>
      </c>
      <c r="AF3771">
        <v>2022</v>
      </c>
    </row>
    <row r="3772" spans="1:32" x14ac:dyDescent="0.25">
      <c r="A3772" t="s">
        <v>29</v>
      </c>
      <c r="B3772" t="s">
        <v>67</v>
      </c>
      <c r="C3772" t="s">
        <v>68</v>
      </c>
      <c r="D3772" t="s">
        <v>69</v>
      </c>
      <c r="E3772">
        <f>_xlfn.XLOOKUP(Table1[[#This Row],[Location]],'Location analysis'!A:A,'Location analysis'!B:B)</f>
        <v>40.435699999999997</v>
      </c>
      <c r="F3772">
        <f>_xlfn.XLOOKUP(Table1[[#This Row],[Location]],'Location analysis'!A:A,'Location analysis'!C:C)</f>
        <v>-74.125200000000007</v>
      </c>
      <c r="G3772" t="s">
        <v>182</v>
      </c>
      <c r="H3772" t="s">
        <v>34</v>
      </c>
      <c r="I3772">
        <v>15252664971</v>
      </c>
      <c r="J3772" t="s">
        <v>708</v>
      </c>
      <c r="K3772" t="s">
        <v>51</v>
      </c>
      <c r="L3772">
        <v>142</v>
      </c>
      <c r="M3772">
        <v>1.5</v>
      </c>
      <c r="N3772">
        <v>1</v>
      </c>
      <c r="O3772">
        <v>142</v>
      </c>
      <c r="P3772">
        <v>1.5</v>
      </c>
      <c r="Q3772">
        <v>1</v>
      </c>
      <c r="R3772">
        <v>1.5</v>
      </c>
      <c r="S3772">
        <v>1.5</v>
      </c>
      <c r="T3772" s="1">
        <v>44726</v>
      </c>
      <c r="U3772" t="str">
        <f t="shared" si="290"/>
        <v>Coca Cola - Zero Sugar</v>
      </c>
      <c r="V3772" t="str">
        <f t="shared" si="291"/>
        <v>Carbonated</v>
      </c>
      <c r="W3772" t="s">
        <v>34</v>
      </c>
      <c r="X3772" t="b">
        <f t="shared" si="293"/>
        <v>1</v>
      </c>
      <c r="Y3772">
        <f t="shared" si="292"/>
        <v>1.5</v>
      </c>
      <c r="Z3772" s="2">
        <f t="shared" si="294"/>
        <v>1</v>
      </c>
      <c r="AA3772" t="s">
        <v>183</v>
      </c>
      <c r="AB3772" t="s">
        <v>184</v>
      </c>
      <c r="AD3772" t="s">
        <v>91</v>
      </c>
      <c r="AE3772" t="s">
        <v>709</v>
      </c>
      <c r="AF3772">
        <v>2022</v>
      </c>
    </row>
    <row r="3773" spans="1:32" x14ac:dyDescent="0.25">
      <c r="A3773" t="s">
        <v>29</v>
      </c>
      <c r="B3773" t="s">
        <v>67</v>
      </c>
      <c r="C3773" t="s">
        <v>68</v>
      </c>
      <c r="D3773" t="s">
        <v>69</v>
      </c>
      <c r="E3773">
        <f>_xlfn.XLOOKUP(Table1[[#This Row],[Location]],'Location analysis'!A:A,'Location analysis'!B:B)</f>
        <v>40.435699999999997</v>
      </c>
      <c r="F3773">
        <f>_xlfn.XLOOKUP(Table1[[#This Row],[Location]],'Location analysis'!A:A,'Location analysis'!C:C)</f>
        <v>-74.125200000000007</v>
      </c>
      <c r="G3773" t="s">
        <v>625</v>
      </c>
      <c r="I3773">
        <v>15252665470</v>
      </c>
      <c r="J3773" t="s">
        <v>708</v>
      </c>
      <c r="K3773" t="s">
        <v>51</v>
      </c>
      <c r="L3773">
        <v>113</v>
      </c>
      <c r="M3773">
        <v>1.5</v>
      </c>
      <c r="N3773">
        <v>1</v>
      </c>
      <c r="O3773">
        <v>113</v>
      </c>
      <c r="P3773">
        <v>1.5</v>
      </c>
      <c r="Q3773">
        <v>1</v>
      </c>
      <c r="R3773">
        <v>1.5</v>
      </c>
      <c r="S3773">
        <v>1.5</v>
      </c>
      <c r="T3773" s="1">
        <v>44726</v>
      </c>
      <c r="U3773" t="str">
        <f t="shared" si="290"/>
        <v>Doritos Spicy Nacho</v>
      </c>
      <c r="V3773" t="str">
        <f t="shared" si="291"/>
        <v>Cell is Blank - Dis-regard</v>
      </c>
      <c r="W3773" t="s">
        <v>43</v>
      </c>
      <c r="X3773" t="b">
        <f t="shared" si="293"/>
        <v>1</v>
      </c>
      <c r="Y3773">
        <f t="shared" si="292"/>
        <v>1.5</v>
      </c>
      <c r="Z3773" s="2">
        <f t="shared" si="294"/>
        <v>1</v>
      </c>
      <c r="AA3773" t="s">
        <v>625</v>
      </c>
      <c r="AD3773" t="s">
        <v>91</v>
      </c>
      <c r="AE3773" t="s">
        <v>709</v>
      </c>
      <c r="AF3773">
        <v>2022</v>
      </c>
    </row>
    <row r="3774" spans="1:32" x14ac:dyDescent="0.25">
      <c r="A3774" t="s">
        <v>29</v>
      </c>
      <c r="B3774" t="s">
        <v>67</v>
      </c>
      <c r="C3774" t="s">
        <v>68</v>
      </c>
      <c r="D3774" t="s">
        <v>69</v>
      </c>
      <c r="E3774">
        <f>_xlfn.XLOOKUP(Table1[[#This Row],[Location]],'Location analysis'!A:A,'Location analysis'!B:B)</f>
        <v>40.435699999999997</v>
      </c>
      <c r="F3774">
        <f>_xlfn.XLOOKUP(Table1[[#This Row],[Location]],'Location analysis'!A:A,'Location analysis'!C:C)</f>
        <v>-74.125200000000007</v>
      </c>
      <c r="G3774" t="s">
        <v>625</v>
      </c>
      <c r="I3774">
        <v>15252665556</v>
      </c>
      <c r="J3774" t="s">
        <v>708</v>
      </c>
      <c r="K3774" t="s">
        <v>51</v>
      </c>
      <c r="L3774">
        <v>113</v>
      </c>
      <c r="M3774">
        <v>1.5</v>
      </c>
      <c r="N3774">
        <v>1</v>
      </c>
      <c r="O3774">
        <v>113</v>
      </c>
      <c r="P3774">
        <v>1.5</v>
      </c>
      <c r="Q3774">
        <v>1</v>
      </c>
      <c r="R3774">
        <v>1.5</v>
      </c>
      <c r="S3774">
        <v>1.5</v>
      </c>
      <c r="T3774" s="1">
        <v>44726</v>
      </c>
      <c r="U3774" t="str">
        <f t="shared" si="290"/>
        <v>Doritos Spicy Nacho</v>
      </c>
      <c r="V3774" t="str">
        <f t="shared" si="291"/>
        <v>Cell is Blank - Dis-regard</v>
      </c>
      <c r="W3774" t="s">
        <v>43</v>
      </c>
      <c r="X3774" t="b">
        <f t="shared" si="293"/>
        <v>1</v>
      </c>
      <c r="Y3774">
        <f t="shared" si="292"/>
        <v>1.5</v>
      </c>
      <c r="Z3774" s="2">
        <f t="shared" si="294"/>
        <v>1</v>
      </c>
      <c r="AA3774" t="s">
        <v>625</v>
      </c>
      <c r="AD3774" t="s">
        <v>91</v>
      </c>
      <c r="AE3774" t="s">
        <v>709</v>
      </c>
      <c r="AF3774">
        <v>2022</v>
      </c>
    </row>
    <row r="3775" spans="1:32" x14ac:dyDescent="0.25">
      <c r="A3775" t="s">
        <v>29</v>
      </c>
      <c r="B3775" t="s">
        <v>67</v>
      </c>
      <c r="C3775" t="s">
        <v>68</v>
      </c>
      <c r="D3775" t="s">
        <v>69</v>
      </c>
      <c r="E3775">
        <f>_xlfn.XLOOKUP(Table1[[#This Row],[Location]],'Location analysis'!A:A,'Location analysis'!B:B)</f>
        <v>40.435699999999997</v>
      </c>
      <c r="F3775">
        <f>_xlfn.XLOOKUP(Table1[[#This Row],[Location]],'Location analysis'!A:A,'Location analysis'!C:C)</f>
        <v>-74.125200000000007</v>
      </c>
      <c r="G3775" t="s">
        <v>268</v>
      </c>
      <c r="H3775" t="s">
        <v>43</v>
      </c>
      <c r="I3775">
        <v>15252665279</v>
      </c>
      <c r="J3775" t="s">
        <v>708</v>
      </c>
      <c r="K3775" t="s">
        <v>51</v>
      </c>
      <c r="L3775">
        <v>121</v>
      </c>
      <c r="M3775">
        <v>2</v>
      </c>
      <c r="N3775">
        <v>1</v>
      </c>
      <c r="O3775">
        <v>121</v>
      </c>
      <c r="P3775">
        <v>2</v>
      </c>
      <c r="Q3775">
        <v>1</v>
      </c>
      <c r="R3775">
        <v>2</v>
      </c>
      <c r="S3775">
        <v>2</v>
      </c>
      <c r="T3775" s="1">
        <v>44726</v>
      </c>
      <c r="U3775" t="str">
        <f t="shared" si="290"/>
        <v>Munchies Snack mix Flaming Hot</v>
      </c>
      <c r="V3775" t="str">
        <f t="shared" si="291"/>
        <v>Food</v>
      </c>
      <c r="W3775" t="s">
        <v>43</v>
      </c>
      <c r="X3775" t="b">
        <f t="shared" si="293"/>
        <v>1</v>
      </c>
      <c r="Y3775">
        <f t="shared" si="292"/>
        <v>2</v>
      </c>
      <c r="Z3775" s="2">
        <f t="shared" si="294"/>
        <v>1.3333333333333333</v>
      </c>
      <c r="AA3775" t="s">
        <v>268</v>
      </c>
      <c r="AD3775" t="s">
        <v>91</v>
      </c>
      <c r="AE3775" t="s">
        <v>709</v>
      </c>
      <c r="AF3775">
        <v>2022</v>
      </c>
    </row>
    <row r="3776" spans="1:32" x14ac:dyDescent="0.25">
      <c r="A3776" t="s">
        <v>29</v>
      </c>
      <c r="B3776" t="s">
        <v>67</v>
      </c>
      <c r="C3776" t="s">
        <v>68</v>
      </c>
      <c r="D3776" t="s">
        <v>69</v>
      </c>
      <c r="E3776">
        <f>_xlfn.XLOOKUP(Table1[[#This Row],[Location]],'Location analysis'!A:A,'Location analysis'!B:B)</f>
        <v>40.435699999999997</v>
      </c>
      <c r="F3776">
        <f>_xlfn.XLOOKUP(Table1[[#This Row],[Location]],'Location analysis'!A:A,'Location analysis'!C:C)</f>
        <v>-74.125200000000007</v>
      </c>
      <c r="G3776" t="s">
        <v>70</v>
      </c>
      <c r="H3776" t="s">
        <v>34</v>
      </c>
      <c r="I3776">
        <v>15253070508</v>
      </c>
      <c r="J3776" t="s">
        <v>710</v>
      </c>
      <c r="K3776" t="s">
        <v>51</v>
      </c>
      <c r="L3776">
        <v>144</v>
      </c>
      <c r="M3776">
        <v>3</v>
      </c>
      <c r="N3776">
        <v>1</v>
      </c>
      <c r="O3776">
        <v>144</v>
      </c>
      <c r="P3776">
        <v>3</v>
      </c>
      <c r="Q3776">
        <v>1</v>
      </c>
      <c r="R3776">
        <v>3</v>
      </c>
      <c r="S3776">
        <v>3</v>
      </c>
      <c r="T3776" s="1">
        <v>44727</v>
      </c>
      <c r="U3776" t="str">
        <f t="shared" si="290"/>
        <v>Monster Energy Original</v>
      </c>
      <c r="V3776" t="str">
        <f t="shared" si="291"/>
        <v>Carbonated</v>
      </c>
      <c r="W3776" t="s">
        <v>34</v>
      </c>
      <c r="X3776" t="b">
        <f t="shared" si="293"/>
        <v>1</v>
      </c>
      <c r="Y3776">
        <f t="shared" si="292"/>
        <v>3</v>
      </c>
      <c r="Z3776" s="2">
        <f t="shared" si="294"/>
        <v>2</v>
      </c>
      <c r="AA3776" t="s">
        <v>70</v>
      </c>
      <c r="AD3776" t="s">
        <v>109</v>
      </c>
      <c r="AE3776" t="s">
        <v>711</v>
      </c>
      <c r="AF3776">
        <v>2022</v>
      </c>
    </row>
    <row r="3777" spans="1:32" x14ac:dyDescent="0.25">
      <c r="A3777" t="s">
        <v>29</v>
      </c>
      <c r="B3777" t="s">
        <v>67</v>
      </c>
      <c r="C3777" t="s">
        <v>68</v>
      </c>
      <c r="D3777" t="s">
        <v>69</v>
      </c>
      <c r="E3777">
        <f>_xlfn.XLOOKUP(Table1[[#This Row],[Location]],'Location analysis'!A:A,'Location analysis'!B:B)</f>
        <v>40.435699999999997</v>
      </c>
      <c r="F3777">
        <f>_xlfn.XLOOKUP(Table1[[#This Row],[Location]],'Location analysis'!A:A,'Location analysis'!C:C)</f>
        <v>-74.125200000000007</v>
      </c>
      <c r="G3777" t="s">
        <v>275</v>
      </c>
      <c r="H3777" t="s">
        <v>43</v>
      </c>
      <c r="I3777">
        <v>15253072087</v>
      </c>
      <c r="J3777" t="s">
        <v>710</v>
      </c>
      <c r="K3777" t="s">
        <v>51</v>
      </c>
      <c r="L3777">
        <v>112</v>
      </c>
      <c r="M3777">
        <v>2</v>
      </c>
      <c r="N3777">
        <v>1</v>
      </c>
      <c r="O3777">
        <v>112</v>
      </c>
      <c r="P3777">
        <v>2</v>
      </c>
      <c r="Q3777">
        <v>1</v>
      </c>
      <c r="R3777">
        <v>2</v>
      </c>
      <c r="S3777">
        <v>2</v>
      </c>
      <c r="T3777" s="1">
        <v>44727</v>
      </c>
      <c r="U3777" t="str">
        <f t="shared" si="290"/>
        <v>Cheetos Flaming Hot Limon Crunchy</v>
      </c>
      <c r="V3777" t="str">
        <f t="shared" si="291"/>
        <v>Food</v>
      </c>
      <c r="W3777" t="s">
        <v>43</v>
      </c>
      <c r="X3777" t="b">
        <f t="shared" si="293"/>
        <v>1</v>
      </c>
      <c r="Y3777">
        <f t="shared" si="292"/>
        <v>2</v>
      </c>
      <c r="Z3777" s="2">
        <f t="shared" si="294"/>
        <v>1.3333333333333333</v>
      </c>
      <c r="AA3777" t="s">
        <v>275</v>
      </c>
      <c r="AD3777" t="s">
        <v>109</v>
      </c>
      <c r="AE3777" t="s">
        <v>711</v>
      </c>
      <c r="AF3777">
        <v>2022</v>
      </c>
    </row>
    <row r="3778" spans="1:32" x14ac:dyDescent="0.25">
      <c r="A3778" t="s">
        <v>29</v>
      </c>
      <c r="B3778" t="s">
        <v>67</v>
      </c>
      <c r="C3778" t="s">
        <v>68</v>
      </c>
      <c r="D3778" t="s">
        <v>69</v>
      </c>
      <c r="E3778">
        <f>_xlfn.XLOOKUP(Table1[[#This Row],[Location]],'Location analysis'!A:A,'Location analysis'!B:B)</f>
        <v>40.435699999999997</v>
      </c>
      <c r="F3778">
        <f>_xlfn.XLOOKUP(Table1[[#This Row],[Location]],'Location analysis'!A:A,'Location analysis'!C:C)</f>
        <v>-74.125200000000007</v>
      </c>
      <c r="G3778" t="s">
        <v>185</v>
      </c>
      <c r="H3778" t="s">
        <v>34</v>
      </c>
      <c r="I3778">
        <v>15253146723</v>
      </c>
      <c r="J3778" t="s">
        <v>710</v>
      </c>
      <c r="K3778" t="s">
        <v>36</v>
      </c>
      <c r="L3778">
        <v>148</v>
      </c>
      <c r="M3778">
        <v>3.5</v>
      </c>
      <c r="N3778">
        <v>1</v>
      </c>
      <c r="O3778">
        <v>148</v>
      </c>
      <c r="P3778">
        <v>3.5</v>
      </c>
      <c r="Q3778">
        <v>1</v>
      </c>
      <c r="R3778">
        <v>3.5</v>
      </c>
      <c r="S3778">
        <v>3.5</v>
      </c>
      <c r="T3778" s="1">
        <v>44727</v>
      </c>
      <c r="U3778" t="str">
        <f t="shared" ref="U3778:U3841" si="295">IF(G3778="","Cell is Blank - Dis-regard",G3778)</f>
        <v>Red Bull - Original</v>
      </c>
      <c r="V3778" t="str">
        <f t="shared" ref="V3778:V3841" si="296">IF(H3778="","Cell is Blank - Dis-regard",H3778)</f>
        <v>Carbonated</v>
      </c>
      <c r="W3778" t="s">
        <v>34</v>
      </c>
      <c r="X3778" t="b">
        <f t="shared" si="293"/>
        <v>1</v>
      </c>
      <c r="Y3778">
        <f t="shared" ref="Y3778:Y3841" si="297">IF(X3778="FALSE",M3778,M3778)</f>
        <v>3.5</v>
      </c>
      <c r="Z3778" s="2">
        <f t="shared" si="294"/>
        <v>2.3333333333333335</v>
      </c>
      <c r="AA3778" t="s">
        <v>37</v>
      </c>
      <c r="AB3778" t="s">
        <v>150</v>
      </c>
      <c r="AD3778" t="s">
        <v>109</v>
      </c>
      <c r="AE3778" t="s">
        <v>711</v>
      </c>
      <c r="AF3778">
        <v>2022</v>
      </c>
    </row>
    <row r="3779" spans="1:32" x14ac:dyDescent="0.25">
      <c r="A3779" t="s">
        <v>29</v>
      </c>
      <c r="B3779" t="s">
        <v>67</v>
      </c>
      <c r="C3779" t="s">
        <v>68</v>
      </c>
      <c r="D3779" t="s">
        <v>69</v>
      </c>
      <c r="E3779">
        <f>_xlfn.XLOOKUP(Table1[[#This Row],[Location]],'Location analysis'!A:A,'Location analysis'!B:B)</f>
        <v>40.435699999999997</v>
      </c>
      <c r="F3779">
        <f>_xlfn.XLOOKUP(Table1[[#This Row],[Location]],'Location analysis'!A:A,'Location analysis'!C:C)</f>
        <v>-74.125200000000007</v>
      </c>
      <c r="G3779" t="s">
        <v>182</v>
      </c>
      <c r="H3779" t="s">
        <v>34</v>
      </c>
      <c r="I3779">
        <v>15253810592</v>
      </c>
      <c r="J3779" t="s">
        <v>710</v>
      </c>
      <c r="K3779" t="s">
        <v>36</v>
      </c>
      <c r="L3779">
        <v>141</v>
      </c>
      <c r="M3779">
        <v>1.5</v>
      </c>
      <c r="N3779">
        <v>1</v>
      </c>
      <c r="O3779">
        <v>141</v>
      </c>
      <c r="P3779">
        <v>1.5</v>
      </c>
      <c r="Q3779">
        <v>1</v>
      </c>
      <c r="R3779">
        <v>1.5</v>
      </c>
      <c r="S3779">
        <v>1.5</v>
      </c>
      <c r="T3779" s="1">
        <v>44727</v>
      </c>
      <c r="U3779" t="str">
        <f t="shared" si="295"/>
        <v>Coca Cola - Zero Sugar</v>
      </c>
      <c r="V3779" t="str">
        <f t="shared" si="296"/>
        <v>Carbonated</v>
      </c>
      <c r="W3779" t="s">
        <v>34</v>
      </c>
      <c r="X3779" t="b">
        <f t="shared" ref="X3779:X3842" si="298">M3779=P3779</f>
        <v>1</v>
      </c>
      <c r="Y3779">
        <f t="shared" si="297"/>
        <v>1.5</v>
      </c>
      <c r="Z3779" s="2">
        <f t="shared" ref="Z3779:Z3842" si="299">Y3779/1.5</f>
        <v>1</v>
      </c>
      <c r="AA3779" t="s">
        <v>183</v>
      </c>
      <c r="AB3779" t="s">
        <v>184</v>
      </c>
      <c r="AD3779" t="s">
        <v>109</v>
      </c>
      <c r="AE3779" t="s">
        <v>711</v>
      </c>
      <c r="AF3779">
        <v>2022</v>
      </c>
    </row>
    <row r="3780" spans="1:32" x14ac:dyDescent="0.25">
      <c r="A3780" t="s">
        <v>29</v>
      </c>
      <c r="B3780" t="s">
        <v>62</v>
      </c>
      <c r="C3780" t="s">
        <v>63</v>
      </c>
      <c r="D3780" t="s">
        <v>64</v>
      </c>
      <c r="E3780">
        <f>_xlfn.XLOOKUP(Table1[[#This Row],[Location]],'Location analysis'!A:A,'Location analysis'!B:B)</f>
        <v>40.091900000000003</v>
      </c>
      <c r="F3780">
        <f>_xlfn.XLOOKUP(Table1[[#This Row],[Location]],'Location analysis'!A:A,'Location analysis'!C:C)</f>
        <v>-74.358699999999999</v>
      </c>
      <c r="G3780" t="s">
        <v>520</v>
      </c>
      <c r="H3780" t="s">
        <v>43</v>
      </c>
      <c r="I3780">
        <v>15253942919</v>
      </c>
      <c r="J3780" t="s">
        <v>710</v>
      </c>
      <c r="K3780" t="s">
        <v>36</v>
      </c>
      <c r="L3780">
        <v>114</v>
      </c>
      <c r="M3780">
        <v>1.5</v>
      </c>
      <c r="N3780">
        <v>1</v>
      </c>
      <c r="O3780">
        <v>114</v>
      </c>
      <c r="P3780">
        <v>1.5</v>
      </c>
      <c r="Q3780">
        <v>1</v>
      </c>
      <c r="R3780">
        <v>1.5</v>
      </c>
      <c r="S3780">
        <v>1.5</v>
      </c>
      <c r="T3780" s="1">
        <v>44727</v>
      </c>
      <c r="U3780" t="str">
        <f t="shared" si="295"/>
        <v>Pop Corners - Sea Salt</v>
      </c>
      <c r="V3780" t="str">
        <f t="shared" si="296"/>
        <v>Food</v>
      </c>
      <c r="W3780" t="s">
        <v>43</v>
      </c>
      <c r="X3780" t="b">
        <f t="shared" si="298"/>
        <v>1</v>
      </c>
      <c r="Y3780">
        <f t="shared" si="297"/>
        <v>1.5</v>
      </c>
      <c r="Z3780" s="2">
        <f t="shared" si="299"/>
        <v>1</v>
      </c>
      <c r="AA3780" t="s">
        <v>509</v>
      </c>
      <c r="AB3780" t="s">
        <v>157</v>
      </c>
      <c r="AD3780" t="s">
        <v>109</v>
      </c>
      <c r="AE3780" t="s">
        <v>711</v>
      </c>
      <c r="AF3780">
        <v>2022</v>
      </c>
    </row>
    <row r="3781" spans="1:32" x14ac:dyDescent="0.25">
      <c r="A3781" t="s">
        <v>29</v>
      </c>
      <c r="B3781" t="s">
        <v>67</v>
      </c>
      <c r="C3781" t="s">
        <v>68</v>
      </c>
      <c r="D3781" t="s">
        <v>69</v>
      </c>
      <c r="E3781">
        <f>_xlfn.XLOOKUP(Table1[[#This Row],[Location]],'Location analysis'!A:A,'Location analysis'!B:B)</f>
        <v>40.435699999999997</v>
      </c>
      <c r="F3781">
        <f>_xlfn.XLOOKUP(Table1[[#This Row],[Location]],'Location analysis'!A:A,'Location analysis'!C:C)</f>
        <v>-74.125200000000007</v>
      </c>
      <c r="G3781" t="s">
        <v>625</v>
      </c>
      <c r="I3781">
        <v>15254126802</v>
      </c>
      <c r="J3781" t="s">
        <v>710</v>
      </c>
      <c r="K3781" t="s">
        <v>36</v>
      </c>
      <c r="L3781">
        <v>113</v>
      </c>
      <c r="M3781">
        <v>1.5</v>
      </c>
      <c r="N3781">
        <v>2</v>
      </c>
      <c r="O3781">
        <v>113</v>
      </c>
      <c r="P3781">
        <v>1.5</v>
      </c>
      <c r="Q3781">
        <v>2</v>
      </c>
      <c r="R3781">
        <v>3</v>
      </c>
      <c r="S3781">
        <v>5.5</v>
      </c>
      <c r="T3781" s="1">
        <v>44727</v>
      </c>
      <c r="U3781" t="str">
        <f t="shared" si="295"/>
        <v>Doritos Spicy Nacho</v>
      </c>
      <c r="V3781" t="str">
        <f t="shared" si="296"/>
        <v>Cell is Blank - Dis-regard</v>
      </c>
      <c r="W3781" t="s">
        <v>43</v>
      </c>
      <c r="X3781" t="b">
        <f t="shared" si="298"/>
        <v>1</v>
      </c>
      <c r="Y3781">
        <f t="shared" si="297"/>
        <v>1.5</v>
      </c>
      <c r="Z3781" s="2">
        <f t="shared" si="299"/>
        <v>1</v>
      </c>
      <c r="AA3781" t="s">
        <v>625</v>
      </c>
      <c r="AD3781" t="s">
        <v>109</v>
      </c>
      <c r="AE3781" t="s">
        <v>711</v>
      </c>
      <c r="AF3781">
        <v>2022</v>
      </c>
    </row>
    <row r="3782" spans="1:32" x14ac:dyDescent="0.25">
      <c r="A3782" t="s">
        <v>29</v>
      </c>
      <c r="B3782" t="s">
        <v>67</v>
      </c>
      <c r="C3782" t="s">
        <v>68</v>
      </c>
      <c r="D3782" t="s">
        <v>69</v>
      </c>
      <c r="E3782">
        <f>_xlfn.XLOOKUP(Table1[[#This Row],[Location]],'Location analysis'!A:A,'Location analysis'!B:B)</f>
        <v>40.435699999999997</v>
      </c>
      <c r="F3782">
        <f>_xlfn.XLOOKUP(Table1[[#This Row],[Location]],'Location analysis'!A:A,'Location analysis'!C:C)</f>
        <v>-74.125200000000007</v>
      </c>
      <c r="G3782" t="s">
        <v>81</v>
      </c>
      <c r="H3782" t="s">
        <v>43</v>
      </c>
      <c r="I3782">
        <v>15254126802</v>
      </c>
      <c r="J3782" t="s">
        <v>710</v>
      </c>
      <c r="K3782" t="s">
        <v>36</v>
      </c>
      <c r="L3782">
        <v>138</v>
      </c>
      <c r="M3782">
        <v>2.5</v>
      </c>
      <c r="N3782">
        <v>1</v>
      </c>
      <c r="O3782">
        <v>138</v>
      </c>
      <c r="P3782">
        <v>2.5</v>
      </c>
      <c r="Q3782">
        <v>1</v>
      </c>
      <c r="R3782">
        <v>2.5</v>
      </c>
      <c r="S3782">
        <v>5.5</v>
      </c>
      <c r="T3782" s="1">
        <v>44727</v>
      </c>
      <c r="U3782" t="str">
        <f t="shared" si="295"/>
        <v>KitKat - Crisp Wafers</v>
      </c>
      <c r="V3782" t="str">
        <f t="shared" si="296"/>
        <v>Food</v>
      </c>
      <c r="W3782" t="s">
        <v>43</v>
      </c>
      <c r="X3782" t="b">
        <f t="shared" si="298"/>
        <v>1</v>
      </c>
      <c r="Y3782">
        <f t="shared" si="297"/>
        <v>2.5</v>
      </c>
      <c r="Z3782" s="2">
        <f t="shared" si="299"/>
        <v>1.6666666666666667</v>
      </c>
      <c r="AA3782" t="s">
        <v>82</v>
      </c>
      <c r="AB3782" t="s">
        <v>83</v>
      </c>
      <c r="AD3782" t="s">
        <v>109</v>
      </c>
      <c r="AE3782" t="s">
        <v>711</v>
      </c>
      <c r="AF3782">
        <v>2022</v>
      </c>
    </row>
    <row r="3783" spans="1:32" x14ac:dyDescent="0.25">
      <c r="A3783" t="s">
        <v>29</v>
      </c>
      <c r="B3783" t="s">
        <v>62</v>
      </c>
      <c r="C3783" t="s">
        <v>63</v>
      </c>
      <c r="D3783" t="s">
        <v>64</v>
      </c>
      <c r="E3783">
        <f>_xlfn.XLOOKUP(Table1[[#This Row],[Location]],'Location analysis'!A:A,'Location analysis'!B:B)</f>
        <v>40.091900000000003</v>
      </c>
      <c r="F3783">
        <f>_xlfn.XLOOKUP(Table1[[#This Row],[Location]],'Location analysis'!A:A,'Location analysis'!C:C)</f>
        <v>-74.358699999999999</v>
      </c>
      <c r="G3783" t="s">
        <v>128</v>
      </c>
      <c r="H3783" t="s">
        <v>43</v>
      </c>
      <c r="I3783">
        <v>15254443642</v>
      </c>
      <c r="J3783" t="s">
        <v>710</v>
      </c>
      <c r="K3783" t="s">
        <v>51</v>
      </c>
      <c r="L3783">
        <v>111</v>
      </c>
      <c r="M3783">
        <v>1.5</v>
      </c>
      <c r="N3783">
        <v>1</v>
      </c>
      <c r="O3783">
        <v>111</v>
      </c>
      <c r="P3783">
        <v>1.5</v>
      </c>
      <c r="Q3783">
        <v>1</v>
      </c>
      <c r="R3783">
        <v>1.5</v>
      </c>
      <c r="S3783">
        <v>1.5</v>
      </c>
      <c r="T3783" s="1">
        <v>44727</v>
      </c>
      <c r="U3783" t="str">
        <f t="shared" si="295"/>
        <v>SunChips Multigrain - Salsa</v>
      </c>
      <c r="V3783" t="str">
        <f t="shared" si="296"/>
        <v>Food</v>
      </c>
      <c r="W3783" t="s">
        <v>43</v>
      </c>
      <c r="X3783" t="b">
        <f t="shared" si="298"/>
        <v>1</v>
      </c>
      <c r="Y3783">
        <f t="shared" si="297"/>
        <v>1.5</v>
      </c>
      <c r="Z3783" s="2">
        <f t="shared" si="299"/>
        <v>1</v>
      </c>
      <c r="AA3783" t="s">
        <v>129</v>
      </c>
      <c r="AB3783" t="s">
        <v>130</v>
      </c>
      <c r="AD3783" t="s">
        <v>109</v>
      </c>
      <c r="AE3783" t="s">
        <v>711</v>
      </c>
      <c r="AF3783">
        <v>2022</v>
      </c>
    </row>
    <row r="3784" spans="1:32" x14ac:dyDescent="0.25">
      <c r="A3784" t="s">
        <v>29</v>
      </c>
      <c r="B3784" t="s">
        <v>62</v>
      </c>
      <c r="C3784" t="s">
        <v>63</v>
      </c>
      <c r="D3784" t="s">
        <v>64</v>
      </c>
      <c r="E3784">
        <f>_xlfn.XLOOKUP(Table1[[#This Row],[Location]],'Location analysis'!A:A,'Location analysis'!B:B)</f>
        <v>40.091900000000003</v>
      </c>
      <c r="F3784">
        <f>_xlfn.XLOOKUP(Table1[[#This Row],[Location]],'Location analysis'!A:A,'Location analysis'!C:C)</f>
        <v>-74.358699999999999</v>
      </c>
      <c r="G3784" t="s">
        <v>180</v>
      </c>
      <c r="H3784" t="s">
        <v>43</v>
      </c>
      <c r="I3784">
        <v>15254478029</v>
      </c>
      <c r="J3784" t="s">
        <v>710</v>
      </c>
      <c r="K3784" t="s">
        <v>51</v>
      </c>
      <c r="L3784">
        <v>113</v>
      </c>
      <c r="M3784">
        <v>1.5</v>
      </c>
      <c r="N3784">
        <v>1</v>
      </c>
      <c r="O3784">
        <v>113</v>
      </c>
      <c r="P3784">
        <v>1.5</v>
      </c>
      <c r="Q3784">
        <v>1</v>
      </c>
      <c r="R3784">
        <v>1.5</v>
      </c>
      <c r="S3784">
        <v>1.5</v>
      </c>
      <c r="T3784" s="1">
        <v>44727</v>
      </c>
      <c r="U3784" t="str">
        <f t="shared" si="295"/>
        <v>Miss Vickie's Potato Chip - Jalapeno</v>
      </c>
      <c r="V3784" t="str">
        <f t="shared" si="296"/>
        <v>Food</v>
      </c>
      <c r="W3784" t="s">
        <v>43</v>
      </c>
      <c r="X3784" t="b">
        <f t="shared" si="298"/>
        <v>1</v>
      </c>
      <c r="Y3784">
        <f t="shared" si="297"/>
        <v>1.5</v>
      </c>
      <c r="Z3784" s="2">
        <f t="shared" si="299"/>
        <v>1</v>
      </c>
      <c r="AA3784" t="s">
        <v>58</v>
      </c>
      <c r="AB3784" t="s">
        <v>181</v>
      </c>
      <c r="AD3784" t="s">
        <v>109</v>
      </c>
      <c r="AE3784" t="s">
        <v>711</v>
      </c>
      <c r="AF3784">
        <v>2022</v>
      </c>
    </row>
    <row r="3785" spans="1:32" x14ac:dyDescent="0.25">
      <c r="A3785" t="s">
        <v>29</v>
      </c>
      <c r="B3785" t="s">
        <v>394</v>
      </c>
      <c r="C3785" t="s">
        <v>395</v>
      </c>
      <c r="D3785" t="s">
        <v>396</v>
      </c>
      <c r="E3785">
        <f>_xlfn.XLOOKUP(Table1[[#This Row],[Location]],'Location analysis'!A:A,'Location analysis'!B:B)</f>
        <v>40.416893999999999</v>
      </c>
      <c r="F3785">
        <f>_xlfn.XLOOKUP(Table1[[#This Row],[Location]],'Location analysis'!A:A,'Location analysis'!C:C)</f>
        <v>-74.420399000000003</v>
      </c>
      <c r="G3785" t="s">
        <v>137</v>
      </c>
      <c r="H3785" t="s">
        <v>97</v>
      </c>
      <c r="I3785">
        <v>15254605897</v>
      </c>
      <c r="J3785" t="s">
        <v>710</v>
      </c>
      <c r="K3785" t="s">
        <v>36</v>
      </c>
      <c r="L3785">
        <v>144</v>
      </c>
      <c r="M3785">
        <v>1.5</v>
      </c>
      <c r="N3785">
        <v>1</v>
      </c>
      <c r="O3785">
        <v>144</v>
      </c>
      <c r="P3785">
        <v>1.5</v>
      </c>
      <c r="Q3785">
        <v>1</v>
      </c>
      <c r="R3785">
        <v>1.5</v>
      </c>
      <c r="S3785">
        <v>1.5</v>
      </c>
      <c r="T3785" s="1">
        <v>44727</v>
      </c>
      <c r="U3785" t="str">
        <f t="shared" si="295"/>
        <v>Poland Springs Water</v>
      </c>
      <c r="V3785" t="str">
        <f t="shared" si="296"/>
        <v>Water</v>
      </c>
      <c r="W3785" t="s">
        <v>97</v>
      </c>
      <c r="X3785" t="b">
        <f t="shared" si="298"/>
        <v>1</v>
      </c>
      <c r="Y3785">
        <f t="shared" si="297"/>
        <v>1.5</v>
      </c>
      <c r="Z3785" s="2">
        <f t="shared" si="299"/>
        <v>1</v>
      </c>
      <c r="AA3785" t="s">
        <v>137</v>
      </c>
      <c r="AD3785" t="s">
        <v>109</v>
      </c>
      <c r="AE3785" t="s">
        <v>711</v>
      </c>
      <c r="AF3785">
        <v>2022</v>
      </c>
    </row>
    <row r="3786" spans="1:32" x14ac:dyDescent="0.25">
      <c r="A3786" t="s">
        <v>29</v>
      </c>
      <c r="B3786" t="s">
        <v>394</v>
      </c>
      <c r="C3786" t="s">
        <v>395</v>
      </c>
      <c r="D3786" t="s">
        <v>396</v>
      </c>
      <c r="E3786">
        <f>_xlfn.XLOOKUP(Table1[[#This Row],[Location]],'Location analysis'!A:A,'Location analysis'!B:B)</f>
        <v>40.416893999999999</v>
      </c>
      <c r="F3786">
        <f>_xlfn.XLOOKUP(Table1[[#This Row],[Location]],'Location analysis'!A:A,'Location analysis'!C:C)</f>
        <v>-74.420399000000003</v>
      </c>
      <c r="G3786" t="s">
        <v>673</v>
      </c>
      <c r="I3786">
        <v>15254772860</v>
      </c>
      <c r="J3786" t="s">
        <v>710</v>
      </c>
      <c r="K3786" t="s">
        <v>36</v>
      </c>
      <c r="L3786">
        <v>146</v>
      </c>
      <c r="M3786">
        <v>3.5</v>
      </c>
      <c r="N3786">
        <v>1</v>
      </c>
      <c r="O3786">
        <v>146</v>
      </c>
      <c r="P3786">
        <v>3.5</v>
      </c>
      <c r="Q3786">
        <v>1</v>
      </c>
      <c r="R3786">
        <v>3.5</v>
      </c>
      <c r="S3786">
        <v>3.5</v>
      </c>
      <c r="T3786" s="1">
        <v>44727</v>
      </c>
      <c r="U3786" t="str">
        <f t="shared" si="295"/>
        <v>Starbucks Doubleshot Energy - Coffee</v>
      </c>
      <c r="V3786" t="str">
        <f t="shared" si="296"/>
        <v>Cell is Blank - Dis-regard</v>
      </c>
      <c r="W3786" t="s">
        <v>49</v>
      </c>
      <c r="X3786" t="b">
        <f t="shared" si="298"/>
        <v>1</v>
      </c>
      <c r="Y3786">
        <f t="shared" si="297"/>
        <v>3.5</v>
      </c>
      <c r="Z3786" s="2">
        <f t="shared" si="299"/>
        <v>2.3333333333333335</v>
      </c>
      <c r="AA3786" t="s">
        <v>398</v>
      </c>
      <c r="AB3786" t="s">
        <v>675</v>
      </c>
      <c r="AD3786" t="s">
        <v>109</v>
      </c>
      <c r="AE3786" t="s">
        <v>711</v>
      </c>
      <c r="AF3786">
        <v>2022</v>
      </c>
    </row>
    <row r="3787" spans="1:32" x14ac:dyDescent="0.25">
      <c r="A3787" t="s">
        <v>29</v>
      </c>
      <c r="B3787" t="s">
        <v>30</v>
      </c>
      <c r="C3787" t="s">
        <v>31</v>
      </c>
      <c r="D3787" t="s">
        <v>32</v>
      </c>
      <c r="E3787">
        <f>_xlfn.XLOOKUP(Table1[[#This Row],[Location]],'Location analysis'!A:A,'Location analysis'!B:B)</f>
        <v>40.423690999999998</v>
      </c>
      <c r="F3787">
        <f>_xlfn.XLOOKUP(Table1[[#This Row],[Location]],'Location analysis'!A:A,'Location analysis'!C:C)</f>
        <v>-74.380831999999998</v>
      </c>
      <c r="G3787" t="s">
        <v>125</v>
      </c>
      <c r="H3787" t="s">
        <v>97</v>
      </c>
      <c r="I3787">
        <v>15254854140</v>
      </c>
      <c r="J3787" t="s">
        <v>710</v>
      </c>
      <c r="K3787" t="s">
        <v>51</v>
      </c>
      <c r="L3787">
        <v>143</v>
      </c>
      <c r="M3787">
        <v>2</v>
      </c>
      <c r="N3787">
        <v>1</v>
      </c>
      <c r="O3787">
        <v>143</v>
      </c>
      <c r="P3787">
        <v>2</v>
      </c>
      <c r="Q3787">
        <v>1</v>
      </c>
      <c r="R3787">
        <v>2</v>
      </c>
      <c r="S3787">
        <v>2</v>
      </c>
      <c r="T3787" s="1">
        <v>44727</v>
      </c>
      <c r="U3787" t="str">
        <f t="shared" si="295"/>
        <v>S. Pellegrino Sparkling Mineral Water</v>
      </c>
      <c r="V3787" t="str">
        <f t="shared" si="296"/>
        <v>Water</v>
      </c>
      <c r="W3787" t="s">
        <v>97</v>
      </c>
      <c r="X3787" t="b">
        <f t="shared" si="298"/>
        <v>1</v>
      </c>
      <c r="Y3787">
        <f t="shared" si="297"/>
        <v>2</v>
      </c>
      <c r="Z3787" s="2">
        <f t="shared" si="299"/>
        <v>1.3333333333333333</v>
      </c>
      <c r="AA3787" t="s">
        <v>125</v>
      </c>
      <c r="AD3787" t="s">
        <v>109</v>
      </c>
      <c r="AE3787" t="s">
        <v>711</v>
      </c>
      <c r="AF3787">
        <v>2022</v>
      </c>
    </row>
    <row r="3788" spans="1:32" x14ac:dyDescent="0.25">
      <c r="A3788" t="s">
        <v>29</v>
      </c>
      <c r="B3788" t="s">
        <v>394</v>
      </c>
      <c r="C3788" t="s">
        <v>395</v>
      </c>
      <c r="D3788" t="s">
        <v>396</v>
      </c>
      <c r="E3788">
        <f>_xlfn.XLOOKUP(Table1[[#This Row],[Location]],'Location analysis'!A:A,'Location analysis'!B:B)</f>
        <v>40.416893999999999</v>
      </c>
      <c r="F3788">
        <f>_xlfn.XLOOKUP(Table1[[#This Row],[Location]],'Location analysis'!A:A,'Location analysis'!C:C)</f>
        <v>-74.420399000000003</v>
      </c>
      <c r="G3788" t="s">
        <v>182</v>
      </c>
      <c r="H3788" t="s">
        <v>34</v>
      </c>
      <c r="I3788">
        <v>15254867886</v>
      </c>
      <c r="J3788" t="s">
        <v>710</v>
      </c>
      <c r="K3788" t="s">
        <v>51</v>
      </c>
      <c r="L3788">
        <v>142</v>
      </c>
      <c r="M3788">
        <v>1.5</v>
      </c>
      <c r="N3788">
        <v>1</v>
      </c>
      <c r="O3788">
        <v>142</v>
      </c>
      <c r="P3788">
        <v>1.5</v>
      </c>
      <c r="Q3788">
        <v>1</v>
      </c>
      <c r="R3788">
        <v>1.5</v>
      </c>
      <c r="S3788">
        <v>1.5</v>
      </c>
      <c r="T3788" s="1">
        <v>44727</v>
      </c>
      <c r="U3788" t="str">
        <f t="shared" si="295"/>
        <v>Coca Cola - Zero Sugar</v>
      </c>
      <c r="V3788" t="str">
        <f t="shared" si="296"/>
        <v>Carbonated</v>
      </c>
      <c r="W3788" t="s">
        <v>34</v>
      </c>
      <c r="X3788" t="b">
        <f t="shared" si="298"/>
        <v>1</v>
      </c>
      <c r="Y3788">
        <f t="shared" si="297"/>
        <v>1.5</v>
      </c>
      <c r="Z3788" s="2">
        <f t="shared" si="299"/>
        <v>1</v>
      </c>
      <c r="AA3788" t="s">
        <v>183</v>
      </c>
      <c r="AB3788" t="s">
        <v>184</v>
      </c>
      <c r="AD3788" t="s">
        <v>109</v>
      </c>
      <c r="AE3788" t="s">
        <v>711</v>
      </c>
      <c r="AF3788">
        <v>2022</v>
      </c>
    </row>
    <row r="3789" spans="1:32" x14ac:dyDescent="0.25">
      <c r="A3789" t="s">
        <v>29</v>
      </c>
      <c r="B3789" t="s">
        <v>67</v>
      </c>
      <c r="C3789" t="s">
        <v>68</v>
      </c>
      <c r="D3789" t="s">
        <v>69</v>
      </c>
      <c r="E3789">
        <f>_xlfn.XLOOKUP(Table1[[#This Row],[Location]],'Location analysis'!A:A,'Location analysis'!B:B)</f>
        <v>40.435699999999997</v>
      </c>
      <c r="F3789">
        <f>_xlfn.XLOOKUP(Table1[[#This Row],[Location]],'Location analysis'!A:A,'Location analysis'!C:C)</f>
        <v>-74.125200000000007</v>
      </c>
      <c r="G3789" t="s">
        <v>81</v>
      </c>
      <c r="H3789" t="s">
        <v>43</v>
      </c>
      <c r="I3789">
        <v>15255052810</v>
      </c>
      <c r="J3789" t="s">
        <v>710</v>
      </c>
      <c r="K3789" t="s">
        <v>51</v>
      </c>
      <c r="L3789">
        <v>136</v>
      </c>
      <c r="M3789">
        <v>2.5</v>
      </c>
      <c r="N3789">
        <v>1</v>
      </c>
      <c r="O3789">
        <v>136</v>
      </c>
      <c r="P3789">
        <v>2.5</v>
      </c>
      <c r="Q3789">
        <v>1</v>
      </c>
      <c r="R3789">
        <v>2.5</v>
      </c>
      <c r="S3789">
        <v>2.5</v>
      </c>
      <c r="T3789" s="1">
        <v>44727</v>
      </c>
      <c r="U3789" t="str">
        <f t="shared" si="295"/>
        <v>KitKat - Crisp Wafers</v>
      </c>
      <c r="V3789" t="str">
        <f t="shared" si="296"/>
        <v>Food</v>
      </c>
      <c r="W3789" t="s">
        <v>43</v>
      </c>
      <c r="X3789" t="b">
        <f t="shared" si="298"/>
        <v>1</v>
      </c>
      <c r="Y3789">
        <f t="shared" si="297"/>
        <v>2.5</v>
      </c>
      <c r="Z3789" s="2">
        <f t="shared" si="299"/>
        <v>1.6666666666666667</v>
      </c>
      <c r="AA3789" t="s">
        <v>82</v>
      </c>
      <c r="AB3789" t="s">
        <v>83</v>
      </c>
      <c r="AD3789" t="s">
        <v>109</v>
      </c>
      <c r="AE3789" t="s">
        <v>711</v>
      </c>
      <c r="AF3789">
        <v>2022</v>
      </c>
    </row>
    <row r="3790" spans="1:32" x14ac:dyDescent="0.25">
      <c r="A3790" t="s">
        <v>29</v>
      </c>
      <c r="B3790" t="s">
        <v>67</v>
      </c>
      <c r="C3790" t="s">
        <v>68</v>
      </c>
      <c r="D3790" t="s">
        <v>69</v>
      </c>
      <c r="E3790">
        <f>_xlfn.XLOOKUP(Table1[[#This Row],[Location]],'Location analysis'!A:A,'Location analysis'!B:B)</f>
        <v>40.435699999999997</v>
      </c>
      <c r="F3790">
        <f>_xlfn.XLOOKUP(Table1[[#This Row],[Location]],'Location analysis'!A:A,'Location analysis'!C:C)</f>
        <v>-74.125200000000007</v>
      </c>
      <c r="G3790" t="s">
        <v>81</v>
      </c>
      <c r="H3790" t="s">
        <v>43</v>
      </c>
      <c r="I3790">
        <v>15255054116</v>
      </c>
      <c r="J3790" t="s">
        <v>710</v>
      </c>
      <c r="K3790" t="s">
        <v>51</v>
      </c>
      <c r="L3790">
        <v>134</v>
      </c>
      <c r="M3790">
        <v>2.5</v>
      </c>
      <c r="N3790">
        <v>1</v>
      </c>
      <c r="O3790">
        <v>134</v>
      </c>
      <c r="P3790">
        <v>2.5</v>
      </c>
      <c r="Q3790">
        <v>1</v>
      </c>
      <c r="R3790">
        <v>2.5</v>
      </c>
      <c r="S3790">
        <v>2.5</v>
      </c>
      <c r="T3790" s="1">
        <v>44727</v>
      </c>
      <c r="U3790" t="str">
        <f t="shared" si="295"/>
        <v>KitKat - Crisp Wafers</v>
      </c>
      <c r="V3790" t="str">
        <f t="shared" si="296"/>
        <v>Food</v>
      </c>
      <c r="W3790" t="s">
        <v>43</v>
      </c>
      <c r="X3790" t="b">
        <f t="shared" si="298"/>
        <v>1</v>
      </c>
      <c r="Y3790">
        <f t="shared" si="297"/>
        <v>2.5</v>
      </c>
      <c r="Z3790" s="2">
        <f t="shared" si="299"/>
        <v>1.6666666666666667</v>
      </c>
      <c r="AA3790" t="s">
        <v>82</v>
      </c>
      <c r="AB3790" t="s">
        <v>83</v>
      </c>
      <c r="AD3790" t="s">
        <v>109</v>
      </c>
      <c r="AE3790" t="s">
        <v>711</v>
      </c>
      <c r="AF3790">
        <v>2022</v>
      </c>
    </row>
    <row r="3791" spans="1:32" x14ac:dyDescent="0.25">
      <c r="A3791" t="s">
        <v>29</v>
      </c>
      <c r="B3791" t="s">
        <v>394</v>
      </c>
      <c r="C3791" t="s">
        <v>395</v>
      </c>
      <c r="D3791" t="s">
        <v>396</v>
      </c>
      <c r="E3791">
        <f>_xlfn.XLOOKUP(Table1[[#This Row],[Location]],'Location analysis'!A:A,'Location analysis'!B:B)</f>
        <v>40.416893999999999</v>
      </c>
      <c r="F3791">
        <f>_xlfn.XLOOKUP(Table1[[#This Row],[Location]],'Location analysis'!A:A,'Location analysis'!C:C)</f>
        <v>-74.420399000000003</v>
      </c>
      <c r="G3791" t="s">
        <v>681</v>
      </c>
      <c r="H3791" t="s">
        <v>43</v>
      </c>
      <c r="I3791">
        <v>15255164210</v>
      </c>
      <c r="J3791" t="s">
        <v>710</v>
      </c>
      <c r="K3791" t="s">
        <v>36</v>
      </c>
      <c r="L3791">
        <v>114</v>
      </c>
      <c r="M3791">
        <v>2</v>
      </c>
      <c r="N3791">
        <v>1</v>
      </c>
      <c r="O3791">
        <v>114</v>
      </c>
      <c r="P3791">
        <v>2</v>
      </c>
      <c r="Q3791">
        <v>1</v>
      </c>
      <c r="R3791">
        <v>2</v>
      </c>
      <c r="S3791">
        <v>5.5</v>
      </c>
      <c r="T3791" s="1">
        <v>44727</v>
      </c>
      <c r="U3791" t="str">
        <f t="shared" si="295"/>
        <v>Snyder's of Hanover Pretzel Pieces - Cheddar</v>
      </c>
      <c r="V3791" t="str">
        <f t="shared" si="296"/>
        <v>Food</v>
      </c>
      <c r="W3791" t="s">
        <v>43</v>
      </c>
      <c r="X3791" t="b">
        <f t="shared" si="298"/>
        <v>1</v>
      </c>
      <c r="Y3791">
        <f t="shared" si="297"/>
        <v>2</v>
      </c>
      <c r="Z3791" s="2">
        <f t="shared" si="299"/>
        <v>1.3333333333333333</v>
      </c>
      <c r="AA3791" t="s">
        <v>591</v>
      </c>
      <c r="AB3791" t="s">
        <v>614</v>
      </c>
      <c r="AD3791" t="s">
        <v>109</v>
      </c>
      <c r="AE3791" t="s">
        <v>711</v>
      </c>
      <c r="AF3791">
        <v>2022</v>
      </c>
    </row>
    <row r="3792" spans="1:32" x14ac:dyDescent="0.25">
      <c r="A3792" t="s">
        <v>29</v>
      </c>
      <c r="B3792" t="s">
        <v>394</v>
      </c>
      <c r="C3792" t="s">
        <v>395</v>
      </c>
      <c r="D3792" t="s">
        <v>396</v>
      </c>
      <c r="E3792">
        <f>_xlfn.XLOOKUP(Table1[[#This Row],[Location]],'Location analysis'!A:A,'Location analysis'!B:B)</f>
        <v>40.416893999999999</v>
      </c>
      <c r="F3792">
        <f>_xlfn.XLOOKUP(Table1[[#This Row],[Location]],'Location analysis'!A:A,'Location analysis'!C:C)</f>
        <v>-74.420399000000003</v>
      </c>
      <c r="G3792" t="s">
        <v>673</v>
      </c>
      <c r="I3792">
        <v>15255164210</v>
      </c>
      <c r="J3792" t="s">
        <v>710</v>
      </c>
      <c r="K3792" t="s">
        <v>36</v>
      </c>
      <c r="L3792">
        <v>146</v>
      </c>
      <c r="M3792">
        <v>3.5</v>
      </c>
      <c r="N3792">
        <v>1</v>
      </c>
      <c r="O3792">
        <v>146</v>
      </c>
      <c r="P3792">
        <v>3.5</v>
      </c>
      <c r="Q3792">
        <v>1</v>
      </c>
      <c r="R3792">
        <v>3.5</v>
      </c>
      <c r="S3792">
        <v>5.5</v>
      </c>
      <c r="T3792" s="1">
        <v>44727</v>
      </c>
      <c r="U3792" t="str">
        <f t="shared" si="295"/>
        <v>Starbucks Doubleshot Energy - Coffee</v>
      </c>
      <c r="V3792" t="str">
        <f t="shared" si="296"/>
        <v>Cell is Blank - Dis-regard</v>
      </c>
      <c r="W3792" t="s">
        <v>49</v>
      </c>
      <c r="X3792" t="b">
        <f t="shared" si="298"/>
        <v>1</v>
      </c>
      <c r="Y3792">
        <f t="shared" si="297"/>
        <v>3.5</v>
      </c>
      <c r="Z3792" s="2">
        <f t="shared" si="299"/>
        <v>2.3333333333333335</v>
      </c>
      <c r="AA3792" t="s">
        <v>398</v>
      </c>
      <c r="AB3792" t="s">
        <v>675</v>
      </c>
      <c r="AD3792" t="s">
        <v>109</v>
      </c>
      <c r="AE3792" t="s">
        <v>711</v>
      </c>
      <c r="AF3792">
        <v>2022</v>
      </c>
    </row>
    <row r="3793" spans="1:32" x14ac:dyDescent="0.25">
      <c r="A3793" t="s">
        <v>29</v>
      </c>
      <c r="B3793" t="s">
        <v>394</v>
      </c>
      <c r="C3793" t="s">
        <v>395</v>
      </c>
      <c r="D3793" t="s">
        <v>396</v>
      </c>
      <c r="E3793">
        <f>_xlfn.XLOOKUP(Table1[[#This Row],[Location]],'Location analysis'!A:A,'Location analysis'!B:B)</f>
        <v>40.416893999999999</v>
      </c>
      <c r="F3793">
        <f>_xlfn.XLOOKUP(Table1[[#This Row],[Location]],'Location analysis'!A:A,'Location analysis'!C:C)</f>
        <v>-74.420399000000003</v>
      </c>
      <c r="G3793" t="s">
        <v>508</v>
      </c>
      <c r="H3793" t="s">
        <v>43</v>
      </c>
      <c r="I3793">
        <v>15255169788</v>
      </c>
      <c r="J3793" t="s">
        <v>710</v>
      </c>
      <c r="K3793" t="s">
        <v>36</v>
      </c>
      <c r="L3793">
        <v>110</v>
      </c>
      <c r="M3793">
        <v>1.5</v>
      </c>
      <c r="N3793">
        <v>1</v>
      </c>
      <c r="O3793">
        <v>110</v>
      </c>
      <c r="P3793">
        <v>1.5</v>
      </c>
      <c r="Q3793">
        <v>1</v>
      </c>
      <c r="R3793">
        <v>1.5</v>
      </c>
      <c r="S3793">
        <v>1.5</v>
      </c>
      <c r="T3793" s="1">
        <v>44727</v>
      </c>
      <c r="U3793" t="str">
        <f t="shared" si="295"/>
        <v>Pop Corners - Kettle Corn</v>
      </c>
      <c r="V3793" t="str">
        <f t="shared" si="296"/>
        <v>Food</v>
      </c>
      <c r="W3793" t="s">
        <v>43</v>
      </c>
      <c r="X3793" t="b">
        <f t="shared" si="298"/>
        <v>1</v>
      </c>
      <c r="Y3793">
        <f t="shared" si="297"/>
        <v>1.5</v>
      </c>
      <c r="Z3793" s="2">
        <f t="shared" si="299"/>
        <v>1</v>
      </c>
      <c r="AA3793" t="s">
        <v>509</v>
      </c>
      <c r="AB3793" t="s">
        <v>510</v>
      </c>
      <c r="AD3793" t="s">
        <v>109</v>
      </c>
      <c r="AE3793" t="s">
        <v>711</v>
      </c>
      <c r="AF3793">
        <v>2022</v>
      </c>
    </row>
    <row r="3794" spans="1:32" x14ac:dyDescent="0.25">
      <c r="A3794" t="s">
        <v>29</v>
      </c>
      <c r="B3794" t="s">
        <v>394</v>
      </c>
      <c r="C3794" t="s">
        <v>395</v>
      </c>
      <c r="D3794" t="s">
        <v>396</v>
      </c>
      <c r="E3794">
        <f>_xlfn.XLOOKUP(Table1[[#This Row],[Location]],'Location analysis'!A:A,'Location analysis'!B:B)</f>
        <v>40.416893999999999</v>
      </c>
      <c r="F3794">
        <f>_xlfn.XLOOKUP(Table1[[#This Row],[Location]],'Location analysis'!A:A,'Location analysis'!C:C)</f>
        <v>-74.420399000000003</v>
      </c>
      <c r="G3794" t="s">
        <v>673</v>
      </c>
      <c r="I3794">
        <v>15255194889</v>
      </c>
      <c r="J3794" t="s">
        <v>710</v>
      </c>
      <c r="K3794" t="s">
        <v>36</v>
      </c>
      <c r="L3794">
        <v>146</v>
      </c>
      <c r="M3794">
        <v>3.5</v>
      </c>
      <c r="N3794">
        <v>1</v>
      </c>
      <c r="O3794">
        <v>146</v>
      </c>
      <c r="P3794">
        <v>3.5</v>
      </c>
      <c r="Q3794">
        <v>1</v>
      </c>
      <c r="R3794">
        <v>3.5</v>
      </c>
      <c r="S3794">
        <v>3.5</v>
      </c>
      <c r="T3794" s="1">
        <v>44727</v>
      </c>
      <c r="U3794" t="str">
        <f t="shared" si="295"/>
        <v>Starbucks Doubleshot Energy - Coffee</v>
      </c>
      <c r="V3794" t="str">
        <f t="shared" si="296"/>
        <v>Cell is Blank - Dis-regard</v>
      </c>
      <c r="W3794" t="s">
        <v>49</v>
      </c>
      <c r="X3794" t="b">
        <f t="shared" si="298"/>
        <v>1</v>
      </c>
      <c r="Y3794">
        <f t="shared" si="297"/>
        <v>3.5</v>
      </c>
      <c r="Z3794" s="2">
        <f t="shared" si="299"/>
        <v>2.3333333333333335</v>
      </c>
      <c r="AA3794" t="s">
        <v>398</v>
      </c>
      <c r="AB3794" t="s">
        <v>675</v>
      </c>
      <c r="AD3794" t="s">
        <v>109</v>
      </c>
      <c r="AE3794" t="s">
        <v>711</v>
      </c>
      <c r="AF3794">
        <v>2022</v>
      </c>
    </row>
    <row r="3795" spans="1:32" x14ac:dyDescent="0.25">
      <c r="A3795" t="s">
        <v>29</v>
      </c>
      <c r="B3795" t="s">
        <v>394</v>
      </c>
      <c r="C3795" t="s">
        <v>395</v>
      </c>
      <c r="D3795" t="s">
        <v>396</v>
      </c>
      <c r="E3795">
        <f>_xlfn.XLOOKUP(Table1[[#This Row],[Location]],'Location analysis'!A:A,'Location analysis'!B:B)</f>
        <v>40.416893999999999</v>
      </c>
      <c r="F3795">
        <f>_xlfn.XLOOKUP(Table1[[#This Row],[Location]],'Location analysis'!A:A,'Location analysis'!C:C)</f>
        <v>-74.420399000000003</v>
      </c>
      <c r="G3795" t="s">
        <v>251</v>
      </c>
      <c r="H3795" t="s">
        <v>43</v>
      </c>
      <c r="I3795">
        <v>15255206670</v>
      </c>
      <c r="J3795" t="s">
        <v>710</v>
      </c>
      <c r="K3795" t="s">
        <v>36</v>
      </c>
      <c r="L3795">
        <v>123</v>
      </c>
      <c r="M3795">
        <v>1.25</v>
      </c>
      <c r="N3795">
        <v>1</v>
      </c>
      <c r="O3795">
        <v>123</v>
      </c>
      <c r="P3795">
        <v>1.25</v>
      </c>
      <c r="Q3795">
        <v>1</v>
      </c>
      <c r="R3795">
        <v>1.25</v>
      </c>
      <c r="S3795">
        <v>1.25</v>
      </c>
      <c r="T3795" s="1">
        <v>44727</v>
      </c>
      <c r="U3795" t="str">
        <f t="shared" si="295"/>
        <v>CheezIt - Double Cheese</v>
      </c>
      <c r="V3795" t="str">
        <f t="shared" si="296"/>
        <v>Food</v>
      </c>
      <c r="W3795" t="s">
        <v>43</v>
      </c>
      <c r="X3795" t="b">
        <f t="shared" si="298"/>
        <v>1</v>
      </c>
      <c r="Y3795">
        <f t="shared" si="297"/>
        <v>1.25</v>
      </c>
      <c r="Z3795" s="2">
        <f t="shared" si="299"/>
        <v>0.83333333333333337</v>
      </c>
      <c r="AA3795" t="s">
        <v>193</v>
      </c>
      <c r="AB3795" t="s">
        <v>252</v>
      </c>
      <c r="AD3795" t="s">
        <v>109</v>
      </c>
      <c r="AE3795" t="s">
        <v>711</v>
      </c>
      <c r="AF3795">
        <v>2022</v>
      </c>
    </row>
    <row r="3796" spans="1:32" x14ac:dyDescent="0.25">
      <c r="A3796" t="s">
        <v>29</v>
      </c>
      <c r="B3796" t="s">
        <v>394</v>
      </c>
      <c r="C3796" t="s">
        <v>395</v>
      </c>
      <c r="D3796" t="s">
        <v>396</v>
      </c>
      <c r="E3796">
        <f>_xlfn.XLOOKUP(Table1[[#This Row],[Location]],'Location analysis'!A:A,'Location analysis'!B:B)</f>
        <v>40.416893999999999</v>
      </c>
      <c r="F3796">
        <f>_xlfn.XLOOKUP(Table1[[#This Row],[Location]],'Location analysis'!A:A,'Location analysis'!C:C)</f>
        <v>-74.420399000000003</v>
      </c>
      <c r="G3796" t="s">
        <v>673</v>
      </c>
      <c r="I3796">
        <v>15255207161</v>
      </c>
      <c r="J3796" t="s">
        <v>710</v>
      </c>
      <c r="K3796" t="s">
        <v>36</v>
      </c>
      <c r="L3796">
        <v>146</v>
      </c>
      <c r="M3796">
        <v>3.5</v>
      </c>
      <c r="N3796">
        <v>1</v>
      </c>
      <c r="O3796">
        <v>146</v>
      </c>
      <c r="P3796">
        <v>3.5</v>
      </c>
      <c r="Q3796">
        <v>1</v>
      </c>
      <c r="R3796">
        <v>3.5</v>
      </c>
      <c r="S3796">
        <v>3.5</v>
      </c>
      <c r="T3796" s="1">
        <v>44727</v>
      </c>
      <c r="U3796" t="str">
        <f t="shared" si="295"/>
        <v>Starbucks Doubleshot Energy - Coffee</v>
      </c>
      <c r="V3796" t="str">
        <f t="shared" si="296"/>
        <v>Cell is Blank - Dis-regard</v>
      </c>
      <c r="W3796" t="s">
        <v>49</v>
      </c>
      <c r="X3796" t="b">
        <f t="shared" si="298"/>
        <v>1</v>
      </c>
      <c r="Y3796">
        <f t="shared" si="297"/>
        <v>3.5</v>
      </c>
      <c r="Z3796" s="2">
        <f t="shared" si="299"/>
        <v>2.3333333333333335</v>
      </c>
      <c r="AA3796" t="s">
        <v>398</v>
      </c>
      <c r="AB3796" t="s">
        <v>675</v>
      </c>
      <c r="AD3796" t="s">
        <v>109</v>
      </c>
      <c r="AE3796" t="s">
        <v>711</v>
      </c>
      <c r="AF3796">
        <v>2022</v>
      </c>
    </row>
    <row r="3797" spans="1:32" x14ac:dyDescent="0.25">
      <c r="A3797" t="s">
        <v>29</v>
      </c>
      <c r="B3797" t="s">
        <v>394</v>
      </c>
      <c r="C3797" t="s">
        <v>395</v>
      </c>
      <c r="D3797" t="s">
        <v>396</v>
      </c>
      <c r="E3797">
        <f>_xlfn.XLOOKUP(Table1[[#This Row],[Location]],'Location analysis'!A:A,'Location analysis'!B:B)</f>
        <v>40.416893999999999</v>
      </c>
      <c r="F3797">
        <f>_xlfn.XLOOKUP(Table1[[#This Row],[Location]],'Location analysis'!A:A,'Location analysis'!C:C)</f>
        <v>-74.420399000000003</v>
      </c>
      <c r="G3797" t="s">
        <v>137</v>
      </c>
      <c r="H3797" t="s">
        <v>97</v>
      </c>
      <c r="I3797">
        <v>15255215489</v>
      </c>
      <c r="J3797" t="s">
        <v>710</v>
      </c>
      <c r="K3797" t="s">
        <v>51</v>
      </c>
      <c r="L3797">
        <v>144</v>
      </c>
      <c r="M3797">
        <v>1.5</v>
      </c>
      <c r="N3797">
        <v>1</v>
      </c>
      <c r="O3797">
        <v>144</v>
      </c>
      <c r="P3797">
        <v>1.5</v>
      </c>
      <c r="Q3797">
        <v>1</v>
      </c>
      <c r="R3797">
        <v>1.5</v>
      </c>
      <c r="S3797">
        <v>1.5</v>
      </c>
      <c r="T3797" s="1">
        <v>44727</v>
      </c>
      <c r="U3797" t="str">
        <f t="shared" si="295"/>
        <v>Poland Springs Water</v>
      </c>
      <c r="V3797" t="str">
        <f t="shared" si="296"/>
        <v>Water</v>
      </c>
      <c r="W3797" t="s">
        <v>97</v>
      </c>
      <c r="X3797" t="b">
        <f t="shared" si="298"/>
        <v>1</v>
      </c>
      <c r="Y3797">
        <f t="shared" si="297"/>
        <v>1.5</v>
      </c>
      <c r="Z3797" s="2">
        <f t="shared" si="299"/>
        <v>1</v>
      </c>
      <c r="AA3797" t="s">
        <v>137</v>
      </c>
      <c r="AD3797" t="s">
        <v>109</v>
      </c>
      <c r="AE3797" t="s">
        <v>711</v>
      </c>
      <c r="AF3797">
        <v>2022</v>
      </c>
    </row>
    <row r="3798" spans="1:32" x14ac:dyDescent="0.25">
      <c r="A3798" t="s">
        <v>29</v>
      </c>
      <c r="B3798" t="s">
        <v>394</v>
      </c>
      <c r="C3798" t="s">
        <v>395</v>
      </c>
      <c r="D3798" t="s">
        <v>396</v>
      </c>
      <c r="E3798">
        <f>_xlfn.XLOOKUP(Table1[[#This Row],[Location]],'Location analysis'!A:A,'Location analysis'!B:B)</f>
        <v>40.416893999999999</v>
      </c>
      <c r="F3798">
        <f>_xlfn.XLOOKUP(Table1[[#This Row],[Location]],'Location analysis'!A:A,'Location analysis'!C:C)</f>
        <v>-74.420399000000003</v>
      </c>
      <c r="G3798" t="s">
        <v>84</v>
      </c>
      <c r="H3798" t="s">
        <v>43</v>
      </c>
      <c r="I3798">
        <v>15255249052</v>
      </c>
      <c r="J3798" t="s">
        <v>710</v>
      </c>
      <c r="K3798" t="s">
        <v>36</v>
      </c>
      <c r="L3798">
        <v>134</v>
      </c>
      <c r="M3798">
        <v>2</v>
      </c>
      <c r="N3798">
        <v>1</v>
      </c>
      <c r="O3798">
        <v>134</v>
      </c>
      <c r="P3798">
        <v>2</v>
      </c>
      <c r="Q3798">
        <v>1</v>
      </c>
      <c r="R3798">
        <v>2</v>
      </c>
      <c r="S3798">
        <v>2</v>
      </c>
      <c r="T3798" s="1">
        <v>44727</v>
      </c>
      <c r="U3798" t="str">
        <f t="shared" si="295"/>
        <v>Wonderful Pistachios - Variety</v>
      </c>
      <c r="V3798" t="str">
        <f t="shared" si="296"/>
        <v>Food</v>
      </c>
      <c r="W3798" t="s">
        <v>43</v>
      </c>
      <c r="X3798" t="b">
        <f t="shared" si="298"/>
        <v>1</v>
      </c>
      <c r="Y3798">
        <f t="shared" si="297"/>
        <v>2</v>
      </c>
      <c r="Z3798" s="2">
        <f t="shared" si="299"/>
        <v>1.3333333333333333</v>
      </c>
      <c r="AA3798" t="s">
        <v>85</v>
      </c>
      <c r="AB3798" t="s">
        <v>86</v>
      </c>
      <c r="AD3798" t="s">
        <v>109</v>
      </c>
      <c r="AE3798" t="s">
        <v>711</v>
      </c>
      <c r="AF3798">
        <v>2022</v>
      </c>
    </row>
    <row r="3799" spans="1:32" x14ac:dyDescent="0.25">
      <c r="A3799" t="s">
        <v>29</v>
      </c>
      <c r="B3799" t="s">
        <v>394</v>
      </c>
      <c r="C3799" t="s">
        <v>395</v>
      </c>
      <c r="D3799" t="s">
        <v>396</v>
      </c>
      <c r="E3799">
        <f>_xlfn.XLOOKUP(Table1[[#This Row],[Location]],'Location analysis'!A:A,'Location analysis'!B:B)</f>
        <v>40.416893999999999</v>
      </c>
      <c r="F3799">
        <f>_xlfn.XLOOKUP(Table1[[#This Row],[Location]],'Location analysis'!A:A,'Location analysis'!C:C)</f>
        <v>-74.420399000000003</v>
      </c>
      <c r="G3799" t="s">
        <v>681</v>
      </c>
      <c r="H3799" t="s">
        <v>43</v>
      </c>
      <c r="I3799">
        <v>15255256654</v>
      </c>
      <c r="J3799" t="s">
        <v>710</v>
      </c>
      <c r="K3799" t="s">
        <v>36</v>
      </c>
      <c r="L3799">
        <v>114</v>
      </c>
      <c r="M3799">
        <v>2</v>
      </c>
      <c r="N3799">
        <v>1</v>
      </c>
      <c r="O3799">
        <v>114</v>
      </c>
      <c r="P3799">
        <v>2</v>
      </c>
      <c r="Q3799">
        <v>1</v>
      </c>
      <c r="R3799">
        <v>2</v>
      </c>
      <c r="S3799">
        <v>2</v>
      </c>
      <c r="T3799" s="1">
        <v>44727</v>
      </c>
      <c r="U3799" t="str">
        <f t="shared" si="295"/>
        <v>Snyder's of Hanover Pretzel Pieces - Cheddar</v>
      </c>
      <c r="V3799" t="str">
        <f t="shared" si="296"/>
        <v>Food</v>
      </c>
      <c r="W3799" t="s">
        <v>43</v>
      </c>
      <c r="X3799" t="b">
        <f t="shared" si="298"/>
        <v>1</v>
      </c>
      <c r="Y3799">
        <f t="shared" si="297"/>
        <v>2</v>
      </c>
      <c r="Z3799" s="2">
        <f t="shared" si="299"/>
        <v>1.3333333333333333</v>
      </c>
      <c r="AA3799" t="s">
        <v>591</v>
      </c>
      <c r="AB3799" t="s">
        <v>614</v>
      </c>
      <c r="AD3799" t="s">
        <v>109</v>
      </c>
      <c r="AE3799" t="s">
        <v>711</v>
      </c>
      <c r="AF3799">
        <v>2022</v>
      </c>
    </row>
    <row r="3800" spans="1:32" x14ac:dyDescent="0.25">
      <c r="A3800" t="s">
        <v>29</v>
      </c>
      <c r="B3800" t="s">
        <v>30</v>
      </c>
      <c r="C3800" t="s">
        <v>31</v>
      </c>
      <c r="D3800" t="s">
        <v>32</v>
      </c>
      <c r="E3800">
        <f>_xlfn.XLOOKUP(Table1[[#This Row],[Location]],'Location analysis'!A:A,'Location analysis'!B:B)</f>
        <v>40.423690999999998</v>
      </c>
      <c r="F3800">
        <f>_xlfn.XLOOKUP(Table1[[#This Row],[Location]],'Location analysis'!A:A,'Location analysis'!C:C)</f>
        <v>-74.380831999999998</v>
      </c>
      <c r="G3800" t="s">
        <v>293</v>
      </c>
      <c r="H3800" t="s">
        <v>43</v>
      </c>
      <c r="I3800">
        <v>15255401804</v>
      </c>
      <c r="J3800" t="s">
        <v>710</v>
      </c>
      <c r="K3800" t="s">
        <v>36</v>
      </c>
      <c r="L3800">
        <v>135</v>
      </c>
      <c r="M3800">
        <v>2</v>
      </c>
      <c r="N3800">
        <v>1</v>
      </c>
      <c r="O3800">
        <v>135</v>
      </c>
      <c r="P3800">
        <v>2</v>
      </c>
      <c r="Q3800">
        <v>1</v>
      </c>
      <c r="R3800">
        <v>2</v>
      </c>
      <c r="S3800">
        <v>3.5</v>
      </c>
      <c r="T3800" s="1">
        <v>44727</v>
      </c>
      <c r="U3800" t="str">
        <f t="shared" si="295"/>
        <v>Kinder - Bueno - Crispy Creamy Chocolate</v>
      </c>
      <c r="V3800" t="str">
        <f t="shared" si="296"/>
        <v>Food</v>
      </c>
      <c r="W3800" t="s">
        <v>43</v>
      </c>
      <c r="X3800" t="b">
        <f t="shared" si="298"/>
        <v>1</v>
      </c>
      <c r="Y3800">
        <f t="shared" si="297"/>
        <v>2</v>
      </c>
      <c r="Z3800" s="2">
        <f t="shared" si="299"/>
        <v>1.3333333333333333</v>
      </c>
      <c r="AA3800" t="s">
        <v>294</v>
      </c>
      <c r="AB3800" t="s">
        <v>295</v>
      </c>
      <c r="AC3800" t="s">
        <v>296</v>
      </c>
      <c r="AD3800" t="s">
        <v>109</v>
      </c>
      <c r="AE3800" t="s">
        <v>711</v>
      </c>
      <c r="AF3800">
        <v>2022</v>
      </c>
    </row>
    <row r="3801" spans="1:32" x14ac:dyDescent="0.25">
      <c r="A3801" t="s">
        <v>29</v>
      </c>
      <c r="B3801" t="s">
        <v>30</v>
      </c>
      <c r="C3801" t="s">
        <v>31</v>
      </c>
      <c r="D3801" t="s">
        <v>32</v>
      </c>
      <c r="E3801">
        <f>_xlfn.XLOOKUP(Table1[[#This Row],[Location]],'Location analysis'!A:A,'Location analysis'!B:B)</f>
        <v>40.423690999999998</v>
      </c>
      <c r="F3801">
        <f>_xlfn.XLOOKUP(Table1[[#This Row],[Location]],'Location analysis'!A:A,'Location analysis'!C:C)</f>
        <v>-74.380831999999998</v>
      </c>
      <c r="G3801" t="s">
        <v>65</v>
      </c>
      <c r="H3801" t="s">
        <v>43</v>
      </c>
      <c r="I3801">
        <v>15255401804</v>
      </c>
      <c r="J3801" t="s">
        <v>710</v>
      </c>
      <c r="K3801" t="s">
        <v>36</v>
      </c>
      <c r="L3801">
        <v>110</v>
      </c>
      <c r="M3801">
        <v>1.5</v>
      </c>
      <c r="N3801">
        <v>1</v>
      </c>
      <c r="O3801">
        <v>110</v>
      </c>
      <c r="P3801">
        <v>1.5</v>
      </c>
      <c r="Q3801">
        <v>1</v>
      </c>
      <c r="R3801">
        <v>1.5</v>
      </c>
      <c r="S3801">
        <v>3.5</v>
      </c>
      <c r="T3801" s="1">
        <v>44727</v>
      </c>
      <c r="U3801" t="str">
        <f t="shared" si="295"/>
        <v>Miss Vickie's Potato Chip - Lime &amp; Cracked Pe</v>
      </c>
      <c r="V3801" t="str">
        <f t="shared" si="296"/>
        <v>Food</v>
      </c>
      <c r="W3801" t="s">
        <v>43</v>
      </c>
      <c r="X3801" t="b">
        <f t="shared" si="298"/>
        <v>1</v>
      </c>
      <c r="Y3801">
        <f t="shared" si="297"/>
        <v>1.5</v>
      </c>
      <c r="Z3801" s="2">
        <f t="shared" si="299"/>
        <v>1</v>
      </c>
      <c r="AA3801" t="s">
        <v>58</v>
      </c>
      <c r="AB3801" t="s">
        <v>66</v>
      </c>
      <c r="AD3801" t="s">
        <v>109</v>
      </c>
      <c r="AE3801" t="s">
        <v>711</v>
      </c>
      <c r="AF3801">
        <v>2022</v>
      </c>
    </row>
    <row r="3802" spans="1:32" x14ac:dyDescent="0.25">
      <c r="A3802" t="s">
        <v>29</v>
      </c>
      <c r="B3802" t="s">
        <v>394</v>
      </c>
      <c r="C3802" t="s">
        <v>395</v>
      </c>
      <c r="D3802" t="s">
        <v>396</v>
      </c>
      <c r="E3802">
        <f>_xlfn.XLOOKUP(Table1[[#This Row],[Location]],'Location analysis'!A:A,'Location analysis'!B:B)</f>
        <v>40.416893999999999</v>
      </c>
      <c r="F3802">
        <f>_xlfn.XLOOKUP(Table1[[#This Row],[Location]],'Location analysis'!A:A,'Location analysis'!C:C)</f>
        <v>-74.420399000000003</v>
      </c>
      <c r="G3802" t="s">
        <v>508</v>
      </c>
      <c r="H3802" t="s">
        <v>43</v>
      </c>
      <c r="I3802">
        <v>15255534024</v>
      </c>
      <c r="J3802" t="s">
        <v>710</v>
      </c>
      <c r="K3802" t="s">
        <v>51</v>
      </c>
      <c r="L3802">
        <v>110</v>
      </c>
      <c r="M3802">
        <v>1.5</v>
      </c>
      <c r="N3802">
        <v>1</v>
      </c>
      <c r="O3802">
        <v>110</v>
      </c>
      <c r="P3802">
        <v>1.5</v>
      </c>
      <c r="Q3802">
        <v>1</v>
      </c>
      <c r="R3802">
        <v>1.5</v>
      </c>
      <c r="S3802">
        <v>1.5</v>
      </c>
      <c r="T3802" s="1">
        <v>44727</v>
      </c>
      <c r="U3802" t="str">
        <f t="shared" si="295"/>
        <v>Pop Corners - Kettle Corn</v>
      </c>
      <c r="V3802" t="str">
        <f t="shared" si="296"/>
        <v>Food</v>
      </c>
      <c r="W3802" t="s">
        <v>43</v>
      </c>
      <c r="X3802" t="b">
        <f t="shared" si="298"/>
        <v>1</v>
      </c>
      <c r="Y3802">
        <f t="shared" si="297"/>
        <v>1.5</v>
      </c>
      <c r="Z3802" s="2">
        <f t="shared" si="299"/>
        <v>1</v>
      </c>
      <c r="AA3802" t="s">
        <v>509</v>
      </c>
      <c r="AB3802" t="s">
        <v>510</v>
      </c>
      <c r="AD3802" t="s">
        <v>109</v>
      </c>
      <c r="AE3802" t="s">
        <v>711</v>
      </c>
      <c r="AF3802">
        <v>2022</v>
      </c>
    </row>
    <row r="3803" spans="1:32" x14ac:dyDescent="0.25">
      <c r="A3803" t="s">
        <v>29</v>
      </c>
      <c r="B3803" t="s">
        <v>62</v>
      </c>
      <c r="C3803" t="s">
        <v>63</v>
      </c>
      <c r="D3803" t="s">
        <v>64</v>
      </c>
      <c r="E3803">
        <f>_xlfn.XLOOKUP(Table1[[#This Row],[Location]],'Location analysis'!A:A,'Location analysis'!B:B)</f>
        <v>40.091900000000003</v>
      </c>
      <c r="F3803">
        <f>_xlfn.XLOOKUP(Table1[[#This Row],[Location]],'Location analysis'!A:A,'Location analysis'!C:C)</f>
        <v>-74.358699999999999</v>
      </c>
      <c r="G3803" t="s">
        <v>112</v>
      </c>
      <c r="H3803" t="s">
        <v>43</v>
      </c>
      <c r="I3803">
        <v>15255787029</v>
      </c>
      <c r="J3803" t="s">
        <v>710</v>
      </c>
      <c r="K3803" t="s">
        <v>51</v>
      </c>
      <c r="L3803">
        <v>132</v>
      </c>
      <c r="M3803">
        <v>2</v>
      </c>
      <c r="N3803">
        <v>1</v>
      </c>
      <c r="O3803">
        <v>132</v>
      </c>
      <c r="P3803">
        <v>2</v>
      </c>
      <c r="Q3803">
        <v>1</v>
      </c>
      <c r="R3803">
        <v>2</v>
      </c>
      <c r="S3803">
        <v>2</v>
      </c>
      <c r="T3803" s="1">
        <v>44727</v>
      </c>
      <c r="U3803" t="str">
        <f t="shared" si="295"/>
        <v>Robert Irvine's - Fit Crunch -  Chocolate Pea</v>
      </c>
      <c r="V3803" t="str">
        <f t="shared" si="296"/>
        <v>Food</v>
      </c>
      <c r="W3803" t="s">
        <v>43</v>
      </c>
      <c r="X3803" t="b">
        <f t="shared" si="298"/>
        <v>1</v>
      </c>
      <c r="Y3803">
        <f t="shared" si="297"/>
        <v>2</v>
      </c>
      <c r="Z3803" s="2">
        <f t="shared" si="299"/>
        <v>1.3333333333333333</v>
      </c>
      <c r="AA3803" t="s">
        <v>113</v>
      </c>
      <c r="AB3803" t="s">
        <v>114</v>
      </c>
      <c r="AC3803" t="s">
        <v>115</v>
      </c>
      <c r="AD3803" t="s">
        <v>109</v>
      </c>
      <c r="AE3803" t="s">
        <v>711</v>
      </c>
      <c r="AF3803">
        <v>2022</v>
      </c>
    </row>
    <row r="3804" spans="1:32" x14ac:dyDescent="0.25">
      <c r="A3804" t="s">
        <v>29</v>
      </c>
      <c r="B3804" t="s">
        <v>62</v>
      </c>
      <c r="C3804" t="s">
        <v>63</v>
      </c>
      <c r="D3804" t="s">
        <v>64</v>
      </c>
      <c r="E3804">
        <f>_xlfn.XLOOKUP(Table1[[#This Row],[Location]],'Location analysis'!A:A,'Location analysis'!B:B)</f>
        <v>40.091900000000003</v>
      </c>
      <c r="F3804">
        <f>_xlfn.XLOOKUP(Table1[[#This Row],[Location]],'Location analysis'!A:A,'Location analysis'!C:C)</f>
        <v>-74.358699999999999</v>
      </c>
      <c r="G3804" t="s">
        <v>112</v>
      </c>
      <c r="H3804" t="s">
        <v>43</v>
      </c>
      <c r="I3804">
        <v>15255799399</v>
      </c>
      <c r="J3804" t="s">
        <v>710</v>
      </c>
      <c r="K3804" t="s">
        <v>51</v>
      </c>
      <c r="L3804">
        <v>132</v>
      </c>
      <c r="M3804">
        <v>2</v>
      </c>
      <c r="N3804">
        <v>1</v>
      </c>
      <c r="O3804">
        <v>132</v>
      </c>
      <c r="P3804">
        <v>2</v>
      </c>
      <c r="Q3804">
        <v>1</v>
      </c>
      <c r="R3804">
        <v>2</v>
      </c>
      <c r="S3804">
        <v>2</v>
      </c>
      <c r="T3804" s="1">
        <v>44727</v>
      </c>
      <c r="U3804" t="str">
        <f t="shared" si="295"/>
        <v>Robert Irvine's - Fit Crunch -  Chocolate Pea</v>
      </c>
      <c r="V3804" t="str">
        <f t="shared" si="296"/>
        <v>Food</v>
      </c>
      <c r="W3804" t="s">
        <v>43</v>
      </c>
      <c r="X3804" t="b">
        <f t="shared" si="298"/>
        <v>1</v>
      </c>
      <c r="Y3804">
        <f t="shared" si="297"/>
        <v>2</v>
      </c>
      <c r="Z3804" s="2">
        <f t="shared" si="299"/>
        <v>1.3333333333333333</v>
      </c>
      <c r="AA3804" t="s">
        <v>113</v>
      </c>
      <c r="AB3804" t="s">
        <v>114</v>
      </c>
      <c r="AC3804" t="s">
        <v>115</v>
      </c>
      <c r="AD3804" t="s">
        <v>109</v>
      </c>
      <c r="AE3804" t="s">
        <v>711</v>
      </c>
      <c r="AF3804">
        <v>2022</v>
      </c>
    </row>
    <row r="3805" spans="1:32" x14ac:dyDescent="0.25">
      <c r="A3805" t="s">
        <v>29</v>
      </c>
      <c r="B3805" t="s">
        <v>67</v>
      </c>
      <c r="C3805" t="s">
        <v>68</v>
      </c>
      <c r="D3805" t="s">
        <v>69</v>
      </c>
      <c r="E3805">
        <f>_xlfn.XLOOKUP(Table1[[#This Row],[Location]],'Location analysis'!A:A,'Location analysis'!B:B)</f>
        <v>40.435699999999997</v>
      </c>
      <c r="F3805">
        <f>_xlfn.XLOOKUP(Table1[[#This Row],[Location]],'Location analysis'!A:A,'Location analysis'!C:C)</f>
        <v>-74.125200000000007</v>
      </c>
      <c r="G3805" t="s">
        <v>185</v>
      </c>
      <c r="H3805" t="s">
        <v>34</v>
      </c>
      <c r="I3805">
        <v>15255966773</v>
      </c>
      <c r="J3805" t="s">
        <v>710</v>
      </c>
      <c r="K3805" t="s">
        <v>51</v>
      </c>
      <c r="L3805">
        <v>148</v>
      </c>
      <c r="M3805">
        <v>3.5</v>
      </c>
      <c r="N3805">
        <v>1</v>
      </c>
      <c r="O3805">
        <v>148</v>
      </c>
      <c r="P3805">
        <v>3.5</v>
      </c>
      <c r="Q3805">
        <v>1</v>
      </c>
      <c r="R3805">
        <v>3.5</v>
      </c>
      <c r="S3805">
        <v>3.5</v>
      </c>
      <c r="T3805" s="1">
        <v>44727</v>
      </c>
      <c r="U3805" t="str">
        <f t="shared" si="295"/>
        <v>Red Bull - Original</v>
      </c>
      <c r="V3805" t="str">
        <f t="shared" si="296"/>
        <v>Carbonated</v>
      </c>
      <c r="W3805" t="s">
        <v>34</v>
      </c>
      <c r="X3805" t="b">
        <f t="shared" si="298"/>
        <v>1</v>
      </c>
      <c r="Y3805">
        <f t="shared" si="297"/>
        <v>3.5</v>
      </c>
      <c r="Z3805" s="2">
        <f t="shared" si="299"/>
        <v>2.3333333333333335</v>
      </c>
      <c r="AA3805" t="s">
        <v>37</v>
      </c>
      <c r="AB3805" t="s">
        <v>150</v>
      </c>
      <c r="AD3805" t="s">
        <v>109</v>
      </c>
      <c r="AE3805" t="s">
        <v>711</v>
      </c>
      <c r="AF3805">
        <v>2022</v>
      </c>
    </row>
    <row r="3806" spans="1:32" x14ac:dyDescent="0.25">
      <c r="A3806" t="s">
        <v>29</v>
      </c>
      <c r="B3806" t="s">
        <v>67</v>
      </c>
      <c r="C3806" t="s">
        <v>68</v>
      </c>
      <c r="D3806" t="s">
        <v>69</v>
      </c>
      <c r="E3806">
        <f>_xlfn.XLOOKUP(Table1[[#This Row],[Location]],'Location analysis'!A:A,'Location analysis'!B:B)</f>
        <v>40.435699999999997</v>
      </c>
      <c r="F3806">
        <f>_xlfn.XLOOKUP(Table1[[#This Row],[Location]],'Location analysis'!A:A,'Location analysis'!C:C)</f>
        <v>-74.125200000000007</v>
      </c>
      <c r="G3806" t="s">
        <v>182</v>
      </c>
      <c r="H3806" t="s">
        <v>34</v>
      </c>
      <c r="I3806">
        <v>15255967211</v>
      </c>
      <c r="J3806" t="s">
        <v>710</v>
      </c>
      <c r="K3806" t="s">
        <v>51</v>
      </c>
      <c r="L3806">
        <v>141</v>
      </c>
      <c r="M3806">
        <v>1.5</v>
      </c>
      <c r="N3806">
        <v>1</v>
      </c>
      <c r="O3806">
        <v>141</v>
      </c>
      <c r="P3806">
        <v>1.5</v>
      </c>
      <c r="Q3806">
        <v>1</v>
      </c>
      <c r="R3806">
        <v>1.5</v>
      </c>
      <c r="S3806">
        <v>1.5</v>
      </c>
      <c r="T3806" s="1">
        <v>44727</v>
      </c>
      <c r="U3806" t="str">
        <f t="shared" si="295"/>
        <v>Coca Cola - Zero Sugar</v>
      </c>
      <c r="V3806" t="str">
        <f t="shared" si="296"/>
        <v>Carbonated</v>
      </c>
      <c r="W3806" t="s">
        <v>34</v>
      </c>
      <c r="X3806" t="b">
        <f t="shared" si="298"/>
        <v>1</v>
      </c>
      <c r="Y3806">
        <f t="shared" si="297"/>
        <v>1.5</v>
      </c>
      <c r="Z3806" s="2">
        <f t="shared" si="299"/>
        <v>1</v>
      </c>
      <c r="AA3806" t="s">
        <v>183</v>
      </c>
      <c r="AB3806" t="s">
        <v>184</v>
      </c>
      <c r="AD3806" t="s">
        <v>109</v>
      </c>
      <c r="AE3806" t="s">
        <v>711</v>
      </c>
      <c r="AF3806">
        <v>2022</v>
      </c>
    </row>
    <row r="3807" spans="1:32" x14ac:dyDescent="0.25">
      <c r="A3807" t="s">
        <v>29</v>
      </c>
      <c r="B3807" t="s">
        <v>394</v>
      </c>
      <c r="C3807" t="s">
        <v>395</v>
      </c>
      <c r="D3807" t="s">
        <v>396</v>
      </c>
      <c r="E3807">
        <f>_xlfn.XLOOKUP(Table1[[#This Row],[Location]],'Location analysis'!A:A,'Location analysis'!B:B)</f>
        <v>40.416893999999999</v>
      </c>
      <c r="F3807">
        <f>_xlfn.XLOOKUP(Table1[[#This Row],[Location]],'Location analysis'!A:A,'Location analysis'!C:C)</f>
        <v>-74.420399000000003</v>
      </c>
      <c r="G3807" t="s">
        <v>612</v>
      </c>
      <c r="H3807" t="s">
        <v>43</v>
      </c>
      <c r="I3807">
        <v>15256336500</v>
      </c>
      <c r="J3807" t="s">
        <v>710</v>
      </c>
      <c r="K3807" t="s">
        <v>36</v>
      </c>
      <c r="L3807">
        <v>122</v>
      </c>
      <c r="M3807">
        <v>1.25</v>
      </c>
      <c r="N3807">
        <v>1</v>
      </c>
      <c r="O3807">
        <v>122</v>
      </c>
      <c r="P3807">
        <v>1.25</v>
      </c>
      <c r="Q3807">
        <v>1</v>
      </c>
      <c r="R3807">
        <v>1.25</v>
      </c>
      <c r="S3807">
        <v>1.25</v>
      </c>
      <c r="T3807" s="1">
        <v>44727</v>
      </c>
      <c r="U3807" t="str">
        <f t="shared" si="295"/>
        <v>Goldfish Baked - Cheddar</v>
      </c>
      <c r="V3807" t="str">
        <f t="shared" si="296"/>
        <v>Food</v>
      </c>
      <c r="W3807" t="s">
        <v>43</v>
      </c>
      <c r="X3807" t="b">
        <f t="shared" si="298"/>
        <v>1</v>
      </c>
      <c r="Y3807">
        <f t="shared" si="297"/>
        <v>1.25</v>
      </c>
      <c r="Z3807" s="2">
        <f t="shared" si="299"/>
        <v>0.83333333333333337</v>
      </c>
      <c r="AA3807" t="s">
        <v>613</v>
      </c>
      <c r="AB3807" t="s">
        <v>614</v>
      </c>
      <c r="AD3807" t="s">
        <v>109</v>
      </c>
      <c r="AE3807" t="s">
        <v>711</v>
      </c>
      <c r="AF3807">
        <v>2022</v>
      </c>
    </row>
    <row r="3808" spans="1:32" x14ac:dyDescent="0.25">
      <c r="A3808" t="s">
        <v>29</v>
      </c>
      <c r="B3808" t="s">
        <v>394</v>
      </c>
      <c r="C3808" t="s">
        <v>395</v>
      </c>
      <c r="D3808" t="s">
        <v>396</v>
      </c>
      <c r="E3808">
        <f>_xlfn.XLOOKUP(Table1[[#This Row],[Location]],'Location analysis'!A:A,'Location analysis'!B:B)</f>
        <v>40.416893999999999</v>
      </c>
      <c r="F3808">
        <f>_xlfn.XLOOKUP(Table1[[#This Row],[Location]],'Location analysis'!A:A,'Location analysis'!C:C)</f>
        <v>-74.420399000000003</v>
      </c>
      <c r="G3808" t="s">
        <v>192</v>
      </c>
      <c r="H3808" t="s">
        <v>43</v>
      </c>
      <c r="I3808">
        <v>15256340152</v>
      </c>
      <c r="J3808" t="s">
        <v>710</v>
      </c>
      <c r="K3808" t="s">
        <v>36</v>
      </c>
      <c r="L3808">
        <v>124</v>
      </c>
      <c r="M3808">
        <v>1.25</v>
      </c>
      <c r="N3808">
        <v>1</v>
      </c>
      <c r="O3808">
        <v>124</v>
      </c>
      <c r="P3808">
        <v>1.25</v>
      </c>
      <c r="Q3808">
        <v>1</v>
      </c>
      <c r="R3808">
        <v>1.25</v>
      </c>
      <c r="S3808">
        <v>1.25</v>
      </c>
      <c r="T3808" s="1">
        <v>44727</v>
      </c>
      <c r="U3808" t="str">
        <f t="shared" si="295"/>
        <v>CheezIt - Original</v>
      </c>
      <c r="V3808" t="str">
        <f t="shared" si="296"/>
        <v>Food</v>
      </c>
      <c r="W3808" t="s">
        <v>43</v>
      </c>
      <c r="X3808" t="b">
        <f t="shared" si="298"/>
        <v>1</v>
      </c>
      <c r="Y3808">
        <f t="shared" si="297"/>
        <v>1.25</v>
      </c>
      <c r="Z3808" s="2">
        <f t="shared" si="299"/>
        <v>0.83333333333333337</v>
      </c>
      <c r="AA3808" t="s">
        <v>193</v>
      </c>
      <c r="AB3808" t="s">
        <v>150</v>
      </c>
      <c r="AD3808" t="s">
        <v>109</v>
      </c>
      <c r="AE3808" t="s">
        <v>711</v>
      </c>
      <c r="AF3808">
        <v>2022</v>
      </c>
    </row>
    <row r="3809" spans="1:32" x14ac:dyDescent="0.25">
      <c r="A3809" t="s">
        <v>29</v>
      </c>
      <c r="B3809" t="s">
        <v>67</v>
      </c>
      <c r="C3809" t="s">
        <v>68</v>
      </c>
      <c r="D3809" t="s">
        <v>69</v>
      </c>
      <c r="E3809">
        <f>_xlfn.XLOOKUP(Table1[[#This Row],[Location]],'Location analysis'!A:A,'Location analysis'!B:B)</f>
        <v>40.435699999999997</v>
      </c>
      <c r="F3809">
        <f>_xlfn.XLOOKUP(Table1[[#This Row],[Location]],'Location analysis'!A:A,'Location analysis'!C:C)</f>
        <v>-74.125200000000007</v>
      </c>
      <c r="G3809" t="s">
        <v>182</v>
      </c>
      <c r="H3809" t="s">
        <v>34</v>
      </c>
      <c r="I3809">
        <v>15256440200</v>
      </c>
      <c r="J3809" t="s">
        <v>710</v>
      </c>
      <c r="K3809" t="s">
        <v>51</v>
      </c>
      <c r="L3809">
        <v>142</v>
      </c>
      <c r="M3809">
        <v>1.5</v>
      </c>
      <c r="N3809">
        <v>1</v>
      </c>
      <c r="O3809">
        <v>142</v>
      </c>
      <c r="P3809">
        <v>1.5</v>
      </c>
      <c r="Q3809">
        <v>1</v>
      </c>
      <c r="R3809">
        <v>1.5</v>
      </c>
      <c r="S3809">
        <v>1.5</v>
      </c>
      <c r="T3809" s="1">
        <v>44727</v>
      </c>
      <c r="U3809" t="str">
        <f t="shared" si="295"/>
        <v>Coca Cola - Zero Sugar</v>
      </c>
      <c r="V3809" t="str">
        <f t="shared" si="296"/>
        <v>Carbonated</v>
      </c>
      <c r="W3809" t="s">
        <v>34</v>
      </c>
      <c r="X3809" t="b">
        <f t="shared" si="298"/>
        <v>1</v>
      </c>
      <c r="Y3809">
        <f t="shared" si="297"/>
        <v>1.5</v>
      </c>
      <c r="Z3809" s="2">
        <f t="shared" si="299"/>
        <v>1</v>
      </c>
      <c r="AA3809" t="s">
        <v>183</v>
      </c>
      <c r="AB3809" t="s">
        <v>184</v>
      </c>
      <c r="AD3809" t="s">
        <v>109</v>
      </c>
      <c r="AE3809" t="s">
        <v>711</v>
      </c>
      <c r="AF3809">
        <v>2022</v>
      </c>
    </row>
    <row r="3810" spans="1:32" x14ac:dyDescent="0.25">
      <c r="A3810" t="s">
        <v>29</v>
      </c>
      <c r="B3810" t="s">
        <v>67</v>
      </c>
      <c r="C3810" t="s">
        <v>68</v>
      </c>
      <c r="D3810" t="s">
        <v>69</v>
      </c>
      <c r="E3810">
        <f>_xlfn.XLOOKUP(Table1[[#This Row],[Location]],'Location analysis'!A:A,'Location analysis'!B:B)</f>
        <v>40.435699999999997</v>
      </c>
      <c r="F3810">
        <f>_xlfn.XLOOKUP(Table1[[#This Row],[Location]],'Location analysis'!A:A,'Location analysis'!C:C)</f>
        <v>-74.125200000000007</v>
      </c>
      <c r="G3810" t="s">
        <v>275</v>
      </c>
      <c r="H3810" t="s">
        <v>43</v>
      </c>
      <c r="I3810">
        <v>15256513358</v>
      </c>
      <c r="J3810" t="s">
        <v>710</v>
      </c>
      <c r="K3810" t="s">
        <v>51</v>
      </c>
      <c r="L3810">
        <v>112</v>
      </c>
      <c r="M3810">
        <v>2</v>
      </c>
      <c r="N3810">
        <v>1</v>
      </c>
      <c r="O3810">
        <v>112</v>
      </c>
      <c r="P3810">
        <v>2</v>
      </c>
      <c r="Q3810">
        <v>1</v>
      </c>
      <c r="R3810">
        <v>2</v>
      </c>
      <c r="S3810">
        <v>2</v>
      </c>
      <c r="T3810" s="1">
        <v>44727</v>
      </c>
      <c r="U3810" t="str">
        <f t="shared" si="295"/>
        <v>Cheetos Flaming Hot Limon Crunchy</v>
      </c>
      <c r="V3810" t="str">
        <f t="shared" si="296"/>
        <v>Food</v>
      </c>
      <c r="W3810" t="s">
        <v>43</v>
      </c>
      <c r="X3810" t="b">
        <f t="shared" si="298"/>
        <v>1</v>
      </c>
      <c r="Y3810">
        <f t="shared" si="297"/>
        <v>2</v>
      </c>
      <c r="Z3810" s="2">
        <f t="shared" si="299"/>
        <v>1.3333333333333333</v>
      </c>
      <c r="AA3810" t="s">
        <v>275</v>
      </c>
      <c r="AD3810" t="s">
        <v>109</v>
      </c>
      <c r="AE3810" t="s">
        <v>711</v>
      </c>
      <c r="AF3810">
        <v>2022</v>
      </c>
    </row>
    <row r="3811" spans="1:32" x14ac:dyDescent="0.25">
      <c r="A3811" t="s">
        <v>29</v>
      </c>
      <c r="B3811" t="s">
        <v>394</v>
      </c>
      <c r="C3811" t="s">
        <v>395</v>
      </c>
      <c r="D3811" t="s">
        <v>396</v>
      </c>
      <c r="E3811">
        <f>_xlfn.XLOOKUP(Table1[[#This Row],[Location]],'Location analysis'!A:A,'Location analysis'!B:B)</f>
        <v>40.416893999999999</v>
      </c>
      <c r="F3811">
        <f>_xlfn.XLOOKUP(Table1[[#This Row],[Location]],'Location analysis'!A:A,'Location analysis'!C:C)</f>
        <v>-74.420399000000003</v>
      </c>
      <c r="G3811" t="s">
        <v>463</v>
      </c>
      <c r="H3811" t="s">
        <v>34</v>
      </c>
      <c r="I3811">
        <v>15256618088</v>
      </c>
      <c r="J3811" t="s">
        <v>710</v>
      </c>
      <c r="K3811" t="s">
        <v>51</v>
      </c>
      <c r="L3811">
        <v>148</v>
      </c>
      <c r="M3811">
        <v>3</v>
      </c>
      <c r="N3811">
        <v>1</v>
      </c>
      <c r="O3811">
        <v>148</v>
      </c>
      <c r="P3811">
        <v>3</v>
      </c>
      <c r="Q3811">
        <v>1</v>
      </c>
      <c r="R3811">
        <v>3</v>
      </c>
      <c r="S3811">
        <v>3</v>
      </c>
      <c r="T3811" s="1">
        <v>44727</v>
      </c>
      <c r="U3811" t="str">
        <f t="shared" si="295"/>
        <v>Starbucks Refresher - Real Coconut Water</v>
      </c>
      <c r="V3811" t="str">
        <f t="shared" si="296"/>
        <v>Carbonated</v>
      </c>
      <c r="W3811" t="s">
        <v>34</v>
      </c>
      <c r="X3811" t="b">
        <f t="shared" si="298"/>
        <v>1</v>
      </c>
      <c r="Y3811">
        <f t="shared" si="297"/>
        <v>3</v>
      </c>
      <c r="Z3811" s="2">
        <f t="shared" si="299"/>
        <v>2</v>
      </c>
      <c r="AA3811" t="s">
        <v>464</v>
      </c>
      <c r="AB3811" t="s">
        <v>465</v>
      </c>
      <c r="AD3811" t="s">
        <v>109</v>
      </c>
      <c r="AE3811" t="s">
        <v>711</v>
      </c>
      <c r="AF3811">
        <v>2022</v>
      </c>
    </row>
    <row r="3812" spans="1:32" x14ac:dyDescent="0.25">
      <c r="A3812" t="s">
        <v>29</v>
      </c>
      <c r="B3812" t="s">
        <v>394</v>
      </c>
      <c r="C3812" t="s">
        <v>395</v>
      </c>
      <c r="D3812" t="s">
        <v>396</v>
      </c>
      <c r="E3812">
        <f>_xlfn.XLOOKUP(Table1[[#This Row],[Location]],'Location analysis'!A:A,'Location analysis'!B:B)</f>
        <v>40.416893999999999</v>
      </c>
      <c r="F3812">
        <f>_xlfn.XLOOKUP(Table1[[#This Row],[Location]],'Location analysis'!A:A,'Location analysis'!C:C)</f>
        <v>-74.420399000000003</v>
      </c>
      <c r="G3812" t="s">
        <v>272</v>
      </c>
      <c r="H3812" t="s">
        <v>43</v>
      </c>
      <c r="I3812">
        <v>15256627316</v>
      </c>
      <c r="J3812" t="s">
        <v>710</v>
      </c>
      <c r="K3812" t="s">
        <v>51</v>
      </c>
      <c r="L3812">
        <v>138</v>
      </c>
      <c r="M3812">
        <v>2</v>
      </c>
      <c r="N3812">
        <v>1</v>
      </c>
      <c r="O3812">
        <v>138</v>
      </c>
      <c r="P3812">
        <v>2</v>
      </c>
      <c r="Q3812">
        <v>1</v>
      </c>
      <c r="R3812">
        <v>2</v>
      </c>
      <c r="S3812">
        <v>2</v>
      </c>
      <c r="T3812" s="1">
        <v>44727</v>
      </c>
      <c r="U3812" t="str">
        <f t="shared" si="295"/>
        <v>Oreo Single Server 6 ct</v>
      </c>
      <c r="V3812" t="str">
        <f t="shared" si="296"/>
        <v>Food</v>
      </c>
      <c r="W3812" t="s">
        <v>43</v>
      </c>
      <c r="X3812" t="b">
        <f t="shared" si="298"/>
        <v>1</v>
      </c>
      <c r="Y3812">
        <f t="shared" si="297"/>
        <v>2</v>
      </c>
      <c r="Z3812" s="2">
        <f t="shared" si="299"/>
        <v>1.3333333333333333</v>
      </c>
      <c r="AA3812" t="s">
        <v>272</v>
      </c>
      <c r="AD3812" t="s">
        <v>109</v>
      </c>
      <c r="AE3812" t="s">
        <v>711</v>
      </c>
      <c r="AF3812">
        <v>2022</v>
      </c>
    </row>
    <row r="3813" spans="1:32" x14ac:dyDescent="0.25">
      <c r="A3813" t="s">
        <v>29</v>
      </c>
      <c r="B3813" t="s">
        <v>394</v>
      </c>
      <c r="C3813" t="s">
        <v>395</v>
      </c>
      <c r="D3813" t="s">
        <v>396</v>
      </c>
      <c r="E3813">
        <f>_xlfn.XLOOKUP(Table1[[#This Row],[Location]],'Location analysis'!A:A,'Location analysis'!B:B)</f>
        <v>40.416893999999999</v>
      </c>
      <c r="F3813">
        <f>_xlfn.XLOOKUP(Table1[[#This Row],[Location]],'Location analysis'!A:A,'Location analysis'!C:C)</f>
        <v>-74.420399000000003</v>
      </c>
      <c r="G3813" t="s">
        <v>272</v>
      </c>
      <c r="H3813" t="s">
        <v>43</v>
      </c>
      <c r="I3813">
        <v>15256819324</v>
      </c>
      <c r="J3813" t="s">
        <v>710</v>
      </c>
      <c r="K3813" t="s">
        <v>36</v>
      </c>
      <c r="L3813">
        <v>138</v>
      </c>
      <c r="M3813">
        <v>2</v>
      </c>
      <c r="N3813">
        <v>1</v>
      </c>
      <c r="O3813">
        <v>138</v>
      </c>
      <c r="P3813">
        <v>2</v>
      </c>
      <c r="Q3813">
        <v>1</v>
      </c>
      <c r="R3813">
        <v>2</v>
      </c>
      <c r="S3813">
        <v>2</v>
      </c>
      <c r="T3813" s="1">
        <v>44727</v>
      </c>
      <c r="U3813" t="str">
        <f t="shared" si="295"/>
        <v>Oreo Single Server 6 ct</v>
      </c>
      <c r="V3813" t="str">
        <f t="shared" si="296"/>
        <v>Food</v>
      </c>
      <c r="W3813" t="s">
        <v>43</v>
      </c>
      <c r="X3813" t="b">
        <f t="shared" si="298"/>
        <v>1</v>
      </c>
      <c r="Y3813">
        <f t="shared" si="297"/>
        <v>2</v>
      </c>
      <c r="Z3813" s="2">
        <f t="shared" si="299"/>
        <v>1.3333333333333333</v>
      </c>
      <c r="AA3813" t="s">
        <v>272</v>
      </c>
      <c r="AD3813" t="s">
        <v>109</v>
      </c>
      <c r="AE3813" t="s">
        <v>711</v>
      </c>
      <c r="AF3813">
        <v>2022</v>
      </c>
    </row>
    <row r="3814" spans="1:32" x14ac:dyDescent="0.25">
      <c r="A3814" t="s">
        <v>29</v>
      </c>
      <c r="B3814" t="s">
        <v>394</v>
      </c>
      <c r="C3814" t="s">
        <v>395</v>
      </c>
      <c r="D3814" t="s">
        <v>396</v>
      </c>
      <c r="E3814">
        <f>_xlfn.XLOOKUP(Table1[[#This Row],[Location]],'Location analysis'!A:A,'Location analysis'!B:B)</f>
        <v>40.416893999999999</v>
      </c>
      <c r="F3814">
        <f>_xlfn.XLOOKUP(Table1[[#This Row],[Location]],'Location analysis'!A:A,'Location analysis'!C:C)</f>
        <v>-74.420399000000003</v>
      </c>
      <c r="G3814" t="s">
        <v>582</v>
      </c>
      <c r="H3814" t="s">
        <v>43</v>
      </c>
      <c r="I3814">
        <v>15256822396</v>
      </c>
      <c r="J3814" t="s">
        <v>710</v>
      </c>
      <c r="K3814" t="s">
        <v>36</v>
      </c>
      <c r="L3814">
        <v>150</v>
      </c>
      <c r="M3814">
        <v>3</v>
      </c>
      <c r="N3814">
        <v>1</v>
      </c>
      <c r="O3814">
        <v>150</v>
      </c>
      <c r="P3814">
        <v>3</v>
      </c>
      <c r="Q3814">
        <v>1</v>
      </c>
      <c r="R3814">
        <v>3</v>
      </c>
      <c r="S3814">
        <v>3</v>
      </c>
      <c r="T3814" s="1">
        <v>44727</v>
      </c>
      <c r="U3814" t="str">
        <f t="shared" si="295"/>
        <v>CheezIt - Go Paks</v>
      </c>
      <c r="V3814" t="str">
        <f t="shared" si="296"/>
        <v>Food</v>
      </c>
      <c r="W3814" t="s">
        <v>43</v>
      </c>
      <c r="X3814" t="b">
        <f t="shared" si="298"/>
        <v>1</v>
      </c>
      <c r="Y3814">
        <f t="shared" si="297"/>
        <v>3</v>
      </c>
      <c r="Z3814" s="2">
        <f t="shared" si="299"/>
        <v>2</v>
      </c>
      <c r="AA3814" t="s">
        <v>193</v>
      </c>
      <c r="AB3814" t="s">
        <v>492</v>
      </c>
      <c r="AD3814" t="s">
        <v>109</v>
      </c>
      <c r="AE3814" t="s">
        <v>711</v>
      </c>
      <c r="AF3814">
        <v>2022</v>
      </c>
    </row>
    <row r="3815" spans="1:32" x14ac:dyDescent="0.25">
      <c r="A3815" t="s">
        <v>29</v>
      </c>
      <c r="B3815" t="s">
        <v>394</v>
      </c>
      <c r="C3815" t="s">
        <v>395</v>
      </c>
      <c r="D3815" t="s">
        <v>396</v>
      </c>
      <c r="E3815">
        <f>_xlfn.XLOOKUP(Table1[[#This Row],[Location]],'Location analysis'!A:A,'Location analysis'!B:B)</f>
        <v>40.416893999999999</v>
      </c>
      <c r="F3815">
        <f>_xlfn.XLOOKUP(Table1[[#This Row],[Location]],'Location analysis'!A:A,'Location analysis'!C:C)</f>
        <v>-74.420399000000003</v>
      </c>
      <c r="G3815" t="s">
        <v>272</v>
      </c>
      <c r="H3815" t="s">
        <v>43</v>
      </c>
      <c r="I3815">
        <v>15256825574</v>
      </c>
      <c r="J3815" t="s">
        <v>710</v>
      </c>
      <c r="K3815" t="s">
        <v>36</v>
      </c>
      <c r="L3815">
        <v>138</v>
      </c>
      <c r="M3815">
        <v>2</v>
      </c>
      <c r="N3815">
        <v>1</v>
      </c>
      <c r="O3815">
        <v>138</v>
      </c>
      <c r="P3815">
        <v>2</v>
      </c>
      <c r="Q3815">
        <v>1</v>
      </c>
      <c r="R3815">
        <v>2</v>
      </c>
      <c r="S3815">
        <v>2</v>
      </c>
      <c r="T3815" s="1">
        <v>44727</v>
      </c>
      <c r="U3815" t="str">
        <f t="shared" si="295"/>
        <v>Oreo Single Server 6 ct</v>
      </c>
      <c r="V3815" t="str">
        <f t="shared" si="296"/>
        <v>Food</v>
      </c>
      <c r="W3815" t="s">
        <v>43</v>
      </c>
      <c r="X3815" t="b">
        <f t="shared" si="298"/>
        <v>1</v>
      </c>
      <c r="Y3815">
        <f t="shared" si="297"/>
        <v>2</v>
      </c>
      <c r="Z3815" s="2">
        <f t="shared" si="299"/>
        <v>1.3333333333333333</v>
      </c>
      <c r="AA3815" t="s">
        <v>272</v>
      </c>
      <c r="AD3815" t="s">
        <v>109</v>
      </c>
      <c r="AE3815" t="s">
        <v>711</v>
      </c>
      <c r="AF3815">
        <v>2022</v>
      </c>
    </row>
    <row r="3816" spans="1:32" x14ac:dyDescent="0.25">
      <c r="A3816" t="s">
        <v>29</v>
      </c>
      <c r="B3816" t="s">
        <v>394</v>
      </c>
      <c r="C3816" t="s">
        <v>395</v>
      </c>
      <c r="D3816" t="s">
        <v>396</v>
      </c>
      <c r="E3816">
        <f>_xlfn.XLOOKUP(Table1[[#This Row],[Location]],'Location analysis'!A:A,'Location analysis'!B:B)</f>
        <v>40.416893999999999</v>
      </c>
      <c r="F3816">
        <f>_xlfn.XLOOKUP(Table1[[#This Row],[Location]],'Location analysis'!A:A,'Location analysis'!C:C)</f>
        <v>-74.420399000000003</v>
      </c>
      <c r="G3816" t="s">
        <v>192</v>
      </c>
      <c r="H3816" t="s">
        <v>43</v>
      </c>
      <c r="I3816">
        <v>15256829791</v>
      </c>
      <c r="J3816" t="s">
        <v>710</v>
      </c>
      <c r="K3816" t="s">
        <v>36</v>
      </c>
      <c r="L3816">
        <v>124</v>
      </c>
      <c r="M3816">
        <v>1.25</v>
      </c>
      <c r="N3816">
        <v>1</v>
      </c>
      <c r="O3816">
        <v>124</v>
      </c>
      <c r="P3816">
        <v>1.25</v>
      </c>
      <c r="Q3816">
        <v>1</v>
      </c>
      <c r="R3816">
        <v>1.25</v>
      </c>
      <c r="S3816">
        <v>1.25</v>
      </c>
      <c r="T3816" s="1">
        <v>44727</v>
      </c>
      <c r="U3816" t="str">
        <f t="shared" si="295"/>
        <v>CheezIt - Original</v>
      </c>
      <c r="V3816" t="str">
        <f t="shared" si="296"/>
        <v>Food</v>
      </c>
      <c r="W3816" t="s">
        <v>43</v>
      </c>
      <c r="X3816" t="b">
        <f t="shared" si="298"/>
        <v>1</v>
      </c>
      <c r="Y3816">
        <f t="shared" si="297"/>
        <v>1.25</v>
      </c>
      <c r="Z3816" s="2">
        <f t="shared" si="299"/>
        <v>0.83333333333333337</v>
      </c>
      <c r="AA3816" t="s">
        <v>193</v>
      </c>
      <c r="AB3816" t="s">
        <v>150</v>
      </c>
      <c r="AD3816" t="s">
        <v>109</v>
      </c>
      <c r="AE3816" t="s">
        <v>711</v>
      </c>
      <c r="AF3816">
        <v>2022</v>
      </c>
    </row>
    <row r="3817" spans="1:32" x14ac:dyDescent="0.25">
      <c r="A3817" t="s">
        <v>29</v>
      </c>
      <c r="B3817" t="s">
        <v>394</v>
      </c>
      <c r="C3817" t="s">
        <v>395</v>
      </c>
      <c r="D3817" t="s">
        <v>396</v>
      </c>
      <c r="E3817">
        <f>_xlfn.XLOOKUP(Table1[[#This Row],[Location]],'Location analysis'!A:A,'Location analysis'!B:B)</f>
        <v>40.416893999999999</v>
      </c>
      <c r="F3817">
        <f>_xlfn.XLOOKUP(Table1[[#This Row],[Location]],'Location analysis'!A:A,'Location analysis'!C:C)</f>
        <v>-74.420399000000003</v>
      </c>
      <c r="G3817" t="s">
        <v>192</v>
      </c>
      <c r="H3817" t="s">
        <v>43</v>
      </c>
      <c r="I3817">
        <v>15256834025</v>
      </c>
      <c r="J3817" t="s">
        <v>710</v>
      </c>
      <c r="K3817" t="s">
        <v>36</v>
      </c>
      <c r="L3817">
        <v>124</v>
      </c>
      <c r="M3817">
        <v>1.25</v>
      </c>
      <c r="N3817">
        <v>1</v>
      </c>
      <c r="O3817">
        <v>124</v>
      </c>
      <c r="P3817">
        <v>1.25</v>
      </c>
      <c r="Q3817">
        <v>1</v>
      </c>
      <c r="R3817">
        <v>1.25</v>
      </c>
      <c r="S3817">
        <v>1.25</v>
      </c>
      <c r="T3817" s="1">
        <v>44727</v>
      </c>
      <c r="U3817" t="str">
        <f t="shared" si="295"/>
        <v>CheezIt - Original</v>
      </c>
      <c r="V3817" t="str">
        <f t="shared" si="296"/>
        <v>Food</v>
      </c>
      <c r="W3817" t="s">
        <v>43</v>
      </c>
      <c r="X3817" t="b">
        <f t="shared" si="298"/>
        <v>1</v>
      </c>
      <c r="Y3817">
        <f t="shared" si="297"/>
        <v>1.25</v>
      </c>
      <c r="Z3817" s="2">
        <f t="shared" si="299"/>
        <v>0.83333333333333337</v>
      </c>
      <c r="AA3817" t="s">
        <v>193</v>
      </c>
      <c r="AB3817" t="s">
        <v>150</v>
      </c>
      <c r="AD3817" t="s">
        <v>109</v>
      </c>
      <c r="AE3817" t="s">
        <v>711</v>
      </c>
      <c r="AF3817">
        <v>2022</v>
      </c>
    </row>
    <row r="3818" spans="1:32" x14ac:dyDescent="0.25">
      <c r="A3818" t="s">
        <v>29</v>
      </c>
      <c r="B3818" t="s">
        <v>394</v>
      </c>
      <c r="C3818" t="s">
        <v>395</v>
      </c>
      <c r="D3818" t="s">
        <v>396</v>
      </c>
      <c r="E3818">
        <f>_xlfn.XLOOKUP(Table1[[#This Row],[Location]],'Location analysis'!A:A,'Location analysis'!B:B)</f>
        <v>40.416893999999999</v>
      </c>
      <c r="F3818">
        <f>_xlfn.XLOOKUP(Table1[[#This Row],[Location]],'Location analysis'!A:A,'Location analysis'!C:C)</f>
        <v>-74.420399000000003</v>
      </c>
      <c r="G3818" t="s">
        <v>272</v>
      </c>
      <c r="H3818" t="s">
        <v>43</v>
      </c>
      <c r="I3818">
        <v>15256836640</v>
      </c>
      <c r="J3818" t="s">
        <v>710</v>
      </c>
      <c r="K3818" t="s">
        <v>36</v>
      </c>
      <c r="L3818">
        <v>138</v>
      </c>
      <c r="M3818">
        <v>2</v>
      </c>
      <c r="N3818">
        <v>1</v>
      </c>
      <c r="O3818">
        <v>138</v>
      </c>
      <c r="P3818">
        <v>2</v>
      </c>
      <c r="Q3818">
        <v>1</v>
      </c>
      <c r="R3818">
        <v>2</v>
      </c>
      <c r="S3818">
        <v>2</v>
      </c>
      <c r="T3818" s="1">
        <v>44727</v>
      </c>
      <c r="U3818" t="str">
        <f t="shared" si="295"/>
        <v>Oreo Single Server 6 ct</v>
      </c>
      <c r="V3818" t="str">
        <f t="shared" si="296"/>
        <v>Food</v>
      </c>
      <c r="W3818" t="s">
        <v>43</v>
      </c>
      <c r="X3818" t="b">
        <f t="shared" si="298"/>
        <v>1</v>
      </c>
      <c r="Y3818">
        <f t="shared" si="297"/>
        <v>2</v>
      </c>
      <c r="Z3818" s="2">
        <f t="shared" si="299"/>
        <v>1.3333333333333333</v>
      </c>
      <c r="AA3818" t="s">
        <v>272</v>
      </c>
      <c r="AD3818" t="s">
        <v>109</v>
      </c>
      <c r="AE3818" t="s">
        <v>711</v>
      </c>
      <c r="AF3818">
        <v>2022</v>
      </c>
    </row>
    <row r="3819" spans="1:32" x14ac:dyDescent="0.25">
      <c r="A3819" t="s">
        <v>29</v>
      </c>
      <c r="B3819" t="s">
        <v>394</v>
      </c>
      <c r="C3819" t="s">
        <v>395</v>
      </c>
      <c r="D3819" t="s">
        <v>396</v>
      </c>
      <c r="E3819">
        <f>_xlfn.XLOOKUP(Table1[[#This Row],[Location]],'Location analysis'!A:A,'Location analysis'!B:B)</f>
        <v>40.416893999999999</v>
      </c>
      <c r="F3819">
        <f>_xlfn.XLOOKUP(Table1[[#This Row],[Location]],'Location analysis'!A:A,'Location analysis'!C:C)</f>
        <v>-74.420399000000003</v>
      </c>
      <c r="G3819" t="s">
        <v>251</v>
      </c>
      <c r="H3819" t="s">
        <v>43</v>
      </c>
      <c r="I3819">
        <v>15256903824</v>
      </c>
      <c r="J3819" t="s">
        <v>710</v>
      </c>
      <c r="K3819" t="s">
        <v>51</v>
      </c>
      <c r="L3819">
        <v>123</v>
      </c>
      <c r="M3819">
        <v>1.25</v>
      </c>
      <c r="N3819">
        <v>1</v>
      </c>
      <c r="O3819">
        <v>123</v>
      </c>
      <c r="P3819">
        <v>1.25</v>
      </c>
      <c r="Q3819">
        <v>1</v>
      </c>
      <c r="R3819">
        <v>1.25</v>
      </c>
      <c r="S3819">
        <v>1.25</v>
      </c>
      <c r="T3819" s="1">
        <v>44727</v>
      </c>
      <c r="U3819" t="str">
        <f t="shared" si="295"/>
        <v>CheezIt - Double Cheese</v>
      </c>
      <c r="V3819" t="str">
        <f t="shared" si="296"/>
        <v>Food</v>
      </c>
      <c r="W3819" t="s">
        <v>43</v>
      </c>
      <c r="X3819" t="b">
        <f t="shared" si="298"/>
        <v>1</v>
      </c>
      <c r="Y3819">
        <f t="shared" si="297"/>
        <v>1.25</v>
      </c>
      <c r="Z3819" s="2">
        <f t="shared" si="299"/>
        <v>0.83333333333333337</v>
      </c>
      <c r="AA3819" t="s">
        <v>193</v>
      </c>
      <c r="AB3819" t="s">
        <v>252</v>
      </c>
      <c r="AD3819" t="s">
        <v>109</v>
      </c>
      <c r="AE3819" t="s">
        <v>711</v>
      </c>
      <c r="AF3819">
        <v>2022</v>
      </c>
    </row>
    <row r="3820" spans="1:32" x14ac:dyDescent="0.25">
      <c r="A3820" t="s">
        <v>29</v>
      </c>
      <c r="B3820" t="s">
        <v>394</v>
      </c>
      <c r="C3820" t="s">
        <v>395</v>
      </c>
      <c r="D3820" t="s">
        <v>396</v>
      </c>
      <c r="E3820">
        <f>_xlfn.XLOOKUP(Table1[[#This Row],[Location]],'Location analysis'!A:A,'Location analysis'!B:B)</f>
        <v>40.416893999999999</v>
      </c>
      <c r="F3820">
        <f>_xlfn.XLOOKUP(Table1[[#This Row],[Location]],'Location analysis'!A:A,'Location analysis'!C:C)</f>
        <v>-74.420399000000003</v>
      </c>
      <c r="G3820" t="s">
        <v>251</v>
      </c>
      <c r="H3820" t="s">
        <v>43</v>
      </c>
      <c r="I3820">
        <v>15256904775</v>
      </c>
      <c r="J3820" t="s">
        <v>710</v>
      </c>
      <c r="K3820" t="s">
        <v>51</v>
      </c>
      <c r="L3820">
        <v>123</v>
      </c>
      <c r="M3820">
        <v>1.25</v>
      </c>
      <c r="N3820">
        <v>1</v>
      </c>
      <c r="O3820">
        <v>123</v>
      </c>
      <c r="P3820">
        <v>1.25</v>
      </c>
      <c r="Q3820">
        <v>1</v>
      </c>
      <c r="R3820">
        <v>1.25</v>
      </c>
      <c r="S3820">
        <v>1.25</v>
      </c>
      <c r="T3820" s="1">
        <v>44727</v>
      </c>
      <c r="U3820" t="str">
        <f t="shared" si="295"/>
        <v>CheezIt - Double Cheese</v>
      </c>
      <c r="V3820" t="str">
        <f t="shared" si="296"/>
        <v>Food</v>
      </c>
      <c r="W3820" t="s">
        <v>43</v>
      </c>
      <c r="X3820" t="b">
        <f t="shared" si="298"/>
        <v>1</v>
      </c>
      <c r="Y3820">
        <f t="shared" si="297"/>
        <v>1.25</v>
      </c>
      <c r="Z3820" s="2">
        <f t="shared" si="299"/>
        <v>0.83333333333333337</v>
      </c>
      <c r="AA3820" t="s">
        <v>193</v>
      </c>
      <c r="AB3820" t="s">
        <v>252</v>
      </c>
      <c r="AD3820" t="s">
        <v>109</v>
      </c>
      <c r="AE3820" t="s">
        <v>711</v>
      </c>
      <c r="AF3820">
        <v>2022</v>
      </c>
    </row>
    <row r="3821" spans="1:32" x14ac:dyDescent="0.25">
      <c r="A3821" t="s">
        <v>29</v>
      </c>
      <c r="B3821" t="s">
        <v>394</v>
      </c>
      <c r="C3821" t="s">
        <v>395</v>
      </c>
      <c r="D3821" t="s">
        <v>396</v>
      </c>
      <c r="E3821">
        <f>_xlfn.XLOOKUP(Table1[[#This Row],[Location]],'Location analysis'!A:A,'Location analysis'!B:B)</f>
        <v>40.416893999999999</v>
      </c>
      <c r="F3821">
        <f>_xlfn.XLOOKUP(Table1[[#This Row],[Location]],'Location analysis'!A:A,'Location analysis'!C:C)</f>
        <v>-74.420399000000003</v>
      </c>
      <c r="G3821" t="s">
        <v>612</v>
      </c>
      <c r="H3821" t="s">
        <v>43</v>
      </c>
      <c r="I3821">
        <v>15256910085</v>
      </c>
      <c r="J3821" t="s">
        <v>710</v>
      </c>
      <c r="K3821" t="s">
        <v>51</v>
      </c>
      <c r="L3821">
        <v>122</v>
      </c>
      <c r="M3821">
        <v>1.25</v>
      </c>
      <c r="N3821">
        <v>1</v>
      </c>
      <c r="O3821">
        <v>122</v>
      </c>
      <c r="P3821">
        <v>1.25</v>
      </c>
      <c r="Q3821">
        <v>1</v>
      </c>
      <c r="R3821">
        <v>1.25</v>
      </c>
      <c r="S3821">
        <v>1.25</v>
      </c>
      <c r="T3821" s="1">
        <v>44727</v>
      </c>
      <c r="U3821" t="str">
        <f t="shared" si="295"/>
        <v>Goldfish Baked - Cheddar</v>
      </c>
      <c r="V3821" t="str">
        <f t="shared" si="296"/>
        <v>Food</v>
      </c>
      <c r="W3821" t="s">
        <v>43</v>
      </c>
      <c r="X3821" t="b">
        <f t="shared" si="298"/>
        <v>1</v>
      </c>
      <c r="Y3821">
        <f t="shared" si="297"/>
        <v>1.25</v>
      </c>
      <c r="Z3821" s="2">
        <f t="shared" si="299"/>
        <v>0.83333333333333337</v>
      </c>
      <c r="AA3821" t="s">
        <v>613</v>
      </c>
      <c r="AB3821" t="s">
        <v>614</v>
      </c>
      <c r="AD3821" t="s">
        <v>109</v>
      </c>
      <c r="AE3821" t="s">
        <v>711</v>
      </c>
      <c r="AF3821">
        <v>2022</v>
      </c>
    </row>
    <row r="3822" spans="1:32" x14ac:dyDescent="0.25">
      <c r="A3822" t="s">
        <v>29</v>
      </c>
      <c r="B3822" t="s">
        <v>67</v>
      </c>
      <c r="C3822" t="s">
        <v>68</v>
      </c>
      <c r="D3822" t="s">
        <v>69</v>
      </c>
      <c r="E3822">
        <f>_xlfn.XLOOKUP(Table1[[#This Row],[Location]],'Location analysis'!A:A,'Location analysis'!B:B)</f>
        <v>40.435699999999997</v>
      </c>
      <c r="F3822">
        <f>_xlfn.XLOOKUP(Table1[[#This Row],[Location]],'Location analysis'!A:A,'Location analysis'!C:C)</f>
        <v>-74.125200000000007</v>
      </c>
      <c r="G3822" t="s">
        <v>182</v>
      </c>
      <c r="H3822" t="s">
        <v>34</v>
      </c>
      <c r="I3822">
        <v>15257006918</v>
      </c>
      <c r="J3822" t="s">
        <v>710</v>
      </c>
      <c r="K3822" t="s">
        <v>51</v>
      </c>
      <c r="L3822">
        <v>141</v>
      </c>
      <c r="M3822">
        <v>1.5</v>
      </c>
      <c r="N3822">
        <v>1</v>
      </c>
      <c r="O3822">
        <v>141</v>
      </c>
      <c r="P3822">
        <v>1.5</v>
      </c>
      <c r="Q3822">
        <v>1</v>
      </c>
      <c r="R3822">
        <v>1.5</v>
      </c>
      <c r="S3822">
        <v>1.5</v>
      </c>
      <c r="T3822" s="1">
        <v>44727</v>
      </c>
      <c r="U3822" t="str">
        <f t="shared" si="295"/>
        <v>Coca Cola - Zero Sugar</v>
      </c>
      <c r="V3822" t="str">
        <f t="shared" si="296"/>
        <v>Carbonated</v>
      </c>
      <c r="W3822" t="s">
        <v>34</v>
      </c>
      <c r="X3822" t="b">
        <f t="shared" si="298"/>
        <v>1</v>
      </c>
      <c r="Y3822">
        <f t="shared" si="297"/>
        <v>1.5</v>
      </c>
      <c r="Z3822" s="2">
        <f t="shared" si="299"/>
        <v>1</v>
      </c>
      <c r="AA3822" t="s">
        <v>183</v>
      </c>
      <c r="AB3822" t="s">
        <v>184</v>
      </c>
      <c r="AD3822" t="s">
        <v>109</v>
      </c>
      <c r="AE3822" t="s">
        <v>711</v>
      </c>
      <c r="AF3822">
        <v>2022</v>
      </c>
    </row>
    <row r="3823" spans="1:32" x14ac:dyDescent="0.25">
      <c r="A3823" t="s">
        <v>29</v>
      </c>
      <c r="B3823" t="s">
        <v>67</v>
      </c>
      <c r="C3823" t="s">
        <v>68</v>
      </c>
      <c r="D3823" t="s">
        <v>69</v>
      </c>
      <c r="E3823">
        <f>_xlfn.XLOOKUP(Table1[[#This Row],[Location]],'Location analysis'!A:A,'Location analysis'!B:B)</f>
        <v>40.435699999999997</v>
      </c>
      <c r="F3823">
        <f>_xlfn.XLOOKUP(Table1[[#This Row],[Location]],'Location analysis'!A:A,'Location analysis'!C:C)</f>
        <v>-74.125200000000007</v>
      </c>
      <c r="G3823" t="s">
        <v>259</v>
      </c>
      <c r="H3823" t="s">
        <v>34</v>
      </c>
      <c r="I3823">
        <v>15257008522</v>
      </c>
      <c r="J3823" t="s">
        <v>710</v>
      </c>
      <c r="K3823" t="s">
        <v>51</v>
      </c>
      <c r="L3823">
        <v>140</v>
      </c>
      <c r="M3823">
        <v>1.5</v>
      </c>
      <c r="N3823">
        <v>1</v>
      </c>
      <c r="O3823">
        <v>140</v>
      </c>
      <c r="P3823">
        <v>1.5</v>
      </c>
      <c r="Q3823">
        <v>1</v>
      </c>
      <c r="R3823">
        <v>1.5</v>
      </c>
      <c r="S3823">
        <v>1.5</v>
      </c>
      <c r="T3823" s="1">
        <v>44727</v>
      </c>
      <c r="U3823" t="str">
        <f t="shared" si="295"/>
        <v>Sunkist Soda - Orange</v>
      </c>
      <c r="V3823" t="str">
        <f t="shared" si="296"/>
        <v>Carbonated</v>
      </c>
      <c r="W3823" t="s">
        <v>34</v>
      </c>
      <c r="X3823" t="b">
        <f t="shared" si="298"/>
        <v>1</v>
      </c>
      <c r="Y3823">
        <f t="shared" si="297"/>
        <v>1.5</v>
      </c>
      <c r="Z3823" s="2">
        <f t="shared" si="299"/>
        <v>1</v>
      </c>
      <c r="AA3823" t="s">
        <v>260</v>
      </c>
      <c r="AB3823" t="s">
        <v>261</v>
      </c>
      <c r="AD3823" t="s">
        <v>109</v>
      </c>
      <c r="AE3823" t="s">
        <v>711</v>
      </c>
      <c r="AF3823">
        <v>2022</v>
      </c>
    </row>
    <row r="3824" spans="1:32" x14ac:dyDescent="0.25">
      <c r="A3824" t="s">
        <v>29</v>
      </c>
      <c r="B3824" t="s">
        <v>67</v>
      </c>
      <c r="C3824" t="s">
        <v>68</v>
      </c>
      <c r="D3824" t="s">
        <v>69</v>
      </c>
      <c r="E3824">
        <f>_xlfn.XLOOKUP(Table1[[#This Row],[Location]],'Location analysis'!A:A,'Location analysis'!B:B)</f>
        <v>40.435699999999997</v>
      </c>
      <c r="F3824">
        <f>_xlfn.XLOOKUP(Table1[[#This Row],[Location]],'Location analysis'!A:A,'Location analysis'!C:C)</f>
        <v>-74.125200000000007</v>
      </c>
      <c r="G3824" t="s">
        <v>259</v>
      </c>
      <c r="H3824" t="s">
        <v>34</v>
      </c>
      <c r="I3824">
        <v>15257021316</v>
      </c>
      <c r="J3824" t="s">
        <v>710</v>
      </c>
      <c r="K3824" t="s">
        <v>51</v>
      </c>
      <c r="L3824">
        <v>140</v>
      </c>
      <c r="M3824">
        <v>1.5</v>
      </c>
      <c r="N3824">
        <v>1</v>
      </c>
      <c r="O3824">
        <v>140</v>
      </c>
      <c r="P3824">
        <v>1.5</v>
      </c>
      <c r="Q3824">
        <v>1</v>
      </c>
      <c r="R3824">
        <v>1.5</v>
      </c>
      <c r="S3824">
        <v>1.5</v>
      </c>
      <c r="T3824" s="1">
        <v>44727</v>
      </c>
      <c r="U3824" t="str">
        <f t="shared" si="295"/>
        <v>Sunkist Soda - Orange</v>
      </c>
      <c r="V3824" t="str">
        <f t="shared" si="296"/>
        <v>Carbonated</v>
      </c>
      <c r="W3824" t="s">
        <v>34</v>
      </c>
      <c r="X3824" t="b">
        <f t="shared" si="298"/>
        <v>1</v>
      </c>
      <c r="Y3824">
        <f t="shared" si="297"/>
        <v>1.5</v>
      </c>
      <c r="Z3824" s="2">
        <f t="shared" si="299"/>
        <v>1</v>
      </c>
      <c r="AA3824" t="s">
        <v>260</v>
      </c>
      <c r="AB3824" t="s">
        <v>261</v>
      </c>
      <c r="AD3824" t="s">
        <v>109</v>
      </c>
      <c r="AE3824" t="s">
        <v>711</v>
      </c>
      <c r="AF3824">
        <v>2022</v>
      </c>
    </row>
    <row r="3825" spans="1:32" x14ac:dyDescent="0.25">
      <c r="A3825" t="s">
        <v>29</v>
      </c>
      <c r="B3825" t="s">
        <v>67</v>
      </c>
      <c r="C3825" t="s">
        <v>68</v>
      </c>
      <c r="D3825" t="s">
        <v>69</v>
      </c>
      <c r="E3825">
        <f>_xlfn.XLOOKUP(Table1[[#This Row],[Location]],'Location analysis'!A:A,'Location analysis'!B:B)</f>
        <v>40.435699999999997</v>
      </c>
      <c r="F3825">
        <f>_xlfn.XLOOKUP(Table1[[#This Row],[Location]],'Location analysis'!A:A,'Location analysis'!C:C)</f>
        <v>-74.125200000000007</v>
      </c>
      <c r="G3825" t="s">
        <v>259</v>
      </c>
      <c r="H3825" t="s">
        <v>34</v>
      </c>
      <c r="I3825">
        <v>15257497629</v>
      </c>
      <c r="J3825" t="s">
        <v>710</v>
      </c>
      <c r="K3825" t="s">
        <v>51</v>
      </c>
      <c r="L3825">
        <v>140</v>
      </c>
      <c r="M3825">
        <v>1.5</v>
      </c>
      <c r="N3825">
        <v>1</v>
      </c>
      <c r="O3825">
        <v>140</v>
      </c>
      <c r="P3825">
        <v>1.5</v>
      </c>
      <c r="Q3825">
        <v>1</v>
      </c>
      <c r="R3825">
        <v>1.5</v>
      </c>
      <c r="S3825">
        <v>1.5</v>
      </c>
      <c r="T3825" s="1">
        <v>44727</v>
      </c>
      <c r="U3825" t="str">
        <f t="shared" si="295"/>
        <v>Sunkist Soda - Orange</v>
      </c>
      <c r="V3825" t="str">
        <f t="shared" si="296"/>
        <v>Carbonated</v>
      </c>
      <c r="W3825" t="s">
        <v>34</v>
      </c>
      <c r="X3825" t="b">
        <f t="shared" si="298"/>
        <v>1</v>
      </c>
      <c r="Y3825">
        <f t="shared" si="297"/>
        <v>1.5</v>
      </c>
      <c r="Z3825" s="2">
        <f t="shared" si="299"/>
        <v>1</v>
      </c>
      <c r="AA3825" t="s">
        <v>260</v>
      </c>
      <c r="AB3825" t="s">
        <v>261</v>
      </c>
      <c r="AD3825" t="s">
        <v>109</v>
      </c>
      <c r="AE3825" t="s">
        <v>711</v>
      </c>
      <c r="AF3825">
        <v>2022</v>
      </c>
    </row>
    <row r="3826" spans="1:32" x14ac:dyDescent="0.25">
      <c r="A3826" t="s">
        <v>29</v>
      </c>
      <c r="B3826" t="s">
        <v>67</v>
      </c>
      <c r="C3826" t="s">
        <v>68</v>
      </c>
      <c r="D3826" t="s">
        <v>69</v>
      </c>
      <c r="E3826">
        <f>_xlfn.XLOOKUP(Table1[[#This Row],[Location]],'Location analysis'!A:A,'Location analysis'!B:B)</f>
        <v>40.435699999999997</v>
      </c>
      <c r="F3826">
        <f>_xlfn.XLOOKUP(Table1[[#This Row],[Location]],'Location analysis'!A:A,'Location analysis'!C:C)</f>
        <v>-74.125200000000007</v>
      </c>
      <c r="G3826" t="s">
        <v>81</v>
      </c>
      <c r="H3826" t="s">
        <v>43</v>
      </c>
      <c r="I3826">
        <v>15257572342</v>
      </c>
      <c r="J3826" t="s">
        <v>710</v>
      </c>
      <c r="K3826" t="s">
        <v>51</v>
      </c>
      <c r="L3826">
        <v>136</v>
      </c>
      <c r="M3826">
        <v>2.5</v>
      </c>
      <c r="N3826">
        <v>1</v>
      </c>
      <c r="O3826">
        <v>136</v>
      </c>
      <c r="P3826">
        <v>2.5</v>
      </c>
      <c r="Q3826">
        <v>1</v>
      </c>
      <c r="R3826">
        <v>2.5</v>
      </c>
      <c r="S3826">
        <v>2.5</v>
      </c>
      <c r="T3826" s="1">
        <v>44727</v>
      </c>
      <c r="U3826" t="str">
        <f t="shared" si="295"/>
        <v>KitKat - Crisp Wafers</v>
      </c>
      <c r="V3826" t="str">
        <f t="shared" si="296"/>
        <v>Food</v>
      </c>
      <c r="W3826" t="s">
        <v>43</v>
      </c>
      <c r="X3826" t="b">
        <f t="shared" si="298"/>
        <v>1</v>
      </c>
      <c r="Y3826">
        <f t="shared" si="297"/>
        <v>2.5</v>
      </c>
      <c r="Z3826" s="2">
        <f t="shared" si="299"/>
        <v>1.6666666666666667</v>
      </c>
      <c r="AA3826" t="s">
        <v>82</v>
      </c>
      <c r="AB3826" t="s">
        <v>83</v>
      </c>
      <c r="AD3826" t="s">
        <v>109</v>
      </c>
      <c r="AE3826" t="s">
        <v>711</v>
      </c>
      <c r="AF3826">
        <v>2022</v>
      </c>
    </row>
    <row r="3827" spans="1:32" x14ac:dyDescent="0.25">
      <c r="A3827" t="s">
        <v>29</v>
      </c>
      <c r="B3827" t="s">
        <v>67</v>
      </c>
      <c r="C3827" t="s">
        <v>68</v>
      </c>
      <c r="D3827" t="s">
        <v>69</v>
      </c>
      <c r="E3827">
        <f>_xlfn.XLOOKUP(Table1[[#This Row],[Location]],'Location analysis'!A:A,'Location analysis'!B:B)</f>
        <v>40.435699999999997</v>
      </c>
      <c r="F3827">
        <f>_xlfn.XLOOKUP(Table1[[#This Row],[Location]],'Location analysis'!A:A,'Location analysis'!C:C)</f>
        <v>-74.125200000000007</v>
      </c>
      <c r="G3827" t="s">
        <v>179</v>
      </c>
      <c r="H3827" t="s">
        <v>43</v>
      </c>
      <c r="I3827">
        <v>15257572598</v>
      </c>
      <c r="J3827" t="s">
        <v>710</v>
      </c>
      <c r="K3827" t="s">
        <v>51</v>
      </c>
      <c r="L3827">
        <v>111</v>
      </c>
      <c r="M3827">
        <v>1.5</v>
      </c>
      <c r="N3827">
        <v>1</v>
      </c>
      <c r="O3827">
        <v>111</v>
      </c>
      <c r="P3827">
        <v>1.5</v>
      </c>
      <c r="Q3827">
        <v>1</v>
      </c>
      <c r="R3827">
        <v>1.5</v>
      </c>
      <c r="S3827">
        <v>1.5</v>
      </c>
      <c r="T3827" s="1">
        <v>44727</v>
      </c>
      <c r="U3827" t="str">
        <f t="shared" si="295"/>
        <v>Chesters Fries Flaming hot</v>
      </c>
      <c r="V3827" t="str">
        <f t="shared" si="296"/>
        <v>Food</v>
      </c>
      <c r="W3827" t="s">
        <v>43</v>
      </c>
      <c r="X3827" t="b">
        <f t="shared" si="298"/>
        <v>1</v>
      </c>
      <c r="Y3827">
        <f t="shared" si="297"/>
        <v>1.5</v>
      </c>
      <c r="Z3827" s="2">
        <f t="shared" si="299"/>
        <v>1</v>
      </c>
      <c r="AA3827" t="s">
        <v>179</v>
      </c>
      <c r="AD3827" t="s">
        <v>109</v>
      </c>
      <c r="AE3827" t="s">
        <v>711</v>
      </c>
      <c r="AF3827">
        <v>2022</v>
      </c>
    </row>
    <row r="3828" spans="1:32" x14ac:dyDescent="0.25">
      <c r="A3828" t="s">
        <v>29</v>
      </c>
      <c r="B3828" t="s">
        <v>67</v>
      </c>
      <c r="C3828" t="s">
        <v>68</v>
      </c>
      <c r="D3828" t="s">
        <v>69</v>
      </c>
      <c r="E3828">
        <f>_xlfn.XLOOKUP(Table1[[#This Row],[Location]],'Location analysis'!A:A,'Location analysis'!B:B)</f>
        <v>40.435699999999997</v>
      </c>
      <c r="F3828">
        <f>_xlfn.XLOOKUP(Table1[[#This Row],[Location]],'Location analysis'!A:A,'Location analysis'!C:C)</f>
        <v>-74.125200000000007</v>
      </c>
      <c r="G3828" t="s">
        <v>81</v>
      </c>
      <c r="H3828" t="s">
        <v>43</v>
      </c>
      <c r="I3828">
        <v>15257572568</v>
      </c>
      <c r="J3828" t="s">
        <v>710</v>
      </c>
      <c r="K3828" t="s">
        <v>51</v>
      </c>
      <c r="L3828">
        <v>136</v>
      </c>
      <c r="M3828">
        <v>2.5</v>
      </c>
      <c r="N3828">
        <v>1</v>
      </c>
      <c r="O3828">
        <v>136</v>
      </c>
      <c r="P3828">
        <v>2.5</v>
      </c>
      <c r="Q3828">
        <v>1</v>
      </c>
      <c r="R3828">
        <v>2.5</v>
      </c>
      <c r="S3828">
        <v>2.5</v>
      </c>
      <c r="T3828" s="1">
        <v>44727</v>
      </c>
      <c r="U3828" t="str">
        <f t="shared" si="295"/>
        <v>KitKat - Crisp Wafers</v>
      </c>
      <c r="V3828" t="str">
        <f t="shared" si="296"/>
        <v>Food</v>
      </c>
      <c r="W3828" t="s">
        <v>43</v>
      </c>
      <c r="X3828" t="b">
        <f t="shared" si="298"/>
        <v>1</v>
      </c>
      <c r="Y3828">
        <f t="shared" si="297"/>
        <v>2.5</v>
      </c>
      <c r="Z3828" s="2">
        <f t="shared" si="299"/>
        <v>1.6666666666666667</v>
      </c>
      <c r="AA3828" t="s">
        <v>82</v>
      </c>
      <c r="AB3828" t="s">
        <v>83</v>
      </c>
      <c r="AD3828" t="s">
        <v>109</v>
      </c>
      <c r="AE3828" t="s">
        <v>711</v>
      </c>
      <c r="AF3828">
        <v>2022</v>
      </c>
    </row>
    <row r="3829" spans="1:32" x14ac:dyDescent="0.25">
      <c r="A3829" t="s">
        <v>29</v>
      </c>
      <c r="B3829" t="s">
        <v>67</v>
      </c>
      <c r="C3829" t="s">
        <v>68</v>
      </c>
      <c r="D3829" t="s">
        <v>69</v>
      </c>
      <c r="E3829">
        <f>_xlfn.XLOOKUP(Table1[[#This Row],[Location]],'Location analysis'!A:A,'Location analysis'!B:B)</f>
        <v>40.435699999999997</v>
      </c>
      <c r="F3829">
        <f>_xlfn.XLOOKUP(Table1[[#This Row],[Location]],'Location analysis'!A:A,'Location analysis'!C:C)</f>
        <v>-74.125200000000007</v>
      </c>
      <c r="G3829" t="s">
        <v>259</v>
      </c>
      <c r="H3829" t="s">
        <v>34</v>
      </c>
      <c r="I3829">
        <v>15257574840</v>
      </c>
      <c r="J3829" t="s">
        <v>710</v>
      </c>
      <c r="K3829" t="s">
        <v>51</v>
      </c>
      <c r="L3829">
        <v>140</v>
      </c>
      <c r="M3829">
        <v>1.5</v>
      </c>
      <c r="N3829">
        <v>1</v>
      </c>
      <c r="O3829">
        <v>140</v>
      </c>
      <c r="P3829">
        <v>1.5</v>
      </c>
      <c r="Q3829">
        <v>1</v>
      </c>
      <c r="R3829">
        <v>1.5</v>
      </c>
      <c r="S3829">
        <v>1.5</v>
      </c>
      <c r="T3829" s="1">
        <v>44727</v>
      </c>
      <c r="U3829" t="str">
        <f t="shared" si="295"/>
        <v>Sunkist Soda - Orange</v>
      </c>
      <c r="V3829" t="str">
        <f t="shared" si="296"/>
        <v>Carbonated</v>
      </c>
      <c r="W3829" t="s">
        <v>34</v>
      </c>
      <c r="X3829" t="b">
        <f t="shared" si="298"/>
        <v>1</v>
      </c>
      <c r="Y3829">
        <f t="shared" si="297"/>
        <v>1.5</v>
      </c>
      <c r="Z3829" s="2">
        <f t="shared" si="299"/>
        <v>1</v>
      </c>
      <c r="AA3829" t="s">
        <v>260</v>
      </c>
      <c r="AB3829" t="s">
        <v>261</v>
      </c>
      <c r="AD3829" t="s">
        <v>109</v>
      </c>
      <c r="AE3829" t="s">
        <v>711</v>
      </c>
      <c r="AF3829">
        <v>2022</v>
      </c>
    </row>
    <row r="3830" spans="1:32" x14ac:dyDescent="0.25">
      <c r="A3830" t="s">
        <v>29</v>
      </c>
      <c r="B3830" t="s">
        <v>67</v>
      </c>
      <c r="C3830" t="s">
        <v>68</v>
      </c>
      <c r="D3830" t="s">
        <v>69</v>
      </c>
      <c r="E3830">
        <f>_xlfn.XLOOKUP(Table1[[#This Row],[Location]],'Location analysis'!A:A,'Location analysis'!B:B)</f>
        <v>40.435699999999997</v>
      </c>
      <c r="F3830">
        <f>_xlfn.XLOOKUP(Table1[[#This Row],[Location]],'Location analysis'!A:A,'Location analysis'!C:C)</f>
        <v>-74.125200000000007</v>
      </c>
      <c r="G3830" t="s">
        <v>259</v>
      </c>
      <c r="H3830" t="s">
        <v>34</v>
      </c>
      <c r="I3830">
        <v>15257984306</v>
      </c>
      <c r="J3830" t="s">
        <v>712</v>
      </c>
      <c r="K3830" t="s">
        <v>51</v>
      </c>
      <c r="L3830">
        <v>140</v>
      </c>
      <c r="M3830">
        <v>1.5</v>
      </c>
      <c r="N3830">
        <v>1</v>
      </c>
      <c r="O3830">
        <v>140</v>
      </c>
      <c r="P3830">
        <v>1.5</v>
      </c>
      <c r="Q3830">
        <v>1</v>
      </c>
      <c r="R3830">
        <v>1.5</v>
      </c>
      <c r="S3830">
        <v>1.5</v>
      </c>
      <c r="T3830" s="1">
        <v>44727</v>
      </c>
      <c r="U3830" t="str">
        <f t="shared" si="295"/>
        <v>Sunkist Soda - Orange</v>
      </c>
      <c r="V3830" t="str">
        <f t="shared" si="296"/>
        <v>Carbonated</v>
      </c>
      <c r="W3830" t="s">
        <v>34</v>
      </c>
      <c r="X3830" t="b">
        <f t="shared" si="298"/>
        <v>1</v>
      </c>
      <c r="Y3830">
        <f t="shared" si="297"/>
        <v>1.5</v>
      </c>
      <c r="Z3830" s="2">
        <f t="shared" si="299"/>
        <v>1</v>
      </c>
      <c r="AA3830" t="s">
        <v>260</v>
      </c>
      <c r="AB3830" t="s">
        <v>261</v>
      </c>
      <c r="AD3830" t="s">
        <v>123</v>
      </c>
      <c r="AE3830" t="s">
        <v>713</v>
      </c>
      <c r="AF3830">
        <v>2022</v>
      </c>
    </row>
    <row r="3831" spans="1:32" x14ac:dyDescent="0.25">
      <c r="A3831" t="s">
        <v>29</v>
      </c>
      <c r="B3831" t="s">
        <v>67</v>
      </c>
      <c r="C3831" t="s">
        <v>68</v>
      </c>
      <c r="D3831" t="s">
        <v>69</v>
      </c>
      <c r="E3831">
        <f>_xlfn.XLOOKUP(Table1[[#This Row],[Location]],'Location analysis'!A:A,'Location analysis'!B:B)</f>
        <v>40.435699999999997</v>
      </c>
      <c r="F3831">
        <f>_xlfn.XLOOKUP(Table1[[#This Row],[Location]],'Location analysis'!A:A,'Location analysis'!C:C)</f>
        <v>-74.125200000000007</v>
      </c>
      <c r="G3831" t="s">
        <v>70</v>
      </c>
      <c r="H3831" t="s">
        <v>34</v>
      </c>
      <c r="I3831">
        <v>15258216686</v>
      </c>
      <c r="J3831" t="s">
        <v>712</v>
      </c>
      <c r="K3831" t="s">
        <v>51</v>
      </c>
      <c r="L3831">
        <v>144</v>
      </c>
      <c r="M3831">
        <v>3</v>
      </c>
      <c r="N3831">
        <v>1</v>
      </c>
      <c r="O3831">
        <v>144</v>
      </c>
      <c r="P3831">
        <v>3</v>
      </c>
      <c r="Q3831">
        <v>1</v>
      </c>
      <c r="R3831">
        <v>3</v>
      </c>
      <c r="S3831">
        <v>3</v>
      </c>
      <c r="T3831" s="1">
        <v>44728</v>
      </c>
      <c r="U3831" t="str">
        <f t="shared" si="295"/>
        <v>Monster Energy Original</v>
      </c>
      <c r="V3831" t="str">
        <f t="shared" si="296"/>
        <v>Carbonated</v>
      </c>
      <c r="W3831" t="s">
        <v>34</v>
      </c>
      <c r="X3831" t="b">
        <f t="shared" si="298"/>
        <v>1</v>
      </c>
      <c r="Y3831">
        <f t="shared" si="297"/>
        <v>3</v>
      </c>
      <c r="Z3831" s="2">
        <f t="shared" si="299"/>
        <v>2</v>
      </c>
      <c r="AA3831" t="s">
        <v>70</v>
      </c>
      <c r="AD3831" t="s">
        <v>123</v>
      </c>
      <c r="AE3831" t="s">
        <v>713</v>
      </c>
      <c r="AF3831">
        <v>2022</v>
      </c>
    </row>
    <row r="3832" spans="1:32" x14ac:dyDescent="0.25">
      <c r="A3832" t="s">
        <v>29</v>
      </c>
      <c r="B3832" t="s">
        <v>67</v>
      </c>
      <c r="C3832" t="s">
        <v>68</v>
      </c>
      <c r="D3832" t="s">
        <v>69</v>
      </c>
      <c r="E3832">
        <f>_xlfn.XLOOKUP(Table1[[#This Row],[Location]],'Location analysis'!A:A,'Location analysis'!B:B)</f>
        <v>40.435699999999997</v>
      </c>
      <c r="F3832">
        <f>_xlfn.XLOOKUP(Table1[[#This Row],[Location]],'Location analysis'!A:A,'Location analysis'!C:C)</f>
        <v>-74.125200000000007</v>
      </c>
      <c r="G3832" t="s">
        <v>259</v>
      </c>
      <c r="H3832" t="s">
        <v>34</v>
      </c>
      <c r="I3832">
        <v>15258609217</v>
      </c>
      <c r="J3832" t="s">
        <v>712</v>
      </c>
      <c r="K3832" t="s">
        <v>36</v>
      </c>
      <c r="L3832">
        <v>140</v>
      </c>
      <c r="M3832">
        <v>1.5</v>
      </c>
      <c r="N3832">
        <v>1</v>
      </c>
      <c r="O3832">
        <v>140</v>
      </c>
      <c r="P3832">
        <v>1.5</v>
      </c>
      <c r="Q3832">
        <v>1</v>
      </c>
      <c r="R3832">
        <v>1.5</v>
      </c>
      <c r="S3832">
        <v>1.5</v>
      </c>
      <c r="T3832" s="1">
        <v>44728</v>
      </c>
      <c r="U3832" t="str">
        <f t="shared" si="295"/>
        <v>Sunkist Soda - Orange</v>
      </c>
      <c r="V3832" t="str">
        <f t="shared" si="296"/>
        <v>Carbonated</v>
      </c>
      <c r="W3832" t="s">
        <v>34</v>
      </c>
      <c r="X3832" t="b">
        <f t="shared" si="298"/>
        <v>1</v>
      </c>
      <c r="Y3832">
        <f t="shared" si="297"/>
        <v>1.5</v>
      </c>
      <c r="Z3832" s="2">
        <f t="shared" si="299"/>
        <v>1</v>
      </c>
      <c r="AA3832" t="s">
        <v>260</v>
      </c>
      <c r="AB3832" t="s">
        <v>261</v>
      </c>
      <c r="AD3832" t="s">
        <v>123</v>
      </c>
      <c r="AE3832" t="s">
        <v>713</v>
      </c>
      <c r="AF3832">
        <v>2022</v>
      </c>
    </row>
    <row r="3833" spans="1:32" x14ac:dyDescent="0.25">
      <c r="A3833" t="s">
        <v>29</v>
      </c>
      <c r="B3833" t="s">
        <v>394</v>
      </c>
      <c r="C3833" t="s">
        <v>395</v>
      </c>
      <c r="D3833" t="s">
        <v>396</v>
      </c>
      <c r="E3833">
        <f>_xlfn.XLOOKUP(Table1[[#This Row],[Location]],'Location analysis'!A:A,'Location analysis'!B:B)</f>
        <v>40.416893999999999</v>
      </c>
      <c r="F3833">
        <f>_xlfn.XLOOKUP(Table1[[#This Row],[Location]],'Location analysis'!A:A,'Location analysis'!C:C)</f>
        <v>-74.420399000000003</v>
      </c>
      <c r="G3833" t="s">
        <v>463</v>
      </c>
      <c r="H3833" t="s">
        <v>34</v>
      </c>
      <c r="I3833">
        <v>15258825371</v>
      </c>
      <c r="J3833" t="s">
        <v>712</v>
      </c>
      <c r="K3833" t="s">
        <v>36</v>
      </c>
      <c r="L3833">
        <v>148</v>
      </c>
      <c r="M3833">
        <v>3</v>
      </c>
      <c r="N3833">
        <v>1</v>
      </c>
      <c r="O3833">
        <v>148</v>
      </c>
      <c r="P3833">
        <v>3</v>
      </c>
      <c r="Q3833">
        <v>1</v>
      </c>
      <c r="R3833">
        <v>3</v>
      </c>
      <c r="S3833">
        <v>3</v>
      </c>
      <c r="T3833" s="1">
        <v>44728</v>
      </c>
      <c r="U3833" t="str">
        <f t="shared" si="295"/>
        <v>Starbucks Refresher - Real Coconut Water</v>
      </c>
      <c r="V3833" t="str">
        <f t="shared" si="296"/>
        <v>Carbonated</v>
      </c>
      <c r="W3833" t="s">
        <v>34</v>
      </c>
      <c r="X3833" t="b">
        <f t="shared" si="298"/>
        <v>1</v>
      </c>
      <c r="Y3833">
        <f t="shared" si="297"/>
        <v>3</v>
      </c>
      <c r="Z3833" s="2">
        <f t="shared" si="299"/>
        <v>2</v>
      </c>
      <c r="AA3833" t="s">
        <v>464</v>
      </c>
      <c r="AB3833" t="s">
        <v>465</v>
      </c>
      <c r="AD3833" t="s">
        <v>123</v>
      </c>
      <c r="AE3833" t="s">
        <v>713</v>
      </c>
      <c r="AF3833">
        <v>2022</v>
      </c>
    </row>
    <row r="3834" spans="1:32" x14ac:dyDescent="0.25">
      <c r="A3834" t="s">
        <v>29</v>
      </c>
      <c r="B3834" t="s">
        <v>394</v>
      </c>
      <c r="C3834" t="s">
        <v>395</v>
      </c>
      <c r="D3834" t="s">
        <v>396</v>
      </c>
      <c r="E3834">
        <f>_xlfn.XLOOKUP(Table1[[#This Row],[Location]],'Location analysis'!A:A,'Location analysis'!B:B)</f>
        <v>40.416893999999999</v>
      </c>
      <c r="F3834">
        <f>_xlfn.XLOOKUP(Table1[[#This Row],[Location]],'Location analysis'!A:A,'Location analysis'!C:C)</f>
        <v>-74.420399000000003</v>
      </c>
      <c r="G3834" t="s">
        <v>463</v>
      </c>
      <c r="H3834" t="s">
        <v>34</v>
      </c>
      <c r="I3834">
        <v>15259033739</v>
      </c>
      <c r="J3834" t="s">
        <v>712</v>
      </c>
      <c r="K3834" t="s">
        <v>51</v>
      </c>
      <c r="L3834">
        <v>148</v>
      </c>
      <c r="M3834">
        <v>3</v>
      </c>
      <c r="N3834">
        <v>1</v>
      </c>
      <c r="O3834">
        <v>148</v>
      </c>
      <c r="P3834">
        <v>3</v>
      </c>
      <c r="Q3834">
        <v>1</v>
      </c>
      <c r="R3834">
        <v>3</v>
      </c>
      <c r="S3834">
        <v>3</v>
      </c>
      <c r="T3834" s="1">
        <v>44728</v>
      </c>
      <c r="U3834" t="str">
        <f t="shared" si="295"/>
        <v>Starbucks Refresher - Real Coconut Water</v>
      </c>
      <c r="V3834" t="str">
        <f t="shared" si="296"/>
        <v>Carbonated</v>
      </c>
      <c r="W3834" t="s">
        <v>34</v>
      </c>
      <c r="X3834" t="b">
        <f t="shared" si="298"/>
        <v>1</v>
      </c>
      <c r="Y3834">
        <f t="shared" si="297"/>
        <v>3</v>
      </c>
      <c r="Z3834" s="2">
        <f t="shared" si="299"/>
        <v>2</v>
      </c>
      <c r="AA3834" t="s">
        <v>464</v>
      </c>
      <c r="AB3834" t="s">
        <v>465</v>
      </c>
      <c r="AD3834" t="s">
        <v>123</v>
      </c>
      <c r="AE3834" t="s">
        <v>713</v>
      </c>
      <c r="AF3834">
        <v>2022</v>
      </c>
    </row>
    <row r="3835" spans="1:32" x14ac:dyDescent="0.25">
      <c r="A3835" t="s">
        <v>29</v>
      </c>
      <c r="B3835" t="s">
        <v>62</v>
      </c>
      <c r="C3835" t="s">
        <v>63</v>
      </c>
      <c r="D3835" t="s">
        <v>64</v>
      </c>
      <c r="E3835">
        <f>_xlfn.XLOOKUP(Table1[[#This Row],[Location]],'Location analysis'!A:A,'Location analysis'!B:B)</f>
        <v>40.091900000000003</v>
      </c>
      <c r="F3835">
        <f>_xlfn.XLOOKUP(Table1[[#This Row],[Location]],'Location analysis'!A:A,'Location analysis'!C:C)</f>
        <v>-74.358699999999999</v>
      </c>
      <c r="G3835" t="s">
        <v>154</v>
      </c>
      <c r="H3835" t="s">
        <v>43</v>
      </c>
      <c r="I3835">
        <v>15259182590</v>
      </c>
      <c r="J3835" t="s">
        <v>712</v>
      </c>
      <c r="K3835" t="s">
        <v>51</v>
      </c>
      <c r="L3835">
        <v>110</v>
      </c>
      <c r="M3835">
        <v>1.5</v>
      </c>
      <c r="N3835">
        <v>1</v>
      </c>
      <c r="O3835">
        <v>110</v>
      </c>
      <c r="P3835">
        <v>1.5</v>
      </c>
      <c r="Q3835">
        <v>1</v>
      </c>
      <c r="R3835">
        <v>1.5</v>
      </c>
      <c r="S3835">
        <v>1.5</v>
      </c>
      <c r="T3835" s="1">
        <v>44728</v>
      </c>
      <c r="U3835" t="str">
        <f t="shared" si="295"/>
        <v>SunChips Multigrain - Harvest Cheddar</v>
      </c>
      <c r="V3835" t="str">
        <f t="shared" si="296"/>
        <v>Food</v>
      </c>
      <c r="W3835" t="s">
        <v>43</v>
      </c>
      <c r="X3835" t="b">
        <f t="shared" si="298"/>
        <v>1</v>
      </c>
      <c r="Y3835">
        <f t="shared" si="297"/>
        <v>1.5</v>
      </c>
      <c r="Z3835" s="2">
        <f t="shared" si="299"/>
        <v>1</v>
      </c>
      <c r="AA3835" t="s">
        <v>129</v>
      </c>
      <c r="AB3835" t="s">
        <v>155</v>
      </c>
      <c r="AD3835" t="s">
        <v>123</v>
      </c>
      <c r="AE3835" t="s">
        <v>713</v>
      </c>
      <c r="AF3835">
        <v>2022</v>
      </c>
    </row>
    <row r="3836" spans="1:32" x14ac:dyDescent="0.25">
      <c r="A3836" t="s">
        <v>29</v>
      </c>
      <c r="B3836" t="s">
        <v>394</v>
      </c>
      <c r="C3836" t="s">
        <v>395</v>
      </c>
      <c r="D3836" t="s">
        <v>396</v>
      </c>
      <c r="E3836">
        <f>_xlfn.XLOOKUP(Table1[[#This Row],[Location]],'Location analysis'!A:A,'Location analysis'!B:B)</f>
        <v>40.416893999999999</v>
      </c>
      <c r="F3836">
        <f>_xlfn.XLOOKUP(Table1[[#This Row],[Location]],'Location analysis'!A:A,'Location analysis'!C:C)</f>
        <v>-74.420399000000003</v>
      </c>
      <c r="G3836" t="s">
        <v>182</v>
      </c>
      <c r="H3836" t="s">
        <v>34</v>
      </c>
      <c r="I3836">
        <v>15259360868</v>
      </c>
      <c r="J3836" t="s">
        <v>712</v>
      </c>
      <c r="K3836" t="s">
        <v>36</v>
      </c>
      <c r="L3836">
        <v>142</v>
      </c>
      <c r="M3836">
        <v>1.5</v>
      </c>
      <c r="N3836">
        <v>1</v>
      </c>
      <c r="O3836">
        <v>142</v>
      </c>
      <c r="P3836">
        <v>1.5</v>
      </c>
      <c r="Q3836">
        <v>1</v>
      </c>
      <c r="R3836">
        <v>1.5</v>
      </c>
      <c r="S3836">
        <v>1.5</v>
      </c>
      <c r="T3836" s="1">
        <v>44728</v>
      </c>
      <c r="U3836" t="str">
        <f t="shared" si="295"/>
        <v>Coca Cola - Zero Sugar</v>
      </c>
      <c r="V3836" t="str">
        <f t="shared" si="296"/>
        <v>Carbonated</v>
      </c>
      <c r="W3836" t="s">
        <v>34</v>
      </c>
      <c r="X3836" t="b">
        <f t="shared" si="298"/>
        <v>1</v>
      </c>
      <c r="Y3836">
        <f t="shared" si="297"/>
        <v>1.5</v>
      </c>
      <c r="Z3836" s="2">
        <f t="shared" si="299"/>
        <v>1</v>
      </c>
      <c r="AA3836" t="s">
        <v>183</v>
      </c>
      <c r="AB3836" t="s">
        <v>184</v>
      </c>
      <c r="AD3836" t="s">
        <v>123</v>
      </c>
      <c r="AE3836" t="s">
        <v>713</v>
      </c>
      <c r="AF3836">
        <v>2022</v>
      </c>
    </row>
    <row r="3837" spans="1:32" x14ac:dyDescent="0.25">
      <c r="A3837" t="s">
        <v>29</v>
      </c>
      <c r="B3837" t="s">
        <v>394</v>
      </c>
      <c r="C3837" t="s">
        <v>395</v>
      </c>
      <c r="D3837" t="s">
        <v>396</v>
      </c>
      <c r="E3837">
        <f>_xlfn.XLOOKUP(Table1[[#This Row],[Location]],'Location analysis'!A:A,'Location analysis'!B:B)</f>
        <v>40.416893999999999</v>
      </c>
      <c r="F3837">
        <f>_xlfn.XLOOKUP(Table1[[#This Row],[Location]],'Location analysis'!A:A,'Location analysis'!C:C)</f>
        <v>-74.420399000000003</v>
      </c>
      <c r="G3837" t="s">
        <v>182</v>
      </c>
      <c r="H3837" t="s">
        <v>34</v>
      </c>
      <c r="I3837">
        <v>15259890851</v>
      </c>
      <c r="J3837" t="s">
        <v>712</v>
      </c>
      <c r="K3837" t="s">
        <v>36</v>
      </c>
      <c r="L3837">
        <v>142</v>
      </c>
      <c r="M3837">
        <v>1.5</v>
      </c>
      <c r="N3837">
        <v>1</v>
      </c>
      <c r="O3837">
        <v>142</v>
      </c>
      <c r="P3837">
        <v>1.5</v>
      </c>
      <c r="Q3837">
        <v>1</v>
      </c>
      <c r="R3837">
        <v>1.5</v>
      </c>
      <c r="S3837">
        <v>1.5</v>
      </c>
      <c r="T3837" s="1">
        <v>44728</v>
      </c>
      <c r="U3837" t="str">
        <f t="shared" si="295"/>
        <v>Coca Cola - Zero Sugar</v>
      </c>
      <c r="V3837" t="str">
        <f t="shared" si="296"/>
        <v>Carbonated</v>
      </c>
      <c r="W3837" t="s">
        <v>34</v>
      </c>
      <c r="X3837" t="b">
        <f t="shared" si="298"/>
        <v>1</v>
      </c>
      <c r="Y3837">
        <f t="shared" si="297"/>
        <v>1.5</v>
      </c>
      <c r="Z3837" s="2">
        <f t="shared" si="299"/>
        <v>1</v>
      </c>
      <c r="AA3837" t="s">
        <v>183</v>
      </c>
      <c r="AB3837" t="s">
        <v>184</v>
      </c>
      <c r="AD3837" t="s">
        <v>123</v>
      </c>
      <c r="AE3837" t="s">
        <v>713</v>
      </c>
      <c r="AF3837">
        <v>2022</v>
      </c>
    </row>
    <row r="3838" spans="1:32" x14ac:dyDescent="0.25">
      <c r="A3838" t="s">
        <v>29</v>
      </c>
      <c r="B3838" t="s">
        <v>394</v>
      </c>
      <c r="C3838" t="s">
        <v>395</v>
      </c>
      <c r="D3838" t="s">
        <v>396</v>
      </c>
      <c r="E3838">
        <f>_xlfn.XLOOKUP(Table1[[#This Row],[Location]],'Location analysis'!A:A,'Location analysis'!B:B)</f>
        <v>40.416893999999999</v>
      </c>
      <c r="F3838">
        <f>_xlfn.XLOOKUP(Table1[[#This Row],[Location]],'Location analysis'!A:A,'Location analysis'!C:C)</f>
        <v>-74.420399000000003</v>
      </c>
      <c r="G3838" t="s">
        <v>424</v>
      </c>
      <c r="H3838" t="s">
        <v>43</v>
      </c>
      <c r="I3838">
        <v>15260218300</v>
      </c>
      <c r="J3838" t="s">
        <v>712</v>
      </c>
      <c r="K3838" t="s">
        <v>36</v>
      </c>
      <c r="L3838">
        <v>130</v>
      </c>
      <c r="M3838">
        <v>2</v>
      </c>
      <c r="N3838">
        <v>1</v>
      </c>
      <c r="O3838">
        <v>130</v>
      </c>
      <c r="P3838">
        <v>2</v>
      </c>
      <c r="Q3838">
        <v>1</v>
      </c>
      <c r="R3838">
        <v>2</v>
      </c>
      <c r="S3838">
        <v>2</v>
      </c>
      <c r="T3838" s="1">
        <v>44728</v>
      </c>
      <c r="U3838" t="str">
        <f t="shared" si="295"/>
        <v>Autumns Granola Bar - Cinnamon Almond</v>
      </c>
      <c r="V3838" t="str">
        <f t="shared" si="296"/>
        <v>Food</v>
      </c>
      <c r="W3838" t="s">
        <v>43</v>
      </c>
      <c r="X3838" t="b">
        <f t="shared" si="298"/>
        <v>1</v>
      </c>
      <c r="Y3838">
        <f t="shared" si="297"/>
        <v>2</v>
      </c>
      <c r="Z3838" s="2">
        <f t="shared" si="299"/>
        <v>1.3333333333333333</v>
      </c>
      <c r="AA3838" t="s">
        <v>425</v>
      </c>
      <c r="AB3838" t="s">
        <v>426</v>
      </c>
      <c r="AD3838" t="s">
        <v>123</v>
      </c>
      <c r="AE3838" t="s">
        <v>713</v>
      </c>
      <c r="AF3838">
        <v>2022</v>
      </c>
    </row>
    <row r="3839" spans="1:32" x14ac:dyDescent="0.25">
      <c r="A3839" t="s">
        <v>29</v>
      </c>
      <c r="B3839" t="s">
        <v>62</v>
      </c>
      <c r="C3839" t="s">
        <v>63</v>
      </c>
      <c r="D3839" t="s">
        <v>64</v>
      </c>
      <c r="E3839">
        <f>_xlfn.XLOOKUP(Table1[[#This Row],[Location]],'Location analysis'!A:A,'Location analysis'!B:B)</f>
        <v>40.091900000000003</v>
      </c>
      <c r="F3839">
        <f>_xlfn.XLOOKUP(Table1[[#This Row],[Location]],'Location analysis'!A:A,'Location analysis'!C:C)</f>
        <v>-74.358699999999999</v>
      </c>
      <c r="G3839" t="s">
        <v>180</v>
      </c>
      <c r="H3839" t="s">
        <v>43</v>
      </c>
      <c r="I3839">
        <v>15260195032</v>
      </c>
      <c r="J3839" t="s">
        <v>712</v>
      </c>
      <c r="K3839" t="s">
        <v>51</v>
      </c>
      <c r="L3839">
        <v>113</v>
      </c>
      <c r="M3839">
        <v>1.5</v>
      </c>
      <c r="N3839">
        <v>1</v>
      </c>
      <c r="O3839">
        <v>113</v>
      </c>
      <c r="P3839">
        <v>1.5</v>
      </c>
      <c r="Q3839">
        <v>1</v>
      </c>
      <c r="R3839">
        <v>1.5</v>
      </c>
      <c r="S3839">
        <v>1.5</v>
      </c>
      <c r="T3839" s="1">
        <v>44728</v>
      </c>
      <c r="U3839" t="str">
        <f t="shared" si="295"/>
        <v>Miss Vickie's Potato Chip - Jalapeno</v>
      </c>
      <c r="V3839" t="str">
        <f t="shared" si="296"/>
        <v>Food</v>
      </c>
      <c r="W3839" t="s">
        <v>43</v>
      </c>
      <c r="X3839" t="b">
        <f t="shared" si="298"/>
        <v>1</v>
      </c>
      <c r="Y3839">
        <f t="shared" si="297"/>
        <v>1.5</v>
      </c>
      <c r="Z3839" s="2">
        <f t="shared" si="299"/>
        <v>1</v>
      </c>
      <c r="AA3839" t="s">
        <v>58</v>
      </c>
      <c r="AB3839" t="s">
        <v>181</v>
      </c>
      <c r="AD3839" t="s">
        <v>123</v>
      </c>
      <c r="AE3839" t="s">
        <v>713</v>
      </c>
      <c r="AF3839">
        <v>2022</v>
      </c>
    </row>
    <row r="3840" spans="1:32" x14ac:dyDescent="0.25">
      <c r="A3840" t="s">
        <v>29</v>
      </c>
      <c r="B3840" t="s">
        <v>67</v>
      </c>
      <c r="C3840" t="s">
        <v>68</v>
      </c>
      <c r="D3840" t="s">
        <v>69</v>
      </c>
      <c r="E3840">
        <f>_xlfn.XLOOKUP(Table1[[#This Row],[Location]],'Location analysis'!A:A,'Location analysis'!B:B)</f>
        <v>40.435699999999997</v>
      </c>
      <c r="F3840">
        <f>_xlfn.XLOOKUP(Table1[[#This Row],[Location]],'Location analysis'!A:A,'Location analysis'!C:C)</f>
        <v>-74.125200000000007</v>
      </c>
      <c r="G3840" t="s">
        <v>81</v>
      </c>
      <c r="H3840" t="s">
        <v>43</v>
      </c>
      <c r="I3840">
        <v>15261090230</v>
      </c>
      <c r="J3840" t="s">
        <v>712</v>
      </c>
      <c r="K3840" t="s">
        <v>36</v>
      </c>
      <c r="L3840">
        <v>136</v>
      </c>
      <c r="M3840">
        <v>2.5</v>
      </c>
      <c r="N3840">
        <v>1</v>
      </c>
      <c r="O3840">
        <v>136</v>
      </c>
      <c r="P3840">
        <v>2.5</v>
      </c>
      <c r="Q3840">
        <v>1</v>
      </c>
      <c r="R3840">
        <v>2.5</v>
      </c>
      <c r="S3840">
        <v>2.5</v>
      </c>
      <c r="T3840" s="1">
        <v>44728</v>
      </c>
      <c r="U3840" t="str">
        <f t="shared" si="295"/>
        <v>KitKat - Crisp Wafers</v>
      </c>
      <c r="V3840" t="str">
        <f t="shared" si="296"/>
        <v>Food</v>
      </c>
      <c r="W3840" t="s">
        <v>43</v>
      </c>
      <c r="X3840" t="b">
        <f t="shared" si="298"/>
        <v>1</v>
      </c>
      <c r="Y3840">
        <f t="shared" si="297"/>
        <v>2.5</v>
      </c>
      <c r="Z3840" s="2">
        <f t="shared" si="299"/>
        <v>1.6666666666666667</v>
      </c>
      <c r="AA3840" t="s">
        <v>82</v>
      </c>
      <c r="AB3840" t="s">
        <v>83</v>
      </c>
      <c r="AD3840" t="s">
        <v>123</v>
      </c>
      <c r="AE3840" t="s">
        <v>713</v>
      </c>
      <c r="AF3840">
        <v>2022</v>
      </c>
    </row>
    <row r="3841" spans="1:32" x14ac:dyDescent="0.25">
      <c r="A3841" t="s">
        <v>29</v>
      </c>
      <c r="B3841" t="s">
        <v>62</v>
      </c>
      <c r="C3841" t="s">
        <v>63</v>
      </c>
      <c r="D3841" t="s">
        <v>64</v>
      </c>
      <c r="E3841">
        <f>_xlfn.XLOOKUP(Table1[[#This Row],[Location]],'Location analysis'!A:A,'Location analysis'!B:B)</f>
        <v>40.091900000000003</v>
      </c>
      <c r="F3841">
        <f>_xlfn.XLOOKUP(Table1[[#This Row],[Location]],'Location analysis'!A:A,'Location analysis'!C:C)</f>
        <v>-74.358699999999999</v>
      </c>
      <c r="G3841" t="s">
        <v>84</v>
      </c>
      <c r="H3841" t="s">
        <v>43</v>
      </c>
      <c r="I3841">
        <v>15261094479</v>
      </c>
      <c r="J3841" t="s">
        <v>712</v>
      </c>
      <c r="K3841" t="s">
        <v>51</v>
      </c>
      <c r="L3841">
        <v>138</v>
      </c>
      <c r="M3841">
        <v>2</v>
      </c>
      <c r="N3841">
        <v>1</v>
      </c>
      <c r="O3841">
        <v>138</v>
      </c>
      <c r="P3841">
        <v>2</v>
      </c>
      <c r="Q3841">
        <v>1</v>
      </c>
      <c r="R3841">
        <v>2</v>
      </c>
      <c r="S3841">
        <v>2</v>
      </c>
      <c r="T3841" s="1">
        <v>44728</v>
      </c>
      <c r="U3841" t="str">
        <f t="shared" si="295"/>
        <v>Wonderful Pistachios - Variety</v>
      </c>
      <c r="V3841" t="str">
        <f t="shared" si="296"/>
        <v>Food</v>
      </c>
      <c r="W3841" t="s">
        <v>43</v>
      </c>
      <c r="X3841" t="b">
        <f t="shared" si="298"/>
        <v>1</v>
      </c>
      <c r="Y3841">
        <f t="shared" si="297"/>
        <v>2</v>
      </c>
      <c r="Z3841" s="2">
        <f t="shared" si="299"/>
        <v>1.3333333333333333</v>
      </c>
      <c r="AA3841" t="s">
        <v>85</v>
      </c>
      <c r="AB3841" t="s">
        <v>86</v>
      </c>
      <c r="AD3841" t="s">
        <v>123</v>
      </c>
      <c r="AE3841" t="s">
        <v>713</v>
      </c>
      <c r="AF3841">
        <v>2022</v>
      </c>
    </row>
    <row r="3842" spans="1:32" x14ac:dyDescent="0.25">
      <c r="A3842" t="s">
        <v>29</v>
      </c>
      <c r="B3842" t="s">
        <v>62</v>
      </c>
      <c r="C3842" t="s">
        <v>63</v>
      </c>
      <c r="D3842" t="s">
        <v>64</v>
      </c>
      <c r="E3842">
        <f>_xlfn.XLOOKUP(Table1[[#This Row],[Location]],'Location analysis'!A:A,'Location analysis'!B:B)</f>
        <v>40.091900000000003</v>
      </c>
      <c r="F3842">
        <f>_xlfn.XLOOKUP(Table1[[#This Row],[Location]],'Location analysis'!A:A,'Location analysis'!C:C)</f>
        <v>-74.358699999999999</v>
      </c>
      <c r="G3842" t="s">
        <v>84</v>
      </c>
      <c r="H3842" t="s">
        <v>43</v>
      </c>
      <c r="I3842">
        <v>15261101052</v>
      </c>
      <c r="J3842" t="s">
        <v>712</v>
      </c>
      <c r="K3842" t="s">
        <v>51</v>
      </c>
      <c r="L3842">
        <v>138</v>
      </c>
      <c r="M3842">
        <v>2</v>
      </c>
      <c r="N3842">
        <v>1</v>
      </c>
      <c r="O3842">
        <v>138</v>
      </c>
      <c r="P3842">
        <v>2</v>
      </c>
      <c r="Q3842">
        <v>1</v>
      </c>
      <c r="R3842">
        <v>2</v>
      </c>
      <c r="S3842">
        <v>2</v>
      </c>
      <c r="T3842" s="1">
        <v>44728</v>
      </c>
      <c r="U3842" t="str">
        <f t="shared" ref="U3842:U3905" si="300">IF(G3842="","Cell is Blank - Dis-regard",G3842)</f>
        <v>Wonderful Pistachios - Variety</v>
      </c>
      <c r="V3842" t="str">
        <f t="shared" ref="V3842:V3905" si="301">IF(H3842="","Cell is Blank - Dis-regard",H3842)</f>
        <v>Food</v>
      </c>
      <c r="W3842" t="s">
        <v>43</v>
      </c>
      <c r="X3842" t="b">
        <f t="shared" si="298"/>
        <v>1</v>
      </c>
      <c r="Y3842">
        <f t="shared" ref="Y3842:Y3905" si="302">IF(X3842="FALSE",M3842,M3842)</f>
        <v>2</v>
      </c>
      <c r="Z3842" s="2">
        <f t="shared" si="299"/>
        <v>1.3333333333333333</v>
      </c>
      <c r="AA3842" t="s">
        <v>85</v>
      </c>
      <c r="AB3842" t="s">
        <v>86</v>
      </c>
      <c r="AD3842" t="s">
        <v>123</v>
      </c>
      <c r="AE3842" t="s">
        <v>713</v>
      </c>
      <c r="AF3842">
        <v>2022</v>
      </c>
    </row>
    <row r="3843" spans="1:32" x14ac:dyDescent="0.25">
      <c r="A3843" t="s">
        <v>29</v>
      </c>
      <c r="B3843" t="s">
        <v>394</v>
      </c>
      <c r="C3843" t="s">
        <v>395</v>
      </c>
      <c r="D3843" t="s">
        <v>396</v>
      </c>
      <c r="E3843">
        <f>_xlfn.XLOOKUP(Table1[[#This Row],[Location]],'Location analysis'!A:A,'Location analysis'!B:B)</f>
        <v>40.416893999999999</v>
      </c>
      <c r="F3843">
        <f>_xlfn.XLOOKUP(Table1[[#This Row],[Location]],'Location analysis'!A:A,'Location analysis'!C:C)</f>
        <v>-74.420399000000003</v>
      </c>
      <c r="G3843" t="s">
        <v>137</v>
      </c>
      <c r="H3843" t="s">
        <v>97</v>
      </c>
      <c r="I3843">
        <v>15261107711</v>
      </c>
      <c r="J3843" t="s">
        <v>712</v>
      </c>
      <c r="K3843" t="s">
        <v>51</v>
      </c>
      <c r="L3843">
        <v>144</v>
      </c>
      <c r="M3843">
        <v>1.5</v>
      </c>
      <c r="N3843">
        <v>1</v>
      </c>
      <c r="O3843">
        <v>144</v>
      </c>
      <c r="P3843">
        <v>1.5</v>
      </c>
      <c r="Q3843">
        <v>1</v>
      </c>
      <c r="R3843">
        <v>1.5</v>
      </c>
      <c r="S3843">
        <v>1.5</v>
      </c>
      <c r="T3843" s="1">
        <v>44728</v>
      </c>
      <c r="U3843" t="str">
        <f t="shared" si="300"/>
        <v>Poland Springs Water</v>
      </c>
      <c r="V3843" t="str">
        <f t="shared" si="301"/>
        <v>Water</v>
      </c>
      <c r="W3843" t="s">
        <v>97</v>
      </c>
      <c r="X3843" t="b">
        <f t="shared" ref="X3843:X3906" si="303">M3843=P3843</f>
        <v>1</v>
      </c>
      <c r="Y3843">
        <f t="shared" si="302"/>
        <v>1.5</v>
      </c>
      <c r="Z3843" s="2">
        <f t="shared" ref="Z3843:Z3906" si="304">Y3843/1.5</f>
        <v>1</v>
      </c>
      <c r="AA3843" t="s">
        <v>137</v>
      </c>
      <c r="AD3843" t="s">
        <v>123</v>
      </c>
      <c r="AE3843" t="s">
        <v>713</v>
      </c>
      <c r="AF3843">
        <v>2022</v>
      </c>
    </row>
    <row r="3844" spans="1:32" x14ac:dyDescent="0.25">
      <c r="A3844" t="s">
        <v>29</v>
      </c>
      <c r="B3844" t="s">
        <v>394</v>
      </c>
      <c r="C3844" t="s">
        <v>395</v>
      </c>
      <c r="D3844" t="s">
        <v>396</v>
      </c>
      <c r="E3844">
        <f>_xlfn.XLOOKUP(Table1[[#This Row],[Location]],'Location analysis'!A:A,'Location analysis'!B:B)</f>
        <v>40.416893999999999</v>
      </c>
      <c r="F3844">
        <f>_xlfn.XLOOKUP(Table1[[#This Row],[Location]],'Location analysis'!A:A,'Location analysis'!C:C)</f>
        <v>-74.420399000000003</v>
      </c>
      <c r="G3844" t="s">
        <v>137</v>
      </c>
      <c r="H3844" t="s">
        <v>97</v>
      </c>
      <c r="I3844">
        <v>15261200097</v>
      </c>
      <c r="J3844" t="s">
        <v>712</v>
      </c>
      <c r="K3844" t="s">
        <v>51</v>
      </c>
      <c r="L3844">
        <v>144</v>
      </c>
      <c r="M3844">
        <v>1.5</v>
      </c>
      <c r="N3844">
        <v>1</v>
      </c>
      <c r="O3844">
        <v>144</v>
      </c>
      <c r="P3844">
        <v>1.5</v>
      </c>
      <c r="Q3844">
        <v>1</v>
      </c>
      <c r="R3844">
        <v>1.5</v>
      </c>
      <c r="S3844">
        <v>1.5</v>
      </c>
      <c r="T3844" s="1">
        <v>44728</v>
      </c>
      <c r="U3844" t="str">
        <f t="shared" si="300"/>
        <v>Poland Springs Water</v>
      </c>
      <c r="V3844" t="str">
        <f t="shared" si="301"/>
        <v>Water</v>
      </c>
      <c r="W3844" t="s">
        <v>97</v>
      </c>
      <c r="X3844" t="b">
        <f t="shared" si="303"/>
        <v>1</v>
      </c>
      <c r="Y3844">
        <f t="shared" si="302"/>
        <v>1.5</v>
      </c>
      <c r="Z3844" s="2">
        <f t="shared" si="304"/>
        <v>1</v>
      </c>
      <c r="AA3844" t="s">
        <v>137</v>
      </c>
      <c r="AD3844" t="s">
        <v>123</v>
      </c>
      <c r="AE3844" t="s">
        <v>713</v>
      </c>
      <c r="AF3844">
        <v>2022</v>
      </c>
    </row>
    <row r="3845" spans="1:32" x14ac:dyDescent="0.25">
      <c r="A3845" t="s">
        <v>29</v>
      </c>
      <c r="B3845" t="s">
        <v>62</v>
      </c>
      <c r="C3845" t="s">
        <v>63</v>
      </c>
      <c r="D3845" t="s">
        <v>64</v>
      </c>
      <c r="E3845">
        <f>_xlfn.XLOOKUP(Table1[[#This Row],[Location]],'Location analysis'!A:A,'Location analysis'!B:B)</f>
        <v>40.091900000000003</v>
      </c>
      <c r="F3845">
        <f>_xlfn.XLOOKUP(Table1[[#This Row],[Location]],'Location analysis'!A:A,'Location analysis'!C:C)</f>
        <v>-74.358699999999999</v>
      </c>
      <c r="G3845" t="s">
        <v>81</v>
      </c>
      <c r="H3845" t="s">
        <v>43</v>
      </c>
      <c r="I3845">
        <v>15261202810</v>
      </c>
      <c r="J3845" t="s">
        <v>712</v>
      </c>
      <c r="K3845" t="s">
        <v>51</v>
      </c>
      <c r="L3845">
        <v>136</v>
      </c>
      <c r="M3845">
        <v>1.75</v>
      </c>
      <c r="N3845">
        <v>1</v>
      </c>
      <c r="O3845">
        <v>136</v>
      </c>
      <c r="P3845">
        <v>1.75</v>
      </c>
      <c r="Q3845">
        <v>1</v>
      </c>
      <c r="R3845">
        <v>1.75</v>
      </c>
      <c r="S3845">
        <v>1.75</v>
      </c>
      <c r="T3845" s="1">
        <v>44728</v>
      </c>
      <c r="U3845" t="str">
        <f t="shared" si="300"/>
        <v>KitKat - Crisp Wafers</v>
      </c>
      <c r="V3845" t="str">
        <f t="shared" si="301"/>
        <v>Food</v>
      </c>
      <c r="W3845" t="s">
        <v>43</v>
      </c>
      <c r="X3845" t="b">
        <f t="shared" si="303"/>
        <v>1</v>
      </c>
      <c r="Y3845">
        <f t="shared" si="302"/>
        <v>1.75</v>
      </c>
      <c r="Z3845" s="2">
        <f t="shared" si="304"/>
        <v>1.1666666666666667</v>
      </c>
      <c r="AA3845" t="s">
        <v>82</v>
      </c>
      <c r="AB3845" t="s">
        <v>83</v>
      </c>
      <c r="AD3845" t="s">
        <v>123</v>
      </c>
      <c r="AE3845" t="s">
        <v>713</v>
      </c>
      <c r="AF3845">
        <v>2022</v>
      </c>
    </row>
    <row r="3846" spans="1:32" x14ac:dyDescent="0.25">
      <c r="A3846" t="s">
        <v>29</v>
      </c>
      <c r="B3846" t="s">
        <v>394</v>
      </c>
      <c r="C3846" t="s">
        <v>395</v>
      </c>
      <c r="D3846" t="s">
        <v>396</v>
      </c>
      <c r="E3846">
        <f>_xlfn.XLOOKUP(Table1[[#This Row],[Location]],'Location analysis'!A:A,'Location analysis'!B:B)</f>
        <v>40.416893999999999</v>
      </c>
      <c r="F3846">
        <f>_xlfn.XLOOKUP(Table1[[#This Row],[Location]],'Location analysis'!A:A,'Location analysis'!C:C)</f>
        <v>-74.420399000000003</v>
      </c>
      <c r="G3846" t="s">
        <v>148</v>
      </c>
      <c r="H3846" t="s">
        <v>49</v>
      </c>
      <c r="I3846">
        <v>15261306598</v>
      </c>
      <c r="J3846" t="s">
        <v>712</v>
      </c>
      <c r="K3846" t="s">
        <v>36</v>
      </c>
      <c r="L3846">
        <v>141</v>
      </c>
      <c r="M3846">
        <v>2</v>
      </c>
      <c r="N3846">
        <v>1</v>
      </c>
      <c r="O3846">
        <v>141</v>
      </c>
      <c r="P3846">
        <v>2</v>
      </c>
      <c r="Q3846">
        <v>1</v>
      </c>
      <c r="R3846">
        <v>2</v>
      </c>
      <c r="S3846">
        <v>2</v>
      </c>
      <c r="T3846" s="1">
        <v>44728</v>
      </c>
      <c r="U3846" t="str">
        <f t="shared" si="300"/>
        <v>V8 Vegetable Juice - Original</v>
      </c>
      <c r="V3846" t="str">
        <f t="shared" si="301"/>
        <v>Non Carbonated</v>
      </c>
      <c r="W3846" t="s">
        <v>49</v>
      </c>
      <c r="X3846" t="b">
        <f t="shared" si="303"/>
        <v>1</v>
      </c>
      <c r="Y3846">
        <f t="shared" si="302"/>
        <v>2</v>
      </c>
      <c r="Z3846" s="2">
        <f t="shared" si="304"/>
        <v>1.3333333333333333</v>
      </c>
      <c r="AA3846" t="s">
        <v>149</v>
      </c>
      <c r="AB3846" t="s">
        <v>150</v>
      </c>
      <c r="AD3846" t="s">
        <v>123</v>
      </c>
      <c r="AE3846" t="s">
        <v>713</v>
      </c>
      <c r="AF3846">
        <v>2022</v>
      </c>
    </row>
    <row r="3847" spans="1:32" x14ac:dyDescent="0.25">
      <c r="A3847" t="s">
        <v>29</v>
      </c>
      <c r="B3847" t="s">
        <v>394</v>
      </c>
      <c r="C3847" t="s">
        <v>395</v>
      </c>
      <c r="D3847" t="s">
        <v>396</v>
      </c>
      <c r="E3847">
        <f>_xlfn.XLOOKUP(Table1[[#This Row],[Location]],'Location analysis'!A:A,'Location analysis'!B:B)</f>
        <v>40.416893999999999</v>
      </c>
      <c r="F3847">
        <f>_xlfn.XLOOKUP(Table1[[#This Row],[Location]],'Location analysis'!A:A,'Location analysis'!C:C)</f>
        <v>-74.420399000000003</v>
      </c>
      <c r="G3847" t="s">
        <v>424</v>
      </c>
      <c r="H3847" t="s">
        <v>43</v>
      </c>
      <c r="I3847">
        <v>15261415153</v>
      </c>
      <c r="J3847" t="s">
        <v>712</v>
      </c>
      <c r="K3847" t="s">
        <v>36</v>
      </c>
      <c r="L3847">
        <v>130</v>
      </c>
      <c r="M3847">
        <v>2</v>
      </c>
      <c r="N3847">
        <v>1</v>
      </c>
      <c r="O3847">
        <v>130</v>
      </c>
      <c r="P3847">
        <v>2</v>
      </c>
      <c r="Q3847">
        <v>1</v>
      </c>
      <c r="R3847">
        <v>2</v>
      </c>
      <c r="S3847">
        <v>2</v>
      </c>
      <c r="T3847" s="1">
        <v>44728</v>
      </c>
      <c r="U3847" t="str">
        <f t="shared" si="300"/>
        <v>Autumns Granola Bar - Cinnamon Almond</v>
      </c>
      <c r="V3847" t="str">
        <f t="shared" si="301"/>
        <v>Food</v>
      </c>
      <c r="W3847" t="s">
        <v>43</v>
      </c>
      <c r="X3847" t="b">
        <f t="shared" si="303"/>
        <v>1</v>
      </c>
      <c r="Y3847">
        <f t="shared" si="302"/>
        <v>2</v>
      </c>
      <c r="Z3847" s="2">
        <f t="shared" si="304"/>
        <v>1.3333333333333333</v>
      </c>
      <c r="AA3847" t="s">
        <v>425</v>
      </c>
      <c r="AB3847" t="s">
        <v>426</v>
      </c>
      <c r="AD3847" t="s">
        <v>123</v>
      </c>
      <c r="AE3847" t="s">
        <v>713</v>
      </c>
      <c r="AF3847">
        <v>2022</v>
      </c>
    </row>
    <row r="3848" spans="1:32" x14ac:dyDescent="0.25">
      <c r="A3848" t="s">
        <v>29</v>
      </c>
      <c r="B3848" t="s">
        <v>394</v>
      </c>
      <c r="C3848" t="s">
        <v>395</v>
      </c>
      <c r="D3848" t="s">
        <v>396</v>
      </c>
      <c r="E3848">
        <f>_xlfn.XLOOKUP(Table1[[#This Row],[Location]],'Location analysis'!A:A,'Location analysis'!B:B)</f>
        <v>40.416893999999999</v>
      </c>
      <c r="F3848">
        <f>_xlfn.XLOOKUP(Table1[[#This Row],[Location]],'Location analysis'!A:A,'Location analysis'!C:C)</f>
        <v>-74.420399000000003</v>
      </c>
      <c r="G3848" t="s">
        <v>112</v>
      </c>
      <c r="H3848" t="s">
        <v>43</v>
      </c>
      <c r="I3848">
        <v>15261446063</v>
      </c>
      <c r="J3848" t="s">
        <v>712</v>
      </c>
      <c r="K3848" t="s">
        <v>51</v>
      </c>
      <c r="L3848">
        <v>131</v>
      </c>
      <c r="M3848">
        <v>2</v>
      </c>
      <c r="N3848">
        <v>1</v>
      </c>
      <c r="O3848">
        <v>131</v>
      </c>
      <c r="P3848">
        <v>2</v>
      </c>
      <c r="Q3848">
        <v>1</v>
      </c>
      <c r="R3848">
        <v>2</v>
      </c>
      <c r="S3848">
        <v>2</v>
      </c>
      <c r="T3848" s="1">
        <v>44728</v>
      </c>
      <c r="U3848" t="str">
        <f t="shared" si="300"/>
        <v>Robert Irvine's - Fit Crunch -  Chocolate Pea</v>
      </c>
      <c r="V3848" t="str">
        <f t="shared" si="301"/>
        <v>Food</v>
      </c>
      <c r="W3848" t="s">
        <v>43</v>
      </c>
      <c r="X3848" t="b">
        <f t="shared" si="303"/>
        <v>1</v>
      </c>
      <c r="Y3848">
        <f t="shared" si="302"/>
        <v>2</v>
      </c>
      <c r="Z3848" s="2">
        <f t="shared" si="304"/>
        <v>1.3333333333333333</v>
      </c>
      <c r="AA3848" t="s">
        <v>113</v>
      </c>
      <c r="AB3848" t="s">
        <v>114</v>
      </c>
      <c r="AC3848" t="s">
        <v>115</v>
      </c>
      <c r="AD3848" t="s">
        <v>123</v>
      </c>
      <c r="AE3848" t="s">
        <v>713</v>
      </c>
      <c r="AF3848">
        <v>2022</v>
      </c>
    </row>
    <row r="3849" spans="1:32" x14ac:dyDescent="0.25">
      <c r="A3849" t="s">
        <v>29</v>
      </c>
      <c r="B3849" t="s">
        <v>394</v>
      </c>
      <c r="C3849" t="s">
        <v>395</v>
      </c>
      <c r="D3849" t="s">
        <v>396</v>
      </c>
      <c r="E3849">
        <f>_xlfn.XLOOKUP(Table1[[#This Row],[Location]],'Location analysis'!A:A,'Location analysis'!B:B)</f>
        <v>40.416893999999999</v>
      </c>
      <c r="F3849">
        <f>_xlfn.XLOOKUP(Table1[[#This Row],[Location]],'Location analysis'!A:A,'Location analysis'!C:C)</f>
        <v>-74.420399000000003</v>
      </c>
      <c r="G3849" t="s">
        <v>612</v>
      </c>
      <c r="H3849" t="s">
        <v>43</v>
      </c>
      <c r="I3849">
        <v>15261613275</v>
      </c>
      <c r="J3849" t="s">
        <v>712</v>
      </c>
      <c r="K3849" t="s">
        <v>51</v>
      </c>
      <c r="L3849">
        <v>122</v>
      </c>
      <c r="M3849">
        <v>1.25</v>
      </c>
      <c r="N3849">
        <v>1</v>
      </c>
      <c r="O3849">
        <v>122</v>
      </c>
      <c r="P3849">
        <v>1.25</v>
      </c>
      <c r="Q3849">
        <v>1</v>
      </c>
      <c r="R3849">
        <v>1.25</v>
      </c>
      <c r="S3849">
        <v>1.25</v>
      </c>
      <c r="T3849" s="1">
        <v>44728</v>
      </c>
      <c r="U3849" t="str">
        <f t="shared" si="300"/>
        <v>Goldfish Baked - Cheddar</v>
      </c>
      <c r="V3849" t="str">
        <f t="shared" si="301"/>
        <v>Food</v>
      </c>
      <c r="W3849" t="s">
        <v>43</v>
      </c>
      <c r="X3849" t="b">
        <f t="shared" si="303"/>
        <v>1</v>
      </c>
      <c r="Y3849">
        <f t="shared" si="302"/>
        <v>1.25</v>
      </c>
      <c r="Z3849" s="2">
        <f t="shared" si="304"/>
        <v>0.83333333333333337</v>
      </c>
      <c r="AA3849" t="s">
        <v>613</v>
      </c>
      <c r="AB3849" t="s">
        <v>614</v>
      </c>
      <c r="AD3849" t="s">
        <v>123</v>
      </c>
      <c r="AE3849" t="s">
        <v>713</v>
      </c>
      <c r="AF3849">
        <v>2022</v>
      </c>
    </row>
    <row r="3850" spans="1:32" x14ac:dyDescent="0.25">
      <c r="A3850" t="s">
        <v>29</v>
      </c>
      <c r="B3850" t="s">
        <v>394</v>
      </c>
      <c r="C3850" t="s">
        <v>395</v>
      </c>
      <c r="D3850" t="s">
        <v>396</v>
      </c>
      <c r="E3850">
        <f>_xlfn.XLOOKUP(Table1[[#This Row],[Location]],'Location analysis'!A:A,'Location analysis'!B:B)</f>
        <v>40.416893999999999</v>
      </c>
      <c r="F3850">
        <f>_xlfn.XLOOKUP(Table1[[#This Row],[Location]],'Location analysis'!A:A,'Location analysis'!C:C)</f>
        <v>-74.420399000000003</v>
      </c>
      <c r="G3850" t="s">
        <v>251</v>
      </c>
      <c r="H3850" t="s">
        <v>43</v>
      </c>
      <c r="I3850">
        <v>15261622403</v>
      </c>
      <c r="J3850" t="s">
        <v>712</v>
      </c>
      <c r="K3850" t="s">
        <v>51</v>
      </c>
      <c r="L3850">
        <v>123</v>
      </c>
      <c r="M3850">
        <v>1.25</v>
      </c>
      <c r="N3850">
        <v>1</v>
      </c>
      <c r="O3850">
        <v>123</v>
      </c>
      <c r="P3850">
        <v>1.25</v>
      </c>
      <c r="Q3850">
        <v>1</v>
      </c>
      <c r="R3850">
        <v>1.25</v>
      </c>
      <c r="S3850">
        <v>1.25</v>
      </c>
      <c r="T3850" s="1">
        <v>44728</v>
      </c>
      <c r="U3850" t="str">
        <f t="shared" si="300"/>
        <v>CheezIt - Double Cheese</v>
      </c>
      <c r="V3850" t="str">
        <f t="shared" si="301"/>
        <v>Food</v>
      </c>
      <c r="W3850" t="s">
        <v>43</v>
      </c>
      <c r="X3850" t="b">
        <f t="shared" si="303"/>
        <v>1</v>
      </c>
      <c r="Y3850">
        <f t="shared" si="302"/>
        <v>1.25</v>
      </c>
      <c r="Z3850" s="2">
        <f t="shared" si="304"/>
        <v>0.83333333333333337</v>
      </c>
      <c r="AA3850" t="s">
        <v>193</v>
      </c>
      <c r="AB3850" t="s">
        <v>252</v>
      </c>
      <c r="AD3850" t="s">
        <v>123</v>
      </c>
      <c r="AE3850" t="s">
        <v>713</v>
      </c>
      <c r="AF3850">
        <v>2022</v>
      </c>
    </row>
    <row r="3851" spans="1:32" x14ac:dyDescent="0.25">
      <c r="A3851" t="s">
        <v>29</v>
      </c>
      <c r="B3851" t="s">
        <v>30</v>
      </c>
      <c r="C3851" t="s">
        <v>31</v>
      </c>
      <c r="D3851" t="s">
        <v>32</v>
      </c>
      <c r="E3851">
        <f>_xlfn.XLOOKUP(Table1[[#This Row],[Location]],'Location analysis'!A:A,'Location analysis'!B:B)</f>
        <v>40.423690999999998</v>
      </c>
      <c r="F3851">
        <f>_xlfn.XLOOKUP(Table1[[#This Row],[Location]],'Location analysis'!A:A,'Location analysis'!C:C)</f>
        <v>-74.380831999999998</v>
      </c>
      <c r="G3851" t="s">
        <v>703</v>
      </c>
      <c r="I3851">
        <v>15261797756</v>
      </c>
      <c r="J3851" t="s">
        <v>712</v>
      </c>
      <c r="K3851" t="s">
        <v>51</v>
      </c>
      <c r="L3851">
        <v>141</v>
      </c>
      <c r="M3851">
        <v>2</v>
      </c>
      <c r="N3851">
        <v>1</v>
      </c>
      <c r="O3851">
        <v>141</v>
      </c>
      <c r="P3851">
        <v>2</v>
      </c>
      <c r="Q3851">
        <v>1</v>
      </c>
      <c r="R3851">
        <v>2</v>
      </c>
      <c r="S3851">
        <v>2</v>
      </c>
      <c r="T3851" s="1">
        <v>44728</v>
      </c>
      <c r="U3851" t="str">
        <f t="shared" si="300"/>
        <v>Canada Dry - Ginger Ale &amp; Lemonde</v>
      </c>
      <c r="V3851" t="str">
        <f t="shared" si="301"/>
        <v>Cell is Blank - Dis-regard</v>
      </c>
      <c r="W3851" t="s">
        <v>34</v>
      </c>
      <c r="X3851" t="b">
        <f t="shared" si="303"/>
        <v>1</v>
      </c>
      <c r="Y3851">
        <f t="shared" si="302"/>
        <v>2</v>
      </c>
      <c r="Z3851" s="2">
        <f t="shared" si="304"/>
        <v>1.3333333333333333</v>
      </c>
      <c r="AA3851" t="s">
        <v>704</v>
      </c>
      <c r="AB3851" t="s">
        <v>705</v>
      </c>
      <c r="AD3851" t="s">
        <v>123</v>
      </c>
      <c r="AE3851" t="s">
        <v>713</v>
      </c>
      <c r="AF3851">
        <v>2022</v>
      </c>
    </row>
    <row r="3852" spans="1:32" x14ac:dyDescent="0.25">
      <c r="A3852" t="s">
        <v>29</v>
      </c>
      <c r="B3852" t="s">
        <v>46</v>
      </c>
      <c r="C3852" t="s">
        <v>31</v>
      </c>
      <c r="D3852" t="s">
        <v>47</v>
      </c>
      <c r="E3852">
        <f>_xlfn.XLOOKUP(Table1[[#This Row],[Location]],'Location analysis'!A:A,'Location analysis'!B:B)</f>
        <v>40.423690999999998</v>
      </c>
      <c r="F3852">
        <f>_xlfn.XLOOKUP(Table1[[#This Row],[Location]],'Location analysis'!A:A,'Location analysis'!C:C)</f>
        <v>-74.380831999999998</v>
      </c>
      <c r="G3852" t="s">
        <v>182</v>
      </c>
      <c r="H3852" t="s">
        <v>34</v>
      </c>
      <c r="I3852">
        <v>15262005311</v>
      </c>
      <c r="J3852" t="s">
        <v>712</v>
      </c>
      <c r="K3852" t="s">
        <v>36</v>
      </c>
      <c r="L3852">
        <v>140</v>
      </c>
      <c r="M3852">
        <v>1.5</v>
      </c>
      <c r="N3852">
        <v>1</v>
      </c>
      <c r="O3852">
        <v>140</v>
      </c>
      <c r="P3852">
        <v>1.5</v>
      </c>
      <c r="Q3852">
        <v>1</v>
      </c>
      <c r="R3852">
        <v>1.5</v>
      </c>
      <c r="S3852">
        <v>1.5</v>
      </c>
      <c r="T3852" s="1">
        <v>44728</v>
      </c>
      <c r="U3852" t="str">
        <f t="shared" si="300"/>
        <v>Coca Cola - Zero Sugar</v>
      </c>
      <c r="V3852" t="str">
        <f t="shared" si="301"/>
        <v>Carbonated</v>
      </c>
      <c r="W3852" t="s">
        <v>34</v>
      </c>
      <c r="X3852" t="b">
        <f t="shared" si="303"/>
        <v>1</v>
      </c>
      <c r="Y3852">
        <f t="shared" si="302"/>
        <v>1.5</v>
      </c>
      <c r="Z3852" s="2">
        <f t="shared" si="304"/>
        <v>1</v>
      </c>
      <c r="AA3852" t="s">
        <v>183</v>
      </c>
      <c r="AB3852" t="s">
        <v>184</v>
      </c>
      <c r="AD3852" t="s">
        <v>123</v>
      </c>
      <c r="AE3852" t="s">
        <v>713</v>
      </c>
      <c r="AF3852">
        <v>2022</v>
      </c>
    </row>
    <row r="3853" spans="1:32" x14ac:dyDescent="0.25">
      <c r="A3853" t="s">
        <v>29</v>
      </c>
      <c r="B3853" t="s">
        <v>67</v>
      </c>
      <c r="C3853" t="s">
        <v>68</v>
      </c>
      <c r="D3853" t="s">
        <v>69</v>
      </c>
      <c r="E3853">
        <f>_xlfn.XLOOKUP(Table1[[#This Row],[Location]],'Location analysis'!A:A,'Location analysis'!B:B)</f>
        <v>40.435699999999997</v>
      </c>
      <c r="F3853">
        <f>_xlfn.XLOOKUP(Table1[[#This Row],[Location]],'Location analysis'!A:A,'Location analysis'!C:C)</f>
        <v>-74.125200000000007</v>
      </c>
      <c r="G3853" t="s">
        <v>275</v>
      </c>
      <c r="H3853" t="s">
        <v>43</v>
      </c>
      <c r="I3853">
        <v>15262133938</v>
      </c>
      <c r="J3853" t="s">
        <v>712</v>
      </c>
      <c r="K3853" t="s">
        <v>51</v>
      </c>
      <c r="L3853">
        <v>112</v>
      </c>
      <c r="M3853">
        <v>2</v>
      </c>
      <c r="N3853">
        <v>1</v>
      </c>
      <c r="O3853">
        <v>112</v>
      </c>
      <c r="P3853">
        <v>2</v>
      </c>
      <c r="Q3853">
        <v>1</v>
      </c>
      <c r="R3853">
        <v>2</v>
      </c>
      <c r="S3853">
        <v>2</v>
      </c>
      <c r="T3853" s="1">
        <v>44728</v>
      </c>
      <c r="U3853" t="str">
        <f t="shared" si="300"/>
        <v>Cheetos Flaming Hot Limon Crunchy</v>
      </c>
      <c r="V3853" t="str">
        <f t="shared" si="301"/>
        <v>Food</v>
      </c>
      <c r="W3853" t="s">
        <v>43</v>
      </c>
      <c r="X3853" t="b">
        <f t="shared" si="303"/>
        <v>1</v>
      </c>
      <c r="Y3853">
        <f t="shared" si="302"/>
        <v>2</v>
      </c>
      <c r="Z3853" s="2">
        <f t="shared" si="304"/>
        <v>1.3333333333333333</v>
      </c>
      <c r="AA3853" t="s">
        <v>275</v>
      </c>
      <c r="AD3853" t="s">
        <v>123</v>
      </c>
      <c r="AE3853" t="s">
        <v>713</v>
      </c>
      <c r="AF3853">
        <v>2022</v>
      </c>
    </row>
    <row r="3854" spans="1:32" x14ac:dyDescent="0.25">
      <c r="A3854" t="s">
        <v>29</v>
      </c>
      <c r="B3854" t="s">
        <v>67</v>
      </c>
      <c r="C3854" t="s">
        <v>68</v>
      </c>
      <c r="D3854" t="s">
        <v>69</v>
      </c>
      <c r="E3854">
        <f>_xlfn.XLOOKUP(Table1[[#This Row],[Location]],'Location analysis'!A:A,'Location analysis'!B:B)</f>
        <v>40.435699999999997</v>
      </c>
      <c r="F3854">
        <f>_xlfn.XLOOKUP(Table1[[#This Row],[Location]],'Location analysis'!A:A,'Location analysis'!C:C)</f>
        <v>-74.125200000000007</v>
      </c>
      <c r="G3854" t="s">
        <v>329</v>
      </c>
      <c r="H3854" t="s">
        <v>49</v>
      </c>
      <c r="I3854">
        <v>15262134210</v>
      </c>
      <c r="J3854" t="s">
        <v>712</v>
      </c>
      <c r="K3854" t="s">
        <v>51</v>
      </c>
      <c r="L3854">
        <v>147</v>
      </c>
      <c r="M3854">
        <v>2.5</v>
      </c>
      <c r="N3854">
        <v>1</v>
      </c>
      <c r="O3854">
        <v>147</v>
      </c>
      <c r="P3854">
        <v>2.5</v>
      </c>
      <c r="Q3854">
        <v>1</v>
      </c>
      <c r="R3854">
        <v>2.5</v>
      </c>
      <c r="S3854">
        <v>2.5</v>
      </c>
      <c r="T3854" s="1">
        <v>44728</v>
      </c>
      <c r="U3854" t="str">
        <f t="shared" si="300"/>
        <v>Snapple Tea - Raspberry</v>
      </c>
      <c r="V3854" t="str">
        <f t="shared" si="301"/>
        <v>Non Carbonated</v>
      </c>
      <c r="W3854" t="s">
        <v>49</v>
      </c>
      <c r="X3854" t="b">
        <f t="shared" si="303"/>
        <v>1</v>
      </c>
      <c r="Y3854">
        <f t="shared" si="302"/>
        <v>2.5</v>
      </c>
      <c r="Z3854" s="2">
        <f t="shared" si="304"/>
        <v>1.6666666666666667</v>
      </c>
      <c r="AA3854" t="s">
        <v>330</v>
      </c>
      <c r="AB3854" t="s">
        <v>144</v>
      </c>
      <c r="AD3854" t="s">
        <v>123</v>
      </c>
      <c r="AE3854" t="s">
        <v>713</v>
      </c>
      <c r="AF3854">
        <v>2022</v>
      </c>
    </row>
    <row r="3855" spans="1:32" x14ac:dyDescent="0.25">
      <c r="A3855" t="s">
        <v>29</v>
      </c>
      <c r="B3855" t="s">
        <v>46</v>
      </c>
      <c r="C3855" t="s">
        <v>31</v>
      </c>
      <c r="D3855" t="s">
        <v>47</v>
      </c>
      <c r="E3855">
        <f>_xlfn.XLOOKUP(Table1[[#This Row],[Location]],'Location analysis'!A:A,'Location analysis'!B:B)</f>
        <v>40.423690999999998</v>
      </c>
      <c r="F3855">
        <f>_xlfn.XLOOKUP(Table1[[#This Row],[Location]],'Location analysis'!A:A,'Location analysis'!C:C)</f>
        <v>-74.380831999999998</v>
      </c>
      <c r="G3855" t="s">
        <v>106</v>
      </c>
      <c r="H3855" t="s">
        <v>43</v>
      </c>
      <c r="I3855">
        <v>15262239952</v>
      </c>
      <c r="J3855" t="s">
        <v>712</v>
      </c>
      <c r="K3855" t="s">
        <v>36</v>
      </c>
      <c r="L3855">
        <v>121</v>
      </c>
      <c r="M3855">
        <v>1.5</v>
      </c>
      <c r="N3855">
        <v>1</v>
      </c>
      <c r="O3855">
        <v>121</v>
      </c>
      <c r="P3855">
        <v>1.5</v>
      </c>
      <c r="Q3855">
        <v>1</v>
      </c>
      <c r="R3855">
        <v>1.5</v>
      </c>
      <c r="S3855">
        <v>1.5</v>
      </c>
      <c r="T3855" s="1">
        <v>44728</v>
      </c>
      <c r="U3855" t="str">
        <f t="shared" si="300"/>
        <v>Oreo Mini</v>
      </c>
      <c r="V3855" t="str">
        <f t="shared" si="301"/>
        <v>Food</v>
      </c>
      <c r="W3855" t="s">
        <v>43</v>
      </c>
      <c r="X3855" t="b">
        <f t="shared" si="303"/>
        <v>1</v>
      </c>
      <c r="Y3855">
        <f t="shared" si="302"/>
        <v>1.5</v>
      </c>
      <c r="Z3855" s="2">
        <f t="shared" si="304"/>
        <v>1</v>
      </c>
      <c r="AA3855" t="s">
        <v>106</v>
      </c>
      <c r="AD3855" t="s">
        <v>123</v>
      </c>
      <c r="AE3855" t="s">
        <v>713</v>
      </c>
      <c r="AF3855">
        <v>2022</v>
      </c>
    </row>
    <row r="3856" spans="1:32" x14ac:dyDescent="0.25">
      <c r="A3856" t="s">
        <v>29</v>
      </c>
      <c r="B3856" t="s">
        <v>394</v>
      </c>
      <c r="C3856" t="s">
        <v>395</v>
      </c>
      <c r="D3856" t="s">
        <v>396</v>
      </c>
      <c r="E3856">
        <f>_xlfn.XLOOKUP(Table1[[#This Row],[Location]],'Location analysis'!A:A,'Location analysis'!B:B)</f>
        <v>40.416893999999999</v>
      </c>
      <c r="F3856">
        <f>_xlfn.XLOOKUP(Table1[[#This Row],[Location]],'Location analysis'!A:A,'Location analysis'!C:C)</f>
        <v>-74.420399000000003</v>
      </c>
      <c r="G3856" t="s">
        <v>520</v>
      </c>
      <c r="H3856" t="s">
        <v>43</v>
      </c>
      <c r="I3856">
        <v>15262366062</v>
      </c>
      <c r="J3856" t="s">
        <v>712</v>
      </c>
      <c r="K3856" t="s">
        <v>51</v>
      </c>
      <c r="L3856">
        <v>111</v>
      </c>
      <c r="M3856">
        <v>1.5</v>
      </c>
      <c r="N3856">
        <v>1</v>
      </c>
      <c r="O3856">
        <v>111</v>
      </c>
      <c r="P3856">
        <v>1.5</v>
      </c>
      <c r="Q3856">
        <v>1</v>
      </c>
      <c r="R3856">
        <v>1.5</v>
      </c>
      <c r="S3856">
        <v>1.5</v>
      </c>
      <c r="T3856" s="1">
        <v>44728</v>
      </c>
      <c r="U3856" t="str">
        <f t="shared" si="300"/>
        <v>Pop Corners - Sea Salt</v>
      </c>
      <c r="V3856" t="str">
        <f t="shared" si="301"/>
        <v>Food</v>
      </c>
      <c r="W3856" t="s">
        <v>43</v>
      </c>
      <c r="X3856" t="b">
        <f t="shared" si="303"/>
        <v>1</v>
      </c>
      <c r="Y3856">
        <f t="shared" si="302"/>
        <v>1.5</v>
      </c>
      <c r="Z3856" s="2">
        <f t="shared" si="304"/>
        <v>1</v>
      </c>
      <c r="AA3856" t="s">
        <v>509</v>
      </c>
      <c r="AB3856" t="s">
        <v>157</v>
      </c>
      <c r="AD3856" t="s">
        <v>123</v>
      </c>
      <c r="AE3856" t="s">
        <v>713</v>
      </c>
      <c r="AF3856">
        <v>2022</v>
      </c>
    </row>
    <row r="3857" spans="1:32" x14ac:dyDescent="0.25">
      <c r="A3857" t="s">
        <v>29</v>
      </c>
      <c r="B3857" t="s">
        <v>394</v>
      </c>
      <c r="C3857" t="s">
        <v>395</v>
      </c>
      <c r="D3857" t="s">
        <v>396</v>
      </c>
      <c r="E3857">
        <f>_xlfn.XLOOKUP(Table1[[#This Row],[Location]],'Location analysis'!A:A,'Location analysis'!B:B)</f>
        <v>40.416893999999999</v>
      </c>
      <c r="F3857">
        <f>_xlfn.XLOOKUP(Table1[[#This Row],[Location]],'Location analysis'!A:A,'Location analysis'!C:C)</f>
        <v>-74.420399000000003</v>
      </c>
      <c r="G3857" t="s">
        <v>520</v>
      </c>
      <c r="H3857" t="s">
        <v>43</v>
      </c>
      <c r="I3857">
        <v>15262388489</v>
      </c>
      <c r="J3857" t="s">
        <v>712</v>
      </c>
      <c r="K3857" t="s">
        <v>51</v>
      </c>
      <c r="L3857">
        <v>111</v>
      </c>
      <c r="M3857">
        <v>1.5</v>
      </c>
      <c r="N3857">
        <v>1</v>
      </c>
      <c r="O3857">
        <v>111</v>
      </c>
      <c r="P3857">
        <v>1.5</v>
      </c>
      <c r="Q3857">
        <v>1</v>
      </c>
      <c r="R3857">
        <v>1.5</v>
      </c>
      <c r="S3857">
        <v>1.5</v>
      </c>
      <c r="T3857" s="1">
        <v>44728</v>
      </c>
      <c r="U3857" t="str">
        <f t="shared" si="300"/>
        <v>Pop Corners - Sea Salt</v>
      </c>
      <c r="V3857" t="str">
        <f t="shared" si="301"/>
        <v>Food</v>
      </c>
      <c r="W3857" t="s">
        <v>43</v>
      </c>
      <c r="X3857" t="b">
        <f t="shared" si="303"/>
        <v>1</v>
      </c>
      <c r="Y3857">
        <f t="shared" si="302"/>
        <v>1.5</v>
      </c>
      <c r="Z3857" s="2">
        <f t="shared" si="304"/>
        <v>1</v>
      </c>
      <c r="AA3857" t="s">
        <v>509</v>
      </c>
      <c r="AB3857" t="s">
        <v>157</v>
      </c>
      <c r="AD3857" t="s">
        <v>123</v>
      </c>
      <c r="AE3857" t="s">
        <v>713</v>
      </c>
      <c r="AF3857">
        <v>2022</v>
      </c>
    </row>
    <row r="3858" spans="1:32" x14ac:dyDescent="0.25">
      <c r="A3858" t="s">
        <v>29</v>
      </c>
      <c r="B3858" t="s">
        <v>394</v>
      </c>
      <c r="C3858" t="s">
        <v>395</v>
      </c>
      <c r="D3858" t="s">
        <v>396</v>
      </c>
      <c r="E3858">
        <f>_xlfn.XLOOKUP(Table1[[#This Row],[Location]],'Location analysis'!A:A,'Location analysis'!B:B)</f>
        <v>40.416893999999999</v>
      </c>
      <c r="F3858">
        <f>_xlfn.XLOOKUP(Table1[[#This Row],[Location]],'Location analysis'!A:A,'Location analysis'!C:C)</f>
        <v>-74.420399000000003</v>
      </c>
      <c r="G3858" t="s">
        <v>520</v>
      </c>
      <c r="H3858" t="s">
        <v>43</v>
      </c>
      <c r="I3858">
        <v>15262390270</v>
      </c>
      <c r="J3858" t="s">
        <v>712</v>
      </c>
      <c r="K3858" t="s">
        <v>51</v>
      </c>
      <c r="L3858">
        <v>111</v>
      </c>
      <c r="M3858">
        <v>1.5</v>
      </c>
      <c r="N3858">
        <v>1</v>
      </c>
      <c r="O3858">
        <v>111</v>
      </c>
      <c r="P3858">
        <v>1.5</v>
      </c>
      <c r="Q3858">
        <v>1</v>
      </c>
      <c r="R3858">
        <v>1.5</v>
      </c>
      <c r="S3858">
        <v>1.5</v>
      </c>
      <c r="T3858" s="1">
        <v>44728</v>
      </c>
      <c r="U3858" t="str">
        <f t="shared" si="300"/>
        <v>Pop Corners - Sea Salt</v>
      </c>
      <c r="V3858" t="str">
        <f t="shared" si="301"/>
        <v>Food</v>
      </c>
      <c r="W3858" t="s">
        <v>43</v>
      </c>
      <c r="X3858" t="b">
        <f t="shared" si="303"/>
        <v>1</v>
      </c>
      <c r="Y3858">
        <f t="shared" si="302"/>
        <v>1.5</v>
      </c>
      <c r="Z3858" s="2">
        <f t="shared" si="304"/>
        <v>1</v>
      </c>
      <c r="AA3858" t="s">
        <v>509</v>
      </c>
      <c r="AB3858" t="s">
        <v>157</v>
      </c>
      <c r="AD3858" t="s">
        <v>123</v>
      </c>
      <c r="AE3858" t="s">
        <v>713</v>
      </c>
      <c r="AF3858">
        <v>2022</v>
      </c>
    </row>
    <row r="3859" spans="1:32" x14ac:dyDescent="0.25">
      <c r="A3859" t="s">
        <v>29</v>
      </c>
      <c r="B3859" t="s">
        <v>394</v>
      </c>
      <c r="C3859" t="s">
        <v>395</v>
      </c>
      <c r="D3859" t="s">
        <v>396</v>
      </c>
      <c r="E3859">
        <f>_xlfn.XLOOKUP(Table1[[#This Row],[Location]],'Location analysis'!A:A,'Location analysis'!B:B)</f>
        <v>40.416893999999999</v>
      </c>
      <c r="F3859">
        <f>_xlfn.XLOOKUP(Table1[[#This Row],[Location]],'Location analysis'!A:A,'Location analysis'!C:C)</f>
        <v>-74.420399000000003</v>
      </c>
      <c r="G3859" t="s">
        <v>520</v>
      </c>
      <c r="H3859" t="s">
        <v>43</v>
      </c>
      <c r="I3859">
        <v>15262391485</v>
      </c>
      <c r="J3859" t="s">
        <v>712</v>
      </c>
      <c r="K3859" t="s">
        <v>51</v>
      </c>
      <c r="L3859">
        <v>111</v>
      </c>
      <c r="M3859">
        <v>1.5</v>
      </c>
      <c r="N3859">
        <v>1</v>
      </c>
      <c r="O3859">
        <v>111</v>
      </c>
      <c r="P3859">
        <v>1.5</v>
      </c>
      <c r="Q3859">
        <v>1</v>
      </c>
      <c r="R3859">
        <v>1.5</v>
      </c>
      <c r="S3859">
        <v>1.5</v>
      </c>
      <c r="T3859" s="1">
        <v>44728</v>
      </c>
      <c r="U3859" t="str">
        <f t="shared" si="300"/>
        <v>Pop Corners - Sea Salt</v>
      </c>
      <c r="V3859" t="str">
        <f t="shared" si="301"/>
        <v>Food</v>
      </c>
      <c r="W3859" t="s">
        <v>43</v>
      </c>
      <c r="X3859" t="b">
        <f t="shared" si="303"/>
        <v>1</v>
      </c>
      <c r="Y3859">
        <f t="shared" si="302"/>
        <v>1.5</v>
      </c>
      <c r="Z3859" s="2">
        <f t="shared" si="304"/>
        <v>1</v>
      </c>
      <c r="AA3859" t="s">
        <v>509</v>
      </c>
      <c r="AB3859" t="s">
        <v>157</v>
      </c>
      <c r="AD3859" t="s">
        <v>123</v>
      </c>
      <c r="AE3859" t="s">
        <v>713</v>
      </c>
      <c r="AF3859">
        <v>2022</v>
      </c>
    </row>
    <row r="3860" spans="1:32" x14ac:dyDescent="0.25">
      <c r="A3860" t="s">
        <v>29</v>
      </c>
      <c r="B3860" t="s">
        <v>67</v>
      </c>
      <c r="C3860" t="s">
        <v>68</v>
      </c>
      <c r="D3860" t="s">
        <v>69</v>
      </c>
      <c r="E3860">
        <f>_xlfn.XLOOKUP(Table1[[#This Row],[Location]],'Location analysis'!A:A,'Location analysis'!B:B)</f>
        <v>40.435699999999997</v>
      </c>
      <c r="F3860">
        <f>_xlfn.XLOOKUP(Table1[[#This Row],[Location]],'Location analysis'!A:A,'Location analysis'!C:C)</f>
        <v>-74.125200000000007</v>
      </c>
      <c r="G3860" t="s">
        <v>182</v>
      </c>
      <c r="H3860" t="s">
        <v>34</v>
      </c>
      <c r="I3860">
        <v>15262418597</v>
      </c>
      <c r="J3860" t="s">
        <v>712</v>
      </c>
      <c r="K3860" t="s">
        <v>51</v>
      </c>
      <c r="L3860">
        <v>141</v>
      </c>
      <c r="M3860">
        <v>1.5</v>
      </c>
      <c r="N3860">
        <v>1</v>
      </c>
      <c r="O3860">
        <v>141</v>
      </c>
      <c r="P3860">
        <v>1.5</v>
      </c>
      <c r="Q3860">
        <v>1</v>
      </c>
      <c r="R3860">
        <v>1.5</v>
      </c>
      <c r="S3860">
        <v>1.5</v>
      </c>
      <c r="T3860" s="1">
        <v>44728</v>
      </c>
      <c r="U3860" t="str">
        <f t="shared" si="300"/>
        <v>Coca Cola - Zero Sugar</v>
      </c>
      <c r="V3860" t="str">
        <f t="shared" si="301"/>
        <v>Carbonated</v>
      </c>
      <c r="W3860" t="s">
        <v>34</v>
      </c>
      <c r="X3860" t="b">
        <f t="shared" si="303"/>
        <v>1</v>
      </c>
      <c r="Y3860">
        <f t="shared" si="302"/>
        <v>1.5</v>
      </c>
      <c r="Z3860" s="2">
        <f t="shared" si="304"/>
        <v>1</v>
      </c>
      <c r="AA3860" t="s">
        <v>183</v>
      </c>
      <c r="AB3860" t="s">
        <v>184</v>
      </c>
      <c r="AD3860" t="s">
        <v>123</v>
      </c>
      <c r="AE3860" t="s">
        <v>713</v>
      </c>
      <c r="AF3860">
        <v>2022</v>
      </c>
    </row>
    <row r="3861" spans="1:32" x14ac:dyDescent="0.25">
      <c r="A3861" t="s">
        <v>29</v>
      </c>
      <c r="B3861" t="s">
        <v>67</v>
      </c>
      <c r="C3861" t="s">
        <v>68</v>
      </c>
      <c r="D3861" t="s">
        <v>69</v>
      </c>
      <c r="E3861">
        <f>_xlfn.XLOOKUP(Table1[[#This Row],[Location]],'Location analysis'!A:A,'Location analysis'!B:B)</f>
        <v>40.435699999999997</v>
      </c>
      <c r="F3861">
        <f>_xlfn.XLOOKUP(Table1[[#This Row],[Location]],'Location analysis'!A:A,'Location analysis'!C:C)</f>
        <v>-74.125200000000007</v>
      </c>
      <c r="G3861" t="s">
        <v>694</v>
      </c>
      <c r="H3861" t="s">
        <v>43</v>
      </c>
      <c r="I3861">
        <v>15262422050</v>
      </c>
      <c r="J3861" t="s">
        <v>712</v>
      </c>
      <c r="K3861" t="s">
        <v>51</v>
      </c>
      <c r="L3861">
        <v>130</v>
      </c>
      <c r="M3861">
        <v>1.5</v>
      </c>
      <c r="N3861">
        <v>1</v>
      </c>
      <c r="O3861">
        <v>130</v>
      </c>
      <c r="P3861">
        <v>1.5</v>
      </c>
      <c r="Q3861">
        <v>1</v>
      </c>
      <c r="R3861">
        <v>1.5</v>
      </c>
      <c r="S3861">
        <v>1.5</v>
      </c>
      <c r="T3861" s="1">
        <v>44728</v>
      </c>
      <c r="U3861" t="str">
        <f t="shared" si="300"/>
        <v>Nature's Bakery Fig Bar - Raspberry</v>
      </c>
      <c r="V3861" t="str">
        <f t="shared" si="301"/>
        <v>Food</v>
      </c>
      <c r="W3861" t="s">
        <v>43</v>
      </c>
      <c r="X3861" t="b">
        <f t="shared" si="303"/>
        <v>1</v>
      </c>
      <c r="Y3861">
        <f t="shared" si="302"/>
        <v>1.5</v>
      </c>
      <c r="Z3861" s="2">
        <f t="shared" si="304"/>
        <v>1</v>
      </c>
      <c r="AA3861" t="s">
        <v>690</v>
      </c>
      <c r="AB3861" t="s">
        <v>144</v>
      </c>
      <c r="AD3861" t="s">
        <v>123</v>
      </c>
      <c r="AE3861" t="s">
        <v>713</v>
      </c>
      <c r="AF3861">
        <v>2022</v>
      </c>
    </row>
    <row r="3862" spans="1:32" x14ac:dyDescent="0.25">
      <c r="A3862" t="s">
        <v>29</v>
      </c>
      <c r="B3862" t="s">
        <v>67</v>
      </c>
      <c r="C3862" t="s">
        <v>68</v>
      </c>
      <c r="D3862" t="s">
        <v>69</v>
      </c>
      <c r="E3862">
        <f>_xlfn.XLOOKUP(Table1[[#This Row],[Location]],'Location analysis'!A:A,'Location analysis'!B:B)</f>
        <v>40.435699999999997</v>
      </c>
      <c r="F3862">
        <f>_xlfn.XLOOKUP(Table1[[#This Row],[Location]],'Location analysis'!A:A,'Location analysis'!C:C)</f>
        <v>-74.125200000000007</v>
      </c>
      <c r="G3862" t="s">
        <v>70</v>
      </c>
      <c r="H3862" t="s">
        <v>34</v>
      </c>
      <c r="I3862">
        <v>15262697745</v>
      </c>
      <c r="J3862" t="s">
        <v>712</v>
      </c>
      <c r="K3862" t="s">
        <v>51</v>
      </c>
      <c r="L3862">
        <v>146</v>
      </c>
      <c r="M3862">
        <v>3</v>
      </c>
      <c r="N3862">
        <v>1</v>
      </c>
      <c r="O3862">
        <v>146</v>
      </c>
      <c r="P3862">
        <v>3</v>
      </c>
      <c r="Q3862">
        <v>1</v>
      </c>
      <c r="R3862">
        <v>3</v>
      </c>
      <c r="S3862">
        <v>3</v>
      </c>
      <c r="T3862" s="1">
        <v>44728</v>
      </c>
      <c r="U3862" t="str">
        <f t="shared" si="300"/>
        <v>Monster Energy Original</v>
      </c>
      <c r="V3862" t="str">
        <f t="shared" si="301"/>
        <v>Carbonated</v>
      </c>
      <c r="W3862" t="s">
        <v>34</v>
      </c>
      <c r="X3862" t="b">
        <f t="shared" si="303"/>
        <v>1</v>
      </c>
      <c r="Y3862">
        <f t="shared" si="302"/>
        <v>3</v>
      </c>
      <c r="Z3862" s="2">
        <f t="shared" si="304"/>
        <v>2</v>
      </c>
      <c r="AA3862" t="s">
        <v>70</v>
      </c>
      <c r="AD3862" t="s">
        <v>123</v>
      </c>
      <c r="AE3862" t="s">
        <v>713</v>
      </c>
      <c r="AF3862">
        <v>2022</v>
      </c>
    </row>
    <row r="3863" spans="1:32" x14ac:dyDescent="0.25">
      <c r="A3863" t="s">
        <v>29</v>
      </c>
      <c r="B3863" t="s">
        <v>46</v>
      </c>
      <c r="C3863" t="s">
        <v>31</v>
      </c>
      <c r="D3863" t="s">
        <v>47</v>
      </c>
      <c r="E3863">
        <f>_xlfn.XLOOKUP(Table1[[#This Row],[Location]],'Location analysis'!A:A,'Location analysis'!B:B)</f>
        <v>40.423690999999998</v>
      </c>
      <c r="F3863">
        <f>_xlfn.XLOOKUP(Table1[[#This Row],[Location]],'Location analysis'!A:A,'Location analysis'!C:C)</f>
        <v>-74.380831999999998</v>
      </c>
      <c r="G3863" t="s">
        <v>520</v>
      </c>
      <c r="H3863" t="s">
        <v>43</v>
      </c>
      <c r="I3863">
        <v>15264144264</v>
      </c>
      <c r="J3863" t="s">
        <v>714</v>
      </c>
      <c r="K3863" t="s">
        <v>36</v>
      </c>
      <c r="L3863">
        <v>110</v>
      </c>
      <c r="M3863">
        <v>1.5</v>
      </c>
      <c r="N3863">
        <v>1</v>
      </c>
      <c r="O3863">
        <v>110</v>
      </c>
      <c r="P3863">
        <v>1.5</v>
      </c>
      <c r="Q3863">
        <v>1</v>
      </c>
      <c r="R3863">
        <v>1.5</v>
      </c>
      <c r="S3863">
        <v>1.5</v>
      </c>
      <c r="T3863" s="1">
        <v>44729</v>
      </c>
      <c r="U3863" t="str">
        <f t="shared" si="300"/>
        <v>Pop Corners - Sea Salt</v>
      </c>
      <c r="V3863" t="str">
        <f t="shared" si="301"/>
        <v>Food</v>
      </c>
      <c r="W3863" t="s">
        <v>43</v>
      </c>
      <c r="X3863" t="b">
        <f t="shared" si="303"/>
        <v>1</v>
      </c>
      <c r="Y3863">
        <f t="shared" si="302"/>
        <v>1.5</v>
      </c>
      <c r="Z3863" s="2">
        <f t="shared" si="304"/>
        <v>1</v>
      </c>
      <c r="AA3863" t="s">
        <v>509</v>
      </c>
      <c r="AB3863" t="s">
        <v>157</v>
      </c>
      <c r="AD3863" t="s">
        <v>132</v>
      </c>
      <c r="AE3863" t="s">
        <v>715</v>
      </c>
      <c r="AF3863">
        <v>2022</v>
      </c>
    </row>
    <row r="3864" spans="1:32" x14ac:dyDescent="0.25">
      <c r="A3864" t="s">
        <v>29</v>
      </c>
      <c r="B3864" t="s">
        <v>46</v>
      </c>
      <c r="C3864" t="s">
        <v>31</v>
      </c>
      <c r="D3864" t="s">
        <v>47</v>
      </c>
      <c r="E3864">
        <f>_xlfn.XLOOKUP(Table1[[#This Row],[Location]],'Location analysis'!A:A,'Location analysis'!B:B)</f>
        <v>40.423690999999998</v>
      </c>
      <c r="F3864">
        <f>_xlfn.XLOOKUP(Table1[[#This Row],[Location]],'Location analysis'!A:A,'Location analysis'!C:C)</f>
        <v>-74.380831999999998</v>
      </c>
      <c r="G3864" t="s">
        <v>160</v>
      </c>
      <c r="H3864" t="s">
        <v>49</v>
      </c>
      <c r="I3864">
        <v>15264192744</v>
      </c>
      <c r="J3864" t="s">
        <v>714</v>
      </c>
      <c r="K3864" t="s">
        <v>36</v>
      </c>
      <c r="L3864">
        <v>143</v>
      </c>
      <c r="M3864">
        <v>2.5</v>
      </c>
      <c r="N3864">
        <v>1</v>
      </c>
      <c r="O3864">
        <v>143</v>
      </c>
      <c r="P3864">
        <v>2.5</v>
      </c>
      <c r="Q3864">
        <v>1</v>
      </c>
      <c r="R3864">
        <v>2.5</v>
      </c>
      <c r="S3864">
        <v>2.5</v>
      </c>
      <c r="T3864" s="1">
        <v>44729</v>
      </c>
      <c r="U3864" t="str">
        <f t="shared" si="300"/>
        <v>Snapple Diet Tea - Peach Tea</v>
      </c>
      <c r="V3864" t="str">
        <f t="shared" si="301"/>
        <v>Non Carbonated</v>
      </c>
      <c r="W3864" t="s">
        <v>49</v>
      </c>
      <c r="X3864" t="b">
        <f t="shared" si="303"/>
        <v>1</v>
      </c>
      <c r="Y3864">
        <f t="shared" si="302"/>
        <v>2.5</v>
      </c>
      <c r="Z3864" s="2">
        <f t="shared" si="304"/>
        <v>1.6666666666666667</v>
      </c>
      <c r="AA3864" t="s">
        <v>75</v>
      </c>
      <c r="AB3864" t="s">
        <v>161</v>
      </c>
      <c r="AD3864" t="s">
        <v>132</v>
      </c>
      <c r="AE3864" t="s">
        <v>715</v>
      </c>
      <c r="AF3864">
        <v>2022</v>
      </c>
    </row>
    <row r="3865" spans="1:32" x14ac:dyDescent="0.25">
      <c r="A3865" t="s">
        <v>29</v>
      </c>
      <c r="B3865" t="s">
        <v>30</v>
      </c>
      <c r="C3865" t="s">
        <v>31</v>
      </c>
      <c r="D3865" t="s">
        <v>32</v>
      </c>
      <c r="E3865">
        <f>_xlfn.XLOOKUP(Table1[[#This Row],[Location]],'Location analysis'!A:A,'Location analysis'!B:B)</f>
        <v>40.423690999999998</v>
      </c>
      <c r="F3865">
        <f>_xlfn.XLOOKUP(Table1[[#This Row],[Location]],'Location analysis'!A:A,'Location analysis'!C:C)</f>
        <v>-74.380831999999998</v>
      </c>
      <c r="G3865" t="s">
        <v>192</v>
      </c>
      <c r="H3865" t="s">
        <v>43</v>
      </c>
      <c r="I3865">
        <v>15264539526</v>
      </c>
      <c r="J3865" t="s">
        <v>714</v>
      </c>
      <c r="K3865" t="s">
        <v>36</v>
      </c>
      <c r="L3865">
        <v>125</v>
      </c>
      <c r="M3865">
        <v>1.25</v>
      </c>
      <c r="N3865">
        <v>1</v>
      </c>
      <c r="O3865">
        <v>125</v>
      </c>
      <c r="P3865">
        <v>1.25</v>
      </c>
      <c r="Q3865">
        <v>1</v>
      </c>
      <c r="R3865">
        <v>1.25</v>
      </c>
      <c r="S3865">
        <v>1.25</v>
      </c>
      <c r="T3865" s="1">
        <v>44729</v>
      </c>
      <c r="U3865" t="str">
        <f t="shared" si="300"/>
        <v>CheezIt - Original</v>
      </c>
      <c r="V3865" t="str">
        <f t="shared" si="301"/>
        <v>Food</v>
      </c>
      <c r="W3865" t="s">
        <v>43</v>
      </c>
      <c r="X3865" t="b">
        <f t="shared" si="303"/>
        <v>1</v>
      </c>
      <c r="Y3865">
        <f t="shared" si="302"/>
        <v>1.25</v>
      </c>
      <c r="Z3865" s="2">
        <f t="shared" si="304"/>
        <v>0.83333333333333337</v>
      </c>
      <c r="AA3865" t="s">
        <v>193</v>
      </c>
      <c r="AB3865" t="s">
        <v>150</v>
      </c>
      <c r="AD3865" t="s">
        <v>132</v>
      </c>
      <c r="AE3865" t="s">
        <v>715</v>
      </c>
      <c r="AF3865">
        <v>2022</v>
      </c>
    </row>
    <row r="3866" spans="1:32" x14ac:dyDescent="0.25">
      <c r="A3866" t="s">
        <v>29</v>
      </c>
      <c r="B3866" t="s">
        <v>30</v>
      </c>
      <c r="C3866" t="s">
        <v>31</v>
      </c>
      <c r="D3866" t="s">
        <v>32</v>
      </c>
      <c r="E3866">
        <f>_xlfn.XLOOKUP(Table1[[#This Row],[Location]],'Location analysis'!A:A,'Location analysis'!B:B)</f>
        <v>40.423690999999998</v>
      </c>
      <c r="F3866">
        <f>_xlfn.XLOOKUP(Table1[[#This Row],[Location]],'Location analysis'!A:A,'Location analysis'!C:C)</f>
        <v>-74.380831999999998</v>
      </c>
      <c r="G3866" t="s">
        <v>716</v>
      </c>
      <c r="I3866">
        <v>15264544130</v>
      </c>
      <c r="J3866" t="s">
        <v>714</v>
      </c>
      <c r="K3866" t="s">
        <v>36</v>
      </c>
      <c r="L3866">
        <v>140</v>
      </c>
      <c r="M3866">
        <v>2.75</v>
      </c>
      <c r="N3866">
        <v>1</v>
      </c>
      <c r="O3866">
        <v>140</v>
      </c>
      <c r="P3866">
        <v>2.75</v>
      </c>
      <c r="Q3866">
        <v>1</v>
      </c>
      <c r="R3866">
        <v>2.75</v>
      </c>
      <c r="S3866">
        <v>2.75</v>
      </c>
      <c r="T3866" s="1">
        <v>44729</v>
      </c>
      <c r="U3866" t="str">
        <f t="shared" si="300"/>
        <v>Canada Dry - Ginger Ale</v>
      </c>
      <c r="V3866" t="str">
        <f t="shared" si="301"/>
        <v>Cell is Blank - Dis-regard</v>
      </c>
      <c r="W3866" t="s">
        <v>34</v>
      </c>
      <c r="X3866" t="b">
        <f t="shared" si="303"/>
        <v>1</v>
      </c>
      <c r="Y3866">
        <f t="shared" si="302"/>
        <v>2.75</v>
      </c>
      <c r="Z3866" s="2">
        <f t="shared" si="304"/>
        <v>1.8333333333333333</v>
      </c>
      <c r="AA3866" t="s">
        <v>704</v>
      </c>
      <c r="AB3866" t="s">
        <v>717</v>
      </c>
      <c r="AD3866" t="s">
        <v>132</v>
      </c>
      <c r="AE3866" t="s">
        <v>715</v>
      </c>
      <c r="AF3866">
        <v>2022</v>
      </c>
    </row>
    <row r="3867" spans="1:32" x14ac:dyDescent="0.25">
      <c r="A3867" t="s">
        <v>29</v>
      </c>
      <c r="B3867" t="s">
        <v>46</v>
      </c>
      <c r="C3867" t="s">
        <v>31</v>
      </c>
      <c r="D3867" t="s">
        <v>47</v>
      </c>
      <c r="E3867">
        <f>_xlfn.XLOOKUP(Table1[[#This Row],[Location]],'Location analysis'!A:A,'Location analysis'!B:B)</f>
        <v>40.423690999999998</v>
      </c>
      <c r="F3867">
        <f>_xlfn.XLOOKUP(Table1[[#This Row],[Location]],'Location analysis'!A:A,'Location analysis'!C:C)</f>
        <v>-74.380831999999998</v>
      </c>
      <c r="G3867" t="s">
        <v>485</v>
      </c>
      <c r="H3867" t="s">
        <v>43</v>
      </c>
      <c r="I3867">
        <v>15264543968</v>
      </c>
      <c r="J3867" t="s">
        <v>714</v>
      </c>
      <c r="K3867" t="s">
        <v>51</v>
      </c>
      <c r="L3867">
        <v>139</v>
      </c>
      <c r="M3867">
        <v>2</v>
      </c>
      <c r="N3867">
        <v>1</v>
      </c>
      <c r="O3867">
        <v>139</v>
      </c>
      <c r="P3867">
        <v>2</v>
      </c>
      <c r="Q3867">
        <v>1</v>
      </c>
      <c r="R3867">
        <v>2</v>
      </c>
      <c r="S3867">
        <v>2</v>
      </c>
      <c r="T3867" s="1">
        <v>44729</v>
      </c>
      <c r="U3867" t="str">
        <f t="shared" si="300"/>
        <v>Keto Bar - Creamy Peanut Butter Chocolate</v>
      </c>
      <c r="V3867" t="str">
        <f t="shared" si="301"/>
        <v>Food</v>
      </c>
      <c r="W3867" t="s">
        <v>43</v>
      </c>
      <c r="X3867" t="b">
        <f t="shared" si="303"/>
        <v>1</v>
      </c>
      <c r="Y3867">
        <f t="shared" si="302"/>
        <v>2</v>
      </c>
      <c r="Z3867" s="2">
        <f t="shared" si="304"/>
        <v>1.3333333333333333</v>
      </c>
      <c r="AA3867" t="s">
        <v>486</v>
      </c>
      <c r="AB3867" t="s">
        <v>487</v>
      </c>
      <c r="AD3867" t="s">
        <v>132</v>
      </c>
      <c r="AE3867" t="s">
        <v>715</v>
      </c>
      <c r="AF3867">
        <v>2022</v>
      </c>
    </row>
    <row r="3868" spans="1:32" x14ac:dyDescent="0.25">
      <c r="A3868" t="s">
        <v>29</v>
      </c>
      <c r="B3868" t="s">
        <v>67</v>
      </c>
      <c r="C3868" t="s">
        <v>68</v>
      </c>
      <c r="D3868" t="s">
        <v>69</v>
      </c>
      <c r="E3868">
        <f>_xlfn.XLOOKUP(Table1[[#This Row],[Location]],'Location analysis'!A:A,'Location analysis'!B:B)</f>
        <v>40.435699999999997</v>
      </c>
      <c r="F3868">
        <f>_xlfn.XLOOKUP(Table1[[#This Row],[Location]],'Location analysis'!A:A,'Location analysis'!C:C)</f>
        <v>-74.125200000000007</v>
      </c>
      <c r="G3868" t="s">
        <v>70</v>
      </c>
      <c r="H3868" t="s">
        <v>34</v>
      </c>
      <c r="I3868">
        <v>15264547483</v>
      </c>
      <c r="J3868" t="s">
        <v>714</v>
      </c>
      <c r="K3868" t="s">
        <v>51</v>
      </c>
      <c r="L3868">
        <v>144</v>
      </c>
      <c r="M3868">
        <v>3</v>
      </c>
      <c r="N3868">
        <v>1</v>
      </c>
      <c r="O3868">
        <v>144</v>
      </c>
      <c r="P3868">
        <v>3</v>
      </c>
      <c r="Q3868">
        <v>1</v>
      </c>
      <c r="R3868">
        <v>3</v>
      </c>
      <c r="S3868">
        <v>3</v>
      </c>
      <c r="T3868" s="1">
        <v>44729</v>
      </c>
      <c r="U3868" t="str">
        <f t="shared" si="300"/>
        <v>Monster Energy Original</v>
      </c>
      <c r="V3868" t="str">
        <f t="shared" si="301"/>
        <v>Carbonated</v>
      </c>
      <c r="W3868" t="s">
        <v>34</v>
      </c>
      <c r="X3868" t="b">
        <f t="shared" si="303"/>
        <v>1</v>
      </c>
      <c r="Y3868">
        <f t="shared" si="302"/>
        <v>3</v>
      </c>
      <c r="Z3868" s="2">
        <f t="shared" si="304"/>
        <v>2</v>
      </c>
      <c r="AA3868" t="s">
        <v>70</v>
      </c>
      <c r="AD3868" t="s">
        <v>132</v>
      </c>
      <c r="AE3868" t="s">
        <v>715</v>
      </c>
      <c r="AF3868">
        <v>2022</v>
      </c>
    </row>
    <row r="3869" spans="1:32" x14ac:dyDescent="0.25">
      <c r="A3869" t="s">
        <v>29</v>
      </c>
      <c r="B3869" t="s">
        <v>46</v>
      </c>
      <c r="C3869" t="s">
        <v>31</v>
      </c>
      <c r="D3869" t="s">
        <v>47</v>
      </c>
      <c r="E3869">
        <f>_xlfn.XLOOKUP(Table1[[#This Row],[Location]],'Location analysis'!A:A,'Location analysis'!B:B)</f>
        <v>40.423690999999998</v>
      </c>
      <c r="F3869">
        <f>_xlfn.XLOOKUP(Table1[[#This Row],[Location]],'Location analysis'!A:A,'Location analysis'!C:C)</f>
        <v>-74.380831999999998</v>
      </c>
      <c r="G3869" t="s">
        <v>160</v>
      </c>
      <c r="H3869" t="s">
        <v>49</v>
      </c>
      <c r="I3869">
        <v>15264601622</v>
      </c>
      <c r="J3869" t="s">
        <v>714</v>
      </c>
      <c r="K3869" t="s">
        <v>36</v>
      </c>
      <c r="L3869">
        <v>143</v>
      </c>
      <c r="M3869">
        <v>2.5</v>
      </c>
      <c r="N3869">
        <v>1</v>
      </c>
      <c r="O3869">
        <v>143</v>
      </c>
      <c r="P3869">
        <v>2.5</v>
      </c>
      <c r="Q3869">
        <v>1</v>
      </c>
      <c r="R3869">
        <v>2.5</v>
      </c>
      <c r="S3869">
        <v>2.5</v>
      </c>
      <c r="T3869" s="1">
        <v>44729</v>
      </c>
      <c r="U3869" t="str">
        <f t="shared" si="300"/>
        <v>Snapple Diet Tea - Peach Tea</v>
      </c>
      <c r="V3869" t="str">
        <f t="shared" si="301"/>
        <v>Non Carbonated</v>
      </c>
      <c r="W3869" t="s">
        <v>49</v>
      </c>
      <c r="X3869" t="b">
        <f t="shared" si="303"/>
        <v>1</v>
      </c>
      <c r="Y3869">
        <f t="shared" si="302"/>
        <v>2.5</v>
      </c>
      <c r="Z3869" s="2">
        <f t="shared" si="304"/>
        <v>1.6666666666666667</v>
      </c>
      <c r="AA3869" t="s">
        <v>75</v>
      </c>
      <c r="AB3869" t="s">
        <v>161</v>
      </c>
      <c r="AD3869" t="s">
        <v>132</v>
      </c>
      <c r="AE3869" t="s">
        <v>715</v>
      </c>
      <c r="AF3869">
        <v>2022</v>
      </c>
    </row>
    <row r="3870" spans="1:32" x14ac:dyDescent="0.25">
      <c r="A3870" t="s">
        <v>29</v>
      </c>
      <c r="B3870" t="s">
        <v>46</v>
      </c>
      <c r="C3870" t="s">
        <v>31</v>
      </c>
      <c r="D3870" t="s">
        <v>47</v>
      </c>
      <c r="E3870">
        <f>_xlfn.XLOOKUP(Table1[[#This Row],[Location]],'Location analysis'!A:A,'Location analysis'!B:B)</f>
        <v>40.423690999999998</v>
      </c>
      <c r="F3870">
        <f>_xlfn.XLOOKUP(Table1[[#This Row],[Location]],'Location analysis'!A:A,'Location analysis'!C:C)</f>
        <v>-74.380831999999998</v>
      </c>
      <c r="G3870" t="s">
        <v>410</v>
      </c>
      <c r="H3870" t="s">
        <v>49</v>
      </c>
      <c r="I3870">
        <v>15264620381</v>
      </c>
      <c r="J3870" t="s">
        <v>714</v>
      </c>
      <c r="K3870" t="s">
        <v>51</v>
      </c>
      <c r="L3870">
        <v>142</v>
      </c>
      <c r="M3870">
        <v>2</v>
      </c>
      <c r="N3870">
        <v>1</v>
      </c>
      <c r="O3870">
        <v>142</v>
      </c>
      <c r="P3870">
        <v>2</v>
      </c>
      <c r="Q3870">
        <v>1</v>
      </c>
      <c r="R3870">
        <v>2</v>
      </c>
      <c r="S3870">
        <v>2</v>
      </c>
      <c r="T3870" s="1">
        <v>44729</v>
      </c>
      <c r="U3870" t="str">
        <f t="shared" si="300"/>
        <v>Iberia Coconut Water</v>
      </c>
      <c r="V3870" t="str">
        <f t="shared" si="301"/>
        <v>Non Carbonated</v>
      </c>
      <c r="W3870" t="s">
        <v>49</v>
      </c>
      <c r="X3870" t="b">
        <f t="shared" si="303"/>
        <v>1</v>
      </c>
      <c r="Y3870">
        <f t="shared" si="302"/>
        <v>2</v>
      </c>
      <c r="Z3870" s="2">
        <f t="shared" si="304"/>
        <v>1.3333333333333333</v>
      </c>
      <c r="AA3870" t="s">
        <v>410</v>
      </c>
      <c r="AD3870" t="s">
        <v>132</v>
      </c>
      <c r="AE3870" t="s">
        <v>715</v>
      </c>
      <c r="AF3870">
        <v>2022</v>
      </c>
    </row>
    <row r="3871" spans="1:32" x14ac:dyDescent="0.25">
      <c r="A3871" t="s">
        <v>29</v>
      </c>
      <c r="B3871" t="s">
        <v>46</v>
      </c>
      <c r="C3871" t="s">
        <v>31</v>
      </c>
      <c r="D3871" t="s">
        <v>47</v>
      </c>
      <c r="E3871">
        <f>_xlfn.XLOOKUP(Table1[[#This Row],[Location]],'Location analysis'!A:A,'Location analysis'!B:B)</f>
        <v>40.423690999999998</v>
      </c>
      <c r="F3871">
        <f>_xlfn.XLOOKUP(Table1[[#This Row],[Location]],'Location analysis'!A:A,'Location analysis'!C:C)</f>
        <v>-74.380831999999998</v>
      </c>
      <c r="G3871" t="s">
        <v>410</v>
      </c>
      <c r="H3871" t="s">
        <v>49</v>
      </c>
      <c r="I3871">
        <v>15264623653</v>
      </c>
      <c r="J3871" t="s">
        <v>714</v>
      </c>
      <c r="K3871" t="s">
        <v>51</v>
      </c>
      <c r="L3871">
        <v>142</v>
      </c>
      <c r="M3871">
        <v>2</v>
      </c>
      <c r="N3871">
        <v>1</v>
      </c>
      <c r="O3871">
        <v>142</v>
      </c>
      <c r="P3871">
        <v>2</v>
      </c>
      <c r="Q3871">
        <v>1</v>
      </c>
      <c r="R3871">
        <v>2</v>
      </c>
      <c r="S3871">
        <v>2</v>
      </c>
      <c r="T3871" s="1">
        <v>44729</v>
      </c>
      <c r="U3871" t="str">
        <f t="shared" si="300"/>
        <v>Iberia Coconut Water</v>
      </c>
      <c r="V3871" t="str">
        <f t="shared" si="301"/>
        <v>Non Carbonated</v>
      </c>
      <c r="W3871" t="s">
        <v>49</v>
      </c>
      <c r="X3871" t="b">
        <f t="shared" si="303"/>
        <v>1</v>
      </c>
      <c r="Y3871">
        <f t="shared" si="302"/>
        <v>2</v>
      </c>
      <c r="Z3871" s="2">
        <f t="shared" si="304"/>
        <v>1.3333333333333333</v>
      </c>
      <c r="AA3871" t="s">
        <v>410</v>
      </c>
      <c r="AD3871" t="s">
        <v>132</v>
      </c>
      <c r="AE3871" t="s">
        <v>715</v>
      </c>
      <c r="AF3871">
        <v>2022</v>
      </c>
    </row>
    <row r="3872" spans="1:32" x14ac:dyDescent="0.25">
      <c r="A3872" t="s">
        <v>29</v>
      </c>
      <c r="B3872" t="s">
        <v>46</v>
      </c>
      <c r="C3872" t="s">
        <v>31</v>
      </c>
      <c r="D3872" t="s">
        <v>47</v>
      </c>
      <c r="E3872">
        <f>_xlfn.XLOOKUP(Table1[[#This Row],[Location]],'Location analysis'!A:A,'Location analysis'!B:B)</f>
        <v>40.423690999999998</v>
      </c>
      <c r="F3872">
        <f>_xlfn.XLOOKUP(Table1[[#This Row],[Location]],'Location analysis'!A:A,'Location analysis'!C:C)</f>
        <v>-74.380831999999998</v>
      </c>
      <c r="G3872" t="s">
        <v>307</v>
      </c>
      <c r="H3872" t="s">
        <v>43</v>
      </c>
      <c r="I3872">
        <v>15264634015</v>
      </c>
      <c r="J3872" t="s">
        <v>714</v>
      </c>
      <c r="K3872" t="s">
        <v>51</v>
      </c>
      <c r="L3872">
        <v>122</v>
      </c>
      <c r="M3872">
        <v>1.25</v>
      </c>
      <c r="N3872">
        <v>1</v>
      </c>
      <c r="O3872">
        <v>122</v>
      </c>
      <c r="P3872">
        <v>1.25</v>
      </c>
      <c r="Q3872">
        <v>1</v>
      </c>
      <c r="R3872">
        <v>1.25</v>
      </c>
      <c r="S3872">
        <v>1.25</v>
      </c>
      <c r="T3872" s="1">
        <v>44729</v>
      </c>
      <c r="U3872" t="str">
        <f t="shared" si="300"/>
        <v>Belvita Snack Packs - Blueberry</v>
      </c>
      <c r="V3872" t="str">
        <f t="shared" si="301"/>
        <v>Food</v>
      </c>
      <c r="W3872" t="s">
        <v>43</v>
      </c>
      <c r="X3872" t="b">
        <f t="shared" si="303"/>
        <v>1</v>
      </c>
      <c r="Y3872">
        <f t="shared" si="302"/>
        <v>1.25</v>
      </c>
      <c r="Z3872" s="2">
        <f t="shared" si="304"/>
        <v>0.83333333333333337</v>
      </c>
      <c r="AA3872" t="s">
        <v>309</v>
      </c>
      <c r="AB3872" t="s">
        <v>222</v>
      </c>
      <c r="AD3872" t="s">
        <v>132</v>
      </c>
      <c r="AE3872" t="s">
        <v>715</v>
      </c>
      <c r="AF3872">
        <v>2022</v>
      </c>
    </row>
    <row r="3873" spans="1:32" x14ac:dyDescent="0.25">
      <c r="A3873" t="s">
        <v>29</v>
      </c>
      <c r="B3873" t="s">
        <v>67</v>
      </c>
      <c r="C3873" t="s">
        <v>68</v>
      </c>
      <c r="D3873" t="s">
        <v>69</v>
      </c>
      <c r="E3873">
        <f>_xlfn.XLOOKUP(Table1[[#This Row],[Location]],'Location analysis'!A:A,'Location analysis'!B:B)</f>
        <v>40.435699999999997</v>
      </c>
      <c r="F3873">
        <f>_xlfn.XLOOKUP(Table1[[#This Row],[Location]],'Location analysis'!A:A,'Location analysis'!C:C)</f>
        <v>-74.125200000000007</v>
      </c>
      <c r="G3873" t="s">
        <v>329</v>
      </c>
      <c r="H3873" t="s">
        <v>49</v>
      </c>
      <c r="I3873">
        <v>15265589446</v>
      </c>
      <c r="J3873" t="s">
        <v>714</v>
      </c>
      <c r="K3873" t="s">
        <v>51</v>
      </c>
      <c r="L3873">
        <v>147</v>
      </c>
      <c r="M3873">
        <v>2.5</v>
      </c>
      <c r="N3873">
        <v>1</v>
      </c>
      <c r="O3873">
        <v>147</v>
      </c>
      <c r="P3873">
        <v>2.5</v>
      </c>
      <c r="Q3873">
        <v>1</v>
      </c>
      <c r="R3873">
        <v>2.5</v>
      </c>
      <c r="S3873">
        <v>2.5</v>
      </c>
      <c r="T3873" s="1">
        <v>44729</v>
      </c>
      <c r="U3873" t="str">
        <f t="shared" si="300"/>
        <v>Snapple Tea - Raspberry</v>
      </c>
      <c r="V3873" t="str">
        <f t="shared" si="301"/>
        <v>Non Carbonated</v>
      </c>
      <c r="W3873" t="s">
        <v>49</v>
      </c>
      <c r="X3873" t="b">
        <f t="shared" si="303"/>
        <v>1</v>
      </c>
      <c r="Y3873">
        <f t="shared" si="302"/>
        <v>2.5</v>
      </c>
      <c r="Z3873" s="2">
        <f t="shared" si="304"/>
        <v>1.6666666666666667</v>
      </c>
      <c r="AA3873" t="s">
        <v>330</v>
      </c>
      <c r="AB3873" t="s">
        <v>144</v>
      </c>
      <c r="AD3873" t="s">
        <v>132</v>
      </c>
      <c r="AE3873" t="s">
        <v>715</v>
      </c>
      <c r="AF3873">
        <v>2022</v>
      </c>
    </row>
    <row r="3874" spans="1:32" x14ac:dyDescent="0.25">
      <c r="A3874" t="s">
        <v>29</v>
      </c>
      <c r="B3874" t="s">
        <v>67</v>
      </c>
      <c r="C3874" t="s">
        <v>68</v>
      </c>
      <c r="D3874" t="s">
        <v>69</v>
      </c>
      <c r="E3874">
        <f>_xlfn.XLOOKUP(Table1[[#This Row],[Location]],'Location analysis'!A:A,'Location analysis'!B:B)</f>
        <v>40.435699999999997</v>
      </c>
      <c r="F3874">
        <f>_xlfn.XLOOKUP(Table1[[#This Row],[Location]],'Location analysis'!A:A,'Location analysis'!C:C)</f>
        <v>-74.125200000000007</v>
      </c>
      <c r="G3874" t="s">
        <v>81</v>
      </c>
      <c r="H3874" t="s">
        <v>43</v>
      </c>
      <c r="I3874">
        <v>15265663901</v>
      </c>
      <c r="J3874" t="s">
        <v>714</v>
      </c>
      <c r="K3874" t="s">
        <v>36</v>
      </c>
      <c r="L3874">
        <v>136</v>
      </c>
      <c r="M3874">
        <v>2.5</v>
      </c>
      <c r="N3874">
        <v>1</v>
      </c>
      <c r="O3874">
        <v>136</v>
      </c>
      <c r="P3874">
        <v>2.5</v>
      </c>
      <c r="Q3874">
        <v>1</v>
      </c>
      <c r="R3874">
        <v>2.5</v>
      </c>
      <c r="S3874">
        <v>2.5</v>
      </c>
      <c r="T3874" s="1">
        <v>44729</v>
      </c>
      <c r="U3874" t="str">
        <f t="shared" si="300"/>
        <v>KitKat - Crisp Wafers</v>
      </c>
      <c r="V3874" t="str">
        <f t="shared" si="301"/>
        <v>Food</v>
      </c>
      <c r="W3874" t="s">
        <v>43</v>
      </c>
      <c r="X3874" t="b">
        <f t="shared" si="303"/>
        <v>1</v>
      </c>
      <c r="Y3874">
        <f t="shared" si="302"/>
        <v>2.5</v>
      </c>
      <c r="Z3874" s="2">
        <f t="shared" si="304"/>
        <v>1.6666666666666667</v>
      </c>
      <c r="AA3874" t="s">
        <v>82</v>
      </c>
      <c r="AB3874" t="s">
        <v>83</v>
      </c>
      <c r="AD3874" t="s">
        <v>132</v>
      </c>
      <c r="AE3874" t="s">
        <v>715</v>
      </c>
      <c r="AF3874">
        <v>2022</v>
      </c>
    </row>
    <row r="3875" spans="1:32" x14ac:dyDescent="0.25">
      <c r="A3875" t="s">
        <v>29</v>
      </c>
      <c r="B3875" t="s">
        <v>62</v>
      </c>
      <c r="C3875" t="s">
        <v>63</v>
      </c>
      <c r="D3875" t="s">
        <v>64</v>
      </c>
      <c r="E3875">
        <f>_xlfn.XLOOKUP(Table1[[#This Row],[Location]],'Location analysis'!A:A,'Location analysis'!B:B)</f>
        <v>40.091900000000003</v>
      </c>
      <c r="F3875">
        <f>_xlfn.XLOOKUP(Table1[[#This Row],[Location]],'Location analysis'!A:A,'Location analysis'!C:C)</f>
        <v>-74.358699999999999</v>
      </c>
      <c r="G3875" t="s">
        <v>112</v>
      </c>
      <c r="H3875" t="s">
        <v>43</v>
      </c>
      <c r="I3875">
        <v>15265769447</v>
      </c>
      <c r="J3875" t="s">
        <v>714</v>
      </c>
      <c r="K3875" t="s">
        <v>36</v>
      </c>
      <c r="L3875">
        <v>132</v>
      </c>
      <c r="M3875">
        <v>2</v>
      </c>
      <c r="N3875">
        <v>1</v>
      </c>
      <c r="O3875">
        <v>132</v>
      </c>
      <c r="P3875">
        <v>2</v>
      </c>
      <c r="Q3875">
        <v>1</v>
      </c>
      <c r="R3875">
        <v>2</v>
      </c>
      <c r="S3875">
        <v>2</v>
      </c>
      <c r="T3875" s="1">
        <v>44729</v>
      </c>
      <c r="U3875" t="str">
        <f t="shared" si="300"/>
        <v>Robert Irvine's - Fit Crunch -  Chocolate Pea</v>
      </c>
      <c r="V3875" t="str">
        <f t="shared" si="301"/>
        <v>Food</v>
      </c>
      <c r="W3875" t="s">
        <v>43</v>
      </c>
      <c r="X3875" t="b">
        <f t="shared" si="303"/>
        <v>1</v>
      </c>
      <c r="Y3875">
        <f t="shared" si="302"/>
        <v>2</v>
      </c>
      <c r="Z3875" s="2">
        <f t="shared" si="304"/>
        <v>1.3333333333333333</v>
      </c>
      <c r="AA3875" t="s">
        <v>113</v>
      </c>
      <c r="AB3875" t="s">
        <v>114</v>
      </c>
      <c r="AC3875" t="s">
        <v>115</v>
      </c>
      <c r="AD3875" t="s">
        <v>132</v>
      </c>
      <c r="AE3875" t="s">
        <v>715</v>
      </c>
      <c r="AF3875">
        <v>2022</v>
      </c>
    </row>
    <row r="3876" spans="1:32" x14ac:dyDescent="0.25">
      <c r="A3876" t="s">
        <v>29</v>
      </c>
      <c r="B3876" t="s">
        <v>30</v>
      </c>
      <c r="C3876" t="s">
        <v>31</v>
      </c>
      <c r="D3876" t="s">
        <v>32</v>
      </c>
      <c r="E3876">
        <f>_xlfn.XLOOKUP(Table1[[#This Row],[Location]],'Location analysis'!A:A,'Location analysis'!B:B)</f>
        <v>40.423690999999998</v>
      </c>
      <c r="F3876">
        <f>_xlfn.XLOOKUP(Table1[[#This Row],[Location]],'Location analysis'!A:A,'Location analysis'!C:C)</f>
        <v>-74.380831999999998</v>
      </c>
      <c r="G3876" t="s">
        <v>329</v>
      </c>
      <c r="H3876" t="s">
        <v>49</v>
      </c>
      <c r="I3876">
        <v>15266135700</v>
      </c>
      <c r="J3876" t="s">
        <v>714</v>
      </c>
      <c r="K3876" t="s">
        <v>51</v>
      </c>
      <c r="L3876">
        <v>145</v>
      </c>
      <c r="M3876">
        <v>2.5</v>
      </c>
      <c r="N3876">
        <v>1</v>
      </c>
      <c r="O3876">
        <v>145</v>
      </c>
      <c r="P3876">
        <v>2.5</v>
      </c>
      <c r="Q3876">
        <v>1</v>
      </c>
      <c r="R3876">
        <v>2.5</v>
      </c>
      <c r="S3876">
        <v>2.5</v>
      </c>
      <c r="T3876" s="1">
        <v>44729</v>
      </c>
      <c r="U3876" t="str">
        <f t="shared" si="300"/>
        <v>Snapple Tea - Raspberry</v>
      </c>
      <c r="V3876" t="str">
        <f t="shared" si="301"/>
        <v>Non Carbonated</v>
      </c>
      <c r="W3876" t="s">
        <v>49</v>
      </c>
      <c r="X3876" t="b">
        <f t="shared" si="303"/>
        <v>1</v>
      </c>
      <c r="Y3876">
        <f t="shared" si="302"/>
        <v>2.5</v>
      </c>
      <c r="Z3876" s="2">
        <f t="shared" si="304"/>
        <v>1.6666666666666667</v>
      </c>
      <c r="AA3876" t="s">
        <v>330</v>
      </c>
      <c r="AB3876" t="s">
        <v>144</v>
      </c>
      <c r="AD3876" t="s">
        <v>132</v>
      </c>
      <c r="AE3876" t="s">
        <v>715</v>
      </c>
      <c r="AF3876">
        <v>2022</v>
      </c>
    </row>
    <row r="3877" spans="1:32" x14ac:dyDescent="0.25">
      <c r="A3877" t="s">
        <v>29</v>
      </c>
      <c r="B3877" t="s">
        <v>30</v>
      </c>
      <c r="C3877" t="s">
        <v>31</v>
      </c>
      <c r="D3877" t="s">
        <v>32</v>
      </c>
      <c r="E3877">
        <f>_xlfn.XLOOKUP(Table1[[#This Row],[Location]],'Location analysis'!A:A,'Location analysis'!B:B)</f>
        <v>40.423690999999998</v>
      </c>
      <c r="F3877">
        <f>_xlfn.XLOOKUP(Table1[[#This Row],[Location]],'Location analysis'!A:A,'Location analysis'!C:C)</f>
        <v>-74.380831999999998</v>
      </c>
      <c r="G3877" t="s">
        <v>42</v>
      </c>
      <c r="H3877" t="s">
        <v>43</v>
      </c>
      <c r="I3877">
        <v>15266137024</v>
      </c>
      <c r="J3877" t="s">
        <v>714</v>
      </c>
      <c r="K3877" t="s">
        <v>51</v>
      </c>
      <c r="L3877">
        <v>124</v>
      </c>
      <c r="M3877">
        <v>1.5</v>
      </c>
      <c r="N3877">
        <v>1</v>
      </c>
      <c r="O3877">
        <v>124</v>
      </c>
      <c r="P3877">
        <v>1.5</v>
      </c>
      <c r="Q3877">
        <v>1</v>
      </c>
      <c r="R3877">
        <v>1.5</v>
      </c>
      <c r="S3877">
        <v>1.5</v>
      </c>
      <c r="T3877" s="1">
        <v>44729</v>
      </c>
      <c r="U3877" t="str">
        <f t="shared" si="300"/>
        <v>Takis - Hot Chilli Pepper &amp; Lime</v>
      </c>
      <c r="V3877" t="str">
        <f t="shared" si="301"/>
        <v>Food</v>
      </c>
      <c r="W3877" t="s">
        <v>43</v>
      </c>
      <c r="X3877" t="b">
        <f t="shared" si="303"/>
        <v>1</v>
      </c>
      <c r="Y3877">
        <f t="shared" si="302"/>
        <v>1.5</v>
      </c>
      <c r="Z3877" s="2">
        <f t="shared" si="304"/>
        <v>1</v>
      </c>
      <c r="AA3877" t="s">
        <v>44</v>
      </c>
      <c r="AB3877" t="s">
        <v>45</v>
      </c>
      <c r="AD3877" t="s">
        <v>132</v>
      </c>
      <c r="AE3877" t="s">
        <v>715</v>
      </c>
      <c r="AF3877">
        <v>2022</v>
      </c>
    </row>
    <row r="3878" spans="1:32" x14ac:dyDescent="0.25">
      <c r="A3878" t="s">
        <v>29</v>
      </c>
      <c r="B3878" t="s">
        <v>62</v>
      </c>
      <c r="C3878" t="s">
        <v>63</v>
      </c>
      <c r="D3878" t="s">
        <v>64</v>
      </c>
      <c r="E3878">
        <f>_xlfn.XLOOKUP(Table1[[#This Row],[Location]],'Location analysis'!A:A,'Location analysis'!B:B)</f>
        <v>40.091900000000003</v>
      </c>
      <c r="F3878">
        <f>_xlfn.XLOOKUP(Table1[[#This Row],[Location]],'Location analysis'!A:A,'Location analysis'!C:C)</f>
        <v>-74.358699999999999</v>
      </c>
      <c r="G3878" t="s">
        <v>154</v>
      </c>
      <c r="H3878" t="s">
        <v>43</v>
      </c>
      <c r="I3878">
        <v>15266272069</v>
      </c>
      <c r="J3878" t="s">
        <v>714</v>
      </c>
      <c r="K3878" t="s">
        <v>51</v>
      </c>
      <c r="L3878">
        <v>110</v>
      </c>
      <c r="M3878">
        <v>1.5</v>
      </c>
      <c r="N3878">
        <v>1</v>
      </c>
      <c r="O3878">
        <v>110</v>
      </c>
      <c r="P3878">
        <v>1.5</v>
      </c>
      <c r="Q3878">
        <v>1</v>
      </c>
      <c r="R3878">
        <v>1.5</v>
      </c>
      <c r="S3878">
        <v>1.5</v>
      </c>
      <c r="T3878" s="1">
        <v>44729</v>
      </c>
      <c r="U3878" t="str">
        <f t="shared" si="300"/>
        <v>SunChips Multigrain - Harvest Cheddar</v>
      </c>
      <c r="V3878" t="str">
        <f t="shared" si="301"/>
        <v>Food</v>
      </c>
      <c r="W3878" t="s">
        <v>43</v>
      </c>
      <c r="X3878" t="b">
        <f t="shared" si="303"/>
        <v>1</v>
      </c>
      <c r="Y3878">
        <f t="shared" si="302"/>
        <v>1.5</v>
      </c>
      <c r="Z3878" s="2">
        <f t="shared" si="304"/>
        <v>1</v>
      </c>
      <c r="AA3878" t="s">
        <v>129</v>
      </c>
      <c r="AB3878" t="s">
        <v>155</v>
      </c>
      <c r="AD3878" t="s">
        <v>132</v>
      </c>
      <c r="AE3878" t="s">
        <v>715</v>
      </c>
      <c r="AF3878">
        <v>2022</v>
      </c>
    </row>
    <row r="3879" spans="1:32" x14ac:dyDescent="0.25">
      <c r="A3879" t="s">
        <v>29</v>
      </c>
      <c r="B3879" t="s">
        <v>394</v>
      </c>
      <c r="C3879" t="s">
        <v>395</v>
      </c>
      <c r="D3879" t="s">
        <v>396</v>
      </c>
      <c r="E3879">
        <f>_xlfn.XLOOKUP(Table1[[#This Row],[Location]],'Location analysis'!A:A,'Location analysis'!B:B)</f>
        <v>40.416893999999999</v>
      </c>
      <c r="F3879">
        <f>_xlfn.XLOOKUP(Table1[[#This Row],[Location]],'Location analysis'!A:A,'Location analysis'!C:C)</f>
        <v>-74.420399000000003</v>
      </c>
      <c r="G3879" t="s">
        <v>421</v>
      </c>
      <c r="H3879" t="s">
        <v>43</v>
      </c>
      <c r="I3879">
        <v>15266585646</v>
      </c>
      <c r="J3879" t="s">
        <v>714</v>
      </c>
      <c r="K3879" t="s">
        <v>36</v>
      </c>
      <c r="L3879">
        <v>157</v>
      </c>
      <c r="M3879">
        <v>3</v>
      </c>
      <c r="N3879">
        <v>1</v>
      </c>
      <c r="O3879">
        <v>157</v>
      </c>
      <c r="P3879">
        <v>3</v>
      </c>
      <c r="Q3879">
        <v>1</v>
      </c>
      <c r="R3879">
        <v>3</v>
      </c>
      <c r="S3879">
        <v>3</v>
      </c>
      <c r="T3879" s="1">
        <v>44729</v>
      </c>
      <c r="U3879" t="str">
        <f t="shared" si="300"/>
        <v>Lenny &amp; Larrys - SnickerDoodle</v>
      </c>
      <c r="V3879" t="str">
        <f t="shared" si="301"/>
        <v>Food</v>
      </c>
      <c r="W3879" t="s">
        <v>43</v>
      </c>
      <c r="X3879" t="b">
        <f t="shared" si="303"/>
        <v>1</v>
      </c>
      <c r="Y3879">
        <f t="shared" si="302"/>
        <v>3</v>
      </c>
      <c r="Z3879" s="2">
        <f t="shared" si="304"/>
        <v>2</v>
      </c>
      <c r="AA3879" t="s">
        <v>422</v>
      </c>
      <c r="AB3879" t="s">
        <v>423</v>
      </c>
      <c r="AD3879" t="s">
        <v>132</v>
      </c>
      <c r="AE3879" t="s">
        <v>715</v>
      </c>
      <c r="AF3879">
        <v>2022</v>
      </c>
    </row>
    <row r="3880" spans="1:32" x14ac:dyDescent="0.25">
      <c r="A3880" t="s">
        <v>29</v>
      </c>
      <c r="B3880" t="s">
        <v>394</v>
      </c>
      <c r="C3880" t="s">
        <v>395</v>
      </c>
      <c r="D3880" t="s">
        <v>396</v>
      </c>
      <c r="E3880">
        <f>_xlfn.XLOOKUP(Table1[[#This Row],[Location]],'Location analysis'!A:A,'Location analysis'!B:B)</f>
        <v>40.416893999999999</v>
      </c>
      <c r="F3880">
        <f>_xlfn.XLOOKUP(Table1[[#This Row],[Location]],'Location analysis'!A:A,'Location analysis'!C:C)</f>
        <v>-74.420399000000003</v>
      </c>
      <c r="G3880" t="s">
        <v>137</v>
      </c>
      <c r="H3880" t="s">
        <v>97</v>
      </c>
      <c r="I3880">
        <v>15266592842</v>
      </c>
      <c r="J3880" t="s">
        <v>714</v>
      </c>
      <c r="K3880" t="s">
        <v>51</v>
      </c>
      <c r="L3880">
        <v>144</v>
      </c>
      <c r="M3880">
        <v>1.5</v>
      </c>
      <c r="N3880">
        <v>1</v>
      </c>
      <c r="O3880">
        <v>144</v>
      </c>
      <c r="P3880">
        <v>1.5</v>
      </c>
      <c r="Q3880">
        <v>1</v>
      </c>
      <c r="R3880">
        <v>1.5</v>
      </c>
      <c r="S3880">
        <v>1.5</v>
      </c>
      <c r="T3880" s="1">
        <v>44729</v>
      </c>
      <c r="U3880" t="str">
        <f t="shared" si="300"/>
        <v>Poland Springs Water</v>
      </c>
      <c r="V3880" t="str">
        <f t="shared" si="301"/>
        <v>Water</v>
      </c>
      <c r="W3880" t="s">
        <v>97</v>
      </c>
      <c r="X3880" t="b">
        <f t="shared" si="303"/>
        <v>1</v>
      </c>
      <c r="Y3880">
        <f t="shared" si="302"/>
        <v>1.5</v>
      </c>
      <c r="Z3880" s="2">
        <f t="shared" si="304"/>
        <v>1</v>
      </c>
      <c r="AA3880" t="s">
        <v>137</v>
      </c>
      <c r="AD3880" t="s">
        <v>132</v>
      </c>
      <c r="AE3880" t="s">
        <v>715</v>
      </c>
      <c r="AF3880">
        <v>2022</v>
      </c>
    </row>
    <row r="3881" spans="1:32" x14ac:dyDescent="0.25">
      <c r="A3881" t="s">
        <v>29</v>
      </c>
      <c r="B3881" t="s">
        <v>394</v>
      </c>
      <c r="C3881" t="s">
        <v>395</v>
      </c>
      <c r="D3881" t="s">
        <v>396</v>
      </c>
      <c r="E3881">
        <f>_xlfn.XLOOKUP(Table1[[#This Row],[Location]],'Location analysis'!A:A,'Location analysis'!B:B)</f>
        <v>40.416893999999999</v>
      </c>
      <c r="F3881">
        <f>_xlfn.XLOOKUP(Table1[[#This Row],[Location]],'Location analysis'!A:A,'Location analysis'!C:C)</f>
        <v>-74.420399000000003</v>
      </c>
      <c r="G3881" t="s">
        <v>192</v>
      </c>
      <c r="H3881" t="s">
        <v>43</v>
      </c>
      <c r="I3881">
        <v>15266596004</v>
      </c>
      <c r="J3881" t="s">
        <v>714</v>
      </c>
      <c r="K3881" t="s">
        <v>51</v>
      </c>
      <c r="L3881">
        <v>124</v>
      </c>
      <c r="M3881">
        <v>1.25</v>
      </c>
      <c r="N3881">
        <v>1</v>
      </c>
      <c r="O3881">
        <v>124</v>
      </c>
      <c r="P3881">
        <v>1.25</v>
      </c>
      <c r="Q3881">
        <v>1</v>
      </c>
      <c r="R3881">
        <v>1.25</v>
      </c>
      <c r="S3881">
        <v>1.25</v>
      </c>
      <c r="T3881" s="1">
        <v>44729</v>
      </c>
      <c r="U3881" t="str">
        <f t="shared" si="300"/>
        <v>CheezIt - Original</v>
      </c>
      <c r="V3881" t="str">
        <f t="shared" si="301"/>
        <v>Food</v>
      </c>
      <c r="W3881" t="s">
        <v>43</v>
      </c>
      <c r="X3881" t="b">
        <f t="shared" si="303"/>
        <v>1</v>
      </c>
      <c r="Y3881">
        <f t="shared" si="302"/>
        <v>1.25</v>
      </c>
      <c r="Z3881" s="2">
        <f t="shared" si="304"/>
        <v>0.83333333333333337</v>
      </c>
      <c r="AA3881" t="s">
        <v>193</v>
      </c>
      <c r="AB3881" t="s">
        <v>150</v>
      </c>
      <c r="AD3881" t="s">
        <v>132</v>
      </c>
      <c r="AE3881" t="s">
        <v>715</v>
      </c>
      <c r="AF3881">
        <v>2022</v>
      </c>
    </row>
    <row r="3882" spans="1:32" x14ac:dyDescent="0.25">
      <c r="A3882" t="s">
        <v>29</v>
      </c>
      <c r="B3882" t="s">
        <v>394</v>
      </c>
      <c r="C3882" t="s">
        <v>395</v>
      </c>
      <c r="D3882" t="s">
        <v>396</v>
      </c>
      <c r="E3882">
        <f>_xlfn.XLOOKUP(Table1[[#This Row],[Location]],'Location analysis'!A:A,'Location analysis'!B:B)</f>
        <v>40.416893999999999</v>
      </c>
      <c r="F3882">
        <f>_xlfn.XLOOKUP(Table1[[#This Row],[Location]],'Location analysis'!A:A,'Location analysis'!C:C)</f>
        <v>-74.420399000000003</v>
      </c>
      <c r="G3882" t="s">
        <v>93</v>
      </c>
      <c r="H3882" t="s">
        <v>43</v>
      </c>
      <c r="I3882">
        <v>15266789161</v>
      </c>
      <c r="J3882" t="s">
        <v>714</v>
      </c>
      <c r="K3882" t="s">
        <v>36</v>
      </c>
      <c r="L3882">
        <v>112</v>
      </c>
      <c r="M3882">
        <v>1.5</v>
      </c>
      <c r="N3882">
        <v>1</v>
      </c>
      <c r="O3882">
        <v>112</v>
      </c>
      <c r="P3882">
        <v>1.5</v>
      </c>
      <c r="Q3882">
        <v>1</v>
      </c>
      <c r="R3882">
        <v>1.5</v>
      </c>
      <c r="S3882">
        <v>1.5</v>
      </c>
      <c r="T3882" s="1">
        <v>44729</v>
      </c>
      <c r="U3882" t="str">
        <f t="shared" si="300"/>
        <v>Miss Vickie's Potato Chip - Sea Salt Original</v>
      </c>
      <c r="V3882" t="str">
        <f t="shared" si="301"/>
        <v>Food</v>
      </c>
      <c r="W3882" t="s">
        <v>43</v>
      </c>
      <c r="X3882" t="b">
        <f t="shared" si="303"/>
        <v>1</v>
      </c>
      <c r="Y3882">
        <f t="shared" si="302"/>
        <v>1.5</v>
      </c>
      <c r="Z3882" s="2">
        <f t="shared" si="304"/>
        <v>1</v>
      </c>
      <c r="AA3882" t="s">
        <v>58</v>
      </c>
      <c r="AB3882" t="s">
        <v>94</v>
      </c>
      <c r="AD3882" t="s">
        <v>132</v>
      </c>
      <c r="AE3882" t="s">
        <v>715</v>
      </c>
      <c r="AF3882">
        <v>2022</v>
      </c>
    </row>
    <row r="3883" spans="1:32" x14ac:dyDescent="0.25">
      <c r="A3883" t="s">
        <v>29</v>
      </c>
      <c r="B3883" t="s">
        <v>67</v>
      </c>
      <c r="C3883" t="s">
        <v>68</v>
      </c>
      <c r="D3883" t="s">
        <v>69</v>
      </c>
      <c r="E3883">
        <f>_xlfn.XLOOKUP(Table1[[#This Row],[Location]],'Location analysis'!A:A,'Location analysis'!B:B)</f>
        <v>40.435699999999997</v>
      </c>
      <c r="F3883">
        <f>_xlfn.XLOOKUP(Table1[[#This Row],[Location]],'Location analysis'!A:A,'Location analysis'!C:C)</f>
        <v>-74.125200000000007</v>
      </c>
      <c r="G3883" t="s">
        <v>268</v>
      </c>
      <c r="H3883" t="s">
        <v>43</v>
      </c>
      <c r="I3883">
        <v>15266915786</v>
      </c>
      <c r="J3883" t="s">
        <v>714</v>
      </c>
      <c r="K3883" t="s">
        <v>51</v>
      </c>
      <c r="L3883">
        <v>121</v>
      </c>
      <c r="M3883">
        <v>2</v>
      </c>
      <c r="N3883">
        <v>1</v>
      </c>
      <c r="O3883">
        <v>121</v>
      </c>
      <c r="P3883">
        <v>2</v>
      </c>
      <c r="Q3883">
        <v>1</v>
      </c>
      <c r="R3883">
        <v>2</v>
      </c>
      <c r="S3883">
        <v>2</v>
      </c>
      <c r="T3883" s="1">
        <v>44729</v>
      </c>
      <c r="U3883" t="str">
        <f t="shared" si="300"/>
        <v>Munchies Snack mix Flaming Hot</v>
      </c>
      <c r="V3883" t="str">
        <f t="shared" si="301"/>
        <v>Food</v>
      </c>
      <c r="W3883" t="s">
        <v>43</v>
      </c>
      <c r="X3883" t="b">
        <f t="shared" si="303"/>
        <v>1</v>
      </c>
      <c r="Y3883">
        <f t="shared" si="302"/>
        <v>2</v>
      </c>
      <c r="Z3883" s="2">
        <f t="shared" si="304"/>
        <v>1.3333333333333333</v>
      </c>
      <c r="AA3883" t="s">
        <v>268</v>
      </c>
      <c r="AD3883" t="s">
        <v>132</v>
      </c>
      <c r="AE3883" t="s">
        <v>715</v>
      </c>
      <c r="AF3883">
        <v>2022</v>
      </c>
    </row>
    <row r="3884" spans="1:32" x14ac:dyDescent="0.25">
      <c r="A3884" t="s">
        <v>29</v>
      </c>
      <c r="B3884" t="s">
        <v>67</v>
      </c>
      <c r="C3884" t="s">
        <v>68</v>
      </c>
      <c r="D3884" t="s">
        <v>69</v>
      </c>
      <c r="E3884">
        <f>_xlfn.XLOOKUP(Table1[[#This Row],[Location]],'Location analysis'!A:A,'Location analysis'!B:B)</f>
        <v>40.435699999999997</v>
      </c>
      <c r="F3884">
        <f>_xlfn.XLOOKUP(Table1[[#This Row],[Location]],'Location analysis'!A:A,'Location analysis'!C:C)</f>
        <v>-74.125200000000007</v>
      </c>
      <c r="G3884" t="s">
        <v>329</v>
      </c>
      <c r="H3884" t="s">
        <v>49</v>
      </c>
      <c r="I3884">
        <v>15267466161</v>
      </c>
      <c r="J3884" t="s">
        <v>714</v>
      </c>
      <c r="K3884" t="s">
        <v>51</v>
      </c>
      <c r="L3884">
        <v>147</v>
      </c>
      <c r="M3884">
        <v>2.5</v>
      </c>
      <c r="N3884">
        <v>1</v>
      </c>
      <c r="O3884">
        <v>147</v>
      </c>
      <c r="P3884">
        <v>2.5</v>
      </c>
      <c r="Q3884">
        <v>1</v>
      </c>
      <c r="R3884">
        <v>2.5</v>
      </c>
      <c r="S3884">
        <v>2.5</v>
      </c>
      <c r="T3884" s="1">
        <v>44729</v>
      </c>
      <c r="U3884" t="str">
        <f t="shared" si="300"/>
        <v>Snapple Tea - Raspberry</v>
      </c>
      <c r="V3884" t="str">
        <f t="shared" si="301"/>
        <v>Non Carbonated</v>
      </c>
      <c r="W3884" t="s">
        <v>49</v>
      </c>
      <c r="X3884" t="b">
        <f t="shared" si="303"/>
        <v>1</v>
      </c>
      <c r="Y3884">
        <f t="shared" si="302"/>
        <v>2.5</v>
      </c>
      <c r="Z3884" s="2">
        <f t="shared" si="304"/>
        <v>1.6666666666666667</v>
      </c>
      <c r="AA3884" t="s">
        <v>330</v>
      </c>
      <c r="AB3884" t="s">
        <v>144</v>
      </c>
      <c r="AD3884" t="s">
        <v>132</v>
      </c>
      <c r="AE3884" t="s">
        <v>715</v>
      </c>
      <c r="AF3884">
        <v>2022</v>
      </c>
    </row>
    <row r="3885" spans="1:32" x14ac:dyDescent="0.25">
      <c r="A3885" t="s">
        <v>29</v>
      </c>
      <c r="B3885" t="s">
        <v>67</v>
      </c>
      <c r="C3885" t="s">
        <v>68</v>
      </c>
      <c r="D3885" t="s">
        <v>69</v>
      </c>
      <c r="E3885">
        <f>_xlfn.XLOOKUP(Table1[[#This Row],[Location]],'Location analysis'!A:A,'Location analysis'!B:B)</f>
        <v>40.435699999999997</v>
      </c>
      <c r="F3885">
        <f>_xlfn.XLOOKUP(Table1[[#This Row],[Location]],'Location analysis'!A:A,'Location analysis'!C:C)</f>
        <v>-74.125200000000007</v>
      </c>
      <c r="G3885" t="s">
        <v>556</v>
      </c>
      <c r="H3885" t="s">
        <v>43</v>
      </c>
      <c r="I3885">
        <v>15267468963</v>
      </c>
      <c r="J3885" t="s">
        <v>714</v>
      </c>
      <c r="K3885" t="s">
        <v>51</v>
      </c>
      <c r="L3885">
        <v>124</v>
      </c>
      <c r="M3885">
        <v>1.5</v>
      </c>
      <c r="N3885">
        <v>1</v>
      </c>
      <c r="O3885">
        <v>124</v>
      </c>
      <c r="P3885">
        <v>1.5</v>
      </c>
      <c r="Q3885">
        <v>1</v>
      </c>
      <c r="R3885">
        <v>1.5</v>
      </c>
      <c r="S3885">
        <v>1.5</v>
      </c>
      <c r="T3885" s="1">
        <v>44729</v>
      </c>
      <c r="U3885" t="str">
        <f t="shared" si="300"/>
        <v>Cheetos Cheddar Jalapeno</v>
      </c>
      <c r="V3885" t="str">
        <f t="shared" si="301"/>
        <v>Food</v>
      </c>
      <c r="W3885" t="s">
        <v>43</v>
      </c>
      <c r="X3885" t="b">
        <f t="shared" si="303"/>
        <v>1</v>
      </c>
      <c r="Y3885">
        <f t="shared" si="302"/>
        <v>1.5</v>
      </c>
      <c r="Z3885" s="2">
        <f t="shared" si="304"/>
        <v>1</v>
      </c>
      <c r="AA3885" t="s">
        <v>556</v>
      </c>
      <c r="AD3885" t="s">
        <v>132</v>
      </c>
      <c r="AE3885" t="s">
        <v>715</v>
      </c>
      <c r="AF3885">
        <v>2022</v>
      </c>
    </row>
    <row r="3886" spans="1:32" x14ac:dyDescent="0.25">
      <c r="A3886" t="s">
        <v>29</v>
      </c>
      <c r="B3886" t="s">
        <v>67</v>
      </c>
      <c r="C3886" t="s">
        <v>68</v>
      </c>
      <c r="D3886" t="s">
        <v>69</v>
      </c>
      <c r="E3886">
        <f>_xlfn.XLOOKUP(Table1[[#This Row],[Location]],'Location analysis'!A:A,'Location analysis'!B:B)</f>
        <v>40.435699999999997</v>
      </c>
      <c r="F3886">
        <f>_xlfn.XLOOKUP(Table1[[#This Row],[Location]],'Location analysis'!A:A,'Location analysis'!C:C)</f>
        <v>-74.125200000000007</v>
      </c>
      <c r="G3886" t="s">
        <v>100</v>
      </c>
      <c r="H3886" t="s">
        <v>43</v>
      </c>
      <c r="I3886">
        <v>15267769813</v>
      </c>
      <c r="J3886" t="s">
        <v>714</v>
      </c>
      <c r="K3886" t="s">
        <v>51</v>
      </c>
      <c r="L3886">
        <v>114</v>
      </c>
      <c r="M3886">
        <v>2</v>
      </c>
      <c r="N3886">
        <v>1</v>
      </c>
      <c r="O3886">
        <v>114</v>
      </c>
      <c r="P3886">
        <v>2</v>
      </c>
      <c r="Q3886">
        <v>1</v>
      </c>
      <c r="R3886">
        <v>2</v>
      </c>
      <c r="S3886">
        <v>2</v>
      </c>
      <c r="T3886" s="1">
        <v>44729</v>
      </c>
      <c r="U3886" t="str">
        <f t="shared" si="300"/>
        <v>Cheetos - Fleming Hot Crunchy</v>
      </c>
      <c r="V3886" t="str">
        <f t="shared" si="301"/>
        <v>Food</v>
      </c>
      <c r="W3886" t="s">
        <v>43</v>
      </c>
      <c r="X3886" t="b">
        <f t="shared" si="303"/>
        <v>1</v>
      </c>
      <c r="Y3886">
        <f t="shared" si="302"/>
        <v>2</v>
      </c>
      <c r="Z3886" s="2">
        <f t="shared" si="304"/>
        <v>1.3333333333333333</v>
      </c>
      <c r="AA3886" t="s">
        <v>101</v>
      </c>
      <c r="AB3886" t="s">
        <v>102</v>
      </c>
      <c r="AD3886" t="s">
        <v>132</v>
      </c>
      <c r="AE3886" t="s">
        <v>715</v>
      </c>
      <c r="AF3886">
        <v>2022</v>
      </c>
    </row>
    <row r="3887" spans="1:32" x14ac:dyDescent="0.25">
      <c r="A3887" t="s">
        <v>29</v>
      </c>
      <c r="B3887" t="s">
        <v>67</v>
      </c>
      <c r="C3887" t="s">
        <v>68</v>
      </c>
      <c r="D3887" t="s">
        <v>69</v>
      </c>
      <c r="E3887">
        <f>_xlfn.XLOOKUP(Table1[[#This Row],[Location]],'Location analysis'!A:A,'Location analysis'!B:B)</f>
        <v>40.435699999999997</v>
      </c>
      <c r="F3887">
        <f>_xlfn.XLOOKUP(Table1[[#This Row],[Location]],'Location analysis'!A:A,'Location analysis'!C:C)</f>
        <v>-74.125200000000007</v>
      </c>
      <c r="G3887" t="s">
        <v>259</v>
      </c>
      <c r="H3887" t="s">
        <v>34</v>
      </c>
      <c r="I3887">
        <v>15268231817</v>
      </c>
      <c r="J3887" t="s">
        <v>718</v>
      </c>
      <c r="K3887" t="s">
        <v>51</v>
      </c>
      <c r="L3887">
        <v>140</v>
      </c>
      <c r="M3887">
        <v>1.5</v>
      </c>
      <c r="N3887">
        <v>1</v>
      </c>
      <c r="O3887">
        <v>140</v>
      </c>
      <c r="P3887">
        <v>1.5</v>
      </c>
      <c r="Q3887">
        <v>1</v>
      </c>
      <c r="R3887">
        <v>1.5</v>
      </c>
      <c r="S3887">
        <v>1.5</v>
      </c>
      <c r="T3887" s="1">
        <v>44729</v>
      </c>
      <c r="U3887" t="str">
        <f t="shared" si="300"/>
        <v>Sunkist Soda - Orange</v>
      </c>
      <c r="V3887" t="str">
        <f t="shared" si="301"/>
        <v>Carbonated</v>
      </c>
      <c r="W3887" t="s">
        <v>34</v>
      </c>
      <c r="X3887" t="b">
        <f t="shared" si="303"/>
        <v>1</v>
      </c>
      <c r="Y3887">
        <f t="shared" si="302"/>
        <v>1.5</v>
      </c>
      <c r="Z3887" s="2">
        <f t="shared" si="304"/>
        <v>1</v>
      </c>
      <c r="AA3887" t="s">
        <v>260</v>
      </c>
      <c r="AB3887" t="s">
        <v>261</v>
      </c>
      <c r="AD3887" t="s">
        <v>40</v>
      </c>
      <c r="AE3887" t="s">
        <v>719</v>
      </c>
      <c r="AF3887">
        <v>2022</v>
      </c>
    </row>
    <row r="3888" spans="1:32" x14ac:dyDescent="0.25">
      <c r="A3888" t="s">
        <v>29</v>
      </c>
      <c r="B3888" t="s">
        <v>67</v>
      </c>
      <c r="C3888" t="s">
        <v>68</v>
      </c>
      <c r="D3888" t="s">
        <v>69</v>
      </c>
      <c r="E3888">
        <f>_xlfn.XLOOKUP(Table1[[#This Row],[Location]],'Location analysis'!A:A,'Location analysis'!B:B)</f>
        <v>40.435699999999997</v>
      </c>
      <c r="F3888">
        <f>_xlfn.XLOOKUP(Table1[[#This Row],[Location]],'Location analysis'!A:A,'Location analysis'!C:C)</f>
        <v>-74.125200000000007</v>
      </c>
      <c r="G3888" t="s">
        <v>74</v>
      </c>
      <c r="H3888" t="s">
        <v>49</v>
      </c>
      <c r="I3888">
        <v>15268592195</v>
      </c>
      <c r="J3888" t="s">
        <v>718</v>
      </c>
      <c r="K3888" t="s">
        <v>36</v>
      </c>
      <c r="L3888">
        <v>143</v>
      </c>
      <c r="M3888">
        <v>2.5</v>
      </c>
      <c r="N3888">
        <v>1</v>
      </c>
      <c r="O3888">
        <v>143</v>
      </c>
      <c r="P3888">
        <v>2.5</v>
      </c>
      <c r="Q3888">
        <v>1</v>
      </c>
      <c r="R3888">
        <v>2.5</v>
      </c>
      <c r="S3888">
        <v>2.5</v>
      </c>
      <c r="T3888" s="1">
        <v>44730</v>
      </c>
      <c r="U3888" t="str">
        <f t="shared" si="300"/>
        <v>Snapple Diet Tea - Lemon</v>
      </c>
      <c r="V3888" t="str">
        <f t="shared" si="301"/>
        <v>Non Carbonated</v>
      </c>
      <c r="W3888" t="s">
        <v>49</v>
      </c>
      <c r="X3888" t="b">
        <f t="shared" si="303"/>
        <v>1</v>
      </c>
      <c r="Y3888">
        <f t="shared" si="302"/>
        <v>2.5</v>
      </c>
      <c r="Z3888" s="2">
        <f t="shared" si="304"/>
        <v>1.6666666666666667</v>
      </c>
      <c r="AA3888" t="s">
        <v>75</v>
      </c>
      <c r="AB3888" t="s">
        <v>76</v>
      </c>
      <c r="AD3888" t="s">
        <v>40</v>
      </c>
      <c r="AE3888" t="s">
        <v>719</v>
      </c>
      <c r="AF3888">
        <v>2022</v>
      </c>
    </row>
    <row r="3889" spans="1:32" x14ac:dyDescent="0.25">
      <c r="A3889" t="s">
        <v>29</v>
      </c>
      <c r="B3889" t="s">
        <v>67</v>
      </c>
      <c r="C3889" t="s">
        <v>68</v>
      </c>
      <c r="D3889" t="s">
        <v>69</v>
      </c>
      <c r="E3889">
        <f>_xlfn.XLOOKUP(Table1[[#This Row],[Location]],'Location analysis'!A:A,'Location analysis'!B:B)</f>
        <v>40.435699999999997</v>
      </c>
      <c r="F3889">
        <f>_xlfn.XLOOKUP(Table1[[#This Row],[Location]],'Location analysis'!A:A,'Location analysis'!C:C)</f>
        <v>-74.125200000000007</v>
      </c>
      <c r="G3889" t="s">
        <v>81</v>
      </c>
      <c r="H3889" t="s">
        <v>43</v>
      </c>
      <c r="I3889">
        <v>15268611354</v>
      </c>
      <c r="J3889" t="s">
        <v>718</v>
      </c>
      <c r="K3889" t="s">
        <v>36</v>
      </c>
      <c r="L3889">
        <v>139</v>
      </c>
      <c r="M3889">
        <v>2.5</v>
      </c>
      <c r="N3889">
        <v>1</v>
      </c>
      <c r="O3889">
        <v>139</v>
      </c>
      <c r="P3889">
        <v>2.5</v>
      </c>
      <c r="Q3889">
        <v>1</v>
      </c>
      <c r="R3889">
        <v>2.5</v>
      </c>
      <c r="S3889">
        <v>2.5</v>
      </c>
      <c r="T3889" s="1">
        <v>44730</v>
      </c>
      <c r="U3889" t="str">
        <f t="shared" si="300"/>
        <v>KitKat - Crisp Wafers</v>
      </c>
      <c r="V3889" t="str">
        <f t="shared" si="301"/>
        <v>Food</v>
      </c>
      <c r="W3889" t="s">
        <v>43</v>
      </c>
      <c r="X3889" t="b">
        <f t="shared" si="303"/>
        <v>1</v>
      </c>
      <c r="Y3889">
        <f t="shared" si="302"/>
        <v>2.5</v>
      </c>
      <c r="Z3889" s="2">
        <f t="shared" si="304"/>
        <v>1.6666666666666667</v>
      </c>
      <c r="AA3889" t="s">
        <v>82</v>
      </c>
      <c r="AB3889" t="s">
        <v>83</v>
      </c>
      <c r="AD3889" t="s">
        <v>40</v>
      </c>
      <c r="AE3889" t="s">
        <v>719</v>
      </c>
      <c r="AF3889">
        <v>2022</v>
      </c>
    </row>
    <row r="3890" spans="1:32" x14ac:dyDescent="0.25">
      <c r="A3890" t="s">
        <v>29</v>
      </c>
      <c r="B3890" t="s">
        <v>46</v>
      </c>
      <c r="C3890" t="s">
        <v>31</v>
      </c>
      <c r="D3890" t="s">
        <v>47</v>
      </c>
      <c r="E3890">
        <f>_xlfn.XLOOKUP(Table1[[#This Row],[Location]],'Location analysis'!A:A,'Location analysis'!B:B)</f>
        <v>40.423690999999998</v>
      </c>
      <c r="F3890">
        <f>_xlfn.XLOOKUP(Table1[[#This Row],[Location]],'Location analysis'!A:A,'Location analysis'!C:C)</f>
        <v>-74.380831999999998</v>
      </c>
      <c r="G3890" t="s">
        <v>70</v>
      </c>
      <c r="H3890" t="s">
        <v>34</v>
      </c>
      <c r="I3890">
        <v>15268724683</v>
      </c>
      <c r="J3890" t="s">
        <v>718</v>
      </c>
      <c r="K3890" t="s">
        <v>36</v>
      </c>
      <c r="L3890">
        <v>146</v>
      </c>
      <c r="M3890">
        <v>3</v>
      </c>
      <c r="N3890">
        <v>1</v>
      </c>
      <c r="O3890">
        <v>146</v>
      </c>
      <c r="P3890">
        <v>3</v>
      </c>
      <c r="Q3890">
        <v>1</v>
      </c>
      <c r="R3890">
        <v>3</v>
      </c>
      <c r="S3890">
        <v>3</v>
      </c>
      <c r="T3890" s="1">
        <v>44730</v>
      </c>
      <c r="U3890" t="str">
        <f t="shared" si="300"/>
        <v>Monster Energy Original</v>
      </c>
      <c r="V3890" t="str">
        <f t="shared" si="301"/>
        <v>Carbonated</v>
      </c>
      <c r="W3890" t="s">
        <v>34</v>
      </c>
      <c r="X3890" t="b">
        <f t="shared" si="303"/>
        <v>1</v>
      </c>
      <c r="Y3890">
        <f t="shared" si="302"/>
        <v>3</v>
      </c>
      <c r="Z3890" s="2">
        <f t="shared" si="304"/>
        <v>2</v>
      </c>
      <c r="AA3890" t="s">
        <v>70</v>
      </c>
      <c r="AD3890" t="s">
        <v>40</v>
      </c>
      <c r="AE3890" t="s">
        <v>719</v>
      </c>
      <c r="AF3890">
        <v>2022</v>
      </c>
    </row>
    <row r="3891" spans="1:32" x14ac:dyDescent="0.25">
      <c r="A3891" t="s">
        <v>29</v>
      </c>
      <c r="B3891" t="s">
        <v>30</v>
      </c>
      <c r="C3891" t="s">
        <v>31</v>
      </c>
      <c r="D3891" t="s">
        <v>32</v>
      </c>
      <c r="E3891">
        <f>_xlfn.XLOOKUP(Table1[[#This Row],[Location]],'Location analysis'!A:A,'Location analysis'!B:B)</f>
        <v>40.423690999999998</v>
      </c>
      <c r="F3891">
        <f>_xlfn.XLOOKUP(Table1[[#This Row],[Location]],'Location analysis'!A:A,'Location analysis'!C:C)</f>
        <v>-74.380831999999998</v>
      </c>
      <c r="G3891" t="s">
        <v>565</v>
      </c>
      <c r="H3891" t="s">
        <v>43</v>
      </c>
      <c r="I3891">
        <v>15269253892</v>
      </c>
      <c r="J3891" t="s">
        <v>718</v>
      </c>
      <c r="K3891" t="s">
        <v>51</v>
      </c>
      <c r="L3891">
        <v>139</v>
      </c>
      <c r="M3891">
        <v>1.5</v>
      </c>
      <c r="N3891">
        <v>1</v>
      </c>
      <c r="O3891">
        <v>139</v>
      </c>
      <c r="P3891">
        <v>1.5</v>
      </c>
      <c r="Q3891">
        <v>1</v>
      </c>
      <c r="R3891">
        <v>1.5</v>
      </c>
      <c r="S3891">
        <v>1.5</v>
      </c>
      <c r="T3891" s="1">
        <v>44730</v>
      </c>
      <c r="U3891" t="str">
        <f t="shared" si="300"/>
        <v>Nature's Garden Trail Mix - Cranberry Healthy</v>
      </c>
      <c r="V3891" t="str">
        <f t="shared" si="301"/>
        <v>Food</v>
      </c>
      <c r="W3891" t="s">
        <v>43</v>
      </c>
      <c r="X3891" t="b">
        <f t="shared" si="303"/>
        <v>1</v>
      </c>
      <c r="Y3891">
        <f t="shared" si="302"/>
        <v>1.5</v>
      </c>
      <c r="Z3891" s="2">
        <f t="shared" si="304"/>
        <v>1</v>
      </c>
      <c r="AA3891" t="s">
        <v>566</v>
      </c>
      <c r="AB3891" t="s">
        <v>567</v>
      </c>
      <c r="AD3891" t="s">
        <v>40</v>
      </c>
      <c r="AE3891" t="s">
        <v>719</v>
      </c>
      <c r="AF3891">
        <v>2022</v>
      </c>
    </row>
    <row r="3892" spans="1:32" x14ac:dyDescent="0.25">
      <c r="A3892" t="s">
        <v>29</v>
      </c>
      <c r="B3892" t="s">
        <v>30</v>
      </c>
      <c r="C3892" t="s">
        <v>31</v>
      </c>
      <c r="D3892" t="s">
        <v>32</v>
      </c>
      <c r="E3892">
        <f>_xlfn.XLOOKUP(Table1[[#This Row],[Location]],'Location analysis'!A:A,'Location analysis'!B:B)</f>
        <v>40.423690999999998</v>
      </c>
      <c r="F3892">
        <f>_xlfn.XLOOKUP(Table1[[#This Row],[Location]],'Location analysis'!A:A,'Location analysis'!C:C)</f>
        <v>-74.380831999999998</v>
      </c>
      <c r="G3892" t="s">
        <v>565</v>
      </c>
      <c r="H3892" t="s">
        <v>43</v>
      </c>
      <c r="I3892">
        <v>15269258101</v>
      </c>
      <c r="J3892" t="s">
        <v>718</v>
      </c>
      <c r="K3892" t="s">
        <v>51</v>
      </c>
      <c r="L3892">
        <v>139</v>
      </c>
      <c r="M3892">
        <v>1.5</v>
      </c>
      <c r="N3892">
        <v>1</v>
      </c>
      <c r="O3892">
        <v>139</v>
      </c>
      <c r="P3892">
        <v>1.5</v>
      </c>
      <c r="Q3892">
        <v>1</v>
      </c>
      <c r="R3892">
        <v>1.5</v>
      </c>
      <c r="S3892">
        <v>1.5</v>
      </c>
      <c r="T3892" s="1">
        <v>44730</v>
      </c>
      <c r="U3892" t="str">
        <f t="shared" si="300"/>
        <v>Nature's Garden Trail Mix - Cranberry Healthy</v>
      </c>
      <c r="V3892" t="str">
        <f t="shared" si="301"/>
        <v>Food</v>
      </c>
      <c r="W3892" t="s">
        <v>43</v>
      </c>
      <c r="X3892" t="b">
        <f t="shared" si="303"/>
        <v>1</v>
      </c>
      <c r="Y3892">
        <f t="shared" si="302"/>
        <v>1.5</v>
      </c>
      <c r="Z3892" s="2">
        <f t="shared" si="304"/>
        <v>1</v>
      </c>
      <c r="AA3892" t="s">
        <v>566</v>
      </c>
      <c r="AB3892" t="s">
        <v>567</v>
      </c>
      <c r="AD3892" t="s">
        <v>40</v>
      </c>
      <c r="AE3892" t="s">
        <v>719</v>
      </c>
      <c r="AF3892">
        <v>2022</v>
      </c>
    </row>
    <row r="3893" spans="1:32" x14ac:dyDescent="0.25">
      <c r="A3893" t="s">
        <v>29</v>
      </c>
      <c r="B3893" t="s">
        <v>394</v>
      </c>
      <c r="C3893" t="s">
        <v>395</v>
      </c>
      <c r="D3893" t="s">
        <v>396</v>
      </c>
      <c r="E3893">
        <f>_xlfn.XLOOKUP(Table1[[#This Row],[Location]],'Location analysis'!A:A,'Location analysis'!B:B)</f>
        <v>40.416893999999999</v>
      </c>
      <c r="F3893">
        <f>_xlfn.XLOOKUP(Table1[[#This Row],[Location]],'Location analysis'!A:A,'Location analysis'!C:C)</f>
        <v>-74.420399000000003</v>
      </c>
      <c r="G3893" t="s">
        <v>251</v>
      </c>
      <c r="H3893" t="s">
        <v>43</v>
      </c>
      <c r="I3893">
        <v>15269671326</v>
      </c>
      <c r="J3893" t="s">
        <v>718</v>
      </c>
      <c r="K3893" t="s">
        <v>51</v>
      </c>
      <c r="L3893">
        <v>123</v>
      </c>
      <c r="M3893">
        <v>1.25</v>
      </c>
      <c r="N3893">
        <v>1</v>
      </c>
      <c r="O3893">
        <v>123</v>
      </c>
      <c r="P3893">
        <v>1.25</v>
      </c>
      <c r="Q3893">
        <v>1</v>
      </c>
      <c r="R3893">
        <v>1.25</v>
      </c>
      <c r="S3893">
        <v>1.25</v>
      </c>
      <c r="T3893" s="1">
        <v>44730</v>
      </c>
      <c r="U3893" t="str">
        <f t="shared" si="300"/>
        <v>CheezIt - Double Cheese</v>
      </c>
      <c r="V3893" t="str">
        <f t="shared" si="301"/>
        <v>Food</v>
      </c>
      <c r="W3893" t="s">
        <v>43</v>
      </c>
      <c r="X3893" t="b">
        <f t="shared" si="303"/>
        <v>1</v>
      </c>
      <c r="Y3893">
        <f t="shared" si="302"/>
        <v>1.25</v>
      </c>
      <c r="Z3893" s="2">
        <f t="shared" si="304"/>
        <v>0.83333333333333337</v>
      </c>
      <c r="AA3893" t="s">
        <v>193</v>
      </c>
      <c r="AB3893" t="s">
        <v>252</v>
      </c>
      <c r="AD3893" t="s">
        <v>40</v>
      </c>
      <c r="AE3893" t="s">
        <v>719</v>
      </c>
      <c r="AF3893">
        <v>2022</v>
      </c>
    </row>
    <row r="3894" spans="1:32" x14ac:dyDescent="0.25">
      <c r="A3894" t="s">
        <v>29</v>
      </c>
      <c r="B3894" t="s">
        <v>46</v>
      </c>
      <c r="C3894" t="s">
        <v>31</v>
      </c>
      <c r="D3894" t="s">
        <v>47</v>
      </c>
      <c r="E3894">
        <f>_xlfn.XLOOKUP(Table1[[#This Row],[Location]],'Location analysis'!A:A,'Location analysis'!B:B)</f>
        <v>40.423690999999998</v>
      </c>
      <c r="F3894">
        <f>_xlfn.XLOOKUP(Table1[[#This Row],[Location]],'Location analysis'!A:A,'Location analysis'!C:C)</f>
        <v>-74.380831999999998</v>
      </c>
      <c r="G3894" t="s">
        <v>192</v>
      </c>
      <c r="H3894" t="s">
        <v>43</v>
      </c>
      <c r="I3894">
        <v>15269964117</v>
      </c>
      <c r="J3894" t="s">
        <v>718</v>
      </c>
      <c r="K3894" t="s">
        <v>51</v>
      </c>
      <c r="L3894">
        <v>123</v>
      </c>
      <c r="M3894">
        <v>1.5</v>
      </c>
      <c r="N3894">
        <v>1</v>
      </c>
      <c r="O3894">
        <v>123</v>
      </c>
      <c r="P3894">
        <v>1.5</v>
      </c>
      <c r="Q3894">
        <v>1</v>
      </c>
      <c r="R3894">
        <v>1.5</v>
      </c>
      <c r="S3894">
        <v>1.5</v>
      </c>
      <c r="T3894" s="1">
        <v>44730</v>
      </c>
      <c r="U3894" t="str">
        <f t="shared" si="300"/>
        <v>CheezIt - Original</v>
      </c>
      <c r="V3894" t="str">
        <f t="shared" si="301"/>
        <v>Food</v>
      </c>
      <c r="W3894" t="s">
        <v>43</v>
      </c>
      <c r="X3894" t="b">
        <f t="shared" si="303"/>
        <v>1</v>
      </c>
      <c r="Y3894">
        <f t="shared" si="302"/>
        <v>1.5</v>
      </c>
      <c r="Z3894" s="2">
        <f t="shared" si="304"/>
        <v>1</v>
      </c>
      <c r="AA3894" t="s">
        <v>193</v>
      </c>
      <c r="AB3894" t="s">
        <v>150</v>
      </c>
      <c r="AD3894" t="s">
        <v>40</v>
      </c>
      <c r="AE3894" t="s">
        <v>719</v>
      </c>
      <c r="AF3894">
        <v>2022</v>
      </c>
    </row>
    <row r="3895" spans="1:32" x14ac:dyDescent="0.25">
      <c r="A3895" t="s">
        <v>29</v>
      </c>
      <c r="B3895" t="s">
        <v>394</v>
      </c>
      <c r="C3895" t="s">
        <v>395</v>
      </c>
      <c r="D3895" t="s">
        <v>396</v>
      </c>
      <c r="E3895">
        <f>_xlfn.XLOOKUP(Table1[[#This Row],[Location]],'Location analysis'!A:A,'Location analysis'!B:B)</f>
        <v>40.416893999999999</v>
      </c>
      <c r="F3895">
        <f>_xlfn.XLOOKUP(Table1[[#This Row],[Location]],'Location analysis'!A:A,'Location analysis'!C:C)</f>
        <v>-74.420399000000003</v>
      </c>
      <c r="G3895" t="s">
        <v>590</v>
      </c>
      <c r="H3895" t="s">
        <v>43</v>
      </c>
      <c r="I3895">
        <v>15270037437</v>
      </c>
      <c r="J3895" t="s">
        <v>718</v>
      </c>
      <c r="K3895" t="s">
        <v>36</v>
      </c>
      <c r="L3895">
        <v>120</v>
      </c>
      <c r="M3895">
        <v>2</v>
      </c>
      <c r="N3895">
        <v>1</v>
      </c>
      <c r="O3895">
        <v>120</v>
      </c>
      <c r="P3895">
        <v>2</v>
      </c>
      <c r="Q3895">
        <v>1</v>
      </c>
      <c r="R3895">
        <v>2</v>
      </c>
      <c r="S3895">
        <v>2</v>
      </c>
      <c r="T3895" s="1">
        <v>44730</v>
      </c>
      <c r="U3895" t="str">
        <f t="shared" si="300"/>
        <v>Snyder's of Hanover Pretzel Pieces - Honey Mu</v>
      </c>
      <c r="V3895" t="str">
        <f t="shared" si="301"/>
        <v>Food</v>
      </c>
      <c r="W3895" t="s">
        <v>43</v>
      </c>
      <c r="X3895" t="b">
        <f t="shared" si="303"/>
        <v>1</v>
      </c>
      <c r="Y3895">
        <f t="shared" si="302"/>
        <v>2</v>
      </c>
      <c r="Z3895" s="2">
        <f t="shared" si="304"/>
        <v>1.3333333333333333</v>
      </c>
      <c r="AA3895" t="s">
        <v>591</v>
      </c>
      <c r="AB3895" t="s">
        <v>592</v>
      </c>
      <c r="AD3895" t="s">
        <v>40</v>
      </c>
      <c r="AE3895" t="s">
        <v>719</v>
      </c>
      <c r="AF3895">
        <v>2022</v>
      </c>
    </row>
    <row r="3896" spans="1:32" x14ac:dyDescent="0.25">
      <c r="A3896" t="s">
        <v>29</v>
      </c>
      <c r="B3896" t="s">
        <v>46</v>
      </c>
      <c r="C3896" t="s">
        <v>31</v>
      </c>
      <c r="D3896" t="s">
        <v>47</v>
      </c>
      <c r="E3896">
        <f>_xlfn.XLOOKUP(Table1[[#This Row],[Location]],'Location analysis'!A:A,'Location analysis'!B:B)</f>
        <v>40.423690999999998</v>
      </c>
      <c r="F3896">
        <f>_xlfn.XLOOKUP(Table1[[#This Row],[Location]],'Location analysis'!A:A,'Location analysis'!C:C)</f>
        <v>-74.380831999999998</v>
      </c>
      <c r="G3896" t="s">
        <v>137</v>
      </c>
      <c r="H3896" t="s">
        <v>97</v>
      </c>
      <c r="I3896">
        <v>15270224621</v>
      </c>
      <c r="J3896" t="s">
        <v>718</v>
      </c>
      <c r="K3896" t="s">
        <v>36</v>
      </c>
      <c r="L3896">
        <v>144</v>
      </c>
      <c r="M3896">
        <v>1.5</v>
      </c>
      <c r="N3896">
        <v>1</v>
      </c>
      <c r="O3896">
        <v>144</v>
      </c>
      <c r="P3896">
        <v>1.5</v>
      </c>
      <c r="Q3896">
        <v>1</v>
      </c>
      <c r="R3896">
        <v>1.5</v>
      </c>
      <c r="S3896">
        <v>1.5</v>
      </c>
      <c r="T3896" s="1">
        <v>44730</v>
      </c>
      <c r="U3896" t="str">
        <f t="shared" si="300"/>
        <v>Poland Springs Water</v>
      </c>
      <c r="V3896" t="str">
        <f t="shared" si="301"/>
        <v>Water</v>
      </c>
      <c r="W3896" t="s">
        <v>97</v>
      </c>
      <c r="X3896" t="b">
        <f t="shared" si="303"/>
        <v>1</v>
      </c>
      <c r="Y3896">
        <f t="shared" si="302"/>
        <v>1.5</v>
      </c>
      <c r="Z3896" s="2">
        <f t="shared" si="304"/>
        <v>1</v>
      </c>
      <c r="AA3896" t="s">
        <v>137</v>
      </c>
      <c r="AD3896" t="s">
        <v>40</v>
      </c>
      <c r="AE3896" t="s">
        <v>719</v>
      </c>
      <c r="AF3896">
        <v>2022</v>
      </c>
    </row>
    <row r="3897" spans="1:32" x14ac:dyDescent="0.25">
      <c r="A3897" t="s">
        <v>29</v>
      </c>
      <c r="B3897" t="s">
        <v>46</v>
      </c>
      <c r="C3897" t="s">
        <v>31</v>
      </c>
      <c r="D3897" t="s">
        <v>47</v>
      </c>
      <c r="E3897">
        <f>_xlfn.XLOOKUP(Table1[[#This Row],[Location]],'Location analysis'!A:A,'Location analysis'!B:B)</f>
        <v>40.423690999999998</v>
      </c>
      <c r="F3897">
        <f>_xlfn.XLOOKUP(Table1[[#This Row],[Location]],'Location analysis'!A:A,'Location analysis'!C:C)</f>
        <v>-74.380831999999998</v>
      </c>
      <c r="G3897" t="s">
        <v>664</v>
      </c>
      <c r="H3897" t="s">
        <v>49</v>
      </c>
      <c r="I3897">
        <v>15270399428</v>
      </c>
      <c r="J3897" t="s">
        <v>718</v>
      </c>
      <c r="K3897" t="s">
        <v>51</v>
      </c>
      <c r="L3897">
        <v>145</v>
      </c>
      <c r="M3897">
        <v>2.75</v>
      </c>
      <c r="N3897">
        <v>1</v>
      </c>
      <c r="O3897">
        <v>145</v>
      </c>
      <c r="P3897">
        <v>2.75</v>
      </c>
      <c r="Q3897">
        <v>1</v>
      </c>
      <c r="R3897">
        <v>2.75</v>
      </c>
      <c r="S3897">
        <v>2.75</v>
      </c>
      <c r="T3897" s="1">
        <v>44730</v>
      </c>
      <c r="U3897" t="str">
        <f t="shared" si="300"/>
        <v>BodyArmor  LYTE - Blueberry Pomegranate</v>
      </c>
      <c r="V3897" t="str">
        <f t="shared" si="301"/>
        <v>Non Carbonated</v>
      </c>
      <c r="W3897" t="s">
        <v>49</v>
      </c>
      <c r="X3897" t="b">
        <f t="shared" si="303"/>
        <v>1</v>
      </c>
      <c r="Y3897">
        <f t="shared" si="302"/>
        <v>2.75</v>
      </c>
      <c r="Z3897" s="2">
        <f t="shared" si="304"/>
        <v>1.8333333333333333</v>
      </c>
      <c r="AA3897" t="s">
        <v>665</v>
      </c>
      <c r="AB3897" t="s">
        <v>666</v>
      </c>
      <c r="AD3897" t="s">
        <v>40</v>
      </c>
      <c r="AE3897" t="s">
        <v>719</v>
      </c>
      <c r="AF3897">
        <v>2022</v>
      </c>
    </row>
    <row r="3898" spans="1:32" x14ac:dyDescent="0.25">
      <c r="A3898" t="s">
        <v>29</v>
      </c>
      <c r="B3898" t="s">
        <v>30</v>
      </c>
      <c r="C3898" t="s">
        <v>31</v>
      </c>
      <c r="D3898" t="s">
        <v>32</v>
      </c>
      <c r="E3898">
        <f>_xlfn.XLOOKUP(Table1[[#This Row],[Location]],'Location analysis'!A:A,'Location analysis'!B:B)</f>
        <v>40.423690999999998</v>
      </c>
      <c r="F3898">
        <f>_xlfn.XLOOKUP(Table1[[#This Row],[Location]],'Location analysis'!A:A,'Location analysis'!C:C)</f>
        <v>-74.380831999999998</v>
      </c>
      <c r="G3898" t="s">
        <v>125</v>
      </c>
      <c r="H3898" t="s">
        <v>97</v>
      </c>
      <c r="I3898">
        <v>15270778132</v>
      </c>
      <c r="J3898" t="s">
        <v>718</v>
      </c>
      <c r="K3898" t="s">
        <v>51</v>
      </c>
      <c r="L3898">
        <v>143</v>
      </c>
      <c r="M3898">
        <v>2</v>
      </c>
      <c r="N3898">
        <v>1</v>
      </c>
      <c r="O3898">
        <v>143</v>
      </c>
      <c r="P3898">
        <v>2</v>
      </c>
      <c r="Q3898">
        <v>1</v>
      </c>
      <c r="R3898">
        <v>2</v>
      </c>
      <c r="S3898">
        <v>2</v>
      </c>
      <c r="T3898" s="1">
        <v>44730</v>
      </c>
      <c r="U3898" t="str">
        <f t="shared" si="300"/>
        <v>S. Pellegrino Sparkling Mineral Water</v>
      </c>
      <c r="V3898" t="str">
        <f t="shared" si="301"/>
        <v>Water</v>
      </c>
      <c r="W3898" t="s">
        <v>97</v>
      </c>
      <c r="X3898" t="b">
        <f t="shared" si="303"/>
        <v>1</v>
      </c>
      <c r="Y3898">
        <f t="shared" si="302"/>
        <v>2</v>
      </c>
      <c r="Z3898" s="2">
        <f t="shared" si="304"/>
        <v>1.3333333333333333</v>
      </c>
      <c r="AA3898" t="s">
        <v>125</v>
      </c>
      <c r="AD3898" t="s">
        <v>40</v>
      </c>
      <c r="AE3898" t="s">
        <v>719</v>
      </c>
      <c r="AF3898">
        <v>2022</v>
      </c>
    </row>
    <row r="3899" spans="1:32" x14ac:dyDescent="0.25">
      <c r="A3899" t="s">
        <v>29</v>
      </c>
      <c r="B3899" t="s">
        <v>30</v>
      </c>
      <c r="C3899" t="s">
        <v>31</v>
      </c>
      <c r="D3899" t="s">
        <v>32</v>
      </c>
      <c r="E3899">
        <f>_xlfn.XLOOKUP(Table1[[#This Row],[Location]],'Location analysis'!A:A,'Location analysis'!B:B)</f>
        <v>40.423690999999998</v>
      </c>
      <c r="F3899">
        <f>_xlfn.XLOOKUP(Table1[[#This Row],[Location]],'Location analysis'!A:A,'Location analysis'!C:C)</f>
        <v>-74.380831999999998</v>
      </c>
      <c r="G3899" t="s">
        <v>125</v>
      </c>
      <c r="H3899" t="s">
        <v>97</v>
      </c>
      <c r="I3899">
        <v>15270779305</v>
      </c>
      <c r="J3899" t="s">
        <v>718</v>
      </c>
      <c r="K3899" t="s">
        <v>51</v>
      </c>
      <c r="L3899">
        <v>143</v>
      </c>
      <c r="M3899">
        <v>2</v>
      </c>
      <c r="N3899">
        <v>1</v>
      </c>
      <c r="O3899">
        <v>143</v>
      </c>
      <c r="P3899">
        <v>2</v>
      </c>
      <c r="Q3899">
        <v>1</v>
      </c>
      <c r="R3899">
        <v>2</v>
      </c>
      <c r="S3899">
        <v>2</v>
      </c>
      <c r="T3899" s="1">
        <v>44730</v>
      </c>
      <c r="U3899" t="str">
        <f t="shared" si="300"/>
        <v>S. Pellegrino Sparkling Mineral Water</v>
      </c>
      <c r="V3899" t="str">
        <f t="shared" si="301"/>
        <v>Water</v>
      </c>
      <c r="W3899" t="s">
        <v>97</v>
      </c>
      <c r="X3899" t="b">
        <f t="shared" si="303"/>
        <v>1</v>
      </c>
      <c r="Y3899">
        <f t="shared" si="302"/>
        <v>2</v>
      </c>
      <c r="Z3899" s="2">
        <f t="shared" si="304"/>
        <v>1.3333333333333333</v>
      </c>
      <c r="AA3899" t="s">
        <v>125</v>
      </c>
      <c r="AD3899" t="s">
        <v>40</v>
      </c>
      <c r="AE3899" t="s">
        <v>719</v>
      </c>
      <c r="AF3899">
        <v>2022</v>
      </c>
    </row>
    <row r="3900" spans="1:32" x14ac:dyDescent="0.25">
      <c r="A3900" t="s">
        <v>29</v>
      </c>
      <c r="B3900" t="s">
        <v>30</v>
      </c>
      <c r="C3900" t="s">
        <v>31</v>
      </c>
      <c r="D3900" t="s">
        <v>32</v>
      </c>
      <c r="E3900">
        <f>_xlfn.XLOOKUP(Table1[[#This Row],[Location]],'Location analysis'!A:A,'Location analysis'!B:B)</f>
        <v>40.423690999999998</v>
      </c>
      <c r="F3900">
        <f>_xlfn.XLOOKUP(Table1[[#This Row],[Location]],'Location analysis'!A:A,'Location analysis'!C:C)</f>
        <v>-74.380831999999998</v>
      </c>
      <c r="G3900" t="s">
        <v>106</v>
      </c>
      <c r="H3900" t="s">
        <v>43</v>
      </c>
      <c r="I3900">
        <v>15270841589</v>
      </c>
      <c r="J3900" t="s">
        <v>718</v>
      </c>
      <c r="K3900" t="s">
        <v>51</v>
      </c>
      <c r="L3900">
        <v>122</v>
      </c>
      <c r="M3900">
        <v>1.5</v>
      </c>
      <c r="N3900">
        <v>1</v>
      </c>
      <c r="O3900">
        <v>122</v>
      </c>
      <c r="P3900">
        <v>1.5</v>
      </c>
      <c r="Q3900">
        <v>1</v>
      </c>
      <c r="R3900">
        <v>1.5</v>
      </c>
      <c r="S3900">
        <v>1.5</v>
      </c>
      <c r="T3900" s="1">
        <v>44730</v>
      </c>
      <c r="U3900" t="str">
        <f t="shared" si="300"/>
        <v>Oreo Mini</v>
      </c>
      <c r="V3900" t="str">
        <f t="shared" si="301"/>
        <v>Food</v>
      </c>
      <c r="W3900" t="s">
        <v>43</v>
      </c>
      <c r="X3900" t="b">
        <f t="shared" si="303"/>
        <v>1</v>
      </c>
      <c r="Y3900">
        <f t="shared" si="302"/>
        <v>1.5</v>
      </c>
      <c r="Z3900" s="2">
        <f t="shared" si="304"/>
        <v>1</v>
      </c>
      <c r="AA3900" t="s">
        <v>106</v>
      </c>
      <c r="AD3900" t="s">
        <v>40</v>
      </c>
      <c r="AE3900" t="s">
        <v>719</v>
      </c>
      <c r="AF3900">
        <v>2022</v>
      </c>
    </row>
    <row r="3901" spans="1:32" x14ac:dyDescent="0.25">
      <c r="A3901" t="s">
        <v>29</v>
      </c>
      <c r="B3901" t="s">
        <v>30</v>
      </c>
      <c r="C3901" t="s">
        <v>31</v>
      </c>
      <c r="D3901" t="s">
        <v>32</v>
      </c>
      <c r="E3901">
        <f>_xlfn.XLOOKUP(Table1[[#This Row],[Location]],'Location analysis'!A:A,'Location analysis'!B:B)</f>
        <v>40.423690999999998</v>
      </c>
      <c r="F3901">
        <f>_xlfn.XLOOKUP(Table1[[#This Row],[Location]],'Location analysis'!A:A,'Location analysis'!C:C)</f>
        <v>-74.380831999999998</v>
      </c>
      <c r="G3901" t="s">
        <v>628</v>
      </c>
      <c r="H3901" t="s">
        <v>43</v>
      </c>
      <c r="I3901">
        <v>15270844673</v>
      </c>
      <c r="J3901" t="s">
        <v>718</v>
      </c>
      <c r="K3901" t="s">
        <v>51</v>
      </c>
      <c r="L3901">
        <v>112</v>
      </c>
      <c r="M3901">
        <v>1.5</v>
      </c>
      <c r="N3901">
        <v>1</v>
      </c>
      <c r="O3901">
        <v>112</v>
      </c>
      <c r="P3901">
        <v>1.5</v>
      </c>
      <c r="Q3901">
        <v>1</v>
      </c>
      <c r="R3901">
        <v>1.5</v>
      </c>
      <c r="S3901">
        <v>1.5</v>
      </c>
      <c r="T3901" s="1">
        <v>44730</v>
      </c>
      <c r="U3901" t="str">
        <f t="shared" si="300"/>
        <v>Pop Corners - Sweet &amp; Salty Kettle</v>
      </c>
      <c r="V3901" t="str">
        <f t="shared" si="301"/>
        <v>Food</v>
      </c>
      <c r="W3901" t="s">
        <v>43</v>
      </c>
      <c r="X3901" t="b">
        <f t="shared" si="303"/>
        <v>1</v>
      </c>
      <c r="Y3901">
        <f t="shared" si="302"/>
        <v>1.5</v>
      </c>
      <c r="Z3901" s="2">
        <f t="shared" si="304"/>
        <v>1</v>
      </c>
      <c r="AA3901" t="s">
        <v>509</v>
      </c>
      <c r="AB3901" t="s">
        <v>629</v>
      </c>
      <c r="AD3901" t="s">
        <v>40</v>
      </c>
      <c r="AE3901" t="s">
        <v>719</v>
      </c>
      <c r="AF3901">
        <v>2022</v>
      </c>
    </row>
    <row r="3902" spans="1:32" x14ac:dyDescent="0.25">
      <c r="A3902" t="s">
        <v>29</v>
      </c>
      <c r="B3902" t="s">
        <v>46</v>
      </c>
      <c r="C3902" t="s">
        <v>31</v>
      </c>
      <c r="D3902" t="s">
        <v>47</v>
      </c>
      <c r="E3902">
        <f>_xlfn.XLOOKUP(Table1[[#This Row],[Location]],'Location analysis'!A:A,'Location analysis'!B:B)</f>
        <v>40.423690999999998</v>
      </c>
      <c r="F3902">
        <f>_xlfn.XLOOKUP(Table1[[#This Row],[Location]],'Location analysis'!A:A,'Location analysis'!C:C)</f>
        <v>-74.380831999999998</v>
      </c>
      <c r="G3902" t="s">
        <v>664</v>
      </c>
      <c r="H3902" t="s">
        <v>49</v>
      </c>
      <c r="I3902">
        <v>15272195648</v>
      </c>
      <c r="J3902" t="s">
        <v>720</v>
      </c>
      <c r="K3902" t="s">
        <v>51</v>
      </c>
      <c r="L3902">
        <v>145</v>
      </c>
      <c r="M3902">
        <v>2.75</v>
      </c>
      <c r="N3902">
        <v>1</v>
      </c>
      <c r="O3902">
        <v>145</v>
      </c>
      <c r="P3902">
        <v>2.75</v>
      </c>
      <c r="Q3902">
        <v>1</v>
      </c>
      <c r="R3902">
        <v>2.75</v>
      </c>
      <c r="S3902">
        <v>2.75</v>
      </c>
      <c r="T3902" s="1">
        <v>44731</v>
      </c>
      <c r="U3902" t="str">
        <f t="shared" si="300"/>
        <v>BodyArmor  LYTE - Blueberry Pomegranate</v>
      </c>
      <c r="V3902" t="str">
        <f t="shared" si="301"/>
        <v>Non Carbonated</v>
      </c>
      <c r="W3902" t="s">
        <v>49</v>
      </c>
      <c r="X3902" t="b">
        <f t="shared" si="303"/>
        <v>1</v>
      </c>
      <c r="Y3902">
        <f t="shared" si="302"/>
        <v>2.75</v>
      </c>
      <c r="Z3902" s="2">
        <f t="shared" si="304"/>
        <v>1.8333333333333333</v>
      </c>
      <c r="AA3902" t="s">
        <v>665</v>
      </c>
      <c r="AB3902" t="s">
        <v>666</v>
      </c>
      <c r="AD3902" t="s">
        <v>54</v>
      </c>
      <c r="AE3902" t="s">
        <v>721</v>
      </c>
      <c r="AF3902">
        <v>2022</v>
      </c>
    </row>
    <row r="3903" spans="1:32" x14ac:dyDescent="0.25">
      <c r="A3903" t="s">
        <v>29</v>
      </c>
      <c r="B3903" t="s">
        <v>394</v>
      </c>
      <c r="C3903" t="s">
        <v>395</v>
      </c>
      <c r="D3903" t="s">
        <v>396</v>
      </c>
      <c r="E3903">
        <f>_xlfn.XLOOKUP(Table1[[#This Row],[Location]],'Location analysis'!A:A,'Location analysis'!B:B)</f>
        <v>40.416893999999999</v>
      </c>
      <c r="F3903">
        <f>_xlfn.XLOOKUP(Table1[[#This Row],[Location]],'Location analysis'!A:A,'Location analysis'!C:C)</f>
        <v>-74.420399000000003</v>
      </c>
      <c r="G3903" t="s">
        <v>74</v>
      </c>
      <c r="H3903" t="s">
        <v>49</v>
      </c>
      <c r="I3903">
        <v>15272264917</v>
      </c>
      <c r="J3903" t="s">
        <v>720</v>
      </c>
      <c r="K3903" t="s">
        <v>36</v>
      </c>
      <c r="L3903">
        <v>143</v>
      </c>
      <c r="M3903">
        <v>2.5</v>
      </c>
      <c r="N3903">
        <v>1</v>
      </c>
      <c r="O3903">
        <v>143</v>
      </c>
      <c r="P3903">
        <v>2.5</v>
      </c>
      <c r="Q3903">
        <v>1</v>
      </c>
      <c r="R3903">
        <v>2.5</v>
      </c>
      <c r="S3903">
        <v>2.5</v>
      </c>
      <c r="T3903" s="1">
        <v>44731</v>
      </c>
      <c r="U3903" t="str">
        <f t="shared" si="300"/>
        <v>Snapple Diet Tea - Lemon</v>
      </c>
      <c r="V3903" t="str">
        <f t="shared" si="301"/>
        <v>Non Carbonated</v>
      </c>
      <c r="W3903" t="s">
        <v>49</v>
      </c>
      <c r="X3903" t="b">
        <f t="shared" si="303"/>
        <v>1</v>
      </c>
      <c r="Y3903">
        <f t="shared" si="302"/>
        <v>2.5</v>
      </c>
      <c r="Z3903" s="2">
        <f t="shared" si="304"/>
        <v>1.6666666666666667</v>
      </c>
      <c r="AA3903" t="s">
        <v>75</v>
      </c>
      <c r="AB3903" t="s">
        <v>76</v>
      </c>
      <c r="AD3903" t="s">
        <v>54</v>
      </c>
      <c r="AE3903" t="s">
        <v>721</v>
      </c>
      <c r="AF3903">
        <v>2022</v>
      </c>
    </row>
    <row r="3904" spans="1:32" x14ac:dyDescent="0.25">
      <c r="A3904" t="s">
        <v>29</v>
      </c>
      <c r="B3904" t="s">
        <v>394</v>
      </c>
      <c r="C3904" t="s">
        <v>395</v>
      </c>
      <c r="D3904" t="s">
        <v>396</v>
      </c>
      <c r="E3904">
        <f>_xlfn.XLOOKUP(Table1[[#This Row],[Location]],'Location analysis'!A:A,'Location analysis'!B:B)</f>
        <v>40.416893999999999</v>
      </c>
      <c r="F3904">
        <f>_xlfn.XLOOKUP(Table1[[#This Row],[Location]],'Location analysis'!A:A,'Location analysis'!C:C)</f>
        <v>-74.420399000000003</v>
      </c>
      <c r="G3904" t="s">
        <v>612</v>
      </c>
      <c r="H3904" t="s">
        <v>43</v>
      </c>
      <c r="I3904">
        <v>15272342544</v>
      </c>
      <c r="J3904" t="s">
        <v>720</v>
      </c>
      <c r="K3904" t="s">
        <v>36</v>
      </c>
      <c r="L3904">
        <v>122</v>
      </c>
      <c r="M3904">
        <v>1.25</v>
      </c>
      <c r="N3904">
        <v>1</v>
      </c>
      <c r="O3904">
        <v>122</v>
      </c>
      <c r="P3904">
        <v>1.25</v>
      </c>
      <c r="Q3904">
        <v>1</v>
      </c>
      <c r="R3904">
        <v>1.25</v>
      </c>
      <c r="S3904">
        <v>1.25</v>
      </c>
      <c r="T3904" s="1">
        <v>44731</v>
      </c>
      <c r="U3904" t="str">
        <f t="shared" si="300"/>
        <v>Goldfish Baked - Cheddar</v>
      </c>
      <c r="V3904" t="str">
        <f t="shared" si="301"/>
        <v>Food</v>
      </c>
      <c r="W3904" t="s">
        <v>43</v>
      </c>
      <c r="X3904" t="b">
        <f t="shared" si="303"/>
        <v>1</v>
      </c>
      <c r="Y3904">
        <f t="shared" si="302"/>
        <v>1.25</v>
      </c>
      <c r="Z3904" s="2">
        <f t="shared" si="304"/>
        <v>0.83333333333333337</v>
      </c>
      <c r="AA3904" t="s">
        <v>613</v>
      </c>
      <c r="AB3904" t="s">
        <v>614</v>
      </c>
      <c r="AD3904" t="s">
        <v>54</v>
      </c>
      <c r="AE3904" t="s">
        <v>721</v>
      </c>
      <c r="AF3904">
        <v>2022</v>
      </c>
    </row>
    <row r="3905" spans="1:32" x14ac:dyDescent="0.25">
      <c r="A3905" t="s">
        <v>29</v>
      </c>
      <c r="B3905" t="s">
        <v>30</v>
      </c>
      <c r="C3905" t="s">
        <v>31</v>
      </c>
      <c r="D3905" t="s">
        <v>32</v>
      </c>
      <c r="E3905">
        <f>_xlfn.XLOOKUP(Table1[[#This Row],[Location]],'Location analysis'!A:A,'Location analysis'!B:B)</f>
        <v>40.423690999999998</v>
      </c>
      <c r="F3905">
        <f>_xlfn.XLOOKUP(Table1[[#This Row],[Location]],'Location analysis'!A:A,'Location analysis'!C:C)</f>
        <v>-74.380831999999998</v>
      </c>
      <c r="G3905" t="s">
        <v>716</v>
      </c>
      <c r="I3905">
        <v>15272412536</v>
      </c>
      <c r="J3905" t="s">
        <v>720</v>
      </c>
      <c r="K3905" t="s">
        <v>36</v>
      </c>
      <c r="L3905">
        <v>140</v>
      </c>
      <c r="M3905">
        <v>2.75</v>
      </c>
      <c r="N3905">
        <v>1</v>
      </c>
      <c r="O3905">
        <v>140</v>
      </c>
      <c r="P3905">
        <v>2.75</v>
      </c>
      <c r="Q3905">
        <v>1</v>
      </c>
      <c r="R3905">
        <v>2.75</v>
      </c>
      <c r="S3905">
        <v>2.75</v>
      </c>
      <c r="T3905" s="1">
        <v>44731</v>
      </c>
      <c r="U3905" t="str">
        <f t="shared" si="300"/>
        <v>Canada Dry - Ginger Ale</v>
      </c>
      <c r="V3905" t="str">
        <f t="shared" si="301"/>
        <v>Cell is Blank - Dis-regard</v>
      </c>
      <c r="W3905" t="s">
        <v>34</v>
      </c>
      <c r="X3905" t="b">
        <f t="shared" si="303"/>
        <v>1</v>
      </c>
      <c r="Y3905">
        <f t="shared" si="302"/>
        <v>2.75</v>
      </c>
      <c r="Z3905" s="2">
        <f t="shared" si="304"/>
        <v>1.8333333333333333</v>
      </c>
      <c r="AA3905" t="s">
        <v>704</v>
      </c>
      <c r="AB3905" t="s">
        <v>717</v>
      </c>
      <c r="AD3905" t="s">
        <v>54</v>
      </c>
      <c r="AE3905" t="s">
        <v>721</v>
      </c>
      <c r="AF3905">
        <v>2022</v>
      </c>
    </row>
    <row r="3906" spans="1:32" x14ac:dyDescent="0.25">
      <c r="A3906" t="s">
        <v>29</v>
      </c>
      <c r="B3906" t="s">
        <v>394</v>
      </c>
      <c r="C3906" t="s">
        <v>395</v>
      </c>
      <c r="D3906" t="s">
        <v>396</v>
      </c>
      <c r="E3906">
        <f>_xlfn.XLOOKUP(Table1[[#This Row],[Location]],'Location analysis'!A:A,'Location analysis'!B:B)</f>
        <v>40.416893999999999</v>
      </c>
      <c r="F3906">
        <f>_xlfn.XLOOKUP(Table1[[#This Row],[Location]],'Location analysis'!A:A,'Location analysis'!C:C)</f>
        <v>-74.420399000000003</v>
      </c>
      <c r="G3906" t="s">
        <v>317</v>
      </c>
      <c r="H3906" t="s">
        <v>43</v>
      </c>
      <c r="I3906">
        <v>15272503194</v>
      </c>
      <c r="J3906" t="s">
        <v>720</v>
      </c>
      <c r="K3906" t="s">
        <v>51</v>
      </c>
      <c r="L3906">
        <v>135</v>
      </c>
      <c r="M3906">
        <v>2</v>
      </c>
      <c r="N3906">
        <v>1</v>
      </c>
      <c r="O3906">
        <v>135</v>
      </c>
      <c r="P3906">
        <v>2</v>
      </c>
      <c r="Q3906">
        <v>1</v>
      </c>
      <c r="R3906">
        <v>2</v>
      </c>
      <c r="S3906">
        <v>2</v>
      </c>
      <c r="T3906" s="1">
        <v>44731</v>
      </c>
      <c r="U3906" t="str">
        <f t="shared" ref="U3906:U3969" si="305">IF(G3906="","Cell is Blank - Dis-regard",G3906)</f>
        <v>RXBAR - Protein Bar - Peanut Butter</v>
      </c>
      <c r="V3906" t="str">
        <f t="shared" ref="V3906:V3969" si="306">IF(H3906="","Cell is Blank - Dis-regard",H3906)</f>
        <v>Food</v>
      </c>
      <c r="W3906" t="s">
        <v>43</v>
      </c>
      <c r="X3906" t="b">
        <f t="shared" si="303"/>
        <v>1</v>
      </c>
      <c r="Y3906">
        <f t="shared" ref="Y3906:Y3969" si="307">IF(X3906="FALSE",M3906,M3906)</f>
        <v>2</v>
      </c>
      <c r="Z3906" s="2">
        <f t="shared" si="304"/>
        <v>1.3333333333333333</v>
      </c>
      <c r="AA3906" t="s">
        <v>318</v>
      </c>
      <c r="AB3906" t="s">
        <v>319</v>
      </c>
      <c r="AC3906" t="s">
        <v>320</v>
      </c>
      <c r="AD3906" t="s">
        <v>54</v>
      </c>
      <c r="AE3906" t="s">
        <v>721</v>
      </c>
      <c r="AF3906">
        <v>2022</v>
      </c>
    </row>
    <row r="3907" spans="1:32" x14ac:dyDescent="0.25">
      <c r="A3907" t="s">
        <v>29</v>
      </c>
      <c r="B3907" t="s">
        <v>46</v>
      </c>
      <c r="C3907" t="s">
        <v>31</v>
      </c>
      <c r="D3907" t="s">
        <v>47</v>
      </c>
      <c r="E3907">
        <f>_xlfn.XLOOKUP(Table1[[#This Row],[Location]],'Location analysis'!A:A,'Location analysis'!B:B)</f>
        <v>40.423690999999998</v>
      </c>
      <c r="F3907">
        <f>_xlfn.XLOOKUP(Table1[[#This Row],[Location]],'Location analysis'!A:A,'Location analysis'!C:C)</f>
        <v>-74.380831999999998</v>
      </c>
      <c r="G3907" t="s">
        <v>137</v>
      </c>
      <c r="H3907" t="s">
        <v>97</v>
      </c>
      <c r="I3907">
        <v>15272716724</v>
      </c>
      <c r="J3907" t="s">
        <v>720</v>
      </c>
      <c r="K3907" t="s">
        <v>36</v>
      </c>
      <c r="L3907">
        <v>144</v>
      </c>
      <c r="M3907">
        <v>1.5</v>
      </c>
      <c r="N3907">
        <v>1</v>
      </c>
      <c r="O3907">
        <v>144</v>
      </c>
      <c r="P3907">
        <v>1.5</v>
      </c>
      <c r="Q3907">
        <v>1</v>
      </c>
      <c r="R3907">
        <v>1.5</v>
      </c>
      <c r="S3907">
        <v>1.5</v>
      </c>
      <c r="T3907" s="1">
        <v>44731</v>
      </c>
      <c r="U3907" t="str">
        <f t="shared" si="305"/>
        <v>Poland Springs Water</v>
      </c>
      <c r="V3907" t="str">
        <f t="shared" si="306"/>
        <v>Water</v>
      </c>
      <c r="W3907" t="s">
        <v>97</v>
      </c>
      <c r="X3907" t="b">
        <f t="shared" ref="X3907:X3970" si="308">M3907=P3907</f>
        <v>1</v>
      </c>
      <c r="Y3907">
        <f t="shared" si="307"/>
        <v>1.5</v>
      </c>
      <c r="Z3907" s="2">
        <f t="shared" ref="Z3907:Z3970" si="309">Y3907/1.5</f>
        <v>1</v>
      </c>
      <c r="AA3907" t="s">
        <v>137</v>
      </c>
      <c r="AD3907" t="s">
        <v>54</v>
      </c>
      <c r="AE3907" t="s">
        <v>721</v>
      </c>
      <c r="AF3907">
        <v>2022</v>
      </c>
    </row>
    <row r="3908" spans="1:32" x14ac:dyDescent="0.25">
      <c r="A3908" t="s">
        <v>29</v>
      </c>
      <c r="B3908" t="s">
        <v>394</v>
      </c>
      <c r="C3908" t="s">
        <v>395</v>
      </c>
      <c r="D3908" t="s">
        <v>396</v>
      </c>
      <c r="E3908">
        <f>_xlfn.XLOOKUP(Table1[[#This Row],[Location]],'Location analysis'!A:A,'Location analysis'!B:B)</f>
        <v>40.416893999999999</v>
      </c>
      <c r="F3908">
        <f>_xlfn.XLOOKUP(Table1[[#This Row],[Location]],'Location analysis'!A:A,'Location analysis'!C:C)</f>
        <v>-74.420399000000003</v>
      </c>
      <c r="G3908" t="s">
        <v>590</v>
      </c>
      <c r="H3908" t="s">
        <v>43</v>
      </c>
      <c r="I3908">
        <v>15272819824</v>
      </c>
      <c r="J3908" t="s">
        <v>720</v>
      </c>
      <c r="K3908" t="s">
        <v>51</v>
      </c>
      <c r="L3908">
        <v>120</v>
      </c>
      <c r="M3908">
        <v>2</v>
      </c>
      <c r="N3908">
        <v>1</v>
      </c>
      <c r="O3908">
        <v>120</v>
      </c>
      <c r="P3908">
        <v>2</v>
      </c>
      <c r="Q3908">
        <v>1</v>
      </c>
      <c r="R3908">
        <v>2</v>
      </c>
      <c r="S3908">
        <v>2</v>
      </c>
      <c r="T3908" s="1">
        <v>44731</v>
      </c>
      <c r="U3908" t="str">
        <f t="shared" si="305"/>
        <v>Snyder's of Hanover Pretzel Pieces - Honey Mu</v>
      </c>
      <c r="V3908" t="str">
        <f t="shared" si="306"/>
        <v>Food</v>
      </c>
      <c r="W3908" t="s">
        <v>43</v>
      </c>
      <c r="X3908" t="b">
        <f t="shared" si="308"/>
        <v>1</v>
      </c>
      <c r="Y3908">
        <f t="shared" si="307"/>
        <v>2</v>
      </c>
      <c r="Z3908" s="2">
        <f t="shared" si="309"/>
        <v>1.3333333333333333</v>
      </c>
      <c r="AA3908" t="s">
        <v>591</v>
      </c>
      <c r="AB3908" t="s">
        <v>592</v>
      </c>
      <c r="AD3908" t="s">
        <v>54</v>
      </c>
      <c r="AE3908" t="s">
        <v>721</v>
      </c>
      <c r="AF3908">
        <v>2022</v>
      </c>
    </row>
    <row r="3909" spans="1:32" x14ac:dyDescent="0.25">
      <c r="A3909" t="s">
        <v>29</v>
      </c>
      <c r="B3909" t="s">
        <v>30</v>
      </c>
      <c r="C3909" t="s">
        <v>31</v>
      </c>
      <c r="D3909" t="s">
        <v>32</v>
      </c>
      <c r="E3909">
        <f>_xlfn.XLOOKUP(Table1[[#This Row],[Location]],'Location analysis'!A:A,'Location analysis'!B:B)</f>
        <v>40.423690999999998</v>
      </c>
      <c r="F3909">
        <f>_xlfn.XLOOKUP(Table1[[#This Row],[Location]],'Location analysis'!A:A,'Location analysis'!C:C)</f>
        <v>-74.380831999999998</v>
      </c>
      <c r="G3909" t="s">
        <v>93</v>
      </c>
      <c r="H3909" t="s">
        <v>43</v>
      </c>
      <c r="I3909">
        <v>15272891979</v>
      </c>
      <c r="J3909" t="s">
        <v>720</v>
      </c>
      <c r="K3909" t="s">
        <v>36</v>
      </c>
      <c r="L3909">
        <v>113</v>
      </c>
      <c r="M3909">
        <v>1.5</v>
      </c>
      <c r="N3909">
        <v>1</v>
      </c>
      <c r="O3909">
        <v>113</v>
      </c>
      <c r="P3909">
        <v>1.5</v>
      </c>
      <c r="Q3909">
        <v>1</v>
      </c>
      <c r="R3909">
        <v>1.5</v>
      </c>
      <c r="S3909">
        <v>1.5</v>
      </c>
      <c r="T3909" s="1">
        <v>44731</v>
      </c>
      <c r="U3909" t="str">
        <f t="shared" si="305"/>
        <v>Miss Vickie's Potato Chip - Sea Salt Original</v>
      </c>
      <c r="V3909" t="str">
        <f t="shared" si="306"/>
        <v>Food</v>
      </c>
      <c r="W3909" t="s">
        <v>43</v>
      </c>
      <c r="X3909" t="b">
        <f t="shared" si="308"/>
        <v>1</v>
      </c>
      <c r="Y3909">
        <f t="shared" si="307"/>
        <v>1.5</v>
      </c>
      <c r="Z3909" s="2">
        <f t="shared" si="309"/>
        <v>1</v>
      </c>
      <c r="AA3909" t="s">
        <v>58</v>
      </c>
      <c r="AB3909" t="s">
        <v>94</v>
      </c>
      <c r="AD3909" t="s">
        <v>54</v>
      </c>
      <c r="AE3909" t="s">
        <v>721</v>
      </c>
      <c r="AF3909">
        <v>2022</v>
      </c>
    </row>
    <row r="3910" spans="1:32" x14ac:dyDescent="0.25">
      <c r="A3910" t="s">
        <v>29</v>
      </c>
      <c r="B3910" t="s">
        <v>46</v>
      </c>
      <c r="C3910" t="s">
        <v>31</v>
      </c>
      <c r="D3910" t="s">
        <v>47</v>
      </c>
      <c r="E3910">
        <f>_xlfn.XLOOKUP(Table1[[#This Row],[Location]],'Location analysis'!A:A,'Location analysis'!B:B)</f>
        <v>40.423690999999998</v>
      </c>
      <c r="F3910">
        <f>_xlfn.XLOOKUP(Table1[[#This Row],[Location]],'Location analysis'!A:A,'Location analysis'!C:C)</f>
        <v>-74.380831999999998</v>
      </c>
      <c r="G3910" t="s">
        <v>192</v>
      </c>
      <c r="H3910" t="s">
        <v>43</v>
      </c>
      <c r="I3910">
        <v>15273045816</v>
      </c>
      <c r="J3910" t="s">
        <v>720</v>
      </c>
      <c r="K3910" t="s">
        <v>51</v>
      </c>
      <c r="L3910">
        <v>123</v>
      </c>
      <c r="M3910">
        <v>1.5</v>
      </c>
      <c r="N3910">
        <v>1</v>
      </c>
      <c r="O3910">
        <v>123</v>
      </c>
      <c r="P3910">
        <v>1.5</v>
      </c>
      <c r="Q3910">
        <v>1</v>
      </c>
      <c r="R3910">
        <v>1.5</v>
      </c>
      <c r="S3910">
        <v>1.5</v>
      </c>
      <c r="T3910" s="1">
        <v>44731</v>
      </c>
      <c r="U3910" t="str">
        <f t="shared" si="305"/>
        <v>CheezIt - Original</v>
      </c>
      <c r="V3910" t="str">
        <f t="shared" si="306"/>
        <v>Food</v>
      </c>
      <c r="W3910" t="s">
        <v>43</v>
      </c>
      <c r="X3910" t="b">
        <f t="shared" si="308"/>
        <v>1</v>
      </c>
      <c r="Y3910">
        <f t="shared" si="307"/>
        <v>1.5</v>
      </c>
      <c r="Z3910" s="2">
        <f t="shared" si="309"/>
        <v>1</v>
      </c>
      <c r="AA3910" t="s">
        <v>193</v>
      </c>
      <c r="AB3910" t="s">
        <v>150</v>
      </c>
      <c r="AD3910" t="s">
        <v>54</v>
      </c>
      <c r="AE3910" t="s">
        <v>721</v>
      </c>
      <c r="AF3910">
        <v>2022</v>
      </c>
    </row>
    <row r="3911" spans="1:32" x14ac:dyDescent="0.25">
      <c r="A3911" t="s">
        <v>29</v>
      </c>
      <c r="B3911" t="s">
        <v>394</v>
      </c>
      <c r="C3911" t="s">
        <v>395</v>
      </c>
      <c r="D3911" t="s">
        <v>396</v>
      </c>
      <c r="E3911">
        <f>_xlfn.XLOOKUP(Table1[[#This Row],[Location]],'Location analysis'!A:A,'Location analysis'!B:B)</f>
        <v>40.416893999999999</v>
      </c>
      <c r="F3911">
        <f>_xlfn.XLOOKUP(Table1[[#This Row],[Location]],'Location analysis'!A:A,'Location analysis'!C:C)</f>
        <v>-74.420399000000003</v>
      </c>
      <c r="G3911" t="s">
        <v>537</v>
      </c>
      <c r="H3911" t="s">
        <v>49</v>
      </c>
      <c r="I3911">
        <v>15273093751</v>
      </c>
      <c r="J3911" t="s">
        <v>720</v>
      </c>
      <c r="K3911" t="s">
        <v>51</v>
      </c>
      <c r="L3911">
        <v>147</v>
      </c>
      <c r="M3911">
        <v>2.75</v>
      </c>
      <c r="N3911">
        <v>1</v>
      </c>
      <c r="O3911">
        <v>147</v>
      </c>
      <c r="P3911">
        <v>2.75</v>
      </c>
      <c r="Q3911">
        <v>1</v>
      </c>
      <c r="R3911">
        <v>2.75</v>
      </c>
      <c r="S3911">
        <v>2.75</v>
      </c>
      <c r="T3911" s="1">
        <v>44731</v>
      </c>
      <c r="U3911" t="str">
        <f t="shared" si="305"/>
        <v>Bai Lemonade - Burundi Blueberry</v>
      </c>
      <c r="V3911" t="str">
        <f t="shared" si="306"/>
        <v>Non Carbonated</v>
      </c>
      <c r="W3911" t="s">
        <v>49</v>
      </c>
      <c r="X3911" t="b">
        <f t="shared" si="308"/>
        <v>1</v>
      </c>
      <c r="Y3911">
        <f t="shared" si="307"/>
        <v>2.75</v>
      </c>
      <c r="Z3911" s="2">
        <f t="shared" si="309"/>
        <v>1.8333333333333333</v>
      </c>
      <c r="AA3911" t="s">
        <v>538</v>
      </c>
      <c r="AB3911" t="s">
        <v>539</v>
      </c>
      <c r="AD3911" t="s">
        <v>54</v>
      </c>
      <c r="AE3911" t="s">
        <v>721</v>
      </c>
      <c r="AF3911">
        <v>2022</v>
      </c>
    </row>
    <row r="3912" spans="1:32" x14ac:dyDescent="0.25">
      <c r="A3912" t="s">
        <v>29</v>
      </c>
      <c r="B3912" t="s">
        <v>46</v>
      </c>
      <c r="C3912" t="s">
        <v>31</v>
      </c>
      <c r="D3912" t="s">
        <v>47</v>
      </c>
      <c r="E3912">
        <f>_xlfn.XLOOKUP(Table1[[#This Row],[Location]],'Location analysis'!A:A,'Location analysis'!B:B)</f>
        <v>40.423690999999998</v>
      </c>
      <c r="F3912">
        <f>_xlfn.XLOOKUP(Table1[[#This Row],[Location]],'Location analysis'!A:A,'Location analysis'!C:C)</f>
        <v>-74.380831999999998</v>
      </c>
      <c r="G3912" t="s">
        <v>42</v>
      </c>
      <c r="H3912" t="s">
        <v>43</v>
      </c>
      <c r="I3912">
        <v>15273126695</v>
      </c>
      <c r="J3912" t="s">
        <v>720</v>
      </c>
      <c r="K3912" t="s">
        <v>51</v>
      </c>
      <c r="L3912">
        <v>124</v>
      </c>
      <c r="M3912">
        <v>1.5</v>
      </c>
      <c r="N3912">
        <v>1</v>
      </c>
      <c r="O3912">
        <v>124</v>
      </c>
      <c r="P3912">
        <v>1.5</v>
      </c>
      <c r="Q3912">
        <v>1</v>
      </c>
      <c r="R3912">
        <v>1.5</v>
      </c>
      <c r="S3912">
        <v>1.5</v>
      </c>
      <c r="T3912" s="1">
        <v>44731</v>
      </c>
      <c r="U3912" t="str">
        <f t="shared" si="305"/>
        <v>Takis - Hot Chilli Pepper &amp; Lime</v>
      </c>
      <c r="V3912" t="str">
        <f t="shared" si="306"/>
        <v>Food</v>
      </c>
      <c r="W3912" t="s">
        <v>43</v>
      </c>
      <c r="X3912" t="b">
        <f t="shared" si="308"/>
        <v>1</v>
      </c>
      <c r="Y3912">
        <f t="shared" si="307"/>
        <v>1.5</v>
      </c>
      <c r="Z3912" s="2">
        <f t="shared" si="309"/>
        <v>1</v>
      </c>
      <c r="AA3912" t="s">
        <v>44</v>
      </c>
      <c r="AB3912" t="s">
        <v>45</v>
      </c>
      <c r="AD3912" t="s">
        <v>54</v>
      </c>
      <c r="AE3912" t="s">
        <v>721</v>
      </c>
      <c r="AF3912">
        <v>2022</v>
      </c>
    </row>
    <row r="3913" spans="1:32" x14ac:dyDescent="0.25">
      <c r="A3913" t="s">
        <v>29</v>
      </c>
      <c r="B3913" t="s">
        <v>46</v>
      </c>
      <c r="C3913" t="s">
        <v>31</v>
      </c>
      <c r="D3913" t="s">
        <v>47</v>
      </c>
      <c r="E3913">
        <f>_xlfn.XLOOKUP(Table1[[#This Row],[Location]],'Location analysis'!A:A,'Location analysis'!B:B)</f>
        <v>40.423690999999998</v>
      </c>
      <c r="F3913">
        <f>_xlfn.XLOOKUP(Table1[[#This Row],[Location]],'Location analysis'!A:A,'Location analysis'!C:C)</f>
        <v>-74.380831999999998</v>
      </c>
      <c r="G3913" t="s">
        <v>248</v>
      </c>
      <c r="H3913" t="s">
        <v>43</v>
      </c>
      <c r="I3913">
        <v>15273128149</v>
      </c>
      <c r="J3913" t="s">
        <v>720</v>
      </c>
      <c r="K3913" t="s">
        <v>51</v>
      </c>
      <c r="L3913">
        <v>112</v>
      </c>
      <c r="M3913">
        <v>1.5</v>
      </c>
      <c r="N3913">
        <v>1</v>
      </c>
      <c r="O3913">
        <v>112</v>
      </c>
      <c r="P3913">
        <v>1.5</v>
      </c>
      <c r="Q3913">
        <v>1</v>
      </c>
      <c r="R3913">
        <v>1.5</v>
      </c>
      <c r="S3913">
        <v>1.5</v>
      </c>
      <c r="T3913" s="1">
        <v>44731</v>
      </c>
      <c r="U3913" t="str">
        <f t="shared" si="305"/>
        <v>Popchips Potato - Sea Salt</v>
      </c>
      <c r="V3913" t="str">
        <f t="shared" si="306"/>
        <v>Food</v>
      </c>
      <c r="W3913" t="s">
        <v>43</v>
      </c>
      <c r="X3913" t="b">
        <f t="shared" si="308"/>
        <v>1</v>
      </c>
      <c r="Y3913">
        <f t="shared" si="307"/>
        <v>1.5</v>
      </c>
      <c r="Z3913" s="2">
        <f t="shared" si="309"/>
        <v>1</v>
      </c>
      <c r="AA3913" t="s">
        <v>229</v>
      </c>
      <c r="AB3913" t="s">
        <v>157</v>
      </c>
      <c r="AD3913" t="s">
        <v>54</v>
      </c>
      <c r="AE3913" t="s">
        <v>721</v>
      </c>
      <c r="AF3913">
        <v>2022</v>
      </c>
    </row>
    <row r="3914" spans="1:32" x14ac:dyDescent="0.25">
      <c r="A3914" t="s">
        <v>29</v>
      </c>
      <c r="B3914" t="s">
        <v>46</v>
      </c>
      <c r="C3914" t="s">
        <v>31</v>
      </c>
      <c r="D3914" t="s">
        <v>47</v>
      </c>
      <c r="E3914">
        <f>_xlfn.XLOOKUP(Table1[[#This Row],[Location]],'Location analysis'!A:A,'Location analysis'!B:B)</f>
        <v>40.423690999999998</v>
      </c>
      <c r="F3914">
        <f>_xlfn.XLOOKUP(Table1[[#This Row],[Location]],'Location analysis'!A:A,'Location analysis'!C:C)</f>
        <v>-74.380831999999998</v>
      </c>
      <c r="G3914" t="s">
        <v>137</v>
      </c>
      <c r="H3914" t="s">
        <v>97</v>
      </c>
      <c r="I3914">
        <v>15273128952</v>
      </c>
      <c r="J3914" t="s">
        <v>720</v>
      </c>
      <c r="K3914" t="s">
        <v>51</v>
      </c>
      <c r="L3914">
        <v>144</v>
      </c>
      <c r="M3914">
        <v>1.5</v>
      </c>
      <c r="N3914">
        <v>1</v>
      </c>
      <c r="O3914">
        <v>144</v>
      </c>
      <c r="P3914">
        <v>1.5</v>
      </c>
      <c r="Q3914">
        <v>1</v>
      </c>
      <c r="R3914">
        <v>1.5</v>
      </c>
      <c r="S3914">
        <v>1.5</v>
      </c>
      <c r="T3914" s="1">
        <v>44731</v>
      </c>
      <c r="U3914" t="str">
        <f t="shared" si="305"/>
        <v>Poland Springs Water</v>
      </c>
      <c r="V3914" t="str">
        <f t="shared" si="306"/>
        <v>Water</v>
      </c>
      <c r="W3914" t="s">
        <v>97</v>
      </c>
      <c r="X3914" t="b">
        <f t="shared" si="308"/>
        <v>1</v>
      </c>
      <c r="Y3914">
        <f t="shared" si="307"/>
        <v>1.5</v>
      </c>
      <c r="Z3914" s="2">
        <f t="shared" si="309"/>
        <v>1</v>
      </c>
      <c r="AA3914" t="s">
        <v>137</v>
      </c>
      <c r="AD3914" t="s">
        <v>54</v>
      </c>
      <c r="AE3914" t="s">
        <v>721</v>
      </c>
      <c r="AF3914">
        <v>2022</v>
      </c>
    </row>
    <row r="3915" spans="1:32" x14ac:dyDescent="0.25">
      <c r="A3915" t="s">
        <v>29</v>
      </c>
      <c r="B3915" t="s">
        <v>394</v>
      </c>
      <c r="C3915" t="s">
        <v>395</v>
      </c>
      <c r="D3915" t="s">
        <v>396</v>
      </c>
      <c r="E3915">
        <f>_xlfn.XLOOKUP(Table1[[#This Row],[Location]],'Location analysis'!A:A,'Location analysis'!B:B)</f>
        <v>40.416893999999999</v>
      </c>
      <c r="F3915">
        <f>_xlfn.XLOOKUP(Table1[[#This Row],[Location]],'Location analysis'!A:A,'Location analysis'!C:C)</f>
        <v>-74.420399000000003</v>
      </c>
      <c r="G3915" t="s">
        <v>182</v>
      </c>
      <c r="H3915" t="s">
        <v>34</v>
      </c>
      <c r="I3915">
        <v>15273142058</v>
      </c>
      <c r="J3915" t="s">
        <v>720</v>
      </c>
      <c r="K3915" t="s">
        <v>51</v>
      </c>
      <c r="L3915">
        <v>142</v>
      </c>
      <c r="M3915">
        <v>1.5</v>
      </c>
      <c r="N3915">
        <v>1</v>
      </c>
      <c r="O3915">
        <v>142</v>
      </c>
      <c r="P3915">
        <v>1.5</v>
      </c>
      <c r="Q3915">
        <v>1</v>
      </c>
      <c r="R3915">
        <v>1.5</v>
      </c>
      <c r="S3915">
        <v>1.5</v>
      </c>
      <c r="T3915" s="1">
        <v>44731</v>
      </c>
      <c r="U3915" t="str">
        <f t="shared" si="305"/>
        <v>Coca Cola - Zero Sugar</v>
      </c>
      <c r="V3915" t="str">
        <f t="shared" si="306"/>
        <v>Carbonated</v>
      </c>
      <c r="W3915" t="s">
        <v>34</v>
      </c>
      <c r="X3915" t="b">
        <f t="shared" si="308"/>
        <v>1</v>
      </c>
      <c r="Y3915">
        <f t="shared" si="307"/>
        <v>1.5</v>
      </c>
      <c r="Z3915" s="2">
        <f t="shared" si="309"/>
        <v>1</v>
      </c>
      <c r="AA3915" t="s">
        <v>183</v>
      </c>
      <c r="AB3915" t="s">
        <v>184</v>
      </c>
      <c r="AD3915" t="s">
        <v>54</v>
      </c>
      <c r="AE3915" t="s">
        <v>721</v>
      </c>
      <c r="AF3915">
        <v>2022</v>
      </c>
    </row>
    <row r="3916" spans="1:32" x14ac:dyDescent="0.25">
      <c r="A3916" t="s">
        <v>29</v>
      </c>
      <c r="B3916" t="s">
        <v>46</v>
      </c>
      <c r="C3916" t="s">
        <v>31</v>
      </c>
      <c r="D3916" t="s">
        <v>47</v>
      </c>
      <c r="E3916">
        <f>_xlfn.XLOOKUP(Table1[[#This Row],[Location]],'Location analysis'!A:A,'Location analysis'!B:B)</f>
        <v>40.423690999999998</v>
      </c>
      <c r="F3916">
        <f>_xlfn.XLOOKUP(Table1[[#This Row],[Location]],'Location analysis'!A:A,'Location analysis'!C:C)</f>
        <v>-74.380831999999998</v>
      </c>
      <c r="G3916" t="s">
        <v>42</v>
      </c>
      <c r="H3916" t="s">
        <v>43</v>
      </c>
      <c r="I3916">
        <v>15273323678</v>
      </c>
      <c r="J3916" t="s">
        <v>720</v>
      </c>
      <c r="K3916" t="s">
        <v>51</v>
      </c>
      <c r="L3916">
        <v>124</v>
      </c>
      <c r="M3916">
        <v>1.5</v>
      </c>
      <c r="N3916">
        <v>1</v>
      </c>
      <c r="O3916">
        <v>124</v>
      </c>
      <c r="P3916">
        <v>1.5</v>
      </c>
      <c r="Q3916">
        <v>1</v>
      </c>
      <c r="R3916">
        <v>1.5</v>
      </c>
      <c r="S3916">
        <v>1.5</v>
      </c>
      <c r="T3916" s="1">
        <v>44731</v>
      </c>
      <c r="U3916" t="str">
        <f t="shared" si="305"/>
        <v>Takis - Hot Chilli Pepper &amp; Lime</v>
      </c>
      <c r="V3916" t="str">
        <f t="shared" si="306"/>
        <v>Food</v>
      </c>
      <c r="W3916" t="s">
        <v>43</v>
      </c>
      <c r="X3916" t="b">
        <f t="shared" si="308"/>
        <v>1</v>
      </c>
      <c r="Y3916">
        <f t="shared" si="307"/>
        <v>1.5</v>
      </c>
      <c r="Z3916" s="2">
        <f t="shared" si="309"/>
        <v>1</v>
      </c>
      <c r="AA3916" t="s">
        <v>44</v>
      </c>
      <c r="AB3916" t="s">
        <v>45</v>
      </c>
      <c r="AD3916" t="s">
        <v>54</v>
      </c>
      <c r="AE3916" t="s">
        <v>721</v>
      </c>
      <c r="AF3916">
        <v>2022</v>
      </c>
    </row>
    <row r="3917" spans="1:32" x14ac:dyDescent="0.25">
      <c r="A3917" t="s">
        <v>29</v>
      </c>
      <c r="B3917" t="s">
        <v>30</v>
      </c>
      <c r="C3917" t="s">
        <v>31</v>
      </c>
      <c r="D3917" t="s">
        <v>32</v>
      </c>
      <c r="E3917">
        <f>_xlfn.XLOOKUP(Table1[[#This Row],[Location]],'Location analysis'!A:A,'Location analysis'!B:B)</f>
        <v>40.423690999999998</v>
      </c>
      <c r="F3917">
        <f>_xlfn.XLOOKUP(Table1[[#This Row],[Location]],'Location analysis'!A:A,'Location analysis'!C:C)</f>
        <v>-74.380831999999998</v>
      </c>
      <c r="G3917" t="s">
        <v>42</v>
      </c>
      <c r="H3917" t="s">
        <v>43</v>
      </c>
      <c r="I3917">
        <v>15273393559</v>
      </c>
      <c r="J3917" t="s">
        <v>720</v>
      </c>
      <c r="K3917" t="s">
        <v>51</v>
      </c>
      <c r="L3917">
        <v>124</v>
      </c>
      <c r="M3917">
        <v>1.5</v>
      </c>
      <c r="N3917">
        <v>1</v>
      </c>
      <c r="O3917">
        <v>124</v>
      </c>
      <c r="P3917">
        <v>1.5</v>
      </c>
      <c r="Q3917">
        <v>1</v>
      </c>
      <c r="R3917">
        <v>1.5</v>
      </c>
      <c r="S3917">
        <v>1.5</v>
      </c>
      <c r="T3917" s="1">
        <v>44731</v>
      </c>
      <c r="U3917" t="str">
        <f t="shared" si="305"/>
        <v>Takis - Hot Chilli Pepper &amp; Lime</v>
      </c>
      <c r="V3917" t="str">
        <f t="shared" si="306"/>
        <v>Food</v>
      </c>
      <c r="W3917" t="s">
        <v>43</v>
      </c>
      <c r="X3917" t="b">
        <f t="shared" si="308"/>
        <v>1</v>
      </c>
      <c r="Y3917">
        <f t="shared" si="307"/>
        <v>1.5</v>
      </c>
      <c r="Z3917" s="2">
        <f t="shared" si="309"/>
        <v>1</v>
      </c>
      <c r="AA3917" t="s">
        <v>44</v>
      </c>
      <c r="AB3917" t="s">
        <v>45</v>
      </c>
      <c r="AD3917" t="s">
        <v>54</v>
      </c>
      <c r="AE3917" t="s">
        <v>721</v>
      </c>
      <c r="AF3917">
        <v>2022</v>
      </c>
    </row>
    <row r="3918" spans="1:32" x14ac:dyDescent="0.25">
      <c r="A3918" t="s">
        <v>29</v>
      </c>
      <c r="B3918" t="s">
        <v>46</v>
      </c>
      <c r="C3918" t="s">
        <v>31</v>
      </c>
      <c r="D3918" t="s">
        <v>47</v>
      </c>
      <c r="E3918">
        <f>_xlfn.XLOOKUP(Table1[[#This Row],[Location]],'Location analysis'!A:A,'Location analysis'!B:B)</f>
        <v>40.423690999999998</v>
      </c>
      <c r="F3918">
        <f>_xlfn.XLOOKUP(Table1[[#This Row],[Location]],'Location analysis'!A:A,'Location analysis'!C:C)</f>
        <v>-74.380831999999998</v>
      </c>
      <c r="G3918" t="s">
        <v>722</v>
      </c>
      <c r="H3918" t="s">
        <v>49</v>
      </c>
      <c r="I3918">
        <v>15275026419</v>
      </c>
      <c r="J3918" t="s">
        <v>723</v>
      </c>
      <c r="K3918" t="s">
        <v>36</v>
      </c>
      <c r="L3918">
        <v>147</v>
      </c>
      <c r="M3918">
        <v>2.5</v>
      </c>
      <c r="N3918">
        <v>1</v>
      </c>
      <c r="O3918">
        <v>147</v>
      </c>
      <c r="P3918">
        <v>2.5</v>
      </c>
      <c r="Q3918">
        <v>1</v>
      </c>
      <c r="R3918">
        <v>2.5</v>
      </c>
      <c r="S3918">
        <v>2.5</v>
      </c>
      <c r="T3918" s="1">
        <v>44732</v>
      </c>
      <c r="U3918" t="str">
        <f t="shared" si="305"/>
        <v>Snapple Tea - Lemon</v>
      </c>
      <c r="V3918" t="str">
        <f t="shared" si="306"/>
        <v>Non Carbonated</v>
      </c>
      <c r="W3918" t="s">
        <v>49</v>
      </c>
      <c r="X3918" t="b">
        <f t="shared" si="308"/>
        <v>1</v>
      </c>
      <c r="Y3918">
        <f t="shared" si="307"/>
        <v>2.5</v>
      </c>
      <c r="Z3918" s="2">
        <f t="shared" si="309"/>
        <v>1.6666666666666667</v>
      </c>
      <c r="AA3918" t="s">
        <v>330</v>
      </c>
      <c r="AB3918" t="s">
        <v>76</v>
      </c>
      <c r="AD3918" t="s">
        <v>60</v>
      </c>
      <c r="AE3918" t="s">
        <v>724</v>
      </c>
      <c r="AF3918">
        <v>2022</v>
      </c>
    </row>
    <row r="3919" spans="1:32" x14ac:dyDescent="0.25">
      <c r="A3919" t="s">
        <v>29</v>
      </c>
      <c r="B3919" t="s">
        <v>394</v>
      </c>
      <c r="C3919" t="s">
        <v>395</v>
      </c>
      <c r="D3919" t="s">
        <v>396</v>
      </c>
      <c r="E3919">
        <f>_xlfn.XLOOKUP(Table1[[#This Row],[Location]],'Location analysis'!A:A,'Location analysis'!B:B)</f>
        <v>40.416893999999999</v>
      </c>
      <c r="F3919">
        <f>_xlfn.XLOOKUP(Table1[[#This Row],[Location]],'Location analysis'!A:A,'Location analysis'!C:C)</f>
        <v>-74.420399000000003</v>
      </c>
      <c r="G3919" t="s">
        <v>634</v>
      </c>
      <c r="I3919">
        <v>15275270806</v>
      </c>
      <c r="J3919" t="s">
        <v>723</v>
      </c>
      <c r="K3919" t="s">
        <v>51</v>
      </c>
      <c r="L3919">
        <v>152</v>
      </c>
      <c r="M3919">
        <v>4</v>
      </c>
      <c r="N3919">
        <v>1</v>
      </c>
      <c r="O3919">
        <v>152</v>
      </c>
      <c r="P3919">
        <v>4</v>
      </c>
      <c r="Q3919">
        <v>1</v>
      </c>
      <c r="R3919">
        <v>4</v>
      </c>
      <c r="S3919">
        <v>4</v>
      </c>
      <c r="T3919" s="1">
        <v>44732</v>
      </c>
      <c r="U3919" t="str">
        <f t="shared" si="305"/>
        <v>Oreo Mini - Go Paks</v>
      </c>
      <c r="V3919" t="str">
        <f t="shared" si="306"/>
        <v>Cell is Blank - Dis-regard</v>
      </c>
      <c r="W3919" t="s">
        <v>43</v>
      </c>
      <c r="X3919" t="b">
        <f t="shared" si="308"/>
        <v>1</v>
      </c>
      <c r="Y3919">
        <f t="shared" si="307"/>
        <v>4</v>
      </c>
      <c r="Z3919" s="2">
        <f t="shared" si="309"/>
        <v>2.6666666666666665</v>
      </c>
      <c r="AA3919" t="s">
        <v>635</v>
      </c>
      <c r="AB3919" t="s">
        <v>492</v>
      </c>
      <c r="AD3919" t="s">
        <v>60</v>
      </c>
      <c r="AE3919" t="s">
        <v>724</v>
      </c>
      <c r="AF3919">
        <v>2022</v>
      </c>
    </row>
    <row r="3920" spans="1:32" x14ac:dyDescent="0.25">
      <c r="A3920" t="s">
        <v>29</v>
      </c>
      <c r="B3920" t="s">
        <v>62</v>
      </c>
      <c r="C3920" t="s">
        <v>63</v>
      </c>
      <c r="D3920" t="s">
        <v>64</v>
      </c>
      <c r="E3920">
        <f>_xlfn.XLOOKUP(Table1[[#This Row],[Location]],'Location analysis'!A:A,'Location analysis'!B:B)</f>
        <v>40.091900000000003</v>
      </c>
      <c r="F3920">
        <f>_xlfn.XLOOKUP(Table1[[#This Row],[Location]],'Location analysis'!A:A,'Location analysis'!C:C)</f>
        <v>-74.358699999999999</v>
      </c>
      <c r="G3920" t="s">
        <v>154</v>
      </c>
      <c r="H3920" t="s">
        <v>43</v>
      </c>
      <c r="I3920">
        <v>15275600210</v>
      </c>
      <c r="J3920" t="s">
        <v>723</v>
      </c>
      <c r="K3920" t="s">
        <v>51</v>
      </c>
      <c r="L3920">
        <v>110</v>
      </c>
      <c r="M3920">
        <v>1.5</v>
      </c>
      <c r="N3920">
        <v>1</v>
      </c>
      <c r="O3920">
        <v>110</v>
      </c>
      <c r="P3920">
        <v>1.5</v>
      </c>
      <c r="Q3920">
        <v>1</v>
      </c>
      <c r="R3920">
        <v>1.5</v>
      </c>
      <c r="S3920">
        <v>1.5</v>
      </c>
      <c r="T3920" s="1">
        <v>44732</v>
      </c>
      <c r="U3920" t="str">
        <f t="shared" si="305"/>
        <v>SunChips Multigrain - Harvest Cheddar</v>
      </c>
      <c r="V3920" t="str">
        <f t="shared" si="306"/>
        <v>Food</v>
      </c>
      <c r="W3920" t="s">
        <v>43</v>
      </c>
      <c r="X3920" t="b">
        <f t="shared" si="308"/>
        <v>1</v>
      </c>
      <c r="Y3920">
        <f t="shared" si="307"/>
        <v>1.5</v>
      </c>
      <c r="Z3920" s="2">
        <f t="shared" si="309"/>
        <v>1</v>
      </c>
      <c r="AA3920" t="s">
        <v>129</v>
      </c>
      <c r="AB3920" t="s">
        <v>155</v>
      </c>
      <c r="AD3920" t="s">
        <v>60</v>
      </c>
      <c r="AE3920" t="s">
        <v>724</v>
      </c>
      <c r="AF3920">
        <v>2022</v>
      </c>
    </row>
    <row r="3921" spans="1:32" x14ac:dyDescent="0.25">
      <c r="A3921" t="s">
        <v>29</v>
      </c>
      <c r="B3921" t="s">
        <v>394</v>
      </c>
      <c r="C3921" t="s">
        <v>395</v>
      </c>
      <c r="D3921" t="s">
        <v>396</v>
      </c>
      <c r="E3921">
        <f>_xlfn.XLOOKUP(Table1[[#This Row],[Location]],'Location analysis'!A:A,'Location analysis'!B:B)</f>
        <v>40.416893999999999</v>
      </c>
      <c r="F3921">
        <f>_xlfn.XLOOKUP(Table1[[#This Row],[Location]],'Location analysis'!A:A,'Location analysis'!C:C)</f>
        <v>-74.420399000000003</v>
      </c>
      <c r="G3921" t="s">
        <v>228</v>
      </c>
      <c r="H3921" t="s">
        <v>43</v>
      </c>
      <c r="I3921">
        <v>15275774149</v>
      </c>
      <c r="J3921" t="s">
        <v>723</v>
      </c>
      <c r="K3921" t="s">
        <v>36</v>
      </c>
      <c r="L3921">
        <v>111</v>
      </c>
      <c r="M3921">
        <v>1.5</v>
      </c>
      <c r="N3921">
        <v>1</v>
      </c>
      <c r="O3921">
        <v>111</v>
      </c>
      <c r="P3921">
        <v>1.5</v>
      </c>
      <c r="Q3921">
        <v>1</v>
      </c>
      <c r="R3921">
        <v>1.5</v>
      </c>
      <c r="S3921">
        <v>1.5</v>
      </c>
      <c r="T3921" s="1">
        <v>44732</v>
      </c>
      <c r="U3921" t="str">
        <f t="shared" si="305"/>
        <v>Popchips Potato - Barbeque</v>
      </c>
      <c r="V3921" t="str">
        <f t="shared" si="306"/>
        <v>Food</v>
      </c>
      <c r="W3921" t="s">
        <v>43</v>
      </c>
      <c r="X3921" t="b">
        <f t="shared" si="308"/>
        <v>1</v>
      </c>
      <c r="Y3921">
        <f t="shared" si="307"/>
        <v>1.5</v>
      </c>
      <c r="Z3921" s="2">
        <f t="shared" si="309"/>
        <v>1</v>
      </c>
      <c r="AA3921" t="s">
        <v>229</v>
      </c>
      <c r="AB3921" t="s">
        <v>230</v>
      </c>
      <c r="AD3921" t="s">
        <v>60</v>
      </c>
      <c r="AE3921" t="s">
        <v>724</v>
      </c>
      <c r="AF3921">
        <v>2022</v>
      </c>
    </row>
    <row r="3922" spans="1:32" x14ac:dyDescent="0.25">
      <c r="A3922" t="s">
        <v>29</v>
      </c>
      <c r="B3922" t="s">
        <v>394</v>
      </c>
      <c r="C3922" t="s">
        <v>395</v>
      </c>
      <c r="D3922" t="s">
        <v>396</v>
      </c>
      <c r="E3922">
        <f>_xlfn.XLOOKUP(Table1[[#This Row],[Location]],'Location analysis'!A:A,'Location analysis'!B:B)</f>
        <v>40.416893999999999</v>
      </c>
      <c r="F3922">
        <f>_xlfn.XLOOKUP(Table1[[#This Row],[Location]],'Location analysis'!A:A,'Location analysis'!C:C)</f>
        <v>-74.420399000000003</v>
      </c>
      <c r="G3922" t="s">
        <v>590</v>
      </c>
      <c r="H3922" t="s">
        <v>43</v>
      </c>
      <c r="I3922">
        <v>15275781417</v>
      </c>
      <c r="J3922" t="s">
        <v>723</v>
      </c>
      <c r="K3922" t="s">
        <v>36</v>
      </c>
      <c r="L3922">
        <v>120</v>
      </c>
      <c r="M3922">
        <v>2</v>
      </c>
      <c r="N3922">
        <v>1</v>
      </c>
      <c r="O3922">
        <v>120</v>
      </c>
      <c r="P3922">
        <v>2</v>
      </c>
      <c r="Q3922">
        <v>1</v>
      </c>
      <c r="R3922">
        <v>2</v>
      </c>
      <c r="S3922">
        <v>2</v>
      </c>
      <c r="T3922" s="1">
        <v>44732</v>
      </c>
      <c r="U3922" t="str">
        <f t="shared" si="305"/>
        <v>Snyder's of Hanover Pretzel Pieces - Honey Mu</v>
      </c>
      <c r="V3922" t="str">
        <f t="shared" si="306"/>
        <v>Food</v>
      </c>
      <c r="W3922" t="s">
        <v>43</v>
      </c>
      <c r="X3922" t="b">
        <f t="shared" si="308"/>
        <v>1</v>
      </c>
      <c r="Y3922">
        <f t="shared" si="307"/>
        <v>2</v>
      </c>
      <c r="Z3922" s="2">
        <f t="shared" si="309"/>
        <v>1.3333333333333333</v>
      </c>
      <c r="AA3922" t="s">
        <v>591</v>
      </c>
      <c r="AB3922" t="s">
        <v>592</v>
      </c>
      <c r="AD3922" t="s">
        <v>60</v>
      </c>
      <c r="AE3922" t="s">
        <v>724</v>
      </c>
      <c r="AF3922">
        <v>2022</v>
      </c>
    </row>
    <row r="3923" spans="1:32" x14ac:dyDescent="0.25">
      <c r="A3923" t="s">
        <v>29</v>
      </c>
      <c r="B3923" t="s">
        <v>394</v>
      </c>
      <c r="C3923" t="s">
        <v>395</v>
      </c>
      <c r="D3923" t="s">
        <v>396</v>
      </c>
      <c r="E3923">
        <f>_xlfn.XLOOKUP(Table1[[#This Row],[Location]],'Location analysis'!A:A,'Location analysis'!B:B)</f>
        <v>40.416893999999999</v>
      </c>
      <c r="F3923">
        <f>_xlfn.XLOOKUP(Table1[[#This Row],[Location]],'Location analysis'!A:A,'Location analysis'!C:C)</f>
        <v>-74.420399000000003</v>
      </c>
      <c r="G3923" t="s">
        <v>410</v>
      </c>
      <c r="H3923" t="s">
        <v>49</v>
      </c>
      <c r="I3923">
        <v>15275831727</v>
      </c>
      <c r="J3923" t="s">
        <v>723</v>
      </c>
      <c r="K3923" t="s">
        <v>51</v>
      </c>
      <c r="L3923">
        <v>140</v>
      </c>
      <c r="M3923">
        <v>2</v>
      </c>
      <c r="N3923">
        <v>1</v>
      </c>
      <c r="O3923">
        <v>140</v>
      </c>
      <c r="P3923">
        <v>2</v>
      </c>
      <c r="Q3923">
        <v>1</v>
      </c>
      <c r="R3923">
        <v>2</v>
      </c>
      <c r="S3923">
        <v>2</v>
      </c>
      <c r="T3923" s="1">
        <v>44732</v>
      </c>
      <c r="U3923" t="str">
        <f t="shared" si="305"/>
        <v>Iberia Coconut Water</v>
      </c>
      <c r="V3923" t="str">
        <f t="shared" si="306"/>
        <v>Non Carbonated</v>
      </c>
      <c r="W3923" t="s">
        <v>49</v>
      </c>
      <c r="X3923" t="b">
        <f t="shared" si="308"/>
        <v>1</v>
      </c>
      <c r="Y3923">
        <f t="shared" si="307"/>
        <v>2</v>
      </c>
      <c r="Z3923" s="2">
        <f t="shared" si="309"/>
        <v>1.3333333333333333</v>
      </c>
      <c r="AA3923" t="s">
        <v>410</v>
      </c>
      <c r="AD3923" t="s">
        <v>60</v>
      </c>
      <c r="AE3923" t="s">
        <v>724</v>
      </c>
      <c r="AF3923">
        <v>2022</v>
      </c>
    </row>
    <row r="3924" spans="1:32" x14ac:dyDescent="0.25">
      <c r="A3924" t="s">
        <v>29</v>
      </c>
      <c r="B3924" t="s">
        <v>394</v>
      </c>
      <c r="C3924" t="s">
        <v>395</v>
      </c>
      <c r="D3924" t="s">
        <v>396</v>
      </c>
      <c r="E3924">
        <f>_xlfn.XLOOKUP(Table1[[#This Row],[Location]],'Location analysis'!A:A,'Location analysis'!B:B)</f>
        <v>40.416893999999999</v>
      </c>
      <c r="F3924">
        <f>_xlfn.XLOOKUP(Table1[[#This Row],[Location]],'Location analysis'!A:A,'Location analysis'!C:C)</f>
        <v>-74.420399000000003</v>
      </c>
      <c r="G3924" t="s">
        <v>537</v>
      </c>
      <c r="H3924" t="s">
        <v>49</v>
      </c>
      <c r="I3924">
        <v>15275876692</v>
      </c>
      <c r="J3924" t="s">
        <v>723</v>
      </c>
      <c r="K3924" t="s">
        <v>36</v>
      </c>
      <c r="L3924">
        <v>147</v>
      </c>
      <c r="M3924">
        <v>2.75</v>
      </c>
      <c r="N3924">
        <v>1</v>
      </c>
      <c r="O3924">
        <v>147</v>
      </c>
      <c r="P3924">
        <v>2.75</v>
      </c>
      <c r="Q3924">
        <v>1</v>
      </c>
      <c r="R3924">
        <v>2.75</v>
      </c>
      <c r="S3924">
        <v>2.75</v>
      </c>
      <c r="T3924" s="1">
        <v>44732</v>
      </c>
      <c r="U3924" t="str">
        <f t="shared" si="305"/>
        <v>Bai Lemonade - Burundi Blueberry</v>
      </c>
      <c r="V3924" t="str">
        <f t="shared" si="306"/>
        <v>Non Carbonated</v>
      </c>
      <c r="W3924" t="s">
        <v>49</v>
      </c>
      <c r="X3924" t="b">
        <f t="shared" si="308"/>
        <v>1</v>
      </c>
      <c r="Y3924">
        <f t="shared" si="307"/>
        <v>2.75</v>
      </c>
      <c r="Z3924" s="2">
        <f t="shared" si="309"/>
        <v>1.8333333333333333</v>
      </c>
      <c r="AA3924" t="s">
        <v>538</v>
      </c>
      <c r="AB3924" t="s">
        <v>539</v>
      </c>
      <c r="AD3924" t="s">
        <v>60</v>
      </c>
      <c r="AE3924" t="s">
        <v>724</v>
      </c>
      <c r="AF3924">
        <v>2022</v>
      </c>
    </row>
    <row r="3925" spans="1:32" x14ac:dyDescent="0.25">
      <c r="A3925" t="s">
        <v>29</v>
      </c>
      <c r="B3925" t="s">
        <v>62</v>
      </c>
      <c r="C3925" t="s">
        <v>63</v>
      </c>
      <c r="D3925" t="s">
        <v>64</v>
      </c>
      <c r="E3925">
        <f>_xlfn.XLOOKUP(Table1[[#This Row],[Location]],'Location analysis'!A:A,'Location analysis'!B:B)</f>
        <v>40.091900000000003</v>
      </c>
      <c r="F3925">
        <f>_xlfn.XLOOKUP(Table1[[#This Row],[Location]],'Location analysis'!A:A,'Location analysis'!C:C)</f>
        <v>-74.358699999999999</v>
      </c>
      <c r="G3925" t="s">
        <v>180</v>
      </c>
      <c r="H3925" t="s">
        <v>43</v>
      </c>
      <c r="I3925">
        <v>15275950321</v>
      </c>
      <c r="J3925" t="s">
        <v>723</v>
      </c>
      <c r="K3925" t="s">
        <v>51</v>
      </c>
      <c r="L3925">
        <v>113</v>
      </c>
      <c r="M3925">
        <v>1.5</v>
      </c>
      <c r="N3925">
        <v>1</v>
      </c>
      <c r="O3925">
        <v>113</v>
      </c>
      <c r="P3925">
        <v>1.5</v>
      </c>
      <c r="Q3925">
        <v>1</v>
      </c>
      <c r="R3925">
        <v>1.5</v>
      </c>
      <c r="S3925">
        <v>1.5</v>
      </c>
      <c r="T3925" s="1">
        <v>44732</v>
      </c>
      <c r="U3925" t="str">
        <f t="shared" si="305"/>
        <v>Miss Vickie's Potato Chip - Jalapeno</v>
      </c>
      <c r="V3925" t="str">
        <f t="shared" si="306"/>
        <v>Food</v>
      </c>
      <c r="W3925" t="s">
        <v>43</v>
      </c>
      <c r="X3925" t="b">
        <f t="shared" si="308"/>
        <v>1</v>
      </c>
      <c r="Y3925">
        <f t="shared" si="307"/>
        <v>1.5</v>
      </c>
      <c r="Z3925" s="2">
        <f t="shared" si="309"/>
        <v>1</v>
      </c>
      <c r="AA3925" t="s">
        <v>58</v>
      </c>
      <c r="AB3925" t="s">
        <v>181</v>
      </c>
      <c r="AD3925" t="s">
        <v>60</v>
      </c>
      <c r="AE3925" t="s">
        <v>724</v>
      </c>
      <c r="AF3925">
        <v>2022</v>
      </c>
    </row>
    <row r="3926" spans="1:32" x14ac:dyDescent="0.25">
      <c r="A3926" t="s">
        <v>29</v>
      </c>
      <c r="B3926" t="s">
        <v>394</v>
      </c>
      <c r="C3926" t="s">
        <v>395</v>
      </c>
      <c r="D3926" t="s">
        <v>396</v>
      </c>
      <c r="E3926">
        <f>_xlfn.XLOOKUP(Table1[[#This Row],[Location]],'Location analysis'!A:A,'Location analysis'!B:B)</f>
        <v>40.416893999999999</v>
      </c>
      <c r="F3926">
        <f>_xlfn.XLOOKUP(Table1[[#This Row],[Location]],'Location analysis'!A:A,'Location analysis'!C:C)</f>
        <v>-74.420399000000003</v>
      </c>
      <c r="G3926" t="s">
        <v>537</v>
      </c>
      <c r="H3926" t="s">
        <v>49</v>
      </c>
      <c r="I3926">
        <v>15276027003</v>
      </c>
      <c r="J3926" t="s">
        <v>723</v>
      </c>
      <c r="K3926" t="s">
        <v>51</v>
      </c>
      <c r="L3926">
        <v>147</v>
      </c>
      <c r="M3926">
        <v>2.75</v>
      </c>
      <c r="N3926">
        <v>1</v>
      </c>
      <c r="O3926">
        <v>147</v>
      </c>
      <c r="P3926">
        <v>2.75</v>
      </c>
      <c r="Q3926">
        <v>1</v>
      </c>
      <c r="R3926">
        <v>2.75</v>
      </c>
      <c r="S3926">
        <v>2.75</v>
      </c>
      <c r="T3926" s="1">
        <v>44732</v>
      </c>
      <c r="U3926" t="str">
        <f t="shared" si="305"/>
        <v>Bai Lemonade - Burundi Blueberry</v>
      </c>
      <c r="V3926" t="str">
        <f t="shared" si="306"/>
        <v>Non Carbonated</v>
      </c>
      <c r="W3926" t="s">
        <v>49</v>
      </c>
      <c r="X3926" t="b">
        <f t="shared" si="308"/>
        <v>1</v>
      </c>
      <c r="Y3926">
        <f t="shared" si="307"/>
        <v>2.75</v>
      </c>
      <c r="Z3926" s="2">
        <f t="shared" si="309"/>
        <v>1.8333333333333333</v>
      </c>
      <c r="AA3926" t="s">
        <v>538</v>
      </c>
      <c r="AB3926" t="s">
        <v>539</v>
      </c>
      <c r="AD3926" t="s">
        <v>60</v>
      </c>
      <c r="AE3926" t="s">
        <v>724</v>
      </c>
      <c r="AF3926">
        <v>2022</v>
      </c>
    </row>
    <row r="3927" spans="1:32" x14ac:dyDescent="0.25">
      <c r="A3927" t="s">
        <v>29</v>
      </c>
      <c r="B3927" t="s">
        <v>62</v>
      </c>
      <c r="C3927" t="s">
        <v>63</v>
      </c>
      <c r="D3927" t="s">
        <v>64</v>
      </c>
      <c r="E3927">
        <f>_xlfn.XLOOKUP(Table1[[#This Row],[Location]],'Location analysis'!A:A,'Location analysis'!B:B)</f>
        <v>40.091900000000003</v>
      </c>
      <c r="F3927">
        <f>_xlfn.XLOOKUP(Table1[[#This Row],[Location]],'Location analysis'!A:A,'Location analysis'!C:C)</f>
        <v>-74.358699999999999</v>
      </c>
      <c r="G3927" t="s">
        <v>317</v>
      </c>
      <c r="H3927" t="s">
        <v>43</v>
      </c>
      <c r="I3927">
        <v>15276087118</v>
      </c>
      <c r="J3927" t="s">
        <v>723</v>
      </c>
      <c r="K3927" t="s">
        <v>51</v>
      </c>
      <c r="L3927">
        <v>131</v>
      </c>
      <c r="M3927">
        <v>2</v>
      </c>
      <c r="N3927">
        <v>1</v>
      </c>
      <c r="O3927">
        <v>131</v>
      </c>
      <c r="P3927">
        <v>2</v>
      </c>
      <c r="Q3927">
        <v>1</v>
      </c>
      <c r="R3927">
        <v>2</v>
      </c>
      <c r="S3927">
        <v>2</v>
      </c>
      <c r="T3927" s="1">
        <v>44732</v>
      </c>
      <c r="U3927" t="str">
        <f t="shared" si="305"/>
        <v>RXBAR - Protein Bar - Peanut Butter</v>
      </c>
      <c r="V3927" t="str">
        <f t="shared" si="306"/>
        <v>Food</v>
      </c>
      <c r="W3927" t="s">
        <v>43</v>
      </c>
      <c r="X3927" t="b">
        <f t="shared" si="308"/>
        <v>1</v>
      </c>
      <c r="Y3927">
        <f t="shared" si="307"/>
        <v>2</v>
      </c>
      <c r="Z3927" s="2">
        <f t="shared" si="309"/>
        <v>1.3333333333333333</v>
      </c>
      <c r="AA3927" t="s">
        <v>318</v>
      </c>
      <c r="AB3927" t="s">
        <v>319</v>
      </c>
      <c r="AC3927" t="s">
        <v>320</v>
      </c>
      <c r="AD3927" t="s">
        <v>60</v>
      </c>
      <c r="AE3927" t="s">
        <v>724</v>
      </c>
      <c r="AF3927">
        <v>2022</v>
      </c>
    </row>
    <row r="3928" spans="1:32" x14ac:dyDescent="0.25">
      <c r="A3928" t="s">
        <v>29</v>
      </c>
      <c r="B3928" t="s">
        <v>62</v>
      </c>
      <c r="C3928" t="s">
        <v>63</v>
      </c>
      <c r="D3928" t="s">
        <v>64</v>
      </c>
      <c r="E3928">
        <f>_xlfn.XLOOKUP(Table1[[#This Row],[Location]],'Location analysis'!A:A,'Location analysis'!B:B)</f>
        <v>40.091900000000003</v>
      </c>
      <c r="F3928">
        <f>_xlfn.XLOOKUP(Table1[[#This Row],[Location]],'Location analysis'!A:A,'Location analysis'!C:C)</f>
        <v>-74.358699999999999</v>
      </c>
      <c r="G3928" t="s">
        <v>154</v>
      </c>
      <c r="H3928" t="s">
        <v>43</v>
      </c>
      <c r="I3928">
        <v>15276091073</v>
      </c>
      <c r="J3928" t="s">
        <v>723</v>
      </c>
      <c r="K3928" t="s">
        <v>51</v>
      </c>
      <c r="L3928">
        <v>110</v>
      </c>
      <c r="M3928">
        <v>1.5</v>
      </c>
      <c r="N3928">
        <v>1</v>
      </c>
      <c r="O3928">
        <v>110</v>
      </c>
      <c r="P3928">
        <v>1.5</v>
      </c>
      <c r="Q3928">
        <v>1</v>
      </c>
      <c r="R3928">
        <v>1.5</v>
      </c>
      <c r="S3928">
        <v>1.5</v>
      </c>
      <c r="T3928" s="1">
        <v>44732</v>
      </c>
      <c r="U3928" t="str">
        <f t="shared" si="305"/>
        <v>SunChips Multigrain - Harvest Cheddar</v>
      </c>
      <c r="V3928" t="str">
        <f t="shared" si="306"/>
        <v>Food</v>
      </c>
      <c r="W3928" t="s">
        <v>43</v>
      </c>
      <c r="X3928" t="b">
        <f t="shared" si="308"/>
        <v>1</v>
      </c>
      <c r="Y3928">
        <f t="shared" si="307"/>
        <v>1.5</v>
      </c>
      <c r="Z3928" s="2">
        <f t="shared" si="309"/>
        <v>1</v>
      </c>
      <c r="AA3928" t="s">
        <v>129</v>
      </c>
      <c r="AB3928" t="s">
        <v>155</v>
      </c>
      <c r="AD3928" t="s">
        <v>60</v>
      </c>
      <c r="AE3928" t="s">
        <v>724</v>
      </c>
      <c r="AF3928">
        <v>2022</v>
      </c>
    </row>
    <row r="3929" spans="1:32" x14ac:dyDescent="0.25">
      <c r="A3929" t="s">
        <v>29</v>
      </c>
      <c r="B3929" t="s">
        <v>394</v>
      </c>
      <c r="C3929" t="s">
        <v>395</v>
      </c>
      <c r="D3929" t="s">
        <v>396</v>
      </c>
      <c r="E3929">
        <f>_xlfn.XLOOKUP(Table1[[#This Row],[Location]],'Location analysis'!A:A,'Location analysis'!B:B)</f>
        <v>40.416893999999999</v>
      </c>
      <c r="F3929">
        <f>_xlfn.XLOOKUP(Table1[[#This Row],[Location]],'Location analysis'!A:A,'Location analysis'!C:C)</f>
        <v>-74.420399000000003</v>
      </c>
      <c r="G3929" t="s">
        <v>410</v>
      </c>
      <c r="H3929" t="s">
        <v>49</v>
      </c>
      <c r="I3929">
        <v>15276232431</v>
      </c>
      <c r="J3929" t="s">
        <v>723</v>
      </c>
      <c r="K3929" t="s">
        <v>36</v>
      </c>
      <c r="L3929">
        <v>140</v>
      </c>
      <c r="M3929">
        <v>2</v>
      </c>
      <c r="N3929">
        <v>1</v>
      </c>
      <c r="O3929">
        <v>140</v>
      </c>
      <c r="P3929">
        <v>2</v>
      </c>
      <c r="Q3929">
        <v>1</v>
      </c>
      <c r="R3929">
        <v>2</v>
      </c>
      <c r="S3929">
        <v>2</v>
      </c>
      <c r="T3929" s="1">
        <v>44732</v>
      </c>
      <c r="U3929" t="str">
        <f t="shared" si="305"/>
        <v>Iberia Coconut Water</v>
      </c>
      <c r="V3929" t="str">
        <f t="shared" si="306"/>
        <v>Non Carbonated</v>
      </c>
      <c r="W3929" t="s">
        <v>49</v>
      </c>
      <c r="X3929" t="b">
        <f t="shared" si="308"/>
        <v>1</v>
      </c>
      <c r="Y3929">
        <f t="shared" si="307"/>
        <v>2</v>
      </c>
      <c r="Z3929" s="2">
        <f t="shared" si="309"/>
        <v>1.3333333333333333</v>
      </c>
      <c r="AA3929" t="s">
        <v>410</v>
      </c>
      <c r="AD3929" t="s">
        <v>60</v>
      </c>
      <c r="AE3929" t="s">
        <v>724</v>
      </c>
      <c r="AF3929">
        <v>2022</v>
      </c>
    </row>
    <row r="3930" spans="1:32" x14ac:dyDescent="0.25">
      <c r="A3930" t="s">
        <v>29</v>
      </c>
      <c r="B3930" t="s">
        <v>30</v>
      </c>
      <c r="C3930" t="s">
        <v>31</v>
      </c>
      <c r="D3930" t="s">
        <v>32</v>
      </c>
      <c r="E3930">
        <f>_xlfn.XLOOKUP(Table1[[#This Row],[Location]],'Location analysis'!A:A,'Location analysis'!B:B)</f>
        <v>40.423690999999998</v>
      </c>
      <c r="F3930">
        <f>_xlfn.XLOOKUP(Table1[[#This Row],[Location]],'Location analysis'!A:A,'Location analysis'!C:C)</f>
        <v>-74.380831999999998</v>
      </c>
      <c r="G3930" t="s">
        <v>716</v>
      </c>
      <c r="I3930">
        <v>15276285147</v>
      </c>
      <c r="J3930" t="s">
        <v>723</v>
      </c>
      <c r="K3930" t="s">
        <v>36</v>
      </c>
      <c r="L3930">
        <v>140</v>
      </c>
      <c r="M3930">
        <v>2.75</v>
      </c>
      <c r="N3930">
        <v>1</v>
      </c>
      <c r="O3930">
        <v>140</v>
      </c>
      <c r="P3930">
        <v>2.75</v>
      </c>
      <c r="Q3930">
        <v>1</v>
      </c>
      <c r="R3930">
        <v>2.75</v>
      </c>
      <c r="S3930">
        <v>2.75</v>
      </c>
      <c r="T3930" s="1">
        <v>44732</v>
      </c>
      <c r="U3930" t="str">
        <f t="shared" si="305"/>
        <v>Canada Dry - Ginger Ale</v>
      </c>
      <c r="V3930" t="str">
        <f t="shared" si="306"/>
        <v>Cell is Blank - Dis-regard</v>
      </c>
      <c r="W3930" t="s">
        <v>34</v>
      </c>
      <c r="X3930" t="b">
        <f t="shared" si="308"/>
        <v>1</v>
      </c>
      <c r="Y3930">
        <f t="shared" si="307"/>
        <v>2.75</v>
      </c>
      <c r="Z3930" s="2">
        <f t="shared" si="309"/>
        <v>1.8333333333333333</v>
      </c>
      <c r="AA3930" t="s">
        <v>704</v>
      </c>
      <c r="AB3930" t="s">
        <v>717</v>
      </c>
      <c r="AD3930" t="s">
        <v>60</v>
      </c>
      <c r="AE3930" t="s">
        <v>724</v>
      </c>
      <c r="AF3930">
        <v>2022</v>
      </c>
    </row>
    <row r="3931" spans="1:32" x14ac:dyDescent="0.25">
      <c r="A3931" t="s">
        <v>29</v>
      </c>
      <c r="B3931" t="s">
        <v>46</v>
      </c>
      <c r="C3931" t="s">
        <v>31</v>
      </c>
      <c r="D3931" t="s">
        <v>47</v>
      </c>
      <c r="E3931">
        <f>_xlfn.XLOOKUP(Table1[[#This Row],[Location]],'Location analysis'!A:A,'Location analysis'!B:B)</f>
        <v>40.423690999999998</v>
      </c>
      <c r="F3931">
        <f>_xlfn.XLOOKUP(Table1[[#This Row],[Location]],'Location analysis'!A:A,'Location analysis'!C:C)</f>
        <v>-74.380831999999998</v>
      </c>
      <c r="G3931" t="s">
        <v>410</v>
      </c>
      <c r="H3931" t="s">
        <v>49</v>
      </c>
      <c r="I3931">
        <v>15276667804</v>
      </c>
      <c r="J3931" t="s">
        <v>723</v>
      </c>
      <c r="K3931" t="s">
        <v>36</v>
      </c>
      <c r="L3931">
        <v>142</v>
      </c>
      <c r="M3931">
        <v>2</v>
      </c>
      <c r="N3931">
        <v>1</v>
      </c>
      <c r="O3931">
        <v>142</v>
      </c>
      <c r="P3931">
        <v>2</v>
      </c>
      <c r="Q3931">
        <v>1</v>
      </c>
      <c r="R3931">
        <v>2</v>
      </c>
      <c r="S3931">
        <v>2</v>
      </c>
      <c r="T3931" s="1">
        <v>44732</v>
      </c>
      <c r="U3931" t="str">
        <f t="shared" si="305"/>
        <v>Iberia Coconut Water</v>
      </c>
      <c r="V3931" t="str">
        <f t="shared" si="306"/>
        <v>Non Carbonated</v>
      </c>
      <c r="W3931" t="s">
        <v>49</v>
      </c>
      <c r="X3931" t="b">
        <f t="shared" si="308"/>
        <v>1</v>
      </c>
      <c r="Y3931">
        <f t="shared" si="307"/>
        <v>2</v>
      </c>
      <c r="Z3931" s="2">
        <f t="shared" si="309"/>
        <v>1.3333333333333333</v>
      </c>
      <c r="AA3931" t="s">
        <v>410</v>
      </c>
      <c r="AD3931" t="s">
        <v>60</v>
      </c>
      <c r="AE3931" t="s">
        <v>724</v>
      </c>
      <c r="AF3931">
        <v>2022</v>
      </c>
    </row>
    <row r="3932" spans="1:32" x14ac:dyDescent="0.25">
      <c r="A3932" t="s">
        <v>29</v>
      </c>
      <c r="B3932" t="s">
        <v>394</v>
      </c>
      <c r="C3932" t="s">
        <v>395</v>
      </c>
      <c r="D3932" t="s">
        <v>396</v>
      </c>
      <c r="E3932">
        <f>_xlfn.XLOOKUP(Table1[[#This Row],[Location]],'Location analysis'!A:A,'Location analysis'!B:B)</f>
        <v>40.416893999999999</v>
      </c>
      <c r="F3932">
        <f>_xlfn.XLOOKUP(Table1[[#This Row],[Location]],'Location analysis'!A:A,'Location analysis'!C:C)</f>
        <v>-74.420399000000003</v>
      </c>
      <c r="G3932" t="s">
        <v>182</v>
      </c>
      <c r="H3932" t="s">
        <v>34</v>
      </c>
      <c r="I3932">
        <v>15276758458</v>
      </c>
      <c r="J3932" t="s">
        <v>723</v>
      </c>
      <c r="K3932" t="s">
        <v>36</v>
      </c>
      <c r="L3932">
        <v>142</v>
      </c>
      <c r="M3932">
        <v>1.5</v>
      </c>
      <c r="N3932">
        <v>1</v>
      </c>
      <c r="O3932">
        <v>142</v>
      </c>
      <c r="P3932">
        <v>1.5</v>
      </c>
      <c r="Q3932">
        <v>1</v>
      </c>
      <c r="R3932">
        <v>1.5</v>
      </c>
      <c r="S3932">
        <v>2.75</v>
      </c>
      <c r="T3932" s="1">
        <v>44732</v>
      </c>
      <c r="U3932" t="str">
        <f t="shared" si="305"/>
        <v>Coca Cola - Zero Sugar</v>
      </c>
      <c r="V3932" t="str">
        <f t="shared" si="306"/>
        <v>Carbonated</v>
      </c>
      <c r="W3932" t="s">
        <v>34</v>
      </c>
      <c r="X3932" t="b">
        <f t="shared" si="308"/>
        <v>1</v>
      </c>
      <c r="Y3932">
        <f t="shared" si="307"/>
        <v>1.5</v>
      </c>
      <c r="Z3932" s="2">
        <f t="shared" si="309"/>
        <v>1</v>
      </c>
      <c r="AA3932" t="s">
        <v>183</v>
      </c>
      <c r="AB3932" t="s">
        <v>184</v>
      </c>
      <c r="AD3932" t="s">
        <v>60</v>
      </c>
      <c r="AE3932" t="s">
        <v>724</v>
      </c>
      <c r="AF3932">
        <v>2022</v>
      </c>
    </row>
    <row r="3933" spans="1:32" x14ac:dyDescent="0.25">
      <c r="A3933" t="s">
        <v>29</v>
      </c>
      <c r="B3933" t="s">
        <v>394</v>
      </c>
      <c r="C3933" t="s">
        <v>395</v>
      </c>
      <c r="D3933" t="s">
        <v>396</v>
      </c>
      <c r="E3933">
        <f>_xlfn.XLOOKUP(Table1[[#This Row],[Location]],'Location analysis'!A:A,'Location analysis'!B:B)</f>
        <v>40.416893999999999</v>
      </c>
      <c r="F3933">
        <f>_xlfn.XLOOKUP(Table1[[#This Row],[Location]],'Location analysis'!A:A,'Location analysis'!C:C)</f>
        <v>-74.420399000000003</v>
      </c>
      <c r="G3933" t="s">
        <v>251</v>
      </c>
      <c r="H3933" t="s">
        <v>43</v>
      </c>
      <c r="I3933">
        <v>15276758458</v>
      </c>
      <c r="J3933" t="s">
        <v>723</v>
      </c>
      <c r="K3933" t="s">
        <v>36</v>
      </c>
      <c r="L3933">
        <v>123</v>
      </c>
      <c r="M3933">
        <v>1.25</v>
      </c>
      <c r="N3933">
        <v>1</v>
      </c>
      <c r="O3933">
        <v>123</v>
      </c>
      <c r="P3933">
        <v>1.25</v>
      </c>
      <c r="Q3933">
        <v>1</v>
      </c>
      <c r="R3933">
        <v>1.25</v>
      </c>
      <c r="S3933">
        <v>2.75</v>
      </c>
      <c r="T3933" s="1">
        <v>44732</v>
      </c>
      <c r="U3933" t="str">
        <f t="shared" si="305"/>
        <v>CheezIt - Double Cheese</v>
      </c>
      <c r="V3933" t="str">
        <f t="shared" si="306"/>
        <v>Food</v>
      </c>
      <c r="W3933" t="s">
        <v>43</v>
      </c>
      <c r="X3933" t="b">
        <f t="shared" si="308"/>
        <v>1</v>
      </c>
      <c r="Y3933">
        <f t="shared" si="307"/>
        <v>1.25</v>
      </c>
      <c r="Z3933" s="2">
        <f t="shared" si="309"/>
        <v>0.83333333333333337</v>
      </c>
      <c r="AA3933" t="s">
        <v>193</v>
      </c>
      <c r="AB3933" t="s">
        <v>252</v>
      </c>
      <c r="AD3933" t="s">
        <v>60</v>
      </c>
      <c r="AE3933" t="s">
        <v>724</v>
      </c>
      <c r="AF3933">
        <v>2022</v>
      </c>
    </row>
    <row r="3934" spans="1:32" x14ac:dyDescent="0.25">
      <c r="A3934" t="s">
        <v>29</v>
      </c>
      <c r="B3934" t="s">
        <v>67</v>
      </c>
      <c r="C3934" t="s">
        <v>68</v>
      </c>
      <c r="D3934" t="s">
        <v>69</v>
      </c>
      <c r="E3934">
        <f>_xlfn.XLOOKUP(Table1[[#This Row],[Location]],'Location analysis'!A:A,'Location analysis'!B:B)</f>
        <v>40.435699999999997</v>
      </c>
      <c r="F3934">
        <f>_xlfn.XLOOKUP(Table1[[#This Row],[Location]],'Location analysis'!A:A,'Location analysis'!C:C)</f>
        <v>-74.125200000000007</v>
      </c>
      <c r="G3934" t="s">
        <v>70</v>
      </c>
      <c r="H3934" t="s">
        <v>34</v>
      </c>
      <c r="I3934">
        <v>15276804490</v>
      </c>
      <c r="J3934" t="s">
        <v>723</v>
      </c>
      <c r="K3934" t="s">
        <v>51</v>
      </c>
      <c r="L3934">
        <v>144</v>
      </c>
      <c r="M3934">
        <v>3</v>
      </c>
      <c r="N3934">
        <v>1</v>
      </c>
      <c r="O3934">
        <v>144</v>
      </c>
      <c r="P3934">
        <v>3</v>
      </c>
      <c r="Q3934">
        <v>1</v>
      </c>
      <c r="R3934">
        <v>3</v>
      </c>
      <c r="S3934">
        <v>3</v>
      </c>
      <c r="T3934" s="1">
        <v>44732</v>
      </c>
      <c r="U3934" t="str">
        <f t="shared" si="305"/>
        <v>Monster Energy Original</v>
      </c>
      <c r="V3934" t="str">
        <f t="shared" si="306"/>
        <v>Carbonated</v>
      </c>
      <c r="W3934" t="s">
        <v>34</v>
      </c>
      <c r="X3934" t="b">
        <f t="shared" si="308"/>
        <v>1</v>
      </c>
      <c r="Y3934">
        <f t="shared" si="307"/>
        <v>3</v>
      </c>
      <c r="Z3934" s="2">
        <f t="shared" si="309"/>
        <v>2</v>
      </c>
      <c r="AA3934" t="s">
        <v>70</v>
      </c>
      <c r="AD3934" t="s">
        <v>60</v>
      </c>
      <c r="AE3934" t="s">
        <v>724</v>
      </c>
      <c r="AF3934">
        <v>2022</v>
      </c>
    </row>
    <row r="3935" spans="1:32" x14ac:dyDescent="0.25">
      <c r="A3935" t="s">
        <v>29</v>
      </c>
      <c r="B3935" t="s">
        <v>46</v>
      </c>
      <c r="C3935" t="s">
        <v>31</v>
      </c>
      <c r="D3935" t="s">
        <v>47</v>
      </c>
      <c r="E3935">
        <f>_xlfn.XLOOKUP(Table1[[#This Row],[Location]],'Location analysis'!A:A,'Location analysis'!B:B)</f>
        <v>40.423690999999998</v>
      </c>
      <c r="F3935">
        <f>_xlfn.XLOOKUP(Table1[[#This Row],[Location]],'Location analysis'!A:A,'Location analysis'!C:C)</f>
        <v>-74.380831999999998</v>
      </c>
      <c r="G3935" t="s">
        <v>137</v>
      </c>
      <c r="H3935" t="s">
        <v>97</v>
      </c>
      <c r="I3935">
        <v>15276930144</v>
      </c>
      <c r="J3935" t="s">
        <v>723</v>
      </c>
      <c r="K3935" t="s">
        <v>51</v>
      </c>
      <c r="L3935">
        <v>144</v>
      </c>
      <c r="M3935">
        <v>1.5</v>
      </c>
      <c r="N3935">
        <v>1</v>
      </c>
      <c r="O3935">
        <v>144</v>
      </c>
      <c r="P3935">
        <v>1.5</v>
      </c>
      <c r="Q3935">
        <v>1</v>
      </c>
      <c r="R3935">
        <v>1.5</v>
      </c>
      <c r="S3935">
        <v>1.5</v>
      </c>
      <c r="T3935" s="1">
        <v>44732</v>
      </c>
      <c r="U3935" t="str">
        <f t="shared" si="305"/>
        <v>Poland Springs Water</v>
      </c>
      <c r="V3935" t="str">
        <f t="shared" si="306"/>
        <v>Water</v>
      </c>
      <c r="W3935" t="s">
        <v>97</v>
      </c>
      <c r="X3935" t="b">
        <f t="shared" si="308"/>
        <v>1</v>
      </c>
      <c r="Y3935">
        <f t="shared" si="307"/>
        <v>1.5</v>
      </c>
      <c r="Z3935" s="2">
        <f t="shared" si="309"/>
        <v>1</v>
      </c>
      <c r="AA3935" t="s">
        <v>137</v>
      </c>
      <c r="AD3935" t="s">
        <v>60</v>
      </c>
      <c r="AE3935" t="s">
        <v>724</v>
      </c>
      <c r="AF3935">
        <v>2022</v>
      </c>
    </row>
    <row r="3936" spans="1:32" x14ac:dyDescent="0.25">
      <c r="A3936" t="s">
        <v>29</v>
      </c>
      <c r="B3936" t="s">
        <v>62</v>
      </c>
      <c r="C3936" t="s">
        <v>63</v>
      </c>
      <c r="D3936" t="s">
        <v>64</v>
      </c>
      <c r="E3936">
        <f>_xlfn.XLOOKUP(Table1[[#This Row],[Location]],'Location analysis'!A:A,'Location analysis'!B:B)</f>
        <v>40.091900000000003</v>
      </c>
      <c r="F3936">
        <f>_xlfn.XLOOKUP(Table1[[#This Row],[Location]],'Location analysis'!A:A,'Location analysis'!C:C)</f>
        <v>-74.358699999999999</v>
      </c>
      <c r="G3936" t="s">
        <v>112</v>
      </c>
      <c r="H3936" t="s">
        <v>43</v>
      </c>
      <c r="I3936">
        <v>15276970706</v>
      </c>
      <c r="J3936" t="s">
        <v>723</v>
      </c>
      <c r="K3936" t="s">
        <v>36</v>
      </c>
      <c r="L3936">
        <v>132</v>
      </c>
      <c r="M3936">
        <v>2</v>
      </c>
      <c r="N3936">
        <v>1</v>
      </c>
      <c r="O3936">
        <v>132</v>
      </c>
      <c r="P3936">
        <v>2</v>
      </c>
      <c r="Q3936">
        <v>1</v>
      </c>
      <c r="R3936">
        <v>2</v>
      </c>
      <c r="S3936">
        <v>2</v>
      </c>
      <c r="T3936" s="1">
        <v>44732</v>
      </c>
      <c r="U3936" t="str">
        <f t="shared" si="305"/>
        <v>Robert Irvine's - Fit Crunch -  Chocolate Pea</v>
      </c>
      <c r="V3936" t="str">
        <f t="shared" si="306"/>
        <v>Food</v>
      </c>
      <c r="W3936" t="s">
        <v>43</v>
      </c>
      <c r="X3936" t="b">
        <f t="shared" si="308"/>
        <v>1</v>
      </c>
      <c r="Y3936">
        <f t="shared" si="307"/>
        <v>2</v>
      </c>
      <c r="Z3936" s="2">
        <f t="shared" si="309"/>
        <v>1.3333333333333333</v>
      </c>
      <c r="AA3936" t="s">
        <v>113</v>
      </c>
      <c r="AB3936" t="s">
        <v>114</v>
      </c>
      <c r="AC3936" t="s">
        <v>115</v>
      </c>
      <c r="AD3936" t="s">
        <v>60</v>
      </c>
      <c r="AE3936" t="s">
        <v>724</v>
      </c>
      <c r="AF3936">
        <v>2022</v>
      </c>
    </row>
    <row r="3937" spans="1:32" x14ac:dyDescent="0.25">
      <c r="A3937" t="s">
        <v>29</v>
      </c>
      <c r="B3937" t="s">
        <v>394</v>
      </c>
      <c r="C3937" t="s">
        <v>395</v>
      </c>
      <c r="D3937" t="s">
        <v>396</v>
      </c>
      <c r="E3937">
        <f>_xlfn.XLOOKUP(Table1[[#This Row],[Location]],'Location analysis'!A:A,'Location analysis'!B:B)</f>
        <v>40.416893999999999</v>
      </c>
      <c r="F3937">
        <f>_xlfn.XLOOKUP(Table1[[#This Row],[Location]],'Location analysis'!A:A,'Location analysis'!C:C)</f>
        <v>-74.420399000000003</v>
      </c>
      <c r="G3937" t="s">
        <v>192</v>
      </c>
      <c r="H3937" t="s">
        <v>43</v>
      </c>
      <c r="I3937">
        <v>15277050952</v>
      </c>
      <c r="J3937" t="s">
        <v>723</v>
      </c>
      <c r="K3937" t="s">
        <v>36</v>
      </c>
      <c r="L3937">
        <v>124</v>
      </c>
      <c r="M3937">
        <v>1.25</v>
      </c>
      <c r="N3937">
        <v>1</v>
      </c>
      <c r="O3937">
        <v>124</v>
      </c>
      <c r="P3937">
        <v>1.25</v>
      </c>
      <c r="Q3937">
        <v>1</v>
      </c>
      <c r="R3937">
        <v>1.25</v>
      </c>
      <c r="S3937">
        <v>1.25</v>
      </c>
      <c r="T3937" s="1">
        <v>44732</v>
      </c>
      <c r="U3937" t="str">
        <f t="shared" si="305"/>
        <v>CheezIt - Original</v>
      </c>
      <c r="V3937" t="str">
        <f t="shared" si="306"/>
        <v>Food</v>
      </c>
      <c r="W3937" t="s">
        <v>43</v>
      </c>
      <c r="X3937" t="b">
        <f t="shared" si="308"/>
        <v>1</v>
      </c>
      <c r="Y3937">
        <f t="shared" si="307"/>
        <v>1.25</v>
      </c>
      <c r="Z3937" s="2">
        <f t="shared" si="309"/>
        <v>0.83333333333333337</v>
      </c>
      <c r="AA3937" t="s">
        <v>193</v>
      </c>
      <c r="AB3937" t="s">
        <v>150</v>
      </c>
      <c r="AD3937" t="s">
        <v>60</v>
      </c>
      <c r="AE3937" t="s">
        <v>724</v>
      </c>
      <c r="AF3937">
        <v>2022</v>
      </c>
    </row>
    <row r="3938" spans="1:32" x14ac:dyDescent="0.25">
      <c r="A3938" t="s">
        <v>29</v>
      </c>
      <c r="B3938" t="s">
        <v>46</v>
      </c>
      <c r="C3938" t="s">
        <v>31</v>
      </c>
      <c r="D3938" t="s">
        <v>47</v>
      </c>
      <c r="E3938">
        <f>_xlfn.XLOOKUP(Table1[[#This Row],[Location]],'Location analysis'!A:A,'Location analysis'!B:B)</f>
        <v>40.423690999999998</v>
      </c>
      <c r="F3938">
        <f>_xlfn.XLOOKUP(Table1[[#This Row],[Location]],'Location analysis'!A:A,'Location analysis'!C:C)</f>
        <v>-74.380831999999998</v>
      </c>
      <c r="G3938" t="s">
        <v>70</v>
      </c>
      <c r="H3938" t="s">
        <v>34</v>
      </c>
      <c r="I3938">
        <v>15277071242</v>
      </c>
      <c r="J3938" t="s">
        <v>723</v>
      </c>
      <c r="K3938" t="s">
        <v>36</v>
      </c>
      <c r="L3938">
        <v>146</v>
      </c>
      <c r="M3938">
        <v>3</v>
      </c>
      <c r="N3938">
        <v>1</v>
      </c>
      <c r="O3938">
        <v>146</v>
      </c>
      <c r="P3938">
        <v>3</v>
      </c>
      <c r="Q3938">
        <v>1</v>
      </c>
      <c r="R3938">
        <v>3</v>
      </c>
      <c r="S3938">
        <v>3</v>
      </c>
      <c r="T3938" s="1">
        <v>44732</v>
      </c>
      <c r="U3938" t="str">
        <f t="shared" si="305"/>
        <v>Monster Energy Original</v>
      </c>
      <c r="V3938" t="str">
        <f t="shared" si="306"/>
        <v>Carbonated</v>
      </c>
      <c r="W3938" t="s">
        <v>34</v>
      </c>
      <c r="X3938" t="b">
        <f t="shared" si="308"/>
        <v>1</v>
      </c>
      <c r="Y3938">
        <f t="shared" si="307"/>
        <v>3</v>
      </c>
      <c r="Z3938" s="2">
        <f t="shared" si="309"/>
        <v>2</v>
      </c>
      <c r="AA3938" t="s">
        <v>70</v>
      </c>
      <c r="AD3938" t="s">
        <v>60</v>
      </c>
      <c r="AE3938" t="s">
        <v>724</v>
      </c>
      <c r="AF3938">
        <v>2022</v>
      </c>
    </row>
    <row r="3939" spans="1:32" x14ac:dyDescent="0.25">
      <c r="A3939" t="s">
        <v>29</v>
      </c>
      <c r="B3939" t="s">
        <v>394</v>
      </c>
      <c r="C3939" t="s">
        <v>395</v>
      </c>
      <c r="D3939" t="s">
        <v>396</v>
      </c>
      <c r="E3939">
        <f>_xlfn.XLOOKUP(Table1[[#This Row],[Location]],'Location analysis'!A:A,'Location analysis'!B:B)</f>
        <v>40.416893999999999</v>
      </c>
      <c r="F3939">
        <f>_xlfn.XLOOKUP(Table1[[#This Row],[Location]],'Location analysis'!A:A,'Location analysis'!C:C)</f>
        <v>-74.420399000000003</v>
      </c>
      <c r="G3939" t="s">
        <v>251</v>
      </c>
      <c r="H3939" t="s">
        <v>43</v>
      </c>
      <c r="I3939">
        <v>15277466554</v>
      </c>
      <c r="J3939" t="s">
        <v>723</v>
      </c>
      <c r="K3939" t="s">
        <v>51</v>
      </c>
      <c r="L3939">
        <v>123</v>
      </c>
      <c r="M3939">
        <v>1.25</v>
      </c>
      <c r="N3939">
        <v>1</v>
      </c>
      <c r="O3939">
        <v>123</v>
      </c>
      <c r="P3939">
        <v>1.25</v>
      </c>
      <c r="Q3939">
        <v>1</v>
      </c>
      <c r="R3939">
        <v>1.25</v>
      </c>
      <c r="S3939">
        <v>1.25</v>
      </c>
      <c r="T3939" s="1">
        <v>44738</v>
      </c>
      <c r="U3939" t="str">
        <f t="shared" si="305"/>
        <v>CheezIt - Double Cheese</v>
      </c>
      <c r="V3939" t="str">
        <f t="shared" si="306"/>
        <v>Food</v>
      </c>
      <c r="W3939" t="s">
        <v>43</v>
      </c>
      <c r="X3939" t="b">
        <f t="shared" si="308"/>
        <v>1</v>
      </c>
      <c r="Y3939">
        <f t="shared" si="307"/>
        <v>1.25</v>
      </c>
      <c r="Z3939" s="2">
        <f t="shared" si="309"/>
        <v>0.83333333333333337</v>
      </c>
      <c r="AA3939" t="s">
        <v>193</v>
      </c>
      <c r="AB3939" t="s">
        <v>252</v>
      </c>
      <c r="AD3939" t="s">
        <v>60</v>
      </c>
      <c r="AE3939" t="s">
        <v>724</v>
      </c>
      <c r="AF3939">
        <v>2022</v>
      </c>
    </row>
    <row r="3940" spans="1:32" x14ac:dyDescent="0.25">
      <c r="A3940" t="s">
        <v>29</v>
      </c>
      <c r="B3940" t="s">
        <v>46</v>
      </c>
      <c r="C3940" t="s">
        <v>31</v>
      </c>
      <c r="D3940" t="s">
        <v>47</v>
      </c>
      <c r="E3940">
        <f>_xlfn.XLOOKUP(Table1[[#This Row],[Location]],'Location analysis'!A:A,'Location analysis'!B:B)</f>
        <v>40.423690999999998</v>
      </c>
      <c r="F3940">
        <f>_xlfn.XLOOKUP(Table1[[#This Row],[Location]],'Location analysis'!A:A,'Location analysis'!C:C)</f>
        <v>-74.380831999999998</v>
      </c>
      <c r="G3940" t="s">
        <v>137</v>
      </c>
      <c r="H3940" t="s">
        <v>97</v>
      </c>
      <c r="I3940">
        <v>15277807071</v>
      </c>
      <c r="J3940" t="s">
        <v>723</v>
      </c>
      <c r="K3940" t="s">
        <v>51</v>
      </c>
      <c r="L3940">
        <v>144</v>
      </c>
      <c r="M3940">
        <v>1.5</v>
      </c>
      <c r="N3940">
        <v>1</v>
      </c>
      <c r="O3940">
        <v>144</v>
      </c>
      <c r="P3940">
        <v>1.5</v>
      </c>
      <c r="Q3940">
        <v>1</v>
      </c>
      <c r="R3940">
        <v>1.5</v>
      </c>
      <c r="S3940">
        <v>1.5</v>
      </c>
      <c r="T3940" s="1">
        <v>44732</v>
      </c>
      <c r="U3940" t="str">
        <f t="shared" si="305"/>
        <v>Poland Springs Water</v>
      </c>
      <c r="V3940" t="str">
        <f t="shared" si="306"/>
        <v>Water</v>
      </c>
      <c r="W3940" t="s">
        <v>97</v>
      </c>
      <c r="X3940" t="b">
        <f t="shared" si="308"/>
        <v>1</v>
      </c>
      <c r="Y3940">
        <f t="shared" si="307"/>
        <v>1.5</v>
      </c>
      <c r="Z3940" s="2">
        <f t="shared" si="309"/>
        <v>1</v>
      </c>
      <c r="AA3940" t="s">
        <v>137</v>
      </c>
      <c r="AD3940" t="s">
        <v>60</v>
      </c>
      <c r="AE3940" t="s">
        <v>724</v>
      </c>
      <c r="AF3940">
        <v>2022</v>
      </c>
    </row>
    <row r="3941" spans="1:32" x14ac:dyDescent="0.25">
      <c r="A3941" t="s">
        <v>29</v>
      </c>
      <c r="B3941" t="s">
        <v>46</v>
      </c>
      <c r="C3941" t="s">
        <v>31</v>
      </c>
      <c r="D3941" t="s">
        <v>47</v>
      </c>
      <c r="E3941">
        <f>_xlfn.XLOOKUP(Table1[[#This Row],[Location]],'Location analysis'!A:A,'Location analysis'!B:B)</f>
        <v>40.423690999999998</v>
      </c>
      <c r="F3941">
        <f>_xlfn.XLOOKUP(Table1[[#This Row],[Location]],'Location analysis'!A:A,'Location analysis'!C:C)</f>
        <v>-74.380831999999998</v>
      </c>
      <c r="G3941" t="s">
        <v>70</v>
      </c>
      <c r="H3941" t="s">
        <v>34</v>
      </c>
      <c r="I3941">
        <v>15277814478</v>
      </c>
      <c r="J3941" t="s">
        <v>723</v>
      </c>
      <c r="K3941" t="s">
        <v>36</v>
      </c>
      <c r="L3941">
        <v>146</v>
      </c>
      <c r="M3941">
        <v>3</v>
      </c>
      <c r="N3941">
        <v>1</v>
      </c>
      <c r="O3941">
        <v>146</v>
      </c>
      <c r="P3941">
        <v>3</v>
      </c>
      <c r="Q3941">
        <v>1</v>
      </c>
      <c r="R3941">
        <v>3</v>
      </c>
      <c r="S3941">
        <v>3</v>
      </c>
      <c r="T3941" s="1">
        <v>44732</v>
      </c>
      <c r="U3941" t="str">
        <f t="shared" si="305"/>
        <v>Monster Energy Original</v>
      </c>
      <c r="V3941" t="str">
        <f t="shared" si="306"/>
        <v>Carbonated</v>
      </c>
      <c r="W3941" t="s">
        <v>34</v>
      </c>
      <c r="X3941" t="b">
        <f t="shared" si="308"/>
        <v>1</v>
      </c>
      <c r="Y3941">
        <f t="shared" si="307"/>
        <v>3</v>
      </c>
      <c r="Z3941" s="2">
        <f t="shared" si="309"/>
        <v>2</v>
      </c>
      <c r="AA3941" t="s">
        <v>70</v>
      </c>
      <c r="AD3941" t="s">
        <v>60</v>
      </c>
      <c r="AE3941" t="s">
        <v>724</v>
      </c>
      <c r="AF3941">
        <v>2022</v>
      </c>
    </row>
    <row r="3942" spans="1:32" x14ac:dyDescent="0.25">
      <c r="A3942" t="s">
        <v>29</v>
      </c>
      <c r="B3942" t="s">
        <v>46</v>
      </c>
      <c r="C3942" t="s">
        <v>31</v>
      </c>
      <c r="D3942" t="s">
        <v>47</v>
      </c>
      <c r="E3942">
        <f>_xlfn.XLOOKUP(Table1[[#This Row],[Location]],'Location analysis'!A:A,'Location analysis'!B:B)</f>
        <v>40.423690999999998</v>
      </c>
      <c r="F3942">
        <f>_xlfn.XLOOKUP(Table1[[#This Row],[Location]],'Location analysis'!A:A,'Location analysis'!C:C)</f>
        <v>-74.380831999999998</v>
      </c>
      <c r="G3942" t="s">
        <v>42</v>
      </c>
      <c r="H3942" t="s">
        <v>43</v>
      </c>
      <c r="I3942">
        <v>15277817219</v>
      </c>
      <c r="J3942" t="s">
        <v>723</v>
      </c>
      <c r="K3942" t="s">
        <v>36</v>
      </c>
      <c r="L3942">
        <v>124</v>
      </c>
      <c r="M3942">
        <v>1.5</v>
      </c>
      <c r="N3942">
        <v>1</v>
      </c>
      <c r="O3942">
        <v>124</v>
      </c>
      <c r="P3942">
        <v>1.5</v>
      </c>
      <c r="Q3942">
        <v>1</v>
      </c>
      <c r="R3942">
        <v>1.5</v>
      </c>
      <c r="S3942">
        <v>1.5</v>
      </c>
      <c r="T3942" s="1">
        <v>44732</v>
      </c>
      <c r="U3942" t="str">
        <f t="shared" si="305"/>
        <v>Takis - Hot Chilli Pepper &amp; Lime</v>
      </c>
      <c r="V3942" t="str">
        <f t="shared" si="306"/>
        <v>Food</v>
      </c>
      <c r="W3942" t="s">
        <v>43</v>
      </c>
      <c r="X3942" t="b">
        <f t="shared" si="308"/>
        <v>1</v>
      </c>
      <c r="Y3942">
        <f t="shared" si="307"/>
        <v>1.5</v>
      </c>
      <c r="Z3942" s="2">
        <f t="shared" si="309"/>
        <v>1</v>
      </c>
      <c r="AA3942" t="s">
        <v>44</v>
      </c>
      <c r="AB3942" t="s">
        <v>45</v>
      </c>
      <c r="AD3942" t="s">
        <v>60</v>
      </c>
      <c r="AE3942" t="s">
        <v>724</v>
      </c>
      <c r="AF3942">
        <v>2022</v>
      </c>
    </row>
    <row r="3943" spans="1:32" x14ac:dyDescent="0.25">
      <c r="A3943" t="s">
        <v>29</v>
      </c>
      <c r="B3943" t="s">
        <v>46</v>
      </c>
      <c r="C3943" t="s">
        <v>31</v>
      </c>
      <c r="D3943" t="s">
        <v>47</v>
      </c>
      <c r="E3943">
        <f>_xlfn.XLOOKUP(Table1[[#This Row],[Location]],'Location analysis'!A:A,'Location analysis'!B:B)</f>
        <v>40.423690999999998</v>
      </c>
      <c r="F3943">
        <f>_xlfn.XLOOKUP(Table1[[#This Row],[Location]],'Location analysis'!A:A,'Location analysis'!C:C)</f>
        <v>-74.380831999999998</v>
      </c>
      <c r="G3943" t="s">
        <v>42</v>
      </c>
      <c r="H3943" t="s">
        <v>43</v>
      </c>
      <c r="I3943">
        <v>15277818646</v>
      </c>
      <c r="J3943" t="s">
        <v>723</v>
      </c>
      <c r="K3943" t="s">
        <v>36</v>
      </c>
      <c r="L3943">
        <v>124</v>
      </c>
      <c r="M3943">
        <v>1.5</v>
      </c>
      <c r="N3943">
        <v>1</v>
      </c>
      <c r="O3943">
        <v>124</v>
      </c>
      <c r="P3943">
        <v>1.5</v>
      </c>
      <c r="Q3943">
        <v>1</v>
      </c>
      <c r="R3943">
        <v>1.5</v>
      </c>
      <c r="S3943">
        <v>1.5</v>
      </c>
      <c r="T3943" s="1">
        <v>44732</v>
      </c>
      <c r="U3943" t="str">
        <f t="shared" si="305"/>
        <v>Takis - Hot Chilli Pepper &amp; Lime</v>
      </c>
      <c r="V3943" t="str">
        <f t="shared" si="306"/>
        <v>Food</v>
      </c>
      <c r="W3943" t="s">
        <v>43</v>
      </c>
      <c r="X3943" t="b">
        <f t="shared" si="308"/>
        <v>1</v>
      </c>
      <c r="Y3943">
        <f t="shared" si="307"/>
        <v>1.5</v>
      </c>
      <c r="Z3943" s="2">
        <f t="shared" si="309"/>
        <v>1</v>
      </c>
      <c r="AA3943" t="s">
        <v>44</v>
      </c>
      <c r="AB3943" t="s">
        <v>45</v>
      </c>
      <c r="AD3943" t="s">
        <v>60</v>
      </c>
      <c r="AE3943" t="s">
        <v>724</v>
      </c>
      <c r="AF3943">
        <v>2022</v>
      </c>
    </row>
    <row r="3944" spans="1:32" x14ac:dyDescent="0.25">
      <c r="A3944" t="s">
        <v>29</v>
      </c>
      <c r="B3944" t="s">
        <v>394</v>
      </c>
      <c r="C3944" t="s">
        <v>395</v>
      </c>
      <c r="D3944" t="s">
        <v>396</v>
      </c>
      <c r="E3944">
        <f>_xlfn.XLOOKUP(Table1[[#This Row],[Location]],'Location analysis'!A:A,'Location analysis'!B:B)</f>
        <v>40.416893999999999</v>
      </c>
      <c r="F3944">
        <f>_xlfn.XLOOKUP(Table1[[#This Row],[Location]],'Location analysis'!A:A,'Location analysis'!C:C)</f>
        <v>-74.420399000000003</v>
      </c>
      <c r="G3944" t="s">
        <v>251</v>
      </c>
      <c r="H3944" t="s">
        <v>43</v>
      </c>
      <c r="I3944">
        <v>15277822719</v>
      </c>
      <c r="J3944" t="s">
        <v>723</v>
      </c>
      <c r="K3944" t="s">
        <v>51</v>
      </c>
      <c r="L3944">
        <v>123</v>
      </c>
      <c r="M3944">
        <v>1.25</v>
      </c>
      <c r="N3944">
        <v>1</v>
      </c>
      <c r="O3944">
        <v>123</v>
      </c>
      <c r="P3944">
        <v>1.25</v>
      </c>
      <c r="Q3944">
        <v>1</v>
      </c>
      <c r="R3944">
        <v>1.25</v>
      </c>
      <c r="S3944">
        <v>1.25</v>
      </c>
      <c r="T3944" s="1">
        <v>44738</v>
      </c>
      <c r="U3944" t="str">
        <f t="shared" si="305"/>
        <v>CheezIt - Double Cheese</v>
      </c>
      <c r="V3944" t="str">
        <f t="shared" si="306"/>
        <v>Food</v>
      </c>
      <c r="W3944" t="s">
        <v>43</v>
      </c>
      <c r="X3944" t="b">
        <f t="shared" si="308"/>
        <v>1</v>
      </c>
      <c r="Y3944">
        <f t="shared" si="307"/>
        <v>1.25</v>
      </c>
      <c r="Z3944" s="2">
        <f t="shared" si="309"/>
        <v>0.83333333333333337</v>
      </c>
      <c r="AA3944" t="s">
        <v>193</v>
      </c>
      <c r="AB3944" t="s">
        <v>252</v>
      </c>
      <c r="AD3944" t="s">
        <v>60</v>
      </c>
      <c r="AE3944" t="s">
        <v>724</v>
      </c>
      <c r="AF3944">
        <v>2022</v>
      </c>
    </row>
    <row r="3945" spans="1:32" x14ac:dyDescent="0.25">
      <c r="A3945" t="s">
        <v>29</v>
      </c>
      <c r="B3945" t="s">
        <v>394</v>
      </c>
      <c r="C3945" t="s">
        <v>395</v>
      </c>
      <c r="D3945" t="s">
        <v>396</v>
      </c>
      <c r="E3945">
        <f>_xlfn.XLOOKUP(Table1[[#This Row],[Location]],'Location analysis'!A:A,'Location analysis'!B:B)</f>
        <v>40.416893999999999</v>
      </c>
      <c r="F3945">
        <f>_xlfn.XLOOKUP(Table1[[#This Row],[Location]],'Location analysis'!A:A,'Location analysis'!C:C)</f>
        <v>-74.420399000000003</v>
      </c>
      <c r="G3945" t="s">
        <v>725</v>
      </c>
      <c r="H3945" t="s">
        <v>43</v>
      </c>
      <c r="I3945">
        <v>15277825048</v>
      </c>
      <c r="J3945" t="s">
        <v>723</v>
      </c>
      <c r="K3945" t="s">
        <v>51</v>
      </c>
      <c r="L3945">
        <v>112</v>
      </c>
      <c r="M3945">
        <v>1.5</v>
      </c>
      <c r="N3945">
        <v>1</v>
      </c>
      <c r="O3945">
        <v>112</v>
      </c>
      <c r="P3945">
        <v>1.5</v>
      </c>
      <c r="Q3945">
        <v>1</v>
      </c>
      <c r="R3945">
        <v>1.5</v>
      </c>
      <c r="S3945">
        <v>1.5</v>
      </c>
      <c r="T3945" s="1">
        <v>44738</v>
      </c>
      <c r="U3945" t="str">
        <f t="shared" si="305"/>
        <v>Popchips Potato - Sour Cream &amp; Onion</v>
      </c>
      <c r="V3945" t="str">
        <f t="shared" si="306"/>
        <v>Food</v>
      </c>
      <c r="W3945" t="s">
        <v>43</v>
      </c>
      <c r="X3945" t="b">
        <f t="shared" si="308"/>
        <v>1</v>
      </c>
      <c r="Y3945">
        <f t="shared" si="307"/>
        <v>1.5</v>
      </c>
      <c r="Z3945" s="2">
        <f t="shared" si="309"/>
        <v>1</v>
      </c>
      <c r="AA3945" t="s">
        <v>229</v>
      </c>
      <c r="AB3945" t="s">
        <v>726</v>
      </c>
      <c r="AD3945" t="s">
        <v>60</v>
      </c>
      <c r="AE3945" t="s">
        <v>724</v>
      </c>
      <c r="AF3945">
        <v>2022</v>
      </c>
    </row>
    <row r="3946" spans="1:32" x14ac:dyDescent="0.25">
      <c r="A3946" t="s">
        <v>29</v>
      </c>
      <c r="B3946" t="s">
        <v>394</v>
      </c>
      <c r="C3946" t="s">
        <v>395</v>
      </c>
      <c r="D3946" t="s">
        <v>396</v>
      </c>
      <c r="E3946">
        <f>_xlfn.XLOOKUP(Table1[[#This Row],[Location]],'Location analysis'!A:A,'Location analysis'!B:B)</f>
        <v>40.416893999999999</v>
      </c>
      <c r="F3946">
        <f>_xlfn.XLOOKUP(Table1[[#This Row],[Location]],'Location analysis'!A:A,'Location analysis'!C:C)</f>
        <v>-74.420399000000003</v>
      </c>
      <c r="G3946" t="s">
        <v>42</v>
      </c>
      <c r="H3946" t="s">
        <v>43</v>
      </c>
      <c r="I3946">
        <v>15277828762</v>
      </c>
      <c r="J3946" t="s">
        <v>723</v>
      </c>
      <c r="K3946" t="s">
        <v>51</v>
      </c>
      <c r="L3946">
        <v>121</v>
      </c>
      <c r="M3946">
        <v>1.5</v>
      </c>
      <c r="N3946">
        <v>1</v>
      </c>
      <c r="O3946">
        <v>121</v>
      </c>
      <c r="P3946">
        <v>1.5</v>
      </c>
      <c r="Q3946">
        <v>1</v>
      </c>
      <c r="R3946">
        <v>1.5</v>
      </c>
      <c r="S3946">
        <v>1.5</v>
      </c>
      <c r="T3946" s="1">
        <v>44738</v>
      </c>
      <c r="U3946" t="str">
        <f t="shared" si="305"/>
        <v>Takis - Hot Chilli Pepper &amp; Lime</v>
      </c>
      <c r="V3946" t="str">
        <f t="shared" si="306"/>
        <v>Food</v>
      </c>
      <c r="W3946" t="s">
        <v>43</v>
      </c>
      <c r="X3946" t="b">
        <f t="shared" si="308"/>
        <v>1</v>
      </c>
      <c r="Y3946">
        <f t="shared" si="307"/>
        <v>1.5</v>
      </c>
      <c r="Z3946" s="2">
        <f t="shared" si="309"/>
        <v>1</v>
      </c>
      <c r="AA3946" t="s">
        <v>44</v>
      </c>
      <c r="AB3946" t="s">
        <v>45</v>
      </c>
      <c r="AD3946" t="s">
        <v>60</v>
      </c>
      <c r="AE3946" t="s">
        <v>724</v>
      </c>
      <c r="AF3946">
        <v>2022</v>
      </c>
    </row>
    <row r="3947" spans="1:32" x14ac:dyDescent="0.25">
      <c r="A3947" t="s">
        <v>29</v>
      </c>
      <c r="B3947" t="s">
        <v>30</v>
      </c>
      <c r="C3947" t="s">
        <v>31</v>
      </c>
      <c r="D3947" t="s">
        <v>32</v>
      </c>
      <c r="E3947">
        <f>_xlfn.XLOOKUP(Table1[[#This Row],[Location]],'Location analysis'!A:A,'Location analysis'!B:B)</f>
        <v>40.423690999999998</v>
      </c>
      <c r="F3947">
        <f>_xlfn.XLOOKUP(Table1[[#This Row],[Location]],'Location analysis'!A:A,'Location analysis'!C:C)</f>
        <v>-74.380831999999998</v>
      </c>
      <c r="G3947" t="s">
        <v>93</v>
      </c>
      <c r="H3947" t="s">
        <v>43</v>
      </c>
      <c r="I3947">
        <v>15277883743</v>
      </c>
      <c r="J3947" t="s">
        <v>723</v>
      </c>
      <c r="K3947" t="s">
        <v>51</v>
      </c>
      <c r="L3947">
        <v>113</v>
      </c>
      <c r="M3947">
        <v>1.5</v>
      </c>
      <c r="N3947">
        <v>1</v>
      </c>
      <c r="O3947">
        <v>113</v>
      </c>
      <c r="P3947">
        <v>1.5</v>
      </c>
      <c r="Q3947">
        <v>1</v>
      </c>
      <c r="R3947">
        <v>1.5</v>
      </c>
      <c r="S3947">
        <v>1.5</v>
      </c>
      <c r="T3947" s="1">
        <v>44732</v>
      </c>
      <c r="U3947" t="str">
        <f t="shared" si="305"/>
        <v>Miss Vickie's Potato Chip - Sea Salt Original</v>
      </c>
      <c r="V3947" t="str">
        <f t="shared" si="306"/>
        <v>Food</v>
      </c>
      <c r="W3947" t="s">
        <v>43</v>
      </c>
      <c r="X3947" t="b">
        <f t="shared" si="308"/>
        <v>1</v>
      </c>
      <c r="Y3947">
        <f t="shared" si="307"/>
        <v>1.5</v>
      </c>
      <c r="Z3947" s="2">
        <f t="shared" si="309"/>
        <v>1</v>
      </c>
      <c r="AA3947" t="s">
        <v>58</v>
      </c>
      <c r="AB3947" t="s">
        <v>94</v>
      </c>
      <c r="AD3947" t="s">
        <v>60</v>
      </c>
      <c r="AE3947" t="s">
        <v>724</v>
      </c>
      <c r="AF3947">
        <v>2022</v>
      </c>
    </row>
    <row r="3948" spans="1:32" x14ac:dyDescent="0.25">
      <c r="A3948" t="s">
        <v>29</v>
      </c>
      <c r="B3948" t="s">
        <v>30</v>
      </c>
      <c r="C3948" t="s">
        <v>31</v>
      </c>
      <c r="D3948" t="s">
        <v>32</v>
      </c>
      <c r="E3948">
        <f>_xlfn.XLOOKUP(Table1[[#This Row],[Location]],'Location analysis'!A:A,'Location analysis'!B:B)</f>
        <v>40.423690999999998</v>
      </c>
      <c r="F3948">
        <f>_xlfn.XLOOKUP(Table1[[#This Row],[Location]],'Location analysis'!A:A,'Location analysis'!C:C)</f>
        <v>-74.380831999999998</v>
      </c>
      <c r="G3948" t="s">
        <v>248</v>
      </c>
      <c r="H3948" t="s">
        <v>43</v>
      </c>
      <c r="I3948">
        <v>15277900738</v>
      </c>
      <c r="J3948" t="s">
        <v>723</v>
      </c>
      <c r="K3948" t="s">
        <v>51</v>
      </c>
      <c r="L3948">
        <v>111</v>
      </c>
      <c r="M3948">
        <v>1.5</v>
      </c>
      <c r="N3948">
        <v>1</v>
      </c>
      <c r="O3948">
        <v>111</v>
      </c>
      <c r="P3948">
        <v>1.5</v>
      </c>
      <c r="Q3948">
        <v>1</v>
      </c>
      <c r="R3948">
        <v>1.5</v>
      </c>
      <c r="S3948">
        <v>1.5</v>
      </c>
      <c r="T3948" s="1">
        <v>44732</v>
      </c>
      <c r="U3948" t="str">
        <f t="shared" si="305"/>
        <v>Popchips Potato - Sea Salt</v>
      </c>
      <c r="V3948" t="str">
        <f t="shared" si="306"/>
        <v>Food</v>
      </c>
      <c r="W3948" t="s">
        <v>43</v>
      </c>
      <c r="X3948" t="b">
        <f t="shared" si="308"/>
        <v>1</v>
      </c>
      <c r="Y3948">
        <f t="shared" si="307"/>
        <v>1.5</v>
      </c>
      <c r="Z3948" s="2">
        <f t="shared" si="309"/>
        <v>1</v>
      </c>
      <c r="AA3948" t="s">
        <v>229</v>
      </c>
      <c r="AB3948" t="s">
        <v>157</v>
      </c>
      <c r="AD3948" t="s">
        <v>60</v>
      </c>
      <c r="AE3948" t="s">
        <v>724</v>
      </c>
      <c r="AF3948">
        <v>2022</v>
      </c>
    </row>
    <row r="3949" spans="1:32" x14ac:dyDescent="0.25">
      <c r="A3949" t="s">
        <v>29</v>
      </c>
      <c r="B3949" t="s">
        <v>30</v>
      </c>
      <c r="C3949" t="s">
        <v>31</v>
      </c>
      <c r="D3949" t="s">
        <v>32</v>
      </c>
      <c r="E3949">
        <f>_xlfn.XLOOKUP(Table1[[#This Row],[Location]],'Location analysis'!A:A,'Location analysis'!B:B)</f>
        <v>40.423690999999998</v>
      </c>
      <c r="F3949">
        <f>_xlfn.XLOOKUP(Table1[[#This Row],[Location]],'Location analysis'!A:A,'Location analysis'!C:C)</f>
        <v>-74.380831999999998</v>
      </c>
      <c r="G3949" t="s">
        <v>106</v>
      </c>
      <c r="H3949" t="s">
        <v>43</v>
      </c>
      <c r="I3949">
        <v>15277904362</v>
      </c>
      <c r="J3949" t="s">
        <v>723</v>
      </c>
      <c r="K3949" t="s">
        <v>51</v>
      </c>
      <c r="L3949">
        <v>122</v>
      </c>
      <c r="M3949">
        <v>1.5</v>
      </c>
      <c r="N3949">
        <v>1</v>
      </c>
      <c r="O3949">
        <v>122</v>
      </c>
      <c r="P3949">
        <v>1.5</v>
      </c>
      <c r="Q3949">
        <v>1</v>
      </c>
      <c r="R3949">
        <v>1.5</v>
      </c>
      <c r="S3949">
        <v>1.5</v>
      </c>
      <c r="T3949" s="1">
        <v>44732</v>
      </c>
      <c r="U3949" t="str">
        <f t="shared" si="305"/>
        <v>Oreo Mini</v>
      </c>
      <c r="V3949" t="str">
        <f t="shared" si="306"/>
        <v>Food</v>
      </c>
      <c r="W3949" t="s">
        <v>43</v>
      </c>
      <c r="X3949" t="b">
        <f t="shared" si="308"/>
        <v>1</v>
      </c>
      <c r="Y3949">
        <f t="shared" si="307"/>
        <v>1.5</v>
      </c>
      <c r="Z3949" s="2">
        <f t="shared" si="309"/>
        <v>1</v>
      </c>
      <c r="AA3949" t="s">
        <v>106</v>
      </c>
      <c r="AD3949" t="s">
        <v>60</v>
      </c>
      <c r="AE3949" t="s">
        <v>724</v>
      </c>
      <c r="AF3949">
        <v>2022</v>
      </c>
    </row>
    <row r="3950" spans="1:32" x14ac:dyDescent="0.25">
      <c r="A3950" t="s">
        <v>29</v>
      </c>
      <c r="B3950" t="s">
        <v>46</v>
      </c>
      <c r="C3950" t="s">
        <v>31</v>
      </c>
      <c r="D3950" t="s">
        <v>47</v>
      </c>
      <c r="E3950">
        <f>_xlfn.XLOOKUP(Table1[[#This Row],[Location]],'Location analysis'!A:A,'Location analysis'!B:B)</f>
        <v>40.423690999999998</v>
      </c>
      <c r="F3950">
        <f>_xlfn.XLOOKUP(Table1[[#This Row],[Location]],'Location analysis'!A:A,'Location analysis'!C:C)</f>
        <v>-74.380831999999998</v>
      </c>
      <c r="G3950" t="s">
        <v>523</v>
      </c>
      <c r="H3950" t="s">
        <v>43</v>
      </c>
      <c r="I3950">
        <v>15277912014</v>
      </c>
      <c r="J3950" t="s">
        <v>723</v>
      </c>
      <c r="K3950" t="s">
        <v>51</v>
      </c>
      <c r="L3950">
        <v>111</v>
      </c>
      <c r="M3950">
        <v>1.5</v>
      </c>
      <c r="N3950">
        <v>1</v>
      </c>
      <c r="O3950">
        <v>111</v>
      </c>
      <c r="P3950">
        <v>1.5</v>
      </c>
      <c r="Q3950">
        <v>1</v>
      </c>
      <c r="R3950">
        <v>1.5</v>
      </c>
      <c r="S3950">
        <v>1.5</v>
      </c>
      <c r="T3950" s="1">
        <v>44732</v>
      </c>
      <c r="U3950" t="str">
        <f t="shared" si="305"/>
        <v>Pop Corners - Spicy Queso</v>
      </c>
      <c r="V3950" t="str">
        <f t="shared" si="306"/>
        <v>Food</v>
      </c>
      <c r="W3950" t="s">
        <v>43</v>
      </c>
      <c r="X3950" t="b">
        <f t="shared" si="308"/>
        <v>1</v>
      </c>
      <c r="Y3950">
        <f t="shared" si="307"/>
        <v>1.5</v>
      </c>
      <c r="Z3950" s="2">
        <f t="shared" si="309"/>
        <v>1</v>
      </c>
      <c r="AA3950" t="s">
        <v>509</v>
      </c>
      <c r="AB3950" t="s">
        <v>524</v>
      </c>
      <c r="AD3950" t="s">
        <v>60</v>
      </c>
      <c r="AE3950" t="s">
        <v>724</v>
      </c>
      <c r="AF3950">
        <v>2022</v>
      </c>
    </row>
    <row r="3951" spans="1:32" x14ac:dyDescent="0.25">
      <c r="A3951" t="s">
        <v>29</v>
      </c>
      <c r="B3951" t="s">
        <v>46</v>
      </c>
      <c r="C3951" t="s">
        <v>31</v>
      </c>
      <c r="D3951" t="s">
        <v>47</v>
      </c>
      <c r="E3951">
        <f>_xlfn.XLOOKUP(Table1[[#This Row],[Location]],'Location analysis'!A:A,'Location analysis'!B:B)</f>
        <v>40.423690999999998</v>
      </c>
      <c r="F3951">
        <f>_xlfn.XLOOKUP(Table1[[#This Row],[Location]],'Location analysis'!A:A,'Location analysis'!C:C)</f>
        <v>-74.380831999999998</v>
      </c>
      <c r="G3951" t="s">
        <v>137</v>
      </c>
      <c r="H3951" t="s">
        <v>97</v>
      </c>
      <c r="I3951">
        <v>15277984276</v>
      </c>
      <c r="J3951" t="s">
        <v>723</v>
      </c>
      <c r="K3951" t="s">
        <v>51</v>
      </c>
      <c r="L3951">
        <v>144</v>
      </c>
      <c r="M3951">
        <v>1.5</v>
      </c>
      <c r="N3951">
        <v>1</v>
      </c>
      <c r="O3951">
        <v>144</v>
      </c>
      <c r="P3951">
        <v>1.5</v>
      </c>
      <c r="Q3951">
        <v>1</v>
      </c>
      <c r="R3951">
        <v>1.5</v>
      </c>
      <c r="S3951">
        <v>1.5</v>
      </c>
      <c r="T3951" s="1">
        <v>44732</v>
      </c>
      <c r="U3951" t="str">
        <f t="shared" si="305"/>
        <v>Poland Springs Water</v>
      </c>
      <c r="V3951" t="str">
        <f t="shared" si="306"/>
        <v>Water</v>
      </c>
      <c r="W3951" t="s">
        <v>97</v>
      </c>
      <c r="X3951" t="b">
        <f t="shared" si="308"/>
        <v>1</v>
      </c>
      <c r="Y3951">
        <f t="shared" si="307"/>
        <v>1.5</v>
      </c>
      <c r="Z3951" s="2">
        <f t="shared" si="309"/>
        <v>1</v>
      </c>
      <c r="AA3951" t="s">
        <v>137</v>
      </c>
      <c r="AD3951" t="s">
        <v>60</v>
      </c>
      <c r="AE3951" t="s">
        <v>724</v>
      </c>
      <c r="AF3951">
        <v>2022</v>
      </c>
    </row>
    <row r="3952" spans="1:32" x14ac:dyDescent="0.25">
      <c r="A3952" t="s">
        <v>29</v>
      </c>
      <c r="B3952" t="s">
        <v>394</v>
      </c>
      <c r="C3952" t="s">
        <v>395</v>
      </c>
      <c r="D3952" t="s">
        <v>396</v>
      </c>
      <c r="E3952">
        <f>_xlfn.XLOOKUP(Table1[[#This Row],[Location]],'Location analysis'!A:A,'Location analysis'!B:B)</f>
        <v>40.416893999999999</v>
      </c>
      <c r="F3952">
        <f>_xlfn.XLOOKUP(Table1[[#This Row],[Location]],'Location analysis'!A:A,'Location analysis'!C:C)</f>
        <v>-74.420399000000003</v>
      </c>
      <c r="G3952" t="s">
        <v>727</v>
      </c>
      <c r="H3952" t="s">
        <v>43</v>
      </c>
      <c r="I3952">
        <v>15278069649</v>
      </c>
      <c r="J3952" t="s">
        <v>723</v>
      </c>
      <c r="K3952" t="s">
        <v>51</v>
      </c>
      <c r="L3952">
        <v>153</v>
      </c>
      <c r="M3952">
        <v>4.5</v>
      </c>
      <c r="N3952">
        <v>1</v>
      </c>
      <c r="O3952">
        <v>153</v>
      </c>
      <c r="P3952">
        <v>4.5</v>
      </c>
      <c r="Q3952">
        <v>1</v>
      </c>
      <c r="R3952">
        <v>4.5</v>
      </c>
      <c r="S3952">
        <v>4.5</v>
      </c>
      <c r="T3952" s="1">
        <v>44738</v>
      </c>
      <c r="U3952" t="str">
        <f t="shared" si="305"/>
        <v>Pringles - Cheddar Cheese</v>
      </c>
      <c r="V3952" t="str">
        <f t="shared" si="306"/>
        <v>Food</v>
      </c>
      <c r="W3952" t="s">
        <v>43</v>
      </c>
      <c r="X3952" t="b">
        <f t="shared" si="308"/>
        <v>1</v>
      </c>
      <c r="Y3952">
        <f t="shared" si="307"/>
        <v>4.5</v>
      </c>
      <c r="Z3952" s="2">
        <f t="shared" si="309"/>
        <v>3</v>
      </c>
      <c r="AA3952" t="s">
        <v>728</v>
      </c>
      <c r="AB3952" t="s">
        <v>233</v>
      </c>
      <c r="AD3952" t="s">
        <v>60</v>
      </c>
      <c r="AE3952" t="s">
        <v>724</v>
      </c>
      <c r="AF3952">
        <v>2022</v>
      </c>
    </row>
    <row r="3953" spans="1:32" x14ac:dyDescent="0.25">
      <c r="A3953" t="s">
        <v>29</v>
      </c>
      <c r="B3953" t="s">
        <v>67</v>
      </c>
      <c r="C3953" t="s">
        <v>68</v>
      </c>
      <c r="D3953" t="s">
        <v>69</v>
      </c>
      <c r="E3953">
        <f>_xlfn.XLOOKUP(Table1[[#This Row],[Location]],'Location analysis'!A:A,'Location analysis'!B:B)</f>
        <v>40.435699999999997</v>
      </c>
      <c r="F3953">
        <f>_xlfn.XLOOKUP(Table1[[#This Row],[Location]],'Location analysis'!A:A,'Location analysis'!C:C)</f>
        <v>-74.125200000000007</v>
      </c>
      <c r="G3953" t="s">
        <v>259</v>
      </c>
      <c r="H3953" t="s">
        <v>34</v>
      </c>
      <c r="I3953">
        <v>15278379110</v>
      </c>
      <c r="J3953" t="s">
        <v>723</v>
      </c>
      <c r="K3953" t="s">
        <v>51</v>
      </c>
      <c r="L3953">
        <v>140</v>
      </c>
      <c r="M3953">
        <v>1.5</v>
      </c>
      <c r="N3953">
        <v>1</v>
      </c>
      <c r="O3953">
        <v>140</v>
      </c>
      <c r="P3953">
        <v>1.5</v>
      </c>
      <c r="Q3953">
        <v>1</v>
      </c>
      <c r="R3953">
        <v>1.5</v>
      </c>
      <c r="S3953">
        <v>1.5</v>
      </c>
      <c r="T3953" s="1">
        <v>44732</v>
      </c>
      <c r="U3953" t="str">
        <f t="shared" si="305"/>
        <v>Sunkist Soda - Orange</v>
      </c>
      <c r="V3953" t="str">
        <f t="shared" si="306"/>
        <v>Carbonated</v>
      </c>
      <c r="W3953" t="s">
        <v>34</v>
      </c>
      <c r="X3953" t="b">
        <f t="shared" si="308"/>
        <v>1</v>
      </c>
      <c r="Y3953">
        <f t="shared" si="307"/>
        <v>1.5</v>
      </c>
      <c r="Z3953" s="2">
        <f t="shared" si="309"/>
        <v>1</v>
      </c>
      <c r="AA3953" t="s">
        <v>260</v>
      </c>
      <c r="AB3953" t="s">
        <v>261</v>
      </c>
      <c r="AD3953" t="s">
        <v>60</v>
      </c>
      <c r="AE3953" t="s">
        <v>724</v>
      </c>
      <c r="AF3953">
        <v>2022</v>
      </c>
    </row>
    <row r="3954" spans="1:32" x14ac:dyDescent="0.25">
      <c r="A3954" t="s">
        <v>29</v>
      </c>
      <c r="B3954" t="s">
        <v>62</v>
      </c>
      <c r="C3954" t="s">
        <v>63</v>
      </c>
      <c r="D3954" t="s">
        <v>64</v>
      </c>
      <c r="E3954">
        <f>_xlfn.XLOOKUP(Table1[[#This Row],[Location]],'Location analysis'!A:A,'Location analysis'!B:B)</f>
        <v>40.091900000000003</v>
      </c>
      <c r="F3954">
        <f>_xlfn.XLOOKUP(Table1[[#This Row],[Location]],'Location analysis'!A:A,'Location analysis'!C:C)</f>
        <v>-74.358699999999999</v>
      </c>
      <c r="G3954" t="s">
        <v>154</v>
      </c>
      <c r="H3954" t="s">
        <v>43</v>
      </c>
      <c r="I3954">
        <v>15280010652</v>
      </c>
      <c r="J3954" t="s">
        <v>729</v>
      </c>
      <c r="K3954" t="s">
        <v>51</v>
      </c>
      <c r="L3954">
        <v>110</v>
      </c>
      <c r="M3954">
        <v>1.5</v>
      </c>
      <c r="N3954">
        <v>1</v>
      </c>
      <c r="O3954">
        <v>110</v>
      </c>
      <c r="P3954">
        <v>1.5</v>
      </c>
      <c r="Q3954">
        <v>1</v>
      </c>
      <c r="R3954">
        <v>1.5</v>
      </c>
      <c r="S3954">
        <v>1.5</v>
      </c>
      <c r="T3954" s="1">
        <v>44733</v>
      </c>
      <c r="U3954" t="str">
        <f t="shared" si="305"/>
        <v>SunChips Multigrain - Harvest Cheddar</v>
      </c>
      <c r="V3954" t="str">
        <f t="shared" si="306"/>
        <v>Food</v>
      </c>
      <c r="W3954" t="s">
        <v>43</v>
      </c>
      <c r="X3954" t="b">
        <f t="shared" si="308"/>
        <v>1</v>
      </c>
      <c r="Y3954">
        <f t="shared" si="307"/>
        <v>1.5</v>
      </c>
      <c r="Z3954" s="2">
        <f t="shared" si="309"/>
        <v>1</v>
      </c>
      <c r="AA3954" t="s">
        <v>129</v>
      </c>
      <c r="AB3954" t="s">
        <v>155</v>
      </c>
      <c r="AD3954" t="s">
        <v>91</v>
      </c>
      <c r="AE3954" t="s">
        <v>730</v>
      </c>
      <c r="AF3954">
        <v>2022</v>
      </c>
    </row>
    <row r="3955" spans="1:32" x14ac:dyDescent="0.25">
      <c r="A3955" t="s">
        <v>29</v>
      </c>
      <c r="B3955" t="s">
        <v>67</v>
      </c>
      <c r="C3955" t="s">
        <v>68</v>
      </c>
      <c r="D3955" t="s">
        <v>69</v>
      </c>
      <c r="E3955">
        <f>_xlfn.XLOOKUP(Table1[[#This Row],[Location]],'Location analysis'!A:A,'Location analysis'!B:B)</f>
        <v>40.435699999999997</v>
      </c>
      <c r="F3955">
        <f>_xlfn.XLOOKUP(Table1[[#This Row],[Location]],'Location analysis'!A:A,'Location analysis'!C:C)</f>
        <v>-74.125200000000007</v>
      </c>
      <c r="G3955" t="s">
        <v>179</v>
      </c>
      <c r="H3955" t="s">
        <v>43</v>
      </c>
      <c r="I3955">
        <v>15280303458</v>
      </c>
      <c r="J3955" t="s">
        <v>729</v>
      </c>
      <c r="K3955" t="s">
        <v>36</v>
      </c>
      <c r="L3955">
        <v>111</v>
      </c>
      <c r="M3955">
        <v>1.5</v>
      </c>
      <c r="N3955">
        <v>2</v>
      </c>
      <c r="O3955">
        <v>111</v>
      </c>
      <c r="P3955">
        <v>1.5</v>
      </c>
      <c r="Q3955">
        <v>2</v>
      </c>
      <c r="R3955">
        <v>3</v>
      </c>
      <c r="S3955">
        <v>5.5</v>
      </c>
      <c r="T3955" s="1">
        <v>44733</v>
      </c>
      <c r="U3955" t="str">
        <f t="shared" si="305"/>
        <v>Chesters Fries Flaming hot</v>
      </c>
      <c r="V3955" t="str">
        <f t="shared" si="306"/>
        <v>Food</v>
      </c>
      <c r="W3955" t="s">
        <v>43</v>
      </c>
      <c r="X3955" t="b">
        <f t="shared" si="308"/>
        <v>1</v>
      </c>
      <c r="Y3955">
        <f t="shared" si="307"/>
        <v>1.5</v>
      </c>
      <c r="Z3955" s="2">
        <f t="shared" si="309"/>
        <v>1</v>
      </c>
      <c r="AA3955" t="s">
        <v>179</v>
      </c>
      <c r="AD3955" t="s">
        <v>91</v>
      </c>
      <c r="AE3955" t="s">
        <v>730</v>
      </c>
      <c r="AF3955">
        <v>2022</v>
      </c>
    </row>
    <row r="3956" spans="1:32" x14ac:dyDescent="0.25">
      <c r="A3956" t="s">
        <v>29</v>
      </c>
      <c r="B3956" t="s">
        <v>67</v>
      </c>
      <c r="C3956" t="s">
        <v>68</v>
      </c>
      <c r="D3956" t="s">
        <v>69</v>
      </c>
      <c r="E3956">
        <f>_xlfn.XLOOKUP(Table1[[#This Row],[Location]],'Location analysis'!A:A,'Location analysis'!B:B)</f>
        <v>40.435699999999997</v>
      </c>
      <c r="F3956">
        <f>_xlfn.XLOOKUP(Table1[[#This Row],[Location]],'Location analysis'!A:A,'Location analysis'!C:C)</f>
        <v>-74.125200000000007</v>
      </c>
      <c r="G3956" t="s">
        <v>81</v>
      </c>
      <c r="H3956" t="s">
        <v>43</v>
      </c>
      <c r="I3956">
        <v>15280303458</v>
      </c>
      <c r="J3956" t="s">
        <v>729</v>
      </c>
      <c r="K3956" t="s">
        <v>36</v>
      </c>
      <c r="L3956">
        <v>134</v>
      </c>
      <c r="M3956">
        <v>2.5</v>
      </c>
      <c r="N3956">
        <v>1</v>
      </c>
      <c r="O3956">
        <v>134</v>
      </c>
      <c r="P3956">
        <v>2.5</v>
      </c>
      <c r="Q3956">
        <v>1</v>
      </c>
      <c r="R3956">
        <v>2.5</v>
      </c>
      <c r="S3956">
        <v>5.5</v>
      </c>
      <c r="T3956" s="1">
        <v>44733</v>
      </c>
      <c r="U3956" t="str">
        <f t="shared" si="305"/>
        <v>KitKat - Crisp Wafers</v>
      </c>
      <c r="V3956" t="str">
        <f t="shared" si="306"/>
        <v>Food</v>
      </c>
      <c r="W3956" t="s">
        <v>43</v>
      </c>
      <c r="X3956" t="b">
        <f t="shared" si="308"/>
        <v>1</v>
      </c>
      <c r="Y3956">
        <f t="shared" si="307"/>
        <v>2.5</v>
      </c>
      <c r="Z3956" s="2">
        <f t="shared" si="309"/>
        <v>1.6666666666666667</v>
      </c>
      <c r="AA3956" t="s">
        <v>82</v>
      </c>
      <c r="AB3956" t="s">
        <v>83</v>
      </c>
      <c r="AD3956" t="s">
        <v>91</v>
      </c>
      <c r="AE3956" t="s">
        <v>730</v>
      </c>
      <c r="AF3956">
        <v>2022</v>
      </c>
    </row>
    <row r="3957" spans="1:32" x14ac:dyDescent="0.25">
      <c r="A3957" t="s">
        <v>29</v>
      </c>
      <c r="B3957" t="s">
        <v>30</v>
      </c>
      <c r="C3957" t="s">
        <v>31</v>
      </c>
      <c r="D3957" t="s">
        <v>32</v>
      </c>
      <c r="E3957">
        <f>_xlfn.XLOOKUP(Table1[[#This Row],[Location]],'Location analysis'!A:A,'Location analysis'!B:B)</f>
        <v>40.423690999999998</v>
      </c>
      <c r="F3957">
        <f>_xlfn.XLOOKUP(Table1[[#This Row],[Location]],'Location analysis'!A:A,'Location analysis'!C:C)</f>
        <v>-74.380831999999998</v>
      </c>
      <c r="G3957" t="s">
        <v>716</v>
      </c>
      <c r="I3957">
        <v>15280645798</v>
      </c>
      <c r="J3957" t="s">
        <v>729</v>
      </c>
      <c r="K3957" t="s">
        <v>51</v>
      </c>
      <c r="L3957">
        <v>140</v>
      </c>
      <c r="M3957">
        <v>2.75</v>
      </c>
      <c r="N3957">
        <v>1</v>
      </c>
      <c r="O3957">
        <v>140</v>
      </c>
      <c r="P3957">
        <v>2.75</v>
      </c>
      <c r="Q3957">
        <v>1</v>
      </c>
      <c r="R3957">
        <v>2.75</v>
      </c>
      <c r="S3957">
        <v>2.75</v>
      </c>
      <c r="T3957" s="1">
        <v>44733</v>
      </c>
      <c r="U3957" t="str">
        <f t="shared" si="305"/>
        <v>Canada Dry - Ginger Ale</v>
      </c>
      <c r="V3957" t="str">
        <f t="shared" si="306"/>
        <v>Cell is Blank - Dis-regard</v>
      </c>
      <c r="W3957" t="s">
        <v>34</v>
      </c>
      <c r="X3957" t="b">
        <f t="shared" si="308"/>
        <v>1</v>
      </c>
      <c r="Y3957">
        <f t="shared" si="307"/>
        <v>2.75</v>
      </c>
      <c r="Z3957" s="2">
        <f t="shared" si="309"/>
        <v>1.8333333333333333</v>
      </c>
      <c r="AA3957" t="s">
        <v>704</v>
      </c>
      <c r="AB3957" t="s">
        <v>717</v>
      </c>
      <c r="AD3957" t="s">
        <v>91</v>
      </c>
      <c r="AE3957" t="s">
        <v>730</v>
      </c>
      <c r="AF3957">
        <v>2022</v>
      </c>
    </row>
    <row r="3958" spans="1:32" x14ac:dyDescent="0.25">
      <c r="A3958" t="s">
        <v>29</v>
      </c>
      <c r="B3958" t="s">
        <v>394</v>
      </c>
      <c r="C3958" t="s">
        <v>395</v>
      </c>
      <c r="D3958" t="s">
        <v>396</v>
      </c>
      <c r="E3958">
        <f>_xlfn.XLOOKUP(Table1[[#This Row],[Location]],'Location analysis'!A:A,'Location analysis'!B:B)</f>
        <v>40.416893999999999</v>
      </c>
      <c r="F3958">
        <f>_xlfn.XLOOKUP(Table1[[#This Row],[Location]],'Location analysis'!A:A,'Location analysis'!C:C)</f>
        <v>-74.420399000000003</v>
      </c>
      <c r="G3958" t="s">
        <v>612</v>
      </c>
      <c r="H3958" t="s">
        <v>43</v>
      </c>
      <c r="I3958">
        <v>15281085797</v>
      </c>
      <c r="J3958" t="s">
        <v>729</v>
      </c>
      <c r="K3958" t="s">
        <v>51</v>
      </c>
      <c r="L3958">
        <v>122</v>
      </c>
      <c r="M3958">
        <v>1.25</v>
      </c>
      <c r="N3958">
        <v>1</v>
      </c>
      <c r="O3958">
        <v>122</v>
      </c>
      <c r="P3958">
        <v>1.25</v>
      </c>
      <c r="Q3958">
        <v>1</v>
      </c>
      <c r="R3958">
        <v>1.25</v>
      </c>
      <c r="S3958">
        <v>1.25</v>
      </c>
      <c r="T3958" s="1">
        <v>44738</v>
      </c>
      <c r="U3958" t="str">
        <f t="shared" si="305"/>
        <v>Goldfish Baked - Cheddar</v>
      </c>
      <c r="V3958" t="str">
        <f t="shared" si="306"/>
        <v>Food</v>
      </c>
      <c r="W3958" t="s">
        <v>43</v>
      </c>
      <c r="X3958" t="b">
        <f t="shared" si="308"/>
        <v>1</v>
      </c>
      <c r="Y3958">
        <f t="shared" si="307"/>
        <v>1.25</v>
      </c>
      <c r="Z3958" s="2">
        <f t="shared" si="309"/>
        <v>0.83333333333333337</v>
      </c>
      <c r="AA3958" t="s">
        <v>613</v>
      </c>
      <c r="AB3958" t="s">
        <v>614</v>
      </c>
      <c r="AD3958" t="s">
        <v>91</v>
      </c>
      <c r="AE3958" t="s">
        <v>730</v>
      </c>
      <c r="AF3958">
        <v>2022</v>
      </c>
    </row>
    <row r="3959" spans="1:32" x14ac:dyDescent="0.25">
      <c r="A3959" t="s">
        <v>29</v>
      </c>
      <c r="B3959" t="s">
        <v>394</v>
      </c>
      <c r="C3959" t="s">
        <v>395</v>
      </c>
      <c r="D3959" t="s">
        <v>396</v>
      </c>
      <c r="E3959">
        <f>_xlfn.XLOOKUP(Table1[[#This Row],[Location]],'Location analysis'!A:A,'Location analysis'!B:B)</f>
        <v>40.416893999999999</v>
      </c>
      <c r="F3959">
        <f>_xlfn.XLOOKUP(Table1[[#This Row],[Location]],'Location analysis'!A:A,'Location analysis'!C:C)</f>
        <v>-74.420399000000003</v>
      </c>
      <c r="G3959" t="s">
        <v>84</v>
      </c>
      <c r="H3959" t="s">
        <v>43</v>
      </c>
      <c r="I3959">
        <v>15281464128</v>
      </c>
      <c r="J3959" t="s">
        <v>729</v>
      </c>
      <c r="K3959" t="s">
        <v>51</v>
      </c>
      <c r="L3959">
        <v>134</v>
      </c>
      <c r="M3959">
        <v>2</v>
      </c>
      <c r="N3959">
        <v>1</v>
      </c>
      <c r="O3959">
        <v>134</v>
      </c>
      <c r="P3959">
        <v>2</v>
      </c>
      <c r="Q3959">
        <v>1</v>
      </c>
      <c r="R3959">
        <v>2</v>
      </c>
      <c r="S3959">
        <v>2</v>
      </c>
      <c r="T3959" s="1">
        <v>44738</v>
      </c>
      <c r="U3959" t="str">
        <f t="shared" si="305"/>
        <v>Wonderful Pistachios - Variety</v>
      </c>
      <c r="V3959" t="str">
        <f t="shared" si="306"/>
        <v>Food</v>
      </c>
      <c r="W3959" t="s">
        <v>43</v>
      </c>
      <c r="X3959" t="b">
        <f t="shared" si="308"/>
        <v>1</v>
      </c>
      <c r="Y3959">
        <f t="shared" si="307"/>
        <v>2</v>
      </c>
      <c r="Z3959" s="2">
        <f t="shared" si="309"/>
        <v>1.3333333333333333</v>
      </c>
      <c r="AA3959" t="s">
        <v>85</v>
      </c>
      <c r="AB3959" t="s">
        <v>86</v>
      </c>
      <c r="AD3959" t="s">
        <v>91</v>
      </c>
      <c r="AE3959" t="s">
        <v>730</v>
      </c>
      <c r="AF3959">
        <v>2022</v>
      </c>
    </row>
    <row r="3960" spans="1:32" x14ac:dyDescent="0.25">
      <c r="A3960" t="s">
        <v>29</v>
      </c>
      <c r="B3960" t="s">
        <v>394</v>
      </c>
      <c r="C3960" t="s">
        <v>395</v>
      </c>
      <c r="D3960" t="s">
        <v>396</v>
      </c>
      <c r="E3960">
        <f>_xlfn.XLOOKUP(Table1[[#This Row],[Location]],'Location analysis'!A:A,'Location analysis'!B:B)</f>
        <v>40.416893999999999</v>
      </c>
      <c r="F3960">
        <f>_xlfn.XLOOKUP(Table1[[#This Row],[Location]],'Location analysis'!A:A,'Location analysis'!C:C)</f>
        <v>-74.420399000000003</v>
      </c>
      <c r="G3960" t="s">
        <v>182</v>
      </c>
      <c r="H3960" t="s">
        <v>34</v>
      </c>
      <c r="I3960">
        <v>15282406897</v>
      </c>
      <c r="J3960" t="s">
        <v>729</v>
      </c>
      <c r="K3960" t="s">
        <v>36</v>
      </c>
      <c r="L3960">
        <v>142</v>
      </c>
      <c r="M3960">
        <v>1.5</v>
      </c>
      <c r="N3960">
        <v>1</v>
      </c>
      <c r="O3960">
        <v>142</v>
      </c>
      <c r="P3960">
        <v>1.5</v>
      </c>
      <c r="Q3960">
        <v>1</v>
      </c>
      <c r="R3960">
        <v>1.5</v>
      </c>
      <c r="S3960">
        <v>1.5</v>
      </c>
      <c r="T3960" s="1">
        <v>44738</v>
      </c>
      <c r="U3960" t="str">
        <f t="shared" si="305"/>
        <v>Coca Cola - Zero Sugar</v>
      </c>
      <c r="V3960" t="str">
        <f t="shared" si="306"/>
        <v>Carbonated</v>
      </c>
      <c r="W3960" t="s">
        <v>34</v>
      </c>
      <c r="X3960" t="b">
        <f t="shared" si="308"/>
        <v>1</v>
      </c>
      <c r="Y3960">
        <f t="shared" si="307"/>
        <v>1.5</v>
      </c>
      <c r="Z3960" s="2">
        <f t="shared" si="309"/>
        <v>1</v>
      </c>
      <c r="AA3960" t="s">
        <v>183</v>
      </c>
      <c r="AB3960" t="s">
        <v>184</v>
      </c>
      <c r="AD3960" t="s">
        <v>91</v>
      </c>
      <c r="AE3960" t="s">
        <v>730</v>
      </c>
      <c r="AF3960">
        <v>2022</v>
      </c>
    </row>
    <row r="3961" spans="1:32" x14ac:dyDescent="0.25">
      <c r="A3961" t="s">
        <v>29</v>
      </c>
      <c r="B3961" t="s">
        <v>46</v>
      </c>
      <c r="C3961" t="s">
        <v>31</v>
      </c>
      <c r="D3961" t="s">
        <v>47</v>
      </c>
      <c r="E3961">
        <f>_xlfn.XLOOKUP(Table1[[#This Row],[Location]],'Location analysis'!A:A,'Location analysis'!B:B)</f>
        <v>40.423690999999998</v>
      </c>
      <c r="F3961">
        <f>_xlfn.XLOOKUP(Table1[[#This Row],[Location]],'Location analysis'!A:A,'Location analysis'!C:C)</f>
        <v>-74.380831999999998</v>
      </c>
      <c r="G3961" t="s">
        <v>137</v>
      </c>
      <c r="H3961" t="s">
        <v>97</v>
      </c>
      <c r="I3961">
        <v>15282415312</v>
      </c>
      <c r="J3961" t="s">
        <v>729</v>
      </c>
      <c r="K3961" t="s">
        <v>51</v>
      </c>
      <c r="L3961">
        <v>144</v>
      </c>
      <c r="M3961">
        <v>1.5</v>
      </c>
      <c r="N3961">
        <v>1</v>
      </c>
      <c r="O3961">
        <v>144</v>
      </c>
      <c r="P3961">
        <v>1.5</v>
      </c>
      <c r="Q3961">
        <v>1</v>
      </c>
      <c r="R3961">
        <v>1.5</v>
      </c>
      <c r="S3961">
        <v>1.5</v>
      </c>
      <c r="T3961" s="1">
        <v>44733</v>
      </c>
      <c r="U3961" t="str">
        <f t="shared" si="305"/>
        <v>Poland Springs Water</v>
      </c>
      <c r="V3961" t="str">
        <f t="shared" si="306"/>
        <v>Water</v>
      </c>
      <c r="W3961" t="s">
        <v>97</v>
      </c>
      <c r="X3961" t="b">
        <f t="shared" si="308"/>
        <v>1</v>
      </c>
      <c r="Y3961">
        <f t="shared" si="307"/>
        <v>1.5</v>
      </c>
      <c r="Z3961" s="2">
        <f t="shared" si="309"/>
        <v>1</v>
      </c>
      <c r="AA3961" t="s">
        <v>137</v>
      </c>
      <c r="AD3961" t="s">
        <v>91</v>
      </c>
      <c r="AE3961" t="s">
        <v>730</v>
      </c>
      <c r="AF3961">
        <v>2022</v>
      </c>
    </row>
    <row r="3962" spans="1:32" x14ac:dyDescent="0.25">
      <c r="A3962" t="s">
        <v>29</v>
      </c>
      <c r="B3962" t="s">
        <v>46</v>
      </c>
      <c r="C3962" t="s">
        <v>31</v>
      </c>
      <c r="D3962" t="s">
        <v>47</v>
      </c>
      <c r="E3962">
        <f>_xlfn.XLOOKUP(Table1[[#This Row],[Location]],'Location analysis'!A:A,'Location analysis'!B:B)</f>
        <v>40.423690999999998</v>
      </c>
      <c r="F3962">
        <f>_xlfn.XLOOKUP(Table1[[#This Row],[Location]],'Location analysis'!A:A,'Location analysis'!C:C)</f>
        <v>-74.380831999999998</v>
      </c>
      <c r="G3962" t="s">
        <v>485</v>
      </c>
      <c r="H3962" t="s">
        <v>43</v>
      </c>
      <c r="I3962">
        <v>15282419316</v>
      </c>
      <c r="J3962" t="s">
        <v>729</v>
      </c>
      <c r="K3962" t="s">
        <v>51</v>
      </c>
      <c r="L3962">
        <v>139</v>
      </c>
      <c r="M3962">
        <v>2</v>
      </c>
      <c r="N3962">
        <v>1</v>
      </c>
      <c r="O3962">
        <v>139</v>
      </c>
      <c r="P3962">
        <v>2</v>
      </c>
      <c r="Q3962">
        <v>1</v>
      </c>
      <c r="R3962">
        <v>2</v>
      </c>
      <c r="S3962">
        <v>2</v>
      </c>
      <c r="T3962" s="1">
        <v>44733</v>
      </c>
      <c r="U3962" t="str">
        <f t="shared" si="305"/>
        <v>Keto Bar - Creamy Peanut Butter Chocolate</v>
      </c>
      <c r="V3962" t="str">
        <f t="shared" si="306"/>
        <v>Food</v>
      </c>
      <c r="W3962" t="s">
        <v>43</v>
      </c>
      <c r="X3962" t="b">
        <f t="shared" si="308"/>
        <v>1</v>
      </c>
      <c r="Y3962">
        <f t="shared" si="307"/>
        <v>2</v>
      </c>
      <c r="Z3962" s="2">
        <f t="shared" si="309"/>
        <v>1.3333333333333333</v>
      </c>
      <c r="AA3962" t="s">
        <v>486</v>
      </c>
      <c r="AB3962" t="s">
        <v>487</v>
      </c>
      <c r="AD3962" t="s">
        <v>91</v>
      </c>
      <c r="AE3962" t="s">
        <v>730</v>
      </c>
      <c r="AF3962">
        <v>2022</v>
      </c>
    </row>
    <row r="3963" spans="1:32" x14ac:dyDescent="0.25">
      <c r="A3963" t="s">
        <v>29</v>
      </c>
      <c r="B3963" t="s">
        <v>46</v>
      </c>
      <c r="C3963" t="s">
        <v>31</v>
      </c>
      <c r="D3963" t="s">
        <v>47</v>
      </c>
      <c r="E3963">
        <f>_xlfn.XLOOKUP(Table1[[#This Row],[Location]],'Location analysis'!A:A,'Location analysis'!B:B)</f>
        <v>40.423690999999998</v>
      </c>
      <c r="F3963">
        <f>_xlfn.XLOOKUP(Table1[[#This Row],[Location]],'Location analysis'!A:A,'Location analysis'!C:C)</f>
        <v>-74.380831999999998</v>
      </c>
      <c r="G3963" t="s">
        <v>354</v>
      </c>
      <c r="H3963" t="s">
        <v>43</v>
      </c>
      <c r="I3963">
        <v>15282432076</v>
      </c>
      <c r="J3963" t="s">
        <v>729</v>
      </c>
      <c r="K3963" t="s">
        <v>51</v>
      </c>
      <c r="L3963">
        <v>138</v>
      </c>
      <c r="M3963">
        <v>2</v>
      </c>
      <c r="N3963">
        <v>1</v>
      </c>
      <c r="O3963">
        <v>138</v>
      </c>
      <c r="P3963">
        <v>2</v>
      </c>
      <c r="Q3963">
        <v>1</v>
      </c>
      <c r="R3963">
        <v>2</v>
      </c>
      <c r="S3963">
        <v>2</v>
      </c>
      <c r="T3963" s="1">
        <v>44733</v>
      </c>
      <c r="U3963" t="str">
        <f t="shared" si="305"/>
        <v>NuGo Dark Chocolate - Pretzel Sea Salt</v>
      </c>
      <c r="V3963" t="str">
        <f t="shared" si="306"/>
        <v>Food</v>
      </c>
      <c r="W3963" t="s">
        <v>43</v>
      </c>
      <c r="X3963" t="b">
        <f t="shared" si="308"/>
        <v>1</v>
      </c>
      <c r="Y3963">
        <f t="shared" si="307"/>
        <v>2</v>
      </c>
      <c r="Z3963" s="2">
        <f t="shared" si="309"/>
        <v>1.3333333333333333</v>
      </c>
      <c r="AA3963" t="s">
        <v>270</v>
      </c>
      <c r="AB3963" t="s">
        <v>355</v>
      </c>
      <c r="AD3963" t="s">
        <v>91</v>
      </c>
      <c r="AE3963" t="s">
        <v>730</v>
      </c>
      <c r="AF3963">
        <v>2022</v>
      </c>
    </row>
    <row r="3964" spans="1:32" x14ac:dyDescent="0.25">
      <c r="A3964" t="s">
        <v>29</v>
      </c>
      <c r="B3964" t="s">
        <v>46</v>
      </c>
      <c r="C3964" t="s">
        <v>31</v>
      </c>
      <c r="D3964" t="s">
        <v>47</v>
      </c>
      <c r="E3964">
        <f>_xlfn.XLOOKUP(Table1[[#This Row],[Location]],'Location analysis'!A:A,'Location analysis'!B:B)</f>
        <v>40.423690999999998</v>
      </c>
      <c r="F3964">
        <f>_xlfn.XLOOKUP(Table1[[#This Row],[Location]],'Location analysis'!A:A,'Location analysis'!C:C)</f>
        <v>-74.380831999999998</v>
      </c>
      <c r="G3964" t="s">
        <v>354</v>
      </c>
      <c r="H3964" t="s">
        <v>43</v>
      </c>
      <c r="I3964">
        <v>15282434893</v>
      </c>
      <c r="J3964" t="s">
        <v>729</v>
      </c>
      <c r="K3964" t="s">
        <v>51</v>
      </c>
      <c r="L3964">
        <v>138</v>
      </c>
      <c r="M3964">
        <v>2</v>
      </c>
      <c r="N3964">
        <v>1</v>
      </c>
      <c r="O3964">
        <v>138</v>
      </c>
      <c r="P3964">
        <v>2</v>
      </c>
      <c r="Q3964">
        <v>1</v>
      </c>
      <c r="R3964">
        <v>2</v>
      </c>
      <c r="S3964">
        <v>2</v>
      </c>
      <c r="T3964" s="1">
        <v>44733</v>
      </c>
      <c r="U3964" t="str">
        <f t="shared" si="305"/>
        <v>NuGo Dark Chocolate - Pretzel Sea Salt</v>
      </c>
      <c r="V3964" t="str">
        <f t="shared" si="306"/>
        <v>Food</v>
      </c>
      <c r="W3964" t="s">
        <v>43</v>
      </c>
      <c r="X3964" t="b">
        <f t="shared" si="308"/>
        <v>1</v>
      </c>
      <c r="Y3964">
        <f t="shared" si="307"/>
        <v>2</v>
      </c>
      <c r="Z3964" s="2">
        <f t="shared" si="309"/>
        <v>1.3333333333333333</v>
      </c>
      <c r="AA3964" t="s">
        <v>270</v>
      </c>
      <c r="AB3964" t="s">
        <v>355</v>
      </c>
      <c r="AD3964" t="s">
        <v>91</v>
      </c>
      <c r="AE3964" t="s">
        <v>730</v>
      </c>
      <c r="AF3964">
        <v>2022</v>
      </c>
    </row>
    <row r="3965" spans="1:32" x14ac:dyDescent="0.25">
      <c r="A3965" t="s">
        <v>29</v>
      </c>
      <c r="B3965" t="s">
        <v>46</v>
      </c>
      <c r="C3965" t="s">
        <v>31</v>
      </c>
      <c r="D3965" t="s">
        <v>47</v>
      </c>
      <c r="E3965">
        <f>_xlfn.XLOOKUP(Table1[[#This Row],[Location]],'Location analysis'!A:A,'Location analysis'!B:B)</f>
        <v>40.423690999999998</v>
      </c>
      <c r="F3965">
        <f>_xlfn.XLOOKUP(Table1[[#This Row],[Location]],'Location analysis'!A:A,'Location analysis'!C:C)</f>
        <v>-74.380831999999998</v>
      </c>
      <c r="G3965" t="s">
        <v>137</v>
      </c>
      <c r="H3965" t="s">
        <v>97</v>
      </c>
      <c r="I3965">
        <v>15282441901</v>
      </c>
      <c r="J3965" t="s">
        <v>729</v>
      </c>
      <c r="K3965" t="s">
        <v>51</v>
      </c>
      <c r="L3965">
        <v>144</v>
      </c>
      <c r="M3965">
        <v>1.5</v>
      </c>
      <c r="N3965">
        <v>1</v>
      </c>
      <c r="O3965">
        <v>144</v>
      </c>
      <c r="P3965">
        <v>1.5</v>
      </c>
      <c r="Q3965">
        <v>1</v>
      </c>
      <c r="R3965">
        <v>1.5</v>
      </c>
      <c r="S3965">
        <v>1.5</v>
      </c>
      <c r="T3965" s="1">
        <v>44733</v>
      </c>
      <c r="U3965" t="str">
        <f t="shared" si="305"/>
        <v>Poland Springs Water</v>
      </c>
      <c r="V3965" t="str">
        <f t="shared" si="306"/>
        <v>Water</v>
      </c>
      <c r="W3965" t="s">
        <v>97</v>
      </c>
      <c r="X3965" t="b">
        <f t="shared" si="308"/>
        <v>1</v>
      </c>
      <c r="Y3965">
        <f t="shared" si="307"/>
        <v>1.5</v>
      </c>
      <c r="Z3965" s="2">
        <f t="shared" si="309"/>
        <v>1</v>
      </c>
      <c r="AA3965" t="s">
        <v>137</v>
      </c>
      <c r="AD3965" t="s">
        <v>91</v>
      </c>
      <c r="AE3965" t="s">
        <v>730</v>
      </c>
      <c r="AF3965">
        <v>2022</v>
      </c>
    </row>
    <row r="3966" spans="1:32" x14ac:dyDescent="0.25">
      <c r="A3966" t="s">
        <v>29</v>
      </c>
      <c r="B3966" t="s">
        <v>46</v>
      </c>
      <c r="C3966" t="s">
        <v>31</v>
      </c>
      <c r="D3966" t="s">
        <v>47</v>
      </c>
      <c r="E3966">
        <f>_xlfn.XLOOKUP(Table1[[#This Row],[Location]],'Location analysis'!A:A,'Location analysis'!B:B)</f>
        <v>40.423690999999998</v>
      </c>
      <c r="F3966">
        <f>_xlfn.XLOOKUP(Table1[[#This Row],[Location]],'Location analysis'!A:A,'Location analysis'!C:C)</f>
        <v>-74.380831999999998</v>
      </c>
      <c r="G3966" t="s">
        <v>137</v>
      </c>
      <c r="H3966" t="s">
        <v>97</v>
      </c>
      <c r="I3966">
        <v>15282597408</v>
      </c>
      <c r="J3966" t="s">
        <v>729</v>
      </c>
      <c r="K3966" t="s">
        <v>51</v>
      </c>
      <c r="L3966">
        <v>144</v>
      </c>
      <c r="M3966">
        <v>1.5</v>
      </c>
      <c r="N3966">
        <v>1</v>
      </c>
      <c r="O3966">
        <v>144</v>
      </c>
      <c r="P3966">
        <v>1.5</v>
      </c>
      <c r="Q3966">
        <v>1</v>
      </c>
      <c r="R3966">
        <v>1.5</v>
      </c>
      <c r="S3966">
        <v>1.5</v>
      </c>
      <c r="T3966" s="1">
        <v>44733</v>
      </c>
      <c r="U3966" t="str">
        <f t="shared" si="305"/>
        <v>Poland Springs Water</v>
      </c>
      <c r="V3966" t="str">
        <f t="shared" si="306"/>
        <v>Water</v>
      </c>
      <c r="W3966" t="s">
        <v>97</v>
      </c>
      <c r="X3966" t="b">
        <f t="shared" si="308"/>
        <v>1</v>
      </c>
      <c r="Y3966">
        <f t="shared" si="307"/>
        <v>1.5</v>
      </c>
      <c r="Z3966" s="2">
        <f t="shared" si="309"/>
        <v>1</v>
      </c>
      <c r="AA3966" t="s">
        <v>137</v>
      </c>
      <c r="AD3966" t="s">
        <v>91</v>
      </c>
      <c r="AE3966" t="s">
        <v>730</v>
      </c>
      <c r="AF3966">
        <v>2022</v>
      </c>
    </row>
    <row r="3967" spans="1:32" x14ac:dyDescent="0.25">
      <c r="A3967" t="s">
        <v>29</v>
      </c>
      <c r="B3967" t="s">
        <v>394</v>
      </c>
      <c r="C3967" t="s">
        <v>395</v>
      </c>
      <c r="D3967" t="s">
        <v>396</v>
      </c>
      <c r="E3967">
        <f>_xlfn.XLOOKUP(Table1[[#This Row],[Location]],'Location analysis'!A:A,'Location analysis'!B:B)</f>
        <v>40.416893999999999</v>
      </c>
      <c r="F3967">
        <f>_xlfn.XLOOKUP(Table1[[#This Row],[Location]],'Location analysis'!A:A,'Location analysis'!C:C)</f>
        <v>-74.420399000000003</v>
      </c>
      <c r="G3967" t="s">
        <v>654</v>
      </c>
      <c r="I3967">
        <v>15282674248</v>
      </c>
      <c r="J3967" t="s">
        <v>729</v>
      </c>
      <c r="K3967" t="s">
        <v>36</v>
      </c>
      <c r="L3967">
        <v>156</v>
      </c>
      <c r="M3967">
        <v>3</v>
      </c>
      <c r="N3967">
        <v>1</v>
      </c>
      <c r="O3967">
        <v>156</v>
      </c>
      <c r="P3967">
        <v>3</v>
      </c>
      <c r="Q3967">
        <v>1</v>
      </c>
      <c r="R3967">
        <v>3</v>
      </c>
      <c r="S3967">
        <v>4.5</v>
      </c>
      <c r="T3967" s="1">
        <v>44738</v>
      </c>
      <c r="U3967" t="str">
        <f t="shared" si="305"/>
        <v>Teddy Grahams - Go Paks</v>
      </c>
      <c r="V3967" t="str">
        <f t="shared" si="306"/>
        <v>Cell is Blank - Dis-regard</v>
      </c>
      <c r="W3967" t="s">
        <v>43</v>
      </c>
      <c r="X3967" t="b">
        <f t="shared" si="308"/>
        <v>1</v>
      </c>
      <c r="Y3967">
        <f t="shared" si="307"/>
        <v>3</v>
      </c>
      <c r="Z3967" s="2">
        <f t="shared" si="309"/>
        <v>2</v>
      </c>
      <c r="AA3967" t="s">
        <v>655</v>
      </c>
      <c r="AB3967" t="s">
        <v>492</v>
      </c>
      <c r="AD3967" t="s">
        <v>91</v>
      </c>
      <c r="AE3967" t="s">
        <v>730</v>
      </c>
      <c r="AF3967">
        <v>2022</v>
      </c>
    </row>
    <row r="3968" spans="1:32" x14ac:dyDescent="0.25">
      <c r="A3968" t="s">
        <v>29</v>
      </c>
      <c r="B3968" t="s">
        <v>394</v>
      </c>
      <c r="C3968" t="s">
        <v>395</v>
      </c>
      <c r="D3968" t="s">
        <v>396</v>
      </c>
      <c r="E3968">
        <f>_xlfn.XLOOKUP(Table1[[#This Row],[Location]],'Location analysis'!A:A,'Location analysis'!B:B)</f>
        <v>40.416893999999999</v>
      </c>
      <c r="F3968">
        <f>_xlfn.XLOOKUP(Table1[[#This Row],[Location]],'Location analysis'!A:A,'Location analysis'!C:C)</f>
        <v>-74.420399000000003</v>
      </c>
      <c r="G3968" t="s">
        <v>182</v>
      </c>
      <c r="H3968" t="s">
        <v>34</v>
      </c>
      <c r="I3968">
        <v>15282674248</v>
      </c>
      <c r="J3968" t="s">
        <v>729</v>
      </c>
      <c r="K3968" t="s">
        <v>36</v>
      </c>
      <c r="L3968">
        <v>142</v>
      </c>
      <c r="M3968">
        <v>1.5</v>
      </c>
      <c r="N3968">
        <v>1</v>
      </c>
      <c r="O3968">
        <v>142</v>
      </c>
      <c r="P3968">
        <v>1.5</v>
      </c>
      <c r="Q3968">
        <v>1</v>
      </c>
      <c r="R3968">
        <v>1.5</v>
      </c>
      <c r="S3968">
        <v>4.5</v>
      </c>
      <c r="T3968" s="1">
        <v>44738</v>
      </c>
      <c r="U3968" t="str">
        <f t="shared" si="305"/>
        <v>Coca Cola - Zero Sugar</v>
      </c>
      <c r="V3968" t="str">
        <f t="shared" si="306"/>
        <v>Carbonated</v>
      </c>
      <c r="W3968" t="s">
        <v>34</v>
      </c>
      <c r="X3968" t="b">
        <f t="shared" si="308"/>
        <v>1</v>
      </c>
      <c r="Y3968">
        <f t="shared" si="307"/>
        <v>1.5</v>
      </c>
      <c r="Z3968" s="2">
        <f t="shared" si="309"/>
        <v>1</v>
      </c>
      <c r="AA3968" t="s">
        <v>183</v>
      </c>
      <c r="AB3968" t="s">
        <v>184</v>
      </c>
      <c r="AD3968" t="s">
        <v>91</v>
      </c>
      <c r="AE3968" t="s">
        <v>730</v>
      </c>
      <c r="AF3968">
        <v>2022</v>
      </c>
    </row>
    <row r="3969" spans="1:32" x14ac:dyDescent="0.25">
      <c r="A3969" t="s">
        <v>29</v>
      </c>
      <c r="B3969" t="s">
        <v>394</v>
      </c>
      <c r="C3969" t="s">
        <v>395</v>
      </c>
      <c r="D3969" t="s">
        <v>396</v>
      </c>
      <c r="E3969">
        <f>_xlfn.XLOOKUP(Table1[[#This Row],[Location]],'Location analysis'!A:A,'Location analysis'!B:B)</f>
        <v>40.416893999999999</v>
      </c>
      <c r="F3969">
        <f>_xlfn.XLOOKUP(Table1[[#This Row],[Location]],'Location analysis'!A:A,'Location analysis'!C:C)</f>
        <v>-74.420399000000003</v>
      </c>
      <c r="G3969" t="s">
        <v>329</v>
      </c>
      <c r="H3969" t="s">
        <v>49</v>
      </c>
      <c r="I3969">
        <v>15282865878</v>
      </c>
      <c r="J3969" t="s">
        <v>729</v>
      </c>
      <c r="K3969" t="s">
        <v>51</v>
      </c>
      <c r="L3969">
        <v>145</v>
      </c>
      <c r="M3969">
        <v>2.5</v>
      </c>
      <c r="N3969">
        <v>1</v>
      </c>
      <c r="O3969">
        <v>145</v>
      </c>
      <c r="P3969">
        <v>2.5</v>
      </c>
      <c r="Q3969">
        <v>1</v>
      </c>
      <c r="R3969">
        <v>2.5</v>
      </c>
      <c r="S3969">
        <v>2.5</v>
      </c>
      <c r="T3969" s="1">
        <v>44738</v>
      </c>
      <c r="U3969" t="str">
        <f t="shared" si="305"/>
        <v>Snapple Tea - Raspberry</v>
      </c>
      <c r="V3969" t="str">
        <f t="shared" si="306"/>
        <v>Non Carbonated</v>
      </c>
      <c r="W3969" t="s">
        <v>49</v>
      </c>
      <c r="X3969" t="b">
        <f t="shared" si="308"/>
        <v>1</v>
      </c>
      <c r="Y3969">
        <f t="shared" si="307"/>
        <v>2.5</v>
      </c>
      <c r="Z3969" s="2">
        <f t="shared" si="309"/>
        <v>1.6666666666666667</v>
      </c>
      <c r="AA3969" t="s">
        <v>330</v>
      </c>
      <c r="AB3969" t="s">
        <v>144</v>
      </c>
      <c r="AD3969" t="s">
        <v>91</v>
      </c>
      <c r="AE3969" t="s">
        <v>730</v>
      </c>
      <c r="AF3969">
        <v>2022</v>
      </c>
    </row>
    <row r="3970" spans="1:32" x14ac:dyDescent="0.25">
      <c r="A3970" t="s">
        <v>29</v>
      </c>
      <c r="B3970" t="s">
        <v>67</v>
      </c>
      <c r="C3970" t="s">
        <v>68</v>
      </c>
      <c r="D3970" t="s">
        <v>69</v>
      </c>
      <c r="E3970">
        <f>_xlfn.XLOOKUP(Table1[[#This Row],[Location]],'Location analysis'!A:A,'Location analysis'!B:B)</f>
        <v>40.435699999999997</v>
      </c>
      <c r="F3970">
        <f>_xlfn.XLOOKUP(Table1[[#This Row],[Location]],'Location analysis'!A:A,'Location analysis'!C:C)</f>
        <v>-74.125200000000007</v>
      </c>
      <c r="G3970" t="s">
        <v>694</v>
      </c>
      <c r="H3970" t="s">
        <v>43</v>
      </c>
      <c r="I3970">
        <v>15282902298</v>
      </c>
      <c r="J3970" t="s">
        <v>729</v>
      </c>
      <c r="K3970" t="s">
        <v>51</v>
      </c>
      <c r="L3970">
        <v>130</v>
      </c>
      <c r="M3970">
        <v>1.5</v>
      </c>
      <c r="N3970">
        <v>1</v>
      </c>
      <c r="O3970">
        <v>130</v>
      </c>
      <c r="P3970">
        <v>1.5</v>
      </c>
      <c r="Q3970">
        <v>1</v>
      </c>
      <c r="R3970">
        <v>1.5</v>
      </c>
      <c r="S3970">
        <v>1.5</v>
      </c>
      <c r="T3970" s="1">
        <v>44733</v>
      </c>
      <c r="U3970" t="str">
        <f t="shared" ref="U3970:U4033" si="310">IF(G3970="","Cell is Blank - Dis-regard",G3970)</f>
        <v>Nature's Bakery Fig Bar - Raspberry</v>
      </c>
      <c r="V3970" t="str">
        <f t="shared" ref="V3970:V4033" si="311">IF(H3970="","Cell is Blank - Dis-regard",H3970)</f>
        <v>Food</v>
      </c>
      <c r="W3970" t="s">
        <v>43</v>
      </c>
      <c r="X3970" t="b">
        <f t="shared" si="308"/>
        <v>1</v>
      </c>
      <c r="Y3970">
        <f t="shared" ref="Y3970:Y4033" si="312">IF(X3970="FALSE",M3970,M3970)</f>
        <v>1.5</v>
      </c>
      <c r="Z3970" s="2">
        <f t="shared" si="309"/>
        <v>1</v>
      </c>
      <c r="AA3970" t="s">
        <v>690</v>
      </c>
      <c r="AB3970" t="s">
        <v>144</v>
      </c>
      <c r="AD3970" t="s">
        <v>91</v>
      </c>
      <c r="AE3970" t="s">
        <v>730</v>
      </c>
      <c r="AF3970">
        <v>2022</v>
      </c>
    </row>
    <row r="3971" spans="1:32" x14ac:dyDescent="0.25">
      <c r="A3971" t="s">
        <v>29</v>
      </c>
      <c r="B3971" t="s">
        <v>67</v>
      </c>
      <c r="C3971" t="s">
        <v>68</v>
      </c>
      <c r="D3971" t="s">
        <v>69</v>
      </c>
      <c r="E3971">
        <f>_xlfn.XLOOKUP(Table1[[#This Row],[Location]],'Location analysis'!A:A,'Location analysis'!B:B)</f>
        <v>40.435699999999997</v>
      </c>
      <c r="F3971">
        <f>_xlfn.XLOOKUP(Table1[[#This Row],[Location]],'Location analysis'!A:A,'Location analysis'!C:C)</f>
        <v>-74.125200000000007</v>
      </c>
      <c r="G3971" t="s">
        <v>70</v>
      </c>
      <c r="H3971" t="s">
        <v>34</v>
      </c>
      <c r="I3971">
        <v>15283156239</v>
      </c>
      <c r="J3971" t="s">
        <v>729</v>
      </c>
      <c r="K3971" t="s">
        <v>51</v>
      </c>
      <c r="L3971">
        <v>144</v>
      </c>
      <c r="M3971">
        <v>3</v>
      </c>
      <c r="N3971">
        <v>1</v>
      </c>
      <c r="O3971">
        <v>144</v>
      </c>
      <c r="P3971">
        <v>3</v>
      </c>
      <c r="Q3971">
        <v>1</v>
      </c>
      <c r="R3971">
        <v>3</v>
      </c>
      <c r="S3971">
        <v>3</v>
      </c>
      <c r="T3971" s="1">
        <v>44733</v>
      </c>
      <c r="U3971" t="str">
        <f t="shared" si="310"/>
        <v>Monster Energy Original</v>
      </c>
      <c r="V3971" t="str">
        <f t="shared" si="311"/>
        <v>Carbonated</v>
      </c>
      <c r="W3971" t="s">
        <v>34</v>
      </c>
      <c r="X3971" t="b">
        <f t="shared" ref="X3971:X4034" si="313">M3971=P3971</f>
        <v>1</v>
      </c>
      <c r="Y3971">
        <f t="shared" si="312"/>
        <v>3</v>
      </c>
      <c r="Z3971" s="2">
        <f t="shared" ref="Z3971:Z4034" si="314">Y3971/1.5</f>
        <v>2</v>
      </c>
      <c r="AA3971" t="s">
        <v>70</v>
      </c>
      <c r="AD3971" t="s">
        <v>91</v>
      </c>
      <c r="AE3971" t="s">
        <v>730</v>
      </c>
      <c r="AF3971">
        <v>2022</v>
      </c>
    </row>
    <row r="3972" spans="1:32" x14ac:dyDescent="0.25">
      <c r="A3972" t="s">
        <v>29</v>
      </c>
      <c r="B3972" t="s">
        <v>394</v>
      </c>
      <c r="C3972" t="s">
        <v>395</v>
      </c>
      <c r="D3972" t="s">
        <v>396</v>
      </c>
      <c r="E3972">
        <f>_xlfn.XLOOKUP(Table1[[#This Row],[Location]],'Location analysis'!A:A,'Location analysis'!B:B)</f>
        <v>40.416893999999999</v>
      </c>
      <c r="F3972">
        <f>_xlfn.XLOOKUP(Table1[[#This Row],[Location]],'Location analysis'!A:A,'Location analysis'!C:C)</f>
        <v>-74.420399000000003</v>
      </c>
      <c r="G3972" t="s">
        <v>421</v>
      </c>
      <c r="H3972" t="s">
        <v>43</v>
      </c>
      <c r="I3972">
        <v>15283204238</v>
      </c>
      <c r="J3972" t="s">
        <v>729</v>
      </c>
      <c r="K3972" t="s">
        <v>36</v>
      </c>
      <c r="L3972">
        <v>157</v>
      </c>
      <c r="M3972">
        <v>3</v>
      </c>
      <c r="N3972">
        <v>1</v>
      </c>
      <c r="O3972">
        <v>157</v>
      </c>
      <c r="P3972">
        <v>3</v>
      </c>
      <c r="Q3972">
        <v>1</v>
      </c>
      <c r="R3972">
        <v>3</v>
      </c>
      <c r="S3972">
        <v>3</v>
      </c>
      <c r="T3972" s="1">
        <v>44738</v>
      </c>
      <c r="U3972" t="str">
        <f t="shared" si="310"/>
        <v>Lenny &amp; Larrys - SnickerDoodle</v>
      </c>
      <c r="V3972" t="str">
        <f t="shared" si="311"/>
        <v>Food</v>
      </c>
      <c r="W3972" t="s">
        <v>43</v>
      </c>
      <c r="X3972" t="b">
        <f t="shared" si="313"/>
        <v>1</v>
      </c>
      <c r="Y3972">
        <f t="shared" si="312"/>
        <v>3</v>
      </c>
      <c r="Z3972" s="2">
        <f t="shared" si="314"/>
        <v>2</v>
      </c>
      <c r="AA3972" t="s">
        <v>422</v>
      </c>
      <c r="AB3972" t="s">
        <v>423</v>
      </c>
      <c r="AD3972" t="s">
        <v>91</v>
      </c>
      <c r="AE3972" t="s">
        <v>730</v>
      </c>
      <c r="AF3972">
        <v>2022</v>
      </c>
    </row>
    <row r="3973" spans="1:32" x14ac:dyDescent="0.25">
      <c r="A3973" t="s">
        <v>29</v>
      </c>
      <c r="B3973" t="s">
        <v>30</v>
      </c>
      <c r="C3973" t="s">
        <v>31</v>
      </c>
      <c r="D3973" t="s">
        <v>32</v>
      </c>
      <c r="E3973">
        <f>_xlfn.XLOOKUP(Table1[[#This Row],[Location]],'Location analysis'!A:A,'Location analysis'!B:B)</f>
        <v>40.423690999999998</v>
      </c>
      <c r="F3973">
        <f>_xlfn.XLOOKUP(Table1[[#This Row],[Location]],'Location analysis'!A:A,'Location analysis'!C:C)</f>
        <v>-74.380831999999998</v>
      </c>
      <c r="G3973" t="s">
        <v>125</v>
      </c>
      <c r="H3973" t="s">
        <v>97</v>
      </c>
      <c r="I3973">
        <v>15283225357</v>
      </c>
      <c r="J3973" t="s">
        <v>729</v>
      </c>
      <c r="K3973" t="s">
        <v>51</v>
      </c>
      <c r="L3973">
        <v>143</v>
      </c>
      <c r="M3973">
        <v>2</v>
      </c>
      <c r="N3973">
        <v>1</v>
      </c>
      <c r="O3973">
        <v>143</v>
      </c>
      <c r="P3973">
        <v>2</v>
      </c>
      <c r="Q3973">
        <v>1</v>
      </c>
      <c r="R3973">
        <v>2</v>
      </c>
      <c r="S3973">
        <v>2</v>
      </c>
      <c r="T3973" s="1">
        <v>44733</v>
      </c>
      <c r="U3973" t="str">
        <f t="shared" si="310"/>
        <v>S. Pellegrino Sparkling Mineral Water</v>
      </c>
      <c r="V3973" t="str">
        <f t="shared" si="311"/>
        <v>Water</v>
      </c>
      <c r="W3973" t="s">
        <v>97</v>
      </c>
      <c r="X3973" t="b">
        <f t="shared" si="313"/>
        <v>1</v>
      </c>
      <c r="Y3973">
        <f t="shared" si="312"/>
        <v>2</v>
      </c>
      <c r="Z3973" s="2">
        <f t="shared" si="314"/>
        <v>1.3333333333333333</v>
      </c>
      <c r="AA3973" t="s">
        <v>125</v>
      </c>
      <c r="AD3973" t="s">
        <v>91</v>
      </c>
      <c r="AE3973" t="s">
        <v>730</v>
      </c>
      <c r="AF3973">
        <v>2022</v>
      </c>
    </row>
    <row r="3974" spans="1:32" x14ac:dyDescent="0.25">
      <c r="A3974" t="s">
        <v>29</v>
      </c>
      <c r="B3974" t="s">
        <v>67</v>
      </c>
      <c r="C3974" t="s">
        <v>68</v>
      </c>
      <c r="D3974" t="s">
        <v>69</v>
      </c>
      <c r="E3974">
        <f>_xlfn.XLOOKUP(Table1[[#This Row],[Location]],'Location analysis'!A:A,'Location analysis'!B:B)</f>
        <v>40.435699999999997</v>
      </c>
      <c r="F3974">
        <f>_xlfn.XLOOKUP(Table1[[#This Row],[Location]],'Location analysis'!A:A,'Location analysis'!C:C)</f>
        <v>-74.125200000000007</v>
      </c>
      <c r="G3974" t="s">
        <v>100</v>
      </c>
      <c r="H3974" t="s">
        <v>43</v>
      </c>
      <c r="I3974">
        <v>15283334191</v>
      </c>
      <c r="J3974" t="s">
        <v>729</v>
      </c>
      <c r="K3974" t="s">
        <v>51</v>
      </c>
      <c r="L3974">
        <v>114</v>
      </c>
      <c r="M3974">
        <v>2</v>
      </c>
      <c r="N3974">
        <v>1</v>
      </c>
      <c r="O3974">
        <v>114</v>
      </c>
      <c r="P3974">
        <v>2</v>
      </c>
      <c r="Q3974">
        <v>1</v>
      </c>
      <c r="R3974">
        <v>2</v>
      </c>
      <c r="S3974">
        <v>2</v>
      </c>
      <c r="T3974" s="1">
        <v>44733</v>
      </c>
      <c r="U3974" t="str">
        <f t="shared" si="310"/>
        <v>Cheetos - Fleming Hot Crunchy</v>
      </c>
      <c r="V3974" t="str">
        <f t="shared" si="311"/>
        <v>Food</v>
      </c>
      <c r="W3974" t="s">
        <v>43</v>
      </c>
      <c r="X3974" t="b">
        <f t="shared" si="313"/>
        <v>1</v>
      </c>
      <c r="Y3974">
        <f t="shared" si="312"/>
        <v>2</v>
      </c>
      <c r="Z3974" s="2">
        <f t="shared" si="314"/>
        <v>1.3333333333333333</v>
      </c>
      <c r="AA3974" t="s">
        <v>101</v>
      </c>
      <c r="AB3974" t="s">
        <v>102</v>
      </c>
      <c r="AD3974" t="s">
        <v>91</v>
      </c>
      <c r="AE3974" t="s">
        <v>730</v>
      </c>
      <c r="AF3974">
        <v>2022</v>
      </c>
    </row>
    <row r="3975" spans="1:32" x14ac:dyDescent="0.25">
      <c r="A3975" t="s">
        <v>29</v>
      </c>
      <c r="B3975" t="s">
        <v>67</v>
      </c>
      <c r="C3975" t="s">
        <v>68</v>
      </c>
      <c r="D3975" t="s">
        <v>69</v>
      </c>
      <c r="E3975">
        <f>_xlfn.XLOOKUP(Table1[[#This Row],[Location]],'Location analysis'!A:A,'Location analysis'!B:B)</f>
        <v>40.435699999999997</v>
      </c>
      <c r="F3975">
        <f>_xlfn.XLOOKUP(Table1[[#This Row],[Location]],'Location analysis'!A:A,'Location analysis'!C:C)</f>
        <v>-74.125200000000007</v>
      </c>
      <c r="G3975" t="s">
        <v>329</v>
      </c>
      <c r="H3975" t="s">
        <v>49</v>
      </c>
      <c r="I3975">
        <v>15283334252</v>
      </c>
      <c r="J3975" t="s">
        <v>729</v>
      </c>
      <c r="K3975" t="s">
        <v>51</v>
      </c>
      <c r="L3975">
        <v>147</v>
      </c>
      <c r="M3975">
        <v>2.5</v>
      </c>
      <c r="N3975">
        <v>1</v>
      </c>
      <c r="O3975">
        <v>147</v>
      </c>
      <c r="P3975">
        <v>2.5</v>
      </c>
      <c r="Q3975">
        <v>1</v>
      </c>
      <c r="R3975">
        <v>2.5</v>
      </c>
      <c r="S3975">
        <v>2.5</v>
      </c>
      <c r="T3975" s="1">
        <v>44733</v>
      </c>
      <c r="U3975" t="str">
        <f t="shared" si="310"/>
        <v>Snapple Tea - Raspberry</v>
      </c>
      <c r="V3975" t="str">
        <f t="shared" si="311"/>
        <v>Non Carbonated</v>
      </c>
      <c r="W3975" t="s">
        <v>49</v>
      </c>
      <c r="X3975" t="b">
        <f t="shared" si="313"/>
        <v>1</v>
      </c>
      <c r="Y3975">
        <f t="shared" si="312"/>
        <v>2.5</v>
      </c>
      <c r="Z3975" s="2">
        <f t="shared" si="314"/>
        <v>1.6666666666666667</v>
      </c>
      <c r="AA3975" t="s">
        <v>330</v>
      </c>
      <c r="AB3975" t="s">
        <v>144</v>
      </c>
      <c r="AD3975" t="s">
        <v>91</v>
      </c>
      <c r="AE3975" t="s">
        <v>730</v>
      </c>
      <c r="AF3975">
        <v>2022</v>
      </c>
    </row>
    <row r="3976" spans="1:32" x14ac:dyDescent="0.25">
      <c r="A3976" t="s">
        <v>29</v>
      </c>
      <c r="B3976" t="s">
        <v>67</v>
      </c>
      <c r="C3976" t="s">
        <v>68</v>
      </c>
      <c r="D3976" t="s">
        <v>69</v>
      </c>
      <c r="E3976">
        <f>_xlfn.XLOOKUP(Table1[[#This Row],[Location]],'Location analysis'!A:A,'Location analysis'!B:B)</f>
        <v>40.435699999999997</v>
      </c>
      <c r="F3976">
        <f>_xlfn.XLOOKUP(Table1[[#This Row],[Location]],'Location analysis'!A:A,'Location analysis'!C:C)</f>
        <v>-74.125200000000007</v>
      </c>
      <c r="G3976" t="s">
        <v>81</v>
      </c>
      <c r="H3976" t="s">
        <v>43</v>
      </c>
      <c r="I3976">
        <v>15283564250</v>
      </c>
      <c r="J3976" t="s">
        <v>729</v>
      </c>
      <c r="K3976" t="s">
        <v>36</v>
      </c>
      <c r="L3976">
        <v>134</v>
      </c>
      <c r="M3976">
        <v>2.5</v>
      </c>
      <c r="N3976">
        <v>1</v>
      </c>
      <c r="O3976">
        <v>134</v>
      </c>
      <c r="P3976">
        <v>2.5</v>
      </c>
      <c r="Q3976">
        <v>1</v>
      </c>
      <c r="R3976">
        <v>2.5</v>
      </c>
      <c r="S3976">
        <v>2.5</v>
      </c>
      <c r="T3976" s="1">
        <v>44733</v>
      </c>
      <c r="U3976" t="str">
        <f t="shared" si="310"/>
        <v>KitKat - Crisp Wafers</v>
      </c>
      <c r="V3976" t="str">
        <f t="shared" si="311"/>
        <v>Food</v>
      </c>
      <c r="W3976" t="s">
        <v>43</v>
      </c>
      <c r="X3976" t="b">
        <f t="shared" si="313"/>
        <v>1</v>
      </c>
      <c r="Y3976">
        <f t="shared" si="312"/>
        <v>2.5</v>
      </c>
      <c r="Z3976" s="2">
        <f t="shared" si="314"/>
        <v>1.6666666666666667</v>
      </c>
      <c r="AA3976" t="s">
        <v>82</v>
      </c>
      <c r="AB3976" t="s">
        <v>83</v>
      </c>
      <c r="AD3976" t="s">
        <v>91</v>
      </c>
      <c r="AE3976" t="s">
        <v>730</v>
      </c>
      <c r="AF3976">
        <v>2022</v>
      </c>
    </row>
    <row r="3977" spans="1:32" x14ac:dyDescent="0.25">
      <c r="A3977" t="s">
        <v>29</v>
      </c>
      <c r="B3977" t="s">
        <v>67</v>
      </c>
      <c r="C3977" t="s">
        <v>68</v>
      </c>
      <c r="D3977" t="s">
        <v>69</v>
      </c>
      <c r="E3977">
        <f>_xlfn.XLOOKUP(Table1[[#This Row],[Location]],'Location analysis'!A:A,'Location analysis'!B:B)</f>
        <v>40.435699999999997</v>
      </c>
      <c r="F3977">
        <f>_xlfn.XLOOKUP(Table1[[#This Row],[Location]],'Location analysis'!A:A,'Location analysis'!C:C)</f>
        <v>-74.125200000000007</v>
      </c>
      <c r="G3977" t="s">
        <v>100</v>
      </c>
      <c r="H3977" t="s">
        <v>43</v>
      </c>
      <c r="I3977">
        <v>15283677706</v>
      </c>
      <c r="J3977" t="s">
        <v>729</v>
      </c>
      <c r="K3977" t="s">
        <v>36</v>
      </c>
      <c r="L3977">
        <v>122</v>
      </c>
      <c r="M3977">
        <v>1.5</v>
      </c>
      <c r="N3977">
        <v>1</v>
      </c>
      <c r="O3977">
        <v>122</v>
      </c>
      <c r="P3977">
        <v>1.5</v>
      </c>
      <c r="Q3977">
        <v>1</v>
      </c>
      <c r="R3977">
        <v>1.5</v>
      </c>
      <c r="S3977">
        <v>1.5</v>
      </c>
      <c r="T3977" s="1">
        <v>44733</v>
      </c>
      <c r="U3977" t="str">
        <f t="shared" si="310"/>
        <v>Cheetos - Fleming Hot Crunchy</v>
      </c>
      <c r="V3977" t="str">
        <f t="shared" si="311"/>
        <v>Food</v>
      </c>
      <c r="W3977" t="s">
        <v>43</v>
      </c>
      <c r="X3977" t="b">
        <f t="shared" si="313"/>
        <v>1</v>
      </c>
      <c r="Y3977">
        <f t="shared" si="312"/>
        <v>1.5</v>
      </c>
      <c r="Z3977" s="2">
        <f t="shared" si="314"/>
        <v>1</v>
      </c>
      <c r="AA3977" t="s">
        <v>101</v>
      </c>
      <c r="AB3977" t="s">
        <v>102</v>
      </c>
      <c r="AD3977" t="s">
        <v>91</v>
      </c>
      <c r="AE3977" t="s">
        <v>730</v>
      </c>
      <c r="AF3977">
        <v>2022</v>
      </c>
    </row>
    <row r="3978" spans="1:32" x14ac:dyDescent="0.25">
      <c r="A3978" t="s">
        <v>29</v>
      </c>
      <c r="B3978" t="s">
        <v>67</v>
      </c>
      <c r="C3978" t="s">
        <v>68</v>
      </c>
      <c r="D3978" t="s">
        <v>69</v>
      </c>
      <c r="E3978">
        <f>_xlfn.XLOOKUP(Table1[[#This Row],[Location]],'Location analysis'!A:A,'Location analysis'!B:B)</f>
        <v>40.435699999999997</v>
      </c>
      <c r="F3978">
        <f>_xlfn.XLOOKUP(Table1[[#This Row],[Location]],'Location analysis'!A:A,'Location analysis'!C:C)</f>
        <v>-74.125200000000007</v>
      </c>
      <c r="G3978" t="s">
        <v>100</v>
      </c>
      <c r="H3978" t="s">
        <v>43</v>
      </c>
      <c r="I3978">
        <v>15283680781</v>
      </c>
      <c r="J3978" t="s">
        <v>729</v>
      </c>
      <c r="K3978" t="s">
        <v>36</v>
      </c>
      <c r="L3978">
        <v>122</v>
      </c>
      <c r="M3978">
        <v>1.5</v>
      </c>
      <c r="N3978">
        <v>1</v>
      </c>
      <c r="O3978">
        <v>122</v>
      </c>
      <c r="P3978">
        <v>1.5</v>
      </c>
      <c r="Q3978">
        <v>1</v>
      </c>
      <c r="R3978">
        <v>1.5</v>
      </c>
      <c r="S3978">
        <v>1.5</v>
      </c>
      <c r="T3978" s="1">
        <v>44733</v>
      </c>
      <c r="U3978" t="str">
        <f t="shared" si="310"/>
        <v>Cheetos - Fleming Hot Crunchy</v>
      </c>
      <c r="V3978" t="str">
        <f t="shared" si="311"/>
        <v>Food</v>
      </c>
      <c r="W3978" t="s">
        <v>43</v>
      </c>
      <c r="X3978" t="b">
        <f t="shared" si="313"/>
        <v>1</v>
      </c>
      <c r="Y3978">
        <f t="shared" si="312"/>
        <v>1.5</v>
      </c>
      <c r="Z3978" s="2">
        <f t="shared" si="314"/>
        <v>1</v>
      </c>
      <c r="AA3978" t="s">
        <v>101</v>
      </c>
      <c r="AB3978" t="s">
        <v>102</v>
      </c>
      <c r="AD3978" t="s">
        <v>91</v>
      </c>
      <c r="AE3978" t="s">
        <v>730</v>
      </c>
      <c r="AF3978">
        <v>2022</v>
      </c>
    </row>
    <row r="3979" spans="1:32" x14ac:dyDescent="0.25">
      <c r="A3979" t="s">
        <v>29</v>
      </c>
      <c r="B3979" t="s">
        <v>67</v>
      </c>
      <c r="C3979" t="s">
        <v>68</v>
      </c>
      <c r="D3979" t="s">
        <v>69</v>
      </c>
      <c r="E3979">
        <f>_xlfn.XLOOKUP(Table1[[#This Row],[Location]],'Location analysis'!A:A,'Location analysis'!B:B)</f>
        <v>40.435699999999997</v>
      </c>
      <c r="F3979">
        <f>_xlfn.XLOOKUP(Table1[[#This Row],[Location]],'Location analysis'!A:A,'Location analysis'!C:C)</f>
        <v>-74.125200000000007</v>
      </c>
      <c r="G3979" t="s">
        <v>100</v>
      </c>
      <c r="H3979" t="s">
        <v>43</v>
      </c>
      <c r="I3979">
        <v>15283800039</v>
      </c>
      <c r="J3979" t="s">
        <v>729</v>
      </c>
      <c r="K3979" t="s">
        <v>51</v>
      </c>
      <c r="L3979">
        <v>122</v>
      </c>
      <c r="M3979">
        <v>1.5</v>
      </c>
      <c r="N3979">
        <v>1</v>
      </c>
      <c r="O3979">
        <v>122</v>
      </c>
      <c r="P3979">
        <v>1.5</v>
      </c>
      <c r="Q3979">
        <v>1</v>
      </c>
      <c r="R3979">
        <v>1.5</v>
      </c>
      <c r="S3979">
        <v>1.5</v>
      </c>
      <c r="T3979" s="1">
        <v>44733</v>
      </c>
      <c r="U3979" t="str">
        <f t="shared" si="310"/>
        <v>Cheetos - Fleming Hot Crunchy</v>
      </c>
      <c r="V3979" t="str">
        <f t="shared" si="311"/>
        <v>Food</v>
      </c>
      <c r="W3979" t="s">
        <v>43</v>
      </c>
      <c r="X3979" t="b">
        <f t="shared" si="313"/>
        <v>1</v>
      </c>
      <c r="Y3979">
        <f t="shared" si="312"/>
        <v>1.5</v>
      </c>
      <c r="Z3979" s="2">
        <f t="shared" si="314"/>
        <v>1</v>
      </c>
      <c r="AA3979" t="s">
        <v>101</v>
      </c>
      <c r="AB3979" t="s">
        <v>102</v>
      </c>
      <c r="AD3979" t="s">
        <v>91</v>
      </c>
      <c r="AE3979" t="s">
        <v>730</v>
      </c>
      <c r="AF3979">
        <v>2022</v>
      </c>
    </row>
    <row r="3980" spans="1:32" x14ac:dyDescent="0.25">
      <c r="A3980" t="s">
        <v>29</v>
      </c>
      <c r="B3980" t="s">
        <v>67</v>
      </c>
      <c r="C3980" t="s">
        <v>68</v>
      </c>
      <c r="D3980" t="s">
        <v>69</v>
      </c>
      <c r="E3980">
        <f>_xlfn.XLOOKUP(Table1[[#This Row],[Location]],'Location analysis'!A:A,'Location analysis'!B:B)</f>
        <v>40.435699999999997</v>
      </c>
      <c r="F3980">
        <f>_xlfn.XLOOKUP(Table1[[#This Row],[Location]],'Location analysis'!A:A,'Location analysis'!C:C)</f>
        <v>-74.125200000000007</v>
      </c>
      <c r="G3980" t="s">
        <v>259</v>
      </c>
      <c r="H3980" t="s">
        <v>34</v>
      </c>
      <c r="I3980">
        <v>15284284306</v>
      </c>
      <c r="J3980" t="s">
        <v>731</v>
      </c>
      <c r="K3980" t="s">
        <v>51</v>
      </c>
      <c r="L3980">
        <v>140</v>
      </c>
      <c r="M3980">
        <v>1.5</v>
      </c>
      <c r="N3980">
        <v>1</v>
      </c>
      <c r="O3980">
        <v>140</v>
      </c>
      <c r="P3980">
        <v>1.5</v>
      </c>
      <c r="Q3980">
        <v>1</v>
      </c>
      <c r="R3980">
        <v>1.5</v>
      </c>
      <c r="S3980">
        <v>1.5</v>
      </c>
      <c r="T3980" s="1">
        <v>44734</v>
      </c>
      <c r="U3980" t="str">
        <f t="shared" si="310"/>
        <v>Sunkist Soda - Orange</v>
      </c>
      <c r="V3980" t="str">
        <f t="shared" si="311"/>
        <v>Carbonated</v>
      </c>
      <c r="W3980" t="s">
        <v>34</v>
      </c>
      <c r="X3980" t="b">
        <f t="shared" si="313"/>
        <v>1</v>
      </c>
      <c r="Y3980">
        <f t="shared" si="312"/>
        <v>1.5</v>
      </c>
      <c r="Z3980" s="2">
        <f t="shared" si="314"/>
        <v>1</v>
      </c>
      <c r="AA3980" t="s">
        <v>260</v>
      </c>
      <c r="AB3980" t="s">
        <v>261</v>
      </c>
      <c r="AD3980" t="s">
        <v>109</v>
      </c>
      <c r="AE3980" t="s">
        <v>732</v>
      </c>
      <c r="AF3980">
        <v>2022</v>
      </c>
    </row>
    <row r="3981" spans="1:32" x14ac:dyDescent="0.25">
      <c r="A3981" t="s">
        <v>29</v>
      </c>
      <c r="B3981" t="s">
        <v>67</v>
      </c>
      <c r="C3981" t="s">
        <v>68</v>
      </c>
      <c r="D3981" t="s">
        <v>69</v>
      </c>
      <c r="E3981">
        <f>_xlfn.XLOOKUP(Table1[[#This Row],[Location]],'Location analysis'!A:A,'Location analysis'!B:B)</f>
        <v>40.435699999999997</v>
      </c>
      <c r="F3981">
        <f>_xlfn.XLOOKUP(Table1[[#This Row],[Location]],'Location analysis'!A:A,'Location analysis'!C:C)</f>
        <v>-74.125200000000007</v>
      </c>
      <c r="G3981" t="s">
        <v>545</v>
      </c>
      <c r="H3981" t="s">
        <v>43</v>
      </c>
      <c r="I3981">
        <v>15284284371</v>
      </c>
      <c r="J3981" t="s">
        <v>731</v>
      </c>
      <c r="K3981" t="s">
        <v>51</v>
      </c>
      <c r="L3981">
        <v>135</v>
      </c>
      <c r="M3981">
        <v>1.5</v>
      </c>
      <c r="N3981">
        <v>1</v>
      </c>
      <c r="O3981">
        <v>135</v>
      </c>
      <c r="P3981">
        <v>1.5</v>
      </c>
      <c r="Q3981">
        <v>1</v>
      </c>
      <c r="R3981">
        <v>1.5</v>
      </c>
      <c r="S3981">
        <v>1.5</v>
      </c>
      <c r="T3981" s="1">
        <v>44734</v>
      </c>
      <c r="U3981" t="str">
        <f t="shared" si="310"/>
        <v>Nutri Grain Apple Cinnamon</v>
      </c>
      <c r="V3981" t="str">
        <f t="shared" si="311"/>
        <v>Food</v>
      </c>
      <c r="W3981" t="s">
        <v>43</v>
      </c>
      <c r="X3981" t="b">
        <f t="shared" si="313"/>
        <v>1</v>
      </c>
      <c r="Y3981">
        <f t="shared" si="312"/>
        <v>1.5</v>
      </c>
      <c r="Z3981" s="2">
        <f t="shared" si="314"/>
        <v>1</v>
      </c>
      <c r="AA3981" t="s">
        <v>545</v>
      </c>
      <c r="AD3981" t="s">
        <v>109</v>
      </c>
      <c r="AE3981" t="s">
        <v>732</v>
      </c>
      <c r="AF3981">
        <v>2022</v>
      </c>
    </row>
    <row r="3982" spans="1:32" x14ac:dyDescent="0.25">
      <c r="A3982" t="s">
        <v>29</v>
      </c>
      <c r="B3982" t="s">
        <v>30</v>
      </c>
      <c r="C3982" t="s">
        <v>31</v>
      </c>
      <c r="D3982" t="s">
        <v>32</v>
      </c>
      <c r="E3982">
        <f>_xlfn.XLOOKUP(Table1[[#This Row],[Location]],'Location analysis'!A:A,'Location analysis'!B:B)</f>
        <v>40.423690999999998</v>
      </c>
      <c r="F3982">
        <f>_xlfn.XLOOKUP(Table1[[#This Row],[Location]],'Location analysis'!A:A,'Location analysis'!C:C)</f>
        <v>-74.380831999999998</v>
      </c>
      <c r="G3982" t="s">
        <v>125</v>
      </c>
      <c r="H3982" t="s">
        <v>97</v>
      </c>
      <c r="I3982">
        <v>15284747684</v>
      </c>
      <c r="J3982" t="s">
        <v>731</v>
      </c>
      <c r="K3982" t="s">
        <v>51</v>
      </c>
      <c r="L3982">
        <v>143</v>
      </c>
      <c r="M3982">
        <v>2</v>
      </c>
      <c r="N3982">
        <v>1</v>
      </c>
      <c r="O3982">
        <v>143</v>
      </c>
      <c r="P3982">
        <v>2</v>
      </c>
      <c r="Q3982">
        <v>1</v>
      </c>
      <c r="R3982">
        <v>2</v>
      </c>
      <c r="S3982">
        <v>2</v>
      </c>
      <c r="T3982" s="1">
        <v>44734</v>
      </c>
      <c r="U3982" t="str">
        <f t="shared" si="310"/>
        <v>S. Pellegrino Sparkling Mineral Water</v>
      </c>
      <c r="V3982" t="str">
        <f t="shared" si="311"/>
        <v>Water</v>
      </c>
      <c r="W3982" t="s">
        <v>97</v>
      </c>
      <c r="X3982" t="b">
        <f t="shared" si="313"/>
        <v>1</v>
      </c>
      <c r="Y3982">
        <f t="shared" si="312"/>
        <v>2</v>
      </c>
      <c r="Z3982" s="2">
        <f t="shared" si="314"/>
        <v>1.3333333333333333</v>
      </c>
      <c r="AA3982" t="s">
        <v>125</v>
      </c>
      <c r="AD3982" t="s">
        <v>109</v>
      </c>
      <c r="AE3982" t="s">
        <v>732</v>
      </c>
      <c r="AF3982">
        <v>2022</v>
      </c>
    </row>
    <row r="3983" spans="1:32" x14ac:dyDescent="0.25">
      <c r="A3983" t="s">
        <v>29</v>
      </c>
      <c r="B3983" t="s">
        <v>46</v>
      </c>
      <c r="C3983" t="s">
        <v>31</v>
      </c>
      <c r="D3983" t="s">
        <v>47</v>
      </c>
      <c r="E3983">
        <f>_xlfn.XLOOKUP(Table1[[#This Row],[Location]],'Location analysis'!A:A,'Location analysis'!B:B)</f>
        <v>40.423690999999998</v>
      </c>
      <c r="F3983">
        <f>_xlfn.XLOOKUP(Table1[[#This Row],[Location]],'Location analysis'!A:A,'Location analysis'!C:C)</f>
        <v>-74.380831999999998</v>
      </c>
      <c r="G3983" t="s">
        <v>182</v>
      </c>
      <c r="H3983" t="s">
        <v>34</v>
      </c>
      <c r="I3983">
        <v>15284755839</v>
      </c>
      <c r="J3983" t="s">
        <v>731</v>
      </c>
      <c r="K3983" t="s">
        <v>51</v>
      </c>
      <c r="L3983">
        <v>140</v>
      </c>
      <c r="M3983">
        <v>1.5</v>
      </c>
      <c r="N3983">
        <v>1</v>
      </c>
      <c r="O3983">
        <v>140</v>
      </c>
      <c r="P3983">
        <v>1.5</v>
      </c>
      <c r="Q3983">
        <v>1</v>
      </c>
      <c r="R3983">
        <v>1.5</v>
      </c>
      <c r="S3983">
        <v>1.5</v>
      </c>
      <c r="T3983" s="1">
        <v>44734</v>
      </c>
      <c r="U3983" t="str">
        <f t="shared" si="310"/>
        <v>Coca Cola - Zero Sugar</v>
      </c>
      <c r="V3983" t="str">
        <f t="shared" si="311"/>
        <v>Carbonated</v>
      </c>
      <c r="W3983" t="s">
        <v>34</v>
      </c>
      <c r="X3983" t="b">
        <f t="shared" si="313"/>
        <v>1</v>
      </c>
      <c r="Y3983">
        <f t="shared" si="312"/>
        <v>1.5</v>
      </c>
      <c r="Z3983" s="2">
        <f t="shared" si="314"/>
        <v>1</v>
      </c>
      <c r="AA3983" t="s">
        <v>183</v>
      </c>
      <c r="AB3983" t="s">
        <v>184</v>
      </c>
      <c r="AD3983" t="s">
        <v>109</v>
      </c>
      <c r="AE3983" t="s">
        <v>732</v>
      </c>
      <c r="AF3983">
        <v>2022</v>
      </c>
    </row>
    <row r="3984" spans="1:32" x14ac:dyDescent="0.25">
      <c r="A3984" t="s">
        <v>29</v>
      </c>
      <c r="B3984" t="s">
        <v>30</v>
      </c>
      <c r="C3984" t="s">
        <v>31</v>
      </c>
      <c r="D3984" t="s">
        <v>32</v>
      </c>
      <c r="E3984">
        <f>_xlfn.XLOOKUP(Table1[[#This Row],[Location]],'Location analysis'!A:A,'Location analysis'!B:B)</f>
        <v>40.423690999999998</v>
      </c>
      <c r="F3984">
        <f>_xlfn.XLOOKUP(Table1[[#This Row],[Location]],'Location analysis'!A:A,'Location analysis'!C:C)</f>
        <v>-74.380831999999998</v>
      </c>
      <c r="G3984" t="s">
        <v>125</v>
      </c>
      <c r="H3984" t="s">
        <v>97</v>
      </c>
      <c r="I3984">
        <v>15285253331</v>
      </c>
      <c r="J3984" t="s">
        <v>731</v>
      </c>
      <c r="K3984" t="s">
        <v>51</v>
      </c>
      <c r="L3984">
        <v>143</v>
      </c>
      <c r="M3984">
        <v>2</v>
      </c>
      <c r="N3984">
        <v>1</v>
      </c>
      <c r="O3984">
        <v>143</v>
      </c>
      <c r="P3984">
        <v>2</v>
      </c>
      <c r="Q3984">
        <v>1</v>
      </c>
      <c r="R3984">
        <v>2</v>
      </c>
      <c r="S3984">
        <v>2</v>
      </c>
      <c r="T3984" s="1">
        <v>44734</v>
      </c>
      <c r="U3984" t="str">
        <f t="shared" si="310"/>
        <v>S. Pellegrino Sparkling Mineral Water</v>
      </c>
      <c r="V3984" t="str">
        <f t="shared" si="311"/>
        <v>Water</v>
      </c>
      <c r="W3984" t="s">
        <v>97</v>
      </c>
      <c r="X3984" t="b">
        <f t="shared" si="313"/>
        <v>1</v>
      </c>
      <c r="Y3984">
        <f t="shared" si="312"/>
        <v>2</v>
      </c>
      <c r="Z3984" s="2">
        <f t="shared" si="314"/>
        <v>1.3333333333333333</v>
      </c>
      <c r="AA3984" t="s">
        <v>125</v>
      </c>
      <c r="AD3984" t="s">
        <v>109</v>
      </c>
      <c r="AE3984" t="s">
        <v>732</v>
      </c>
      <c r="AF3984">
        <v>2022</v>
      </c>
    </row>
    <row r="3985" spans="1:32" x14ac:dyDescent="0.25">
      <c r="A3985" t="s">
        <v>29</v>
      </c>
      <c r="B3985" t="s">
        <v>30</v>
      </c>
      <c r="C3985" t="s">
        <v>31</v>
      </c>
      <c r="D3985" t="s">
        <v>32</v>
      </c>
      <c r="E3985">
        <f>_xlfn.XLOOKUP(Table1[[#This Row],[Location]],'Location analysis'!A:A,'Location analysis'!B:B)</f>
        <v>40.423690999999998</v>
      </c>
      <c r="F3985">
        <f>_xlfn.XLOOKUP(Table1[[#This Row],[Location]],'Location analysis'!A:A,'Location analysis'!C:C)</f>
        <v>-74.380831999999998</v>
      </c>
      <c r="G3985" t="s">
        <v>248</v>
      </c>
      <c r="H3985" t="s">
        <v>43</v>
      </c>
      <c r="I3985">
        <v>15285849990</v>
      </c>
      <c r="J3985" t="s">
        <v>731</v>
      </c>
      <c r="K3985" t="s">
        <v>51</v>
      </c>
      <c r="L3985">
        <v>111</v>
      </c>
      <c r="M3985">
        <v>1.5</v>
      </c>
      <c r="N3985">
        <v>1</v>
      </c>
      <c r="O3985">
        <v>111</v>
      </c>
      <c r="P3985">
        <v>1.5</v>
      </c>
      <c r="Q3985">
        <v>1</v>
      </c>
      <c r="R3985">
        <v>1.5</v>
      </c>
      <c r="S3985">
        <v>1.5</v>
      </c>
      <c r="T3985" s="1">
        <v>44734</v>
      </c>
      <c r="U3985" t="str">
        <f t="shared" si="310"/>
        <v>Popchips Potato - Sea Salt</v>
      </c>
      <c r="V3985" t="str">
        <f t="shared" si="311"/>
        <v>Food</v>
      </c>
      <c r="W3985" t="s">
        <v>43</v>
      </c>
      <c r="X3985" t="b">
        <f t="shared" si="313"/>
        <v>1</v>
      </c>
      <c r="Y3985">
        <f t="shared" si="312"/>
        <v>1.5</v>
      </c>
      <c r="Z3985" s="2">
        <f t="shared" si="314"/>
        <v>1</v>
      </c>
      <c r="AA3985" t="s">
        <v>229</v>
      </c>
      <c r="AB3985" t="s">
        <v>157</v>
      </c>
      <c r="AD3985" t="s">
        <v>109</v>
      </c>
      <c r="AE3985" t="s">
        <v>732</v>
      </c>
      <c r="AF3985">
        <v>2022</v>
      </c>
    </row>
    <row r="3986" spans="1:32" x14ac:dyDescent="0.25">
      <c r="A3986" t="s">
        <v>29</v>
      </c>
      <c r="B3986" t="s">
        <v>394</v>
      </c>
      <c r="C3986" t="s">
        <v>395</v>
      </c>
      <c r="D3986" t="s">
        <v>396</v>
      </c>
      <c r="E3986">
        <f>_xlfn.XLOOKUP(Table1[[#This Row],[Location]],'Location analysis'!A:A,'Location analysis'!B:B)</f>
        <v>40.416893999999999</v>
      </c>
      <c r="F3986">
        <f>_xlfn.XLOOKUP(Table1[[#This Row],[Location]],'Location analysis'!A:A,'Location analysis'!C:C)</f>
        <v>-74.420399000000003</v>
      </c>
      <c r="G3986" t="s">
        <v>112</v>
      </c>
      <c r="H3986" t="s">
        <v>43</v>
      </c>
      <c r="I3986">
        <v>15286174516</v>
      </c>
      <c r="J3986" t="s">
        <v>731</v>
      </c>
      <c r="K3986" t="s">
        <v>51</v>
      </c>
      <c r="L3986">
        <v>131</v>
      </c>
      <c r="M3986">
        <v>2</v>
      </c>
      <c r="N3986">
        <v>1</v>
      </c>
      <c r="O3986">
        <v>131</v>
      </c>
      <c r="P3986">
        <v>2</v>
      </c>
      <c r="Q3986">
        <v>1</v>
      </c>
      <c r="R3986">
        <v>2</v>
      </c>
      <c r="S3986">
        <v>2</v>
      </c>
      <c r="T3986" s="1">
        <v>44738</v>
      </c>
      <c r="U3986" t="str">
        <f t="shared" si="310"/>
        <v>Robert Irvine's - Fit Crunch -  Chocolate Pea</v>
      </c>
      <c r="V3986" t="str">
        <f t="shared" si="311"/>
        <v>Food</v>
      </c>
      <c r="W3986" t="s">
        <v>43</v>
      </c>
      <c r="X3986" t="b">
        <f t="shared" si="313"/>
        <v>1</v>
      </c>
      <c r="Y3986">
        <f t="shared" si="312"/>
        <v>2</v>
      </c>
      <c r="Z3986" s="2">
        <f t="shared" si="314"/>
        <v>1.3333333333333333</v>
      </c>
      <c r="AA3986" t="s">
        <v>113</v>
      </c>
      <c r="AB3986" t="s">
        <v>114</v>
      </c>
      <c r="AC3986" t="s">
        <v>115</v>
      </c>
      <c r="AD3986" t="s">
        <v>109</v>
      </c>
      <c r="AE3986" t="s">
        <v>732</v>
      </c>
      <c r="AF3986">
        <v>2022</v>
      </c>
    </row>
    <row r="3987" spans="1:32" x14ac:dyDescent="0.25">
      <c r="A3987" t="s">
        <v>29</v>
      </c>
      <c r="B3987" t="s">
        <v>394</v>
      </c>
      <c r="C3987" t="s">
        <v>395</v>
      </c>
      <c r="D3987" t="s">
        <v>396</v>
      </c>
      <c r="E3987">
        <f>_xlfn.XLOOKUP(Table1[[#This Row],[Location]],'Location analysis'!A:A,'Location analysis'!B:B)</f>
        <v>40.416893999999999</v>
      </c>
      <c r="F3987">
        <f>_xlfn.XLOOKUP(Table1[[#This Row],[Location]],'Location analysis'!A:A,'Location analysis'!C:C)</f>
        <v>-74.420399000000003</v>
      </c>
      <c r="G3987" t="s">
        <v>725</v>
      </c>
      <c r="H3987" t="s">
        <v>43</v>
      </c>
      <c r="I3987">
        <v>15286235681</v>
      </c>
      <c r="J3987" t="s">
        <v>731</v>
      </c>
      <c r="K3987" t="s">
        <v>51</v>
      </c>
      <c r="L3987">
        <v>112</v>
      </c>
      <c r="M3987">
        <v>1.5</v>
      </c>
      <c r="N3987">
        <v>1</v>
      </c>
      <c r="O3987">
        <v>112</v>
      </c>
      <c r="P3987">
        <v>1.5</v>
      </c>
      <c r="Q3987">
        <v>1</v>
      </c>
      <c r="R3987">
        <v>1.5</v>
      </c>
      <c r="S3987">
        <v>1.5</v>
      </c>
      <c r="T3987" s="1">
        <v>44738</v>
      </c>
      <c r="U3987" t="str">
        <f t="shared" si="310"/>
        <v>Popchips Potato - Sour Cream &amp; Onion</v>
      </c>
      <c r="V3987" t="str">
        <f t="shared" si="311"/>
        <v>Food</v>
      </c>
      <c r="W3987" t="s">
        <v>43</v>
      </c>
      <c r="X3987" t="b">
        <f t="shared" si="313"/>
        <v>1</v>
      </c>
      <c r="Y3987">
        <f t="shared" si="312"/>
        <v>1.5</v>
      </c>
      <c r="Z3987" s="2">
        <f t="shared" si="314"/>
        <v>1</v>
      </c>
      <c r="AA3987" t="s">
        <v>229</v>
      </c>
      <c r="AB3987" t="s">
        <v>726</v>
      </c>
      <c r="AD3987" t="s">
        <v>109</v>
      </c>
      <c r="AE3987" t="s">
        <v>732</v>
      </c>
      <c r="AF3987">
        <v>2022</v>
      </c>
    </row>
    <row r="3988" spans="1:32" x14ac:dyDescent="0.25">
      <c r="A3988" t="s">
        <v>29</v>
      </c>
      <c r="B3988" t="s">
        <v>46</v>
      </c>
      <c r="C3988" t="s">
        <v>31</v>
      </c>
      <c r="D3988" t="s">
        <v>47</v>
      </c>
      <c r="E3988">
        <f>_xlfn.XLOOKUP(Table1[[#This Row],[Location]],'Location analysis'!A:A,'Location analysis'!B:B)</f>
        <v>40.423690999999998</v>
      </c>
      <c r="F3988">
        <f>_xlfn.XLOOKUP(Table1[[#This Row],[Location]],'Location analysis'!A:A,'Location analysis'!C:C)</f>
        <v>-74.380831999999998</v>
      </c>
      <c r="G3988" t="s">
        <v>612</v>
      </c>
      <c r="H3988" t="s">
        <v>43</v>
      </c>
      <c r="I3988">
        <v>15286334533</v>
      </c>
      <c r="J3988" t="s">
        <v>731</v>
      </c>
      <c r="K3988" t="s">
        <v>51</v>
      </c>
      <c r="L3988">
        <v>120</v>
      </c>
      <c r="M3988">
        <v>1.5</v>
      </c>
      <c r="N3988">
        <v>1</v>
      </c>
      <c r="O3988">
        <v>120</v>
      </c>
      <c r="P3988">
        <v>1.5</v>
      </c>
      <c r="Q3988">
        <v>1</v>
      </c>
      <c r="R3988">
        <v>1.5</v>
      </c>
      <c r="S3988">
        <v>1.5</v>
      </c>
      <c r="T3988" s="1">
        <v>44734</v>
      </c>
      <c r="U3988" t="str">
        <f t="shared" si="310"/>
        <v>Goldfish Baked - Cheddar</v>
      </c>
      <c r="V3988" t="str">
        <f t="shared" si="311"/>
        <v>Food</v>
      </c>
      <c r="W3988" t="s">
        <v>43</v>
      </c>
      <c r="X3988" t="b">
        <f t="shared" si="313"/>
        <v>1</v>
      </c>
      <c r="Y3988">
        <f t="shared" si="312"/>
        <v>1.5</v>
      </c>
      <c r="Z3988" s="2">
        <f t="shared" si="314"/>
        <v>1</v>
      </c>
      <c r="AA3988" t="s">
        <v>613</v>
      </c>
      <c r="AB3988" t="s">
        <v>614</v>
      </c>
      <c r="AD3988" t="s">
        <v>109</v>
      </c>
      <c r="AE3988" t="s">
        <v>732</v>
      </c>
      <c r="AF3988">
        <v>2022</v>
      </c>
    </row>
    <row r="3989" spans="1:32" x14ac:dyDescent="0.25">
      <c r="A3989" t="s">
        <v>29</v>
      </c>
      <c r="B3989" t="s">
        <v>46</v>
      </c>
      <c r="C3989" t="s">
        <v>31</v>
      </c>
      <c r="D3989" t="s">
        <v>47</v>
      </c>
      <c r="E3989">
        <f>_xlfn.XLOOKUP(Table1[[#This Row],[Location]],'Location analysis'!A:A,'Location analysis'!B:B)</f>
        <v>40.423690999999998</v>
      </c>
      <c r="F3989">
        <f>_xlfn.XLOOKUP(Table1[[#This Row],[Location]],'Location analysis'!A:A,'Location analysis'!C:C)</f>
        <v>-74.380831999999998</v>
      </c>
      <c r="G3989" t="s">
        <v>612</v>
      </c>
      <c r="H3989" t="s">
        <v>43</v>
      </c>
      <c r="I3989">
        <v>15286399558</v>
      </c>
      <c r="J3989" t="s">
        <v>731</v>
      </c>
      <c r="K3989" t="s">
        <v>51</v>
      </c>
      <c r="L3989">
        <v>120</v>
      </c>
      <c r="M3989">
        <v>1.5</v>
      </c>
      <c r="N3989">
        <v>1</v>
      </c>
      <c r="O3989">
        <v>120</v>
      </c>
      <c r="P3989">
        <v>1.5</v>
      </c>
      <c r="Q3989">
        <v>1</v>
      </c>
      <c r="R3989">
        <v>1.5</v>
      </c>
      <c r="S3989">
        <v>1.5</v>
      </c>
      <c r="T3989" s="1">
        <v>44734</v>
      </c>
      <c r="U3989" t="str">
        <f t="shared" si="310"/>
        <v>Goldfish Baked - Cheddar</v>
      </c>
      <c r="V3989" t="str">
        <f t="shared" si="311"/>
        <v>Food</v>
      </c>
      <c r="W3989" t="s">
        <v>43</v>
      </c>
      <c r="X3989" t="b">
        <f t="shared" si="313"/>
        <v>1</v>
      </c>
      <c r="Y3989">
        <f t="shared" si="312"/>
        <v>1.5</v>
      </c>
      <c r="Z3989" s="2">
        <f t="shared" si="314"/>
        <v>1</v>
      </c>
      <c r="AA3989" t="s">
        <v>613</v>
      </c>
      <c r="AB3989" t="s">
        <v>614</v>
      </c>
      <c r="AD3989" t="s">
        <v>109</v>
      </c>
      <c r="AE3989" t="s">
        <v>732</v>
      </c>
      <c r="AF3989">
        <v>2022</v>
      </c>
    </row>
    <row r="3990" spans="1:32" x14ac:dyDescent="0.25">
      <c r="A3990" t="s">
        <v>29</v>
      </c>
      <c r="B3990" t="s">
        <v>394</v>
      </c>
      <c r="C3990" t="s">
        <v>395</v>
      </c>
      <c r="D3990" t="s">
        <v>396</v>
      </c>
      <c r="E3990">
        <f>_xlfn.XLOOKUP(Table1[[#This Row],[Location]],'Location analysis'!A:A,'Location analysis'!B:B)</f>
        <v>40.416893999999999</v>
      </c>
      <c r="F3990">
        <f>_xlfn.XLOOKUP(Table1[[#This Row],[Location]],'Location analysis'!A:A,'Location analysis'!C:C)</f>
        <v>-74.420399000000003</v>
      </c>
      <c r="G3990" t="s">
        <v>508</v>
      </c>
      <c r="H3990" t="s">
        <v>43</v>
      </c>
      <c r="I3990">
        <v>15286480962</v>
      </c>
      <c r="J3990" t="s">
        <v>731</v>
      </c>
      <c r="K3990" t="s">
        <v>51</v>
      </c>
      <c r="L3990">
        <v>110</v>
      </c>
      <c r="M3990">
        <v>1.5</v>
      </c>
      <c r="N3990">
        <v>1</v>
      </c>
      <c r="O3990">
        <v>110</v>
      </c>
      <c r="P3990">
        <v>1.5</v>
      </c>
      <c r="Q3990">
        <v>1</v>
      </c>
      <c r="R3990">
        <v>1.5</v>
      </c>
      <c r="S3990">
        <v>1.5</v>
      </c>
      <c r="T3990" s="1">
        <v>44738</v>
      </c>
      <c r="U3990" t="str">
        <f t="shared" si="310"/>
        <v>Pop Corners - Kettle Corn</v>
      </c>
      <c r="V3990" t="str">
        <f t="shared" si="311"/>
        <v>Food</v>
      </c>
      <c r="W3990" t="s">
        <v>43</v>
      </c>
      <c r="X3990" t="b">
        <f t="shared" si="313"/>
        <v>1</v>
      </c>
      <c r="Y3990">
        <f t="shared" si="312"/>
        <v>1.5</v>
      </c>
      <c r="Z3990" s="2">
        <f t="shared" si="314"/>
        <v>1</v>
      </c>
      <c r="AA3990" t="s">
        <v>509</v>
      </c>
      <c r="AB3990" t="s">
        <v>510</v>
      </c>
      <c r="AD3990" t="s">
        <v>109</v>
      </c>
      <c r="AE3990" t="s">
        <v>732</v>
      </c>
      <c r="AF3990">
        <v>2022</v>
      </c>
    </row>
    <row r="3991" spans="1:32" x14ac:dyDescent="0.25">
      <c r="A3991" t="s">
        <v>29</v>
      </c>
      <c r="B3991" t="s">
        <v>394</v>
      </c>
      <c r="C3991" t="s">
        <v>395</v>
      </c>
      <c r="D3991" t="s">
        <v>396</v>
      </c>
      <c r="E3991">
        <f>_xlfn.XLOOKUP(Table1[[#This Row],[Location]],'Location analysis'!A:A,'Location analysis'!B:B)</f>
        <v>40.416893999999999</v>
      </c>
      <c r="F3991">
        <f>_xlfn.XLOOKUP(Table1[[#This Row],[Location]],'Location analysis'!A:A,'Location analysis'!C:C)</f>
        <v>-74.420399000000003</v>
      </c>
      <c r="G3991" t="s">
        <v>317</v>
      </c>
      <c r="H3991" t="s">
        <v>43</v>
      </c>
      <c r="I3991">
        <v>15286559704</v>
      </c>
      <c r="J3991" t="s">
        <v>731</v>
      </c>
      <c r="K3991" t="s">
        <v>36</v>
      </c>
      <c r="L3991">
        <v>135</v>
      </c>
      <c r="M3991">
        <v>2</v>
      </c>
      <c r="N3991">
        <v>1</v>
      </c>
      <c r="O3991">
        <v>135</v>
      </c>
      <c r="P3991">
        <v>2</v>
      </c>
      <c r="Q3991">
        <v>1</v>
      </c>
      <c r="R3991">
        <v>2</v>
      </c>
      <c r="S3991">
        <v>2</v>
      </c>
      <c r="T3991" s="1">
        <v>44738</v>
      </c>
      <c r="U3991" t="str">
        <f t="shared" si="310"/>
        <v>RXBAR - Protein Bar - Peanut Butter</v>
      </c>
      <c r="V3991" t="str">
        <f t="shared" si="311"/>
        <v>Food</v>
      </c>
      <c r="W3991" t="s">
        <v>43</v>
      </c>
      <c r="X3991" t="b">
        <f t="shared" si="313"/>
        <v>1</v>
      </c>
      <c r="Y3991">
        <f t="shared" si="312"/>
        <v>2</v>
      </c>
      <c r="Z3991" s="2">
        <f t="shared" si="314"/>
        <v>1.3333333333333333</v>
      </c>
      <c r="AA3991" t="s">
        <v>318</v>
      </c>
      <c r="AB3991" t="s">
        <v>319</v>
      </c>
      <c r="AC3991" t="s">
        <v>320</v>
      </c>
      <c r="AD3991" t="s">
        <v>109</v>
      </c>
      <c r="AE3991" t="s">
        <v>732</v>
      </c>
      <c r="AF3991">
        <v>2022</v>
      </c>
    </row>
    <row r="3992" spans="1:32" x14ac:dyDescent="0.25">
      <c r="A3992" t="s">
        <v>29</v>
      </c>
      <c r="B3992" t="s">
        <v>394</v>
      </c>
      <c r="C3992" t="s">
        <v>395</v>
      </c>
      <c r="D3992" t="s">
        <v>396</v>
      </c>
      <c r="E3992">
        <f>_xlfn.XLOOKUP(Table1[[#This Row],[Location]],'Location analysis'!A:A,'Location analysis'!B:B)</f>
        <v>40.416893999999999</v>
      </c>
      <c r="F3992">
        <f>_xlfn.XLOOKUP(Table1[[#This Row],[Location]],'Location analysis'!A:A,'Location analysis'!C:C)</f>
        <v>-74.420399000000003</v>
      </c>
      <c r="G3992" t="s">
        <v>397</v>
      </c>
      <c r="H3992" t="s">
        <v>49</v>
      </c>
      <c r="I3992">
        <v>15286826476</v>
      </c>
      <c r="J3992" t="s">
        <v>731</v>
      </c>
      <c r="K3992" t="s">
        <v>36</v>
      </c>
      <c r="L3992">
        <v>146</v>
      </c>
      <c r="M3992">
        <v>3.5</v>
      </c>
      <c r="N3992">
        <v>1</v>
      </c>
      <c r="O3992">
        <v>146</v>
      </c>
      <c r="P3992">
        <v>3.5</v>
      </c>
      <c r="Q3992">
        <v>1</v>
      </c>
      <c r="R3992">
        <v>3.5</v>
      </c>
      <c r="S3992">
        <v>3.5</v>
      </c>
      <c r="T3992" s="1">
        <v>44738</v>
      </c>
      <c r="U3992" t="str">
        <f t="shared" si="310"/>
        <v>Starbucks Doubleshot Energy - Mocha</v>
      </c>
      <c r="V3992" t="str">
        <f t="shared" si="311"/>
        <v>Non Carbonated</v>
      </c>
      <c r="W3992" t="s">
        <v>49</v>
      </c>
      <c r="X3992" t="b">
        <f t="shared" si="313"/>
        <v>1</v>
      </c>
      <c r="Y3992">
        <f t="shared" si="312"/>
        <v>3.5</v>
      </c>
      <c r="Z3992" s="2">
        <f t="shared" si="314"/>
        <v>2.3333333333333335</v>
      </c>
      <c r="AA3992" t="s">
        <v>398</v>
      </c>
      <c r="AB3992" t="s">
        <v>399</v>
      </c>
      <c r="AD3992" t="s">
        <v>109</v>
      </c>
      <c r="AE3992" t="s">
        <v>732</v>
      </c>
      <c r="AF3992">
        <v>2022</v>
      </c>
    </row>
    <row r="3993" spans="1:32" x14ac:dyDescent="0.25">
      <c r="A3993" t="s">
        <v>29</v>
      </c>
      <c r="B3993" t="s">
        <v>394</v>
      </c>
      <c r="C3993" t="s">
        <v>395</v>
      </c>
      <c r="D3993" t="s">
        <v>396</v>
      </c>
      <c r="E3993">
        <f>_xlfn.XLOOKUP(Table1[[#This Row],[Location]],'Location analysis'!A:A,'Location analysis'!B:B)</f>
        <v>40.416893999999999</v>
      </c>
      <c r="F3993">
        <f>_xlfn.XLOOKUP(Table1[[#This Row],[Location]],'Location analysis'!A:A,'Location analysis'!C:C)</f>
        <v>-74.420399000000003</v>
      </c>
      <c r="G3993" t="s">
        <v>397</v>
      </c>
      <c r="H3993" t="s">
        <v>49</v>
      </c>
      <c r="I3993">
        <v>15286945726</v>
      </c>
      <c r="J3993" t="s">
        <v>731</v>
      </c>
      <c r="K3993" t="s">
        <v>51</v>
      </c>
      <c r="L3993">
        <v>146</v>
      </c>
      <c r="M3993">
        <v>3.5</v>
      </c>
      <c r="N3993">
        <v>1</v>
      </c>
      <c r="O3993">
        <v>146</v>
      </c>
      <c r="P3993">
        <v>3.5</v>
      </c>
      <c r="Q3993">
        <v>1</v>
      </c>
      <c r="R3993">
        <v>3.5</v>
      </c>
      <c r="S3993">
        <v>3.5</v>
      </c>
      <c r="T3993" s="1">
        <v>44738</v>
      </c>
      <c r="U3993" t="str">
        <f t="shared" si="310"/>
        <v>Starbucks Doubleshot Energy - Mocha</v>
      </c>
      <c r="V3993" t="str">
        <f t="shared" si="311"/>
        <v>Non Carbonated</v>
      </c>
      <c r="W3993" t="s">
        <v>49</v>
      </c>
      <c r="X3993" t="b">
        <f t="shared" si="313"/>
        <v>1</v>
      </c>
      <c r="Y3993">
        <f t="shared" si="312"/>
        <v>3.5</v>
      </c>
      <c r="Z3993" s="2">
        <f t="shared" si="314"/>
        <v>2.3333333333333335</v>
      </c>
      <c r="AA3993" t="s">
        <v>398</v>
      </c>
      <c r="AB3993" t="s">
        <v>399</v>
      </c>
      <c r="AD3993" t="s">
        <v>109</v>
      </c>
      <c r="AE3993" t="s">
        <v>732</v>
      </c>
      <c r="AF3993">
        <v>2022</v>
      </c>
    </row>
    <row r="3994" spans="1:32" x14ac:dyDescent="0.25">
      <c r="A3994" t="s">
        <v>29</v>
      </c>
      <c r="B3994" t="s">
        <v>394</v>
      </c>
      <c r="C3994" t="s">
        <v>395</v>
      </c>
      <c r="D3994" t="s">
        <v>396</v>
      </c>
      <c r="E3994">
        <f>_xlfn.XLOOKUP(Table1[[#This Row],[Location]],'Location analysis'!A:A,'Location analysis'!B:B)</f>
        <v>40.416893999999999</v>
      </c>
      <c r="F3994">
        <f>_xlfn.XLOOKUP(Table1[[#This Row],[Location]],'Location analysis'!A:A,'Location analysis'!C:C)</f>
        <v>-74.420399000000003</v>
      </c>
      <c r="G3994" t="s">
        <v>182</v>
      </c>
      <c r="H3994" t="s">
        <v>34</v>
      </c>
      <c r="I3994">
        <v>15286948063</v>
      </c>
      <c r="J3994" t="s">
        <v>731</v>
      </c>
      <c r="K3994" t="s">
        <v>51</v>
      </c>
      <c r="L3994">
        <v>142</v>
      </c>
      <c r="M3994">
        <v>1.5</v>
      </c>
      <c r="N3994">
        <v>1</v>
      </c>
      <c r="O3994">
        <v>142</v>
      </c>
      <c r="P3994">
        <v>1.5</v>
      </c>
      <c r="Q3994">
        <v>1</v>
      </c>
      <c r="R3994">
        <v>1.5</v>
      </c>
      <c r="S3994">
        <v>1.5</v>
      </c>
      <c r="T3994" s="1">
        <v>44738</v>
      </c>
      <c r="U3994" t="str">
        <f t="shared" si="310"/>
        <v>Coca Cola - Zero Sugar</v>
      </c>
      <c r="V3994" t="str">
        <f t="shared" si="311"/>
        <v>Carbonated</v>
      </c>
      <c r="W3994" t="s">
        <v>34</v>
      </c>
      <c r="X3994" t="b">
        <f t="shared" si="313"/>
        <v>1</v>
      </c>
      <c r="Y3994">
        <f t="shared" si="312"/>
        <v>1.5</v>
      </c>
      <c r="Z3994" s="2">
        <f t="shared" si="314"/>
        <v>1</v>
      </c>
      <c r="AA3994" t="s">
        <v>183</v>
      </c>
      <c r="AB3994" t="s">
        <v>184</v>
      </c>
      <c r="AD3994" t="s">
        <v>109</v>
      </c>
      <c r="AE3994" t="s">
        <v>732</v>
      </c>
      <c r="AF3994">
        <v>2022</v>
      </c>
    </row>
    <row r="3995" spans="1:32" x14ac:dyDescent="0.25">
      <c r="A3995" t="s">
        <v>29</v>
      </c>
      <c r="B3995" t="s">
        <v>394</v>
      </c>
      <c r="C3995" t="s">
        <v>395</v>
      </c>
      <c r="D3995" t="s">
        <v>396</v>
      </c>
      <c r="E3995">
        <f>_xlfn.XLOOKUP(Table1[[#This Row],[Location]],'Location analysis'!A:A,'Location analysis'!B:B)</f>
        <v>40.416893999999999</v>
      </c>
      <c r="F3995">
        <f>_xlfn.XLOOKUP(Table1[[#This Row],[Location]],'Location analysis'!A:A,'Location analysis'!C:C)</f>
        <v>-74.420399000000003</v>
      </c>
      <c r="G3995" t="s">
        <v>733</v>
      </c>
      <c r="H3995" t="s">
        <v>43</v>
      </c>
      <c r="I3995">
        <v>15287195476</v>
      </c>
      <c r="J3995" t="s">
        <v>731</v>
      </c>
      <c r="K3995" t="s">
        <v>51</v>
      </c>
      <c r="L3995">
        <v>162</v>
      </c>
      <c r="M3995">
        <v>4</v>
      </c>
      <c r="N3995">
        <v>1</v>
      </c>
      <c r="O3995">
        <v>162</v>
      </c>
      <c r="P3995">
        <v>4</v>
      </c>
      <c r="Q3995">
        <v>1</v>
      </c>
      <c r="R3995">
        <v>4</v>
      </c>
      <c r="S3995">
        <v>4</v>
      </c>
      <c r="T3995" s="1">
        <v>44738</v>
      </c>
      <c r="U3995" t="str">
        <f t="shared" si="310"/>
        <v>Pringles - Sour Cream &amp; Onion</v>
      </c>
      <c r="V3995" t="str">
        <f t="shared" si="311"/>
        <v>Food</v>
      </c>
      <c r="W3995" t="s">
        <v>43</v>
      </c>
      <c r="X3995" t="b">
        <f t="shared" si="313"/>
        <v>1</v>
      </c>
      <c r="Y3995">
        <f t="shared" si="312"/>
        <v>4</v>
      </c>
      <c r="Z3995" s="2">
        <f t="shared" si="314"/>
        <v>2.6666666666666665</v>
      </c>
      <c r="AA3995" t="s">
        <v>728</v>
      </c>
      <c r="AB3995" t="s">
        <v>726</v>
      </c>
      <c r="AD3995" t="s">
        <v>109</v>
      </c>
      <c r="AE3995" t="s">
        <v>732</v>
      </c>
      <c r="AF3995">
        <v>2022</v>
      </c>
    </row>
    <row r="3996" spans="1:32" x14ac:dyDescent="0.25">
      <c r="A3996" t="s">
        <v>29</v>
      </c>
      <c r="B3996" t="s">
        <v>62</v>
      </c>
      <c r="C3996" t="s">
        <v>63</v>
      </c>
      <c r="D3996" t="s">
        <v>64</v>
      </c>
      <c r="E3996">
        <f>_xlfn.XLOOKUP(Table1[[#This Row],[Location]],'Location analysis'!A:A,'Location analysis'!B:B)</f>
        <v>40.091900000000003</v>
      </c>
      <c r="F3996">
        <f>_xlfn.XLOOKUP(Table1[[#This Row],[Location]],'Location analysis'!A:A,'Location analysis'!C:C)</f>
        <v>-74.358699999999999</v>
      </c>
      <c r="G3996" t="s">
        <v>317</v>
      </c>
      <c r="H3996" t="s">
        <v>43</v>
      </c>
      <c r="I3996">
        <v>15287208096</v>
      </c>
      <c r="J3996" t="s">
        <v>731</v>
      </c>
      <c r="K3996" t="s">
        <v>51</v>
      </c>
      <c r="L3996">
        <v>131</v>
      </c>
      <c r="M3996">
        <v>2</v>
      </c>
      <c r="N3996">
        <v>1</v>
      </c>
      <c r="O3996">
        <v>131</v>
      </c>
      <c r="P3996">
        <v>2</v>
      </c>
      <c r="Q3996">
        <v>1</v>
      </c>
      <c r="R3996">
        <v>2</v>
      </c>
      <c r="S3996">
        <v>2</v>
      </c>
      <c r="T3996" s="1">
        <v>44734</v>
      </c>
      <c r="U3996" t="str">
        <f t="shared" si="310"/>
        <v>RXBAR - Protein Bar - Peanut Butter</v>
      </c>
      <c r="V3996" t="str">
        <f t="shared" si="311"/>
        <v>Food</v>
      </c>
      <c r="W3996" t="s">
        <v>43</v>
      </c>
      <c r="X3996" t="b">
        <f t="shared" si="313"/>
        <v>1</v>
      </c>
      <c r="Y3996">
        <f t="shared" si="312"/>
        <v>2</v>
      </c>
      <c r="Z3996" s="2">
        <f t="shared" si="314"/>
        <v>1.3333333333333333</v>
      </c>
      <c r="AA3996" t="s">
        <v>318</v>
      </c>
      <c r="AB3996" t="s">
        <v>319</v>
      </c>
      <c r="AC3996" t="s">
        <v>320</v>
      </c>
      <c r="AD3996" t="s">
        <v>109</v>
      </c>
      <c r="AE3996" t="s">
        <v>732</v>
      </c>
      <c r="AF3996">
        <v>2022</v>
      </c>
    </row>
    <row r="3997" spans="1:32" x14ac:dyDescent="0.25">
      <c r="A3997" t="s">
        <v>29</v>
      </c>
      <c r="B3997" t="s">
        <v>62</v>
      </c>
      <c r="C3997" t="s">
        <v>63</v>
      </c>
      <c r="D3997" t="s">
        <v>64</v>
      </c>
      <c r="E3997">
        <f>_xlfn.XLOOKUP(Table1[[#This Row],[Location]],'Location analysis'!A:A,'Location analysis'!B:B)</f>
        <v>40.091900000000003</v>
      </c>
      <c r="F3997">
        <f>_xlfn.XLOOKUP(Table1[[#This Row],[Location]],'Location analysis'!A:A,'Location analysis'!C:C)</f>
        <v>-74.358699999999999</v>
      </c>
      <c r="G3997" t="s">
        <v>272</v>
      </c>
      <c r="H3997" t="s">
        <v>43</v>
      </c>
      <c r="I3997">
        <v>15287209178</v>
      </c>
      <c r="J3997" t="s">
        <v>731</v>
      </c>
      <c r="K3997" t="s">
        <v>51</v>
      </c>
      <c r="L3997">
        <v>133</v>
      </c>
      <c r="M3997">
        <v>2</v>
      </c>
      <c r="N3997">
        <v>1</v>
      </c>
      <c r="O3997">
        <v>133</v>
      </c>
      <c r="P3997">
        <v>2</v>
      </c>
      <c r="Q3997">
        <v>1</v>
      </c>
      <c r="R3997">
        <v>2</v>
      </c>
      <c r="S3997">
        <v>2</v>
      </c>
      <c r="T3997" s="1">
        <v>44734</v>
      </c>
      <c r="U3997" t="str">
        <f t="shared" si="310"/>
        <v>Oreo Single Server 6 ct</v>
      </c>
      <c r="V3997" t="str">
        <f t="shared" si="311"/>
        <v>Food</v>
      </c>
      <c r="W3997" t="s">
        <v>43</v>
      </c>
      <c r="X3997" t="b">
        <f t="shared" si="313"/>
        <v>1</v>
      </c>
      <c r="Y3997">
        <f t="shared" si="312"/>
        <v>2</v>
      </c>
      <c r="Z3997" s="2">
        <f t="shared" si="314"/>
        <v>1.3333333333333333</v>
      </c>
      <c r="AA3997" t="s">
        <v>272</v>
      </c>
      <c r="AD3997" t="s">
        <v>109</v>
      </c>
      <c r="AE3997" t="s">
        <v>732</v>
      </c>
      <c r="AF3997">
        <v>2022</v>
      </c>
    </row>
    <row r="3998" spans="1:32" x14ac:dyDescent="0.25">
      <c r="A3998" t="s">
        <v>29</v>
      </c>
      <c r="B3998" t="s">
        <v>394</v>
      </c>
      <c r="C3998" t="s">
        <v>395</v>
      </c>
      <c r="D3998" t="s">
        <v>396</v>
      </c>
      <c r="E3998">
        <f>_xlfn.XLOOKUP(Table1[[#This Row],[Location]],'Location analysis'!A:A,'Location analysis'!B:B)</f>
        <v>40.416893999999999</v>
      </c>
      <c r="F3998">
        <f>_xlfn.XLOOKUP(Table1[[#This Row],[Location]],'Location analysis'!A:A,'Location analysis'!C:C)</f>
        <v>-74.420399000000003</v>
      </c>
      <c r="G3998" t="s">
        <v>632</v>
      </c>
      <c r="I3998">
        <v>15287220941</v>
      </c>
      <c r="J3998" t="s">
        <v>731</v>
      </c>
      <c r="K3998" t="s">
        <v>36</v>
      </c>
      <c r="L3998">
        <v>161</v>
      </c>
      <c r="M3998">
        <v>4</v>
      </c>
      <c r="N3998">
        <v>1</v>
      </c>
      <c r="O3998">
        <v>161</v>
      </c>
      <c r="P3998">
        <v>4</v>
      </c>
      <c r="Q3998">
        <v>1</v>
      </c>
      <c r="R3998">
        <v>4</v>
      </c>
      <c r="S3998">
        <v>4</v>
      </c>
      <c r="T3998" s="1">
        <v>44738</v>
      </c>
      <c r="U3998" t="str">
        <f t="shared" si="310"/>
        <v>Mini Chips Ahoy - Go Paks</v>
      </c>
      <c r="V3998" t="str">
        <f t="shared" si="311"/>
        <v>Cell is Blank - Dis-regard</v>
      </c>
      <c r="W3998" t="s">
        <v>43</v>
      </c>
      <c r="X3998" t="b">
        <f t="shared" si="313"/>
        <v>1</v>
      </c>
      <c r="Y3998">
        <f t="shared" si="312"/>
        <v>4</v>
      </c>
      <c r="Z3998" s="2">
        <f t="shared" si="314"/>
        <v>2.6666666666666665</v>
      </c>
      <c r="AA3998" t="s">
        <v>633</v>
      </c>
      <c r="AB3998" t="s">
        <v>492</v>
      </c>
      <c r="AD3998" t="s">
        <v>109</v>
      </c>
      <c r="AE3998" t="s">
        <v>732</v>
      </c>
      <c r="AF3998">
        <v>2022</v>
      </c>
    </row>
    <row r="3999" spans="1:32" x14ac:dyDescent="0.25">
      <c r="A3999" t="s">
        <v>29</v>
      </c>
      <c r="B3999" t="s">
        <v>62</v>
      </c>
      <c r="C3999" t="s">
        <v>63</v>
      </c>
      <c r="D3999" t="s">
        <v>64</v>
      </c>
      <c r="E3999">
        <f>_xlfn.XLOOKUP(Table1[[#This Row],[Location]],'Location analysis'!A:A,'Location analysis'!B:B)</f>
        <v>40.091900000000003</v>
      </c>
      <c r="F3999">
        <f>_xlfn.XLOOKUP(Table1[[#This Row],[Location]],'Location analysis'!A:A,'Location analysis'!C:C)</f>
        <v>-74.358699999999999</v>
      </c>
      <c r="G3999" t="s">
        <v>154</v>
      </c>
      <c r="H3999" t="s">
        <v>43</v>
      </c>
      <c r="I3999">
        <v>15287332518</v>
      </c>
      <c r="J3999" t="s">
        <v>731</v>
      </c>
      <c r="K3999" t="s">
        <v>51</v>
      </c>
      <c r="L3999">
        <v>110</v>
      </c>
      <c r="M3999">
        <v>1.5</v>
      </c>
      <c r="N3999">
        <v>1</v>
      </c>
      <c r="O3999">
        <v>110</v>
      </c>
      <c r="P3999">
        <v>1.5</v>
      </c>
      <c r="Q3999">
        <v>1</v>
      </c>
      <c r="R3999">
        <v>1.5</v>
      </c>
      <c r="S3999">
        <v>1.5</v>
      </c>
      <c r="T3999" s="1">
        <v>44734</v>
      </c>
      <c r="U3999" t="str">
        <f t="shared" si="310"/>
        <v>SunChips Multigrain - Harvest Cheddar</v>
      </c>
      <c r="V3999" t="str">
        <f t="shared" si="311"/>
        <v>Food</v>
      </c>
      <c r="W3999" t="s">
        <v>43</v>
      </c>
      <c r="X3999" t="b">
        <f t="shared" si="313"/>
        <v>1</v>
      </c>
      <c r="Y3999">
        <f t="shared" si="312"/>
        <v>1.5</v>
      </c>
      <c r="Z3999" s="2">
        <f t="shared" si="314"/>
        <v>1</v>
      </c>
      <c r="AA3999" t="s">
        <v>129</v>
      </c>
      <c r="AB3999" t="s">
        <v>155</v>
      </c>
      <c r="AD3999" t="s">
        <v>109</v>
      </c>
      <c r="AE3999" t="s">
        <v>732</v>
      </c>
      <c r="AF3999">
        <v>2022</v>
      </c>
    </row>
    <row r="4000" spans="1:32" x14ac:dyDescent="0.25">
      <c r="A4000" t="s">
        <v>29</v>
      </c>
      <c r="B4000" t="s">
        <v>62</v>
      </c>
      <c r="C4000" t="s">
        <v>63</v>
      </c>
      <c r="D4000" t="s">
        <v>64</v>
      </c>
      <c r="E4000">
        <f>_xlfn.XLOOKUP(Table1[[#This Row],[Location]],'Location analysis'!A:A,'Location analysis'!B:B)</f>
        <v>40.091900000000003</v>
      </c>
      <c r="F4000">
        <f>_xlfn.XLOOKUP(Table1[[#This Row],[Location]],'Location analysis'!A:A,'Location analysis'!C:C)</f>
        <v>-74.358699999999999</v>
      </c>
      <c r="G4000" t="s">
        <v>272</v>
      </c>
      <c r="H4000" t="s">
        <v>43</v>
      </c>
      <c r="I4000">
        <v>15287365636</v>
      </c>
      <c r="J4000" t="s">
        <v>731</v>
      </c>
      <c r="K4000" t="s">
        <v>51</v>
      </c>
      <c r="L4000">
        <v>133</v>
      </c>
      <c r="M4000">
        <v>2</v>
      </c>
      <c r="N4000">
        <v>1</v>
      </c>
      <c r="O4000">
        <v>133</v>
      </c>
      <c r="P4000">
        <v>2</v>
      </c>
      <c r="Q4000">
        <v>1</v>
      </c>
      <c r="R4000">
        <v>2</v>
      </c>
      <c r="S4000">
        <v>2</v>
      </c>
      <c r="T4000" s="1">
        <v>44734</v>
      </c>
      <c r="U4000" t="str">
        <f t="shared" si="310"/>
        <v>Oreo Single Server 6 ct</v>
      </c>
      <c r="V4000" t="str">
        <f t="shared" si="311"/>
        <v>Food</v>
      </c>
      <c r="W4000" t="s">
        <v>43</v>
      </c>
      <c r="X4000" t="b">
        <f t="shared" si="313"/>
        <v>1</v>
      </c>
      <c r="Y4000">
        <f t="shared" si="312"/>
        <v>2</v>
      </c>
      <c r="Z4000" s="2">
        <f t="shared" si="314"/>
        <v>1.3333333333333333</v>
      </c>
      <c r="AA4000" t="s">
        <v>272</v>
      </c>
      <c r="AD4000" t="s">
        <v>109</v>
      </c>
      <c r="AE4000" t="s">
        <v>732</v>
      </c>
      <c r="AF4000">
        <v>2022</v>
      </c>
    </row>
    <row r="4001" spans="1:32" x14ac:dyDescent="0.25">
      <c r="A4001" t="s">
        <v>29</v>
      </c>
      <c r="B4001" t="s">
        <v>62</v>
      </c>
      <c r="C4001" t="s">
        <v>63</v>
      </c>
      <c r="D4001" t="s">
        <v>64</v>
      </c>
      <c r="E4001">
        <f>_xlfn.XLOOKUP(Table1[[#This Row],[Location]],'Location analysis'!A:A,'Location analysis'!B:B)</f>
        <v>40.091900000000003</v>
      </c>
      <c r="F4001">
        <f>_xlfn.XLOOKUP(Table1[[#This Row],[Location]],'Location analysis'!A:A,'Location analysis'!C:C)</f>
        <v>-74.358699999999999</v>
      </c>
      <c r="G4001" t="s">
        <v>176</v>
      </c>
      <c r="H4001" t="s">
        <v>34</v>
      </c>
      <c r="I4001">
        <v>15287543754</v>
      </c>
      <c r="J4001" t="s">
        <v>731</v>
      </c>
      <c r="K4001" t="s">
        <v>36</v>
      </c>
      <c r="L4001">
        <v>146</v>
      </c>
      <c r="M4001">
        <v>3</v>
      </c>
      <c r="N4001">
        <v>1</v>
      </c>
      <c r="O4001">
        <v>146</v>
      </c>
      <c r="P4001">
        <v>3</v>
      </c>
      <c r="Q4001">
        <v>1</v>
      </c>
      <c r="R4001">
        <v>3</v>
      </c>
      <c r="S4001">
        <v>3</v>
      </c>
      <c r="T4001" s="1">
        <v>44734</v>
      </c>
      <c r="U4001" t="str">
        <f t="shared" si="310"/>
        <v>Monster Energy  Zero Ultra</v>
      </c>
      <c r="V4001" t="str">
        <f t="shared" si="311"/>
        <v>Carbonated</v>
      </c>
      <c r="W4001" t="s">
        <v>34</v>
      </c>
      <c r="X4001" t="b">
        <f t="shared" si="313"/>
        <v>1</v>
      </c>
      <c r="Y4001">
        <f t="shared" si="312"/>
        <v>3</v>
      </c>
      <c r="Z4001" s="2">
        <f t="shared" si="314"/>
        <v>2</v>
      </c>
      <c r="AA4001" t="s">
        <v>176</v>
      </c>
      <c r="AD4001" t="s">
        <v>109</v>
      </c>
      <c r="AE4001" t="s">
        <v>732</v>
      </c>
      <c r="AF4001">
        <v>2022</v>
      </c>
    </row>
    <row r="4002" spans="1:32" x14ac:dyDescent="0.25">
      <c r="A4002" t="s">
        <v>29</v>
      </c>
      <c r="B4002" t="s">
        <v>394</v>
      </c>
      <c r="C4002" t="s">
        <v>395</v>
      </c>
      <c r="D4002" t="s">
        <v>396</v>
      </c>
      <c r="E4002">
        <f>_xlfn.XLOOKUP(Table1[[#This Row],[Location]],'Location analysis'!A:A,'Location analysis'!B:B)</f>
        <v>40.416893999999999</v>
      </c>
      <c r="F4002">
        <f>_xlfn.XLOOKUP(Table1[[#This Row],[Location]],'Location analysis'!A:A,'Location analysis'!C:C)</f>
        <v>-74.420399000000003</v>
      </c>
      <c r="G4002" t="s">
        <v>56</v>
      </c>
      <c r="H4002" t="s">
        <v>43</v>
      </c>
      <c r="I4002">
        <v>15287554997</v>
      </c>
      <c r="J4002" t="s">
        <v>731</v>
      </c>
      <c r="K4002" t="s">
        <v>36</v>
      </c>
      <c r="L4002">
        <v>113</v>
      </c>
      <c r="M4002">
        <v>1.5</v>
      </c>
      <c r="N4002">
        <v>1</v>
      </c>
      <c r="O4002">
        <v>113</v>
      </c>
      <c r="P4002">
        <v>1.5</v>
      </c>
      <c r="Q4002">
        <v>1</v>
      </c>
      <c r="R4002">
        <v>1.5</v>
      </c>
      <c r="S4002">
        <v>1.5</v>
      </c>
      <c r="T4002" s="1">
        <v>44738</v>
      </c>
      <c r="U4002" t="str">
        <f t="shared" si="310"/>
        <v>Miss Vickie's Potato Chip - Sea Salt &amp; Vinega</v>
      </c>
      <c r="V4002" t="str">
        <f t="shared" si="311"/>
        <v>Food</v>
      </c>
      <c r="W4002" t="s">
        <v>43</v>
      </c>
      <c r="X4002" t="b">
        <f t="shared" si="313"/>
        <v>1</v>
      </c>
      <c r="Y4002">
        <f t="shared" si="312"/>
        <v>1.5</v>
      </c>
      <c r="Z4002" s="2">
        <f t="shared" si="314"/>
        <v>1</v>
      </c>
      <c r="AA4002" t="s">
        <v>58</v>
      </c>
      <c r="AB4002" t="s">
        <v>59</v>
      </c>
      <c r="AD4002" t="s">
        <v>109</v>
      </c>
      <c r="AE4002" t="s">
        <v>732</v>
      </c>
      <c r="AF4002">
        <v>2022</v>
      </c>
    </row>
    <row r="4003" spans="1:32" x14ac:dyDescent="0.25">
      <c r="A4003" t="s">
        <v>29</v>
      </c>
      <c r="B4003" t="s">
        <v>67</v>
      </c>
      <c r="C4003" t="s">
        <v>68</v>
      </c>
      <c r="D4003" t="s">
        <v>69</v>
      </c>
      <c r="E4003">
        <f>_xlfn.XLOOKUP(Table1[[#This Row],[Location]],'Location analysis'!A:A,'Location analysis'!B:B)</f>
        <v>40.435699999999997</v>
      </c>
      <c r="F4003">
        <f>_xlfn.XLOOKUP(Table1[[#This Row],[Location]],'Location analysis'!A:A,'Location analysis'!C:C)</f>
        <v>-74.125200000000007</v>
      </c>
      <c r="G4003" t="s">
        <v>70</v>
      </c>
      <c r="H4003" t="s">
        <v>34</v>
      </c>
      <c r="I4003">
        <v>15287674870</v>
      </c>
      <c r="J4003" t="s">
        <v>731</v>
      </c>
      <c r="K4003" t="s">
        <v>36</v>
      </c>
      <c r="L4003">
        <v>144</v>
      </c>
      <c r="M4003">
        <v>3</v>
      </c>
      <c r="N4003">
        <v>1</v>
      </c>
      <c r="O4003">
        <v>144</v>
      </c>
      <c r="P4003">
        <v>3</v>
      </c>
      <c r="Q4003">
        <v>1</v>
      </c>
      <c r="R4003">
        <v>3</v>
      </c>
      <c r="S4003">
        <v>3</v>
      </c>
      <c r="T4003" s="1">
        <v>44734</v>
      </c>
      <c r="U4003" t="str">
        <f t="shared" si="310"/>
        <v>Monster Energy Original</v>
      </c>
      <c r="V4003" t="str">
        <f t="shared" si="311"/>
        <v>Carbonated</v>
      </c>
      <c r="W4003" t="s">
        <v>34</v>
      </c>
      <c r="X4003" t="b">
        <f t="shared" si="313"/>
        <v>1</v>
      </c>
      <c r="Y4003">
        <f t="shared" si="312"/>
        <v>3</v>
      </c>
      <c r="Z4003" s="2">
        <f t="shared" si="314"/>
        <v>2</v>
      </c>
      <c r="AA4003" t="s">
        <v>70</v>
      </c>
      <c r="AD4003" t="s">
        <v>109</v>
      </c>
      <c r="AE4003" t="s">
        <v>732</v>
      </c>
      <c r="AF4003">
        <v>2022</v>
      </c>
    </row>
    <row r="4004" spans="1:32" x14ac:dyDescent="0.25">
      <c r="A4004" t="s">
        <v>29</v>
      </c>
      <c r="B4004" t="s">
        <v>394</v>
      </c>
      <c r="C4004" t="s">
        <v>395</v>
      </c>
      <c r="D4004" t="s">
        <v>396</v>
      </c>
      <c r="E4004">
        <f>_xlfn.XLOOKUP(Table1[[#This Row],[Location]],'Location analysis'!A:A,'Location analysis'!B:B)</f>
        <v>40.416893999999999</v>
      </c>
      <c r="F4004">
        <f>_xlfn.XLOOKUP(Table1[[#This Row],[Location]],'Location analysis'!A:A,'Location analysis'!C:C)</f>
        <v>-74.420399000000003</v>
      </c>
      <c r="G4004" t="s">
        <v>112</v>
      </c>
      <c r="H4004" t="s">
        <v>43</v>
      </c>
      <c r="I4004">
        <v>15287755554</v>
      </c>
      <c r="J4004" t="s">
        <v>731</v>
      </c>
      <c r="K4004" t="s">
        <v>36</v>
      </c>
      <c r="L4004">
        <v>131</v>
      </c>
      <c r="M4004">
        <v>2</v>
      </c>
      <c r="N4004">
        <v>1</v>
      </c>
      <c r="O4004">
        <v>131</v>
      </c>
      <c r="P4004">
        <v>2</v>
      </c>
      <c r="Q4004">
        <v>1</v>
      </c>
      <c r="R4004">
        <v>2</v>
      </c>
      <c r="S4004">
        <v>2</v>
      </c>
      <c r="T4004" s="1">
        <v>44738</v>
      </c>
      <c r="U4004" t="str">
        <f t="shared" si="310"/>
        <v>Robert Irvine's - Fit Crunch -  Chocolate Pea</v>
      </c>
      <c r="V4004" t="str">
        <f t="shared" si="311"/>
        <v>Food</v>
      </c>
      <c r="W4004" t="s">
        <v>43</v>
      </c>
      <c r="X4004" t="b">
        <f t="shared" si="313"/>
        <v>1</v>
      </c>
      <c r="Y4004">
        <f t="shared" si="312"/>
        <v>2</v>
      </c>
      <c r="Z4004" s="2">
        <f t="shared" si="314"/>
        <v>1.3333333333333333</v>
      </c>
      <c r="AA4004" t="s">
        <v>113</v>
      </c>
      <c r="AB4004" t="s">
        <v>114</v>
      </c>
      <c r="AC4004" t="s">
        <v>115</v>
      </c>
      <c r="AD4004" t="s">
        <v>109</v>
      </c>
      <c r="AE4004" t="s">
        <v>732</v>
      </c>
      <c r="AF4004">
        <v>2022</v>
      </c>
    </row>
    <row r="4005" spans="1:32" x14ac:dyDescent="0.25">
      <c r="A4005" t="s">
        <v>29</v>
      </c>
      <c r="B4005" t="s">
        <v>394</v>
      </c>
      <c r="C4005" t="s">
        <v>395</v>
      </c>
      <c r="D4005" t="s">
        <v>396</v>
      </c>
      <c r="E4005">
        <f>_xlfn.XLOOKUP(Table1[[#This Row],[Location]],'Location analysis'!A:A,'Location analysis'!B:B)</f>
        <v>40.416893999999999</v>
      </c>
      <c r="F4005">
        <f>_xlfn.XLOOKUP(Table1[[#This Row],[Location]],'Location analysis'!A:A,'Location analysis'!C:C)</f>
        <v>-74.420399000000003</v>
      </c>
      <c r="G4005" t="s">
        <v>397</v>
      </c>
      <c r="H4005" t="s">
        <v>49</v>
      </c>
      <c r="I4005">
        <v>15287769015</v>
      </c>
      <c r="J4005" t="s">
        <v>731</v>
      </c>
      <c r="K4005" t="s">
        <v>36</v>
      </c>
      <c r="L4005">
        <v>146</v>
      </c>
      <c r="M4005">
        <v>3.5</v>
      </c>
      <c r="N4005">
        <v>1</v>
      </c>
      <c r="O4005">
        <v>146</v>
      </c>
      <c r="P4005">
        <v>3.5</v>
      </c>
      <c r="Q4005">
        <v>1</v>
      </c>
      <c r="R4005">
        <v>3.5</v>
      </c>
      <c r="S4005">
        <v>3.5</v>
      </c>
      <c r="T4005" s="1">
        <v>44738</v>
      </c>
      <c r="U4005" t="str">
        <f t="shared" si="310"/>
        <v>Starbucks Doubleshot Energy - Mocha</v>
      </c>
      <c r="V4005" t="str">
        <f t="shared" si="311"/>
        <v>Non Carbonated</v>
      </c>
      <c r="W4005" t="s">
        <v>49</v>
      </c>
      <c r="X4005" t="b">
        <f t="shared" si="313"/>
        <v>1</v>
      </c>
      <c r="Y4005">
        <f t="shared" si="312"/>
        <v>3.5</v>
      </c>
      <c r="Z4005" s="2">
        <f t="shared" si="314"/>
        <v>2.3333333333333335</v>
      </c>
      <c r="AA4005" t="s">
        <v>398</v>
      </c>
      <c r="AB4005" t="s">
        <v>399</v>
      </c>
      <c r="AD4005" t="s">
        <v>109</v>
      </c>
      <c r="AE4005" t="s">
        <v>732</v>
      </c>
      <c r="AF4005">
        <v>2022</v>
      </c>
    </row>
    <row r="4006" spans="1:32" x14ac:dyDescent="0.25">
      <c r="A4006" t="s">
        <v>29</v>
      </c>
      <c r="B4006" t="s">
        <v>394</v>
      </c>
      <c r="C4006" t="s">
        <v>395</v>
      </c>
      <c r="D4006" t="s">
        <v>396</v>
      </c>
      <c r="E4006">
        <f>_xlfn.XLOOKUP(Table1[[#This Row],[Location]],'Location analysis'!A:A,'Location analysis'!B:B)</f>
        <v>40.416893999999999</v>
      </c>
      <c r="F4006">
        <f>_xlfn.XLOOKUP(Table1[[#This Row],[Location]],'Location analysis'!A:A,'Location analysis'!C:C)</f>
        <v>-74.420399000000003</v>
      </c>
      <c r="G4006" t="s">
        <v>251</v>
      </c>
      <c r="H4006" t="s">
        <v>43</v>
      </c>
      <c r="I4006">
        <v>15287918506</v>
      </c>
      <c r="J4006" t="s">
        <v>731</v>
      </c>
      <c r="K4006" t="s">
        <v>36</v>
      </c>
      <c r="L4006">
        <v>123</v>
      </c>
      <c r="M4006">
        <v>1.25</v>
      </c>
      <c r="N4006">
        <v>1</v>
      </c>
      <c r="O4006">
        <v>123</v>
      </c>
      <c r="P4006">
        <v>1.25</v>
      </c>
      <c r="Q4006">
        <v>1</v>
      </c>
      <c r="R4006">
        <v>1.25</v>
      </c>
      <c r="S4006">
        <v>1.25</v>
      </c>
      <c r="T4006" s="1">
        <v>44738</v>
      </c>
      <c r="U4006" t="str">
        <f t="shared" si="310"/>
        <v>CheezIt - Double Cheese</v>
      </c>
      <c r="V4006" t="str">
        <f t="shared" si="311"/>
        <v>Food</v>
      </c>
      <c r="W4006" t="s">
        <v>43</v>
      </c>
      <c r="X4006" t="b">
        <f t="shared" si="313"/>
        <v>1</v>
      </c>
      <c r="Y4006">
        <f t="shared" si="312"/>
        <v>1.25</v>
      </c>
      <c r="Z4006" s="2">
        <f t="shared" si="314"/>
        <v>0.83333333333333337</v>
      </c>
      <c r="AA4006" t="s">
        <v>193</v>
      </c>
      <c r="AB4006" t="s">
        <v>252</v>
      </c>
      <c r="AD4006" t="s">
        <v>109</v>
      </c>
      <c r="AE4006" t="s">
        <v>732</v>
      </c>
      <c r="AF4006">
        <v>2022</v>
      </c>
    </row>
    <row r="4007" spans="1:32" x14ac:dyDescent="0.25">
      <c r="A4007" t="s">
        <v>29</v>
      </c>
      <c r="B4007" t="s">
        <v>67</v>
      </c>
      <c r="C4007" t="s">
        <v>68</v>
      </c>
      <c r="D4007" t="s">
        <v>69</v>
      </c>
      <c r="E4007">
        <f>_xlfn.XLOOKUP(Table1[[#This Row],[Location]],'Location analysis'!A:A,'Location analysis'!B:B)</f>
        <v>40.435699999999997</v>
      </c>
      <c r="F4007">
        <f>_xlfn.XLOOKUP(Table1[[#This Row],[Location]],'Location analysis'!A:A,'Location analysis'!C:C)</f>
        <v>-74.125200000000007</v>
      </c>
      <c r="G4007" t="s">
        <v>70</v>
      </c>
      <c r="H4007" t="s">
        <v>34</v>
      </c>
      <c r="I4007">
        <v>15288042592</v>
      </c>
      <c r="J4007" t="s">
        <v>731</v>
      </c>
      <c r="K4007" t="s">
        <v>51</v>
      </c>
      <c r="L4007">
        <v>144</v>
      </c>
      <c r="M4007">
        <v>3</v>
      </c>
      <c r="N4007">
        <v>1</v>
      </c>
      <c r="O4007">
        <v>144</v>
      </c>
      <c r="P4007">
        <v>3</v>
      </c>
      <c r="Q4007">
        <v>1</v>
      </c>
      <c r="R4007">
        <v>3</v>
      </c>
      <c r="S4007">
        <v>3</v>
      </c>
      <c r="T4007" s="1">
        <v>44734</v>
      </c>
      <c r="U4007" t="str">
        <f t="shared" si="310"/>
        <v>Monster Energy Original</v>
      </c>
      <c r="V4007" t="str">
        <f t="shared" si="311"/>
        <v>Carbonated</v>
      </c>
      <c r="W4007" t="s">
        <v>34</v>
      </c>
      <c r="X4007" t="b">
        <f t="shared" si="313"/>
        <v>1</v>
      </c>
      <c r="Y4007">
        <f t="shared" si="312"/>
        <v>3</v>
      </c>
      <c r="Z4007" s="2">
        <f t="shared" si="314"/>
        <v>2</v>
      </c>
      <c r="AA4007" t="s">
        <v>70</v>
      </c>
      <c r="AD4007" t="s">
        <v>109</v>
      </c>
      <c r="AE4007" t="s">
        <v>732</v>
      </c>
      <c r="AF4007">
        <v>2022</v>
      </c>
    </row>
    <row r="4008" spans="1:32" x14ac:dyDescent="0.25">
      <c r="A4008" t="s">
        <v>29</v>
      </c>
      <c r="B4008" t="s">
        <v>394</v>
      </c>
      <c r="C4008" t="s">
        <v>395</v>
      </c>
      <c r="D4008" t="s">
        <v>396</v>
      </c>
      <c r="E4008">
        <f>_xlfn.XLOOKUP(Table1[[#This Row],[Location]],'Location analysis'!A:A,'Location analysis'!B:B)</f>
        <v>40.416893999999999</v>
      </c>
      <c r="F4008">
        <f>_xlfn.XLOOKUP(Table1[[#This Row],[Location]],'Location analysis'!A:A,'Location analysis'!C:C)</f>
        <v>-74.420399000000003</v>
      </c>
      <c r="G4008" t="s">
        <v>421</v>
      </c>
      <c r="H4008" t="s">
        <v>43</v>
      </c>
      <c r="I4008">
        <v>15288076321</v>
      </c>
      <c r="J4008" t="s">
        <v>731</v>
      </c>
      <c r="K4008" t="s">
        <v>36</v>
      </c>
      <c r="L4008">
        <v>157</v>
      </c>
      <c r="M4008">
        <v>3</v>
      </c>
      <c r="N4008">
        <v>1</v>
      </c>
      <c r="O4008">
        <v>157</v>
      </c>
      <c r="P4008">
        <v>3</v>
      </c>
      <c r="Q4008">
        <v>1</v>
      </c>
      <c r="R4008">
        <v>3</v>
      </c>
      <c r="S4008">
        <v>3</v>
      </c>
      <c r="T4008" s="1">
        <v>44738</v>
      </c>
      <c r="U4008" t="str">
        <f t="shared" si="310"/>
        <v>Lenny &amp; Larrys - SnickerDoodle</v>
      </c>
      <c r="V4008" t="str">
        <f t="shared" si="311"/>
        <v>Food</v>
      </c>
      <c r="W4008" t="s">
        <v>43</v>
      </c>
      <c r="X4008" t="b">
        <f t="shared" si="313"/>
        <v>1</v>
      </c>
      <c r="Y4008">
        <f t="shared" si="312"/>
        <v>3</v>
      </c>
      <c r="Z4008" s="2">
        <f t="shared" si="314"/>
        <v>2</v>
      </c>
      <c r="AA4008" t="s">
        <v>422</v>
      </c>
      <c r="AB4008" t="s">
        <v>423</v>
      </c>
      <c r="AD4008" t="s">
        <v>109</v>
      </c>
      <c r="AE4008" t="s">
        <v>732</v>
      </c>
      <c r="AF4008">
        <v>2022</v>
      </c>
    </row>
    <row r="4009" spans="1:32" x14ac:dyDescent="0.25">
      <c r="A4009" t="s">
        <v>29</v>
      </c>
      <c r="B4009" t="s">
        <v>46</v>
      </c>
      <c r="C4009" t="s">
        <v>31</v>
      </c>
      <c r="D4009" t="s">
        <v>47</v>
      </c>
      <c r="E4009">
        <f>_xlfn.XLOOKUP(Table1[[#This Row],[Location]],'Location analysis'!A:A,'Location analysis'!B:B)</f>
        <v>40.423690999999998</v>
      </c>
      <c r="F4009">
        <f>_xlfn.XLOOKUP(Table1[[#This Row],[Location]],'Location analysis'!A:A,'Location analysis'!C:C)</f>
        <v>-74.380831999999998</v>
      </c>
      <c r="G4009" t="s">
        <v>354</v>
      </c>
      <c r="H4009" t="s">
        <v>43</v>
      </c>
      <c r="I4009">
        <v>15288099405</v>
      </c>
      <c r="J4009" t="s">
        <v>731</v>
      </c>
      <c r="K4009" t="s">
        <v>51</v>
      </c>
      <c r="L4009">
        <v>138</v>
      </c>
      <c r="M4009">
        <v>2</v>
      </c>
      <c r="N4009">
        <v>1</v>
      </c>
      <c r="O4009">
        <v>138</v>
      </c>
      <c r="P4009">
        <v>2</v>
      </c>
      <c r="Q4009">
        <v>1</v>
      </c>
      <c r="R4009">
        <v>2</v>
      </c>
      <c r="S4009">
        <v>2</v>
      </c>
      <c r="T4009" s="1">
        <v>44734</v>
      </c>
      <c r="U4009" t="str">
        <f t="shared" si="310"/>
        <v>NuGo Dark Chocolate - Pretzel Sea Salt</v>
      </c>
      <c r="V4009" t="str">
        <f t="shared" si="311"/>
        <v>Food</v>
      </c>
      <c r="W4009" t="s">
        <v>43</v>
      </c>
      <c r="X4009" t="b">
        <f t="shared" si="313"/>
        <v>1</v>
      </c>
      <c r="Y4009">
        <f t="shared" si="312"/>
        <v>2</v>
      </c>
      <c r="Z4009" s="2">
        <f t="shared" si="314"/>
        <v>1.3333333333333333</v>
      </c>
      <c r="AA4009" t="s">
        <v>270</v>
      </c>
      <c r="AB4009" t="s">
        <v>355</v>
      </c>
      <c r="AD4009" t="s">
        <v>109</v>
      </c>
      <c r="AE4009" t="s">
        <v>732</v>
      </c>
      <c r="AF4009">
        <v>2022</v>
      </c>
    </row>
    <row r="4010" spans="1:32" x14ac:dyDescent="0.25">
      <c r="A4010" t="s">
        <v>29</v>
      </c>
      <c r="B4010" t="s">
        <v>394</v>
      </c>
      <c r="C4010" t="s">
        <v>395</v>
      </c>
      <c r="D4010" t="s">
        <v>396</v>
      </c>
      <c r="E4010">
        <f>_xlfn.XLOOKUP(Table1[[#This Row],[Location]],'Location analysis'!A:A,'Location analysis'!B:B)</f>
        <v>40.416893999999999</v>
      </c>
      <c r="F4010">
        <f>_xlfn.XLOOKUP(Table1[[#This Row],[Location]],'Location analysis'!A:A,'Location analysis'!C:C)</f>
        <v>-74.420399000000003</v>
      </c>
      <c r="G4010" t="s">
        <v>56</v>
      </c>
      <c r="H4010" t="s">
        <v>43</v>
      </c>
      <c r="I4010">
        <v>15288326485</v>
      </c>
      <c r="J4010" t="s">
        <v>731</v>
      </c>
      <c r="K4010" t="s">
        <v>51</v>
      </c>
      <c r="L4010">
        <v>113</v>
      </c>
      <c r="M4010">
        <v>1.5</v>
      </c>
      <c r="N4010">
        <v>1</v>
      </c>
      <c r="O4010">
        <v>113</v>
      </c>
      <c r="P4010">
        <v>1.5</v>
      </c>
      <c r="Q4010">
        <v>1</v>
      </c>
      <c r="R4010">
        <v>1.5</v>
      </c>
      <c r="S4010">
        <v>1.5</v>
      </c>
      <c r="T4010" s="1">
        <v>44738</v>
      </c>
      <c r="U4010" t="str">
        <f t="shared" si="310"/>
        <v>Miss Vickie's Potato Chip - Sea Salt &amp; Vinega</v>
      </c>
      <c r="V4010" t="str">
        <f t="shared" si="311"/>
        <v>Food</v>
      </c>
      <c r="W4010" t="s">
        <v>43</v>
      </c>
      <c r="X4010" t="b">
        <f t="shared" si="313"/>
        <v>1</v>
      </c>
      <c r="Y4010">
        <f t="shared" si="312"/>
        <v>1.5</v>
      </c>
      <c r="Z4010" s="2">
        <f t="shared" si="314"/>
        <v>1</v>
      </c>
      <c r="AA4010" t="s">
        <v>58</v>
      </c>
      <c r="AB4010" t="s">
        <v>59</v>
      </c>
      <c r="AD4010" t="s">
        <v>109</v>
      </c>
      <c r="AE4010" t="s">
        <v>732</v>
      </c>
      <c r="AF4010">
        <v>2022</v>
      </c>
    </row>
    <row r="4011" spans="1:32" x14ac:dyDescent="0.25">
      <c r="A4011" t="s">
        <v>29</v>
      </c>
      <c r="B4011" t="s">
        <v>394</v>
      </c>
      <c r="C4011" t="s">
        <v>395</v>
      </c>
      <c r="D4011" t="s">
        <v>396</v>
      </c>
      <c r="E4011">
        <f>_xlfn.XLOOKUP(Table1[[#This Row],[Location]],'Location analysis'!A:A,'Location analysis'!B:B)</f>
        <v>40.416893999999999</v>
      </c>
      <c r="F4011">
        <f>_xlfn.XLOOKUP(Table1[[#This Row],[Location]],'Location analysis'!A:A,'Location analysis'!C:C)</f>
        <v>-74.420399000000003</v>
      </c>
      <c r="G4011" t="s">
        <v>192</v>
      </c>
      <c r="H4011" t="s">
        <v>43</v>
      </c>
      <c r="I4011">
        <v>15288338331</v>
      </c>
      <c r="J4011" t="s">
        <v>731</v>
      </c>
      <c r="K4011" t="s">
        <v>51</v>
      </c>
      <c r="L4011">
        <v>124</v>
      </c>
      <c r="M4011">
        <v>1.25</v>
      </c>
      <c r="N4011">
        <v>1</v>
      </c>
      <c r="O4011">
        <v>124</v>
      </c>
      <c r="P4011">
        <v>1.25</v>
      </c>
      <c r="Q4011">
        <v>1</v>
      </c>
      <c r="R4011">
        <v>1.25</v>
      </c>
      <c r="S4011">
        <v>1.25</v>
      </c>
      <c r="T4011" s="1">
        <v>44738</v>
      </c>
      <c r="U4011" t="str">
        <f t="shared" si="310"/>
        <v>CheezIt - Original</v>
      </c>
      <c r="V4011" t="str">
        <f t="shared" si="311"/>
        <v>Food</v>
      </c>
      <c r="W4011" t="s">
        <v>43</v>
      </c>
      <c r="X4011" t="b">
        <f t="shared" si="313"/>
        <v>1</v>
      </c>
      <c r="Y4011">
        <f t="shared" si="312"/>
        <v>1.25</v>
      </c>
      <c r="Z4011" s="2">
        <f t="shared" si="314"/>
        <v>0.83333333333333337</v>
      </c>
      <c r="AA4011" t="s">
        <v>193</v>
      </c>
      <c r="AB4011" t="s">
        <v>150</v>
      </c>
      <c r="AD4011" t="s">
        <v>109</v>
      </c>
      <c r="AE4011" t="s">
        <v>732</v>
      </c>
      <c r="AF4011">
        <v>2022</v>
      </c>
    </row>
    <row r="4012" spans="1:32" x14ac:dyDescent="0.25">
      <c r="A4012" t="s">
        <v>29</v>
      </c>
      <c r="B4012" t="s">
        <v>394</v>
      </c>
      <c r="C4012" t="s">
        <v>395</v>
      </c>
      <c r="D4012" t="s">
        <v>396</v>
      </c>
      <c r="E4012">
        <f>_xlfn.XLOOKUP(Table1[[#This Row],[Location]],'Location analysis'!A:A,'Location analysis'!B:B)</f>
        <v>40.416893999999999</v>
      </c>
      <c r="F4012">
        <f>_xlfn.XLOOKUP(Table1[[#This Row],[Location]],'Location analysis'!A:A,'Location analysis'!C:C)</f>
        <v>-74.420399000000003</v>
      </c>
      <c r="G4012" t="s">
        <v>329</v>
      </c>
      <c r="H4012" t="s">
        <v>49</v>
      </c>
      <c r="I4012">
        <v>15288342236</v>
      </c>
      <c r="J4012" t="s">
        <v>731</v>
      </c>
      <c r="K4012" t="s">
        <v>51</v>
      </c>
      <c r="L4012">
        <v>145</v>
      </c>
      <c r="M4012">
        <v>2.5</v>
      </c>
      <c r="N4012">
        <v>1</v>
      </c>
      <c r="O4012">
        <v>145</v>
      </c>
      <c r="P4012">
        <v>2.5</v>
      </c>
      <c r="Q4012">
        <v>1</v>
      </c>
      <c r="R4012">
        <v>2.5</v>
      </c>
      <c r="S4012">
        <v>2.5</v>
      </c>
      <c r="T4012" s="1">
        <v>44738</v>
      </c>
      <c r="U4012" t="str">
        <f t="shared" si="310"/>
        <v>Snapple Tea - Raspberry</v>
      </c>
      <c r="V4012" t="str">
        <f t="shared" si="311"/>
        <v>Non Carbonated</v>
      </c>
      <c r="W4012" t="s">
        <v>49</v>
      </c>
      <c r="X4012" t="b">
        <f t="shared" si="313"/>
        <v>1</v>
      </c>
      <c r="Y4012">
        <f t="shared" si="312"/>
        <v>2.5</v>
      </c>
      <c r="Z4012" s="2">
        <f t="shared" si="314"/>
        <v>1.6666666666666667</v>
      </c>
      <c r="AA4012" t="s">
        <v>330</v>
      </c>
      <c r="AB4012" t="s">
        <v>144</v>
      </c>
      <c r="AD4012" t="s">
        <v>109</v>
      </c>
      <c r="AE4012" t="s">
        <v>732</v>
      </c>
      <c r="AF4012">
        <v>2022</v>
      </c>
    </row>
    <row r="4013" spans="1:32" x14ac:dyDescent="0.25">
      <c r="A4013" t="s">
        <v>29</v>
      </c>
      <c r="B4013" t="s">
        <v>394</v>
      </c>
      <c r="C4013" t="s">
        <v>395</v>
      </c>
      <c r="D4013" t="s">
        <v>396</v>
      </c>
      <c r="E4013">
        <f>_xlfn.XLOOKUP(Table1[[#This Row],[Location]],'Location analysis'!A:A,'Location analysis'!B:B)</f>
        <v>40.416893999999999</v>
      </c>
      <c r="F4013">
        <f>_xlfn.XLOOKUP(Table1[[#This Row],[Location]],'Location analysis'!A:A,'Location analysis'!C:C)</f>
        <v>-74.420399000000003</v>
      </c>
      <c r="G4013" t="s">
        <v>733</v>
      </c>
      <c r="H4013" t="s">
        <v>43</v>
      </c>
      <c r="I4013">
        <v>15288505156</v>
      </c>
      <c r="J4013" t="s">
        <v>731</v>
      </c>
      <c r="K4013" t="s">
        <v>36</v>
      </c>
      <c r="L4013">
        <v>165</v>
      </c>
      <c r="M4013">
        <v>4</v>
      </c>
      <c r="N4013">
        <v>2</v>
      </c>
      <c r="O4013">
        <v>165</v>
      </c>
      <c r="P4013">
        <v>4</v>
      </c>
      <c r="Q4013">
        <v>2</v>
      </c>
      <c r="R4013">
        <v>8</v>
      </c>
      <c r="S4013">
        <v>8</v>
      </c>
      <c r="T4013" s="1">
        <v>44738</v>
      </c>
      <c r="U4013" t="str">
        <f t="shared" si="310"/>
        <v>Pringles - Sour Cream &amp; Onion</v>
      </c>
      <c r="V4013" t="str">
        <f t="shared" si="311"/>
        <v>Food</v>
      </c>
      <c r="W4013" t="s">
        <v>43</v>
      </c>
      <c r="X4013" t="b">
        <f t="shared" si="313"/>
        <v>1</v>
      </c>
      <c r="Y4013">
        <f t="shared" si="312"/>
        <v>4</v>
      </c>
      <c r="Z4013" s="2">
        <f t="shared" si="314"/>
        <v>2.6666666666666665</v>
      </c>
      <c r="AA4013" t="s">
        <v>728</v>
      </c>
      <c r="AB4013" t="s">
        <v>726</v>
      </c>
      <c r="AD4013" t="s">
        <v>109</v>
      </c>
      <c r="AE4013" t="s">
        <v>732</v>
      </c>
      <c r="AF4013">
        <v>2022</v>
      </c>
    </row>
    <row r="4014" spans="1:32" x14ac:dyDescent="0.25">
      <c r="A4014" t="s">
        <v>29</v>
      </c>
      <c r="B4014" t="s">
        <v>394</v>
      </c>
      <c r="C4014" t="s">
        <v>395</v>
      </c>
      <c r="D4014" t="s">
        <v>396</v>
      </c>
      <c r="E4014">
        <f>_xlfn.XLOOKUP(Table1[[#This Row],[Location]],'Location analysis'!A:A,'Location analysis'!B:B)</f>
        <v>40.416893999999999</v>
      </c>
      <c r="F4014">
        <f>_xlfn.XLOOKUP(Table1[[#This Row],[Location]],'Location analysis'!A:A,'Location analysis'!C:C)</f>
        <v>-74.420399000000003</v>
      </c>
      <c r="G4014" t="s">
        <v>632</v>
      </c>
      <c r="I4014">
        <v>15288509462</v>
      </c>
      <c r="J4014" t="s">
        <v>731</v>
      </c>
      <c r="K4014" t="s">
        <v>36</v>
      </c>
      <c r="L4014">
        <v>151</v>
      </c>
      <c r="M4014">
        <v>4</v>
      </c>
      <c r="N4014">
        <v>1</v>
      </c>
      <c r="O4014">
        <v>151</v>
      </c>
      <c r="P4014">
        <v>4</v>
      </c>
      <c r="Q4014">
        <v>1</v>
      </c>
      <c r="R4014">
        <v>4</v>
      </c>
      <c r="S4014">
        <v>4</v>
      </c>
      <c r="T4014" s="1">
        <v>44738</v>
      </c>
      <c r="U4014" t="str">
        <f t="shared" si="310"/>
        <v>Mini Chips Ahoy - Go Paks</v>
      </c>
      <c r="V4014" t="str">
        <f t="shared" si="311"/>
        <v>Cell is Blank - Dis-regard</v>
      </c>
      <c r="W4014" t="s">
        <v>43</v>
      </c>
      <c r="X4014" t="b">
        <f t="shared" si="313"/>
        <v>1</v>
      </c>
      <c r="Y4014">
        <f t="shared" si="312"/>
        <v>4</v>
      </c>
      <c r="Z4014" s="2">
        <f t="shared" si="314"/>
        <v>2.6666666666666665</v>
      </c>
      <c r="AA4014" t="s">
        <v>633</v>
      </c>
      <c r="AB4014" t="s">
        <v>492</v>
      </c>
      <c r="AD4014" t="s">
        <v>109</v>
      </c>
      <c r="AE4014" t="s">
        <v>732</v>
      </c>
      <c r="AF4014">
        <v>2022</v>
      </c>
    </row>
    <row r="4015" spans="1:32" x14ac:dyDescent="0.25">
      <c r="A4015" t="s">
        <v>29</v>
      </c>
      <c r="B4015" t="s">
        <v>67</v>
      </c>
      <c r="C4015" t="s">
        <v>68</v>
      </c>
      <c r="D4015" t="s">
        <v>69</v>
      </c>
      <c r="E4015">
        <f>_xlfn.XLOOKUP(Table1[[#This Row],[Location]],'Location analysis'!A:A,'Location analysis'!B:B)</f>
        <v>40.435699999999997</v>
      </c>
      <c r="F4015">
        <f>_xlfn.XLOOKUP(Table1[[#This Row],[Location]],'Location analysis'!A:A,'Location analysis'!C:C)</f>
        <v>-74.125200000000007</v>
      </c>
      <c r="G4015" t="s">
        <v>259</v>
      </c>
      <c r="H4015" t="s">
        <v>34</v>
      </c>
      <c r="I4015">
        <v>15288566729</v>
      </c>
      <c r="J4015" t="s">
        <v>731</v>
      </c>
      <c r="K4015" t="s">
        <v>51</v>
      </c>
      <c r="L4015">
        <v>140</v>
      </c>
      <c r="M4015">
        <v>1.5</v>
      </c>
      <c r="N4015">
        <v>1</v>
      </c>
      <c r="O4015">
        <v>140</v>
      </c>
      <c r="P4015">
        <v>1.5</v>
      </c>
      <c r="Q4015">
        <v>1</v>
      </c>
      <c r="R4015">
        <v>1.5</v>
      </c>
      <c r="S4015">
        <v>1.5</v>
      </c>
      <c r="T4015" s="1">
        <v>44734</v>
      </c>
      <c r="U4015" t="str">
        <f t="shared" si="310"/>
        <v>Sunkist Soda - Orange</v>
      </c>
      <c r="V4015" t="str">
        <f t="shared" si="311"/>
        <v>Carbonated</v>
      </c>
      <c r="W4015" t="s">
        <v>34</v>
      </c>
      <c r="X4015" t="b">
        <f t="shared" si="313"/>
        <v>1</v>
      </c>
      <c r="Y4015">
        <f t="shared" si="312"/>
        <v>1.5</v>
      </c>
      <c r="Z4015" s="2">
        <f t="shared" si="314"/>
        <v>1</v>
      </c>
      <c r="AA4015" t="s">
        <v>260</v>
      </c>
      <c r="AB4015" t="s">
        <v>261</v>
      </c>
      <c r="AD4015" t="s">
        <v>109</v>
      </c>
      <c r="AE4015" t="s">
        <v>732</v>
      </c>
      <c r="AF4015">
        <v>2022</v>
      </c>
    </row>
    <row r="4016" spans="1:32" x14ac:dyDescent="0.25">
      <c r="A4016" t="s">
        <v>29</v>
      </c>
      <c r="B4016" t="s">
        <v>67</v>
      </c>
      <c r="C4016" t="s">
        <v>68</v>
      </c>
      <c r="D4016" t="s">
        <v>69</v>
      </c>
      <c r="E4016">
        <f>_xlfn.XLOOKUP(Table1[[#This Row],[Location]],'Location analysis'!A:A,'Location analysis'!B:B)</f>
        <v>40.435699999999997</v>
      </c>
      <c r="F4016">
        <f>_xlfn.XLOOKUP(Table1[[#This Row],[Location]],'Location analysis'!A:A,'Location analysis'!C:C)</f>
        <v>-74.125200000000007</v>
      </c>
      <c r="G4016" t="s">
        <v>259</v>
      </c>
      <c r="H4016" t="s">
        <v>34</v>
      </c>
      <c r="I4016">
        <v>15288566806</v>
      </c>
      <c r="J4016" t="s">
        <v>731</v>
      </c>
      <c r="K4016" t="s">
        <v>51</v>
      </c>
      <c r="L4016">
        <v>140</v>
      </c>
      <c r="M4016">
        <v>1.5</v>
      </c>
      <c r="N4016">
        <v>1</v>
      </c>
      <c r="O4016">
        <v>140</v>
      </c>
      <c r="P4016">
        <v>1.5</v>
      </c>
      <c r="Q4016">
        <v>1</v>
      </c>
      <c r="R4016">
        <v>1.5</v>
      </c>
      <c r="S4016">
        <v>1.5</v>
      </c>
      <c r="T4016" s="1">
        <v>44734</v>
      </c>
      <c r="U4016" t="str">
        <f t="shared" si="310"/>
        <v>Sunkist Soda - Orange</v>
      </c>
      <c r="V4016" t="str">
        <f t="shared" si="311"/>
        <v>Carbonated</v>
      </c>
      <c r="W4016" t="s">
        <v>34</v>
      </c>
      <c r="X4016" t="b">
        <f t="shared" si="313"/>
        <v>1</v>
      </c>
      <c r="Y4016">
        <f t="shared" si="312"/>
        <v>1.5</v>
      </c>
      <c r="Z4016" s="2">
        <f t="shared" si="314"/>
        <v>1</v>
      </c>
      <c r="AA4016" t="s">
        <v>260</v>
      </c>
      <c r="AB4016" t="s">
        <v>261</v>
      </c>
      <c r="AD4016" t="s">
        <v>109</v>
      </c>
      <c r="AE4016" t="s">
        <v>732</v>
      </c>
      <c r="AF4016">
        <v>2022</v>
      </c>
    </row>
    <row r="4017" spans="1:32" x14ac:dyDescent="0.25">
      <c r="A4017" t="s">
        <v>29</v>
      </c>
      <c r="B4017" t="s">
        <v>67</v>
      </c>
      <c r="C4017" t="s">
        <v>68</v>
      </c>
      <c r="D4017" t="s">
        <v>69</v>
      </c>
      <c r="E4017">
        <f>_xlfn.XLOOKUP(Table1[[#This Row],[Location]],'Location analysis'!A:A,'Location analysis'!B:B)</f>
        <v>40.435699999999997</v>
      </c>
      <c r="F4017">
        <f>_xlfn.XLOOKUP(Table1[[#This Row],[Location]],'Location analysis'!A:A,'Location analysis'!C:C)</f>
        <v>-74.125200000000007</v>
      </c>
      <c r="G4017" t="s">
        <v>182</v>
      </c>
      <c r="H4017" t="s">
        <v>34</v>
      </c>
      <c r="I4017">
        <v>15288567159</v>
      </c>
      <c r="J4017" t="s">
        <v>731</v>
      </c>
      <c r="K4017" t="s">
        <v>51</v>
      </c>
      <c r="L4017">
        <v>141</v>
      </c>
      <c r="M4017">
        <v>1.5</v>
      </c>
      <c r="N4017">
        <v>1</v>
      </c>
      <c r="O4017">
        <v>141</v>
      </c>
      <c r="P4017">
        <v>1.5</v>
      </c>
      <c r="Q4017">
        <v>1</v>
      </c>
      <c r="R4017">
        <v>1.5</v>
      </c>
      <c r="S4017">
        <v>1.5</v>
      </c>
      <c r="T4017" s="1">
        <v>44734</v>
      </c>
      <c r="U4017" t="str">
        <f t="shared" si="310"/>
        <v>Coca Cola - Zero Sugar</v>
      </c>
      <c r="V4017" t="str">
        <f t="shared" si="311"/>
        <v>Carbonated</v>
      </c>
      <c r="W4017" t="s">
        <v>34</v>
      </c>
      <c r="X4017" t="b">
        <f t="shared" si="313"/>
        <v>1</v>
      </c>
      <c r="Y4017">
        <f t="shared" si="312"/>
        <v>1.5</v>
      </c>
      <c r="Z4017" s="2">
        <f t="shared" si="314"/>
        <v>1</v>
      </c>
      <c r="AA4017" t="s">
        <v>183</v>
      </c>
      <c r="AB4017" t="s">
        <v>184</v>
      </c>
      <c r="AD4017" t="s">
        <v>109</v>
      </c>
      <c r="AE4017" t="s">
        <v>732</v>
      </c>
      <c r="AF4017">
        <v>2022</v>
      </c>
    </row>
    <row r="4018" spans="1:32" x14ac:dyDescent="0.25">
      <c r="A4018" t="s">
        <v>29</v>
      </c>
      <c r="B4018" t="s">
        <v>67</v>
      </c>
      <c r="C4018" t="s">
        <v>68</v>
      </c>
      <c r="D4018" t="s">
        <v>69</v>
      </c>
      <c r="E4018">
        <f>_xlfn.XLOOKUP(Table1[[#This Row],[Location]],'Location analysis'!A:A,'Location analysis'!B:B)</f>
        <v>40.435699999999997</v>
      </c>
      <c r="F4018">
        <f>_xlfn.XLOOKUP(Table1[[#This Row],[Location]],'Location analysis'!A:A,'Location analysis'!C:C)</f>
        <v>-74.125200000000007</v>
      </c>
      <c r="G4018" t="s">
        <v>182</v>
      </c>
      <c r="H4018" t="s">
        <v>34</v>
      </c>
      <c r="I4018">
        <v>15288568397</v>
      </c>
      <c r="J4018" t="s">
        <v>731</v>
      </c>
      <c r="K4018" t="s">
        <v>51</v>
      </c>
      <c r="L4018">
        <v>142</v>
      </c>
      <c r="M4018">
        <v>1.5</v>
      </c>
      <c r="N4018">
        <v>1</v>
      </c>
      <c r="O4018">
        <v>142</v>
      </c>
      <c r="P4018">
        <v>1.5</v>
      </c>
      <c r="Q4018">
        <v>1</v>
      </c>
      <c r="R4018">
        <v>1.5</v>
      </c>
      <c r="S4018">
        <v>1.5</v>
      </c>
      <c r="T4018" s="1">
        <v>44734</v>
      </c>
      <c r="U4018" t="str">
        <f t="shared" si="310"/>
        <v>Coca Cola - Zero Sugar</v>
      </c>
      <c r="V4018" t="str">
        <f t="shared" si="311"/>
        <v>Carbonated</v>
      </c>
      <c r="W4018" t="s">
        <v>34</v>
      </c>
      <c r="X4018" t="b">
        <f t="shared" si="313"/>
        <v>1</v>
      </c>
      <c r="Y4018">
        <f t="shared" si="312"/>
        <v>1.5</v>
      </c>
      <c r="Z4018" s="2">
        <f t="shared" si="314"/>
        <v>1</v>
      </c>
      <c r="AA4018" t="s">
        <v>183</v>
      </c>
      <c r="AB4018" t="s">
        <v>184</v>
      </c>
      <c r="AD4018" t="s">
        <v>109</v>
      </c>
      <c r="AE4018" t="s">
        <v>732</v>
      </c>
      <c r="AF4018">
        <v>2022</v>
      </c>
    </row>
    <row r="4019" spans="1:32" x14ac:dyDescent="0.25">
      <c r="A4019" t="s">
        <v>29</v>
      </c>
      <c r="B4019" t="s">
        <v>67</v>
      </c>
      <c r="C4019" t="s">
        <v>68</v>
      </c>
      <c r="D4019" t="s">
        <v>69</v>
      </c>
      <c r="E4019">
        <f>_xlfn.XLOOKUP(Table1[[#This Row],[Location]],'Location analysis'!A:A,'Location analysis'!B:B)</f>
        <v>40.435699999999997</v>
      </c>
      <c r="F4019">
        <f>_xlfn.XLOOKUP(Table1[[#This Row],[Location]],'Location analysis'!A:A,'Location analysis'!C:C)</f>
        <v>-74.125200000000007</v>
      </c>
      <c r="G4019" t="s">
        <v>182</v>
      </c>
      <c r="H4019" t="s">
        <v>34</v>
      </c>
      <c r="I4019">
        <v>15288568217</v>
      </c>
      <c r="J4019" t="s">
        <v>731</v>
      </c>
      <c r="K4019" t="s">
        <v>51</v>
      </c>
      <c r="L4019">
        <v>142</v>
      </c>
      <c r="M4019">
        <v>1.5</v>
      </c>
      <c r="N4019">
        <v>1</v>
      </c>
      <c r="O4019">
        <v>142</v>
      </c>
      <c r="P4019">
        <v>1.5</v>
      </c>
      <c r="Q4019">
        <v>1</v>
      </c>
      <c r="R4019">
        <v>1.5</v>
      </c>
      <c r="S4019">
        <v>1.5</v>
      </c>
      <c r="T4019" s="1">
        <v>44734</v>
      </c>
      <c r="U4019" t="str">
        <f t="shared" si="310"/>
        <v>Coca Cola - Zero Sugar</v>
      </c>
      <c r="V4019" t="str">
        <f t="shared" si="311"/>
        <v>Carbonated</v>
      </c>
      <c r="W4019" t="s">
        <v>34</v>
      </c>
      <c r="X4019" t="b">
        <f t="shared" si="313"/>
        <v>1</v>
      </c>
      <c r="Y4019">
        <f t="shared" si="312"/>
        <v>1.5</v>
      </c>
      <c r="Z4019" s="2">
        <f t="shared" si="314"/>
        <v>1</v>
      </c>
      <c r="AA4019" t="s">
        <v>183</v>
      </c>
      <c r="AB4019" t="s">
        <v>184</v>
      </c>
      <c r="AD4019" t="s">
        <v>109</v>
      </c>
      <c r="AE4019" t="s">
        <v>732</v>
      </c>
      <c r="AF4019">
        <v>2022</v>
      </c>
    </row>
    <row r="4020" spans="1:32" x14ac:dyDescent="0.25">
      <c r="A4020" t="s">
        <v>29</v>
      </c>
      <c r="B4020" t="s">
        <v>46</v>
      </c>
      <c r="C4020" t="s">
        <v>31</v>
      </c>
      <c r="D4020" t="s">
        <v>47</v>
      </c>
      <c r="E4020">
        <f>_xlfn.XLOOKUP(Table1[[#This Row],[Location]],'Location analysis'!A:A,'Location analysis'!B:B)</f>
        <v>40.423690999999998</v>
      </c>
      <c r="F4020">
        <f>_xlfn.XLOOKUP(Table1[[#This Row],[Location]],'Location analysis'!A:A,'Location analysis'!C:C)</f>
        <v>-74.380831999999998</v>
      </c>
      <c r="G4020" t="s">
        <v>154</v>
      </c>
      <c r="H4020" t="s">
        <v>43</v>
      </c>
      <c r="I4020">
        <v>15288616216</v>
      </c>
      <c r="J4020" t="s">
        <v>731</v>
      </c>
      <c r="K4020" t="s">
        <v>51</v>
      </c>
      <c r="L4020">
        <v>113</v>
      </c>
      <c r="M4020">
        <v>1.5</v>
      </c>
      <c r="N4020">
        <v>1</v>
      </c>
      <c r="O4020">
        <v>113</v>
      </c>
      <c r="P4020">
        <v>1.5</v>
      </c>
      <c r="Q4020">
        <v>1</v>
      </c>
      <c r="R4020">
        <v>1.5</v>
      </c>
      <c r="S4020">
        <v>1.5</v>
      </c>
      <c r="T4020" s="1">
        <v>44734</v>
      </c>
      <c r="U4020" t="str">
        <f t="shared" si="310"/>
        <v>SunChips Multigrain - Harvest Cheddar</v>
      </c>
      <c r="V4020" t="str">
        <f t="shared" si="311"/>
        <v>Food</v>
      </c>
      <c r="W4020" t="s">
        <v>43</v>
      </c>
      <c r="X4020" t="b">
        <f t="shared" si="313"/>
        <v>1</v>
      </c>
      <c r="Y4020">
        <f t="shared" si="312"/>
        <v>1.5</v>
      </c>
      <c r="Z4020" s="2">
        <f t="shared" si="314"/>
        <v>1</v>
      </c>
      <c r="AA4020" t="s">
        <v>129</v>
      </c>
      <c r="AB4020" t="s">
        <v>155</v>
      </c>
      <c r="AD4020" t="s">
        <v>109</v>
      </c>
      <c r="AE4020" t="s">
        <v>732</v>
      </c>
      <c r="AF4020">
        <v>2022</v>
      </c>
    </row>
    <row r="4021" spans="1:32" x14ac:dyDescent="0.25">
      <c r="A4021" t="s">
        <v>29</v>
      </c>
      <c r="B4021" t="s">
        <v>67</v>
      </c>
      <c r="C4021" t="s">
        <v>68</v>
      </c>
      <c r="D4021" t="s">
        <v>69</v>
      </c>
      <c r="E4021">
        <f>_xlfn.XLOOKUP(Table1[[#This Row],[Location]],'Location analysis'!A:A,'Location analysis'!B:B)</f>
        <v>40.435699999999997</v>
      </c>
      <c r="F4021">
        <f>_xlfn.XLOOKUP(Table1[[#This Row],[Location]],'Location analysis'!A:A,'Location analysis'!C:C)</f>
        <v>-74.125200000000007</v>
      </c>
      <c r="G4021" t="s">
        <v>100</v>
      </c>
      <c r="H4021" t="s">
        <v>43</v>
      </c>
      <c r="I4021">
        <v>15288929930</v>
      </c>
      <c r="J4021" t="s">
        <v>731</v>
      </c>
      <c r="K4021" t="s">
        <v>51</v>
      </c>
      <c r="L4021">
        <v>114</v>
      </c>
      <c r="M4021">
        <v>2</v>
      </c>
      <c r="N4021">
        <v>1</v>
      </c>
      <c r="O4021">
        <v>114</v>
      </c>
      <c r="P4021">
        <v>2</v>
      </c>
      <c r="Q4021">
        <v>1</v>
      </c>
      <c r="R4021">
        <v>2</v>
      </c>
      <c r="S4021">
        <v>2</v>
      </c>
      <c r="T4021" s="1">
        <v>44734</v>
      </c>
      <c r="U4021" t="str">
        <f t="shared" si="310"/>
        <v>Cheetos - Fleming Hot Crunchy</v>
      </c>
      <c r="V4021" t="str">
        <f t="shared" si="311"/>
        <v>Food</v>
      </c>
      <c r="W4021" t="s">
        <v>43</v>
      </c>
      <c r="X4021" t="b">
        <f t="shared" si="313"/>
        <v>1</v>
      </c>
      <c r="Y4021">
        <f t="shared" si="312"/>
        <v>2</v>
      </c>
      <c r="Z4021" s="2">
        <f t="shared" si="314"/>
        <v>1.3333333333333333</v>
      </c>
      <c r="AA4021" t="s">
        <v>101</v>
      </c>
      <c r="AB4021" t="s">
        <v>102</v>
      </c>
      <c r="AD4021" t="s">
        <v>109</v>
      </c>
      <c r="AE4021" t="s">
        <v>732</v>
      </c>
      <c r="AF4021">
        <v>2022</v>
      </c>
    </row>
    <row r="4022" spans="1:32" x14ac:dyDescent="0.25">
      <c r="A4022" t="s">
        <v>29</v>
      </c>
      <c r="B4022" t="s">
        <v>67</v>
      </c>
      <c r="C4022" t="s">
        <v>68</v>
      </c>
      <c r="D4022" t="s">
        <v>69</v>
      </c>
      <c r="E4022">
        <f>_xlfn.XLOOKUP(Table1[[#This Row],[Location]],'Location analysis'!A:A,'Location analysis'!B:B)</f>
        <v>40.435699999999997</v>
      </c>
      <c r="F4022">
        <f>_xlfn.XLOOKUP(Table1[[#This Row],[Location]],'Location analysis'!A:A,'Location analysis'!C:C)</f>
        <v>-74.125200000000007</v>
      </c>
      <c r="G4022" t="s">
        <v>556</v>
      </c>
      <c r="H4022" t="s">
        <v>43</v>
      </c>
      <c r="I4022">
        <v>15289049445</v>
      </c>
      <c r="J4022" t="s">
        <v>731</v>
      </c>
      <c r="K4022" t="s">
        <v>51</v>
      </c>
      <c r="L4022">
        <v>124</v>
      </c>
      <c r="M4022">
        <v>1.5</v>
      </c>
      <c r="N4022">
        <v>1</v>
      </c>
      <c r="O4022">
        <v>124</v>
      </c>
      <c r="P4022">
        <v>1.5</v>
      </c>
      <c r="Q4022">
        <v>1</v>
      </c>
      <c r="R4022">
        <v>1.5</v>
      </c>
      <c r="S4022">
        <v>1.5</v>
      </c>
      <c r="T4022" s="1">
        <v>44734</v>
      </c>
      <c r="U4022" t="str">
        <f t="shared" si="310"/>
        <v>Cheetos Cheddar Jalapeno</v>
      </c>
      <c r="V4022" t="str">
        <f t="shared" si="311"/>
        <v>Food</v>
      </c>
      <c r="W4022" t="s">
        <v>43</v>
      </c>
      <c r="X4022" t="b">
        <f t="shared" si="313"/>
        <v>1</v>
      </c>
      <c r="Y4022">
        <f t="shared" si="312"/>
        <v>1.5</v>
      </c>
      <c r="Z4022" s="2">
        <f t="shared" si="314"/>
        <v>1</v>
      </c>
      <c r="AA4022" t="s">
        <v>556</v>
      </c>
      <c r="AD4022" t="s">
        <v>109</v>
      </c>
      <c r="AE4022" t="s">
        <v>732</v>
      </c>
      <c r="AF4022">
        <v>2022</v>
      </c>
    </row>
    <row r="4023" spans="1:32" x14ac:dyDescent="0.25">
      <c r="A4023" t="s">
        <v>29</v>
      </c>
      <c r="B4023" t="s">
        <v>67</v>
      </c>
      <c r="C4023" t="s">
        <v>68</v>
      </c>
      <c r="D4023" t="s">
        <v>69</v>
      </c>
      <c r="E4023">
        <f>_xlfn.XLOOKUP(Table1[[#This Row],[Location]],'Location analysis'!A:A,'Location analysis'!B:B)</f>
        <v>40.435699999999997</v>
      </c>
      <c r="F4023">
        <f>_xlfn.XLOOKUP(Table1[[#This Row],[Location]],'Location analysis'!A:A,'Location analysis'!C:C)</f>
        <v>-74.125200000000007</v>
      </c>
      <c r="G4023" t="s">
        <v>160</v>
      </c>
      <c r="H4023" t="s">
        <v>49</v>
      </c>
      <c r="I4023">
        <v>15289612806</v>
      </c>
      <c r="J4023" t="s">
        <v>734</v>
      </c>
      <c r="K4023" t="s">
        <v>51</v>
      </c>
      <c r="L4023">
        <v>145</v>
      </c>
      <c r="M4023">
        <v>2.5</v>
      </c>
      <c r="N4023">
        <v>1</v>
      </c>
      <c r="O4023">
        <v>145</v>
      </c>
      <c r="P4023">
        <v>2.5</v>
      </c>
      <c r="Q4023">
        <v>1</v>
      </c>
      <c r="R4023">
        <v>2.5</v>
      </c>
      <c r="S4023">
        <v>2.5</v>
      </c>
      <c r="T4023" s="1">
        <v>44735</v>
      </c>
      <c r="U4023" t="str">
        <f t="shared" si="310"/>
        <v>Snapple Diet Tea - Peach Tea</v>
      </c>
      <c r="V4023" t="str">
        <f t="shared" si="311"/>
        <v>Non Carbonated</v>
      </c>
      <c r="W4023" t="s">
        <v>49</v>
      </c>
      <c r="X4023" t="b">
        <f t="shared" si="313"/>
        <v>1</v>
      </c>
      <c r="Y4023">
        <f t="shared" si="312"/>
        <v>2.5</v>
      </c>
      <c r="Z4023" s="2">
        <f t="shared" si="314"/>
        <v>1.6666666666666667</v>
      </c>
      <c r="AA4023" t="s">
        <v>75</v>
      </c>
      <c r="AB4023" t="s">
        <v>161</v>
      </c>
      <c r="AD4023" t="s">
        <v>123</v>
      </c>
      <c r="AE4023" t="s">
        <v>735</v>
      </c>
      <c r="AF4023">
        <v>2022</v>
      </c>
    </row>
    <row r="4024" spans="1:32" x14ac:dyDescent="0.25">
      <c r="A4024" t="s">
        <v>29</v>
      </c>
      <c r="B4024" t="s">
        <v>67</v>
      </c>
      <c r="C4024" t="s">
        <v>68</v>
      </c>
      <c r="D4024" t="s">
        <v>69</v>
      </c>
      <c r="E4024">
        <f>_xlfn.XLOOKUP(Table1[[#This Row],[Location]],'Location analysis'!A:A,'Location analysis'!B:B)</f>
        <v>40.435699999999997</v>
      </c>
      <c r="F4024">
        <f>_xlfn.XLOOKUP(Table1[[#This Row],[Location]],'Location analysis'!A:A,'Location analysis'!C:C)</f>
        <v>-74.125200000000007</v>
      </c>
      <c r="G4024" t="s">
        <v>81</v>
      </c>
      <c r="H4024" t="s">
        <v>43</v>
      </c>
      <c r="I4024">
        <v>15289613127</v>
      </c>
      <c r="J4024" t="s">
        <v>734</v>
      </c>
      <c r="K4024" t="s">
        <v>51</v>
      </c>
      <c r="L4024">
        <v>136</v>
      </c>
      <c r="M4024">
        <v>2.5</v>
      </c>
      <c r="N4024">
        <v>1</v>
      </c>
      <c r="O4024">
        <v>136</v>
      </c>
      <c r="P4024">
        <v>2.5</v>
      </c>
      <c r="Q4024">
        <v>1</v>
      </c>
      <c r="R4024">
        <v>2.5</v>
      </c>
      <c r="S4024">
        <v>2.5</v>
      </c>
      <c r="T4024" s="1">
        <v>44735</v>
      </c>
      <c r="U4024" t="str">
        <f t="shared" si="310"/>
        <v>KitKat - Crisp Wafers</v>
      </c>
      <c r="V4024" t="str">
        <f t="shared" si="311"/>
        <v>Food</v>
      </c>
      <c r="W4024" t="s">
        <v>43</v>
      </c>
      <c r="X4024" t="b">
        <f t="shared" si="313"/>
        <v>1</v>
      </c>
      <c r="Y4024">
        <f t="shared" si="312"/>
        <v>2.5</v>
      </c>
      <c r="Z4024" s="2">
        <f t="shared" si="314"/>
        <v>1.6666666666666667</v>
      </c>
      <c r="AA4024" t="s">
        <v>82</v>
      </c>
      <c r="AB4024" t="s">
        <v>83</v>
      </c>
      <c r="AD4024" t="s">
        <v>123</v>
      </c>
      <c r="AE4024" t="s">
        <v>735</v>
      </c>
      <c r="AF4024">
        <v>2022</v>
      </c>
    </row>
    <row r="4025" spans="1:32" x14ac:dyDescent="0.25">
      <c r="A4025" t="s">
        <v>29</v>
      </c>
      <c r="B4025" t="s">
        <v>67</v>
      </c>
      <c r="C4025" t="s">
        <v>68</v>
      </c>
      <c r="D4025" t="s">
        <v>69</v>
      </c>
      <c r="E4025">
        <f>_xlfn.XLOOKUP(Table1[[#This Row],[Location]],'Location analysis'!A:A,'Location analysis'!B:B)</f>
        <v>40.435699999999997</v>
      </c>
      <c r="F4025">
        <f>_xlfn.XLOOKUP(Table1[[#This Row],[Location]],'Location analysis'!A:A,'Location analysis'!C:C)</f>
        <v>-74.125200000000007</v>
      </c>
      <c r="G4025" t="s">
        <v>70</v>
      </c>
      <c r="H4025" t="s">
        <v>34</v>
      </c>
      <c r="I4025">
        <v>15289616120</v>
      </c>
      <c r="J4025" t="s">
        <v>734</v>
      </c>
      <c r="K4025" t="s">
        <v>51</v>
      </c>
      <c r="L4025">
        <v>144</v>
      </c>
      <c r="M4025">
        <v>3</v>
      </c>
      <c r="N4025">
        <v>1</v>
      </c>
      <c r="O4025">
        <v>144</v>
      </c>
      <c r="P4025">
        <v>3</v>
      </c>
      <c r="Q4025">
        <v>1</v>
      </c>
      <c r="R4025">
        <v>3</v>
      </c>
      <c r="S4025">
        <v>3</v>
      </c>
      <c r="T4025" s="1">
        <v>44735</v>
      </c>
      <c r="U4025" t="str">
        <f t="shared" si="310"/>
        <v>Monster Energy Original</v>
      </c>
      <c r="V4025" t="str">
        <f t="shared" si="311"/>
        <v>Carbonated</v>
      </c>
      <c r="W4025" t="s">
        <v>34</v>
      </c>
      <c r="X4025" t="b">
        <f t="shared" si="313"/>
        <v>1</v>
      </c>
      <c r="Y4025">
        <f t="shared" si="312"/>
        <v>3</v>
      </c>
      <c r="Z4025" s="2">
        <f t="shared" si="314"/>
        <v>2</v>
      </c>
      <c r="AA4025" t="s">
        <v>70</v>
      </c>
      <c r="AD4025" t="s">
        <v>123</v>
      </c>
      <c r="AE4025" t="s">
        <v>735</v>
      </c>
      <c r="AF4025">
        <v>2022</v>
      </c>
    </row>
    <row r="4026" spans="1:32" x14ac:dyDescent="0.25">
      <c r="A4026" t="s">
        <v>29</v>
      </c>
      <c r="B4026" t="s">
        <v>67</v>
      </c>
      <c r="C4026" t="s">
        <v>68</v>
      </c>
      <c r="D4026" t="s">
        <v>69</v>
      </c>
      <c r="E4026">
        <f>_xlfn.XLOOKUP(Table1[[#This Row],[Location]],'Location analysis'!A:A,'Location analysis'!B:B)</f>
        <v>40.435699999999997</v>
      </c>
      <c r="F4026">
        <f>_xlfn.XLOOKUP(Table1[[#This Row],[Location]],'Location analysis'!A:A,'Location analysis'!C:C)</f>
        <v>-74.125200000000007</v>
      </c>
      <c r="G4026" t="s">
        <v>688</v>
      </c>
      <c r="H4026" t="s">
        <v>43</v>
      </c>
      <c r="I4026">
        <v>15289937602</v>
      </c>
      <c r="J4026" t="s">
        <v>734</v>
      </c>
      <c r="K4026" t="s">
        <v>36</v>
      </c>
      <c r="L4026">
        <v>132</v>
      </c>
      <c r="M4026">
        <v>1.5</v>
      </c>
      <c r="N4026">
        <v>1</v>
      </c>
      <c r="O4026">
        <v>132</v>
      </c>
      <c r="P4026">
        <v>1.5</v>
      </c>
      <c r="Q4026">
        <v>1</v>
      </c>
      <c r="R4026">
        <v>1.5</v>
      </c>
      <c r="S4026">
        <v>1.5</v>
      </c>
      <c r="T4026" s="1">
        <v>44735</v>
      </c>
      <c r="U4026" t="str">
        <f t="shared" si="310"/>
        <v>Nature's Bakery Fig Bar - Blueberry</v>
      </c>
      <c r="V4026" t="str">
        <f t="shared" si="311"/>
        <v>Food</v>
      </c>
      <c r="W4026" t="s">
        <v>43</v>
      </c>
      <c r="X4026" t="b">
        <f t="shared" si="313"/>
        <v>1</v>
      </c>
      <c r="Y4026">
        <f t="shared" si="312"/>
        <v>1.5</v>
      </c>
      <c r="Z4026" s="2">
        <f t="shared" si="314"/>
        <v>1</v>
      </c>
      <c r="AA4026" t="s">
        <v>690</v>
      </c>
      <c r="AB4026" t="s">
        <v>222</v>
      </c>
      <c r="AD4026" t="s">
        <v>123</v>
      </c>
      <c r="AE4026" t="s">
        <v>735</v>
      </c>
      <c r="AF4026">
        <v>2022</v>
      </c>
    </row>
    <row r="4027" spans="1:32" x14ac:dyDescent="0.25">
      <c r="A4027" t="s">
        <v>29</v>
      </c>
      <c r="B4027" t="s">
        <v>62</v>
      </c>
      <c r="C4027" t="s">
        <v>63</v>
      </c>
      <c r="D4027" t="s">
        <v>64</v>
      </c>
      <c r="E4027">
        <f>_xlfn.XLOOKUP(Table1[[#This Row],[Location]],'Location analysis'!A:A,'Location analysis'!B:B)</f>
        <v>40.091900000000003</v>
      </c>
      <c r="F4027">
        <f>_xlfn.XLOOKUP(Table1[[#This Row],[Location]],'Location analysis'!A:A,'Location analysis'!C:C)</f>
        <v>-74.358699999999999</v>
      </c>
      <c r="G4027" t="s">
        <v>272</v>
      </c>
      <c r="H4027" t="s">
        <v>43</v>
      </c>
      <c r="I4027">
        <v>15291045772</v>
      </c>
      <c r="J4027" t="s">
        <v>734</v>
      </c>
      <c r="K4027" t="s">
        <v>51</v>
      </c>
      <c r="L4027">
        <v>133</v>
      </c>
      <c r="M4027">
        <v>2</v>
      </c>
      <c r="N4027">
        <v>1</v>
      </c>
      <c r="O4027">
        <v>133</v>
      </c>
      <c r="P4027">
        <v>2</v>
      </c>
      <c r="Q4027">
        <v>1</v>
      </c>
      <c r="R4027">
        <v>2</v>
      </c>
      <c r="S4027">
        <v>2</v>
      </c>
      <c r="T4027" s="1">
        <v>44735</v>
      </c>
      <c r="U4027" t="str">
        <f t="shared" si="310"/>
        <v>Oreo Single Server 6 ct</v>
      </c>
      <c r="V4027" t="str">
        <f t="shared" si="311"/>
        <v>Food</v>
      </c>
      <c r="W4027" t="s">
        <v>43</v>
      </c>
      <c r="X4027" t="b">
        <f t="shared" si="313"/>
        <v>1</v>
      </c>
      <c r="Y4027">
        <f t="shared" si="312"/>
        <v>2</v>
      </c>
      <c r="Z4027" s="2">
        <f t="shared" si="314"/>
        <v>1.3333333333333333</v>
      </c>
      <c r="AA4027" t="s">
        <v>272</v>
      </c>
      <c r="AD4027" t="s">
        <v>123</v>
      </c>
      <c r="AE4027" t="s">
        <v>735</v>
      </c>
      <c r="AF4027">
        <v>2022</v>
      </c>
    </row>
    <row r="4028" spans="1:32" x14ac:dyDescent="0.25">
      <c r="A4028" t="s">
        <v>29</v>
      </c>
      <c r="B4028" t="s">
        <v>62</v>
      </c>
      <c r="C4028" t="s">
        <v>63</v>
      </c>
      <c r="D4028" t="s">
        <v>64</v>
      </c>
      <c r="E4028">
        <f>_xlfn.XLOOKUP(Table1[[#This Row],[Location]],'Location analysis'!A:A,'Location analysis'!B:B)</f>
        <v>40.091900000000003</v>
      </c>
      <c r="F4028">
        <f>_xlfn.XLOOKUP(Table1[[#This Row],[Location]],'Location analysis'!A:A,'Location analysis'!C:C)</f>
        <v>-74.358699999999999</v>
      </c>
      <c r="G4028" t="s">
        <v>272</v>
      </c>
      <c r="H4028" t="s">
        <v>43</v>
      </c>
      <c r="I4028">
        <v>15291046561</v>
      </c>
      <c r="J4028" t="s">
        <v>734</v>
      </c>
      <c r="K4028" t="s">
        <v>51</v>
      </c>
      <c r="L4028">
        <v>133</v>
      </c>
      <c r="M4028">
        <v>2</v>
      </c>
      <c r="N4028">
        <v>1</v>
      </c>
      <c r="O4028">
        <v>133</v>
      </c>
      <c r="P4028">
        <v>2</v>
      </c>
      <c r="Q4028">
        <v>1</v>
      </c>
      <c r="R4028">
        <v>2</v>
      </c>
      <c r="S4028">
        <v>2</v>
      </c>
      <c r="T4028" s="1">
        <v>44735</v>
      </c>
      <c r="U4028" t="str">
        <f t="shared" si="310"/>
        <v>Oreo Single Server 6 ct</v>
      </c>
      <c r="V4028" t="str">
        <f t="shared" si="311"/>
        <v>Food</v>
      </c>
      <c r="W4028" t="s">
        <v>43</v>
      </c>
      <c r="X4028" t="b">
        <f t="shared" si="313"/>
        <v>1</v>
      </c>
      <c r="Y4028">
        <f t="shared" si="312"/>
        <v>2</v>
      </c>
      <c r="Z4028" s="2">
        <f t="shared" si="314"/>
        <v>1.3333333333333333</v>
      </c>
      <c r="AA4028" t="s">
        <v>272</v>
      </c>
      <c r="AD4028" t="s">
        <v>123</v>
      </c>
      <c r="AE4028" t="s">
        <v>735</v>
      </c>
      <c r="AF4028">
        <v>2022</v>
      </c>
    </row>
    <row r="4029" spans="1:32" x14ac:dyDescent="0.25">
      <c r="A4029" t="s">
        <v>29</v>
      </c>
      <c r="B4029" t="s">
        <v>394</v>
      </c>
      <c r="C4029" t="s">
        <v>395</v>
      </c>
      <c r="D4029" t="s">
        <v>396</v>
      </c>
      <c r="E4029">
        <f>_xlfn.XLOOKUP(Table1[[#This Row],[Location]],'Location analysis'!A:A,'Location analysis'!B:B)</f>
        <v>40.416893999999999</v>
      </c>
      <c r="F4029">
        <f>_xlfn.XLOOKUP(Table1[[#This Row],[Location]],'Location analysis'!A:A,'Location analysis'!C:C)</f>
        <v>-74.420399000000003</v>
      </c>
      <c r="G4029" t="s">
        <v>329</v>
      </c>
      <c r="H4029" t="s">
        <v>49</v>
      </c>
      <c r="I4029">
        <v>15291108448</v>
      </c>
      <c r="J4029" t="s">
        <v>734</v>
      </c>
      <c r="K4029" t="s">
        <v>51</v>
      </c>
      <c r="L4029">
        <v>145</v>
      </c>
      <c r="M4029">
        <v>2.5</v>
      </c>
      <c r="N4029">
        <v>1</v>
      </c>
      <c r="O4029">
        <v>145</v>
      </c>
      <c r="P4029">
        <v>2.5</v>
      </c>
      <c r="Q4029">
        <v>1</v>
      </c>
      <c r="R4029">
        <v>2.5</v>
      </c>
      <c r="S4029">
        <v>2.5</v>
      </c>
      <c r="T4029" s="1">
        <v>44738</v>
      </c>
      <c r="U4029" t="str">
        <f t="shared" si="310"/>
        <v>Snapple Tea - Raspberry</v>
      </c>
      <c r="V4029" t="str">
        <f t="shared" si="311"/>
        <v>Non Carbonated</v>
      </c>
      <c r="W4029" t="s">
        <v>49</v>
      </c>
      <c r="X4029" t="b">
        <f t="shared" si="313"/>
        <v>1</v>
      </c>
      <c r="Y4029">
        <f t="shared" si="312"/>
        <v>2.5</v>
      </c>
      <c r="Z4029" s="2">
        <f t="shared" si="314"/>
        <v>1.6666666666666667</v>
      </c>
      <c r="AA4029" t="s">
        <v>330</v>
      </c>
      <c r="AB4029" t="s">
        <v>144</v>
      </c>
      <c r="AD4029" t="s">
        <v>123</v>
      </c>
      <c r="AE4029" t="s">
        <v>735</v>
      </c>
      <c r="AF4029">
        <v>2022</v>
      </c>
    </row>
    <row r="4030" spans="1:32" x14ac:dyDescent="0.25">
      <c r="A4030" t="s">
        <v>29</v>
      </c>
      <c r="B4030" t="s">
        <v>67</v>
      </c>
      <c r="C4030" t="s">
        <v>68</v>
      </c>
      <c r="D4030" t="s">
        <v>69</v>
      </c>
      <c r="E4030">
        <f>_xlfn.XLOOKUP(Table1[[#This Row],[Location]],'Location analysis'!A:A,'Location analysis'!B:B)</f>
        <v>40.435699999999997</v>
      </c>
      <c r="F4030">
        <f>_xlfn.XLOOKUP(Table1[[#This Row],[Location]],'Location analysis'!A:A,'Location analysis'!C:C)</f>
        <v>-74.125200000000007</v>
      </c>
      <c r="G4030" t="s">
        <v>81</v>
      </c>
      <c r="H4030" t="s">
        <v>43</v>
      </c>
      <c r="I4030">
        <v>15291324093</v>
      </c>
      <c r="J4030" t="s">
        <v>734</v>
      </c>
      <c r="K4030" t="s">
        <v>51</v>
      </c>
      <c r="L4030">
        <v>139</v>
      </c>
      <c r="M4030">
        <v>2.5</v>
      </c>
      <c r="N4030">
        <v>1</v>
      </c>
      <c r="O4030">
        <v>139</v>
      </c>
      <c r="P4030">
        <v>2.5</v>
      </c>
      <c r="Q4030">
        <v>1</v>
      </c>
      <c r="R4030">
        <v>2.5</v>
      </c>
      <c r="S4030">
        <v>2.5</v>
      </c>
      <c r="T4030" s="1">
        <v>44735</v>
      </c>
      <c r="U4030" t="str">
        <f t="shared" si="310"/>
        <v>KitKat - Crisp Wafers</v>
      </c>
      <c r="V4030" t="str">
        <f t="shared" si="311"/>
        <v>Food</v>
      </c>
      <c r="W4030" t="s">
        <v>43</v>
      </c>
      <c r="X4030" t="b">
        <f t="shared" si="313"/>
        <v>1</v>
      </c>
      <c r="Y4030">
        <f t="shared" si="312"/>
        <v>2.5</v>
      </c>
      <c r="Z4030" s="2">
        <f t="shared" si="314"/>
        <v>1.6666666666666667</v>
      </c>
      <c r="AA4030" t="s">
        <v>82</v>
      </c>
      <c r="AB4030" t="s">
        <v>83</v>
      </c>
      <c r="AD4030" t="s">
        <v>123</v>
      </c>
      <c r="AE4030" t="s">
        <v>735</v>
      </c>
      <c r="AF4030">
        <v>2022</v>
      </c>
    </row>
    <row r="4031" spans="1:32" x14ac:dyDescent="0.25">
      <c r="A4031" t="s">
        <v>29</v>
      </c>
      <c r="B4031" t="s">
        <v>67</v>
      </c>
      <c r="C4031" t="s">
        <v>68</v>
      </c>
      <c r="D4031" t="s">
        <v>69</v>
      </c>
      <c r="E4031">
        <f>_xlfn.XLOOKUP(Table1[[#This Row],[Location]],'Location analysis'!A:A,'Location analysis'!B:B)</f>
        <v>40.435699999999997</v>
      </c>
      <c r="F4031">
        <f>_xlfn.XLOOKUP(Table1[[#This Row],[Location]],'Location analysis'!A:A,'Location analysis'!C:C)</f>
        <v>-74.125200000000007</v>
      </c>
      <c r="G4031" t="s">
        <v>81</v>
      </c>
      <c r="H4031" t="s">
        <v>43</v>
      </c>
      <c r="I4031">
        <v>15291325339</v>
      </c>
      <c r="J4031" t="s">
        <v>734</v>
      </c>
      <c r="K4031" t="s">
        <v>51</v>
      </c>
      <c r="L4031">
        <v>139</v>
      </c>
      <c r="M4031">
        <v>2.5</v>
      </c>
      <c r="N4031">
        <v>1</v>
      </c>
      <c r="O4031">
        <v>139</v>
      </c>
      <c r="P4031">
        <v>2.5</v>
      </c>
      <c r="Q4031">
        <v>1</v>
      </c>
      <c r="R4031">
        <v>2.5</v>
      </c>
      <c r="S4031">
        <v>2.5</v>
      </c>
      <c r="T4031" s="1">
        <v>44735</v>
      </c>
      <c r="U4031" t="str">
        <f t="shared" si="310"/>
        <v>KitKat - Crisp Wafers</v>
      </c>
      <c r="V4031" t="str">
        <f t="shared" si="311"/>
        <v>Food</v>
      </c>
      <c r="W4031" t="s">
        <v>43</v>
      </c>
      <c r="X4031" t="b">
        <f t="shared" si="313"/>
        <v>1</v>
      </c>
      <c r="Y4031">
        <f t="shared" si="312"/>
        <v>2.5</v>
      </c>
      <c r="Z4031" s="2">
        <f t="shared" si="314"/>
        <v>1.6666666666666667</v>
      </c>
      <c r="AA4031" t="s">
        <v>82</v>
      </c>
      <c r="AB4031" t="s">
        <v>83</v>
      </c>
      <c r="AD4031" t="s">
        <v>123</v>
      </c>
      <c r="AE4031" t="s">
        <v>735</v>
      </c>
      <c r="AF4031">
        <v>2022</v>
      </c>
    </row>
    <row r="4032" spans="1:32" x14ac:dyDescent="0.25">
      <c r="A4032" t="s">
        <v>29</v>
      </c>
      <c r="B4032" t="s">
        <v>30</v>
      </c>
      <c r="C4032" t="s">
        <v>31</v>
      </c>
      <c r="D4032" t="s">
        <v>32</v>
      </c>
      <c r="E4032">
        <f>_xlfn.XLOOKUP(Table1[[#This Row],[Location]],'Location analysis'!A:A,'Location analysis'!B:B)</f>
        <v>40.423690999999998</v>
      </c>
      <c r="F4032">
        <f>_xlfn.XLOOKUP(Table1[[#This Row],[Location]],'Location analysis'!A:A,'Location analysis'!C:C)</f>
        <v>-74.380831999999998</v>
      </c>
      <c r="G4032" t="s">
        <v>293</v>
      </c>
      <c r="H4032" t="s">
        <v>43</v>
      </c>
      <c r="I4032">
        <v>15291594465</v>
      </c>
      <c r="J4032" t="s">
        <v>734</v>
      </c>
      <c r="K4032" t="s">
        <v>51</v>
      </c>
      <c r="L4032">
        <v>135</v>
      </c>
      <c r="M4032">
        <v>2</v>
      </c>
      <c r="N4032">
        <v>1</v>
      </c>
      <c r="O4032">
        <v>135</v>
      </c>
      <c r="P4032">
        <v>2</v>
      </c>
      <c r="Q4032">
        <v>1</v>
      </c>
      <c r="R4032">
        <v>2</v>
      </c>
      <c r="S4032">
        <v>2</v>
      </c>
      <c r="T4032" s="1">
        <v>44735</v>
      </c>
      <c r="U4032" t="str">
        <f t="shared" si="310"/>
        <v>Kinder - Bueno - Crispy Creamy Chocolate</v>
      </c>
      <c r="V4032" t="str">
        <f t="shared" si="311"/>
        <v>Food</v>
      </c>
      <c r="W4032" t="s">
        <v>43</v>
      </c>
      <c r="X4032" t="b">
        <f t="shared" si="313"/>
        <v>1</v>
      </c>
      <c r="Y4032">
        <f t="shared" si="312"/>
        <v>2</v>
      </c>
      <c r="Z4032" s="2">
        <f t="shared" si="314"/>
        <v>1.3333333333333333</v>
      </c>
      <c r="AA4032" t="s">
        <v>294</v>
      </c>
      <c r="AB4032" t="s">
        <v>295</v>
      </c>
      <c r="AC4032" t="s">
        <v>296</v>
      </c>
      <c r="AD4032" t="s">
        <v>123</v>
      </c>
      <c r="AE4032" t="s">
        <v>735</v>
      </c>
      <c r="AF4032">
        <v>2022</v>
      </c>
    </row>
    <row r="4033" spans="1:32" x14ac:dyDescent="0.25">
      <c r="A4033" t="s">
        <v>29</v>
      </c>
      <c r="B4033" t="s">
        <v>67</v>
      </c>
      <c r="C4033" t="s">
        <v>68</v>
      </c>
      <c r="D4033" t="s">
        <v>69</v>
      </c>
      <c r="E4033">
        <f>_xlfn.XLOOKUP(Table1[[#This Row],[Location]],'Location analysis'!A:A,'Location analysis'!B:B)</f>
        <v>40.435699999999997</v>
      </c>
      <c r="F4033">
        <f>_xlfn.XLOOKUP(Table1[[#This Row],[Location]],'Location analysis'!A:A,'Location analysis'!C:C)</f>
        <v>-74.125200000000007</v>
      </c>
      <c r="G4033" t="s">
        <v>81</v>
      </c>
      <c r="H4033" t="s">
        <v>43</v>
      </c>
      <c r="I4033">
        <v>15291810581</v>
      </c>
      <c r="J4033" t="s">
        <v>734</v>
      </c>
      <c r="K4033" t="s">
        <v>51</v>
      </c>
      <c r="L4033">
        <v>136</v>
      </c>
      <c r="M4033">
        <v>2.5</v>
      </c>
      <c r="N4033">
        <v>1</v>
      </c>
      <c r="O4033">
        <v>136</v>
      </c>
      <c r="P4033">
        <v>2.5</v>
      </c>
      <c r="Q4033">
        <v>1</v>
      </c>
      <c r="R4033">
        <v>2.5</v>
      </c>
      <c r="S4033">
        <v>2.5</v>
      </c>
      <c r="T4033" s="1">
        <v>44735</v>
      </c>
      <c r="U4033" t="str">
        <f t="shared" si="310"/>
        <v>KitKat - Crisp Wafers</v>
      </c>
      <c r="V4033" t="str">
        <f t="shared" si="311"/>
        <v>Food</v>
      </c>
      <c r="W4033" t="s">
        <v>43</v>
      </c>
      <c r="X4033" t="b">
        <f t="shared" si="313"/>
        <v>1</v>
      </c>
      <c r="Y4033">
        <f t="shared" si="312"/>
        <v>2.5</v>
      </c>
      <c r="Z4033" s="2">
        <f t="shared" si="314"/>
        <v>1.6666666666666667</v>
      </c>
      <c r="AA4033" t="s">
        <v>82</v>
      </c>
      <c r="AB4033" t="s">
        <v>83</v>
      </c>
      <c r="AD4033" t="s">
        <v>123</v>
      </c>
      <c r="AE4033" t="s">
        <v>735</v>
      </c>
      <c r="AF4033">
        <v>2022</v>
      </c>
    </row>
    <row r="4034" spans="1:32" x14ac:dyDescent="0.25">
      <c r="A4034" t="s">
        <v>29</v>
      </c>
      <c r="B4034" t="s">
        <v>67</v>
      </c>
      <c r="C4034" t="s">
        <v>68</v>
      </c>
      <c r="D4034" t="s">
        <v>69</v>
      </c>
      <c r="E4034">
        <f>_xlfn.XLOOKUP(Table1[[#This Row],[Location]],'Location analysis'!A:A,'Location analysis'!B:B)</f>
        <v>40.435699999999997</v>
      </c>
      <c r="F4034">
        <f>_xlfn.XLOOKUP(Table1[[#This Row],[Location]],'Location analysis'!A:A,'Location analysis'!C:C)</f>
        <v>-74.125200000000007</v>
      </c>
      <c r="G4034" t="s">
        <v>160</v>
      </c>
      <c r="H4034" t="s">
        <v>49</v>
      </c>
      <c r="I4034">
        <v>15291812169</v>
      </c>
      <c r="J4034" t="s">
        <v>734</v>
      </c>
      <c r="K4034" t="s">
        <v>51</v>
      </c>
      <c r="L4034">
        <v>145</v>
      </c>
      <c r="M4034">
        <v>2.5</v>
      </c>
      <c r="N4034">
        <v>1</v>
      </c>
      <c r="O4034">
        <v>145</v>
      </c>
      <c r="P4034">
        <v>2.5</v>
      </c>
      <c r="Q4034">
        <v>1</v>
      </c>
      <c r="R4034">
        <v>2.5</v>
      </c>
      <c r="S4034">
        <v>2.5</v>
      </c>
      <c r="T4034" s="1">
        <v>44735</v>
      </c>
      <c r="U4034" t="str">
        <f t="shared" ref="U4034:U4097" si="315">IF(G4034="","Cell is Blank - Dis-regard",G4034)</f>
        <v>Snapple Diet Tea - Peach Tea</v>
      </c>
      <c r="V4034" t="str">
        <f t="shared" ref="V4034:V4097" si="316">IF(H4034="","Cell is Blank - Dis-regard",H4034)</f>
        <v>Non Carbonated</v>
      </c>
      <c r="W4034" t="s">
        <v>49</v>
      </c>
      <c r="X4034" t="b">
        <f t="shared" si="313"/>
        <v>1</v>
      </c>
      <c r="Y4034">
        <f t="shared" ref="Y4034:Y4097" si="317">IF(X4034="FALSE",M4034,M4034)</f>
        <v>2.5</v>
      </c>
      <c r="Z4034" s="2">
        <f t="shared" si="314"/>
        <v>1.6666666666666667</v>
      </c>
      <c r="AA4034" t="s">
        <v>75</v>
      </c>
      <c r="AB4034" t="s">
        <v>161</v>
      </c>
      <c r="AD4034" t="s">
        <v>123</v>
      </c>
      <c r="AE4034" t="s">
        <v>735</v>
      </c>
      <c r="AF4034">
        <v>2022</v>
      </c>
    </row>
    <row r="4035" spans="1:32" x14ac:dyDescent="0.25">
      <c r="A4035" t="s">
        <v>29</v>
      </c>
      <c r="B4035" t="s">
        <v>67</v>
      </c>
      <c r="C4035" t="s">
        <v>68</v>
      </c>
      <c r="D4035" t="s">
        <v>69</v>
      </c>
      <c r="E4035">
        <f>_xlfn.XLOOKUP(Table1[[#This Row],[Location]],'Location analysis'!A:A,'Location analysis'!B:B)</f>
        <v>40.435699999999997</v>
      </c>
      <c r="F4035">
        <f>_xlfn.XLOOKUP(Table1[[#This Row],[Location]],'Location analysis'!A:A,'Location analysis'!C:C)</f>
        <v>-74.125200000000007</v>
      </c>
      <c r="G4035" t="s">
        <v>556</v>
      </c>
      <c r="H4035" t="s">
        <v>43</v>
      </c>
      <c r="I4035">
        <v>15291816809</v>
      </c>
      <c r="J4035" t="s">
        <v>734</v>
      </c>
      <c r="K4035" t="s">
        <v>51</v>
      </c>
      <c r="L4035">
        <v>124</v>
      </c>
      <c r="M4035">
        <v>1.5</v>
      </c>
      <c r="N4035">
        <v>1</v>
      </c>
      <c r="O4035">
        <v>124</v>
      </c>
      <c r="P4035">
        <v>1.5</v>
      </c>
      <c r="Q4035">
        <v>1</v>
      </c>
      <c r="R4035">
        <v>1.5</v>
      </c>
      <c r="S4035">
        <v>1.5</v>
      </c>
      <c r="T4035" s="1">
        <v>44735</v>
      </c>
      <c r="U4035" t="str">
        <f t="shared" si="315"/>
        <v>Cheetos Cheddar Jalapeno</v>
      </c>
      <c r="V4035" t="str">
        <f t="shared" si="316"/>
        <v>Food</v>
      </c>
      <c r="W4035" t="s">
        <v>43</v>
      </c>
      <c r="X4035" t="b">
        <f t="shared" ref="X4035:X4098" si="318">M4035=P4035</f>
        <v>1</v>
      </c>
      <c r="Y4035">
        <f t="shared" si="317"/>
        <v>1.5</v>
      </c>
      <c r="Z4035" s="2">
        <f t="shared" ref="Z4035:Z4098" si="319">Y4035/1.5</f>
        <v>1</v>
      </c>
      <c r="AA4035" t="s">
        <v>556</v>
      </c>
      <c r="AD4035" t="s">
        <v>123</v>
      </c>
      <c r="AE4035" t="s">
        <v>735</v>
      </c>
      <c r="AF4035">
        <v>2022</v>
      </c>
    </row>
    <row r="4036" spans="1:32" x14ac:dyDescent="0.25">
      <c r="A4036" t="s">
        <v>29</v>
      </c>
      <c r="B4036" t="s">
        <v>67</v>
      </c>
      <c r="C4036" t="s">
        <v>68</v>
      </c>
      <c r="D4036" t="s">
        <v>69</v>
      </c>
      <c r="E4036">
        <f>_xlfn.XLOOKUP(Table1[[#This Row],[Location]],'Location analysis'!A:A,'Location analysis'!B:B)</f>
        <v>40.435699999999997</v>
      </c>
      <c r="F4036">
        <f>_xlfn.XLOOKUP(Table1[[#This Row],[Location]],'Location analysis'!A:A,'Location analysis'!C:C)</f>
        <v>-74.125200000000007</v>
      </c>
      <c r="G4036" t="s">
        <v>329</v>
      </c>
      <c r="H4036" t="s">
        <v>49</v>
      </c>
      <c r="I4036">
        <v>15292634059</v>
      </c>
      <c r="J4036" t="s">
        <v>734</v>
      </c>
      <c r="K4036" t="s">
        <v>51</v>
      </c>
      <c r="L4036">
        <v>147</v>
      </c>
      <c r="M4036">
        <v>2.5</v>
      </c>
      <c r="N4036">
        <v>1</v>
      </c>
      <c r="O4036">
        <v>147</v>
      </c>
      <c r="P4036">
        <v>2.5</v>
      </c>
      <c r="Q4036">
        <v>1</v>
      </c>
      <c r="R4036">
        <v>2.5</v>
      </c>
      <c r="S4036">
        <v>2.5</v>
      </c>
      <c r="T4036" s="1">
        <v>44735</v>
      </c>
      <c r="U4036" t="str">
        <f t="shared" si="315"/>
        <v>Snapple Tea - Raspberry</v>
      </c>
      <c r="V4036" t="str">
        <f t="shared" si="316"/>
        <v>Non Carbonated</v>
      </c>
      <c r="W4036" t="s">
        <v>49</v>
      </c>
      <c r="X4036" t="b">
        <f t="shared" si="318"/>
        <v>1</v>
      </c>
      <c r="Y4036">
        <f t="shared" si="317"/>
        <v>2.5</v>
      </c>
      <c r="Z4036" s="2">
        <f t="shared" si="319"/>
        <v>1.6666666666666667</v>
      </c>
      <c r="AA4036" t="s">
        <v>330</v>
      </c>
      <c r="AB4036" t="s">
        <v>144</v>
      </c>
      <c r="AD4036" t="s">
        <v>123</v>
      </c>
      <c r="AE4036" t="s">
        <v>735</v>
      </c>
      <c r="AF4036">
        <v>2022</v>
      </c>
    </row>
    <row r="4037" spans="1:32" x14ac:dyDescent="0.25">
      <c r="A4037" t="s">
        <v>29</v>
      </c>
      <c r="B4037" t="s">
        <v>30</v>
      </c>
      <c r="C4037" t="s">
        <v>31</v>
      </c>
      <c r="D4037" t="s">
        <v>32</v>
      </c>
      <c r="E4037">
        <f>_xlfn.XLOOKUP(Table1[[#This Row],[Location]],'Location analysis'!A:A,'Location analysis'!B:B)</f>
        <v>40.423690999999998</v>
      </c>
      <c r="F4037">
        <f>_xlfn.XLOOKUP(Table1[[#This Row],[Location]],'Location analysis'!A:A,'Location analysis'!C:C)</f>
        <v>-74.380831999999998</v>
      </c>
      <c r="G4037" t="s">
        <v>513</v>
      </c>
      <c r="H4037" t="s">
        <v>49</v>
      </c>
      <c r="I4037">
        <v>15292730177</v>
      </c>
      <c r="J4037" t="s">
        <v>734</v>
      </c>
      <c r="K4037" t="s">
        <v>36</v>
      </c>
      <c r="L4037">
        <v>144</v>
      </c>
      <c r="M4037">
        <v>2.75</v>
      </c>
      <c r="N4037">
        <v>1</v>
      </c>
      <c r="O4037">
        <v>144</v>
      </c>
      <c r="P4037">
        <v>2.75</v>
      </c>
      <c r="Q4037">
        <v>1</v>
      </c>
      <c r="R4037">
        <v>2.75</v>
      </c>
      <c r="S4037">
        <v>2.75</v>
      </c>
      <c r="T4037" s="1">
        <v>44735</v>
      </c>
      <c r="U4037" t="str">
        <f t="shared" si="315"/>
        <v>Bai Antioxidant - Kupang strawberry kiwi</v>
      </c>
      <c r="V4037" t="str">
        <f t="shared" si="316"/>
        <v>Non Carbonated</v>
      </c>
      <c r="W4037" t="s">
        <v>49</v>
      </c>
      <c r="X4037" t="b">
        <f t="shared" si="318"/>
        <v>1</v>
      </c>
      <c r="Y4037">
        <f t="shared" si="317"/>
        <v>2.75</v>
      </c>
      <c r="Z4037" s="2">
        <f t="shared" si="319"/>
        <v>1.8333333333333333</v>
      </c>
      <c r="AA4037" t="s">
        <v>52</v>
      </c>
      <c r="AB4037" t="s">
        <v>514</v>
      </c>
      <c r="AD4037" t="s">
        <v>123</v>
      </c>
      <c r="AE4037" t="s">
        <v>735</v>
      </c>
      <c r="AF4037">
        <v>2022</v>
      </c>
    </row>
    <row r="4038" spans="1:32" x14ac:dyDescent="0.25">
      <c r="A4038" t="s">
        <v>29</v>
      </c>
      <c r="B4038" t="s">
        <v>394</v>
      </c>
      <c r="C4038" t="s">
        <v>395</v>
      </c>
      <c r="D4038" t="s">
        <v>396</v>
      </c>
      <c r="E4038">
        <f>_xlfn.XLOOKUP(Table1[[#This Row],[Location]],'Location analysis'!A:A,'Location analysis'!B:B)</f>
        <v>40.416893999999999</v>
      </c>
      <c r="F4038">
        <f>_xlfn.XLOOKUP(Table1[[#This Row],[Location]],'Location analysis'!A:A,'Location analysis'!C:C)</f>
        <v>-74.420399000000003</v>
      </c>
      <c r="G4038" t="s">
        <v>632</v>
      </c>
      <c r="I4038">
        <v>15292780787</v>
      </c>
      <c r="J4038" t="s">
        <v>734</v>
      </c>
      <c r="K4038" t="s">
        <v>51</v>
      </c>
      <c r="L4038">
        <v>161</v>
      </c>
      <c r="M4038">
        <v>4</v>
      </c>
      <c r="N4038">
        <v>1</v>
      </c>
      <c r="O4038">
        <v>161</v>
      </c>
      <c r="P4038">
        <v>4</v>
      </c>
      <c r="Q4038">
        <v>1</v>
      </c>
      <c r="R4038">
        <v>4</v>
      </c>
      <c r="S4038">
        <v>4</v>
      </c>
      <c r="T4038" s="1">
        <v>44738</v>
      </c>
      <c r="U4038" t="str">
        <f t="shared" si="315"/>
        <v>Mini Chips Ahoy - Go Paks</v>
      </c>
      <c r="V4038" t="str">
        <f t="shared" si="316"/>
        <v>Cell is Blank - Dis-regard</v>
      </c>
      <c r="W4038" t="s">
        <v>43</v>
      </c>
      <c r="X4038" t="b">
        <f t="shared" si="318"/>
        <v>1</v>
      </c>
      <c r="Y4038">
        <f t="shared" si="317"/>
        <v>4</v>
      </c>
      <c r="Z4038" s="2">
        <f t="shared" si="319"/>
        <v>2.6666666666666665</v>
      </c>
      <c r="AA4038" t="s">
        <v>633</v>
      </c>
      <c r="AB4038" t="s">
        <v>492</v>
      </c>
      <c r="AD4038" t="s">
        <v>123</v>
      </c>
      <c r="AE4038" t="s">
        <v>735</v>
      </c>
      <c r="AF4038">
        <v>2022</v>
      </c>
    </row>
    <row r="4039" spans="1:32" x14ac:dyDescent="0.25">
      <c r="A4039" t="s">
        <v>29</v>
      </c>
      <c r="B4039" t="s">
        <v>394</v>
      </c>
      <c r="C4039" t="s">
        <v>395</v>
      </c>
      <c r="D4039" t="s">
        <v>396</v>
      </c>
      <c r="E4039">
        <f>_xlfn.XLOOKUP(Table1[[#This Row],[Location]],'Location analysis'!A:A,'Location analysis'!B:B)</f>
        <v>40.416893999999999</v>
      </c>
      <c r="F4039">
        <f>_xlfn.XLOOKUP(Table1[[#This Row],[Location]],'Location analysis'!A:A,'Location analysis'!C:C)</f>
        <v>-74.420399000000003</v>
      </c>
      <c r="G4039" t="s">
        <v>727</v>
      </c>
      <c r="H4039" t="s">
        <v>43</v>
      </c>
      <c r="I4039">
        <v>15292790096</v>
      </c>
      <c r="J4039" t="s">
        <v>734</v>
      </c>
      <c r="K4039" t="s">
        <v>51</v>
      </c>
      <c r="L4039">
        <v>153</v>
      </c>
      <c r="M4039">
        <v>4.5</v>
      </c>
      <c r="N4039">
        <v>1</v>
      </c>
      <c r="O4039">
        <v>153</v>
      </c>
      <c r="P4039">
        <v>4.5</v>
      </c>
      <c r="Q4039">
        <v>1</v>
      </c>
      <c r="R4039">
        <v>4.5</v>
      </c>
      <c r="S4039">
        <v>4.5</v>
      </c>
      <c r="T4039" s="1">
        <v>44738</v>
      </c>
      <c r="U4039" t="str">
        <f t="shared" si="315"/>
        <v>Pringles - Cheddar Cheese</v>
      </c>
      <c r="V4039" t="str">
        <f t="shared" si="316"/>
        <v>Food</v>
      </c>
      <c r="W4039" t="s">
        <v>43</v>
      </c>
      <c r="X4039" t="b">
        <f t="shared" si="318"/>
        <v>1</v>
      </c>
      <c r="Y4039">
        <f t="shared" si="317"/>
        <v>4.5</v>
      </c>
      <c r="Z4039" s="2">
        <f t="shared" si="319"/>
        <v>3</v>
      </c>
      <c r="AA4039" t="s">
        <v>728</v>
      </c>
      <c r="AB4039" t="s">
        <v>233</v>
      </c>
      <c r="AD4039" t="s">
        <v>123</v>
      </c>
      <c r="AE4039" t="s">
        <v>735</v>
      </c>
      <c r="AF4039">
        <v>2022</v>
      </c>
    </row>
    <row r="4040" spans="1:32" x14ac:dyDescent="0.25">
      <c r="A4040" t="s">
        <v>29</v>
      </c>
      <c r="B4040" t="s">
        <v>67</v>
      </c>
      <c r="C4040" t="s">
        <v>68</v>
      </c>
      <c r="D4040" t="s">
        <v>69</v>
      </c>
      <c r="E4040">
        <f>_xlfn.XLOOKUP(Table1[[#This Row],[Location]],'Location analysis'!A:A,'Location analysis'!B:B)</f>
        <v>40.435699999999997</v>
      </c>
      <c r="F4040">
        <f>_xlfn.XLOOKUP(Table1[[#This Row],[Location]],'Location analysis'!A:A,'Location analysis'!C:C)</f>
        <v>-74.125200000000007</v>
      </c>
      <c r="G4040" t="s">
        <v>70</v>
      </c>
      <c r="H4040" t="s">
        <v>34</v>
      </c>
      <c r="I4040">
        <v>15292960219</v>
      </c>
      <c r="J4040" t="s">
        <v>734</v>
      </c>
      <c r="K4040" t="s">
        <v>36</v>
      </c>
      <c r="L4040">
        <v>144</v>
      </c>
      <c r="M4040">
        <v>3</v>
      </c>
      <c r="N4040">
        <v>1</v>
      </c>
      <c r="O4040">
        <v>144</v>
      </c>
      <c r="P4040">
        <v>3</v>
      </c>
      <c r="Q4040">
        <v>1</v>
      </c>
      <c r="R4040">
        <v>3</v>
      </c>
      <c r="S4040">
        <v>3</v>
      </c>
      <c r="T4040" s="1">
        <v>44735</v>
      </c>
      <c r="U4040" t="str">
        <f t="shared" si="315"/>
        <v>Monster Energy Original</v>
      </c>
      <c r="V4040" t="str">
        <f t="shared" si="316"/>
        <v>Carbonated</v>
      </c>
      <c r="W4040" t="s">
        <v>34</v>
      </c>
      <c r="X4040" t="b">
        <f t="shared" si="318"/>
        <v>1</v>
      </c>
      <c r="Y4040">
        <f t="shared" si="317"/>
        <v>3</v>
      </c>
      <c r="Z4040" s="2">
        <f t="shared" si="319"/>
        <v>2</v>
      </c>
      <c r="AA4040" t="s">
        <v>70</v>
      </c>
      <c r="AD4040" t="s">
        <v>123</v>
      </c>
      <c r="AE4040" t="s">
        <v>735</v>
      </c>
      <c r="AF4040">
        <v>2022</v>
      </c>
    </row>
    <row r="4041" spans="1:32" x14ac:dyDescent="0.25">
      <c r="A4041" t="s">
        <v>29</v>
      </c>
      <c r="B4041" t="s">
        <v>394</v>
      </c>
      <c r="C4041" t="s">
        <v>395</v>
      </c>
      <c r="D4041" t="s">
        <v>396</v>
      </c>
      <c r="E4041">
        <f>_xlfn.XLOOKUP(Table1[[#This Row],[Location]],'Location analysis'!A:A,'Location analysis'!B:B)</f>
        <v>40.416893999999999</v>
      </c>
      <c r="F4041">
        <f>_xlfn.XLOOKUP(Table1[[#This Row],[Location]],'Location analysis'!A:A,'Location analysis'!C:C)</f>
        <v>-74.420399000000003</v>
      </c>
      <c r="G4041" t="s">
        <v>612</v>
      </c>
      <c r="H4041" t="s">
        <v>43</v>
      </c>
      <c r="I4041">
        <v>15293058438</v>
      </c>
      <c r="J4041" t="s">
        <v>734</v>
      </c>
      <c r="K4041" t="s">
        <v>36</v>
      </c>
      <c r="L4041">
        <v>122</v>
      </c>
      <c r="M4041">
        <v>1.25</v>
      </c>
      <c r="N4041">
        <v>1</v>
      </c>
      <c r="O4041">
        <v>122</v>
      </c>
      <c r="P4041">
        <v>1.25</v>
      </c>
      <c r="Q4041">
        <v>1</v>
      </c>
      <c r="R4041">
        <v>1.25</v>
      </c>
      <c r="S4041">
        <v>1.25</v>
      </c>
      <c r="T4041" s="1">
        <v>44738</v>
      </c>
      <c r="U4041" t="str">
        <f t="shared" si="315"/>
        <v>Goldfish Baked - Cheddar</v>
      </c>
      <c r="V4041" t="str">
        <f t="shared" si="316"/>
        <v>Food</v>
      </c>
      <c r="W4041" t="s">
        <v>43</v>
      </c>
      <c r="X4041" t="b">
        <f t="shared" si="318"/>
        <v>1</v>
      </c>
      <c r="Y4041">
        <f t="shared" si="317"/>
        <v>1.25</v>
      </c>
      <c r="Z4041" s="2">
        <f t="shared" si="319"/>
        <v>0.83333333333333337</v>
      </c>
      <c r="AA4041" t="s">
        <v>613</v>
      </c>
      <c r="AB4041" t="s">
        <v>614</v>
      </c>
      <c r="AD4041" t="s">
        <v>123</v>
      </c>
      <c r="AE4041" t="s">
        <v>735</v>
      </c>
      <c r="AF4041">
        <v>2022</v>
      </c>
    </row>
    <row r="4042" spans="1:32" x14ac:dyDescent="0.25">
      <c r="A4042" t="s">
        <v>29</v>
      </c>
      <c r="B4042" t="s">
        <v>67</v>
      </c>
      <c r="C4042" t="s">
        <v>68</v>
      </c>
      <c r="D4042" t="s">
        <v>69</v>
      </c>
      <c r="E4042">
        <f>_xlfn.XLOOKUP(Table1[[#This Row],[Location]],'Location analysis'!A:A,'Location analysis'!B:B)</f>
        <v>40.435699999999997</v>
      </c>
      <c r="F4042">
        <f>_xlfn.XLOOKUP(Table1[[#This Row],[Location]],'Location analysis'!A:A,'Location analysis'!C:C)</f>
        <v>-74.125200000000007</v>
      </c>
      <c r="G4042" t="s">
        <v>74</v>
      </c>
      <c r="H4042" t="s">
        <v>49</v>
      </c>
      <c r="I4042">
        <v>15293320252</v>
      </c>
      <c r="J4042" t="s">
        <v>734</v>
      </c>
      <c r="K4042" t="s">
        <v>51</v>
      </c>
      <c r="L4042">
        <v>143</v>
      </c>
      <c r="M4042">
        <v>2.5</v>
      </c>
      <c r="N4042">
        <v>1</v>
      </c>
      <c r="O4042">
        <v>143</v>
      </c>
      <c r="P4042">
        <v>2.5</v>
      </c>
      <c r="Q4042">
        <v>1</v>
      </c>
      <c r="R4042">
        <v>2.5</v>
      </c>
      <c r="S4042">
        <v>2.5</v>
      </c>
      <c r="T4042" s="1">
        <v>44735</v>
      </c>
      <c r="U4042" t="str">
        <f t="shared" si="315"/>
        <v>Snapple Diet Tea - Lemon</v>
      </c>
      <c r="V4042" t="str">
        <f t="shared" si="316"/>
        <v>Non Carbonated</v>
      </c>
      <c r="W4042" t="s">
        <v>49</v>
      </c>
      <c r="X4042" t="b">
        <f t="shared" si="318"/>
        <v>1</v>
      </c>
      <c r="Y4042">
        <f t="shared" si="317"/>
        <v>2.5</v>
      </c>
      <c r="Z4042" s="2">
        <f t="shared" si="319"/>
        <v>1.6666666666666667</v>
      </c>
      <c r="AA4042" t="s">
        <v>75</v>
      </c>
      <c r="AB4042" t="s">
        <v>76</v>
      </c>
      <c r="AD4042" t="s">
        <v>123</v>
      </c>
      <c r="AE4042" t="s">
        <v>735</v>
      </c>
      <c r="AF4042">
        <v>2022</v>
      </c>
    </row>
    <row r="4043" spans="1:32" x14ac:dyDescent="0.25">
      <c r="A4043" t="s">
        <v>29</v>
      </c>
      <c r="B4043" t="s">
        <v>67</v>
      </c>
      <c r="C4043" t="s">
        <v>68</v>
      </c>
      <c r="D4043" t="s">
        <v>69</v>
      </c>
      <c r="E4043">
        <f>_xlfn.XLOOKUP(Table1[[#This Row],[Location]],'Location analysis'!A:A,'Location analysis'!B:B)</f>
        <v>40.435699999999997</v>
      </c>
      <c r="F4043">
        <f>_xlfn.XLOOKUP(Table1[[#This Row],[Location]],'Location analysis'!A:A,'Location analysis'!C:C)</f>
        <v>-74.125200000000007</v>
      </c>
      <c r="G4043" t="s">
        <v>182</v>
      </c>
      <c r="H4043" t="s">
        <v>34</v>
      </c>
      <c r="I4043">
        <v>15293329264</v>
      </c>
      <c r="J4043" t="s">
        <v>734</v>
      </c>
      <c r="K4043" t="s">
        <v>51</v>
      </c>
      <c r="L4043">
        <v>142</v>
      </c>
      <c r="M4043">
        <v>1.5</v>
      </c>
      <c r="N4043">
        <v>1</v>
      </c>
      <c r="O4043">
        <v>142</v>
      </c>
      <c r="P4043">
        <v>1.5</v>
      </c>
      <c r="Q4043">
        <v>1</v>
      </c>
      <c r="R4043">
        <v>1.5</v>
      </c>
      <c r="S4043">
        <v>1.5</v>
      </c>
      <c r="T4043" s="1">
        <v>44735</v>
      </c>
      <c r="U4043" t="str">
        <f t="shared" si="315"/>
        <v>Coca Cola - Zero Sugar</v>
      </c>
      <c r="V4043" t="str">
        <f t="shared" si="316"/>
        <v>Carbonated</v>
      </c>
      <c r="W4043" t="s">
        <v>34</v>
      </c>
      <c r="X4043" t="b">
        <f t="shared" si="318"/>
        <v>1</v>
      </c>
      <c r="Y4043">
        <f t="shared" si="317"/>
        <v>1.5</v>
      </c>
      <c r="Z4043" s="2">
        <f t="shared" si="319"/>
        <v>1</v>
      </c>
      <c r="AA4043" t="s">
        <v>183</v>
      </c>
      <c r="AB4043" t="s">
        <v>184</v>
      </c>
      <c r="AD4043" t="s">
        <v>123</v>
      </c>
      <c r="AE4043" t="s">
        <v>735</v>
      </c>
      <c r="AF4043">
        <v>2022</v>
      </c>
    </row>
    <row r="4044" spans="1:32" x14ac:dyDescent="0.25">
      <c r="A4044" t="s">
        <v>29</v>
      </c>
      <c r="B4044" t="s">
        <v>394</v>
      </c>
      <c r="C4044" t="s">
        <v>395</v>
      </c>
      <c r="D4044" t="s">
        <v>396</v>
      </c>
      <c r="E4044">
        <f>_xlfn.XLOOKUP(Table1[[#This Row],[Location]],'Location analysis'!A:A,'Location analysis'!B:B)</f>
        <v>40.416893999999999</v>
      </c>
      <c r="F4044">
        <f>_xlfn.XLOOKUP(Table1[[#This Row],[Location]],'Location analysis'!A:A,'Location analysis'!C:C)</f>
        <v>-74.420399000000003</v>
      </c>
      <c r="G4044" t="s">
        <v>192</v>
      </c>
      <c r="H4044" t="s">
        <v>43</v>
      </c>
      <c r="I4044">
        <v>15293556840</v>
      </c>
      <c r="J4044" t="s">
        <v>734</v>
      </c>
      <c r="K4044" t="s">
        <v>36</v>
      </c>
      <c r="L4044">
        <v>124</v>
      </c>
      <c r="M4044">
        <v>1.25</v>
      </c>
      <c r="N4044">
        <v>1</v>
      </c>
      <c r="O4044">
        <v>124</v>
      </c>
      <c r="P4044">
        <v>1.25</v>
      </c>
      <c r="Q4044">
        <v>1</v>
      </c>
      <c r="R4044">
        <v>1.25</v>
      </c>
      <c r="S4044">
        <v>2.75</v>
      </c>
      <c r="T4044" s="1">
        <v>44738</v>
      </c>
      <c r="U4044" t="str">
        <f t="shared" si="315"/>
        <v>CheezIt - Original</v>
      </c>
      <c r="V4044" t="str">
        <f t="shared" si="316"/>
        <v>Food</v>
      </c>
      <c r="W4044" t="s">
        <v>43</v>
      </c>
      <c r="X4044" t="b">
        <f t="shared" si="318"/>
        <v>1</v>
      </c>
      <c r="Y4044">
        <f t="shared" si="317"/>
        <v>1.25</v>
      </c>
      <c r="Z4044" s="2">
        <f t="shared" si="319"/>
        <v>0.83333333333333337</v>
      </c>
      <c r="AA4044" t="s">
        <v>193</v>
      </c>
      <c r="AB4044" t="s">
        <v>150</v>
      </c>
      <c r="AD4044" t="s">
        <v>123</v>
      </c>
      <c r="AE4044" t="s">
        <v>735</v>
      </c>
      <c r="AF4044">
        <v>2022</v>
      </c>
    </row>
    <row r="4045" spans="1:32" x14ac:dyDescent="0.25">
      <c r="A4045" t="s">
        <v>29</v>
      </c>
      <c r="B4045" t="s">
        <v>394</v>
      </c>
      <c r="C4045" t="s">
        <v>395</v>
      </c>
      <c r="D4045" t="s">
        <v>396</v>
      </c>
      <c r="E4045">
        <f>_xlfn.XLOOKUP(Table1[[#This Row],[Location]],'Location analysis'!A:A,'Location analysis'!B:B)</f>
        <v>40.416893999999999</v>
      </c>
      <c r="F4045">
        <f>_xlfn.XLOOKUP(Table1[[#This Row],[Location]],'Location analysis'!A:A,'Location analysis'!C:C)</f>
        <v>-74.420399000000003</v>
      </c>
      <c r="G4045" t="s">
        <v>182</v>
      </c>
      <c r="H4045" t="s">
        <v>34</v>
      </c>
      <c r="I4045">
        <v>15293556840</v>
      </c>
      <c r="J4045" t="s">
        <v>734</v>
      </c>
      <c r="K4045" t="s">
        <v>36</v>
      </c>
      <c r="L4045">
        <v>142</v>
      </c>
      <c r="M4045">
        <v>1.5</v>
      </c>
      <c r="N4045">
        <v>1</v>
      </c>
      <c r="O4045">
        <v>142</v>
      </c>
      <c r="P4045">
        <v>1.5</v>
      </c>
      <c r="Q4045">
        <v>1</v>
      </c>
      <c r="R4045">
        <v>1.5</v>
      </c>
      <c r="S4045">
        <v>2.75</v>
      </c>
      <c r="T4045" s="1">
        <v>44738</v>
      </c>
      <c r="U4045" t="str">
        <f t="shared" si="315"/>
        <v>Coca Cola - Zero Sugar</v>
      </c>
      <c r="V4045" t="str">
        <f t="shared" si="316"/>
        <v>Carbonated</v>
      </c>
      <c r="W4045" t="s">
        <v>34</v>
      </c>
      <c r="X4045" t="b">
        <f t="shared" si="318"/>
        <v>1</v>
      </c>
      <c r="Y4045">
        <f t="shared" si="317"/>
        <v>1.5</v>
      </c>
      <c r="Z4045" s="2">
        <f t="shared" si="319"/>
        <v>1</v>
      </c>
      <c r="AA4045" t="s">
        <v>183</v>
      </c>
      <c r="AB4045" t="s">
        <v>184</v>
      </c>
      <c r="AD4045" t="s">
        <v>123</v>
      </c>
      <c r="AE4045" t="s">
        <v>735</v>
      </c>
      <c r="AF4045">
        <v>2022</v>
      </c>
    </row>
    <row r="4046" spans="1:32" x14ac:dyDescent="0.25">
      <c r="A4046" t="s">
        <v>29</v>
      </c>
      <c r="B4046" t="s">
        <v>67</v>
      </c>
      <c r="C4046" t="s">
        <v>68</v>
      </c>
      <c r="D4046" t="s">
        <v>69</v>
      </c>
      <c r="E4046">
        <f>_xlfn.XLOOKUP(Table1[[#This Row],[Location]],'Location analysis'!A:A,'Location analysis'!B:B)</f>
        <v>40.435699999999997</v>
      </c>
      <c r="F4046">
        <f>_xlfn.XLOOKUP(Table1[[#This Row],[Location]],'Location analysis'!A:A,'Location analysis'!C:C)</f>
        <v>-74.125200000000007</v>
      </c>
      <c r="G4046" t="s">
        <v>182</v>
      </c>
      <c r="H4046" t="s">
        <v>34</v>
      </c>
      <c r="I4046">
        <v>15294191542</v>
      </c>
      <c r="J4046" t="s">
        <v>734</v>
      </c>
      <c r="K4046" t="s">
        <v>36</v>
      </c>
      <c r="L4046">
        <v>142</v>
      </c>
      <c r="M4046">
        <v>1.5</v>
      </c>
      <c r="N4046">
        <v>1</v>
      </c>
      <c r="O4046">
        <v>142</v>
      </c>
      <c r="P4046">
        <v>1.5</v>
      </c>
      <c r="Q4046">
        <v>1</v>
      </c>
      <c r="R4046">
        <v>1.5</v>
      </c>
      <c r="S4046">
        <v>1.5</v>
      </c>
      <c r="T4046" s="1">
        <v>44735</v>
      </c>
      <c r="U4046" t="str">
        <f t="shared" si="315"/>
        <v>Coca Cola - Zero Sugar</v>
      </c>
      <c r="V4046" t="str">
        <f t="shared" si="316"/>
        <v>Carbonated</v>
      </c>
      <c r="W4046" t="s">
        <v>34</v>
      </c>
      <c r="X4046" t="b">
        <f t="shared" si="318"/>
        <v>1</v>
      </c>
      <c r="Y4046">
        <f t="shared" si="317"/>
        <v>1.5</v>
      </c>
      <c r="Z4046" s="2">
        <f t="shared" si="319"/>
        <v>1</v>
      </c>
      <c r="AA4046" t="s">
        <v>183</v>
      </c>
      <c r="AB4046" t="s">
        <v>184</v>
      </c>
      <c r="AD4046" t="s">
        <v>123</v>
      </c>
      <c r="AE4046" t="s">
        <v>735</v>
      </c>
      <c r="AF4046">
        <v>2022</v>
      </c>
    </row>
    <row r="4047" spans="1:32" x14ac:dyDescent="0.25">
      <c r="A4047" t="s">
        <v>29</v>
      </c>
      <c r="B4047" t="s">
        <v>67</v>
      </c>
      <c r="C4047" t="s">
        <v>68</v>
      </c>
      <c r="D4047" t="s">
        <v>69</v>
      </c>
      <c r="E4047">
        <f>_xlfn.XLOOKUP(Table1[[#This Row],[Location]],'Location analysis'!A:A,'Location analysis'!B:B)</f>
        <v>40.435699999999997</v>
      </c>
      <c r="F4047">
        <f>_xlfn.XLOOKUP(Table1[[#This Row],[Location]],'Location analysis'!A:A,'Location analysis'!C:C)</f>
        <v>-74.125200000000007</v>
      </c>
      <c r="G4047" t="s">
        <v>160</v>
      </c>
      <c r="H4047" t="s">
        <v>49</v>
      </c>
      <c r="I4047">
        <v>15294252878</v>
      </c>
      <c r="J4047" t="s">
        <v>734</v>
      </c>
      <c r="K4047" t="s">
        <v>51</v>
      </c>
      <c r="L4047">
        <v>145</v>
      </c>
      <c r="M4047">
        <v>2.5</v>
      </c>
      <c r="N4047">
        <v>1</v>
      </c>
      <c r="O4047">
        <v>145</v>
      </c>
      <c r="P4047">
        <v>2.5</v>
      </c>
      <c r="Q4047">
        <v>1</v>
      </c>
      <c r="R4047">
        <v>2.5</v>
      </c>
      <c r="S4047">
        <v>2.5</v>
      </c>
      <c r="T4047" s="1">
        <v>44735</v>
      </c>
      <c r="U4047" t="str">
        <f t="shared" si="315"/>
        <v>Snapple Diet Tea - Peach Tea</v>
      </c>
      <c r="V4047" t="str">
        <f t="shared" si="316"/>
        <v>Non Carbonated</v>
      </c>
      <c r="W4047" t="s">
        <v>49</v>
      </c>
      <c r="X4047" t="b">
        <f t="shared" si="318"/>
        <v>1</v>
      </c>
      <c r="Y4047">
        <f t="shared" si="317"/>
        <v>2.5</v>
      </c>
      <c r="Z4047" s="2">
        <f t="shared" si="319"/>
        <v>1.6666666666666667</v>
      </c>
      <c r="AA4047" t="s">
        <v>75</v>
      </c>
      <c r="AB4047" t="s">
        <v>161</v>
      </c>
      <c r="AD4047" t="s">
        <v>123</v>
      </c>
      <c r="AE4047" t="s">
        <v>735</v>
      </c>
      <c r="AF4047">
        <v>2022</v>
      </c>
    </row>
    <row r="4048" spans="1:32" x14ac:dyDescent="0.25">
      <c r="A4048" t="s">
        <v>29</v>
      </c>
      <c r="B4048" t="s">
        <v>67</v>
      </c>
      <c r="C4048" t="s">
        <v>68</v>
      </c>
      <c r="D4048" t="s">
        <v>69</v>
      </c>
      <c r="E4048">
        <f>_xlfn.XLOOKUP(Table1[[#This Row],[Location]],'Location analysis'!A:A,'Location analysis'!B:B)</f>
        <v>40.435699999999997</v>
      </c>
      <c r="F4048">
        <f>_xlfn.XLOOKUP(Table1[[#This Row],[Location]],'Location analysis'!A:A,'Location analysis'!C:C)</f>
        <v>-74.125200000000007</v>
      </c>
      <c r="G4048" t="s">
        <v>556</v>
      </c>
      <c r="H4048" t="s">
        <v>43</v>
      </c>
      <c r="I4048">
        <v>15294254571</v>
      </c>
      <c r="J4048" t="s">
        <v>734</v>
      </c>
      <c r="K4048" t="s">
        <v>51</v>
      </c>
      <c r="L4048">
        <v>124</v>
      </c>
      <c r="M4048">
        <v>1.5</v>
      </c>
      <c r="N4048">
        <v>1</v>
      </c>
      <c r="O4048">
        <v>124</v>
      </c>
      <c r="P4048">
        <v>1.5</v>
      </c>
      <c r="Q4048">
        <v>1</v>
      </c>
      <c r="R4048">
        <v>1.5</v>
      </c>
      <c r="S4048">
        <v>1.5</v>
      </c>
      <c r="T4048" s="1">
        <v>44735</v>
      </c>
      <c r="U4048" t="str">
        <f t="shared" si="315"/>
        <v>Cheetos Cheddar Jalapeno</v>
      </c>
      <c r="V4048" t="str">
        <f t="shared" si="316"/>
        <v>Food</v>
      </c>
      <c r="W4048" t="s">
        <v>43</v>
      </c>
      <c r="X4048" t="b">
        <f t="shared" si="318"/>
        <v>1</v>
      </c>
      <c r="Y4048">
        <f t="shared" si="317"/>
        <v>1.5</v>
      </c>
      <c r="Z4048" s="2">
        <f t="shared" si="319"/>
        <v>1</v>
      </c>
      <c r="AA4048" t="s">
        <v>556</v>
      </c>
      <c r="AD4048" t="s">
        <v>123</v>
      </c>
      <c r="AE4048" t="s">
        <v>735</v>
      </c>
      <c r="AF4048">
        <v>2022</v>
      </c>
    </row>
    <row r="4049" spans="1:32" x14ac:dyDescent="0.25">
      <c r="A4049" t="s">
        <v>29</v>
      </c>
      <c r="B4049" t="s">
        <v>67</v>
      </c>
      <c r="C4049" t="s">
        <v>68</v>
      </c>
      <c r="D4049" t="s">
        <v>69</v>
      </c>
      <c r="E4049">
        <f>_xlfn.XLOOKUP(Table1[[#This Row],[Location]],'Location analysis'!A:A,'Location analysis'!B:B)</f>
        <v>40.435699999999997</v>
      </c>
      <c r="F4049">
        <f>_xlfn.XLOOKUP(Table1[[#This Row],[Location]],'Location analysis'!A:A,'Location analysis'!C:C)</f>
        <v>-74.125200000000007</v>
      </c>
      <c r="G4049" t="s">
        <v>160</v>
      </c>
      <c r="H4049" t="s">
        <v>49</v>
      </c>
      <c r="I4049">
        <v>15294261233</v>
      </c>
      <c r="J4049" t="s">
        <v>734</v>
      </c>
      <c r="K4049" t="s">
        <v>51</v>
      </c>
      <c r="L4049">
        <v>145</v>
      </c>
      <c r="M4049">
        <v>2.5</v>
      </c>
      <c r="N4049">
        <v>1</v>
      </c>
      <c r="O4049">
        <v>145</v>
      </c>
      <c r="P4049">
        <v>2.5</v>
      </c>
      <c r="Q4049">
        <v>1</v>
      </c>
      <c r="R4049">
        <v>2.5</v>
      </c>
      <c r="S4049">
        <v>2.5</v>
      </c>
      <c r="T4049" s="1">
        <v>44735</v>
      </c>
      <c r="U4049" t="str">
        <f t="shared" si="315"/>
        <v>Snapple Diet Tea - Peach Tea</v>
      </c>
      <c r="V4049" t="str">
        <f t="shared" si="316"/>
        <v>Non Carbonated</v>
      </c>
      <c r="W4049" t="s">
        <v>49</v>
      </c>
      <c r="X4049" t="b">
        <f t="shared" si="318"/>
        <v>1</v>
      </c>
      <c r="Y4049">
        <f t="shared" si="317"/>
        <v>2.5</v>
      </c>
      <c r="Z4049" s="2">
        <f t="shared" si="319"/>
        <v>1.6666666666666667</v>
      </c>
      <c r="AA4049" t="s">
        <v>75</v>
      </c>
      <c r="AB4049" t="s">
        <v>161</v>
      </c>
      <c r="AD4049" t="s">
        <v>123</v>
      </c>
      <c r="AE4049" t="s">
        <v>735</v>
      </c>
      <c r="AF4049">
        <v>2022</v>
      </c>
    </row>
    <row r="4050" spans="1:32" x14ac:dyDescent="0.25">
      <c r="A4050" t="s">
        <v>29</v>
      </c>
      <c r="B4050" t="s">
        <v>67</v>
      </c>
      <c r="C4050" t="s">
        <v>68</v>
      </c>
      <c r="D4050" t="s">
        <v>69</v>
      </c>
      <c r="E4050">
        <f>_xlfn.XLOOKUP(Table1[[#This Row],[Location]],'Location analysis'!A:A,'Location analysis'!B:B)</f>
        <v>40.435699999999997</v>
      </c>
      <c r="F4050">
        <f>_xlfn.XLOOKUP(Table1[[#This Row],[Location]],'Location analysis'!A:A,'Location analysis'!C:C)</f>
        <v>-74.125200000000007</v>
      </c>
      <c r="G4050" t="s">
        <v>182</v>
      </c>
      <c r="H4050" t="s">
        <v>34</v>
      </c>
      <c r="I4050">
        <v>15294296899</v>
      </c>
      <c r="J4050" t="s">
        <v>734</v>
      </c>
      <c r="K4050" t="s">
        <v>51</v>
      </c>
      <c r="L4050">
        <v>142</v>
      </c>
      <c r="M4050">
        <v>1.5</v>
      </c>
      <c r="N4050">
        <v>1</v>
      </c>
      <c r="O4050">
        <v>142</v>
      </c>
      <c r="P4050">
        <v>1.5</v>
      </c>
      <c r="Q4050">
        <v>1</v>
      </c>
      <c r="R4050">
        <v>1.5</v>
      </c>
      <c r="S4050">
        <v>1.5</v>
      </c>
      <c r="T4050" s="1">
        <v>44735</v>
      </c>
      <c r="U4050" t="str">
        <f t="shared" si="315"/>
        <v>Coca Cola - Zero Sugar</v>
      </c>
      <c r="V4050" t="str">
        <f t="shared" si="316"/>
        <v>Carbonated</v>
      </c>
      <c r="W4050" t="s">
        <v>34</v>
      </c>
      <c r="X4050" t="b">
        <f t="shared" si="318"/>
        <v>1</v>
      </c>
      <c r="Y4050">
        <f t="shared" si="317"/>
        <v>1.5</v>
      </c>
      <c r="Z4050" s="2">
        <f t="shared" si="319"/>
        <v>1</v>
      </c>
      <c r="AA4050" t="s">
        <v>183</v>
      </c>
      <c r="AB4050" t="s">
        <v>184</v>
      </c>
      <c r="AD4050" t="s">
        <v>123</v>
      </c>
      <c r="AE4050" t="s">
        <v>735</v>
      </c>
      <c r="AF4050">
        <v>2022</v>
      </c>
    </row>
    <row r="4051" spans="1:32" x14ac:dyDescent="0.25">
      <c r="A4051" t="s">
        <v>29</v>
      </c>
      <c r="B4051" t="s">
        <v>67</v>
      </c>
      <c r="C4051" t="s">
        <v>68</v>
      </c>
      <c r="D4051" t="s">
        <v>69</v>
      </c>
      <c r="E4051">
        <f>_xlfn.XLOOKUP(Table1[[#This Row],[Location]],'Location analysis'!A:A,'Location analysis'!B:B)</f>
        <v>40.435699999999997</v>
      </c>
      <c r="F4051">
        <f>_xlfn.XLOOKUP(Table1[[#This Row],[Location]],'Location analysis'!A:A,'Location analysis'!C:C)</f>
        <v>-74.125200000000007</v>
      </c>
      <c r="G4051" t="s">
        <v>100</v>
      </c>
      <c r="H4051" t="s">
        <v>43</v>
      </c>
      <c r="I4051">
        <v>15294298390</v>
      </c>
      <c r="J4051" t="s">
        <v>734</v>
      </c>
      <c r="K4051" t="s">
        <v>51</v>
      </c>
      <c r="L4051">
        <v>114</v>
      </c>
      <c r="M4051">
        <v>2</v>
      </c>
      <c r="N4051">
        <v>1</v>
      </c>
      <c r="O4051">
        <v>114</v>
      </c>
      <c r="P4051">
        <v>2</v>
      </c>
      <c r="Q4051">
        <v>1</v>
      </c>
      <c r="R4051">
        <v>2</v>
      </c>
      <c r="S4051">
        <v>2</v>
      </c>
      <c r="T4051" s="1">
        <v>44735</v>
      </c>
      <c r="U4051" t="str">
        <f t="shared" si="315"/>
        <v>Cheetos - Fleming Hot Crunchy</v>
      </c>
      <c r="V4051" t="str">
        <f t="shared" si="316"/>
        <v>Food</v>
      </c>
      <c r="W4051" t="s">
        <v>43</v>
      </c>
      <c r="X4051" t="b">
        <f t="shared" si="318"/>
        <v>1</v>
      </c>
      <c r="Y4051">
        <f t="shared" si="317"/>
        <v>2</v>
      </c>
      <c r="Z4051" s="2">
        <f t="shared" si="319"/>
        <v>1.3333333333333333</v>
      </c>
      <c r="AA4051" t="s">
        <v>101</v>
      </c>
      <c r="AB4051" t="s">
        <v>102</v>
      </c>
      <c r="AD4051" t="s">
        <v>123</v>
      </c>
      <c r="AE4051" t="s">
        <v>735</v>
      </c>
      <c r="AF4051">
        <v>2022</v>
      </c>
    </row>
    <row r="4052" spans="1:32" x14ac:dyDescent="0.25">
      <c r="A4052" t="s">
        <v>29</v>
      </c>
      <c r="B4052" t="s">
        <v>67</v>
      </c>
      <c r="C4052" t="s">
        <v>68</v>
      </c>
      <c r="D4052" t="s">
        <v>69</v>
      </c>
      <c r="E4052">
        <f>_xlfn.XLOOKUP(Table1[[#This Row],[Location]],'Location analysis'!A:A,'Location analysis'!B:B)</f>
        <v>40.435699999999997</v>
      </c>
      <c r="F4052">
        <f>_xlfn.XLOOKUP(Table1[[#This Row],[Location]],'Location analysis'!A:A,'Location analysis'!C:C)</f>
        <v>-74.125200000000007</v>
      </c>
      <c r="G4052" t="s">
        <v>182</v>
      </c>
      <c r="H4052" t="s">
        <v>34</v>
      </c>
      <c r="I4052">
        <v>15294301498</v>
      </c>
      <c r="J4052" t="s">
        <v>734</v>
      </c>
      <c r="K4052" t="s">
        <v>51</v>
      </c>
      <c r="L4052">
        <v>142</v>
      </c>
      <c r="M4052">
        <v>1.5</v>
      </c>
      <c r="N4052">
        <v>1</v>
      </c>
      <c r="O4052">
        <v>142</v>
      </c>
      <c r="P4052">
        <v>1.5</v>
      </c>
      <c r="Q4052">
        <v>1</v>
      </c>
      <c r="R4052">
        <v>1.5</v>
      </c>
      <c r="S4052">
        <v>1.5</v>
      </c>
      <c r="T4052" s="1">
        <v>44735</v>
      </c>
      <c r="U4052" t="str">
        <f t="shared" si="315"/>
        <v>Coca Cola - Zero Sugar</v>
      </c>
      <c r="V4052" t="str">
        <f t="shared" si="316"/>
        <v>Carbonated</v>
      </c>
      <c r="W4052" t="s">
        <v>34</v>
      </c>
      <c r="X4052" t="b">
        <f t="shared" si="318"/>
        <v>1</v>
      </c>
      <c r="Y4052">
        <f t="shared" si="317"/>
        <v>1.5</v>
      </c>
      <c r="Z4052" s="2">
        <f t="shared" si="319"/>
        <v>1</v>
      </c>
      <c r="AA4052" t="s">
        <v>183</v>
      </c>
      <c r="AB4052" t="s">
        <v>184</v>
      </c>
      <c r="AD4052" t="s">
        <v>123</v>
      </c>
      <c r="AE4052" t="s">
        <v>735</v>
      </c>
      <c r="AF4052">
        <v>2022</v>
      </c>
    </row>
    <row r="4053" spans="1:32" x14ac:dyDescent="0.25">
      <c r="A4053" t="s">
        <v>29</v>
      </c>
      <c r="B4053" t="s">
        <v>67</v>
      </c>
      <c r="C4053" t="s">
        <v>68</v>
      </c>
      <c r="D4053" t="s">
        <v>69</v>
      </c>
      <c r="E4053">
        <f>_xlfn.XLOOKUP(Table1[[#This Row],[Location]],'Location analysis'!A:A,'Location analysis'!B:B)</f>
        <v>40.435699999999997</v>
      </c>
      <c r="F4053">
        <f>_xlfn.XLOOKUP(Table1[[#This Row],[Location]],'Location analysis'!A:A,'Location analysis'!C:C)</f>
        <v>-74.125200000000007</v>
      </c>
      <c r="G4053" t="s">
        <v>182</v>
      </c>
      <c r="H4053" t="s">
        <v>34</v>
      </c>
      <c r="I4053">
        <v>15294301561</v>
      </c>
      <c r="J4053" t="s">
        <v>734</v>
      </c>
      <c r="K4053" t="s">
        <v>51</v>
      </c>
      <c r="L4053">
        <v>142</v>
      </c>
      <c r="M4053">
        <v>1.5</v>
      </c>
      <c r="N4053">
        <v>1</v>
      </c>
      <c r="O4053">
        <v>142</v>
      </c>
      <c r="P4053">
        <v>1.5</v>
      </c>
      <c r="Q4053">
        <v>1</v>
      </c>
      <c r="R4053">
        <v>1.5</v>
      </c>
      <c r="S4053">
        <v>1.5</v>
      </c>
      <c r="T4053" s="1">
        <v>44735</v>
      </c>
      <c r="U4053" t="str">
        <f t="shared" si="315"/>
        <v>Coca Cola - Zero Sugar</v>
      </c>
      <c r="V4053" t="str">
        <f t="shared" si="316"/>
        <v>Carbonated</v>
      </c>
      <c r="W4053" t="s">
        <v>34</v>
      </c>
      <c r="X4053" t="b">
        <f t="shared" si="318"/>
        <v>1</v>
      </c>
      <c r="Y4053">
        <f t="shared" si="317"/>
        <v>1.5</v>
      </c>
      <c r="Z4053" s="2">
        <f t="shared" si="319"/>
        <v>1</v>
      </c>
      <c r="AA4053" t="s">
        <v>183</v>
      </c>
      <c r="AB4053" t="s">
        <v>184</v>
      </c>
      <c r="AD4053" t="s">
        <v>123</v>
      </c>
      <c r="AE4053" t="s">
        <v>735</v>
      </c>
      <c r="AF4053">
        <v>2022</v>
      </c>
    </row>
    <row r="4054" spans="1:32" x14ac:dyDescent="0.25">
      <c r="A4054" t="s">
        <v>29</v>
      </c>
      <c r="B4054" t="s">
        <v>67</v>
      </c>
      <c r="C4054" t="s">
        <v>68</v>
      </c>
      <c r="D4054" t="s">
        <v>69</v>
      </c>
      <c r="E4054">
        <f>_xlfn.XLOOKUP(Table1[[#This Row],[Location]],'Location analysis'!A:A,'Location analysis'!B:B)</f>
        <v>40.435699999999997</v>
      </c>
      <c r="F4054">
        <f>_xlfn.XLOOKUP(Table1[[#This Row],[Location]],'Location analysis'!A:A,'Location analysis'!C:C)</f>
        <v>-74.125200000000007</v>
      </c>
      <c r="G4054" t="s">
        <v>100</v>
      </c>
      <c r="H4054" t="s">
        <v>43</v>
      </c>
      <c r="I4054">
        <v>15294659136</v>
      </c>
      <c r="J4054" t="s">
        <v>736</v>
      </c>
      <c r="K4054" t="s">
        <v>51</v>
      </c>
      <c r="L4054">
        <v>114</v>
      </c>
      <c r="M4054">
        <v>2</v>
      </c>
      <c r="N4054">
        <v>1</v>
      </c>
      <c r="O4054">
        <v>114</v>
      </c>
      <c r="P4054">
        <v>2</v>
      </c>
      <c r="Q4054">
        <v>1</v>
      </c>
      <c r="R4054">
        <v>2</v>
      </c>
      <c r="S4054">
        <v>2</v>
      </c>
      <c r="T4054" s="1">
        <v>44735</v>
      </c>
      <c r="U4054" t="str">
        <f t="shared" si="315"/>
        <v>Cheetos - Fleming Hot Crunchy</v>
      </c>
      <c r="V4054" t="str">
        <f t="shared" si="316"/>
        <v>Food</v>
      </c>
      <c r="W4054" t="s">
        <v>43</v>
      </c>
      <c r="X4054" t="b">
        <f t="shared" si="318"/>
        <v>1</v>
      </c>
      <c r="Y4054">
        <f t="shared" si="317"/>
        <v>2</v>
      </c>
      <c r="Z4054" s="2">
        <f t="shared" si="319"/>
        <v>1.3333333333333333</v>
      </c>
      <c r="AA4054" t="s">
        <v>101</v>
      </c>
      <c r="AB4054" t="s">
        <v>102</v>
      </c>
      <c r="AD4054" t="s">
        <v>132</v>
      </c>
      <c r="AE4054" t="s">
        <v>737</v>
      </c>
      <c r="AF4054">
        <v>2022</v>
      </c>
    </row>
    <row r="4055" spans="1:32" x14ac:dyDescent="0.25">
      <c r="A4055" t="s">
        <v>29</v>
      </c>
      <c r="B4055" t="s">
        <v>67</v>
      </c>
      <c r="C4055" t="s">
        <v>68</v>
      </c>
      <c r="D4055" t="s">
        <v>69</v>
      </c>
      <c r="E4055">
        <f>_xlfn.XLOOKUP(Table1[[#This Row],[Location]],'Location analysis'!A:A,'Location analysis'!B:B)</f>
        <v>40.435699999999997</v>
      </c>
      <c r="F4055">
        <f>_xlfn.XLOOKUP(Table1[[#This Row],[Location]],'Location analysis'!A:A,'Location analysis'!C:C)</f>
        <v>-74.125200000000007</v>
      </c>
      <c r="G4055" t="s">
        <v>100</v>
      </c>
      <c r="H4055" t="s">
        <v>43</v>
      </c>
      <c r="I4055">
        <v>15294676862</v>
      </c>
      <c r="J4055" t="s">
        <v>736</v>
      </c>
      <c r="K4055" t="s">
        <v>51</v>
      </c>
      <c r="L4055">
        <v>122</v>
      </c>
      <c r="M4055">
        <v>1.5</v>
      </c>
      <c r="N4055">
        <v>1</v>
      </c>
      <c r="O4055">
        <v>122</v>
      </c>
      <c r="P4055">
        <v>1.5</v>
      </c>
      <c r="Q4055">
        <v>1</v>
      </c>
      <c r="R4055">
        <v>1.5</v>
      </c>
      <c r="S4055">
        <v>1.5</v>
      </c>
      <c r="T4055" s="1">
        <v>44735</v>
      </c>
      <c r="U4055" t="str">
        <f t="shared" si="315"/>
        <v>Cheetos - Fleming Hot Crunchy</v>
      </c>
      <c r="V4055" t="str">
        <f t="shared" si="316"/>
        <v>Food</v>
      </c>
      <c r="W4055" t="s">
        <v>43</v>
      </c>
      <c r="X4055" t="b">
        <f t="shared" si="318"/>
        <v>1</v>
      </c>
      <c r="Y4055">
        <f t="shared" si="317"/>
        <v>1.5</v>
      </c>
      <c r="Z4055" s="2">
        <f t="shared" si="319"/>
        <v>1</v>
      </c>
      <c r="AA4055" t="s">
        <v>101</v>
      </c>
      <c r="AB4055" t="s">
        <v>102</v>
      </c>
      <c r="AD4055" t="s">
        <v>132</v>
      </c>
      <c r="AE4055" t="s">
        <v>737</v>
      </c>
      <c r="AF4055">
        <v>2022</v>
      </c>
    </row>
    <row r="4056" spans="1:32" x14ac:dyDescent="0.25">
      <c r="A4056" t="s">
        <v>29</v>
      </c>
      <c r="B4056" t="s">
        <v>67</v>
      </c>
      <c r="C4056" t="s">
        <v>68</v>
      </c>
      <c r="D4056" t="s">
        <v>69</v>
      </c>
      <c r="E4056">
        <f>_xlfn.XLOOKUP(Table1[[#This Row],[Location]],'Location analysis'!A:A,'Location analysis'!B:B)</f>
        <v>40.435699999999997</v>
      </c>
      <c r="F4056">
        <f>_xlfn.XLOOKUP(Table1[[#This Row],[Location]],'Location analysis'!A:A,'Location analysis'!C:C)</f>
        <v>-74.125200000000007</v>
      </c>
      <c r="G4056" t="s">
        <v>556</v>
      </c>
      <c r="H4056" t="s">
        <v>43</v>
      </c>
      <c r="I4056">
        <v>15294683838</v>
      </c>
      <c r="J4056" t="s">
        <v>736</v>
      </c>
      <c r="K4056" t="s">
        <v>51</v>
      </c>
      <c r="L4056">
        <v>124</v>
      </c>
      <c r="M4056">
        <v>1.5</v>
      </c>
      <c r="N4056">
        <v>1</v>
      </c>
      <c r="O4056">
        <v>124</v>
      </c>
      <c r="P4056">
        <v>1.5</v>
      </c>
      <c r="Q4056">
        <v>1</v>
      </c>
      <c r="R4056">
        <v>1.5</v>
      </c>
      <c r="S4056">
        <v>1.5</v>
      </c>
      <c r="T4056" s="1">
        <v>44735</v>
      </c>
      <c r="U4056" t="str">
        <f t="shared" si="315"/>
        <v>Cheetos Cheddar Jalapeno</v>
      </c>
      <c r="V4056" t="str">
        <f t="shared" si="316"/>
        <v>Food</v>
      </c>
      <c r="W4056" t="s">
        <v>43</v>
      </c>
      <c r="X4056" t="b">
        <f t="shared" si="318"/>
        <v>1</v>
      </c>
      <c r="Y4056">
        <f t="shared" si="317"/>
        <v>1.5</v>
      </c>
      <c r="Z4056" s="2">
        <f t="shared" si="319"/>
        <v>1</v>
      </c>
      <c r="AA4056" t="s">
        <v>556</v>
      </c>
      <c r="AD4056" t="s">
        <v>132</v>
      </c>
      <c r="AE4056" t="s">
        <v>737</v>
      </c>
      <c r="AF4056">
        <v>2022</v>
      </c>
    </row>
    <row r="4057" spans="1:32" x14ac:dyDescent="0.25">
      <c r="A4057" t="s">
        <v>29</v>
      </c>
      <c r="B4057" t="s">
        <v>62</v>
      </c>
      <c r="C4057" t="s">
        <v>63</v>
      </c>
      <c r="D4057" t="s">
        <v>64</v>
      </c>
      <c r="E4057">
        <f>_xlfn.XLOOKUP(Table1[[#This Row],[Location]],'Location analysis'!A:A,'Location analysis'!B:B)</f>
        <v>40.091900000000003</v>
      </c>
      <c r="F4057">
        <f>_xlfn.XLOOKUP(Table1[[#This Row],[Location]],'Location analysis'!A:A,'Location analysis'!C:C)</f>
        <v>-74.358699999999999</v>
      </c>
      <c r="G4057" t="s">
        <v>42</v>
      </c>
      <c r="H4057" t="s">
        <v>43</v>
      </c>
      <c r="I4057">
        <v>15296022324</v>
      </c>
      <c r="J4057" t="s">
        <v>736</v>
      </c>
      <c r="K4057" t="s">
        <v>51</v>
      </c>
      <c r="L4057">
        <v>123</v>
      </c>
      <c r="M4057">
        <v>1.5</v>
      </c>
      <c r="N4057">
        <v>1</v>
      </c>
      <c r="O4057">
        <v>123</v>
      </c>
      <c r="P4057">
        <v>1.5</v>
      </c>
      <c r="Q4057">
        <v>1</v>
      </c>
      <c r="R4057">
        <v>1.5</v>
      </c>
      <c r="S4057">
        <v>1.5</v>
      </c>
      <c r="T4057" s="1">
        <v>44736</v>
      </c>
      <c r="U4057" t="str">
        <f t="shared" si="315"/>
        <v>Takis - Hot Chilli Pepper &amp; Lime</v>
      </c>
      <c r="V4057" t="str">
        <f t="shared" si="316"/>
        <v>Food</v>
      </c>
      <c r="W4057" t="s">
        <v>43</v>
      </c>
      <c r="X4057" t="b">
        <f t="shared" si="318"/>
        <v>1</v>
      </c>
      <c r="Y4057">
        <f t="shared" si="317"/>
        <v>1.5</v>
      </c>
      <c r="Z4057" s="2">
        <f t="shared" si="319"/>
        <v>1</v>
      </c>
      <c r="AA4057" t="s">
        <v>44</v>
      </c>
      <c r="AB4057" t="s">
        <v>45</v>
      </c>
      <c r="AD4057" t="s">
        <v>132</v>
      </c>
      <c r="AE4057" t="s">
        <v>737</v>
      </c>
      <c r="AF4057">
        <v>2022</v>
      </c>
    </row>
    <row r="4058" spans="1:32" x14ac:dyDescent="0.25">
      <c r="A4058" t="s">
        <v>29</v>
      </c>
      <c r="B4058" t="s">
        <v>394</v>
      </c>
      <c r="C4058" t="s">
        <v>395</v>
      </c>
      <c r="D4058" t="s">
        <v>396</v>
      </c>
      <c r="E4058">
        <f>_xlfn.XLOOKUP(Table1[[#This Row],[Location]],'Location analysis'!A:A,'Location analysis'!B:B)</f>
        <v>40.416893999999999</v>
      </c>
      <c r="F4058">
        <f>_xlfn.XLOOKUP(Table1[[#This Row],[Location]],'Location analysis'!A:A,'Location analysis'!C:C)</f>
        <v>-74.420399000000003</v>
      </c>
      <c r="G4058" t="s">
        <v>192</v>
      </c>
      <c r="H4058" t="s">
        <v>43</v>
      </c>
      <c r="I4058">
        <v>15296079537</v>
      </c>
      <c r="J4058" t="s">
        <v>736</v>
      </c>
      <c r="K4058" t="s">
        <v>51</v>
      </c>
      <c r="L4058">
        <v>124</v>
      </c>
      <c r="M4058">
        <v>1.25</v>
      </c>
      <c r="N4058">
        <v>1</v>
      </c>
      <c r="O4058">
        <v>124</v>
      </c>
      <c r="P4058">
        <v>1.25</v>
      </c>
      <c r="Q4058">
        <v>1</v>
      </c>
      <c r="R4058">
        <v>1.25</v>
      </c>
      <c r="S4058">
        <v>1.25</v>
      </c>
      <c r="T4058" s="1">
        <v>44738</v>
      </c>
      <c r="U4058" t="str">
        <f t="shared" si="315"/>
        <v>CheezIt - Original</v>
      </c>
      <c r="V4058" t="str">
        <f t="shared" si="316"/>
        <v>Food</v>
      </c>
      <c r="W4058" t="s">
        <v>43</v>
      </c>
      <c r="X4058" t="b">
        <f t="shared" si="318"/>
        <v>1</v>
      </c>
      <c r="Y4058">
        <f t="shared" si="317"/>
        <v>1.25</v>
      </c>
      <c r="Z4058" s="2">
        <f t="shared" si="319"/>
        <v>0.83333333333333337</v>
      </c>
      <c r="AA4058" t="s">
        <v>193</v>
      </c>
      <c r="AB4058" t="s">
        <v>150</v>
      </c>
      <c r="AD4058" t="s">
        <v>132</v>
      </c>
      <c r="AE4058" t="s">
        <v>737</v>
      </c>
      <c r="AF4058">
        <v>2022</v>
      </c>
    </row>
    <row r="4059" spans="1:32" x14ac:dyDescent="0.25">
      <c r="A4059" t="s">
        <v>29</v>
      </c>
      <c r="B4059" t="s">
        <v>394</v>
      </c>
      <c r="C4059" t="s">
        <v>395</v>
      </c>
      <c r="D4059" t="s">
        <v>396</v>
      </c>
      <c r="E4059">
        <f>_xlfn.XLOOKUP(Table1[[#This Row],[Location]],'Location analysis'!A:A,'Location analysis'!B:B)</f>
        <v>40.416893999999999</v>
      </c>
      <c r="F4059">
        <f>_xlfn.XLOOKUP(Table1[[#This Row],[Location]],'Location analysis'!A:A,'Location analysis'!C:C)</f>
        <v>-74.420399000000003</v>
      </c>
      <c r="G4059" t="s">
        <v>272</v>
      </c>
      <c r="H4059" t="s">
        <v>43</v>
      </c>
      <c r="I4059">
        <v>15296086923</v>
      </c>
      <c r="J4059" t="s">
        <v>736</v>
      </c>
      <c r="K4059" t="s">
        <v>51</v>
      </c>
      <c r="L4059">
        <v>138</v>
      </c>
      <c r="M4059">
        <v>2</v>
      </c>
      <c r="N4059">
        <v>1</v>
      </c>
      <c r="O4059">
        <v>138</v>
      </c>
      <c r="P4059">
        <v>2</v>
      </c>
      <c r="Q4059">
        <v>1</v>
      </c>
      <c r="R4059">
        <v>2</v>
      </c>
      <c r="S4059">
        <v>2</v>
      </c>
      <c r="T4059" s="1">
        <v>44738</v>
      </c>
      <c r="U4059" t="str">
        <f t="shared" si="315"/>
        <v>Oreo Single Server 6 ct</v>
      </c>
      <c r="V4059" t="str">
        <f t="shared" si="316"/>
        <v>Food</v>
      </c>
      <c r="W4059" t="s">
        <v>43</v>
      </c>
      <c r="X4059" t="b">
        <f t="shared" si="318"/>
        <v>1</v>
      </c>
      <c r="Y4059">
        <f t="shared" si="317"/>
        <v>2</v>
      </c>
      <c r="Z4059" s="2">
        <f t="shared" si="319"/>
        <v>1.3333333333333333</v>
      </c>
      <c r="AA4059" t="s">
        <v>272</v>
      </c>
      <c r="AD4059" t="s">
        <v>132</v>
      </c>
      <c r="AE4059" t="s">
        <v>737</v>
      </c>
      <c r="AF4059">
        <v>2022</v>
      </c>
    </row>
    <row r="4060" spans="1:32" x14ac:dyDescent="0.25">
      <c r="A4060" t="s">
        <v>29</v>
      </c>
      <c r="B4060" t="s">
        <v>394</v>
      </c>
      <c r="C4060" t="s">
        <v>395</v>
      </c>
      <c r="D4060" t="s">
        <v>396</v>
      </c>
      <c r="E4060">
        <f>_xlfn.XLOOKUP(Table1[[#This Row],[Location]],'Location analysis'!A:A,'Location analysis'!B:B)</f>
        <v>40.416893999999999</v>
      </c>
      <c r="F4060">
        <f>_xlfn.XLOOKUP(Table1[[#This Row],[Location]],'Location analysis'!A:A,'Location analysis'!C:C)</f>
        <v>-74.420399000000003</v>
      </c>
      <c r="G4060" t="s">
        <v>317</v>
      </c>
      <c r="H4060" t="s">
        <v>43</v>
      </c>
      <c r="I4060">
        <v>15296228808</v>
      </c>
      <c r="J4060" t="s">
        <v>736</v>
      </c>
      <c r="K4060" t="s">
        <v>51</v>
      </c>
      <c r="L4060">
        <v>135</v>
      </c>
      <c r="M4060">
        <v>2</v>
      </c>
      <c r="N4060">
        <v>1</v>
      </c>
      <c r="O4060">
        <v>135</v>
      </c>
      <c r="P4060">
        <v>2</v>
      </c>
      <c r="Q4060">
        <v>1</v>
      </c>
      <c r="R4060">
        <v>2</v>
      </c>
      <c r="S4060">
        <v>2</v>
      </c>
      <c r="T4060" s="1">
        <v>44738</v>
      </c>
      <c r="U4060" t="str">
        <f t="shared" si="315"/>
        <v>RXBAR - Protein Bar - Peanut Butter</v>
      </c>
      <c r="V4060" t="str">
        <f t="shared" si="316"/>
        <v>Food</v>
      </c>
      <c r="W4060" t="s">
        <v>43</v>
      </c>
      <c r="X4060" t="b">
        <f t="shared" si="318"/>
        <v>1</v>
      </c>
      <c r="Y4060">
        <f t="shared" si="317"/>
        <v>2</v>
      </c>
      <c r="Z4060" s="2">
        <f t="shared" si="319"/>
        <v>1.3333333333333333</v>
      </c>
      <c r="AA4060" t="s">
        <v>318</v>
      </c>
      <c r="AB4060" t="s">
        <v>319</v>
      </c>
      <c r="AC4060" t="s">
        <v>320</v>
      </c>
      <c r="AD4060" t="s">
        <v>132</v>
      </c>
      <c r="AE4060" t="s">
        <v>737</v>
      </c>
      <c r="AF4060">
        <v>2022</v>
      </c>
    </row>
    <row r="4061" spans="1:32" x14ac:dyDescent="0.25">
      <c r="A4061" t="s">
        <v>29</v>
      </c>
      <c r="B4061" t="s">
        <v>394</v>
      </c>
      <c r="C4061" t="s">
        <v>395</v>
      </c>
      <c r="D4061" t="s">
        <v>396</v>
      </c>
      <c r="E4061">
        <f>_xlfn.XLOOKUP(Table1[[#This Row],[Location]],'Location analysis'!A:A,'Location analysis'!B:B)</f>
        <v>40.416893999999999</v>
      </c>
      <c r="F4061">
        <f>_xlfn.XLOOKUP(Table1[[#This Row],[Location]],'Location analysis'!A:A,'Location analysis'!C:C)</f>
        <v>-74.420399000000003</v>
      </c>
      <c r="G4061" t="s">
        <v>272</v>
      </c>
      <c r="H4061" t="s">
        <v>43</v>
      </c>
      <c r="I4061">
        <v>15296334458</v>
      </c>
      <c r="J4061" t="s">
        <v>736</v>
      </c>
      <c r="K4061" t="s">
        <v>36</v>
      </c>
      <c r="L4061">
        <v>138</v>
      </c>
      <c r="M4061">
        <v>2</v>
      </c>
      <c r="N4061">
        <v>1</v>
      </c>
      <c r="O4061">
        <v>138</v>
      </c>
      <c r="P4061">
        <v>2</v>
      </c>
      <c r="Q4061">
        <v>1</v>
      </c>
      <c r="R4061">
        <v>2</v>
      </c>
      <c r="S4061">
        <v>2</v>
      </c>
      <c r="T4061" s="1">
        <v>44738</v>
      </c>
      <c r="U4061" t="str">
        <f t="shared" si="315"/>
        <v>Oreo Single Server 6 ct</v>
      </c>
      <c r="V4061" t="str">
        <f t="shared" si="316"/>
        <v>Food</v>
      </c>
      <c r="W4061" t="s">
        <v>43</v>
      </c>
      <c r="X4061" t="b">
        <f t="shared" si="318"/>
        <v>1</v>
      </c>
      <c r="Y4061">
        <f t="shared" si="317"/>
        <v>2</v>
      </c>
      <c r="Z4061" s="2">
        <f t="shared" si="319"/>
        <v>1.3333333333333333</v>
      </c>
      <c r="AA4061" t="s">
        <v>272</v>
      </c>
      <c r="AD4061" t="s">
        <v>132</v>
      </c>
      <c r="AE4061" t="s">
        <v>737</v>
      </c>
      <c r="AF4061">
        <v>2022</v>
      </c>
    </row>
    <row r="4062" spans="1:32" x14ac:dyDescent="0.25">
      <c r="A4062" t="s">
        <v>29</v>
      </c>
      <c r="B4062" t="s">
        <v>62</v>
      </c>
      <c r="C4062" t="s">
        <v>63</v>
      </c>
      <c r="D4062" t="s">
        <v>64</v>
      </c>
      <c r="E4062">
        <f>_xlfn.XLOOKUP(Table1[[#This Row],[Location]],'Location analysis'!A:A,'Location analysis'!B:B)</f>
        <v>40.091900000000003</v>
      </c>
      <c r="F4062">
        <f>_xlfn.XLOOKUP(Table1[[#This Row],[Location]],'Location analysis'!A:A,'Location analysis'!C:C)</f>
        <v>-74.358699999999999</v>
      </c>
      <c r="G4062" t="s">
        <v>197</v>
      </c>
      <c r="H4062" t="s">
        <v>43</v>
      </c>
      <c r="I4062">
        <v>15296400547</v>
      </c>
      <c r="J4062" t="s">
        <v>736</v>
      </c>
      <c r="K4062" t="s">
        <v>51</v>
      </c>
      <c r="L4062">
        <v>112</v>
      </c>
      <c r="M4062">
        <v>1.5</v>
      </c>
      <c r="N4062">
        <v>1</v>
      </c>
      <c r="O4062">
        <v>112</v>
      </c>
      <c r="P4062">
        <v>1.5</v>
      </c>
      <c r="Q4062">
        <v>1</v>
      </c>
      <c r="R4062">
        <v>1.5</v>
      </c>
      <c r="S4062">
        <v>1.5</v>
      </c>
      <c r="T4062" s="1">
        <v>44736</v>
      </c>
      <c r="U4062" t="str">
        <f t="shared" si="315"/>
        <v>Miss Vickie's Potato Chip - Smokehouse BBQ</v>
      </c>
      <c r="V4062" t="str">
        <f t="shared" si="316"/>
        <v>Food</v>
      </c>
      <c r="W4062" t="s">
        <v>43</v>
      </c>
      <c r="X4062" t="b">
        <f t="shared" si="318"/>
        <v>1</v>
      </c>
      <c r="Y4062">
        <f t="shared" si="317"/>
        <v>1.5</v>
      </c>
      <c r="Z4062" s="2">
        <f t="shared" si="319"/>
        <v>1</v>
      </c>
      <c r="AA4062" t="s">
        <v>58</v>
      </c>
      <c r="AB4062" t="s">
        <v>198</v>
      </c>
      <c r="AD4062" t="s">
        <v>132</v>
      </c>
      <c r="AE4062" t="s">
        <v>737</v>
      </c>
      <c r="AF4062">
        <v>2022</v>
      </c>
    </row>
    <row r="4063" spans="1:32" x14ac:dyDescent="0.25">
      <c r="A4063" t="s">
        <v>29</v>
      </c>
      <c r="B4063" t="s">
        <v>46</v>
      </c>
      <c r="C4063" t="s">
        <v>31</v>
      </c>
      <c r="D4063" t="s">
        <v>47</v>
      </c>
      <c r="E4063">
        <f>_xlfn.XLOOKUP(Table1[[#This Row],[Location]],'Location analysis'!A:A,'Location analysis'!B:B)</f>
        <v>40.423690999999998</v>
      </c>
      <c r="F4063">
        <f>_xlfn.XLOOKUP(Table1[[#This Row],[Location]],'Location analysis'!A:A,'Location analysis'!C:C)</f>
        <v>-74.380831999999998</v>
      </c>
      <c r="G4063" t="s">
        <v>70</v>
      </c>
      <c r="H4063" t="s">
        <v>34</v>
      </c>
      <c r="I4063">
        <v>15296556358</v>
      </c>
      <c r="J4063" t="s">
        <v>736</v>
      </c>
      <c r="K4063" t="s">
        <v>36</v>
      </c>
      <c r="L4063">
        <v>146</v>
      </c>
      <c r="M4063">
        <v>3</v>
      </c>
      <c r="N4063">
        <v>1</v>
      </c>
      <c r="O4063">
        <v>146</v>
      </c>
      <c r="P4063">
        <v>3</v>
      </c>
      <c r="Q4063">
        <v>1</v>
      </c>
      <c r="R4063">
        <v>3</v>
      </c>
      <c r="S4063">
        <v>3</v>
      </c>
      <c r="T4063" s="1">
        <v>44736</v>
      </c>
      <c r="U4063" t="str">
        <f t="shared" si="315"/>
        <v>Monster Energy Original</v>
      </c>
      <c r="V4063" t="str">
        <f t="shared" si="316"/>
        <v>Carbonated</v>
      </c>
      <c r="W4063" t="s">
        <v>34</v>
      </c>
      <c r="X4063" t="b">
        <f t="shared" si="318"/>
        <v>1</v>
      </c>
      <c r="Y4063">
        <f t="shared" si="317"/>
        <v>3</v>
      </c>
      <c r="Z4063" s="2">
        <f t="shared" si="319"/>
        <v>2</v>
      </c>
      <c r="AA4063" t="s">
        <v>70</v>
      </c>
      <c r="AD4063" t="s">
        <v>132</v>
      </c>
      <c r="AE4063" t="s">
        <v>737</v>
      </c>
      <c r="AF4063">
        <v>2022</v>
      </c>
    </row>
    <row r="4064" spans="1:32" x14ac:dyDescent="0.25">
      <c r="A4064" t="s">
        <v>29</v>
      </c>
      <c r="B4064" t="s">
        <v>67</v>
      </c>
      <c r="C4064" t="s">
        <v>68</v>
      </c>
      <c r="D4064" t="s">
        <v>69</v>
      </c>
      <c r="E4064">
        <f>_xlfn.XLOOKUP(Table1[[#This Row],[Location]],'Location analysis'!A:A,'Location analysis'!B:B)</f>
        <v>40.435699999999997</v>
      </c>
      <c r="F4064">
        <f>_xlfn.XLOOKUP(Table1[[#This Row],[Location]],'Location analysis'!A:A,'Location analysis'!C:C)</f>
        <v>-74.125200000000007</v>
      </c>
      <c r="G4064" t="s">
        <v>100</v>
      </c>
      <c r="H4064" t="s">
        <v>43</v>
      </c>
      <c r="I4064">
        <v>15296968912</v>
      </c>
      <c r="J4064" t="s">
        <v>736</v>
      </c>
      <c r="K4064" t="s">
        <v>36</v>
      </c>
      <c r="L4064">
        <v>122</v>
      </c>
      <c r="M4064">
        <v>1.5</v>
      </c>
      <c r="N4064">
        <v>1</v>
      </c>
      <c r="O4064">
        <v>122</v>
      </c>
      <c r="P4064">
        <v>1.5</v>
      </c>
      <c r="Q4064">
        <v>1</v>
      </c>
      <c r="R4064">
        <v>1.5</v>
      </c>
      <c r="S4064">
        <v>1.5</v>
      </c>
      <c r="T4064" s="1">
        <v>44736</v>
      </c>
      <c r="U4064" t="str">
        <f t="shared" si="315"/>
        <v>Cheetos - Fleming Hot Crunchy</v>
      </c>
      <c r="V4064" t="str">
        <f t="shared" si="316"/>
        <v>Food</v>
      </c>
      <c r="W4064" t="s">
        <v>43</v>
      </c>
      <c r="X4064" t="b">
        <f t="shared" si="318"/>
        <v>1</v>
      </c>
      <c r="Y4064">
        <f t="shared" si="317"/>
        <v>1.5</v>
      </c>
      <c r="Z4064" s="2">
        <f t="shared" si="319"/>
        <v>1</v>
      </c>
      <c r="AA4064" t="s">
        <v>101</v>
      </c>
      <c r="AB4064" t="s">
        <v>102</v>
      </c>
      <c r="AD4064" t="s">
        <v>132</v>
      </c>
      <c r="AE4064" t="s">
        <v>737</v>
      </c>
      <c r="AF4064">
        <v>2022</v>
      </c>
    </row>
    <row r="4065" spans="1:32" x14ac:dyDescent="0.25">
      <c r="A4065" t="s">
        <v>29</v>
      </c>
      <c r="B4065" t="s">
        <v>46</v>
      </c>
      <c r="C4065" t="s">
        <v>31</v>
      </c>
      <c r="D4065" t="s">
        <v>47</v>
      </c>
      <c r="E4065">
        <f>_xlfn.XLOOKUP(Table1[[#This Row],[Location]],'Location analysis'!A:A,'Location analysis'!B:B)</f>
        <v>40.423690999999998</v>
      </c>
      <c r="F4065">
        <f>_xlfn.XLOOKUP(Table1[[#This Row],[Location]],'Location analysis'!A:A,'Location analysis'!C:C)</f>
        <v>-74.380831999999998</v>
      </c>
      <c r="G4065" t="s">
        <v>70</v>
      </c>
      <c r="H4065" t="s">
        <v>34</v>
      </c>
      <c r="I4065">
        <v>15297176646</v>
      </c>
      <c r="J4065" t="s">
        <v>736</v>
      </c>
      <c r="K4065" t="s">
        <v>51</v>
      </c>
      <c r="L4065">
        <v>146</v>
      </c>
      <c r="M4065">
        <v>3</v>
      </c>
      <c r="N4065">
        <v>1</v>
      </c>
      <c r="O4065">
        <v>146</v>
      </c>
      <c r="P4065">
        <v>3</v>
      </c>
      <c r="Q4065">
        <v>1</v>
      </c>
      <c r="R4065">
        <v>3</v>
      </c>
      <c r="S4065">
        <v>3</v>
      </c>
      <c r="T4065" s="1">
        <v>44736</v>
      </c>
      <c r="U4065" t="str">
        <f t="shared" si="315"/>
        <v>Monster Energy Original</v>
      </c>
      <c r="V4065" t="str">
        <f t="shared" si="316"/>
        <v>Carbonated</v>
      </c>
      <c r="W4065" t="s">
        <v>34</v>
      </c>
      <c r="X4065" t="b">
        <f t="shared" si="318"/>
        <v>1</v>
      </c>
      <c r="Y4065">
        <f t="shared" si="317"/>
        <v>3</v>
      </c>
      <c r="Z4065" s="2">
        <f t="shared" si="319"/>
        <v>2</v>
      </c>
      <c r="AA4065" t="s">
        <v>70</v>
      </c>
      <c r="AD4065" t="s">
        <v>132</v>
      </c>
      <c r="AE4065" t="s">
        <v>737</v>
      </c>
      <c r="AF4065">
        <v>2022</v>
      </c>
    </row>
    <row r="4066" spans="1:32" x14ac:dyDescent="0.25">
      <c r="A4066" t="s">
        <v>29</v>
      </c>
      <c r="B4066" t="s">
        <v>46</v>
      </c>
      <c r="C4066" t="s">
        <v>31</v>
      </c>
      <c r="D4066" t="s">
        <v>47</v>
      </c>
      <c r="E4066">
        <f>_xlfn.XLOOKUP(Table1[[#This Row],[Location]],'Location analysis'!A:A,'Location analysis'!B:B)</f>
        <v>40.423690999999998</v>
      </c>
      <c r="F4066">
        <f>_xlfn.XLOOKUP(Table1[[#This Row],[Location]],'Location analysis'!A:A,'Location analysis'!C:C)</f>
        <v>-74.380831999999998</v>
      </c>
      <c r="G4066" t="s">
        <v>523</v>
      </c>
      <c r="H4066" t="s">
        <v>43</v>
      </c>
      <c r="I4066">
        <v>15297319824</v>
      </c>
      <c r="J4066" t="s">
        <v>736</v>
      </c>
      <c r="K4066" t="s">
        <v>51</v>
      </c>
      <c r="L4066">
        <v>111</v>
      </c>
      <c r="M4066">
        <v>1.5</v>
      </c>
      <c r="N4066">
        <v>1</v>
      </c>
      <c r="O4066">
        <v>111</v>
      </c>
      <c r="P4066">
        <v>1.5</v>
      </c>
      <c r="Q4066">
        <v>1</v>
      </c>
      <c r="R4066">
        <v>1.5</v>
      </c>
      <c r="S4066">
        <v>1.5</v>
      </c>
      <c r="T4066" s="1">
        <v>44736</v>
      </c>
      <c r="U4066" t="str">
        <f t="shared" si="315"/>
        <v>Pop Corners - Spicy Queso</v>
      </c>
      <c r="V4066" t="str">
        <f t="shared" si="316"/>
        <v>Food</v>
      </c>
      <c r="W4066" t="s">
        <v>43</v>
      </c>
      <c r="X4066" t="b">
        <f t="shared" si="318"/>
        <v>1</v>
      </c>
      <c r="Y4066">
        <f t="shared" si="317"/>
        <v>1.5</v>
      </c>
      <c r="Z4066" s="2">
        <f t="shared" si="319"/>
        <v>1</v>
      </c>
      <c r="AA4066" t="s">
        <v>509</v>
      </c>
      <c r="AB4066" t="s">
        <v>524</v>
      </c>
      <c r="AD4066" t="s">
        <v>132</v>
      </c>
      <c r="AE4066" t="s">
        <v>737</v>
      </c>
      <c r="AF4066">
        <v>2022</v>
      </c>
    </row>
    <row r="4067" spans="1:32" x14ac:dyDescent="0.25">
      <c r="A4067" t="s">
        <v>29</v>
      </c>
      <c r="B4067" t="s">
        <v>46</v>
      </c>
      <c r="C4067" t="s">
        <v>31</v>
      </c>
      <c r="D4067" t="s">
        <v>47</v>
      </c>
      <c r="E4067">
        <f>_xlfn.XLOOKUP(Table1[[#This Row],[Location]],'Location analysis'!A:A,'Location analysis'!B:B)</f>
        <v>40.423690999999998</v>
      </c>
      <c r="F4067">
        <f>_xlfn.XLOOKUP(Table1[[#This Row],[Location]],'Location analysis'!A:A,'Location analysis'!C:C)</f>
        <v>-74.380831999999998</v>
      </c>
      <c r="G4067" t="s">
        <v>182</v>
      </c>
      <c r="H4067" t="s">
        <v>34</v>
      </c>
      <c r="I4067">
        <v>15297326293</v>
      </c>
      <c r="J4067" t="s">
        <v>736</v>
      </c>
      <c r="K4067" t="s">
        <v>51</v>
      </c>
      <c r="L4067">
        <v>140</v>
      </c>
      <c r="M4067">
        <v>1.5</v>
      </c>
      <c r="N4067">
        <v>1</v>
      </c>
      <c r="O4067">
        <v>140</v>
      </c>
      <c r="P4067">
        <v>1.5</v>
      </c>
      <c r="Q4067">
        <v>1</v>
      </c>
      <c r="R4067">
        <v>1.5</v>
      </c>
      <c r="S4067">
        <v>1.5</v>
      </c>
      <c r="T4067" s="1">
        <v>44736</v>
      </c>
      <c r="U4067" t="str">
        <f t="shared" si="315"/>
        <v>Coca Cola - Zero Sugar</v>
      </c>
      <c r="V4067" t="str">
        <f t="shared" si="316"/>
        <v>Carbonated</v>
      </c>
      <c r="W4067" t="s">
        <v>34</v>
      </c>
      <c r="X4067" t="b">
        <f t="shared" si="318"/>
        <v>1</v>
      </c>
      <c r="Y4067">
        <f t="shared" si="317"/>
        <v>1.5</v>
      </c>
      <c r="Z4067" s="2">
        <f t="shared" si="319"/>
        <v>1</v>
      </c>
      <c r="AA4067" t="s">
        <v>183</v>
      </c>
      <c r="AB4067" t="s">
        <v>184</v>
      </c>
      <c r="AD4067" t="s">
        <v>132</v>
      </c>
      <c r="AE4067" t="s">
        <v>737</v>
      </c>
      <c r="AF4067">
        <v>2022</v>
      </c>
    </row>
    <row r="4068" spans="1:32" x14ac:dyDescent="0.25">
      <c r="A4068" t="s">
        <v>29</v>
      </c>
      <c r="B4068" t="s">
        <v>46</v>
      </c>
      <c r="C4068" t="s">
        <v>31</v>
      </c>
      <c r="D4068" t="s">
        <v>47</v>
      </c>
      <c r="E4068">
        <f>_xlfn.XLOOKUP(Table1[[#This Row],[Location]],'Location analysis'!A:A,'Location analysis'!B:B)</f>
        <v>40.423690999999998</v>
      </c>
      <c r="F4068">
        <f>_xlfn.XLOOKUP(Table1[[#This Row],[Location]],'Location analysis'!A:A,'Location analysis'!C:C)</f>
        <v>-74.380831999999998</v>
      </c>
      <c r="G4068" t="s">
        <v>182</v>
      </c>
      <c r="H4068" t="s">
        <v>34</v>
      </c>
      <c r="I4068">
        <v>15297331069</v>
      </c>
      <c r="J4068" t="s">
        <v>736</v>
      </c>
      <c r="K4068" t="s">
        <v>51</v>
      </c>
      <c r="L4068">
        <v>140</v>
      </c>
      <c r="M4068">
        <v>1.5</v>
      </c>
      <c r="N4068">
        <v>1</v>
      </c>
      <c r="O4068">
        <v>140</v>
      </c>
      <c r="P4068">
        <v>1.5</v>
      </c>
      <c r="Q4068">
        <v>1</v>
      </c>
      <c r="R4068">
        <v>1.5</v>
      </c>
      <c r="S4068">
        <v>1.5</v>
      </c>
      <c r="T4068" s="1">
        <v>44736</v>
      </c>
      <c r="U4068" t="str">
        <f t="shared" si="315"/>
        <v>Coca Cola - Zero Sugar</v>
      </c>
      <c r="V4068" t="str">
        <f t="shared" si="316"/>
        <v>Carbonated</v>
      </c>
      <c r="W4068" t="s">
        <v>34</v>
      </c>
      <c r="X4068" t="b">
        <f t="shared" si="318"/>
        <v>1</v>
      </c>
      <c r="Y4068">
        <f t="shared" si="317"/>
        <v>1.5</v>
      </c>
      <c r="Z4068" s="2">
        <f t="shared" si="319"/>
        <v>1</v>
      </c>
      <c r="AA4068" t="s">
        <v>183</v>
      </c>
      <c r="AB4068" t="s">
        <v>184</v>
      </c>
      <c r="AD4068" t="s">
        <v>132</v>
      </c>
      <c r="AE4068" t="s">
        <v>737</v>
      </c>
      <c r="AF4068">
        <v>2022</v>
      </c>
    </row>
    <row r="4069" spans="1:32" x14ac:dyDescent="0.25">
      <c r="A4069" t="s">
        <v>29</v>
      </c>
      <c r="B4069" t="s">
        <v>30</v>
      </c>
      <c r="C4069" t="s">
        <v>31</v>
      </c>
      <c r="D4069" t="s">
        <v>32</v>
      </c>
      <c r="E4069">
        <f>_xlfn.XLOOKUP(Table1[[#This Row],[Location]],'Location analysis'!A:A,'Location analysis'!B:B)</f>
        <v>40.423690999999998</v>
      </c>
      <c r="F4069">
        <f>_xlfn.XLOOKUP(Table1[[#This Row],[Location]],'Location analysis'!A:A,'Location analysis'!C:C)</f>
        <v>-74.380831999999998</v>
      </c>
      <c r="G4069" t="s">
        <v>33</v>
      </c>
      <c r="H4069" t="s">
        <v>34</v>
      </c>
      <c r="I4069">
        <v>15297384577</v>
      </c>
      <c r="J4069" t="s">
        <v>736</v>
      </c>
      <c r="K4069" t="s">
        <v>36</v>
      </c>
      <c r="L4069">
        <v>148</v>
      </c>
      <c r="M4069">
        <v>3.5</v>
      </c>
      <c r="N4069">
        <v>1</v>
      </c>
      <c r="O4069">
        <v>148</v>
      </c>
      <c r="P4069">
        <v>3.5</v>
      </c>
      <c r="Q4069">
        <v>1</v>
      </c>
      <c r="R4069">
        <v>3.5</v>
      </c>
      <c r="S4069">
        <v>3.5</v>
      </c>
      <c r="T4069" s="1">
        <v>44736</v>
      </c>
      <c r="U4069" t="str">
        <f t="shared" si="315"/>
        <v>Red Bull - Energy Drink - Sugar Free</v>
      </c>
      <c r="V4069" t="str">
        <f t="shared" si="316"/>
        <v>Carbonated</v>
      </c>
      <c r="W4069" t="s">
        <v>34</v>
      </c>
      <c r="X4069" t="b">
        <f t="shared" si="318"/>
        <v>1</v>
      </c>
      <c r="Y4069">
        <f t="shared" si="317"/>
        <v>3.5</v>
      </c>
      <c r="Z4069" s="2">
        <f t="shared" si="319"/>
        <v>2.3333333333333335</v>
      </c>
      <c r="AA4069" t="s">
        <v>37</v>
      </c>
      <c r="AB4069" t="s">
        <v>38</v>
      </c>
      <c r="AC4069" t="s">
        <v>39</v>
      </c>
      <c r="AD4069" t="s">
        <v>132</v>
      </c>
      <c r="AE4069" t="s">
        <v>737</v>
      </c>
      <c r="AF4069">
        <v>2022</v>
      </c>
    </row>
    <row r="4070" spans="1:32" x14ac:dyDescent="0.25">
      <c r="A4070" t="s">
        <v>29</v>
      </c>
      <c r="B4070" t="s">
        <v>394</v>
      </c>
      <c r="C4070" t="s">
        <v>395</v>
      </c>
      <c r="D4070" t="s">
        <v>396</v>
      </c>
      <c r="E4070">
        <f>_xlfn.XLOOKUP(Table1[[#This Row],[Location]],'Location analysis'!A:A,'Location analysis'!B:B)</f>
        <v>40.416893999999999</v>
      </c>
      <c r="F4070">
        <f>_xlfn.XLOOKUP(Table1[[#This Row],[Location]],'Location analysis'!A:A,'Location analysis'!C:C)</f>
        <v>-74.420399000000003</v>
      </c>
      <c r="G4070" t="s">
        <v>397</v>
      </c>
      <c r="H4070" t="s">
        <v>49</v>
      </c>
      <c r="I4070">
        <v>15297518430</v>
      </c>
      <c r="J4070" t="s">
        <v>736</v>
      </c>
      <c r="K4070" t="s">
        <v>51</v>
      </c>
      <c r="L4070">
        <v>146</v>
      </c>
      <c r="M4070">
        <v>3.5</v>
      </c>
      <c r="N4070">
        <v>1</v>
      </c>
      <c r="O4070">
        <v>146</v>
      </c>
      <c r="P4070">
        <v>3.5</v>
      </c>
      <c r="Q4070">
        <v>1</v>
      </c>
      <c r="R4070">
        <v>3.5</v>
      </c>
      <c r="S4070">
        <v>3.5</v>
      </c>
      <c r="T4070" s="1">
        <v>44738</v>
      </c>
      <c r="U4070" t="str">
        <f t="shared" si="315"/>
        <v>Starbucks Doubleshot Energy - Mocha</v>
      </c>
      <c r="V4070" t="str">
        <f t="shared" si="316"/>
        <v>Non Carbonated</v>
      </c>
      <c r="W4070" t="s">
        <v>49</v>
      </c>
      <c r="X4070" t="b">
        <f t="shared" si="318"/>
        <v>1</v>
      </c>
      <c r="Y4070">
        <f t="shared" si="317"/>
        <v>3.5</v>
      </c>
      <c r="Z4070" s="2">
        <f t="shared" si="319"/>
        <v>2.3333333333333335</v>
      </c>
      <c r="AA4070" t="s">
        <v>398</v>
      </c>
      <c r="AB4070" t="s">
        <v>399</v>
      </c>
      <c r="AD4070" t="s">
        <v>132</v>
      </c>
      <c r="AE4070" t="s">
        <v>737</v>
      </c>
      <c r="AF4070">
        <v>2022</v>
      </c>
    </row>
    <row r="4071" spans="1:32" x14ac:dyDescent="0.25">
      <c r="A4071" t="s">
        <v>29</v>
      </c>
      <c r="B4071" t="s">
        <v>62</v>
      </c>
      <c r="C4071" t="s">
        <v>63</v>
      </c>
      <c r="D4071" t="s">
        <v>64</v>
      </c>
      <c r="E4071">
        <f>_xlfn.XLOOKUP(Table1[[#This Row],[Location]],'Location analysis'!A:A,'Location analysis'!B:B)</f>
        <v>40.091900000000003</v>
      </c>
      <c r="F4071">
        <f>_xlfn.XLOOKUP(Table1[[#This Row],[Location]],'Location analysis'!A:A,'Location analysis'!C:C)</f>
        <v>-74.358699999999999</v>
      </c>
      <c r="G4071" t="s">
        <v>272</v>
      </c>
      <c r="H4071" t="s">
        <v>43</v>
      </c>
      <c r="I4071">
        <v>15297673801</v>
      </c>
      <c r="J4071" t="s">
        <v>736</v>
      </c>
      <c r="K4071" t="s">
        <v>51</v>
      </c>
      <c r="L4071">
        <v>133</v>
      </c>
      <c r="M4071">
        <v>2</v>
      </c>
      <c r="N4071">
        <v>1</v>
      </c>
      <c r="O4071">
        <v>133</v>
      </c>
      <c r="P4071">
        <v>2</v>
      </c>
      <c r="Q4071">
        <v>1</v>
      </c>
      <c r="R4071">
        <v>2</v>
      </c>
      <c r="S4071">
        <v>2</v>
      </c>
      <c r="T4071" s="1">
        <v>44736</v>
      </c>
      <c r="U4071" t="str">
        <f t="shared" si="315"/>
        <v>Oreo Single Server 6 ct</v>
      </c>
      <c r="V4071" t="str">
        <f t="shared" si="316"/>
        <v>Food</v>
      </c>
      <c r="W4071" t="s">
        <v>43</v>
      </c>
      <c r="X4071" t="b">
        <f t="shared" si="318"/>
        <v>1</v>
      </c>
      <c r="Y4071">
        <f t="shared" si="317"/>
        <v>2</v>
      </c>
      <c r="Z4071" s="2">
        <f t="shared" si="319"/>
        <v>1.3333333333333333</v>
      </c>
      <c r="AA4071" t="s">
        <v>272</v>
      </c>
      <c r="AD4071" t="s">
        <v>132</v>
      </c>
      <c r="AE4071" t="s">
        <v>737</v>
      </c>
      <c r="AF4071">
        <v>2022</v>
      </c>
    </row>
    <row r="4072" spans="1:32" x14ac:dyDescent="0.25">
      <c r="A4072" t="s">
        <v>29</v>
      </c>
      <c r="B4072" t="s">
        <v>62</v>
      </c>
      <c r="C4072" t="s">
        <v>63</v>
      </c>
      <c r="D4072" t="s">
        <v>64</v>
      </c>
      <c r="E4072">
        <f>_xlfn.XLOOKUP(Table1[[#This Row],[Location]],'Location analysis'!A:A,'Location analysis'!B:B)</f>
        <v>40.091900000000003</v>
      </c>
      <c r="F4072">
        <f>_xlfn.XLOOKUP(Table1[[#This Row],[Location]],'Location analysis'!A:A,'Location analysis'!C:C)</f>
        <v>-74.358699999999999</v>
      </c>
      <c r="G4072" t="s">
        <v>272</v>
      </c>
      <c r="H4072" t="s">
        <v>43</v>
      </c>
      <c r="I4072">
        <v>15297718319</v>
      </c>
      <c r="J4072" t="s">
        <v>736</v>
      </c>
      <c r="K4072" t="s">
        <v>51</v>
      </c>
      <c r="L4072">
        <v>133</v>
      </c>
      <c r="M4072">
        <v>2</v>
      </c>
      <c r="N4072">
        <v>1</v>
      </c>
      <c r="O4072">
        <v>133</v>
      </c>
      <c r="P4072">
        <v>2</v>
      </c>
      <c r="Q4072">
        <v>1</v>
      </c>
      <c r="R4072">
        <v>2</v>
      </c>
      <c r="S4072">
        <v>2</v>
      </c>
      <c r="T4072" s="1">
        <v>44736</v>
      </c>
      <c r="U4072" t="str">
        <f t="shared" si="315"/>
        <v>Oreo Single Server 6 ct</v>
      </c>
      <c r="V4072" t="str">
        <f t="shared" si="316"/>
        <v>Food</v>
      </c>
      <c r="W4072" t="s">
        <v>43</v>
      </c>
      <c r="X4072" t="b">
        <f t="shared" si="318"/>
        <v>1</v>
      </c>
      <c r="Y4072">
        <f t="shared" si="317"/>
        <v>2</v>
      </c>
      <c r="Z4072" s="2">
        <f t="shared" si="319"/>
        <v>1.3333333333333333</v>
      </c>
      <c r="AA4072" t="s">
        <v>272</v>
      </c>
      <c r="AD4072" t="s">
        <v>132</v>
      </c>
      <c r="AE4072" t="s">
        <v>737</v>
      </c>
      <c r="AF4072">
        <v>2022</v>
      </c>
    </row>
    <row r="4073" spans="1:32" x14ac:dyDescent="0.25">
      <c r="A4073" t="s">
        <v>29</v>
      </c>
      <c r="B4073" t="s">
        <v>62</v>
      </c>
      <c r="C4073" t="s">
        <v>63</v>
      </c>
      <c r="D4073" t="s">
        <v>64</v>
      </c>
      <c r="E4073">
        <f>_xlfn.XLOOKUP(Table1[[#This Row],[Location]],'Location analysis'!A:A,'Location analysis'!B:B)</f>
        <v>40.091900000000003</v>
      </c>
      <c r="F4073">
        <f>_xlfn.XLOOKUP(Table1[[#This Row],[Location]],'Location analysis'!A:A,'Location analysis'!C:C)</f>
        <v>-74.358699999999999</v>
      </c>
      <c r="G4073" t="s">
        <v>523</v>
      </c>
      <c r="H4073" t="s">
        <v>43</v>
      </c>
      <c r="I4073">
        <v>15297810690</v>
      </c>
      <c r="J4073" t="s">
        <v>736</v>
      </c>
      <c r="K4073" t="s">
        <v>51</v>
      </c>
      <c r="L4073">
        <v>111</v>
      </c>
      <c r="M4073">
        <v>1.5</v>
      </c>
      <c r="N4073">
        <v>1</v>
      </c>
      <c r="O4073">
        <v>111</v>
      </c>
      <c r="P4073">
        <v>1.5</v>
      </c>
      <c r="Q4073">
        <v>1</v>
      </c>
      <c r="R4073">
        <v>1.5</v>
      </c>
      <c r="S4073">
        <v>1.5</v>
      </c>
      <c r="T4073" s="1">
        <v>44736</v>
      </c>
      <c r="U4073" t="str">
        <f t="shared" si="315"/>
        <v>Pop Corners - Spicy Queso</v>
      </c>
      <c r="V4073" t="str">
        <f t="shared" si="316"/>
        <v>Food</v>
      </c>
      <c r="W4073" t="s">
        <v>43</v>
      </c>
      <c r="X4073" t="b">
        <f t="shared" si="318"/>
        <v>1</v>
      </c>
      <c r="Y4073">
        <f t="shared" si="317"/>
        <v>1.5</v>
      </c>
      <c r="Z4073" s="2">
        <f t="shared" si="319"/>
        <v>1</v>
      </c>
      <c r="AA4073" t="s">
        <v>509</v>
      </c>
      <c r="AB4073" t="s">
        <v>524</v>
      </c>
      <c r="AD4073" t="s">
        <v>132</v>
      </c>
      <c r="AE4073" t="s">
        <v>737</v>
      </c>
      <c r="AF4073">
        <v>2022</v>
      </c>
    </row>
    <row r="4074" spans="1:32" x14ac:dyDescent="0.25">
      <c r="A4074" t="s">
        <v>29</v>
      </c>
      <c r="B4074" t="s">
        <v>394</v>
      </c>
      <c r="C4074" t="s">
        <v>395</v>
      </c>
      <c r="D4074" t="s">
        <v>396</v>
      </c>
      <c r="E4074">
        <f>_xlfn.XLOOKUP(Table1[[#This Row],[Location]],'Location analysis'!A:A,'Location analysis'!B:B)</f>
        <v>40.416893999999999</v>
      </c>
      <c r="F4074">
        <f>_xlfn.XLOOKUP(Table1[[#This Row],[Location]],'Location analysis'!A:A,'Location analysis'!C:C)</f>
        <v>-74.420399000000003</v>
      </c>
      <c r="G4074" t="s">
        <v>42</v>
      </c>
      <c r="H4074" t="s">
        <v>43</v>
      </c>
      <c r="I4074">
        <v>15297930008</v>
      </c>
      <c r="J4074" t="s">
        <v>736</v>
      </c>
      <c r="K4074" t="s">
        <v>51</v>
      </c>
      <c r="L4074">
        <v>121</v>
      </c>
      <c r="M4074">
        <v>1.5</v>
      </c>
      <c r="N4074">
        <v>1</v>
      </c>
      <c r="O4074">
        <v>121</v>
      </c>
      <c r="P4074">
        <v>1.5</v>
      </c>
      <c r="Q4074">
        <v>1</v>
      </c>
      <c r="R4074">
        <v>1.5</v>
      </c>
      <c r="S4074">
        <v>1.5</v>
      </c>
      <c r="T4074" s="1">
        <v>44738</v>
      </c>
      <c r="U4074" t="str">
        <f t="shared" si="315"/>
        <v>Takis - Hot Chilli Pepper &amp; Lime</v>
      </c>
      <c r="V4074" t="str">
        <f t="shared" si="316"/>
        <v>Food</v>
      </c>
      <c r="W4074" t="s">
        <v>43</v>
      </c>
      <c r="X4074" t="b">
        <f t="shared" si="318"/>
        <v>1</v>
      </c>
      <c r="Y4074">
        <f t="shared" si="317"/>
        <v>1.5</v>
      </c>
      <c r="Z4074" s="2">
        <f t="shared" si="319"/>
        <v>1</v>
      </c>
      <c r="AA4074" t="s">
        <v>44</v>
      </c>
      <c r="AB4074" t="s">
        <v>45</v>
      </c>
      <c r="AD4074" t="s">
        <v>132</v>
      </c>
      <c r="AE4074" t="s">
        <v>737</v>
      </c>
      <c r="AF4074">
        <v>2022</v>
      </c>
    </row>
    <row r="4075" spans="1:32" x14ac:dyDescent="0.25">
      <c r="A4075" t="s">
        <v>29</v>
      </c>
      <c r="B4075" t="s">
        <v>62</v>
      </c>
      <c r="C4075" t="s">
        <v>63</v>
      </c>
      <c r="D4075" t="s">
        <v>64</v>
      </c>
      <c r="E4075">
        <f>_xlfn.XLOOKUP(Table1[[#This Row],[Location]],'Location analysis'!A:A,'Location analysis'!B:B)</f>
        <v>40.091900000000003</v>
      </c>
      <c r="F4075">
        <f>_xlfn.XLOOKUP(Table1[[#This Row],[Location]],'Location analysis'!A:A,'Location analysis'!C:C)</f>
        <v>-74.358699999999999</v>
      </c>
      <c r="G4075" t="s">
        <v>523</v>
      </c>
      <c r="H4075" t="s">
        <v>43</v>
      </c>
      <c r="I4075">
        <v>15297977278</v>
      </c>
      <c r="J4075" t="s">
        <v>736</v>
      </c>
      <c r="K4075" t="s">
        <v>36</v>
      </c>
      <c r="L4075">
        <v>111</v>
      </c>
      <c r="M4075">
        <v>1.5</v>
      </c>
      <c r="N4075">
        <v>1</v>
      </c>
      <c r="O4075">
        <v>111</v>
      </c>
      <c r="P4075">
        <v>1.5</v>
      </c>
      <c r="Q4075">
        <v>1</v>
      </c>
      <c r="R4075">
        <v>1.5</v>
      </c>
      <c r="S4075">
        <v>1.5</v>
      </c>
      <c r="T4075" s="1">
        <v>44736</v>
      </c>
      <c r="U4075" t="str">
        <f t="shared" si="315"/>
        <v>Pop Corners - Spicy Queso</v>
      </c>
      <c r="V4075" t="str">
        <f t="shared" si="316"/>
        <v>Food</v>
      </c>
      <c r="W4075" t="s">
        <v>43</v>
      </c>
      <c r="X4075" t="b">
        <f t="shared" si="318"/>
        <v>1</v>
      </c>
      <c r="Y4075">
        <f t="shared" si="317"/>
        <v>1.5</v>
      </c>
      <c r="Z4075" s="2">
        <f t="shared" si="319"/>
        <v>1</v>
      </c>
      <c r="AA4075" t="s">
        <v>509</v>
      </c>
      <c r="AB4075" t="s">
        <v>524</v>
      </c>
      <c r="AD4075" t="s">
        <v>132</v>
      </c>
      <c r="AE4075" t="s">
        <v>737</v>
      </c>
      <c r="AF4075">
        <v>2022</v>
      </c>
    </row>
    <row r="4076" spans="1:32" x14ac:dyDescent="0.25">
      <c r="A4076" t="s">
        <v>29</v>
      </c>
      <c r="B4076" t="s">
        <v>67</v>
      </c>
      <c r="C4076" t="s">
        <v>68</v>
      </c>
      <c r="D4076" t="s">
        <v>69</v>
      </c>
      <c r="E4076">
        <f>_xlfn.XLOOKUP(Table1[[#This Row],[Location]],'Location analysis'!A:A,'Location analysis'!B:B)</f>
        <v>40.435699999999997</v>
      </c>
      <c r="F4076">
        <f>_xlfn.XLOOKUP(Table1[[#This Row],[Location]],'Location analysis'!A:A,'Location analysis'!C:C)</f>
        <v>-74.125200000000007</v>
      </c>
      <c r="G4076" t="s">
        <v>179</v>
      </c>
      <c r="H4076" t="s">
        <v>43</v>
      </c>
      <c r="I4076">
        <v>15298718287</v>
      </c>
      <c r="J4076" t="s">
        <v>736</v>
      </c>
      <c r="K4076" t="s">
        <v>51</v>
      </c>
      <c r="L4076">
        <v>111</v>
      </c>
      <c r="M4076">
        <v>1.5</v>
      </c>
      <c r="N4076">
        <v>1</v>
      </c>
      <c r="O4076">
        <v>111</v>
      </c>
      <c r="P4076">
        <v>1.5</v>
      </c>
      <c r="Q4076">
        <v>1</v>
      </c>
      <c r="R4076">
        <v>1.5</v>
      </c>
      <c r="S4076">
        <v>1.5</v>
      </c>
      <c r="T4076" s="1">
        <v>44737</v>
      </c>
      <c r="U4076" t="str">
        <f t="shared" si="315"/>
        <v>Chesters Fries Flaming hot</v>
      </c>
      <c r="V4076" t="str">
        <f t="shared" si="316"/>
        <v>Food</v>
      </c>
      <c r="W4076" t="s">
        <v>43</v>
      </c>
      <c r="X4076" t="b">
        <f t="shared" si="318"/>
        <v>1</v>
      </c>
      <c r="Y4076">
        <f t="shared" si="317"/>
        <v>1.5</v>
      </c>
      <c r="Z4076" s="2">
        <f t="shared" si="319"/>
        <v>1</v>
      </c>
      <c r="AA4076" t="s">
        <v>179</v>
      </c>
      <c r="AD4076" t="s">
        <v>132</v>
      </c>
      <c r="AE4076" t="s">
        <v>737</v>
      </c>
      <c r="AF4076">
        <v>2022</v>
      </c>
    </row>
    <row r="4077" spans="1:32" x14ac:dyDescent="0.25">
      <c r="A4077" t="s">
        <v>29</v>
      </c>
      <c r="B4077" t="s">
        <v>67</v>
      </c>
      <c r="C4077" t="s">
        <v>68</v>
      </c>
      <c r="D4077" t="s">
        <v>69</v>
      </c>
      <c r="E4077">
        <f>_xlfn.XLOOKUP(Table1[[#This Row],[Location]],'Location analysis'!A:A,'Location analysis'!B:B)</f>
        <v>40.435699999999997</v>
      </c>
      <c r="F4077">
        <f>_xlfn.XLOOKUP(Table1[[#This Row],[Location]],'Location analysis'!A:A,'Location analysis'!C:C)</f>
        <v>-74.125200000000007</v>
      </c>
      <c r="G4077" t="s">
        <v>738</v>
      </c>
      <c r="H4077" t="s">
        <v>34</v>
      </c>
      <c r="I4077">
        <v>15298719010</v>
      </c>
      <c r="J4077" t="s">
        <v>736</v>
      </c>
      <c r="K4077" t="s">
        <v>51</v>
      </c>
      <c r="L4077">
        <v>141</v>
      </c>
      <c r="M4077">
        <v>1.5</v>
      </c>
      <c r="N4077">
        <v>1</v>
      </c>
      <c r="O4077">
        <v>141</v>
      </c>
      <c r="P4077">
        <v>1.5</v>
      </c>
      <c r="Q4077">
        <v>1</v>
      </c>
      <c r="R4077">
        <v>1.5</v>
      </c>
      <c r="S4077">
        <v>1.5</v>
      </c>
      <c r="T4077" s="1">
        <v>44737</v>
      </c>
      <c r="U4077" t="str">
        <f t="shared" si="315"/>
        <v>Coca Cola - Regular</v>
      </c>
      <c r="V4077" t="str">
        <f t="shared" si="316"/>
        <v>Carbonated</v>
      </c>
      <c r="W4077" t="s">
        <v>34</v>
      </c>
      <c r="X4077" t="b">
        <f t="shared" si="318"/>
        <v>1</v>
      </c>
      <c r="Y4077">
        <f t="shared" si="317"/>
        <v>1.5</v>
      </c>
      <c r="Z4077" s="2">
        <f t="shared" si="319"/>
        <v>1</v>
      </c>
      <c r="AA4077" t="s">
        <v>183</v>
      </c>
      <c r="AB4077" t="s">
        <v>739</v>
      </c>
      <c r="AD4077" t="s">
        <v>132</v>
      </c>
      <c r="AE4077" t="s">
        <v>737</v>
      </c>
      <c r="AF4077">
        <v>2022</v>
      </c>
    </row>
    <row r="4078" spans="1:32" x14ac:dyDescent="0.25">
      <c r="A4078" t="s">
        <v>29</v>
      </c>
      <c r="B4078" t="s">
        <v>30</v>
      </c>
      <c r="C4078" t="s">
        <v>31</v>
      </c>
      <c r="D4078" t="s">
        <v>32</v>
      </c>
      <c r="E4078">
        <f>_xlfn.XLOOKUP(Table1[[#This Row],[Location]],'Location analysis'!A:A,'Location analysis'!B:B)</f>
        <v>40.423690999999998</v>
      </c>
      <c r="F4078">
        <f>_xlfn.XLOOKUP(Table1[[#This Row],[Location]],'Location analysis'!A:A,'Location analysis'!C:C)</f>
        <v>-74.380831999999998</v>
      </c>
      <c r="G4078" t="s">
        <v>329</v>
      </c>
      <c r="H4078" t="s">
        <v>49</v>
      </c>
      <c r="I4078">
        <v>15298877398</v>
      </c>
      <c r="J4078" t="s">
        <v>736</v>
      </c>
      <c r="K4078" t="s">
        <v>51</v>
      </c>
      <c r="L4078">
        <v>145</v>
      </c>
      <c r="M4078">
        <v>2.5</v>
      </c>
      <c r="N4078">
        <v>1</v>
      </c>
      <c r="O4078">
        <v>145</v>
      </c>
      <c r="P4078">
        <v>2.5</v>
      </c>
      <c r="Q4078">
        <v>1</v>
      </c>
      <c r="R4078">
        <v>2.5</v>
      </c>
      <c r="S4078">
        <v>2.5</v>
      </c>
      <c r="T4078" s="1">
        <v>44736</v>
      </c>
      <c r="U4078" t="str">
        <f t="shared" si="315"/>
        <v>Snapple Tea - Raspberry</v>
      </c>
      <c r="V4078" t="str">
        <f t="shared" si="316"/>
        <v>Non Carbonated</v>
      </c>
      <c r="W4078" t="s">
        <v>49</v>
      </c>
      <c r="X4078" t="b">
        <f t="shared" si="318"/>
        <v>1</v>
      </c>
      <c r="Y4078">
        <f t="shared" si="317"/>
        <v>2.5</v>
      </c>
      <c r="Z4078" s="2">
        <f t="shared" si="319"/>
        <v>1.6666666666666667</v>
      </c>
      <c r="AA4078" t="s">
        <v>330</v>
      </c>
      <c r="AB4078" t="s">
        <v>144</v>
      </c>
      <c r="AD4078" t="s">
        <v>132</v>
      </c>
      <c r="AE4078" t="s">
        <v>737</v>
      </c>
      <c r="AF4078">
        <v>2022</v>
      </c>
    </row>
    <row r="4079" spans="1:32" x14ac:dyDescent="0.25">
      <c r="A4079" t="s">
        <v>29</v>
      </c>
      <c r="B4079" t="s">
        <v>67</v>
      </c>
      <c r="C4079" t="s">
        <v>68</v>
      </c>
      <c r="D4079" t="s">
        <v>69</v>
      </c>
      <c r="E4079">
        <f>_xlfn.XLOOKUP(Table1[[#This Row],[Location]],'Location analysis'!A:A,'Location analysis'!B:B)</f>
        <v>40.435699999999997</v>
      </c>
      <c r="F4079">
        <f>_xlfn.XLOOKUP(Table1[[#This Row],[Location]],'Location analysis'!A:A,'Location analysis'!C:C)</f>
        <v>-74.125200000000007</v>
      </c>
      <c r="G4079" t="s">
        <v>259</v>
      </c>
      <c r="H4079" t="s">
        <v>34</v>
      </c>
      <c r="I4079">
        <v>15298990038</v>
      </c>
      <c r="J4079" t="s">
        <v>736</v>
      </c>
      <c r="K4079" t="s">
        <v>51</v>
      </c>
      <c r="L4079">
        <v>140</v>
      </c>
      <c r="M4079">
        <v>1.5</v>
      </c>
      <c r="N4079">
        <v>1</v>
      </c>
      <c r="O4079">
        <v>140</v>
      </c>
      <c r="P4079">
        <v>1.5</v>
      </c>
      <c r="Q4079">
        <v>1</v>
      </c>
      <c r="R4079">
        <v>1.5</v>
      </c>
      <c r="S4079">
        <v>1.5</v>
      </c>
      <c r="T4079" s="1">
        <v>44737</v>
      </c>
      <c r="U4079" t="str">
        <f t="shared" si="315"/>
        <v>Sunkist Soda - Orange</v>
      </c>
      <c r="V4079" t="str">
        <f t="shared" si="316"/>
        <v>Carbonated</v>
      </c>
      <c r="W4079" t="s">
        <v>34</v>
      </c>
      <c r="X4079" t="b">
        <f t="shared" si="318"/>
        <v>1</v>
      </c>
      <c r="Y4079">
        <f t="shared" si="317"/>
        <v>1.5</v>
      </c>
      <c r="Z4079" s="2">
        <f t="shared" si="319"/>
        <v>1</v>
      </c>
      <c r="AA4079" t="s">
        <v>260</v>
      </c>
      <c r="AB4079" t="s">
        <v>261</v>
      </c>
      <c r="AD4079" t="s">
        <v>132</v>
      </c>
      <c r="AE4079" t="s">
        <v>737</v>
      </c>
      <c r="AF4079">
        <v>2022</v>
      </c>
    </row>
    <row r="4080" spans="1:32" x14ac:dyDescent="0.25">
      <c r="A4080" t="s">
        <v>29</v>
      </c>
      <c r="B4080" t="s">
        <v>67</v>
      </c>
      <c r="C4080" t="s">
        <v>68</v>
      </c>
      <c r="D4080" t="s">
        <v>69</v>
      </c>
      <c r="E4080">
        <f>_xlfn.XLOOKUP(Table1[[#This Row],[Location]],'Location analysis'!A:A,'Location analysis'!B:B)</f>
        <v>40.435699999999997</v>
      </c>
      <c r="F4080">
        <f>_xlfn.XLOOKUP(Table1[[#This Row],[Location]],'Location analysis'!A:A,'Location analysis'!C:C)</f>
        <v>-74.125200000000007</v>
      </c>
      <c r="G4080" t="s">
        <v>738</v>
      </c>
      <c r="H4080" t="s">
        <v>34</v>
      </c>
      <c r="I4080">
        <v>15298992211</v>
      </c>
      <c r="J4080" t="s">
        <v>736</v>
      </c>
      <c r="K4080" t="s">
        <v>51</v>
      </c>
      <c r="L4080">
        <v>141</v>
      </c>
      <c r="M4080">
        <v>1.5</v>
      </c>
      <c r="N4080">
        <v>1</v>
      </c>
      <c r="O4080">
        <v>141</v>
      </c>
      <c r="P4080">
        <v>1.5</v>
      </c>
      <c r="Q4080">
        <v>1</v>
      </c>
      <c r="R4080">
        <v>1.5</v>
      </c>
      <c r="S4080">
        <v>1.5</v>
      </c>
      <c r="T4080" s="1">
        <v>44737</v>
      </c>
      <c r="U4080" t="str">
        <f t="shared" si="315"/>
        <v>Coca Cola - Regular</v>
      </c>
      <c r="V4080" t="str">
        <f t="shared" si="316"/>
        <v>Carbonated</v>
      </c>
      <c r="W4080" t="s">
        <v>34</v>
      </c>
      <c r="X4080" t="b">
        <f t="shared" si="318"/>
        <v>1</v>
      </c>
      <c r="Y4080">
        <f t="shared" si="317"/>
        <v>1.5</v>
      </c>
      <c r="Z4080" s="2">
        <f t="shared" si="319"/>
        <v>1</v>
      </c>
      <c r="AA4080" t="s">
        <v>183</v>
      </c>
      <c r="AB4080" t="s">
        <v>739</v>
      </c>
      <c r="AD4080" t="s">
        <v>132</v>
      </c>
      <c r="AE4080" t="s">
        <v>737</v>
      </c>
      <c r="AF4080">
        <v>2022</v>
      </c>
    </row>
    <row r="4081" spans="1:32" x14ac:dyDescent="0.25">
      <c r="A4081" t="s">
        <v>29</v>
      </c>
      <c r="B4081" t="s">
        <v>67</v>
      </c>
      <c r="C4081" t="s">
        <v>68</v>
      </c>
      <c r="D4081" t="s">
        <v>69</v>
      </c>
      <c r="E4081">
        <f>_xlfn.XLOOKUP(Table1[[#This Row],[Location]],'Location analysis'!A:A,'Location analysis'!B:B)</f>
        <v>40.435699999999997</v>
      </c>
      <c r="F4081">
        <f>_xlfn.XLOOKUP(Table1[[#This Row],[Location]],'Location analysis'!A:A,'Location analysis'!C:C)</f>
        <v>-74.125200000000007</v>
      </c>
      <c r="G4081" t="s">
        <v>259</v>
      </c>
      <c r="H4081" t="s">
        <v>34</v>
      </c>
      <c r="I4081">
        <v>15299328883</v>
      </c>
      <c r="J4081" t="s">
        <v>736</v>
      </c>
      <c r="K4081" t="s">
        <v>51</v>
      </c>
      <c r="L4081">
        <v>140</v>
      </c>
      <c r="M4081">
        <v>1.5</v>
      </c>
      <c r="N4081">
        <v>1</v>
      </c>
      <c r="O4081">
        <v>140</v>
      </c>
      <c r="P4081">
        <v>1.5</v>
      </c>
      <c r="Q4081">
        <v>1</v>
      </c>
      <c r="R4081">
        <v>1.5</v>
      </c>
      <c r="S4081">
        <v>1.5</v>
      </c>
      <c r="T4081" s="1">
        <v>44737</v>
      </c>
      <c r="U4081" t="str">
        <f t="shared" si="315"/>
        <v>Sunkist Soda - Orange</v>
      </c>
      <c r="V4081" t="str">
        <f t="shared" si="316"/>
        <v>Carbonated</v>
      </c>
      <c r="W4081" t="s">
        <v>34</v>
      </c>
      <c r="X4081" t="b">
        <f t="shared" si="318"/>
        <v>1</v>
      </c>
      <c r="Y4081">
        <f t="shared" si="317"/>
        <v>1.5</v>
      </c>
      <c r="Z4081" s="2">
        <f t="shared" si="319"/>
        <v>1</v>
      </c>
      <c r="AA4081" t="s">
        <v>260</v>
      </c>
      <c r="AB4081" t="s">
        <v>261</v>
      </c>
      <c r="AD4081" t="s">
        <v>132</v>
      </c>
      <c r="AE4081" t="s">
        <v>737</v>
      </c>
      <c r="AF4081">
        <v>2022</v>
      </c>
    </row>
    <row r="4082" spans="1:32" x14ac:dyDescent="0.25">
      <c r="A4082" t="s">
        <v>29</v>
      </c>
      <c r="B4082" t="s">
        <v>67</v>
      </c>
      <c r="C4082" t="s">
        <v>68</v>
      </c>
      <c r="D4082" t="s">
        <v>69</v>
      </c>
      <c r="E4082">
        <f>_xlfn.XLOOKUP(Table1[[#This Row],[Location]],'Location analysis'!A:A,'Location analysis'!B:B)</f>
        <v>40.435699999999997</v>
      </c>
      <c r="F4082">
        <f>_xlfn.XLOOKUP(Table1[[#This Row],[Location]],'Location analysis'!A:A,'Location analysis'!C:C)</f>
        <v>-74.125200000000007</v>
      </c>
      <c r="G4082" t="s">
        <v>555</v>
      </c>
      <c r="H4082" t="s">
        <v>43</v>
      </c>
      <c r="I4082">
        <v>15299345540</v>
      </c>
      <c r="J4082" t="s">
        <v>736</v>
      </c>
      <c r="K4082" t="s">
        <v>51</v>
      </c>
      <c r="L4082">
        <v>120</v>
      </c>
      <c r="M4082">
        <v>1.5</v>
      </c>
      <c r="N4082">
        <v>1</v>
      </c>
      <c r="O4082">
        <v>120</v>
      </c>
      <c r="P4082">
        <v>1.5</v>
      </c>
      <c r="Q4082">
        <v>1</v>
      </c>
      <c r="R4082">
        <v>1.5</v>
      </c>
      <c r="S4082">
        <v>1.5</v>
      </c>
      <c r="T4082" s="1">
        <v>44737</v>
      </c>
      <c r="U4082" t="str">
        <f t="shared" si="315"/>
        <v>Cheetos Puffs</v>
      </c>
      <c r="V4082" t="str">
        <f t="shared" si="316"/>
        <v>Food</v>
      </c>
      <c r="W4082" t="s">
        <v>43</v>
      </c>
      <c r="X4082" t="b">
        <f t="shared" si="318"/>
        <v>1</v>
      </c>
      <c r="Y4082">
        <f t="shared" si="317"/>
        <v>1.5</v>
      </c>
      <c r="Z4082" s="2">
        <f t="shared" si="319"/>
        <v>1</v>
      </c>
      <c r="AA4082" t="s">
        <v>555</v>
      </c>
      <c r="AD4082" t="s">
        <v>132</v>
      </c>
      <c r="AE4082" t="s">
        <v>737</v>
      </c>
      <c r="AF4082">
        <v>2022</v>
      </c>
    </row>
    <row r="4083" spans="1:32" x14ac:dyDescent="0.25">
      <c r="A4083" t="s">
        <v>29</v>
      </c>
      <c r="B4083" t="s">
        <v>67</v>
      </c>
      <c r="C4083" t="s">
        <v>68</v>
      </c>
      <c r="D4083" t="s">
        <v>69</v>
      </c>
      <c r="E4083">
        <f>_xlfn.XLOOKUP(Table1[[#This Row],[Location]],'Location analysis'!A:A,'Location analysis'!B:B)</f>
        <v>40.435699999999997</v>
      </c>
      <c r="F4083">
        <f>_xlfn.XLOOKUP(Table1[[#This Row],[Location]],'Location analysis'!A:A,'Location analysis'!C:C)</f>
        <v>-74.125200000000007</v>
      </c>
      <c r="G4083" t="s">
        <v>70</v>
      </c>
      <c r="H4083" t="s">
        <v>34</v>
      </c>
      <c r="I4083">
        <v>15299407773</v>
      </c>
      <c r="J4083" t="s">
        <v>736</v>
      </c>
      <c r="K4083" t="s">
        <v>51</v>
      </c>
      <c r="L4083">
        <v>144</v>
      </c>
      <c r="M4083">
        <v>3</v>
      </c>
      <c r="N4083">
        <v>1</v>
      </c>
      <c r="O4083">
        <v>144</v>
      </c>
      <c r="P4083">
        <v>3</v>
      </c>
      <c r="Q4083">
        <v>1</v>
      </c>
      <c r="R4083">
        <v>3</v>
      </c>
      <c r="S4083">
        <v>3</v>
      </c>
      <c r="T4083" s="1">
        <v>44737</v>
      </c>
      <c r="U4083" t="str">
        <f t="shared" si="315"/>
        <v>Monster Energy Original</v>
      </c>
      <c r="V4083" t="str">
        <f t="shared" si="316"/>
        <v>Carbonated</v>
      </c>
      <c r="W4083" t="s">
        <v>34</v>
      </c>
      <c r="X4083" t="b">
        <f t="shared" si="318"/>
        <v>1</v>
      </c>
      <c r="Y4083">
        <f t="shared" si="317"/>
        <v>3</v>
      </c>
      <c r="Z4083" s="2">
        <f t="shared" si="319"/>
        <v>2</v>
      </c>
      <c r="AA4083" t="s">
        <v>70</v>
      </c>
      <c r="AD4083" t="s">
        <v>132</v>
      </c>
      <c r="AE4083" t="s">
        <v>737</v>
      </c>
      <c r="AF4083">
        <v>2022</v>
      </c>
    </row>
    <row r="4084" spans="1:32" x14ac:dyDescent="0.25">
      <c r="A4084" t="s">
        <v>29</v>
      </c>
      <c r="B4084" t="s">
        <v>67</v>
      </c>
      <c r="C4084" t="s">
        <v>68</v>
      </c>
      <c r="D4084" t="s">
        <v>69</v>
      </c>
      <c r="E4084">
        <f>_xlfn.XLOOKUP(Table1[[#This Row],[Location]],'Location analysis'!A:A,'Location analysis'!B:B)</f>
        <v>40.435699999999997</v>
      </c>
      <c r="F4084">
        <f>_xlfn.XLOOKUP(Table1[[#This Row],[Location]],'Location analysis'!A:A,'Location analysis'!C:C)</f>
        <v>-74.125200000000007</v>
      </c>
      <c r="G4084" t="s">
        <v>555</v>
      </c>
      <c r="H4084" t="s">
        <v>43</v>
      </c>
      <c r="I4084">
        <v>15299616092</v>
      </c>
      <c r="J4084" t="s">
        <v>740</v>
      </c>
      <c r="K4084" t="s">
        <v>51</v>
      </c>
      <c r="L4084">
        <v>120</v>
      </c>
      <c r="M4084">
        <v>1.5</v>
      </c>
      <c r="N4084">
        <v>1</v>
      </c>
      <c r="O4084">
        <v>120</v>
      </c>
      <c r="P4084">
        <v>1.5</v>
      </c>
      <c r="Q4084">
        <v>1</v>
      </c>
      <c r="R4084">
        <v>1.5</v>
      </c>
      <c r="S4084">
        <v>1.5</v>
      </c>
      <c r="T4084" s="1">
        <v>44737</v>
      </c>
      <c r="U4084" t="str">
        <f t="shared" si="315"/>
        <v>Cheetos Puffs</v>
      </c>
      <c r="V4084" t="str">
        <f t="shared" si="316"/>
        <v>Food</v>
      </c>
      <c r="W4084" t="s">
        <v>43</v>
      </c>
      <c r="X4084" t="b">
        <f t="shared" si="318"/>
        <v>1</v>
      </c>
      <c r="Y4084">
        <f t="shared" si="317"/>
        <v>1.5</v>
      </c>
      <c r="Z4084" s="2">
        <f t="shared" si="319"/>
        <v>1</v>
      </c>
      <c r="AA4084" t="s">
        <v>555</v>
      </c>
      <c r="AD4084" t="s">
        <v>40</v>
      </c>
      <c r="AE4084" t="s">
        <v>741</v>
      </c>
      <c r="AF4084">
        <v>2022</v>
      </c>
    </row>
    <row r="4085" spans="1:32" x14ac:dyDescent="0.25">
      <c r="A4085" t="s">
        <v>29</v>
      </c>
      <c r="B4085" t="s">
        <v>67</v>
      </c>
      <c r="C4085" t="s">
        <v>68</v>
      </c>
      <c r="D4085" t="s">
        <v>69</v>
      </c>
      <c r="E4085">
        <f>_xlfn.XLOOKUP(Table1[[#This Row],[Location]],'Location analysis'!A:A,'Location analysis'!B:B)</f>
        <v>40.435699999999997</v>
      </c>
      <c r="F4085">
        <f>_xlfn.XLOOKUP(Table1[[#This Row],[Location]],'Location analysis'!A:A,'Location analysis'!C:C)</f>
        <v>-74.125200000000007</v>
      </c>
      <c r="G4085" t="s">
        <v>179</v>
      </c>
      <c r="H4085" t="s">
        <v>43</v>
      </c>
      <c r="I4085">
        <v>15299738518</v>
      </c>
      <c r="J4085" t="s">
        <v>740</v>
      </c>
      <c r="K4085" t="s">
        <v>51</v>
      </c>
      <c r="L4085">
        <v>111</v>
      </c>
      <c r="M4085">
        <v>1.5</v>
      </c>
      <c r="N4085">
        <v>1</v>
      </c>
      <c r="O4085">
        <v>111</v>
      </c>
      <c r="P4085">
        <v>1.5</v>
      </c>
      <c r="Q4085">
        <v>1</v>
      </c>
      <c r="R4085">
        <v>1.5</v>
      </c>
      <c r="S4085">
        <v>1.5</v>
      </c>
      <c r="T4085" s="1">
        <v>44737</v>
      </c>
      <c r="U4085" t="str">
        <f t="shared" si="315"/>
        <v>Chesters Fries Flaming hot</v>
      </c>
      <c r="V4085" t="str">
        <f t="shared" si="316"/>
        <v>Food</v>
      </c>
      <c r="W4085" t="s">
        <v>43</v>
      </c>
      <c r="X4085" t="b">
        <f t="shared" si="318"/>
        <v>1</v>
      </c>
      <c r="Y4085">
        <f t="shared" si="317"/>
        <v>1.5</v>
      </c>
      <c r="Z4085" s="2">
        <f t="shared" si="319"/>
        <v>1</v>
      </c>
      <c r="AA4085" t="s">
        <v>179</v>
      </c>
      <c r="AD4085" t="s">
        <v>40</v>
      </c>
      <c r="AE4085" t="s">
        <v>741</v>
      </c>
      <c r="AF4085">
        <v>2022</v>
      </c>
    </row>
    <row r="4086" spans="1:32" x14ac:dyDescent="0.25">
      <c r="A4086" t="s">
        <v>29</v>
      </c>
      <c r="B4086" t="s">
        <v>67</v>
      </c>
      <c r="C4086" t="s">
        <v>68</v>
      </c>
      <c r="D4086" t="s">
        <v>69</v>
      </c>
      <c r="E4086">
        <f>_xlfn.XLOOKUP(Table1[[#This Row],[Location]],'Location analysis'!A:A,'Location analysis'!B:B)</f>
        <v>40.435699999999997</v>
      </c>
      <c r="F4086">
        <f>_xlfn.XLOOKUP(Table1[[#This Row],[Location]],'Location analysis'!A:A,'Location analysis'!C:C)</f>
        <v>-74.125200000000007</v>
      </c>
      <c r="G4086" t="s">
        <v>179</v>
      </c>
      <c r="H4086" t="s">
        <v>43</v>
      </c>
      <c r="I4086">
        <v>15299738993</v>
      </c>
      <c r="J4086" t="s">
        <v>740</v>
      </c>
      <c r="K4086" t="s">
        <v>51</v>
      </c>
      <c r="L4086">
        <v>111</v>
      </c>
      <c r="M4086">
        <v>1.5</v>
      </c>
      <c r="N4086">
        <v>1</v>
      </c>
      <c r="O4086">
        <v>111</v>
      </c>
      <c r="P4086">
        <v>1.5</v>
      </c>
      <c r="Q4086">
        <v>1</v>
      </c>
      <c r="R4086">
        <v>1.5</v>
      </c>
      <c r="S4086">
        <v>1.5</v>
      </c>
      <c r="T4086" s="1">
        <v>44737</v>
      </c>
      <c r="U4086" t="str">
        <f t="shared" si="315"/>
        <v>Chesters Fries Flaming hot</v>
      </c>
      <c r="V4086" t="str">
        <f t="shared" si="316"/>
        <v>Food</v>
      </c>
      <c r="W4086" t="s">
        <v>43</v>
      </c>
      <c r="X4086" t="b">
        <f t="shared" si="318"/>
        <v>1</v>
      </c>
      <c r="Y4086">
        <f t="shared" si="317"/>
        <v>1.5</v>
      </c>
      <c r="Z4086" s="2">
        <f t="shared" si="319"/>
        <v>1</v>
      </c>
      <c r="AA4086" t="s">
        <v>179</v>
      </c>
      <c r="AD4086" t="s">
        <v>40</v>
      </c>
      <c r="AE4086" t="s">
        <v>741</v>
      </c>
      <c r="AF4086">
        <v>2022</v>
      </c>
    </row>
    <row r="4087" spans="1:32" x14ac:dyDescent="0.25">
      <c r="A4087" t="s">
        <v>29</v>
      </c>
      <c r="B4087" t="s">
        <v>67</v>
      </c>
      <c r="C4087" t="s">
        <v>68</v>
      </c>
      <c r="D4087" t="s">
        <v>69</v>
      </c>
      <c r="E4087">
        <f>_xlfn.XLOOKUP(Table1[[#This Row],[Location]],'Location analysis'!A:A,'Location analysis'!B:B)</f>
        <v>40.435699999999997</v>
      </c>
      <c r="F4087">
        <f>_xlfn.XLOOKUP(Table1[[#This Row],[Location]],'Location analysis'!A:A,'Location analysis'!C:C)</f>
        <v>-74.125200000000007</v>
      </c>
      <c r="G4087" t="s">
        <v>179</v>
      </c>
      <c r="H4087" t="s">
        <v>43</v>
      </c>
      <c r="I4087">
        <v>15299740851</v>
      </c>
      <c r="J4087" t="s">
        <v>740</v>
      </c>
      <c r="K4087" t="s">
        <v>51</v>
      </c>
      <c r="L4087">
        <v>111</v>
      </c>
      <c r="M4087">
        <v>1.5</v>
      </c>
      <c r="N4087">
        <v>1</v>
      </c>
      <c r="O4087">
        <v>111</v>
      </c>
      <c r="P4087">
        <v>1.5</v>
      </c>
      <c r="Q4087">
        <v>1</v>
      </c>
      <c r="R4087">
        <v>1.5</v>
      </c>
      <c r="S4087">
        <v>1.5</v>
      </c>
      <c r="T4087" s="1">
        <v>44737</v>
      </c>
      <c r="U4087" t="str">
        <f t="shared" si="315"/>
        <v>Chesters Fries Flaming hot</v>
      </c>
      <c r="V4087" t="str">
        <f t="shared" si="316"/>
        <v>Food</v>
      </c>
      <c r="W4087" t="s">
        <v>43</v>
      </c>
      <c r="X4087" t="b">
        <f t="shared" si="318"/>
        <v>1</v>
      </c>
      <c r="Y4087">
        <f t="shared" si="317"/>
        <v>1.5</v>
      </c>
      <c r="Z4087" s="2">
        <f t="shared" si="319"/>
        <v>1</v>
      </c>
      <c r="AA4087" t="s">
        <v>179</v>
      </c>
      <c r="AD4087" t="s">
        <v>40</v>
      </c>
      <c r="AE4087" t="s">
        <v>741</v>
      </c>
      <c r="AF4087">
        <v>2022</v>
      </c>
    </row>
    <row r="4088" spans="1:32" x14ac:dyDescent="0.25">
      <c r="A4088" t="s">
        <v>29</v>
      </c>
      <c r="B4088" t="s">
        <v>67</v>
      </c>
      <c r="C4088" t="s">
        <v>68</v>
      </c>
      <c r="D4088" t="s">
        <v>69</v>
      </c>
      <c r="E4088">
        <f>_xlfn.XLOOKUP(Table1[[#This Row],[Location]],'Location analysis'!A:A,'Location analysis'!B:B)</f>
        <v>40.435699999999997</v>
      </c>
      <c r="F4088">
        <f>_xlfn.XLOOKUP(Table1[[#This Row],[Location]],'Location analysis'!A:A,'Location analysis'!C:C)</f>
        <v>-74.125200000000007</v>
      </c>
      <c r="G4088" t="s">
        <v>70</v>
      </c>
      <c r="H4088" t="s">
        <v>34</v>
      </c>
      <c r="I4088">
        <v>15299741014</v>
      </c>
      <c r="J4088" t="s">
        <v>740</v>
      </c>
      <c r="K4088" t="s">
        <v>51</v>
      </c>
      <c r="L4088">
        <v>144</v>
      </c>
      <c r="M4088">
        <v>3</v>
      </c>
      <c r="N4088">
        <v>1</v>
      </c>
      <c r="O4088">
        <v>144</v>
      </c>
      <c r="P4088">
        <v>3</v>
      </c>
      <c r="Q4088">
        <v>1</v>
      </c>
      <c r="R4088">
        <v>3</v>
      </c>
      <c r="S4088">
        <v>3</v>
      </c>
      <c r="T4088" s="1">
        <v>44737</v>
      </c>
      <c r="U4088" t="str">
        <f t="shared" si="315"/>
        <v>Monster Energy Original</v>
      </c>
      <c r="V4088" t="str">
        <f t="shared" si="316"/>
        <v>Carbonated</v>
      </c>
      <c r="W4088" t="s">
        <v>34</v>
      </c>
      <c r="X4088" t="b">
        <f t="shared" si="318"/>
        <v>1</v>
      </c>
      <c r="Y4088">
        <f t="shared" si="317"/>
        <v>3</v>
      </c>
      <c r="Z4088" s="2">
        <f t="shared" si="319"/>
        <v>2</v>
      </c>
      <c r="AA4088" t="s">
        <v>70</v>
      </c>
      <c r="AD4088" t="s">
        <v>40</v>
      </c>
      <c r="AE4088" t="s">
        <v>741</v>
      </c>
      <c r="AF4088">
        <v>2022</v>
      </c>
    </row>
    <row r="4089" spans="1:32" x14ac:dyDescent="0.25">
      <c r="A4089" t="s">
        <v>29</v>
      </c>
      <c r="B4089" t="s">
        <v>67</v>
      </c>
      <c r="C4089" t="s">
        <v>68</v>
      </c>
      <c r="D4089" t="s">
        <v>69</v>
      </c>
      <c r="E4089">
        <f>_xlfn.XLOOKUP(Table1[[#This Row],[Location]],'Location analysis'!A:A,'Location analysis'!B:B)</f>
        <v>40.435699999999997</v>
      </c>
      <c r="F4089">
        <f>_xlfn.XLOOKUP(Table1[[#This Row],[Location]],'Location analysis'!A:A,'Location analysis'!C:C)</f>
        <v>-74.125200000000007</v>
      </c>
      <c r="G4089" t="s">
        <v>329</v>
      </c>
      <c r="H4089" t="s">
        <v>49</v>
      </c>
      <c r="I4089">
        <v>15299751977</v>
      </c>
      <c r="J4089" t="s">
        <v>740</v>
      </c>
      <c r="K4089" t="s">
        <v>51</v>
      </c>
      <c r="L4089">
        <v>147</v>
      </c>
      <c r="M4089">
        <v>2.5</v>
      </c>
      <c r="N4089">
        <v>1</v>
      </c>
      <c r="O4089">
        <v>147</v>
      </c>
      <c r="P4089">
        <v>2.5</v>
      </c>
      <c r="Q4089">
        <v>1</v>
      </c>
      <c r="R4089">
        <v>2.5</v>
      </c>
      <c r="S4089">
        <v>2.5</v>
      </c>
      <c r="T4089" s="1">
        <v>44737</v>
      </c>
      <c r="U4089" t="str">
        <f t="shared" si="315"/>
        <v>Snapple Tea - Raspberry</v>
      </c>
      <c r="V4089" t="str">
        <f t="shared" si="316"/>
        <v>Non Carbonated</v>
      </c>
      <c r="W4089" t="s">
        <v>49</v>
      </c>
      <c r="X4089" t="b">
        <f t="shared" si="318"/>
        <v>1</v>
      </c>
      <c r="Y4089">
        <f t="shared" si="317"/>
        <v>2.5</v>
      </c>
      <c r="Z4089" s="2">
        <f t="shared" si="319"/>
        <v>1.6666666666666667</v>
      </c>
      <c r="AA4089" t="s">
        <v>330</v>
      </c>
      <c r="AB4089" t="s">
        <v>144</v>
      </c>
      <c r="AD4089" t="s">
        <v>40</v>
      </c>
      <c r="AE4089" t="s">
        <v>741</v>
      </c>
      <c r="AF4089">
        <v>2022</v>
      </c>
    </row>
    <row r="4090" spans="1:32" x14ac:dyDescent="0.25">
      <c r="A4090" t="s">
        <v>29</v>
      </c>
      <c r="B4090" t="s">
        <v>394</v>
      </c>
      <c r="C4090" t="s">
        <v>395</v>
      </c>
      <c r="D4090" t="s">
        <v>396</v>
      </c>
      <c r="E4090">
        <f>_xlfn.XLOOKUP(Table1[[#This Row],[Location]],'Location analysis'!A:A,'Location analysis'!B:B)</f>
        <v>40.416893999999999</v>
      </c>
      <c r="F4090">
        <f>_xlfn.XLOOKUP(Table1[[#This Row],[Location]],'Location analysis'!A:A,'Location analysis'!C:C)</f>
        <v>-74.420399000000003</v>
      </c>
      <c r="G4090" t="s">
        <v>725</v>
      </c>
      <c r="H4090" t="s">
        <v>43</v>
      </c>
      <c r="I4090">
        <v>15300343797</v>
      </c>
      <c r="J4090" t="s">
        <v>740</v>
      </c>
      <c r="K4090" t="s">
        <v>51</v>
      </c>
      <c r="L4090">
        <v>112</v>
      </c>
      <c r="M4090">
        <v>1.5</v>
      </c>
      <c r="N4090">
        <v>1</v>
      </c>
      <c r="O4090">
        <v>112</v>
      </c>
      <c r="P4090">
        <v>1.5</v>
      </c>
      <c r="Q4090">
        <v>1</v>
      </c>
      <c r="R4090">
        <v>1.5</v>
      </c>
      <c r="S4090">
        <v>1.5</v>
      </c>
      <c r="T4090" s="1">
        <v>44738</v>
      </c>
      <c r="U4090" t="str">
        <f t="shared" si="315"/>
        <v>Popchips Potato - Sour Cream &amp; Onion</v>
      </c>
      <c r="V4090" t="str">
        <f t="shared" si="316"/>
        <v>Food</v>
      </c>
      <c r="W4090" t="s">
        <v>43</v>
      </c>
      <c r="X4090" t="b">
        <f t="shared" si="318"/>
        <v>1</v>
      </c>
      <c r="Y4090">
        <f t="shared" si="317"/>
        <v>1.5</v>
      </c>
      <c r="Z4090" s="2">
        <f t="shared" si="319"/>
        <v>1</v>
      </c>
      <c r="AA4090" t="s">
        <v>229</v>
      </c>
      <c r="AB4090" t="s">
        <v>726</v>
      </c>
      <c r="AD4090" t="s">
        <v>40</v>
      </c>
      <c r="AE4090" t="s">
        <v>741</v>
      </c>
      <c r="AF4090">
        <v>2022</v>
      </c>
    </row>
    <row r="4091" spans="1:32" x14ac:dyDescent="0.25">
      <c r="A4091" t="s">
        <v>29</v>
      </c>
      <c r="B4091" t="s">
        <v>394</v>
      </c>
      <c r="C4091" t="s">
        <v>395</v>
      </c>
      <c r="D4091" t="s">
        <v>396</v>
      </c>
      <c r="E4091">
        <f>_xlfn.XLOOKUP(Table1[[#This Row],[Location]],'Location analysis'!A:A,'Location analysis'!B:B)</f>
        <v>40.416893999999999</v>
      </c>
      <c r="F4091">
        <f>_xlfn.XLOOKUP(Table1[[#This Row],[Location]],'Location analysis'!A:A,'Location analysis'!C:C)</f>
        <v>-74.420399000000003</v>
      </c>
      <c r="G4091" t="s">
        <v>634</v>
      </c>
      <c r="I4091">
        <v>15300344365</v>
      </c>
      <c r="J4091" t="s">
        <v>740</v>
      </c>
      <c r="K4091" t="s">
        <v>51</v>
      </c>
      <c r="L4091">
        <v>150</v>
      </c>
      <c r="M4091">
        <v>3</v>
      </c>
      <c r="N4091">
        <v>1</v>
      </c>
      <c r="O4091">
        <v>150</v>
      </c>
      <c r="P4091">
        <v>3</v>
      </c>
      <c r="Q4091">
        <v>1</v>
      </c>
      <c r="R4091">
        <v>3</v>
      </c>
      <c r="S4091">
        <v>3</v>
      </c>
      <c r="T4091" s="1">
        <v>44738</v>
      </c>
      <c r="U4091" t="str">
        <f t="shared" si="315"/>
        <v>Oreo Mini - Go Paks</v>
      </c>
      <c r="V4091" t="str">
        <f t="shared" si="316"/>
        <v>Cell is Blank - Dis-regard</v>
      </c>
      <c r="W4091" t="s">
        <v>43</v>
      </c>
      <c r="X4091" t="b">
        <f t="shared" si="318"/>
        <v>1</v>
      </c>
      <c r="Y4091">
        <f t="shared" si="317"/>
        <v>3</v>
      </c>
      <c r="Z4091" s="2">
        <f t="shared" si="319"/>
        <v>2</v>
      </c>
      <c r="AA4091" t="s">
        <v>635</v>
      </c>
      <c r="AB4091" t="s">
        <v>492</v>
      </c>
      <c r="AD4091" t="s">
        <v>40</v>
      </c>
      <c r="AE4091" t="s">
        <v>741</v>
      </c>
      <c r="AF4091">
        <v>2022</v>
      </c>
    </row>
    <row r="4092" spans="1:32" x14ac:dyDescent="0.25">
      <c r="A4092" t="s">
        <v>29</v>
      </c>
      <c r="B4092" t="s">
        <v>394</v>
      </c>
      <c r="C4092" t="s">
        <v>395</v>
      </c>
      <c r="D4092" t="s">
        <v>396</v>
      </c>
      <c r="E4092">
        <f>_xlfn.XLOOKUP(Table1[[#This Row],[Location]],'Location analysis'!A:A,'Location analysis'!B:B)</f>
        <v>40.416893999999999</v>
      </c>
      <c r="F4092">
        <f>_xlfn.XLOOKUP(Table1[[#This Row],[Location]],'Location analysis'!A:A,'Location analysis'!C:C)</f>
        <v>-74.420399000000003</v>
      </c>
      <c r="G4092" t="s">
        <v>632</v>
      </c>
      <c r="I4092">
        <v>15300348021</v>
      </c>
      <c r="J4092" t="s">
        <v>740</v>
      </c>
      <c r="K4092" t="s">
        <v>51</v>
      </c>
      <c r="L4092">
        <v>151</v>
      </c>
      <c r="M4092">
        <v>4</v>
      </c>
      <c r="N4092">
        <v>1</v>
      </c>
      <c r="O4092">
        <v>151</v>
      </c>
      <c r="P4092">
        <v>4</v>
      </c>
      <c r="Q4092">
        <v>1</v>
      </c>
      <c r="R4092">
        <v>4</v>
      </c>
      <c r="S4092">
        <v>4</v>
      </c>
      <c r="T4092" s="1">
        <v>44738</v>
      </c>
      <c r="U4092" t="str">
        <f t="shared" si="315"/>
        <v>Mini Chips Ahoy - Go Paks</v>
      </c>
      <c r="V4092" t="str">
        <f t="shared" si="316"/>
        <v>Cell is Blank - Dis-regard</v>
      </c>
      <c r="W4092" t="s">
        <v>43</v>
      </c>
      <c r="X4092" t="b">
        <f t="shared" si="318"/>
        <v>1</v>
      </c>
      <c r="Y4092">
        <f t="shared" si="317"/>
        <v>4</v>
      </c>
      <c r="Z4092" s="2">
        <f t="shared" si="319"/>
        <v>2.6666666666666665</v>
      </c>
      <c r="AA4092" t="s">
        <v>633</v>
      </c>
      <c r="AB4092" t="s">
        <v>492</v>
      </c>
      <c r="AD4092" t="s">
        <v>40</v>
      </c>
      <c r="AE4092" t="s">
        <v>741</v>
      </c>
      <c r="AF4092">
        <v>2022</v>
      </c>
    </row>
    <row r="4093" spans="1:32" x14ac:dyDescent="0.25">
      <c r="A4093" t="s">
        <v>29</v>
      </c>
      <c r="B4093" t="s">
        <v>394</v>
      </c>
      <c r="C4093" t="s">
        <v>395</v>
      </c>
      <c r="D4093" t="s">
        <v>396</v>
      </c>
      <c r="E4093">
        <f>_xlfn.XLOOKUP(Table1[[#This Row],[Location]],'Location analysis'!A:A,'Location analysis'!B:B)</f>
        <v>40.416893999999999</v>
      </c>
      <c r="F4093">
        <f>_xlfn.XLOOKUP(Table1[[#This Row],[Location]],'Location analysis'!A:A,'Location analysis'!C:C)</f>
        <v>-74.420399000000003</v>
      </c>
      <c r="G4093" t="s">
        <v>654</v>
      </c>
      <c r="I4093">
        <v>15300353008</v>
      </c>
      <c r="J4093" t="s">
        <v>740</v>
      </c>
      <c r="K4093" t="s">
        <v>36</v>
      </c>
      <c r="L4093">
        <v>160</v>
      </c>
      <c r="M4093">
        <v>4</v>
      </c>
      <c r="N4093">
        <v>1</v>
      </c>
      <c r="O4093">
        <v>160</v>
      </c>
      <c r="P4093">
        <v>4</v>
      </c>
      <c r="Q4093">
        <v>1</v>
      </c>
      <c r="R4093">
        <v>4</v>
      </c>
      <c r="S4093">
        <v>4</v>
      </c>
      <c r="T4093" s="1">
        <v>44738</v>
      </c>
      <c r="U4093" t="str">
        <f t="shared" si="315"/>
        <v>Teddy Grahams - Go Paks</v>
      </c>
      <c r="V4093" t="str">
        <f t="shared" si="316"/>
        <v>Cell is Blank - Dis-regard</v>
      </c>
      <c r="W4093" t="s">
        <v>43</v>
      </c>
      <c r="X4093" t="b">
        <f t="shared" si="318"/>
        <v>1</v>
      </c>
      <c r="Y4093">
        <f t="shared" si="317"/>
        <v>4</v>
      </c>
      <c r="Z4093" s="2">
        <f t="shared" si="319"/>
        <v>2.6666666666666665</v>
      </c>
      <c r="AA4093" t="s">
        <v>655</v>
      </c>
      <c r="AB4093" t="s">
        <v>492</v>
      </c>
      <c r="AD4093" t="s">
        <v>40</v>
      </c>
      <c r="AE4093" t="s">
        <v>741</v>
      </c>
      <c r="AF4093">
        <v>2022</v>
      </c>
    </row>
    <row r="4094" spans="1:32" x14ac:dyDescent="0.25">
      <c r="A4094" t="s">
        <v>29</v>
      </c>
      <c r="B4094" t="s">
        <v>67</v>
      </c>
      <c r="C4094" t="s">
        <v>68</v>
      </c>
      <c r="D4094" t="s">
        <v>69</v>
      </c>
      <c r="E4094">
        <f>_xlfn.XLOOKUP(Table1[[#This Row],[Location]],'Location analysis'!A:A,'Location analysis'!B:B)</f>
        <v>40.435699999999997</v>
      </c>
      <c r="F4094">
        <f>_xlfn.XLOOKUP(Table1[[#This Row],[Location]],'Location analysis'!A:A,'Location analysis'!C:C)</f>
        <v>-74.125200000000007</v>
      </c>
      <c r="G4094" t="s">
        <v>738</v>
      </c>
      <c r="H4094" t="s">
        <v>34</v>
      </c>
      <c r="I4094">
        <v>15300362142</v>
      </c>
      <c r="J4094" t="s">
        <v>740</v>
      </c>
      <c r="K4094" t="s">
        <v>51</v>
      </c>
      <c r="L4094">
        <v>142</v>
      </c>
      <c r="M4094">
        <v>1.5</v>
      </c>
      <c r="N4094">
        <v>1</v>
      </c>
      <c r="O4094">
        <v>142</v>
      </c>
      <c r="P4094">
        <v>1.5</v>
      </c>
      <c r="Q4094">
        <v>1</v>
      </c>
      <c r="R4094">
        <v>1.5</v>
      </c>
      <c r="S4094">
        <v>1.5</v>
      </c>
      <c r="T4094" s="1">
        <v>44737</v>
      </c>
      <c r="U4094" t="str">
        <f t="shared" si="315"/>
        <v>Coca Cola - Regular</v>
      </c>
      <c r="V4094" t="str">
        <f t="shared" si="316"/>
        <v>Carbonated</v>
      </c>
      <c r="W4094" t="s">
        <v>34</v>
      </c>
      <c r="X4094" t="b">
        <f t="shared" si="318"/>
        <v>1</v>
      </c>
      <c r="Y4094">
        <f t="shared" si="317"/>
        <v>1.5</v>
      </c>
      <c r="Z4094" s="2">
        <f t="shared" si="319"/>
        <v>1</v>
      </c>
      <c r="AA4094" t="s">
        <v>183</v>
      </c>
      <c r="AB4094" t="s">
        <v>739</v>
      </c>
      <c r="AD4094" t="s">
        <v>40</v>
      </c>
      <c r="AE4094" t="s">
        <v>741</v>
      </c>
      <c r="AF4094">
        <v>2022</v>
      </c>
    </row>
    <row r="4095" spans="1:32" x14ac:dyDescent="0.25">
      <c r="A4095" t="s">
        <v>29</v>
      </c>
      <c r="B4095" t="s">
        <v>30</v>
      </c>
      <c r="C4095" t="s">
        <v>31</v>
      </c>
      <c r="D4095" t="s">
        <v>32</v>
      </c>
      <c r="E4095">
        <f>_xlfn.XLOOKUP(Table1[[#This Row],[Location]],'Location analysis'!A:A,'Location analysis'!B:B)</f>
        <v>40.423690999999998</v>
      </c>
      <c r="F4095">
        <f>_xlfn.XLOOKUP(Table1[[#This Row],[Location]],'Location analysis'!A:A,'Location analysis'!C:C)</f>
        <v>-74.380831999999998</v>
      </c>
      <c r="G4095" t="s">
        <v>125</v>
      </c>
      <c r="H4095" t="s">
        <v>97</v>
      </c>
      <c r="I4095">
        <v>15300418510</v>
      </c>
      <c r="J4095" t="s">
        <v>740</v>
      </c>
      <c r="K4095" t="s">
        <v>51</v>
      </c>
      <c r="L4095">
        <v>143</v>
      </c>
      <c r="M4095">
        <v>2</v>
      </c>
      <c r="N4095">
        <v>1</v>
      </c>
      <c r="O4095">
        <v>143</v>
      </c>
      <c r="P4095">
        <v>2</v>
      </c>
      <c r="Q4095">
        <v>1</v>
      </c>
      <c r="R4095">
        <v>2</v>
      </c>
      <c r="S4095">
        <v>2</v>
      </c>
      <c r="T4095" s="1">
        <v>44737</v>
      </c>
      <c r="U4095" t="str">
        <f t="shared" si="315"/>
        <v>S. Pellegrino Sparkling Mineral Water</v>
      </c>
      <c r="V4095" t="str">
        <f t="shared" si="316"/>
        <v>Water</v>
      </c>
      <c r="W4095" t="s">
        <v>97</v>
      </c>
      <c r="X4095" t="b">
        <f t="shared" si="318"/>
        <v>1</v>
      </c>
      <c r="Y4095">
        <f t="shared" si="317"/>
        <v>2</v>
      </c>
      <c r="Z4095" s="2">
        <f t="shared" si="319"/>
        <v>1.3333333333333333</v>
      </c>
      <c r="AA4095" t="s">
        <v>125</v>
      </c>
      <c r="AD4095" t="s">
        <v>40</v>
      </c>
      <c r="AE4095" t="s">
        <v>741</v>
      </c>
      <c r="AF4095">
        <v>2022</v>
      </c>
    </row>
    <row r="4096" spans="1:32" x14ac:dyDescent="0.25">
      <c r="A4096" t="s">
        <v>29</v>
      </c>
      <c r="B4096" t="s">
        <v>394</v>
      </c>
      <c r="C4096" t="s">
        <v>395</v>
      </c>
      <c r="D4096" t="s">
        <v>396</v>
      </c>
      <c r="E4096">
        <f>_xlfn.XLOOKUP(Table1[[#This Row],[Location]],'Location analysis'!A:A,'Location analysis'!B:B)</f>
        <v>40.416893999999999</v>
      </c>
      <c r="F4096">
        <f>_xlfn.XLOOKUP(Table1[[#This Row],[Location]],'Location analysis'!A:A,'Location analysis'!C:C)</f>
        <v>-74.420399000000003</v>
      </c>
      <c r="G4096" t="s">
        <v>583</v>
      </c>
      <c r="H4096" t="s">
        <v>43</v>
      </c>
      <c r="I4096">
        <v>15300764844</v>
      </c>
      <c r="J4096" t="s">
        <v>740</v>
      </c>
      <c r="K4096" t="s">
        <v>51</v>
      </c>
      <c r="L4096">
        <v>158</v>
      </c>
      <c r="M4096">
        <v>2</v>
      </c>
      <c r="N4096">
        <v>1</v>
      </c>
      <c r="O4096">
        <v>158</v>
      </c>
      <c r="P4096">
        <v>2</v>
      </c>
      <c r="Q4096">
        <v>1</v>
      </c>
      <c r="R4096">
        <v>2</v>
      </c>
      <c r="S4096">
        <v>2</v>
      </c>
      <c r="T4096" s="1">
        <v>44738</v>
      </c>
      <c r="U4096" t="str">
        <f t="shared" si="315"/>
        <v>Lenny &amp; Larrys - Chocolate Chip</v>
      </c>
      <c r="V4096" t="str">
        <f t="shared" si="316"/>
        <v>Food</v>
      </c>
      <c r="W4096" t="s">
        <v>43</v>
      </c>
      <c r="X4096" t="b">
        <f t="shared" si="318"/>
        <v>1</v>
      </c>
      <c r="Y4096">
        <f t="shared" si="317"/>
        <v>2</v>
      </c>
      <c r="Z4096" s="2">
        <f t="shared" si="319"/>
        <v>1.3333333333333333</v>
      </c>
      <c r="AA4096" t="s">
        <v>422</v>
      </c>
      <c r="AB4096" t="s">
        <v>444</v>
      </c>
      <c r="AD4096" t="s">
        <v>40</v>
      </c>
      <c r="AE4096" t="s">
        <v>741</v>
      </c>
      <c r="AF4096">
        <v>2022</v>
      </c>
    </row>
    <row r="4097" spans="1:32" x14ac:dyDescent="0.25">
      <c r="A4097" t="s">
        <v>29</v>
      </c>
      <c r="B4097" t="s">
        <v>394</v>
      </c>
      <c r="C4097" t="s">
        <v>395</v>
      </c>
      <c r="D4097" t="s">
        <v>396</v>
      </c>
      <c r="E4097">
        <f>_xlfn.XLOOKUP(Table1[[#This Row],[Location]],'Location analysis'!A:A,'Location analysis'!B:B)</f>
        <v>40.416893999999999</v>
      </c>
      <c r="F4097">
        <f>_xlfn.XLOOKUP(Table1[[#This Row],[Location]],'Location analysis'!A:A,'Location analysis'!C:C)</f>
        <v>-74.420399000000003</v>
      </c>
      <c r="G4097" t="s">
        <v>654</v>
      </c>
      <c r="I4097">
        <v>15300765206</v>
      </c>
      <c r="J4097" t="s">
        <v>740</v>
      </c>
      <c r="K4097" t="s">
        <v>51</v>
      </c>
      <c r="L4097">
        <v>160</v>
      </c>
      <c r="M4097">
        <v>4</v>
      </c>
      <c r="N4097">
        <v>1</v>
      </c>
      <c r="O4097">
        <v>160</v>
      </c>
      <c r="P4097">
        <v>4</v>
      </c>
      <c r="Q4097">
        <v>1</v>
      </c>
      <c r="R4097">
        <v>4</v>
      </c>
      <c r="S4097">
        <v>4</v>
      </c>
      <c r="T4097" s="1">
        <v>44738</v>
      </c>
      <c r="U4097" t="str">
        <f t="shared" si="315"/>
        <v>Teddy Grahams - Go Paks</v>
      </c>
      <c r="V4097" t="str">
        <f t="shared" si="316"/>
        <v>Cell is Blank - Dis-regard</v>
      </c>
      <c r="W4097" t="s">
        <v>43</v>
      </c>
      <c r="X4097" t="b">
        <f t="shared" si="318"/>
        <v>1</v>
      </c>
      <c r="Y4097">
        <f t="shared" si="317"/>
        <v>4</v>
      </c>
      <c r="Z4097" s="2">
        <f t="shared" si="319"/>
        <v>2.6666666666666665</v>
      </c>
      <c r="AA4097" t="s">
        <v>655</v>
      </c>
      <c r="AB4097" t="s">
        <v>492</v>
      </c>
      <c r="AD4097" t="s">
        <v>40</v>
      </c>
      <c r="AE4097" t="s">
        <v>741</v>
      </c>
      <c r="AF4097">
        <v>2022</v>
      </c>
    </row>
    <row r="4098" spans="1:32" x14ac:dyDescent="0.25">
      <c r="A4098" t="s">
        <v>29</v>
      </c>
      <c r="B4098" t="s">
        <v>394</v>
      </c>
      <c r="C4098" t="s">
        <v>395</v>
      </c>
      <c r="D4098" t="s">
        <v>396</v>
      </c>
      <c r="E4098">
        <f>_xlfn.XLOOKUP(Table1[[#This Row],[Location]],'Location analysis'!A:A,'Location analysis'!B:B)</f>
        <v>40.416893999999999</v>
      </c>
      <c r="F4098">
        <f>_xlfn.XLOOKUP(Table1[[#This Row],[Location]],'Location analysis'!A:A,'Location analysis'!C:C)</f>
        <v>-74.420399000000003</v>
      </c>
      <c r="G4098" t="s">
        <v>317</v>
      </c>
      <c r="H4098" t="s">
        <v>43</v>
      </c>
      <c r="I4098">
        <v>15300933935</v>
      </c>
      <c r="J4098" t="s">
        <v>740</v>
      </c>
      <c r="K4098" t="s">
        <v>36</v>
      </c>
      <c r="L4098">
        <v>135</v>
      </c>
      <c r="M4098">
        <v>2</v>
      </c>
      <c r="N4098">
        <v>1</v>
      </c>
      <c r="O4098">
        <v>135</v>
      </c>
      <c r="P4098">
        <v>2</v>
      </c>
      <c r="Q4098">
        <v>1</v>
      </c>
      <c r="R4098">
        <v>2</v>
      </c>
      <c r="S4098">
        <v>2</v>
      </c>
      <c r="T4098" s="1">
        <v>44738</v>
      </c>
      <c r="U4098" t="str">
        <f t="shared" ref="U4098:U4161" si="320">IF(G4098="","Cell is Blank - Dis-regard",G4098)</f>
        <v>RXBAR - Protein Bar - Peanut Butter</v>
      </c>
      <c r="V4098" t="str">
        <f t="shared" ref="V4098:V4161" si="321">IF(H4098="","Cell is Blank - Dis-regard",H4098)</f>
        <v>Food</v>
      </c>
      <c r="W4098" t="s">
        <v>43</v>
      </c>
      <c r="X4098" t="b">
        <f t="shared" si="318"/>
        <v>1</v>
      </c>
      <c r="Y4098">
        <f t="shared" ref="Y4098:Y4161" si="322">IF(X4098="FALSE",M4098,M4098)</f>
        <v>2</v>
      </c>
      <c r="Z4098" s="2">
        <f t="shared" si="319"/>
        <v>1.3333333333333333</v>
      </c>
      <c r="AA4098" t="s">
        <v>318</v>
      </c>
      <c r="AB4098" t="s">
        <v>319</v>
      </c>
      <c r="AC4098" t="s">
        <v>320</v>
      </c>
      <c r="AD4098" t="s">
        <v>40</v>
      </c>
      <c r="AE4098" t="s">
        <v>741</v>
      </c>
      <c r="AF4098">
        <v>2022</v>
      </c>
    </row>
    <row r="4099" spans="1:32" x14ac:dyDescent="0.25">
      <c r="A4099" t="s">
        <v>29</v>
      </c>
      <c r="B4099" t="s">
        <v>46</v>
      </c>
      <c r="C4099" t="s">
        <v>31</v>
      </c>
      <c r="D4099" t="s">
        <v>47</v>
      </c>
      <c r="E4099">
        <f>_xlfn.XLOOKUP(Table1[[#This Row],[Location]],'Location analysis'!A:A,'Location analysis'!B:B)</f>
        <v>40.423690999999998</v>
      </c>
      <c r="F4099">
        <f>_xlfn.XLOOKUP(Table1[[#This Row],[Location]],'Location analysis'!A:A,'Location analysis'!C:C)</f>
        <v>-74.380831999999998</v>
      </c>
      <c r="G4099" t="s">
        <v>70</v>
      </c>
      <c r="H4099" t="s">
        <v>34</v>
      </c>
      <c r="I4099">
        <v>15300985798</v>
      </c>
      <c r="J4099" t="s">
        <v>740</v>
      </c>
      <c r="K4099" t="s">
        <v>51</v>
      </c>
      <c r="L4099">
        <v>146</v>
      </c>
      <c r="M4099">
        <v>3</v>
      </c>
      <c r="N4099">
        <v>1</v>
      </c>
      <c r="O4099">
        <v>146</v>
      </c>
      <c r="P4099">
        <v>3</v>
      </c>
      <c r="Q4099">
        <v>1</v>
      </c>
      <c r="R4099">
        <v>3</v>
      </c>
      <c r="S4099">
        <v>3</v>
      </c>
      <c r="T4099" s="1">
        <v>44737</v>
      </c>
      <c r="U4099" t="str">
        <f t="shared" si="320"/>
        <v>Monster Energy Original</v>
      </c>
      <c r="V4099" t="str">
        <f t="shared" si="321"/>
        <v>Carbonated</v>
      </c>
      <c r="W4099" t="s">
        <v>34</v>
      </c>
      <c r="X4099" t="b">
        <f t="shared" ref="X4099:X4162" si="323">M4099=P4099</f>
        <v>1</v>
      </c>
      <c r="Y4099">
        <f t="shared" si="322"/>
        <v>3</v>
      </c>
      <c r="Z4099" s="2">
        <f t="shared" ref="Z4099:Z4162" si="324">Y4099/1.5</f>
        <v>2</v>
      </c>
      <c r="AA4099" t="s">
        <v>70</v>
      </c>
      <c r="AD4099" t="s">
        <v>40</v>
      </c>
      <c r="AE4099" t="s">
        <v>741</v>
      </c>
      <c r="AF4099">
        <v>2022</v>
      </c>
    </row>
    <row r="4100" spans="1:32" x14ac:dyDescent="0.25">
      <c r="A4100" t="s">
        <v>29</v>
      </c>
      <c r="B4100" t="s">
        <v>394</v>
      </c>
      <c r="C4100" t="s">
        <v>395</v>
      </c>
      <c r="D4100" t="s">
        <v>396</v>
      </c>
      <c r="E4100">
        <f>_xlfn.XLOOKUP(Table1[[#This Row],[Location]],'Location analysis'!A:A,'Location analysis'!B:B)</f>
        <v>40.416893999999999</v>
      </c>
      <c r="F4100">
        <f>_xlfn.XLOOKUP(Table1[[#This Row],[Location]],'Location analysis'!A:A,'Location analysis'!C:C)</f>
        <v>-74.420399000000003</v>
      </c>
      <c r="G4100" t="s">
        <v>570</v>
      </c>
      <c r="H4100" t="s">
        <v>97</v>
      </c>
      <c r="I4100">
        <v>15301075636</v>
      </c>
      <c r="J4100" t="s">
        <v>740</v>
      </c>
      <c r="K4100" t="s">
        <v>36</v>
      </c>
      <c r="L4100">
        <v>147</v>
      </c>
      <c r="M4100">
        <v>2.75</v>
      </c>
      <c r="N4100">
        <v>1</v>
      </c>
      <c r="O4100">
        <v>147</v>
      </c>
      <c r="P4100">
        <v>2.75</v>
      </c>
      <c r="Q4100">
        <v>1</v>
      </c>
      <c r="R4100">
        <v>2.75</v>
      </c>
      <c r="S4100">
        <v>2.75</v>
      </c>
      <c r="T4100" s="1">
        <v>44738</v>
      </c>
      <c r="U4100" t="str">
        <f t="shared" si="320"/>
        <v>BodyArmor LYTE - Strawberry Lemonade</v>
      </c>
      <c r="V4100" t="str">
        <f t="shared" si="321"/>
        <v>Water</v>
      </c>
      <c r="W4100" t="s">
        <v>97</v>
      </c>
      <c r="X4100" t="b">
        <f t="shared" si="323"/>
        <v>1</v>
      </c>
      <c r="Y4100">
        <f t="shared" si="322"/>
        <v>2.75</v>
      </c>
      <c r="Z4100" s="2">
        <f t="shared" si="324"/>
        <v>1.8333333333333333</v>
      </c>
      <c r="AA4100" t="s">
        <v>571</v>
      </c>
      <c r="AB4100" t="s">
        <v>572</v>
      </c>
      <c r="AD4100" t="s">
        <v>40</v>
      </c>
      <c r="AE4100" t="s">
        <v>741</v>
      </c>
      <c r="AF4100">
        <v>2022</v>
      </c>
    </row>
    <row r="4101" spans="1:32" x14ac:dyDescent="0.25">
      <c r="A4101" t="s">
        <v>29</v>
      </c>
      <c r="B4101" t="s">
        <v>394</v>
      </c>
      <c r="C4101" t="s">
        <v>395</v>
      </c>
      <c r="D4101" t="s">
        <v>396</v>
      </c>
      <c r="E4101">
        <f>_xlfn.XLOOKUP(Table1[[#This Row],[Location]],'Location analysis'!A:A,'Location analysis'!B:B)</f>
        <v>40.416893999999999</v>
      </c>
      <c r="F4101">
        <f>_xlfn.XLOOKUP(Table1[[#This Row],[Location]],'Location analysis'!A:A,'Location analysis'!C:C)</f>
        <v>-74.420399000000003</v>
      </c>
      <c r="G4101" t="s">
        <v>654</v>
      </c>
      <c r="I4101">
        <v>15301093420</v>
      </c>
      <c r="J4101" t="s">
        <v>740</v>
      </c>
      <c r="K4101" t="s">
        <v>51</v>
      </c>
      <c r="L4101">
        <v>156</v>
      </c>
      <c r="M4101">
        <v>3</v>
      </c>
      <c r="N4101">
        <v>1</v>
      </c>
      <c r="O4101">
        <v>156</v>
      </c>
      <c r="P4101">
        <v>3</v>
      </c>
      <c r="Q4101">
        <v>1</v>
      </c>
      <c r="R4101">
        <v>3</v>
      </c>
      <c r="S4101">
        <v>3</v>
      </c>
      <c r="T4101" s="1">
        <v>44738</v>
      </c>
      <c r="U4101" t="str">
        <f t="shared" si="320"/>
        <v>Teddy Grahams - Go Paks</v>
      </c>
      <c r="V4101" t="str">
        <f t="shared" si="321"/>
        <v>Cell is Blank - Dis-regard</v>
      </c>
      <c r="W4101" t="s">
        <v>43</v>
      </c>
      <c r="X4101" t="b">
        <f t="shared" si="323"/>
        <v>1</v>
      </c>
      <c r="Y4101">
        <f t="shared" si="322"/>
        <v>3</v>
      </c>
      <c r="Z4101" s="2">
        <f t="shared" si="324"/>
        <v>2</v>
      </c>
      <c r="AA4101" t="s">
        <v>655</v>
      </c>
      <c r="AB4101" t="s">
        <v>492</v>
      </c>
      <c r="AD4101" t="s">
        <v>40</v>
      </c>
      <c r="AE4101" t="s">
        <v>741</v>
      </c>
      <c r="AF4101">
        <v>2022</v>
      </c>
    </row>
    <row r="4102" spans="1:32" x14ac:dyDescent="0.25">
      <c r="A4102" t="s">
        <v>29</v>
      </c>
      <c r="B4102" t="s">
        <v>394</v>
      </c>
      <c r="C4102" t="s">
        <v>395</v>
      </c>
      <c r="D4102" t="s">
        <v>396</v>
      </c>
      <c r="E4102">
        <f>_xlfn.XLOOKUP(Table1[[#This Row],[Location]],'Location analysis'!A:A,'Location analysis'!B:B)</f>
        <v>40.416893999999999</v>
      </c>
      <c r="F4102">
        <f>_xlfn.XLOOKUP(Table1[[#This Row],[Location]],'Location analysis'!A:A,'Location analysis'!C:C)</f>
        <v>-74.420399000000003</v>
      </c>
      <c r="G4102" t="s">
        <v>632</v>
      </c>
      <c r="I4102">
        <v>15301095757</v>
      </c>
      <c r="J4102" t="s">
        <v>740</v>
      </c>
      <c r="K4102" t="s">
        <v>51</v>
      </c>
      <c r="L4102">
        <v>161</v>
      </c>
      <c r="M4102">
        <v>4</v>
      </c>
      <c r="N4102">
        <v>1</v>
      </c>
      <c r="O4102">
        <v>161</v>
      </c>
      <c r="P4102">
        <v>4</v>
      </c>
      <c r="Q4102">
        <v>1</v>
      </c>
      <c r="R4102">
        <v>4</v>
      </c>
      <c r="S4102">
        <v>4</v>
      </c>
      <c r="T4102" s="1">
        <v>44738</v>
      </c>
      <c r="U4102" t="str">
        <f t="shared" si="320"/>
        <v>Mini Chips Ahoy - Go Paks</v>
      </c>
      <c r="V4102" t="str">
        <f t="shared" si="321"/>
        <v>Cell is Blank - Dis-regard</v>
      </c>
      <c r="W4102" t="s">
        <v>43</v>
      </c>
      <c r="X4102" t="b">
        <f t="shared" si="323"/>
        <v>1</v>
      </c>
      <c r="Y4102">
        <f t="shared" si="322"/>
        <v>4</v>
      </c>
      <c r="Z4102" s="2">
        <f t="shared" si="324"/>
        <v>2.6666666666666665</v>
      </c>
      <c r="AA4102" t="s">
        <v>633</v>
      </c>
      <c r="AB4102" t="s">
        <v>492</v>
      </c>
      <c r="AD4102" t="s">
        <v>40</v>
      </c>
      <c r="AE4102" t="s">
        <v>741</v>
      </c>
      <c r="AF4102">
        <v>2022</v>
      </c>
    </row>
    <row r="4103" spans="1:32" x14ac:dyDescent="0.25">
      <c r="A4103" t="s">
        <v>29</v>
      </c>
      <c r="B4103" t="s">
        <v>394</v>
      </c>
      <c r="C4103" t="s">
        <v>395</v>
      </c>
      <c r="D4103" t="s">
        <v>396</v>
      </c>
      <c r="E4103">
        <f>_xlfn.XLOOKUP(Table1[[#This Row],[Location]],'Location analysis'!A:A,'Location analysis'!B:B)</f>
        <v>40.416893999999999</v>
      </c>
      <c r="F4103">
        <f>_xlfn.XLOOKUP(Table1[[#This Row],[Location]],'Location analysis'!A:A,'Location analysis'!C:C)</f>
        <v>-74.420399000000003</v>
      </c>
      <c r="G4103" t="s">
        <v>463</v>
      </c>
      <c r="H4103" t="s">
        <v>34</v>
      </c>
      <c r="I4103">
        <v>15301100479</v>
      </c>
      <c r="J4103" t="s">
        <v>740</v>
      </c>
      <c r="K4103" t="s">
        <v>51</v>
      </c>
      <c r="L4103">
        <v>148</v>
      </c>
      <c r="M4103">
        <v>3</v>
      </c>
      <c r="N4103">
        <v>1</v>
      </c>
      <c r="O4103">
        <v>148</v>
      </c>
      <c r="P4103">
        <v>3</v>
      </c>
      <c r="Q4103">
        <v>1</v>
      </c>
      <c r="R4103">
        <v>3</v>
      </c>
      <c r="S4103">
        <v>3</v>
      </c>
      <c r="T4103" s="1">
        <v>44738</v>
      </c>
      <c r="U4103" t="str">
        <f t="shared" si="320"/>
        <v>Starbucks Refresher - Real Coconut Water</v>
      </c>
      <c r="V4103" t="str">
        <f t="shared" si="321"/>
        <v>Carbonated</v>
      </c>
      <c r="W4103" t="s">
        <v>34</v>
      </c>
      <c r="X4103" t="b">
        <f t="shared" si="323"/>
        <v>1</v>
      </c>
      <c r="Y4103">
        <f t="shared" si="322"/>
        <v>3</v>
      </c>
      <c r="Z4103" s="2">
        <f t="shared" si="324"/>
        <v>2</v>
      </c>
      <c r="AA4103" t="s">
        <v>464</v>
      </c>
      <c r="AB4103" t="s">
        <v>465</v>
      </c>
      <c r="AD4103" t="s">
        <v>40</v>
      </c>
      <c r="AE4103" t="s">
        <v>741</v>
      </c>
      <c r="AF4103">
        <v>2022</v>
      </c>
    </row>
    <row r="4104" spans="1:32" x14ac:dyDescent="0.25">
      <c r="A4104" t="s">
        <v>29</v>
      </c>
      <c r="B4104" t="s">
        <v>394</v>
      </c>
      <c r="C4104" t="s">
        <v>395</v>
      </c>
      <c r="D4104" t="s">
        <v>396</v>
      </c>
      <c r="E4104">
        <f>_xlfn.XLOOKUP(Table1[[#This Row],[Location]],'Location analysis'!A:A,'Location analysis'!B:B)</f>
        <v>40.416893999999999</v>
      </c>
      <c r="F4104">
        <f>_xlfn.XLOOKUP(Table1[[#This Row],[Location]],'Location analysis'!A:A,'Location analysis'!C:C)</f>
        <v>-74.420399000000003</v>
      </c>
      <c r="G4104" t="s">
        <v>508</v>
      </c>
      <c r="H4104" t="s">
        <v>43</v>
      </c>
      <c r="I4104">
        <v>15301103701</v>
      </c>
      <c r="J4104" t="s">
        <v>740</v>
      </c>
      <c r="K4104" t="s">
        <v>51</v>
      </c>
      <c r="L4104">
        <v>110</v>
      </c>
      <c r="M4104">
        <v>1.5</v>
      </c>
      <c r="N4104">
        <v>1</v>
      </c>
      <c r="O4104">
        <v>110</v>
      </c>
      <c r="P4104">
        <v>1.5</v>
      </c>
      <c r="Q4104">
        <v>1</v>
      </c>
      <c r="R4104">
        <v>1.5</v>
      </c>
      <c r="S4104">
        <v>1.5</v>
      </c>
      <c r="T4104" s="1">
        <v>44738</v>
      </c>
      <c r="U4104" t="str">
        <f t="shared" si="320"/>
        <v>Pop Corners - Kettle Corn</v>
      </c>
      <c r="V4104" t="str">
        <f t="shared" si="321"/>
        <v>Food</v>
      </c>
      <c r="W4104" t="s">
        <v>43</v>
      </c>
      <c r="X4104" t="b">
        <f t="shared" si="323"/>
        <v>1</v>
      </c>
      <c r="Y4104">
        <f t="shared" si="322"/>
        <v>1.5</v>
      </c>
      <c r="Z4104" s="2">
        <f t="shared" si="324"/>
        <v>1</v>
      </c>
      <c r="AA4104" t="s">
        <v>509</v>
      </c>
      <c r="AB4104" t="s">
        <v>510</v>
      </c>
      <c r="AD4104" t="s">
        <v>40</v>
      </c>
      <c r="AE4104" t="s">
        <v>741</v>
      </c>
      <c r="AF4104">
        <v>2022</v>
      </c>
    </row>
    <row r="4105" spans="1:32" x14ac:dyDescent="0.25">
      <c r="A4105" t="s">
        <v>29</v>
      </c>
      <c r="B4105" t="s">
        <v>394</v>
      </c>
      <c r="C4105" t="s">
        <v>395</v>
      </c>
      <c r="D4105" t="s">
        <v>396</v>
      </c>
      <c r="E4105">
        <f>_xlfn.XLOOKUP(Table1[[#This Row],[Location]],'Location analysis'!A:A,'Location analysis'!B:B)</f>
        <v>40.416893999999999</v>
      </c>
      <c r="F4105">
        <f>_xlfn.XLOOKUP(Table1[[#This Row],[Location]],'Location analysis'!A:A,'Location analysis'!C:C)</f>
        <v>-74.420399000000003</v>
      </c>
      <c r="G4105" t="s">
        <v>182</v>
      </c>
      <c r="H4105" t="s">
        <v>34</v>
      </c>
      <c r="I4105">
        <v>15301109722</v>
      </c>
      <c r="J4105" t="s">
        <v>740</v>
      </c>
      <c r="K4105" t="s">
        <v>51</v>
      </c>
      <c r="L4105">
        <v>142</v>
      </c>
      <c r="M4105">
        <v>1.5</v>
      </c>
      <c r="N4105">
        <v>1</v>
      </c>
      <c r="O4105">
        <v>142</v>
      </c>
      <c r="P4105">
        <v>1.5</v>
      </c>
      <c r="Q4105">
        <v>1</v>
      </c>
      <c r="R4105">
        <v>1.5</v>
      </c>
      <c r="S4105">
        <v>1.5</v>
      </c>
      <c r="T4105" s="1">
        <v>44738</v>
      </c>
      <c r="U4105" t="str">
        <f t="shared" si="320"/>
        <v>Coca Cola - Zero Sugar</v>
      </c>
      <c r="V4105" t="str">
        <f t="shared" si="321"/>
        <v>Carbonated</v>
      </c>
      <c r="W4105" t="s">
        <v>34</v>
      </c>
      <c r="X4105" t="b">
        <f t="shared" si="323"/>
        <v>1</v>
      </c>
      <c r="Y4105">
        <f t="shared" si="322"/>
        <v>1.5</v>
      </c>
      <c r="Z4105" s="2">
        <f t="shared" si="324"/>
        <v>1</v>
      </c>
      <c r="AA4105" t="s">
        <v>183</v>
      </c>
      <c r="AB4105" t="s">
        <v>184</v>
      </c>
      <c r="AD4105" t="s">
        <v>40</v>
      </c>
      <c r="AE4105" t="s">
        <v>741</v>
      </c>
      <c r="AF4105">
        <v>2022</v>
      </c>
    </row>
    <row r="4106" spans="1:32" x14ac:dyDescent="0.25">
      <c r="A4106" t="s">
        <v>29</v>
      </c>
      <c r="B4106" t="s">
        <v>30</v>
      </c>
      <c r="C4106" t="s">
        <v>31</v>
      </c>
      <c r="D4106" t="s">
        <v>32</v>
      </c>
      <c r="E4106">
        <f>_xlfn.XLOOKUP(Table1[[#This Row],[Location]],'Location analysis'!A:A,'Location analysis'!B:B)</f>
        <v>40.423690999999998</v>
      </c>
      <c r="F4106">
        <f>_xlfn.XLOOKUP(Table1[[#This Row],[Location]],'Location analysis'!A:A,'Location analysis'!C:C)</f>
        <v>-74.380831999999998</v>
      </c>
      <c r="G4106" t="s">
        <v>716</v>
      </c>
      <c r="I4106">
        <v>15301121537</v>
      </c>
      <c r="J4106" t="s">
        <v>740</v>
      </c>
      <c r="K4106" t="s">
        <v>36</v>
      </c>
      <c r="L4106">
        <v>140</v>
      </c>
      <c r="M4106">
        <v>2.75</v>
      </c>
      <c r="N4106">
        <v>1</v>
      </c>
      <c r="O4106">
        <v>140</v>
      </c>
      <c r="P4106">
        <v>2.75</v>
      </c>
      <c r="Q4106">
        <v>1</v>
      </c>
      <c r="R4106">
        <v>2.75</v>
      </c>
      <c r="S4106">
        <v>2.75</v>
      </c>
      <c r="T4106" s="1">
        <v>44737</v>
      </c>
      <c r="U4106" t="str">
        <f t="shared" si="320"/>
        <v>Canada Dry - Ginger Ale</v>
      </c>
      <c r="V4106" t="str">
        <f t="shared" si="321"/>
        <v>Cell is Blank - Dis-regard</v>
      </c>
      <c r="W4106" t="s">
        <v>34</v>
      </c>
      <c r="X4106" t="b">
        <f t="shared" si="323"/>
        <v>1</v>
      </c>
      <c r="Y4106">
        <f t="shared" si="322"/>
        <v>2.75</v>
      </c>
      <c r="Z4106" s="2">
        <f t="shared" si="324"/>
        <v>1.8333333333333333</v>
      </c>
      <c r="AA4106" t="s">
        <v>704</v>
      </c>
      <c r="AB4106" t="s">
        <v>717</v>
      </c>
      <c r="AD4106" t="s">
        <v>40</v>
      </c>
      <c r="AE4106" t="s">
        <v>741</v>
      </c>
      <c r="AF4106">
        <v>2022</v>
      </c>
    </row>
    <row r="4107" spans="1:32" x14ac:dyDescent="0.25">
      <c r="A4107" t="s">
        <v>29</v>
      </c>
      <c r="B4107" t="s">
        <v>67</v>
      </c>
      <c r="C4107" t="s">
        <v>68</v>
      </c>
      <c r="D4107" t="s">
        <v>69</v>
      </c>
      <c r="E4107">
        <f>_xlfn.XLOOKUP(Table1[[#This Row],[Location]],'Location analysis'!A:A,'Location analysis'!B:B)</f>
        <v>40.435699999999997</v>
      </c>
      <c r="F4107">
        <f>_xlfn.XLOOKUP(Table1[[#This Row],[Location]],'Location analysis'!A:A,'Location analysis'!C:C)</f>
        <v>-74.125200000000007</v>
      </c>
      <c r="G4107" t="s">
        <v>185</v>
      </c>
      <c r="H4107" t="s">
        <v>34</v>
      </c>
      <c r="I4107">
        <v>15301143805</v>
      </c>
      <c r="J4107" t="s">
        <v>740</v>
      </c>
      <c r="K4107" t="s">
        <v>36</v>
      </c>
      <c r="L4107">
        <v>148</v>
      </c>
      <c r="M4107">
        <v>3.5</v>
      </c>
      <c r="N4107">
        <v>1</v>
      </c>
      <c r="O4107">
        <v>148</v>
      </c>
      <c r="P4107">
        <v>3.5</v>
      </c>
      <c r="Q4107">
        <v>1</v>
      </c>
      <c r="R4107">
        <v>3.5</v>
      </c>
      <c r="S4107">
        <v>3.5</v>
      </c>
      <c r="T4107" s="1">
        <v>44737</v>
      </c>
      <c r="U4107" t="str">
        <f t="shared" si="320"/>
        <v>Red Bull - Original</v>
      </c>
      <c r="V4107" t="str">
        <f t="shared" si="321"/>
        <v>Carbonated</v>
      </c>
      <c r="W4107" t="s">
        <v>34</v>
      </c>
      <c r="X4107" t="b">
        <f t="shared" si="323"/>
        <v>1</v>
      </c>
      <c r="Y4107">
        <f t="shared" si="322"/>
        <v>3.5</v>
      </c>
      <c r="Z4107" s="2">
        <f t="shared" si="324"/>
        <v>2.3333333333333335</v>
      </c>
      <c r="AA4107" t="s">
        <v>37</v>
      </c>
      <c r="AB4107" t="s">
        <v>150</v>
      </c>
      <c r="AD4107" t="s">
        <v>40</v>
      </c>
      <c r="AE4107" t="s">
        <v>741</v>
      </c>
      <c r="AF4107">
        <v>2022</v>
      </c>
    </row>
    <row r="4108" spans="1:32" x14ac:dyDescent="0.25">
      <c r="A4108" t="s">
        <v>29</v>
      </c>
      <c r="B4108" t="s">
        <v>394</v>
      </c>
      <c r="C4108" t="s">
        <v>395</v>
      </c>
      <c r="D4108" t="s">
        <v>396</v>
      </c>
      <c r="E4108">
        <f>_xlfn.XLOOKUP(Table1[[#This Row],[Location]],'Location analysis'!A:A,'Location analysis'!B:B)</f>
        <v>40.416893999999999</v>
      </c>
      <c r="F4108">
        <f>_xlfn.XLOOKUP(Table1[[#This Row],[Location]],'Location analysis'!A:A,'Location analysis'!C:C)</f>
        <v>-74.420399000000003</v>
      </c>
      <c r="G4108" t="s">
        <v>583</v>
      </c>
      <c r="H4108" t="s">
        <v>43</v>
      </c>
      <c r="I4108">
        <v>15301236510</v>
      </c>
      <c r="J4108" t="s">
        <v>740</v>
      </c>
      <c r="K4108" t="s">
        <v>36</v>
      </c>
      <c r="L4108">
        <v>158</v>
      </c>
      <c r="M4108">
        <v>2</v>
      </c>
      <c r="N4108">
        <v>1</v>
      </c>
      <c r="O4108">
        <v>158</v>
      </c>
      <c r="P4108">
        <v>2</v>
      </c>
      <c r="Q4108">
        <v>1</v>
      </c>
      <c r="R4108">
        <v>2</v>
      </c>
      <c r="S4108">
        <v>2</v>
      </c>
      <c r="T4108" s="1">
        <v>44738</v>
      </c>
      <c r="U4108" t="str">
        <f t="shared" si="320"/>
        <v>Lenny &amp; Larrys - Chocolate Chip</v>
      </c>
      <c r="V4108" t="str">
        <f t="shared" si="321"/>
        <v>Food</v>
      </c>
      <c r="W4108" t="s">
        <v>43</v>
      </c>
      <c r="X4108" t="b">
        <f t="shared" si="323"/>
        <v>1</v>
      </c>
      <c r="Y4108">
        <f t="shared" si="322"/>
        <v>2</v>
      </c>
      <c r="Z4108" s="2">
        <f t="shared" si="324"/>
        <v>1.3333333333333333</v>
      </c>
      <c r="AA4108" t="s">
        <v>422</v>
      </c>
      <c r="AB4108" t="s">
        <v>444</v>
      </c>
      <c r="AD4108" t="s">
        <v>40</v>
      </c>
      <c r="AE4108" t="s">
        <v>741</v>
      </c>
      <c r="AF4108">
        <v>2022</v>
      </c>
    </row>
    <row r="4109" spans="1:32" x14ac:dyDescent="0.25">
      <c r="A4109" t="s">
        <v>29</v>
      </c>
      <c r="B4109" t="s">
        <v>394</v>
      </c>
      <c r="C4109" t="s">
        <v>395</v>
      </c>
      <c r="D4109" t="s">
        <v>396</v>
      </c>
      <c r="E4109">
        <f>_xlfn.XLOOKUP(Table1[[#This Row],[Location]],'Location analysis'!A:A,'Location analysis'!B:B)</f>
        <v>40.416893999999999</v>
      </c>
      <c r="F4109">
        <f>_xlfn.XLOOKUP(Table1[[#This Row],[Location]],'Location analysis'!A:A,'Location analysis'!C:C)</f>
        <v>-74.420399000000003</v>
      </c>
      <c r="G4109" t="s">
        <v>570</v>
      </c>
      <c r="H4109" t="s">
        <v>97</v>
      </c>
      <c r="I4109">
        <v>15301327497</v>
      </c>
      <c r="J4109" t="s">
        <v>740</v>
      </c>
      <c r="K4109" t="s">
        <v>51</v>
      </c>
      <c r="L4109">
        <v>147</v>
      </c>
      <c r="M4109">
        <v>2.75</v>
      </c>
      <c r="N4109">
        <v>1</v>
      </c>
      <c r="O4109">
        <v>147</v>
      </c>
      <c r="P4109">
        <v>2.75</v>
      </c>
      <c r="Q4109">
        <v>1</v>
      </c>
      <c r="R4109">
        <v>2.75</v>
      </c>
      <c r="S4109">
        <v>2.75</v>
      </c>
      <c r="T4109" s="1">
        <v>44738</v>
      </c>
      <c r="U4109" t="str">
        <f t="shared" si="320"/>
        <v>BodyArmor LYTE - Strawberry Lemonade</v>
      </c>
      <c r="V4109" t="str">
        <f t="shared" si="321"/>
        <v>Water</v>
      </c>
      <c r="W4109" t="s">
        <v>97</v>
      </c>
      <c r="X4109" t="b">
        <f t="shared" si="323"/>
        <v>1</v>
      </c>
      <c r="Y4109">
        <f t="shared" si="322"/>
        <v>2.75</v>
      </c>
      <c r="Z4109" s="2">
        <f t="shared" si="324"/>
        <v>1.8333333333333333</v>
      </c>
      <c r="AA4109" t="s">
        <v>571</v>
      </c>
      <c r="AB4109" t="s">
        <v>572</v>
      </c>
      <c r="AD4109" t="s">
        <v>40</v>
      </c>
      <c r="AE4109" t="s">
        <v>741</v>
      </c>
      <c r="AF4109">
        <v>2022</v>
      </c>
    </row>
    <row r="4110" spans="1:32" x14ac:dyDescent="0.25">
      <c r="A4110" t="s">
        <v>29</v>
      </c>
      <c r="B4110" t="s">
        <v>394</v>
      </c>
      <c r="C4110" t="s">
        <v>395</v>
      </c>
      <c r="D4110" t="s">
        <v>396</v>
      </c>
      <c r="E4110">
        <f>_xlfn.XLOOKUP(Table1[[#This Row],[Location]],'Location analysis'!A:A,'Location analysis'!B:B)</f>
        <v>40.416893999999999</v>
      </c>
      <c r="F4110">
        <f>_xlfn.XLOOKUP(Table1[[#This Row],[Location]],'Location analysis'!A:A,'Location analysis'!C:C)</f>
        <v>-74.420399000000003</v>
      </c>
      <c r="G4110" t="s">
        <v>329</v>
      </c>
      <c r="H4110" t="s">
        <v>49</v>
      </c>
      <c r="I4110">
        <v>15301329536</v>
      </c>
      <c r="J4110" t="s">
        <v>740</v>
      </c>
      <c r="K4110" t="s">
        <v>51</v>
      </c>
      <c r="L4110">
        <v>145</v>
      </c>
      <c r="M4110">
        <v>2.5</v>
      </c>
      <c r="N4110">
        <v>1</v>
      </c>
      <c r="O4110">
        <v>145</v>
      </c>
      <c r="P4110">
        <v>2.5</v>
      </c>
      <c r="Q4110">
        <v>1</v>
      </c>
      <c r="R4110">
        <v>2.5</v>
      </c>
      <c r="S4110">
        <v>2.5</v>
      </c>
      <c r="T4110" s="1">
        <v>44738</v>
      </c>
      <c r="U4110" t="str">
        <f t="shared" si="320"/>
        <v>Snapple Tea - Raspberry</v>
      </c>
      <c r="V4110" t="str">
        <f t="shared" si="321"/>
        <v>Non Carbonated</v>
      </c>
      <c r="W4110" t="s">
        <v>49</v>
      </c>
      <c r="X4110" t="b">
        <f t="shared" si="323"/>
        <v>1</v>
      </c>
      <c r="Y4110">
        <f t="shared" si="322"/>
        <v>2.5</v>
      </c>
      <c r="Z4110" s="2">
        <f t="shared" si="324"/>
        <v>1.6666666666666667</v>
      </c>
      <c r="AA4110" t="s">
        <v>330</v>
      </c>
      <c r="AB4110" t="s">
        <v>144</v>
      </c>
      <c r="AD4110" t="s">
        <v>40</v>
      </c>
      <c r="AE4110" t="s">
        <v>741</v>
      </c>
      <c r="AF4110">
        <v>2022</v>
      </c>
    </row>
    <row r="4111" spans="1:32" x14ac:dyDescent="0.25">
      <c r="A4111" t="s">
        <v>29</v>
      </c>
      <c r="B4111" t="s">
        <v>394</v>
      </c>
      <c r="C4111" t="s">
        <v>395</v>
      </c>
      <c r="D4111" t="s">
        <v>396</v>
      </c>
      <c r="E4111">
        <f>_xlfn.XLOOKUP(Table1[[#This Row],[Location]],'Location analysis'!A:A,'Location analysis'!B:B)</f>
        <v>40.416893999999999</v>
      </c>
      <c r="F4111">
        <f>_xlfn.XLOOKUP(Table1[[#This Row],[Location]],'Location analysis'!A:A,'Location analysis'!C:C)</f>
        <v>-74.420399000000003</v>
      </c>
      <c r="G4111" t="s">
        <v>182</v>
      </c>
      <c r="H4111" t="s">
        <v>34</v>
      </c>
      <c r="I4111">
        <v>15301342007</v>
      </c>
      <c r="J4111" t="s">
        <v>740</v>
      </c>
      <c r="K4111" t="s">
        <v>51</v>
      </c>
      <c r="L4111">
        <v>142</v>
      </c>
      <c r="M4111">
        <v>1.5</v>
      </c>
      <c r="N4111">
        <v>1</v>
      </c>
      <c r="O4111">
        <v>142</v>
      </c>
      <c r="P4111">
        <v>1.5</v>
      </c>
      <c r="Q4111">
        <v>1</v>
      </c>
      <c r="R4111">
        <v>1.5</v>
      </c>
      <c r="S4111">
        <v>1.5</v>
      </c>
      <c r="T4111" s="1">
        <v>44738</v>
      </c>
      <c r="U4111" t="str">
        <f t="shared" si="320"/>
        <v>Coca Cola - Zero Sugar</v>
      </c>
      <c r="V4111" t="str">
        <f t="shared" si="321"/>
        <v>Carbonated</v>
      </c>
      <c r="W4111" t="s">
        <v>34</v>
      </c>
      <c r="X4111" t="b">
        <f t="shared" si="323"/>
        <v>1</v>
      </c>
      <c r="Y4111">
        <f t="shared" si="322"/>
        <v>1.5</v>
      </c>
      <c r="Z4111" s="2">
        <f t="shared" si="324"/>
        <v>1</v>
      </c>
      <c r="AA4111" t="s">
        <v>183</v>
      </c>
      <c r="AB4111" t="s">
        <v>184</v>
      </c>
      <c r="AD4111" t="s">
        <v>40</v>
      </c>
      <c r="AE4111" t="s">
        <v>741</v>
      </c>
      <c r="AF4111">
        <v>2022</v>
      </c>
    </row>
    <row r="4112" spans="1:32" x14ac:dyDescent="0.25">
      <c r="A4112" t="s">
        <v>29</v>
      </c>
      <c r="B4112" t="s">
        <v>394</v>
      </c>
      <c r="C4112" t="s">
        <v>395</v>
      </c>
      <c r="D4112" t="s">
        <v>396</v>
      </c>
      <c r="E4112">
        <f>_xlfn.XLOOKUP(Table1[[#This Row],[Location]],'Location analysis'!A:A,'Location analysis'!B:B)</f>
        <v>40.416893999999999</v>
      </c>
      <c r="F4112">
        <f>_xlfn.XLOOKUP(Table1[[#This Row],[Location]],'Location analysis'!A:A,'Location analysis'!C:C)</f>
        <v>-74.420399000000003</v>
      </c>
      <c r="G4112" t="s">
        <v>463</v>
      </c>
      <c r="H4112" t="s">
        <v>34</v>
      </c>
      <c r="I4112">
        <v>15301346313</v>
      </c>
      <c r="J4112" t="s">
        <v>740</v>
      </c>
      <c r="K4112" t="s">
        <v>51</v>
      </c>
      <c r="L4112">
        <v>148</v>
      </c>
      <c r="M4112">
        <v>3</v>
      </c>
      <c r="N4112">
        <v>1</v>
      </c>
      <c r="O4112">
        <v>148</v>
      </c>
      <c r="P4112">
        <v>3</v>
      </c>
      <c r="Q4112">
        <v>1</v>
      </c>
      <c r="R4112">
        <v>3</v>
      </c>
      <c r="S4112">
        <v>3</v>
      </c>
      <c r="T4112" s="1">
        <v>44738</v>
      </c>
      <c r="U4112" t="str">
        <f t="shared" si="320"/>
        <v>Starbucks Refresher - Real Coconut Water</v>
      </c>
      <c r="V4112" t="str">
        <f t="shared" si="321"/>
        <v>Carbonated</v>
      </c>
      <c r="W4112" t="s">
        <v>34</v>
      </c>
      <c r="X4112" t="b">
        <f t="shared" si="323"/>
        <v>1</v>
      </c>
      <c r="Y4112">
        <f t="shared" si="322"/>
        <v>3</v>
      </c>
      <c r="Z4112" s="2">
        <f t="shared" si="324"/>
        <v>2</v>
      </c>
      <c r="AA4112" t="s">
        <v>464</v>
      </c>
      <c r="AB4112" t="s">
        <v>465</v>
      </c>
      <c r="AD4112" t="s">
        <v>40</v>
      </c>
      <c r="AE4112" t="s">
        <v>741</v>
      </c>
      <c r="AF4112">
        <v>2022</v>
      </c>
    </row>
    <row r="4113" spans="1:32" x14ac:dyDescent="0.25">
      <c r="A4113" t="s">
        <v>29</v>
      </c>
      <c r="B4113" t="s">
        <v>394</v>
      </c>
      <c r="C4113" t="s">
        <v>395</v>
      </c>
      <c r="D4113" t="s">
        <v>396</v>
      </c>
      <c r="E4113">
        <f>_xlfn.XLOOKUP(Table1[[#This Row],[Location]],'Location analysis'!A:A,'Location analysis'!B:B)</f>
        <v>40.416893999999999</v>
      </c>
      <c r="F4113">
        <f>_xlfn.XLOOKUP(Table1[[#This Row],[Location]],'Location analysis'!A:A,'Location analysis'!C:C)</f>
        <v>-74.420399000000003</v>
      </c>
      <c r="G4113" t="s">
        <v>501</v>
      </c>
      <c r="H4113" t="s">
        <v>43</v>
      </c>
      <c r="I4113">
        <v>15301368060</v>
      </c>
      <c r="J4113" t="s">
        <v>740</v>
      </c>
      <c r="K4113" t="s">
        <v>36</v>
      </c>
      <c r="L4113">
        <v>154</v>
      </c>
      <c r="M4113">
        <v>3</v>
      </c>
      <c r="N4113">
        <v>1</v>
      </c>
      <c r="O4113">
        <v>154</v>
      </c>
      <c r="P4113">
        <v>3</v>
      </c>
      <c r="Q4113">
        <v>1</v>
      </c>
      <c r="R4113">
        <v>3</v>
      </c>
      <c r="S4113">
        <v>3</v>
      </c>
      <c r="T4113" s="1">
        <v>44738</v>
      </c>
      <c r="U4113" t="str">
        <f t="shared" si="320"/>
        <v>Belvita Snack Bites - Cinnamon BS Go Paks</v>
      </c>
      <c r="V4113" t="str">
        <f t="shared" si="321"/>
        <v>Food</v>
      </c>
      <c r="W4113" t="s">
        <v>43</v>
      </c>
      <c r="X4113" t="b">
        <f t="shared" si="323"/>
        <v>1</v>
      </c>
      <c r="Y4113">
        <f t="shared" si="322"/>
        <v>3</v>
      </c>
      <c r="Z4113" s="2">
        <f t="shared" si="324"/>
        <v>2</v>
      </c>
      <c r="AA4113" t="s">
        <v>502</v>
      </c>
      <c r="AB4113" t="s">
        <v>503</v>
      </c>
      <c r="AD4113" t="s">
        <v>40</v>
      </c>
      <c r="AE4113" t="s">
        <v>741</v>
      </c>
      <c r="AF4113">
        <v>2022</v>
      </c>
    </row>
    <row r="4114" spans="1:32" x14ac:dyDescent="0.25">
      <c r="A4114" t="s">
        <v>29</v>
      </c>
      <c r="B4114" t="s">
        <v>30</v>
      </c>
      <c r="C4114" t="s">
        <v>31</v>
      </c>
      <c r="D4114" t="s">
        <v>32</v>
      </c>
      <c r="E4114">
        <f>_xlfn.XLOOKUP(Table1[[#This Row],[Location]],'Location analysis'!A:A,'Location analysis'!B:B)</f>
        <v>40.423690999999998</v>
      </c>
      <c r="F4114">
        <f>_xlfn.XLOOKUP(Table1[[#This Row],[Location]],'Location analysis'!A:A,'Location analysis'!C:C)</f>
        <v>-74.380831999999998</v>
      </c>
      <c r="G4114" t="s">
        <v>192</v>
      </c>
      <c r="H4114" t="s">
        <v>43</v>
      </c>
      <c r="I4114">
        <v>15301455506</v>
      </c>
      <c r="J4114" t="s">
        <v>740</v>
      </c>
      <c r="K4114" t="s">
        <v>51</v>
      </c>
      <c r="L4114">
        <v>121</v>
      </c>
      <c r="M4114">
        <v>1.5</v>
      </c>
      <c r="N4114">
        <v>1</v>
      </c>
      <c r="O4114">
        <v>121</v>
      </c>
      <c r="P4114">
        <v>1.5</v>
      </c>
      <c r="Q4114">
        <v>1</v>
      </c>
      <c r="R4114">
        <v>1.5</v>
      </c>
      <c r="S4114">
        <v>1.5</v>
      </c>
      <c r="T4114" s="1">
        <v>44737</v>
      </c>
      <c r="U4114" t="str">
        <f t="shared" si="320"/>
        <v>CheezIt - Original</v>
      </c>
      <c r="V4114" t="str">
        <f t="shared" si="321"/>
        <v>Food</v>
      </c>
      <c r="W4114" t="s">
        <v>43</v>
      </c>
      <c r="X4114" t="b">
        <f t="shared" si="323"/>
        <v>1</v>
      </c>
      <c r="Y4114">
        <f t="shared" si="322"/>
        <v>1.5</v>
      </c>
      <c r="Z4114" s="2">
        <f t="shared" si="324"/>
        <v>1</v>
      </c>
      <c r="AA4114" t="s">
        <v>193</v>
      </c>
      <c r="AB4114" t="s">
        <v>150</v>
      </c>
      <c r="AD4114" t="s">
        <v>40</v>
      </c>
      <c r="AE4114" t="s">
        <v>741</v>
      </c>
      <c r="AF4114">
        <v>2022</v>
      </c>
    </row>
    <row r="4115" spans="1:32" x14ac:dyDescent="0.25">
      <c r="A4115" t="s">
        <v>29</v>
      </c>
      <c r="B4115" t="s">
        <v>30</v>
      </c>
      <c r="C4115" t="s">
        <v>31</v>
      </c>
      <c r="D4115" t="s">
        <v>32</v>
      </c>
      <c r="E4115">
        <f>_xlfn.XLOOKUP(Table1[[#This Row],[Location]],'Location analysis'!A:A,'Location analysis'!B:B)</f>
        <v>40.423690999999998</v>
      </c>
      <c r="F4115">
        <f>_xlfn.XLOOKUP(Table1[[#This Row],[Location]],'Location analysis'!A:A,'Location analysis'!C:C)</f>
        <v>-74.380831999999998</v>
      </c>
      <c r="G4115" t="s">
        <v>703</v>
      </c>
      <c r="I4115">
        <v>15301500760</v>
      </c>
      <c r="J4115" t="s">
        <v>740</v>
      </c>
      <c r="K4115" t="s">
        <v>36</v>
      </c>
      <c r="L4115">
        <v>141</v>
      </c>
      <c r="M4115">
        <v>2</v>
      </c>
      <c r="N4115">
        <v>1</v>
      </c>
      <c r="O4115">
        <v>141</v>
      </c>
      <c r="P4115">
        <v>2</v>
      </c>
      <c r="Q4115">
        <v>1</v>
      </c>
      <c r="R4115">
        <v>2</v>
      </c>
      <c r="S4115">
        <v>2</v>
      </c>
      <c r="T4115" s="1">
        <v>44737</v>
      </c>
      <c r="U4115" t="str">
        <f t="shared" si="320"/>
        <v>Canada Dry - Ginger Ale &amp; Lemonde</v>
      </c>
      <c r="V4115" t="str">
        <f t="shared" si="321"/>
        <v>Cell is Blank - Dis-regard</v>
      </c>
      <c r="W4115" t="s">
        <v>34</v>
      </c>
      <c r="X4115" t="b">
        <f t="shared" si="323"/>
        <v>1</v>
      </c>
      <c r="Y4115">
        <f t="shared" si="322"/>
        <v>2</v>
      </c>
      <c r="Z4115" s="2">
        <f t="shared" si="324"/>
        <v>1.3333333333333333</v>
      </c>
      <c r="AA4115" t="s">
        <v>704</v>
      </c>
      <c r="AB4115" t="s">
        <v>705</v>
      </c>
      <c r="AD4115" t="s">
        <v>40</v>
      </c>
      <c r="AE4115" t="s">
        <v>741</v>
      </c>
      <c r="AF4115">
        <v>2022</v>
      </c>
    </row>
    <row r="4116" spans="1:32" x14ac:dyDescent="0.25">
      <c r="A4116" t="s">
        <v>29</v>
      </c>
      <c r="B4116" t="s">
        <v>46</v>
      </c>
      <c r="C4116" t="s">
        <v>31</v>
      </c>
      <c r="D4116" t="s">
        <v>47</v>
      </c>
      <c r="E4116">
        <f>_xlfn.XLOOKUP(Table1[[#This Row],[Location]],'Location analysis'!A:A,'Location analysis'!B:B)</f>
        <v>40.423690999999998</v>
      </c>
      <c r="F4116">
        <f>_xlfn.XLOOKUP(Table1[[#This Row],[Location]],'Location analysis'!A:A,'Location analysis'!C:C)</f>
        <v>-74.380831999999998</v>
      </c>
      <c r="G4116" t="s">
        <v>612</v>
      </c>
      <c r="H4116" t="s">
        <v>43</v>
      </c>
      <c r="I4116">
        <v>15301507083</v>
      </c>
      <c r="J4116" t="s">
        <v>740</v>
      </c>
      <c r="K4116" t="s">
        <v>36</v>
      </c>
      <c r="L4116">
        <v>120</v>
      </c>
      <c r="M4116">
        <v>1.5</v>
      </c>
      <c r="N4116">
        <v>1</v>
      </c>
      <c r="O4116">
        <v>120</v>
      </c>
      <c r="P4116">
        <v>1.5</v>
      </c>
      <c r="Q4116">
        <v>1</v>
      </c>
      <c r="R4116">
        <v>1.5</v>
      </c>
      <c r="S4116">
        <v>1.5</v>
      </c>
      <c r="T4116" s="1">
        <v>44737</v>
      </c>
      <c r="U4116" t="str">
        <f t="shared" si="320"/>
        <v>Goldfish Baked - Cheddar</v>
      </c>
      <c r="V4116" t="str">
        <f t="shared" si="321"/>
        <v>Food</v>
      </c>
      <c r="W4116" t="s">
        <v>43</v>
      </c>
      <c r="X4116" t="b">
        <f t="shared" si="323"/>
        <v>1</v>
      </c>
      <c r="Y4116">
        <f t="shared" si="322"/>
        <v>1.5</v>
      </c>
      <c r="Z4116" s="2">
        <f t="shared" si="324"/>
        <v>1</v>
      </c>
      <c r="AA4116" t="s">
        <v>613</v>
      </c>
      <c r="AB4116" t="s">
        <v>614</v>
      </c>
      <c r="AD4116" t="s">
        <v>40</v>
      </c>
      <c r="AE4116" t="s">
        <v>741</v>
      </c>
      <c r="AF4116">
        <v>2022</v>
      </c>
    </row>
    <row r="4117" spans="1:32" x14ac:dyDescent="0.25">
      <c r="A4117" t="s">
        <v>29</v>
      </c>
      <c r="B4117" t="s">
        <v>394</v>
      </c>
      <c r="C4117" t="s">
        <v>395</v>
      </c>
      <c r="D4117" t="s">
        <v>396</v>
      </c>
      <c r="E4117">
        <f>_xlfn.XLOOKUP(Table1[[#This Row],[Location]],'Location analysis'!A:A,'Location analysis'!B:B)</f>
        <v>40.416893999999999</v>
      </c>
      <c r="F4117">
        <f>_xlfn.XLOOKUP(Table1[[#This Row],[Location]],'Location analysis'!A:A,'Location analysis'!C:C)</f>
        <v>-74.420399000000003</v>
      </c>
      <c r="G4117" t="s">
        <v>329</v>
      </c>
      <c r="H4117" t="s">
        <v>49</v>
      </c>
      <c r="I4117">
        <v>15301585638</v>
      </c>
      <c r="J4117" t="s">
        <v>740</v>
      </c>
      <c r="K4117" t="s">
        <v>36</v>
      </c>
      <c r="L4117">
        <v>145</v>
      </c>
      <c r="M4117">
        <v>2.5</v>
      </c>
      <c r="N4117">
        <v>1</v>
      </c>
      <c r="O4117">
        <v>145</v>
      </c>
      <c r="P4117">
        <v>2.5</v>
      </c>
      <c r="Q4117">
        <v>1</v>
      </c>
      <c r="R4117">
        <v>2.5</v>
      </c>
      <c r="S4117">
        <v>2.5</v>
      </c>
      <c r="T4117" s="1">
        <v>44738</v>
      </c>
      <c r="U4117" t="str">
        <f t="shared" si="320"/>
        <v>Snapple Tea - Raspberry</v>
      </c>
      <c r="V4117" t="str">
        <f t="shared" si="321"/>
        <v>Non Carbonated</v>
      </c>
      <c r="W4117" t="s">
        <v>49</v>
      </c>
      <c r="X4117" t="b">
        <f t="shared" si="323"/>
        <v>1</v>
      </c>
      <c r="Y4117">
        <f t="shared" si="322"/>
        <v>2.5</v>
      </c>
      <c r="Z4117" s="2">
        <f t="shared" si="324"/>
        <v>1.6666666666666667</v>
      </c>
      <c r="AA4117" t="s">
        <v>330</v>
      </c>
      <c r="AB4117" t="s">
        <v>144</v>
      </c>
      <c r="AD4117" t="s">
        <v>40</v>
      </c>
      <c r="AE4117" t="s">
        <v>741</v>
      </c>
      <c r="AF4117">
        <v>2022</v>
      </c>
    </row>
    <row r="4118" spans="1:32" x14ac:dyDescent="0.25">
      <c r="A4118" t="s">
        <v>29</v>
      </c>
      <c r="B4118" t="s">
        <v>30</v>
      </c>
      <c r="C4118" t="s">
        <v>31</v>
      </c>
      <c r="D4118" t="s">
        <v>32</v>
      </c>
      <c r="E4118">
        <f>_xlfn.XLOOKUP(Table1[[#This Row],[Location]],'Location analysis'!A:A,'Location analysis'!B:B)</f>
        <v>40.423690999999998</v>
      </c>
      <c r="F4118">
        <f>_xlfn.XLOOKUP(Table1[[#This Row],[Location]],'Location analysis'!A:A,'Location analysis'!C:C)</f>
        <v>-74.380831999999998</v>
      </c>
      <c r="G4118" t="s">
        <v>703</v>
      </c>
      <c r="I4118">
        <v>15301713989</v>
      </c>
      <c r="J4118" t="s">
        <v>740</v>
      </c>
      <c r="K4118" t="s">
        <v>51</v>
      </c>
      <c r="L4118">
        <v>141</v>
      </c>
      <c r="M4118">
        <v>2</v>
      </c>
      <c r="N4118">
        <v>1</v>
      </c>
      <c r="O4118">
        <v>141</v>
      </c>
      <c r="P4118">
        <v>2</v>
      </c>
      <c r="Q4118">
        <v>1</v>
      </c>
      <c r="R4118">
        <v>2</v>
      </c>
      <c r="S4118">
        <v>2</v>
      </c>
      <c r="T4118" s="1">
        <v>44737</v>
      </c>
      <c r="U4118" t="str">
        <f t="shared" si="320"/>
        <v>Canada Dry - Ginger Ale &amp; Lemonde</v>
      </c>
      <c r="V4118" t="str">
        <f t="shared" si="321"/>
        <v>Cell is Blank - Dis-regard</v>
      </c>
      <c r="W4118" t="s">
        <v>34</v>
      </c>
      <c r="X4118" t="b">
        <f t="shared" si="323"/>
        <v>1</v>
      </c>
      <c r="Y4118">
        <f t="shared" si="322"/>
        <v>2</v>
      </c>
      <c r="Z4118" s="2">
        <f t="shared" si="324"/>
        <v>1.3333333333333333</v>
      </c>
      <c r="AA4118" t="s">
        <v>704</v>
      </c>
      <c r="AB4118" t="s">
        <v>705</v>
      </c>
      <c r="AD4118" t="s">
        <v>40</v>
      </c>
      <c r="AE4118" t="s">
        <v>741</v>
      </c>
      <c r="AF4118">
        <v>2022</v>
      </c>
    </row>
    <row r="4119" spans="1:32" x14ac:dyDescent="0.25">
      <c r="A4119" t="s">
        <v>29</v>
      </c>
      <c r="B4119" t="s">
        <v>30</v>
      </c>
      <c r="C4119" t="s">
        <v>31</v>
      </c>
      <c r="D4119" t="s">
        <v>32</v>
      </c>
      <c r="E4119">
        <f>_xlfn.XLOOKUP(Table1[[#This Row],[Location]],'Location analysis'!A:A,'Location analysis'!B:B)</f>
        <v>40.423690999999998</v>
      </c>
      <c r="F4119">
        <f>_xlfn.XLOOKUP(Table1[[#This Row],[Location]],'Location analysis'!A:A,'Location analysis'!C:C)</f>
        <v>-74.380831999999998</v>
      </c>
      <c r="G4119" t="s">
        <v>716</v>
      </c>
      <c r="I4119">
        <v>15301715328</v>
      </c>
      <c r="J4119" t="s">
        <v>740</v>
      </c>
      <c r="K4119" t="s">
        <v>51</v>
      </c>
      <c r="L4119">
        <v>140</v>
      </c>
      <c r="M4119">
        <v>2.75</v>
      </c>
      <c r="N4119">
        <v>1</v>
      </c>
      <c r="O4119">
        <v>140</v>
      </c>
      <c r="P4119">
        <v>2.75</v>
      </c>
      <c r="Q4119">
        <v>1</v>
      </c>
      <c r="R4119">
        <v>2.75</v>
      </c>
      <c r="S4119">
        <v>2.75</v>
      </c>
      <c r="T4119" s="1">
        <v>44737</v>
      </c>
      <c r="U4119" t="str">
        <f t="shared" si="320"/>
        <v>Canada Dry - Ginger Ale</v>
      </c>
      <c r="V4119" t="str">
        <f t="shared" si="321"/>
        <v>Cell is Blank - Dis-regard</v>
      </c>
      <c r="W4119" t="s">
        <v>34</v>
      </c>
      <c r="X4119" t="b">
        <f t="shared" si="323"/>
        <v>1</v>
      </c>
      <c r="Y4119">
        <f t="shared" si="322"/>
        <v>2.75</v>
      </c>
      <c r="Z4119" s="2">
        <f t="shared" si="324"/>
        <v>1.8333333333333333</v>
      </c>
      <c r="AA4119" t="s">
        <v>704</v>
      </c>
      <c r="AB4119" t="s">
        <v>717</v>
      </c>
      <c r="AD4119" t="s">
        <v>40</v>
      </c>
      <c r="AE4119" t="s">
        <v>741</v>
      </c>
      <c r="AF4119">
        <v>2022</v>
      </c>
    </row>
    <row r="4120" spans="1:32" x14ac:dyDescent="0.25">
      <c r="A4120" t="s">
        <v>29</v>
      </c>
      <c r="B4120" t="s">
        <v>394</v>
      </c>
      <c r="C4120" t="s">
        <v>395</v>
      </c>
      <c r="D4120" t="s">
        <v>396</v>
      </c>
      <c r="E4120">
        <f>_xlfn.XLOOKUP(Table1[[#This Row],[Location]],'Location analysis'!A:A,'Location analysis'!B:B)</f>
        <v>40.416893999999999</v>
      </c>
      <c r="F4120">
        <f>_xlfn.XLOOKUP(Table1[[#This Row],[Location]],'Location analysis'!A:A,'Location analysis'!C:C)</f>
        <v>-74.420399000000003</v>
      </c>
      <c r="G4120" t="s">
        <v>725</v>
      </c>
      <c r="H4120" t="s">
        <v>43</v>
      </c>
      <c r="I4120">
        <v>15301902707</v>
      </c>
      <c r="J4120" t="s">
        <v>740</v>
      </c>
      <c r="K4120" t="s">
        <v>36</v>
      </c>
      <c r="L4120">
        <v>112</v>
      </c>
      <c r="M4120">
        <v>1.5</v>
      </c>
      <c r="N4120">
        <v>1</v>
      </c>
      <c r="O4120">
        <v>112</v>
      </c>
      <c r="P4120">
        <v>1.5</v>
      </c>
      <c r="Q4120">
        <v>1</v>
      </c>
      <c r="R4120">
        <v>1.5</v>
      </c>
      <c r="S4120">
        <v>1.5</v>
      </c>
      <c r="T4120" s="1">
        <v>44738</v>
      </c>
      <c r="U4120" t="str">
        <f t="shared" si="320"/>
        <v>Popchips Potato - Sour Cream &amp; Onion</v>
      </c>
      <c r="V4120" t="str">
        <f t="shared" si="321"/>
        <v>Food</v>
      </c>
      <c r="W4120" t="s">
        <v>43</v>
      </c>
      <c r="X4120" t="b">
        <f t="shared" si="323"/>
        <v>1</v>
      </c>
      <c r="Y4120">
        <f t="shared" si="322"/>
        <v>1.5</v>
      </c>
      <c r="Z4120" s="2">
        <f t="shared" si="324"/>
        <v>1</v>
      </c>
      <c r="AA4120" t="s">
        <v>229</v>
      </c>
      <c r="AB4120" t="s">
        <v>726</v>
      </c>
      <c r="AD4120" t="s">
        <v>40</v>
      </c>
      <c r="AE4120" t="s">
        <v>741</v>
      </c>
      <c r="AF4120">
        <v>2022</v>
      </c>
    </row>
    <row r="4121" spans="1:32" x14ac:dyDescent="0.25">
      <c r="A4121" t="s">
        <v>29</v>
      </c>
      <c r="B4121" t="s">
        <v>30</v>
      </c>
      <c r="C4121" t="s">
        <v>31</v>
      </c>
      <c r="D4121" t="s">
        <v>32</v>
      </c>
      <c r="E4121">
        <f>_xlfn.XLOOKUP(Table1[[#This Row],[Location]],'Location analysis'!A:A,'Location analysis'!B:B)</f>
        <v>40.423690999999998</v>
      </c>
      <c r="F4121">
        <f>_xlfn.XLOOKUP(Table1[[#This Row],[Location]],'Location analysis'!A:A,'Location analysis'!C:C)</f>
        <v>-74.380831999999998</v>
      </c>
      <c r="G4121" t="s">
        <v>33</v>
      </c>
      <c r="H4121" t="s">
        <v>34</v>
      </c>
      <c r="I4121">
        <v>15302345484</v>
      </c>
      <c r="J4121" t="s">
        <v>740</v>
      </c>
      <c r="K4121" t="s">
        <v>51</v>
      </c>
      <c r="L4121">
        <v>148</v>
      </c>
      <c r="M4121">
        <v>3.5</v>
      </c>
      <c r="N4121">
        <v>1</v>
      </c>
      <c r="O4121">
        <v>148</v>
      </c>
      <c r="P4121">
        <v>3.5</v>
      </c>
      <c r="Q4121">
        <v>1</v>
      </c>
      <c r="R4121">
        <v>3.5</v>
      </c>
      <c r="S4121">
        <v>3.5</v>
      </c>
      <c r="T4121" s="1">
        <v>44737</v>
      </c>
      <c r="U4121" t="str">
        <f t="shared" si="320"/>
        <v>Red Bull - Energy Drink - Sugar Free</v>
      </c>
      <c r="V4121" t="str">
        <f t="shared" si="321"/>
        <v>Carbonated</v>
      </c>
      <c r="W4121" t="s">
        <v>34</v>
      </c>
      <c r="X4121" t="b">
        <f t="shared" si="323"/>
        <v>1</v>
      </c>
      <c r="Y4121">
        <f t="shared" si="322"/>
        <v>3.5</v>
      </c>
      <c r="Z4121" s="2">
        <f t="shared" si="324"/>
        <v>2.3333333333333335</v>
      </c>
      <c r="AA4121" t="s">
        <v>37</v>
      </c>
      <c r="AB4121" t="s">
        <v>38</v>
      </c>
      <c r="AC4121" t="s">
        <v>39</v>
      </c>
      <c r="AD4121" t="s">
        <v>40</v>
      </c>
      <c r="AE4121" t="s">
        <v>741</v>
      </c>
      <c r="AF4121">
        <v>2022</v>
      </c>
    </row>
    <row r="4122" spans="1:32" x14ac:dyDescent="0.25">
      <c r="A4122" t="s">
        <v>29</v>
      </c>
      <c r="B4122" t="s">
        <v>30</v>
      </c>
      <c r="C4122" t="s">
        <v>31</v>
      </c>
      <c r="D4122" t="s">
        <v>32</v>
      </c>
      <c r="E4122">
        <f>_xlfn.XLOOKUP(Table1[[#This Row],[Location]],'Location analysis'!A:A,'Location analysis'!B:B)</f>
        <v>40.423690999999998</v>
      </c>
      <c r="F4122">
        <f>_xlfn.XLOOKUP(Table1[[#This Row],[Location]],'Location analysis'!A:A,'Location analysis'!C:C)</f>
        <v>-74.380831999999998</v>
      </c>
      <c r="G4122" t="s">
        <v>125</v>
      </c>
      <c r="H4122" t="s">
        <v>97</v>
      </c>
      <c r="I4122">
        <v>15302346809</v>
      </c>
      <c r="J4122" t="s">
        <v>740</v>
      </c>
      <c r="K4122" t="s">
        <v>51</v>
      </c>
      <c r="L4122">
        <v>143</v>
      </c>
      <c r="M4122">
        <v>2</v>
      </c>
      <c r="N4122">
        <v>1</v>
      </c>
      <c r="O4122">
        <v>143</v>
      </c>
      <c r="P4122">
        <v>2</v>
      </c>
      <c r="Q4122">
        <v>1</v>
      </c>
      <c r="R4122">
        <v>2</v>
      </c>
      <c r="S4122">
        <v>2</v>
      </c>
      <c r="T4122" s="1">
        <v>44737</v>
      </c>
      <c r="U4122" t="str">
        <f t="shared" si="320"/>
        <v>S. Pellegrino Sparkling Mineral Water</v>
      </c>
      <c r="V4122" t="str">
        <f t="shared" si="321"/>
        <v>Water</v>
      </c>
      <c r="W4122" t="s">
        <v>97</v>
      </c>
      <c r="X4122" t="b">
        <f t="shared" si="323"/>
        <v>1</v>
      </c>
      <c r="Y4122">
        <f t="shared" si="322"/>
        <v>2</v>
      </c>
      <c r="Z4122" s="2">
        <f t="shared" si="324"/>
        <v>1.3333333333333333</v>
      </c>
      <c r="AA4122" t="s">
        <v>125</v>
      </c>
      <c r="AD4122" t="s">
        <v>40</v>
      </c>
      <c r="AE4122" t="s">
        <v>741</v>
      </c>
      <c r="AF4122">
        <v>2022</v>
      </c>
    </row>
    <row r="4123" spans="1:32" x14ac:dyDescent="0.25">
      <c r="A4123" t="s">
        <v>29</v>
      </c>
      <c r="B4123" t="s">
        <v>30</v>
      </c>
      <c r="C4123" t="s">
        <v>31</v>
      </c>
      <c r="D4123" t="s">
        <v>32</v>
      </c>
      <c r="E4123">
        <f>_xlfn.XLOOKUP(Table1[[#This Row],[Location]],'Location analysis'!A:A,'Location analysis'!B:B)</f>
        <v>40.423690999999998</v>
      </c>
      <c r="F4123">
        <f>_xlfn.XLOOKUP(Table1[[#This Row],[Location]],'Location analysis'!A:A,'Location analysis'!C:C)</f>
        <v>-74.380831999999998</v>
      </c>
      <c r="G4123" t="s">
        <v>513</v>
      </c>
      <c r="H4123" t="s">
        <v>49</v>
      </c>
      <c r="I4123">
        <v>15302348260</v>
      </c>
      <c r="J4123" t="s">
        <v>740</v>
      </c>
      <c r="K4123" t="s">
        <v>51</v>
      </c>
      <c r="L4123">
        <v>144</v>
      </c>
      <c r="M4123">
        <v>2.75</v>
      </c>
      <c r="N4123">
        <v>1</v>
      </c>
      <c r="O4123">
        <v>144</v>
      </c>
      <c r="P4123">
        <v>2.75</v>
      </c>
      <c r="Q4123">
        <v>1</v>
      </c>
      <c r="R4123">
        <v>2.75</v>
      </c>
      <c r="S4123">
        <v>2.75</v>
      </c>
      <c r="T4123" s="1">
        <v>44737</v>
      </c>
      <c r="U4123" t="str">
        <f t="shared" si="320"/>
        <v>Bai Antioxidant - Kupang strawberry kiwi</v>
      </c>
      <c r="V4123" t="str">
        <f t="shared" si="321"/>
        <v>Non Carbonated</v>
      </c>
      <c r="W4123" t="s">
        <v>49</v>
      </c>
      <c r="X4123" t="b">
        <f t="shared" si="323"/>
        <v>1</v>
      </c>
      <c r="Y4123">
        <f t="shared" si="322"/>
        <v>2.75</v>
      </c>
      <c r="Z4123" s="2">
        <f t="shared" si="324"/>
        <v>1.8333333333333333</v>
      </c>
      <c r="AA4123" t="s">
        <v>52</v>
      </c>
      <c r="AB4123" t="s">
        <v>514</v>
      </c>
      <c r="AD4123" t="s">
        <v>40</v>
      </c>
      <c r="AE4123" t="s">
        <v>741</v>
      </c>
      <c r="AF4123">
        <v>2022</v>
      </c>
    </row>
    <row r="4124" spans="1:32" x14ac:dyDescent="0.25">
      <c r="A4124" t="s">
        <v>29</v>
      </c>
      <c r="B4124" t="s">
        <v>30</v>
      </c>
      <c r="C4124" t="s">
        <v>31</v>
      </c>
      <c r="D4124" t="s">
        <v>32</v>
      </c>
      <c r="E4124">
        <f>_xlfn.XLOOKUP(Table1[[#This Row],[Location]],'Location analysis'!A:A,'Location analysis'!B:B)</f>
        <v>40.423690999999998</v>
      </c>
      <c r="F4124">
        <f>_xlfn.XLOOKUP(Table1[[#This Row],[Location]],'Location analysis'!A:A,'Location analysis'!C:C)</f>
        <v>-74.380831999999998</v>
      </c>
      <c r="G4124" t="s">
        <v>565</v>
      </c>
      <c r="H4124" t="s">
        <v>43</v>
      </c>
      <c r="I4124">
        <v>15302349653</v>
      </c>
      <c r="J4124" t="s">
        <v>740</v>
      </c>
      <c r="K4124" t="s">
        <v>51</v>
      </c>
      <c r="L4124">
        <v>139</v>
      </c>
      <c r="M4124">
        <v>1.5</v>
      </c>
      <c r="N4124">
        <v>1</v>
      </c>
      <c r="O4124">
        <v>139</v>
      </c>
      <c r="P4124">
        <v>1.5</v>
      </c>
      <c r="Q4124">
        <v>1</v>
      </c>
      <c r="R4124">
        <v>1.5</v>
      </c>
      <c r="S4124">
        <v>1.5</v>
      </c>
      <c r="T4124" s="1">
        <v>44737</v>
      </c>
      <c r="U4124" t="str">
        <f t="shared" si="320"/>
        <v>Nature's Garden Trail Mix - Cranberry Healthy</v>
      </c>
      <c r="V4124" t="str">
        <f t="shared" si="321"/>
        <v>Food</v>
      </c>
      <c r="W4124" t="s">
        <v>43</v>
      </c>
      <c r="X4124" t="b">
        <f t="shared" si="323"/>
        <v>1</v>
      </c>
      <c r="Y4124">
        <f t="shared" si="322"/>
        <v>1.5</v>
      </c>
      <c r="Z4124" s="2">
        <f t="shared" si="324"/>
        <v>1</v>
      </c>
      <c r="AA4124" t="s">
        <v>566</v>
      </c>
      <c r="AB4124" t="s">
        <v>567</v>
      </c>
      <c r="AD4124" t="s">
        <v>40</v>
      </c>
      <c r="AE4124" t="s">
        <v>741</v>
      </c>
      <c r="AF4124">
        <v>2022</v>
      </c>
    </row>
    <row r="4125" spans="1:32" x14ac:dyDescent="0.25">
      <c r="A4125" t="s">
        <v>29</v>
      </c>
      <c r="B4125" t="s">
        <v>46</v>
      </c>
      <c r="C4125" t="s">
        <v>31</v>
      </c>
      <c r="D4125" t="s">
        <v>47</v>
      </c>
      <c r="E4125">
        <f>_xlfn.XLOOKUP(Table1[[#This Row],[Location]],'Location analysis'!A:A,'Location analysis'!B:B)</f>
        <v>40.423690999999998</v>
      </c>
      <c r="F4125">
        <f>_xlfn.XLOOKUP(Table1[[#This Row],[Location]],'Location analysis'!A:A,'Location analysis'!C:C)</f>
        <v>-74.380831999999998</v>
      </c>
      <c r="G4125" t="s">
        <v>84</v>
      </c>
      <c r="H4125" t="s">
        <v>43</v>
      </c>
      <c r="I4125">
        <v>15302430958</v>
      </c>
      <c r="J4125" t="s">
        <v>740</v>
      </c>
      <c r="K4125" t="s">
        <v>51</v>
      </c>
      <c r="L4125">
        <v>131</v>
      </c>
      <c r="M4125">
        <v>2</v>
      </c>
      <c r="N4125">
        <v>1</v>
      </c>
      <c r="O4125">
        <v>131</v>
      </c>
      <c r="P4125">
        <v>2</v>
      </c>
      <c r="Q4125">
        <v>1</v>
      </c>
      <c r="R4125">
        <v>2</v>
      </c>
      <c r="S4125">
        <v>2</v>
      </c>
      <c r="T4125" s="1">
        <v>44737</v>
      </c>
      <c r="U4125" t="str">
        <f t="shared" si="320"/>
        <v>Wonderful Pistachios - Variety</v>
      </c>
      <c r="V4125" t="str">
        <f t="shared" si="321"/>
        <v>Food</v>
      </c>
      <c r="W4125" t="s">
        <v>43</v>
      </c>
      <c r="X4125" t="b">
        <f t="shared" si="323"/>
        <v>1</v>
      </c>
      <c r="Y4125">
        <f t="shared" si="322"/>
        <v>2</v>
      </c>
      <c r="Z4125" s="2">
        <f t="shared" si="324"/>
        <v>1.3333333333333333</v>
      </c>
      <c r="AA4125" t="s">
        <v>85</v>
      </c>
      <c r="AB4125" t="s">
        <v>86</v>
      </c>
      <c r="AD4125" t="s">
        <v>40</v>
      </c>
      <c r="AE4125" t="s">
        <v>741</v>
      </c>
      <c r="AF4125">
        <v>2022</v>
      </c>
    </row>
    <row r="4126" spans="1:32" x14ac:dyDescent="0.25">
      <c r="A4126" t="s">
        <v>29</v>
      </c>
      <c r="B4126" t="s">
        <v>394</v>
      </c>
      <c r="C4126" t="s">
        <v>395</v>
      </c>
      <c r="D4126" t="s">
        <v>396</v>
      </c>
      <c r="E4126">
        <f>_xlfn.XLOOKUP(Table1[[#This Row],[Location]],'Location analysis'!A:A,'Location analysis'!B:B)</f>
        <v>40.416893999999999</v>
      </c>
      <c r="F4126">
        <f>_xlfn.XLOOKUP(Table1[[#This Row],[Location]],'Location analysis'!A:A,'Location analysis'!C:C)</f>
        <v>-74.420399000000003</v>
      </c>
      <c r="G4126" t="s">
        <v>590</v>
      </c>
      <c r="H4126" t="s">
        <v>43</v>
      </c>
      <c r="I4126">
        <v>15304222738</v>
      </c>
      <c r="J4126" t="s">
        <v>742</v>
      </c>
      <c r="K4126" t="s">
        <v>36</v>
      </c>
      <c r="L4126">
        <v>120</v>
      </c>
      <c r="M4126">
        <v>2</v>
      </c>
      <c r="N4126">
        <v>1</v>
      </c>
      <c r="O4126">
        <v>120</v>
      </c>
      <c r="P4126">
        <v>2</v>
      </c>
      <c r="Q4126">
        <v>1</v>
      </c>
      <c r="R4126">
        <v>2</v>
      </c>
      <c r="S4126">
        <v>2</v>
      </c>
      <c r="T4126" s="1">
        <v>44738</v>
      </c>
      <c r="U4126" t="str">
        <f t="shared" si="320"/>
        <v>Snyder's of Hanover Pretzel Pieces - Honey Mu</v>
      </c>
      <c r="V4126" t="str">
        <f t="shared" si="321"/>
        <v>Food</v>
      </c>
      <c r="W4126" t="s">
        <v>43</v>
      </c>
      <c r="X4126" t="b">
        <f t="shared" si="323"/>
        <v>1</v>
      </c>
      <c r="Y4126">
        <f t="shared" si="322"/>
        <v>2</v>
      </c>
      <c r="Z4126" s="2">
        <f t="shared" si="324"/>
        <v>1.3333333333333333</v>
      </c>
      <c r="AA4126" t="s">
        <v>591</v>
      </c>
      <c r="AB4126" t="s">
        <v>592</v>
      </c>
      <c r="AD4126" t="s">
        <v>54</v>
      </c>
      <c r="AE4126" t="s">
        <v>743</v>
      </c>
      <c r="AF4126">
        <v>2022</v>
      </c>
    </row>
    <row r="4127" spans="1:32" x14ac:dyDescent="0.25">
      <c r="A4127" t="s">
        <v>29</v>
      </c>
      <c r="B4127" t="s">
        <v>394</v>
      </c>
      <c r="C4127" t="s">
        <v>395</v>
      </c>
      <c r="D4127" t="s">
        <v>396</v>
      </c>
      <c r="E4127">
        <f>_xlfn.XLOOKUP(Table1[[#This Row],[Location]],'Location analysis'!A:A,'Location analysis'!B:B)</f>
        <v>40.416893999999999</v>
      </c>
      <c r="F4127">
        <f>_xlfn.XLOOKUP(Table1[[#This Row],[Location]],'Location analysis'!A:A,'Location analysis'!C:C)</f>
        <v>-74.420399000000003</v>
      </c>
      <c r="G4127" t="s">
        <v>664</v>
      </c>
      <c r="H4127" t="s">
        <v>49</v>
      </c>
      <c r="I4127">
        <v>15304250114</v>
      </c>
      <c r="J4127" t="s">
        <v>742</v>
      </c>
      <c r="K4127" t="s">
        <v>36</v>
      </c>
      <c r="L4127">
        <v>143</v>
      </c>
      <c r="M4127">
        <v>2.75</v>
      </c>
      <c r="N4127">
        <v>1</v>
      </c>
      <c r="O4127">
        <v>143</v>
      </c>
      <c r="P4127">
        <v>2.75</v>
      </c>
      <c r="Q4127">
        <v>1</v>
      </c>
      <c r="R4127">
        <v>2.75</v>
      </c>
      <c r="S4127">
        <v>2.75</v>
      </c>
      <c r="T4127" s="1">
        <v>44738</v>
      </c>
      <c r="U4127" t="str">
        <f t="shared" si="320"/>
        <v>BodyArmor  LYTE - Blueberry Pomegranate</v>
      </c>
      <c r="V4127" t="str">
        <f t="shared" si="321"/>
        <v>Non Carbonated</v>
      </c>
      <c r="W4127" t="s">
        <v>49</v>
      </c>
      <c r="X4127" t="b">
        <f t="shared" si="323"/>
        <v>1</v>
      </c>
      <c r="Y4127">
        <f t="shared" si="322"/>
        <v>2.75</v>
      </c>
      <c r="Z4127" s="2">
        <f t="shared" si="324"/>
        <v>1.8333333333333333</v>
      </c>
      <c r="AA4127" t="s">
        <v>665</v>
      </c>
      <c r="AB4127" t="s">
        <v>666</v>
      </c>
      <c r="AD4127" t="s">
        <v>54</v>
      </c>
      <c r="AE4127" t="s">
        <v>743</v>
      </c>
      <c r="AF4127">
        <v>2022</v>
      </c>
    </row>
    <row r="4128" spans="1:32" x14ac:dyDescent="0.25">
      <c r="A4128" t="s">
        <v>29</v>
      </c>
      <c r="B4128" t="s">
        <v>46</v>
      </c>
      <c r="C4128" t="s">
        <v>31</v>
      </c>
      <c r="D4128" t="s">
        <v>47</v>
      </c>
      <c r="E4128">
        <f>_xlfn.XLOOKUP(Table1[[#This Row],[Location]],'Location analysis'!A:A,'Location analysis'!B:B)</f>
        <v>40.423690999999998</v>
      </c>
      <c r="F4128">
        <f>_xlfn.XLOOKUP(Table1[[#This Row],[Location]],'Location analysis'!A:A,'Location analysis'!C:C)</f>
        <v>-74.380831999999998</v>
      </c>
      <c r="G4128" t="s">
        <v>87</v>
      </c>
      <c r="H4128" t="s">
        <v>34</v>
      </c>
      <c r="I4128">
        <v>15304287152</v>
      </c>
      <c r="J4128" t="s">
        <v>742</v>
      </c>
      <c r="K4128" t="s">
        <v>51</v>
      </c>
      <c r="L4128">
        <v>141</v>
      </c>
      <c r="M4128">
        <v>1.5</v>
      </c>
      <c r="N4128">
        <v>1</v>
      </c>
      <c r="O4128">
        <v>141</v>
      </c>
      <c r="P4128">
        <v>1.5</v>
      </c>
      <c r="Q4128">
        <v>1</v>
      </c>
      <c r="R4128">
        <v>1.5</v>
      </c>
      <c r="S4128">
        <v>1.5</v>
      </c>
      <c r="T4128" s="1">
        <v>44738</v>
      </c>
      <c r="U4128" t="str">
        <f t="shared" si="320"/>
        <v>Spindrift - Sparkling Water  Lime</v>
      </c>
      <c r="V4128" t="str">
        <f t="shared" si="321"/>
        <v>Carbonated</v>
      </c>
      <c r="W4128" t="s">
        <v>34</v>
      </c>
      <c r="X4128" t="b">
        <f t="shared" si="323"/>
        <v>1</v>
      </c>
      <c r="Y4128">
        <f t="shared" si="322"/>
        <v>1.5</v>
      </c>
      <c r="Z4128" s="2">
        <f t="shared" si="324"/>
        <v>1</v>
      </c>
      <c r="AA4128" t="s">
        <v>89</v>
      </c>
      <c r="AB4128" t="s">
        <v>90</v>
      </c>
      <c r="AD4128" t="s">
        <v>54</v>
      </c>
      <c r="AE4128" t="s">
        <v>743</v>
      </c>
      <c r="AF4128">
        <v>2022</v>
      </c>
    </row>
    <row r="4129" spans="1:32" x14ac:dyDescent="0.25">
      <c r="A4129" t="s">
        <v>29</v>
      </c>
      <c r="B4129" t="s">
        <v>30</v>
      </c>
      <c r="C4129" t="s">
        <v>31</v>
      </c>
      <c r="D4129" t="s">
        <v>32</v>
      </c>
      <c r="E4129">
        <f>_xlfn.XLOOKUP(Table1[[#This Row],[Location]],'Location analysis'!A:A,'Location analysis'!B:B)</f>
        <v>40.423690999999998</v>
      </c>
      <c r="F4129">
        <f>_xlfn.XLOOKUP(Table1[[#This Row],[Location]],'Location analysis'!A:A,'Location analysis'!C:C)</f>
        <v>-74.380831999999998</v>
      </c>
      <c r="G4129" t="s">
        <v>329</v>
      </c>
      <c r="H4129" t="s">
        <v>49</v>
      </c>
      <c r="I4129">
        <v>15304309949</v>
      </c>
      <c r="J4129" t="s">
        <v>742</v>
      </c>
      <c r="K4129" t="s">
        <v>51</v>
      </c>
      <c r="L4129">
        <v>145</v>
      </c>
      <c r="M4129">
        <v>2.5</v>
      </c>
      <c r="N4129">
        <v>1</v>
      </c>
      <c r="O4129">
        <v>145</v>
      </c>
      <c r="P4129">
        <v>2.5</v>
      </c>
      <c r="Q4129">
        <v>1</v>
      </c>
      <c r="R4129">
        <v>2.5</v>
      </c>
      <c r="S4129">
        <v>2.5</v>
      </c>
      <c r="T4129" s="1">
        <v>44738</v>
      </c>
      <c r="U4129" t="str">
        <f t="shared" si="320"/>
        <v>Snapple Tea - Raspberry</v>
      </c>
      <c r="V4129" t="str">
        <f t="shared" si="321"/>
        <v>Non Carbonated</v>
      </c>
      <c r="W4129" t="s">
        <v>49</v>
      </c>
      <c r="X4129" t="b">
        <f t="shared" si="323"/>
        <v>1</v>
      </c>
      <c r="Y4129">
        <f t="shared" si="322"/>
        <v>2.5</v>
      </c>
      <c r="Z4129" s="2">
        <f t="shared" si="324"/>
        <v>1.6666666666666667</v>
      </c>
      <c r="AA4129" t="s">
        <v>330</v>
      </c>
      <c r="AB4129" t="s">
        <v>144</v>
      </c>
      <c r="AD4129" t="s">
        <v>54</v>
      </c>
      <c r="AE4129" t="s">
        <v>743</v>
      </c>
      <c r="AF4129">
        <v>2022</v>
      </c>
    </row>
    <row r="4130" spans="1:32" x14ac:dyDescent="0.25">
      <c r="A4130" t="s">
        <v>29</v>
      </c>
      <c r="B4130" t="s">
        <v>394</v>
      </c>
      <c r="C4130" t="s">
        <v>395</v>
      </c>
      <c r="D4130" t="s">
        <v>396</v>
      </c>
      <c r="E4130">
        <f>_xlfn.XLOOKUP(Table1[[#This Row],[Location]],'Location analysis'!A:A,'Location analysis'!B:B)</f>
        <v>40.416893999999999</v>
      </c>
      <c r="F4130">
        <f>_xlfn.XLOOKUP(Table1[[#This Row],[Location]],'Location analysis'!A:A,'Location analysis'!C:C)</f>
        <v>-74.420399000000003</v>
      </c>
      <c r="G4130" t="s">
        <v>272</v>
      </c>
      <c r="H4130" t="s">
        <v>43</v>
      </c>
      <c r="I4130">
        <v>15304325108</v>
      </c>
      <c r="J4130" t="s">
        <v>742</v>
      </c>
      <c r="K4130" t="s">
        <v>51</v>
      </c>
      <c r="L4130">
        <v>138</v>
      </c>
      <c r="M4130">
        <v>2</v>
      </c>
      <c r="N4130">
        <v>1</v>
      </c>
      <c r="O4130">
        <v>138</v>
      </c>
      <c r="P4130">
        <v>2</v>
      </c>
      <c r="Q4130">
        <v>1</v>
      </c>
      <c r="R4130">
        <v>2</v>
      </c>
      <c r="S4130">
        <v>2</v>
      </c>
      <c r="T4130" s="1">
        <v>44738</v>
      </c>
      <c r="U4130" t="str">
        <f t="shared" si="320"/>
        <v>Oreo Single Server 6 ct</v>
      </c>
      <c r="V4130" t="str">
        <f t="shared" si="321"/>
        <v>Food</v>
      </c>
      <c r="W4130" t="s">
        <v>43</v>
      </c>
      <c r="X4130" t="b">
        <f t="shared" si="323"/>
        <v>1</v>
      </c>
      <c r="Y4130">
        <f t="shared" si="322"/>
        <v>2</v>
      </c>
      <c r="Z4130" s="2">
        <f t="shared" si="324"/>
        <v>1.3333333333333333</v>
      </c>
      <c r="AA4130" t="s">
        <v>272</v>
      </c>
      <c r="AD4130" t="s">
        <v>54</v>
      </c>
      <c r="AE4130" t="s">
        <v>743</v>
      </c>
      <c r="AF4130">
        <v>2022</v>
      </c>
    </row>
    <row r="4131" spans="1:32" x14ac:dyDescent="0.25">
      <c r="A4131" t="s">
        <v>29</v>
      </c>
      <c r="B4131" t="s">
        <v>394</v>
      </c>
      <c r="C4131" t="s">
        <v>395</v>
      </c>
      <c r="D4131" t="s">
        <v>396</v>
      </c>
      <c r="E4131">
        <f>_xlfn.XLOOKUP(Table1[[#This Row],[Location]],'Location analysis'!A:A,'Location analysis'!B:B)</f>
        <v>40.416893999999999</v>
      </c>
      <c r="F4131">
        <f>_xlfn.XLOOKUP(Table1[[#This Row],[Location]],'Location analysis'!A:A,'Location analysis'!C:C)</f>
        <v>-74.420399000000003</v>
      </c>
      <c r="G4131" t="s">
        <v>42</v>
      </c>
      <c r="H4131" t="s">
        <v>43</v>
      </c>
      <c r="I4131">
        <v>15304329368</v>
      </c>
      <c r="J4131" t="s">
        <v>742</v>
      </c>
      <c r="K4131" t="s">
        <v>51</v>
      </c>
      <c r="L4131">
        <v>121</v>
      </c>
      <c r="M4131">
        <v>1.5</v>
      </c>
      <c r="N4131">
        <v>1</v>
      </c>
      <c r="O4131">
        <v>121</v>
      </c>
      <c r="P4131">
        <v>1.5</v>
      </c>
      <c r="Q4131">
        <v>1</v>
      </c>
      <c r="R4131">
        <v>1.5</v>
      </c>
      <c r="S4131">
        <v>1.5</v>
      </c>
      <c r="T4131" s="1">
        <v>44738</v>
      </c>
      <c r="U4131" t="str">
        <f t="shared" si="320"/>
        <v>Takis - Hot Chilli Pepper &amp; Lime</v>
      </c>
      <c r="V4131" t="str">
        <f t="shared" si="321"/>
        <v>Food</v>
      </c>
      <c r="W4131" t="s">
        <v>43</v>
      </c>
      <c r="X4131" t="b">
        <f t="shared" si="323"/>
        <v>1</v>
      </c>
      <c r="Y4131">
        <f t="shared" si="322"/>
        <v>1.5</v>
      </c>
      <c r="Z4131" s="2">
        <f t="shared" si="324"/>
        <v>1</v>
      </c>
      <c r="AA4131" t="s">
        <v>44</v>
      </c>
      <c r="AB4131" t="s">
        <v>45</v>
      </c>
      <c r="AD4131" t="s">
        <v>54</v>
      </c>
      <c r="AE4131" t="s">
        <v>743</v>
      </c>
      <c r="AF4131">
        <v>2022</v>
      </c>
    </row>
    <row r="4132" spans="1:32" x14ac:dyDescent="0.25">
      <c r="A4132" t="s">
        <v>29</v>
      </c>
      <c r="B4132" t="s">
        <v>394</v>
      </c>
      <c r="C4132" t="s">
        <v>395</v>
      </c>
      <c r="D4132" t="s">
        <v>396</v>
      </c>
      <c r="E4132">
        <f>_xlfn.XLOOKUP(Table1[[#This Row],[Location]],'Location analysis'!A:A,'Location analysis'!B:B)</f>
        <v>40.416893999999999</v>
      </c>
      <c r="F4132">
        <f>_xlfn.XLOOKUP(Table1[[#This Row],[Location]],'Location analysis'!A:A,'Location analysis'!C:C)</f>
        <v>-74.420399000000003</v>
      </c>
      <c r="G4132" t="s">
        <v>251</v>
      </c>
      <c r="H4132" t="s">
        <v>43</v>
      </c>
      <c r="I4132">
        <v>15304364474</v>
      </c>
      <c r="J4132" t="s">
        <v>742</v>
      </c>
      <c r="K4132" t="s">
        <v>36</v>
      </c>
      <c r="L4132">
        <v>123</v>
      </c>
      <c r="M4132">
        <v>1.25</v>
      </c>
      <c r="N4132">
        <v>1</v>
      </c>
      <c r="O4132">
        <v>123</v>
      </c>
      <c r="P4132">
        <v>1.25</v>
      </c>
      <c r="Q4132">
        <v>1</v>
      </c>
      <c r="R4132">
        <v>1.25</v>
      </c>
      <c r="S4132">
        <v>5.25</v>
      </c>
      <c r="T4132" s="1">
        <v>44738</v>
      </c>
      <c r="U4132" t="str">
        <f t="shared" si="320"/>
        <v>CheezIt - Double Cheese</v>
      </c>
      <c r="V4132" t="str">
        <f t="shared" si="321"/>
        <v>Food</v>
      </c>
      <c r="W4132" t="s">
        <v>43</v>
      </c>
      <c r="X4132" t="b">
        <f t="shared" si="323"/>
        <v>1</v>
      </c>
      <c r="Y4132">
        <f t="shared" si="322"/>
        <v>1.25</v>
      </c>
      <c r="Z4132" s="2">
        <f t="shared" si="324"/>
        <v>0.83333333333333337</v>
      </c>
      <c r="AA4132" t="s">
        <v>193</v>
      </c>
      <c r="AB4132" t="s">
        <v>252</v>
      </c>
      <c r="AD4132" t="s">
        <v>54</v>
      </c>
      <c r="AE4132" t="s">
        <v>743</v>
      </c>
      <c r="AF4132">
        <v>2022</v>
      </c>
    </row>
    <row r="4133" spans="1:32" x14ac:dyDescent="0.25">
      <c r="A4133" t="s">
        <v>29</v>
      </c>
      <c r="B4133" t="s">
        <v>394</v>
      </c>
      <c r="C4133" t="s">
        <v>395</v>
      </c>
      <c r="D4133" t="s">
        <v>396</v>
      </c>
      <c r="E4133">
        <f>_xlfn.XLOOKUP(Table1[[#This Row],[Location]],'Location analysis'!A:A,'Location analysis'!B:B)</f>
        <v>40.416893999999999</v>
      </c>
      <c r="F4133">
        <f>_xlfn.XLOOKUP(Table1[[#This Row],[Location]],'Location analysis'!A:A,'Location analysis'!C:C)</f>
        <v>-74.420399000000003</v>
      </c>
      <c r="G4133" t="s">
        <v>634</v>
      </c>
      <c r="I4133">
        <v>15304364474</v>
      </c>
      <c r="J4133" t="s">
        <v>742</v>
      </c>
      <c r="K4133" t="s">
        <v>36</v>
      </c>
      <c r="L4133">
        <v>152</v>
      </c>
      <c r="M4133">
        <v>4</v>
      </c>
      <c r="N4133">
        <v>1</v>
      </c>
      <c r="O4133">
        <v>152</v>
      </c>
      <c r="P4133">
        <v>4</v>
      </c>
      <c r="Q4133">
        <v>1</v>
      </c>
      <c r="R4133">
        <v>4</v>
      </c>
      <c r="S4133">
        <v>5.25</v>
      </c>
      <c r="T4133" s="1">
        <v>44738</v>
      </c>
      <c r="U4133" t="str">
        <f t="shared" si="320"/>
        <v>Oreo Mini - Go Paks</v>
      </c>
      <c r="V4133" t="str">
        <f t="shared" si="321"/>
        <v>Cell is Blank - Dis-regard</v>
      </c>
      <c r="W4133" t="s">
        <v>43</v>
      </c>
      <c r="X4133" t="b">
        <f t="shared" si="323"/>
        <v>1</v>
      </c>
      <c r="Y4133">
        <f t="shared" si="322"/>
        <v>4</v>
      </c>
      <c r="Z4133" s="2">
        <f t="shared" si="324"/>
        <v>2.6666666666666665</v>
      </c>
      <c r="AA4133" t="s">
        <v>635</v>
      </c>
      <c r="AB4133" t="s">
        <v>492</v>
      </c>
      <c r="AD4133" t="s">
        <v>54</v>
      </c>
      <c r="AE4133" t="s">
        <v>743</v>
      </c>
      <c r="AF4133">
        <v>2022</v>
      </c>
    </row>
    <row r="4134" spans="1:32" x14ac:dyDescent="0.25">
      <c r="A4134" t="s">
        <v>29</v>
      </c>
      <c r="B4134" t="s">
        <v>394</v>
      </c>
      <c r="C4134" t="s">
        <v>395</v>
      </c>
      <c r="D4134" t="s">
        <v>396</v>
      </c>
      <c r="E4134">
        <f>_xlfn.XLOOKUP(Table1[[#This Row],[Location]],'Location analysis'!A:A,'Location analysis'!B:B)</f>
        <v>40.416893999999999</v>
      </c>
      <c r="F4134">
        <f>_xlfn.XLOOKUP(Table1[[#This Row],[Location]],'Location analysis'!A:A,'Location analysis'!C:C)</f>
        <v>-74.420399000000003</v>
      </c>
      <c r="G4134" t="s">
        <v>725</v>
      </c>
      <c r="H4134" t="s">
        <v>43</v>
      </c>
      <c r="I4134">
        <v>15304374026</v>
      </c>
      <c r="J4134" t="s">
        <v>742</v>
      </c>
      <c r="K4134" t="s">
        <v>36</v>
      </c>
      <c r="L4134">
        <v>112</v>
      </c>
      <c r="M4134">
        <v>1.5</v>
      </c>
      <c r="N4134">
        <v>1</v>
      </c>
      <c r="O4134">
        <v>112</v>
      </c>
      <c r="P4134">
        <v>1.5</v>
      </c>
      <c r="Q4134">
        <v>1</v>
      </c>
      <c r="R4134">
        <v>1.5</v>
      </c>
      <c r="S4134">
        <v>3.5</v>
      </c>
      <c r="T4134" s="1">
        <v>44738</v>
      </c>
      <c r="U4134" t="str">
        <f t="shared" si="320"/>
        <v>Popchips Potato - Sour Cream &amp; Onion</v>
      </c>
      <c r="V4134" t="str">
        <f t="shared" si="321"/>
        <v>Food</v>
      </c>
      <c r="W4134" t="s">
        <v>43</v>
      </c>
      <c r="X4134" t="b">
        <f t="shared" si="323"/>
        <v>1</v>
      </c>
      <c r="Y4134">
        <f t="shared" si="322"/>
        <v>1.5</v>
      </c>
      <c r="Z4134" s="2">
        <f t="shared" si="324"/>
        <v>1</v>
      </c>
      <c r="AA4134" t="s">
        <v>229</v>
      </c>
      <c r="AB4134" t="s">
        <v>726</v>
      </c>
      <c r="AD4134" t="s">
        <v>54</v>
      </c>
      <c r="AE4134" t="s">
        <v>743</v>
      </c>
      <c r="AF4134">
        <v>2022</v>
      </c>
    </row>
    <row r="4135" spans="1:32" x14ac:dyDescent="0.25">
      <c r="A4135" t="s">
        <v>29</v>
      </c>
      <c r="B4135" t="s">
        <v>394</v>
      </c>
      <c r="C4135" t="s">
        <v>395</v>
      </c>
      <c r="D4135" t="s">
        <v>396</v>
      </c>
      <c r="E4135">
        <f>_xlfn.XLOOKUP(Table1[[#This Row],[Location]],'Location analysis'!A:A,'Location analysis'!B:B)</f>
        <v>40.416893999999999</v>
      </c>
      <c r="F4135">
        <f>_xlfn.XLOOKUP(Table1[[#This Row],[Location]],'Location analysis'!A:A,'Location analysis'!C:C)</f>
        <v>-74.420399000000003</v>
      </c>
      <c r="G4135" t="s">
        <v>590</v>
      </c>
      <c r="H4135" t="s">
        <v>43</v>
      </c>
      <c r="I4135">
        <v>15304374026</v>
      </c>
      <c r="J4135" t="s">
        <v>742</v>
      </c>
      <c r="K4135" t="s">
        <v>36</v>
      </c>
      <c r="L4135">
        <v>120</v>
      </c>
      <c r="M4135">
        <v>2</v>
      </c>
      <c r="N4135">
        <v>1</v>
      </c>
      <c r="O4135">
        <v>120</v>
      </c>
      <c r="P4135">
        <v>2</v>
      </c>
      <c r="Q4135">
        <v>1</v>
      </c>
      <c r="R4135">
        <v>2</v>
      </c>
      <c r="S4135">
        <v>3.5</v>
      </c>
      <c r="T4135" s="1">
        <v>44738</v>
      </c>
      <c r="U4135" t="str">
        <f t="shared" si="320"/>
        <v>Snyder's of Hanover Pretzel Pieces - Honey Mu</v>
      </c>
      <c r="V4135" t="str">
        <f t="shared" si="321"/>
        <v>Food</v>
      </c>
      <c r="W4135" t="s">
        <v>43</v>
      </c>
      <c r="X4135" t="b">
        <f t="shared" si="323"/>
        <v>1</v>
      </c>
      <c r="Y4135">
        <f t="shared" si="322"/>
        <v>2</v>
      </c>
      <c r="Z4135" s="2">
        <f t="shared" si="324"/>
        <v>1.3333333333333333</v>
      </c>
      <c r="AA4135" t="s">
        <v>591</v>
      </c>
      <c r="AB4135" t="s">
        <v>592</v>
      </c>
      <c r="AD4135" t="s">
        <v>54</v>
      </c>
      <c r="AE4135" t="s">
        <v>743</v>
      </c>
      <c r="AF4135">
        <v>2022</v>
      </c>
    </row>
    <row r="4136" spans="1:32" x14ac:dyDescent="0.25">
      <c r="A4136" t="s">
        <v>29</v>
      </c>
      <c r="B4136" t="s">
        <v>394</v>
      </c>
      <c r="C4136" t="s">
        <v>395</v>
      </c>
      <c r="D4136" t="s">
        <v>396</v>
      </c>
      <c r="E4136">
        <f>_xlfn.XLOOKUP(Table1[[#This Row],[Location]],'Location analysis'!A:A,'Location analysis'!B:B)</f>
        <v>40.416893999999999</v>
      </c>
      <c r="F4136">
        <f>_xlfn.XLOOKUP(Table1[[#This Row],[Location]],'Location analysis'!A:A,'Location analysis'!C:C)</f>
        <v>-74.420399000000003</v>
      </c>
      <c r="G4136" t="s">
        <v>603</v>
      </c>
      <c r="H4136" t="s">
        <v>43</v>
      </c>
      <c r="I4136">
        <v>15304408909</v>
      </c>
      <c r="J4136" t="s">
        <v>742</v>
      </c>
      <c r="K4136" t="s">
        <v>51</v>
      </c>
      <c r="L4136">
        <v>155</v>
      </c>
      <c r="M4136">
        <v>5</v>
      </c>
      <c r="N4136">
        <v>1</v>
      </c>
      <c r="O4136">
        <v>155</v>
      </c>
      <c r="P4136">
        <v>5</v>
      </c>
      <c r="Q4136">
        <v>1</v>
      </c>
      <c r="R4136">
        <v>5</v>
      </c>
      <c r="S4136">
        <v>5</v>
      </c>
      <c r="T4136" s="1">
        <v>44738</v>
      </c>
      <c r="U4136" t="str">
        <f t="shared" si="320"/>
        <v>Ice Breakers Ice Cubes - PepperMint</v>
      </c>
      <c r="V4136" t="str">
        <f t="shared" si="321"/>
        <v>Food</v>
      </c>
      <c r="W4136" t="s">
        <v>43</v>
      </c>
      <c r="X4136" t="b">
        <f t="shared" si="323"/>
        <v>1</v>
      </c>
      <c r="Y4136">
        <f t="shared" si="322"/>
        <v>5</v>
      </c>
      <c r="Z4136" s="2">
        <f t="shared" si="324"/>
        <v>3.3333333333333335</v>
      </c>
      <c r="AA4136" t="s">
        <v>604</v>
      </c>
      <c r="AB4136" t="s">
        <v>605</v>
      </c>
      <c r="AD4136" t="s">
        <v>54</v>
      </c>
      <c r="AE4136" t="s">
        <v>743</v>
      </c>
      <c r="AF4136">
        <v>2022</v>
      </c>
    </row>
    <row r="4137" spans="1:32" x14ac:dyDescent="0.25">
      <c r="A4137" t="s">
        <v>29</v>
      </c>
      <c r="B4137" t="s">
        <v>30</v>
      </c>
      <c r="C4137" t="s">
        <v>31</v>
      </c>
      <c r="D4137" t="s">
        <v>32</v>
      </c>
      <c r="E4137">
        <f>_xlfn.XLOOKUP(Table1[[#This Row],[Location]],'Location analysis'!A:A,'Location analysis'!B:B)</f>
        <v>40.423690999999998</v>
      </c>
      <c r="F4137">
        <f>_xlfn.XLOOKUP(Table1[[#This Row],[Location]],'Location analysis'!A:A,'Location analysis'!C:C)</f>
        <v>-74.380831999999998</v>
      </c>
      <c r="G4137" t="s">
        <v>703</v>
      </c>
      <c r="I4137">
        <v>15304449546</v>
      </c>
      <c r="J4137" t="s">
        <v>742</v>
      </c>
      <c r="K4137" t="s">
        <v>51</v>
      </c>
      <c r="L4137">
        <v>141</v>
      </c>
      <c r="M4137">
        <v>2</v>
      </c>
      <c r="N4137">
        <v>1</v>
      </c>
      <c r="O4137">
        <v>141</v>
      </c>
      <c r="P4137">
        <v>2</v>
      </c>
      <c r="Q4137">
        <v>1</v>
      </c>
      <c r="R4137">
        <v>2</v>
      </c>
      <c r="S4137">
        <v>2</v>
      </c>
      <c r="T4137" s="1">
        <v>44738</v>
      </c>
      <c r="U4137" t="str">
        <f t="shared" si="320"/>
        <v>Canada Dry - Ginger Ale &amp; Lemonde</v>
      </c>
      <c r="V4137" t="str">
        <f t="shared" si="321"/>
        <v>Cell is Blank - Dis-regard</v>
      </c>
      <c r="W4137" t="s">
        <v>34</v>
      </c>
      <c r="X4137" t="b">
        <f t="shared" si="323"/>
        <v>1</v>
      </c>
      <c r="Y4137">
        <f t="shared" si="322"/>
        <v>2</v>
      </c>
      <c r="Z4137" s="2">
        <f t="shared" si="324"/>
        <v>1.3333333333333333</v>
      </c>
      <c r="AA4137" t="s">
        <v>704</v>
      </c>
      <c r="AB4137" t="s">
        <v>705</v>
      </c>
      <c r="AD4137" t="s">
        <v>54</v>
      </c>
      <c r="AE4137" t="s">
        <v>743</v>
      </c>
      <c r="AF4137">
        <v>2022</v>
      </c>
    </row>
    <row r="4138" spans="1:32" x14ac:dyDescent="0.25">
      <c r="A4138" t="s">
        <v>29</v>
      </c>
      <c r="B4138" t="s">
        <v>394</v>
      </c>
      <c r="C4138" t="s">
        <v>395</v>
      </c>
      <c r="D4138" t="s">
        <v>396</v>
      </c>
      <c r="E4138">
        <f>_xlfn.XLOOKUP(Table1[[#This Row],[Location]],'Location analysis'!A:A,'Location analysis'!B:B)</f>
        <v>40.416893999999999</v>
      </c>
      <c r="F4138">
        <f>_xlfn.XLOOKUP(Table1[[#This Row],[Location]],'Location analysis'!A:A,'Location analysis'!C:C)</f>
        <v>-74.420399000000003</v>
      </c>
      <c r="G4138" t="s">
        <v>634</v>
      </c>
      <c r="I4138">
        <v>15304588740</v>
      </c>
      <c r="J4138" t="s">
        <v>742</v>
      </c>
      <c r="K4138" t="s">
        <v>36</v>
      </c>
      <c r="L4138">
        <v>152</v>
      </c>
      <c r="M4138">
        <v>4</v>
      </c>
      <c r="N4138">
        <v>1</v>
      </c>
      <c r="O4138">
        <v>152</v>
      </c>
      <c r="P4138">
        <v>4</v>
      </c>
      <c r="Q4138">
        <v>1</v>
      </c>
      <c r="R4138">
        <v>4</v>
      </c>
      <c r="S4138">
        <v>4</v>
      </c>
      <c r="T4138" s="1">
        <v>44738</v>
      </c>
      <c r="U4138" t="str">
        <f t="shared" si="320"/>
        <v>Oreo Mini - Go Paks</v>
      </c>
      <c r="V4138" t="str">
        <f t="shared" si="321"/>
        <v>Cell is Blank - Dis-regard</v>
      </c>
      <c r="W4138" t="s">
        <v>43</v>
      </c>
      <c r="X4138" t="b">
        <f t="shared" si="323"/>
        <v>1</v>
      </c>
      <c r="Y4138">
        <f t="shared" si="322"/>
        <v>4</v>
      </c>
      <c r="Z4138" s="2">
        <f t="shared" si="324"/>
        <v>2.6666666666666665</v>
      </c>
      <c r="AA4138" t="s">
        <v>635</v>
      </c>
      <c r="AB4138" t="s">
        <v>492</v>
      </c>
      <c r="AD4138" t="s">
        <v>54</v>
      </c>
      <c r="AE4138" t="s">
        <v>743</v>
      </c>
      <c r="AF4138">
        <v>2022</v>
      </c>
    </row>
    <row r="4139" spans="1:32" x14ac:dyDescent="0.25">
      <c r="A4139" t="s">
        <v>29</v>
      </c>
      <c r="B4139" t="s">
        <v>30</v>
      </c>
      <c r="C4139" t="s">
        <v>31</v>
      </c>
      <c r="D4139" t="s">
        <v>32</v>
      </c>
      <c r="E4139">
        <f>_xlfn.XLOOKUP(Table1[[#This Row],[Location]],'Location analysis'!A:A,'Location analysis'!B:B)</f>
        <v>40.423690999999998</v>
      </c>
      <c r="F4139">
        <f>_xlfn.XLOOKUP(Table1[[#This Row],[Location]],'Location analysis'!A:A,'Location analysis'!C:C)</f>
        <v>-74.380831999999998</v>
      </c>
      <c r="G4139" t="s">
        <v>513</v>
      </c>
      <c r="H4139" t="s">
        <v>49</v>
      </c>
      <c r="I4139">
        <v>15305038418</v>
      </c>
      <c r="J4139" t="s">
        <v>742</v>
      </c>
      <c r="K4139" t="s">
        <v>36</v>
      </c>
      <c r="L4139">
        <v>144</v>
      </c>
      <c r="M4139">
        <v>2.75</v>
      </c>
      <c r="N4139">
        <v>1</v>
      </c>
      <c r="O4139">
        <v>144</v>
      </c>
      <c r="P4139">
        <v>2.75</v>
      </c>
      <c r="Q4139">
        <v>1</v>
      </c>
      <c r="R4139">
        <v>2.75</v>
      </c>
      <c r="S4139">
        <v>2.75</v>
      </c>
      <c r="T4139" s="1">
        <v>44749</v>
      </c>
      <c r="U4139" t="str">
        <f t="shared" si="320"/>
        <v>Bai Antioxidant - Kupang strawberry kiwi</v>
      </c>
      <c r="V4139" t="str">
        <f t="shared" si="321"/>
        <v>Non Carbonated</v>
      </c>
      <c r="W4139" t="s">
        <v>49</v>
      </c>
      <c r="X4139" t="b">
        <f t="shared" si="323"/>
        <v>1</v>
      </c>
      <c r="Y4139">
        <f t="shared" si="322"/>
        <v>2.75</v>
      </c>
      <c r="Z4139" s="2">
        <f t="shared" si="324"/>
        <v>1.8333333333333333</v>
      </c>
      <c r="AA4139" t="s">
        <v>52</v>
      </c>
      <c r="AB4139" t="s">
        <v>514</v>
      </c>
      <c r="AD4139" t="s">
        <v>54</v>
      </c>
      <c r="AE4139" t="s">
        <v>743</v>
      </c>
      <c r="AF4139">
        <v>2022</v>
      </c>
    </row>
    <row r="4140" spans="1:32" x14ac:dyDescent="0.25">
      <c r="A4140" t="s">
        <v>29</v>
      </c>
      <c r="B4140" t="s">
        <v>67</v>
      </c>
      <c r="C4140" t="s">
        <v>68</v>
      </c>
      <c r="D4140" t="s">
        <v>69</v>
      </c>
      <c r="E4140">
        <f>_xlfn.XLOOKUP(Table1[[#This Row],[Location]],'Location analysis'!A:A,'Location analysis'!B:B)</f>
        <v>40.435699999999997</v>
      </c>
      <c r="F4140">
        <f>_xlfn.XLOOKUP(Table1[[#This Row],[Location]],'Location analysis'!A:A,'Location analysis'!C:C)</f>
        <v>-74.125200000000007</v>
      </c>
      <c r="G4140" t="s">
        <v>185</v>
      </c>
      <c r="H4140" t="s">
        <v>34</v>
      </c>
      <c r="I4140">
        <v>15306065554</v>
      </c>
      <c r="J4140" t="s">
        <v>744</v>
      </c>
      <c r="K4140" t="s">
        <v>36</v>
      </c>
      <c r="L4140">
        <v>148</v>
      </c>
      <c r="M4140">
        <v>3.5</v>
      </c>
      <c r="N4140">
        <v>1</v>
      </c>
      <c r="O4140">
        <v>148</v>
      </c>
      <c r="P4140">
        <v>3.5</v>
      </c>
      <c r="Q4140">
        <v>1</v>
      </c>
      <c r="R4140">
        <v>3.5</v>
      </c>
      <c r="S4140">
        <v>3.5</v>
      </c>
      <c r="T4140" s="1">
        <v>44739</v>
      </c>
      <c r="U4140" t="str">
        <f t="shared" si="320"/>
        <v>Red Bull - Original</v>
      </c>
      <c r="V4140" t="str">
        <f t="shared" si="321"/>
        <v>Carbonated</v>
      </c>
      <c r="W4140" t="s">
        <v>34</v>
      </c>
      <c r="X4140" t="b">
        <f t="shared" si="323"/>
        <v>1</v>
      </c>
      <c r="Y4140">
        <f t="shared" si="322"/>
        <v>3.5</v>
      </c>
      <c r="Z4140" s="2">
        <f t="shared" si="324"/>
        <v>2.3333333333333335</v>
      </c>
      <c r="AA4140" t="s">
        <v>37</v>
      </c>
      <c r="AB4140" t="s">
        <v>150</v>
      </c>
      <c r="AD4140" t="s">
        <v>60</v>
      </c>
      <c r="AE4140" t="s">
        <v>745</v>
      </c>
      <c r="AF4140">
        <v>2022</v>
      </c>
    </row>
    <row r="4141" spans="1:32" x14ac:dyDescent="0.25">
      <c r="A4141" t="s">
        <v>29</v>
      </c>
      <c r="B4141" t="s">
        <v>67</v>
      </c>
      <c r="C4141" t="s">
        <v>68</v>
      </c>
      <c r="D4141" t="s">
        <v>69</v>
      </c>
      <c r="E4141">
        <f>_xlfn.XLOOKUP(Table1[[#This Row],[Location]],'Location analysis'!A:A,'Location analysis'!B:B)</f>
        <v>40.435699999999997</v>
      </c>
      <c r="F4141">
        <f>_xlfn.XLOOKUP(Table1[[#This Row],[Location]],'Location analysis'!A:A,'Location analysis'!C:C)</f>
        <v>-74.125200000000007</v>
      </c>
      <c r="G4141" t="s">
        <v>688</v>
      </c>
      <c r="H4141" t="s">
        <v>43</v>
      </c>
      <c r="I4141">
        <v>15306066371</v>
      </c>
      <c r="J4141" t="s">
        <v>744</v>
      </c>
      <c r="K4141" t="s">
        <v>36</v>
      </c>
      <c r="L4141">
        <v>132</v>
      </c>
      <c r="M4141">
        <v>1.5</v>
      </c>
      <c r="N4141">
        <v>1</v>
      </c>
      <c r="O4141">
        <v>132</v>
      </c>
      <c r="P4141">
        <v>1.5</v>
      </c>
      <c r="Q4141">
        <v>1</v>
      </c>
      <c r="R4141">
        <v>1.5</v>
      </c>
      <c r="S4141">
        <v>1.5</v>
      </c>
      <c r="T4141" s="1">
        <v>44739</v>
      </c>
      <c r="U4141" t="str">
        <f t="shared" si="320"/>
        <v>Nature's Bakery Fig Bar - Blueberry</v>
      </c>
      <c r="V4141" t="str">
        <f t="shared" si="321"/>
        <v>Food</v>
      </c>
      <c r="W4141" t="s">
        <v>43</v>
      </c>
      <c r="X4141" t="b">
        <f t="shared" si="323"/>
        <v>1</v>
      </c>
      <c r="Y4141">
        <f t="shared" si="322"/>
        <v>1.5</v>
      </c>
      <c r="Z4141" s="2">
        <f t="shared" si="324"/>
        <v>1</v>
      </c>
      <c r="AA4141" t="s">
        <v>690</v>
      </c>
      <c r="AB4141" t="s">
        <v>222</v>
      </c>
      <c r="AD4141" t="s">
        <v>60</v>
      </c>
      <c r="AE4141" t="s">
        <v>745</v>
      </c>
      <c r="AF4141">
        <v>2022</v>
      </c>
    </row>
    <row r="4142" spans="1:32" x14ac:dyDescent="0.25">
      <c r="A4142" t="s">
        <v>29</v>
      </c>
      <c r="B4142" t="s">
        <v>67</v>
      </c>
      <c r="C4142" t="s">
        <v>68</v>
      </c>
      <c r="D4142" t="s">
        <v>69</v>
      </c>
      <c r="E4142">
        <f>_xlfn.XLOOKUP(Table1[[#This Row],[Location]],'Location analysis'!A:A,'Location analysis'!B:B)</f>
        <v>40.435699999999997</v>
      </c>
      <c r="F4142">
        <f>_xlfn.XLOOKUP(Table1[[#This Row],[Location]],'Location analysis'!A:A,'Location analysis'!C:C)</f>
        <v>-74.125200000000007</v>
      </c>
      <c r="G4142" t="s">
        <v>688</v>
      </c>
      <c r="H4142" t="s">
        <v>43</v>
      </c>
      <c r="I4142">
        <v>15306067645</v>
      </c>
      <c r="J4142" t="s">
        <v>744</v>
      </c>
      <c r="K4142" t="s">
        <v>36</v>
      </c>
      <c r="L4142">
        <v>132</v>
      </c>
      <c r="M4142">
        <v>1.5</v>
      </c>
      <c r="N4142">
        <v>1</v>
      </c>
      <c r="O4142">
        <v>132</v>
      </c>
      <c r="P4142">
        <v>1.5</v>
      </c>
      <c r="Q4142">
        <v>1</v>
      </c>
      <c r="R4142">
        <v>1.5</v>
      </c>
      <c r="S4142">
        <v>1.5</v>
      </c>
      <c r="T4142" s="1">
        <v>44739</v>
      </c>
      <c r="U4142" t="str">
        <f t="shared" si="320"/>
        <v>Nature's Bakery Fig Bar - Blueberry</v>
      </c>
      <c r="V4142" t="str">
        <f t="shared" si="321"/>
        <v>Food</v>
      </c>
      <c r="W4142" t="s">
        <v>43</v>
      </c>
      <c r="X4142" t="b">
        <f t="shared" si="323"/>
        <v>1</v>
      </c>
      <c r="Y4142">
        <f t="shared" si="322"/>
        <v>1.5</v>
      </c>
      <c r="Z4142" s="2">
        <f t="shared" si="324"/>
        <v>1</v>
      </c>
      <c r="AA4142" t="s">
        <v>690</v>
      </c>
      <c r="AB4142" t="s">
        <v>222</v>
      </c>
      <c r="AD4142" t="s">
        <v>60</v>
      </c>
      <c r="AE4142" t="s">
        <v>745</v>
      </c>
      <c r="AF4142">
        <v>2022</v>
      </c>
    </row>
    <row r="4143" spans="1:32" x14ac:dyDescent="0.25">
      <c r="A4143" t="s">
        <v>29</v>
      </c>
      <c r="B4143" t="s">
        <v>67</v>
      </c>
      <c r="C4143" t="s">
        <v>68</v>
      </c>
      <c r="D4143" t="s">
        <v>69</v>
      </c>
      <c r="E4143">
        <f>_xlfn.XLOOKUP(Table1[[#This Row],[Location]],'Location analysis'!A:A,'Location analysis'!B:B)</f>
        <v>40.435699999999997</v>
      </c>
      <c r="F4143">
        <f>_xlfn.XLOOKUP(Table1[[#This Row],[Location]],'Location analysis'!A:A,'Location analysis'!C:C)</f>
        <v>-74.125200000000007</v>
      </c>
      <c r="G4143" t="s">
        <v>70</v>
      </c>
      <c r="H4143" t="s">
        <v>34</v>
      </c>
      <c r="I4143">
        <v>15306114003</v>
      </c>
      <c r="J4143" t="s">
        <v>744</v>
      </c>
      <c r="K4143" t="s">
        <v>51</v>
      </c>
      <c r="L4143">
        <v>144</v>
      </c>
      <c r="M4143">
        <v>3</v>
      </c>
      <c r="N4143">
        <v>1</v>
      </c>
      <c r="O4143">
        <v>144</v>
      </c>
      <c r="P4143">
        <v>3</v>
      </c>
      <c r="Q4143">
        <v>1</v>
      </c>
      <c r="R4143">
        <v>3</v>
      </c>
      <c r="S4143">
        <v>3</v>
      </c>
      <c r="T4143" s="1">
        <v>44739</v>
      </c>
      <c r="U4143" t="str">
        <f t="shared" si="320"/>
        <v>Monster Energy Original</v>
      </c>
      <c r="V4143" t="str">
        <f t="shared" si="321"/>
        <v>Carbonated</v>
      </c>
      <c r="W4143" t="s">
        <v>34</v>
      </c>
      <c r="X4143" t="b">
        <f t="shared" si="323"/>
        <v>1</v>
      </c>
      <c r="Y4143">
        <f t="shared" si="322"/>
        <v>3</v>
      </c>
      <c r="Z4143" s="2">
        <f t="shared" si="324"/>
        <v>2</v>
      </c>
      <c r="AA4143" t="s">
        <v>70</v>
      </c>
      <c r="AD4143" t="s">
        <v>60</v>
      </c>
      <c r="AE4143" t="s">
        <v>745</v>
      </c>
      <c r="AF4143">
        <v>2022</v>
      </c>
    </row>
    <row r="4144" spans="1:32" x14ac:dyDescent="0.25">
      <c r="A4144" t="s">
        <v>29</v>
      </c>
      <c r="B4144" t="s">
        <v>67</v>
      </c>
      <c r="C4144" t="s">
        <v>68</v>
      </c>
      <c r="D4144" t="s">
        <v>69</v>
      </c>
      <c r="E4144">
        <f>_xlfn.XLOOKUP(Table1[[#This Row],[Location]],'Location analysis'!A:A,'Location analysis'!B:B)</f>
        <v>40.435699999999997</v>
      </c>
      <c r="F4144">
        <f>_xlfn.XLOOKUP(Table1[[#This Row],[Location]],'Location analysis'!A:A,'Location analysis'!C:C)</f>
        <v>-74.125200000000007</v>
      </c>
      <c r="G4144" t="s">
        <v>545</v>
      </c>
      <c r="H4144" t="s">
        <v>43</v>
      </c>
      <c r="I4144">
        <v>15306113030</v>
      </c>
      <c r="J4144" t="s">
        <v>744</v>
      </c>
      <c r="K4144" t="s">
        <v>51</v>
      </c>
      <c r="L4144">
        <v>135</v>
      </c>
      <c r="M4144">
        <v>1.5</v>
      </c>
      <c r="N4144">
        <v>1</v>
      </c>
      <c r="O4144">
        <v>135</v>
      </c>
      <c r="P4144">
        <v>1.5</v>
      </c>
      <c r="Q4144">
        <v>1</v>
      </c>
      <c r="R4144">
        <v>1.5</v>
      </c>
      <c r="S4144">
        <v>1.5</v>
      </c>
      <c r="T4144" s="1">
        <v>44739</v>
      </c>
      <c r="U4144" t="str">
        <f t="shared" si="320"/>
        <v>Nutri Grain Apple Cinnamon</v>
      </c>
      <c r="V4144" t="str">
        <f t="shared" si="321"/>
        <v>Food</v>
      </c>
      <c r="W4144" t="s">
        <v>43</v>
      </c>
      <c r="X4144" t="b">
        <f t="shared" si="323"/>
        <v>1</v>
      </c>
      <c r="Y4144">
        <f t="shared" si="322"/>
        <v>1.5</v>
      </c>
      <c r="Z4144" s="2">
        <f t="shared" si="324"/>
        <v>1</v>
      </c>
      <c r="AA4144" t="s">
        <v>545</v>
      </c>
      <c r="AD4144" t="s">
        <v>60</v>
      </c>
      <c r="AE4144" t="s">
        <v>745</v>
      </c>
      <c r="AF4144">
        <v>2022</v>
      </c>
    </row>
    <row r="4145" spans="1:32" x14ac:dyDescent="0.25">
      <c r="A4145" t="s">
        <v>29</v>
      </c>
      <c r="B4145" t="s">
        <v>67</v>
      </c>
      <c r="C4145" t="s">
        <v>68</v>
      </c>
      <c r="D4145" t="s">
        <v>69</v>
      </c>
      <c r="E4145">
        <f>_xlfn.XLOOKUP(Table1[[#This Row],[Location]],'Location analysis'!A:A,'Location analysis'!B:B)</f>
        <v>40.435699999999997</v>
      </c>
      <c r="F4145">
        <f>_xlfn.XLOOKUP(Table1[[#This Row],[Location]],'Location analysis'!A:A,'Location analysis'!C:C)</f>
        <v>-74.125200000000007</v>
      </c>
      <c r="G4145" t="s">
        <v>545</v>
      </c>
      <c r="H4145" t="s">
        <v>43</v>
      </c>
      <c r="I4145">
        <v>15306111513</v>
      </c>
      <c r="J4145" t="s">
        <v>744</v>
      </c>
      <c r="K4145" t="s">
        <v>51</v>
      </c>
      <c r="L4145">
        <v>135</v>
      </c>
      <c r="M4145">
        <v>1.5</v>
      </c>
      <c r="N4145">
        <v>1</v>
      </c>
      <c r="O4145">
        <v>135</v>
      </c>
      <c r="P4145">
        <v>1.5</v>
      </c>
      <c r="Q4145">
        <v>1</v>
      </c>
      <c r="R4145">
        <v>1.5</v>
      </c>
      <c r="S4145">
        <v>1.5</v>
      </c>
      <c r="T4145" s="1">
        <v>44739</v>
      </c>
      <c r="U4145" t="str">
        <f t="shared" si="320"/>
        <v>Nutri Grain Apple Cinnamon</v>
      </c>
      <c r="V4145" t="str">
        <f t="shared" si="321"/>
        <v>Food</v>
      </c>
      <c r="W4145" t="s">
        <v>43</v>
      </c>
      <c r="X4145" t="b">
        <f t="shared" si="323"/>
        <v>1</v>
      </c>
      <c r="Y4145">
        <f t="shared" si="322"/>
        <v>1.5</v>
      </c>
      <c r="Z4145" s="2">
        <f t="shared" si="324"/>
        <v>1</v>
      </c>
      <c r="AA4145" t="s">
        <v>545</v>
      </c>
      <c r="AD4145" t="s">
        <v>60</v>
      </c>
      <c r="AE4145" t="s">
        <v>745</v>
      </c>
      <c r="AF4145">
        <v>2022</v>
      </c>
    </row>
    <row r="4146" spans="1:32" x14ac:dyDescent="0.25">
      <c r="A4146" t="s">
        <v>29</v>
      </c>
      <c r="B4146" t="s">
        <v>30</v>
      </c>
      <c r="C4146" t="s">
        <v>31</v>
      </c>
      <c r="D4146" t="s">
        <v>32</v>
      </c>
      <c r="E4146">
        <f>_xlfn.XLOOKUP(Table1[[#This Row],[Location]],'Location analysis'!A:A,'Location analysis'!B:B)</f>
        <v>40.423690999999998</v>
      </c>
      <c r="F4146">
        <f>_xlfn.XLOOKUP(Table1[[#This Row],[Location]],'Location analysis'!A:A,'Location analysis'!C:C)</f>
        <v>-74.380831999999998</v>
      </c>
      <c r="G4146" t="s">
        <v>703</v>
      </c>
      <c r="I4146">
        <v>15306392453</v>
      </c>
      <c r="J4146" t="s">
        <v>744</v>
      </c>
      <c r="K4146" t="s">
        <v>51</v>
      </c>
      <c r="L4146">
        <v>141</v>
      </c>
      <c r="M4146">
        <v>2</v>
      </c>
      <c r="N4146">
        <v>1</v>
      </c>
      <c r="O4146">
        <v>141</v>
      </c>
      <c r="P4146">
        <v>2</v>
      </c>
      <c r="Q4146">
        <v>1</v>
      </c>
      <c r="R4146">
        <v>2</v>
      </c>
      <c r="S4146">
        <v>2</v>
      </c>
      <c r="T4146" s="1">
        <v>44749</v>
      </c>
      <c r="U4146" t="str">
        <f t="shared" si="320"/>
        <v>Canada Dry - Ginger Ale &amp; Lemonde</v>
      </c>
      <c r="V4146" t="str">
        <f t="shared" si="321"/>
        <v>Cell is Blank - Dis-regard</v>
      </c>
      <c r="W4146" t="s">
        <v>34</v>
      </c>
      <c r="X4146" t="b">
        <f t="shared" si="323"/>
        <v>1</v>
      </c>
      <c r="Y4146">
        <f t="shared" si="322"/>
        <v>2</v>
      </c>
      <c r="Z4146" s="2">
        <f t="shared" si="324"/>
        <v>1.3333333333333333</v>
      </c>
      <c r="AA4146" t="s">
        <v>704</v>
      </c>
      <c r="AB4146" t="s">
        <v>705</v>
      </c>
      <c r="AD4146" t="s">
        <v>60</v>
      </c>
      <c r="AE4146" t="s">
        <v>745</v>
      </c>
      <c r="AF4146">
        <v>2022</v>
      </c>
    </row>
    <row r="4147" spans="1:32" x14ac:dyDescent="0.25">
      <c r="A4147" t="s">
        <v>29</v>
      </c>
      <c r="B4147" t="s">
        <v>394</v>
      </c>
      <c r="C4147" t="s">
        <v>395</v>
      </c>
      <c r="D4147" t="s">
        <v>396</v>
      </c>
      <c r="E4147">
        <f>_xlfn.XLOOKUP(Table1[[#This Row],[Location]],'Location analysis'!A:A,'Location analysis'!B:B)</f>
        <v>40.416893999999999</v>
      </c>
      <c r="F4147">
        <f>_xlfn.XLOOKUP(Table1[[#This Row],[Location]],'Location analysis'!A:A,'Location analysis'!C:C)</f>
        <v>-74.420399000000003</v>
      </c>
      <c r="G4147" t="s">
        <v>397</v>
      </c>
      <c r="H4147" t="s">
        <v>49</v>
      </c>
      <c r="I4147">
        <v>15307301166</v>
      </c>
      <c r="J4147" t="s">
        <v>744</v>
      </c>
      <c r="K4147" t="s">
        <v>36</v>
      </c>
      <c r="L4147">
        <v>146</v>
      </c>
      <c r="M4147">
        <v>3.5</v>
      </c>
      <c r="N4147">
        <v>1</v>
      </c>
      <c r="O4147">
        <v>146</v>
      </c>
      <c r="P4147">
        <v>3.5</v>
      </c>
      <c r="Q4147">
        <v>1</v>
      </c>
      <c r="R4147">
        <v>3.5</v>
      </c>
      <c r="S4147">
        <v>3.5</v>
      </c>
      <c r="T4147" s="1">
        <v>44739</v>
      </c>
      <c r="U4147" t="str">
        <f t="shared" si="320"/>
        <v>Starbucks Doubleshot Energy - Mocha</v>
      </c>
      <c r="V4147" t="str">
        <f t="shared" si="321"/>
        <v>Non Carbonated</v>
      </c>
      <c r="W4147" t="s">
        <v>49</v>
      </c>
      <c r="X4147" t="b">
        <f t="shared" si="323"/>
        <v>1</v>
      </c>
      <c r="Y4147">
        <f t="shared" si="322"/>
        <v>3.5</v>
      </c>
      <c r="Z4147" s="2">
        <f t="shared" si="324"/>
        <v>2.3333333333333335</v>
      </c>
      <c r="AA4147" t="s">
        <v>398</v>
      </c>
      <c r="AB4147" t="s">
        <v>399</v>
      </c>
      <c r="AD4147" t="s">
        <v>60</v>
      </c>
      <c r="AE4147" t="s">
        <v>745</v>
      </c>
      <c r="AF4147">
        <v>2022</v>
      </c>
    </row>
    <row r="4148" spans="1:32" x14ac:dyDescent="0.25">
      <c r="A4148" t="s">
        <v>29</v>
      </c>
      <c r="B4148" t="s">
        <v>394</v>
      </c>
      <c r="C4148" t="s">
        <v>395</v>
      </c>
      <c r="D4148" t="s">
        <v>396</v>
      </c>
      <c r="E4148">
        <f>_xlfn.XLOOKUP(Table1[[#This Row],[Location]],'Location analysis'!A:A,'Location analysis'!B:B)</f>
        <v>40.416893999999999</v>
      </c>
      <c r="F4148">
        <f>_xlfn.XLOOKUP(Table1[[#This Row],[Location]],'Location analysis'!A:A,'Location analysis'!C:C)</f>
        <v>-74.420399000000003</v>
      </c>
      <c r="G4148" t="s">
        <v>612</v>
      </c>
      <c r="H4148" t="s">
        <v>43</v>
      </c>
      <c r="I4148">
        <v>15307427541</v>
      </c>
      <c r="J4148" t="s">
        <v>744</v>
      </c>
      <c r="K4148" t="s">
        <v>51</v>
      </c>
      <c r="L4148">
        <v>122</v>
      </c>
      <c r="M4148">
        <v>1.25</v>
      </c>
      <c r="N4148">
        <v>1</v>
      </c>
      <c r="O4148">
        <v>122</v>
      </c>
      <c r="P4148">
        <v>1.25</v>
      </c>
      <c r="Q4148">
        <v>1</v>
      </c>
      <c r="R4148">
        <v>1.25</v>
      </c>
      <c r="S4148">
        <v>1.25</v>
      </c>
      <c r="T4148" s="1">
        <v>44739</v>
      </c>
      <c r="U4148" t="str">
        <f t="shared" si="320"/>
        <v>Goldfish Baked - Cheddar</v>
      </c>
      <c r="V4148" t="str">
        <f t="shared" si="321"/>
        <v>Food</v>
      </c>
      <c r="W4148" t="s">
        <v>43</v>
      </c>
      <c r="X4148" t="b">
        <f t="shared" si="323"/>
        <v>1</v>
      </c>
      <c r="Y4148">
        <f t="shared" si="322"/>
        <v>1.25</v>
      </c>
      <c r="Z4148" s="2">
        <f t="shared" si="324"/>
        <v>0.83333333333333337</v>
      </c>
      <c r="AA4148" t="s">
        <v>613</v>
      </c>
      <c r="AB4148" t="s">
        <v>614</v>
      </c>
      <c r="AD4148" t="s">
        <v>60</v>
      </c>
      <c r="AE4148" t="s">
        <v>745</v>
      </c>
      <c r="AF4148">
        <v>2022</v>
      </c>
    </row>
    <row r="4149" spans="1:32" x14ac:dyDescent="0.25">
      <c r="A4149" t="s">
        <v>29</v>
      </c>
      <c r="B4149" t="s">
        <v>394</v>
      </c>
      <c r="C4149" t="s">
        <v>395</v>
      </c>
      <c r="D4149" t="s">
        <v>396</v>
      </c>
      <c r="E4149">
        <f>_xlfn.XLOOKUP(Table1[[#This Row],[Location]],'Location analysis'!A:A,'Location analysis'!B:B)</f>
        <v>40.416893999999999</v>
      </c>
      <c r="F4149">
        <f>_xlfn.XLOOKUP(Table1[[#This Row],[Location]],'Location analysis'!A:A,'Location analysis'!C:C)</f>
        <v>-74.420399000000003</v>
      </c>
      <c r="G4149" t="s">
        <v>272</v>
      </c>
      <c r="H4149" t="s">
        <v>43</v>
      </c>
      <c r="I4149">
        <v>15307433131</v>
      </c>
      <c r="J4149" t="s">
        <v>744</v>
      </c>
      <c r="K4149" t="s">
        <v>51</v>
      </c>
      <c r="L4149">
        <v>138</v>
      </c>
      <c r="M4149">
        <v>2</v>
      </c>
      <c r="N4149">
        <v>1</v>
      </c>
      <c r="O4149">
        <v>138</v>
      </c>
      <c r="P4149">
        <v>2</v>
      </c>
      <c r="Q4149">
        <v>1</v>
      </c>
      <c r="R4149">
        <v>2</v>
      </c>
      <c r="S4149">
        <v>2</v>
      </c>
      <c r="T4149" s="1">
        <v>44739</v>
      </c>
      <c r="U4149" t="str">
        <f t="shared" si="320"/>
        <v>Oreo Single Server 6 ct</v>
      </c>
      <c r="V4149" t="str">
        <f t="shared" si="321"/>
        <v>Food</v>
      </c>
      <c r="W4149" t="s">
        <v>43</v>
      </c>
      <c r="X4149" t="b">
        <f t="shared" si="323"/>
        <v>1</v>
      </c>
      <c r="Y4149">
        <f t="shared" si="322"/>
        <v>2</v>
      </c>
      <c r="Z4149" s="2">
        <f t="shared" si="324"/>
        <v>1.3333333333333333</v>
      </c>
      <c r="AA4149" t="s">
        <v>272</v>
      </c>
      <c r="AD4149" t="s">
        <v>60</v>
      </c>
      <c r="AE4149" t="s">
        <v>745</v>
      </c>
      <c r="AF4149">
        <v>2022</v>
      </c>
    </row>
    <row r="4150" spans="1:32" x14ac:dyDescent="0.25">
      <c r="A4150" t="s">
        <v>29</v>
      </c>
      <c r="B4150" t="s">
        <v>394</v>
      </c>
      <c r="C4150" t="s">
        <v>395</v>
      </c>
      <c r="D4150" t="s">
        <v>396</v>
      </c>
      <c r="E4150">
        <f>_xlfn.XLOOKUP(Table1[[#This Row],[Location]],'Location analysis'!A:A,'Location analysis'!B:B)</f>
        <v>40.416893999999999</v>
      </c>
      <c r="F4150">
        <f>_xlfn.XLOOKUP(Table1[[#This Row],[Location]],'Location analysis'!A:A,'Location analysis'!C:C)</f>
        <v>-74.420399000000003</v>
      </c>
      <c r="G4150" t="s">
        <v>192</v>
      </c>
      <c r="H4150" t="s">
        <v>43</v>
      </c>
      <c r="I4150">
        <v>15307547791</v>
      </c>
      <c r="J4150" t="s">
        <v>744</v>
      </c>
      <c r="K4150" t="s">
        <v>51</v>
      </c>
      <c r="L4150">
        <v>124</v>
      </c>
      <c r="M4150">
        <v>1.25</v>
      </c>
      <c r="N4150">
        <v>1</v>
      </c>
      <c r="O4150">
        <v>124</v>
      </c>
      <c r="P4150">
        <v>1.25</v>
      </c>
      <c r="Q4150">
        <v>1</v>
      </c>
      <c r="R4150">
        <v>1.25</v>
      </c>
      <c r="S4150">
        <v>1.25</v>
      </c>
      <c r="T4150" s="1">
        <v>44739</v>
      </c>
      <c r="U4150" t="str">
        <f t="shared" si="320"/>
        <v>CheezIt - Original</v>
      </c>
      <c r="V4150" t="str">
        <f t="shared" si="321"/>
        <v>Food</v>
      </c>
      <c r="W4150" t="s">
        <v>43</v>
      </c>
      <c r="X4150" t="b">
        <f t="shared" si="323"/>
        <v>1</v>
      </c>
      <c r="Y4150">
        <f t="shared" si="322"/>
        <v>1.25</v>
      </c>
      <c r="Z4150" s="2">
        <f t="shared" si="324"/>
        <v>0.83333333333333337</v>
      </c>
      <c r="AA4150" t="s">
        <v>193</v>
      </c>
      <c r="AB4150" t="s">
        <v>150</v>
      </c>
      <c r="AD4150" t="s">
        <v>60</v>
      </c>
      <c r="AE4150" t="s">
        <v>745</v>
      </c>
      <c r="AF4150">
        <v>2022</v>
      </c>
    </row>
    <row r="4151" spans="1:32" x14ac:dyDescent="0.25">
      <c r="A4151" t="s">
        <v>29</v>
      </c>
      <c r="B4151" t="s">
        <v>394</v>
      </c>
      <c r="C4151" t="s">
        <v>395</v>
      </c>
      <c r="D4151" t="s">
        <v>396</v>
      </c>
      <c r="E4151">
        <f>_xlfn.XLOOKUP(Table1[[#This Row],[Location]],'Location analysis'!A:A,'Location analysis'!B:B)</f>
        <v>40.416893999999999</v>
      </c>
      <c r="F4151">
        <f>_xlfn.XLOOKUP(Table1[[#This Row],[Location]],'Location analysis'!A:A,'Location analysis'!C:C)</f>
        <v>-74.420399000000003</v>
      </c>
      <c r="G4151" t="s">
        <v>192</v>
      </c>
      <c r="H4151" t="s">
        <v>43</v>
      </c>
      <c r="I4151">
        <v>15307563128</v>
      </c>
      <c r="J4151" t="s">
        <v>744</v>
      </c>
      <c r="K4151" t="s">
        <v>51</v>
      </c>
      <c r="L4151">
        <v>124</v>
      </c>
      <c r="M4151">
        <v>1.25</v>
      </c>
      <c r="N4151">
        <v>1</v>
      </c>
      <c r="O4151">
        <v>124</v>
      </c>
      <c r="P4151">
        <v>1.25</v>
      </c>
      <c r="Q4151">
        <v>1</v>
      </c>
      <c r="R4151">
        <v>1.25</v>
      </c>
      <c r="S4151">
        <v>1.25</v>
      </c>
      <c r="T4151" s="1">
        <v>44739</v>
      </c>
      <c r="U4151" t="str">
        <f t="shared" si="320"/>
        <v>CheezIt - Original</v>
      </c>
      <c r="V4151" t="str">
        <f t="shared" si="321"/>
        <v>Food</v>
      </c>
      <c r="W4151" t="s">
        <v>43</v>
      </c>
      <c r="X4151" t="b">
        <f t="shared" si="323"/>
        <v>1</v>
      </c>
      <c r="Y4151">
        <f t="shared" si="322"/>
        <v>1.25</v>
      </c>
      <c r="Z4151" s="2">
        <f t="shared" si="324"/>
        <v>0.83333333333333337</v>
      </c>
      <c r="AA4151" t="s">
        <v>193</v>
      </c>
      <c r="AB4151" t="s">
        <v>150</v>
      </c>
      <c r="AD4151" t="s">
        <v>60</v>
      </c>
      <c r="AE4151" t="s">
        <v>745</v>
      </c>
      <c r="AF4151">
        <v>2022</v>
      </c>
    </row>
    <row r="4152" spans="1:32" x14ac:dyDescent="0.25">
      <c r="A4152" t="s">
        <v>29</v>
      </c>
      <c r="B4152" t="s">
        <v>62</v>
      </c>
      <c r="C4152" t="s">
        <v>63</v>
      </c>
      <c r="D4152" t="s">
        <v>64</v>
      </c>
      <c r="E4152">
        <f>_xlfn.XLOOKUP(Table1[[#This Row],[Location]],'Location analysis'!A:A,'Location analysis'!B:B)</f>
        <v>40.091900000000003</v>
      </c>
      <c r="F4152">
        <f>_xlfn.XLOOKUP(Table1[[#This Row],[Location]],'Location analysis'!A:A,'Location analysis'!C:C)</f>
        <v>-74.358699999999999</v>
      </c>
      <c r="G4152" t="s">
        <v>192</v>
      </c>
      <c r="H4152" t="s">
        <v>43</v>
      </c>
      <c r="I4152">
        <v>15307567434</v>
      </c>
      <c r="J4152" t="s">
        <v>744</v>
      </c>
      <c r="K4152" t="s">
        <v>51</v>
      </c>
      <c r="L4152">
        <v>124</v>
      </c>
      <c r="M4152">
        <v>1.5</v>
      </c>
      <c r="N4152">
        <v>1</v>
      </c>
      <c r="O4152">
        <v>124</v>
      </c>
      <c r="P4152">
        <v>1.5</v>
      </c>
      <c r="Q4152">
        <v>1</v>
      </c>
      <c r="R4152">
        <v>1.5</v>
      </c>
      <c r="S4152">
        <v>1.5</v>
      </c>
      <c r="T4152" s="1">
        <v>44739</v>
      </c>
      <c r="U4152" t="str">
        <f t="shared" si="320"/>
        <v>CheezIt - Original</v>
      </c>
      <c r="V4152" t="str">
        <f t="shared" si="321"/>
        <v>Food</v>
      </c>
      <c r="W4152" t="s">
        <v>43</v>
      </c>
      <c r="X4152" t="b">
        <f t="shared" si="323"/>
        <v>1</v>
      </c>
      <c r="Y4152">
        <f t="shared" si="322"/>
        <v>1.5</v>
      </c>
      <c r="Z4152" s="2">
        <f t="shared" si="324"/>
        <v>1</v>
      </c>
      <c r="AA4152" t="s">
        <v>193</v>
      </c>
      <c r="AB4152" t="s">
        <v>150</v>
      </c>
      <c r="AD4152" t="s">
        <v>60</v>
      </c>
      <c r="AE4152" t="s">
        <v>745</v>
      </c>
      <c r="AF4152">
        <v>2022</v>
      </c>
    </row>
    <row r="4153" spans="1:32" x14ac:dyDescent="0.25">
      <c r="A4153" t="s">
        <v>29</v>
      </c>
      <c r="B4153" t="s">
        <v>394</v>
      </c>
      <c r="C4153" t="s">
        <v>395</v>
      </c>
      <c r="D4153" t="s">
        <v>396</v>
      </c>
      <c r="E4153">
        <f>_xlfn.XLOOKUP(Table1[[#This Row],[Location]],'Location analysis'!A:A,'Location analysis'!B:B)</f>
        <v>40.416893999999999</v>
      </c>
      <c r="F4153">
        <f>_xlfn.XLOOKUP(Table1[[#This Row],[Location]],'Location analysis'!A:A,'Location analysis'!C:C)</f>
        <v>-74.420399000000003</v>
      </c>
      <c r="G4153" t="s">
        <v>182</v>
      </c>
      <c r="H4153" t="s">
        <v>34</v>
      </c>
      <c r="I4153">
        <v>15307662909</v>
      </c>
      <c r="J4153" t="s">
        <v>744</v>
      </c>
      <c r="K4153" t="s">
        <v>51</v>
      </c>
      <c r="L4153">
        <v>142</v>
      </c>
      <c r="M4153">
        <v>1.5</v>
      </c>
      <c r="N4153">
        <v>1</v>
      </c>
      <c r="O4153">
        <v>142</v>
      </c>
      <c r="P4153">
        <v>1.5</v>
      </c>
      <c r="Q4153">
        <v>1</v>
      </c>
      <c r="R4153">
        <v>1.5</v>
      </c>
      <c r="S4153">
        <v>1.5</v>
      </c>
      <c r="T4153" s="1">
        <v>44739</v>
      </c>
      <c r="U4153" t="str">
        <f t="shared" si="320"/>
        <v>Coca Cola - Zero Sugar</v>
      </c>
      <c r="V4153" t="str">
        <f t="shared" si="321"/>
        <v>Carbonated</v>
      </c>
      <c r="W4153" t="s">
        <v>34</v>
      </c>
      <c r="X4153" t="b">
        <f t="shared" si="323"/>
        <v>1</v>
      </c>
      <c r="Y4153">
        <f t="shared" si="322"/>
        <v>1.5</v>
      </c>
      <c r="Z4153" s="2">
        <f t="shared" si="324"/>
        <v>1</v>
      </c>
      <c r="AA4153" t="s">
        <v>183</v>
      </c>
      <c r="AB4153" t="s">
        <v>184</v>
      </c>
      <c r="AD4153" t="s">
        <v>60</v>
      </c>
      <c r="AE4153" t="s">
        <v>745</v>
      </c>
      <c r="AF4153">
        <v>2022</v>
      </c>
    </row>
    <row r="4154" spans="1:32" x14ac:dyDescent="0.25">
      <c r="A4154" t="s">
        <v>29</v>
      </c>
      <c r="B4154" t="s">
        <v>394</v>
      </c>
      <c r="C4154" t="s">
        <v>395</v>
      </c>
      <c r="D4154" t="s">
        <v>396</v>
      </c>
      <c r="E4154">
        <f>_xlfn.XLOOKUP(Table1[[#This Row],[Location]],'Location analysis'!A:A,'Location analysis'!B:B)</f>
        <v>40.416893999999999</v>
      </c>
      <c r="F4154">
        <f>_xlfn.XLOOKUP(Table1[[#This Row],[Location]],'Location analysis'!A:A,'Location analysis'!C:C)</f>
        <v>-74.420399000000003</v>
      </c>
      <c r="G4154" t="s">
        <v>603</v>
      </c>
      <c r="H4154" t="s">
        <v>43</v>
      </c>
      <c r="I4154">
        <v>15307698612</v>
      </c>
      <c r="J4154" t="s">
        <v>744</v>
      </c>
      <c r="K4154" t="s">
        <v>51</v>
      </c>
      <c r="L4154">
        <v>155</v>
      </c>
      <c r="M4154">
        <v>5</v>
      </c>
      <c r="N4154">
        <v>1</v>
      </c>
      <c r="O4154">
        <v>155</v>
      </c>
      <c r="P4154">
        <v>5</v>
      </c>
      <c r="Q4154">
        <v>1</v>
      </c>
      <c r="R4154">
        <v>5</v>
      </c>
      <c r="S4154">
        <v>5</v>
      </c>
      <c r="T4154" s="1">
        <v>44739</v>
      </c>
      <c r="U4154" t="str">
        <f t="shared" si="320"/>
        <v>Ice Breakers Ice Cubes - PepperMint</v>
      </c>
      <c r="V4154" t="str">
        <f t="shared" si="321"/>
        <v>Food</v>
      </c>
      <c r="W4154" t="s">
        <v>43</v>
      </c>
      <c r="X4154" t="b">
        <f t="shared" si="323"/>
        <v>1</v>
      </c>
      <c r="Y4154">
        <f t="shared" si="322"/>
        <v>5</v>
      </c>
      <c r="Z4154" s="2">
        <f t="shared" si="324"/>
        <v>3.3333333333333335</v>
      </c>
      <c r="AA4154" t="s">
        <v>604</v>
      </c>
      <c r="AB4154" t="s">
        <v>605</v>
      </c>
      <c r="AD4154" t="s">
        <v>60</v>
      </c>
      <c r="AE4154" t="s">
        <v>745</v>
      </c>
      <c r="AF4154">
        <v>2022</v>
      </c>
    </row>
    <row r="4155" spans="1:32" x14ac:dyDescent="0.25">
      <c r="A4155" t="s">
        <v>29</v>
      </c>
      <c r="B4155" t="s">
        <v>394</v>
      </c>
      <c r="C4155" t="s">
        <v>395</v>
      </c>
      <c r="D4155" t="s">
        <v>396</v>
      </c>
      <c r="E4155">
        <f>_xlfn.XLOOKUP(Table1[[#This Row],[Location]],'Location analysis'!A:A,'Location analysis'!B:B)</f>
        <v>40.416893999999999</v>
      </c>
      <c r="F4155">
        <f>_xlfn.XLOOKUP(Table1[[#This Row],[Location]],'Location analysis'!A:A,'Location analysis'!C:C)</f>
        <v>-74.420399000000003</v>
      </c>
      <c r="G4155" t="s">
        <v>725</v>
      </c>
      <c r="H4155" t="s">
        <v>43</v>
      </c>
      <c r="I4155">
        <v>15307732275</v>
      </c>
      <c r="J4155" t="s">
        <v>744</v>
      </c>
      <c r="K4155" t="s">
        <v>51</v>
      </c>
      <c r="L4155">
        <v>112</v>
      </c>
      <c r="M4155">
        <v>1.5</v>
      </c>
      <c r="N4155">
        <v>1</v>
      </c>
      <c r="O4155">
        <v>112</v>
      </c>
      <c r="P4155">
        <v>1.5</v>
      </c>
      <c r="Q4155">
        <v>1</v>
      </c>
      <c r="R4155">
        <v>1.5</v>
      </c>
      <c r="S4155">
        <v>1.5</v>
      </c>
      <c r="T4155" s="1">
        <v>44739</v>
      </c>
      <c r="U4155" t="str">
        <f t="shared" si="320"/>
        <v>Popchips Potato - Sour Cream &amp; Onion</v>
      </c>
      <c r="V4155" t="str">
        <f t="shared" si="321"/>
        <v>Food</v>
      </c>
      <c r="W4155" t="s">
        <v>43</v>
      </c>
      <c r="X4155" t="b">
        <f t="shared" si="323"/>
        <v>1</v>
      </c>
      <c r="Y4155">
        <f t="shared" si="322"/>
        <v>1.5</v>
      </c>
      <c r="Z4155" s="2">
        <f t="shared" si="324"/>
        <v>1</v>
      </c>
      <c r="AA4155" t="s">
        <v>229</v>
      </c>
      <c r="AB4155" t="s">
        <v>726</v>
      </c>
      <c r="AD4155" t="s">
        <v>60</v>
      </c>
      <c r="AE4155" t="s">
        <v>745</v>
      </c>
      <c r="AF4155">
        <v>2022</v>
      </c>
    </row>
    <row r="4156" spans="1:32" x14ac:dyDescent="0.25">
      <c r="A4156" t="s">
        <v>29</v>
      </c>
      <c r="B4156" t="s">
        <v>394</v>
      </c>
      <c r="C4156" t="s">
        <v>395</v>
      </c>
      <c r="D4156" t="s">
        <v>396</v>
      </c>
      <c r="E4156">
        <f>_xlfn.XLOOKUP(Table1[[#This Row],[Location]],'Location analysis'!A:A,'Location analysis'!B:B)</f>
        <v>40.416893999999999</v>
      </c>
      <c r="F4156">
        <f>_xlfn.XLOOKUP(Table1[[#This Row],[Location]],'Location analysis'!A:A,'Location analysis'!C:C)</f>
        <v>-74.420399000000003</v>
      </c>
      <c r="G4156" t="s">
        <v>272</v>
      </c>
      <c r="H4156" t="s">
        <v>43</v>
      </c>
      <c r="I4156">
        <v>15307740292</v>
      </c>
      <c r="J4156" t="s">
        <v>744</v>
      </c>
      <c r="K4156" t="s">
        <v>51</v>
      </c>
      <c r="L4156">
        <v>138</v>
      </c>
      <c r="M4156">
        <v>2</v>
      </c>
      <c r="N4156">
        <v>1</v>
      </c>
      <c r="O4156">
        <v>138</v>
      </c>
      <c r="P4156">
        <v>2</v>
      </c>
      <c r="Q4156">
        <v>1</v>
      </c>
      <c r="R4156">
        <v>2</v>
      </c>
      <c r="S4156">
        <v>2</v>
      </c>
      <c r="T4156" s="1">
        <v>44739</v>
      </c>
      <c r="U4156" t="str">
        <f t="shared" si="320"/>
        <v>Oreo Single Server 6 ct</v>
      </c>
      <c r="V4156" t="str">
        <f t="shared" si="321"/>
        <v>Food</v>
      </c>
      <c r="W4156" t="s">
        <v>43</v>
      </c>
      <c r="X4156" t="b">
        <f t="shared" si="323"/>
        <v>1</v>
      </c>
      <c r="Y4156">
        <f t="shared" si="322"/>
        <v>2</v>
      </c>
      <c r="Z4156" s="2">
        <f t="shared" si="324"/>
        <v>1.3333333333333333</v>
      </c>
      <c r="AA4156" t="s">
        <v>272</v>
      </c>
      <c r="AD4156" t="s">
        <v>60</v>
      </c>
      <c r="AE4156" t="s">
        <v>745</v>
      </c>
      <c r="AF4156">
        <v>2022</v>
      </c>
    </row>
    <row r="4157" spans="1:32" x14ac:dyDescent="0.25">
      <c r="A4157" t="s">
        <v>29</v>
      </c>
      <c r="B4157" t="s">
        <v>394</v>
      </c>
      <c r="C4157" t="s">
        <v>395</v>
      </c>
      <c r="D4157" t="s">
        <v>396</v>
      </c>
      <c r="E4157">
        <f>_xlfn.XLOOKUP(Table1[[#This Row],[Location]],'Location analysis'!A:A,'Location analysis'!B:B)</f>
        <v>40.416893999999999</v>
      </c>
      <c r="F4157">
        <f>_xlfn.XLOOKUP(Table1[[#This Row],[Location]],'Location analysis'!A:A,'Location analysis'!C:C)</f>
        <v>-74.420399000000003</v>
      </c>
      <c r="G4157" t="s">
        <v>508</v>
      </c>
      <c r="H4157" t="s">
        <v>43</v>
      </c>
      <c r="I4157">
        <v>15307752438</v>
      </c>
      <c r="J4157" t="s">
        <v>744</v>
      </c>
      <c r="K4157" t="s">
        <v>51</v>
      </c>
      <c r="L4157">
        <v>110</v>
      </c>
      <c r="M4157">
        <v>1.5</v>
      </c>
      <c r="N4157">
        <v>1</v>
      </c>
      <c r="O4157">
        <v>110</v>
      </c>
      <c r="P4157">
        <v>1.5</v>
      </c>
      <c r="Q4157">
        <v>1</v>
      </c>
      <c r="R4157">
        <v>1.5</v>
      </c>
      <c r="S4157">
        <v>1.5</v>
      </c>
      <c r="T4157" s="1">
        <v>44739</v>
      </c>
      <c r="U4157" t="str">
        <f t="shared" si="320"/>
        <v>Pop Corners - Kettle Corn</v>
      </c>
      <c r="V4157" t="str">
        <f t="shared" si="321"/>
        <v>Food</v>
      </c>
      <c r="W4157" t="s">
        <v>43</v>
      </c>
      <c r="X4157" t="b">
        <f t="shared" si="323"/>
        <v>1</v>
      </c>
      <c r="Y4157">
        <f t="shared" si="322"/>
        <v>1.5</v>
      </c>
      <c r="Z4157" s="2">
        <f t="shared" si="324"/>
        <v>1</v>
      </c>
      <c r="AA4157" t="s">
        <v>509</v>
      </c>
      <c r="AB4157" t="s">
        <v>510</v>
      </c>
      <c r="AD4157" t="s">
        <v>60</v>
      </c>
      <c r="AE4157" t="s">
        <v>745</v>
      </c>
      <c r="AF4157">
        <v>2022</v>
      </c>
    </row>
    <row r="4158" spans="1:32" x14ac:dyDescent="0.25">
      <c r="A4158" t="s">
        <v>29</v>
      </c>
      <c r="B4158" t="s">
        <v>30</v>
      </c>
      <c r="C4158" t="s">
        <v>31</v>
      </c>
      <c r="D4158" t="s">
        <v>32</v>
      </c>
      <c r="E4158">
        <f>_xlfn.XLOOKUP(Table1[[#This Row],[Location]],'Location analysis'!A:A,'Location analysis'!B:B)</f>
        <v>40.423690999999998</v>
      </c>
      <c r="F4158">
        <f>_xlfn.XLOOKUP(Table1[[#This Row],[Location]],'Location analysis'!A:A,'Location analysis'!C:C)</f>
        <v>-74.380831999999998</v>
      </c>
      <c r="G4158" t="s">
        <v>703</v>
      </c>
      <c r="I4158">
        <v>15307874607</v>
      </c>
      <c r="J4158" t="s">
        <v>744</v>
      </c>
      <c r="K4158" t="s">
        <v>36</v>
      </c>
      <c r="L4158">
        <v>141</v>
      </c>
      <c r="M4158">
        <v>2</v>
      </c>
      <c r="N4158">
        <v>1</v>
      </c>
      <c r="O4158">
        <v>141</v>
      </c>
      <c r="P4158">
        <v>2</v>
      </c>
      <c r="Q4158">
        <v>1</v>
      </c>
      <c r="R4158">
        <v>2</v>
      </c>
      <c r="S4158">
        <v>2</v>
      </c>
      <c r="T4158" s="1">
        <v>44749</v>
      </c>
      <c r="U4158" t="str">
        <f t="shared" si="320"/>
        <v>Canada Dry - Ginger Ale &amp; Lemonde</v>
      </c>
      <c r="V4158" t="str">
        <f t="shared" si="321"/>
        <v>Cell is Blank - Dis-regard</v>
      </c>
      <c r="W4158" t="s">
        <v>34</v>
      </c>
      <c r="X4158" t="b">
        <f t="shared" si="323"/>
        <v>1</v>
      </c>
      <c r="Y4158">
        <f t="shared" si="322"/>
        <v>2</v>
      </c>
      <c r="Z4158" s="2">
        <f t="shared" si="324"/>
        <v>1.3333333333333333</v>
      </c>
      <c r="AA4158" t="s">
        <v>704</v>
      </c>
      <c r="AB4158" t="s">
        <v>705</v>
      </c>
      <c r="AD4158" t="s">
        <v>60</v>
      </c>
      <c r="AE4158" t="s">
        <v>745</v>
      </c>
      <c r="AF4158">
        <v>2022</v>
      </c>
    </row>
    <row r="4159" spans="1:32" x14ac:dyDescent="0.25">
      <c r="A4159" t="s">
        <v>29</v>
      </c>
      <c r="B4159" t="s">
        <v>394</v>
      </c>
      <c r="C4159" t="s">
        <v>395</v>
      </c>
      <c r="D4159" t="s">
        <v>396</v>
      </c>
      <c r="E4159">
        <f>_xlfn.XLOOKUP(Table1[[#This Row],[Location]],'Location analysis'!A:A,'Location analysis'!B:B)</f>
        <v>40.416893999999999</v>
      </c>
      <c r="F4159">
        <f>_xlfn.XLOOKUP(Table1[[#This Row],[Location]],'Location analysis'!A:A,'Location analysis'!C:C)</f>
        <v>-74.420399000000003</v>
      </c>
      <c r="G4159" t="s">
        <v>424</v>
      </c>
      <c r="H4159" t="s">
        <v>43</v>
      </c>
      <c r="I4159">
        <v>15307887338</v>
      </c>
      <c r="J4159" t="s">
        <v>744</v>
      </c>
      <c r="K4159" t="s">
        <v>36</v>
      </c>
      <c r="L4159">
        <v>130</v>
      </c>
      <c r="M4159">
        <v>2</v>
      </c>
      <c r="N4159">
        <v>1</v>
      </c>
      <c r="O4159">
        <v>130</v>
      </c>
      <c r="P4159">
        <v>2</v>
      </c>
      <c r="Q4159">
        <v>1</v>
      </c>
      <c r="R4159">
        <v>2</v>
      </c>
      <c r="S4159">
        <v>2</v>
      </c>
      <c r="T4159" s="1">
        <v>44739</v>
      </c>
      <c r="U4159" t="str">
        <f t="shared" si="320"/>
        <v>Autumns Granola Bar - Cinnamon Almond</v>
      </c>
      <c r="V4159" t="str">
        <f t="shared" si="321"/>
        <v>Food</v>
      </c>
      <c r="W4159" t="s">
        <v>43</v>
      </c>
      <c r="X4159" t="b">
        <f t="shared" si="323"/>
        <v>1</v>
      </c>
      <c r="Y4159">
        <f t="shared" si="322"/>
        <v>2</v>
      </c>
      <c r="Z4159" s="2">
        <f t="shared" si="324"/>
        <v>1.3333333333333333</v>
      </c>
      <c r="AA4159" t="s">
        <v>425</v>
      </c>
      <c r="AB4159" t="s">
        <v>426</v>
      </c>
      <c r="AD4159" t="s">
        <v>60</v>
      </c>
      <c r="AE4159" t="s">
        <v>745</v>
      </c>
      <c r="AF4159">
        <v>2022</v>
      </c>
    </row>
    <row r="4160" spans="1:32" x14ac:dyDescent="0.25">
      <c r="A4160" t="s">
        <v>29</v>
      </c>
      <c r="B4160" t="s">
        <v>394</v>
      </c>
      <c r="C4160" t="s">
        <v>395</v>
      </c>
      <c r="D4160" t="s">
        <v>396</v>
      </c>
      <c r="E4160">
        <f>_xlfn.XLOOKUP(Table1[[#This Row],[Location]],'Location analysis'!A:A,'Location analysis'!B:B)</f>
        <v>40.416893999999999</v>
      </c>
      <c r="F4160">
        <f>_xlfn.XLOOKUP(Table1[[#This Row],[Location]],'Location analysis'!A:A,'Location analysis'!C:C)</f>
        <v>-74.420399000000003</v>
      </c>
      <c r="G4160" t="s">
        <v>317</v>
      </c>
      <c r="H4160" t="s">
        <v>43</v>
      </c>
      <c r="I4160">
        <v>15307893005</v>
      </c>
      <c r="J4160" t="s">
        <v>744</v>
      </c>
      <c r="K4160" t="s">
        <v>36</v>
      </c>
      <c r="L4160">
        <v>135</v>
      </c>
      <c r="M4160">
        <v>2</v>
      </c>
      <c r="N4160">
        <v>1</v>
      </c>
      <c r="O4160">
        <v>135</v>
      </c>
      <c r="P4160">
        <v>2</v>
      </c>
      <c r="Q4160">
        <v>1</v>
      </c>
      <c r="R4160">
        <v>2</v>
      </c>
      <c r="S4160">
        <v>2</v>
      </c>
      <c r="T4160" s="1">
        <v>44739</v>
      </c>
      <c r="U4160" t="str">
        <f t="shared" si="320"/>
        <v>RXBAR - Protein Bar - Peanut Butter</v>
      </c>
      <c r="V4160" t="str">
        <f t="shared" si="321"/>
        <v>Food</v>
      </c>
      <c r="W4160" t="s">
        <v>43</v>
      </c>
      <c r="X4160" t="b">
        <f t="shared" si="323"/>
        <v>1</v>
      </c>
      <c r="Y4160">
        <f t="shared" si="322"/>
        <v>2</v>
      </c>
      <c r="Z4160" s="2">
        <f t="shared" si="324"/>
        <v>1.3333333333333333</v>
      </c>
      <c r="AA4160" t="s">
        <v>318</v>
      </c>
      <c r="AB4160" t="s">
        <v>319</v>
      </c>
      <c r="AC4160" t="s">
        <v>320</v>
      </c>
      <c r="AD4160" t="s">
        <v>60</v>
      </c>
      <c r="AE4160" t="s">
        <v>745</v>
      </c>
      <c r="AF4160">
        <v>2022</v>
      </c>
    </row>
    <row r="4161" spans="1:32" x14ac:dyDescent="0.25">
      <c r="A4161" t="s">
        <v>29</v>
      </c>
      <c r="B4161" t="s">
        <v>46</v>
      </c>
      <c r="C4161" t="s">
        <v>31</v>
      </c>
      <c r="D4161" t="s">
        <v>47</v>
      </c>
      <c r="E4161">
        <f>_xlfn.XLOOKUP(Table1[[#This Row],[Location]],'Location analysis'!A:A,'Location analysis'!B:B)</f>
        <v>40.423690999999998</v>
      </c>
      <c r="F4161">
        <f>_xlfn.XLOOKUP(Table1[[#This Row],[Location]],'Location analysis'!A:A,'Location analysis'!C:C)</f>
        <v>-74.380831999999998</v>
      </c>
      <c r="G4161" t="s">
        <v>664</v>
      </c>
      <c r="H4161" t="s">
        <v>49</v>
      </c>
      <c r="I4161">
        <v>15307952085</v>
      </c>
      <c r="J4161" t="s">
        <v>744</v>
      </c>
      <c r="K4161" t="s">
        <v>51</v>
      </c>
      <c r="L4161">
        <v>145</v>
      </c>
      <c r="M4161">
        <v>2.75</v>
      </c>
      <c r="N4161">
        <v>1</v>
      </c>
      <c r="O4161">
        <v>145</v>
      </c>
      <c r="P4161">
        <v>2.75</v>
      </c>
      <c r="Q4161">
        <v>1</v>
      </c>
      <c r="R4161">
        <v>2.75</v>
      </c>
      <c r="S4161">
        <v>2.75</v>
      </c>
      <c r="T4161" s="1">
        <v>44739</v>
      </c>
      <c r="U4161" t="str">
        <f t="shared" si="320"/>
        <v>BodyArmor  LYTE - Blueberry Pomegranate</v>
      </c>
      <c r="V4161" t="str">
        <f t="shared" si="321"/>
        <v>Non Carbonated</v>
      </c>
      <c r="W4161" t="s">
        <v>49</v>
      </c>
      <c r="X4161" t="b">
        <f t="shared" si="323"/>
        <v>1</v>
      </c>
      <c r="Y4161">
        <f t="shared" si="322"/>
        <v>2.75</v>
      </c>
      <c r="Z4161" s="2">
        <f t="shared" si="324"/>
        <v>1.8333333333333333</v>
      </c>
      <c r="AA4161" t="s">
        <v>665</v>
      </c>
      <c r="AB4161" t="s">
        <v>666</v>
      </c>
      <c r="AD4161" t="s">
        <v>60</v>
      </c>
      <c r="AE4161" t="s">
        <v>745</v>
      </c>
      <c r="AF4161">
        <v>2022</v>
      </c>
    </row>
    <row r="4162" spans="1:32" x14ac:dyDescent="0.25">
      <c r="A4162" t="s">
        <v>29</v>
      </c>
      <c r="B4162" t="s">
        <v>394</v>
      </c>
      <c r="C4162" t="s">
        <v>395</v>
      </c>
      <c r="D4162" t="s">
        <v>396</v>
      </c>
      <c r="E4162">
        <f>_xlfn.XLOOKUP(Table1[[#This Row],[Location]],'Location analysis'!A:A,'Location analysis'!B:B)</f>
        <v>40.416893999999999</v>
      </c>
      <c r="F4162">
        <f>_xlfn.XLOOKUP(Table1[[#This Row],[Location]],'Location analysis'!A:A,'Location analysis'!C:C)</f>
        <v>-74.420399000000003</v>
      </c>
      <c r="G4162" t="s">
        <v>463</v>
      </c>
      <c r="H4162" t="s">
        <v>34</v>
      </c>
      <c r="I4162">
        <v>15307996178</v>
      </c>
      <c r="J4162" t="s">
        <v>744</v>
      </c>
      <c r="K4162" t="s">
        <v>51</v>
      </c>
      <c r="L4162">
        <v>148</v>
      </c>
      <c r="M4162">
        <v>3</v>
      </c>
      <c r="N4162">
        <v>1</v>
      </c>
      <c r="O4162">
        <v>148</v>
      </c>
      <c r="P4162">
        <v>3</v>
      </c>
      <c r="Q4162">
        <v>1</v>
      </c>
      <c r="R4162">
        <v>3</v>
      </c>
      <c r="S4162">
        <v>3</v>
      </c>
      <c r="T4162" s="1">
        <v>44739</v>
      </c>
      <c r="U4162" t="str">
        <f t="shared" ref="U4162:U4225" si="325">IF(G4162="","Cell is Blank - Dis-regard",G4162)</f>
        <v>Starbucks Refresher - Real Coconut Water</v>
      </c>
      <c r="V4162" t="str">
        <f t="shared" ref="V4162:V4225" si="326">IF(H4162="","Cell is Blank - Dis-regard",H4162)</f>
        <v>Carbonated</v>
      </c>
      <c r="W4162" t="s">
        <v>34</v>
      </c>
      <c r="X4162" t="b">
        <f t="shared" si="323"/>
        <v>1</v>
      </c>
      <c r="Y4162">
        <f t="shared" ref="Y4162:Y4225" si="327">IF(X4162="FALSE",M4162,M4162)</f>
        <v>3</v>
      </c>
      <c r="Z4162" s="2">
        <f t="shared" si="324"/>
        <v>2</v>
      </c>
      <c r="AA4162" t="s">
        <v>464</v>
      </c>
      <c r="AB4162" t="s">
        <v>465</v>
      </c>
      <c r="AD4162" t="s">
        <v>60</v>
      </c>
      <c r="AE4162" t="s">
        <v>745</v>
      </c>
      <c r="AF4162">
        <v>2022</v>
      </c>
    </row>
    <row r="4163" spans="1:32" x14ac:dyDescent="0.25">
      <c r="A4163" t="s">
        <v>29</v>
      </c>
      <c r="B4163" t="s">
        <v>30</v>
      </c>
      <c r="C4163" t="s">
        <v>31</v>
      </c>
      <c r="D4163" t="s">
        <v>32</v>
      </c>
      <c r="E4163">
        <f>_xlfn.XLOOKUP(Table1[[#This Row],[Location]],'Location analysis'!A:A,'Location analysis'!B:B)</f>
        <v>40.423690999999998</v>
      </c>
      <c r="F4163">
        <f>_xlfn.XLOOKUP(Table1[[#This Row],[Location]],'Location analysis'!A:A,'Location analysis'!C:C)</f>
        <v>-74.380831999999998</v>
      </c>
      <c r="G4163" t="s">
        <v>703</v>
      </c>
      <c r="I4163">
        <v>15308216173</v>
      </c>
      <c r="J4163" t="s">
        <v>744</v>
      </c>
      <c r="K4163" t="s">
        <v>36</v>
      </c>
      <c r="L4163">
        <v>141</v>
      </c>
      <c r="M4163">
        <v>2</v>
      </c>
      <c r="N4163">
        <v>1</v>
      </c>
      <c r="O4163">
        <v>141</v>
      </c>
      <c r="P4163">
        <v>2</v>
      </c>
      <c r="Q4163">
        <v>1</v>
      </c>
      <c r="R4163">
        <v>2</v>
      </c>
      <c r="S4163">
        <v>2</v>
      </c>
      <c r="T4163" s="1">
        <v>44749</v>
      </c>
      <c r="U4163" t="str">
        <f t="shared" si="325"/>
        <v>Canada Dry - Ginger Ale &amp; Lemonde</v>
      </c>
      <c r="V4163" t="str">
        <f t="shared" si="326"/>
        <v>Cell is Blank - Dis-regard</v>
      </c>
      <c r="W4163" t="s">
        <v>34</v>
      </c>
      <c r="X4163" t="b">
        <f t="shared" ref="X4163:X4226" si="328">M4163=P4163</f>
        <v>1</v>
      </c>
      <c r="Y4163">
        <f t="shared" si="327"/>
        <v>2</v>
      </c>
      <c r="Z4163" s="2">
        <f t="shared" ref="Z4163:Z4226" si="329">Y4163/1.5</f>
        <v>1.3333333333333333</v>
      </c>
      <c r="AA4163" t="s">
        <v>704</v>
      </c>
      <c r="AB4163" t="s">
        <v>705</v>
      </c>
      <c r="AD4163" t="s">
        <v>60</v>
      </c>
      <c r="AE4163" t="s">
        <v>745</v>
      </c>
      <c r="AF4163">
        <v>2022</v>
      </c>
    </row>
    <row r="4164" spans="1:32" x14ac:dyDescent="0.25">
      <c r="A4164" t="s">
        <v>29</v>
      </c>
      <c r="B4164" t="s">
        <v>394</v>
      </c>
      <c r="C4164" t="s">
        <v>395</v>
      </c>
      <c r="D4164" t="s">
        <v>396</v>
      </c>
      <c r="E4164">
        <f>_xlfn.XLOOKUP(Table1[[#This Row],[Location]],'Location analysis'!A:A,'Location analysis'!B:B)</f>
        <v>40.416893999999999</v>
      </c>
      <c r="F4164">
        <f>_xlfn.XLOOKUP(Table1[[#This Row],[Location]],'Location analysis'!A:A,'Location analysis'!C:C)</f>
        <v>-74.420399000000003</v>
      </c>
      <c r="G4164" t="s">
        <v>192</v>
      </c>
      <c r="H4164" t="s">
        <v>43</v>
      </c>
      <c r="I4164">
        <v>15308219510</v>
      </c>
      <c r="J4164" t="s">
        <v>744</v>
      </c>
      <c r="K4164" t="s">
        <v>51</v>
      </c>
      <c r="L4164">
        <v>124</v>
      </c>
      <c r="M4164">
        <v>1.25</v>
      </c>
      <c r="N4164">
        <v>1</v>
      </c>
      <c r="O4164">
        <v>124</v>
      </c>
      <c r="P4164">
        <v>1.25</v>
      </c>
      <c r="Q4164">
        <v>1</v>
      </c>
      <c r="R4164">
        <v>1.25</v>
      </c>
      <c r="S4164">
        <v>1.25</v>
      </c>
      <c r="T4164" s="1">
        <v>44739</v>
      </c>
      <c r="U4164" t="str">
        <f t="shared" si="325"/>
        <v>CheezIt - Original</v>
      </c>
      <c r="V4164" t="str">
        <f t="shared" si="326"/>
        <v>Food</v>
      </c>
      <c r="W4164" t="s">
        <v>43</v>
      </c>
      <c r="X4164" t="b">
        <f t="shared" si="328"/>
        <v>1</v>
      </c>
      <c r="Y4164">
        <f t="shared" si="327"/>
        <v>1.25</v>
      </c>
      <c r="Z4164" s="2">
        <f t="shared" si="329"/>
        <v>0.83333333333333337</v>
      </c>
      <c r="AA4164" t="s">
        <v>193</v>
      </c>
      <c r="AB4164" t="s">
        <v>150</v>
      </c>
      <c r="AD4164" t="s">
        <v>60</v>
      </c>
      <c r="AE4164" t="s">
        <v>745</v>
      </c>
      <c r="AF4164">
        <v>2022</v>
      </c>
    </row>
    <row r="4165" spans="1:32" x14ac:dyDescent="0.25">
      <c r="A4165" t="s">
        <v>29</v>
      </c>
      <c r="B4165" t="s">
        <v>394</v>
      </c>
      <c r="C4165" t="s">
        <v>395</v>
      </c>
      <c r="D4165" t="s">
        <v>396</v>
      </c>
      <c r="E4165">
        <f>_xlfn.XLOOKUP(Table1[[#This Row],[Location]],'Location analysis'!A:A,'Location analysis'!B:B)</f>
        <v>40.416893999999999</v>
      </c>
      <c r="F4165">
        <f>_xlfn.XLOOKUP(Table1[[#This Row],[Location]],'Location analysis'!A:A,'Location analysis'!C:C)</f>
        <v>-74.420399000000003</v>
      </c>
      <c r="G4165" t="s">
        <v>42</v>
      </c>
      <c r="H4165" t="s">
        <v>43</v>
      </c>
      <c r="I4165">
        <v>15308232579</v>
      </c>
      <c r="J4165" t="s">
        <v>744</v>
      </c>
      <c r="K4165" t="s">
        <v>51</v>
      </c>
      <c r="L4165">
        <v>121</v>
      </c>
      <c r="M4165">
        <v>1.5</v>
      </c>
      <c r="N4165">
        <v>1</v>
      </c>
      <c r="O4165">
        <v>121</v>
      </c>
      <c r="P4165">
        <v>1.5</v>
      </c>
      <c r="Q4165">
        <v>1</v>
      </c>
      <c r="R4165">
        <v>1.5</v>
      </c>
      <c r="S4165">
        <v>1.5</v>
      </c>
      <c r="T4165" s="1">
        <v>44739</v>
      </c>
      <c r="U4165" t="str">
        <f t="shared" si="325"/>
        <v>Takis - Hot Chilli Pepper &amp; Lime</v>
      </c>
      <c r="V4165" t="str">
        <f t="shared" si="326"/>
        <v>Food</v>
      </c>
      <c r="W4165" t="s">
        <v>43</v>
      </c>
      <c r="X4165" t="b">
        <f t="shared" si="328"/>
        <v>1</v>
      </c>
      <c r="Y4165">
        <f t="shared" si="327"/>
        <v>1.5</v>
      </c>
      <c r="Z4165" s="2">
        <f t="shared" si="329"/>
        <v>1</v>
      </c>
      <c r="AA4165" t="s">
        <v>44</v>
      </c>
      <c r="AB4165" t="s">
        <v>45</v>
      </c>
      <c r="AD4165" t="s">
        <v>60</v>
      </c>
      <c r="AE4165" t="s">
        <v>745</v>
      </c>
      <c r="AF4165">
        <v>2022</v>
      </c>
    </row>
    <row r="4166" spans="1:32" x14ac:dyDescent="0.25">
      <c r="A4166" t="s">
        <v>29</v>
      </c>
      <c r="B4166" t="s">
        <v>46</v>
      </c>
      <c r="C4166" t="s">
        <v>31</v>
      </c>
      <c r="D4166" t="s">
        <v>47</v>
      </c>
      <c r="E4166">
        <f>_xlfn.XLOOKUP(Table1[[#This Row],[Location]],'Location analysis'!A:A,'Location analysis'!B:B)</f>
        <v>40.423690999999998</v>
      </c>
      <c r="F4166">
        <f>_xlfn.XLOOKUP(Table1[[#This Row],[Location]],'Location analysis'!A:A,'Location analysis'!C:C)</f>
        <v>-74.380831999999998</v>
      </c>
      <c r="G4166" t="s">
        <v>485</v>
      </c>
      <c r="H4166" t="s">
        <v>43</v>
      </c>
      <c r="I4166">
        <v>15308519740</v>
      </c>
      <c r="J4166" t="s">
        <v>744</v>
      </c>
      <c r="K4166" t="s">
        <v>36</v>
      </c>
      <c r="L4166">
        <v>139</v>
      </c>
      <c r="M4166">
        <v>2</v>
      </c>
      <c r="N4166">
        <v>1</v>
      </c>
      <c r="O4166">
        <v>139</v>
      </c>
      <c r="P4166">
        <v>2</v>
      </c>
      <c r="Q4166">
        <v>1</v>
      </c>
      <c r="R4166">
        <v>2</v>
      </c>
      <c r="S4166">
        <v>2</v>
      </c>
      <c r="T4166" s="1">
        <v>44739</v>
      </c>
      <c r="U4166" t="str">
        <f t="shared" si="325"/>
        <v>Keto Bar - Creamy Peanut Butter Chocolate</v>
      </c>
      <c r="V4166" t="str">
        <f t="shared" si="326"/>
        <v>Food</v>
      </c>
      <c r="W4166" t="s">
        <v>43</v>
      </c>
      <c r="X4166" t="b">
        <f t="shared" si="328"/>
        <v>1</v>
      </c>
      <c r="Y4166">
        <f t="shared" si="327"/>
        <v>2</v>
      </c>
      <c r="Z4166" s="2">
        <f t="shared" si="329"/>
        <v>1.3333333333333333</v>
      </c>
      <c r="AA4166" t="s">
        <v>486</v>
      </c>
      <c r="AB4166" t="s">
        <v>487</v>
      </c>
      <c r="AD4166" t="s">
        <v>60</v>
      </c>
      <c r="AE4166" t="s">
        <v>745</v>
      </c>
      <c r="AF4166">
        <v>2022</v>
      </c>
    </row>
    <row r="4167" spans="1:32" x14ac:dyDescent="0.25">
      <c r="A4167" t="s">
        <v>29</v>
      </c>
      <c r="B4167" t="s">
        <v>394</v>
      </c>
      <c r="C4167" t="s">
        <v>395</v>
      </c>
      <c r="D4167" t="s">
        <v>396</v>
      </c>
      <c r="E4167">
        <f>_xlfn.XLOOKUP(Table1[[#This Row],[Location]],'Location analysis'!A:A,'Location analysis'!B:B)</f>
        <v>40.416893999999999</v>
      </c>
      <c r="F4167">
        <f>_xlfn.XLOOKUP(Table1[[#This Row],[Location]],'Location analysis'!A:A,'Location analysis'!C:C)</f>
        <v>-74.420399000000003</v>
      </c>
      <c r="G4167" t="s">
        <v>228</v>
      </c>
      <c r="H4167" t="s">
        <v>43</v>
      </c>
      <c r="I4167">
        <v>15308614328</v>
      </c>
      <c r="J4167" t="s">
        <v>744</v>
      </c>
      <c r="K4167" t="s">
        <v>51</v>
      </c>
      <c r="L4167">
        <v>111</v>
      </c>
      <c r="M4167">
        <v>1.5</v>
      </c>
      <c r="N4167">
        <v>1</v>
      </c>
      <c r="O4167">
        <v>111</v>
      </c>
      <c r="P4167">
        <v>1.5</v>
      </c>
      <c r="Q4167">
        <v>1</v>
      </c>
      <c r="R4167">
        <v>1.5</v>
      </c>
      <c r="S4167">
        <v>1.5</v>
      </c>
      <c r="T4167" s="1">
        <v>44739</v>
      </c>
      <c r="U4167" t="str">
        <f t="shared" si="325"/>
        <v>Popchips Potato - Barbeque</v>
      </c>
      <c r="V4167" t="str">
        <f t="shared" si="326"/>
        <v>Food</v>
      </c>
      <c r="W4167" t="s">
        <v>43</v>
      </c>
      <c r="X4167" t="b">
        <f t="shared" si="328"/>
        <v>1</v>
      </c>
      <c r="Y4167">
        <f t="shared" si="327"/>
        <v>1.5</v>
      </c>
      <c r="Z4167" s="2">
        <f t="shared" si="329"/>
        <v>1</v>
      </c>
      <c r="AA4167" t="s">
        <v>229</v>
      </c>
      <c r="AB4167" t="s">
        <v>230</v>
      </c>
      <c r="AD4167" t="s">
        <v>60</v>
      </c>
      <c r="AE4167" t="s">
        <v>745</v>
      </c>
      <c r="AF4167">
        <v>2022</v>
      </c>
    </row>
    <row r="4168" spans="1:32" x14ac:dyDescent="0.25">
      <c r="A4168" t="s">
        <v>29</v>
      </c>
      <c r="B4168" t="s">
        <v>30</v>
      </c>
      <c r="C4168" t="s">
        <v>31</v>
      </c>
      <c r="D4168" t="s">
        <v>32</v>
      </c>
      <c r="E4168">
        <f>_xlfn.XLOOKUP(Table1[[#This Row],[Location]],'Location analysis'!A:A,'Location analysis'!B:B)</f>
        <v>40.423690999999998</v>
      </c>
      <c r="F4168">
        <f>_xlfn.XLOOKUP(Table1[[#This Row],[Location]],'Location analysis'!A:A,'Location analysis'!C:C)</f>
        <v>-74.380831999999998</v>
      </c>
      <c r="G4168" t="s">
        <v>33</v>
      </c>
      <c r="H4168" t="s">
        <v>34</v>
      </c>
      <c r="I4168">
        <v>15308704814</v>
      </c>
      <c r="J4168" t="s">
        <v>744</v>
      </c>
      <c r="K4168" t="s">
        <v>36</v>
      </c>
      <c r="L4168">
        <v>148</v>
      </c>
      <c r="M4168">
        <v>3.5</v>
      </c>
      <c r="N4168">
        <v>1</v>
      </c>
      <c r="O4168">
        <v>148</v>
      </c>
      <c r="P4168">
        <v>3.5</v>
      </c>
      <c r="Q4168">
        <v>1</v>
      </c>
      <c r="R4168">
        <v>3.5</v>
      </c>
      <c r="S4168">
        <v>3.5</v>
      </c>
      <c r="T4168" s="1">
        <v>44749</v>
      </c>
      <c r="U4168" t="str">
        <f t="shared" si="325"/>
        <v>Red Bull - Energy Drink - Sugar Free</v>
      </c>
      <c r="V4168" t="str">
        <f t="shared" si="326"/>
        <v>Carbonated</v>
      </c>
      <c r="W4168" t="s">
        <v>34</v>
      </c>
      <c r="X4168" t="b">
        <f t="shared" si="328"/>
        <v>1</v>
      </c>
      <c r="Y4168">
        <f t="shared" si="327"/>
        <v>3.5</v>
      </c>
      <c r="Z4168" s="2">
        <f t="shared" si="329"/>
        <v>2.3333333333333335</v>
      </c>
      <c r="AA4168" t="s">
        <v>37</v>
      </c>
      <c r="AB4168" t="s">
        <v>38</v>
      </c>
      <c r="AC4168" t="s">
        <v>39</v>
      </c>
      <c r="AD4168" t="s">
        <v>60</v>
      </c>
      <c r="AE4168" t="s">
        <v>745</v>
      </c>
      <c r="AF4168">
        <v>2022</v>
      </c>
    </row>
    <row r="4169" spans="1:32" x14ac:dyDescent="0.25">
      <c r="A4169" t="s">
        <v>29</v>
      </c>
      <c r="B4169" t="s">
        <v>30</v>
      </c>
      <c r="C4169" t="s">
        <v>31</v>
      </c>
      <c r="D4169" t="s">
        <v>32</v>
      </c>
      <c r="E4169">
        <f>_xlfn.XLOOKUP(Table1[[#This Row],[Location]],'Location analysis'!A:A,'Location analysis'!B:B)</f>
        <v>40.423690999999998</v>
      </c>
      <c r="F4169">
        <f>_xlfn.XLOOKUP(Table1[[#This Row],[Location]],'Location analysis'!A:A,'Location analysis'!C:C)</f>
        <v>-74.380831999999998</v>
      </c>
      <c r="G4169" t="s">
        <v>192</v>
      </c>
      <c r="H4169" t="s">
        <v>43</v>
      </c>
      <c r="I4169">
        <v>15308710326</v>
      </c>
      <c r="J4169" t="s">
        <v>744</v>
      </c>
      <c r="K4169" t="s">
        <v>36</v>
      </c>
      <c r="L4169">
        <v>125</v>
      </c>
      <c r="M4169">
        <v>1.25</v>
      </c>
      <c r="N4169">
        <v>1</v>
      </c>
      <c r="O4169">
        <v>125</v>
      </c>
      <c r="P4169">
        <v>1.25</v>
      </c>
      <c r="Q4169">
        <v>1</v>
      </c>
      <c r="R4169">
        <v>1.25</v>
      </c>
      <c r="S4169">
        <v>1.25</v>
      </c>
      <c r="T4169" s="1">
        <v>44749</v>
      </c>
      <c r="U4169" t="str">
        <f t="shared" si="325"/>
        <v>CheezIt - Original</v>
      </c>
      <c r="V4169" t="str">
        <f t="shared" si="326"/>
        <v>Food</v>
      </c>
      <c r="W4169" t="s">
        <v>43</v>
      </c>
      <c r="X4169" t="b">
        <f t="shared" si="328"/>
        <v>1</v>
      </c>
      <c r="Y4169">
        <f t="shared" si="327"/>
        <v>1.25</v>
      </c>
      <c r="Z4169" s="2">
        <f t="shared" si="329"/>
        <v>0.83333333333333337</v>
      </c>
      <c r="AA4169" t="s">
        <v>193</v>
      </c>
      <c r="AB4169" t="s">
        <v>150</v>
      </c>
      <c r="AD4169" t="s">
        <v>60</v>
      </c>
      <c r="AE4169" t="s">
        <v>745</v>
      </c>
      <c r="AF4169">
        <v>2022</v>
      </c>
    </row>
    <row r="4170" spans="1:32" x14ac:dyDescent="0.25">
      <c r="A4170" t="s">
        <v>29</v>
      </c>
      <c r="B4170" t="s">
        <v>67</v>
      </c>
      <c r="C4170" t="s">
        <v>68</v>
      </c>
      <c r="D4170" t="s">
        <v>69</v>
      </c>
      <c r="E4170">
        <f>_xlfn.XLOOKUP(Table1[[#This Row],[Location]],'Location analysis'!A:A,'Location analysis'!B:B)</f>
        <v>40.435699999999997</v>
      </c>
      <c r="F4170">
        <f>_xlfn.XLOOKUP(Table1[[#This Row],[Location]],'Location analysis'!A:A,'Location analysis'!C:C)</f>
        <v>-74.125200000000007</v>
      </c>
      <c r="G4170" t="s">
        <v>70</v>
      </c>
      <c r="H4170" t="s">
        <v>34</v>
      </c>
      <c r="I4170">
        <v>15308778683</v>
      </c>
      <c r="J4170" t="s">
        <v>744</v>
      </c>
      <c r="K4170" t="s">
        <v>51</v>
      </c>
      <c r="L4170">
        <v>144</v>
      </c>
      <c r="M4170">
        <v>3</v>
      </c>
      <c r="N4170">
        <v>1</v>
      </c>
      <c r="O4170">
        <v>144</v>
      </c>
      <c r="P4170">
        <v>3</v>
      </c>
      <c r="Q4170">
        <v>1</v>
      </c>
      <c r="R4170">
        <v>3</v>
      </c>
      <c r="S4170">
        <v>3</v>
      </c>
      <c r="T4170" s="1">
        <v>44739</v>
      </c>
      <c r="U4170" t="str">
        <f t="shared" si="325"/>
        <v>Monster Energy Original</v>
      </c>
      <c r="V4170" t="str">
        <f t="shared" si="326"/>
        <v>Carbonated</v>
      </c>
      <c r="W4170" t="s">
        <v>34</v>
      </c>
      <c r="X4170" t="b">
        <f t="shared" si="328"/>
        <v>1</v>
      </c>
      <c r="Y4170">
        <f t="shared" si="327"/>
        <v>3</v>
      </c>
      <c r="Z4170" s="2">
        <f t="shared" si="329"/>
        <v>2</v>
      </c>
      <c r="AA4170" t="s">
        <v>70</v>
      </c>
      <c r="AD4170" t="s">
        <v>60</v>
      </c>
      <c r="AE4170" t="s">
        <v>745</v>
      </c>
      <c r="AF4170">
        <v>2022</v>
      </c>
    </row>
    <row r="4171" spans="1:32" x14ac:dyDescent="0.25">
      <c r="A4171" t="s">
        <v>29</v>
      </c>
      <c r="B4171" t="s">
        <v>394</v>
      </c>
      <c r="C4171" t="s">
        <v>395</v>
      </c>
      <c r="D4171" t="s">
        <v>396</v>
      </c>
      <c r="E4171">
        <f>_xlfn.XLOOKUP(Table1[[#This Row],[Location]],'Location analysis'!A:A,'Location analysis'!B:B)</f>
        <v>40.416893999999999</v>
      </c>
      <c r="F4171">
        <f>_xlfn.XLOOKUP(Table1[[#This Row],[Location]],'Location analysis'!A:A,'Location analysis'!C:C)</f>
        <v>-74.420399000000003</v>
      </c>
      <c r="G4171" t="s">
        <v>681</v>
      </c>
      <c r="H4171" t="s">
        <v>43</v>
      </c>
      <c r="I4171">
        <v>15308817886</v>
      </c>
      <c r="J4171" t="s">
        <v>744</v>
      </c>
      <c r="K4171" t="s">
        <v>51</v>
      </c>
      <c r="L4171">
        <v>114</v>
      </c>
      <c r="M4171">
        <v>2</v>
      </c>
      <c r="N4171">
        <v>1</v>
      </c>
      <c r="O4171">
        <v>114</v>
      </c>
      <c r="P4171">
        <v>2</v>
      </c>
      <c r="Q4171">
        <v>1</v>
      </c>
      <c r="R4171">
        <v>2</v>
      </c>
      <c r="S4171">
        <v>2</v>
      </c>
      <c r="T4171" s="1">
        <v>44739</v>
      </c>
      <c r="U4171" t="str">
        <f t="shared" si="325"/>
        <v>Snyder's of Hanover Pretzel Pieces - Cheddar</v>
      </c>
      <c r="V4171" t="str">
        <f t="shared" si="326"/>
        <v>Food</v>
      </c>
      <c r="W4171" t="s">
        <v>43</v>
      </c>
      <c r="X4171" t="b">
        <f t="shared" si="328"/>
        <v>1</v>
      </c>
      <c r="Y4171">
        <f t="shared" si="327"/>
        <v>2</v>
      </c>
      <c r="Z4171" s="2">
        <f t="shared" si="329"/>
        <v>1.3333333333333333</v>
      </c>
      <c r="AA4171" t="s">
        <v>591</v>
      </c>
      <c r="AB4171" t="s">
        <v>614</v>
      </c>
      <c r="AD4171" t="s">
        <v>60</v>
      </c>
      <c r="AE4171" t="s">
        <v>745</v>
      </c>
      <c r="AF4171">
        <v>2022</v>
      </c>
    </row>
    <row r="4172" spans="1:32" x14ac:dyDescent="0.25">
      <c r="A4172" t="s">
        <v>29</v>
      </c>
      <c r="B4172" t="s">
        <v>67</v>
      </c>
      <c r="C4172" t="s">
        <v>68</v>
      </c>
      <c r="D4172" t="s">
        <v>69</v>
      </c>
      <c r="E4172">
        <f>_xlfn.XLOOKUP(Table1[[#This Row],[Location]],'Location analysis'!A:A,'Location analysis'!B:B)</f>
        <v>40.435699999999997</v>
      </c>
      <c r="F4172">
        <f>_xlfn.XLOOKUP(Table1[[#This Row],[Location]],'Location analysis'!A:A,'Location analysis'!C:C)</f>
        <v>-74.125200000000007</v>
      </c>
      <c r="G4172" t="s">
        <v>70</v>
      </c>
      <c r="H4172" t="s">
        <v>34</v>
      </c>
      <c r="I4172">
        <v>15308843950</v>
      </c>
      <c r="J4172" t="s">
        <v>744</v>
      </c>
      <c r="K4172" t="s">
        <v>51</v>
      </c>
      <c r="L4172">
        <v>144</v>
      </c>
      <c r="M4172">
        <v>3</v>
      </c>
      <c r="N4172">
        <v>1</v>
      </c>
      <c r="O4172">
        <v>144</v>
      </c>
      <c r="P4172">
        <v>3</v>
      </c>
      <c r="Q4172">
        <v>1</v>
      </c>
      <c r="R4172">
        <v>3</v>
      </c>
      <c r="S4172">
        <v>3</v>
      </c>
      <c r="T4172" s="1">
        <v>44739</v>
      </c>
      <c r="U4172" t="str">
        <f t="shared" si="325"/>
        <v>Monster Energy Original</v>
      </c>
      <c r="V4172" t="str">
        <f t="shared" si="326"/>
        <v>Carbonated</v>
      </c>
      <c r="W4172" t="s">
        <v>34</v>
      </c>
      <c r="X4172" t="b">
        <f t="shared" si="328"/>
        <v>1</v>
      </c>
      <c r="Y4172">
        <f t="shared" si="327"/>
        <v>3</v>
      </c>
      <c r="Z4172" s="2">
        <f t="shared" si="329"/>
        <v>2</v>
      </c>
      <c r="AA4172" t="s">
        <v>70</v>
      </c>
      <c r="AD4172" t="s">
        <v>60</v>
      </c>
      <c r="AE4172" t="s">
        <v>745</v>
      </c>
      <c r="AF4172">
        <v>2022</v>
      </c>
    </row>
    <row r="4173" spans="1:32" x14ac:dyDescent="0.25">
      <c r="A4173" t="s">
        <v>29</v>
      </c>
      <c r="B4173" t="s">
        <v>394</v>
      </c>
      <c r="C4173" t="s">
        <v>395</v>
      </c>
      <c r="D4173" t="s">
        <v>396</v>
      </c>
      <c r="E4173">
        <f>_xlfn.XLOOKUP(Table1[[#This Row],[Location]],'Location analysis'!A:A,'Location analysis'!B:B)</f>
        <v>40.416893999999999</v>
      </c>
      <c r="F4173">
        <f>_xlfn.XLOOKUP(Table1[[#This Row],[Location]],'Location analysis'!A:A,'Location analysis'!C:C)</f>
        <v>-74.420399000000003</v>
      </c>
      <c r="G4173" t="s">
        <v>84</v>
      </c>
      <c r="H4173" t="s">
        <v>43</v>
      </c>
      <c r="I4173">
        <v>15308976817</v>
      </c>
      <c r="J4173" t="s">
        <v>744</v>
      </c>
      <c r="K4173" t="s">
        <v>51</v>
      </c>
      <c r="L4173">
        <v>134</v>
      </c>
      <c r="M4173">
        <v>2</v>
      </c>
      <c r="N4173">
        <v>1</v>
      </c>
      <c r="O4173">
        <v>134</v>
      </c>
      <c r="P4173">
        <v>2</v>
      </c>
      <c r="Q4173">
        <v>1</v>
      </c>
      <c r="R4173">
        <v>2</v>
      </c>
      <c r="S4173">
        <v>2</v>
      </c>
      <c r="T4173" s="1">
        <v>44739</v>
      </c>
      <c r="U4173" t="str">
        <f t="shared" si="325"/>
        <v>Wonderful Pistachios - Variety</v>
      </c>
      <c r="V4173" t="str">
        <f t="shared" si="326"/>
        <v>Food</v>
      </c>
      <c r="W4173" t="s">
        <v>43</v>
      </c>
      <c r="X4173" t="b">
        <f t="shared" si="328"/>
        <v>1</v>
      </c>
      <c r="Y4173">
        <f t="shared" si="327"/>
        <v>2</v>
      </c>
      <c r="Z4173" s="2">
        <f t="shared" si="329"/>
        <v>1.3333333333333333</v>
      </c>
      <c r="AA4173" t="s">
        <v>85</v>
      </c>
      <c r="AB4173" t="s">
        <v>86</v>
      </c>
      <c r="AD4173" t="s">
        <v>60</v>
      </c>
      <c r="AE4173" t="s">
        <v>745</v>
      </c>
      <c r="AF4173">
        <v>2022</v>
      </c>
    </row>
    <row r="4174" spans="1:32" x14ac:dyDescent="0.25">
      <c r="A4174" t="s">
        <v>29</v>
      </c>
      <c r="B4174" t="s">
        <v>30</v>
      </c>
      <c r="C4174" t="s">
        <v>31</v>
      </c>
      <c r="D4174" t="s">
        <v>32</v>
      </c>
      <c r="E4174">
        <f>_xlfn.XLOOKUP(Table1[[#This Row],[Location]],'Location analysis'!A:A,'Location analysis'!B:B)</f>
        <v>40.423690999999998</v>
      </c>
      <c r="F4174">
        <f>_xlfn.XLOOKUP(Table1[[#This Row],[Location]],'Location analysis'!A:A,'Location analysis'!C:C)</f>
        <v>-74.380831999999998</v>
      </c>
      <c r="G4174" t="s">
        <v>248</v>
      </c>
      <c r="H4174" t="s">
        <v>43</v>
      </c>
      <c r="I4174">
        <v>15309459498</v>
      </c>
      <c r="J4174" t="s">
        <v>744</v>
      </c>
      <c r="K4174" t="s">
        <v>51</v>
      </c>
      <c r="L4174">
        <v>111</v>
      </c>
      <c r="M4174">
        <v>1.5</v>
      </c>
      <c r="N4174">
        <v>1</v>
      </c>
      <c r="O4174">
        <v>111</v>
      </c>
      <c r="P4174">
        <v>1.5</v>
      </c>
      <c r="Q4174">
        <v>1</v>
      </c>
      <c r="R4174">
        <v>1.5</v>
      </c>
      <c r="S4174">
        <v>1.5</v>
      </c>
      <c r="T4174" s="1">
        <v>44749</v>
      </c>
      <c r="U4174" t="str">
        <f t="shared" si="325"/>
        <v>Popchips Potato - Sea Salt</v>
      </c>
      <c r="V4174" t="str">
        <f t="shared" si="326"/>
        <v>Food</v>
      </c>
      <c r="W4174" t="s">
        <v>43</v>
      </c>
      <c r="X4174" t="b">
        <f t="shared" si="328"/>
        <v>1</v>
      </c>
      <c r="Y4174">
        <f t="shared" si="327"/>
        <v>1.5</v>
      </c>
      <c r="Z4174" s="2">
        <f t="shared" si="329"/>
        <v>1</v>
      </c>
      <c r="AA4174" t="s">
        <v>229</v>
      </c>
      <c r="AB4174" t="s">
        <v>157</v>
      </c>
      <c r="AD4174" t="s">
        <v>60</v>
      </c>
      <c r="AE4174" t="s">
        <v>745</v>
      </c>
      <c r="AF4174">
        <v>2022</v>
      </c>
    </row>
    <row r="4175" spans="1:32" x14ac:dyDescent="0.25">
      <c r="A4175" t="s">
        <v>29</v>
      </c>
      <c r="B4175" t="s">
        <v>30</v>
      </c>
      <c r="C4175" t="s">
        <v>31</v>
      </c>
      <c r="D4175" t="s">
        <v>32</v>
      </c>
      <c r="E4175">
        <f>_xlfn.XLOOKUP(Table1[[#This Row],[Location]],'Location analysis'!A:A,'Location analysis'!B:B)</f>
        <v>40.423690999999998</v>
      </c>
      <c r="F4175">
        <f>_xlfn.XLOOKUP(Table1[[#This Row],[Location]],'Location analysis'!A:A,'Location analysis'!C:C)</f>
        <v>-74.380831999999998</v>
      </c>
      <c r="G4175" t="s">
        <v>293</v>
      </c>
      <c r="H4175" t="s">
        <v>43</v>
      </c>
      <c r="I4175">
        <v>15309466675</v>
      </c>
      <c r="J4175" t="s">
        <v>744</v>
      </c>
      <c r="K4175" t="s">
        <v>36</v>
      </c>
      <c r="L4175">
        <v>135</v>
      </c>
      <c r="M4175">
        <v>2</v>
      </c>
      <c r="N4175">
        <v>1</v>
      </c>
      <c r="O4175">
        <v>135</v>
      </c>
      <c r="P4175">
        <v>2</v>
      </c>
      <c r="Q4175">
        <v>1</v>
      </c>
      <c r="R4175">
        <v>2</v>
      </c>
      <c r="S4175">
        <v>2</v>
      </c>
      <c r="T4175" s="1">
        <v>44749</v>
      </c>
      <c r="U4175" t="str">
        <f t="shared" si="325"/>
        <v>Kinder - Bueno - Crispy Creamy Chocolate</v>
      </c>
      <c r="V4175" t="str">
        <f t="shared" si="326"/>
        <v>Food</v>
      </c>
      <c r="W4175" t="s">
        <v>43</v>
      </c>
      <c r="X4175" t="b">
        <f t="shared" si="328"/>
        <v>1</v>
      </c>
      <c r="Y4175">
        <f t="shared" si="327"/>
        <v>2</v>
      </c>
      <c r="Z4175" s="2">
        <f t="shared" si="329"/>
        <v>1.3333333333333333</v>
      </c>
      <c r="AA4175" t="s">
        <v>294</v>
      </c>
      <c r="AB4175" t="s">
        <v>295</v>
      </c>
      <c r="AC4175" t="s">
        <v>296</v>
      </c>
      <c r="AD4175" t="s">
        <v>60</v>
      </c>
      <c r="AE4175" t="s">
        <v>745</v>
      </c>
      <c r="AF4175">
        <v>2022</v>
      </c>
    </row>
    <row r="4176" spans="1:32" x14ac:dyDescent="0.25">
      <c r="A4176" t="s">
        <v>29</v>
      </c>
      <c r="B4176" t="s">
        <v>46</v>
      </c>
      <c r="C4176" t="s">
        <v>31</v>
      </c>
      <c r="D4176" t="s">
        <v>47</v>
      </c>
      <c r="E4176">
        <f>_xlfn.XLOOKUP(Table1[[#This Row],[Location]],'Location analysis'!A:A,'Location analysis'!B:B)</f>
        <v>40.423690999999998</v>
      </c>
      <c r="F4176">
        <f>_xlfn.XLOOKUP(Table1[[#This Row],[Location]],'Location analysis'!A:A,'Location analysis'!C:C)</f>
        <v>-74.380831999999998</v>
      </c>
      <c r="G4176" t="s">
        <v>137</v>
      </c>
      <c r="H4176" t="s">
        <v>97</v>
      </c>
      <c r="I4176">
        <v>15309547600</v>
      </c>
      <c r="J4176" t="s">
        <v>744</v>
      </c>
      <c r="K4176" t="s">
        <v>36</v>
      </c>
      <c r="L4176">
        <v>144</v>
      </c>
      <c r="M4176">
        <v>1.5</v>
      </c>
      <c r="N4176">
        <v>2</v>
      </c>
      <c r="O4176">
        <v>144</v>
      </c>
      <c r="P4176">
        <v>1.5</v>
      </c>
      <c r="Q4176">
        <v>2</v>
      </c>
      <c r="R4176">
        <v>3</v>
      </c>
      <c r="S4176">
        <v>3</v>
      </c>
      <c r="T4176" s="1">
        <v>44739</v>
      </c>
      <c r="U4176" t="str">
        <f t="shared" si="325"/>
        <v>Poland Springs Water</v>
      </c>
      <c r="V4176" t="str">
        <f t="shared" si="326"/>
        <v>Water</v>
      </c>
      <c r="W4176" t="s">
        <v>97</v>
      </c>
      <c r="X4176" t="b">
        <f t="shared" si="328"/>
        <v>1</v>
      </c>
      <c r="Y4176">
        <f t="shared" si="327"/>
        <v>1.5</v>
      </c>
      <c r="Z4176" s="2">
        <f t="shared" si="329"/>
        <v>1</v>
      </c>
      <c r="AA4176" t="s">
        <v>137</v>
      </c>
      <c r="AD4176" t="s">
        <v>60</v>
      </c>
      <c r="AE4176" t="s">
        <v>745</v>
      </c>
      <c r="AF4176">
        <v>2022</v>
      </c>
    </row>
    <row r="4177" spans="1:32" x14ac:dyDescent="0.25">
      <c r="A4177" t="s">
        <v>29</v>
      </c>
      <c r="B4177" t="s">
        <v>67</v>
      </c>
      <c r="C4177" t="s">
        <v>68</v>
      </c>
      <c r="D4177" t="s">
        <v>69</v>
      </c>
      <c r="E4177">
        <f>_xlfn.XLOOKUP(Table1[[#This Row],[Location]],'Location analysis'!A:A,'Location analysis'!B:B)</f>
        <v>40.435699999999997</v>
      </c>
      <c r="F4177">
        <f>_xlfn.XLOOKUP(Table1[[#This Row],[Location]],'Location analysis'!A:A,'Location analysis'!C:C)</f>
        <v>-74.125200000000007</v>
      </c>
      <c r="G4177" t="s">
        <v>185</v>
      </c>
      <c r="H4177" t="s">
        <v>34</v>
      </c>
      <c r="I4177">
        <v>15309753111</v>
      </c>
      <c r="J4177" t="s">
        <v>744</v>
      </c>
      <c r="K4177" t="s">
        <v>51</v>
      </c>
      <c r="L4177">
        <v>148</v>
      </c>
      <c r="M4177">
        <v>3.5</v>
      </c>
      <c r="N4177">
        <v>1</v>
      </c>
      <c r="O4177">
        <v>148</v>
      </c>
      <c r="P4177">
        <v>3.5</v>
      </c>
      <c r="Q4177">
        <v>1</v>
      </c>
      <c r="R4177">
        <v>3.5</v>
      </c>
      <c r="S4177">
        <v>3.5</v>
      </c>
      <c r="T4177" s="1">
        <v>44739</v>
      </c>
      <c r="U4177" t="str">
        <f t="shared" si="325"/>
        <v>Red Bull - Original</v>
      </c>
      <c r="V4177" t="str">
        <f t="shared" si="326"/>
        <v>Carbonated</v>
      </c>
      <c r="W4177" t="s">
        <v>34</v>
      </c>
      <c r="X4177" t="b">
        <f t="shared" si="328"/>
        <v>1</v>
      </c>
      <c r="Y4177">
        <f t="shared" si="327"/>
        <v>3.5</v>
      </c>
      <c r="Z4177" s="2">
        <f t="shared" si="329"/>
        <v>2.3333333333333335</v>
      </c>
      <c r="AA4177" t="s">
        <v>37</v>
      </c>
      <c r="AB4177" t="s">
        <v>150</v>
      </c>
      <c r="AD4177" t="s">
        <v>60</v>
      </c>
      <c r="AE4177" t="s">
        <v>745</v>
      </c>
      <c r="AF4177">
        <v>2022</v>
      </c>
    </row>
    <row r="4178" spans="1:32" x14ac:dyDescent="0.25">
      <c r="A4178" t="s">
        <v>29</v>
      </c>
      <c r="B4178" t="s">
        <v>67</v>
      </c>
      <c r="C4178" t="s">
        <v>68</v>
      </c>
      <c r="D4178" t="s">
        <v>69</v>
      </c>
      <c r="E4178">
        <f>_xlfn.XLOOKUP(Table1[[#This Row],[Location]],'Location analysis'!A:A,'Location analysis'!B:B)</f>
        <v>40.435699999999997</v>
      </c>
      <c r="F4178">
        <f>_xlfn.XLOOKUP(Table1[[#This Row],[Location]],'Location analysis'!A:A,'Location analysis'!C:C)</f>
        <v>-74.125200000000007</v>
      </c>
      <c r="G4178" t="s">
        <v>738</v>
      </c>
      <c r="H4178" t="s">
        <v>34</v>
      </c>
      <c r="I4178">
        <v>15309752210</v>
      </c>
      <c r="J4178" t="s">
        <v>744</v>
      </c>
      <c r="K4178" t="s">
        <v>51</v>
      </c>
      <c r="L4178">
        <v>141</v>
      </c>
      <c r="M4178">
        <v>1.5</v>
      </c>
      <c r="N4178">
        <v>1</v>
      </c>
      <c r="O4178">
        <v>141</v>
      </c>
      <c r="P4178">
        <v>1.5</v>
      </c>
      <c r="Q4178">
        <v>1</v>
      </c>
      <c r="R4178">
        <v>1.5</v>
      </c>
      <c r="S4178">
        <v>1.5</v>
      </c>
      <c r="T4178" s="1">
        <v>44739</v>
      </c>
      <c r="U4178" t="str">
        <f t="shared" si="325"/>
        <v>Coca Cola - Regular</v>
      </c>
      <c r="V4178" t="str">
        <f t="shared" si="326"/>
        <v>Carbonated</v>
      </c>
      <c r="W4178" t="s">
        <v>34</v>
      </c>
      <c r="X4178" t="b">
        <f t="shared" si="328"/>
        <v>1</v>
      </c>
      <c r="Y4178">
        <f t="shared" si="327"/>
        <v>1.5</v>
      </c>
      <c r="Z4178" s="2">
        <f t="shared" si="329"/>
        <v>1</v>
      </c>
      <c r="AA4178" t="s">
        <v>183</v>
      </c>
      <c r="AB4178" t="s">
        <v>739</v>
      </c>
      <c r="AD4178" t="s">
        <v>60</v>
      </c>
      <c r="AE4178" t="s">
        <v>745</v>
      </c>
      <c r="AF4178">
        <v>2022</v>
      </c>
    </row>
    <row r="4179" spans="1:32" x14ac:dyDescent="0.25">
      <c r="A4179" t="s">
        <v>29</v>
      </c>
      <c r="B4179" t="s">
        <v>67</v>
      </c>
      <c r="C4179" t="s">
        <v>68</v>
      </c>
      <c r="D4179" t="s">
        <v>69</v>
      </c>
      <c r="E4179">
        <f>_xlfn.XLOOKUP(Table1[[#This Row],[Location]],'Location analysis'!A:A,'Location analysis'!B:B)</f>
        <v>40.435699999999997</v>
      </c>
      <c r="F4179">
        <f>_xlfn.XLOOKUP(Table1[[#This Row],[Location]],'Location analysis'!A:A,'Location analysis'!C:C)</f>
        <v>-74.125200000000007</v>
      </c>
      <c r="G4179" t="s">
        <v>555</v>
      </c>
      <c r="H4179" t="s">
        <v>43</v>
      </c>
      <c r="I4179">
        <v>15309753328</v>
      </c>
      <c r="J4179" t="s">
        <v>744</v>
      </c>
      <c r="K4179" t="s">
        <v>51</v>
      </c>
      <c r="L4179">
        <v>120</v>
      </c>
      <c r="M4179">
        <v>1.5</v>
      </c>
      <c r="N4179">
        <v>1</v>
      </c>
      <c r="O4179">
        <v>120</v>
      </c>
      <c r="P4179">
        <v>1.5</v>
      </c>
      <c r="Q4179">
        <v>1</v>
      </c>
      <c r="R4179">
        <v>1.5</v>
      </c>
      <c r="S4179">
        <v>1.5</v>
      </c>
      <c r="T4179" s="1">
        <v>44739</v>
      </c>
      <c r="U4179" t="str">
        <f t="shared" si="325"/>
        <v>Cheetos Puffs</v>
      </c>
      <c r="V4179" t="str">
        <f t="shared" si="326"/>
        <v>Food</v>
      </c>
      <c r="W4179" t="s">
        <v>43</v>
      </c>
      <c r="X4179" t="b">
        <f t="shared" si="328"/>
        <v>1</v>
      </c>
      <c r="Y4179">
        <f t="shared" si="327"/>
        <v>1.5</v>
      </c>
      <c r="Z4179" s="2">
        <f t="shared" si="329"/>
        <v>1</v>
      </c>
      <c r="AA4179" t="s">
        <v>555</v>
      </c>
      <c r="AD4179" t="s">
        <v>60</v>
      </c>
      <c r="AE4179" t="s">
        <v>745</v>
      </c>
      <c r="AF4179">
        <v>2022</v>
      </c>
    </row>
    <row r="4180" spans="1:32" x14ac:dyDescent="0.25">
      <c r="A4180" t="s">
        <v>29</v>
      </c>
      <c r="B4180" t="s">
        <v>67</v>
      </c>
      <c r="C4180" t="s">
        <v>68</v>
      </c>
      <c r="D4180" t="s">
        <v>69</v>
      </c>
      <c r="E4180">
        <f>_xlfn.XLOOKUP(Table1[[#This Row],[Location]],'Location analysis'!A:A,'Location analysis'!B:B)</f>
        <v>40.435699999999997</v>
      </c>
      <c r="F4180">
        <f>_xlfn.XLOOKUP(Table1[[#This Row],[Location]],'Location analysis'!A:A,'Location analysis'!C:C)</f>
        <v>-74.125200000000007</v>
      </c>
      <c r="G4180" t="s">
        <v>414</v>
      </c>
      <c r="H4180" t="s">
        <v>43</v>
      </c>
      <c r="I4180">
        <v>15309753492</v>
      </c>
      <c r="J4180" t="s">
        <v>744</v>
      </c>
      <c r="K4180" t="s">
        <v>51</v>
      </c>
      <c r="L4180">
        <v>123</v>
      </c>
      <c r="M4180">
        <v>1.5</v>
      </c>
      <c r="N4180">
        <v>1</v>
      </c>
      <c r="O4180">
        <v>123</v>
      </c>
      <c r="P4180">
        <v>1.5</v>
      </c>
      <c r="Q4180">
        <v>1</v>
      </c>
      <c r="R4180">
        <v>1.5</v>
      </c>
      <c r="S4180">
        <v>1.5</v>
      </c>
      <c r="T4180" s="1">
        <v>44739</v>
      </c>
      <c r="U4180" t="str">
        <f t="shared" si="325"/>
        <v>Lays - Classic</v>
      </c>
      <c r="V4180" t="str">
        <f t="shared" si="326"/>
        <v>Food</v>
      </c>
      <c r="W4180" t="s">
        <v>43</v>
      </c>
      <c r="X4180" t="b">
        <f t="shared" si="328"/>
        <v>1</v>
      </c>
      <c r="Y4180">
        <f t="shared" si="327"/>
        <v>1.5</v>
      </c>
      <c r="Z4180" s="2">
        <f t="shared" si="329"/>
        <v>1</v>
      </c>
      <c r="AA4180" t="s">
        <v>415</v>
      </c>
      <c r="AB4180" t="s">
        <v>416</v>
      </c>
      <c r="AD4180" t="s">
        <v>60</v>
      </c>
      <c r="AE4180" t="s">
        <v>745</v>
      </c>
      <c r="AF4180">
        <v>2022</v>
      </c>
    </row>
    <row r="4181" spans="1:32" x14ac:dyDescent="0.25">
      <c r="A4181" t="s">
        <v>29</v>
      </c>
      <c r="B4181" t="s">
        <v>46</v>
      </c>
      <c r="C4181" t="s">
        <v>31</v>
      </c>
      <c r="D4181" t="s">
        <v>47</v>
      </c>
      <c r="E4181">
        <f>_xlfn.XLOOKUP(Table1[[#This Row],[Location]],'Location analysis'!A:A,'Location analysis'!B:B)</f>
        <v>40.423690999999998</v>
      </c>
      <c r="F4181">
        <f>_xlfn.XLOOKUP(Table1[[#This Row],[Location]],'Location analysis'!A:A,'Location analysis'!C:C)</f>
        <v>-74.380831999999998</v>
      </c>
      <c r="G4181" t="s">
        <v>664</v>
      </c>
      <c r="H4181" t="s">
        <v>49</v>
      </c>
      <c r="I4181">
        <v>15309895884</v>
      </c>
      <c r="J4181" t="s">
        <v>744</v>
      </c>
      <c r="K4181" t="s">
        <v>36</v>
      </c>
      <c r="L4181">
        <v>145</v>
      </c>
      <c r="M4181">
        <v>2.75</v>
      </c>
      <c r="N4181">
        <v>1</v>
      </c>
      <c r="O4181">
        <v>145</v>
      </c>
      <c r="P4181">
        <v>2.75</v>
      </c>
      <c r="Q4181">
        <v>1</v>
      </c>
      <c r="R4181">
        <v>2.75</v>
      </c>
      <c r="S4181">
        <v>2.75</v>
      </c>
      <c r="T4181" s="1">
        <v>44739</v>
      </c>
      <c r="U4181" t="str">
        <f t="shared" si="325"/>
        <v>BodyArmor  LYTE - Blueberry Pomegranate</v>
      </c>
      <c r="V4181" t="str">
        <f t="shared" si="326"/>
        <v>Non Carbonated</v>
      </c>
      <c r="W4181" t="s">
        <v>49</v>
      </c>
      <c r="X4181" t="b">
        <f t="shared" si="328"/>
        <v>1</v>
      </c>
      <c r="Y4181">
        <f t="shared" si="327"/>
        <v>2.75</v>
      </c>
      <c r="Z4181" s="2">
        <f t="shared" si="329"/>
        <v>1.8333333333333333</v>
      </c>
      <c r="AA4181" t="s">
        <v>665</v>
      </c>
      <c r="AB4181" t="s">
        <v>666</v>
      </c>
      <c r="AD4181" t="s">
        <v>60</v>
      </c>
      <c r="AE4181" t="s">
        <v>745</v>
      </c>
      <c r="AF4181">
        <v>2022</v>
      </c>
    </row>
    <row r="4182" spans="1:32" x14ac:dyDescent="0.25">
      <c r="A4182" t="s">
        <v>29</v>
      </c>
      <c r="B4182" t="s">
        <v>67</v>
      </c>
      <c r="C4182" t="s">
        <v>68</v>
      </c>
      <c r="D4182" t="s">
        <v>69</v>
      </c>
      <c r="E4182">
        <f>_xlfn.XLOOKUP(Table1[[#This Row],[Location]],'Location analysis'!A:A,'Location analysis'!B:B)</f>
        <v>40.435699999999997</v>
      </c>
      <c r="F4182">
        <f>_xlfn.XLOOKUP(Table1[[#This Row],[Location]],'Location analysis'!A:A,'Location analysis'!C:C)</f>
        <v>-74.125200000000007</v>
      </c>
      <c r="G4182" t="s">
        <v>738</v>
      </c>
      <c r="H4182" t="s">
        <v>34</v>
      </c>
      <c r="I4182">
        <v>15310064271</v>
      </c>
      <c r="J4182" t="s">
        <v>744</v>
      </c>
      <c r="K4182" t="s">
        <v>51</v>
      </c>
      <c r="L4182">
        <v>142</v>
      </c>
      <c r="M4182">
        <v>1.5</v>
      </c>
      <c r="N4182">
        <v>1</v>
      </c>
      <c r="O4182">
        <v>142</v>
      </c>
      <c r="P4182">
        <v>1.5</v>
      </c>
      <c r="Q4182">
        <v>1</v>
      </c>
      <c r="R4182">
        <v>1.5</v>
      </c>
      <c r="S4182">
        <v>1.5</v>
      </c>
      <c r="T4182" s="1">
        <v>44739</v>
      </c>
      <c r="U4182" t="str">
        <f t="shared" si="325"/>
        <v>Coca Cola - Regular</v>
      </c>
      <c r="V4182" t="str">
        <f t="shared" si="326"/>
        <v>Carbonated</v>
      </c>
      <c r="W4182" t="s">
        <v>34</v>
      </c>
      <c r="X4182" t="b">
        <f t="shared" si="328"/>
        <v>1</v>
      </c>
      <c r="Y4182">
        <f t="shared" si="327"/>
        <v>1.5</v>
      </c>
      <c r="Z4182" s="2">
        <f t="shared" si="329"/>
        <v>1</v>
      </c>
      <c r="AA4182" t="s">
        <v>183</v>
      </c>
      <c r="AB4182" t="s">
        <v>739</v>
      </c>
      <c r="AD4182" t="s">
        <v>60</v>
      </c>
      <c r="AE4182" t="s">
        <v>745</v>
      </c>
      <c r="AF4182">
        <v>2022</v>
      </c>
    </row>
    <row r="4183" spans="1:32" x14ac:dyDescent="0.25">
      <c r="A4183" t="s">
        <v>29</v>
      </c>
      <c r="B4183" t="s">
        <v>67</v>
      </c>
      <c r="C4183" t="s">
        <v>68</v>
      </c>
      <c r="D4183" t="s">
        <v>69</v>
      </c>
      <c r="E4183">
        <f>_xlfn.XLOOKUP(Table1[[#This Row],[Location]],'Location analysis'!A:A,'Location analysis'!B:B)</f>
        <v>40.435699999999997</v>
      </c>
      <c r="F4183">
        <f>_xlfn.XLOOKUP(Table1[[#This Row],[Location]],'Location analysis'!A:A,'Location analysis'!C:C)</f>
        <v>-74.125200000000007</v>
      </c>
      <c r="G4183" t="s">
        <v>625</v>
      </c>
      <c r="I4183">
        <v>15310476312</v>
      </c>
      <c r="J4183" t="s">
        <v>744</v>
      </c>
      <c r="K4183" t="s">
        <v>51</v>
      </c>
      <c r="L4183">
        <v>125</v>
      </c>
      <c r="M4183">
        <v>1.5</v>
      </c>
      <c r="N4183">
        <v>1</v>
      </c>
      <c r="O4183">
        <v>125</v>
      </c>
      <c r="P4183">
        <v>1.5</v>
      </c>
      <c r="Q4183">
        <v>1</v>
      </c>
      <c r="R4183">
        <v>1.5</v>
      </c>
      <c r="S4183">
        <v>1.5</v>
      </c>
      <c r="T4183" s="1">
        <v>44739</v>
      </c>
      <c r="U4183" t="str">
        <f t="shared" si="325"/>
        <v>Doritos Spicy Nacho</v>
      </c>
      <c r="V4183" t="str">
        <f t="shared" si="326"/>
        <v>Cell is Blank - Dis-regard</v>
      </c>
      <c r="W4183" t="s">
        <v>43</v>
      </c>
      <c r="X4183" t="b">
        <f t="shared" si="328"/>
        <v>1</v>
      </c>
      <c r="Y4183">
        <f t="shared" si="327"/>
        <v>1.5</v>
      </c>
      <c r="Z4183" s="2">
        <f t="shared" si="329"/>
        <v>1</v>
      </c>
      <c r="AA4183" t="s">
        <v>625</v>
      </c>
      <c r="AD4183" t="s">
        <v>60</v>
      </c>
      <c r="AE4183" t="s">
        <v>745</v>
      </c>
      <c r="AF4183">
        <v>2022</v>
      </c>
    </row>
    <row r="4184" spans="1:32" x14ac:dyDescent="0.25">
      <c r="A4184" t="s">
        <v>29</v>
      </c>
      <c r="B4184" t="s">
        <v>67</v>
      </c>
      <c r="C4184" t="s">
        <v>68</v>
      </c>
      <c r="D4184" t="s">
        <v>69</v>
      </c>
      <c r="E4184">
        <f>_xlfn.XLOOKUP(Table1[[#This Row],[Location]],'Location analysis'!A:A,'Location analysis'!B:B)</f>
        <v>40.435699999999997</v>
      </c>
      <c r="F4184">
        <f>_xlfn.XLOOKUP(Table1[[#This Row],[Location]],'Location analysis'!A:A,'Location analysis'!C:C)</f>
        <v>-74.125200000000007</v>
      </c>
      <c r="G4184" t="s">
        <v>688</v>
      </c>
      <c r="H4184" t="s">
        <v>43</v>
      </c>
      <c r="I4184">
        <v>15310478302</v>
      </c>
      <c r="J4184" t="s">
        <v>744</v>
      </c>
      <c r="K4184" t="s">
        <v>51</v>
      </c>
      <c r="L4184">
        <v>132</v>
      </c>
      <c r="M4184">
        <v>1.5</v>
      </c>
      <c r="N4184">
        <v>1</v>
      </c>
      <c r="O4184">
        <v>132</v>
      </c>
      <c r="P4184">
        <v>1.5</v>
      </c>
      <c r="Q4184">
        <v>1</v>
      </c>
      <c r="R4184">
        <v>1.5</v>
      </c>
      <c r="S4184">
        <v>1.5</v>
      </c>
      <c r="T4184" s="1">
        <v>44739</v>
      </c>
      <c r="U4184" t="str">
        <f t="shared" si="325"/>
        <v>Nature's Bakery Fig Bar - Blueberry</v>
      </c>
      <c r="V4184" t="str">
        <f t="shared" si="326"/>
        <v>Food</v>
      </c>
      <c r="W4184" t="s">
        <v>43</v>
      </c>
      <c r="X4184" t="b">
        <f t="shared" si="328"/>
        <v>1</v>
      </c>
      <c r="Y4184">
        <f t="shared" si="327"/>
        <v>1.5</v>
      </c>
      <c r="Z4184" s="2">
        <f t="shared" si="329"/>
        <v>1</v>
      </c>
      <c r="AA4184" t="s">
        <v>690</v>
      </c>
      <c r="AB4184" t="s">
        <v>222</v>
      </c>
      <c r="AD4184" t="s">
        <v>60</v>
      </c>
      <c r="AE4184" t="s">
        <v>745</v>
      </c>
      <c r="AF4184">
        <v>2022</v>
      </c>
    </row>
    <row r="4185" spans="1:32" x14ac:dyDescent="0.25">
      <c r="A4185" t="s">
        <v>29</v>
      </c>
      <c r="B4185" t="s">
        <v>67</v>
      </c>
      <c r="C4185" t="s">
        <v>68</v>
      </c>
      <c r="D4185" t="s">
        <v>69</v>
      </c>
      <c r="E4185">
        <f>_xlfn.XLOOKUP(Table1[[#This Row],[Location]],'Location analysis'!A:A,'Location analysis'!B:B)</f>
        <v>40.435699999999997</v>
      </c>
      <c r="F4185">
        <f>_xlfn.XLOOKUP(Table1[[#This Row],[Location]],'Location analysis'!A:A,'Location analysis'!C:C)</f>
        <v>-74.125200000000007</v>
      </c>
      <c r="G4185" t="s">
        <v>70</v>
      </c>
      <c r="H4185" t="s">
        <v>34</v>
      </c>
      <c r="I4185">
        <v>15310491394</v>
      </c>
      <c r="J4185" t="s">
        <v>744</v>
      </c>
      <c r="K4185" t="s">
        <v>51</v>
      </c>
      <c r="L4185">
        <v>144</v>
      </c>
      <c r="M4185">
        <v>3</v>
      </c>
      <c r="N4185">
        <v>1</v>
      </c>
      <c r="O4185">
        <v>144</v>
      </c>
      <c r="P4185">
        <v>3</v>
      </c>
      <c r="Q4185">
        <v>1</v>
      </c>
      <c r="R4185">
        <v>3</v>
      </c>
      <c r="S4185">
        <v>3</v>
      </c>
      <c r="T4185" s="1">
        <v>44739</v>
      </c>
      <c r="U4185" t="str">
        <f t="shared" si="325"/>
        <v>Monster Energy Original</v>
      </c>
      <c r="V4185" t="str">
        <f t="shared" si="326"/>
        <v>Carbonated</v>
      </c>
      <c r="W4185" t="s">
        <v>34</v>
      </c>
      <c r="X4185" t="b">
        <f t="shared" si="328"/>
        <v>1</v>
      </c>
      <c r="Y4185">
        <f t="shared" si="327"/>
        <v>3</v>
      </c>
      <c r="Z4185" s="2">
        <f t="shared" si="329"/>
        <v>2</v>
      </c>
      <c r="AA4185" t="s">
        <v>70</v>
      </c>
      <c r="AD4185" t="s">
        <v>60</v>
      </c>
      <c r="AE4185" t="s">
        <v>745</v>
      </c>
      <c r="AF4185">
        <v>2022</v>
      </c>
    </row>
    <row r="4186" spans="1:32" x14ac:dyDescent="0.25">
      <c r="A4186" t="s">
        <v>29</v>
      </c>
      <c r="B4186" t="s">
        <v>67</v>
      </c>
      <c r="C4186" t="s">
        <v>68</v>
      </c>
      <c r="D4186" t="s">
        <v>69</v>
      </c>
      <c r="E4186">
        <f>_xlfn.XLOOKUP(Table1[[#This Row],[Location]],'Location analysis'!A:A,'Location analysis'!B:B)</f>
        <v>40.435699999999997</v>
      </c>
      <c r="F4186">
        <f>_xlfn.XLOOKUP(Table1[[#This Row],[Location]],'Location analysis'!A:A,'Location analysis'!C:C)</f>
        <v>-74.125200000000007</v>
      </c>
      <c r="G4186" t="s">
        <v>259</v>
      </c>
      <c r="H4186" t="s">
        <v>34</v>
      </c>
      <c r="I4186">
        <v>15310509759</v>
      </c>
      <c r="J4186" t="s">
        <v>744</v>
      </c>
      <c r="K4186" t="s">
        <v>51</v>
      </c>
      <c r="L4186">
        <v>140</v>
      </c>
      <c r="M4186">
        <v>1.5</v>
      </c>
      <c r="N4186">
        <v>1</v>
      </c>
      <c r="O4186">
        <v>140</v>
      </c>
      <c r="P4186">
        <v>1.5</v>
      </c>
      <c r="Q4186">
        <v>1</v>
      </c>
      <c r="R4186">
        <v>1.5</v>
      </c>
      <c r="S4186">
        <v>1.5</v>
      </c>
      <c r="T4186" s="1">
        <v>44739</v>
      </c>
      <c r="U4186" t="str">
        <f t="shared" si="325"/>
        <v>Sunkist Soda - Orange</v>
      </c>
      <c r="V4186" t="str">
        <f t="shared" si="326"/>
        <v>Carbonated</v>
      </c>
      <c r="W4186" t="s">
        <v>34</v>
      </c>
      <c r="X4186" t="b">
        <f t="shared" si="328"/>
        <v>1</v>
      </c>
      <c r="Y4186">
        <f t="shared" si="327"/>
        <v>1.5</v>
      </c>
      <c r="Z4186" s="2">
        <f t="shared" si="329"/>
        <v>1</v>
      </c>
      <c r="AA4186" t="s">
        <v>260</v>
      </c>
      <c r="AB4186" t="s">
        <v>261</v>
      </c>
      <c r="AD4186" t="s">
        <v>60</v>
      </c>
      <c r="AE4186" t="s">
        <v>745</v>
      </c>
      <c r="AF4186">
        <v>2022</v>
      </c>
    </row>
    <row r="4187" spans="1:32" x14ac:dyDescent="0.25">
      <c r="A4187" t="s">
        <v>29</v>
      </c>
      <c r="B4187" t="s">
        <v>67</v>
      </c>
      <c r="C4187" t="s">
        <v>68</v>
      </c>
      <c r="D4187" t="s">
        <v>69</v>
      </c>
      <c r="E4187">
        <f>_xlfn.XLOOKUP(Table1[[#This Row],[Location]],'Location analysis'!A:A,'Location analysis'!B:B)</f>
        <v>40.435699999999997</v>
      </c>
      <c r="F4187">
        <f>_xlfn.XLOOKUP(Table1[[#This Row],[Location]],'Location analysis'!A:A,'Location analysis'!C:C)</f>
        <v>-74.125200000000007</v>
      </c>
      <c r="G4187" t="s">
        <v>264</v>
      </c>
      <c r="H4187" t="s">
        <v>43</v>
      </c>
      <c r="I4187">
        <v>15310510666</v>
      </c>
      <c r="J4187" t="s">
        <v>744</v>
      </c>
      <c r="K4187" t="s">
        <v>51</v>
      </c>
      <c r="L4187">
        <v>121</v>
      </c>
      <c r="M4187">
        <v>1.5</v>
      </c>
      <c r="N4187">
        <v>1</v>
      </c>
      <c r="O4187">
        <v>121</v>
      </c>
      <c r="P4187">
        <v>1.5</v>
      </c>
      <c r="Q4187">
        <v>1</v>
      </c>
      <c r="R4187">
        <v>1.5</v>
      </c>
      <c r="S4187">
        <v>1.5</v>
      </c>
      <c r="T4187" s="1">
        <v>44739</v>
      </c>
      <c r="U4187" t="str">
        <f t="shared" si="325"/>
        <v>Funyuns - Flaming Hot</v>
      </c>
      <c r="V4187" t="str">
        <f t="shared" si="326"/>
        <v>Food</v>
      </c>
      <c r="W4187" t="s">
        <v>43</v>
      </c>
      <c r="X4187" t="b">
        <f t="shared" si="328"/>
        <v>1</v>
      </c>
      <c r="Y4187">
        <f t="shared" si="327"/>
        <v>1.5</v>
      </c>
      <c r="Z4187" s="2">
        <f t="shared" si="329"/>
        <v>1</v>
      </c>
      <c r="AA4187" t="s">
        <v>265</v>
      </c>
      <c r="AB4187" t="s">
        <v>122</v>
      </c>
      <c r="AD4187" t="s">
        <v>60</v>
      </c>
      <c r="AE4187" t="s">
        <v>745</v>
      </c>
      <c r="AF4187">
        <v>2022</v>
      </c>
    </row>
    <row r="4188" spans="1:32" x14ac:dyDescent="0.25">
      <c r="A4188" t="s">
        <v>29</v>
      </c>
      <c r="B4188" t="s">
        <v>67</v>
      </c>
      <c r="C4188" t="s">
        <v>68</v>
      </c>
      <c r="D4188" t="s">
        <v>69</v>
      </c>
      <c r="E4188">
        <f>_xlfn.XLOOKUP(Table1[[#This Row],[Location]],'Location analysis'!A:A,'Location analysis'!B:B)</f>
        <v>40.435699999999997</v>
      </c>
      <c r="F4188">
        <f>_xlfn.XLOOKUP(Table1[[#This Row],[Location]],'Location analysis'!A:A,'Location analysis'!C:C)</f>
        <v>-74.125200000000007</v>
      </c>
      <c r="G4188" t="s">
        <v>264</v>
      </c>
      <c r="H4188" t="s">
        <v>43</v>
      </c>
      <c r="I4188">
        <v>15310511396</v>
      </c>
      <c r="J4188" t="s">
        <v>744</v>
      </c>
      <c r="K4188" t="s">
        <v>51</v>
      </c>
      <c r="L4188">
        <v>121</v>
      </c>
      <c r="M4188">
        <v>1.5</v>
      </c>
      <c r="N4188">
        <v>1</v>
      </c>
      <c r="O4188">
        <v>121</v>
      </c>
      <c r="P4188">
        <v>1.5</v>
      </c>
      <c r="Q4188">
        <v>1</v>
      </c>
      <c r="R4188">
        <v>1.5</v>
      </c>
      <c r="S4188">
        <v>1.5</v>
      </c>
      <c r="T4188" s="1">
        <v>44739</v>
      </c>
      <c r="U4188" t="str">
        <f t="shared" si="325"/>
        <v>Funyuns - Flaming Hot</v>
      </c>
      <c r="V4188" t="str">
        <f t="shared" si="326"/>
        <v>Food</v>
      </c>
      <c r="W4188" t="s">
        <v>43</v>
      </c>
      <c r="X4188" t="b">
        <f t="shared" si="328"/>
        <v>1</v>
      </c>
      <c r="Y4188">
        <f t="shared" si="327"/>
        <v>1.5</v>
      </c>
      <c r="Z4188" s="2">
        <f t="shared" si="329"/>
        <v>1</v>
      </c>
      <c r="AA4188" t="s">
        <v>265</v>
      </c>
      <c r="AB4188" t="s">
        <v>122</v>
      </c>
      <c r="AD4188" t="s">
        <v>60</v>
      </c>
      <c r="AE4188" t="s">
        <v>745</v>
      </c>
      <c r="AF4188">
        <v>2022</v>
      </c>
    </row>
    <row r="4189" spans="1:32" x14ac:dyDescent="0.25">
      <c r="A4189" t="s">
        <v>29</v>
      </c>
      <c r="B4189" t="s">
        <v>67</v>
      </c>
      <c r="C4189" t="s">
        <v>68</v>
      </c>
      <c r="D4189" t="s">
        <v>69</v>
      </c>
      <c r="E4189">
        <f>_xlfn.XLOOKUP(Table1[[#This Row],[Location]],'Location analysis'!A:A,'Location analysis'!B:B)</f>
        <v>40.435699999999997</v>
      </c>
      <c r="F4189">
        <f>_xlfn.XLOOKUP(Table1[[#This Row],[Location]],'Location analysis'!A:A,'Location analysis'!C:C)</f>
        <v>-74.125200000000007</v>
      </c>
      <c r="G4189" t="s">
        <v>738</v>
      </c>
      <c r="H4189" t="s">
        <v>34</v>
      </c>
      <c r="I4189">
        <v>15310523399</v>
      </c>
      <c r="J4189" t="s">
        <v>744</v>
      </c>
      <c r="K4189" t="s">
        <v>51</v>
      </c>
      <c r="L4189">
        <v>142</v>
      </c>
      <c r="M4189">
        <v>1.5</v>
      </c>
      <c r="N4189">
        <v>1</v>
      </c>
      <c r="O4189">
        <v>142</v>
      </c>
      <c r="P4189">
        <v>1.5</v>
      </c>
      <c r="Q4189">
        <v>1</v>
      </c>
      <c r="R4189">
        <v>1.5</v>
      </c>
      <c r="S4189">
        <v>1.5</v>
      </c>
      <c r="T4189" s="1">
        <v>44739</v>
      </c>
      <c r="U4189" t="str">
        <f t="shared" si="325"/>
        <v>Coca Cola - Regular</v>
      </c>
      <c r="V4189" t="str">
        <f t="shared" si="326"/>
        <v>Carbonated</v>
      </c>
      <c r="W4189" t="s">
        <v>34</v>
      </c>
      <c r="X4189" t="b">
        <f t="shared" si="328"/>
        <v>1</v>
      </c>
      <c r="Y4189">
        <f t="shared" si="327"/>
        <v>1.5</v>
      </c>
      <c r="Z4189" s="2">
        <f t="shared" si="329"/>
        <v>1</v>
      </c>
      <c r="AA4189" t="s">
        <v>183</v>
      </c>
      <c r="AB4189" t="s">
        <v>739</v>
      </c>
      <c r="AD4189" t="s">
        <v>60</v>
      </c>
      <c r="AE4189" t="s">
        <v>745</v>
      </c>
      <c r="AF4189">
        <v>2022</v>
      </c>
    </row>
    <row r="4190" spans="1:32" x14ac:dyDescent="0.25">
      <c r="A4190" t="s">
        <v>29</v>
      </c>
      <c r="B4190" t="s">
        <v>67</v>
      </c>
      <c r="C4190" t="s">
        <v>68</v>
      </c>
      <c r="D4190" t="s">
        <v>69</v>
      </c>
      <c r="E4190">
        <f>_xlfn.XLOOKUP(Table1[[#This Row],[Location]],'Location analysis'!A:A,'Location analysis'!B:B)</f>
        <v>40.435699999999997</v>
      </c>
      <c r="F4190">
        <f>_xlfn.XLOOKUP(Table1[[#This Row],[Location]],'Location analysis'!A:A,'Location analysis'!C:C)</f>
        <v>-74.125200000000007</v>
      </c>
      <c r="G4190" t="s">
        <v>179</v>
      </c>
      <c r="H4190" t="s">
        <v>43</v>
      </c>
      <c r="I4190">
        <v>15310553394</v>
      </c>
      <c r="J4190" t="s">
        <v>744</v>
      </c>
      <c r="K4190" t="s">
        <v>51</v>
      </c>
      <c r="L4190">
        <v>111</v>
      </c>
      <c r="M4190">
        <v>1.5</v>
      </c>
      <c r="N4190">
        <v>1</v>
      </c>
      <c r="O4190">
        <v>111</v>
      </c>
      <c r="P4190">
        <v>1.5</v>
      </c>
      <c r="Q4190">
        <v>1</v>
      </c>
      <c r="R4190">
        <v>1.5</v>
      </c>
      <c r="S4190">
        <v>1.5</v>
      </c>
      <c r="T4190" s="1">
        <v>44739</v>
      </c>
      <c r="U4190" t="str">
        <f t="shared" si="325"/>
        <v>Chesters Fries Flaming hot</v>
      </c>
      <c r="V4190" t="str">
        <f t="shared" si="326"/>
        <v>Food</v>
      </c>
      <c r="W4190" t="s">
        <v>43</v>
      </c>
      <c r="X4190" t="b">
        <f t="shared" si="328"/>
        <v>1</v>
      </c>
      <c r="Y4190">
        <f t="shared" si="327"/>
        <v>1.5</v>
      </c>
      <c r="Z4190" s="2">
        <f t="shared" si="329"/>
        <v>1</v>
      </c>
      <c r="AA4190" t="s">
        <v>179</v>
      </c>
      <c r="AD4190" t="s">
        <v>60</v>
      </c>
      <c r="AE4190" t="s">
        <v>745</v>
      </c>
      <c r="AF4190">
        <v>2022</v>
      </c>
    </row>
    <row r="4191" spans="1:32" x14ac:dyDescent="0.25">
      <c r="A4191" t="s">
        <v>29</v>
      </c>
      <c r="B4191" t="s">
        <v>67</v>
      </c>
      <c r="C4191" t="s">
        <v>68</v>
      </c>
      <c r="D4191" t="s">
        <v>69</v>
      </c>
      <c r="E4191">
        <f>_xlfn.XLOOKUP(Table1[[#This Row],[Location]],'Location analysis'!A:A,'Location analysis'!B:B)</f>
        <v>40.435699999999997</v>
      </c>
      <c r="F4191">
        <f>_xlfn.XLOOKUP(Table1[[#This Row],[Location]],'Location analysis'!A:A,'Location analysis'!C:C)</f>
        <v>-74.125200000000007</v>
      </c>
      <c r="G4191" t="s">
        <v>259</v>
      </c>
      <c r="H4191" t="s">
        <v>34</v>
      </c>
      <c r="I4191">
        <v>15310554560</v>
      </c>
      <c r="J4191" t="s">
        <v>744</v>
      </c>
      <c r="K4191" t="s">
        <v>51</v>
      </c>
      <c r="L4191">
        <v>140</v>
      </c>
      <c r="M4191">
        <v>1.5</v>
      </c>
      <c r="N4191">
        <v>1</v>
      </c>
      <c r="O4191">
        <v>140</v>
      </c>
      <c r="P4191">
        <v>1.5</v>
      </c>
      <c r="Q4191">
        <v>1</v>
      </c>
      <c r="R4191">
        <v>1.5</v>
      </c>
      <c r="S4191">
        <v>1.5</v>
      </c>
      <c r="T4191" s="1">
        <v>44739</v>
      </c>
      <c r="U4191" t="str">
        <f t="shared" si="325"/>
        <v>Sunkist Soda - Orange</v>
      </c>
      <c r="V4191" t="str">
        <f t="shared" si="326"/>
        <v>Carbonated</v>
      </c>
      <c r="W4191" t="s">
        <v>34</v>
      </c>
      <c r="X4191" t="b">
        <f t="shared" si="328"/>
        <v>1</v>
      </c>
      <c r="Y4191">
        <f t="shared" si="327"/>
        <v>1.5</v>
      </c>
      <c r="Z4191" s="2">
        <f t="shared" si="329"/>
        <v>1</v>
      </c>
      <c r="AA4191" t="s">
        <v>260</v>
      </c>
      <c r="AB4191" t="s">
        <v>261</v>
      </c>
      <c r="AD4191" t="s">
        <v>60</v>
      </c>
      <c r="AE4191" t="s">
        <v>745</v>
      </c>
      <c r="AF4191">
        <v>2022</v>
      </c>
    </row>
    <row r="4192" spans="1:32" x14ac:dyDescent="0.25">
      <c r="A4192" t="s">
        <v>29</v>
      </c>
      <c r="B4192" t="s">
        <v>67</v>
      </c>
      <c r="C4192" t="s">
        <v>68</v>
      </c>
      <c r="D4192" t="s">
        <v>69</v>
      </c>
      <c r="E4192">
        <f>_xlfn.XLOOKUP(Table1[[#This Row],[Location]],'Location analysis'!A:A,'Location analysis'!B:B)</f>
        <v>40.435699999999997</v>
      </c>
      <c r="F4192">
        <f>_xlfn.XLOOKUP(Table1[[#This Row],[Location]],'Location analysis'!A:A,'Location analysis'!C:C)</f>
        <v>-74.125200000000007</v>
      </c>
      <c r="G4192" t="s">
        <v>329</v>
      </c>
      <c r="H4192" t="s">
        <v>49</v>
      </c>
      <c r="I4192">
        <v>15311261736</v>
      </c>
      <c r="J4192" t="s">
        <v>746</v>
      </c>
      <c r="K4192" t="s">
        <v>51</v>
      </c>
      <c r="L4192">
        <v>147</v>
      </c>
      <c r="M4192">
        <v>2.5</v>
      </c>
      <c r="N4192">
        <v>1</v>
      </c>
      <c r="O4192">
        <v>147</v>
      </c>
      <c r="P4192">
        <v>2.5</v>
      </c>
      <c r="Q4192">
        <v>1</v>
      </c>
      <c r="R4192">
        <v>2.5</v>
      </c>
      <c r="S4192">
        <v>2.5</v>
      </c>
      <c r="T4192" s="1">
        <v>44740</v>
      </c>
      <c r="U4192" t="str">
        <f t="shared" si="325"/>
        <v>Snapple Tea - Raspberry</v>
      </c>
      <c r="V4192" t="str">
        <f t="shared" si="326"/>
        <v>Non Carbonated</v>
      </c>
      <c r="W4192" t="s">
        <v>49</v>
      </c>
      <c r="X4192" t="b">
        <f t="shared" si="328"/>
        <v>1</v>
      </c>
      <c r="Y4192">
        <f t="shared" si="327"/>
        <v>2.5</v>
      </c>
      <c r="Z4192" s="2">
        <f t="shared" si="329"/>
        <v>1.6666666666666667</v>
      </c>
      <c r="AA4192" t="s">
        <v>330</v>
      </c>
      <c r="AB4192" t="s">
        <v>144</v>
      </c>
      <c r="AD4192" t="s">
        <v>91</v>
      </c>
      <c r="AE4192" t="s">
        <v>747</v>
      </c>
      <c r="AF4192">
        <v>2022</v>
      </c>
    </row>
    <row r="4193" spans="1:32" x14ac:dyDescent="0.25">
      <c r="A4193" t="s">
        <v>29</v>
      </c>
      <c r="B4193" t="s">
        <v>67</v>
      </c>
      <c r="C4193" t="s">
        <v>68</v>
      </c>
      <c r="D4193" t="s">
        <v>69</v>
      </c>
      <c r="E4193">
        <f>_xlfn.XLOOKUP(Table1[[#This Row],[Location]],'Location analysis'!A:A,'Location analysis'!B:B)</f>
        <v>40.435699999999997</v>
      </c>
      <c r="F4193">
        <f>_xlfn.XLOOKUP(Table1[[#This Row],[Location]],'Location analysis'!A:A,'Location analysis'!C:C)</f>
        <v>-74.125200000000007</v>
      </c>
      <c r="G4193" t="s">
        <v>81</v>
      </c>
      <c r="H4193" t="s">
        <v>43</v>
      </c>
      <c r="I4193">
        <v>15311255728</v>
      </c>
      <c r="J4193" t="s">
        <v>746</v>
      </c>
      <c r="K4193" t="s">
        <v>51</v>
      </c>
      <c r="L4193">
        <v>139</v>
      </c>
      <c r="M4193">
        <v>2.5</v>
      </c>
      <c r="N4193">
        <v>1</v>
      </c>
      <c r="O4193">
        <v>139</v>
      </c>
      <c r="P4193">
        <v>2.5</v>
      </c>
      <c r="Q4193">
        <v>1</v>
      </c>
      <c r="R4193">
        <v>2.5</v>
      </c>
      <c r="S4193">
        <v>2.5</v>
      </c>
      <c r="T4193" s="1">
        <v>44740</v>
      </c>
      <c r="U4193" t="str">
        <f t="shared" si="325"/>
        <v>KitKat - Crisp Wafers</v>
      </c>
      <c r="V4193" t="str">
        <f t="shared" si="326"/>
        <v>Food</v>
      </c>
      <c r="W4193" t="s">
        <v>43</v>
      </c>
      <c r="X4193" t="b">
        <f t="shared" si="328"/>
        <v>1</v>
      </c>
      <c r="Y4193">
        <f t="shared" si="327"/>
        <v>2.5</v>
      </c>
      <c r="Z4193" s="2">
        <f t="shared" si="329"/>
        <v>1.6666666666666667</v>
      </c>
      <c r="AA4193" t="s">
        <v>82</v>
      </c>
      <c r="AB4193" t="s">
        <v>83</v>
      </c>
      <c r="AD4193" t="s">
        <v>91</v>
      </c>
      <c r="AE4193" t="s">
        <v>747</v>
      </c>
      <c r="AF4193">
        <v>2022</v>
      </c>
    </row>
    <row r="4194" spans="1:32" x14ac:dyDescent="0.25">
      <c r="A4194" t="s">
        <v>29</v>
      </c>
      <c r="B4194" t="s">
        <v>67</v>
      </c>
      <c r="C4194" t="s">
        <v>68</v>
      </c>
      <c r="D4194" t="s">
        <v>69</v>
      </c>
      <c r="E4194">
        <f>_xlfn.XLOOKUP(Table1[[#This Row],[Location]],'Location analysis'!A:A,'Location analysis'!B:B)</f>
        <v>40.435699999999997</v>
      </c>
      <c r="F4194">
        <f>_xlfn.XLOOKUP(Table1[[#This Row],[Location]],'Location analysis'!A:A,'Location analysis'!C:C)</f>
        <v>-74.125200000000007</v>
      </c>
      <c r="G4194" t="s">
        <v>625</v>
      </c>
      <c r="I4194">
        <v>15312350901</v>
      </c>
      <c r="J4194" t="s">
        <v>746</v>
      </c>
      <c r="K4194" t="s">
        <v>36</v>
      </c>
      <c r="L4194">
        <v>125</v>
      </c>
      <c r="M4194">
        <v>1.5</v>
      </c>
      <c r="N4194">
        <v>2</v>
      </c>
      <c r="O4194">
        <v>125</v>
      </c>
      <c r="P4194">
        <v>1.5</v>
      </c>
      <c r="Q4194">
        <v>2</v>
      </c>
      <c r="R4194">
        <v>3</v>
      </c>
      <c r="S4194">
        <v>4.5</v>
      </c>
      <c r="T4194" s="1">
        <v>44740</v>
      </c>
      <c r="U4194" t="str">
        <f t="shared" si="325"/>
        <v>Doritos Spicy Nacho</v>
      </c>
      <c r="V4194" t="str">
        <f t="shared" si="326"/>
        <v>Cell is Blank - Dis-regard</v>
      </c>
      <c r="W4194" t="s">
        <v>43</v>
      </c>
      <c r="X4194" t="b">
        <f t="shared" si="328"/>
        <v>1</v>
      </c>
      <c r="Y4194">
        <f t="shared" si="327"/>
        <v>1.5</v>
      </c>
      <c r="Z4194" s="2">
        <f t="shared" si="329"/>
        <v>1</v>
      </c>
      <c r="AA4194" t="s">
        <v>625</v>
      </c>
      <c r="AD4194" t="s">
        <v>91</v>
      </c>
      <c r="AE4194" t="s">
        <v>747</v>
      </c>
      <c r="AF4194">
        <v>2022</v>
      </c>
    </row>
    <row r="4195" spans="1:32" x14ac:dyDescent="0.25">
      <c r="A4195" t="s">
        <v>29</v>
      </c>
      <c r="B4195" t="s">
        <v>67</v>
      </c>
      <c r="C4195" t="s">
        <v>68</v>
      </c>
      <c r="D4195" t="s">
        <v>69</v>
      </c>
      <c r="E4195">
        <f>_xlfn.XLOOKUP(Table1[[#This Row],[Location]],'Location analysis'!A:A,'Location analysis'!B:B)</f>
        <v>40.435699999999997</v>
      </c>
      <c r="F4195">
        <f>_xlfn.XLOOKUP(Table1[[#This Row],[Location]],'Location analysis'!A:A,'Location analysis'!C:C)</f>
        <v>-74.125200000000007</v>
      </c>
      <c r="G4195" t="s">
        <v>414</v>
      </c>
      <c r="H4195" t="s">
        <v>43</v>
      </c>
      <c r="I4195">
        <v>15312350901</v>
      </c>
      <c r="J4195" t="s">
        <v>746</v>
      </c>
      <c r="K4195" t="s">
        <v>36</v>
      </c>
      <c r="L4195">
        <v>123</v>
      </c>
      <c r="M4195">
        <v>1.5</v>
      </c>
      <c r="N4195">
        <v>1</v>
      </c>
      <c r="O4195">
        <v>123</v>
      </c>
      <c r="P4195">
        <v>1.5</v>
      </c>
      <c r="Q4195">
        <v>1</v>
      </c>
      <c r="R4195">
        <v>1.5</v>
      </c>
      <c r="S4195">
        <v>4.5</v>
      </c>
      <c r="T4195" s="1">
        <v>44740</v>
      </c>
      <c r="U4195" t="str">
        <f t="shared" si="325"/>
        <v>Lays - Classic</v>
      </c>
      <c r="V4195" t="str">
        <f t="shared" si="326"/>
        <v>Food</v>
      </c>
      <c r="W4195" t="s">
        <v>43</v>
      </c>
      <c r="X4195" t="b">
        <f t="shared" si="328"/>
        <v>1</v>
      </c>
      <c r="Y4195">
        <f t="shared" si="327"/>
        <v>1.5</v>
      </c>
      <c r="Z4195" s="2">
        <f t="shared" si="329"/>
        <v>1</v>
      </c>
      <c r="AA4195" t="s">
        <v>415</v>
      </c>
      <c r="AB4195" t="s">
        <v>416</v>
      </c>
      <c r="AD4195" t="s">
        <v>91</v>
      </c>
      <c r="AE4195" t="s">
        <v>747</v>
      </c>
      <c r="AF4195">
        <v>2022</v>
      </c>
    </row>
    <row r="4196" spans="1:32" x14ac:dyDescent="0.25">
      <c r="A4196" t="s">
        <v>29</v>
      </c>
      <c r="B4196" t="s">
        <v>394</v>
      </c>
      <c r="C4196" t="s">
        <v>395</v>
      </c>
      <c r="D4196" t="s">
        <v>396</v>
      </c>
      <c r="E4196">
        <f>_xlfn.XLOOKUP(Table1[[#This Row],[Location]],'Location analysis'!A:A,'Location analysis'!B:B)</f>
        <v>40.416893999999999</v>
      </c>
      <c r="F4196">
        <f>_xlfn.XLOOKUP(Table1[[#This Row],[Location]],'Location analysis'!A:A,'Location analysis'!C:C)</f>
        <v>-74.420399000000003</v>
      </c>
      <c r="G4196" t="s">
        <v>137</v>
      </c>
      <c r="H4196" t="s">
        <v>97</v>
      </c>
      <c r="I4196">
        <v>15312680236</v>
      </c>
      <c r="J4196" t="s">
        <v>746</v>
      </c>
      <c r="K4196" t="s">
        <v>51</v>
      </c>
      <c r="L4196">
        <v>144</v>
      </c>
      <c r="M4196">
        <v>1.5</v>
      </c>
      <c r="N4196">
        <v>1</v>
      </c>
      <c r="O4196">
        <v>144</v>
      </c>
      <c r="P4196">
        <v>1.5</v>
      </c>
      <c r="Q4196">
        <v>1</v>
      </c>
      <c r="R4196">
        <v>1.5</v>
      </c>
      <c r="S4196">
        <v>1.5</v>
      </c>
      <c r="T4196" s="1">
        <v>44740</v>
      </c>
      <c r="U4196" t="str">
        <f t="shared" si="325"/>
        <v>Poland Springs Water</v>
      </c>
      <c r="V4196" t="str">
        <f t="shared" si="326"/>
        <v>Water</v>
      </c>
      <c r="W4196" t="s">
        <v>97</v>
      </c>
      <c r="X4196" t="b">
        <f t="shared" si="328"/>
        <v>1</v>
      </c>
      <c r="Y4196">
        <f t="shared" si="327"/>
        <v>1.5</v>
      </c>
      <c r="Z4196" s="2">
        <f t="shared" si="329"/>
        <v>1</v>
      </c>
      <c r="AA4196" t="s">
        <v>137</v>
      </c>
      <c r="AD4196" t="s">
        <v>91</v>
      </c>
      <c r="AE4196" t="s">
        <v>747</v>
      </c>
      <c r="AF4196">
        <v>2022</v>
      </c>
    </row>
    <row r="4197" spans="1:32" x14ac:dyDescent="0.25">
      <c r="A4197" t="s">
        <v>29</v>
      </c>
      <c r="B4197" t="s">
        <v>394</v>
      </c>
      <c r="C4197" t="s">
        <v>395</v>
      </c>
      <c r="D4197" t="s">
        <v>396</v>
      </c>
      <c r="E4197">
        <f>_xlfn.XLOOKUP(Table1[[#This Row],[Location]],'Location analysis'!A:A,'Location analysis'!B:B)</f>
        <v>40.416893999999999</v>
      </c>
      <c r="F4197">
        <f>_xlfn.XLOOKUP(Table1[[#This Row],[Location]],'Location analysis'!A:A,'Location analysis'!C:C)</f>
        <v>-74.420399000000003</v>
      </c>
      <c r="G4197" t="s">
        <v>42</v>
      </c>
      <c r="H4197" t="s">
        <v>43</v>
      </c>
      <c r="I4197">
        <v>15312839409</v>
      </c>
      <c r="J4197" t="s">
        <v>746</v>
      </c>
      <c r="K4197" t="s">
        <v>36</v>
      </c>
      <c r="L4197">
        <v>121</v>
      </c>
      <c r="M4197">
        <v>1.5</v>
      </c>
      <c r="N4197">
        <v>1</v>
      </c>
      <c r="O4197">
        <v>121</v>
      </c>
      <c r="P4197">
        <v>1.5</v>
      </c>
      <c r="Q4197">
        <v>1</v>
      </c>
      <c r="R4197">
        <v>1.5</v>
      </c>
      <c r="S4197">
        <v>1.5</v>
      </c>
      <c r="T4197" s="1">
        <v>44740</v>
      </c>
      <c r="U4197" t="str">
        <f t="shared" si="325"/>
        <v>Takis - Hot Chilli Pepper &amp; Lime</v>
      </c>
      <c r="V4197" t="str">
        <f t="shared" si="326"/>
        <v>Food</v>
      </c>
      <c r="W4197" t="s">
        <v>43</v>
      </c>
      <c r="X4197" t="b">
        <f t="shared" si="328"/>
        <v>1</v>
      </c>
      <c r="Y4197">
        <f t="shared" si="327"/>
        <v>1.5</v>
      </c>
      <c r="Z4197" s="2">
        <f t="shared" si="329"/>
        <v>1</v>
      </c>
      <c r="AA4197" t="s">
        <v>44</v>
      </c>
      <c r="AB4197" t="s">
        <v>45</v>
      </c>
      <c r="AD4197" t="s">
        <v>91</v>
      </c>
      <c r="AE4197" t="s">
        <v>747</v>
      </c>
      <c r="AF4197">
        <v>2022</v>
      </c>
    </row>
    <row r="4198" spans="1:32" x14ac:dyDescent="0.25">
      <c r="A4198" t="s">
        <v>29</v>
      </c>
      <c r="B4198" t="s">
        <v>394</v>
      </c>
      <c r="C4198" t="s">
        <v>395</v>
      </c>
      <c r="D4198" t="s">
        <v>396</v>
      </c>
      <c r="E4198">
        <f>_xlfn.XLOOKUP(Table1[[#This Row],[Location]],'Location analysis'!A:A,'Location analysis'!B:B)</f>
        <v>40.416893999999999</v>
      </c>
      <c r="F4198">
        <f>_xlfn.XLOOKUP(Table1[[#This Row],[Location]],'Location analysis'!A:A,'Location analysis'!C:C)</f>
        <v>-74.420399000000003</v>
      </c>
      <c r="G4198" t="s">
        <v>463</v>
      </c>
      <c r="H4198" t="s">
        <v>34</v>
      </c>
      <c r="I4198">
        <v>15312847639</v>
      </c>
      <c r="J4198" t="s">
        <v>746</v>
      </c>
      <c r="K4198" t="s">
        <v>36</v>
      </c>
      <c r="L4198">
        <v>148</v>
      </c>
      <c r="M4198">
        <v>3</v>
      </c>
      <c r="N4198">
        <v>1</v>
      </c>
      <c r="O4198">
        <v>148</v>
      </c>
      <c r="P4198">
        <v>3</v>
      </c>
      <c r="Q4198">
        <v>1</v>
      </c>
      <c r="R4198">
        <v>3</v>
      </c>
      <c r="S4198">
        <v>4.25</v>
      </c>
      <c r="T4198" s="1">
        <v>44740</v>
      </c>
      <c r="U4198" t="str">
        <f t="shared" si="325"/>
        <v>Starbucks Refresher - Real Coconut Water</v>
      </c>
      <c r="V4198" t="str">
        <f t="shared" si="326"/>
        <v>Carbonated</v>
      </c>
      <c r="W4198" t="s">
        <v>34</v>
      </c>
      <c r="X4198" t="b">
        <f t="shared" si="328"/>
        <v>1</v>
      </c>
      <c r="Y4198">
        <f t="shared" si="327"/>
        <v>3</v>
      </c>
      <c r="Z4198" s="2">
        <f t="shared" si="329"/>
        <v>2</v>
      </c>
      <c r="AA4198" t="s">
        <v>464</v>
      </c>
      <c r="AB4198" t="s">
        <v>465</v>
      </c>
      <c r="AD4198" t="s">
        <v>91</v>
      </c>
      <c r="AE4198" t="s">
        <v>747</v>
      </c>
      <c r="AF4198">
        <v>2022</v>
      </c>
    </row>
    <row r="4199" spans="1:32" x14ac:dyDescent="0.25">
      <c r="A4199" t="s">
        <v>29</v>
      </c>
      <c r="B4199" t="s">
        <v>394</v>
      </c>
      <c r="C4199" t="s">
        <v>395</v>
      </c>
      <c r="D4199" t="s">
        <v>396</v>
      </c>
      <c r="E4199">
        <f>_xlfn.XLOOKUP(Table1[[#This Row],[Location]],'Location analysis'!A:A,'Location analysis'!B:B)</f>
        <v>40.416893999999999</v>
      </c>
      <c r="F4199">
        <f>_xlfn.XLOOKUP(Table1[[#This Row],[Location]],'Location analysis'!A:A,'Location analysis'!C:C)</f>
        <v>-74.420399000000003</v>
      </c>
      <c r="G4199" t="s">
        <v>251</v>
      </c>
      <c r="H4199" t="s">
        <v>43</v>
      </c>
      <c r="I4199">
        <v>15312847639</v>
      </c>
      <c r="J4199" t="s">
        <v>746</v>
      </c>
      <c r="K4199" t="s">
        <v>36</v>
      </c>
      <c r="L4199">
        <v>123</v>
      </c>
      <c r="M4199">
        <v>1.25</v>
      </c>
      <c r="N4199">
        <v>1</v>
      </c>
      <c r="O4199">
        <v>123</v>
      </c>
      <c r="P4199">
        <v>1.25</v>
      </c>
      <c r="Q4199">
        <v>1</v>
      </c>
      <c r="R4199">
        <v>1.25</v>
      </c>
      <c r="S4199">
        <v>4.25</v>
      </c>
      <c r="T4199" s="1">
        <v>44740</v>
      </c>
      <c r="U4199" t="str">
        <f t="shared" si="325"/>
        <v>CheezIt - Double Cheese</v>
      </c>
      <c r="V4199" t="str">
        <f t="shared" si="326"/>
        <v>Food</v>
      </c>
      <c r="W4199" t="s">
        <v>43</v>
      </c>
      <c r="X4199" t="b">
        <f t="shared" si="328"/>
        <v>1</v>
      </c>
      <c r="Y4199">
        <f t="shared" si="327"/>
        <v>1.25</v>
      </c>
      <c r="Z4199" s="2">
        <f t="shared" si="329"/>
        <v>0.83333333333333337</v>
      </c>
      <c r="AA4199" t="s">
        <v>193</v>
      </c>
      <c r="AB4199" t="s">
        <v>252</v>
      </c>
      <c r="AD4199" t="s">
        <v>91</v>
      </c>
      <c r="AE4199" t="s">
        <v>747</v>
      </c>
      <c r="AF4199">
        <v>2022</v>
      </c>
    </row>
    <row r="4200" spans="1:32" x14ac:dyDescent="0.25">
      <c r="A4200" t="s">
        <v>29</v>
      </c>
      <c r="B4200" t="s">
        <v>394</v>
      </c>
      <c r="C4200" t="s">
        <v>395</v>
      </c>
      <c r="D4200" t="s">
        <v>396</v>
      </c>
      <c r="E4200">
        <f>_xlfn.XLOOKUP(Table1[[#This Row],[Location]],'Location analysis'!A:A,'Location analysis'!B:B)</f>
        <v>40.416893999999999</v>
      </c>
      <c r="F4200">
        <f>_xlfn.XLOOKUP(Table1[[#This Row],[Location]],'Location analysis'!A:A,'Location analysis'!C:C)</f>
        <v>-74.420399000000003</v>
      </c>
      <c r="G4200" t="s">
        <v>570</v>
      </c>
      <c r="H4200" t="s">
        <v>97</v>
      </c>
      <c r="I4200">
        <v>15313010765</v>
      </c>
      <c r="J4200" t="s">
        <v>746</v>
      </c>
      <c r="K4200" t="s">
        <v>51</v>
      </c>
      <c r="L4200">
        <v>147</v>
      </c>
      <c r="M4200">
        <v>2.75</v>
      </c>
      <c r="N4200">
        <v>1</v>
      </c>
      <c r="O4200">
        <v>147</v>
      </c>
      <c r="P4200">
        <v>2.75</v>
      </c>
      <c r="Q4200">
        <v>1</v>
      </c>
      <c r="R4200">
        <v>2.75</v>
      </c>
      <c r="S4200">
        <v>2.75</v>
      </c>
      <c r="T4200" s="1">
        <v>44740</v>
      </c>
      <c r="U4200" t="str">
        <f t="shared" si="325"/>
        <v>BodyArmor LYTE - Strawberry Lemonade</v>
      </c>
      <c r="V4200" t="str">
        <f t="shared" si="326"/>
        <v>Water</v>
      </c>
      <c r="W4200" t="s">
        <v>97</v>
      </c>
      <c r="X4200" t="b">
        <f t="shared" si="328"/>
        <v>1</v>
      </c>
      <c r="Y4200">
        <f t="shared" si="327"/>
        <v>2.75</v>
      </c>
      <c r="Z4200" s="2">
        <f t="shared" si="329"/>
        <v>1.8333333333333333</v>
      </c>
      <c r="AA4200" t="s">
        <v>571</v>
      </c>
      <c r="AB4200" t="s">
        <v>572</v>
      </c>
      <c r="AD4200" t="s">
        <v>91</v>
      </c>
      <c r="AE4200" t="s">
        <v>747</v>
      </c>
      <c r="AF4200">
        <v>2022</v>
      </c>
    </row>
    <row r="4201" spans="1:32" x14ac:dyDescent="0.25">
      <c r="A4201" t="s">
        <v>29</v>
      </c>
      <c r="B4201" t="s">
        <v>62</v>
      </c>
      <c r="C4201" t="s">
        <v>63</v>
      </c>
      <c r="D4201" t="s">
        <v>64</v>
      </c>
      <c r="E4201">
        <f>_xlfn.XLOOKUP(Table1[[#This Row],[Location]],'Location analysis'!A:A,'Location analysis'!B:B)</f>
        <v>40.091900000000003</v>
      </c>
      <c r="F4201">
        <f>_xlfn.XLOOKUP(Table1[[#This Row],[Location]],'Location analysis'!A:A,'Location analysis'!C:C)</f>
        <v>-74.358699999999999</v>
      </c>
      <c r="G4201" t="s">
        <v>485</v>
      </c>
      <c r="H4201" t="s">
        <v>43</v>
      </c>
      <c r="I4201">
        <v>15313096417</v>
      </c>
      <c r="J4201" t="s">
        <v>746</v>
      </c>
      <c r="K4201" t="s">
        <v>51</v>
      </c>
      <c r="L4201">
        <v>138</v>
      </c>
      <c r="M4201">
        <v>2</v>
      </c>
      <c r="N4201">
        <v>1</v>
      </c>
      <c r="O4201">
        <v>138</v>
      </c>
      <c r="P4201">
        <v>2</v>
      </c>
      <c r="Q4201">
        <v>1</v>
      </c>
      <c r="R4201">
        <v>2</v>
      </c>
      <c r="S4201">
        <v>2</v>
      </c>
      <c r="T4201" s="1">
        <v>44740</v>
      </c>
      <c r="U4201" t="str">
        <f t="shared" si="325"/>
        <v>Keto Bar - Creamy Peanut Butter Chocolate</v>
      </c>
      <c r="V4201" t="str">
        <f t="shared" si="326"/>
        <v>Food</v>
      </c>
      <c r="W4201" t="s">
        <v>43</v>
      </c>
      <c r="X4201" t="b">
        <f t="shared" si="328"/>
        <v>1</v>
      </c>
      <c r="Y4201">
        <f t="shared" si="327"/>
        <v>2</v>
      </c>
      <c r="Z4201" s="2">
        <f t="shared" si="329"/>
        <v>1.3333333333333333</v>
      </c>
      <c r="AA4201" t="s">
        <v>486</v>
      </c>
      <c r="AB4201" t="s">
        <v>487</v>
      </c>
      <c r="AD4201" t="s">
        <v>91</v>
      </c>
      <c r="AE4201" t="s">
        <v>747</v>
      </c>
      <c r="AF4201">
        <v>2022</v>
      </c>
    </row>
    <row r="4202" spans="1:32" x14ac:dyDescent="0.25">
      <c r="A4202" t="s">
        <v>29</v>
      </c>
      <c r="B4202" t="s">
        <v>62</v>
      </c>
      <c r="C4202" t="s">
        <v>63</v>
      </c>
      <c r="D4202" t="s">
        <v>64</v>
      </c>
      <c r="E4202">
        <f>_xlfn.XLOOKUP(Table1[[#This Row],[Location]],'Location analysis'!A:A,'Location analysis'!B:B)</f>
        <v>40.091900000000003</v>
      </c>
      <c r="F4202">
        <f>_xlfn.XLOOKUP(Table1[[#This Row],[Location]],'Location analysis'!A:A,'Location analysis'!C:C)</f>
        <v>-74.358699999999999</v>
      </c>
      <c r="G4202" t="s">
        <v>180</v>
      </c>
      <c r="H4202" t="s">
        <v>43</v>
      </c>
      <c r="I4202">
        <v>15313165177</v>
      </c>
      <c r="J4202" t="s">
        <v>746</v>
      </c>
      <c r="K4202" t="s">
        <v>36</v>
      </c>
      <c r="L4202">
        <v>112</v>
      </c>
      <c r="M4202">
        <v>1.5</v>
      </c>
      <c r="N4202">
        <v>1</v>
      </c>
      <c r="O4202">
        <v>112</v>
      </c>
      <c r="P4202">
        <v>1.5</v>
      </c>
      <c r="Q4202">
        <v>1</v>
      </c>
      <c r="R4202">
        <v>1.5</v>
      </c>
      <c r="S4202">
        <v>1.5</v>
      </c>
      <c r="T4202" s="1">
        <v>44740</v>
      </c>
      <c r="U4202" t="str">
        <f t="shared" si="325"/>
        <v>Miss Vickie's Potato Chip - Jalapeno</v>
      </c>
      <c r="V4202" t="str">
        <f t="shared" si="326"/>
        <v>Food</v>
      </c>
      <c r="W4202" t="s">
        <v>43</v>
      </c>
      <c r="X4202" t="b">
        <f t="shared" si="328"/>
        <v>1</v>
      </c>
      <c r="Y4202">
        <f t="shared" si="327"/>
        <v>1.5</v>
      </c>
      <c r="Z4202" s="2">
        <f t="shared" si="329"/>
        <v>1</v>
      </c>
      <c r="AA4202" t="s">
        <v>58</v>
      </c>
      <c r="AB4202" t="s">
        <v>181</v>
      </c>
      <c r="AD4202" t="s">
        <v>91</v>
      </c>
      <c r="AE4202" t="s">
        <v>747</v>
      </c>
      <c r="AF4202">
        <v>2022</v>
      </c>
    </row>
    <row r="4203" spans="1:32" x14ac:dyDescent="0.25">
      <c r="A4203" t="s">
        <v>29</v>
      </c>
      <c r="B4203" t="s">
        <v>46</v>
      </c>
      <c r="C4203" t="s">
        <v>31</v>
      </c>
      <c r="D4203" t="s">
        <v>47</v>
      </c>
      <c r="E4203">
        <f>_xlfn.XLOOKUP(Table1[[#This Row],[Location]],'Location analysis'!A:A,'Location analysis'!B:B)</f>
        <v>40.423690999999998</v>
      </c>
      <c r="F4203">
        <f>_xlfn.XLOOKUP(Table1[[#This Row],[Location]],'Location analysis'!A:A,'Location analysis'!C:C)</f>
        <v>-74.380831999999998</v>
      </c>
      <c r="G4203" t="s">
        <v>182</v>
      </c>
      <c r="H4203" t="s">
        <v>34</v>
      </c>
      <c r="I4203">
        <v>15313190955</v>
      </c>
      <c r="J4203" t="s">
        <v>746</v>
      </c>
      <c r="K4203" t="s">
        <v>51</v>
      </c>
      <c r="L4203">
        <v>140</v>
      </c>
      <c r="M4203">
        <v>1.5</v>
      </c>
      <c r="N4203">
        <v>1</v>
      </c>
      <c r="O4203">
        <v>140</v>
      </c>
      <c r="P4203">
        <v>1.5</v>
      </c>
      <c r="Q4203">
        <v>1</v>
      </c>
      <c r="R4203">
        <v>1.5</v>
      </c>
      <c r="S4203">
        <v>1.5</v>
      </c>
      <c r="T4203" s="1">
        <v>44740</v>
      </c>
      <c r="U4203" t="str">
        <f t="shared" si="325"/>
        <v>Coca Cola - Zero Sugar</v>
      </c>
      <c r="V4203" t="str">
        <f t="shared" si="326"/>
        <v>Carbonated</v>
      </c>
      <c r="W4203" t="s">
        <v>34</v>
      </c>
      <c r="X4203" t="b">
        <f t="shared" si="328"/>
        <v>1</v>
      </c>
      <c r="Y4203">
        <f t="shared" si="327"/>
        <v>1.5</v>
      </c>
      <c r="Z4203" s="2">
        <f t="shared" si="329"/>
        <v>1</v>
      </c>
      <c r="AA4203" t="s">
        <v>183</v>
      </c>
      <c r="AB4203" t="s">
        <v>184</v>
      </c>
      <c r="AD4203" t="s">
        <v>91</v>
      </c>
      <c r="AE4203" t="s">
        <v>747</v>
      </c>
      <c r="AF4203">
        <v>2022</v>
      </c>
    </row>
    <row r="4204" spans="1:32" x14ac:dyDescent="0.25">
      <c r="A4204" t="s">
        <v>29</v>
      </c>
      <c r="B4204" t="s">
        <v>67</v>
      </c>
      <c r="C4204" t="s">
        <v>68</v>
      </c>
      <c r="D4204" t="s">
        <v>69</v>
      </c>
      <c r="E4204">
        <f>_xlfn.XLOOKUP(Table1[[#This Row],[Location]],'Location analysis'!A:A,'Location analysis'!B:B)</f>
        <v>40.435699999999997</v>
      </c>
      <c r="F4204">
        <f>_xlfn.XLOOKUP(Table1[[#This Row],[Location]],'Location analysis'!A:A,'Location analysis'!C:C)</f>
        <v>-74.125200000000007</v>
      </c>
      <c r="G4204" t="s">
        <v>625</v>
      </c>
      <c r="I4204">
        <v>15313367906</v>
      </c>
      <c r="J4204" t="s">
        <v>746</v>
      </c>
      <c r="K4204" t="s">
        <v>36</v>
      </c>
      <c r="L4204">
        <v>125</v>
      </c>
      <c r="M4204">
        <v>1.5</v>
      </c>
      <c r="N4204">
        <v>2</v>
      </c>
      <c r="O4204">
        <v>125</v>
      </c>
      <c r="P4204">
        <v>1.5</v>
      </c>
      <c r="Q4204">
        <v>2</v>
      </c>
      <c r="R4204">
        <v>3</v>
      </c>
      <c r="S4204">
        <v>4.5</v>
      </c>
      <c r="T4204" s="1">
        <v>44740</v>
      </c>
      <c r="U4204" t="str">
        <f t="shared" si="325"/>
        <v>Doritos Spicy Nacho</v>
      </c>
      <c r="V4204" t="str">
        <f t="shared" si="326"/>
        <v>Cell is Blank - Dis-regard</v>
      </c>
      <c r="W4204" t="s">
        <v>43</v>
      </c>
      <c r="X4204" t="b">
        <f t="shared" si="328"/>
        <v>1</v>
      </c>
      <c r="Y4204">
        <f t="shared" si="327"/>
        <v>1.5</v>
      </c>
      <c r="Z4204" s="2">
        <f t="shared" si="329"/>
        <v>1</v>
      </c>
      <c r="AA4204" t="s">
        <v>625</v>
      </c>
      <c r="AD4204" t="s">
        <v>91</v>
      </c>
      <c r="AE4204" t="s">
        <v>747</v>
      </c>
      <c r="AF4204">
        <v>2022</v>
      </c>
    </row>
    <row r="4205" spans="1:32" x14ac:dyDescent="0.25">
      <c r="A4205" t="s">
        <v>29</v>
      </c>
      <c r="B4205" t="s">
        <v>67</v>
      </c>
      <c r="C4205" t="s">
        <v>68</v>
      </c>
      <c r="D4205" t="s">
        <v>69</v>
      </c>
      <c r="E4205">
        <f>_xlfn.XLOOKUP(Table1[[#This Row],[Location]],'Location analysis'!A:A,'Location analysis'!B:B)</f>
        <v>40.435699999999997</v>
      </c>
      <c r="F4205">
        <f>_xlfn.XLOOKUP(Table1[[#This Row],[Location]],'Location analysis'!A:A,'Location analysis'!C:C)</f>
        <v>-74.125200000000007</v>
      </c>
      <c r="G4205" t="s">
        <v>414</v>
      </c>
      <c r="H4205" t="s">
        <v>43</v>
      </c>
      <c r="I4205">
        <v>15313367906</v>
      </c>
      <c r="J4205" t="s">
        <v>746</v>
      </c>
      <c r="K4205" t="s">
        <v>36</v>
      </c>
      <c r="L4205">
        <v>123</v>
      </c>
      <c r="M4205">
        <v>1.5</v>
      </c>
      <c r="N4205">
        <v>1</v>
      </c>
      <c r="O4205">
        <v>123</v>
      </c>
      <c r="P4205">
        <v>1.5</v>
      </c>
      <c r="Q4205">
        <v>1</v>
      </c>
      <c r="R4205">
        <v>1.5</v>
      </c>
      <c r="S4205">
        <v>4.5</v>
      </c>
      <c r="T4205" s="1">
        <v>44740</v>
      </c>
      <c r="U4205" t="str">
        <f t="shared" si="325"/>
        <v>Lays - Classic</v>
      </c>
      <c r="V4205" t="str">
        <f t="shared" si="326"/>
        <v>Food</v>
      </c>
      <c r="W4205" t="s">
        <v>43</v>
      </c>
      <c r="X4205" t="b">
        <f t="shared" si="328"/>
        <v>1</v>
      </c>
      <c r="Y4205">
        <f t="shared" si="327"/>
        <v>1.5</v>
      </c>
      <c r="Z4205" s="2">
        <f t="shared" si="329"/>
        <v>1</v>
      </c>
      <c r="AA4205" t="s">
        <v>415</v>
      </c>
      <c r="AB4205" t="s">
        <v>416</v>
      </c>
      <c r="AD4205" t="s">
        <v>91</v>
      </c>
      <c r="AE4205" t="s">
        <v>747</v>
      </c>
      <c r="AF4205">
        <v>2022</v>
      </c>
    </row>
    <row r="4206" spans="1:32" x14ac:dyDescent="0.25">
      <c r="A4206" t="s">
        <v>29</v>
      </c>
      <c r="B4206" t="s">
        <v>394</v>
      </c>
      <c r="C4206" t="s">
        <v>395</v>
      </c>
      <c r="D4206" t="s">
        <v>396</v>
      </c>
      <c r="E4206">
        <f>_xlfn.XLOOKUP(Table1[[#This Row],[Location]],'Location analysis'!A:A,'Location analysis'!B:B)</f>
        <v>40.416893999999999</v>
      </c>
      <c r="F4206">
        <f>_xlfn.XLOOKUP(Table1[[#This Row],[Location]],'Location analysis'!A:A,'Location analysis'!C:C)</f>
        <v>-74.420399000000003</v>
      </c>
      <c r="G4206" t="s">
        <v>612</v>
      </c>
      <c r="H4206" t="s">
        <v>43</v>
      </c>
      <c r="I4206">
        <v>15313395830</v>
      </c>
      <c r="J4206" t="s">
        <v>746</v>
      </c>
      <c r="K4206" t="s">
        <v>51</v>
      </c>
      <c r="L4206">
        <v>122</v>
      </c>
      <c r="M4206">
        <v>1.25</v>
      </c>
      <c r="N4206">
        <v>1</v>
      </c>
      <c r="O4206">
        <v>122</v>
      </c>
      <c r="P4206">
        <v>1.25</v>
      </c>
      <c r="Q4206">
        <v>1</v>
      </c>
      <c r="R4206">
        <v>1.25</v>
      </c>
      <c r="S4206">
        <v>1.25</v>
      </c>
      <c r="T4206" s="1">
        <v>44740</v>
      </c>
      <c r="U4206" t="str">
        <f t="shared" si="325"/>
        <v>Goldfish Baked - Cheddar</v>
      </c>
      <c r="V4206" t="str">
        <f t="shared" si="326"/>
        <v>Food</v>
      </c>
      <c r="W4206" t="s">
        <v>43</v>
      </c>
      <c r="X4206" t="b">
        <f t="shared" si="328"/>
        <v>1</v>
      </c>
      <c r="Y4206">
        <f t="shared" si="327"/>
        <v>1.25</v>
      </c>
      <c r="Z4206" s="2">
        <f t="shared" si="329"/>
        <v>0.83333333333333337</v>
      </c>
      <c r="AA4206" t="s">
        <v>613</v>
      </c>
      <c r="AB4206" t="s">
        <v>614</v>
      </c>
      <c r="AD4206" t="s">
        <v>91</v>
      </c>
      <c r="AE4206" t="s">
        <v>747</v>
      </c>
      <c r="AF4206">
        <v>2022</v>
      </c>
    </row>
    <row r="4207" spans="1:32" x14ac:dyDescent="0.25">
      <c r="A4207" t="s">
        <v>29</v>
      </c>
      <c r="B4207" t="s">
        <v>394</v>
      </c>
      <c r="C4207" t="s">
        <v>395</v>
      </c>
      <c r="D4207" t="s">
        <v>396</v>
      </c>
      <c r="E4207">
        <f>_xlfn.XLOOKUP(Table1[[#This Row],[Location]],'Location analysis'!A:A,'Location analysis'!B:B)</f>
        <v>40.416893999999999</v>
      </c>
      <c r="F4207">
        <f>_xlfn.XLOOKUP(Table1[[#This Row],[Location]],'Location analysis'!A:A,'Location analysis'!C:C)</f>
        <v>-74.420399000000003</v>
      </c>
      <c r="G4207" t="s">
        <v>397</v>
      </c>
      <c r="H4207" t="s">
        <v>49</v>
      </c>
      <c r="I4207">
        <v>15313764436</v>
      </c>
      <c r="J4207" t="s">
        <v>746</v>
      </c>
      <c r="K4207" t="s">
        <v>36</v>
      </c>
      <c r="L4207">
        <v>146</v>
      </c>
      <c r="M4207">
        <v>3.5</v>
      </c>
      <c r="N4207">
        <v>1</v>
      </c>
      <c r="O4207">
        <v>146</v>
      </c>
      <c r="P4207">
        <v>3.5</v>
      </c>
      <c r="Q4207">
        <v>1</v>
      </c>
      <c r="R4207">
        <v>3.5</v>
      </c>
      <c r="S4207">
        <v>3.5</v>
      </c>
      <c r="T4207" s="1">
        <v>44740</v>
      </c>
      <c r="U4207" t="str">
        <f t="shared" si="325"/>
        <v>Starbucks Doubleshot Energy - Mocha</v>
      </c>
      <c r="V4207" t="str">
        <f t="shared" si="326"/>
        <v>Non Carbonated</v>
      </c>
      <c r="W4207" t="s">
        <v>49</v>
      </c>
      <c r="X4207" t="b">
        <f t="shared" si="328"/>
        <v>1</v>
      </c>
      <c r="Y4207">
        <f t="shared" si="327"/>
        <v>3.5</v>
      </c>
      <c r="Z4207" s="2">
        <f t="shared" si="329"/>
        <v>2.3333333333333335</v>
      </c>
      <c r="AA4207" t="s">
        <v>398</v>
      </c>
      <c r="AB4207" t="s">
        <v>399</v>
      </c>
      <c r="AD4207" t="s">
        <v>91</v>
      </c>
      <c r="AE4207" t="s">
        <v>747</v>
      </c>
      <c r="AF4207">
        <v>2022</v>
      </c>
    </row>
    <row r="4208" spans="1:32" x14ac:dyDescent="0.25">
      <c r="A4208" t="s">
        <v>29</v>
      </c>
      <c r="B4208" t="s">
        <v>394</v>
      </c>
      <c r="C4208" t="s">
        <v>395</v>
      </c>
      <c r="D4208" t="s">
        <v>396</v>
      </c>
      <c r="E4208">
        <f>_xlfn.XLOOKUP(Table1[[#This Row],[Location]],'Location analysis'!A:A,'Location analysis'!B:B)</f>
        <v>40.416893999999999</v>
      </c>
      <c r="F4208">
        <f>_xlfn.XLOOKUP(Table1[[#This Row],[Location]],'Location analysis'!A:A,'Location analysis'!C:C)</f>
        <v>-74.420399000000003</v>
      </c>
      <c r="G4208" t="s">
        <v>56</v>
      </c>
      <c r="H4208" t="s">
        <v>43</v>
      </c>
      <c r="I4208">
        <v>15313845827</v>
      </c>
      <c r="J4208" t="s">
        <v>746</v>
      </c>
      <c r="K4208" t="s">
        <v>36</v>
      </c>
      <c r="L4208">
        <v>113</v>
      </c>
      <c r="M4208">
        <v>1.5</v>
      </c>
      <c r="N4208">
        <v>1</v>
      </c>
      <c r="O4208">
        <v>113</v>
      </c>
      <c r="P4208">
        <v>1.5</v>
      </c>
      <c r="Q4208">
        <v>1</v>
      </c>
      <c r="R4208">
        <v>1.5</v>
      </c>
      <c r="S4208">
        <v>1.5</v>
      </c>
      <c r="T4208" s="1">
        <v>44740</v>
      </c>
      <c r="U4208" t="str">
        <f t="shared" si="325"/>
        <v>Miss Vickie's Potato Chip - Sea Salt &amp; Vinega</v>
      </c>
      <c r="V4208" t="str">
        <f t="shared" si="326"/>
        <v>Food</v>
      </c>
      <c r="W4208" t="s">
        <v>43</v>
      </c>
      <c r="X4208" t="b">
        <f t="shared" si="328"/>
        <v>1</v>
      </c>
      <c r="Y4208">
        <f t="shared" si="327"/>
        <v>1.5</v>
      </c>
      <c r="Z4208" s="2">
        <f t="shared" si="329"/>
        <v>1</v>
      </c>
      <c r="AA4208" t="s">
        <v>58</v>
      </c>
      <c r="AB4208" t="s">
        <v>59</v>
      </c>
      <c r="AD4208" t="s">
        <v>91</v>
      </c>
      <c r="AE4208" t="s">
        <v>747</v>
      </c>
      <c r="AF4208">
        <v>2022</v>
      </c>
    </row>
    <row r="4209" spans="1:32" x14ac:dyDescent="0.25">
      <c r="A4209" t="s">
        <v>29</v>
      </c>
      <c r="B4209" t="s">
        <v>67</v>
      </c>
      <c r="C4209" t="s">
        <v>68</v>
      </c>
      <c r="D4209" t="s">
        <v>69</v>
      </c>
      <c r="E4209">
        <f>_xlfn.XLOOKUP(Table1[[#This Row],[Location]],'Location analysis'!A:A,'Location analysis'!B:B)</f>
        <v>40.435699999999997</v>
      </c>
      <c r="F4209">
        <f>_xlfn.XLOOKUP(Table1[[#This Row],[Location]],'Location analysis'!A:A,'Location analysis'!C:C)</f>
        <v>-74.125200000000007</v>
      </c>
      <c r="G4209" t="s">
        <v>70</v>
      </c>
      <c r="H4209" t="s">
        <v>34</v>
      </c>
      <c r="I4209">
        <v>15314035577</v>
      </c>
      <c r="J4209" t="s">
        <v>746</v>
      </c>
      <c r="K4209" t="s">
        <v>51</v>
      </c>
      <c r="L4209">
        <v>144</v>
      </c>
      <c r="M4209">
        <v>3</v>
      </c>
      <c r="N4209">
        <v>1</v>
      </c>
      <c r="O4209">
        <v>144</v>
      </c>
      <c r="P4209">
        <v>3</v>
      </c>
      <c r="Q4209">
        <v>1</v>
      </c>
      <c r="R4209">
        <v>3</v>
      </c>
      <c r="S4209">
        <v>3</v>
      </c>
      <c r="T4209" s="1">
        <v>44740</v>
      </c>
      <c r="U4209" t="str">
        <f t="shared" si="325"/>
        <v>Monster Energy Original</v>
      </c>
      <c r="V4209" t="str">
        <f t="shared" si="326"/>
        <v>Carbonated</v>
      </c>
      <c r="W4209" t="s">
        <v>34</v>
      </c>
      <c r="X4209" t="b">
        <f t="shared" si="328"/>
        <v>1</v>
      </c>
      <c r="Y4209">
        <f t="shared" si="327"/>
        <v>3</v>
      </c>
      <c r="Z4209" s="2">
        <f t="shared" si="329"/>
        <v>2</v>
      </c>
      <c r="AA4209" t="s">
        <v>70</v>
      </c>
      <c r="AD4209" t="s">
        <v>91</v>
      </c>
      <c r="AE4209" t="s">
        <v>747</v>
      </c>
      <c r="AF4209">
        <v>2022</v>
      </c>
    </row>
    <row r="4210" spans="1:32" x14ac:dyDescent="0.25">
      <c r="A4210" t="s">
        <v>29</v>
      </c>
      <c r="B4210" t="s">
        <v>62</v>
      </c>
      <c r="C4210" t="s">
        <v>63</v>
      </c>
      <c r="D4210" t="s">
        <v>64</v>
      </c>
      <c r="E4210">
        <f>_xlfn.XLOOKUP(Table1[[#This Row],[Location]],'Location analysis'!A:A,'Location analysis'!B:B)</f>
        <v>40.091900000000003</v>
      </c>
      <c r="F4210">
        <f>_xlfn.XLOOKUP(Table1[[#This Row],[Location]],'Location analysis'!A:A,'Location analysis'!C:C)</f>
        <v>-74.358699999999999</v>
      </c>
      <c r="G4210" t="s">
        <v>180</v>
      </c>
      <c r="H4210" t="s">
        <v>43</v>
      </c>
      <c r="I4210">
        <v>15314265121</v>
      </c>
      <c r="J4210" t="s">
        <v>746</v>
      </c>
      <c r="K4210" t="s">
        <v>51</v>
      </c>
      <c r="L4210">
        <v>112</v>
      </c>
      <c r="M4210">
        <v>1.5</v>
      </c>
      <c r="N4210">
        <v>1</v>
      </c>
      <c r="O4210">
        <v>112</v>
      </c>
      <c r="P4210">
        <v>1.5</v>
      </c>
      <c r="Q4210">
        <v>1</v>
      </c>
      <c r="R4210">
        <v>1.5</v>
      </c>
      <c r="S4210">
        <v>1.5</v>
      </c>
      <c r="T4210" s="1">
        <v>44740</v>
      </c>
      <c r="U4210" t="str">
        <f t="shared" si="325"/>
        <v>Miss Vickie's Potato Chip - Jalapeno</v>
      </c>
      <c r="V4210" t="str">
        <f t="shared" si="326"/>
        <v>Food</v>
      </c>
      <c r="W4210" t="s">
        <v>43</v>
      </c>
      <c r="X4210" t="b">
        <f t="shared" si="328"/>
        <v>1</v>
      </c>
      <c r="Y4210">
        <f t="shared" si="327"/>
        <v>1.5</v>
      </c>
      <c r="Z4210" s="2">
        <f t="shared" si="329"/>
        <v>1</v>
      </c>
      <c r="AA4210" t="s">
        <v>58</v>
      </c>
      <c r="AB4210" t="s">
        <v>181</v>
      </c>
      <c r="AD4210" t="s">
        <v>91</v>
      </c>
      <c r="AE4210" t="s">
        <v>747</v>
      </c>
      <c r="AF4210">
        <v>2022</v>
      </c>
    </row>
    <row r="4211" spans="1:32" x14ac:dyDescent="0.25">
      <c r="A4211" t="s">
        <v>29</v>
      </c>
      <c r="B4211" t="s">
        <v>46</v>
      </c>
      <c r="C4211" t="s">
        <v>31</v>
      </c>
      <c r="D4211" t="s">
        <v>47</v>
      </c>
      <c r="E4211">
        <f>_xlfn.XLOOKUP(Table1[[#This Row],[Location]],'Location analysis'!A:A,'Location analysis'!B:B)</f>
        <v>40.423690999999998</v>
      </c>
      <c r="F4211">
        <f>_xlfn.XLOOKUP(Table1[[#This Row],[Location]],'Location analysis'!A:A,'Location analysis'!C:C)</f>
        <v>-74.380831999999998</v>
      </c>
      <c r="G4211" t="s">
        <v>137</v>
      </c>
      <c r="H4211" t="s">
        <v>97</v>
      </c>
      <c r="I4211">
        <v>15314383742</v>
      </c>
      <c r="J4211" t="s">
        <v>746</v>
      </c>
      <c r="K4211" t="s">
        <v>36</v>
      </c>
      <c r="L4211">
        <v>144</v>
      </c>
      <c r="M4211">
        <v>1.5</v>
      </c>
      <c r="N4211">
        <v>1</v>
      </c>
      <c r="O4211">
        <v>144</v>
      </c>
      <c r="P4211">
        <v>1.5</v>
      </c>
      <c r="Q4211">
        <v>1</v>
      </c>
      <c r="R4211">
        <v>1.5</v>
      </c>
      <c r="S4211">
        <v>1.5</v>
      </c>
      <c r="T4211" s="1">
        <v>44740</v>
      </c>
      <c r="U4211" t="str">
        <f t="shared" si="325"/>
        <v>Poland Springs Water</v>
      </c>
      <c r="V4211" t="str">
        <f t="shared" si="326"/>
        <v>Water</v>
      </c>
      <c r="W4211" t="s">
        <v>97</v>
      </c>
      <c r="X4211" t="b">
        <f t="shared" si="328"/>
        <v>1</v>
      </c>
      <c r="Y4211">
        <f t="shared" si="327"/>
        <v>1.5</v>
      </c>
      <c r="Z4211" s="2">
        <f t="shared" si="329"/>
        <v>1</v>
      </c>
      <c r="AA4211" t="s">
        <v>137</v>
      </c>
      <c r="AD4211" t="s">
        <v>91</v>
      </c>
      <c r="AE4211" t="s">
        <v>747</v>
      </c>
      <c r="AF4211">
        <v>2022</v>
      </c>
    </row>
    <row r="4212" spans="1:32" x14ac:dyDescent="0.25">
      <c r="A4212" t="s">
        <v>29</v>
      </c>
      <c r="B4212" t="s">
        <v>46</v>
      </c>
      <c r="C4212" t="s">
        <v>31</v>
      </c>
      <c r="D4212" t="s">
        <v>47</v>
      </c>
      <c r="E4212">
        <f>_xlfn.XLOOKUP(Table1[[#This Row],[Location]],'Location analysis'!A:A,'Location analysis'!B:B)</f>
        <v>40.423690999999998</v>
      </c>
      <c r="F4212">
        <f>_xlfn.XLOOKUP(Table1[[#This Row],[Location]],'Location analysis'!A:A,'Location analysis'!C:C)</f>
        <v>-74.380831999999998</v>
      </c>
      <c r="G4212" t="s">
        <v>70</v>
      </c>
      <c r="H4212" t="s">
        <v>34</v>
      </c>
      <c r="I4212">
        <v>15314388293</v>
      </c>
      <c r="J4212" t="s">
        <v>746</v>
      </c>
      <c r="K4212" t="s">
        <v>36</v>
      </c>
      <c r="L4212">
        <v>146</v>
      </c>
      <c r="M4212">
        <v>3</v>
      </c>
      <c r="N4212">
        <v>1</v>
      </c>
      <c r="O4212">
        <v>146</v>
      </c>
      <c r="P4212">
        <v>3</v>
      </c>
      <c r="Q4212">
        <v>1</v>
      </c>
      <c r="R4212">
        <v>3</v>
      </c>
      <c r="S4212">
        <v>3</v>
      </c>
      <c r="T4212" s="1">
        <v>44740</v>
      </c>
      <c r="U4212" t="str">
        <f t="shared" si="325"/>
        <v>Monster Energy Original</v>
      </c>
      <c r="V4212" t="str">
        <f t="shared" si="326"/>
        <v>Carbonated</v>
      </c>
      <c r="W4212" t="s">
        <v>34</v>
      </c>
      <c r="X4212" t="b">
        <f t="shared" si="328"/>
        <v>1</v>
      </c>
      <c r="Y4212">
        <f t="shared" si="327"/>
        <v>3</v>
      </c>
      <c r="Z4212" s="2">
        <f t="shared" si="329"/>
        <v>2</v>
      </c>
      <c r="AA4212" t="s">
        <v>70</v>
      </c>
      <c r="AD4212" t="s">
        <v>91</v>
      </c>
      <c r="AE4212" t="s">
        <v>747</v>
      </c>
      <c r="AF4212">
        <v>2022</v>
      </c>
    </row>
    <row r="4213" spans="1:32" x14ac:dyDescent="0.25">
      <c r="A4213" t="s">
        <v>29</v>
      </c>
      <c r="B4213" t="s">
        <v>67</v>
      </c>
      <c r="C4213" t="s">
        <v>68</v>
      </c>
      <c r="D4213" t="s">
        <v>69</v>
      </c>
      <c r="E4213">
        <f>_xlfn.XLOOKUP(Table1[[#This Row],[Location]],'Location analysis'!A:A,'Location analysis'!B:B)</f>
        <v>40.435699999999997</v>
      </c>
      <c r="F4213">
        <f>_xlfn.XLOOKUP(Table1[[#This Row],[Location]],'Location analysis'!A:A,'Location analysis'!C:C)</f>
        <v>-74.125200000000007</v>
      </c>
      <c r="G4213" t="s">
        <v>738</v>
      </c>
      <c r="H4213" t="s">
        <v>34</v>
      </c>
      <c r="I4213">
        <v>15314548703</v>
      </c>
      <c r="J4213" t="s">
        <v>746</v>
      </c>
      <c r="K4213" t="s">
        <v>51</v>
      </c>
      <c r="L4213">
        <v>142</v>
      </c>
      <c r="M4213">
        <v>1.5</v>
      </c>
      <c r="N4213">
        <v>1</v>
      </c>
      <c r="O4213">
        <v>142</v>
      </c>
      <c r="P4213">
        <v>1.5</v>
      </c>
      <c r="Q4213">
        <v>1</v>
      </c>
      <c r="R4213">
        <v>1.5</v>
      </c>
      <c r="S4213">
        <v>1.5</v>
      </c>
      <c r="T4213" s="1">
        <v>44740</v>
      </c>
      <c r="U4213" t="str">
        <f t="shared" si="325"/>
        <v>Coca Cola - Regular</v>
      </c>
      <c r="V4213" t="str">
        <f t="shared" si="326"/>
        <v>Carbonated</v>
      </c>
      <c r="W4213" t="s">
        <v>34</v>
      </c>
      <c r="X4213" t="b">
        <f t="shared" si="328"/>
        <v>1</v>
      </c>
      <c r="Y4213">
        <f t="shared" si="327"/>
        <v>1.5</v>
      </c>
      <c r="Z4213" s="2">
        <f t="shared" si="329"/>
        <v>1</v>
      </c>
      <c r="AA4213" t="s">
        <v>183</v>
      </c>
      <c r="AB4213" t="s">
        <v>739</v>
      </c>
      <c r="AD4213" t="s">
        <v>91</v>
      </c>
      <c r="AE4213" t="s">
        <v>747</v>
      </c>
      <c r="AF4213">
        <v>2022</v>
      </c>
    </row>
    <row r="4214" spans="1:32" x14ac:dyDescent="0.25">
      <c r="A4214" t="s">
        <v>29</v>
      </c>
      <c r="B4214" t="s">
        <v>394</v>
      </c>
      <c r="C4214" t="s">
        <v>395</v>
      </c>
      <c r="D4214" t="s">
        <v>396</v>
      </c>
      <c r="E4214">
        <f>_xlfn.XLOOKUP(Table1[[#This Row],[Location]],'Location analysis'!A:A,'Location analysis'!B:B)</f>
        <v>40.416893999999999</v>
      </c>
      <c r="F4214">
        <f>_xlfn.XLOOKUP(Table1[[#This Row],[Location]],'Location analysis'!A:A,'Location analysis'!C:C)</f>
        <v>-74.420399000000003</v>
      </c>
      <c r="G4214" t="s">
        <v>84</v>
      </c>
      <c r="H4214" t="s">
        <v>43</v>
      </c>
      <c r="I4214">
        <v>15314665803</v>
      </c>
      <c r="J4214" t="s">
        <v>746</v>
      </c>
      <c r="K4214" t="s">
        <v>36</v>
      </c>
      <c r="L4214">
        <v>134</v>
      </c>
      <c r="M4214">
        <v>2</v>
      </c>
      <c r="N4214">
        <v>1</v>
      </c>
      <c r="O4214">
        <v>134</v>
      </c>
      <c r="P4214">
        <v>2</v>
      </c>
      <c r="Q4214">
        <v>1</v>
      </c>
      <c r="R4214">
        <v>2</v>
      </c>
      <c r="S4214">
        <v>2</v>
      </c>
      <c r="T4214" s="1">
        <v>44740</v>
      </c>
      <c r="U4214" t="str">
        <f t="shared" si="325"/>
        <v>Wonderful Pistachios - Variety</v>
      </c>
      <c r="V4214" t="str">
        <f t="shared" si="326"/>
        <v>Food</v>
      </c>
      <c r="W4214" t="s">
        <v>43</v>
      </c>
      <c r="X4214" t="b">
        <f t="shared" si="328"/>
        <v>1</v>
      </c>
      <c r="Y4214">
        <f t="shared" si="327"/>
        <v>2</v>
      </c>
      <c r="Z4214" s="2">
        <f t="shared" si="329"/>
        <v>1.3333333333333333</v>
      </c>
      <c r="AA4214" t="s">
        <v>85</v>
      </c>
      <c r="AB4214" t="s">
        <v>86</v>
      </c>
      <c r="AD4214" t="s">
        <v>91</v>
      </c>
      <c r="AE4214" t="s">
        <v>747</v>
      </c>
      <c r="AF4214">
        <v>2022</v>
      </c>
    </row>
    <row r="4215" spans="1:32" x14ac:dyDescent="0.25">
      <c r="A4215" t="s">
        <v>29</v>
      </c>
      <c r="B4215" t="s">
        <v>394</v>
      </c>
      <c r="C4215" t="s">
        <v>395</v>
      </c>
      <c r="D4215" t="s">
        <v>396</v>
      </c>
      <c r="E4215">
        <f>_xlfn.XLOOKUP(Table1[[#This Row],[Location]],'Location analysis'!A:A,'Location analysis'!B:B)</f>
        <v>40.416893999999999</v>
      </c>
      <c r="F4215">
        <f>_xlfn.XLOOKUP(Table1[[#This Row],[Location]],'Location analysis'!A:A,'Location analysis'!C:C)</f>
        <v>-74.420399000000003</v>
      </c>
      <c r="G4215" t="s">
        <v>329</v>
      </c>
      <c r="H4215" t="s">
        <v>49</v>
      </c>
      <c r="I4215">
        <v>15314670445</v>
      </c>
      <c r="J4215" t="s">
        <v>746</v>
      </c>
      <c r="K4215" t="s">
        <v>36</v>
      </c>
      <c r="L4215">
        <v>145</v>
      </c>
      <c r="M4215">
        <v>2.5</v>
      </c>
      <c r="N4215">
        <v>1</v>
      </c>
      <c r="O4215">
        <v>145</v>
      </c>
      <c r="P4215">
        <v>2.5</v>
      </c>
      <c r="Q4215">
        <v>1</v>
      </c>
      <c r="R4215">
        <v>2.5</v>
      </c>
      <c r="S4215">
        <v>2.5</v>
      </c>
      <c r="T4215" s="1">
        <v>44740</v>
      </c>
      <c r="U4215" t="str">
        <f t="shared" si="325"/>
        <v>Snapple Tea - Raspberry</v>
      </c>
      <c r="V4215" t="str">
        <f t="shared" si="326"/>
        <v>Non Carbonated</v>
      </c>
      <c r="W4215" t="s">
        <v>49</v>
      </c>
      <c r="X4215" t="b">
        <f t="shared" si="328"/>
        <v>1</v>
      </c>
      <c r="Y4215">
        <f t="shared" si="327"/>
        <v>2.5</v>
      </c>
      <c r="Z4215" s="2">
        <f t="shared" si="329"/>
        <v>1.6666666666666667</v>
      </c>
      <c r="AA4215" t="s">
        <v>330</v>
      </c>
      <c r="AB4215" t="s">
        <v>144</v>
      </c>
      <c r="AD4215" t="s">
        <v>91</v>
      </c>
      <c r="AE4215" t="s">
        <v>747</v>
      </c>
      <c r="AF4215">
        <v>2022</v>
      </c>
    </row>
    <row r="4216" spans="1:32" x14ac:dyDescent="0.25">
      <c r="A4216" t="s">
        <v>29</v>
      </c>
      <c r="B4216" t="s">
        <v>394</v>
      </c>
      <c r="C4216" t="s">
        <v>395</v>
      </c>
      <c r="D4216" t="s">
        <v>396</v>
      </c>
      <c r="E4216">
        <f>_xlfn.XLOOKUP(Table1[[#This Row],[Location]],'Location analysis'!A:A,'Location analysis'!B:B)</f>
        <v>40.416893999999999</v>
      </c>
      <c r="F4216">
        <f>_xlfn.XLOOKUP(Table1[[#This Row],[Location]],'Location analysis'!A:A,'Location analysis'!C:C)</f>
        <v>-74.420399000000003</v>
      </c>
      <c r="G4216" t="s">
        <v>632</v>
      </c>
      <c r="I4216">
        <v>15314688545</v>
      </c>
      <c r="J4216" t="s">
        <v>746</v>
      </c>
      <c r="K4216" t="s">
        <v>36</v>
      </c>
      <c r="L4216">
        <v>161</v>
      </c>
      <c r="M4216">
        <v>4</v>
      </c>
      <c r="N4216">
        <v>1</v>
      </c>
      <c r="O4216">
        <v>161</v>
      </c>
      <c r="P4216">
        <v>4</v>
      </c>
      <c r="Q4216">
        <v>1</v>
      </c>
      <c r="R4216">
        <v>4</v>
      </c>
      <c r="S4216">
        <v>4</v>
      </c>
      <c r="T4216" s="1">
        <v>44740</v>
      </c>
      <c r="U4216" t="str">
        <f t="shared" si="325"/>
        <v>Mini Chips Ahoy - Go Paks</v>
      </c>
      <c r="V4216" t="str">
        <f t="shared" si="326"/>
        <v>Cell is Blank - Dis-regard</v>
      </c>
      <c r="W4216" t="s">
        <v>43</v>
      </c>
      <c r="X4216" t="b">
        <f t="shared" si="328"/>
        <v>1</v>
      </c>
      <c r="Y4216">
        <f t="shared" si="327"/>
        <v>4</v>
      </c>
      <c r="Z4216" s="2">
        <f t="shared" si="329"/>
        <v>2.6666666666666665</v>
      </c>
      <c r="AA4216" t="s">
        <v>633</v>
      </c>
      <c r="AB4216" t="s">
        <v>492</v>
      </c>
      <c r="AD4216" t="s">
        <v>91</v>
      </c>
      <c r="AE4216" t="s">
        <v>747</v>
      </c>
      <c r="AF4216">
        <v>2022</v>
      </c>
    </row>
    <row r="4217" spans="1:32" x14ac:dyDescent="0.25">
      <c r="A4217" t="s">
        <v>29</v>
      </c>
      <c r="B4217" t="s">
        <v>394</v>
      </c>
      <c r="C4217" t="s">
        <v>395</v>
      </c>
      <c r="D4217" t="s">
        <v>396</v>
      </c>
      <c r="E4217">
        <f>_xlfn.XLOOKUP(Table1[[#This Row],[Location]],'Location analysis'!A:A,'Location analysis'!B:B)</f>
        <v>40.416893999999999</v>
      </c>
      <c r="F4217">
        <f>_xlfn.XLOOKUP(Table1[[#This Row],[Location]],'Location analysis'!A:A,'Location analysis'!C:C)</f>
        <v>-74.420399000000003</v>
      </c>
      <c r="G4217" t="s">
        <v>71</v>
      </c>
      <c r="H4217" t="s">
        <v>43</v>
      </c>
      <c r="I4217">
        <v>15314693960</v>
      </c>
      <c r="J4217" t="s">
        <v>746</v>
      </c>
      <c r="K4217" t="s">
        <v>36</v>
      </c>
      <c r="L4217">
        <v>133</v>
      </c>
      <c r="M4217">
        <v>2.5</v>
      </c>
      <c r="N4217">
        <v>1</v>
      </c>
      <c r="O4217">
        <v>133</v>
      </c>
      <c r="P4217">
        <v>2.5</v>
      </c>
      <c r="Q4217">
        <v>1</v>
      </c>
      <c r="R4217">
        <v>2.5</v>
      </c>
      <c r="S4217">
        <v>3.75</v>
      </c>
      <c r="T4217" s="1">
        <v>44740</v>
      </c>
      <c r="U4217" t="str">
        <f t="shared" si="325"/>
        <v>Seapoint Farms Dry Roasted Edamame - Wasabi</v>
      </c>
      <c r="V4217" t="str">
        <f t="shared" si="326"/>
        <v>Food</v>
      </c>
      <c r="W4217" t="s">
        <v>43</v>
      </c>
      <c r="X4217" t="b">
        <f t="shared" si="328"/>
        <v>1</v>
      </c>
      <c r="Y4217">
        <f t="shared" si="327"/>
        <v>2.5</v>
      </c>
      <c r="Z4217" s="2">
        <f t="shared" si="329"/>
        <v>1.6666666666666667</v>
      </c>
      <c r="AA4217" t="s">
        <v>72</v>
      </c>
      <c r="AB4217" t="s">
        <v>73</v>
      </c>
      <c r="AD4217" t="s">
        <v>91</v>
      </c>
      <c r="AE4217" t="s">
        <v>747</v>
      </c>
      <c r="AF4217">
        <v>2022</v>
      </c>
    </row>
    <row r="4218" spans="1:32" x14ac:dyDescent="0.25">
      <c r="A4218" t="s">
        <v>29</v>
      </c>
      <c r="B4218" t="s">
        <v>394</v>
      </c>
      <c r="C4218" t="s">
        <v>395</v>
      </c>
      <c r="D4218" t="s">
        <v>396</v>
      </c>
      <c r="E4218">
        <f>_xlfn.XLOOKUP(Table1[[#This Row],[Location]],'Location analysis'!A:A,'Location analysis'!B:B)</f>
        <v>40.416893999999999</v>
      </c>
      <c r="F4218">
        <f>_xlfn.XLOOKUP(Table1[[#This Row],[Location]],'Location analysis'!A:A,'Location analysis'!C:C)</f>
        <v>-74.420399000000003</v>
      </c>
      <c r="G4218" t="s">
        <v>251</v>
      </c>
      <c r="H4218" t="s">
        <v>43</v>
      </c>
      <c r="I4218">
        <v>15314693960</v>
      </c>
      <c r="J4218" t="s">
        <v>746</v>
      </c>
      <c r="K4218" t="s">
        <v>36</v>
      </c>
      <c r="L4218">
        <v>123</v>
      </c>
      <c r="M4218">
        <v>1.25</v>
      </c>
      <c r="N4218">
        <v>1</v>
      </c>
      <c r="O4218">
        <v>123</v>
      </c>
      <c r="P4218">
        <v>1.25</v>
      </c>
      <c r="Q4218">
        <v>1</v>
      </c>
      <c r="R4218">
        <v>1.25</v>
      </c>
      <c r="S4218">
        <v>3.75</v>
      </c>
      <c r="T4218" s="1">
        <v>44740</v>
      </c>
      <c r="U4218" t="str">
        <f t="shared" si="325"/>
        <v>CheezIt - Double Cheese</v>
      </c>
      <c r="V4218" t="str">
        <f t="shared" si="326"/>
        <v>Food</v>
      </c>
      <c r="W4218" t="s">
        <v>43</v>
      </c>
      <c r="X4218" t="b">
        <f t="shared" si="328"/>
        <v>1</v>
      </c>
      <c r="Y4218">
        <f t="shared" si="327"/>
        <v>1.25</v>
      </c>
      <c r="Z4218" s="2">
        <f t="shared" si="329"/>
        <v>0.83333333333333337</v>
      </c>
      <c r="AA4218" t="s">
        <v>193</v>
      </c>
      <c r="AB4218" t="s">
        <v>252</v>
      </c>
      <c r="AD4218" t="s">
        <v>91</v>
      </c>
      <c r="AE4218" t="s">
        <v>747</v>
      </c>
      <c r="AF4218">
        <v>2022</v>
      </c>
    </row>
    <row r="4219" spans="1:32" x14ac:dyDescent="0.25">
      <c r="A4219" t="s">
        <v>29</v>
      </c>
      <c r="B4219" t="s">
        <v>394</v>
      </c>
      <c r="C4219" t="s">
        <v>395</v>
      </c>
      <c r="D4219" t="s">
        <v>396</v>
      </c>
      <c r="E4219">
        <f>_xlfn.XLOOKUP(Table1[[#This Row],[Location]],'Location analysis'!A:A,'Location analysis'!B:B)</f>
        <v>40.416893999999999</v>
      </c>
      <c r="F4219">
        <f>_xlfn.XLOOKUP(Table1[[#This Row],[Location]],'Location analysis'!A:A,'Location analysis'!C:C)</f>
        <v>-74.420399000000003</v>
      </c>
      <c r="G4219" t="s">
        <v>590</v>
      </c>
      <c r="H4219" t="s">
        <v>43</v>
      </c>
      <c r="I4219">
        <v>15314697745</v>
      </c>
      <c r="J4219" t="s">
        <v>746</v>
      </c>
      <c r="K4219" t="s">
        <v>36</v>
      </c>
      <c r="L4219">
        <v>120</v>
      </c>
      <c r="M4219">
        <v>2</v>
      </c>
      <c r="N4219">
        <v>1</v>
      </c>
      <c r="O4219">
        <v>120</v>
      </c>
      <c r="P4219">
        <v>2</v>
      </c>
      <c r="Q4219">
        <v>1</v>
      </c>
      <c r="R4219">
        <v>2</v>
      </c>
      <c r="S4219">
        <v>3.5</v>
      </c>
      <c r="T4219" s="1">
        <v>44740</v>
      </c>
      <c r="U4219" t="str">
        <f t="shared" si="325"/>
        <v>Snyder's of Hanover Pretzel Pieces - Honey Mu</v>
      </c>
      <c r="V4219" t="str">
        <f t="shared" si="326"/>
        <v>Food</v>
      </c>
      <c r="W4219" t="s">
        <v>43</v>
      </c>
      <c r="X4219" t="b">
        <f t="shared" si="328"/>
        <v>1</v>
      </c>
      <c r="Y4219">
        <f t="shared" si="327"/>
        <v>2</v>
      </c>
      <c r="Z4219" s="2">
        <f t="shared" si="329"/>
        <v>1.3333333333333333</v>
      </c>
      <c r="AA4219" t="s">
        <v>591</v>
      </c>
      <c r="AB4219" t="s">
        <v>592</v>
      </c>
      <c r="AD4219" t="s">
        <v>91</v>
      </c>
      <c r="AE4219" t="s">
        <v>747</v>
      </c>
      <c r="AF4219">
        <v>2022</v>
      </c>
    </row>
    <row r="4220" spans="1:32" x14ac:dyDescent="0.25">
      <c r="A4220" t="s">
        <v>29</v>
      </c>
      <c r="B4220" t="s">
        <v>394</v>
      </c>
      <c r="C4220" t="s">
        <v>395</v>
      </c>
      <c r="D4220" t="s">
        <v>396</v>
      </c>
      <c r="E4220">
        <f>_xlfn.XLOOKUP(Table1[[#This Row],[Location]],'Location analysis'!A:A,'Location analysis'!B:B)</f>
        <v>40.416893999999999</v>
      </c>
      <c r="F4220">
        <f>_xlfn.XLOOKUP(Table1[[#This Row],[Location]],'Location analysis'!A:A,'Location analysis'!C:C)</f>
        <v>-74.420399000000003</v>
      </c>
      <c r="G4220" t="s">
        <v>508</v>
      </c>
      <c r="H4220" t="s">
        <v>43</v>
      </c>
      <c r="I4220">
        <v>15314697745</v>
      </c>
      <c r="J4220" t="s">
        <v>746</v>
      </c>
      <c r="K4220" t="s">
        <v>36</v>
      </c>
      <c r="L4220">
        <v>110</v>
      </c>
      <c r="M4220">
        <v>1.5</v>
      </c>
      <c r="N4220">
        <v>1</v>
      </c>
      <c r="O4220">
        <v>110</v>
      </c>
      <c r="P4220">
        <v>1.5</v>
      </c>
      <c r="Q4220">
        <v>1</v>
      </c>
      <c r="R4220">
        <v>1.5</v>
      </c>
      <c r="S4220">
        <v>3.5</v>
      </c>
      <c r="T4220" s="1">
        <v>44740</v>
      </c>
      <c r="U4220" t="str">
        <f t="shared" si="325"/>
        <v>Pop Corners - Kettle Corn</v>
      </c>
      <c r="V4220" t="str">
        <f t="shared" si="326"/>
        <v>Food</v>
      </c>
      <c r="W4220" t="s">
        <v>43</v>
      </c>
      <c r="X4220" t="b">
        <f t="shared" si="328"/>
        <v>1</v>
      </c>
      <c r="Y4220">
        <f t="shared" si="327"/>
        <v>1.5</v>
      </c>
      <c r="Z4220" s="2">
        <f t="shared" si="329"/>
        <v>1</v>
      </c>
      <c r="AA4220" t="s">
        <v>509</v>
      </c>
      <c r="AB4220" t="s">
        <v>510</v>
      </c>
      <c r="AD4220" t="s">
        <v>91</v>
      </c>
      <c r="AE4220" t="s">
        <v>747</v>
      </c>
      <c r="AF4220">
        <v>2022</v>
      </c>
    </row>
    <row r="4221" spans="1:32" x14ac:dyDescent="0.25">
      <c r="A4221" t="s">
        <v>29</v>
      </c>
      <c r="B4221" t="s">
        <v>394</v>
      </c>
      <c r="C4221" t="s">
        <v>395</v>
      </c>
      <c r="D4221" t="s">
        <v>396</v>
      </c>
      <c r="E4221">
        <f>_xlfn.XLOOKUP(Table1[[#This Row],[Location]],'Location analysis'!A:A,'Location analysis'!B:B)</f>
        <v>40.416893999999999</v>
      </c>
      <c r="F4221">
        <f>_xlfn.XLOOKUP(Table1[[#This Row],[Location]],'Location analysis'!A:A,'Location analysis'!C:C)</f>
        <v>-74.420399000000003</v>
      </c>
      <c r="G4221" t="s">
        <v>397</v>
      </c>
      <c r="H4221" t="s">
        <v>49</v>
      </c>
      <c r="I4221">
        <v>15314706483</v>
      </c>
      <c r="J4221" t="s">
        <v>746</v>
      </c>
      <c r="K4221" t="s">
        <v>36</v>
      </c>
      <c r="L4221">
        <v>146</v>
      </c>
      <c r="M4221">
        <v>3.5</v>
      </c>
      <c r="N4221">
        <v>1</v>
      </c>
      <c r="O4221">
        <v>146</v>
      </c>
      <c r="P4221">
        <v>3.5</v>
      </c>
      <c r="Q4221">
        <v>1</v>
      </c>
      <c r="R4221">
        <v>3.5</v>
      </c>
      <c r="S4221">
        <v>3.5</v>
      </c>
      <c r="T4221" s="1">
        <v>44740</v>
      </c>
      <c r="U4221" t="str">
        <f t="shared" si="325"/>
        <v>Starbucks Doubleshot Energy - Mocha</v>
      </c>
      <c r="V4221" t="str">
        <f t="shared" si="326"/>
        <v>Non Carbonated</v>
      </c>
      <c r="W4221" t="s">
        <v>49</v>
      </c>
      <c r="X4221" t="b">
        <f t="shared" si="328"/>
        <v>1</v>
      </c>
      <c r="Y4221">
        <f t="shared" si="327"/>
        <v>3.5</v>
      </c>
      <c r="Z4221" s="2">
        <f t="shared" si="329"/>
        <v>2.3333333333333335</v>
      </c>
      <c r="AA4221" t="s">
        <v>398</v>
      </c>
      <c r="AB4221" t="s">
        <v>399</v>
      </c>
      <c r="AD4221" t="s">
        <v>91</v>
      </c>
      <c r="AE4221" t="s">
        <v>747</v>
      </c>
      <c r="AF4221">
        <v>2022</v>
      </c>
    </row>
    <row r="4222" spans="1:32" x14ac:dyDescent="0.25">
      <c r="A4222" t="s">
        <v>29</v>
      </c>
      <c r="B4222" t="s">
        <v>394</v>
      </c>
      <c r="C4222" t="s">
        <v>395</v>
      </c>
      <c r="D4222" t="s">
        <v>396</v>
      </c>
      <c r="E4222">
        <f>_xlfn.XLOOKUP(Table1[[#This Row],[Location]],'Location analysis'!A:A,'Location analysis'!B:B)</f>
        <v>40.416893999999999</v>
      </c>
      <c r="F4222">
        <f>_xlfn.XLOOKUP(Table1[[#This Row],[Location]],'Location analysis'!A:A,'Location analysis'!C:C)</f>
        <v>-74.420399000000003</v>
      </c>
      <c r="G4222" t="s">
        <v>182</v>
      </c>
      <c r="H4222" t="s">
        <v>34</v>
      </c>
      <c r="I4222">
        <v>15314710534</v>
      </c>
      <c r="J4222" t="s">
        <v>746</v>
      </c>
      <c r="K4222" t="s">
        <v>36</v>
      </c>
      <c r="L4222">
        <v>142</v>
      </c>
      <c r="M4222">
        <v>1.5</v>
      </c>
      <c r="N4222">
        <v>1</v>
      </c>
      <c r="O4222">
        <v>142</v>
      </c>
      <c r="P4222">
        <v>1.5</v>
      </c>
      <c r="Q4222">
        <v>1</v>
      </c>
      <c r="R4222">
        <v>1.5</v>
      </c>
      <c r="S4222">
        <v>1.5</v>
      </c>
      <c r="T4222" s="1">
        <v>44740</v>
      </c>
      <c r="U4222" t="str">
        <f t="shared" si="325"/>
        <v>Coca Cola - Zero Sugar</v>
      </c>
      <c r="V4222" t="str">
        <f t="shared" si="326"/>
        <v>Carbonated</v>
      </c>
      <c r="W4222" t="s">
        <v>34</v>
      </c>
      <c r="X4222" t="b">
        <f t="shared" si="328"/>
        <v>1</v>
      </c>
      <c r="Y4222">
        <f t="shared" si="327"/>
        <v>1.5</v>
      </c>
      <c r="Z4222" s="2">
        <f t="shared" si="329"/>
        <v>1</v>
      </c>
      <c r="AA4222" t="s">
        <v>183</v>
      </c>
      <c r="AB4222" t="s">
        <v>184</v>
      </c>
      <c r="AD4222" t="s">
        <v>91</v>
      </c>
      <c r="AE4222" t="s">
        <v>747</v>
      </c>
      <c r="AF4222">
        <v>2022</v>
      </c>
    </row>
    <row r="4223" spans="1:32" x14ac:dyDescent="0.25">
      <c r="A4223" t="s">
        <v>29</v>
      </c>
      <c r="B4223" t="s">
        <v>67</v>
      </c>
      <c r="C4223" t="s">
        <v>68</v>
      </c>
      <c r="D4223" t="s">
        <v>69</v>
      </c>
      <c r="E4223">
        <f>_xlfn.XLOOKUP(Table1[[#This Row],[Location]],'Location analysis'!A:A,'Location analysis'!B:B)</f>
        <v>40.435699999999997</v>
      </c>
      <c r="F4223">
        <f>_xlfn.XLOOKUP(Table1[[#This Row],[Location]],'Location analysis'!A:A,'Location analysis'!C:C)</f>
        <v>-74.125200000000007</v>
      </c>
      <c r="G4223" t="s">
        <v>70</v>
      </c>
      <c r="H4223" t="s">
        <v>34</v>
      </c>
      <c r="I4223">
        <v>15314778177</v>
      </c>
      <c r="J4223" t="s">
        <v>746</v>
      </c>
      <c r="K4223" t="s">
        <v>51</v>
      </c>
      <c r="L4223">
        <v>146</v>
      </c>
      <c r="M4223">
        <v>3</v>
      </c>
      <c r="N4223">
        <v>1</v>
      </c>
      <c r="O4223">
        <v>146</v>
      </c>
      <c r="P4223">
        <v>3</v>
      </c>
      <c r="Q4223">
        <v>1</v>
      </c>
      <c r="R4223">
        <v>3</v>
      </c>
      <c r="S4223">
        <v>3</v>
      </c>
      <c r="T4223" s="1">
        <v>44740</v>
      </c>
      <c r="U4223" t="str">
        <f t="shared" si="325"/>
        <v>Monster Energy Original</v>
      </c>
      <c r="V4223" t="str">
        <f t="shared" si="326"/>
        <v>Carbonated</v>
      </c>
      <c r="W4223" t="s">
        <v>34</v>
      </c>
      <c r="X4223" t="b">
        <f t="shared" si="328"/>
        <v>1</v>
      </c>
      <c r="Y4223">
        <f t="shared" si="327"/>
        <v>3</v>
      </c>
      <c r="Z4223" s="2">
        <f t="shared" si="329"/>
        <v>2</v>
      </c>
      <c r="AA4223" t="s">
        <v>70</v>
      </c>
      <c r="AD4223" t="s">
        <v>91</v>
      </c>
      <c r="AE4223" t="s">
        <v>747</v>
      </c>
      <c r="AF4223">
        <v>2022</v>
      </c>
    </row>
    <row r="4224" spans="1:32" x14ac:dyDescent="0.25">
      <c r="A4224" t="s">
        <v>29</v>
      </c>
      <c r="B4224" t="s">
        <v>30</v>
      </c>
      <c r="C4224" t="s">
        <v>31</v>
      </c>
      <c r="D4224" t="s">
        <v>32</v>
      </c>
      <c r="E4224">
        <f>_xlfn.XLOOKUP(Table1[[#This Row],[Location]],'Location analysis'!A:A,'Location analysis'!B:B)</f>
        <v>40.423690999999998</v>
      </c>
      <c r="F4224">
        <f>_xlfn.XLOOKUP(Table1[[#This Row],[Location]],'Location analysis'!A:A,'Location analysis'!C:C)</f>
        <v>-74.380831999999998</v>
      </c>
      <c r="G4224" t="s">
        <v>125</v>
      </c>
      <c r="H4224" t="s">
        <v>97</v>
      </c>
      <c r="I4224">
        <v>15314793215</v>
      </c>
      <c r="J4224" t="s">
        <v>746</v>
      </c>
      <c r="K4224" t="s">
        <v>51</v>
      </c>
      <c r="L4224">
        <v>143</v>
      </c>
      <c r="M4224">
        <v>2</v>
      </c>
      <c r="N4224">
        <v>1</v>
      </c>
      <c r="O4224">
        <v>143</v>
      </c>
      <c r="P4224">
        <v>2</v>
      </c>
      <c r="Q4224">
        <v>1</v>
      </c>
      <c r="R4224">
        <v>2</v>
      </c>
      <c r="S4224">
        <v>2</v>
      </c>
      <c r="T4224" s="1">
        <v>44749</v>
      </c>
      <c r="U4224" t="str">
        <f t="shared" si="325"/>
        <v>S. Pellegrino Sparkling Mineral Water</v>
      </c>
      <c r="V4224" t="str">
        <f t="shared" si="326"/>
        <v>Water</v>
      </c>
      <c r="W4224" t="s">
        <v>97</v>
      </c>
      <c r="X4224" t="b">
        <f t="shared" si="328"/>
        <v>1</v>
      </c>
      <c r="Y4224">
        <f t="shared" si="327"/>
        <v>2</v>
      </c>
      <c r="Z4224" s="2">
        <f t="shared" si="329"/>
        <v>1.3333333333333333</v>
      </c>
      <c r="AA4224" t="s">
        <v>125</v>
      </c>
      <c r="AD4224" t="s">
        <v>91</v>
      </c>
      <c r="AE4224" t="s">
        <v>747</v>
      </c>
      <c r="AF4224">
        <v>2022</v>
      </c>
    </row>
    <row r="4225" spans="1:32" x14ac:dyDescent="0.25">
      <c r="A4225" t="s">
        <v>29</v>
      </c>
      <c r="B4225" t="s">
        <v>30</v>
      </c>
      <c r="C4225" t="s">
        <v>31</v>
      </c>
      <c r="D4225" t="s">
        <v>32</v>
      </c>
      <c r="E4225">
        <f>_xlfn.XLOOKUP(Table1[[#This Row],[Location]],'Location analysis'!A:A,'Location analysis'!B:B)</f>
        <v>40.423690999999998</v>
      </c>
      <c r="F4225">
        <f>_xlfn.XLOOKUP(Table1[[#This Row],[Location]],'Location analysis'!A:A,'Location analysis'!C:C)</f>
        <v>-74.380831999999998</v>
      </c>
      <c r="G4225" t="s">
        <v>125</v>
      </c>
      <c r="H4225" t="s">
        <v>97</v>
      </c>
      <c r="I4225">
        <v>15314793863</v>
      </c>
      <c r="J4225" t="s">
        <v>746</v>
      </c>
      <c r="K4225" t="s">
        <v>51</v>
      </c>
      <c r="L4225">
        <v>143</v>
      </c>
      <c r="M4225">
        <v>2</v>
      </c>
      <c r="N4225">
        <v>1</v>
      </c>
      <c r="O4225">
        <v>143</v>
      </c>
      <c r="P4225">
        <v>2</v>
      </c>
      <c r="Q4225">
        <v>1</v>
      </c>
      <c r="R4225">
        <v>2</v>
      </c>
      <c r="S4225">
        <v>2</v>
      </c>
      <c r="T4225" s="1">
        <v>44749</v>
      </c>
      <c r="U4225" t="str">
        <f t="shared" si="325"/>
        <v>S. Pellegrino Sparkling Mineral Water</v>
      </c>
      <c r="V4225" t="str">
        <f t="shared" si="326"/>
        <v>Water</v>
      </c>
      <c r="W4225" t="s">
        <v>97</v>
      </c>
      <c r="X4225" t="b">
        <f t="shared" si="328"/>
        <v>1</v>
      </c>
      <c r="Y4225">
        <f t="shared" si="327"/>
        <v>2</v>
      </c>
      <c r="Z4225" s="2">
        <f t="shared" si="329"/>
        <v>1.3333333333333333</v>
      </c>
      <c r="AA4225" t="s">
        <v>125</v>
      </c>
      <c r="AD4225" t="s">
        <v>91</v>
      </c>
      <c r="AE4225" t="s">
        <v>747</v>
      </c>
      <c r="AF4225">
        <v>2022</v>
      </c>
    </row>
    <row r="4226" spans="1:32" x14ac:dyDescent="0.25">
      <c r="A4226" t="s">
        <v>29</v>
      </c>
      <c r="B4226" t="s">
        <v>46</v>
      </c>
      <c r="C4226" t="s">
        <v>31</v>
      </c>
      <c r="D4226" t="s">
        <v>47</v>
      </c>
      <c r="E4226">
        <f>_xlfn.XLOOKUP(Table1[[#This Row],[Location]],'Location analysis'!A:A,'Location analysis'!B:B)</f>
        <v>40.423690999999998</v>
      </c>
      <c r="F4226">
        <f>_xlfn.XLOOKUP(Table1[[#This Row],[Location]],'Location analysis'!A:A,'Location analysis'!C:C)</f>
        <v>-74.380831999999998</v>
      </c>
      <c r="G4226" t="s">
        <v>137</v>
      </c>
      <c r="H4226" t="s">
        <v>97</v>
      </c>
      <c r="I4226">
        <v>15314881396</v>
      </c>
      <c r="J4226" t="s">
        <v>746</v>
      </c>
      <c r="K4226" t="s">
        <v>36</v>
      </c>
      <c r="L4226">
        <v>144</v>
      </c>
      <c r="M4226">
        <v>1.5</v>
      </c>
      <c r="N4226">
        <v>1</v>
      </c>
      <c r="O4226">
        <v>144</v>
      </c>
      <c r="P4226">
        <v>1.5</v>
      </c>
      <c r="Q4226">
        <v>1</v>
      </c>
      <c r="R4226">
        <v>1.5</v>
      </c>
      <c r="S4226">
        <v>1.5</v>
      </c>
      <c r="T4226" s="1">
        <v>44740</v>
      </c>
      <c r="U4226" t="str">
        <f t="shared" ref="U4226:U4289" si="330">IF(G4226="","Cell is Blank - Dis-regard",G4226)</f>
        <v>Poland Springs Water</v>
      </c>
      <c r="V4226" t="str">
        <f t="shared" ref="V4226:V4289" si="331">IF(H4226="","Cell is Blank - Dis-regard",H4226)</f>
        <v>Water</v>
      </c>
      <c r="W4226" t="s">
        <v>97</v>
      </c>
      <c r="X4226" t="b">
        <f t="shared" si="328"/>
        <v>1</v>
      </c>
      <c r="Y4226">
        <f t="shared" ref="Y4226:Y4289" si="332">IF(X4226="FALSE",M4226,M4226)</f>
        <v>1.5</v>
      </c>
      <c r="Z4226" s="2">
        <f t="shared" si="329"/>
        <v>1</v>
      </c>
      <c r="AA4226" t="s">
        <v>137</v>
      </c>
      <c r="AD4226" t="s">
        <v>91</v>
      </c>
      <c r="AE4226" t="s">
        <v>747</v>
      </c>
      <c r="AF4226">
        <v>2022</v>
      </c>
    </row>
    <row r="4227" spans="1:32" x14ac:dyDescent="0.25">
      <c r="A4227" t="s">
        <v>29</v>
      </c>
      <c r="B4227" t="s">
        <v>62</v>
      </c>
      <c r="C4227" t="s">
        <v>63</v>
      </c>
      <c r="D4227" t="s">
        <v>64</v>
      </c>
      <c r="E4227">
        <f>_xlfn.XLOOKUP(Table1[[#This Row],[Location]],'Location analysis'!A:A,'Location analysis'!B:B)</f>
        <v>40.091900000000003</v>
      </c>
      <c r="F4227">
        <f>_xlfn.XLOOKUP(Table1[[#This Row],[Location]],'Location analysis'!A:A,'Location analysis'!C:C)</f>
        <v>-74.358699999999999</v>
      </c>
      <c r="G4227" t="s">
        <v>192</v>
      </c>
      <c r="H4227" t="s">
        <v>43</v>
      </c>
      <c r="I4227">
        <v>15315037954</v>
      </c>
      <c r="J4227" t="s">
        <v>746</v>
      </c>
      <c r="K4227" t="s">
        <v>51</v>
      </c>
      <c r="L4227">
        <v>124</v>
      </c>
      <c r="M4227">
        <v>1.5</v>
      </c>
      <c r="N4227">
        <v>1</v>
      </c>
      <c r="O4227">
        <v>124</v>
      </c>
      <c r="P4227">
        <v>1.5</v>
      </c>
      <c r="Q4227">
        <v>1</v>
      </c>
      <c r="R4227">
        <v>1.5</v>
      </c>
      <c r="S4227">
        <v>1.5</v>
      </c>
      <c r="T4227" s="1">
        <v>44740</v>
      </c>
      <c r="U4227" t="str">
        <f t="shared" si="330"/>
        <v>CheezIt - Original</v>
      </c>
      <c r="V4227" t="str">
        <f t="shared" si="331"/>
        <v>Food</v>
      </c>
      <c r="W4227" t="s">
        <v>43</v>
      </c>
      <c r="X4227" t="b">
        <f t="shared" ref="X4227:X4290" si="333">M4227=P4227</f>
        <v>1</v>
      </c>
      <c r="Y4227">
        <f t="shared" si="332"/>
        <v>1.5</v>
      </c>
      <c r="Z4227" s="2">
        <f t="shared" ref="Z4227:Z4290" si="334">Y4227/1.5</f>
        <v>1</v>
      </c>
      <c r="AA4227" t="s">
        <v>193</v>
      </c>
      <c r="AB4227" t="s">
        <v>150</v>
      </c>
      <c r="AD4227" t="s">
        <v>91</v>
      </c>
      <c r="AE4227" t="s">
        <v>747</v>
      </c>
      <c r="AF4227">
        <v>2022</v>
      </c>
    </row>
    <row r="4228" spans="1:32" x14ac:dyDescent="0.25">
      <c r="A4228" t="s">
        <v>29</v>
      </c>
      <c r="B4228" t="s">
        <v>67</v>
      </c>
      <c r="C4228" t="s">
        <v>68</v>
      </c>
      <c r="D4228" t="s">
        <v>69</v>
      </c>
      <c r="E4228">
        <f>_xlfn.XLOOKUP(Table1[[#This Row],[Location]],'Location analysis'!A:A,'Location analysis'!B:B)</f>
        <v>40.435699999999997</v>
      </c>
      <c r="F4228">
        <f>_xlfn.XLOOKUP(Table1[[#This Row],[Location]],'Location analysis'!A:A,'Location analysis'!C:C)</f>
        <v>-74.125200000000007</v>
      </c>
      <c r="G4228" t="s">
        <v>70</v>
      </c>
      <c r="H4228" t="s">
        <v>34</v>
      </c>
      <c r="I4228">
        <v>15315263583</v>
      </c>
      <c r="J4228" t="s">
        <v>746</v>
      </c>
      <c r="K4228" t="s">
        <v>51</v>
      </c>
      <c r="L4228">
        <v>144</v>
      </c>
      <c r="M4228">
        <v>3</v>
      </c>
      <c r="N4228">
        <v>1</v>
      </c>
      <c r="O4228">
        <v>144</v>
      </c>
      <c r="P4228">
        <v>3</v>
      </c>
      <c r="Q4228">
        <v>1</v>
      </c>
      <c r="R4228">
        <v>3</v>
      </c>
      <c r="S4228">
        <v>3</v>
      </c>
      <c r="T4228" s="1">
        <v>44740</v>
      </c>
      <c r="U4228" t="str">
        <f t="shared" si="330"/>
        <v>Monster Energy Original</v>
      </c>
      <c r="V4228" t="str">
        <f t="shared" si="331"/>
        <v>Carbonated</v>
      </c>
      <c r="W4228" t="s">
        <v>34</v>
      </c>
      <c r="X4228" t="b">
        <f t="shared" si="333"/>
        <v>1</v>
      </c>
      <c r="Y4228">
        <f t="shared" si="332"/>
        <v>3</v>
      </c>
      <c r="Z4228" s="2">
        <f t="shared" si="334"/>
        <v>2</v>
      </c>
      <c r="AA4228" t="s">
        <v>70</v>
      </c>
      <c r="AD4228" t="s">
        <v>91</v>
      </c>
      <c r="AE4228" t="s">
        <v>747</v>
      </c>
      <c r="AF4228">
        <v>2022</v>
      </c>
    </row>
    <row r="4229" spans="1:32" x14ac:dyDescent="0.25">
      <c r="A4229" t="s">
        <v>29</v>
      </c>
      <c r="B4229" t="s">
        <v>394</v>
      </c>
      <c r="C4229" t="s">
        <v>395</v>
      </c>
      <c r="D4229" t="s">
        <v>396</v>
      </c>
      <c r="E4229">
        <f>_xlfn.XLOOKUP(Table1[[#This Row],[Location]],'Location analysis'!A:A,'Location analysis'!B:B)</f>
        <v>40.416893999999999</v>
      </c>
      <c r="F4229">
        <f>_xlfn.XLOOKUP(Table1[[#This Row],[Location]],'Location analysis'!A:A,'Location analysis'!C:C)</f>
        <v>-74.420399000000003</v>
      </c>
      <c r="G4229" t="s">
        <v>182</v>
      </c>
      <c r="H4229" t="s">
        <v>34</v>
      </c>
      <c r="I4229">
        <v>15315301694</v>
      </c>
      <c r="J4229" t="s">
        <v>746</v>
      </c>
      <c r="K4229" t="s">
        <v>36</v>
      </c>
      <c r="L4229">
        <v>142</v>
      </c>
      <c r="M4229">
        <v>1.5</v>
      </c>
      <c r="N4229">
        <v>1</v>
      </c>
      <c r="O4229">
        <v>142</v>
      </c>
      <c r="P4229">
        <v>1.5</v>
      </c>
      <c r="Q4229">
        <v>1</v>
      </c>
      <c r="R4229">
        <v>1.5</v>
      </c>
      <c r="S4229">
        <v>1.5</v>
      </c>
      <c r="T4229" s="1">
        <v>44740</v>
      </c>
      <c r="U4229" t="str">
        <f t="shared" si="330"/>
        <v>Coca Cola - Zero Sugar</v>
      </c>
      <c r="V4229" t="str">
        <f t="shared" si="331"/>
        <v>Carbonated</v>
      </c>
      <c r="W4229" t="s">
        <v>34</v>
      </c>
      <c r="X4229" t="b">
        <f t="shared" si="333"/>
        <v>1</v>
      </c>
      <c r="Y4229">
        <f t="shared" si="332"/>
        <v>1.5</v>
      </c>
      <c r="Z4229" s="2">
        <f t="shared" si="334"/>
        <v>1</v>
      </c>
      <c r="AA4229" t="s">
        <v>183</v>
      </c>
      <c r="AB4229" t="s">
        <v>184</v>
      </c>
      <c r="AD4229" t="s">
        <v>91</v>
      </c>
      <c r="AE4229" t="s">
        <v>747</v>
      </c>
      <c r="AF4229">
        <v>2022</v>
      </c>
    </row>
    <row r="4230" spans="1:32" x14ac:dyDescent="0.25">
      <c r="A4230" t="s">
        <v>29</v>
      </c>
      <c r="B4230" t="s">
        <v>394</v>
      </c>
      <c r="C4230" t="s">
        <v>395</v>
      </c>
      <c r="D4230" t="s">
        <v>396</v>
      </c>
      <c r="E4230">
        <f>_xlfn.XLOOKUP(Table1[[#This Row],[Location]],'Location analysis'!A:A,'Location analysis'!B:B)</f>
        <v>40.416893999999999</v>
      </c>
      <c r="F4230">
        <f>_xlfn.XLOOKUP(Table1[[#This Row],[Location]],'Location analysis'!A:A,'Location analysis'!C:C)</f>
        <v>-74.420399000000003</v>
      </c>
      <c r="G4230" t="s">
        <v>182</v>
      </c>
      <c r="H4230" t="s">
        <v>34</v>
      </c>
      <c r="I4230">
        <v>15315304214</v>
      </c>
      <c r="J4230" t="s">
        <v>746</v>
      </c>
      <c r="K4230" t="s">
        <v>36</v>
      </c>
      <c r="L4230">
        <v>142</v>
      </c>
      <c r="M4230">
        <v>1.5</v>
      </c>
      <c r="N4230">
        <v>1</v>
      </c>
      <c r="O4230">
        <v>142</v>
      </c>
      <c r="P4230">
        <v>1.5</v>
      </c>
      <c r="Q4230">
        <v>1</v>
      </c>
      <c r="R4230">
        <v>1.5</v>
      </c>
      <c r="S4230">
        <v>1.5</v>
      </c>
      <c r="T4230" s="1">
        <v>44740</v>
      </c>
      <c r="U4230" t="str">
        <f t="shared" si="330"/>
        <v>Coca Cola - Zero Sugar</v>
      </c>
      <c r="V4230" t="str">
        <f t="shared" si="331"/>
        <v>Carbonated</v>
      </c>
      <c r="W4230" t="s">
        <v>34</v>
      </c>
      <c r="X4230" t="b">
        <f t="shared" si="333"/>
        <v>1</v>
      </c>
      <c r="Y4230">
        <f t="shared" si="332"/>
        <v>1.5</v>
      </c>
      <c r="Z4230" s="2">
        <f t="shared" si="334"/>
        <v>1</v>
      </c>
      <c r="AA4230" t="s">
        <v>183</v>
      </c>
      <c r="AB4230" t="s">
        <v>184</v>
      </c>
      <c r="AD4230" t="s">
        <v>91</v>
      </c>
      <c r="AE4230" t="s">
        <v>747</v>
      </c>
      <c r="AF4230">
        <v>2022</v>
      </c>
    </row>
    <row r="4231" spans="1:32" x14ac:dyDescent="0.25">
      <c r="A4231" t="s">
        <v>29</v>
      </c>
      <c r="B4231" t="s">
        <v>46</v>
      </c>
      <c r="C4231" t="s">
        <v>31</v>
      </c>
      <c r="D4231" t="s">
        <v>47</v>
      </c>
      <c r="E4231">
        <f>_xlfn.XLOOKUP(Table1[[#This Row],[Location]],'Location analysis'!A:A,'Location analysis'!B:B)</f>
        <v>40.423690999999998</v>
      </c>
      <c r="F4231">
        <f>_xlfn.XLOOKUP(Table1[[#This Row],[Location]],'Location analysis'!A:A,'Location analysis'!C:C)</f>
        <v>-74.380831999999998</v>
      </c>
      <c r="G4231" t="s">
        <v>703</v>
      </c>
      <c r="I4231">
        <v>15315310525</v>
      </c>
      <c r="J4231" t="s">
        <v>746</v>
      </c>
      <c r="K4231" t="s">
        <v>36</v>
      </c>
      <c r="L4231">
        <v>141</v>
      </c>
      <c r="M4231">
        <v>1.5</v>
      </c>
      <c r="N4231">
        <v>1</v>
      </c>
      <c r="O4231">
        <v>141</v>
      </c>
      <c r="P4231">
        <v>1.5</v>
      </c>
      <c r="Q4231">
        <v>1</v>
      </c>
      <c r="R4231">
        <v>1.5</v>
      </c>
      <c r="S4231">
        <v>1.5</v>
      </c>
      <c r="T4231" s="1">
        <v>44740</v>
      </c>
      <c r="U4231" t="str">
        <f t="shared" si="330"/>
        <v>Canada Dry - Ginger Ale &amp; Lemonde</v>
      </c>
      <c r="V4231" t="str">
        <f t="shared" si="331"/>
        <v>Cell is Blank - Dis-regard</v>
      </c>
      <c r="W4231" t="s">
        <v>34</v>
      </c>
      <c r="X4231" t="b">
        <f t="shared" si="333"/>
        <v>1</v>
      </c>
      <c r="Y4231">
        <f t="shared" si="332"/>
        <v>1.5</v>
      </c>
      <c r="Z4231" s="2">
        <f t="shared" si="334"/>
        <v>1</v>
      </c>
      <c r="AA4231" t="s">
        <v>704</v>
      </c>
      <c r="AB4231" t="s">
        <v>705</v>
      </c>
      <c r="AD4231" t="s">
        <v>91</v>
      </c>
      <c r="AE4231" t="s">
        <v>747</v>
      </c>
      <c r="AF4231">
        <v>2022</v>
      </c>
    </row>
    <row r="4232" spans="1:32" x14ac:dyDescent="0.25">
      <c r="A4232" t="s">
        <v>29</v>
      </c>
      <c r="B4232" t="s">
        <v>67</v>
      </c>
      <c r="C4232" t="s">
        <v>68</v>
      </c>
      <c r="D4232" t="s">
        <v>69</v>
      </c>
      <c r="E4232">
        <f>_xlfn.XLOOKUP(Table1[[#This Row],[Location]],'Location analysis'!A:A,'Location analysis'!B:B)</f>
        <v>40.435699999999997</v>
      </c>
      <c r="F4232">
        <f>_xlfn.XLOOKUP(Table1[[#This Row],[Location]],'Location analysis'!A:A,'Location analysis'!C:C)</f>
        <v>-74.125200000000007</v>
      </c>
      <c r="G4232" t="s">
        <v>259</v>
      </c>
      <c r="H4232" t="s">
        <v>34</v>
      </c>
      <c r="I4232">
        <v>15315311678</v>
      </c>
      <c r="J4232" t="s">
        <v>746</v>
      </c>
      <c r="K4232" t="s">
        <v>51</v>
      </c>
      <c r="L4232">
        <v>140</v>
      </c>
      <c r="M4232">
        <v>1.5</v>
      </c>
      <c r="N4232">
        <v>1</v>
      </c>
      <c r="O4232">
        <v>140</v>
      </c>
      <c r="P4232">
        <v>1.5</v>
      </c>
      <c r="Q4232">
        <v>1</v>
      </c>
      <c r="R4232">
        <v>1.5</v>
      </c>
      <c r="S4232">
        <v>1.5</v>
      </c>
      <c r="T4232" s="1">
        <v>44740</v>
      </c>
      <c r="U4232" t="str">
        <f t="shared" si="330"/>
        <v>Sunkist Soda - Orange</v>
      </c>
      <c r="V4232" t="str">
        <f t="shared" si="331"/>
        <v>Carbonated</v>
      </c>
      <c r="W4232" t="s">
        <v>34</v>
      </c>
      <c r="X4232" t="b">
        <f t="shared" si="333"/>
        <v>1</v>
      </c>
      <c r="Y4232">
        <f t="shared" si="332"/>
        <v>1.5</v>
      </c>
      <c r="Z4232" s="2">
        <f t="shared" si="334"/>
        <v>1</v>
      </c>
      <c r="AA4232" t="s">
        <v>260</v>
      </c>
      <c r="AB4232" t="s">
        <v>261</v>
      </c>
      <c r="AD4232" t="s">
        <v>91</v>
      </c>
      <c r="AE4232" t="s">
        <v>747</v>
      </c>
      <c r="AF4232">
        <v>2022</v>
      </c>
    </row>
    <row r="4233" spans="1:32" x14ac:dyDescent="0.25">
      <c r="A4233" t="s">
        <v>29</v>
      </c>
      <c r="B4233" t="s">
        <v>394</v>
      </c>
      <c r="C4233" t="s">
        <v>395</v>
      </c>
      <c r="D4233" t="s">
        <v>396</v>
      </c>
      <c r="E4233">
        <f>_xlfn.XLOOKUP(Table1[[#This Row],[Location]],'Location analysis'!A:A,'Location analysis'!B:B)</f>
        <v>40.416893999999999</v>
      </c>
      <c r="F4233">
        <f>_xlfn.XLOOKUP(Table1[[#This Row],[Location]],'Location analysis'!A:A,'Location analysis'!C:C)</f>
        <v>-74.420399000000003</v>
      </c>
      <c r="G4233" t="s">
        <v>192</v>
      </c>
      <c r="H4233" t="s">
        <v>43</v>
      </c>
      <c r="I4233">
        <v>15315408189</v>
      </c>
      <c r="J4233" t="s">
        <v>746</v>
      </c>
      <c r="K4233" t="s">
        <v>51</v>
      </c>
      <c r="L4233">
        <v>124</v>
      </c>
      <c r="M4233">
        <v>1.25</v>
      </c>
      <c r="N4233">
        <v>1</v>
      </c>
      <c r="O4233">
        <v>124</v>
      </c>
      <c r="P4233">
        <v>1.25</v>
      </c>
      <c r="Q4233">
        <v>1</v>
      </c>
      <c r="R4233">
        <v>1.25</v>
      </c>
      <c r="S4233">
        <v>1.25</v>
      </c>
      <c r="T4233" s="1">
        <v>44740</v>
      </c>
      <c r="U4233" t="str">
        <f t="shared" si="330"/>
        <v>CheezIt - Original</v>
      </c>
      <c r="V4233" t="str">
        <f t="shared" si="331"/>
        <v>Food</v>
      </c>
      <c r="W4233" t="s">
        <v>43</v>
      </c>
      <c r="X4233" t="b">
        <f t="shared" si="333"/>
        <v>1</v>
      </c>
      <c r="Y4233">
        <f t="shared" si="332"/>
        <v>1.25</v>
      </c>
      <c r="Z4233" s="2">
        <f t="shared" si="334"/>
        <v>0.83333333333333337</v>
      </c>
      <c r="AA4233" t="s">
        <v>193</v>
      </c>
      <c r="AB4233" t="s">
        <v>150</v>
      </c>
      <c r="AD4233" t="s">
        <v>91</v>
      </c>
      <c r="AE4233" t="s">
        <v>747</v>
      </c>
      <c r="AF4233">
        <v>2022</v>
      </c>
    </row>
    <row r="4234" spans="1:32" x14ac:dyDescent="0.25">
      <c r="A4234" t="s">
        <v>29</v>
      </c>
      <c r="B4234" t="s">
        <v>394</v>
      </c>
      <c r="C4234" t="s">
        <v>395</v>
      </c>
      <c r="D4234" t="s">
        <v>396</v>
      </c>
      <c r="E4234">
        <f>_xlfn.XLOOKUP(Table1[[#This Row],[Location]],'Location analysis'!A:A,'Location analysis'!B:B)</f>
        <v>40.416893999999999</v>
      </c>
      <c r="F4234">
        <f>_xlfn.XLOOKUP(Table1[[#This Row],[Location]],'Location analysis'!A:A,'Location analysis'!C:C)</f>
        <v>-74.420399000000003</v>
      </c>
      <c r="G4234" t="s">
        <v>590</v>
      </c>
      <c r="H4234" t="s">
        <v>43</v>
      </c>
      <c r="I4234">
        <v>15315429716</v>
      </c>
      <c r="J4234" t="s">
        <v>746</v>
      </c>
      <c r="K4234" t="s">
        <v>36</v>
      </c>
      <c r="L4234">
        <v>120</v>
      </c>
      <c r="M4234">
        <v>2</v>
      </c>
      <c r="N4234">
        <v>1</v>
      </c>
      <c r="O4234">
        <v>120</v>
      </c>
      <c r="P4234">
        <v>2</v>
      </c>
      <c r="Q4234">
        <v>1</v>
      </c>
      <c r="R4234">
        <v>2</v>
      </c>
      <c r="S4234">
        <v>2</v>
      </c>
      <c r="T4234" s="1">
        <v>44740</v>
      </c>
      <c r="U4234" t="str">
        <f t="shared" si="330"/>
        <v>Snyder's of Hanover Pretzel Pieces - Honey Mu</v>
      </c>
      <c r="V4234" t="str">
        <f t="shared" si="331"/>
        <v>Food</v>
      </c>
      <c r="W4234" t="s">
        <v>43</v>
      </c>
      <c r="X4234" t="b">
        <f t="shared" si="333"/>
        <v>1</v>
      </c>
      <c r="Y4234">
        <f t="shared" si="332"/>
        <v>2</v>
      </c>
      <c r="Z4234" s="2">
        <f t="shared" si="334"/>
        <v>1.3333333333333333</v>
      </c>
      <c r="AA4234" t="s">
        <v>591</v>
      </c>
      <c r="AB4234" t="s">
        <v>592</v>
      </c>
      <c r="AD4234" t="s">
        <v>91</v>
      </c>
      <c r="AE4234" t="s">
        <v>747</v>
      </c>
      <c r="AF4234">
        <v>2022</v>
      </c>
    </row>
    <row r="4235" spans="1:32" x14ac:dyDescent="0.25">
      <c r="A4235" t="s">
        <v>29</v>
      </c>
      <c r="B4235" t="s">
        <v>67</v>
      </c>
      <c r="C4235" t="s">
        <v>68</v>
      </c>
      <c r="D4235" t="s">
        <v>69</v>
      </c>
      <c r="E4235">
        <f>_xlfn.XLOOKUP(Table1[[#This Row],[Location]],'Location analysis'!A:A,'Location analysis'!B:B)</f>
        <v>40.435699999999997</v>
      </c>
      <c r="F4235">
        <f>_xlfn.XLOOKUP(Table1[[#This Row],[Location]],'Location analysis'!A:A,'Location analysis'!C:C)</f>
        <v>-74.125200000000007</v>
      </c>
      <c r="G4235" t="s">
        <v>738</v>
      </c>
      <c r="H4235" t="s">
        <v>34</v>
      </c>
      <c r="I4235">
        <v>15315755662</v>
      </c>
      <c r="J4235" t="s">
        <v>746</v>
      </c>
      <c r="K4235" t="s">
        <v>51</v>
      </c>
      <c r="L4235">
        <v>141</v>
      </c>
      <c r="M4235">
        <v>1.5</v>
      </c>
      <c r="N4235">
        <v>1</v>
      </c>
      <c r="O4235">
        <v>141</v>
      </c>
      <c r="P4235">
        <v>1.5</v>
      </c>
      <c r="Q4235">
        <v>1</v>
      </c>
      <c r="R4235">
        <v>1.5</v>
      </c>
      <c r="S4235">
        <v>1.5</v>
      </c>
      <c r="T4235" s="1">
        <v>44740</v>
      </c>
      <c r="U4235" t="str">
        <f t="shared" si="330"/>
        <v>Coca Cola - Regular</v>
      </c>
      <c r="V4235" t="str">
        <f t="shared" si="331"/>
        <v>Carbonated</v>
      </c>
      <c r="W4235" t="s">
        <v>34</v>
      </c>
      <c r="X4235" t="b">
        <f t="shared" si="333"/>
        <v>1</v>
      </c>
      <c r="Y4235">
        <f t="shared" si="332"/>
        <v>1.5</v>
      </c>
      <c r="Z4235" s="2">
        <f t="shared" si="334"/>
        <v>1</v>
      </c>
      <c r="AA4235" t="s">
        <v>183</v>
      </c>
      <c r="AB4235" t="s">
        <v>739</v>
      </c>
      <c r="AD4235" t="s">
        <v>91</v>
      </c>
      <c r="AE4235" t="s">
        <v>747</v>
      </c>
      <c r="AF4235">
        <v>2022</v>
      </c>
    </row>
    <row r="4236" spans="1:32" x14ac:dyDescent="0.25">
      <c r="A4236" t="s">
        <v>29</v>
      </c>
      <c r="B4236" t="s">
        <v>67</v>
      </c>
      <c r="C4236" t="s">
        <v>68</v>
      </c>
      <c r="D4236" t="s">
        <v>69</v>
      </c>
      <c r="E4236">
        <f>_xlfn.XLOOKUP(Table1[[#This Row],[Location]],'Location analysis'!A:A,'Location analysis'!B:B)</f>
        <v>40.435699999999997</v>
      </c>
      <c r="F4236">
        <f>_xlfn.XLOOKUP(Table1[[#This Row],[Location]],'Location analysis'!A:A,'Location analysis'!C:C)</f>
        <v>-74.125200000000007</v>
      </c>
      <c r="G4236" t="s">
        <v>264</v>
      </c>
      <c r="H4236" t="s">
        <v>43</v>
      </c>
      <c r="I4236">
        <v>15315788199</v>
      </c>
      <c r="J4236" t="s">
        <v>746</v>
      </c>
      <c r="K4236" t="s">
        <v>51</v>
      </c>
      <c r="L4236">
        <v>121</v>
      </c>
      <c r="M4236">
        <v>1.5</v>
      </c>
      <c r="N4236">
        <v>1</v>
      </c>
      <c r="O4236">
        <v>121</v>
      </c>
      <c r="P4236">
        <v>1.5</v>
      </c>
      <c r="Q4236">
        <v>1</v>
      </c>
      <c r="R4236">
        <v>1.5</v>
      </c>
      <c r="S4236">
        <v>1.5</v>
      </c>
      <c r="T4236" s="1">
        <v>44740</v>
      </c>
      <c r="U4236" t="str">
        <f t="shared" si="330"/>
        <v>Funyuns - Flaming Hot</v>
      </c>
      <c r="V4236" t="str">
        <f t="shared" si="331"/>
        <v>Food</v>
      </c>
      <c r="W4236" t="s">
        <v>43</v>
      </c>
      <c r="X4236" t="b">
        <f t="shared" si="333"/>
        <v>1</v>
      </c>
      <c r="Y4236">
        <f t="shared" si="332"/>
        <v>1.5</v>
      </c>
      <c r="Z4236" s="2">
        <f t="shared" si="334"/>
        <v>1</v>
      </c>
      <c r="AA4236" t="s">
        <v>265</v>
      </c>
      <c r="AB4236" t="s">
        <v>122</v>
      </c>
      <c r="AD4236" t="s">
        <v>91</v>
      </c>
      <c r="AE4236" t="s">
        <v>747</v>
      </c>
      <c r="AF4236">
        <v>2022</v>
      </c>
    </row>
    <row r="4237" spans="1:32" x14ac:dyDescent="0.25">
      <c r="A4237" t="s">
        <v>29</v>
      </c>
      <c r="B4237" t="s">
        <v>67</v>
      </c>
      <c r="C4237" t="s">
        <v>68</v>
      </c>
      <c r="D4237" t="s">
        <v>69</v>
      </c>
      <c r="E4237">
        <f>_xlfn.XLOOKUP(Table1[[#This Row],[Location]],'Location analysis'!A:A,'Location analysis'!B:B)</f>
        <v>40.435699999999997</v>
      </c>
      <c r="F4237">
        <f>_xlfn.XLOOKUP(Table1[[#This Row],[Location]],'Location analysis'!A:A,'Location analysis'!C:C)</f>
        <v>-74.125200000000007</v>
      </c>
      <c r="G4237" t="s">
        <v>738</v>
      </c>
      <c r="H4237" t="s">
        <v>34</v>
      </c>
      <c r="I4237">
        <v>15315789047</v>
      </c>
      <c r="J4237" t="s">
        <v>746</v>
      </c>
      <c r="K4237" t="s">
        <v>51</v>
      </c>
      <c r="L4237">
        <v>141</v>
      </c>
      <c r="M4237">
        <v>1.5</v>
      </c>
      <c r="N4237">
        <v>1</v>
      </c>
      <c r="O4237">
        <v>141</v>
      </c>
      <c r="P4237">
        <v>1.5</v>
      </c>
      <c r="Q4237">
        <v>1</v>
      </c>
      <c r="R4237">
        <v>1.5</v>
      </c>
      <c r="S4237">
        <v>1.5</v>
      </c>
      <c r="T4237" s="1">
        <v>44740</v>
      </c>
      <c r="U4237" t="str">
        <f t="shared" si="330"/>
        <v>Coca Cola - Regular</v>
      </c>
      <c r="V4237" t="str">
        <f t="shared" si="331"/>
        <v>Carbonated</v>
      </c>
      <c r="W4237" t="s">
        <v>34</v>
      </c>
      <c r="X4237" t="b">
        <f t="shared" si="333"/>
        <v>1</v>
      </c>
      <c r="Y4237">
        <f t="shared" si="332"/>
        <v>1.5</v>
      </c>
      <c r="Z4237" s="2">
        <f t="shared" si="334"/>
        <v>1</v>
      </c>
      <c r="AA4237" t="s">
        <v>183</v>
      </c>
      <c r="AB4237" t="s">
        <v>739</v>
      </c>
      <c r="AD4237" t="s">
        <v>91</v>
      </c>
      <c r="AE4237" t="s">
        <v>747</v>
      </c>
      <c r="AF4237">
        <v>2022</v>
      </c>
    </row>
    <row r="4238" spans="1:32" x14ac:dyDescent="0.25">
      <c r="A4238" t="s">
        <v>29</v>
      </c>
      <c r="B4238" t="s">
        <v>67</v>
      </c>
      <c r="C4238" t="s">
        <v>68</v>
      </c>
      <c r="D4238" t="s">
        <v>69</v>
      </c>
      <c r="E4238">
        <f>_xlfn.XLOOKUP(Table1[[#This Row],[Location]],'Location analysis'!A:A,'Location analysis'!B:B)</f>
        <v>40.435699999999997</v>
      </c>
      <c r="F4238">
        <f>_xlfn.XLOOKUP(Table1[[#This Row],[Location]],'Location analysis'!A:A,'Location analysis'!C:C)</f>
        <v>-74.125200000000007</v>
      </c>
      <c r="G4238" t="s">
        <v>264</v>
      </c>
      <c r="H4238" t="s">
        <v>43</v>
      </c>
      <c r="I4238">
        <v>15315790374</v>
      </c>
      <c r="J4238" t="s">
        <v>746</v>
      </c>
      <c r="K4238" t="s">
        <v>51</v>
      </c>
      <c r="L4238">
        <v>121</v>
      </c>
      <c r="M4238">
        <v>1.5</v>
      </c>
      <c r="N4238">
        <v>1</v>
      </c>
      <c r="O4238">
        <v>121</v>
      </c>
      <c r="P4238">
        <v>1.5</v>
      </c>
      <c r="Q4238">
        <v>1</v>
      </c>
      <c r="R4238">
        <v>1.5</v>
      </c>
      <c r="S4238">
        <v>1.5</v>
      </c>
      <c r="T4238" s="1">
        <v>44740</v>
      </c>
      <c r="U4238" t="str">
        <f t="shared" si="330"/>
        <v>Funyuns - Flaming Hot</v>
      </c>
      <c r="V4238" t="str">
        <f t="shared" si="331"/>
        <v>Food</v>
      </c>
      <c r="W4238" t="s">
        <v>43</v>
      </c>
      <c r="X4238" t="b">
        <f t="shared" si="333"/>
        <v>1</v>
      </c>
      <c r="Y4238">
        <f t="shared" si="332"/>
        <v>1.5</v>
      </c>
      <c r="Z4238" s="2">
        <f t="shared" si="334"/>
        <v>1</v>
      </c>
      <c r="AA4238" t="s">
        <v>265</v>
      </c>
      <c r="AB4238" t="s">
        <v>122</v>
      </c>
      <c r="AD4238" t="s">
        <v>91</v>
      </c>
      <c r="AE4238" t="s">
        <v>747</v>
      </c>
      <c r="AF4238">
        <v>2022</v>
      </c>
    </row>
    <row r="4239" spans="1:32" x14ac:dyDescent="0.25">
      <c r="A4239" t="s">
        <v>29</v>
      </c>
      <c r="B4239" t="s">
        <v>67</v>
      </c>
      <c r="C4239" t="s">
        <v>68</v>
      </c>
      <c r="D4239" t="s">
        <v>69</v>
      </c>
      <c r="E4239">
        <f>_xlfn.XLOOKUP(Table1[[#This Row],[Location]],'Location analysis'!A:A,'Location analysis'!B:B)</f>
        <v>40.435699999999997</v>
      </c>
      <c r="F4239">
        <f>_xlfn.XLOOKUP(Table1[[#This Row],[Location]],'Location analysis'!A:A,'Location analysis'!C:C)</f>
        <v>-74.125200000000007</v>
      </c>
      <c r="G4239" t="s">
        <v>625</v>
      </c>
      <c r="I4239">
        <v>15316214816</v>
      </c>
      <c r="J4239" t="s">
        <v>748</v>
      </c>
      <c r="K4239" t="s">
        <v>51</v>
      </c>
      <c r="L4239">
        <v>125</v>
      </c>
      <c r="M4239">
        <v>1.5</v>
      </c>
      <c r="N4239">
        <v>1</v>
      </c>
      <c r="O4239">
        <v>125</v>
      </c>
      <c r="P4239">
        <v>1.5</v>
      </c>
      <c r="Q4239">
        <v>1</v>
      </c>
      <c r="R4239">
        <v>1.5</v>
      </c>
      <c r="S4239">
        <v>1.5</v>
      </c>
      <c r="T4239" s="1">
        <v>44740</v>
      </c>
      <c r="U4239" t="str">
        <f t="shared" si="330"/>
        <v>Doritos Spicy Nacho</v>
      </c>
      <c r="V4239" t="str">
        <f t="shared" si="331"/>
        <v>Cell is Blank - Dis-regard</v>
      </c>
      <c r="W4239" t="s">
        <v>43</v>
      </c>
      <c r="X4239" t="b">
        <f t="shared" si="333"/>
        <v>1</v>
      </c>
      <c r="Y4239">
        <f t="shared" si="332"/>
        <v>1.5</v>
      </c>
      <c r="Z4239" s="2">
        <f t="shared" si="334"/>
        <v>1</v>
      </c>
      <c r="AA4239" t="s">
        <v>625</v>
      </c>
      <c r="AD4239" t="s">
        <v>109</v>
      </c>
      <c r="AE4239" t="s">
        <v>749</v>
      </c>
      <c r="AF4239">
        <v>2022</v>
      </c>
    </row>
    <row r="4240" spans="1:32" x14ac:dyDescent="0.25">
      <c r="A4240" t="s">
        <v>29</v>
      </c>
      <c r="B4240" t="s">
        <v>67</v>
      </c>
      <c r="C4240" t="s">
        <v>68</v>
      </c>
      <c r="D4240" t="s">
        <v>69</v>
      </c>
      <c r="E4240">
        <f>_xlfn.XLOOKUP(Table1[[#This Row],[Location]],'Location analysis'!A:A,'Location analysis'!B:B)</f>
        <v>40.435699999999997</v>
      </c>
      <c r="F4240">
        <f>_xlfn.XLOOKUP(Table1[[#This Row],[Location]],'Location analysis'!A:A,'Location analysis'!C:C)</f>
        <v>-74.125200000000007</v>
      </c>
      <c r="G4240" t="s">
        <v>625</v>
      </c>
      <c r="I4240">
        <v>15316225613</v>
      </c>
      <c r="J4240" t="s">
        <v>748</v>
      </c>
      <c r="K4240" t="s">
        <v>51</v>
      </c>
      <c r="L4240">
        <v>125</v>
      </c>
      <c r="M4240">
        <v>1.5</v>
      </c>
      <c r="N4240">
        <v>1</v>
      </c>
      <c r="O4240">
        <v>125</v>
      </c>
      <c r="P4240">
        <v>1.5</v>
      </c>
      <c r="Q4240">
        <v>1</v>
      </c>
      <c r="R4240">
        <v>1.5</v>
      </c>
      <c r="S4240">
        <v>1.5</v>
      </c>
      <c r="T4240" s="1">
        <v>44740</v>
      </c>
      <c r="U4240" t="str">
        <f t="shared" si="330"/>
        <v>Doritos Spicy Nacho</v>
      </c>
      <c r="V4240" t="str">
        <f t="shared" si="331"/>
        <v>Cell is Blank - Dis-regard</v>
      </c>
      <c r="W4240" t="s">
        <v>43</v>
      </c>
      <c r="X4240" t="b">
        <f t="shared" si="333"/>
        <v>1</v>
      </c>
      <c r="Y4240">
        <f t="shared" si="332"/>
        <v>1.5</v>
      </c>
      <c r="Z4240" s="2">
        <f t="shared" si="334"/>
        <v>1</v>
      </c>
      <c r="AA4240" t="s">
        <v>625</v>
      </c>
      <c r="AD4240" t="s">
        <v>109</v>
      </c>
      <c r="AE4240" t="s">
        <v>749</v>
      </c>
      <c r="AF4240">
        <v>2022</v>
      </c>
    </row>
    <row r="4241" spans="1:32" x14ac:dyDescent="0.25">
      <c r="A4241" t="s">
        <v>29</v>
      </c>
      <c r="B4241" t="s">
        <v>67</v>
      </c>
      <c r="C4241" t="s">
        <v>68</v>
      </c>
      <c r="D4241" t="s">
        <v>69</v>
      </c>
      <c r="E4241">
        <f>_xlfn.XLOOKUP(Table1[[#This Row],[Location]],'Location analysis'!A:A,'Location analysis'!B:B)</f>
        <v>40.435699999999997</v>
      </c>
      <c r="F4241">
        <f>_xlfn.XLOOKUP(Table1[[#This Row],[Location]],'Location analysis'!A:A,'Location analysis'!C:C)</f>
        <v>-74.125200000000007</v>
      </c>
      <c r="G4241" t="s">
        <v>275</v>
      </c>
      <c r="H4241" t="s">
        <v>43</v>
      </c>
      <c r="I4241">
        <v>15316229423</v>
      </c>
      <c r="J4241" t="s">
        <v>748</v>
      </c>
      <c r="K4241" t="s">
        <v>51</v>
      </c>
      <c r="L4241">
        <v>112</v>
      </c>
      <c r="M4241">
        <v>2</v>
      </c>
      <c r="N4241">
        <v>1</v>
      </c>
      <c r="O4241">
        <v>112</v>
      </c>
      <c r="P4241">
        <v>2</v>
      </c>
      <c r="Q4241">
        <v>1</v>
      </c>
      <c r="R4241">
        <v>2</v>
      </c>
      <c r="S4241">
        <v>2</v>
      </c>
      <c r="T4241" s="1">
        <v>44740</v>
      </c>
      <c r="U4241" t="str">
        <f t="shared" si="330"/>
        <v>Cheetos Flaming Hot Limon Crunchy</v>
      </c>
      <c r="V4241" t="str">
        <f t="shared" si="331"/>
        <v>Food</v>
      </c>
      <c r="W4241" t="s">
        <v>43</v>
      </c>
      <c r="X4241" t="b">
        <f t="shared" si="333"/>
        <v>1</v>
      </c>
      <c r="Y4241">
        <f t="shared" si="332"/>
        <v>2</v>
      </c>
      <c r="Z4241" s="2">
        <f t="shared" si="334"/>
        <v>1.3333333333333333</v>
      </c>
      <c r="AA4241" t="s">
        <v>275</v>
      </c>
      <c r="AD4241" t="s">
        <v>109</v>
      </c>
      <c r="AE4241" t="s">
        <v>749</v>
      </c>
      <c r="AF4241">
        <v>2022</v>
      </c>
    </row>
    <row r="4242" spans="1:32" x14ac:dyDescent="0.25">
      <c r="A4242" t="s">
        <v>29</v>
      </c>
      <c r="B4242" t="s">
        <v>67</v>
      </c>
      <c r="C4242" t="s">
        <v>68</v>
      </c>
      <c r="D4242" t="s">
        <v>69</v>
      </c>
      <c r="E4242">
        <f>_xlfn.XLOOKUP(Table1[[#This Row],[Location]],'Location analysis'!A:A,'Location analysis'!B:B)</f>
        <v>40.435699999999997</v>
      </c>
      <c r="F4242">
        <f>_xlfn.XLOOKUP(Table1[[#This Row],[Location]],'Location analysis'!A:A,'Location analysis'!C:C)</f>
        <v>-74.125200000000007</v>
      </c>
      <c r="G4242" t="s">
        <v>70</v>
      </c>
      <c r="H4242" t="s">
        <v>34</v>
      </c>
      <c r="I4242">
        <v>15316229952</v>
      </c>
      <c r="J4242" t="s">
        <v>748</v>
      </c>
      <c r="K4242" t="s">
        <v>51</v>
      </c>
      <c r="L4242">
        <v>144</v>
      </c>
      <c r="M4242">
        <v>3</v>
      </c>
      <c r="N4242">
        <v>1</v>
      </c>
      <c r="O4242">
        <v>144</v>
      </c>
      <c r="P4242">
        <v>3</v>
      </c>
      <c r="Q4242">
        <v>1</v>
      </c>
      <c r="R4242">
        <v>3</v>
      </c>
      <c r="S4242">
        <v>3</v>
      </c>
      <c r="T4242" s="1">
        <v>44740</v>
      </c>
      <c r="U4242" t="str">
        <f t="shared" si="330"/>
        <v>Monster Energy Original</v>
      </c>
      <c r="V4242" t="str">
        <f t="shared" si="331"/>
        <v>Carbonated</v>
      </c>
      <c r="W4242" t="s">
        <v>34</v>
      </c>
      <c r="X4242" t="b">
        <f t="shared" si="333"/>
        <v>1</v>
      </c>
      <c r="Y4242">
        <f t="shared" si="332"/>
        <v>3</v>
      </c>
      <c r="Z4242" s="2">
        <f t="shared" si="334"/>
        <v>2</v>
      </c>
      <c r="AA4242" t="s">
        <v>70</v>
      </c>
      <c r="AD4242" t="s">
        <v>109</v>
      </c>
      <c r="AE4242" t="s">
        <v>749</v>
      </c>
      <c r="AF4242">
        <v>2022</v>
      </c>
    </row>
    <row r="4243" spans="1:32" x14ac:dyDescent="0.25">
      <c r="A4243" t="s">
        <v>29</v>
      </c>
      <c r="B4243" t="s">
        <v>67</v>
      </c>
      <c r="C4243" t="s">
        <v>68</v>
      </c>
      <c r="D4243" t="s">
        <v>69</v>
      </c>
      <c r="E4243">
        <f>_xlfn.XLOOKUP(Table1[[#This Row],[Location]],'Location analysis'!A:A,'Location analysis'!B:B)</f>
        <v>40.435699999999997</v>
      </c>
      <c r="F4243">
        <f>_xlfn.XLOOKUP(Table1[[#This Row],[Location]],'Location analysis'!A:A,'Location analysis'!C:C)</f>
        <v>-74.125200000000007</v>
      </c>
      <c r="G4243" t="s">
        <v>185</v>
      </c>
      <c r="H4243" t="s">
        <v>34</v>
      </c>
      <c r="I4243">
        <v>15316519842</v>
      </c>
      <c r="J4243" t="s">
        <v>748</v>
      </c>
      <c r="K4243" t="s">
        <v>36</v>
      </c>
      <c r="L4243">
        <v>148</v>
      </c>
      <c r="M4243">
        <v>3.5</v>
      </c>
      <c r="N4243">
        <v>1</v>
      </c>
      <c r="O4243">
        <v>148</v>
      </c>
      <c r="P4243">
        <v>3.5</v>
      </c>
      <c r="Q4243">
        <v>1</v>
      </c>
      <c r="R4243">
        <v>3.5</v>
      </c>
      <c r="S4243">
        <v>3.5</v>
      </c>
      <c r="T4243" s="1">
        <v>44741</v>
      </c>
      <c r="U4243" t="str">
        <f t="shared" si="330"/>
        <v>Red Bull - Original</v>
      </c>
      <c r="V4243" t="str">
        <f t="shared" si="331"/>
        <v>Carbonated</v>
      </c>
      <c r="W4243" t="s">
        <v>34</v>
      </c>
      <c r="X4243" t="b">
        <f t="shared" si="333"/>
        <v>1</v>
      </c>
      <c r="Y4243">
        <f t="shared" si="332"/>
        <v>3.5</v>
      </c>
      <c r="Z4243" s="2">
        <f t="shared" si="334"/>
        <v>2.3333333333333335</v>
      </c>
      <c r="AA4243" t="s">
        <v>37</v>
      </c>
      <c r="AB4243" t="s">
        <v>150</v>
      </c>
      <c r="AD4243" t="s">
        <v>109</v>
      </c>
      <c r="AE4243" t="s">
        <v>749</v>
      </c>
      <c r="AF4243">
        <v>2022</v>
      </c>
    </row>
    <row r="4244" spans="1:32" x14ac:dyDescent="0.25">
      <c r="A4244" t="s">
        <v>29</v>
      </c>
      <c r="B4244" t="s">
        <v>67</v>
      </c>
      <c r="C4244" t="s">
        <v>68</v>
      </c>
      <c r="D4244" t="s">
        <v>69</v>
      </c>
      <c r="E4244">
        <f>_xlfn.XLOOKUP(Table1[[#This Row],[Location]],'Location analysis'!A:A,'Location analysis'!B:B)</f>
        <v>40.435699999999997</v>
      </c>
      <c r="F4244">
        <f>_xlfn.XLOOKUP(Table1[[#This Row],[Location]],'Location analysis'!A:A,'Location analysis'!C:C)</f>
        <v>-74.125200000000007</v>
      </c>
      <c r="G4244" t="s">
        <v>750</v>
      </c>
      <c r="H4244" t="s">
        <v>49</v>
      </c>
      <c r="I4244">
        <v>15316733733</v>
      </c>
      <c r="J4244" t="s">
        <v>748</v>
      </c>
      <c r="K4244" t="s">
        <v>36</v>
      </c>
      <c r="L4244">
        <v>145</v>
      </c>
      <c r="M4244">
        <v>2.5</v>
      </c>
      <c r="N4244">
        <v>1</v>
      </c>
      <c r="O4244">
        <v>145</v>
      </c>
      <c r="P4244">
        <v>2.5</v>
      </c>
      <c r="Q4244">
        <v>1</v>
      </c>
      <c r="R4244">
        <v>2.5</v>
      </c>
      <c r="S4244">
        <v>5.5</v>
      </c>
      <c r="T4244" s="1">
        <v>44741</v>
      </c>
      <c r="U4244" t="str">
        <f t="shared" si="330"/>
        <v>Snapple Tea - Peach</v>
      </c>
      <c r="V4244" t="str">
        <f t="shared" si="331"/>
        <v>Non Carbonated</v>
      </c>
      <c r="W4244" t="s">
        <v>49</v>
      </c>
      <c r="X4244" t="b">
        <f t="shared" si="333"/>
        <v>1</v>
      </c>
      <c r="Y4244">
        <f t="shared" si="332"/>
        <v>2.5</v>
      </c>
      <c r="Z4244" s="2">
        <f t="shared" si="334"/>
        <v>1.6666666666666667</v>
      </c>
      <c r="AA4244" t="s">
        <v>330</v>
      </c>
      <c r="AB4244" t="s">
        <v>751</v>
      </c>
      <c r="AD4244" t="s">
        <v>109</v>
      </c>
      <c r="AE4244" t="s">
        <v>749</v>
      </c>
      <c r="AF4244">
        <v>2022</v>
      </c>
    </row>
    <row r="4245" spans="1:32" x14ac:dyDescent="0.25">
      <c r="A4245" t="s">
        <v>29</v>
      </c>
      <c r="B4245" t="s">
        <v>67</v>
      </c>
      <c r="C4245" t="s">
        <v>68</v>
      </c>
      <c r="D4245" t="s">
        <v>69</v>
      </c>
      <c r="E4245">
        <f>_xlfn.XLOOKUP(Table1[[#This Row],[Location]],'Location analysis'!A:A,'Location analysis'!B:B)</f>
        <v>40.435699999999997</v>
      </c>
      <c r="F4245">
        <f>_xlfn.XLOOKUP(Table1[[#This Row],[Location]],'Location analysis'!A:A,'Location analysis'!C:C)</f>
        <v>-74.125200000000007</v>
      </c>
      <c r="G4245" t="s">
        <v>688</v>
      </c>
      <c r="H4245" t="s">
        <v>43</v>
      </c>
      <c r="I4245">
        <v>15316733733</v>
      </c>
      <c r="J4245" t="s">
        <v>748</v>
      </c>
      <c r="K4245" t="s">
        <v>36</v>
      </c>
      <c r="L4245">
        <v>132</v>
      </c>
      <c r="M4245">
        <v>1.5</v>
      </c>
      <c r="N4245">
        <v>2</v>
      </c>
      <c r="O4245">
        <v>132</v>
      </c>
      <c r="P4245">
        <v>1.5</v>
      </c>
      <c r="Q4245">
        <v>2</v>
      </c>
      <c r="R4245">
        <v>3</v>
      </c>
      <c r="S4245">
        <v>5.5</v>
      </c>
      <c r="T4245" s="1">
        <v>44741</v>
      </c>
      <c r="U4245" t="str">
        <f t="shared" si="330"/>
        <v>Nature's Bakery Fig Bar - Blueberry</v>
      </c>
      <c r="V4245" t="str">
        <f t="shared" si="331"/>
        <v>Food</v>
      </c>
      <c r="W4245" t="s">
        <v>43</v>
      </c>
      <c r="X4245" t="b">
        <f t="shared" si="333"/>
        <v>1</v>
      </c>
      <c r="Y4245">
        <f t="shared" si="332"/>
        <v>1.5</v>
      </c>
      <c r="Z4245" s="2">
        <f t="shared" si="334"/>
        <v>1</v>
      </c>
      <c r="AA4245" t="s">
        <v>690</v>
      </c>
      <c r="AB4245" t="s">
        <v>222</v>
      </c>
      <c r="AD4245" t="s">
        <v>109</v>
      </c>
      <c r="AE4245" t="s">
        <v>749</v>
      </c>
      <c r="AF4245">
        <v>2022</v>
      </c>
    </row>
    <row r="4246" spans="1:32" x14ac:dyDescent="0.25">
      <c r="A4246" t="s">
        <v>29</v>
      </c>
      <c r="B4246" t="s">
        <v>394</v>
      </c>
      <c r="C4246" t="s">
        <v>395</v>
      </c>
      <c r="D4246" t="s">
        <v>396</v>
      </c>
      <c r="E4246">
        <f>_xlfn.XLOOKUP(Table1[[#This Row],[Location]],'Location analysis'!A:A,'Location analysis'!B:B)</f>
        <v>40.416893999999999</v>
      </c>
      <c r="F4246">
        <f>_xlfn.XLOOKUP(Table1[[#This Row],[Location]],'Location analysis'!A:A,'Location analysis'!C:C)</f>
        <v>-74.420399000000003</v>
      </c>
      <c r="G4246" t="s">
        <v>410</v>
      </c>
      <c r="H4246" t="s">
        <v>49</v>
      </c>
      <c r="I4246">
        <v>15317437313</v>
      </c>
      <c r="J4246" t="s">
        <v>748</v>
      </c>
      <c r="K4246" t="s">
        <v>51</v>
      </c>
      <c r="L4246">
        <v>140</v>
      </c>
      <c r="M4246">
        <v>2</v>
      </c>
      <c r="N4246">
        <v>1</v>
      </c>
      <c r="O4246">
        <v>140</v>
      </c>
      <c r="P4246">
        <v>2</v>
      </c>
      <c r="Q4246">
        <v>1</v>
      </c>
      <c r="R4246">
        <v>2</v>
      </c>
      <c r="S4246">
        <v>2</v>
      </c>
      <c r="T4246" s="1">
        <v>44741</v>
      </c>
      <c r="U4246" t="str">
        <f t="shared" si="330"/>
        <v>Iberia Coconut Water</v>
      </c>
      <c r="V4246" t="str">
        <f t="shared" si="331"/>
        <v>Non Carbonated</v>
      </c>
      <c r="W4246" t="s">
        <v>49</v>
      </c>
      <c r="X4246" t="b">
        <f t="shared" si="333"/>
        <v>1</v>
      </c>
      <c r="Y4246">
        <f t="shared" si="332"/>
        <v>2</v>
      </c>
      <c r="Z4246" s="2">
        <f t="shared" si="334"/>
        <v>1.3333333333333333</v>
      </c>
      <c r="AA4246" t="s">
        <v>410</v>
      </c>
      <c r="AD4246" t="s">
        <v>109</v>
      </c>
      <c r="AE4246" t="s">
        <v>749</v>
      </c>
      <c r="AF4246">
        <v>2022</v>
      </c>
    </row>
    <row r="4247" spans="1:32" x14ac:dyDescent="0.25">
      <c r="A4247" t="s">
        <v>29</v>
      </c>
      <c r="B4247" t="s">
        <v>394</v>
      </c>
      <c r="C4247" t="s">
        <v>395</v>
      </c>
      <c r="D4247" t="s">
        <v>396</v>
      </c>
      <c r="E4247">
        <f>_xlfn.XLOOKUP(Table1[[#This Row],[Location]],'Location analysis'!A:A,'Location analysis'!B:B)</f>
        <v>40.416893999999999</v>
      </c>
      <c r="F4247">
        <f>_xlfn.XLOOKUP(Table1[[#This Row],[Location]],'Location analysis'!A:A,'Location analysis'!C:C)</f>
        <v>-74.420399000000003</v>
      </c>
      <c r="G4247" t="s">
        <v>397</v>
      </c>
      <c r="H4247" t="s">
        <v>49</v>
      </c>
      <c r="I4247">
        <v>15317512287</v>
      </c>
      <c r="J4247" t="s">
        <v>748</v>
      </c>
      <c r="K4247" t="s">
        <v>36</v>
      </c>
      <c r="L4247">
        <v>146</v>
      </c>
      <c r="M4247">
        <v>3.5</v>
      </c>
      <c r="N4247">
        <v>1</v>
      </c>
      <c r="O4247">
        <v>146</v>
      </c>
      <c r="P4247">
        <v>3.5</v>
      </c>
      <c r="Q4247">
        <v>1</v>
      </c>
      <c r="R4247">
        <v>3.5</v>
      </c>
      <c r="S4247">
        <v>3.5</v>
      </c>
      <c r="T4247" s="1">
        <v>44741</v>
      </c>
      <c r="U4247" t="str">
        <f t="shared" si="330"/>
        <v>Starbucks Doubleshot Energy - Mocha</v>
      </c>
      <c r="V4247" t="str">
        <f t="shared" si="331"/>
        <v>Non Carbonated</v>
      </c>
      <c r="W4247" t="s">
        <v>49</v>
      </c>
      <c r="X4247" t="b">
        <f t="shared" si="333"/>
        <v>1</v>
      </c>
      <c r="Y4247">
        <f t="shared" si="332"/>
        <v>3.5</v>
      </c>
      <c r="Z4247" s="2">
        <f t="shared" si="334"/>
        <v>2.3333333333333335</v>
      </c>
      <c r="AA4247" t="s">
        <v>398</v>
      </c>
      <c r="AB4247" t="s">
        <v>399</v>
      </c>
      <c r="AD4247" t="s">
        <v>109</v>
      </c>
      <c r="AE4247" t="s">
        <v>749</v>
      </c>
      <c r="AF4247">
        <v>2022</v>
      </c>
    </row>
    <row r="4248" spans="1:32" x14ac:dyDescent="0.25">
      <c r="A4248" t="s">
        <v>29</v>
      </c>
      <c r="B4248" t="s">
        <v>394</v>
      </c>
      <c r="C4248" t="s">
        <v>395</v>
      </c>
      <c r="D4248" t="s">
        <v>396</v>
      </c>
      <c r="E4248">
        <f>_xlfn.XLOOKUP(Table1[[#This Row],[Location]],'Location analysis'!A:A,'Location analysis'!B:B)</f>
        <v>40.416893999999999</v>
      </c>
      <c r="F4248">
        <f>_xlfn.XLOOKUP(Table1[[#This Row],[Location]],'Location analysis'!A:A,'Location analysis'!C:C)</f>
        <v>-74.420399000000003</v>
      </c>
      <c r="G4248" t="s">
        <v>583</v>
      </c>
      <c r="H4248" t="s">
        <v>43</v>
      </c>
      <c r="I4248">
        <v>15317528403</v>
      </c>
      <c r="J4248" t="s">
        <v>748</v>
      </c>
      <c r="K4248" t="s">
        <v>51</v>
      </c>
      <c r="L4248">
        <v>158</v>
      </c>
      <c r="M4248">
        <v>2</v>
      </c>
      <c r="N4248">
        <v>1</v>
      </c>
      <c r="O4248">
        <v>158</v>
      </c>
      <c r="P4248">
        <v>2</v>
      </c>
      <c r="Q4248">
        <v>1</v>
      </c>
      <c r="R4248">
        <v>2</v>
      </c>
      <c r="S4248">
        <v>2</v>
      </c>
      <c r="T4248" s="1">
        <v>44741</v>
      </c>
      <c r="U4248" t="str">
        <f t="shared" si="330"/>
        <v>Lenny &amp; Larrys - Chocolate Chip</v>
      </c>
      <c r="V4248" t="str">
        <f t="shared" si="331"/>
        <v>Food</v>
      </c>
      <c r="W4248" t="s">
        <v>43</v>
      </c>
      <c r="X4248" t="b">
        <f t="shared" si="333"/>
        <v>1</v>
      </c>
      <c r="Y4248">
        <f t="shared" si="332"/>
        <v>2</v>
      </c>
      <c r="Z4248" s="2">
        <f t="shared" si="334"/>
        <v>1.3333333333333333</v>
      </c>
      <c r="AA4248" t="s">
        <v>422</v>
      </c>
      <c r="AB4248" t="s">
        <v>444</v>
      </c>
      <c r="AD4248" t="s">
        <v>109</v>
      </c>
      <c r="AE4248" t="s">
        <v>749</v>
      </c>
      <c r="AF4248">
        <v>2022</v>
      </c>
    </row>
    <row r="4249" spans="1:32" x14ac:dyDescent="0.25">
      <c r="A4249" t="s">
        <v>29</v>
      </c>
      <c r="B4249" t="s">
        <v>62</v>
      </c>
      <c r="C4249" t="s">
        <v>63</v>
      </c>
      <c r="D4249" t="s">
        <v>64</v>
      </c>
      <c r="E4249">
        <f>_xlfn.XLOOKUP(Table1[[#This Row],[Location]],'Location analysis'!A:A,'Location analysis'!B:B)</f>
        <v>40.091900000000003</v>
      </c>
      <c r="F4249">
        <f>_xlfn.XLOOKUP(Table1[[#This Row],[Location]],'Location analysis'!A:A,'Location analysis'!C:C)</f>
        <v>-74.358699999999999</v>
      </c>
      <c r="G4249" t="s">
        <v>192</v>
      </c>
      <c r="H4249" t="s">
        <v>43</v>
      </c>
      <c r="I4249">
        <v>15317538143</v>
      </c>
      <c r="J4249" t="s">
        <v>748</v>
      </c>
      <c r="K4249" t="s">
        <v>51</v>
      </c>
      <c r="L4249">
        <v>124</v>
      </c>
      <c r="M4249">
        <v>1.5</v>
      </c>
      <c r="N4249">
        <v>1</v>
      </c>
      <c r="O4249">
        <v>124</v>
      </c>
      <c r="P4249">
        <v>1.5</v>
      </c>
      <c r="Q4249">
        <v>1</v>
      </c>
      <c r="R4249">
        <v>1.5</v>
      </c>
      <c r="S4249">
        <v>1.5</v>
      </c>
      <c r="T4249" s="1">
        <v>44741</v>
      </c>
      <c r="U4249" t="str">
        <f t="shared" si="330"/>
        <v>CheezIt - Original</v>
      </c>
      <c r="V4249" t="str">
        <f t="shared" si="331"/>
        <v>Food</v>
      </c>
      <c r="W4249" t="s">
        <v>43</v>
      </c>
      <c r="X4249" t="b">
        <f t="shared" si="333"/>
        <v>1</v>
      </c>
      <c r="Y4249">
        <f t="shared" si="332"/>
        <v>1.5</v>
      </c>
      <c r="Z4249" s="2">
        <f t="shared" si="334"/>
        <v>1</v>
      </c>
      <c r="AA4249" t="s">
        <v>193</v>
      </c>
      <c r="AB4249" t="s">
        <v>150</v>
      </c>
      <c r="AD4249" t="s">
        <v>109</v>
      </c>
      <c r="AE4249" t="s">
        <v>749</v>
      </c>
      <c r="AF4249">
        <v>2022</v>
      </c>
    </row>
    <row r="4250" spans="1:32" x14ac:dyDescent="0.25">
      <c r="A4250" t="s">
        <v>29</v>
      </c>
      <c r="B4250" t="s">
        <v>67</v>
      </c>
      <c r="C4250" t="s">
        <v>68</v>
      </c>
      <c r="D4250" t="s">
        <v>69</v>
      </c>
      <c r="E4250">
        <f>_xlfn.XLOOKUP(Table1[[#This Row],[Location]],'Location analysis'!A:A,'Location analysis'!B:B)</f>
        <v>40.435699999999997</v>
      </c>
      <c r="F4250">
        <f>_xlfn.XLOOKUP(Table1[[#This Row],[Location]],'Location analysis'!A:A,'Location analysis'!C:C)</f>
        <v>-74.125200000000007</v>
      </c>
      <c r="G4250" t="s">
        <v>738</v>
      </c>
      <c r="H4250" t="s">
        <v>34</v>
      </c>
      <c r="I4250">
        <v>15317619070</v>
      </c>
      <c r="J4250" t="s">
        <v>748</v>
      </c>
      <c r="K4250" t="s">
        <v>51</v>
      </c>
      <c r="L4250">
        <v>141</v>
      </c>
      <c r="M4250">
        <v>1.5</v>
      </c>
      <c r="N4250">
        <v>1</v>
      </c>
      <c r="O4250">
        <v>141</v>
      </c>
      <c r="P4250">
        <v>1.5</v>
      </c>
      <c r="Q4250">
        <v>1</v>
      </c>
      <c r="R4250">
        <v>1.5</v>
      </c>
      <c r="S4250">
        <v>1.5</v>
      </c>
      <c r="T4250" s="1">
        <v>44741</v>
      </c>
      <c r="U4250" t="str">
        <f t="shared" si="330"/>
        <v>Coca Cola - Regular</v>
      </c>
      <c r="V4250" t="str">
        <f t="shared" si="331"/>
        <v>Carbonated</v>
      </c>
      <c r="W4250" t="s">
        <v>34</v>
      </c>
      <c r="X4250" t="b">
        <f t="shared" si="333"/>
        <v>1</v>
      </c>
      <c r="Y4250">
        <f t="shared" si="332"/>
        <v>1.5</v>
      </c>
      <c r="Z4250" s="2">
        <f t="shared" si="334"/>
        <v>1</v>
      </c>
      <c r="AA4250" t="s">
        <v>183</v>
      </c>
      <c r="AB4250" t="s">
        <v>739</v>
      </c>
      <c r="AD4250" t="s">
        <v>109</v>
      </c>
      <c r="AE4250" t="s">
        <v>749</v>
      </c>
      <c r="AF4250">
        <v>2022</v>
      </c>
    </row>
    <row r="4251" spans="1:32" x14ac:dyDescent="0.25">
      <c r="A4251" t="s">
        <v>29</v>
      </c>
      <c r="B4251" t="s">
        <v>394</v>
      </c>
      <c r="C4251" t="s">
        <v>395</v>
      </c>
      <c r="D4251" t="s">
        <v>396</v>
      </c>
      <c r="E4251">
        <f>_xlfn.XLOOKUP(Table1[[#This Row],[Location]],'Location analysis'!A:A,'Location analysis'!B:B)</f>
        <v>40.416893999999999</v>
      </c>
      <c r="F4251">
        <f>_xlfn.XLOOKUP(Table1[[#This Row],[Location]],'Location analysis'!A:A,'Location analysis'!C:C)</f>
        <v>-74.420399000000003</v>
      </c>
      <c r="G4251" t="s">
        <v>251</v>
      </c>
      <c r="H4251" t="s">
        <v>43</v>
      </c>
      <c r="I4251">
        <v>15317933685</v>
      </c>
      <c r="J4251" t="s">
        <v>748</v>
      </c>
      <c r="K4251" t="s">
        <v>51</v>
      </c>
      <c r="L4251">
        <v>123</v>
      </c>
      <c r="M4251">
        <v>1.25</v>
      </c>
      <c r="N4251">
        <v>1</v>
      </c>
      <c r="O4251">
        <v>123</v>
      </c>
      <c r="P4251">
        <v>1.25</v>
      </c>
      <c r="Q4251">
        <v>1</v>
      </c>
      <c r="R4251">
        <v>1.25</v>
      </c>
      <c r="S4251">
        <v>1.25</v>
      </c>
      <c r="T4251" s="1">
        <v>44741</v>
      </c>
      <c r="U4251" t="str">
        <f t="shared" si="330"/>
        <v>CheezIt - Double Cheese</v>
      </c>
      <c r="V4251" t="str">
        <f t="shared" si="331"/>
        <v>Food</v>
      </c>
      <c r="W4251" t="s">
        <v>43</v>
      </c>
      <c r="X4251" t="b">
        <f t="shared" si="333"/>
        <v>1</v>
      </c>
      <c r="Y4251">
        <f t="shared" si="332"/>
        <v>1.25</v>
      </c>
      <c r="Z4251" s="2">
        <f t="shared" si="334"/>
        <v>0.83333333333333337</v>
      </c>
      <c r="AA4251" t="s">
        <v>193</v>
      </c>
      <c r="AB4251" t="s">
        <v>252</v>
      </c>
      <c r="AD4251" t="s">
        <v>109</v>
      </c>
      <c r="AE4251" t="s">
        <v>749</v>
      </c>
      <c r="AF4251">
        <v>2022</v>
      </c>
    </row>
    <row r="4252" spans="1:32" x14ac:dyDescent="0.25">
      <c r="A4252" t="s">
        <v>29</v>
      </c>
      <c r="B4252" t="s">
        <v>67</v>
      </c>
      <c r="C4252" t="s">
        <v>68</v>
      </c>
      <c r="D4252" t="s">
        <v>69</v>
      </c>
      <c r="E4252">
        <f>_xlfn.XLOOKUP(Table1[[#This Row],[Location]],'Location analysis'!A:A,'Location analysis'!B:B)</f>
        <v>40.435699999999997</v>
      </c>
      <c r="F4252">
        <f>_xlfn.XLOOKUP(Table1[[#This Row],[Location]],'Location analysis'!A:A,'Location analysis'!C:C)</f>
        <v>-74.125200000000007</v>
      </c>
      <c r="G4252" t="s">
        <v>185</v>
      </c>
      <c r="H4252" t="s">
        <v>34</v>
      </c>
      <c r="I4252">
        <v>15317979929</v>
      </c>
      <c r="J4252" t="s">
        <v>748</v>
      </c>
      <c r="K4252" t="s">
        <v>36</v>
      </c>
      <c r="L4252">
        <v>148</v>
      </c>
      <c r="M4252">
        <v>3.5</v>
      </c>
      <c r="N4252">
        <v>1</v>
      </c>
      <c r="O4252">
        <v>148</v>
      </c>
      <c r="P4252">
        <v>3.5</v>
      </c>
      <c r="Q4252">
        <v>1</v>
      </c>
      <c r="R4252">
        <v>3.5</v>
      </c>
      <c r="S4252">
        <v>3.5</v>
      </c>
      <c r="T4252" s="1">
        <v>44741</v>
      </c>
      <c r="U4252" t="str">
        <f t="shared" si="330"/>
        <v>Red Bull - Original</v>
      </c>
      <c r="V4252" t="str">
        <f t="shared" si="331"/>
        <v>Carbonated</v>
      </c>
      <c r="W4252" t="s">
        <v>34</v>
      </c>
      <c r="X4252" t="b">
        <f t="shared" si="333"/>
        <v>1</v>
      </c>
      <c r="Y4252">
        <f t="shared" si="332"/>
        <v>3.5</v>
      </c>
      <c r="Z4252" s="2">
        <f t="shared" si="334"/>
        <v>2.3333333333333335</v>
      </c>
      <c r="AA4252" t="s">
        <v>37</v>
      </c>
      <c r="AB4252" t="s">
        <v>150</v>
      </c>
      <c r="AD4252" t="s">
        <v>109</v>
      </c>
      <c r="AE4252" t="s">
        <v>749</v>
      </c>
      <c r="AF4252">
        <v>2022</v>
      </c>
    </row>
    <row r="4253" spans="1:32" x14ac:dyDescent="0.25">
      <c r="A4253" t="s">
        <v>29</v>
      </c>
      <c r="B4253" t="s">
        <v>62</v>
      </c>
      <c r="C4253" t="s">
        <v>63</v>
      </c>
      <c r="D4253" t="s">
        <v>64</v>
      </c>
      <c r="E4253">
        <f>_xlfn.XLOOKUP(Table1[[#This Row],[Location]],'Location analysis'!A:A,'Location analysis'!B:B)</f>
        <v>40.091900000000003</v>
      </c>
      <c r="F4253">
        <f>_xlfn.XLOOKUP(Table1[[#This Row],[Location]],'Location analysis'!A:A,'Location analysis'!C:C)</f>
        <v>-74.358699999999999</v>
      </c>
      <c r="G4253" t="s">
        <v>523</v>
      </c>
      <c r="H4253" t="s">
        <v>43</v>
      </c>
      <c r="I4253">
        <v>15318154641</v>
      </c>
      <c r="J4253" t="s">
        <v>748</v>
      </c>
      <c r="K4253" t="s">
        <v>51</v>
      </c>
      <c r="L4253">
        <v>111</v>
      </c>
      <c r="M4253">
        <v>1.5</v>
      </c>
      <c r="N4253">
        <v>1</v>
      </c>
      <c r="O4253">
        <v>111</v>
      </c>
      <c r="P4253">
        <v>1.5</v>
      </c>
      <c r="Q4253">
        <v>1</v>
      </c>
      <c r="R4253">
        <v>1.5</v>
      </c>
      <c r="S4253">
        <v>1.5</v>
      </c>
      <c r="T4253" s="1">
        <v>44741</v>
      </c>
      <c r="U4253" t="str">
        <f t="shared" si="330"/>
        <v>Pop Corners - Spicy Queso</v>
      </c>
      <c r="V4253" t="str">
        <f t="shared" si="331"/>
        <v>Food</v>
      </c>
      <c r="W4253" t="s">
        <v>43</v>
      </c>
      <c r="X4253" t="b">
        <f t="shared" si="333"/>
        <v>1</v>
      </c>
      <c r="Y4253">
        <f t="shared" si="332"/>
        <v>1.5</v>
      </c>
      <c r="Z4253" s="2">
        <f t="shared" si="334"/>
        <v>1</v>
      </c>
      <c r="AA4253" t="s">
        <v>509</v>
      </c>
      <c r="AB4253" t="s">
        <v>524</v>
      </c>
      <c r="AD4253" t="s">
        <v>109</v>
      </c>
      <c r="AE4253" t="s">
        <v>749</v>
      </c>
      <c r="AF4253">
        <v>2022</v>
      </c>
    </row>
    <row r="4254" spans="1:32" x14ac:dyDescent="0.25">
      <c r="A4254" t="s">
        <v>29</v>
      </c>
      <c r="B4254" t="s">
        <v>394</v>
      </c>
      <c r="C4254" t="s">
        <v>395</v>
      </c>
      <c r="D4254" t="s">
        <v>396</v>
      </c>
      <c r="E4254">
        <f>_xlfn.XLOOKUP(Table1[[#This Row],[Location]],'Location analysis'!A:A,'Location analysis'!B:B)</f>
        <v>40.416893999999999</v>
      </c>
      <c r="F4254">
        <f>_xlfn.XLOOKUP(Table1[[#This Row],[Location]],'Location analysis'!A:A,'Location analysis'!C:C)</f>
        <v>-74.420399000000003</v>
      </c>
      <c r="G4254" t="s">
        <v>570</v>
      </c>
      <c r="H4254" t="s">
        <v>97</v>
      </c>
      <c r="I4254">
        <v>15318209318</v>
      </c>
      <c r="J4254" t="s">
        <v>748</v>
      </c>
      <c r="K4254" t="s">
        <v>36</v>
      </c>
      <c r="L4254">
        <v>147</v>
      </c>
      <c r="M4254">
        <v>2.75</v>
      </c>
      <c r="N4254">
        <v>1</v>
      </c>
      <c r="O4254">
        <v>147</v>
      </c>
      <c r="P4254">
        <v>2.75</v>
      </c>
      <c r="Q4254">
        <v>1</v>
      </c>
      <c r="R4254">
        <v>2.75</v>
      </c>
      <c r="S4254">
        <v>2.75</v>
      </c>
      <c r="T4254" s="1">
        <v>44741</v>
      </c>
      <c r="U4254" t="str">
        <f t="shared" si="330"/>
        <v>BodyArmor LYTE - Strawberry Lemonade</v>
      </c>
      <c r="V4254" t="str">
        <f t="shared" si="331"/>
        <v>Water</v>
      </c>
      <c r="W4254" t="s">
        <v>97</v>
      </c>
      <c r="X4254" t="b">
        <f t="shared" si="333"/>
        <v>1</v>
      </c>
      <c r="Y4254">
        <f t="shared" si="332"/>
        <v>2.75</v>
      </c>
      <c r="Z4254" s="2">
        <f t="shared" si="334"/>
        <v>1.8333333333333333</v>
      </c>
      <c r="AA4254" t="s">
        <v>571</v>
      </c>
      <c r="AB4254" t="s">
        <v>572</v>
      </c>
      <c r="AD4254" t="s">
        <v>109</v>
      </c>
      <c r="AE4254" t="s">
        <v>749</v>
      </c>
      <c r="AF4254">
        <v>2022</v>
      </c>
    </row>
    <row r="4255" spans="1:32" x14ac:dyDescent="0.25">
      <c r="A4255" t="s">
        <v>29</v>
      </c>
      <c r="B4255" t="s">
        <v>394</v>
      </c>
      <c r="C4255" t="s">
        <v>395</v>
      </c>
      <c r="D4255" t="s">
        <v>396</v>
      </c>
      <c r="E4255">
        <f>_xlfn.XLOOKUP(Table1[[#This Row],[Location]],'Location analysis'!A:A,'Location analysis'!B:B)</f>
        <v>40.416893999999999</v>
      </c>
      <c r="F4255">
        <f>_xlfn.XLOOKUP(Table1[[#This Row],[Location]],'Location analysis'!A:A,'Location analysis'!C:C)</f>
        <v>-74.420399000000003</v>
      </c>
      <c r="G4255" t="s">
        <v>733</v>
      </c>
      <c r="H4255" t="s">
        <v>43</v>
      </c>
      <c r="I4255">
        <v>15318219620</v>
      </c>
      <c r="J4255" t="s">
        <v>748</v>
      </c>
      <c r="K4255" t="s">
        <v>36</v>
      </c>
      <c r="L4255">
        <v>165</v>
      </c>
      <c r="M4255">
        <v>4</v>
      </c>
      <c r="N4255">
        <v>1</v>
      </c>
      <c r="O4255">
        <v>165</v>
      </c>
      <c r="P4255">
        <v>4</v>
      </c>
      <c r="Q4255">
        <v>1</v>
      </c>
      <c r="R4255">
        <v>4</v>
      </c>
      <c r="S4255">
        <v>4</v>
      </c>
      <c r="T4255" s="1">
        <v>44741</v>
      </c>
      <c r="U4255" t="str">
        <f t="shared" si="330"/>
        <v>Pringles - Sour Cream &amp; Onion</v>
      </c>
      <c r="V4255" t="str">
        <f t="shared" si="331"/>
        <v>Food</v>
      </c>
      <c r="W4255" t="s">
        <v>43</v>
      </c>
      <c r="X4255" t="b">
        <f t="shared" si="333"/>
        <v>1</v>
      </c>
      <c r="Y4255">
        <f t="shared" si="332"/>
        <v>4</v>
      </c>
      <c r="Z4255" s="2">
        <f t="shared" si="334"/>
        <v>2.6666666666666665</v>
      </c>
      <c r="AA4255" t="s">
        <v>728</v>
      </c>
      <c r="AB4255" t="s">
        <v>726</v>
      </c>
      <c r="AD4255" t="s">
        <v>109</v>
      </c>
      <c r="AE4255" t="s">
        <v>749</v>
      </c>
      <c r="AF4255">
        <v>2022</v>
      </c>
    </row>
    <row r="4256" spans="1:32" x14ac:dyDescent="0.25">
      <c r="A4256" t="s">
        <v>29</v>
      </c>
      <c r="B4256" t="s">
        <v>394</v>
      </c>
      <c r="C4256" t="s">
        <v>395</v>
      </c>
      <c r="D4256" t="s">
        <v>396</v>
      </c>
      <c r="E4256">
        <f>_xlfn.XLOOKUP(Table1[[#This Row],[Location]],'Location analysis'!A:A,'Location analysis'!B:B)</f>
        <v>40.416893999999999</v>
      </c>
      <c r="F4256">
        <f>_xlfn.XLOOKUP(Table1[[#This Row],[Location]],'Location analysis'!A:A,'Location analysis'!C:C)</f>
        <v>-74.420399000000003</v>
      </c>
      <c r="G4256" t="s">
        <v>42</v>
      </c>
      <c r="H4256" t="s">
        <v>43</v>
      </c>
      <c r="I4256">
        <v>15318238604</v>
      </c>
      <c r="J4256" t="s">
        <v>748</v>
      </c>
      <c r="K4256" t="s">
        <v>51</v>
      </c>
      <c r="L4256">
        <v>121</v>
      </c>
      <c r="M4256">
        <v>1.5</v>
      </c>
      <c r="N4256">
        <v>1</v>
      </c>
      <c r="O4256">
        <v>121</v>
      </c>
      <c r="P4256">
        <v>1.5</v>
      </c>
      <c r="Q4256">
        <v>1</v>
      </c>
      <c r="R4256">
        <v>1.5</v>
      </c>
      <c r="S4256">
        <v>1.5</v>
      </c>
      <c r="T4256" s="1">
        <v>44741</v>
      </c>
      <c r="U4256" t="str">
        <f t="shared" si="330"/>
        <v>Takis - Hot Chilli Pepper &amp; Lime</v>
      </c>
      <c r="V4256" t="str">
        <f t="shared" si="331"/>
        <v>Food</v>
      </c>
      <c r="W4256" t="s">
        <v>43</v>
      </c>
      <c r="X4256" t="b">
        <f t="shared" si="333"/>
        <v>1</v>
      </c>
      <c r="Y4256">
        <f t="shared" si="332"/>
        <v>1.5</v>
      </c>
      <c r="Z4256" s="2">
        <f t="shared" si="334"/>
        <v>1</v>
      </c>
      <c r="AA4256" t="s">
        <v>44</v>
      </c>
      <c r="AB4256" t="s">
        <v>45</v>
      </c>
      <c r="AD4256" t="s">
        <v>109</v>
      </c>
      <c r="AE4256" t="s">
        <v>749</v>
      </c>
      <c r="AF4256">
        <v>2022</v>
      </c>
    </row>
    <row r="4257" spans="1:32" x14ac:dyDescent="0.25">
      <c r="A4257" t="s">
        <v>29</v>
      </c>
      <c r="B4257" t="s">
        <v>394</v>
      </c>
      <c r="C4257" t="s">
        <v>395</v>
      </c>
      <c r="D4257" t="s">
        <v>396</v>
      </c>
      <c r="E4257">
        <f>_xlfn.XLOOKUP(Table1[[#This Row],[Location]],'Location analysis'!A:A,'Location analysis'!B:B)</f>
        <v>40.416893999999999</v>
      </c>
      <c r="F4257">
        <f>_xlfn.XLOOKUP(Table1[[#This Row],[Location]],'Location analysis'!A:A,'Location analysis'!C:C)</f>
        <v>-74.420399000000003</v>
      </c>
      <c r="G4257" t="s">
        <v>42</v>
      </c>
      <c r="H4257" t="s">
        <v>43</v>
      </c>
      <c r="I4257">
        <v>15318243115</v>
      </c>
      <c r="J4257" t="s">
        <v>748</v>
      </c>
      <c r="K4257" t="s">
        <v>51</v>
      </c>
      <c r="L4257">
        <v>121</v>
      </c>
      <c r="M4257">
        <v>1.5</v>
      </c>
      <c r="N4257">
        <v>1</v>
      </c>
      <c r="O4257">
        <v>121</v>
      </c>
      <c r="P4257">
        <v>1.5</v>
      </c>
      <c r="Q4257">
        <v>1</v>
      </c>
      <c r="R4257">
        <v>1.5</v>
      </c>
      <c r="S4257">
        <v>1.5</v>
      </c>
      <c r="T4257" s="1">
        <v>44741</v>
      </c>
      <c r="U4257" t="str">
        <f t="shared" si="330"/>
        <v>Takis - Hot Chilli Pepper &amp; Lime</v>
      </c>
      <c r="V4257" t="str">
        <f t="shared" si="331"/>
        <v>Food</v>
      </c>
      <c r="W4257" t="s">
        <v>43</v>
      </c>
      <c r="X4257" t="b">
        <f t="shared" si="333"/>
        <v>1</v>
      </c>
      <c r="Y4257">
        <f t="shared" si="332"/>
        <v>1.5</v>
      </c>
      <c r="Z4257" s="2">
        <f t="shared" si="334"/>
        <v>1</v>
      </c>
      <c r="AA4257" t="s">
        <v>44</v>
      </c>
      <c r="AB4257" t="s">
        <v>45</v>
      </c>
      <c r="AD4257" t="s">
        <v>109</v>
      </c>
      <c r="AE4257" t="s">
        <v>749</v>
      </c>
      <c r="AF4257">
        <v>2022</v>
      </c>
    </row>
    <row r="4258" spans="1:32" x14ac:dyDescent="0.25">
      <c r="A4258" t="s">
        <v>29</v>
      </c>
      <c r="B4258" t="s">
        <v>394</v>
      </c>
      <c r="C4258" t="s">
        <v>395</v>
      </c>
      <c r="D4258" t="s">
        <v>396</v>
      </c>
      <c r="E4258">
        <f>_xlfn.XLOOKUP(Table1[[#This Row],[Location]],'Location analysis'!A:A,'Location analysis'!B:B)</f>
        <v>40.416893999999999</v>
      </c>
      <c r="F4258">
        <f>_xlfn.XLOOKUP(Table1[[#This Row],[Location]],'Location analysis'!A:A,'Location analysis'!C:C)</f>
        <v>-74.420399000000003</v>
      </c>
      <c r="G4258" t="s">
        <v>307</v>
      </c>
      <c r="H4258" t="s">
        <v>43</v>
      </c>
      <c r="I4258">
        <v>15318535320</v>
      </c>
      <c r="J4258" t="s">
        <v>748</v>
      </c>
      <c r="K4258" t="s">
        <v>51</v>
      </c>
      <c r="L4258">
        <v>125</v>
      </c>
      <c r="M4258">
        <v>1.25</v>
      </c>
      <c r="N4258">
        <v>1</v>
      </c>
      <c r="O4258">
        <v>125</v>
      </c>
      <c r="P4258">
        <v>1.25</v>
      </c>
      <c r="Q4258">
        <v>1</v>
      </c>
      <c r="R4258">
        <v>1.25</v>
      </c>
      <c r="S4258">
        <v>1.25</v>
      </c>
      <c r="T4258" s="1">
        <v>44741</v>
      </c>
      <c r="U4258" t="str">
        <f t="shared" si="330"/>
        <v>Belvita Snack Packs - Blueberry</v>
      </c>
      <c r="V4258" t="str">
        <f t="shared" si="331"/>
        <v>Food</v>
      </c>
      <c r="W4258" t="s">
        <v>43</v>
      </c>
      <c r="X4258" t="b">
        <f t="shared" si="333"/>
        <v>1</v>
      </c>
      <c r="Y4258">
        <f t="shared" si="332"/>
        <v>1.25</v>
      </c>
      <c r="Z4258" s="2">
        <f t="shared" si="334"/>
        <v>0.83333333333333337</v>
      </c>
      <c r="AA4258" t="s">
        <v>309</v>
      </c>
      <c r="AB4258" t="s">
        <v>222</v>
      </c>
      <c r="AD4258" t="s">
        <v>109</v>
      </c>
      <c r="AE4258" t="s">
        <v>749</v>
      </c>
      <c r="AF4258">
        <v>2022</v>
      </c>
    </row>
    <row r="4259" spans="1:32" x14ac:dyDescent="0.25">
      <c r="A4259" t="s">
        <v>29</v>
      </c>
      <c r="B4259" t="s">
        <v>62</v>
      </c>
      <c r="C4259" t="s">
        <v>63</v>
      </c>
      <c r="D4259" t="s">
        <v>64</v>
      </c>
      <c r="E4259">
        <f>_xlfn.XLOOKUP(Table1[[#This Row],[Location]],'Location analysis'!A:A,'Location analysis'!B:B)</f>
        <v>40.091900000000003</v>
      </c>
      <c r="F4259">
        <f>_xlfn.XLOOKUP(Table1[[#This Row],[Location]],'Location analysis'!A:A,'Location analysis'!C:C)</f>
        <v>-74.358699999999999</v>
      </c>
      <c r="G4259" t="s">
        <v>485</v>
      </c>
      <c r="H4259" t="s">
        <v>43</v>
      </c>
      <c r="I4259">
        <v>15318786367</v>
      </c>
      <c r="J4259" t="s">
        <v>748</v>
      </c>
      <c r="K4259" t="s">
        <v>36</v>
      </c>
      <c r="L4259">
        <v>138</v>
      </c>
      <c r="M4259">
        <v>2</v>
      </c>
      <c r="N4259">
        <v>1</v>
      </c>
      <c r="O4259">
        <v>138</v>
      </c>
      <c r="P4259">
        <v>2</v>
      </c>
      <c r="Q4259">
        <v>1</v>
      </c>
      <c r="R4259">
        <v>2</v>
      </c>
      <c r="S4259">
        <v>2</v>
      </c>
      <c r="T4259" s="1">
        <v>44741</v>
      </c>
      <c r="U4259" t="str">
        <f t="shared" si="330"/>
        <v>Keto Bar - Creamy Peanut Butter Chocolate</v>
      </c>
      <c r="V4259" t="str">
        <f t="shared" si="331"/>
        <v>Food</v>
      </c>
      <c r="W4259" t="s">
        <v>43</v>
      </c>
      <c r="X4259" t="b">
        <f t="shared" si="333"/>
        <v>1</v>
      </c>
      <c r="Y4259">
        <f t="shared" si="332"/>
        <v>2</v>
      </c>
      <c r="Z4259" s="2">
        <f t="shared" si="334"/>
        <v>1.3333333333333333</v>
      </c>
      <c r="AA4259" t="s">
        <v>486</v>
      </c>
      <c r="AB4259" t="s">
        <v>487</v>
      </c>
      <c r="AD4259" t="s">
        <v>109</v>
      </c>
      <c r="AE4259" t="s">
        <v>749</v>
      </c>
      <c r="AF4259">
        <v>2022</v>
      </c>
    </row>
    <row r="4260" spans="1:32" x14ac:dyDescent="0.25">
      <c r="A4260" t="s">
        <v>29</v>
      </c>
      <c r="B4260" t="s">
        <v>46</v>
      </c>
      <c r="C4260" t="s">
        <v>31</v>
      </c>
      <c r="D4260" t="s">
        <v>47</v>
      </c>
      <c r="E4260">
        <f>_xlfn.XLOOKUP(Table1[[#This Row],[Location]],'Location analysis'!A:A,'Location analysis'!B:B)</f>
        <v>40.423690999999998</v>
      </c>
      <c r="F4260">
        <f>_xlfn.XLOOKUP(Table1[[#This Row],[Location]],'Location analysis'!A:A,'Location analysis'!C:C)</f>
        <v>-74.380831999999998</v>
      </c>
      <c r="G4260" t="s">
        <v>520</v>
      </c>
      <c r="H4260" t="s">
        <v>43</v>
      </c>
      <c r="I4260">
        <v>15318904884</v>
      </c>
      <c r="J4260" t="s">
        <v>748</v>
      </c>
      <c r="K4260" t="s">
        <v>51</v>
      </c>
      <c r="L4260">
        <v>110</v>
      </c>
      <c r="M4260">
        <v>1.5</v>
      </c>
      <c r="N4260">
        <v>1</v>
      </c>
      <c r="O4260">
        <v>110</v>
      </c>
      <c r="P4260">
        <v>1.5</v>
      </c>
      <c r="Q4260">
        <v>1</v>
      </c>
      <c r="R4260">
        <v>1.5</v>
      </c>
      <c r="S4260">
        <v>1.5</v>
      </c>
      <c r="T4260" s="1">
        <v>44741</v>
      </c>
      <c r="U4260" t="str">
        <f t="shared" si="330"/>
        <v>Pop Corners - Sea Salt</v>
      </c>
      <c r="V4260" t="str">
        <f t="shared" si="331"/>
        <v>Food</v>
      </c>
      <c r="W4260" t="s">
        <v>43</v>
      </c>
      <c r="X4260" t="b">
        <f t="shared" si="333"/>
        <v>1</v>
      </c>
      <c r="Y4260">
        <f t="shared" si="332"/>
        <v>1.5</v>
      </c>
      <c r="Z4260" s="2">
        <f t="shared" si="334"/>
        <v>1</v>
      </c>
      <c r="AA4260" t="s">
        <v>509</v>
      </c>
      <c r="AB4260" t="s">
        <v>157</v>
      </c>
      <c r="AD4260" t="s">
        <v>109</v>
      </c>
      <c r="AE4260" t="s">
        <v>749</v>
      </c>
      <c r="AF4260">
        <v>2022</v>
      </c>
    </row>
    <row r="4261" spans="1:32" x14ac:dyDescent="0.25">
      <c r="A4261" t="s">
        <v>29</v>
      </c>
      <c r="B4261" t="s">
        <v>46</v>
      </c>
      <c r="C4261" t="s">
        <v>31</v>
      </c>
      <c r="D4261" t="s">
        <v>47</v>
      </c>
      <c r="E4261">
        <f>_xlfn.XLOOKUP(Table1[[#This Row],[Location]],'Location analysis'!A:A,'Location analysis'!B:B)</f>
        <v>40.423690999999998</v>
      </c>
      <c r="F4261">
        <f>_xlfn.XLOOKUP(Table1[[#This Row],[Location]],'Location analysis'!A:A,'Location analysis'!C:C)</f>
        <v>-74.380831999999998</v>
      </c>
      <c r="G4261" t="s">
        <v>410</v>
      </c>
      <c r="H4261" t="s">
        <v>49</v>
      </c>
      <c r="I4261">
        <v>15318916345</v>
      </c>
      <c r="J4261" t="s">
        <v>748</v>
      </c>
      <c r="K4261" t="s">
        <v>51</v>
      </c>
      <c r="L4261">
        <v>142</v>
      </c>
      <c r="M4261">
        <v>2</v>
      </c>
      <c r="N4261">
        <v>1</v>
      </c>
      <c r="O4261">
        <v>142</v>
      </c>
      <c r="P4261">
        <v>2</v>
      </c>
      <c r="Q4261">
        <v>1</v>
      </c>
      <c r="R4261">
        <v>2</v>
      </c>
      <c r="S4261">
        <v>2</v>
      </c>
      <c r="T4261" s="1">
        <v>44741</v>
      </c>
      <c r="U4261" t="str">
        <f t="shared" si="330"/>
        <v>Iberia Coconut Water</v>
      </c>
      <c r="V4261" t="str">
        <f t="shared" si="331"/>
        <v>Non Carbonated</v>
      </c>
      <c r="W4261" t="s">
        <v>49</v>
      </c>
      <c r="X4261" t="b">
        <f t="shared" si="333"/>
        <v>1</v>
      </c>
      <c r="Y4261">
        <f t="shared" si="332"/>
        <v>2</v>
      </c>
      <c r="Z4261" s="2">
        <f t="shared" si="334"/>
        <v>1.3333333333333333</v>
      </c>
      <c r="AA4261" t="s">
        <v>410</v>
      </c>
      <c r="AD4261" t="s">
        <v>109</v>
      </c>
      <c r="AE4261" t="s">
        <v>749</v>
      </c>
      <c r="AF4261">
        <v>2022</v>
      </c>
    </row>
    <row r="4262" spans="1:32" x14ac:dyDescent="0.25">
      <c r="A4262" t="s">
        <v>29</v>
      </c>
      <c r="B4262" t="s">
        <v>30</v>
      </c>
      <c r="C4262" t="s">
        <v>31</v>
      </c>
      <c r="D4262" t="s">
        <v>32</v>
      </c>
      <c r="E4262">
        <f>_xlfn.XLOOKUP(Table1[[#This Row],[Location]],'Location analysis'!A:A,'Location analysis'!B:B)</f>
        <v>40.423690999999998</v>
      </c>
      <c r="F4262">
        <f>_xlfn.XLOOKUP(Table1[[#This Row],[Location]],'Location analysis'!A:A,'Location analysis'!C:C)</f>
        <v>-74.380831999999998</v>
      </c>
      <c r="G4262" t="s">
        <v>228</v>
      </c>
      <c r="H4262" t="s">
        <v>43</v>
      </c>
      <c r="I4262">
        <v>15319052463</v>
      </c>
      <c r="J4262" t="s">
        <v>748</v>
      </c>
      <c r="K4262" t="s">
        <v>51</v>
      </c>
      <c r="L4262">
        <v>114</v>
      </c>
      <c r="M4262">
        <v>1.5</v>
      </c>
      <c r="N4262">
        <v>1</v>
      </c>
      <c r="O4262">
        <v>114</v>
      </c>
      <c r="P4262">
        <v>1.5</v>
      </c>
      <c r="Q4262">
        <v>1</v>
      </c>
      <c r="R4262">
        <v>1.5</v>
      </c>
      <c r="S4262">
        <v>1.5</v>
      </c>
      <c r="T4262" s="1">
        <v>44749</v>
      </c>
      <c r="U4262" t="str">
        <f t="shared" si="330"/>
        <v>Popchips Potato - Barbeque</v>
      </c>
      <c r="V4262" t="str">
        <f t="shared" si="331"/>
        <v>Food</v>
      </c>
      <c r="W4262" t="s">
        <v>43</v>
      </c>
      <c r="X4262" t="b">
        <f t="shared" si="333"/>
        <v>1</v>
      </c>
      <c r="Y4262">
        <f t="shared" si="332"/>
        <v>1.5</v>
      </c>
      <c r="Z4262" s="2">
        <f t="shared" si="334"/>
        <v>1</v>
      </c>
      <c r="AA4262" t="s">
        <v>229</v>
      </c>
      <c r="AB4262" t="s">
        <v>230</v>
      </c>
      <c r="AD4262" t="s">
        <v>109</v>
      </c>
      <c r="AE4262" t="s">
        <v>749</v>
      </c>
      <c r="AF4262">
        <v>2022</v>
      </c>
    </row>
    <row r="4263" spans="1:32" x14ac:dyDescent="0.25">
      <c r="A4263" t="s">
        <v>29</v>
      </c>
      <c r="B4263" t="s">
        <v>30</v>
      </c>
      <c r="C4263" t="s">
        <v>31</v>
      </c>
      <c r="D4263" t="s">
        <v>32</v>
      </c>
      <c r="E4263">
        <f>_xlfn.XLOOKUP(Table1[[#This Row],[Location]],'Location analysis'!A:A,'Location analysis'!B:B)</f>
        <v>40.423690999999998</v>
      </c>
      <c r="F4263">
        <f>_xlfn.XLOOKUP(Table1[[#This Row],[Location]],'Location analysis'!A:A,'Location analysis'!C:C)</f>
        <v>-74.380831999999998</v>
      </c>
      <c r="G4263" t="s">
        <v>192</v>
      </c>
      <c r="H4263" t="s">
        <v>43</v>
      </c>
      <c r="I4263">
        <v>15319057264</v>
      </c>
      <c r="J4263" t="s">
        <v>748</v>
      </c>
      <c r="K4263" t="s">
        <v>51</v>
      </c>
      <c r="L4263">
        <v>121</v>
      </c>
      <c r="M4263">
        <v>1.5</v>
      </c>
      <c r="N4263">
        <v>1</v>
      </c>
      <c r="O4263">
        <v>121</v>
      </c>
      <c r="P4263">
        <v>1.5</v>
      </c>
      <c r="Q4263">
        <v>1</v>
      </c>
      <c r="R4263">
        <v>1.5</v>
      </c>
      <c r="S4263">
        <v>1.5</v>
      </c>
      <c r="T4263" s="1">
        <v>44749</v>
      </c>
      <c r="U4263" t="str">
        <f t="shared" si="330"/>
        <v>CheezIt - Original</v>
      </c>
      <c r="V4263" t="str">
        <f t="shared" si="331"/>
        <v>Food</v>
      </c>
      <c r="W4263" t="s">
        <v>43</v>
      </c>
      <c r="X4263" t="b">
        <f t="shared" si="333"/>
        <v>1</v>
      </c>
      <c r="Y4263">
        <f t="shared" si="332"/>
        <v>1.5</v>
      </c>
      <c r="Z4263" s="2">
        <f t="shared" si="334"/>
        <v>1</v>
      </c>
      <c r="AA4263" t="s">
        <v>193</v>
      </c>
      <c r="AB4263" t="s">
        <v>150</v>
      </c>
      <c r="AD4263" t="s">
        <v>109</v>
      </c>
      <c r="AE4263" t="s">
        <v>749</v>
      </c>
      <c r="AF4263">
        <v>2022</v>
      </c>
    </row>
    <row r="4264" spans="1:32" x14ac:dyDescent="0.25">
      <c r="A4264" t="s">
        <v>29</v>
      </c>
      <c r="B4264" t="s">
        <v>394</v>
      </c>
      <c r="C4264" t="s">
        <v>395</v>
      </c>
      <c r="D4264" t="s">
        <v>396</v>
      </c>
      <c r="E4264">
        <f>_xlfn.XLOOKUP(Table1[[#This Row],[Location]],'Location analysis'!A:A,'Location analysis'!B:B)</f>
        <v>40.416893999999999</v>
      </c>
      <c r="F4264">
        <f>_xlfn.XLOOKUP(Table1[[#This Row],[Location]],'Location analysis'!A:A,'Location analysis'!C:C)</f>
        <v>-74.420399000000003</v>
      </c>
      <c r="G4264" t="s">
        <v>137</v>
      </c>
      <c r="H4264" t="s">
        <v>97</v>
      </c>
      <c r="I4264">
        <v>15319144526</v>
      </c>
      <c r="J4264" t="s">
        <v>748</v>
      </c>
      <c r="K4264" t="s">
        <v>51</v>
      </c>
      <c r="L4264">
        <v>144</v>
      </c>
      <c r="M4264">
        <v>1.5</v>
      </c>
      <c r="N4264">
        <v>1</v>
      </c>
      <c r="O4264">
        <v>144</v>
      </c>
      <c r="P4264">
        <v>1.5</v>
      </c>
      <c r="Q4264">
        <v>1</v>
      </c>
      <c r="R4264">
        <v>1.5</v>
      </c>
      <c r="S4264">
        <v>1.5</v>
      </c>
      <c r="T4264" s="1">
        <v>44741</v>
      </c>
      <c r="U4264" t="str">
        <f t="shared" si="330"/>
        <v>Poland Springs Water</v>
      </c>
      <c r="V4264" t="str">
        <f t="shared" si="331"/>
        <v>Water</v>
      </c>
      <c r="W4264" t="s">
        <v>97</v>
      </c>
      <c r="X4264" t="b">
        <f t="shared" si="333"/>
        <v>1</v>
      </c>
      <c r="Y4264">
        <f t="shared" si="332"/>
        <v>1.5</v>
      </c>
      <c r="Z4264" s="2">
        <f t="shared" si="334"/>
        <v>1</v>
      </c>
      <c r="AA4264" t="s">
        <v>137</v>
      </c>
      <c r="AD4264" t="s">
        <v>109</v>
      </c>
      <c r="AE4264" t="s">
        <v>749</v>
      </c>
      <c r="AF4264">
        <v>2022</v>
      </c>
    </row>
    <row r="4265" spans="1:32" x14ac:dyDescent="0.25">
      <c r="A4265" t="s">
        <v>29</v>
      </c>
      <c r="B4265" t="s">
        <v>394</v>
      </c>
      <c r="C4265" t="s">
        <v>395</v>
      </c>
      <c r="D4265" t="s">
        <v>396</v>
      </c>
      <c r="E4265">
        <f>_xlfn.XLOOKUP(Table1[[#This Row],[Location]],'Location analysis'!A:A,'Location analysis'!B:B)</f>
        <v>40.416893999999999</v>
      </c>
      <c r="F4265">
        <f>_xlfn.XLOOKUP(Table1[[#This Row],[Location]],'Location analysis'!A:A,'Location analysis'!C:C)</f>
        <v>-74.420399000000003</v>
      </c>
      <c r="G4265" t="s">
        <v>612</v>
      </c>
      <c r="H4265" t="s">
        <v>43</v>
      </c>
      <c r="I4265">
        <v>15319147305</v>
      </c>
      <c r="J4265" t="s">
        <v>748</v>
      </c>
      <c r="K4265" t="s">
        <v>51</v>
      </c>
      <c r="L4265">
        <v>122</v>
      </c>
      <c r="M4265">
        <v>1.25</v>
      </c>
      <c r="N4265">
        <v>1</v>
      </c>
      <c r="O4265">
        <v>122</v>
      </c>
      <c r="P4265">
        <v>1.25</v>
      </c>
      <c r="Q4265">
        <v>1</v>
      </c>
      <c r="R4265">
        <v>1.25</v>
      </c>
      <c r="S4265">
        <v>1.25</v>
      </c>
      <c r="T4265" s="1">
        <v>44741</v>
      </c>
      <c r="U4265" t="str">
        <f t="shared" si="330"/>
        <v>Goldfish Baked - Cheddar</v>
      </c>
      <c r="V4265" t="str">
        <f t="shared" si="331"/>
        <v>Food</v>
      </c>
      <c r="W4265" t="s">
        <v>43</v>
      </c>
      <c r="X4265" t="b">
        <f t="shared" si="333"/>
        <v>1</v>
      </c>
      <c r="Y4265">
        <f t="shared" si="332"/>
        <v>1.25</v>
      </c>
      <c r="Z4265" s="2">
        <f t="shared" si="334"/>
        <v>0.83333333333333337</v>
      </c>
      <c r="AA4265" t="s">
        <v>613</v>
      </c>
      <c r="AB4265" t="s">
        <v>614</v>
      </c>
      <c r="AD4265" t="s">
        <v>109</v>
      </c>
      <c r="AE4265" t="s">
        <v>749</v>
      </c>
      <c r="AF4265">
        <v>2022</v>
      </c>
    </row>
    <row r="4266" spans="1:32" x14ac:dyDescent="0.25">
      <c r="A4266" t="s">
        <v>29</v>
      </c>
      <c r="B4266" t="s">
        <v>30</v>
      </c>
      <c r="C4266" t="s">
        <v>31</v>
      </c>
      <c r="D4266" t="s">
        <v>32</v>
      </c>
      <c r="E4266">
        <f>_xlfn.XLOOKUP(Table1[[#This Row],[Location]],'Location analysis'!A:A,'Location analysis'!B:B)</f>
        <v>40.423690999999998</v>
      </c>
      <c r="F4266">
        <f>_xlfn.XLOOKUP(Table1[[#This Row],[Location]],'Location analysis'!A:A,'Location analysis'!C:C)</f>
        <v>-74.380831999999998</v>
      </c>
      <c r="G4266" t="s">
        <v>329</v>
      </c>
      <c r="H4266" t="s">
        <v>49</v>
      </c>
      <c r="I4266">
        <v>15319167631</v>
      </c>
      <c r="J4266" t="s">
        <v>748</v>
      </c>
      <c r="K4266" t="s">
        <v>51</v>
      </c>
      <c r="L4266">
        <v>145</v>
      </c>
      <c r="M4266">
        <v>2.5</v>
      </c>
      <c r="N4266">
        <v>1</v>
      </c>
      <c r="O4266">
        <v>145</v>
      </c>
      <c r="P4266">
        <v>2.5</v>
      </c>
      <c r="Q4266">
        <v>1</v>
      </c>
      <c r="R4266">
        <v>2.5</v>
      </c>
      <c r="S4266">
        <v>2.5</v>
      </c>
      <c r="T4266" s="1">
        <v>44749</v>
      </c>
      <c r="U4266" t="str">
        <f t="shared" si="330"/>
        <v>Snapple Tea - Raspberry</v>
      </c>
      <c r="V4266" t="str">
        <f t="shared" si="331"/>
        <v>Non Carbonated</v>
      </c>
      <c r="W4266" t="s">
        <v>49</v>
      </c>
      <c r="X4266" t="b">
        <f t="shared" si="333"/>
        <v>1</v>
      </c>
      <c r="Y4266">
        <f t="shared" si="332"/>
        <v>2.5</v>
      </c>
      <c r="Z4266" s="2">
        <f t="shared" si="334"/>
        <v>1.6666666666666667</v>
      </c>
      <c r="AA4266" t="s">
        <v>330</v>
      </c>
      <c r="AB4266" t="s">
        <v>144</v>
      </c>
      <c r="AD4266" t="s">
        <v>109</v>
      </c>
      <c r="AE4266" t="s">
        <v>749</v>
      </c>
      <c r="AF4266">
        <v>2022</v>
      </c>
    </row>
    <row r="4267" spans="1:32" x14ac:dyDescent="0.25">
      <c r="A4267" t="s">
        <v>29</v>
      </c>
      <c r="B4267" t="s">
        <v>394</v>
      </c>
      <c r="C4267" t="s">
        <v>395</v>
      </c>
      <c r="D4267" t="s">
        <v>396</v>
      </c>
      <c r="E4267">
        <f>_xlfn.XLOOKUP(Table1[[#This Row],[Location]],'Location analysis'!A:A,'Location analysis'!B:B)</f>
        <v>40.416893999999999</v>
      </c>
      <c r="F4267">
        <f>_xlfn.XLOOKUP(Table1[[#This Row],[Location]],'Location analysis'!A:A,'Location analysis'!C:C)</f>
        <v>-74.420399000000003</v>
      </c>
      <c r="G4267" t="s">
        <v>182</v>
      </c>
      <c r="H4267" t="s">
        <v>34</v>
      </c>
      <c r="I4267">
        <v>15319235905</v>
      </c>
      <c r="J4267" t="s">
        <v>748</v>
      </c>
      <c r="K4267" t="s">
        <v>51</v>
      </c>
      <c r="L4267">
        <v>142</v>
      </c>
      <c r="M4267">
        <v>1.5</v>
      </c>
      <c r="N4267">
        <v>1</v>
      </c>
      <c r="O4267">
        <v>142</v>
      </c>
      <c r="P4267">
        <v>1.5</v>
      </c>
      <c r="Q4267">
        <v>1</v>
      </c>
      <c r="R4267">
        <v>1.5</v>
      </c>
      <c r="S4267">
        <v>1.5</v>
      </c>
      <c r="T4267" s="1">
        <v>44741</v>
      </c>
      <c r="U4267" t="str">
        <f t="shared" si="330"/>
        <v>Coca Cola - Zero Sugar</v>
      </c>
      <c r="V4267" t="str">
        <f t="shared" si="331"/>
        <v>Carbonated</v>
      </c>
      <c r="W4267" t="s">
        <v>34</v>
      </c>
      <c r="X4267" t="b">
        <f t="shared" si="333"/>
        <v>1</v>
      </c>
      <c r="Y4267">
        <f t="shared" si="332"/>
        <v>1.5</v>
      </c>
      <c r="Z4267" s="2">
        <f t="shared" si="334"/>
        <v>1</v>
      </c>
      <c r="AA4267" t="s">
        <v>183</v>
      </c>
      <c r="AB4267" t="s">
        <v>184</v>
      </c>
      <c r="AD4267" t="s">
        <v>109</v>
      </c>
      <c r="AE4267" t="s">
        <v>749</v>
      </c>
      <c r="AF4267">
        <v>2022</v>
      </c>
    </row>
    <row r="4268" spans="1:32" x14ac:dyDescent="0.25">
      <c r="A4268" t="s">
        <v>29</v>
      </c>
      <c r="B4268" t="s">
        <v>394</v>
      </c>
      <c r="C4268" t="s">
        <v>395</v>
      </c>
      <c r="D4268" t="s">
        <v>396</v>
      </c>
      <c r="E4268">
        <f>_xlfn.XLOOKUP(Table1[[#This Row],[Location]],'Location analysis'!A:A,'Location analysis'!B:B)</f>
        <v>40.416893999999999</v>
      </c>
      <c r="F4268">
        <f>_xlfn.XLOOKUP(Table1[[#This Row],[Location]],'Location analysis'!A:A,'Location analysis'!C:C)</f>
        <v>-74.420399000000003</v>
      </c>
      <c r="G4268" t="s">
        <v>182</v>
      </c>
      <c r="H4268" t="s">
        <v>34</v>
      </c>
      <c r="I4268">
        <v>15319238756</v>
      </c>
      <c r="J4268" t="s">
        <v>748</v>
      </c>
      <c r="K4268" t="s">
        <v>51</v>
      </c>
      <c r="L4268">
        <v>142</v>
      </c>
      <c r="M4268">
        <v>1.5</v>
      </c>
      <c r="N4268">
        <v>1</v>
      </c>
      <c r="O4268">
        <v>142</v>
      </c>
      <c r="P4268">
        <v>1.5</v>
      </c>
      <c r="Q4268">
        <v>1</v>
      </c>
      <c r="R4268">
        <v>1.5</v>
      </c>
      <c r="S4268">
        <v>1.5</v>
      </c>
      <c r="T4268" s="1">
        <v>44741</v>
      </c>
      <c r="U4268" t="str">
        <f t="shared" si="330"/>
        <v>Coca Cola - Zero Sugar</v>
      </c>
      <c r="V4268" t="str">
        <f t="shared" si="331"/>
        <v>Carbonated</v>
      </c>
      <c r="W4268" t="s">
        <v>34</v>
      </c>
      <c r="X4268" t="b">
        <f t="shared" si="333"/>
        <v>1</v>
      </c>
      <c r="Y4268">
        <f t="shared" si="332"/>
        <v>1.5</v>
      </c>
      <c r="Z4268" s="2">
        <f t="shared" si="334"/>
        <v>1</v>
      </c>
      <c r="AA4268" t="s">
        <v>183</v>
      </c>
      <c r="AB4268" t="s">
        <v>184</v>
      </c>
      <c r="AD4268" t="s">
        <v>109</v>
      </c>
      <c r="AE4268" t="s">
        <v>749</v>
      </c>
      <c r="AF4268">
        <v>2022</v>
      </c>
    </row>
    <row r="4269" spans="1:32" x14ac:dyDescent="0.25">
      <c r="A4269" t="s">
        <v>29</v>
      </c>
      <c r="B4269" t="s">
        <v>394</v>
      </c>
      <c r="C4269" t="s">
        <v>395</v>
      </c>
      <c r="D4269" t="s">
        <v>396</v>
      </c>
      <c r="E4269">
        <f>_xlfn.XLOOKUP(Table1[[#This Row],[Location]],'Location analysis'!A:A,'Location analysis'!B:B)</f>
        <v>40.416893999999999</v>
      </c>
      <c r="F4269">
        <f>_xlfn.XLOOKUP(Table1[[#This Row],[Location]],'Location analysis'!A:A,'Location analysis'!C:C)</f>
        <v>-74.420399000000003</v>
      </c>
      <c r="G4269" t="s">
        <v>137</v>
      </c>
      <c r="H4269" t="s">
        <v>97</v>
      </c>
      <c r="I4269">
        <v>15319631732</v>
      </c>
      <c r="J4269" t="s">
        <v>748</v>
      </c>
      <c r="K4269" t="s">
        <v>51</v>
      </c>
      <c r="L4269">
        <v>144</v>
      </c>
      <c r="M4269">
        <v>1.5</v>
      </c>
      <c r="N4269">
        <v>1</v>
      </c>
      <c r="O4269">
        <v>144</v>
      </c>
      <c r="P4269">
        <v>1.5</v>
      </c>
      <c r="Q4269">
        <v>1</v>
      </c>
      <c r="R4269">
        <v>1.5</v>
      </c>
      <c r="S4269">
        <v>1.5</v>
      </c>
      <c r="T4269" s="1">
        <v>44741</v>
      </c>
      <c r="U4269" t="str">
        <f t="shared" si="330"/>
        <v>Poland Springs Water</v>
      </c>
      <c r="V4269" t="str">
        <f t="shared" si="331"/>
        <v>Water</v>
      </c>
      <c r="W4269" t="s">
        <v>97</v>
      </c>
      <c r="X4269" t="b">
        <f t="shared" si="333"/>
        <v>1</v>
      </c>
      <c r="Y4269">
        <f t="shared" si="332"/>
        <v>1.5</v>
      </c>
      <c r="Z4269" s="2">
        <f t="shared" si="334"/>
        <v>1</v>
      </c>
      <c r="AA4269" t="s">
        <v>137</v>
      </c>
      <c r="AD4269" t="s">
        <v>109</v>
      </c>
      <c r="AE4269" t="s">
        <v>749</v>
      </c>
      <c r="AF4269">
        <v>2022</v>
      </c>
    </row>
    <row r="4270" spans="1:32" x14ac:dyDescent="0.25">
      <c r="A4270" t="s">
        <v>29</v>
      </c>
      <c r="B4270" t="s">
        <v>62</v>
      </c>
      <c r="C4270" t="s">
        <v>63</v>
      </c>
      <c r="D4270" t="s">
        <v>64</v>
      </c>
      <c r="E4270">
        <f>_xlfn.XLOOKUP(Table1[[#This Row],[Location]],'Location analysis'!A:A,'Location analysis'!B:B)</f>
        <v>40.091900000000003</v>
      </c>
      <c r="F4270">
        <f>_xlfn.XLOOKUP(Table1[[#This Row],[Location]],'Location analysis'!A:A,'Location analysis'!C:C)</f>
        <v>-74.358699999999999</v>
      </c>
      <c r="G4270" t="s">
        <v>112</v>
      </c>
      <c r="H4270" t="s">
        <v>43</v>
      </c>
      <c r="I4270">
        <v>15319642053</v>
      </c>
      <c r="J4270" t="s">
        <v>748</v>
      </c>
      <c r="K4270" t="s">
        <v>51</v>
      </c>
      <c r="L4270">
        <v>132</v>
      </c>
      <c r="M4270">
        <v>2</v>
      </c>
      <c r="N4270">
        <v>1</v>
      </c>
      <c r="O4270">
        <v>132</v>
      </c>
      <c r="P4270">
        <v>2</v>
      </c>
      <c r="Q4270">
        <v>1</v>
      </c>
      <c r="R4270">
        <v>2</v>
      </c>
      <c r="S4270">
        <v>2</v>
      </c>
      <c r="T4270" s="1">
        <v>44741</v>
      </c>
      <c r="U4270" t="str">
        <f t="shared" si="330"/>
        <v>Robert Irvine's - Fit Crunch -  Chocolate Pea</v>
      </c>
      <c r="V4270" t="str">
        <f t="shared" si="331"/>
        <v>Food</v>
      </c>
      <c r="W4270" t="s">
        <v>43</v>
      </c>
      <c r="X4270" t="b">
        <f t="shared" si="333"/>
        <v>1</v>
      </c>
      <c r="Y4270">
        <f t="shared" si="332"/>
        <v>2</v>
      </c>
      <c r="Z4270" s="2">
        <f t="shared" si="334"/>
        <v>1.3333333333333333</v>
      </c>
      <c r="AA4270" t="s">
        <v>113</v>
      </c>
      <c r="AB4270" t="s">
        <v>114</v>
      </c>
      <c r="AC4270" t="s">
        <v>115</v>
      </c>
      <c r="AD4270" t="s">
        <v>109</v>
      </c>
      <c r="AE4270" t="s">
        <v>749</v>
      </c>
      <c r="AF4270">
        <v>2022</v>
      </c>
    </row>
    <row r="4271" spans="1:32" x14ac:dyDescent="0.25">
      <c r="A4271" t="s">
        <v>29</v>
      </c>
      <c r="B4271" t="s">
        <v>394</v>
      </c>
      <c r="C4271" t="s">
        <v>395</v>
      </c>
      <c r="D4271" t="s">
        <v>396</v>
      </c>
      <c r="E4271">
        <f>_xlfn.XLOOKUP(Table1[[#This Row],[Location]],'Location analysis'!A:A,'Location analysis'!B:B)</f>
        <v>40.416893999999999</v>
      </c>
      <c r="F4271">
        <f>_xlfn.XLOOKUP(Table1[[#This Row],[Location]],'Location analysis'!A:A,'Location analysis'!C:C)</f>
        <v>-74.420399000000003</v>
      </c>
      <c r="G4271" t="s">
        <v>228</v>
      </c>
      <c r="H4271" t="s">
        <v>43</v>
      </c>
      <c r="I4271">
        <v>15319692127</v>
      </c>
      <c r="J4271" t="s">
        <v>748</v>
      </c>
      <c r="K4271" t="s">
        <v>51</v>
      </c>
      <c r="L4271">
        <v>111</v>
      </c>
      <c r="M4271">
        <v>1.5</v>
      </c>
      <c r="N4271">
        <v>1</v>
      </c>
      <c r="O4271">
        <v>111</v>
      </c>
      <c r="P4271">
        <v>1.5</v>
      </c>
      <c r="Q4271">
        <v>1</v>
      </c>
      <c r="R4271">
        <v>1.5</v>
      </c>
      <c r="S4271">
        <v>1.5</v>
      </c>
      <c r="T4271" s="1">
        <v>44741</v>
      </c>
      <c r="U4271" t="str">
        <f t="shared" si="330"/>
        <v>Popchips Potato - Barbeque</v>
      </c>
      <c r="V4271" t="str">
        <f t="shared" si="331"/>
        <v>Food</v>
      </c>
      <c r="W4271" t="s">
        <v>43</v>
      </c>
      <c r="X4271" t="b">
        <f t="shared" si="333"/>
        <v>1</v>
      </c>
      <c r="Y4271">
        <f t="shared" si="332"/>
        <v>1.5</v>
      </c>
      <c r="Z4271" s="2">
        <f t="shared" si="334"/>
        <v>1</v>
      </c>
      <c r="AA4271" t="s">
        <v>229</v>
      </c>
      <c r="AB4271" t="s">
        <v>230</v>
      </c>
      <c r="AD4271" t="s">
        <v>109</v>
      </c>
      <c r="AE4271" t="s">
        <v>749</v>
      </c>
      <c r="AF4271">
        <v>2022</v>
      </c>
    </row>
    <row r="4272" spans="1:32" x14ac:dyDescent="0.25">
      <c r="A4272" t="s">
        <v>29</v>
      </c>
      <c r="B4272" t="s">
        <v>394</v>
      </c>
      <c r="C4272" t="s">
        <v>395</v>
      </c>
      <c r="D4272" t="s">
        <v>396</v>
      </c>
      <c r="E4272">
        <f>_xlfn.XLOOKUP(Table1[[#This Row],[Location]],'Location analysis'!A:A,'Location analysis'!B:B)</f>
        <v>40.416893999999999</v>
      </c>
      <c r="F4272">
        <f>_xlfn.XLOOKUP(Table1[[#This Row],[Location]],'Location analysis'!A:A,'Location analysis'!C:C)</f>
        <v>-74.420399000000003</v>
      </c>
      <c r="G4272" t="s">
        <v>397</v>
      </c>
      <c r="H4272" t="s">
        <v>49</v>
      </c>
      <c r="I4272">
        <v>15319695239</v>
      </c>
      <c r="J4272" t="s">
        <v>748</v>
      </c>
      <c r="K4272" t="s">
        <v>51</v>
      </c>
      <c r="L4272">
        <v>146</v>
      </c>
      <c r="M4272">
        <v>3.5</v>
      </c>
      <c r="N4272">
        <v>1</v>
      </c>
      <c r="O4272">
        <v>146</v>
      </c>
      <c r="P4272">
        <v>3.5</v>
      </c>
      <c r="Q4272">
        <v>1</v>
      </c>
      <c r="R4272">
        <v>3.5</v>
      </c>
      <c r="S4272">
        <v>3.5</v>
      </c>
      <c r="T4272" s="1">
        <v>44741</v>
      </c>
      <c r="U4272" t="str">
        <f t="shared" si="330"/>
        <v>Starbucks Doubleshot Energy - Mocha</v>
      </c>
      <c r="V4272" t="str">
        <f t="shared" si="331"/>
        <v>Non Carbonated</v>
      </c>
      <c r="W4272" t="s">
        <v>49</v>
      </c>
      <c r="X4272" t="b">
        <f t="shared" si="333"/>
        <v>1</v>
      </c>
      <c r="Y4272">
        <f t="shared" si="332"/>
        <v>3.5</v>
      </c>
      <c r="Z4272" s="2">
        <f t="shared" si="334"/>
        <v>2.3333333333333335</v>
      </c>
      <c r="AA4272" t="s">
        <v>398</v>
      </c>
      <c r="AB4272" t="s">
        <v>399</v>
      </c>
      <c r="AD4272" t="s">
        <v>109</v>
      </c>
      <c r="AE4272" t="s">
        <v>749</v>
      </c>
      <c r="AF4272">
        <v>2022</v>
      </c>
    </row>
    <row r="4273" spans="1:32" x14ac:dyDescent="0.25">
      <c r="A4273" t="s">
        <v>29</v>
      </c>
      <c r="B4273" t="s">
        <v>394</v>
      </c>
      <c r="C4273" t="s">
        <v>395</v>
      </c>
      <c r="D4273" t="s">
        <v>396</v>
      </c>
      <c r="E4273">
        <f>_xlfn.XLOOKUP(Table1[[#This Row],[Location]],'Location analysis'!A:A,'Location analysis'!B:B)</f>
        <v>40.416893999999999</v>
      </c>
      <c r="F4273">
        <f>_xlfn.XLOOKUP(Table1[[#This Row],[Location]],'Location analysis'!A:A,'Location analysis'!C:C)</f>
        <v>-74.420399000000003</v>
      </c>
      <c r="G4273" t="s">
        <v>56</v>
      </c>
      <c r="H4273" t="s">
        <v>43</v>
      </c>
      <c r="I4273">
        <v>15319795864</v>
      </c>
      <c r="J4273" t="s">
        <v>748</v>
      </c>
      <c r="K4273" t="s">
        <v>51</v>
      </c>
      <c r="L4273">
        <v>113</v>
      </c>
      <c r="M4273">
        <v>1.5</v>
      </c>
      <c r="N4273">
        <v>1</v>
      </c>
      <c r="O4273">
        <v>113</v>
      </c>
      <c r="P4273">
        <v>1.5</v>
      </c>
      <c r="Q4273">
        <v>1</v>
      </c>
      <c r="R4273">
        <v>1.5</v>
      </c>
      <c r="S4273">
        <v>1.5</v>
      </c>
      <c r="T4273" s="1">
        <v>44741</v>
      </c>
      <c r="U4273" t="str">
        <f t="shared" si="330"/>
        <v>Miss Vickie's Potato Chip - Sea Salt &amp; Vinega</v>
      </c>
      <c r="V4273" t="str">
        <f t="shared" si="331"/>
        <v>Food</v>
      </c>
      <c r="W4273" t="s">
        <v>43</v>
      </c>
      <c r="X4273" t="b">
        <f t="shared" si="333"/>
        <v>1</v>
      </c>
      <c r="Y4273">
        <f t="shared" si="332"/>
        <v>1.5</v>
      </c>
      <c r="Z4273" s="2">
        <f t="shared" si="334"/>
        <v>1</v>
      </c>
      <c r="AA4273" t="s">
        <v>58</v>
      </c>
      <c r="AB4273" t="s">
        <v>59</v>
      </c>
      <c r="AD4273" t="s">
        <v>109</v>
      </c>
      <c r="AE4273" t="s">
        <v>749</v>
      </c>
      <c r="AF4273">
        <v>2022</v>
      </c>
    </row>
    <row r="4274" spans="1:32" x14ac:dyDescent="0.25">
      <c r="A4274" t="s">
        <v>29</v>
      </c>
      <c r="B4274" t="s">
        <v>62</v>
      </c>
      <c r="C4274" t="s">
        <v>63</v>
      </c>
      <c r="D4274" t="s">
        <v>64</v>
      </c>
      <c r="E4274">
        <f>_xlfn.XLOOKUP(Table1[[#This Row],[Location]],'Location analysis'!A:A,'Location analysis'!B:B)</f>
        <v>40.091900000000003</v>
      </c>
      <c r="F4274">
        <f>_xlfn.XLOOKUP(Table1[[#This Row],[Location]],'Location analysis'!A:A,'Location analysis'!C:C)</f>
        <v>-74.358699999999999</v>
      </c>
      <c r="G4274" t="s">
        <v>106</v>
      </c>
      <c r="H4274" t="s">
        <v>43</v>
      </c>
      <c r="I4274">
        <v>15319810622</v>
      </c>
      <c r="J4274" t="s">
        <v>748</v>
      </c>
      <c r="K4274" t="s">
        <v>51</v>
      </c>
      <c r="L4274">
        <v>121</v>
      </c>
      <c r="M4274">
        <v>1.5</v>
      </c>
      <c r="N4274">
        <v>1</v>
      </c>
      <c r="O4274">
        <v>121</v>
      </c>
      <c r="P4274">
        <v>1.5</v>
      </c>
      <c r="Q4274">
        <v>1</v>
      </c>
      <c r="R4274">
        <v>1.5</v>
      </c>
      <c r="S4274">
        <v>1.5</v>
      </c>
      <c r="T4274" s="1">
        <v>44741</v>
      </c>
      <c r="U4274" t="str">
        <f t="shared" si="330"/>
        <v>Oreo Mini</v>
      </c>
      <c r="V4274" t="str">
        <f t="shared" si="331"/>
        <v>Food</v>
      </c>
      <c r="W4274" t="s">
        <v>43</v>
      </c>
      <c r="X4274" t="b">
        <f t="shared" si="333"/>
        <v>1</v>
      </c>
      <c r="Y4274">
        <f t="shared" si="332"/>
        <v>1.5</v>
      </c>
      <c r="Z4274" s="2">
        <f t="shared" si="334"/>
        <v>1</v>
      </c>
      <c r="AA4274" t="s">
        <v>106</v>
      </c>
      <c r="AD4274" t="s">
        <v>109</v>
      </c>
      <c r="AE4274" t="s">
        <v>749</v>
      </c>
      <c r="AF4274">
        <v>2022</v>
      </c>
    </row>
    <row r="4275" spans="1:32" x14ac:dyDescent="0.25">
      <c r="A4275" t="s">
        <v>29</v>
      </c>
      <c r="B4275" t="s">
        <v>67</v>
      </c>
      <c r="C4275" t="s">
        <v>68</v>
      </c>
      <c r="D4275" t="s">
        <v>69</v>
      </c>
      <c r="E4275">
        <f>_xlfn.XLOOKUP(Table1[[#This Row],[Location]],'Location analysis'!A:A,'Location analysis'!B:B)</f>
        <v>40.435699999999997</v>
      </c>
      <c r="F4275">
        <f>_xlfn.XLOOKUP(Table1[[#This Row],[Location]],'Location analysis'!A:A,'Location analysis'!C:C)</f>
        <v>-74.125200000000007</v>
      </c>
      <c r="G4275" t="s">
        <v>70</v>
      </c>
      <c r="H4275" t="s">
        <v>34</v>
      </c>
      <c r="I4275">
        <v>15319967947</v>
      </c>
      <c r="J4275" t="s">
        <v>748</v>
      </c>
      <c r="K4275" t="s">
        <v>51</v>
      </c>
      <c r="L4275">
        <v>144</v>
      </c>
      <c r="M4275">
        <v>3</v>
      </c>
      <c r="N4275">
        <v>1</v>
      </c>
      <c r="O4275">
        <v>144</v>
      </c>
      <c r="P4275">
        <v>3</v>
      </c>
      <c r="Q4275">
        <v>1</v>
      </c>
      <c r="R4275">
        <v>3</v>
      </c>
      <c r="S4275">
        <v>3</v>
      </c>
      <c r="T4275" s="1">
        <v>44741</v>
      </c>
      <c r="U4275" t="str">
        <f t="shared" si="330"/>
        <v>Monster Energy Original</v>
      </c>
      <c r="V4275" t="str">
        <f t="shared" si="331"/>
        <v>Carbonated</v>
      </c>
      <c r="W4275" t="s">
        <v>34</v>
      </c>
      <c r="X4275" t="b">
        <f t="shared" si="333"/>
        <v>1</v>
      </c>
      <c r="Y4275">
        <f t="shared" si="332"/>
        <v>3</v>
      </c>
      <c r="Z4275" s="2">
        <f t="shared" si="334"/>
        <v>2</v>
      </c>
      <c r="AA4275" t="s">
        <v>70</v>
      </c>
      <c r="AD4275" t="s">
        <v>109</v>
      </c>
      <c r="AE4275" t="s">
        <v>749</v>
      </c>
      <c r="AF4275">
        <v>2022</v>
      </c>
    </row>
    <row r="4276" spans="1:32" x14ac:dyDescent="0.25">
      <c r="A4276" t="s">
        <v>29</v>
      </c>
      <c r="B4276" t="s">
        <v>394</v>
      </c>
      <c r="C4276" t="s">
        <v>395</v>
      </c>
      <c r="D4276" t="s">
        <v>396</v>
      </c>
      <c r="E4276">
        <f>_xlfn.XLOOKUP(Table1[[#This Row],[Location]],'Location analysis'!A:A,'Location analysis'!B:B)</f>
        <v>40.416893999999999</v>
      </c>
      <c r="F4276">
        <f>_xlfn.XLOOKUP(Table1[[#This Row],[Location]],'Location analysis'!A:A,'Location analysis'!C:C)</f>
        <v>-74.420399000000003</v>
      </c>
      <c r="G4276" t="s">
        <v>632</v>
      </c>
      <c r="I4276">
        <v>15320124355</v>
      </c>
      <c r="J4276" t="s">
        <v>748</v>
      </c>
      <c r="K4276" t="s">
        <v>36</v>
      </c>
      <c r="L4276">
        <v>151</v>
      </c>
      <c r="M4276">
        <v>4</v>
      </c>
      <c r="N4276">
        <v>1</v>
      </c>
      <c r="O4276">
        <v>151</v>
      </c>
      <c r="P4276">
        <v>4</v>
      </c>
      <c r="Q4276">
        <v>1</v>
      </c>
      <c r="R4276">
        <v>4</v>
      </c>
      <c r="S4276">
        <v>5.5</v>
      </c>
      <c r="T4276" s="1">
        <v>44741</v>
      </c>
      <c r="U4276" t="str">
        <f t="shared" si="330"/>
        <v>Mini Chips Ahoy - Go Paks</v>
      </c>
      <c r="V4276" t="str">
        <f t="shared" si="331"/>
        <v>Cell is Blank - Dis-regard</v>
      </c>
      <c r="W4276" t="s">
        <v>43</v>
      </c>
      <c r="X4276" t="b">
        <f t="shared" si="333"/>
        <v>1</v>
      </c>
      <c r="Y4276">
        <f t="shared" si="332"/>
        <v>4</v>
      </c>
      <c r="Z4276" s="2">
        <f t="shared" si="334"/>
        <v>2.6666666666666665</v>
      </c>
      <c r="AA4276" t="s">
        <v>633</v>
      </c>
      <c r="AB4276" t="s">
        <v>492</v>
      </c>
      <c r="AD4276" t="s">
        <v>109</v>
      </c>
      <c r="AE4276" t="s">
        <v>749</v>
      </c>
      <c r="AF4276">
        <v>2022</v>
      </c>
    </row>
    <row r="4277" spans="1:32" x14ac:dyDescent="0.25">
      <c r="A4277" t="s">
        <v>29</v>
      </c>
      <c r="B4277" t="s">
        <v>394</v>
      </c>
      <c r="C4277" t="s">
        <v>395</v>
      </c>
      <c r="D4277" t="s">
        <v>396</v>
      </c>
      <c r="E4277">
        <f>_xlfn.XLOOKUP(Table1[[#This Row],[Location]],'Location analysis'!A:A,'Location analysis'!B:B)</f>
        <v>40.416893999999999</v>
      </c>
      <c r="F4277">
        <f>_xlfn.XLOOKUP(Table1[[#This Row],[Location]],'Location analysis'!A:A,'Location analysis'!C:C)</f>
        <v>-74.420399000000003</v>
      </c>
      <c r="G4277" t="s">
        <v>137</v>
      </c>
      <c r="H4277" t="s">
        <v>97</v>
      </c>
      <c r="I4277">
        <v>15320124355</v>
      </c>
      <c r="J4277" t="s">
        <v>748</v>
      </c>
      <c r="K4277" t="s">
        <v>36</v>
      </c>
      <c r="L4277">
        <v>144</v>
      </c>
      <c r="M4277">
        <v>1.5</v>
      </c>
      <c r="N4277">
        <v>1</v>
      </c>
      <c r="O4277">
        <v>144</v>
      </c>
      <c r="P4277">
        <v>1.5</v>
      </c>
      <c r="Q4277">
        <v>1</v>
      </c>
      <c r="R4277">
        <v>1.5</v>
      </c>
      <c r="S4277">
        <v>5.5</v>
      </c>
      <c r="T4277" s="1">
        <v>44741</v>
      </c>
      <c r="U4277" t="str">
        <f t="shared" si="330"/>
        <v>Poland Springs Water</v>
      </c>
      <c r="V4277" t="str">
        <f t="shared" si="331"/>
        <v>Water</v>
      </c>
      <c r="W4277" t="s">
        <v>97</v>
      </c>
      <c r="X4277" t="b">
        <f t="shared" si="333"/>
        <v>1</v>
      </c>
      <c r="Y4277">
        <f t="shared" si="332"/>
        <v>1.5</v>
      </c>
      <c r="Z4277" s="2">
        <f t="shared" si="334"/>
        <v>1</v>
      </c>
      <c r="AA4277" t="s">
        <v>137</v>
      </c>
      <c r="AD4277" t="s">
        <v>109</v>
      </c>
      <c r="AE4277" t="s">
        <v>749</v>
      </c>
      <c r="AF4277">
        <v>2022</v>
      </c>
    </row>
    <row r="4278" spans="1:32" x14ac:dyDescent="0.25">
      <c r="A4278" t="s">
        <v>29</v>
      </c>
      <c r="B4278" t="s">
        <v>67</v>
      </c>
      <c r="C4278" t="s">
        <v>68</v>
      </c>
      <c r="D4278" t="s">
        <v>69</v>
      </c>
      <c r="E4278">
        <f>_xlfn.XLOOKUP(Table1[[#This Row],[Location]],'Location analysis'!A:A,'Location analysis'!B:B)</f>
        <v>40.435699999999997</v>
      </c>
      <c r="F4278">
        <f>_xlfn.XLOOKUP(Table1[[#This Row],[Location]],'Location analysis'!A:A,'Location analysis'!C:C)</f>
        <v>-74.125200000000007</v>
      </c>
      <c r="G4278" t="s">
        <v>179</v>
      </c>
      <c r="H4278" t="s">
        <v>43</v>
      </c>
      <c r="I4278">
        <v>15320142623</v>
      </c>
      <c r="J4278" t="s">
        <v>748</v>
      </c>
      <c r="K4278" t="s">
        <v>51</v>
      </c>
      <c r="L4278">
        <v>111</v>
      </c>
      <c r="M4278">
        <v>1.5</v>
      </c>
      <c r="N4278">
        <v>1</v>
      </c>
      <c r="O4278">
        <v>111</v>
      </c>
      <c r="P4278">
        <v>1.5</v>
      </c>
      <c r="Q4278">
        <v>1</v>
      </c>
      <c r="R4278">
        <v>1.5</v>
      </c>
      <c r="S4278">
        <v>1.5</v>
      </c>
      <c r="T4278" s="1">
        <v>44741</v>
      </c>
      <c r="U4278" t="str">
        <f t="shared" si="330"/>
        <v>Chesters Fries Flaming hot</v>
      </c>
      <c r="V4278" t="str">
        <f t="shared" si="331"/>
        <v>Food</v>
      </c>
      <c r="W4278" t="s">
        <v>43</v>
      </c>
      <c r="X4278" t="b">
        <f t="shared" si="333"/>
        <v>1</v>
      </c>
      <c r="Y4278">
        <f t="shared" si="332"/>
        <v>1.5</v>
      </c>
      <c r="Z4278" s="2">
        <f t="shared" si="334"/>
        <v>1</v>
      </c>
      <c r="AA4278" t="s">
        <v>179</v>
      </c>
      <c r="AD4278" t="s">
        <v>109</v>
      </c>
      <c r="AE4278" t="s">
        <v>749</v>
      </c>
      <c r="AF4278">
        <v>2022</v>
      </c>
    </row>
    <row r="4279" spans="1:32" x14ac:dyDescent="0.25">
      <c r="A4279" t="s">
        <v>29</v>
      </c>
      <c r="B4279" t="s">
        <v>394</v>
      </c>
      <c r="C4279" t="s">
        <v>395</v>
      </c>
      <c r="D4279" t="s">
        <v>396</v>
      </c>
      <c r="E4279">
        <f>_xlfn.XLOOKUP(Table1[[#This Row],[Location]],'Location analysis'!A:A,'Location analysis'!B:B)</f>
        <v>40.416893999999999</v>
      </c>
      <c r="F4279">
        <f>_xlfn.XLOOKUP(Table1[[#This Row],[Location]],'Location analysis'!A:A,'Location analysis'!C:C)</f>
        <v>-74.420399000000003</v>
      </c>
      <c r="G4279" t="s">
        <v>410</v>
      </c>
      <c r="H4279" t="s">
        <v>49</v>
      </c>
      <c r="I4279">
        <v>15320347115</v>
      </c>
      <c r="J4279" t="s">
        <v>748</v>
      </c>
      <c r="K4279" t="s">
        <v>51</v>
      </c>
      <c r="L4279">
        <v>140</v>
      </c>
      <c r="M4279">
        <v>2</v>
      </c>
      <c r="N4279">
        <v>1</v>
      </c>
      <c r="O4279">
        <v>140</v>
      </c>
      <c r="P4279">
        <v>2</v>
      </c>
      <c r="Q4279">
        <v>1</v>
      </c>
      <c r="R4279">
        <v>2</v>
      </c>
      <c r="S4279">
        <v>2</v>
      </c>
      <c r="T4279" s="1">
        <v>44741</v>
      </c>
      <c r="U4279" t="str">
        <f t="shared" si="330"/>
        <v>Iberia Coconut Water</v>
      </c>
      <c r="V4279" t="str">
        <f t="shared" si="331"/>
        <v>Non Carbonated</v>
      </c>
      <c r="W4279" t="s">
        <v>49</v>
      </c>
      <c r="X4279" t="b">
        <f t="shared" si="333"/>
        <v>1</v>
      </c>
      <c r="Y4279">
        <f t="shared" si="332"/>
        <v>2</v>
      </c>
      <c r="Z4279" s="2">
        <f t="shared" si="334"/>
        <v>1.3333333333333333</v>
      </c>
      <c r="AA4279" t="s">
        <v>410</v>
      </c>
      <c r="AD4279" t="s">
        <v>109</v>
      </c>
      <c r="AE4279" t="s">
        <v>749</v>
      </c>
      <c r="AF4279">
        <v>2022</v>
      </c>
    </row>
    <row r="4280" spans="1:32" x14ac:dyDescent="0.25">
      <c r="A4280" t="s">
        <v>29</v>
      </c>
      <c r="B4280" t="s">
        <v>62</v>
      </c>
      <c r="C4280" t="s">
        <v>63</v>
      </c>
      <c r="D4280" t="s">
        <v>64</v>
      </c>
      <c r="E4280">
        <f>_xlfn.XLOOKUP(Table1[[#This Row],[Location]],'Location analysis'!A:A,'Location analysis'!B:B)</f>
        <v>40.091900000000003</v>
      </c>
      <c r="F4280">
        <f>_xlfn.XLOOKUP(Table1[[#This Row],[Location]],'Location analysis'!A:A,'Location analysis'!C:C)</f>
        <v>-74.358699999999999</v>
      </c>
      <c r="G4280" t="s">
        <v>192</v>
      </c>
      <c r="H4280" t="s">
        <v>43</v>
      </c>
      <c r="I4280">
        <v>15320401185</v>
      </c>
      <c r="J4280" t="s">
        <v>748</v>
      </c>
      <c r="K4280" t="s">
        <v>51</v>
      </c>
      <c r="L4280">
        <v>124</v>
      </c>
      <c r="M4280">
        <v>1.5</v>
      </c>
      <c r="N4280">
        <v>1</v>
      </c>
      <c r="O4280">
        <v>124</v>
      </c>
      <c r="P4280">
        <v>1.5</v>
      </c>
      <c r="Q4280">
        <v>1</v>
      </c>
      <c r="R4280">
        <v>1.5</v>
      </c>
      <c r="S4280">
        <v>1.5</v>
      </c>
      <c r="T4280" s="1">
        <v>44741</v>
      </c>
      <c r="U4280" t="str">
        <f t="shared" si="330"/>
        <v>CheezIt - Original</v>
      </c>
      <c r="V4280" t="str">
        <f t="shared" si="331"/>
        <v>Food</v>
      </c>
      <c r="W4280" t="s">
        <v>43</v>
      </c>
      <c r="X4280" t="b">
        <f t="shared" si="333"/>
        <v>1</v>
      </c>
      <c r="Y4280">
        <f t="shared" si="332"/>
        <v>1.5</v>
      </c>
      <c r="Z4280" s="2">
        <f t="shared" si="334"/>
        <v>1</v>
      </c>
      <c r="AA4280" t="s">
        <v>193</v>
      </c>
      <c r="AB4280" t="s">
        <v>150</v>
      </c>
      <c r="AD4280" t="s">
        <v>109</v>
      </c>
      <c r="AE4280" t="s">
        <v>749</v>
      </c>
      <c r="AF4280">
        <v>2022</v>
      </c>
    </row>
    <row r="4281" spans="1:32" x14ac:dyDescent="0.25">
      <c r="A4281" t="s">
        <v>29</v>
      </c>
      <c r="B4281" t="s">
        <v>62</v>
      </c>
      <c r="C4281" t="s">
        <v>63</v>
      </c>
      <c r="D4281" t="s">
        <v>64</v>
      </c>
      <c r="E4281">
        <f>_xlfn.XLOOKUP(Table1[[#This Row],[Location]],'Location analysis'!A:A,'Location analysis'!B:B)</f>
        <v>40.091900000000003</v>
      </c>
      <c r="F4281">
        <f>_xlfn.XLOOKUP(Table1[[#This Row],[Location]],'Location analysis'!A:A,'Location analysis'!C:C)</f>
        <v>-74.358699999999999</v>
      </c>
      <c r="G4281" t="s">
        <v>192</v>
      </c>
      <c r="H4281" t="s">
        <v>43</v>
      </c>
      <c r="I4281">
        <v>15320405034</v>
      </c>
      <c r="J4281" t="s">
        <v>748</v>
      </c>
      <c r="K4281" t="s">
        <v>51</v>
      </c>
      <c r="L4281">
        <v>124</v>
      </c>
      <c r="M4281">
        <v>1.5</v>
      </c>
      <c r="N4281">
        <v>1</v>
      </c>
      <c r="O4281">
        <v>124</v>
      </c>
      <c r="P4281">
        <v>1.5</v>
      </c>
      <c r="Q4281">
        <v>1</v>
      </c>
      <c r="R4281">
        <v>1.5</v>
      </c>
      <c r="S4281">
        <v>1.5</v>
      </c>
      <c r="T4281" s="1">
        <v>44741</v>
      </c>
      <c r="U4281" t="str">
        <f t="shared" si="330"/>
        <v>CheezIt - Original</v>
      </c>
      <c r="V4281" t="str">
        <f t="shared" si="331"/>
        <v>Food</v>
      </c>
      <c r="W4281" t="s">
        <v>43</v>
      </c>
      <c r="X4281" t="b">
        <f t="shared" si="333"/>
        <v>1</v>
      </c>
      <c r="Y4281">
        <f t="shared" si="332"/>
        <v>1.5</v>
      </c>
      <c r="Z4281" s="2">
        <f t="shared" si="334"/>
        <v>1</v>
      </c>
      <c r="AA4281" t="s">
        <v>193</v>
      </c>
      <c r="AB4281" t="s">
        <v>150</v>
      </c>
      <c r="AD4281" t="s">
        <v>109</v>
      </c>
      <c r="AE4281" t="s">
        <v>749</v>
      </c>
      <c r="AF4281">
        <v>2022</v>
      </c>
    </row>
    <row r="4282" spans="1:32" x14ac:dyDescent="0.25">
      <c r="A4282" t="s">
        <v>29</v>
      </c>
      <c r="B4282" t="s">
        <v>394</v>
      </c>
      <c r="C4282" t="s">
        <v>395</v>
      </c>
      <c r="D4282" t="s">
        <v>396</v>
      </c>
      <c r="E4282">
        <f>_xlfn.XLOOKUP(Table1[[#This Row],[Location]],'Location analysis'!A:A,'Location analysis'!B:B)</f>
        <v>40.416893999999999</v>
      </c>
      <c r="F4282">
        <f>_xlfn.XLOOKUP(Table1[[#This Row],[Location]],'Location analysis'!A:A,'Location analysis'!C:C)</f>
        <v>-74.420399000000003</v>
      </c>
      <c r="G4282" t="s">
        <v>421</v>
      </c>
      <c r="H4282" t="s">
        <v>43</v>
      </c>
      <c r="I4282">
        <v>15320460942</v>
      </c>
      <c r="J4282" t="s">
        <v>748</v>
      </c>
      <c r="K4282" t="s">
        <v>36</v>
      </c>
      <c r="L4282">
        <v>157</v>
      </c>
      <c r="M4282">
        <v>3</v>
      </c>
      <c r="N4282">
        <v>1</v>
      </c>
      <c r="O4282">
        <v>157</v>
      </c>
      <c r="P4282">
        <v>3</v>
      </c>
      <c r="Q4282">
        <v>1</v>
      </c>
      <c r="R4282">
        <v>3</v>
      </c>
      <c r="S4282">
        <v>3</v>
      </c>
      <c r="T4282" s="1">
        <v>44741</v>
      </c>
      <c r="U4282" t="str">
        <f t="shared" si="330"/>
        <v>Lenny &amp; Larrys - SnickerDoodle</v>
      </c>
      <c r="V4282" t="str">
        <f t="shared" si="331"/>
        <v>Food</v>
      </c>
      <c r="W4282" t="s">
        <v>43</v>
      </c>
      <c r="X4282" t="b">
        <f t="shared" si="333"/>
        <v>1</v>
      </c>
      <c r="Y4282">
        <f t="shared" si="332"/>
        <v>3</v>
      </c>
      <c r="Z4282" s="2">
        <f t="shared" si="334"/>
        <v>2</v>
      </c>
      <c r="AA4282" t="s">
        <v>422</v>
      </c>
      <c r="AB4282" t="s">
        <v>423</v>
      </c>
      <c r="AD4282" t="s">
        <v>109</v>
      </c>
      <c r="AE4282" t="s">
        <v>749</v>
      </c>
      <c r="AF4282">
        <v>2022</v>
      </c>
    </row>
    <row r="4283" spans="1:32" x14ac:dyDescent="0.25">
      <c r="A4283" t="s">
        <v>29</v>
      </c>
      <c r="B4283" t="s">
        <v>30</v>
      </c>
      <c r="C4283" t="s">
        <v>31</v>
      </c>
      <c r="D4283" t="s">
        <v>32</v>
      </c>
      <c r="E4283">
        <f>_xlfn.XLOOKUP(Table1[[#This Row],[Location]],'Location analysis'!A:A,'Location analysis'!B:B)</f>
        <v>40.423690999999998</v>
      </c>
      <c r="F4283">
        <f>_xlfn.XLOOKUP(Table1[[#This Row],[Location]],'Location analysis'!A:A,'Location analysis'!C:C)</f>
        <v>-74.380831999999998</v>
      </c>
      <c r="G4283" t="s">
        <v>125</v>
      </c>
      <c r="H4283" t="s">
        <v>97</v>
      </c>
      <c r="I4283">
        <v>15320490861</v>
      </c>
      <c r="J4283" t="s">
        <v>748</v>
      </c>
      <c r="K4283" t="s">
        <v>51</v>
      </c>
      <c r="L4283">
        <v>143</v>
      </c>
      <c r="M4283">
        <v>2</v>
      </c>
      <c r="N4283">
        <v>1</v>
      </c>
      <c r="O4283">
        <v>143</v>
      </c>
      <c r="P4283">
        <v>2</v>
      </c>
      <c r="Q4283">
        <v>1</v>
      </c>
      <c r="R4283">
        <v>2</v>
      </c>
      <c r="S4283">
        <v>2</v>
      </c>
      <c r="T4283" s="1">
        <v>44749</v>
      </c>
      <c r="U4283" t="str">
        <f t="shared" si="330"/>
        <v>S. Pellegrino Sparkling Mineral Water</v>
      </c>
      <c r="V4283" t="str">
        <f t="shared" si="331"/>
        <v>Water</v>
      </c>
      <c r="W4283" t="s">
        <v>97</v>
      </c>
      <c r="X4283" t="b">
        <f t="shared" si="333"/>
        <v>1</v>
      </c>
      <c r="Y4283">
        <f t="shared" si="332"/>
        <v>2</v>
      </c>
      <c r="Z4283" s="2">
        <f t="shared" si="334"/>
        <v>1.3333333333333333</v>
      </c>
      <c r="AA4283" t="s">
        <v>125</v>
      </c>
      <c r="AD4283" t="s">
        <v>109</v>
      </c>
      <c r="AE4283" t="s">
        <v>749</v>
      </c>
      <c r="AF4283">
        <v>2022</v>
      </c>
    </row>
    <row r="4284" spans="1:32" x14ac:dyDescent="0.25">
      <c r="A4284" t="s">
        <v>29</v>
      </c>
      <c r="B4284" t="s">
        <v>30</v>
      </c>
      <c r="C4284" t="s">
        <v>31</v>
      </c>
      <c r="D4284" t="s">
        <v>32</v>
      </c>
      <c r="E4284">
        <f>_xlfn.XLOOKUP(Table1[[#This Row],[Location]],'Location analysis'!A:A,'Location analysis'!B:B)</f>
        <v>40.423690999999998</v>
      </c>
      <c r="F4284">
        <f>_xlfn.XLOOKUP(Table1[[#This Row],[Location]],'Location analysis'!A:A,'Location analysis'!C:C)</f>
        <v>-74.380831999999998</v>
      </c>
      <c r="G4284" t="s">
        <v>125</v>
      </c>
      <c r="H4284" t="s">
        <v>97</v>
      </c>
      <c r="I4284">
        <v>15320491576</v>
      </c>
      <c r="J4284" t="s">
        <v>748</v>
      </c>
      <c r="K4284" t="s">
        <v>51</v>
      </c>
      <c r="L4284">
        <v>143</v>
      </c>
      <c r="M4284">
        <v>2</v>
      </c>
      <c r="N4284">
        <v>1</v>
      </c>
      <c r="O4284">
        <v>143</v>
      </c>
      <c r="P4284">
        <v>2</v>
      </c>
      <c r="Q4284">
        <v>1</v>
      </c>
      <c r="R4284">
        <v>2</v>
      </c>
      <c r="S4284">
        <v>2</v>
      </c>
      <c r="T4284" s="1">
        <v>44749</v>
      </c>
      <c r="U4284" t="str">
        <f t="shared" si="330"/>
        <v>S. Pellegrino Sparkling Mineral Water</v>
      </c>
      <c r="V4284" t="str">
        <f t="shared" si="331"/>
        <v>Water</v>
      </c>
      <c r="W4284" t="s">
        <v>97</v>
      </c>
      <c r="X4284" t="b">
        <f t="shared" si="333"/>
        <v>1</v>
      </c>
      <c r="Y4284">
        <f t="shared" si="332"/>
        <v>2</v>
      </c>
      <c r="Z4284" s="2">
        <f t="shared" si="334"/>
        <v>1.3333333333333333</v>
      </c>
      <c r="AA4284" t="s">
        <v>125</v>
      </c>
      <c r="AD4284" t="s">
        <v>109</v>
      </c>
      <c r="AE4284" t="s">
        <v>749</v>
      </c>
      <c r="AF4284">
        <v>2022</v>
      </c>
    </row>
    <row r="4285" spans="1:32" x14ac:dyDescent="0.25">
      <c r="A4285" t="s">
        <v>29</v>
      </c>
      <c r="B4285" t="s">
        <v>67</v>
      </c>
      <c r="C4285" t="s">
        <v>68</v>
      </c>
      <c r="D4285" t="s">
        <v>69</v>
      </c>
      <c r="E4285">
        <f>_xlfn.XLOOKUP(Table1[[#This Row],[Location]],'Location analysis'!A:A,'Location analysis'!B:B)</f>
        <v>40.435699999999997</v>
      </c>
      <c r="F4285">
        <f>_xlfn.XLOOKUP(Table1[[#This Row],[Location]],'Location analysis'!A:A,'Location analysis'!C:C)</f>
        <v>-74.125200000000007</v>
      </c>
      <c r="G4285" t="s">
        <v>259</v>
      </c>
      <c r="H4285" t="s">
        <v>34</v>
      </c>
      <c r="I4285">
        <v>15320631256</v>
      </c>
      <c r="J4285" t="s">
        <v>748</v>
      </c>
      <c r="K4285" t="s">
        <v>51</v>
      </c>
      <c r="L4285">
        <v>140</v>
      </c>
      <c r="M4285">
        <v>1.5</v>
      </c>
      <c r="N4285">
        <v>1</v>
      </c>
      <c r="O4285">
        <v>140</v>
      </c>
      <c r="P4285">
        <v>1.5</v>
      </c>
      <c r="Q4285">
        <v>1</v>
      </c>
      <c r="R4285">
        <v>1.5</v>
      </c>
      <c r="S4285">
        <v>1.5</v>
      </c>
      <c r="T4285" s="1">
        <v>44741</v>
      </c>
      <c r="U4285" t="str">
        <f t="shared" si="330"/>
        <v>Sunkist Soda - Orange</v>
      </c>
      <c r="V4285" t="str">
        <f t="shared" si="331"/>
        <v>Carbonated</v>
      </c>
      <c r="W4285" t="s">
        <v>34</v>
      </c>
      <c r="X4285" t="b">
        <f t="shared" si="333"/>
        <v>1</v>
      </c>
      <c r="Y4285">
        <f t="shared" si="332"/>
        <v>1.5</v>
      </c>
      <c r="Z4285" s="2">
        <f t="shared" si="334"/>
        <v>1</v>
      </c>
      <c r="AA4285" t="s">
        <v>260</v>
      </c>
      <c r="AB4285" t="s">
        <v>261</v>
      </c>
      <c r="AD4285" t="s">
        <v>109</v>
      </c>
      <c r="AE4285" t="s">
        <v>749</v>
      </c>
      <c r="AF4285">
        <v>2022</v>
      </c>
    </row>
    <row r="4286" spans="1:32" x14ac:dyDescent="0.25">
      <c r="A4286" t="s">
        <v>29</v>
      </c>
      <c r="B4286" t="s">
        <v>67</v>
      </c>
      <c r="C4286" t="s">
        <v>68</v>
      </c>
      <c r="D4286" t="s">
        <v>69</v>
      </c>
      <c r="E4286">
        <f>_xlfn.XLOOKUP(Table1[[#This Row],[Location]],'Location analysis'!A:A,'Location analysis'!B:B)</f>
        <v>40.435699999999997</v>
      </c>
      <c r="F4286">
        <f>_xlfn.XLOOKUP(Table1[[#This Row],[Location]],'Location analysis'!A:A,'Location analysis'!C:C)</f>
        <v>-74.125200000000007</v>
      </c>
      <c r="G4286" t="s">
        <v>259</v>
      </c>
      <c r="H4286" t="s">
        <v>34</v>
      </c>
      <c r="I4286">
        <v>15320631343</v>
      </c>
      <c r="J4286" t="s">
        <v>748</v>
      </c>
      <c r="K4286" t="s">
        <v>51</v>
      </c>
      <c r="L4286">
        <v>140</v>
      </c>
      <c r="M4286">
        <v>1.5</v>
      </c>
      <c r="N4286">
        <v>1</v>
      </c>
      <c r="O4286">
        <v>140</v>
      </c>
      <c r="P4286">
        <v>1.5</v>
      </c>
      <c r="Q4286">
        <v>1</v>
      </c>
      <c r="R4286">
        <v>1.5</v>
      </c>
      <c r="S4286">
        <v>1.5</v>
      </c>
      <c r="T4286" s="1">
        <v>44741</v>
      </c>
      <c r="U4286" t="str">
        <f t="shared" si="330"/>
        <v>Sunkist Soda - Orange</v>
      </c>
      <c r="V4286" t="str">
        <f t="shared" si="331"/>
        <v>Carbonated</v>
      </c>
      <c r="W4286" t="s">
        <v>34</v>
      </c>
      <c r="X4286" t="b">
        <f t="shared" si="333"/>
        <v>1</v>
      </c>
      <c r="Y4286">
        <f t="shared" si="332"/>
        <v>1.5</v>
      </c>
      <c r="Z4286" s="2">
        <f t="shared" si="334"/>
        <v>1</v>
      </c>
      <c r="AA4286" t="s">
        <v>260</v>
      </c>
      <c r="AB4286" t="s">
        <v>261</v>
      </c>
      <c r="AD4286" t="s">
        <v>109</v>
      </c>
      <c r="AE4286" t="s">
        <v>749</v>
      </c>
      <c r="AF4286">
        <v>2022</v>
      </c>
    </row>
    <row r="4287" spans="1:32" x14ac:dyDescent="0.25">
      <c r="A4287" t="s">
        <v>29</v>
      </c>
      <c r="B4287" t="s">
        <v>67</v>
      </c>
      <c r="C4287" t="s">
        <v>68</v>
      </c>
      <c r="D4287" t="s">
        <v>69</v>
      </c>
      <c r="E4287">
        <f>_xlfn.XLOOKUP(Table1[[#This Row],[Location]],'Location analysis'!A:A,'Location analysis'!B:B)</f>
        <v>40.435699999999997</v>
      </c>
      <c r="F4287">
        <f>_xlfn.XLOOKUP(Table1[[#This Row],[Location]],'Location analysis'!A:A,'Location analysis'!C:C)</f>
        <v>-74.125200000000007</v>
      </c>
      <c r="G4287" t="s">
        <v>738</v>
      </c>
      <c r="H4287" t="s">
        <v>34</v>
      </c>
      <c r="I4287">
        <v>15321038408</v>
      </c>
      <c r="J4287" t="s">
        <v>748</v>
      </c>
      <c r="K4287" t="s">
        <v>51</v>
      </c>
      <c r="L4287">
        <v>141</v>
      </c>
      <c r="M4287">
        <v>1.5</v>
      </c>
      <c r="N4287">
        <v>1</v>
      </c>
      <c r="O4287">
        <v>141</v>
      </c>
      <c r="P4287">
        <v>1.5</v>
      </c>
      <c r="Q4287">
        <v>1</v>
      </c>
      <c r="R4287">
        <v>1.5</v>
      </c>
      <c r="S4287">
        <v>1.5</v>
      </c>
      <c r="T4287" s="1">
        <v>44741</v>
      </c>
      <c r="U4287" t="str">
        <f t="shared" si="330"/>
        <v>Coca Cola - Regular</v>
      </c>
      <c r="V4287" t="str">
        <f t="shared" si="331"/>
        <v>Carbonated</v>
      </c>
      <c r="W4287" t="s">
        <v>34</v>
      </c>
      <c r="X4287" t="b">
        <f t="shared" si="333"/>
        <v>1</v>
      </c>
      <c r="Y4287">
        <f t="shared" si="332"/>
        <v>1.5</v>
      </c>
      <c r="Z4287" s="2">
        <f t="shared" si="334"/>
        <v>1</v>
      </c>
      <c r="AA4287" t="s">
        <v>183</v>
      </c>
      <c r="AB4287" t="s">
        <v>739</v>
      </c>
      <c r="AD4287" t="s">
        <v>109</v>
      </c>
      <c r="AE4287" t="s">
        <v>749</v>
      </c>
      <c r="AF4287">
        <v>2022</v>
      </c>
    </row>
    <row r="4288" spans="1:32" x14ac:dyDescent="0.25">
      <c r="A4288" t="s">
        <v>29</v>
      </c>
      <c r="B4288" t="s">
        <v>67</v>
      </c>
      <c r="C4288" t="s">
        <v>68</v>
      </c>
      <c r="D4288" t="s">
        <v>69</v>
      </c>
      <c r="E4288">
        <f>_xlfn.XLOOKUP(Table1[[#This Row],[Location]],'Location analysis'!A:A,'Location analysis'!B:B)</f>
        <v>40.435699999999997</v>
      </c>
      <c r="F4288">
        <f>_xlfn.XLOOKUP(Table1[[#This Row],[Location]],'Location analysis'!A:A,'Location analysis'!C:C)</f>
        <v>-74.125200000000007</v>
      </c>
      <c r="G4288" t="s">
        <v>259</v>
      </c>
      <c r="H4288" t="s">
        <v>34</v>
      </c>
      <c r="I4288">
        <v>15321051360</v>
      </c>
      <c r="J4288" t="s">
        <v>748</v>
      </c>
      <c r="K4288" t="s">
        <v>51</v>
      </c>
      <c r="L4288">
        <v>140</v>
      </c>
      <c r="M4288">
        <v>1.5</v>
      </c>
      <c r="N4288">
        <v>1</v>
      </c>
      <c r="O4288">
        <v>140</v>
      </c>
      <c r="P4288">
        <v>1.5</v>
      </c>
      <c r="Q4288">
        <v>1</v>
      </c>
      <c r="R4288">
        <v>1.5</v>
      </c>
      <c r="S4288">
        <v>1.5</v>
      </c>
      <c r="T4288" s="1">
        <v>44741</v>
      </c>
      <c r="U4288" t="str">
        <f t="shared" si="330"/>
        <v>Sunkist Soda - Orange</v>
      </c>
      <c r="V4288" t="str">
        <f t="shared" si="331"/>
        <v>Carbonated</v>
      </c>
      <c r="W4288" t="s">
        <v>34</v>
      </c>
      <c r="X4288" t="b">
        <f t="shared" si="333"/>
        <v>1</v>
      </c>
      <c r="Y4288">
        <f t="shared" si="332"/>
        <v>1.5</v>
      </c>
      <c r="Z4288" s="2">
        <f t="shared" si="334"/>
        <v>1</v>
      </c>
      <c r="AA4288" t="s">
        <v>260</v>
      </c>
      <c r="AB4288" t="s">
        <v>261</v>
      </c>
      <c r="AD4288" t="s">
        <v>109</v>
      </c>
      <c r="AE4288" t="s">
        <v>749</v>
      </c>
      <c r="AF4288">
        <v>2022</v>
      </c>
    </row>
    <row r="4289" spans="1:32" x14ac:dyDescent="0.25">
      <c r="A4289" t="s">
        <v>29</v>
      </c>
      <c r="B4289" t="s">
        <v>67</v>
      </c>
      <c r="C4289" t="s">
        <v>68</v>
      </c>
      <c r="D4289" t="s">
        <v>69</v>
      </c>
      <c r="E4289">
        <f>_xlfn.XLOOKUP(Table1[[#This Row],[Location]],'Location analysis'!A:A,'Location analysis'!B:B)</f>
        <v>40.435699999999997</v>
      </c>
      <c r="F4289">
        <f>_xlfn.XLOOKUP(Table1[[#This Row],[Location]],'Location analysis'!A:A,'Location analysis'!C:C)</f>
        <v>-74.125200000000007</v>
      </c>
      <c r="G4289" t="s">
        <v>81</v>
      </c>
      <c r="H4289" t="s">
        <v>43</v>
      </c>
      <c r="I4289">
        <v>15321208458</v>
      </c>
      <c r="J4289" t="s">
        <v>748</v>
      </c>
      <c r="K4289" t="s">
        <v>51</v>
      </c>
      <c r="L4289">
        <v>134</v>
      </c>
      <c r="M4289">
        <v>2.5</v>
      </c>
      <c r="N4289">
        <v>1</v>
      </c>
      <c r="O4289">
        <v>134</v>
      </c>
      <c r="P4289">
        <v>2.5</v>
      </c>
      <c r="Q4289">
        <v>1</v>
      </c>
      <c r="R4289">
        <v>2.5</v>
      </c>
      <c r="S4289">
        <v>2.5</v>
      </c>
      <c r="T4289" s="1">
        <v>44741</v>
      </c>
      <c r="U4289" t="str">
        <f t="shared" si="330"/>
        <v>KitKat - Crisp Wafers</v>
      </c>
      <c r="V4289" t="str">
        <f t="shared" si="331"/>
        <v>Food</v>
      </c>
      <c r="W4289" t="s">
        <v>43</v>
      </c>
      <c r="X4289" t="b">
        <f t="shared" si="333"/>
        <v>1</v>
      </c>
      <c r="Y4289">
        <f t="shared" si="332"/>
        <v>2.5</v>
      </c>
      <c r="Z4289" s="2">
        <f t="shared" si="334"/>
        <v>1.6666666666666667</v>
      </c>
      <c r="AA4289" t="s">
        <v>82</v>
      </c>
      <c r="AB4289" t="s">
        <v>83</v>
      </c>
      <c r="AD4289" t="s">
        <v>109</v>
      </c>
      <c r="AE4289" t="s">
        <v>749</v>
      </c>
      <c r="AF4289">
        <v>2022</v>
      </c>
    </row>
    <row r="4290" spans="1:32" x14ac:dyDescent="0.25">
      <c r="A4290" t="s">
        <v>29</v>
      </c>
      <c r="B4290" t="s">
        <v>67</v>
      </c>
      <c r="C4290" t="s">
        <v>68</v>
      </c>
      <c r="D4290" t="s">
        <v>69</v>
      </c>
      <c r="E4290">
        <f>_xlfn.XLOOKUP(Table1[[#This Row],[Location]],'Location analysis'!A:A,'Location analysis'!B:B)</f>
        <v>40.435699999999997</v>
      </c>
      <c r="F4290">
        <f>_xlfn.XLOOKUP(Table1[[#This Row],[Location]],'Location analysis'!A:A,'Location analysis'!C:C)</f>
        <v>-74.125200000000007</v>
      </c>
      <c r="G4290" t="s">
        <v>185</v>
      </c>
      <c r="H4290" t="s">
        <v>34</v>
      </c>
      <c r="I4290">
        <v>15321838916</v>
      </c>
      <c r="J4290" t="s">
        <v>752</v>
      </c>
      <c r="K4290" t="s">
        <v>36</v>
      </c>
      <c r="L4290">
        <v>148</v>
      </c>
      <c r="M4290">
        <v>3.5</v>
      </c>
      <c r="N4290">
        <v>1</v>
      </c>
      <c r="O4290">
        <v>148</v>
      </c>
      <c r="P4290">
        <v>3.5</v>
      </c>
      <c r="Q4290">
        <v>1</v>
      </c>
      <c r="R4290">
        <v>3.5</v>
      </c>
      <c r="S4290">
        <v>3.5</v>
      </c>
      <c r="T4290" s="1">
        <v>44742</v>
      </c>
      <c r="U4290" t="str">
        <f t="shared" ref="U4290:U4353" si="335">IF(G4290="","Cell is Blank - Dis-regard",G4290)</f>
        <v>Red Bull - Original</v>
      </c>
      <c r="V4290" t="str">
        <f t="shared" ref="V4290:V4353" si="336">IF(H4290="","Cell is Blank - Dis-regard",H4290)</f>
        <v>Carbonated</v>
      </c>
      <c r="W4290" t="s">
        <v>34</v>
      </c>
      <c r="X4290" t="b">
        <f t="shared" si="333"/>
        <v>1</v>
      </c>
      <c r="Y4290">
        <f t="shared" ref="Y4290:Y4353" si="337">IF(X4290="FALSE",M4290,M4290)</f>
        <v>3.5</v>
      </c>
      <c r="Z4290" s="2">
        <f t="shared" si="334"/>
        <v>2.3333333333333335</v>
      </c>
      <c r="AA4290" t="s">
        <v>37</v>
      </c>
      <c r="AB4290" t="s">
        <v>150</v>
      </c>
      <c r="AD4290" t="s">
        <v>123</v>
      </c>
      <c r="AE4290" t="s">
        <v>753</v>
      </c>
      <c r="AF4290">
        <v>2022</v>
      </c>
    </row>
    <row r="4291" spans="1:32" x14ac:dyDescent="0.25">
      <c r="A4291" t="s">
        <v>29</v>
      </c>
      <c r="B4291" t="s">
        <v>394</v>
      </c>
      <c r="C4291" t="s">
        <v>395</v>
      </c>
      <c r="D4291" t="s">
        <v>396</v>
      </c>
      <c r="E4291">
        <f>_xlfn.XLOOKUP(Table1[[#This Row],[Location]],'Location analysis'!A:A,'Location analysis'!B:B)</f>
        <v>40.416893999999999</v>
      </c>
      <c r="F4291">
        <f>_xlfn.XLOOKUP(Table1[[#This Row],[Location]],'Location analysis'!A:A,'Location analysis'!C:C)</f>
        <v>-74.420399000000003</v>
      </c>
      <c r="G4291" t="s">
        <v>182</v>
      </c>
      <c r="H4291" t="s">
        <v>34</v>
      </c>
      <c r="I4291">
        <v>15322356504</v>
      </c>
      <c r="J4291" t="s">
        <v>752</v>
      </c>
      <c r="K4291" t="s">
        <v>51</v>
      </c>
      <c r="L4291">
        <v>142</v>
      </c>
      <c r="M4291">
        <v>1.5</v>
      </c>
      <c r="N4291">
        <v>1</v>
      </c>
      <c r="O4291">
        <v>142</v>
      </c>
      <c r="P4291">
        <v>1.5</v>
      </c>
      <c r="Q4291">
        <v>1</v>
      </c>
      <c r="R4291">
        <v>1.5</v>
      </c>
      <c r="S4291">
        <v>1.5</v>
      </c>
      <c r="T4291" s="1">
        <v>44742</v>
      </c>
      <c r="U4291" t="str">
        <f t="shared" si="335"/>
        <v>Coca Cola - Zero Sugar</v>
      </c>
      <c r="V4291" t="str">
        <f t="shared" si="336"/>
        <v>Carbonated</v>
      </c>
      <c r="W4291" t="s">
        <v>34</v>
      </c>
      <c r="X4291" t="b">
        <f t="shared" ref="X4291:X4354" si="338">M4291=P4291</f>
        <v>1</v>
      </c>
      <c r="Y4291">
        <f t="shared" si="337"/>
        <v>1.5</v>
      </c>
      <c r="Z4291" s="2">
        <f t="shared" ref="Z4291:Z4354" si="339">Y4291/1.5</f>
        <v>1</v>
      </c>
      <c r="AA4291" t="s">
        <v>183</v>
      </c>
      <c r="AB4291" t="s">
        <v>184</v>
      </c>
      <c r="AD4291" t="s">
        <v>123</v>
      </c>
      <c r="AE4291" t="s">
        <v>753</v>
      </c>
      <c r="AF4291">
        <v>2022</v>
      </c>
    </row>
    <row r="4292" spans="1:32" x14ac:dyDescent="0.25">
      <c r="A4292" t="s">
        <v>29</v>
      </c>
      <c r="B4292" t="s">
        <v>394</v>
      </c>
      <c r="C4292" t="s">
        <v>395</v>
      </c>
      <c r="D4292" t="s">
        <v>396</v>
      </c>
      <c r="E4292">
        <f>_xlfn.XLOOKUP(Table1[[#This Row],[Location]],'Location analysis'!A:A,'Location analysis'!B:B)</f>
        <v>40.416893999999999</v>
      </c>
      <c r="F4292">
        <f>_xlfn.XLOOKUP(Table1[[#This Row],[Location]],'Location analysis'!A:A,'Location analysis'!C:C)</f>
        <v>-74.420399000000003</v>
      </c>
      <c r="G4292" t="s">
        <v>570</v>
      </c>
      <c r="H4292" t="s">
        <v>97</v>
      </c>
      <c r="I4292">
        <v>15322358750</v>
      </c>
      <c r="J4292" t="s">
        <v>752</v>
      </c>
      <c r="K4292" t="s">
        <v>51</v>
      </c>
      <c r="L4292">
        <v>147</v>
      </c>
      <c r="M4292">
        <v>2.75</v>
      </c>
      <c r="N4292">
        <v>1</v>
      </c>
      <c r="O4292">
        <v>147</v>
      </c>
      <c r="P4292">
        <v>2.75</v>
      </c>
      <c r="Q4292">
        <v>1</v>
      </c>
      <c r="R4292">
        <v>2.75</v>
      </c>
      <c r="S4292">
        <v>2.75</v>
      </c>
      <c r="T4292" s="1">
        <v>44742</v>
      </c>
      <c r="U4292" t="str">
        <f t="shared" si="335"/>
        <v>BodyArmor LYTE - Strawberry Lemonade</v>
      </c>
      <c r="V4292" t="str">
        <f t="shared" si="336"/>
        <v>Water</v>
      </c>
      <c r="W4292" t="s">
        <v>97</v>
      </c>
      <c r="X4292" t="b">
        <f t="shared" si="338"/>
        <v>1</v>
      </c>
      <c r="Y4292">
        <f t="shared" si="337"/>
        <v>2.75</v>
      </c>
      <c r="Z4292" s="2">
        <f t="shared" si="339"/>
        <v>1.8333333333333333</v>
      </c>
      <c r="AA4292" t="s">
        <v>571</v>
      </c>
      <c r="AB4292" t="s">
        <v>572</v>
      </c>
      <c r="AD4292" t="s">
        <v>123</v>
      </c>
      <c r="AE4292" t="s">
        <v>753</v>
      </c>
      <c r="AF4292">
        <v>2022</v>
      </c>
    </row>
    <row r="4293" spans="1:32" x14ac:dyDescent="0.25">
      <c r="A4293" t="s">
        <v>29</v>
      </c>
      <c r="B4293" t="s">
        <v>394</v>
      </c>
      <c r="C4293" t="s">
        <v>395</v>
      </c>
      <c r="D4293" t="s">
        <v>396</v>
      </c>
      <c r="E4293">
        <f>_xlfn.XLOOKUP(Table1[[#This Row],[Location]],'Location analysis'!A:A,'Location analysis'!B:B)</f>
        <v>40.416893999999999</v>
      </c>
      <c r="F4293">
        <f>_xlfn.XLOOKUP(Table1[[#This Row],[Location]],'Location analysis'!A:A,'Location analysis'!C:C)</f>
        <v>-74.420399000000003</v>
      </c>
      <c r="G4293" t="s">
        <v>182</v>
      </c>
      <c r="H4293" t="s">
        <v>34</v>
      </c>
      <c r="I4293">
        <v>15322506200</v>
      </c>
      <c r="J4293" t="s">
        <v>752</v>
      </c>
      <c r="K4293" t="s">
        <v>51</v>
      </c>
      <c r="L4293">
        <v>142</v>
      </c>
      <c r="M4293">
        <v>1.5</v>
      </c>
      <c r="N4293">
        <v>1</v>
      </c>
      <c r="O4293">
        <v>142</v>
      </c>
      <c r="P4293">
        <v>1.5</v>
      </c>
      <c r="Q4293">
        <v>1</v>
      </c>
      <c r="R4293">
        <v>1.5</v>
      </c>
      <c r="S4293">
        <v>1.5</v>
      </c>
      <c r="T4293" s="1">
        <v>44742</v>
      </c>
      <c r="U4293" t="str">
        <f t="shared" si="335"/>
        <v>Coca Cola - Zero Sugar</v>
      </c>
      <c r="V4293" t="str">
        <f t="shared" si="336"/>
        <v>Carbonated</v>
      </c>
      <c r="W4293" t="s">
        <v>34</v>
      </c>
      <c r="X4293" t="b">
        <f t="shared" si="338"/>
        <v>1</v>
      </c>
      <c r="Y4293">
        <f t="shared" si="337"/>
        <v>1.5</v>
      </c>
      <c r="Z4293" s="2">
        <f t="shared" si="339"/>
        <v>1</v>
      </c>
      <c r="AA4293" t="s">
        <v>183</v>
      </c>
      <c r="AB4293" t="s">
        <v>184</v>
      </c>
      <c r="AD4293" t="s">
        <v>123</v>
      </c>
      <c r="AE4293" t="s">
        <v>753</v>
      </c>
      <c r="AF4293">
        <v>2022</v>
      </c>
    </row>
    <row r="4294" spans="1:32" x14ac:dyDescent="0.25">
      <c r="A4294" t="s">
        <v>29</v>
      </c>
      <c r="B4294" t="s">
        <v>394</v>
      </c>
      <c r="C4294" t="s">
        <v>395</v>
      </c>
      <c r="D4294" t="s">
        <v>396</v>
      </c>
      <c r="E4294">
        <f>_xlfn.XLOOKUP(Table1[[#This Row],[Location]],'Location analysis'!A:A,'Location analysis'!B:B)</f>
        <v>40.416893999999999</v>
      </c>
      <c r="F4294">
        <f>_xlfn.XLOOKUP(Table1[[#This Row],[Location]],'Location analysis'!A:A,'Location analysis'!C:C)</f>
        <v>-74.420399000000003</v>
      </c>
      <c r="G4294" t="s">
        <v>612</v>
      </c>
      <c r="H4294" t="s">
        <v>43</v>
      </c>
      <c r="I4294">
        <v>15322512335</v>
      </c>
      <c r="J4294" t="s">
        <v>752</v>
      </c>
      <c r="K4294" t="s">
        <v>51</v>
      </c>
      <c r="L4294">
        <v>122</v>
      </c>
      <c r="M4294">
        <v>1.25</v>
      </c>
      <c r="N4294">
        <v>1</v>
      </c>
      <c r="O4294">
        <v>122</v>
      </c>
      <c r="P4294">
        <v>1.25</v>
      </c>
      <c r="Q4294">
        <v>1</v>
      </c>
      <c r="R4294">
        <v>1.25</v>
      </c>
      <c r="S4294">
        <v>1.25</v>
      </c>
      <c r="T4294" s="1">
        <v>44742</v>
      </c>
      <c r="U4294" t="str">
        <f t="shared" si="335"/>
        <v>Goldfish Baked - Cheddar</v>
      </c>
      <c r="V4294" t="str">
        <f t="shared" si="336"/>
        <v>Food</v>
      </c>
      <c r="W4294" t="s">
        <v>43</v>
      </c>
      <c r="X4294" t="b">
        <f t="shared" si="338"/>
        <v>1</v>
      </c>
      <c r="Y4294">
        <f t="shared" si="337"/>
        <v>1.25</v>
      </c>
      <c r="Z4294" s="2">
        <f t="shared" si="339"/>
        <v>0.83333333333333337</v>
      </c>
      <c r="AA4294" t="s">
        <v>613</v>
      </c>
      <c r="AB4294" t="s">
        <v>614</v>
      </c>
      <c r="AD4294" t="s">
        <v>123</v>
      </c>
      <c r="AE4294" t="s">
        <v>753</v>
      </c>
      <c r="AF4294">
        <v>2022</v>
      </c>
    </row>
    <row r="4295" spans="1:32" x14ac:dyDescent="0.25">
      <c r="A4295" t="s">
        <v>29</v>
      </c>
      <c r="B4295" t="s">
        <v>62</v>
      </c>
      <c r="C4295" t="s">
        <v>63</v>
      </c>
      <c r="D4295" t="s">
        <v>64</v>
      </c>
      <c r="E4295">
        <f>_xlfn.XLOOKUP(Table1[[#This Row],[Location]],'Location analysis'!A:A,'Location analysis'!B:B)</f>
        <v>40.091900000000003</v>
      </c>
      <c r="F4295">
        <f>_xlfn.XLOOKUP(Table1[[#This Row],[Location]],'Location analysis'!A:A,'Location analysis'!C:C)</f>
        <v>-74.358699999999999</v>
      </c>
      <c r="G4295" t="s">
        <v>106</v>
      </c>
      <c r="H4295" t="s">
        <v>43</v>
      </c>
      <c r="I4295">
        <v>15322712996</v>
      </c>
      <c r="J4295" t="s">
        <v>752</v>
      </c>
      <c r="K4295" t="s">
        <v>51</v>
      </c>
      <c r="L4295">
        <v>121</v>
      </c>
      <c r="M4295">
        <v>1.5</v>
      </c>
      <c r="N4295">
        <v>1</v>
      </c>
      <c r="O4295">
        <v>121</v>
      </c>
      <c r="P4295">
        <v>1.5</v>
      </c>
      <c r="Q4295">
        <v>1</v>
      </c>
      <c r="R4295">
        <v>1.5</v>
      </c>
      <c r="S4295">
        <v>1.5</v>
      </c>
      <c r="T4295" s="1">
        <v>44742</v>
      </c>
      <c r="U4295" t="str">
        <f t="shared" si="335"/>
        <v>Oreo Mini</v>
      </c>
      <c r="V4295" t="str">
        <f t="shared" si="336"/>
        <v>Food</v>
      </c>
      <c r="W4295" t="s">
        <v>43</v>
      </c>
      <c r="X4295" t="b">
        <f t="shared" si="338"/>
        <v>1</v>
      </c>
      <c r="Y4295">
        <f t="shared" si="337"/>
        <v>1.5</v>
      </c>
      <c r="Z4295" s="2">
        <f t="shared" si="339"/>
        <v>1</v>
      </c>
      <c r="AA4295" t="s">
        <v>106</v>
      </c>
      <c r="AD4295" t="s">
        <v>123</v>
      </c>
      <c r="AE4295" t="s">
        <v>753</v>
      </c>
      <c r="AF4295">
        <v>2022</v>
      </c>
    </row>
    <row r="4296" spans="1:32" x14ac:dyDescent="0.25">
      <c r="A4296" t="s">
        <v>29</v>
      </c>
      <c r="B4296" t="s">
        <v>394</v>
      </c>
      <c r="C4296" t="s">
        <v>395</v>
      </c>
      <c r="D4296" t="s">
        <v>396</v>
      </c>
      <c r="E4296">
        <f>_xlfn.XLOOKUP(Table1[[#This Row],[Location]],'Location analysis'!A:A,'Location analysis'!B:B)</f>
        <v>40.416893999999999</v>
      </c>
      <c r="F4296">
        <f>_xlfn.XLOOKUP(Table1[[#This Row],[Location]],'Location analysis'!A:A,'Location analysis'!C:C)</f>
        <v>-74.420399000000003</v>
      </c>
      <c r="G4296" t="s">
        <v>634</v>
      </c>
      <c r="I4296">
        <v>15322925160</v>
      </c>
      <c r="J4296" t="s">
        <v>752</v>
      </c>
      <c r="K4296" t="s">
        <v>36</v>
      </c>
      <c r="L4296">
        <v>150</v>
      </c>
      <c r="M4296">
        <v>3</v>
      </c>
      <c r="N4296">
        <v>1</v>
      </c>
      <c r="O4296">
        <v>150</v>
      </c>
      <c r="P4296">
        <v>3</v>
      </c>
      <c r="Q4296">
        <v>1</v>
      </c>
      <c r="R4296">
        <v>3</v>
      </c>
      <c r="S4296">
        <v>3</v>
      </c>
      <c r="T4296" s="1">
        <v>44742</v>
      </c>
      <c r="U4296" t="str">
        <f t="shared" si="335"/>
        <v>Oreo Mini - Go Paks</v>
      </c>
      <c r="V4296" t="str">
        <f t="shared" si="336"/>
        <v>Cell is Blank - Dis-regard</v>
      </c>
      <c r="W4296" t="s">
        <v>43</v>
      </c>
      <c r="X4296" t="b">
        <f t="shared" si="338"/>
        <v>1</v>
      </c>
      <c r="Y4296">
        <f t="shared" si="337"/>
        <v>3</v>
      </c>
      <c r="Z4296" s="2">
        <f t="shared" si="339"/>
        <v>2</v>
      </c>
      <c r="AA4296" t="s">
        <v>635</v>
      </c>
      <c r="AB4296" t="s">
        <v>492</v>
      </c>
      <c r="AD4296" t="s">
        <v>123</v>
      </c>
      <c r="AE4296" t="s">
        <v>753</v>
      </c>
      <c r="AF4296">
        <v>2022</v>
      </c>
    </row>
    <row r="4297" spans="1:32" x14ac:dyDescent="0.25">
      <c r="A4297" t="s">
        <v>29</v>
      </c>
      <c r="B4297" t="s">
        <v>394</v>
      </c>
      <c r="C4297" t="s">
        <v>395</v>
      </c>
      <c r="D4297" t="s">
        <v>396</v>
      </c>
      <c r="E4297">
        <f>_xlfn.XLOOKUP(Table1[[#This Row],[Location]],'Location analysis'!A:A,'Location analysis'!B:B)</f>
        <v>40.416893999999999</v>
      </c>
      <c r="F4297">
        <f>_xlfn.XLOOKUP(Table1[[#This Row],[Location]],'Location analysis'!A:A,'Location analysis'!C:C)</f>
        <v>-74.420399000000003</v>
      </c>
      <c r="G4297" t="s">
        <v>508</v>
      </c>
      <c r="H4297" t="s">
        <v>43</v>
      </c>
      <c r="I4297">
        <v>15322955876</v>
      </c>
      <c r="J4297" t="s">
        <v>752</v>
      </c>
      <c r="K4297" t="s">
        <v>51</v>
      </c>
      <c r="L4297">
        <v>110</v>
      </c>
      <c r="M4297">
        <v>1.5</v>
      </c>
      <c r="N4297">
        <v>1</v>
      </c>
      <c r="O4297">
        <v>110</v>
      </c>
      <c r="P4297">
        <v>1.5</v>
      </c>
      <c r="Q4297">
        <v>1</v>
      </c>
      <c r="R4297">
        <v>1.5</v>
      </c>
      <c r="S4297">
        <v>1.5</v>
      </c>
      <c r="T4297" s="1">
        <v>44742</v>
      </c>
      <c r="U4297" t="str">
        <f t="shared" si="335"/>
        <v>Pop Corners - Kettle Corn</v>
      </c>
      <c r="V4297" t="str">
        <f t="shared" si="336"/>
        <v>Food</v>
      </c>
      <c r="W4297" t="s">
        <v>43</v>
      </c>
      <c r="X4297" t="b">
        <f t="shared" si="338"/>
        <v>1</v>
      </c>
      <c r="Y4297">
        <f t="shared" si="337"/>
        <v>1.5</v>
      </c>
      <c r="Z4297" s="2">
        <f t="shared" si="339"/>
        <v>1</v>
      </c>
      <c r="AA4297" t="s">
        <v>509</v>
      </c>
      <c r="AB4297" t="s">
        <v>510</v>
      </c>
      <c r="AD4297" t="s">
        <v>123</v>
      </c>
      <c r="AE4297" t="s">
        <v>753</v>
      </c>
      <c r="AF4297">
        <v>2022</v>
      </c>
    </row>
    <row r="4298" spans="1:32" x14ac:dyDescent="0.25">
      <c r="A4298" t="s">
        <v>29</v>
      </c>
      <c r="B4298" t="s">
        <v>46</v>
      </c>
      <c r="C4298" t="s">
        <v>31</v>
      </c>
      <c r="D4298" t="s">
        <v>47</v>
      </c>
      <c r="E4298">
        <f>_xlfn.XLOOKUP(Table1[[#This Row],[Location]],'Location analysis'!A:A,'Location analysis'!B:B)</f>
        <v>40.423690999999998</v>
      </c>
      <c r="F4298">
        <f>_xlfn.XLOOKUP(Table1[[#This Row],[Location]],'Location analysis'!A:A,'Location analysis'!C:C)</f>
        <v>-74.380831999999998</v>
      </c>
      <c r="G4298" t="s">
        <v>703</v>
      </c>
      <c r="I4298">
        <v>15322967503</v>
      </c>
      <c r="J4298" t="s">
        <v>752</v>
      </c>
      <c r="K4298" t="s">
        <v>36</v>
      </c>
      <c r="L4298">
        <v>141</v>
      </c>
      <c r="M4298">
        <v>1.5</v>
      </c>
      <c r="N4298">
        <v>1</v>
      </c>
      <c r="O4298">
        <v>141</v>
      </c>
      <c r="P4298">
        <v>1.5</v>
      </c>
      <c r="Q4298">
        <v>1</v>
      </c>
      <c r="R4298">
        <v>1.5</v>
      </c>
      <c r="S4298">
        <v>1.5</v>
      </c>
      <c r="T4298" s="1">
        <v>44742</v>
      </c>
      <c r="U4298" t="str">
        <f t="shared" si="335"/>
        <v>Canada Dry - Ginger Ale &amp; Lemonde</v>
      </c>
      <c r="V4298" t="str">
        <f t="shared" si="336"/>
        <v>Cell is Blank - Dis-regard</v>
      </c>
      <c r="W4298" t="s">
        <v>34</v>
      </c>
      <c r="X4298" t="b">
        <f t="shared" si="338"/>
        <v>1</v>
      </c>
      <c r="Y4298">
        <f t="shared" si="337"/>
        <v>1.5</v>
      </c>
      <c r="Z4298" s="2">
        <f t="shared" si="339"/>
        <v>1</v>
      </c>
      <c r="AA4298" t="s">
        <v>704</v>
      </c>
      <c r="AB4298" t="s">
        <v>705</v>
      </c>
      <c r="AD4298" t="s">
        <v>123</v>
      </c>
      <c r="AE4298" t="s">
        <v>753</v>
      </c>
      <c r="AF4298">
        <v>2022</v>
      </c>
    </row>
    <row r="4299" spans="1:32" x14ac:dyDescent="0.25">
      <c r="A4299" t="s">
        <v>29</v>
      </c>
      <c r="B4299" t="s">
        <v>394</v>
      </c>
      <c r="C4299" t="s">
        <v>395</v>
      </c>
      <c r="D4299" t="s">
        <v>396</v>
      </c>
      <c r="E4299">
        <f>_xlfn.XLOOKUP(Table1[[#This Row],[Location]],'Location analysis'!A:A,'Location analysis'!B:B)</f>
        <v>40.416893999999999</v>
      </c>
      <c r="F4299">
        <f>_xlfn.XLOOKUP(Table1[[#This Row],[Location]],'Location analysis'!A:A,'Location analysis'!C:C)</f>
        <v>-74.420399000000003</v>
      </c>
      <c r="G4299" t="s">
        <v>112</v>
      </c>
      <c r="H4299" t="s">
        <v>43</v>
      </c>
      <c r="I4299">
        <v>15323418214</v>
      </c>
      <c r="J4299" t="s">
        <v>752</v>
      </c>
      <c r="K4299" t="s">
        <v>36</v>
      </c>
      <c r="L4299">
        <v>131</v>
      </c>
      <c r="M4299">
        <v>2</v>
      </c>
      <c r="N4299">
        <v>1</v>
      </c>
      <c r="O4299">
        <v>131</v>
      </c>
      <c r="P4299">
        <v>2</v>
      </c>
      <c r="Q4299">
        <v>1</v>
      </c>
      <c r="R4299">
        <v>2</v>
      </c>
      <c r="S4299">
        <v>3.5</v>
      </c>
      <c r="T4299" s="1">
        <v>44742</v>
      </c>
      <c r="U4299" t="str">
        <f t="shared" si="335"/>
        <v>Robert Irvine's - Fit Crunch -  Chocolate Pea</v>
      </c>
      <c r="V4299" t="str">
        <f t="shared" si="336"/>
        <v>Food</v>
      </c>
      <c r="W4299" t="s">
        <v>43</v>
      </c>
      <c r="X4299" t="b">
        <f t="shared" si="338"/>
        <v>1</v>
      </c>
      <c r="Y4299">
        <f t="shared" si="337"/>
        <v>2</v>
      </c>
      <c r="Z4299" s="2">
        <f t="shared" si="339"/>
        <v>1.3333333333333333</v>
      </c>
      <c r="AA4299" t="s">
        <v>113</v>
      </c>
      <c r="AB4299" t="s">
        <v>114</v>
      </c>
      <c r="AC4299" t="s">
        <v>115</v>
      </c>
      <c r="AD4299" t="s">
        <v>123</v>
      </c>
      <c r="AE4299" t="s">
        <v>753</v>
      </c>
      <c r="AF4299">
        <v>2022</v>
      </c>
    </row>
    <row r="4300" spans="1:32" x14ac:dyDescent="0.25">
      <c r="A4300" t="s">
        <v>29</v>
      </c>
      <c r="B4300" t="s">
        <v>394</v>
      </c>
      <c r="C4300" t="s">
        <v>395</v>
      </c>
      <c r="D4300" t="s">
        <v>396</v>
      </c>
      <c r="E4300">
        <f>_xlfn.XLOOKUP(Table1[[#This Row],[Location]],'Location analysis'!A:A,'Location analysis'!B:B)</f>
        <v>40.416893999999999</v>
      </c>
      <c r="F4300">
        <f>_xlfn.XLOOKUP(Table1[[#This Row],[Location]],'Location analysis'!A:A,'Location analysis'!C:C)</f>
        <v>-74.420399000000003</v>
      </c>
      <c r="G4300" t="s">
        <v>137</v>
      </c>
      <c r="H4300" t="s">
        <v>97</v>
      </c>
      <c r="I4300">
        <v>15323418214</v>
      </c>
      <c r="J4300" t="s">
        <v>752</v>
      </c>
      <c r="K4300" t="s">
        <v>36</v>
      </c>
      <c r="L4300">
        <v>144</v>
      </c>
      <c r="M4300">
        <v>1.5</v>
      </c>
      <c r="N4300">
        <v>1</v>
      </c>
      <c r="O4300">
        <v>144</v>
      </c>
      <c r="P4300">
        <v>1.5</v>
      </c>
      <c r="Q4300">
        <v>1</v>
      </c>
      <c r="R4300">
        <v>1.5</v>
      </c>
      <c r="S4300">
        <v>3.5</v>
      </c>
      <c r="T4300" s="1">
        <v>44742</v>
      </c>
      <c r="U4300" t="str">
        <f t="shared" si="335"/>
        <v>Poland Springs Water</v>
      </c>
      <c r="V4300" t="str">
        <f t="shared" si="336"/>
        <v>Water</v>
      </c>
      <c r="W4300" t="s">
        <v>97</v>
      </c>
      <c r="X4300" t="b">
        <f t="shared" si="338"/>
        <v>1</v>
      </c>
      <c r="Y4300">
        <f t="shared" si="337"/>
        <v>1.5</v>
      </c>
      <c r="Z4300" s="2">
        <f t="shared" si="339"/>
        <v>1</v>
      </c>
      <c r="AA4300" t="s">
        <v>137</v>
      </c>
      <c r="AD4300" t="s">
        <v>123</v>
      </c>
      <c r="AE4300" t="s">
        <v>753</v>
      </c>
      <c r="AF4300">
        <v>2022</v>
      </c>
    </row>
    <row r="4301" spans="1:32" x14ac:dyDescent="0.25">
      <c r="A4301" t="s">
        <v>29</v>
      </c>
      <c r="B4301" t="s">
        <v>394</v>
      </c>
      <c r="C4301" t="s">
        <v>395</v>
      </c>
      <c r="D4301" t="s">
        <v>396</v>
      </c>
      <c r="E4301">
        <f>_xlfn.XLOOKUP(Table1[[#This Row],[Location]],'Location analysis'!A:A,'Location analysis'!B:B)</f>
        <v>40.416893999999999</v>
      </c>
      <c r="F4301">
        <f>_xlfn.XLOOKUP(Table1[[#This Row],[Location]],'Location analysis'!A:A,'Location analysis'!C:C)</f>
        <v>-74.420399000000003</v>
      </c>
      <c r="G4301" t="s">
        <v>192</v>
      </c>
      <c r="H4301" t="s">
        <v>43</v>
      </c>
      <c r="I4301">
        <v>15323585654</v>
      </c>
      <c r="J4301" t="s">
        <v>752</v>
      </c>
      <c r="K4301" t="s">
        <v>36</v>
      </c>
      <c r="L4301">
        <v>124</v>
      </c>
      <c r="M4301">
        <v>1.25</v>
      </c>
      <c r="N4301">
        <v>1</v>
      </c>
      <c r="O4301">
        <v>124</v>
      </c>
      <c r="P4301">
        <v>1.25</v>
      </c>
      <c r="Q4301">
        <v>1</v>
      </c>
      <c r="R4301">
        <v>1.25</v>
      </c>
      <c r="S4301">
        <v>1.25</v>
      </c>
      <c r="T4301" s="1">
        <v>44742</v>
      </c>
      <c r="U4301" t="str">
        <f t="shared" si="335"/>
        <v>CheezIt - Original</v>
      </c>
      <c r="V4301" t="str">
        <f t="shared" si="336"/>
        <v>Food</v>
      </c>
      <c r="W4301" t="s">
        <v>43</v>
      </c>
      <c r="X4301" t="b">
        <f t="shared" si="338"/>
        <v>1</v>
      </c>
      <c r="Y4301">
        <f t="shared" si="337"/>
        <v>1.25</v>
      </c>
      <c r="Z4301" s="2">
        <f t="shared" si="339"/>
        <v>0.83333333333333337</v>
      </c>
      <c r="AA4301" t="s">
        <v>193</v>
      </c>
      <c r="AB4301" t="s">
        <v>150</v>
      </c>
      <c r="AD4301" t="s">
        <v>123</v>
      </c>
      <c r="AE4301" t="s">
        <v>753</v>
      </c>
      <c r="AF4301">
        <v>2022</v>
      </c>
    </row>
    <row r="4302" spans="1:32" x14ac:dyDescent="0.25">
      <c r="A4302" t="s">
        <v>29</v>
      </c>
      <c r="B4302" t="s">
        <v>394</v>
      </c>
      <c r="C4302" t="s">
        <v>395</v>
      </c>
      <c r="D4302" t="s">
        <v>396</v>
      </c>
      <c r="E4302">
        <f>_xlfn.XLOOKUP(Table1[[#This Row],[Location]],'Location analysis'!A:A,'Location analysis'!B:B)</f>
        <v>40.416893999999999</v>
      </c>
      <c r="F4302">
        <f>_xlfn.XLOOKUP(Table1[[#This Row],[Location]],'Location analysis'!A:A,'Location analysis'!C:C)</f>
        <v>-74.420399000000003</v>
      </c>
      <c r="G4302" t="s">
        <v>410</v>
      </c>
      <c r="H4302" t="s">
        <v>49</v>
      </c>
      <c r="I4302">
        <v>15323601676</v>
      </c>
      <c r="J4302" t="s">
        <v>752</v>
      </c>
      <c r="K4302" t="s">
        <v>36</v>
      </c>
      <c r="L4302">
        <v>140</v>
      </c>
      <c r="M4302">
        <v>2</v>
      </c>
      <c r="N4302">
        <v>1</v>
      </c>
      <c r="O4302">
        <v>140</v>
      </c>
      <c r="P4302">
        <v>2</v>
      </c>
      <c r="Q4302">
        <v>1</v>
      </c>
      <c r="R4302">
        <v>2</v>
      </c>
      <c r="S4302">
        <v>3.5</v>
      </c>
      <c r="T4302" s="1">
        <v>44742</v>
      </c>
      <c r="U4302" t="str">
        <f t="shared" si="335"/>
        <v>Iberia Coconut Water</v>
      </c>
      <c r="V4302" t="str">
        <f t="shared" si="336"/>
        <v>Non Carbonated</v>
      </c>
      <c r="W4302" t="s">
        <v>49</v>
      </c>
      <c r="X4302" t="b">
        <f t="shared" si="338"/>
        <v>1</v>
      </c>
      <c r="Y4302">
        <f t="shared" si="337"/>
        <v>2</v>
      </c>
      <c r="Z4302" s="2">
        <f t="shared" si="339"/>
        <v>1.3333333333333333</v>
      </c>
      <c r="AA4302" t="s">
        <v>410</v>
      </c>
      <c r="AD4302" t="s">
        <v>123</v>
      </c>
      <c r="AE4302" t="s">
        <v>753</v>
      </c>
      <c r="AF4302">
        <v>2022</v>
      </c>
    </row>
    <row r="4303" spans="1:32" x14ac:dyDescent="0.25">
      <c r="A4303" t="s">
        <v>29</v>
      </c>
      <c r="B4303" t="s">
        <v>394</v>
      </c>
      <c r="C4303" t="s">
        <v>395</v>
      </c>
      <c r="D4303" t="s">
        <v>396</v>
      </c>
      <c r="E4303">
        <f>_xlfn.XLOOKUP(Table1[[#This Row],[Location]],'Location analysis'!A:A,'Location analysis'!B:B)</f>
        <v>40.416893999999999</v>
      </c>
      <c r="F4303">
        <f>_xlfn.XLOOKUP(Table1[[#This Row],[Location]],'Location analysis'!A:A,'Location analysis'!C:C)</f>
        <v>-74.420399000000003</v>
      </c>
      <c r="G4303" t="s">
        <v>137</v>
      </c>
      <c r="H4303" t="s">
        <v>97</v>
      </c>
      <c r="I4303">
        <v>15323601676</v>
      </c>
      <c r="J4303" t="s">
        <v>752</v>
      </c>
      <c r="K4303" t="s">
        <v>36</v>
      </c>
      <c r="L4303">
        <v>144</v>
      </c>
      <c r="M4303">
        <v>1.5</v>
      </c>
      <c r="N4303">
        <v>1</v>
      </c>
      <c r="O4303">
        <v>144</v>
      </c>
      <c r="P4303">
        <v>1.5</v>
      </c>
      <c r="Q4303">
        <v>1</v>
      </c>
      <c r="R4303">
        <v>1.5</v>
      </c>
      <c r="S4303">
        <v>3.5</v>
      </c>
      <c r="T4303" s="1">
        <v>44742</v>
      </c>
      <c r="U4303" t="str">
        <f t="shared" si="335"/>
        <v>Poland Springs Water</v>
      </c>
      <c r="V4303" t="str">
        <f t="shared" si="336"/>
        <v>Water</v>
      </c>
      <c r="W4303" t="s">
        <v>97</v>
      </c>
      <c r="X4303" t="b">
        <f t="shared" si="338"/>
        <v>1</v>
      </c>
      <c r="Y4303">
        <f t="shared" si="337"/>
        <v>1.5</v>
      </c>
      <c r="Z4303" s="2">
        <f t="shared" si="339"/>
        <v>1</v>
      </c>
      <c r="AA4303" t="s">
        <v>137</v>
      </c>
      <c r="AD4303" t="s">
        <v>123</v>
      </c>
      <c r="AE4303" t="s">
        <v>753</v>
      </c>
      <c r="AF4303">
        <v>2022</v>
      </c>
    </row>
    <row r="4304" spans="1:32" x14ac:dyDescent="0.25">
      <c r="A4304" t="s">
        <v>29</v>
      </c>
      <c r="B4304" t="s">
        <v>67</v>
      </c>
      <c r="C4304" t="s">
        <v>68</v>
      </c>
      <c r="D4304" t="s">
        <v>69</v>
      </c>
      <c r="E4304">
        <f>_xlfn.XLOOKUP(Table1[[#This Row],[Location]],'Location analysis'!A:A,'Location analysis'!B:B)</f>
        <v>40.435699999999997</v>
      </c>
      <c r="F4304">
        <f>_xlfn.XLOOKUP(Table1[[#This Row],[Location]],'Location analysis'!A:A,'Location analysis'!C:C)</f>
        <v>-74.125200000000007</v>
      </c>
      <c r="G4304" t="s">
        <v>185</v>
      </c>
      <c r="H4304" t="s">
        <v>34</v>
      </c>
      <c r="I4304">
        <v>15323654540</v>
      </c>
      <c r="J4304" t="s">
        <v>752</v>
      </c>
      <c r="K4304" t="s">
        <v>36</v>
      </c>
      <c r="L4304">
        <v>148</v>
      </c>
      <c r="M4304">
        <v>3.5</v>
      </c>
      <c r="N4304">
        <v>1</v>
      </c>
      <c r="O4304">
        <v>148</v>
      </c>
      <c r="P4304">
        <v>3.5</v>
      </c>
      <c r="Q4304">
        <v>1</v>
      </c>
      <c r="R4304">
        <v>3.5</v>
      </c>
      <c r="S4304">
        <v>3.5</v>
      </c>
      <c r="T4304" s="1">
        <v>44742</v>
      </c>
      <c r="U4304" t="str">
        <f t="shared" si="335"/>
        <v>Red Bull - Original</v>
      </c>
      <c r="V4304" t="str">
        <f t="shared" si="336"/>
        <v>Carbonated</v>
      </c>
      <c r="W4304" t="s">
        <v>34</v>
      </c>
      <c r="X4304" t="b">
        <f t="shared" si="338"/>
        <v>1</v>
      </c>
      <c r="Y4304">
        <f t="shared" si="337"/>
        <v>3.5</v>
      </c>
      <c r="Z4304" s="2">
        <f t="shared" si="339"/>
        <v>2.3333333333333335</v>
      </c>
      <c r="AA4304" t="s">
        <v>37</v>
      </c>
      <c r="AB4304" t="s">
        <v>150</v>
      </c>
      <c r="AD4304" t="s">
        <v>123</v>
      </c>
      <c r="AE4304" t="s">
        <v>753</v>
      </c>
      <c r="AF4304">
        <v>2022</v>
      </c>
    </row>
    <row r="4305" spans="1:32" x14ac:dyDescent="0.25">
      <c r="A4305" t="s">
        <v>29</v>
      </c>
      <c r="B4305" t="s">
        <v>394</v>
      </c>
      <c r="C4305" t="s">
        <v>395</v>
      </c>
      <c r="D4305" t="s">
        <v>396</v>
      </c>
      <c r="E4305">
        <f>_xlfn.XLOOKUP(Table1[[#This Row],[Location]],'Location analysis'!A:A,'Location analysis'!B:B)</f>
        <v>40.416893999999999</v>
      </c>
      <c r="F4305">
        <f>_xlfn.XLOOKUP(Table1[[#This Row],[Location]],'Location analysis'!A:A,'Location analysis'!C:C)</f>
        <v>-74.420399000000003</v>
      </c>
      <c r="G4305" t="s">
        <v>137</v>
      </c>
      <c r="H4305" t="s">
        <v>97</v>
      </c>
      <c r="I4305">
        <v>15323822740</v>
      </c>
      <c r="J4305" t="s">
        <v>752</v>
      </c>
      <c r="K4305" t="s">
        <v>51</v>
      </c>
      <c r="L4305">
        <v>144</v>
      </c>
      <c r="M4305">
        <v>1.5</v>
      </c>
      <c r="N4305">
        <v>1</v>
      </c>
      <c r="O4305">
        <v>144</v>
      </c>
      <c r="P4305">
        <v>1.5</v>
      </c>
      <c r="Q4305">
        <v>1</v>
      </c>
      <c r="R4305">
        <v>1.5</v>
      </c>
      <c r="S4305">
        <v>1.5</v>
      </c>
      <c r="T4305" s="1">
        <v>44742</v>
      </c>
      <c r="U4305" t="str">
        <f t="shared" si="335"/>
        <v>Poland Springs Water</v>
      </c>
      <c r="V4305" t="str">
        <f t="shared" si="336"/>
        <v>Water</v>
      </c>
      <c r="W4305" t="s">
        <v>97</v>
      </c>
      <c r="X4305" t="b">
        <f t="shared" si="338"/>
        <v>1</v>
      </c>
      <c r="Y4305">
        <f t="shared" si="337"/>
        <v>1.5</v>
      </c>
      <c r="Z4305" s="2">
        <f t="shared" si="339"/>
        <v>1</v>
      </c>
      <c r="AA4305" t="s">
        <v>137</v>
      </c>
      <c r="AD4305" t="s">
        <v>123</v>
      </c>
      <c r="AE4305" t="s">
        <v>753</v>
      </c>
      <c r="AF4305">
        <v>2022</v>
      </c>
    </row>
    <row r="4306" spans="1:32" x14ac:dyDescent="0.25">
      <c r="A4306" t="s">
        <v>29</v>
      </c>
      <c r="B4306" t="s">
        <v>394</v>
      </c>
      <c r="C4306" t="s">
        <v>395</v>
      </c>
      <c r="D4306" t="s">
        <v>396</v>
      </c>
      <c r="E4306">
        <f>_xlfn.XLOOKUP(Table1[[#This Row],[Location]],'Location analysis'!A:A,'Location analysis'!B:B)</f>
        <v>40.416893999999999</v>
      </c>
      <c r="F4306">
        <f>_xlfn.XLOOKUP(Table1[[#This Row],[Location]],'Location analysis'!A:A,'Location analysis'!C:C)</f>
        <v>-74.420399000000003</v>
      </c>
      <c r="G4306" t="s">
        <v>329</v>
      </c>
      <c r="H4306" t="s">
        <v>49</v>
      </c>
      <c r="I4306">
        <v>15324177708</v>
      </c>
      <c r="J4306" t="s">
        <v>752</v>
      </c>
      <c r="K4306" t="s">
        <v>51</v>
      </c>
      <c r="L4306">
        <v>145</v>
      </c>
      <c r="M4306">
        <v>2.5</v>
      </c>
      <c r="N4306">
        <v>1</v>
      </c>
      <c r="O4306">
        <v>145</v>
      </c>
      <c r="P4306">
        <v>2.5</v>
      </c>
      <c r="Q4306">
        <v>1</v>
      </c>
      <c r="R4306">
        <v>2.5</v>
      </c>
      <c r="S4306">
        <v>2.5</v>
      </c>
      <c r="T4306" s="1">
        <v>44742</v>
      </c>
      <c r="U4306" t="str">
        <f t="shared" si="335"/>
        <v>Snapple Tea - Raspberry</v>
      </c>
      <c r="V4306" t="str">
        <f t="shared" si="336"/>
        <v>Non Carbonated</v>
      </c>
      <c r="W4306" t="s">
        <v>49</v>
      </c>
      <c r="X4306" t="b">
        <f t="shared" si="338"/>
        <v>1</v>
      </c>
      <c r="Y4306">
        <f t="shared" si="337"/>
        <v>2.5</v>
      </c>
      <c r="Z4306" s="2">
        <f t="shared" si="339"/>
        <v>1.6666666666666667</v>
      </c>
      <c r="AA4306" t="s">
        <v>330</v>
      </c>
      <c r="AB4306" t="s">
        <v>144</v>
      </c>
      <c r="AD4306" t="s">
        <v>123</v>
      </c>
      <c r="AE4306" t="s">
        <v>753</v>
      </c>
      <c r="AF4306">
        <v>2022</v>
      </c>
    </row>
    <row r="4307" spans="1:32" x14ac:dyDescent="0.25">
      <c r="A4307" t="s">
        <v>29</v>
      </c>
      <c r="B4307" t="s">
        <v>30</v>
      </c>
      <c r="C4307" t="s">
        <v>31</v>
      </c>
      <c r="D4307" t="s">
        <v>32</v>
      </c>
      <c r="E4307">
        <f>_xlfn.XLOOKUP(Table1[[#This Row],[Location]],'Location analysis'!A:A,'Location analysis'!B:B)</f>
        <v>40.423690999999998</v>
      </c>
      <c r="F4307">
        <f>_xlfn.XLOOKUP(Table1[[#This Row],[Location]],'Location analysis'!A:A,'Location analysis'!C:C)</f>
        <v>-74.380831999999998</v>
      </c>
      <c r="G4307" t="s">
        <v>329</v>
      </c>
      <c r="H4307" t="s">
        <v>49</v>
      </c>
      <c r="I4307">
        <v>15324643847</v>
      </c>
      <c r="J4307" t="s">
        <v>752</v>
      </c>
      <c r="K4307" t="s">
        <v>36</v>
      </c>
      <c r="L4307">
        <v>145</v>
      </c>
      <c r="M4307">
        <v>2.5</v>
      </c>
      <c r="N4307">
        <v>1</v>
      </c>
      <c r="O4307">
        <v>145</v>
      </c>
      <c r="P4307">
        <v>2.5</v>
      </c>
      <c r="Q4307">
        <v>1</v>
      </c>
      <c r="R4307">
        <v>2.5</v>
      </c>
      <c r="S4307">
        <v>2.5</v>
      </c>
      <c r="T4307" s="1">
        <v>44749</v>
      </c>
      <c r="U4307" t="str">
        <f t="shared" si="335"/>
        <v>Snapple Tea - Raspberry</v>
      </c>
      <c r="V4307" t="str">
        <f t="shared" si="336"/>
        <v>Non Carbonated</v>
      </c>
      <c r="W4307" t="s">
        <v>49</v>
      </c>
      <c r="X4307" t="b">
        <f t="shared" si="338"/>
        <v>1</v>
      </c>
      <c r="Y4307">
        <f t="shared" si="337"/>
        <v>2.5</v>
      </c>
      <c r="Z4307" s="2">
        <f t="shared" si="339"/>
        <v>1.6666666666666667</v>
      </c>
      <c r="AA4307" t="s">
        <v>330</v>
      </c>
      <c r="AB4307" t="s">
        <v>144</v>
      </c>
      <c r="AD4307" t="s">
        <v>123</v>
      </c>
      <c r="AE4307" t="s">
        <v>753</v>
      </c>
      <c r="AF4307">
        <v>2022</v>
      </c>
    </row>
    <row r="4308" spans="1:32" x14ac:dyDescent="0.25">
      <c r="A4308" t="s">
        <v>29</v>
      </c>
      <c r="B4308" t="s">
        <v>30</v>
      </c>
      <c r="C4308" t="s">
        <v>31</v>
      </c>
      <c r="D4308" t="s">
        <v>32</v>
      </c>
      <c r="E4308">
        <f>_xlfn.XLOOKUP(Table1[[#This Row],[Location]],'Location analysis'!A:A,'Location analysis'!B:B)</f>
        <v>40.423690999999998</v>
      </c>
      <c r="F4308">
        <f>_xlfn.XLOOKUP(Table1[[#This Row],[Location]],'Location analysis'!A:A,'Location analysis'!C:C)</f>
        <v>-74.380831999999998</v>
      </c>
      <c r="G4308" t="s">
        <v>703</v>
      </c>
      <c r="I4308">
        <v>15324687780</v>
      </c>
      <c r="J4308" t="s">
        <v>752</v>
      </c>
      <c r="K4308" t="s">
        <v>36</v>
      </c>
      <c r="L4308">
        <v>141</v>
      </c>
      <c r="M4308">
        <v>2</v>
      </c>
      <c r="N4308">
        <v>1</v>
      </c>
      <c r="O4308">
        <v>141</v>
      </c>
      <c r="P4308">
        <v>2</v>
      </c>
      <c r="Q4308">
        <v>1</v>
      </c>
      <c r="R4308">
        <v>2</v>
      </c>
      <c r="S4308">
        <v>2</v>
      </c>
      <c r="T4308" s="1">
        <v>44749</v>
      </c>
      <c r="U4308" t="str">
        <f t="shared" si="335"/>
        <v>Canada Dry - Ginger Ale &amp; Lemonde</v>
      </c>
      <c r="V4308" t="str">
        <f t="shared" si="336"/>
        <v>Cell is Blank - Dis-regard</v>
      </c>
      <c r="W4308" t="s">
        <v>34</v>
      </c>
      <c r="X4308" t="b">
        <f t="shared" si="338"/>
        <v>1</v>
      </c>
      <c r="Y4308">
        <f t="shared" si="337"/>
        <v>2</v>
      </c>
      <c r="Z4308" s="2">
        <f t="shared" si="339"/>
        <v>1.3333333333333333</v>
      </c>
      <c r="AA4308" t="s">
        <v>704</v>
      </c>
      <c r="AB4308" t="s">
        <v>705</v>
      </c>
      <c r="AD4308" t="s">
        <v>123</v>
      </c>
      <c r="AE4308" t="s">
        <v>753</v>
      </c>
      <c r="AF4308">
        <v>2022</v>
      </c>
    </row>
    <row r="4309" spans="1:32" x14ac:dyDescent="0.25">
      <c r="A4309" t="s">
        <v>29</v>
      </c>
      <c r="B4309" t="s">
        <v>394</v>
      </c>
      <c r="C4309" t="s">
        <v>395</v>
      </c>
      <c r="D4309" t="s">
        <v>396</v>
      </c>
      <c r="E4309">
        <f>_xlfn.XLOOKUP(Table1[[#This Row],[Location]],'Location analysis'!A:A,'Location analysis'!B:B)</f>
        <v>40.416893999999999</v>
      </c>
      <c r="F4309">
        <f>_xlfn.XLOOKUP(Table1[[#This Row],[Location]],'Location analysis'!A:A,'Location analysis'!C:C)</f>
        <v>-74.420399000000003</v>
      </c>
      <c r="G4309" t="s">
        <v>590</v>
      </c>
      <c r="H4309" t="s">
        <v>43</v>
      </c>
      <c r="I4309">
        <v>15324796423</v>
      </c>
      <c r="J4309" t="s">
        <v>752</v>
      </c>
      <c r="K4309" t="s">
        <v>36</v>
      </c>
      <c r="L4309">
        <v>120</v>
      </c>
      <c r="M4309">
        <v>2</v>
      </c>
      <c r="N4309">
        <v>1</v>
      </c>
      <c r="O4309">
        <v>120</v>
      </c>
      <c r="P4309">
        <v>2</v>
      </c>
      <c r="Q4309">
        <v>1</v>
      </c>
      <c r="R4309">
        <v>2</v>
      </c>
      <c r="S4309">
        <v>3.5</v>
      </c>
      <c r="T4309" s="1">
        <v>44742</v>
      </c>
      <c r="U4309" t="str">
        <f t="shared" si="335"/>
        <v>Snyder's of Hanover Pretzel Pieces - Honey Mu</v>
      </c>
      <c r="V4309" t="str">
        <f t="shared" si="336"/>
        <v>Food</v>
      </c>
      <c r="W4309" t="s">
        <v>43</v>
      </c>
      <c r="X4309" t="b">
        <f t="shared" si="338"/>
        <v>1</v>
      </c>
      <c r="Y4309">
        <f t="shared" si="337"/>
        <v>2</v>
      </c>
      <c r="Z4309" s="2">
        <f t="shared" si="339"/>
        <v>1.3333333333333333</v>
      </c>
      <c r="AA4309" t="s">
        <v>591</v>
      </c>
      <c r="AB4309" t="s">
        <v>592</v>
      </c>
      <c r="AD4309" t="s">
        <v>123</v>
      </c>
      <c r="AE4309" t="s">
        <v>753</v>
      </c>
      <c r="AF4309">
        <v>2022</v>
      </c>
    </row>
    <row r="4310" spans="1:32" x14ac:dyDescent="0.25">
      <c r="A4310" t="s">
        <v>29</v>
      </c>
      <c r="B4310" t="s">
        <v>394</v>
      </c>
      <c r="C4310" t="s">
        <v>395</v>
      </c>
      <c r="D4310" t="s">
        <v>396</v>
      </c>
      <c r="E4310">
        <f>_xlfn.XLOOKUP(Table1[[#This Row],[Location]],'Location analysis'!A:A,'Location analysis'!B:B)</f>
        <v>40.416893999999999</v>
      </c>
      <c r="F4310">
        <f>_xlfn.XLOOKUP(Table1[[#This Row],[Location]],'Location analysis'!A:A,'Location analysis'!C:C)</f>
        <v>-74.420399000000003</v>
      </c>
      <c r="G4310" t="s">
        <v>182</v>
      </c>
      <c r="H4310" t="s">
        <v>34</v>
      </c>
      <c r="I4310">
        <v>15324796423</v>
      </c>
      <c r="J4310" t="s">
        <v>752</v>
      </c>
      <c r="K4310" t="s">
        <v>36</v>
      </c>
      <c r="L4310">
        <v>142</v>
      </c>
      <c r="M4310">
        <v>1.5</v>
      </c>
      <c r="N4310">
        <v>1</v>
      </c>
      <c r="O4310">
        <v>142</v>
      </c>
      <c r="P4310">
        <v>1.5</v>
      </c>
      <c r="Q4310">
        <v>1</v>
      </c>
      <c r="R4310">
        <v>1.5</v>
      </c>
      <c r="S4310">
        <v>3.5</v>
      </c>
      <c r="T4310" s="1">
        <v>44742</v>
      </c>
      <c r="U4310" t="str">
        <f t="shared" si="335"/>
        <v>Coca Cola - Zero Sugar</v>
      </c>
      <c r="V4310" t="str">
        <f t="shared" si="336"/>
        <v>Carbonated</v>
      </c>
      <c r="W4310" t="s">
        <v>34</v>
      </c>
      <c r="X4310" t="b">
        <f t="shared" si="338"/>
        <v>1</v>
      </c>
      <c r="Y4310">
        <f t="shared" si="337"/>
        <v>1.5</v>
      </c>
      <c r="Z4310" s="2">
        <f t="shared" si="339"/>
        <v>1</v>
      </c>
      <c r="AA4310" t="s">
        <v>183</v>
      </c>
      <c r="AB4310" t="s">
        <v>184</v>
      </c>
      <c r="AD4310" t="s">
        <v>123</v>
      </c>
      <c r="AE4310" t="s">
        <v>753</v>
      </c>
      <c r="AF4310">
        <v>2022</v>
      </c>
    </row>
    <row r="4311" spans="1:32" x14ac:dyDescent="0.25">
      <c r="A4311" t="s">
        <v>29</v>
      </c>
      <c r="B4311" t="s">
        <v>46</v>
      </c>
      <c r="C4311" t="s">
        <v>31</v>
      </c>
      <c r="D4311" t="s">
        <v>47</v>
      </c>
      <c r="E4311">
        <f>_xlfn.XLOOKUP(Table1[[#This Row],[Location]],'Location analysis'!A:A,'Location analysis'!B:B)</f>
        <v>40.423690999999998</v>
      </c>
      <c r="F4311">
        <f>_xlfn.XLOOKUP(Table1[[#This Row],[Location]],'Location analysis'!A:A,'Location analysis'!C:C)</f>
        <v>-74.380831999999998</v>
      </c>
      <c r="G4311" t="s">
        <v>192</v>
      </c>
      <c r="H4311" t="s">
        <v>43</v>
      </c>
      <c r="I4311">
        <v>15324893090</v>
      </c>
      <c r="J4311" t="s">
        <v>752</v>
      </c>
      <c r="K4311" t="s">
        <v>51</v>
      </c>
      <c r="L4311">
        <v>123</v>
      </c>
      <c r="M4311">
        <v>1.5</v>
      </c>
      <c r="N4311">
        <v>1</v>
      </c>
      <c r="O4311">
        <v>123</v>
      </c>
      <c r="P4311">
        <v>1.5</v>
      </c>
      <c r="Q4311">
        <v>1</v>
      </c>
      <c r="R4311">
        <v>1.5</v>
      </c>
      <c r="S4311">
        <v>1.5</v>
      </c>
      <c r="T4311" s="1">
        <v>44742</v>
      </c>
      <c r="U4311" t="str">
        <f t="shared" si="335"/>
        <v>CheezIt - Original</v>
      </c>
      <c r="V4311" t="str">
        <f t="shared" si="336"/>
        <v>Food</v>
      </c>
      <c r="W4311" t="s">
        <v>43</v>
      </c>
      <c r="X4311" t="b">
        <f t="shared" si="338"/>
        <v>1</v>
      </c>
      <c r="Y4311">
        <f t="shared" si="337"/>
        <v>1.5</v>
      </c>
      <c r="Z4311" s="2">
        <f t="shared" si="339"/>
        <v>1</v>
      </c>
      <c r="AA4311" t="s">
        <v>193</v>
      </c>
      <c r="AB4311" t="s">
        <v>150</v>
      </c>
      <c r="AD4311" t="s">
        <v>123</v>
      </c>
      <c r="AE4311" t="s">
        <v>753</v>
      </c>
      <c r="AF4311">
        <v>2022</v>
      </c>
    </row>
    <row r="4312" spans="1:32" x14ac:dyDescent="0.25">
      <c r="A4312" t="s">
        <v>29</v>
      </c>
      <c r="B4312" t="s">
        <v>46</v>
      </c>
      <c r="C4312" t="s">
        <v>31</v>
      </c>
      <c r="D4312" t="s">
        <v>47</v>
      </c>
      <c r="E4312">
        <f>_xlfn.XLOOKUP(Table1[[#This Row],[Location]],'Location analysis'!A:A,'Location analysis'!B:B)</f>
        <v>40.423690999999998</v>
      </c>
      <c r="F4312">
        <f>_xlfn.XLOOKUP(Table1[[#This Row],[Location]],'Location analysis'!A:A,'Location analysis'!C:C)</f>
        <v>-74.380831999999998</v>
      </c>
      <c r="G4312" t="s">
        <v>410</v>
      </c>
      <c r="H4312" t="s">
        <v>49</v>
      </c>
      <c r="I4312">
        <v>15324992228</v>
      </c>
      <c r="J4312" t="s">
        <v>752</v>
      </c>
      <c r="K4312" t="s">
        <v>51</v>
      </c>
      <c r="L4312">
        <v>142</v>
      </c>
      <c r="M4312">
        <v>2</v>
      </c>
      <c r="N4312">
        <v>1</v>
      </c>
      <c r="O4312">
        <v>142</v>
      </c>
      <c r="P4312">
        <v>2</v>
      </c>
      <c r="Q4312">
        <v>1</v>
      </c>
      <c r="R4312">
        <v>2</v>
      </c>
      <c r="S4312">
        <v>2</v>
      </c>
      <c r="T4312" s="1">
        <v>44742</v>
      </c>
      <c r="U4312" t="str">
        <f t="shared" si="335"/>
        <v>Iberia Coconut Water</v>
      </c>
      <c r="V4312" t="str">
        <f t="shared" si="336"/>
        <v>Non Carbonated</v>
      </c>
      <c r="W4312" t="s">
        <v>49</v>
      </c>
      <c r="X4312" t="b">
        <f t="shared" si="338"/>
        <v>1</v>
      </c>
      <c r="Y4312">
        <f t="shared" si="337"/>
        <v>2</v>
      </c>
      <c r="Z4312" s="2">
        <f t="shared" si="339"/>
        <v>1.3333333333333333</v>
      </c>
      <c r="AA4312" t="s">
        <v>410</v>
      </c>
      <c r="AD4312" t="s">
        <v>123</v>
      </c>
      <c r="AE4312" t="s">
        <v>753</v>
      </c>
      <c r="AF4312">
        <v>2022</v>
      </c>
    </row>
    <row r="4313" spans="1:32" x14ac:dyDescent="0.25">
      <c r="A4313" t="s">
        <v>29</v>
      </c>
      <c r="B4313" t="s">
        <v>394</v>
      </c>
      <c r="C4313" t="s">
        <v>395</v>
      </c>
      <c r="D4313" t="s">
        <v>396</v>
      </c>
      <c r="E4313">
        <f>_xlfn.XLOOKUP(Table1[[#This Row],[Location]],'Location analysis'!A:A,'Location analysis'!B:B)</f>
        <v>40.416893999999999</v>
      </c>
      <c r="F4313">
        <f>_xlfn.XLOOKUP(Table1[[#This Row],[Location]],'Location analysis'!A:A,'Location analysis'!C:C)</f>
        <v>-74.420399000000003</v>
      </c>
      <c r="G4313" t="s">
        <v>137</v>
      </c>
      <c r="H4313" t="s">
        <v>97</v>
      </c>
      <c r="I4313">
        <v>15325220726</v>
      </c>
      <c r="J4313" t="s">
        <v>752</v>
      </c>
      <c r="K4313" t="s">
        <v>51</v>
      </c>
      <c r="L4313">
        <v>144</v>
      </c>
      <c r="M4313">
        <v>1.5</v>
      </c>
      <c r="N4313">
        <v>1</v>
      </c>
      <c r="O4313">
        <v>144</v>
      </c>
      <c r="P4313">
        <v>1.5</v>
      </c>
      <c r="Q4313">
        <v>1</v>
      </c>
      <c r="R4313">
        <v>1.5</v>
      </c>
      <c r="S4313">
        <v>1.5</v>
      </c>
      <c r="T4313" s="1">
        <v>44742</v>
      </c>
      <c r="U4313" t="str">
        <f t="shared" si="335"/>
        <v>Poland Springs Water</v>
      </c>
      <c r="V4313" t="str">
        <f t="shared" si="336"/>
        <v>Water</v>
      </c>
      <c r="W4313" t="s">
        <v>97</v>
      </c>
      <c r="X4313" t="b">
        <f t="shared" si="338"/>
        <v>1</v>
      </c>
      <c r="Y4313">
        <f t="shared" si="337"/>
        <v>1.5</v>
      </c>
      <c r="Z4313" s="2">
        <f t="shared" si="339"/>
        <v>1</v>
      </c>
      <c r="AA4313" t="s">
        <v>137</v>
      </c>
      <c r="AD4313" t="s">
        <v>123</v>
      </c>
      <c r="AE4313" t="s">
        <v>753</v>
      </c>
      <c r="AF4313">
        <v>2022</v>
      </c>
    </row>
    <row r="4314" spans="1:32" x14ac:dyDescent="0.25">
      <c r="A4314" t="s">
        <v>29</v>
      </c>
      <c r="B4314" t="s">
        <v>394</v>
      </c>
      <c r="C4314" t="s">
        <v>395</v>
      </c>
      <c r="D4314" t="s">
        <v>396</v>
      </c>
      <c r="E4314">
        <f>_xlfn.XLOOKUP(Table1[[#This Row],[Location]],'Location analysis'!A:A,'Location analysis'!B:B)</f>
        <v>40.416893999999999</v>
      </c>
      <c r="F4314">
        <f>_xlfn.XLOOKUP(Table1[[#This Row],[Location]],'Location analysis'!A:A,'Location analysis'!C:C)</f>
        <v>-74.420399000000003</v>
      </c>
      <c r="G4314" t="s">
        <v>192</v>
      </c>
      <c r="H4314" t="s">
        <v>43</v>
      </c>
      <c r="I4314">
        <v>15325396985</v>
      </c>
      <c r="J4314" t="s">
        <v>752</v>
      </c>
      <c r="K4314" t="s">
        <v>51</v>
      </c>
      <c r="L4314">
        <v>124</v>
      </c>
      <c r="M4314">
        <v>1.25</v>
      </c>
      <c r="N4314">
        <v>1</v>
      </c>
      <c r="O4314">
        <v>124</v>
      </c>
      <c r="P4314">
        <v>1.25</v>
      </c>
      <c r="Q4314">
        <v>1</v>
      </c>
      <c r="R4314">
        <v>1.25</v>
      </c>
      <c r="S4314">
        <v>1.25</v>
      </c>
      <c r="T4314" s="1">
        <v>44742</v>
      </c>
      <c r="U4314" t="str">
        <f t="shared" si="335"/>
        <v>CheezIt - Original</v>
      </c>
      <c r="V4314" t="str">
        <f t="shared" si="336"/>
        <v>Food</v>
      </c>
      <c r="W4314" t="s">
        <v>43</v>
      </c>
      <c r="X4314" t="b">
        <f t="shared" si="338"/>
        <v>1</v>
      </c>
      <c r="Y4314">
        <f t="shared" si="337"/>
        <v>1.25</v>
      </c>
      <c r="Z4314" s="2">
        <f t="shared" si="339"/>
        <v>0.83333333333333337</v>
      </c>
      <c r="AA4314" t="s">
        <v>193</v>
      </c>
      <c r="AB4314" t="s">
        <v>150</v>
      </c>
      <c r="AD4314" t="s">
        <v>123</v>
      </c>
      <c r="AE4314" t="s">
        <v>753</v>
      </c>
      <c r="AF4314">
        <v>2022</v>
      </c>
    </row>
    <row r="4315" spans="1:32" x14ac:dyDescent="0.25">
      <c r="A4315" t="s">
        <v>29</v>
      </c>
      <c r="B4315" t="s">
        <v>394</v>
      </c>
      <c r="C4315" t="s">
        <v>395</v>
      </c>
      <c r="D4315" t="s">
        <v>396</v>
      </c>
      <c r="E4315">
        <f>_xlfn.XLOOKUP(Table1[[#This Row],[Location]],'Location analysis'!A:A,'Location analysis'!B:B)</f>
        <v>40.416893999999999</v>
      </c>
      <c r="F4315">
        <f>_xlfn.XLOOKUP(Table1[[#This Row],[Location]],'Location analysis'!A:A,'Location analysis'!C:C)</f>
        <v>-74.420399000000003</v>
      </c>
      <c r="G4315" t="s">
        <v>508</v>
      </c>
      <c r="H4315" t="s">
        <v>43</v>
      </c>
      <c r="I4315">
        <v>15325414492</v>
      </c>
      <c r="J4315" t="s">
        <v>752</v>
      </c>
      <c r="K4315" t="s">
        <v>51</v>
      </c>
      <c r="L4315">
        <v>110</v>
      </c>
      <c r="M4315">
        <v>1.5</v>
      </c>
      <c r="N4315">
        <v>1</v>
      </c>
      <c r="O4315">
        <v>110</v>
      </c>
      <c r="P4315">
        <v>1.5</v>
      </c>
      <c r="Q4315">
        <v>1</v>
      </c>
      <c r="R4315">
        <v>1.5</v>
      </c>
      <c r="S4315">
        <v>1.5</v>
      </c>
      <c r="T4315" s="1">
        <v>44742</v>
      </c>
      <c r="U4315" t="str">
        <f t="shared" si="335"/>
        <v>Pop Corners - Kettle Corn</v>
      </c>
      <c r="V4315" t="str">
        <f t="shared" si="336"/>
        <v>Food</v>
      </c>
      <c r="W4315" t="s">
        <v>43</v>
      </c>
      <c r="X4315" t="b">
        <f t="shared" si="338"/>
        <v>1</v>
      </c>
      <c r="Y4315">
        <f t="shared" si="337"/>
        <v>1.5</v>
      </c>
      <c r="Z4315" s="2">
        <f t="shared" si="339"/>
        <v>1</v>
      </c>
      <c r="AA4315" t="s">
        <v>509</v>
      </c>
      <c r="AB4315" t="s">
        <v>510</v>
      </c>
      <c r="AD4315" t="s">
        <v>123</v>
      </c>
      <c r="AE4315" t="s">
        <v>753</v>
      </c>
      <c r="AF4315">
        <v>2022</v>
      </c>
    </row>
    <row r="4316" spans="1:32" x14ac:dyDescent="0.25">
      <c r="A4316" t="s">
        <v>29</v>
      </c>
      <c r="B4316" t="s">
        <v>394</v>
      </c>
      <c r="C4316" t="s">
        <v>395</v>
      </c>
      <c r="D4316" t="s">
        <v>396</v>
      </c>
      <c r="E4316">
        <f>_xlfn.XLOOKUP(Table1[[#This Row],[Location]],'Location analysis'!A:A,'Location analysis'!B:B)</f>
        <v>40.416893999999999</v>
      </c>
      <c r="F4316">
        <f>_xlfn.XLOOKUP(Table1[[#This Row],[Location]],'Location analysis'!A:A,'Location analysis'!C:C)</f>
        <v>-74.420399000000003</v>
      </c>
      <c r="G4316" t="s">
        <v>192</v>
      </c>
      <c r="H4316" t="s">
        <v>43</v>
      </c>
      <c r="I4316">
        <v>15325431695</v>
      </c>
      <c r="J4316" t="s">
        <v>752</v>
      </c>
      <c r="K4316" t="s">
        <v>51</v>
      </c>
      <c r="L4316">
        <v>124</v>
      </c>
      <c r="M4316">
        <v>1.25</v>
      </c>
      <c r="N4316">
        <v>1</v>
      </c>
      <c r="O4316">
        <v>124</v>
      </c>
      <c r="P4316">
        <v>1.25</v>
      </c>
      <c r="Q4316">
        <v>1</v>
      </c>
      <c r="R4316">
        <v>1.25</v>
      </c>
      <c r="S4316">
        <v>1.25</v>
      </c>
      <c r="T4316" s="1">
        <v>44742</v>
      </c>
      <c r="U4316" t="str">
        <f t="shared" si="335"/>
        <v>CheezIt - Original</v>
      </c>
      <c r="V4316" t="str">
        <f t="shared" si="336"/>
        <v>Food</v>
      </c>
      <c r="W4316" t="s">
        <v>43</v>
      </c>
      <c r="X4316" t="b">
        <f t="shared" si="338"/>
        <v>1</v>
      </c>
      <c r="Y4316">
        <f t="shared" si="337"/>
        <v>1.25</v>
      </c>
      <c r="Z4316" s="2">
        <f t="shared" si="339"/>
        <v>0.83333333333333337</v>
      </c>
      <c r="AA4316" t="s">
        <v>193</v>
      </c>
      <c r="AB4316" t="s">
        <v>150</v>
      </c>
      <c r="AD4316" t="s">
        <v>123</v>
      </c>
      <c r="AE4316" t="s">
        <v>753</v>
      </c>
      <c r="AF4316">
        <v>2022</v>
      </c>
    </row>
    <row r="4317" spans="1:32" x14ac:dyDescent="0.25">
      <c r="A4317" t="s">
        <v>29</v>
      </c>
      <c r="B4317" t="s">
        <v>394</v>
      </c>
      <c r="C4317" t="s">
        <v>395</v>
      </c>
      <c r="D4317" t="s">
        <v>396</v>
      </c>
      <c r="E4317">
        <f>_xlfn.XLOOKUP(Table1[[#This Row],[Location]],'Location analysis'!A:A,'Location analysis'!B:B)</f>
        <v>40.416893999999999</v>
      </c>
      <c r="F4317">
        <f>_xlfn.XLOOKUP(Table1[[#This Row],[Location]],'Location analysis'!A:A,'Location analysis'!C:C)</f>
        <v>-74.420399000000003</v>
      </c>
      <c r="G4317" t="s">
        <v>583</v>
      </c>
      <c r="H4317" t="s">
        <v>43</v>
      </c>
      <c r="I4317">
        <v>15325535413</v>
      </c>
      <c r="J4317" t="s">
        <v>752</v>
      </c>
      <c r="K4317" t="s">
        <v>51</v>
      </c>
      <c r="L4317">
        <v>158</v>
      </c>
      <c r="M4317">
        <v>2</v>
      </c>
      <c r="N4317">
        <v>1</v>
      </c>
      <c r="O4317">
        <v>158</v>
      </c>
      <c r="P4317">
        <v>2</v>
      </c>
      <c r="Q4317">
        <v>1</v>
      </c>
      <c r="R4317">
        <v>2</v>
      </c>
      <c r="S4317">
        <v>2</v>
      </c>
      <c r="T4317" s="1">
        <v>44742</v>
      </c>
      <c r="U4317" t="str">
        <f t="shared" si="335"/>
        <v>Lenny &amp; Larrys - Chocolate Chip</v>
      </c>
      <c r="V4317" t="str">
        <f t="shared" si="336"/>
        <v>Food</v>
      </c>
      <c r="W4317" t="s">
        <v>43</v>
      </c>
      <c r="X4317" t="b">
        <f t="shared" si="338"/>
        <v>1</v>
      </c>
      <c r="Y4317">
        <f t="shared" si="337"/>
        <v>2</v>
      </c>
      <c r="Z4317" s="2">
        <f t="shared" si="339"/>
        <v>1.3333333333333333</v>
      </c>
      <c r="AA4317" t="s">
        <v>422</v>
      </c>
      <c r="AB4317" t="s">
        <v>444</v>
      </c>
      <c r="AD4317" t="s">
        <v>123</v>
      </c>
      <c r="AE4317" t="s">
        <v>753</v>
      </c>
      <c r="AF4317">
        <v>2022</v>
      </c>
    </row>
    <row r="4318" spans="1:32" x14ac:dyDescent="0.25">
      <c r="A4318" t="s">
        <v>29</v>
      </c>
      <c r="B4318" t="s">
        <v>394</v>
      </c>
      <c r="C4318" t="s">
        <v>395</v>
      </c>
      <c r="D4318" t="s">
        <v>396</v>
      </c>
      <c r="E4318">
        <f>_xlfn.XLOOKUP(Table1[[#This Row],[Location]],'Location analysis'!A:A,'Location analysis'!B:B)</f>
        <v>40.416893999999999</v>
      </c>
      <c r="F4318">
        <f>_xlfn.XLOOKUP(Table1[[#This Row],[Location]],'Location analysis'!A:A,'Location analysis'!C:C)</f>
        <v>-74.420399000000003</v>
      </c>
      <c r="G4318" t="s">
        <v>112</v>
      </c>
      <c r="H4318" t="s">
        <v>43</v>
      </c>
      <c r="I4318">
        <v>15325569115</v>
      </c>
      <c r="J4318" t="s">
        <v>752</v>
      </c>
      <c r="K4318" t="s">
        <v>36</v>
      </c>
      <c r="L4318">
        <v>131</v>
      </c>
      <c r="M4318">
        <v>2</v>
      </c>
      <c r="N4318">
        <v>1</v>
      </c>
      <c r="O4318">
        <v>131</v>
      </c>
      <c r="P4318">
        <v>2</v>
      </c>
      <c r="Q4318">
        <v>1</v>
      </c>
      <c r="R4318">
        <v>2</v>
      </c>
      <c r="S4318">
        <v>2</v>
      </c>
      <c r="T4318" s="1">
        <v>44742</v>
      </c>
      <c r="U4318" t="str">
        <f t="shared" si="335"/>
        <v>Robert Irvine's - Fit Crunch -  Chocolate Pea</v>
      </c>
      <c r="V4318" t="str">
        <f t="shared" si="336"/>
        <v>Food</v>
      </c>
      <c r="W4318" t="s">
        <v>43</v>
      </c>
      <c r="X4318" t="b">
        <f t="shared" si="338"/>
        <v>1</v>
      </c>
      <c r="Y4318">
        <f t="shared" si="337"/>
        <v>2</v>
      </c>
      <c r="Z4318" s="2">
        <f t="shared" si="339"/>
        <v>1.3333333333333333</v>
      </c>
      <c r="AA4318" t="s">
        <v>113</v>
      </c>
      <c r="AB4318" t="s">
        <v>114</v>
      </c>
      <c r="AC4318" t="s">
        <v>115</v>
      </c>
      <c r="AD4318" t="s">
        <v>123</v>
      </c>
      <c r="AE4318" t="s">
        <v>753</v>
      </c>
      <c r="AF4318">
        <v>2022</v>
      </c>
    </row>
    <row r="4319" spans="1:32" x14ac:dyDescent="0.25">
      <c r="A4319" t="s">
        <v>29</v>
      </c>
      <c r="B4319" t="s">
        <v>394</v>
      </c>
      <c r="C4319" t="s">
        <v>395</v>
      </c>
      <c r="D4319" t="s">
        <v>396</v>
      </c>
      <c r="E4319">
        <f>_xlfn.XLOOKUP(Table1[[#This Row],[Location]],'Location analysis'!A:A,'Location analysis'!B:B)</f>
        <v>40.416893999999999</v>
      </c>
      <c r="F4319">
        <f>_xlfn.XLOOKUP(Table1[[#This Row],[Location]],'Location analysis'!A:A,'Location analysis'!C:C)</f>
        <v>-74.420399000000003</v>
      </c>
      <c r="G4319" t="s">
        <v>442</v>
      </c>
      <c r="H4319" t="s">
        <v>43</v>
      </c>
      <c r="I4319">
        <v>15325590120</v>
      </c>
      <c r="J4319" t="s">
        <v>752</v>
      </c>
      <c r="K4319" t="s">
        <v>36</v>
      </c>
      <c r="L4319">
        <v>137</v>
      </c>
      <c r="M4319">
        <v>2</v>
      </c>
      <c r="N4319">
        <v>1</v>
      </c>
      <c r="O4319">
        <v>137</v>
      </c>
      <c r="P4319">
        <v>2</v>
      </c>
      <c r="Q4319">
        <v>1</v>
      </c>
      <c r="R4319">
        <v>2</v>
      </c>
      <c r="S4319">
        <v>2</v>
      </c>
      <c r="T4319" s="1">
        <v>44742</v>
      </c>
      <c r="U4319" t="str">
        <f t="shared" si="335"/>
        <v>Hungry Buddha - Chocolate Chip</v>
      </c>
      <c r="V4319" t="str">
        <f t="shared" si="336"/>
        <v>Food</v>
      </c>
      <c r="W4319" t="s">
        <v>43</v>
      </c>
      <c r="X4319" t="b">
        <f t="shared" si="338"/>
        <v>1</v>
      </c>
      <c r="Y4319">
        <f t="shared" si="337"/>
        <v>2</v>
      </c>
      <c r="Z4319" s="2">
        <f t="shared" si="339"/>
        <v>1.3333333333333333</v>
      </c>
      <c r="AA4319" t="s">
        <v>443</v>
      </c>
      <c r="AB4319" t="s">
        <v>444</v>
      </c>
      <c r="AD4319" t="s">
        <v>123</v>
      </c>
      <c r="AE4319" t="s">
        <v>753</v>
      </c>
      <c r="AF4319">
        <v>2022</v>
      </c>
    </row>
    <row r="4320" spans="1:32" x14ac:dyDescent="0.25">
      <c r="A4320" t="s">
        <v>29</v>
      </c>
      <c r="B4320" t="s">
        <v>46</v>
      </c>
      <c r="C4320" t="s">
        <v>31</v>
      </c>
      <c r="D4320" t="s">
        <v>47</v>
      </c>
      <c r="E4320">
        <f>_xlfn.XLOOKUP(Table1[[#This Row],[Location]],'Location analysis'!A:A,'Location analysis'!B:B)</f>
        <v>40.423690999999998</v>
      </c>
      <c r="F4320">
        <f>_xlfn.XLOOKUP(Table1[[#This Row],[Location]],'Location analysis'!A:A,'Location analysis'!C:C)</f>
        <v>-74.380831999999998</v>
      </c>
      <c r="G4320" t="s">
        <v>137</v>
      </c>
      <c r="H4320" t="s">
        <v>97</v>
      </c>
      <c r="I4320">
        <v>15325717670</v>
      </c>
      <c r="J4320" t="s">
        <v>752</v>
      </c>
      <c r="K4320" t="s">
        <v>51</v>
      </c>
      <c r="L4320">
        <v>144</v>
      </c>
      <c r="M4320">
        <v>1.5</v>
      </c>
      <c r="N4320">
        <v>1</v>
      </c>
      <c r="O4320">
        <v>144</v>
      </c>
      <c r="P4320">
        <v>1.5</v>
      </c>
      <c r="Q4320">
        <v>1</v>
      </c>
      <c r="R4320">
        <v>1.5</v>
      </c>
      <c r="S4320">
        <v>1.5</v>
      </c>
      <c r="T4320" s="1">
        <v>44742</v>
      </c>
      <c r="U4320" t="str">
        <f t="shared" si="335"/>
        <v>Poland Springs Water</v>
      </c>
      <c r="V4320" t="str">
        <f t="shared" si="336"/>
        <v>Water</v>
      </c>
      <c r="W4320" t="s">
        <v>97</v>
      </c>
      <c r="X4320" t="b">
        <f t="shared" si="338"/>
        <v>1</v>
      </c>
      <c r="Y4320">
        <f t="shared" si="337"/>
        <v>1.5</v>
      </c>
      <c r="Z4320" s="2">
        <f t="shared" si="339"/>
        <v>1</v>
      </c>
      <c r="AA4320" t="s">
        <v>137</v>
      </c>
      <c r="AD4320" t="s">
        <v>123</v>
      </c>
      <c r="AE4320" t="s">
        <v>753</v>
      </c>
      <c r="AF4320">
        <v>2022</v>
      </c>
    </row>
    <row r="4321" spans="1:32" x14ac:dyDescent="0.25">
      <c r="A4321" t="s">
        <v>29</v>
      </c>
      <c r="B4321" t="s">
        <v>67</v>
      </c>
      <c r="C4321" t="s">
        <v>68</v>
      </c>
      <c r="D4321" t="s">
        <v>69</v>
      </c>
      <c r="E4321">
        <f>_xlfn.XLOOKUP(Table1[[#This Row],[Location]],'Location analysis'!A:A,'Location analysis'!B:B)</f>
        <v>40.435699999999997</v>
      </c>
      <c r="F4321">
        <f>_xlfn.XLOOKUP(Table1[[#This Row],[Location]],'Location analysis'!A:A,'Location analysis'!C:C)</f>
        <v>-74.125200000000007</v>
      </c>
      <c r="G4321" t="s">
        <v>264</v>
      </c>
      <c r="H4321" t="s">
        <v>43</v>
      </c>
      <c r="I4321">
        <v>15325816054</v>
      </c>
      <c r="J4321" t="s">
        <v>752</v>
      </c>
      <c r="K4321" t="s">
        <v>51</v>
      </c>
      <c r="L4321">
        <v>121</v>
      </c>
      <c r="M4321">
        <v>1.5</v>
      </c>
      <c r="N4321">
        <v>1</v>
      </c>
      <c r="O4321">
        <v>121</v>
      </c>
      <c r="P4321">
        <v>1.5</v>
      </c>
      <c r="Q4321">
        <v>1</v>
      </c>
      <c r="R4321">
        <v>1.5</v>
      </c>
      <c r="S4321">
        <v>1.5</v>
      </c>
      <c r="T4321" s="1">
        <v>44742</v>
      </c>
      <c r="U4321" t="str">
        <f t="shared" si="335"/>
        <v>Funyuns - Flaming Hot</v>
      </c>
      <c r="V4321" t="str">
        <f t="shared" si="336"/>
        <v>Food</v>
      </c>
      <c r="W4321" t="s">
        <v>43</v>
      </c>
      <c r="X4321" t="b">
        <f t="shared" si="338"/>
        <v>1</v>
      </c>
      <c r="Y4321">
        <f t="shared" si="337"/>
        <v>1.5</v>
      </c>
      <c r="Z4321" s="2">
        <f t="shared" si="339"/>
        <v>1</v>
      </c>
      <c r="AA4321" t="s">
        <v>265</v>
      </c>
      <c r="AB4321" t="s">
        <v>122</v>
      </c>
      <c r="AD4321" t="s">
        <v>123</v>
      </c>
      <c r="AE4321" t="s">
        <v>753</v>
      </c>
      <c r="AF4321">
        <v>2022</v>
      </c>
    </row>
    <row r="4322" spans="1:32" x14ac:dyDescent="0.25">
      <c r="A4322" t="s">
        <v>29</v>
      </c>
      <c r="B4322" t="s">
        <v>67</v>
      </c>
      <c r="C4322" t="s">
        <v>68</v>
      </c>
      <c r="D4322" t="s">
        <v>69</v>
      </c>
      <c r="E4322">
        <f>_xlfn.XLOOKUP(Table1[[#This Row],[Location]],'Location analysis'!A:A,'Location analysis'!B:B)</f>
        <v>40.435699999999997</v>
      </c>
      <c r="F4322">
        <f>_xlfn.XLOOKUP(Table1[[#This Row],[Location]],'Location analysis'!A:A,'Location analysis'!C:C)</f>
        <v>-74.125200000000007</v>
      </c>
      <c r="G4322" t="s">
        <v>555</v>
      </c>
      <c r="H4322" t="s">
        <v>43</v>
      </c>
      <c r="I4322">
        <v>15325819005</v>
      </c>
      <c r="J4322" t="s">
        <v>752</v>
      </c>
      <c r="K4322" t="s">
        <v>51</v>
      </c>
      <c r="L4322">
        <v>120</v>
      </c>
      <c r="M4322">
        <v>1.5</v>
      </c>
      <c r="N4322">
        <v>1</v>
      </c>
      <c r="O4322">
        <v>120</v>
      </c>
      <c r="P4322">
        <v>1.5</v>
      </c>
      <c r="Q4322">
        <v>1</v>
      </c>
      <c r="R4322">
        <v>1.5</v>
      </c>
      <c r="S4322">
        <v>1.5</v>
      </c>
      <c r="T4322" s="1">
        <v>44742</v>
      </c>
      <c r="U4322" t="str">
        <f t="shared" si="335"/>
        <v>Cheetos Puffs</v>
      </c>
      <c r="V4322" t="str">
        <f t="shared" si="336"/>
        <v>Food</v>
      </c>
      <c r="W4322" t="s">
        <v>43</v>
      </c>
      <c r="X4322" t="b">
        <f t="shared" si="338"/>
        <v>1</v>
      </c>
      <c r="Y4322">
        <f t="shared" si="337"/>
        <v>1.5</v>
      </c>
      <c r="Z4322" s="2">
        <f t="shared" si="339"/>
        <v>1</v>
      </c>
      <c r="AA4322" t="s">
        <v>555</v>
      </c>
      <c r="AD4322" t="s">
        <v>123</v>
      </c>
      <c r="AE4322" t="s">
        <v>753</v>
      </c>
      <c r="AF4322">
        <v>2022</v>
      </c>
    </row>
    <row r="4323" spans="1:32" x14ac:dyDescent="0.25">
      <c r="A4323" t="s">
        <v>29</v>
      </c>
      <c r="B4323" t="s">
        <v>67</v>
      </c>
      <c r="C4323" t="s">
        <v>68</v>
      </c>
      <c r="D4323" t="s">
        <v>69</v>
      </c>
      <c r="E4323">
        <f>_xlfn.XLOOKUP(Table1[[#This Row],[Location]],'Location analysis'!A:A,'Location analysis'!B:B)</f>
        <v>40.435699999999997</v>
      </c>
      <c r="F4323">
        <f>_xlfn.XLOOKUP(Table1[[#This Row],[Location]],'Location analysis'!A:A,'Location analysis'!C:C)</f>
        <v>-74.125200000000007</v>
      </c>
      <c r="G4323" t="s">
        <v>625</v>
      </c>
      <c r="I4323">
        <v>15325886616</v>
      </c>
      <c r="J4323" t="s">
        <v>752</v>
      </c>
      <c r="K4323" t="s">
        <v>51</v>
      </c>
      <c r="L4323">
        <v>113</v>
      </c>
      <c r="M4323">
        <v>1.5</v>
      </c>
      <c r="N4323">
        <v>1</v>
      </c>
      <c r="O4323">
        <v>113</v>
      </c>
      <c r="P4323">
        <v>1.5</v>
      </c>
      <c r="Q4323">
        <v>1</v>
      </c>
      <c r="R4323">
        <v>1.5</v>
      </c>
      <c r="S4323">
        <v>1.5</v>
      </c>
      <c r="T4323" s="1">
        <v>44742</v>
      </c>
      <c r="U4323" t="str">
        <f t="shared" si="335"/>
        <v>Doritos Spicy Nacho</v>
      </c>
      <c r="V4323" t="str">
        <f t="shared" si="336"/>
        <v>Cell is Blank - Dis-regard</v>
      </c>
      <c r="W4323" t="s">
        <v>43</v>
      </c>
      <c r="X4323" t="b">
        <f t="shared" si="338"/>
        <v>1</v>
      </c>
      <c r="Y4323">
        <f t="shared" si="337"/>
        <v>1.5</v>
      </c>
      <c r="Z4323" s="2">
        <f t="shared" si="339"/>
        <v>1</v>
      </c>
      <c r="AA4323" t="s">
        <v>625</v>
      </c>
      <c r="AD4323" t="s">
        <v>123</v>
      </c>
      <c r="AE4323" t="s">
        <v>753</v>
      </c>
      <c r="AF4323">
        <v>2022</v>
      </c>
    </row>
    <row r="4324" spans="1:32" x14ac:dyDescent="0.25">
      <c r="A4324" t="s">
        <v>29</v>
      </c>
      <c r="B4324" t="s">
        <v>67</v>
      </c>
      <c r="C4324" t="s">
        <v>68</v>
      </c>
      <c r="D4324" t="s">
        <v>69</v>
      </c>
      <c r="E4324">
        <f>_xlfn.XLOOKUP(Table1[[#This Row],[Location]],'Location analysis'!A:A,'Location analysis'!B:B)</f>
        <v>40.435699999999997</v>
      </c>
      <c r="F4324">
        <f>_xlfn.XLOOKUP(Table1[[#This Row],[Location]],'Location analysis'!A:A,'Location analysis'!C:C)</f>
        <v>-74.125200000000007</v>
      </c>
      <c r="G4324" t="s">
        <v>414</v>
      </c>
      <c r="H4324" t="s">
        <v>43</v>
      </c>
      <c r="I4324">
        <v>15325887409</v>
      </c>
      <c r="J4324" t="s">
        <v>752</v>
      </c>
      <c r="K4324" t="s">
        <v>51</v>
      </c>
      <c r="L4324">
        <v>123</v>
      </c>
      <c r="M4324">
        <v>1.5</v>
      </c>
      <c r="N4324">
        <v>1</v>
      </c>
      <c r="O4324">
        <v>123</v>
      </c>
      <c r="P4324">
        <v>1.5</v>
      </c>
      <c r="Q4324">
        <v>1</v>
      </c>
      <c r="R4324">
        <v>1.5</v>
      </c>
      <c r="S4324">
        <v>1.5</v>
      </c>
      <c r="T4324" s="1">
        <v>44742</v>
      </c>
      <c r="U4324" t="str">
        <f t="shared" si="335"/>
        <v>Lays - Classic</v>
      </c>
      <c r="V4324" t="str">
        <f t="shared" si="336"/>
        <v>Food</v>
      </c>
      <c r="W4324" t="s">
        <v>43</v>
      </c>
      <c r="X4324" t="b">
        <f t="shared" si="338"/>
        <v>1</v>
      </c>
      <c r="Y4324">
        <f t="shared" si="337"/>
        <v>1.5</v>
      </c>
      <c r="Z4324" s="2">
        <f t="shared" si="339"/>
        <v>1</v>
      </c>
      <c r="AA4324" t="s">
        <v>415</v>
      </c>
      <c r="AB4324" t="s">
        <v>416</v>
      </c>
      <c r="AD4324" t="s">
        <v>123</v>
      </c>
      <c r="AE4324" t="s">
        <v>753</v>
      </c>
      <c r="AF4324">
        <v>2022</v>
      </c>
    </row>
    <row r="4325" spans="1:32" x14ac:dyDescent="0.25">
      <c r="A4325" t="s">
        <v>29</v>
      </c>
      <c r="B4325" t="s">
        <v>67</v>
      </c>
      <c r="C4325" t="s">
        <v>68</v>
      </c>
      <c r="D4325" t="s">
        <v>69</v>
      </c>
      <c r="E4325">
        <f>_xlfn.XLOOKUP(Table1[[#This Row],[Location]],'Location analysis'!A:A,'Location analysis'!B:B)</f>
        <v>40.435699999999997</v>
      </c>
      <c r="F4325">
        <f>_xlfn.XLOOKUP(Table1[[#This Row],[Location]],'Location analysis'!A:A,'Location analysis'!C:C)</f>
        <v>-74.125200000000007</v>
      </c>
      <c r="G4325" t="s">
        <v>259</v>
      </c>
      <c r="H4325" t="s">
        <v>34</v>
      </c>
      <c r="I4325">
        <v>15325888547</v>
      </c>
      <c r="J4325" t="s">
        <v>752</v>
      </c>
      <c r="K4325" t="s">
        <v>51</v>
      </c>
      <c r="L4325">
        <v>140</v>
      </c>
      <c r="M4325">
        <v>1.5</v>
      </c>
      <c r="N4325">
        <v>1</v>
      </c>
      <c r="O4325">
        <v>140</v>
      </c>
      <c r="P4325">
        <v>1.5</v>
      </c>
      <c r="Q4325">
        <v>1</v>
      </c>
      <c r="R4325">
        <v>1.5</v>
      </c>
      <c r="S4325">
        <v>1.5</v>
      </c>
      <c r="T4325" s="1">
        <v>44742</v>
      </c>
      <c r="U4325" t="str">
        <f t="shared" si="335"/>
        <v>Sunkist Soda - Orange</v>
      </c>
      <c r="V4325" t="str">
        <f t="shared" si="336"/>
        <v>Carbonated</v>
      </c>
      <c r="W4325" t="s">
        <v>34</v>
      </c>
      <c r="X4325" t="b">
        <f t="shared" si="338"/>
        <v>1</v>
      </c>
      <c r="Y4325">
        <f t="shared" si="337"/>
        <v>1.5</v>
      </c>
      <c r="Z4325" s="2">
        <f t="shared" si="339"/>
        <v>1</v>
      </c>
      <c r="AA4325" t="s">
        <v>260</v>
      </c>
      <c r="AB4325" t="s">
        <v>261</v>
      </c>
      <c r="AD4325" t="s">
        <v>123</v>
      </c>
      <c r="AE4325" t="s">
        <v>753</v>
      </c>
      <c r="AF4325">
        <v>2022</v>
      </c>
    </row>
    <row r="4326" spans="1:32" x14ac:dyDescent="0.25">
      <c r="A4326" t="s">
        <v>29</v>
      </c>
      <c r="B4326" t="s">
        <v>67</v>
      </c>
      <c r="C4326" t="s">
        <v>68</v>
      </c>
      <c r="D4326" t="s">
        <v>69</v>
      </c>
      <c r="E4326">
        <f>_xlfn.XLOOKUP(Table1[[#This Row],[Location]],'Location analysis'!A:A,'Location analysis'!B:B)</f>
        <v>40.435699999999997</v>
      </c>
      <c r="F4326">
        <f>_xlfn.XLOOKUP(Table1[[#This Row],[Location]],'Location analysis'!A:A,'Location analysis'!C:C)</f>
        <v>-74.125200000000007</v>
      </c>
      <c r="G4326" t="s">
        <v>259</v>
      </c>
      <c r="H4326" t="s">
        <v>34</v>
      </c>
      <c r="I4326">
        <v>15325890813</v>
      </c>
      <c r="J4326" t="s">
        <v>752</v>
      </c>
      <c r="K4326" t="s">
        <v>51</v>
      </c>
      <c r="L4326">
        <v>140</v>
      </c>
      <c r="M4326">
        <v>1.5</v>
      </c>
      <c r="N4326">
        <v>1</v>
      </c>
      <c r="O4326">
        <v>140</v>
      </c>
      <c r="P4326">
        <v>1.5</v>
      </c>
      <c r="Q4326">
        <v>1</v>
      </c>
      <c r="R4326">
        <v>1.5</v>
      </c>
      <c r="S4326">
        <v>1.5</v>
      </c>
      <c r="T4326" s="1">
        <v>44742</v>
      </c>
      <c r="U4326" t="str">
        <f t="shared" si="335"/>
        <v>Sunkist Soda - Orange</v>
      </c>
      <c r="V4326" t="str">
        <f t="shared" si="336"/>
        <v>Carbonated</v>
      </c>
      <c r="W4326" t="s">
        <v>34</v>
      </c>
      <c r="X4326" t="b">
        <f t="shared" si="338"/>
        <v>1</v>
      </c>
      <c r="Y4326">
        <f t="shared" si="337"/>
        <v>1.5</v>
      </c>
      <c r="Z4326" s="2">
        <f t="shared" si="339"/>
        <v>1</v>
      </c>
      <c r="AA4326" t="s">
        <v>260</v>
      </c>
      <c r="AB4326" t="s">
        <v>261</v>
      </c>
      <c r="AD4326" t="s">
        <v>123</v>
      </c>
      <c r="AE4326" t="s">
        <v>753</v>
      </c>
      <c r="AF4326">
        <v>2022</v>
      </c>
    </row>
    <row r="4327" spans="1:32" x14ac:dyDescent="0.25">
      <c r="A4327" t="s">
        <v>29</v>
      </c>
      <c r="B4327" t="s">
        <v>67</v>
      </c>
      <c r="C4327" t="s">
        <v>68</v>
      </c>
      <c r="D4327" t="s">
        <v>69</v>
      </c>
      <c r="E4327">
        <f>_xlfn.XLOOKUP(Table1[[#This Row],[Location]],'Location analysis'!A:A,'Location analysis'!B:B)</f>
        <v>40.435699999999997</v>
      </c>
      <c r="F4327">
        <f>_xlfn.XLOOKUP(Table1[[#This Row],[Location]],'Location analysis'!A:A,'Location analysis'!C:C)</f>
        <v>-74.125200000000007</v>
      </c>
      <c r="G4327" t="s">
        <v>738</v>
      </c>
      <c r="H4327" t="s">
        <v>34</v>
      </c>
      <c r="I4327">
        <v>15326262973</v>
      </c>
      <c r="J4327" t="s">
        <v>752</v>
      </c>
      <c r="K4327" t="s">
        <v>51</v>
      </c>
      <c r="L4327">
        <v>142</v>
      </c>
      <c r="M4327">
        <v>1.5</v>
      </c>
      <c r="N4327">
        <v>1</v>
      </c>
      <c r="O4327">
        <v>142</v>
      </c>
      <c r="P4327">
        <v>1.5</v>
      </c>
      <c r="Q4327">
        <v>1</v>
      </c>
      <c r="R4327">
        <v>1.5</v>
      </c>
      <c r="S4327">
        <v>1.5</v>
      </c>
      <c r="T4327" s="1">
        <v>44742</v>
      </c>
      <c r="U4327" t="str">
        <f t="shared" si="335"/>
        <v>Coca Cola - Regular</v>
      </c>
      <c r="V4327" t="str">
        <f t="shared" si="336"/>
        <v>Carbonated</v>
      </c>
      <c r="W4327" t="s">
        <v>34</v>
      </c>
      <c r="X4327" t="b">
        <f t="shared" si="338"/>
        <v>1</v>
      </c>
      <c r="Y4327">
        <f t="shared" si="337"/>
        <v>1.5</v>
      </c>
      <c r="Z4327" s="2">
        <f t="shared" si="339"/>
        <v>1</v>
      </c>
      <c r="AA4327" t="s">
        <v>183</v>
      </c>
      <c r="AB4327" t="s">
        <v>739</v>
      </c>
      <c r="AD4327" t="s">
        <v>123</v>
      </c>
      <c r="AE4327" t="s">
        <v>753</v>
      </c>
      <c r="AF4327">
        <v>2022</v>
      </c>
    </row>
    <row r="4328" spans="1:32" x14ac:dyDescent="0.25">
      <c r="A4328" t="s">
        <v>29</v>
      </c>
      <c r="B4328" t="s">
        <v>67</v>
      </c>
      <c r="C4328" t="s">
        <v>68</v>
      </c>
      <c r="D4328" t="s">
        <v>69</v>
      </c>
      <c r="E4328">
        <f>_xlfn.XLOOKUP(Table1[[#This Row],[Location]],'Location analysis'!A:A,'Location analysis'!B:B)</f>
        <v>40.435699999999997</v>
      </c>
      <c r="F4328">
        <f>_xlfn.XLOOKUP(Table1[[#This Row],[Location]],'Location analysis'!A:A,'Location analysis'!C:C)</f>
        <v>-74.125200000000007</v>
      </c>
      <c r="G4328" t="s">
        <v>556</v>
      </c>
      <c r="H4328" t="s">
        <v>43</v>
      </c>
      <c r="I4328">
        <v>15326842465</v>
      </c>
      <c r="J4328" t="s">
        <v>754</v>
      </c>
      <c r="K4328" t="s">
        <v>51</v>
      </c>
      <c r="L4328">
        <v>124</v>
      </c>
      <c r="M4328">
        <v>1.5</v>
      </c>
      <c r="N4328">
        <v>1</v>
      </c>
      <c r="O4328">
        <v>124</v>
      </c>
      <c r="P4328">
        <v>1.5</v>
      </c>
      <c r="Q4328">
        <v>1</v>
      </c>
      <c r="R4328">
        <v>1.5</v>
      </c>
      <c r="S4328">
        <v>1.5</v>
      </c>
      <c r="T4328" s="1">
        <v>44742</v>
      </c>
      <c r="U4328" t="str">
        <f t="shared" si="335"/>
        <v>Cheetos Cheddar Jalapeno</v>
      </c>
      <c r="V4328" t="str">
        <f t="shared" si="336"/>
        <v>Food</v>
      </c>
      <c r="W4328" t="s">
        <v>43</v>
      </c>
      <c r="X4328" t="b">
        <f t="shared" si="338"/>
        <v>1</v>
      </c>
      <c r="Y4328">
        <f t="shared" si="337"/>
        <v>1.5</v>
      </c>
      <c r="Z4328" s="2">
        <f t="shared" si="339"/>
        <v>1</v>
      </c>
      <c r="AA4328" t="s">
        <v>556</v>
      </c>
      <c r="AD4328" t="s">
        <v>132</v>
      </c>
      <c r="AE4328" t="s">
        <v>755</v>
      </c>
      <c r="AF4328">
        <v>2022</v>
      </c>
    </row>
    <row r="4329" spans="1:32" x14ac:dyDescent="0.25">
      <c r="A4329" t="s">
        <v>29</v>
      </c>
      <c r="B4329" t="s">
        <v>67</v>
      </c>
      <c r="C4329" t="s">
        <v>68</v>
      </c>
      <c r="D4329" t="s">
        <v>69</v>
      </c>
      <c r="E4329">
        <f>_xlfn.XLOOKUP(Table1[[#This Row],[Location]],'Location analysis'!A:A,'Location analysis'!B:B)</f>
        <v>40.435699999999997</v>
      </c>
      <c r="F4329">
        <f>_xlfn.XLOOKUP(Table1[[#This Row],[Location]],'Location analysis'!A:A,'Location analysis'!C:C)</f>
        <v>-74.125200000000007</v>
      </c>
      <c r="G4329" t="s">
        <v>81</v>
      </c>
      <c r="H4329" t="s">
        <v>43</v>
      </c>
      <c r="I4329">
        <v>15326844967</v>
      </c>
      <c r="J4329" t="s">
        <v>754</v>
      </c>
      <c r="K4329" t="s">
        <v>51</v>
      </c>
      <c r="L4329">
        <v>139</v>
      </c>
      <c r="M4329">
        <v>2.5</v>
      </c>
      <c r="N4329">
        <v>1</v>
      </c>
      <c r="O4329">
        <v>139</v>
      </c>
      <c r="P4329">
        <v>2.5</v>
      </c>
      <c r="Q4329">
        <v>1</v>
      </c>
      <c r="R4329">
        <v>2.5</v>
      </c>
      <c r="S4329">
        <v>2.5</v>
      </c>
      <c r="T4329" s="1">
        <v>44742</v>
      </c>
      <c r="U4329" t="str">
        <f t="shared" si="335"/>
        <v>KitKat - Crisp Wafers</v>
      </c>
      <c r="V4329" t="str">
        <f t="shared" si="336"/>
        <v>Food</v>
      </c>
      <c r="W4329" t="s">
        <v>43</v>
      </c>
      <c r="X4329" t="b">
        <f t="shared" si="338"/>
        <v>1</v>
      </c>
      <c r="Y4329">
        <f t="shared" si="337"/>
        <v>2.5</v>
      </c>
      <c r="Z4329" s="2">
        <f t="shared" si="339"/>
        <v>1.6666666666666667</v>
      </c>
      <c r="AA4329" t="s">
        <v>82</v>
      </c>
      <c r="AB4329" t="s">
        <v>83</v>
      </c>
      <c r="AD4329" t="s">
        <v>132</v>
      </c>
      <c r="AE4329" t="s">
        <v>755</v>
      </c>
      <c r="AF4329">
        <v>2022</v>
      </c>
    </row>
    <row r="4330" spans="1:32" x14ac:dyDescent="0.25">
      <c r="A4330" t="s">
        <v>29</v>
      </c>
      <c r="B4330" t="s">
        <v>67</v>
      </c>
      <c r="C4330" t="s">
        <v>68</v>
      </c>
      <c r="D4330" t="s">
        <v>69</v>
      </c>
      <c r="E4330">
        <f>_xlfn.XLOOKUP(Table1[[#This Row],[Location]],'Location analysis'!A:A,'Location analysis'!B:B)</f>
        <v>40.435699999999997</v>
      </c>
      <c r="F4330">
        <f>_xlfn.XLOOKUP(Table1[[#This Row],[Location]],'Location analysis'!A:A,'Location analysis'!C:C)</f>
        <v>-74.125200000000007</v>
      </c>
      <c r="G4330" t="s">
        <v>556</v>
      </c>
      <c r="H4330" t="s">
        <v>43</v>
      </c>
      <c r="I4330">
        <v>15326846447</v>
      </c>
      <c r="J4330" t="s">
        <v>754</v>
      </c>
      <c r="K4330" t="s">
        <v>51</v>
      </c>
      <c r="L4330">
        <v>124</v>
      </c>
      <c r="M4330">
        <v>1.5</v>
      </c>
      <c r="N4330">
        <v>1</v>
      </c>
      <c r="O4330">
        <v>124</v>
      </c>
      <c r="P4330">
        <v>1.5</v>
      </c>
      <c r="Q4330">
        <v>1</v>
      </c>
      <c r="R4330">
        <v>1.5</v>
      </c>
      <c r="S4330">
        <v>1.5</v>
      </c>
      <c r="T4330" s="1">
        <v>44742</v>
      </c>
      <c r="U4330" t="str">
        <f t="shared" si="335"/>
        <v>Cheetos Cheddar Jalapeno</v>
      </c>
      <c r="V4330" t="str">
        <f t="shared" si="336"/>
        <v>Food</v>
      </c>
      <c r="W4330" t="s">
        <v>43</v>
      </c>
      <c r="X4330" t="b">
        <f t="shared" si="338"/>
        <v>1</v>
      </c>
      <c r="Y4330">
        <f t="shared" si="337"/>
        <v>1.5</v>
      </c>
      <c r="Z4330" s="2">
        <f t="shared" si="339"/>
        <v>1</v>
      </c>
      <c r="AA4330" t="s">
        <v>556</v>
      </c>
      <c r="AD4330" t="s">
        <v>132</v>
      </c>
      <c r="AE4330" t="s">
        <v>755</v>
      </c>
      <c r="AF4330">
        <v>2022</v>
      </c>
    </row>
    <row r="4331" spans="1:32" x14ac:dyDescent="0.25">
      <c r="A4331" t="s">
        <v>29</v>
      </c>
      <c r="B4331" t="s">
        <v>67</v>
      </c>
      <c r="C4331" t="s">
        <v>68</v>
      </c>
      <c r="D4331" t="s">
        <v>69</v>
      </c>
      <c r="E4331">
        <f>_xlfn.XLOOKUP(Table1[[#This Row],[Location]],'Location analysis'!A:A,'Location analysis'!B:B)</f>
        <v>40.435699999999997</v>
      </c>
      <c r="F4331">
        <f>_xlfn.XLOOKUP(Table1[[#This Row],[Location]],'Location analysis'!A:A,'Location analysis'!C:C)</f>
        <v>-74.125200000000007</v>
      </c>
      <c r="G4331" t="s">
        <v>555</v>
      </c>
      <c r="H4331" t="s">
        <v>43</v>
      </c>
      <c r="I4331">
        <v>15326852291</v>
      </c>
      <c r="J4331" t="s">
        <v>754</v>
      </c>
      <c r="K4331" t="s">
        <v>51</v>
      </c>
      <c r="L4331">
        <v>120</v>
      </c>
      <c r="M4331">
        <v>1.5</v>
      </c>
      <c r="N4331">
        <v>1</v>
      </c>
      <c r="O4331">
        <v>120</v>
      </c>
      <c r="P4331">
        <v>1.5</v>
      </c>
      <c r="Q4331">
        <v>1</v>
      </c>
      <c r="R4331">
        <v>1.5</v>
      </c>
      <c r="S4331">
        <v>1.5</v>
      </c>
      <c r="T4331" s="1">
        <v>44742</v>
      </c>
      <c r="U4331" t="str">
        <f t="shared" si="335"/>
        <v>Cheetos Puffs</v>
      </c>
      <c r="V4331" t="str">
        <f t="shared" si="336"/>
        <v>Food</v>
      </c>
      <c r="W4331" t="s">
        <v>43</v>
      </c>
      <c r="X4331" t="b">
        <f t="shared" si="338"/>
        <v>1</v>
      </c>
      <c r="Y4331">
        <f t="shared" si="337"/>
        <v>1.5</v>
      </c>
      <c r="Z4331" s="2">
        <f t="shared" si="339"/>
        <v>1</v>
      </c>
      <c r="AA4331" t="s">
        <v>555</v>
      </c>
      <c r="AD4331" t="s">
        <v>132</v>
      </c>
      <c r="AE4331" t="s">
        <v>755</v>
      </c>
      <c r="AF4331">
        <v>2022</v>
      </c>
    </row>
    <row r="4332" spans="1:32" x14ac:dyDescent="0.25">
      <c r="A4332" t="s">
        <v>29</v>
      </c>
      <c r="B4332" t="s">
        <v>67</v>
      </c>
      <c r="C4332" t="s">
        <v>68</v>
      </c>
      <c r="D4332" t="s">
        <v>69</v>
      </c>
      <c r="E4332">
        <f>_xlfn.XLOOKUP(Table1[[#This Row],[Location]],'Location analysis'!A:A,'Location analysis'!B:B)</f>
        <v>40.435699999999997</v>
      </c>
      <c r="F4332">
        <f>_xlfn.XLOOKUP(Table1[[#This Row],[Location]],'Location analysis'!A:A,'Location analysis'!C:C)</f>
        <v>-74.125200000000007</v>
      </c>
      <c r="G4332" t="s">
        <v>555</v>
      </c>
      <c r="H4332" t="s">
        <v>43</v>
      </c>
      <c r="I4332">
        <v>15326853074</v>
      </c>
      <c r="J4332" t="s">
        <v>754</v>
      </c>
      <c r="K4332" t="s">
        <v>51</v>
      </c>
      <c r="L4332">
        <v>120</v>
      </c>
      <c r="M4332">
        <v>1.5</v>
      </c>
      <c r="N4332">
        <v>1</v>
      </c>
      <c r="O4332">
        <v>120</v>
      </c>
      <c r="P4332">
        <v>1.5</v>
      </c>
      <c r="Q4332">
        <v>1</v>
      </c>
      <c r="R4332">
        <v>1.5</v>
      </c>
      <c r="S4332">
        <v>1.5</v>
      </c>
      <c r="T4332" s="1">
        <v>44742</v>
      </c>
      <c r="U4332" t="str">
        <f t="shared" si="335"/>
        <v>Cheetos Puffs</v>
      </c>
      <c r="V4332" t="str">
        <f t="shared" si="336"/>
        <v>Food</v>
      </c>
      <c r="W4332" t="s">
        <v>43</v>
      </c>
      <c r="X4332" t="b">
        <f t="shared" si="338"/>
        <v>1</v>
      </c>
      <c r="Y4332">
        <f t="shared" si="337"/>
        <v>1.5</v>
      </c>
      <c r="Z4332" s="2">
        <f t="shared" si="339"/>
        <v>1</v>
      </c>
      <c r="AA4332" t="s">
        <v>555</v>
      </c>
      <c r="AD4332" t="s">
        <v>132</v>
      </c>
      <c r="AE4332" t="s">
        <v>755</v>
      </c>
      <c r="AF4332">
        <v>2022</v>
      </c>
    </row>
    <row r="4333" spans="1:32" x14ac:dyDescent="0.25">
      <c r="A4333" t="s">
        <v>29</v>
      </c>
      <c r="B4333" t="s">
        <v>67</v>
      </c>
      <c r="C4333" t="s">
        <v>68</v>
      </c>
      <c r="D4333" t="s">
        <v>69</v>
      </c>
      <c r="E4333">
        <f>_xlfn.XLOOKUP(Table1[[#This Row],[Location]],'Location analysis'!A:A,'Location analysis'!B:B)</f>
        <v>40.435699999999997</v>
      </c>
      <c r="F4333">
        <f>_xlfn.XLOOKUP(Table1[[#This Row],[Location]],'Location analysis'!A:A,'Location analysis'!C:C)</f>
        <v>-74.125200000000007</v>
      </c>
      <c r="G4333" t="s">
        <v>329</v>
      </c>
      <c r="H4333" t="s">
        <v>49</v>
      </c>
      <c r="I4333">
        <v>15326854687</v>
      </c>
      <c r="J4333" t="s">
        <v>754</v>
      </c>
      <c r="K4333" t="s">
        <v>51</v>
      </c>
      <c r="L4333">
        <v>147</v>
      </c>
      <c r="M4333">
        <v>2.5</v>
      </c>
      <c r="N4333">
        <v>1</v>
      </c>
      <c r="O4333">
        <v>147</v>
      </c>
      <c r="P4333">
        <v>2.5</v>
      </c>
      <c r="Q4333">
        <v>1</v>
      </c>
      <c r="R4333">
        <v>2.5</v>
      </c>
      <c r="S4333">
        <v>2.5</v>
      </c>
      <c r="T4333" s="1">
        <v>44742</v>
      </c>
      <c r="U4333" t="str">
        <f t="shared" si="335"/>
        <v>Snapple Tea - Raspberry</v>
      </c>
      <c r="V4333" t="str">
        <f t="shared" si="336"/>
        <v>Non Carbonated</v>
      </c>
      <c r="W4333" t="s">
        <v>49</v>
      </c>
      <c r="X4333" t="b">
        <f t="shared" si="338"/>
        <v>1</v>
      </c>
      <c r="Y4333">
        <f t="shared" si="337"/>
        <v>2.5</v>
      </c>
      <c r="Z4333" s="2">
        <f t="shared" si="339"/>
        <v>1.6666666666666667</v>
      </c>
      <c r="AA4333" t="s">
        <v>330</v>
      </c>
      <c r="AB4333" t="s">
        <v>144</v>
      </c>
      <c r="AD4333" t="s">
        <v>132</v>
      </c>
      <c r="AE4333" t="s">
        <v>755</v>
      </c>
      <c r="AF4333">
        <v>2022</v>
      </c>
    </row>
    <row r="4334" spans="1:32" x14ac:dyDescent="0.25">
      <c r="A4334" t="s">
        <v>29</v>
      </c>
      <c r="B4334" t="s">
        <v>67</v>
      </c>
      <c r="C4334" t="s">
        <v>68</v>
      </c>
      <c r="D4334" t="s">
        <v>69</v>
      </c>
      <c r="E4334">
        <f>_xlfn.XLOOKUP(Table1[[#This Row],[Location]],'Location analysis'!A:A,'Location analysis'!B:B)</f>
        <v>40.435699999999997</v>
      </c>
      <c r="F4334">
        <f>_xlfn.XLOOKUP(Table1[[#This Row],[Location]],'Location analysis'!A:A,'Location analysis'!C:C)</f>
        <v>-74.125200000000007</v>
      </c>
      <c r="G4334" t="s">
        <v>264</v>
      </c>
      <c r="H4334" t="s">
        <v>43</v>
      </c>
      <c r="I4334">
        <v>15326857519</v>
      </c>
      <c r="J4334" t="s">
        <v>754</v>
      </c>
      <c r="K4334" t="s">
        <v>51</v>
      </c>
      <c r="L4334">
        <v>110</v>
      </c>
      <c r="M4334">
        <v>1.5</v>
      </c>
      <c r="N4334">
        <v>1</v>
      </c>
      <c r="O4334">
        <v>110</v>
      </c>
      <c r="P4334">
        <v>1.5</v>
      </c>
      <c r="Q4334">
        <v>1</v>
      </c>
      <c r="R4334">
        <v>1.5</v>
      </c>
      <c r="S4334">
        <v>1.5</v>
      </c>
      <c r="T4334" s="1">
        <v>44742</v>
      </c>
      <c r="U4334" t="str">
        <f t="shared" si="335"/>
        <v>Funyuns - Flaming Hot</v>
      </c>
      <c r="V4334" t="str">
        <f t="shared" si="336"/>
        <v>Food</v>
      </c>
      <c r="W4334" t="s">
        <v>43</v>
      </c>
      <c r="X4334" t="b">
        <f t="shared" si="338"/>
        <v>1</v>
      </c>
      <c r="Y4334">
        <f t="shared" si="337"/>
        <v>1.5</v>
      </c>
      <c r="Z4334" s="2">
        <f t="shared" si="339"/>
        <v>1</v>
      </c>
      <c r="AA4334" t="s">
        <v>265</v>
      </c>
      <c r="AB4334" t="s">
        <v>122</v>
      </c>
      <c r="AD4334" t="s">
        <v>132</v>
      </c>
      <c r="AE4334" t="s">
        <v>755</v>
      </c>
      <c r="AF4334">
        <v>2022</v>
      </c>
    </row>
    <row r="4335" spans="1:32" x14ac:dyDescent="0.25">
      <c r="A4335" t="s">
        <v>29</v>
      </c>
      <c r="B4335" t="s">
        <v>67</v>
      </c>
      <c r="C4335" t="s">
        <v>68</v>
      </c>
      <c r="D4335" t="s">
        <v>69</v>
      </c>
      <c r="E4335">
        <f>_xlfn.XLOOKUP(Table1[[#This Row],[Location]],'Location analysis'!A:A,'Location analysis'!B:B)</f>
        <v>40.435699999999997</v>
      </c>
      <c r="F4335">
        <f>_xlfn.XLOOKUP(Table1[[#This Row],[Location]],'Location analysis'!A:A,'Location analysis'!C:C)</f>
        <v>-74.125200000000007</v>
      </c>
      <c r="G4335" t="s">
        <v>264</v>
      </c>
      <c r="H4335" t="s">
        <v>43</v>
      </c>
      <c r="I4335">
        <v>15326857516</v>
      </c>
      <c r="J4335" t="s">
        <v>754</v>
      </c>
      <c r="K4335" t="s">
        <v>51</v>
      </c>
      <c r="L4335">
        <v>110</v>
      </c>
      <c r="M4335">
        <v>1.5</v>
      </c>
      <c r="N4335">
        <v>1</v>
      </c>
      <c r="O4335">
        <v>110</v>
      </c>
      <c r="P4335">
        <v>1.5</v>
      </c>
      <c r="Q4335">
        <v>1</v>
      </c>
      <c r="R4335">
        <v>1.5</v>
      </c>
      <c r="S4335">
        <v>1.5</v>
      </c>
      <c r="T4335" s="1">
        <v>44742</v>
      </c>
      <c r="U4335" t="str">
        <f t="shared" si="335"/>
        <v>Funyuns - Flaming Hot</v>
      </c>
      <c r="V4335" t="str">
        <f t="shared" si="336"/>
        <v>Food</v>
      </c>
      <c r="W4335" t="s">
        <v>43</v>
      </c>
      <c r="X4335" t="b">
        <f t="shared" si="338"/>
        <v>1</v>
      </c>
      <c r="Y4335">
        <f t="shared" si="337"/>
        <v>1.5</v>
      </c>
      <c r="Z4335" s="2">
        <f t="shared" si="339"/>
        <v>1</v>
      </c>
      <c r="AA4335" t="s">
        <v>265</v>
      </c>
      <c r="AB4335" t="s">
        <v>122</v>
      </c>
      <c r="AD4335" t="s">
        <v>132</v>
      </c>
      <c r="AE4335" t="s">
        <v>755</v>
      </c>
      <c r="AF4335">
        <v>2022</v>
      </c>
    </row>
    <row r="4336" spans="1:32" x14ac:dyDescent="0.25">
      <c r="A4336" t="s">
        <v>29</v>
      </c>
      <c r="B4336" t="s">
        <v>67</v>
      </c>
      <c r="C4336" t="s">
        <v>68</v>
      </c>
      <c r="D4336" t="s">
        <v>69</v>
      </c>
      <c r="E4336">
        <f>_xlfn.XLOOKUP(Table1[[#This Row],[Location]],'Location analysis'!A:A,'Location analysis'!B:B)</f>
        <v>40.435699999999997</v>
      </c>
      <c r="F4336">
        <f>_xlfn.XLOOKUP(Table1[[#This Row],[Location]],'Location analysis'!A:A,'Location analysis'!C:C)</f>
        <v>-74.125200000000007</v>
      </c>
      <c r="G4336" t="s">
        <v>100</v>
      </c>
      <c r="H4336" t="s">
        <v>43</v>
      </c>
      <c r="I4336">
        <v>15326857561</v>
      </c>
      <c r="J4336" t="s">
        <v>754</v>
      </c>
      <c r="K4336" t="s">
        <v>51</v>
      </c>
      <c r="L4336">
        <v>122</v>
      </c>
      <c r="M4336">
        <v>1.5</v>
      </c>
      <c r="N4336">
        <v>1</v>
      </c>
      <c r="O4336">
        <v>122</v>
      </c>
      <c r="P4336">
        <v>1.5</v>
      </c>
      <c r="Q4336">
        <v>1</v>
      </c>
      <c r="R4336">
        <v>1.5</v>
      </c>
      <c r="S4336">
        <v>1.5</v>
      </c>
      <c r="T4336" s="1">
        <v>44742</v>
      </c>
      <c r="U4336" t="str">
        <f t="shared" si="335"/>
        <v>Cheetos - Fleming Hot Crunchy</v>
      </c>
      <c r="V4336" t="str">
        <f t="shared" si="336"/>
        <v>Food</v>
      </c>
      <c r="W4336" t="s">
        <v>43</v>
      </c>
      <c r="X4336" t="b">
        <f t="shared" si="338"/>
        <v>1</v>
      </c>
      <c r="Y4336">
        <f t="shared" si="337"/>
        <v>1.5</v>
      </c>
      <c r="Z4336" s="2">
        <f t="shared" si="339"/>
        <v>1</v>
      </c>
      <c r="AA4336" t="s">
        <v>101</v>
      </c>
      <c r="AB4336" t="s">
        <v>102</v>
      </c>
      <c r="AD4336" t="s">
        <v>132</v>
      </c>
      <c r="AE4336" t="s">
        <v>755</v>
      </c>
      <c r="AF4336">
        <v>2022</v>
      </c>
    </row>
    <row r="4337" spans="1:32" x14ac:dyDescent="0.25">
      <c r="A4337" t="s">
        <v>29</v>
      </c>
      <c r="B4337" t="s">
        <v>67</v>
      </c>
      <c r="C4337" t="s">
        <v>68</v>
      </c>
      <c r="D4337" t="s">
        <v>69</v>
      </c>
      <c r="E4337">
        <f>_xlfn.XLOOKUP(Table1[[#This Row],[Location]],'Location analysis'!A:A,'Location analysis'!B:B)</f>
        <v>40.435699999999997</v>
      </c>
      <c r="F4337">
        <f>_xlfn.XLOOKUP(Table1[[#This Row],[Location]],'Location analysis'!A:A,'Location analysis'!C:C)</f>
        <v>-74.125200000000007</v>
      </c>
      <c r="G4337" t="s">
        <v>185</v>
      </c>
      <c r="H4337" t="s">
        <v>34</v>
      </c>
      <c r="I4337">
        <v>15327028966</v>
      </c>
      <c r="J4337" t="s">
        <v>754</v>
      </c>
      <c r="K4337" t="s">
        <v>36</v>
      </c>
      <c r="L4337">
        <v>148</v>
      </c>
      <c r="M4337">
        <v>3.5</v>
      </c>
      <c r="N4337">
        <v>1</v>
      </c>
      <c r="O4337">
        <v>148</v>
      </c>
      <c r="P4337">
        <v>3.5</v>
      </c>
      <c r="Q4337">
        <v>1</v>
      </c>
      <c r="R4337">
        <v>3.5</v>
      </c>
      <c r="S4337">
        <v>3.5</v>
      </c>
      <c r="T4337" s="1">
        <v>44743</v>
      </c>
      <c r="U4337" t="str">
        <f t="shared" si="335"/>
        <v>Red Bull - Original</v>
      </c>
      <c r="V4337" t="str">
        <f t="shared" si="336"/>
        <v>Carbonated</v>
      </c>
      <c r="W4337" t="s">
        <v>34</v>
      </c>
      <c r="X4337" t="b">
        <f t="shared" si="338"/>
        <v>1</v>
      </c>
      <c r="Y4337">
        <f t="shared" si="337"/>
        <v>3.5</v>
      </c>
      <c r="Z4337" s="2">
        <f t="shared" si="339"/>
        <v>2.3333333333333335</v>
      </c>
      <c r="AA4337" t="s">
        <v>37</v>
      </c>
      <c r="AB4337" t="s">
        <v>150</v>
      </c>
      <c r="AD4337" t="s">
        <v>132</v>
      </c>
      <c r="AE4337" t="s">
        <v>755</v>
      </c>
      <c r="AF4337">
        <v>2022</v>
      </c>
    </row>
    <row r="4338" spans="1:32" x14ac:dyDescent="0.25">
      <c r="A4338" t="s">
        <v>29</v>
      </c>
      <c r="B4338" t="s">
        <v>67</v>
      </c>
      <c r="C4338" t="s">
        <v>68</v>
      </c>
      <c r="D4338" t="s">
        <v>69</v>
      </c>
      <c r="E4338">
        <f>_xlfn.XLOOKUP(Table1[[#This Row],[Location]],'Location analysis'!A:A,'Location analysis'!B:B)</f>
        <v>40.435699999999997</v>
      </c>
      <c r="F4338">
        <f>_xlfn.XLOOKUP(Table1[[#This Row],[Location]],'Location analysis'!A:A,'Location analysis'!C:C)</f>
        <v>-74.125200000000007</v>
      </c>
      <c r="G4338" t="s">
        <v>70</v>
      </c>
      <c r="H4338" t="s">
        <v>34</v>
      </c>
      <c r="I4338">
        <v>15327209915</v>
      </c>
      <c r="J4338" t="s">
        <v>754</v>
      </c>
      <c r="K4338" t="s">
        <v>51</v>
      </c>
      <c r="L4338">
        <v>144</v>
      </c>
      <c r="M4338">
        <v>3</v>
      </c>
      <c r="N4338">
        <v>1</v>
      </c>
      <c r="O4338">
        <v>144</v>
      </c>
      <c r="P4338">
        <v>3</v>
      </c>
      <c r="Q4338">
        <v>1</v>
      </c>
      <c r="R4338">
        <v>3</v>
      </c>
      <c r="S4338">
        <v>3</v>
      </c>
      <c r="T4338" s="1">
        <v>44743</v>
      </c>
      <c r="U4338" t="str">
        <f t="shared" si="335"/>
        <v>Monster Energy Original</v>
      </c>
      <c r="V4338" t="str">
        <f t="shared" si="336"/>
        <v>Carbonated</v>
      </c>
      <c r="W4338" t="s">
        <v>34</v>
      </c>
      <c r="X4338" t="b">
        <f t="shared" si="338"/>
        <v>1</v>
      </c>
      <c r="Y4338">
        <f t="shared" si="337"/>
        <v>3</v>
      </c>
      <c r="Z4338" s="2">
        <f t="shared" si="339"/>
        <v>2</v>
      </c>
      <c r="AA4338" t="s">
        <v>70</v>
      </c>
      <c r="AD4338" t="s">
        <v>132</v>
      </c>
      <c r="AE4338" t="s">
        <v>755</v>
      </c>
      <c r="AF4338">
        <v>2022</v>
      </c>
    </row>
    <row r="4339" spans="1:32" x14ac:dyDescent="0.25">
      <c r="A4339" t="s">
        <v>29</v>
      </c>
      <c r="B4339" t="s">
        <v>67</v>
      </c>
      <c r="C4339" t="s">
        <v>68</v>
      </c>
      <c r="D4339" t="s">
        <v>69</v>
      </c>
      <c r="E4339">
        <f>_xlfn.XLOOKUP(Table1[[#This Row],[Location]],'Location analysis'!A:A,'Location analysis'!B:B)</f>
        <v>40.435699999999997</v>
      </c>
      <c r="F4339">
        <f>_xlfn.XLOOKUP(Table1[[#This Row],[Location]],'Location analysis'!A:A,'Location analysis'!C:C)</f>
        <v>-74.125200000000007</v>
      </c>
      <c r="G4339" t="s">
        <v>70</v>
      </c>
      <c r="H4339" t="s">
        <v>34</v>
      </c>
      <c r="I4339">
        <v>15327293473</v>
      </c>
      <c r="J4339" t="s">
        <v>754</v>
      </c>
      <c r="K4339" t="s">
        <v>36</v>
      </c>
      <c r="L4339">
        <v>144</v>
      </c>
      <c r="M4339">
        <v>3</v>
      </c>
      <c r="N4339">
        <v>1</v>
      </c>
      <c r="O4339">
        <v>144</v>
      </c>
      <c r="P4339">
        <v>3</v>
      </c>
      <c r="Q4339">
        <v>1</v>
      </c>
      <c r="R4339">
        <v>3</v>
      </c>
      <c r="S4339">
        <v>3</v>
      </c>
      <c r="T4339" s="1">
        <v>44743</v>
      </c>
      <c r="U4339" t="str">
        <f t="shared" si="335"/>
        <v>Monster Energy Original</v>
      </c>
      <c r="V4339" t="str">
        <f t="shared" si="336"/>
        <v>Carbonated</v>
      </c>
      <c r="W4339" t="s">
        <v>34</v>
      </c>
      <c r="X4339" t="b">
        <f t="shared" si="338"/>
        <v>1</v>
      </c>
      <c r="Y4339">
        <f t="shared" si="337"/>
        <v>3</v>
      </c>
      <c r="Z4339" s="2">
        <f t="shared" si="339"/>
        <v>2</v>
      </c>
      <c r="AA4339" t="s">
        <v>70</v>
      </c>
      <c r="AD4339" t="s">
        <v>132</v>
      </c>
      <c r="AE4339" t="s">
        <v>755</v>
      </c>
      <c r="AF4339">
        <v>2022</v>
      </c>
    </row>
    <row r="4340" spans="1:32" x14ac:dyDescent="0.25">
      <c r="A4340" t="s">
        <v>29</v>
      </c>
      <c r="B4340" t="s">
        <v>46</v>
      </c>
      <c r="C4340" t="s">
        <v>31</v>
      </c>
      <c r="D4340" t="s">
        <v>47</v>
      </c>
      <c r="E4340">
        <f>_xlfn.XLOOKUP(Table1[[#This Row],[Location]],'Location analysis'!A:A,'Location analysis'!B:B)</f>
        <v>40.423690999999998</v>
      </c>
      <c r="F4340">
        <f>_xlfn.XLOOKUP(Table1[[#This Row],[Location]],'Location analysis'!A:A,'Location analysis'!C:C)</f>
        <v>-74.380831999999998</v>
      </c>
      <c r="G4340" t="s">
        <v>70</v>
      </c>
      <c r="H4340" t="s">
        <v>34</v>
      </c>
      <c r="I4340">
        <v>15327634869</v>
      </c>
      <c r="J4340" t="s">
        <v>754</v>
      </c>
      <c r="K4340" t="s">
        <v>36</v>
      </c>
      <c r="L4340">
        <v>146</v>
      </c>
      <c r="M4340">
        <v>3</v>
      </c>
      <c r="N4340">
        <v>1</v>
      </c>
      <c r="O4340">
        <v>146</v>
      </c>
      <c r="P4340">
        <v>3</v>
      </c>
      <c r="Q4340">
        <v>1</v>
      </c>
      <c r="R4340">
        <v>3</v>
      </c>
      <c r="S4340">
        <v>3</v>
      </c>
      <c r="T4340" s="1">
        <v>44743</v>
      </c>
      <c r="U4340" t="str">
        <f t="shared" si="335"/>
        <v>Monster Energy Original</v>
      </c>
      <c r="V4340" t="str">
        <f t="shared" si="336"/>
        <v>Carbonated</v>
      </c>
      <c r="W4340" t="s">
        <v>34</v>
      </c>
      <c r="X4340" t="b">
        <f t="shared" si="338"/>
        <v>1</v>
      </c>
      <c r="Y4340">
        <f t="shared" si="337"/>
        <v>3</v>
      </c>
      <c r="Z4340" s="2">
        <f t="shared" si="339"/>
        <v>2</v>
      </c>
      <c r="AA4340" t="s">
        <v>70</v>
      </c>
      <c r="AD4340" t="s">
        <v>132</v>
      </c>
      <c r="AE4340" t="s">
        <v>755</v>
      </c>
      <c r="AF4340">
        <v>2022</v>
      </c>
    </row>
    <row r="4341" spans="1:32" x14ac:dyDescent="0.25">
      <c r="A4341" t="s">
        <v>29</v>
      </c>
      <c r="B4341" t="s">
        <v>67</v>
      </c>
      <c r="C4341" t="s">
        <v>68</v>
      </c>
      <c r="D4341" t="s">
        <v>69</v>
      </c>
      <c r="E4341">
        <f>_xlfn.XLOOKUP(Table1[[#This Row],[Location]],'Location analysis'!A:A,'Location analysis'!B:B)</f>
        <v>40.435699999999997</v>
      </c>
      <c r="F4341">
        <f>_xlfn.XLOOKUP(Table1[[#This Row],[Location]],'Location analysis'!A:A,'Location analysis'!C:C)</f>
        <v>-74.125200000000007</v>
      </c>
      <c r="G4341" t="s">
        <v>264</v>
      </c>
      <c r="H4341" t="s">
        <v>43</v>
      </c>
      <c r="I4341">
        <v>15328153493</v>
      </c>
      <c r="J4341" t="s">
        <v>754</v>
      </c>
      <c r="K4341" t="s">
        <v>36</v>
      </c>
      <c r="L4341">
        <v>121</v>
      </c>
      <c r="M4341">
        <v>1.5</v>
      </c>
      <c r="N4341">
        <v>1</v>
      </c>
      <c r="O4341">
        <v>121</v>
      </c>
      <c r="P4341">
        <v>1.5</v>
      </c>
      <c r="Q4341">
        <v>1</v>
      </c>
      <c r="R4341">
        <v>1.5</v>
      </c>
      <c r="S4341">
        <v>4.5</v>
      </c>
      <c r="T4341" s="1">
        <v>44743</v>
      </c>
      <c r="U4341" t="str">
        <f t="shared" si="335"/>
        <v>Funyuns - Flaming Hot</v>
      </c>
      <c r="V4341" t="str">
        <f t="shared" si="336"/>
        <v>Food</v>
      </c>
      <c r="W4341" t="s">
        <v>43</v>
      </c>
      <c r="X4341" t="b">
        <f t="shared" si="338"/>
        <v>1</v>
      </c>
      <c r="Y4341">
        <f t="shared" si="337"/>
        <v>1.5</v>
      </c>
      <c r="Z4341" s="2">
        <f t="shared" si="339"/>
        <v>1</v>
      </c>
      <c r="AA4341" t="s">
        <v>265</v>
      </c>
      <c r="AB4341" t="s">
        <v>122</v>
      </c>
      <c r="AD4341" t="s">
        <v>132</v>
      </c>
      <c r="AE4341" t="s">
        <v>755</v>
      </c>
      <c r="AF4341">
        <v>2022</v>
      </c>
    </row>
    <row r="4342" spans="1:32" x14ac:dyDescent="0.25">
      <c r="A4342" t="s">
        <v>29</v>
      </c>
      <c r="B4342" t="s">
        <v>67</v>
      </c>
      <c r="C4342" t="s">
        <v>68</v>
      </c>
      <c r="D4342" t="s">
        <v>69</v>
      </c>
      <c r="E4342">
        <f>_xlfn.XLOOKUP(Table1[[#This Row],[Location]],'Location analysis'!A:A,'Location analysis'!B:B)</f>
        <v>40.435699999999997</v>
      </c>
      <c r="F4342">
        <f>_xlfn.XLOOKUP(Table1[[#This Row],[Location]],'Location analysis'!A:A,'Location analysis'!C:C)</f>
        <v>-74.125200000000007</v>
      </c>
      <c r="G4342" t="s">
        <v>414</v>
      </c>
      <c r="H4342" t="s">
        <v>43</v>
      </c>
      <c r="I4342">
        <v>15328153493</v>
      </c>
      <c r="J4342" t="s">
        <v>754</v>
      </c>
      <c r="K4342" t="s">
        <v>36</v>
      </c>
      <c r="L4342">
        <v>123</v>
      </c>
      <c r="M4342">
        <v>1.5</v>
      </c>
      <c r="N4342">
        <v>1</v>
      </c>
      <c r="O4342">
        <v>123</v>
      </c>
      <c r="P4342">
        <v>1.5</v>
      </c>
      <c r="Q4342">
        <v>1</v>
      </c>
      <c r="R4342">
        <v>1.5</v>
      </c>
      <c r="S4342">
        <v>4.5</v>
      </c>
      <c r="T4342" s="1">
        <v>44743</v>
      </c>
      <c r="U4342" t="str">
        <f t="shared" si="335"/>
        <v>Lays - Classic</v>
      </c>
      <c r="V4342" t="str">
        <f t="shared" si="336"/>
        <v>Food</v>
      </c>
      <c r="W4342" t="s">
        <v>43</v>
      </c>
      <c r="X4342" t="b">
        <f t="shared" si="338"/>
        <v>1</v>
      </c>
      <c r="Y4342">
        <f t="shared" si="337"/>
        <v>1.5</v>
      </c>
      <c r="Z4342" s="2">
        <f t="shared" si="339"/>
        <v>1</v>
      </c>
      <c r="AA4342" t="s">
        <v>415</v>
      </c>
      <c r="AB4342" t="s">
        <v>416</v>
      </c>
      <c r="AD4342" t="s">
        <v>132</v>
      </c>
      <c r="AE4342" t="s">
        <v>755</v>
      </c>
      <c r="AF4342">
        <v>2022</v>
      </c>
    </row>
    <row r="4343" spans="1:32" x14ac:dyDescent="0.25">
      <c r="A4343" t="s">
        <v>29</v>
      </c>
      <c r="B4343" t="s">
        <v>67</v>
      </c>
      <c r="C4343" t="s">
        <v>68</v>
      </c>
      <c r="D4343" t="s">
        <v>69</v>
      </c>
      <c r="E4343">
        <f>_xlfn.XLOOKUP(Table1[[#This Row],[Location]],'Location analysis'!A:A,'Location analysis'!B:B)</f>
        <v>40.435699999999997</v>
      </c>
      <c r="F4343">
        <f>_xlfn.XLOOKUP(Table1[[#This Row],[Location]],'Location analysis'!A:A,'Location analysis'!C:C)</f>
        <v>-74.125200000000007</v>
      </c>
      <c r="G4343" t="s">
        <v>625</v>
      </c>
      <c r="I4343">
        <v>15328153493</v>
      </c>
      <c r="J4343" t="s">
        <v>754</v>
      </c>
      <c r="K4343" t="s">
        <v>36</v>
      </c>
      <c r="L4343">
        <v>113</v>
      </c>
      <c r="M4343">
        <v>1.5</v>
      </c>
      <c r="N4343">
        <v>1</v>
      </c>
      <c r="O4343">
        <v>113</v>
      </c>
      <c r="P4343">
        <v>1.5</v>
      </c>
      <c r="Q4343">
        <v>1</v>
      </c>
      <c r="R4343">
        <v>1.5</v>
      </c>
      <c r="S4343">
        <v>4.5</v>
      </c>
      <c r="T4343" s="1">
        <v>44743</v>
      </c>
      <c r="U4343" t="str">
        <f t="shared" si="335"/>
        <v>Doritos Spicy Nacho</v>
      </c>
      <c r="V4343" t="str">
        <f t="shared" si="336"/>
        <v>Cell is Blank - Dis-regard</v>
      </c>
      <c r="W4343" t="s">
        <v>43</v>
      </c>
      <c r="X4343" t="b">
        <f t="shared" si="338"/>
        <v>1</v>
      </c>
      <c r="Y4343">
        <f t="shared" si="337"/>
        <v>1.5</v>
      </c>
      <c r="Z4343" s="2">
        <f t="shared" si="339"/>
        <v>1</v>
      </c>
      <c r="AA4343" t="s">
        <v>625</v>
      </c>
      <c r="AD4343" t="s">
        <v>132</v>
      </c>
      <c r="AE4343" t="s">
        <v>755</v>
      </c>
      <c r="AF4343">
        <v>2022</v>
      </c>
    </row>
    <row r="4344" spans="1:32" x14ac:dyDescent="0.25">
      <c r="A4344" t="s">
        <v>29</v>
      </c>
      <c r="B4344" t="s">
        <v>67</v>
      </c>
      <c r="C4344" t="s">
        <v>68</v>
      </c>
      <c r="D4344" t="s">
        <v>69</v>
      </c>
      <c r="E4344">
        <f>_xlfn.XLOOKUP(Table1[[#This Row],[Location]],'Location analysis'!A:A,'Location analysis'!B:B)</f>
        <v>40.435699999999997</v>
      </c>
      <c r="F4344">
        <f>_xlfn.XLOOKUP(Table1[[#This Row],[Location]],'Location analysis'!A:A,'Location analysis'!C:C)</f>
        <v>-74.125200000000007</v>
      </c>
      <c r="G4344" t="s">
        <v>81</v>
      </c>
      <c r="H4344" t="s">
        <v>43</v>
      </c>
      <c r="I4344">
        <v>15328170781</v>
      </c>
      <c r="J4344" t="s">
        <v>754</v>
      </c>
      <c r="K4344" t="s">
        <v>36</v>
      </c>
      <c r="L4344">
        <v>134</v>
      </c>
      <c r="M4344">
        <v>2.5</v>
      </c>
      <c r="N4344">
        <v>2</v>
      </c>
      <c r="O4344">
        <v>134</v>
      </c>
      <c r="P4344">
        <v>2.5</v>
      </c>
      <c r="Q4344">
        <v>2</v>
      </c>
      <c r="R4344">
        <v>5</v>
      </c>
      <c r="S4344">
        <v>6.5</v>
      </c>
      <c r="T4344" s="1">
        <v>44743</v>
      </c>
      <c r="U4344" t="str">
        <f t="shared" si="335"/>
        <v>KitKat - Crisp Wafers</v>
      </c>
      <c r="V4344" t="str">
        <f t="shared" si="336"/>
        <v>Food</v>
      </c>
      <c r="W4344" t="s">
        <v>43</v>
      </c>
      <c r="X4344" t="b">
        <f t="shared" si="338"/>
        <v>1</v>
      </c>
      <c r="Y4344">
        <f t="shared" si="337"/>
        <v>2.5</v>
      </c>
      <c r="Z4344" s="2">
        <f t="shared" si="339"/>
        <v>1.6666666666666667</v>
      </c>
      <c r="AA4344" t="s">
        <v>82</v>
      </c>
      <c r="AB4344" t="s">
        <v>83</v>
      </c>
      <c r="AD4344" t="s">
        <v>132</v>
      </c>
      <c r="AE4344" t="s">
        <v>755</v>
      </c>
      <c r="AF4344">
        <v>2022</v>
      </c>
    </row>
    <row r="4345" spans="1:32" x14ac:dyDescent="0.25">
      <c r="A4345" t="s">
        <v>29</v>
      </c>
      <c r="B4345" t="s">
        <v>67</v>
      </c>
      <c r="C4345" t="s">
        <v>68</v>
      </c>
      <c r="D4345" t="s">
        <v>69</v>
      </c>
      <c r="E4345">
        <f>_xlfn.XLOOKUP(Table1[[#This Row],[Location]],'Location analysis'!A:A,'Location analysis'!B:B)</f>
        <v>40.435699999999997</v>
      </c>
      <c r="F4345">
        <f>_xlfn.XLOOKUP(Table1[[#This Row],[Location]],'Location analysis'!A:A,'Location analysis'!C:C)</f>
        <v>-74.125200000000007</v>
      </c>
      <c r="G4345" t="s">
        <v>179</v>
      </c>
      <c r="H4345" t="s">
        <v>43</v>
      </c>
      <c r="I4345">
        <v>15328170781</v>
      </c>
      <c r="J4345" t="s">
        <v>754</v>
      </c>
      <c r="K4345" t="s">
        <v>36</v>
      </c>
      <c r="L4345">
        <v>111</v>
      </c>
      <c r="M4345">
        <v>1.5</v>
      </c>
      <c r="N4345">
        <v>1</v>
      </c>
      <c r="O4345">
        <v>111</v>
      </c>
      <c r="P4345">
        <v>1.5</v>
      </c>
      <c r="Q4345">
        <v>1</v>
      </c>
      <c r="R4345">
        <v>1.5</v>
      </c>
      <c r="S4345">
        <v>6.5</v>
      </c>
      <c r="T4345" s="1">
        <v>44743</v>
      </c>
      <c r="U4345" t="str">
        <f t="shared" si="335"/>
        <v>Chesters Fries Flaming hot</v>
      </c>
      <c r="V4345" t="str">
        <f t="shared" si="336"/>
        <v>Food</v>
      </c>
      <c r="W4345" t="s">
        <v>43</v>
      </c>
      <c r="X4345" t="b">
        <f t="shared" si="338"/>
        <v>1</v>
      </c>
      <c r="Y4345">
        <f t="shared" si="337"/>
        <v>1.5</v>
      </c>
      <c r="Z4345" s="2">
        <f t="shared" si="339"/>
        <v>1</v>
      </c>
      <c r="AA4345" t="s">
        <v>179</v>
      </c>
      <c r="AD4345" t="s">
        <v>132</v>
      </c>
      <c r="AE4345" t="s">
        <v>755</v>
      </c>
      <c r="AF4345">
        <v>2022</v>
      </c>
    </row>
    <row r="4346" spans="1:32" x14ac:dyDescent="0.25">
      <c r="A4346" t="s">
        <v>29</v>
      </c>
      <c r="B4346" t="s">
        <v>62</v>
      </c>
      <c r="C4346" t="s">
        <v>63</v>
      </c>
      <c r="D4346" t="s">
        <v>64</v>
      </c>
      <c r="E4346">
        <f>_xlfn.XLOOKUP(Table1[[#This Row],[Location]],'Location analysis'!A:A,'Location analysis'!B:B)</f>
        <v>40.091900000000003</v>
      </c>
      <c r="F4346">
        <f>_xlfn.XLOOKUP(Table1[[#This Row],[Location]],'Location analysis'!A:A,'Location analysis'!C:C)</f>
        <v>-74.358699999999999</v>
      </c>
      <c r="G4346" t="s">
        <v>523</v>
      </c>
      <c r="H4346" t="s">
        <v>43</v>
      </c>
      <c r="I4346">
        <v>15328462611</v>
      </c>
      <c r="J4346" t="s">
        <v>754</v>
      </c>
      <c r="K4346" t="s">
        <v>51</v>
      </c>
      <c r="L4346">
        <v>111</v>
      </c>
      <c r="M4346">
        <v>1.5</v>
      </c>
      <c r="N4346">
        <v>1</v>
      </c>
      <c r="O4346">
        <v>111</v>
      </c>
      <c r="P4346">
        <v>1.5</v>
      </c>
      <c r="Q4346">
        <v>1</v>
      </c>
      <c r="R4346">
        <v>1.5</v>
      </c>
      <c r="S4346">
        <v>1.5</v>
      </c>
      <c r="T4346" s="1">
        <v>44743</v>
      </c>
      <c r="U4346" t="str">
        <f t="shared" si="335"/>
        <v>Pop Corners - Spicy Queso</v>
      </c>
      <c r="V4346" t="str">
        <f t="shared" si="336"/>
        <v>Food</v>
      </c>
      <c r="W4346" t="s">
        <v>43</v>
      </c>
      <c r="X4346" t="b">
        <f t="shared" si="338"/>
        <v>1</v>
      </c>
      <c r="Y4346">
        <f t="shared" si="337"/>
        <v>1.5</v>
      </c>
      <c r="Z4346" s="2">
        <f t="shared" si="339"/>
        <v>1</v>
      </c>
      <c r="AA4346" t="s">
        <v>509</v>
      </c>
      <c r="AB4346" t="s">
        <v>524</v>
      </c>
      <c r="AD4346" t="s">
        <v>132</v>
      </c>
      <c r="AE4346" t="s">
        <v>755</v>
      </c>
      <c r="AF4346">
        <v>2022</v>
      </c>
    </row>
    <row r="4347" spans="1:32" x14ac:dyDescent="0.25">
      <c r="A4347" t="s">
        <v>29</v>
      </c>
      <c r="B4347" t="s">
        <v>30</v>
      </c>
      <c r="C4347" t="s">
        <v>31</v>
      </c>
      <c r="D4347" t="s">
        <v>32</v>
      </c>
      <c r="E4347">
        <f>_xlfn.XLOOKUP(Table1[[#This Row],[Location]],'Location analysis'!A:A,'Location analysis'!B:B)</f>
        <v>40.423690999999998</v>
      </c>
      <c r="F4347">
        <f>_xlfn.XLOOKUP(Table1[[#This Row],[Location]],'Location analysis'!A:A,'Location analysis'!C:C)</f>
        <v>-74.380831999999998</v>
      </c>
      <c r="G4347" t="s">
        <v>703</v>
      </c>
      <c r="I4347">
        <v>15328493843</v>
      </c>
      <c r="J4347" t="s">
        <v>754</v>
      </c>
      <c r="K4347" t="s">
        <v>36</v>
      </c>
      <c r="L4347">
        <v>141</v>
      </c>
      <c r="M4347">
        <v>2</v>
      </c>
      <c r="N4347">
        <v>1</v>
      </c>
      <c r="O4347">
        <v>141</v>
      </c>
      <c r="P4347">
        <v>2</v>
      </c>
      <c r="Q4347">
        <v>1</v>
      </c>
      <c r="R4347">
        <v>2</v>
      </c>
      <c r="S4347">
        <v>2</v>
      </c>
      <c r="T4347" s="1">
        <v>44749</v>
      </c>
      <c r="U4347" t="str">
        <f t="shared" si="335"/>
        <v>Canada Dry - Ginger Ale &amp; Lemonde</v>
      </c>
      <c r="V4347" t="str">
        <f t="shared" si="336"/>
        <v>Cell is Blank - Dis-regard</v>
      </c>
      <c r="W4347" t="s">
        <v>34</v>
      </c>
      <c r="X4347" t="b">
        <f t="shared" si="338"/>
        <v>1</v>
      </c>
      <c r="Y4347">
        <f t="shared" si="337"/>
        <v>2</v>
      </c>
      <c r="Z4347" s="2">
        <f t="shared" si="339"/>
        <v>1.3333333333333333</v>
      </c>
      <c r="AA4347" t="s">
        <v>704</v>
      </c>
      <c r="AB4347" t="s">
        <v>705</v>
      </c>
      <c r="AD4347" t="s">
        <v>132</v>
      </c>
      <c r="AE4347" t="s">
        <v>755</v>
      </c>
      <c r="AF4347">
        <v>2022</v>
      </c>
    </row>
    <row r="4348" spans="1:32" x14ac:dyDescent="0.25">
      <c r="A4348" t="s">
        <v>29</v>
      </c>
      <c r="B4348" t="s">
        <v>67</v>
      </c>
      <c r="C4348" t="s">
        <v>68</v>
      </c>
      <c r="D4348" t="s">
        <v>69</v>
      </c>
      <c r="E4348">
        <f>_xlfn.XLOOKUP(Table1[[#This Row],[Location]],'Location analysis'!A:A,'Location analysis'!B:B)</f>
        <v>40.435699999999997</v>
      </c>
      <c r="F4348">
        <f>_xlfn.XLOOKUP(Table1[[#This Row],[Location]],'Location analysis'!A:A,'Location analysis'!C:C)</f>
        <v>-74.125200000000007</v>
      </c>
      <c r="G4348" t="s">
        <v>81</v>
      </c>
      <c r="H4348" t="s">
        <v>43</v>
      </c>
      <c r="I4348">
        <v>15328612126</v>
      </c>
      <c r="J4348" t="s">
        <v>754</v>
      </c>
      <c r="K4348" t="s">
        <v>36</v>
      </c>
      <c r="L4348">
        <v>139</v>
      </c>
      <c r="M4348">
        <v>2.5</v>
      </c>
      <c r="N4348">
        <v>1</v>
      </c>
      <c r="O4348">
        <v>139</v>
      </c>
      <c r="P4348">
        <v>2.5</v>
      </c>
      <c r="Q4348">
        <v>1</v>
      </c>
      <c r="R4348">
        <v>2.5</v>
      </c>
      <c r="S4348">
        <v>2.5</v>
      </c>
      <c r="T4348" s="1">
        <v>44743</v>
      </c>
      <c r="U4348" t="str">
        <f t="shared" si="335"/>
        <v>KitKat - Crisp Wafers</v>
      </c>
      <c r="V4348" t="str">
        <f t="shared" si="336"/>
        <v>Food</v>
      </c>
      <c r="W4348" t="s">
        <v>43</v>
      </c>
      <c r="X4348" t="b">
        <f t="shared" si="338"/>
        <v>1</v>
      </c>
      <c r="Y4348">
        <f t="shared" si="337"/>
        <v>2.5</v>
      </c>
      <c r="Z4348" s="2">
        <f t="shared" si="339"/>
        <v>1.6666666666666667</v>
      </c>
      <c r="AA4348" t="s">
        <v>82</v>
      </c>
      <c r="AB4348" t="s">
        <v>83</v>
      </c>
      <c r="AD4348" t="s">
        <v>132</v>
      </c>
      <c r="AE4348" t="s">
        <v>755</v>
      </c>
      <c r="AF4348">
        <v>2022</v>
      </c>
    </row>
    <row r="4349" spans="1:32" x14ac:dyDescent="0.25">
      <c r="A4349" t="s">
        <v>29</v>
      </c>
      <c r="B4349" t="s">
        <v>62</v>
      </c>
      <c r="C4349" t="s">
        <v>63</v>
      </c>
      <c r="D4349" t="s">
        <v>64</v>
      </c>
      <c r="E4349">
        <f>_xlfn.XLOOKUP(Table1[[#This Row],[Location]],'Location analysis'!A:A,'Location analysis'!B:B)</f>
        <v>40.091900000000003</v>
      </c>
      <c r="F4349">
        <f>_xlfn.XLOOKUP(Table1[[#This Row],[Location]],'Location analysis'!A:A,'Location analysis'!C:C)</f>
        <v>-74.358699999999999</v>
      </c>
      <c r="G4349" t="s">
        <v>143</v>
      </c>
      <c r="H4349" t="s">
        <v>49</v>
      </c>
      <c r="I4349">
        <v>15328778877</v>
      </c>
      <c r="J4349" t="s">
        <v>754</v>
      </c>
      <c r="K4349" t="s">
        <v>36</v>
      </c>
      <c r="L4349">
        <v>145</v>
      </c>
      <c r="M4349">
        <v>2.5</v>
      </c>
      <c r="N4349">
        <v>1</v>
      </c>
      <c r="O4349">
        <v>145</v>
      </c>
      <c r="P4349">
        <v>2.5</v>
      </c>
      <c r="Q4349">
        <v>1</v>
      </c>
      <c r="R4349">
        <v>2.5</v>
      </c>
      <c r="S4349">
        <v>2.5</v>
      </c>
      <c r="T4349" s="1">
        <v>44743</v>
      </c>
      <c r="U4349" t="str">
        <f t="shared" si="335"/>
        <v>Snapple Diet Tea - Raspberry</v>
      </c>
      <c r="V4349" t="str">
        <f t="shared" si="336"/>
        <v>Non Carbonated</v>
      </c>
      <c r="W4349" t="s">
        <v>49</v>
      </c>
      <c r="X4349" t="b">
        <f t="shared" si="338"/>
        <v>1</v>
      </c>
      <c r="Y4349">
        <f t="shared" si="337"/>
        <v>2.5</v>
      </c>
      <c r="Z4349" s="2">
        <f t="shared" si="339"/>
        <v>1.6666666666666667</v>
      </c>
      <c r="AA4349" t="s">
        <v>75</v>
      </c>
      <c r="AB4349" t="s">
        <v>144</v>
      </c>
      <c r="AD4349" t="s">
        <v>132</v>
      </c>
      <c r="AE4349" t="s">
        <v>755</v>
      </c>
      <c r="AF4349">
        <v>2022</v>
      </c>
    </row>
    <row r="4350" spans="1:32" x14ac:dyDescent="0.25">
      <c r="A4350" t="s">
        <v>29</v>
      </c>
      <c r="B4350" t="s">
        <v>67</v>
      </c>
      <c r="C4350" t="s">
        <v>68</v>
      </c>
      <c r="D4350" t="s">
        <v>69</v>
      </c>
      <c r="E4350">
        <f>_xlfn.XLOOKUP(Table1[[#This Row],[Location]],'Location analysis'!A:A,'Location analysis'!B:B)</f>
        <v>40.435699999999997</v>
      </c>
      <c r="F4350">
        <f>_xlfn.XLOOKUP(Table1[[#This Row],[Location]],'Location analysis'!A:A,'Location analysis'!C:C)</f>
        <v>-74.125200000000007</v>
      </c>
      <c r="G4350" t="s">
        <v>738</v>
      </c>
      <c r="H4350" t="s">
        <v>34</v>
      </c>
      <c r="I4350">
        <v>15328826693</v>
      </c>
      <c r="J4350" t="s">
        <v>754</v>
      </c>
      <c r="K4350" t="s">
        <v>36</v>
      </c>
      <c r="L4350">
        <v>141</v>
      </c>
      <c r="M4350">
        <v>1.5</v>
      </c>
      <c r="N4350">
        <v>1</v>
      </c>
      <c r="O4350">
        <v>141</v>
      </c>
      <c r="P4350">
        <v>1.5</v>
      </c>
      <c r="Q4350">
        <v>1</v>
      </c>
      <c r="R4350">
        <v>1.5</v>
      </c>
      <c r="S4350">
        <v>1.5</v>
      </c>
      <c r="T4350" s="1">
        <v>44743</v>
      </c>
      <c r="U4350" t="str">
        <f t="shared" si="335"/>
        <v>Coca Cola - Regular</v>
      </c>
      <c r="V4350" t="str">
        <f t="shared" si="336"/>
        <v>Carbonated</v>
      </c>
      <c r="W4350" t="s">
        <v>34</v>
      </c>
      <c r="X4350" t="b">
        <f t="shared" si="338"/>
        <v>1</v>
      </c>
      <c r="Y4350">
        <f t="shared" si="337"/>
        <v>1.5</v>
      </c>
      <c r="Z4350" s="2">
        <f t="shared" si="339"/>
        <v>1</v>
      </c>
      <c r="AA4350" t="s">
        <v>183</v>
      </c>
      <c r="AB4350" t="s">
        <v>739</v>
      </c>
      <c r="AD4350" t="s">
        <v>132</v>
      </c>
      <c r="AE4350" t="s">
        <v>755</v>
      </c>
      <c r="AF4350">
        <v>2022</v>
      </c>
    </row>
    <row r="4351" spans="1:32" x14ac:dyDescent="0.25">
      <c r="A4351" t="s">
        <v>29</v>
      </c>
      <c r="B4351" t="s">
        <v>67</v>
      </c>
      <c r="C4351" t="s">
        <v>68</v>
      </c>
      <c r="D4351" t="s">
        <v>69</v>
      </c>
      <c r="E4351">
        <f>_xlfn.XLOOKUP(Table1[[#This Row],[Location]],'Location analysis'!A:A,'Location analysis'!B:B)</f>
        <v>40.435699999999997</v>
      </c>
      <c r="F4351">
        <f>_xlfn.XLOOKUP(Table1[[#This Row],[Location]],'Location analysis'!A:A,'Location analysis'!C:C)</f>
        <v>-74.125200000000007</v>
      </c>
      <c r="G4351" t="s">
        <v>738</v>
      </c>
      <c r="H4351" t="s">
        <v>34</v>
      </c>
      <c r="I4351">
        <v>15328860832</v>
      </c>
      <c r="J4351" t="s">
        <v>754</v>
      </c>
      <c r="K4351" t="s">
        <v>36</v>
      </c>
      <c r="L4351">
        <v>141</v>
      </c>
      <c r="M4351">
        <v>1.5</v>
      </c>
      <c r="N4351">
        <v>1</v>
      </c>
      <c r="O4351">
        <v>141</v>
      </c>
      <c r="P4351">
        <v>1.5</v>
      </c>
      <c r="Q4351">
        <v>1</v>
      </c>
      <c r="R4351">
        <v>1.5</v>
      </c>
      <c r="S4351">
        <v>1.5</v>
      </c>
      <c r="T4351" s="1">
        <v>44743</v>
      </c>
      <c r="U4351" t="str">
        <f t="shared" si="335"/>
        <v>Coca Cola - Regular</v>
      </c>
      <c r="V4351" t="str">
        <f t="shared" si="336"/>
        <v>Carbonated</v>
      </c>
      <c r="W4351" t="s">
        <v>34</v>
      </c>
      <c r="X4351" t="b">
        <f t="shared" si="338"/>
        <v>1</v>
      </c>
      <c r="Y4351">
        <f t="shared" si="337"/>
        <v>1.5</v>
      </c>
      <c r="Z4351" s="2">
        <f t="shared" si="339"/>
        <v>1</v>
      </c>
      <c r="AA4351" t="s">
        <v>183</v>
      </c>
      <c r="AB4351" t="s">
        <v>739</v>
      </c>
      <c r="AD4351" t="s">
        <v>132</v>
      </c>
      <c r="AE4351" t="s">
        <v>755</v>
      </c>
      <c r="AF4351">
        <v>2022</v>
      </c>
    </row>
    <row r="4352" spans="1:32" x14ac:dyDescent="0.25">
      <c r="A4352" t="s">
        <v>29</v>
      </c>
      <c r="B4352" t="s">
        <v>30</v>
      </c>
      <c r="C4352" t="s">
        <v>31</v>
      </c>
      <c r="D4352" t="s">
        <v>32</v>
      </c>
      <c r="E4352">
        <f>_xlfn.XLOOKUP(Table1[[#This Row],[Location]],'Location analysis'!A:A,'Location analysis'!B:B)</f>
        <v>40.423690999999998</v>
      </c>
      <c r="F4352">
        <f>_xlfn.XLOOKUP(Table1[[#This Row],[Location]],'Location analysis'!A:A,'Location analysis'!C:C)</f>
        <v>-74.380831999999998</v>
      </c>
      <c r="G4352" t="s">
        <v>716</v>
      </c>
      <c r="I4352">
        <v>15329060544</v>
      </c>
      <c r="J4352" t="s">
        <v>754</v>
      </c>
      <c r="K4352" t="s">
        <v>36</v>
      </c>
      <c r="L4352">
        <v>140</v>
      </c>
      <c r="M4352">
        <v>2.75</v>
      </c>
      <c r="N4352">
        <v>1</v>
      </c>
      <c r="O4352">
        <v>140</v>
      </c>
      <c r="P4352">
        <v>2.75</v>
      </c>
      <c r="Q4352">
        <v>1</v>
      </c>
      <c r="R4352">
        <v>2.75</v>
      </c>
      <c r="S4352">
        <v>2.75</v>
      </c>
      <c r="T4352" s="1">
        <v>44749</v>
      </c>
      <c r="U4352" t="str">
        <f t="shared" si="335"/>
        <v>Canada Dry - Ginger Ale</v>
      </c>
      <c r="V4352" t="str">
        <f t="shared" si="336"/>
        <v>Cell is Blank - Dis-regard</v>
      </c>
      <c r="W4352" t="s">
        <v>34</v>
      </c>
      <c r="X4352" t="b">
        <f t="shared" si="338"/>
        <v>1</v>
      </c>
      <c r="Y4352">
        <f t="shared" si="337"/>
        <v>2.75</v>
      </c>
      <c r="Z4352" s="2">
        <f t="shared" si="339"/>
        <v>1.8333333333333333</v>
      </c>
      <c r="AA4352" t="s">
        <v>704</v>
      </c>
      <c r="AB4352" t="s">
        <v>717</v>
      </c>
      <c r="AD4352" t="s">
        <v>132</v>
      </c>
      <c r="AE4352" t="s">
        <v>755</v>
      </c>
      <c r="AF4352">
        <v>2022</v>
      </c>
    </row>
    <row r="4353" spans="1:32" x14ac:dyDescent="0.25">
      <c r="A4353" t="s">
        <v>29</v>
      </c>
      <c r="B4353" t="s">
        <v>30</v>
      </c>
      <c r="C4353" t="s">
        <v>31</v>
      </c>
      <c r="D4353" t="s">
        <v>32</v>
      </c>
      <c r="E4353">
        <f>_xlfn.XLOOKUP(Table1[[#This Row],[Location]],'Location analysis'!A:A,'Location analysis'!B:B)</f>
        <v>40.423690999999998</v>
      </c>
      <c r="F4353">
        <f>_xlfn.XLOOKUP(Table1[[#This Row],[Location]],'Location analysis'!A:A,'Location analysis'!C:C)</f>
        <v>-74.380831999999998</v>
      </c>
      <c r="G4353" t="s">
        <v>33</v>
      </c>
      <c r="H4353" t="s">
        <v>34</v>
      </c>
      <c r="I4353">
        <v>15329068915</v>
      </c>
      <c r="J4353" t="s">
        <v>754</v>
      </c>
      <c r="K4353" t="s">
        <v>36</v>
      </c>
      <c r="L4353">
        <v>148</v>
      </c>
      <c r="M4353">
        <v>3.5</v>
      </c>
      <c r="N4353">
        <v>1</v>
      </c>
      <c r="O4353">
        <v>148</v>
      </c>
      <c r="P4353">
        <v>3.5</v>
      </c>
      <c r="Q4353">
        <v>1</v>
      </c>
      <c r="R4353">
        <v>3.5</v>
      </c>
      <c r="S4353">
        <v>4.75</v>
      </c>
      <c r="T4353" s="1">
        <v>44749</v>
      </c>
      <c r="U4353" t="str">
        <f t="shared" si="335"/>
        <v>Red Bull - Energy Drink - Sugar Free</v>
      </c>
      <c r="V4353" t="str">
        <f t="shared" si="336"/>
        <v>Carbonated</v>
      </c>
      <c r="W4353" t="s">
        <v>34</v>
      </c>
      <c r="X4353" t="b">
        <f t="shared" si="338"/>
        <v>1</v>
      </c>
      <c r="Y4353">
        <f t="shared" si="337"/>
        <v>3.5</v>
      </c>
      <c r="Z4353" s="2">
        <f t="shared" si="339"/>
        <v>2.3333333333333335</v>
      </c>
      <c r="AA4353" t="s">
        <v>37</v>
      </c>
      <c r="AB4353" t="s">
        <v>38</v>
      </c>
      <c r="AC4353" t="s">
        <v>39</v>
      </c>
      <c r="AD4353" t="s">
        <v>132</v>
      </c>
      <c r="AE4353" t="s">
        <v>755</v>
      </c>
      <c r="AF4353">
        <v>2022</v>
      </c>
    </row>
    <row r="4354" spans="1:32" x14ac:dyDescent="0.25">
      <c r="A4354" t="s">
        <v>29</v>
      </c>
      <c r="B4354" t="s">
        <v>30</v>
      </c>
      <c r="C4354" t="s">
        <v>31</v>
      </c>
      <c r="D4354" t="s">
        <v>32</v>
      </c>
      <c r="E4354">
        <f>_xlfn.XLOOKUP(Table1[[#This Row],[Location]],'Location analysis'!A:A,'Location analysis'!B:B)</f>
        <v>40.423690999999998</v>
      </c>
      <c r="F4354">
        <f>_xlfn.XLOOKUP(Table1[[#This Row],[Location]],'Location analysis'!A:A,'Location analysis'!C:C)</f>
        <v>-74.380831999999998</v>
      </c>
      <c r="G4354" t="s">
        <v>192</v>
      </c>
      <c r="H4354" t="s">
        <v>43</v>
      </c>
      <c r="I4354">
        <v>15329068915</v>
      </c>
      <c r="J4354" t="s">
        <v>754</v>
      </c>
      <c r="K4354" t="s">
        <v>36</v>
      </c>
      <c r="L4354">
        <v>125</v>
      </c>
      <c r="M4354">
        <v>1.25</v>
      </c>
      <c r="N4354">
        <v>1</v>
      </c>
      <c r="O4354">
        <v>125</v>
      </c>
      <c r="P4354">
        <v>1.25</v>
      </c>
      <c r="Q4354">
        <v>1</v>
      </c>
      <c r="R4354">
        <v>1.25</v>
      </c>
      <c r="S4354">
        <v>4.75</v>
      </c>
      <c r="T4354" s="1">
        <v>44749</v>
      </c>
      <c r="U4354" t="str">
        <f t="shared" ref="U4354:U4417" si="340">IF(G4354="","Cell is Blank - Dis-regard",G4354)</f>
        <v>CheezIt - Original</v>
      </c>
      <c r="V4354" t="str">
        <f t="shared" ref="V4354:V4417" si="341">IF(H4354="","Cell is Blank - Dis-regard",H4354)</f>
        <v>Food</v>
      </c>
      <c r="W4354" t="s">
        <v>43</v>
      </c>
      <c r="X4354" t="b">
        <f t="shared" si="338"/>
        <v>1</v>
      </c>
      <c r="Y4354">
        <f t="shared" ref="Y4354:Y4417" si="342">IF(X4354="FALSE",M4354,M4354)</f>
        <v>1.25</v>
      </c>
      <c r="Z4354" s="2">
        <f t="shared" si="339"/>
        <v>0.83333333333333337</v>
      </c>
      <c r="AA4354" t="s">
        <v>193</v>
      </c>
      <c r="AB4354" t="s">
        <v>150</v>
      </c>
      <c r="AD4354" t="s">
        <v>132</v>
      </c>
      <c r="AE4354" t="s">
        <v>755</v>
      </c>
      <c r="AF4354">
        <v>2022</v>
      </c>
    </row>
    <row r="4355" spans="1:32" x14ac:dyDescent="0.25">
      <c r="A4355" t="s">
        <v>29</v>
      </c>
      <c r="B4355" t="s">
        <v>67</v>
      </c>
      <c r="C4355" t="s">
        <v>68</v>
      </c>
      <c r="D4355" t="s">
        <v>69</v>
      </c>
      <c r="E4355">
        <f>_xlfn.XLOOKUP(Table1[[#This Row],[Location]],'Location analysis'!A:A,'Location analysis'!B:B)</f>
        <v>40.435699999999997</v>
      </c>
      <c r="F4355">
        <f>_xlfn.XLOOKUP(Table1[[#This Row],[Location]],'Location analysis'!A:A,'Location analysis'!C:C)</f>
        <v>-74.125200000000007</v>
      </c>
      <c r="G4355" t="s">
        <v>264</v>
      </c>
      <c r="H4355" t="s">
        <v>43</v>
      </c>
      <c r="I4355">
        <v>15329072409</v>
      </c>
      <c r="J4355" t="s">
        <v>754</v>
      </c>
      <c r="K4355" t="s">
        <v>51</v>
      </c>
      <c r="L4355">
        <v>121</v>
      </c>
      <c r="M4355">
        <v>1.5</v>
      </c>
      <c r="N4355">
        <v>1</v>
      </c>
      <c r="O4355">
        <v>121</v>
      </c>
      <c r="P4355">
        <v>1.5</v>
      </c>
      <c r="Q4355">
        <v>1</v>
      </c>
      <c r="R4355">
        <v>1.5</v>
      </c>
      <c r="S4355">
        <v>1.5</v>
      </c>
      <c r="T4355" s="1">
        <v>44743</v>
      </c>
      <c r="U4355" t="str">
        <f t="shared" si="340"/>
        <v>Funyuns - Flaming Hot</v>
      </c>
      <c r="V4355" t="str">
        <f t="shared" si="341"/>
        <v>Food</v>
      </c>
      <c r="W4355" t="s">
        <v>43</v>
      </c>
      <c r="X4355" t="b">
        <f t="shared" ref="X4355:X4418" si="343">M4355=P4355</f>
        <v>1</v>
      </c>
      <c r="Y4355">
        <f t="shared" si="342"/>
        <v>1.5</v>
      </c>
      <c r="Z4355" s="2">
        <f t="shared" ref="Z4355:Z4418" si="344">Y4355/1.5</f>
        <v>1</v>
      </c>
      <c r="AA4355" t="s">
        <v>265</v>
      </c>
      <c r="AB4355" t="s">
        <v>122</v>
      </c>
      <c r="AD4355" t="s">
        <v>132</v>
      </c>
      <c r="AE4355" t="s">
        <v>755</v>
      </c>
      <c r="AF4355">
        <v>2022</v>
      </c>
    </row>
    <row r="4356" spans="1:32" x14ac:dyDescent="0.25">
      <c r="A4356" t="s">
        <v>29</v>
      </c>
      <c r="B4356" t="s">
        <v>67</v>
      </c>
      <c r="C4356" t="s">
        <v>68</v>
      </c>
      <c r="D4356" t="s">
        <v>69</v>
      </c>
      <c r="E4356">
        <f>_xlfn.XLOOKUP(Table1[[#This Row],[Location]],'Location analysis'!A:A,'Location analysis'!B:B)</f>
        <v>40.435699999999997</v>
      </c>
      <c r="F4356">
        <f>_xlfn.XLOOKUP(Table1[[#This Row],[Location]],'Location analysis'!A:A,'Location analysis'!C:C)</f>
        <v>-74.125200000000007</v>
      </c>
      <c r="G4356" t="s">
        <v>70</v>
      </c>
      <c r="H4356" t="s">
        <v>34</v>
      </c>
      <c r="I4356">
        <v>15329076041</v>
      </c>
      <c r="J4356" t="s">
        <v>754</v>
      </c>
      <c r="K4356" t="s">
        <v>51</v>
      </c>
      <c r="L4356">
        <v>146</v>
      </c>
      <c r="M4356">
        <v>3</v>
      </c>
      <c r="N4356">
        <v>1</v>
      </c>
      <c r="O4356">
        <v>146</v>
      </c>
      <c r="P4356">
        <v>3</v>
      </c>
      <c r="Q4356">
        <v>1</v>
      </c>
      <c r="R4356">
        <v>3</v>
      </c>
      <c r="S4356">
        <v>3</v>
      </c>
      <c r="T4356" s="1">
        <v>44743</v>
      </c>
      <c r="U4356" t="str">
        <f t="shared" si="340"/>
        <v>Monster Energy Original</v>
      </c>
      <c r="V4356" t="str">
        <f t="shared" si="341"/>
        <v>Carbonated</v>
      </c>
      <c r="W4356" t="s">
        <v>34</v>
      </c>
      <c r="X4356" t="b">
        <f t="shared" si="343"/>
        <v>1</v>
      </c>
      <c r="Y4356">
        <f t="shared" si="342"/>
        <v>3</v>
      </c>
      <c r="Z4356" s="2">
        <f t="shared" si="344"/>
        <v>2</v>
      </c>
      <c r="AA4356" t="s">
        <v>70</v>
      </c>
      <c r="AD4356" t="s">
        <v>132</v>
      </c>
      <c r="AE4356" t="s">
        <v>755</v>
      </c>
      <c r="AF4356">
        <v>2022</v>
      </c>
    </row>
    <row r="4357" spans="1:32" x14ac:dyDescent="0.25">
      <c r="A4357" t="s">
        <v>29</v>
      </c>
      <c r="B4357" t="s">
        <v>394</v>
      </c>
      <c r="C4357" t="s">
        <v>395</v>
      </c>
      <c r="D4357" t="s">
        <v>396</v>
      </c>
      <c r="E4357">
        <f>_xlfn.XLOOKUP(Table1[[#This Row],[Location]],'Location analysis'!A:A,'Location analysis'!B:B)</f>
        <v>40.416893999999999</v>
      </c>
      <c r="F4357">
        <f>_xlfn.XLOOKUP(Table1[[#This Row],[Location]],'Location analysis'!A:A,'Location analysis'!C:C)</f>
        <v>-74.420399000000003</v>
      </c>
      <c r="G4357" t="s">
        <v>612</v>
      </c>
      <c r="H4357" t="s">
        <v>43</v>
      </c>
      <c r="I4357">
        <v>15329088700</v>
      </c>
      <c r="J4357" t="s">
        <v>754</v>
      </c>
      <c r="K4357" t="s">
        <v>51</v>
      </c>
      <c r="L4357">
        <v>122</v>
      </c>
      <c r="M4357">
        <v>1.25</v>
      </c>
      <c r="N4357">
        <v>1</v>
      </c>
      <c r="O4357">
        <v>122</v>
      </c>
      <c r="P4357">
        <v>1.25</v>
      </c>
      <c r="Q4357">
        <v>1</v>
      </c>
      <c r="R4357">
        <v>1.25</v>
      </c>
      <c r="S4357">
        <v>1.25</v>
      </c>
      <c r="T4357" s="1">
        <v>44743</v>
      </c>
      <c r="U4357" t="str">
        <f t="shared" si="340"/>
        <v>Goldfish Baked - Cheddar</v>
      </c>
      <c r="V4357" t="str">
        <f t="shared" si="341"/>
        <v>Food</v>
      </c>
      <c r="W4357" t="s">
        <v>43</v>
      </c>
      <c r="X4357" t="b">
        <f t="shared" si="343"/>
        <v>1</v>
      </c>
      <c r="Y4357">
        <f t="shared" si="342"/>
        <v>1.25</v>
      </c>
      <c r="Z4357" s="2">
        <f t="shared" si="344"/>
        <v>0.83333333333333337</v>
      </c>
      <c r="AA4357" t="s">
        <v>613</v>
      </c>
      <c r="AB4357" t="s">
        <v>614</v>
      </c>
      <c r="AD4357" t="s">
        <v>132</v>
      </c>
      <c r="AE4357" t="s">
        <v>755</v>
      </c>
      <c r="AF4357">
        <v>2022</v>
      </c>
    </row>
    <row r="4358" spans="1:32" x14ac:dyDescent="0.25">
      <c r="A4358" t="s">
        <v>29</v>
      </c>
      <c r="B4358" t="s">
        <v>30</v>
      </c>
      <c r="C4358" t="s">
        <v>31</v>
      </c>
      <c r="D4358" t="s">
        <v>32</v>
      </c>
      <c r="E4358">
        <f>_xlfn.XLOOKUP(Table1[[#This Row],[Location]],'Location analysis'!A:A,'Location analysis'!B:B)</f>
        <v>40.423690999999998</v>
      </c>
      <c r="F4358">
        <f>_xlfn.XLOOKUP(Table1[[#This Row],[Location]],'Location analysis'!A:A,'Location analysis'!C:C)</f>
        <v>-74.380831999999998</v>
      </c>
      <c r="G4358" t="s">
        <v>125</v>
      </c>
      <c r="H4358" t="s">
        <v>97</v>
      </c>
      <c r="I4358">
        <v>15329164889</v>
      </c>
      <c r="J4358" t="s">
        <v>754</v>
      </c>
      <c r="K4358" t="s">
        <v>51</v>
      </c>
      <c r="L4358">
        <v>143</v>
      </c>
      <c r="M4358">
        <v>2</v>
      </c>
      <c r="N4358">
        <v>1</v>
      </c>
      <c r="O4358">
        <v>143</v>
      </c>
      <c r="P4358">
        <v>2</v>
      </c>
      <c r="Q4358">
        <v>1</v>
      </c>
      <c r="R4358">
        <v>2</v>
      </c>
      <c r="S4358">
        <v>2</v>
      </c>
      <c r="T4358" s="1">
        <v>44749</v>
      </c>
      <c r="U4358" t="str">
        <f t="shared" si="340"/>
        <v>S. Pellegrino Sparkling Mineral Water</v>
      </c>
      <c r="V4358" t="str">
        <f t="shared" si="341"/>
        <v>Water</v>
      </c>
      <c r="W4358" t="s">
        <v>97</v>
      </c>
      <c r="X4358" t="b">
        <f t="shared" si="343"/>
        <v>1</v>
      </c>
      <c r="Y4358">
        <f t="shared" si="342"/>
        <v>2</v>
      </c>
      <c r="Z4358" s="2">
        <f t="shared" si="344"/>
        <v>1.3333333333333333</v>
      </c>
      <c r="AA4358" t="s">
        <v>125</v>
      </c>
      <c r="AD4358" t="s">
        <v>132</v>
      </c>
      <c r="AE4358" t="s">
        <v>755</v>
      </c>
      <c r="AF4358">
        <v>2022</v>
      </c>
    </row>
    <row r="4359" spans="1:32" x14ac:dyDescent="0.25">
      <c r="A4359" t="s">
        <v>29</v>
      </c>
      <c r="B4359" t="s">
        <v>67</v>
      </c>
      <c r="C4359" t="s">
        <v>68</v>
      </c>
      <c r="D4359" t="s">
        <v>69</v>
      </c>
      <c r="E4359">
        <f>_xlfn.XLOOKUP(Table1[[#This Row],[Location]],'Location analysis'!A:A,'Location analysis'!B:B)</f>
        <v>40.435699999999997</v>
      </c>
      <c r="F4359">
        <f>_xlfn.XLOOKUP(Table1[[#This Row],[Location]],'Location analysis'!A:A,'Location analysis'!C:C)</f>
        <v>-74.125200000000007</v>
      </c>
      <c r="G4359" t="s">
        <v>738</v>
      </c>
      <c r="H4359" t="s">
        <v>34</v>
      </c>
      <c r="I4359">
        <v>15329215170</v>
      </c>
      <c r="J4359" t="s">
        <v>754</v>
      </c>
      <c r="K4359" t="s">
        <v>51</v>
      </c>
      <c r="L4359">
        <v>142</v>
      </c>
      <c r="M4359">
        <v>1.5</v>
      </c>
      <c r="N4359">
        <v>1</v>
      </c>
      <c r="O4359">
        <v>142</v>
      </c>
      <c r="P4359">
        <v>1.5</v>
      </c>
      <c r="Q4359">
        <v>1</v>
      </c>
      <c r="R4359">
        <v>1.5</v>
      </c>
      <c r="S4359">
        <v>1.5</v>
      </c>
      <c r="T4359" s="1">
        <v>44743</v>
      </c>
      <c r="U4359" t="str">
        <f t="shared" si="340"/>
        <v>Coca Cola - Regular</v>
      </c>
      <c r="V4359" t="str">
        <f t="shared" si="341"/>
        <v>Carbonated</v>
      </c>
      <c r="W4359" t="s">
        <v>34</v>
      </c>
      <c r="X4359" t="b">
        <f t="shared" si="343"/>
        <v>1</v>
      </c>
      <c r="Y4359">
        <f t="shared" si="342"/>
        <v>1.5</v>
      </c>
      <c r="Z4359" s="2">
        <f t="shared" si="344"/>
        <v>1</v>
      </c>
      <c r="AA4359" t="s">
        <v>183</v>
      </c>
      <c r="AB4359" t="s">
        <v>739</v>
      </c>
      <c r="AD4359" t="s">
        <v>132</v>
      </c>
      <c r="AE4359" t="s">
        <v>755</v>
      </c>
      <c r="AF4359">
        <v>2022</v>
      </c>
    </row>
    <row r="4360" spans="1:32" x14ac:dyDescent="0.25">
      <c r="A4360" t="s">
        <v>29</v>
      </c>
      <c r="B4360" t="s">
        <v>67</v>
      </c>
      <c r="C4360" t="s">
        <v>68</v>
      </c>
      <c r="D4360" t="s">
        <v>69</v>
      </c>
      <c r="E4360">
        <f>_xlfn.XLOOKUP(Table1[[#This Row],[Location]],'Location analysis'!A:A,'Location analysis'!B:B)</f>
        <v>40.435699999999997</v>
      </c>
      <c r="F4360">
        <f>_xlfn.XLOOKUP(Table1[[#This Row],[Location]],'Location analysis'!A:A,'Location analysis'!C:C)</f>
        <v>-74.125200000000007</v>
      </c>
      <c r="G4360" t="s">
        <v>738</v>
      </c>
      <c r="H4360" t="s">
        <v>34</v>
      </c>
      <c r="I4360">
        <v>15329218867</v>
      </c>
      <c r="J4360" t="s">
        <v>754</v>
      </c>
      <c r="K4360" t="s">
        <v>51</v>
      </c>
      <c r="L4360">
        <v>142</v>
      </c>
      <c r="M4360">
        <v>1.5</v>
      </c>
      <c r="N4360">
        <v>1</v>
      </c>
      <c r="O4360">
        <v>142</v>
      </c>
      <c r="P4360">
        <v>1.5</v>
      </c>
      <c r="Q4360">
        <v>1</v>
      </c>
      <c r="R4360">
        <v>1.5</v>
      </c>
      <c r="S4360">
        <v>1.5</v>
      </c>
      <c r="T4360" s="1">
        <v>44743</v>
      </c>
      <c r="U4360" t="str">
        <f t="shared" si="340"/>
        <v>Coca Cola - Regular</v>
      </c>
      <c r="V4360" t="str">
        <f t="shared" si="341"/>
        <v>Carbonated</v>
      </c>
      <c r="W4360" t="s">
        <v>34</v>
      </c>
      <c r="X4360" t="b">
        <f t="shared" si="343"/>
        <v>1</v>
      </c>
      <c r="Y4360">
        <f t="shared" si="342"/>
        <v>1.5</v>
      </c>
      <c r="Z4360" s="2">
        <f t="shared" si="344"/>
        <v>1</v>
      </c>
      <c r="AA4360" t="s">
        <v>183</v>
      </c>
      <c r="AB4360" t="s">
        <v>739</v>
      </c>
      <c r="AD4360" t="s">
        <v>132</v>
      </c>
      <c r="AE4360" t="s">
        <v>755</v>
      </c>
      <c r="AF4360">
        <v>2022</v>
      </c>
    </row>
    <row r="4361" spans="1:32" x14ac:dyDescent="0.25">
      <c r="A4361" t="s">
        <v>29</v>
      </c>
      <c r="B4361" t="s">
        <v>67</v>
      </c>
      <c r="C4361" t="s">
        <v>68</v>
      </c>
      <c r="D4361" t="s">
        <v>69</v>
      </c>
      <c r="E4361">
        <f>_xlfn.XLOOKUP(Table1[[#This Row],[Location]],'Location analysis'!A:A,'Location analysis'!B:B)</f>
        <v>40.435699999999997</v>
      </c>
      <c r="F4361">
        <f>_xlfn.XLOOKUP(Table1[[#This Row],[Location]],'Location analysis'!A:A,'Location analysis'!C:C)</f>
        <v>-74.125200000000007</v>
      </c>
      <c r="G4361" t="s">
        <v>738</v>
      </c>
      <c r="H4361" t="s">
        <v>34</v>
      </c>
      <c r="I4361">
        <v>15329220305</v>
      </c>
      <c r="J4361" t="s">
        <v>754</v>
      </c>
      <c r="K4361" t="s">
        <v>51</v>
      </c>
      <c r="L4361">
        <v>142</v>
      </c>
      <c r="M4361">
        <v>1.5</v>
      </c>
      <c r="N4361">
        <v>1</v>
      </c>
      <c r="O4361">
        <v>142</v>
      </c>
      <c r="P4361">
        <v>1.5</v>
      </c>
      <c r="Q4361">
        <v>1</v>
      </c>
      <c r="R4361">
        <v>1.5</v>
      </c>
      <c r="S4361">
        <v>1.5</v>
      </c>
      <c r="T4361" s="1">
        <v>44743</v>
      </c>
      <c r="U4361" t="str">
        <f t="shared" si="340"/>
        <v>Coca Cola - Regular</v>
      </c>
      <c r="V4361" t="str">
        <f t="shared" si="341"/>
        <v>Carbonated</v>
      </c>
      <c r="W4361" t="s">
        <v>34</v>
      </c>
      <c r="X4361" t="b">
        <f t="shared" si="343"/>
        <v>1</v>
      </c>
      <c r="Y4361">
        <f t="shared" si="342"/>
        <v>1.5</v>
      </c>
      <c r="Z4361" s="2">
        <f t="shared" si="344"/>
        <v>1</v>
      </c>
      <c r="AA4361" t="s">
        <v>183</v>
      </c>
      <c r="AB4361" t="s">
        <v>739</v>
      </c>
      <c r="AD4361" t="s">
        <v>132</v>
      </c>
      <c r="AE4361" t="s">
        <v>755</v>
      </c>
      <c r="AF4361">
        <v>2022</v>
      </c>
    </row>
    <row r="4362" spans="1:32" x14ac:dyDescent="0.25">
      <c r="A4362" t="s">
        <v>29</v>
      </c>
      <c r="B4362" t="s">
        <v>30</v>
      </c>
      <c r="C4362" t="s">
        <v>31</v>
      </c>
      <c r="D4362" t="s">
        <v>32</v>
      </c>
      <c r="E4362">
        <f>_xlfn.XLOOKUP(Table1[[#This Row],[Location]],'Location analysis'!A:A,'Location analysis'!B:B)</f>
        <v>40.423690999999998</v>
      </c>
      <c r="F4362">
        <f>_xlfn.XLOOKUP(Table1[[#This Row],[Location]],'Location analysis'!A:A,'Location analysis'!C:C)</f>
        <v>-74.380831999999998</v>
      </c>
      <c r="G4362" t="s">
        <v>293</v>
      </c>
      <c r="H4362" t="s">
        <v>43</v>
      </c>
      <c r="I4362">
        <v>15329461965</v>
      </c>
      <c r="J4362" t="s">
        <v>754</v>
      </c>
      <c r="K4362" t="s">
        <v>51</v>
      </c>
      <c r="L4362">
        <v>135</v>
      </c>
      <c r="M4362">
        <v>2</v>
      </c>
      <c r="N4362">
        <v>1</v>
      </c>
      <c r="O4362">
        <v>135</v>
      </c>
      <c r="P4362">
        <v>2</v>
      </c>
      <c r="Q4362">
        <v>1</v>
      </c>
      <c r="R4362">
        <v>2</v>
      </c>
      <c r="S4362">
        <v>2</v>
      </c>
      <c r="T4362" s="1">
        <v>44749</v>
      </c>
      <c r="U4362" t="str">
        <f t="shared" si="340"/>
        <v>Kinder - Bueno - Crispy Creamy Chocolate</v>
      </c>
      <c r="V4362" t="str">
        <f t="shared" si="341"/>
        <v>Food</v>
      </c>
      <c r="W4362" t="s">
        <v>43</v>
      </c>
      <c r="X4362" t="b">
        <f t="shared" si="343"/>
        <v>1</v>
      </c>
      <c r="Y4362">
        <f t="shared" si="342"/>
        <v>2</v>
      </c>
      <c r="Z4362" s="2">
        <f t="shared" si="344"/>
        <v>1.3333333333333333</v>
      </c>
      <c r="AA4362" t="s">
        <v>294</v>
      </c>
      <c r="AB4362" t="s">
        <v>295</v>
      </c>
      <c r="AC4362" t="s">
        <v>296</v>
      </c>
      <c r="AD4362" t="s">
        <v>132</v>
      </c>
      <c r="AE4362" t="s">
        <v>755</v>
      </c>
      <c r="AF4362">
        <v>2022</v>
      </c>
    </row>
    <row r="4363" spans="1:32" x14ac:dyDescent="0.25">
      <c r="A4363" t="s">
        <v>29</v>
      </c>
      <c r="B4363" t="s">
        <v>394</v>
      </c>
      <c r="C4363" t="s">
        <v>395</v>
      </c>
      <c r="D4363" t="s">
        <v>396</v>
      </c>
      <c r="E4363">
        <f>_xlfn.XLOOKUP(Table1[[#This Row],[Location]],'Location analysis'!A:A,'Location analysis'!B:B)</f>
        <v>40.416893999999999</v>
      </c>
      <c r="F4363">
        <f>_xlfn.XLOOKUP(Table1[[#This Row],[Location]],'Location analysis'!A:A,'Location analysis'!C:C)</f>
        <v>-74.420399000000003</v>
      </c>
      <c r="G4363" t="s">
        <v>137</v>
      </c>
      <c r="H4363" t="s">
        <v>97</v>
      </c>
      <c r="I4363">
        <v>15329493289</v>
      </c>
      <c r="J4363" t="s">
        <v>754</v>
      </c>
      <c r="K4363" t="s">
        <v>51</v>
      </c>
      <c r="L4363">
        <v>144</v>
      </c>
      <c r="M4363">
        <v>1.5</v>
      </c>
      <c r="N4363">
        <v>1</v>
      </c>
      <c r="O4363">
        <v>144</v>
      </c>
      <c r="P4363">
        <v>1.5</v>
      </c>
      <c r="Q4363">
        <v>1</v>
      </c>
      <c r="R4363">
        <v>1.5</v>
      </c>
      <c r="S4363">
        <v>1.5</v>
      </c>
      <c r="T4363" s="1">
        <v>44743</v>
      </c>
      <c r="U4363" t="str">
        <f t="shared" si="340"/>
        <v>Poland Springs Water</v>
      </c>
      <c r="V4363" t="str">
        <f t="shared" si="341"/>
        <v>Water</v>
      </c>
      <c r="W4363" t="s">
        <v>97</v>
      </c>
      <c r="X4363" t="b">
        <f t="shared" si="343"/>
        <v>1</v>
      </c>
      <c r="Y4363">
        <f t="shared" si="342"/>
        <v>1.5</v>
      </c>
      <c r="Z4363" s="2">
        <f t="shared" si="344"/>
        <v>1</v>
      </c>
      <c r="AA4363" t="s">
        <v>137</v>
      </c>
      <c r="AD4363" t="s">
        <v>132</v>
      </c>
      <c r="AE4363" t="s">
        <v>755</v>
      </c>
      <c r="AF4363">
        <v>2022</v>
      </c>
    </row>
    <row r="4364" spans="1:32" x14ac:dyDescent="0.25">
      <c r="A4364" t="s">
        <v>29</v>
      </c>
      <c r="B4364" t="s">
        <v>394</v>
      </c>
      <c r="C4364" t="s">
        <v>395</v>
      </c>
      <c r="D4364" t="s">
        <v>396</v>
      </c>
      <c r="E4364">
        <f>_xlfn.XLOOKUP(Table1[[#This Row],[Location]],'Location analysis'!A:A,'Location analysis'!B:B)</f>
        <v>40.416893999999999</v>
      </c>
      <c r="F4364">
        <f>_xlfn.XLOOKUP(Table1[[#This Row],[Location]],'Location analysis'!A:A,'Location analysis'!C:C)</f>
        <v>-74.420399000000003</v>
      </c>
      <c r="G4364" t="s">
        <v>148</v>
      </c>
      <c r="H4364" t="s">
        <v>49</v>
      </c>
      <c r="I4364">
        <v>15329621290</v>
      </c>
      <c r="J4364" t="s">
        <v>754</v>
      </c>
      <c r="K4364" t="s">
        <v>51</v>
      </c>
      <c r="L4364">
        <v>141</v>
      </c>
      <c r="M4364">
        <v>2</v>
      </c>
      <c r="N4364">
        <v>1</v>
      </c>
      <c r="O4364">
        <v>141</v>
      </c>
      <c r="P4364">
        <v>2</v>
      </c>
      <c r="Q4364">
        <v>1</v>
      </c>
      <c r="R4364">
        <v>2</v>
      </c>
      <c r="S4364">
        <v>2</v>
      </c>
      <c r="T4364" s="1">
        <v>44743</v>
      </c>
      <c r="U4364" t="str">
        <f t="shared" si="340"/>
        <v>V8 Vegetable Juice - Original</v>
      </c>
      <c r="V4364" t="str">
        <f t="shared" si="341"/>
        <v>Non Carbonated</v>
      </c>
      <c r="W4364" t="s">
        <v>49</v>
      </c>
      <c r="X4364" t="b">
        <f t="shared" si="343"/>
        <v>1</v>
      </c>
      <c r="Y4364">
        <f t="shared" si="342"/>
        <v>2</v>
      </c>
      <c r="Z4364" s="2">
        <f t="shared" si="344"/>
        <v>1.3333333333333333</v>
      </c>
      <c r="AA4364" t="s">
        <v>149</v>
      </c>
      <c r="AB4364" t="s">
        <v>150</v>
      </c>
      <c r="AD4364" t="s">
        <v>132</v>
      </c>
      <c r="AE4364" t="s">
        <v>755</v>
      </c>
      <c r="AF4364">
        <v>2022</v>
      </c>
    </row>
    <row r="4365" spans="1:32" x14ac:dyDescent="0.25">
      <c r="A4365" t="s">
        <v>29</v>
      </c>
      <c r="B4365" t="s">
        <v>394</v>
      </c>
      <c r="C4365" t="s">
        <v>395</v>
      </c>
      <c r="D4365" t="s">
        <v>396</v>
      </c>
      <c r="E4365">
        <f>_xlfn.XLOOKUP(Table1[[#This Row],[Location]],'Location analysis'!A:A,'Location analysis'!B:B)</f>
        <v>40.416893999999999</v>
      </c>
      <c r="F4365">
        <f>_xlfn.XLOOKUP(Table1[[#This Row],[Location]],'Location analysis'!A:A,'Location analysis'!C:C)</f>
        <v>-74.420399000000003</v>
      </c>
      <c r="G4365" t="s">
        <v>583</v>
      </c>
      <c r="H4365" t="s">
        <v>43</v>
      </c>
      <c r="I4365">
        <v>15329689288</v>
      </c>
      <c r="J4365" t="s">
        <v>754</v>
      </c>
      <c r="K4365" t="s">
        <v>36</v>
      </c>
      <c r="L4365">
        <v>158</v>
      </c>
      <c r="M4365">
        <v>2</v>
      </c>
      <c r="N4365">
        <v>1</v>
      </c>
      <c r="O4365">
        <v>158</v>
      </c>
      <c r="P4365">
        <v>2</v>
      </c>
      <c r="Q4365">
        <v>1</v>
      </c>
      <c r="R4365">
        <v>2</v>
      </c>
      <c r="S4365">
        <v>2</v>
      </c>
      <c r="T4365" s="1">
        <v>44743</v>
      </c>
      <c r="U4365" t="str">
        <f t="shared" si="340"/>
        <v>Lenny &amp; Larrys - Chocolate Chip</v>
      </c>
      <c r="V4365" t="str">
        <f t="shared" si="341"/>
        <v>Food</v>
      </c>
      <c r="W4365" t="s">
        <v>43</v>
      </c>
      <c r="X4365" t="b">
        <f t="shared" si="343"/>
        <v>1</v>
      </c>
      <c r="Y4365">
        <f t="shared" si="342"/>
        <v>2</v>
      </c>
      <c r="Z4365" s="2">
        <f t="shared" si="344"/>
        <v>1.3333333333333333</v>
      </c>
      <c r="AA4365" t="s">
        <v>422</v>
      </c>
      <c r="AB4365" t="s">
        <v>444</v>
      </c>
      <c r="AD4365" t="s">
        <v>132</v>
      </c>
      <c r="AE4365" t="s">
        <v>755</v>
      </c>
      <c r="AF4365">
        <v>2022</v>
      </c>
    </row>
    <row r="4366" spans="1:32" x14ac:dyDescent="0.25">
      <c r="A4366" t="s">
        <v>29</v>
      </c>
      <c r="B4366" t="s">
        <v>394</v>
      </c>
      <c r="C4366" t="s">
        <v>395</v>
      </c>
      <c r="D4366" t="s">
        <v>396</v>
      </c>
      <c r="E4366">
        <f>_xlfn.XLOOKUP(Table1[[#This Row],[Location]],'Location analysis'!A:A,'Location analysis'!B:B)</f>
        <v>40.416893999999999</v>
      </c>
      <c r="F4366">
        <f>_xlfn.XLOOKUP(Table1[[#This Row],[Location]],'Location analysis'!A:A,'Location analysis'!C:C)</f>
        <v>-74.420399000000003</v>
      </c>
      <c r="G4366" t="s">
        <v>634</v>
      </c>
      <c r="I4366">
        <v>15329729445</v>
      </c>
      <c r="J4366" t="s">
        <v>754</v>
      </c>
      <c r="K4366" t="s">
        <v>51</v>
      </c>
      <c r="L4366">
        <v>152</v>
      </c>
      <c r="M4366">
        <v>4</v>
      </c>
      <c r="N4366">
        <v>1</v>
      </c>
      <c r="O4366">
        <v>152</v>
      </c>
      <c r="P4366">
        <v>4</v>
      </c>
      <c r="Q4366">
        <v>1</v>
      </c>
      <c r="R4366">
        <v>4</v>
      </c>
      <c r="S4366">
        <v>4</v>
      </c>
      <c r="T4366" s="1">
        <v>44743</v>
      </c>
      <c r="U4366" t="str">
        <f t="shared" si="340"/>
        <v>Oreo Mini - Go Paks</v>
      </c>
      <c r="V4366" t="str">
        <f t="shared" si="341"/>
        <v>Cell is Blank - Dis-regard</v>
      </c>
      <c r="W4366" t="s">
        <v>43</v>
      </c>
      <c r="X4366" t="b">
        <f t="shared" si="343"/>
        <v>1</v>
      </c>
      <c r="Y4366">
        <f t="shared" si="342"/>
        <v>4</v>
      </c>
      <c r="Z4366" s="2">
        <f t="shared" si="344"/>
        <v>2.6666666666666665</v>
      </c>
      <c r="AA4366" t="s">
        <v>635</v>
      </c>
      <c r="AB4366" t="s">
        <v>492</v>
      </c>
      <c r="AD4366" t="s">
        <v>132</v>
      </c>
      <c r="AE4366" t="s">
        <v>755</v>
      </c>
      <c r="AF4366">
        <v>2022</v>
      </c>
    </row>
    <row r="4367" spans="1:32" x14ac:dyDescent="0.25">
      <c r="A4367" t="s">
        <v>29</v>
      </c>
      <c r="B4367" t="s">
        <v>394</v>
      </c>
      <c r="C4367" t="s">
        <v>395</v>
      </c>
      <c r="D4367" t="s">
        <v>396</v>
      </c>
      <c r="E4367">
        <f>_xlfn.XLOOKUP(Table1[[#This Row],[Location]],'Location analysis'!A:A,'Location analysis'!B:B)</f>
        <v>40.416893999999999</v>
      </c>
      <c r="F4367">
        <f>_xlfn.XLOOKUP(Table1[[#This Row],[Location]],'Location analysis'!A:A,'Location analysis'!C:C)</f>
        <v>-74.420399000000003</v>
      </c>
      <c r="G4367" t="s">
        <v>654</v>
      </c>
      <c r="I4367">
        <v>15329787522</v>
      </c>
      <c r="J4367" t="s">
        <v>754</v>
      </c>
      <c r="K4367" t="s">
        <v>51</v>
      </c>
      <c r="L4367">
        <v>160</v>
      </c>
      <c r="M4367">
        <v>4</v>
      </c>
      <c r="N4367">
        <v>1</v>
      </c>
      <c r="O4367">
        <v>160</v>
      </c>
      <c r="P4367">
        <v>4</v>
      </c>
      <c r="Q4367">
        <v>1</v>
      </c>
      <c r="R4367">
        <v>4</v>
      </c>
      <c r="S4367">
        <v>4</v>
      </c>
      <c r="T4367" s="1">
        <v>44743</v>
      </c>
      <c r="U4367" t="str">
        <f t="shared" si="340"/>
        <v>Teddy Grahams - Go Paks</v>
      </c>
      <c r="V4367" t="str">
        <f t="shared" si="341"/>
        <v>Cell is Blank - Dis-regard</v>
      </c>
      <c r="W4367" t="s">
        <v>43</v>
      </c>
      <c r="X4367" t="b">
        <f t="shared" si="343"/>
        <v>1</v>
      </c>
      <c r="Y4367">
        <f t="shared" si="342"/>
        <v>4</v>
      </c>
      <c r="Z4367" s="2">
        <f t="shared" si="344"/>
        <v>2.6666666666666665</v>
      </c>
      <c r="AA4367" t="s">
        <v>655</v>
      </c>
      <c r="AB4367" t="s">
        <v>492</v>
      </c>
      <c r="AD4367" t="s">
        <v>132</v>
      </c>
      <c r="AE4367" t="s">
        <v>755</v>
      </c>
      <c r="AF4367">
        <v>2022</v>
      </c>
    </row>
    <row r="4368" spans="1:32" x14ac:dyDescent="0.25">
      <c r="A4368" t="s">
        <v>29</v>
      </c>
      <c r="B4368" t="s">
        <v>67</v>
      </c>
      <c r="C4368" t="s">
        <v>68</v>
      </c>
      <c r="D4368" t="s">
        <v>69</v>
      </c>
      <c r="E4368">
        <f>_xlfn.XLOOKUP(Table1[[#This Row],[Location]],'Location analysis'!A:A,'Location analysis'!B:B)</f>
        <v>40.435699999999997</v>
      </c>
      <c r="F4368">
        <f>_xlfn.XLOOKUP(Table1[[#This Row],[Location]],'Location analysis'!A:A,'Location analysis'!C:C)</f>
        <v>-74.125200000000007</v>
      </c>
      <c r="G4368" t="s">
        <v>81</v>
      </c>
      <c r="H4368" t="s">
        <v>43</v>
      </c>
      <c r="I4368">
        <v>15329816135</v>
      </c>
      <c r="J4368" t="s">
        <v>754</v>
      </c>
      <c r="K4368" t="s">
        <v>36</v>
      </c>
      <c r="L4368">
        <v>139</v>
      </c>
      <c r="M4368">
        <v>2.5</v>
      </c>
      <c r="N4368">
        <v>1</v>
      </c>
      <c r="O4368">
        <v>139</v>
      </c>
      <c r="P4368">
        <v>2.5</v>
      </c>
      <c r="Q4368">
        <v>1</v>
      </c>
      <c r="R4368">
        <v>2.5</v>
      </c>
      <c r="S4368">
        <v>2.5</v>
      </c>
      <c r="T4368" s="1">
        <v>44743</v>
      </c>
      <c r="U4368" t="str">
        <f t="shared" si="340"/>
        <v>KitKat - Crisp Wafers</v>
      </c>
      <c r="V4368" t="str">
        <f t="shared" si="341"/>
        <v>Food</v>
      </c>
      <c r="W4368" t="s">
        <v>43</v>
      </c>
      <c r="X4368" t="b">
        <f t="shared" si="343"/>
        <v>1</v>
      </c>
      <c r="Y4368">
        <f t="shared" si="342"/>
        <v>2.5</v>
      </c>
      <c r="Z4368" s="2">
        <f t="shared" si="344"/>
        <v>1.6666666666666667</v>
      </c>
      <c r="AA4368" t="s">
        <v>82</v>
      </c>
      <c r="AB4368" t="s">
        <v>83</v>
      </c>
      <c r="AD4368" t="s">
        <v>132</v>
      </c>
      <c r="AE4368" t="s">
        <v>755</v>
      </c>
      <c r="AF4368">
        <v>2022</v>
      </c>
    </row>
    <row r="4369" spans="1:32" x14ac:dyDescent="0.25">
      <c r="A4369" t="s">
        <v>29</v>
      </c>
      <c r="B4369" t="s">
        <v>394</v>
      </c>
      <c r="C4369" t="s">
        <v>395</v>
      </c>
      <c r="D4369" t="s">
        <v>396</v>
      </c>
      <c r="E4369">
        <f>_xlfn.XLOOKUP(Table1[[#This Row],[Location]],'Location analysis'!A:A,'Location analysis'!B:B)</f>
        <v>40.416893999999999</v>
      </c>
      <c r="F4369">
        <f>_xlfn.XLOOKUP(Table1[[#This Row],[Location]],'Location analysis'!A:A,'Location analysis'!C:C)</f>
        <v>-74.420399000000003</v>
      </c>
      <c r="G4369" t="s">
        <v>421</v>
      </c>
      <c r="H4369" t="s">
        <v>43</v>
      </c>
      <c r="I4369">
        <v>15329828747</v>
      </c>
      <c r="J4369" t="s">
        <v>754</v>
      </c>
      <c r="K4369" t="s">
        <v>36</v>
      </c>
      <c r="L4369">
        <v>157</v>
      </c>
      <c r="M4369">
        <v>3</v>
      </c>
      <c r="N4369">
        <v>1</v>
      </c>
      <c r="O4369">
        <v>157</v>
      </c>
      <c r="P4369">
        <v>3</v>
      </c>
      <c r="Q4369">
        <v>1</v>
      </c>
      <c r="R4369">
        <v>3</v>
      </c>
      <c r="S4369">
        <v>3</v>
      </c>
      <c r="T4369" s="1">
        <v>44743</v>
      </c>
      <c r="U4369" t="str">
        <f t="shared" si="340"/>
        <v>Lenny &amp; Larrys - SnickerDoodle</v>
      </c>
      <c r="V4369" t="str">
        <f t="shared" si="341"/>
        <v>Food</v>
      </c>
      <c r="W4369" t="s">
        <v>43</v>
      </c>
      <c r="X4369" t="b">
        <f t="shared" si="343"/>
        <v>1</v>
      </c>
      <c r="Y4369">
        <f t="shared" si="342"/>
        <v>3</v>
      </c>
      <c r="Z4369" s="2">
        <f t="shared" si="344"/>
        <v>2</v>
      </c>
      <c r="AA4369" t="s">
        <v>422</v>
      </c>
      <c r="AB4369" t="s">
        <v>423</v>
      </c>
      <c r="AD4369" t="s">
        <v>132</v>
      </c>
      <c r="AE4369" t="s">
        <v>755</v>
      </c>
      <c r="AF4369">
        <v>2022</v>
      </c>
    </row>
    <row r="4370" spans="1:32" x14ac:dyDescent="0.25">
      <c r="A4370" t="s">
        <v>29</v>
      </c>
      <c r="B4370" t="s">
        <v>394</v>
      </c>
      <c r="C4370" t="s">
        <v>395</v>
      </c>
      <c r="D4370" t="s">
        <v>396</v>
      </c>
      <c r="E4370">
        <f>_xlfn.XLOOKUP(Table1[[#This Row],[Location]],'Location analysis'!A:A,'Location analysis'!B:B)</f>
        <v>40.416893999999999</v>
      </c>
      <c r="F4370">
        <f>_xlfn.XLOOKUP(Table1[[#This Row],[Location]],'Location analysis'!A:A,'Location analysis'!C:C)</f>
        <v>-74.420399000000003</v>
      </c>
      <c r="G4370" t="s">
        <v>410</v>
      </c>
      <c r="H4370" t="s">
        <v>49</v>
      </c>
      <c r="I4370">
        <v>15329886166</v>
      </c>
      <c r="J4370" t="s">
        <v>754</v>
      </c>
      <c r="K4370" t="s">
        <v>51</v>
      </c>
      <c r="L4370">
        <v>140</v>
      </c>
      <c r="M4370">
        <v>2</v>
      </c>
      <c r="N4370">
        <v>1</v>
      </c>
      <c r="O4370">
        <v>140</v>
      </c>
      <c r="P4370">
        <v>2</v>
      </c>
      <c r="Q4370">
        <v>1</v>
      </c>
      <c r="R4370">
        <v>2</v>
      </c>
      <c r="S4370">
        <v>2</v>
      </c>
      <c r="T4370" s="1">
        <v>44743</v>
      </c>
      <c r="U4370" t="str">
        <f t="shared" si="340"/>
        <v>Iberia Coconut Water</v>
      </c>
      <c r="V4370" t="str">
        <f t="shared" si="341"/>
        <v>Non Carbonated</v>
      </c>
      <c r="W4370" t="s">
        <v>49</v>
      </c>
      <c r="X4370" t="b">
        <f t="shared" si="343"/>
        <v>1</v>
      </c>
      <c r="Y4370">
        <f t="shared" si="342"/>
        <v>2</v>
      </c>
      <c r="Z4370" s="2">
        <f t="shared" si="344"/>
        <v>1.3333333333333333</v>
      </c>
      <c r="AA4370" t="s">
        <v>410</v>
      </c>
      <c r="AD4370" t="s">
        <v>132</v>
      </c>
      <c r="AE4370" t="s">
        <v>755</v>
      </c>
      <c r="AF4370">
        <v>2022</v>
      </c>
    </row>
    <row r="4371" spans="1:32" x14ac:dyDescent="0.25">
      <c r="A4371" t="s">
        <v>29</v>
      </c>
      <c r="B4371" t="s">
        <v>394</v>
      </c>
      <c r="C4371" t="s">
        <v>395</v>
      </c>
      <c r="D4371" t="s">
        <v>396</v>
      </c>
      <c r="E4371">
        <f>_xlfn.XLOOKUP(Table1[[#This Row],[Location]],'Location analysis'!A:A,'Location analysis'!B:B)</f>
        <v>40.416893999999999</v>
      </c>
      <c r="F4371">
        <f>_xlfn.XLOOKUP(Table1[[#This Row],[Location]],'Location analysis'!A:A,'Location analysis'!C:C)</f>
        <v>-74.420399000000003</v>
      </c>
      <c r="G4371" t="s">
        <v>228</v>
      </c>
      <c r="H4371" t="s">
        <v>43</v>
      </c>
      <c r="I4371">
        <v>15329976136</v>
      </c>
      <c r="J4371" t="s">
        <v>754</v>
      </c>
      <c r="K4371" t="s">
        <v>51</v>
      </c>
      <c r="L4371">
        <v>111</v>
      </c>
      <c r="M4371">
        <v>1.5</v>
      </c>
      <c r="N4371">
        <v>1</v>
      </c>
      <c r="O4371">
        <v>111</v>
      </c>
      <c r="P4371">
        <v>1.5</v>
      </c>
      <c r="Q4371">
        <v>1</v>
      </c>
      <c r="R4371">
        <v>1.5</v>
      </c>
      <c r="S4371">
        <v>1.5</v>
      </c>
      <c r="T4371" s="1">
        <v>44743</v>
      </c>
      <c r="U4371" t="str">
        <f t="shared" si="340"/>
        <v>Popchips Potato - Barbeque</v>
      </c>
      <c r="V4371" t="str">
        <f t="shared" si="341"/>
        <v>Food</v>
      </c>
      <c r="W4371" t="s">
        <v>43</v>
      </c>
      <c r="X4371" t="b">
        <f t="shared" si="343"/>
        <v>1</v>
      </c>
      <c r="Y4371">
        <f t="shared" si="342"/>
        <v>1.5</v>
      </c>
      <c r="Z4371" s="2">
        <f t="shared" si="344"/>
        <v>1</v>
      </c>
      <c r="AA4371" t="s">
        <v>229</v>
      </c>
      <c r="AB4371" t="s">
        <v>230</v>
      </c>
      <c r="AD4371" t="s">
        <v>132</v>
      </c>
      <c r="AE4371" t="s">
        <v>755</v>
      </c>
      <c r="AF4371">
        <v>2022</v>
      </c>
    </row>
    <row r="4372" spans="1:32" x14ac:dyDescent="0.25">
      <c r="A4372" t="s">
        <v>29</v>
      </c>
      <c r="B4372" t="s">
        <v>394</v>
      </c>
      <c r="C4372" t="s">
        <v>395</v>
      </c>
      <c r="D4372" t="s">
        <v>396</v>
      </c>
      <c r="E4372">
        <f>_xlfn.XLOOKUP(Table1[[#This Row],[Location]],'Location analysis'!A:A,'Location analysis'!B:B)</f>
        <v>40.416893999999999</v>
      </c>
      <c r="F4372">
        <f>_xlfn.XLOOKUP(Table1[[#This Row],[Location]],'Location analysis'!A:A,'Location analysis'!C:C)</f>
        <v>-74.420399000000003</v>
      </c>
      <c r="G4372" t="s">
        <v>56</v>
      </c>
      <c r="H4372" t="s">
        <v>43</v>
      </c>
      <c r="I4372">
        <v>15329981185</v>
      </c>
      <c r="J4372" t="s">
        <v>754</v>
      </c>
      <c r="K4372" t="s">
        <v>51</v>
      </c>
      <c r="L4372">
        <v>113</v>
      </c>
      <c r="M4372">
        <v>1.5</v>
      </c>
      <c r="N4372">
        <v>1</v>
      </c>
      <c r="O4372">
        <v>113</v>
      </c>
      <c r="P4372">
        <v>1.5</v>
      </c>
      <c r="Q4372">
        <v>1</v>
      </c>
      <c r="R4372">
        <v>1.5</v>
      </c>
      <c r="S4372">
        <v>1.5</v>
      </c>
      <c r="T4372" s="1">
        <v>44743</v>
      </c>
      <c r="U4372" t="str">
        <f t="shared" si="340"/>
        <v>Miss Vickie's Potato Chip - Sea Salt &amp; Vinega</v>
      </c>
      <c r="V4372" t="str">
        <f t="shared" si="341"/>
        <v>Food</v>
      </c>
      <c r="W4372" t="s">
        <v>43</v>
      </c>
      <c r="X4372" t="b">
        <f t="shared" si="343"/>
        <v>1</v>
      </c>
      <c r="Y4372">
        <f t="shared" si="342"/>
        <v>1.5</v>
      </c>
      <c r="Z4372" s="2">
        <f t="shared" si="344"/>
        <v>1</v>
      </c>
      <c r="AA4372" t="s">
        <v>58</v>
      </c>
      <c r="AB4372" t="s">
        <v>59</v>
      </c>
      <c r="AD4372" t="s">
        <v>132</v>
      </c>
      <c r="AE4372" t="s">
        <v>755</v>
      </c>
      <c r="AF4372">
        <v>2022</v>
      </c>
    </row>
    <row r="4373" spans="1:32" x14ac:dyDescent="0.25">
      <c r="A4373" t="s">
        <v>29</v>
      </c>
      <c r="B4373" t="s">
        <v>67</v>
      </c>
      <c r="C4373" t="s">
        <v>68</v>
      </c>
      <c r="D4373" t="s">
        <v>69</v>
      </c>
      <c r="E4373">
        <f>_xlfn.XLOOKUP(Table1[[#This Row],[Location]],'Location analysis'!A:A,'Location analysis'!B:B)</f>
        <v>40.435699999999997</v>
      </c>
      <c r="F4373">
        <f>_xlfn.XLOOKUP(Table1[[#This Row],[Location]],'Location analysis'!A:A,'Location analysis'!C:C)</f>
        <v>-74.125200000000007</v>
      </c>
      <c r="G4373" t="s">
        <v>70</v>
      </c>
      <c r="H4373" t="s">
        <v>34</v>
      </c>
      <c r="I4373">
        <v>15330217531</v>
      </c>
      <c r="J4373" t="s">
        <v>754</v>
      </c>
      <c r="K4373" t="s">
        <v>51</v>
      </c>
      <c r="L4373">
        <v>146</v>
      </c>
      <c r="M4373">
        <v>3</v>
      </c>
      <c r="N4373">
        <v>1</v>
      </c>
      <c r="O4373">
        <v>146</v>
      </c>
      <c r="P4373">
        <v>3</v>
      </c>
      <c r="Q4373">
        <v>1</v>
      </c>
      <c r="R4373">
        <v>3</v>
      </c>
      <c r="S4373">
        <v>3</v>
      </c>
      <c r="T4373" s="1">
        <v>44743</v>
      </c>
      <c r="U4373" t="str">
        <f t="shared" si="340"/>
        <v>Monster Energy Original</v>
      </c>
      <c r="V4373" t="str">
        <f t="shared" si="341"/>
        <v>Carbonated</v>
      </c>
      <c r="W4373" t="s">
        <v>34</v>
      </c>
      <c r="X4373" t="b">
        <f t="shared" si="343"/>
        <v>1</v>
      </c>
      <c r="Y4373">
        <f t="shared" si="342"/>
        <v>3</v>
      </c>
      <c r="Z4373" s="2">
        <f t="shared" si="344"/>
        <v>2</v>
      </c>
      <c r="AA4373" t="s">
        <v>70</v>
      </c>
      <c r="AD4373" t="s">
        <v>132</v>
      </c>
      <c r="AE4373" t="s">
        <v>755</v>
      </c>
      <c r="AF4373">
        <v>2022</v>
      </c>
    </row>
    <row r="4374" spans="1:32" x14ac:dyDescent="0.25">
      <c r="A4374" t="s">
        <v>29</v>
      </c>
      <c r="B4374" t="s">
        <v>30</v>
      </c>
      <c r="C4374" t="s">
        <v>31</v>
      </c>
      <c r="D4374" t="s">
        <v>32</v>
      </c>
      <c r="E4374">
        <f>_xlfn.XLOOKUP(Table1[[#This Row],[Location]],'Location analysis'!A:A,'Location analysis'!B:B)</f>
        <v>40.423690999999998</v>
      </c>
      <c r="F4374">
        <f>_xlfn.XLOOKUP(Table1[[#This Row],[Location]],'Location analysis'!A:A,'Location analysis'!C:C)</f>
        <v>-74.380831999999998</v>
      </c>
      <c r="G4374" t="s">
        <v>33</v>
      </c>
      <c r="H4374" t="s">
        <v>34</v>
      </c>
      <c r="I4374">
        <v>15330279995</v>
      </c>
      <c r="J4374" t="s">
        <v>754</v>
      </c>
      <c r="K4374" t="s">
        <v>51</v>
      </c>
      <c r="L4374">
        <v>148</v>
      </c>
      <c r="M4374">
        <v>3.5</v>
      </c>
      <c r="N4374">
        <v>1</v>
      </c>
      <c r="O4374">
        <v>148</v>
      </c>
      <c r="P4374">
        <v>3.5</v>
      </c>
      <c r="Q4374">
        <v>1</v>
      </c>
      <c r="R4374">
        <v>3.5</v>
      </c>
      <c r="S4374">
        <v>3.5</v>
      </c>
      <c r="T4374" s="1">
        <v>44749</v>
      </c>
      <c r="U4374" t="str">
        <f t="shared" si="340"/>
        <v>Red Bull - Energy Drink - Sugar Free</v>
      </c>
      <c r="V4374" t="str">
        <f t="shared" si="341"/>
        <v>Carbonated</v>
      </c>
      <c r="W4374" t="s">
        <v>34</v>
      </c>
      <c r="X4374" t="b">
        <f t="shared" si="343"/>
        <v>1</v>
      </c>
      <c r="Y4374">
        <f t="shared" si="342"/>
        <v>3.5</v>
      </c>
      <c r="Z4374" s="2">
        <f t="shared" si="344"/>
        <v>2.3333333333333335</v>
      </c>
      <c r="AA4374" t="s">
        <v>37</v>
      </c>
      <c r="AB4374" t="s">
        <v>38</v>
      </c>
      <c r="AC4374" t="s">
        <v>39</v>
      </c>
      <c r="AD4374" t="s">
        <v>132</v>
      </c>
      <c r="AE4374" t="s">
        <v>755</v>
      </c>
      <c r="AF4374">
        <v>2022</v>
      </c>
    </row>
    <row r="4375" spans="1:32" x14ac:dyDescent="0.25">
      <c r="A4375" t="s">
        <v>29</v>
      </c>
      <c r="B4375" t="s">
        <v>46</v>
      </c>
      <c r="C4375" t="s">
        <v>31</v>
      </c>
      <c r="D4375" t="s">
        <v>47</v>
      </c>
      <c r="E4375">
        <f>_xlfn.XLOOKUP(Table1[[#This Row],[Location]],'Location analysis'!A:A,'Location analysis'!B:B)</f>
        <v>40.423690999999998</v>
      </c>
      <c r="F4375">
        <f>_xlfn.XLOOKUP(Table1[[#This Row],[Location]],'Location analysis'!A:A,'Location analysis'!C:C)</f>
        <v>-74.380831999999998</v>
      </c>
      <c r="G4375" t="s">
        <v>137</v>
      </c>
      <c r="H4375" t="s">
        <v>97</v>
      </c>
      <c r="I4375">
        <v>15330339328</v>
      </c>
      <c r="J4375" t="s">
        <v>754</v>
      </c>
      <c r="K4375" t="s">
        <v>36</v>
      </c>
      <c r="L4375">
        <v>144</v>
      </c>
      <c r="M4375">
        <v>1.5</v>
      </c>
      <c r="N4375">
        <v>1</v>
      </c>
      <c r="O4375">
        <v>144</v>
      </c>
      <c r="P4375">
        <v>1.5</v>
      </c>
      <c r="Q4375">
        <v>1</v>
      </c>
      <c r="R4375">
        <v>1.5</v>
      </c>
      <c r="S4375">
        <v>1.5</v>
      </c>
      <c r="T4375" s="1">
        <v>44743</v>
      </c>
      <c r="U4375" t="str">
        <f t="shared" si="340"/>
        <v>Poland Springs Water</v>
      </c>
      <c r="V4375" t="str">
        <f t="shared" si="341"/>
        <v>Water</v>
      </c>
      <c r="W4375" t="s">
        <v>97</v>
      </c>
      <c r="X4375" t="b">
        <f t="shared" si="343"/>
        <v>1</v>
      </c>
      <c r="Y4375">
        <f t="shared" si="342"/>
        <v>1.5</v>
      </c>
      <c r="Z4375" s="2">
        <f t="shared" si="344"/>
        <v>1</v>
      </c>
      <c r="AA4375" t="s">
        <v>137</v>
      </c>
      <c r="AD4375" t="s">
        <v>132</v>
      </c>
      <c r="AE4375" t="s">
        <v>755</v>
      </c>
      <c r="AF4375">
        <v>2022</v>
      </c>
    </row>
    <row r="4376" spans="1:32" x14ac:dyDescent="0.25">
      <c r="A4376" t="s">
        <v>29</v>
      </c>
      <c r="B4376" t="s">
        <v>46</v>
      </c>
      <c r="C4376" t="s">
        <v>31</v>
      </c>
      <c r="D4376" t="s">
        <v>47</v>
      </c>
      <c r="E4376">
        <f>_xlfn.XLOOKUP(Table1[[#This Row],[Location]],'Location analysis'!A:A,'Location analysis'!B:B)</f>
        <v>40.423690999999998</v>
      </c>
      <c r="F4376">
        <f>_xlfn.XLOOKUP(Table1[[#This Row],[Location]],'Location analysis'!A:A,'Location analysis'!C:C)</f>
        <v>-74.380831999999998</v>
      </c>
      <c r="G4376" t="s">
        <v>70</v>
      </c>
      <c r="H4376" t="s">
        <v>34</v>
      </c>
      <c r="I4376">
        <v>15330343188</v>
      </c>
      <c r="J4376" t="s">
        <v>754</v>
      </c>
      <c r="K4376" t="s">
        <v>36</v>
      </c>
      <c r="L4376">
        <v>146</v>
      </c>
      <c r="M4376">
        <v>3</v>
      </c>
      <c r="N4376">
        <v>1</v>
      </c>
      <c r="O4376">
        <v>146</v>
      </c>
      <c r="P4376">
        <v>3</v>
      </c>
      <c r="Q4376">
        <v>1</v>
      </c>
      <c r="R4376">
        <v>3</v>
      </c>
      <c r="S4376">
        <v>3</v>
      </c>
      <c r="T4376" s="1">
        <v>44743</v>
      </c>
      <c r="U4376" t="str">
        <f t="shared" si="340"/>
        <v>Monster Energy Original</v>
      </c>
      <c r="V4376" t="str">
        <f t="shared" si="341"/>
        <v>Carbonated</v>
      </c>
      <c r="W4376" t="s">
        <v>34</v>
      </c>
      <c r="X4376" t="b">
        <f t="shared" si="343"/>
        <v>1</v>
      </c>
      <c r="Y4376">
        <f t="shared" si="342"/>
        <v>3</v>
      </c>
      <c r="Z4376" s="2">
        <f t="shared" si="344"/>
        <v>2</v>
      </c>
      <c r="AA4376" t="s">
        <v>70</v>
      </c>
      <c r="AD4376" t="s">
        <v>132</v>
      </c>
      <c r="AE4376" t="s">
        <v>755</v>
      </c>
      <c r="AF4376">
        <v>2022</v>
      </c>
    </row>
    <row r="4377" spans="1:32" x14ac:dyDescent="0.25">
      <c r="A4377" t="s">
        <v>29</v>
      </c>
      <c r="B4377" t="s">
        <v>30</v>
      </c>
      <c r="C4377" t="s">
        <v>31</v>
      </c>
      <c r="D4377" t="s">
        <v>32</v>
      </c>
      <c r="E4377">
        <f>_xlfn.XLOOKUP(Table1[[#This Row],[Location]],'Location analysis'!A:A,'Location analysis'!B:B)</f>
        <v>40.423690999999998</v>
      </c>
      <c r="F4377">
        <f>_xlfn.XLOOKUP(Table1[[#This Row],[Location]],'Location analysis'!A:A,'Location analysis'!C:C)</f>
        <v>-74.380831999999998</v>
      </c>
      <c r="G4377" t="s">
        <v>716</v>
      </c>
      <c r="I4377">
        <v>15330355408</v>
      </c>
      <c r="J4377" t="s">
        <v>754</v>
      </c>
      <c r="K4377" t="s">
        <v>36</v>
      </c>
      <c r="L4377">
        <v>140</v>
      </c>
      <c r="M4377">
        <v>2.75</v>
      </c>
      <c r="N4377">
        <v>1</v>
      </c>
      <c r="O4377">
        <v>140</v>
      </c>
      <c r="P4377">
        <v>2.75</v>
      </c>
      <c r="Q4377">
        <v>1</v>
      </c>
      <c r="R4377">
        <v>2.75</v>
      </c>
      <c r="S4377">
        <v>2.75</v>
      </c>
      <c r="T4377" s="1">
        <v>44749</v>
      </c>
      <c r="U4377" t="str">
        <f t="shared" si="340"/>
        <v>Canada Dry - Ginger Ale</v>
      </c>
      <c r="V4377" t="str">
        <f t="shared" si="341"/>
        <v>Cell is Blank - Dis-regard</v>
      </c>
      <c r="W4377" t="s">
        <v>34</v>
      </c>
      <c r="X4377" t="b">
        <f t="shared" si="343"/>
        <v>1</v>
      </c>
      <c r="Y4377">
        <f t="shared" si="342"/>
        <v>2.75</v>
      </c>
      <c r="Z4377" s="2">
        <f t="shared" si="344"/>
        <v>1.8333333333333333</v>
      </c>
      <c r="AA4377" t="s">
        <v>704</v>
      </c>
      <c r="AB4377" t="s">
        <v>717</v>
      </c>
      <c r="AD4377" t="s">
        <v>132</v>
      </c>
      <c r="AE4377" t="s">
        <v>755</v>
      </c>
      <c r="AF4377">
        <v>2022</v>
      </c>
    </row>
    <row r="4378" spans="1:32" x14ac:dyDescent="0.25">
      <c r="A4378" t="s">
        <v>29</v>
      </c>
      <c r="B4378" t="s">
        <v>394</v>
      </c>
      <c r="C4378" t="s">
        <v>395</v>
      </c>
      <c r="D4378" t="s">
        <v>396</v>
      </c>
      <c r="E4378">
        <f>_xlfn.XLOOKUP(Table1[[#This Row],[Location]],'Location analysis'!A:A,'Location analysis'!B:B)</f>
        <v>40.416893999999999</v>
      </c>
      <c r="F4378">
        <f>_xlfn.XLOOKUP(Table1[[#This Row],[Location]],'Location analysis'!A:A,'Location analysis'!C:C)</f>
        <v>-74.420399000000003</v>
      </c>
      <c r="G4378" t="s">
        <v>137</v>
      </c>
      <c r="H4378" t="s">
        <v>97</v>
      </c>
      <c r="I4378">
        <v>15330358017</v>
      </c>
      <c r="J4378" t="s">
        <v>754</v>
      </c>
      <c r="K4378" t="s">
        <v>36</v>
      </c>
      <c r="L4378">
        <v>144</v>
      </c>
      <c r="M4378">
        <v>1.5</v>
      </c>
      <c r="N4378">
        <v>1</v>
      </c>
      <c r="O4378">
        <v>144</v>
      </c>
      <c r="P4378">
        <v>1.5</v>
      </c>
      <c r="Q4378">
        <v>1</v>
      </c>
      <c r="R4378">
        <v>1.5</v>
      </c>
      <c r="S4378">
        <v>1.5</v>
      </c>
      <c r="T4378" s="1">
        <v>44743</v>
      </c>
      <c r="U4378" t="str">
        <f t="shared" si="340"/>
        <v>Poland Springs Water</v>
      </c>
      <c r="V4378" t="str">
        <f t="shared" si="341"/>
        <v>Water</v>
      </c>
      <c r="W4378" t="s">
        <v>97</v>
      </c>
      <c r="X4378" t="b">
        <f t="shared" si="343"/>
        <v>1</v>
      </c>
      <c r="Y4378">
        <f t="shared" si="342"/>
        <v>1.5</v>
      </c>
      <c r="Z4378" s="2">
        <f t="shared" si="344"/>
        <v>1</v>
      </c>
      <c r="AA4378" t="s">
        <v>137</v>
      </c>
      <c r="AD4378" t="s">
        <v>132</v>
      </c>
      <c r="AE4378" t="s">
        <v>755</v>
      </c>
      <c r="AF4378">
        <v>2022</v>
      </c>
    </row>
    <row r="4379" spans="1:32" x14ac:dyDescent="0.25">
      <c r="A4379" t="s">
        <v>29</v>
      </c>
      <c r="B4379" t="s">
        <v>394</v>
      </c>
      <c r="C4379" t="s">
        <v>395</v>
      </c>
      <c r="D4379" t="s">
        <v>396</v>
      </c>
      <c r="E4379">
        <f>_xlfn.XLOOKUP(Table1[[#This Row],[Location]],'Location analysis'!A:A,'Location analysis'!B:B)</f>
        <v>40.416893999999999</v>
      </c>
      <c r="F4379">
        <f>_xlfn.XLOOKUP(Table1[[#This Row],[Location]],'Location analysis'!A:A,'Location analysis'!C:C)</f>
        <v>-74.420399000000003</v>
      </c>
      <c r="G4379" t="s">
        <v>228</v>
      </c>
      <c r="H4379" t="s">
        <v>43</v>
      </c>
      <c r="I4379">
        <v>15330362630</v>
      </c>
      <c r="J4379" t="s">
        <v>754</v>
      </c>
      <c r="K4379" t="s">
        <v>36</v>
      </c>
      <c r="L4379">
        <v>111</v>
      </c>
      <c r="M4379">
        <v>1.5</v>
      </c>
      <c r="N4379">
        <v>1</v>
      </c>
      <c r="O4379">
        <v>111</v>
      </c>
      <c r="P4379">
        <v>1.5</v>
      </c>
      <c r="Q4379">
        <v>1</v>
      </c>
      <c r="R4379">
        <v>1.5</v>
      </c>
      <c r="S4379">
        <v>1.5</v>
      </c>
      <c r="T4379" s="1">
        <v>44743</v>
      </c>
      <c r="U4379" t="str">
        <f t="shared" si="340"/>
        <v>Popchips Potato - Barbeque</v>
      </c>
      <c r="V4379" t="str">
        <f t="shared" si="341"/>
        <v>Food</v>
      </c>
      <c r="W4379" t="s">
        <v>43</v>
      </c>
      <c r="X4379" t="b">
        <f t="shared" si="343"/>
        <v>1</v>
      </c>
      <c r="Y4379">
        <f t="shared" si="342"/>
        <v>1.5</v>
      </c>
      <c r="Z4379" s="2">
        <f t="shared" si="344"/>
        <v>1</v>
      </c>
      <c r="AA4379" t="s">
        <v>229</v>
      </c>
      <c r="AB4379" t="s">
        <v>230</v>
      </c>
      <c r="AD4379" t="s">
        <v>132</v>
      </c>
      <c r="AE4379" t="s">
        <v>755</v>
      </c>
      <c r="AF4379">
        <v>2022</v>
      </c>
    </row>
    <row r="4380" spans="1:32" x14ac:dyDescent="0.25">
      <c r="A4380" t="s">
        <v>29</v>
      </c>
      <c r="B4380" t="s">
        <v>46</v>
      </c>
      <c r="C4380" t="s">
        <v>31</v>
      </c>
      <c r="D4380" t="s">
        <v>47</v>
      </c>
      <c r="E4380">
        <f>_xlfn.XLOOKUP(Table1[[#This Row],[Location]],'Location analysis'!A:A,'Location analysis'!B:B)</f>
        <v>40.423690999999998</v>
      </c>
      <c r="F4380">
        <f>_xlfn.XLOOKUP(Table1[[#This Row],[Location]],'Location analysis'!A:A,'Location analysis'!C:C)</f>
        <v>-74.380831999999998</v>
      </c>
      <c r="G4380" t="s">
        <v>154</v>
      </c>
      <c r="H4380" t="s">
        <v>43</v>
      </c>
      <c r="I4380">
        <v>15330453185</v>
      </c>
      <c r="J4380" t="s">
        <v>754</v>
      </c>
      <c r="K4380" t="s">
        <v>51</v>
      </c>
      <c r="L4380">
        <v>113</v>
      </c>
      <c r="M4380">
        <v>1.5</v>
      </c>
      <c r="N4380">
        <v>1</v>
      </c>
      <c r="O4380">
        <v>113</v>
      </c>
      <c r="P4380">
        <v>1.5</v>
      </c>
      <c r="Q4380">
        <v>1</v>
      </c>
      <c r="R4380">
        <v>1.5</v>
      </c>
      <c r="S4380">
        <v>1.5</v>
      </c>
      <c r="T4380" s="1">
        <v>44743</v>
      </c>
      <c r="U4380" t="str">
        <f t="shared" si="340"/>
        <v>SunChips Multigrain - Harvest Cheddar</v>
      </c>
      <c r="V4380" t="str">
        <f t="shared" si="341"/>
        <v>Food</v>
      </c>
      <c r="W4380" t="s">
        <v>43</v>
      </c>
      <c r="X4380" t="b">
        <f t="shared" si="343"/>
        <v>1</v>
      </c>
      <c r="Y4380">
        <f t="shared" si="342"/>
        <v>1.5</v>
      </c>
      <c r="Z4380" s="2">
        <f t="shared" si="344"/>
        <v>1</v>
      </c>
      <c r="AA4380" t="s">
        <v>129</v>
      </c>
      <c r="AB4380" t="s">
        <v>155</v>
      </c>
      <c r="AD4380" t="s">
        <v>132</v>
      </c>
      <c r="AE4380" t="s">
        <v>755</v>
      </c>
      <c r="AF4380">
        <v>2022</v>
      </c>
    </row>
    <row r="4381" spans="1:32" x14ac:dyDescent="0.25">
      <c r="A4381" t="s">
        <v>29</v>
      </c>
      <c r="B4381" t="s">
        <v>67</v>
      </c>
      <c r="C4381" t="s">
        <v>68</v>
      </c>
      <c r="D4381" t="s">
        <v>69</v>
      </c>
      <c r="E4381">
        <f>_xlfn.XLOOKUP(Table1[[#This Row],[Location]],'Location analysis'!A:A,'Location analysis'!B:B)</f>
        <v>40.435699999999997</v>
      </c>
      <c r="F4381">
        <f>_xlfn.XLOOKUP(Table1[[#This Row],[Location]],'Location analysis'!A:A,'Location analysis'!C:C)</f>
        <v>-74.125200000000007</v>
      </c>
      <c r="G4381" t="s">
        <v>694</v>
      </c>
      <c r="H4381" t="s">
        <v>43</v>
      </c>
      <c r="I4381">
        <v>15330529983</v>
      </c>
      <c r="J4381" t="s">
        <v>754</v>
      </c>
      <c r="K4381" t="s">
        <v>51</v>
      </c>
      <c r="L4381">
        <v>130</v>
      </c>
      <c r="M4381">
        <v>1.5</v>
      </c>
      <c r="N4381">
        <v>1</v>
      </c>
      <c r="O4381">
        <v>130</v>
      </c>
      <c r="P4381">
        <v>1.5</v>
      </c>
      <c r="Q4381">
        <v>1</v>
      </c>
      <c r="R4381">
        <v>1.5</v>
      </c>
      <c r="S4381">
        <v>1.5</v>
      </c>
      <c r="T4381" s="1">
        <v>44743</v>
      </c>
      <c r="U4381" t="str">
        <f t="shared" si="340"/>
        <v>Nature's Bakery Fig Bar - Raspberry</v>
      </c>
      <c r="V4381" t="str">
        <f t="shared" si="341"/>
        <v>Food</v>
      </c>
      <c r="W4381" t="s">
        <v>43</v>
      </c>
      <c r="X4381" t="b">
        <f t="shared" si="343"/>
        <v>1</v>
      </c>
      <c r="Y4381">
        <f t="shared" si="342"/>
        <v>1.5</v>
      </c>
      <c r="Z4381" s="2">
        <f t="shared" si="344"/>
        <v>1</v>
      </c>
      <c r="AA4381" t="s">
        <v>690</v>
      </c>
      <c r="AB4381" t="s">
        <v>144</v>
      </c>
      <c r="AD4381" t="s">
        <v>132</v>
      </c>
      <c r="AE4381" t="s">
        <v>755</v>
      </c>
      <c r="AF4381">
        <v>2022</v>
      </c>
    </row>
    <row r="4382" spans="1:32" x14ac:dyDescent="0.25">
      <c r="A4382" t="s">
        <v>29</v>
      </c>
      <c r="B4382" t="s">
        <v>67</v>
      </c>
      <c r="C4382" t="s">
        <v>68</v>
      </c>
      <c r="D4382" t="s">
        <v>69</v>
      </c>
      <c r="E4382">
        <f>_xlfn.XLOOKUP(Table1[[#This Row],[Location]],'Location analysis'!A:A,'Location analysis'!B:B)</f>
        <v>40.435699999999997</v>
      </c>
      <c r="F4382">
        <f>_xlfn.XLOOKUP(Table1[[#This Row],[Location]],'Location analysis'!A:A,'Location analysis'!C:C)</f>
        <v>-74.125200000000007</v>
      </c>
      <c r="G4382" t="s">
        <v>738</v>
      </c>
      <c r="H4382" t="s">
        <v>34</v>
      </c>
      <c r="I4382">
        <v>15330531092</v>
      </c>
      <c r="J4382" t="s">
        <v>754</v>
      </c>
      <c r="K4382" t="s">
        <v>51</v>
      </c>
      <c r="L4382">
        <v>141</v>
      </c>
      <c r="M4382">
        <v>1.5</v>
      </c>
      <c r="N4382">
        <v>1</v>
      </c>
      <c r="O4382">
        <v>141</v>
      </c>
      <c r="P4382">
        <v>1.5</v>
      </c>
      <c r="Q4382">
        <v>1</v>
      </c>
      <c r="R4382">
        <v>1.5</v>
      </c>
      <c r="S4382">
        <v>1.5</v>
      </c>
      <c r="T4382" s="1">
        <v>44743</v>
      </c>
      <c r="U4382" t="str">
        <f t="shared" si="340"/>
        <v>Coca Cola - Regular</v>
      </c>
      <c r="V4382" t="str">
        <f t="shared" si="341"/>
        <v>Carbonated</v>
      </c>
      <c r="W4382" t="s">
        <v>34</v>
      </c>
      <c r="X4382" t="b">
        <f t="shared" si="343"/>
        <v>1</v>
      </c>
      <c r="Y4382">
        <f t="shared" si="342"/>
        <v>1.5</v>
      </c>
      <c r="Z4382" s="2">
        <f t="shared" si="344"/>
        <v>1</v>
      </c>
      <c r="AA4382" t="s">
        <v>183</v>
      </c>
      <c r="AB4382" t="s">
        <v>739</v>
      </c>
      <c r="AD4382" t="s">
        <v>132</v>
      </c>
      <c r="AE4382" t="s">
        <v>755</v>
      </c>
      <c r="AF4382">
        <v>2022</v>
      </c>
    </row>
    <row r="4383" spans="1:32" x14ac:dyDescent="0.25">
      <c r="A4383" t="s">
        <v>29</v>
      </c>
      <c r="B4383" t="s">
        <v>67</v>
      </c>
      <c r="C4383" t="s">
        <v>68</v>
      </c>
      <c r="D4383" t="s">
        <v>69</v>
      </c>
      <c r="E4383">
        <f>_xlfn.XLOOKUP(Table1[[#This Row],[Location]],'Location analysis'!A:A,'Location analysis'!B:B)</f>
        <v>40.435699999999997</v>
      </c>
      <c r="F4383">
        <f>_xlfn.XLOOKUP(Table1[[#This Row],[Location]],'Location analysis'!A:A,'Location analysis'!C:C)</f>
        <v>-74.125200000000007</v>
      </c>
      <c r="G4383" t="s">
        <v>70</v>
      </c>
      <c r="H4383" t="s">
        <v>34</v>
      </c>
      <c r="I4383">
        <v>15330579844</v>
      </c>
      <c r="J4383" t="s">
        <v>754</v>
      </c>
      <c r="K4383" t="s">
        <v>51</v>
      </c>
      <c r="L4383">
        <v>146</v>
      </c>
      <c r="M4383">
        <v>3</v>
      </c>
      <c r="N4383">
        <v>1</v>
      </c>
      <c r="O4383">
        <v>146</v>
      </c>
      <c r="P4383">
        <v>3</v>
      </c>
      <c r="Q4383">
        <v>1</v>
      </c>
      <c r="R4383">
        <v>3</v>
      </c>
      <c r="S4383">
        <v>3</v>
      </c>
      <c r="T4383" s="1">
        <v>44743</v>
      </c>
      <c r="U4383" t="str">
        <f t="shared" si="340"/>
        <v>Monster Energy Original</v>
      </c>
      <c r="V4383" t="str">
        <f t="shared" si="341"/>
        <v>Carbonated</v>
      </c>
      <c r="W4383" t="s">
        <v>34</v>
      </c>
      <c r="X4383" t="b">
        <f t="shared" si="343"/>
        <v>1</v>
      </c>
      <c r="Y4383">
        <f t="shared" si="342"/>
        <v>3</v>
      </c>
      <c r="Z4383" s="2">
        <f t="shared" si="344"/>
        <v>2</v>
      </c>
      <c r="AA4383" t="s">
        <v>70</v>
      </c>
      <c r="AD4383" t="s">
        <v>132</v>
      </c>
      <c r="AE4383" t="s">
        <v>755</v>
      </c>
      <c r="AF4383">
        <v>2022</v>
      </c>
    </row>
    <row r="4384" spans="1:32" x14ac:dyDescent="0.25">
      <c r="A4384" t="s">
        <v>29</v>
      </c>
      <c r="B4384" t="s">
        <v>46</v>
      </c>
      <c r="C4384" t="s">
        <v>31</v>
      </c>
      <c r="D4384" t="s">
        <v>47</v>
      </c>
      <c r="E4384">
        <f>_xlfn.XLOOKUP(Table1[[#This Row],[Location]],'Location analysis'!A:A,'Location analysis'!B:B)</f>
        <v>40.423690999999998</v>
      </c>
      <c r="F4384">
        <f>_xlfn.XLOOKUP(Table1[[#This Row],[Location]],'Location analysis'!A:A,'Location analysis'!C:C)</f>
        <v>-74.380831999999998</v>
      </c>
      <c r="G4384" t="s">
        <v>137</v>
      </c>
      <c r="H4384" t="s">
        <v>97</v>
      </c>
      <c r="I4384">
        <v>15330618157</v>
      </c>
      <c r="J4384" t="s">
        <v>754</v>
      </c>
      <c r="K4384" t="s">
        <v>51</v>
      </c>
      <c r="L4384">
        <v>144</v>
      </c>
      <c r="M4384">
        <v>1.5</v>
      </c>
      <c r="N4384">
        <v>1</v>
      </c>
      <c r="O4384">
        <v>144</v>
      </c>
      <c r="P4384">
        <v>1.5</v>
      </c>
      <c r="Q4384">
        <v>1</v>
      </c>
      <c r="R4384">
        <v>1.5</v>
      </c>
      <c r="S4384">
        <v>1.5</v>
      </c>
      <c r="T4384" s="1">
        <v>44743</v>
      </c>
      <c r="U4384" t="str">
        <f t="shared" si="340"/>
        <v>Poland Springs Water</v>
      </c>
      <c r="V4384" t="str">
        <f t="shared" si="341"/>
        <v>Water</v>
      </c>
      <c r="W4384" t="s">
        <v>97</v>
      </c>
      <c r="X4384" t="b">
        <f t="shared" si="343"/>
        <v>1</v>
      </c>
      <c r="Y4384">
        <f t="shared" si="342"/>
        <v>1.5</v>
      </c>
      <c r="Z4384" s="2">
        <f t="shared" si="344"/>
        <v>1</v>
      </c>
      <c r="AA4384" t="s">
        <v>137</v>
      </c>
      <c r="AD4384" t="s">
        <v>132</v>
      </c>
      <c r="AE4384" t="s">
        <v>755</v>
      </c>
      <c r="AF4384">
        <v>2022</v>
      </c>
    </row>
    <row r="4385" spans="1:32" x14ac:dyDescent="0.25">
      <c r="A4385" t="s">
        <v>29</v>
      </c>
      <c r="B4385" t="s">
        <v>46</v>
      </c>
      <c r="C4385" t="s">
        <v>31</v>
      </c>
      <c r="D4385" t="s">
        <v>47</v>
      </c>
      <c r="E4385">
        <f>_xlfn.XLOOKUP(Table1[[#This Row],[Location]],'Location analysis'!A:A,'Location analysis'!B:B)</f>
        <v>40.423690999999998</v>
      </c>
      <c r="F4385">
        <f>_xlfn.XLOOKUP(Table1[[#This Row],[Location]],'Location analysis'!A:A,'Location analysis'!C:C)</f>
        <v>-74.380831999999998</v>
      </c>
      <c r="G4385" t="s">
        <v>81</v>
      </c>
      <c r="H4385" t="s">
        <v>43</v>
      </c>
      <c r="I4385">
        <v>15330627927</v>
      </c>
      <c r="J4385" t="s">
        <v>754</v>
      </c>
      <c r="K4385" t="s">
        <v>51</v>
      </c>
      <c r="L4385">
        <v>130</v>
      </c>
      <c r="M4385">
        <v>2</v>
      </c>
      <c r="N4385">
        <v>1</v>
      </c>
      <c r="O4385">
        <v>130</v>
      </c>
      <c r="P4385">
        <v>2</v>
      </c>
      <c r="Q4385">
        <v>1</v>
      </c>
      <c r="R4385">
        <v>2</v>
      </c>
      <c r="S4385">
        <v>2</v>
      </c>
      <c r="T4385" s="1">
        <v>44743</v>
      </c>
      <c r="U4385" t="str">
        <f t="shared" si="340"/>
        <v>KitKat - Crisp Wafers</v>
      </c>
      <c r="V4385" t="str">
        <f t="shared" si="341"/>
        <v>Food</v>
      </c>
      <c r="W4385" t="s">
        <v>43</v>
      </c>
      <c r="X4385" t="b">
        <f t="shared" si="343"/>
        <v>1</v>
      </c>
      <c r="Y4385">
        <f t="shared" si="342"/>
        <v>2</v>
      </c>
      <c r="Z4385" s="2">
        <f t="shared" si="344"/>
        <v>1.3333333333333333</v>
      </c>
      <c r="AA4385" t="s">
        <v>82</v>
      </c>
      <c r="AB4385" t="s">
        <v>83</v>
      </c>
      <c r="AD4385" t="s">
        <v>132</v>
      </c>
      <c r="AE4385" t="s">
        <v>755</v>
      </c>
      <c r="AF4385">
        <v>2022</v>
      </c>
    </row>
    <row r="4386" spans="1:32" x14ac:dyDescent="0.25">
      <c r="A4386" t="s">
        <v>29</v>
      </c>
      <c r="B4386" t="s">
        <v>30</v>
      </c>
      <c r="C4386" t="s">
        <v>31</v>
      </c>
      <c r="D4386" t="s">
        <v>32</v>
      </c>
      <c r="E4386">
        <f>_xlfn.XLOOKUP(Table1[[#This Row],[Location]],'Location analysis'!A:A,'Location analysis'!B:B)</f>
        <v>40.423690999999998</v>
      </c>
      <c r="F4386">
        <f>_xlfn.XLOOKUP(Table1[[#This Row],[Location]],'Location analysis'!A:A,'Location analysis'!C:C)</f>
        <v>-74.380831999999998</v>
      </c>
      <c r="G4386" t="s">
        <v>716</v>
      </c>
      <c r="I4386">
        <v>15330686291</v>
      </c>
      <c r="J4386" t="s">
        <v>754</v>
      </c>
      <c r="K4386" t="s">
        <v>36</v>
      </c>
      <c r="L4386">
        <v>140</v>
      </c>
      <c r="M4386">
        <v>2.75</v>
      </c>
      <c r="N4386">
        <v>1</v>
      </c>
      <c r="O4386">
        <v>140</v>
      </c>
      <c r="P4386">
        <v>2.75</v>
      </c>
      <c r="Q4386">
        <v>1</v>
      </c>
      <c r="R4386">
        <v>2.75</v>
      </c>
      <c r="S4386">
        <v>2.75</v>
      </c>
      <c r="T4386" s="1">
        <v>44749</v>
      </c>
      <c r="U4386" t="str">
        <f t="shared" si="340"/>
        <v>Canada Dry - Ginger Ale</v>
      </c>
      <c r="V4386" t="str">
        <f t="shared" si="341"/>
        <v>Cell is Blank - Dis-regard</v>
      </c>
      <c r="W4386" t="s">
        <v>34</v>
      </c>
      <c r="X4386" t="b">
        <f t="shared" si="343"/>
        <v>1</v>
      </c>
      <c r="Y4386">
        <f t="shared" si="342"/>
        <v>2.75</v>
      </c>
      <c r="Z4386" s="2">
        <f t="shared" si="344"/>
        <v>1.8333333333333333</v>
      </c>
      <c r="AA4386" t="s">
        <v>704</v>
      </c>
      <c r="AB4386" t="s">
        <v>717</v>
      </c>
      <c r="AD4386" t="s">
        <v>132</v>
      </c>
      <c r="AE4386" t="s">
        <v>755</v>
      </c>
      <c r="AF4386">
        <v>2022</v>
      </c>
    </row>
    <row r="4387" spans="1:32" x14ac:dyDescent="0.25">
      <c r="A4387" t="s">
        <v>29</v>
      </c>
      <c r="B4387" t="s">
        <v>67</v>
      </c>
      <c r="C4387" t="s">
        <v>68</v>
      </c>
      <c r="D4387" t="s">
        <v>69</v>
      </c>
      <c r="E4387">
        <f>_xlfn.XLOOKUP(Table1[[#This Row],[Location]],'Location analysis'!A:A,'Location analysis'!B:B)</f>
        <v>40.435699999999997</v>
      </c>
      <c r="F4387">
        <f>_xlfn.XLOOKUP(Table1[[#This Row],[Location]],'Location analysis'!A:A,'Location analysis'!C:C)</f>
        <v>-74.125200000000007</v>
      </c>
      <c r="G4387" t="s">
        <v>70</v>
      </c>
      <c r="H4387" t="s">
        <v>34</v>
      </c>
      <c r="I4387">
        <v>15330798446</v>
      </c>
      <c r="J4387" t="s">
        <v>754</v>
      </c>
      <c r="K4387" t="s">
        <v>51</v>
      </c>
      <c r="L4387">
        <v>146</v>
      </c>
      <c r="M4387">
        <v>3</v>
      </c>
      <c r="N4387">
        <v>1</v>
      </c>
      <c r="O4387">
        <v>146</v>
      </c>
      <c r="P4387">
        <v>3</v>
      </c>
      <c r="Q4387">
        <v>1</v>
      </c>
      <c r="R4387">
        <v>3</v>
      </c>
      <c r="S4387">
        <v>3</v>
      </c>
      <c r="T4387" s="1">
        <v>44743</v>
      </c>
      <c r="U4387" t="str">
        <f t="shared" si="340"/>
        <v>Monster Energy Original</v>
      </c>
      <c r="V4387" t="str">
        <f t="shared" si="341"/>
        <v>Carbonated</v>
      </c>
      <c r="W4387" t="s">
        <v>34</v>
      </c>
      <c r="X4387" t="b">
        <f t="shared" si="343"/>
        <v>1</v>
      </c>
      <c r="Y4387">
        <f t="shared" si="342"/>
        <v>3</v>
      </c>
      <c r="Z4387" s="2">
        <f t="shared" si="344"/>
        <v>2</v>
      </c>
      <c r="AA4387" t="s">
        <v>70</v>
      </c>
      <c r="AD4387" t="s">
        <v>132</v>
      </c>
      <c r="AE4387" t="s">
        <v>755</v>
      </c>
      <c r="AF4387">
        <v>2022</v>
      </c>
    </row>
    <row r="4388" spans="1:32" x14ac:dyDescent="0.25">
      <c r="A4388" t="s">
        <v>29</v>
      </c>
      <c r="B4388" t="s">
        <v>30</v>
      </c>
      <c r="C4388" t="s">
        <v>31</v>
      </c>
      <c r="D4388" t="s">
        <v>32</v>
      </c>
      <c r="E4388">
        <f>_xlfn.XLOOKUP(Table1[[#This Row],[Location]],'Location analysis'!A:A,'Location analysis'!B:B)</f>
        <v>40.423690999999998</v>
      </c>
      <c r="F4388">
        <f>_xlfn.XLOOKUP(Table1[[#This Row],[Location]],'Location analysis'!A:A,'Location analysis'!C:C)</f>
        <v>-74.380831999999998</v>
      </c>
      <c r="G4388" t="s">
        <v>125</v>
      </c>
      <c r="H4388" t="s">
        <v>97</v>
      </c>
      <c r="I4388">
        <v>15330833276</v>
      </c>
      <c r="J4388" t="s">
        <v>754</v>
      </c>
      <c r="K4388" t="s">
        <v>51</v>
      </c>
      <c r="L4388">
        <v>143</v>
      </c>
      <c r="M4388">
        <v>2</v>
      </c>
      <c r="N4388">
        <v>1</v>
      </c>
      <c r="O4388">
        <v>143</v>
      </c>
      <c r="P4388">
        <v>2</v>
      </c>
      <c r="Q4388">
        <v>1</v>
      </c>
      <c r="R4388">
        <v>2</v>
      </c>
      <c r="S4388">
        <v>2</v>
      </c>
      <c r="T4388" s="1">
        <v>44749</v>
      </c>
      <c r="U4388" t="str">
        <f t="shared" si="340"/>
        <v>S. Pellegrino Sparkling Mineral Water</v>
      </c>
      <c r="V4388" t="str">
        <f t="shared" si="341"/>
        <v>Water</v>
      </c>
      <c r="W4388" t="s">
        <v>97</v>
      </c>
      <c r="X4388" t="b">
        <f t="shared" si="343"/>
        <v>1</v>
      </c>
      <c r="Y4388">
        <f t="shared" si="342"/>
        <v>2</v>
      </c>
      <c r="Z4388" s="2">
        <f t="shared" si="344"/>
        <v>1.3333333333333333</v>
      </c>
      <c r="AA4388" t="s">
        <v>125</v>
      </c>
      <c r="AD4388" t="s">
        <v>132</v>
      </c>
      <c r="AE4388" t="s">
        <v>755</v>
      </c>
      <c r="AF4388">
        <v>2022</v>
      </c>
    </row>
    <row r="4389" spans="1:32" x14ac:dyDescent="0.25">
      <c r="A4389" t="s">
        <v>29</v>
      </c>
      <c r="B4389" t="s">
        <v>67</v>
      </c>
      <c r="C4389" t="s">
        <v>68</v>
      </c>
      <c r="D4389" t="s">
        <v>69</v>
      </c>
      <c r="E4389">
        <f>_xlfn.XLOOKUP(Table1[[#This Row],[Location]],'Location analysis'!A:A,'Location analysis'!B:B)</f>
        <v>40.435699999999997</v>
      </c>
      <c r="F4389">
        <f>_xlfn.XLOOKUP(Table1[[#This Row],[Location]],'Location analysis'!A:A,'Location analysis'!C:C)</f>
        <v>-74.125200000000007</v>
      </c>
      <c r="G4389" t="s">
        <v>738</v>
      </c>
      <c r="H4389" t="s">
        <v>34</v>
      </c>
      <c r="I4389">
        <v>15331226902</v>
      </c>
      <c r="J4389" t="s">
        <v>754</v>
      </c>
      <c r="K4389" t="s">
        <v>51</v>
      </c>
      <c r="L4389">
        <v>142</v>
      </c>
      <c r="M4389">
        <v>1.5</v>
      </c>
      <c r="N4389">
        <v>1</v>
      </c>
      <c r="O4389">
        <v>142</v>
      </c>
      <c r="P4389">
        <v>1.5</v>
      </c>
      <c r="Q4389">
        <v>1</v>
      </c>
      <c r="R4389">
        <v>1.5</v>
      </c>
      <c r="S4389">
        <v>1.5</v>
      </c>
      <c r="T4389" s="1">
        <v>44743</v>
      </c>
      <c r="U4389" t="str">
        <f t="shared" si="340"/>
        <v>Coca Cola - Regular</v>
      </c>
      <c r="V4389" t="str">
        <f t="shared" si="341"/>
        <v>Carbonated</v>
      </c>
      <c r="W4389" t="s">
        <v>34</v>
      </c>
      <c r="X4389" t="b">
        <f t="shared" si="343"/>
        <v>1</v>
      </c>
      <c r="Y4389">
        <f t="shared" si="342"/>
        <v>1.5</v>
      </c>
      <c r="Z4389" s="2">
        <f t="shared" si="344"/>
        <v>1</v>
      </c>
      <c r="AA4389" t="s">
        <v>183</v>
      </c>
      <c r="AB4389" t="s">
        <v>739</v>
      </c>
      <c r="AD4389" t="s">
        <v>132</v>
      </c>
      <c r="AE4389" t="s">
        <v>755</v>
      </c>
      <c r="AF4389">
        <v>2022</v>
      </c>
    </row>
    <row r="4390" spans="1:32" x14ac:dyDescent="0.25">
      <c r="A4390" t="s">
        <v>29</v>
      </c>
      <c r="B4390" t="s">
        <v>67</v>
      </c>
      <c r="C4390" t="s">
        <v>68</v>
      </c>
      <c r="D4390" t="s">
        <v>69</v>
      </c>
      <c r="E4390">
        <f>_xlfn.XLOOKUP(Table1[[#This Row],[Location]],'Location analysis'!A:A,'Location analysis'!B:B)</f>
        <v>40.435699999999997</v>
      </c>
      <c r="F4390">
        <f>_xlfn.XLOOKUP(Table1[[#This Row],[Location]],'Location analysis'!A:A,'Location analysis'!C:C)</f>
        <v>-74.125200000000007</v>
      </c>
      <c r="G4390" t="s">
        <v>738</v>
      </c>
      <c r="H4390" t="s">
        <v>34</v>
      </c>
      <c r="I4390">
        <v>15331321457</v>
      </c>
      <c r="J4390" t="s">
        <v>754</v>
      </c>
      <c r="K4390" t="s">
        <v>51</v>
      </c>
      <c r="L4390">
        <v>141</v>
      </c>
      <c r="M4390">
        <v>1.5</v>
      </c>
      <c r="N4390">
        <v>1</v>
      </c>
      <c r="O4390">
        <v>141</v>
      </c>
      <c r="P4390">
        <v>1.5</v>
      </c>
      <c r="Q4390">
        <v>1</v>
      </c>
      <c r="R4390">
        <v>1.5</v>
      </c>
      <c r="S4390">
        <v>1.5</v>
      </c>
      <c r="T4390" s="1">
        <v>44743</v>
      </c>
      <c r="U4390" t="str">
        <f t="shared" si="340"/>
        <v>Coca Cola - Regular</v>
      </c>
      <c r="V4390" t="str">
        <f t="shared" si="341"/>
        <v>Carbonated</v>
      </c>
      <c r="W4390" t="s">
        <v>34</v>
      </c>
      <c r="X4390" t="b">
        <f t="shared" si="343"/>
        <v>1</v>
      </c>
      <c r="Y4390">
        <f t="shared" si="342"/>
        <v>1.5</v>
      </c>
      <c r="Z4390" s="2">
        <f t="shared" si="344"/>
        <v>1</v>
      </c>
      <c r="AA4390" t="s">
        <v>183</v>
      </c>
      <c r="AB4390" t="s">
        <v>739</v>
      </c>
      <c r="AD4390" t="s">
        <v>132</v>
      </c>
      <c r="AE4390" t="s">
        <v>755</v>
      </c>
      <c r="AF4390">
        <v>2022</v>
      </c>
    </row>
    <row r="4391" spans="1:32" x14ac:dyDescent="0.25">
      <c r="A4391" t="s">
        <v>29</v>
      </c>
      <c r="B4391" t="s">
        <v>67</v>
      </c>
      <c r="C4391" t="s">
        <v>68</v>
      </c>
      <c r="D4391" t="s">
        <v>69</v>
      </c>
      <c r="E4391">
        <f>_xlfn.XLOOKUP(Table1[[#This Row],[Location]],'Location analysis'!A:A,'Location analysis'!B:B)</f>
        <v>40.435699999999997</v>
      </c>
      <c r="F4391">
        <f>_xlfn.XLOOKUP(Table1[[#This Row],[Location]],'Location analysis'!A:A,'Location analysis'!C:C)</f>
        <v>-74.125200000000007</v>
      </c>
      <c r="G4391" t="s">
        <v>81</v>
      </c>
      <c r="H4391" t="s">
        <v>43</v>
      </c>
      <c r="I4391">
        <v>15331353744</v>
      </c>
      <c r="J4391" t="s">
        <v>754</v>
      </c>
      <c r="K4391" t="s">
        <v>51</v>
      </c>
      <c r="L4391">
        <v>139</v>
      </c>
      <c r="M4391">
        <v>2.5</v>
      </c>
      <c r="N4391">
        <v>1</v>
      </c>
      <c r="O4391">
        <v>139</v>
      </c>
      <c r="P4391">
        <v>2.5</v>
      </c>
      <c r="Q4391">
        <v>1</v>
      </c>
      <c r="R4391">
        <v>2.5</v>
      </c>
      <c r="S4391">
        <v>2.5</v>
      </c>
      <c r="T4391" s="1">
        <v>44743</v>
      </c>
      <c r="U4391" t="str">
        <f t="shared" si="340"/>
        <v>KitKat - Crisp Wafers</v>
      </c>
      <c r="V4391" t="str">
        <f t="shared" si="341"/>
        <v>Food</v>
      </c>
      <c r="W4391" t="s">
        <v>43</v>
      </c>
      <c r="X4391" t="b">
        <f t="shared" si="343"/>
        <v>1</v>
      </c>
      <c r="Y4391">
        <f t="shared" si="342"/>
        <v>2.5</v>
      </c>
      <c r="Z4391" s="2">
        <f t="shared" si="344"/>
        <v>1.6666666666666667</v>
      </c>
      <c r="AA4391" t="s">
        <v>82</v>
      </c>
      <c r="AB4391" t="s">
        <v>83</v>
      </c>
      <c r="AD4391" t="s">
        <v>132</v>
      </c>
      <c r="AE4391" t="s">
        <v>755</v>
      </c>
      <c r="AF4391">
        <v>2022</v>
      </c>
    </row>
    <row r="4392" spans="1:32" x14ac:dyDescent="0.25">
      <c r="A4392" t="s">
        <v>29</v>
      </c>
      <c r="B4392" t="s">
        <v>67</v>
      </c>
      <c r="C4392" t="s">
        <v>68</v>
      </c>
      <c r="D4392" t="s">
        <v>69</v>
      </c>
      <c r="E4392">
        <f>_xlfn.XLOOKUP(Table1[[#This Row],[Location]],'Location analysis'!A:A,'Location analysis'!B:B)</f>
        <v>40.435699999999997</v>
      </c>
      <c r="F4392">
        <f>_xlfn.XLOOKUP(Table1[[#This Row],[Location]],'Location analysis'!A:A,'Location analysis'!C:C)</f>
        <v>-74.125200000000007</v>
      </c>
      <c r="G4392" t="s">
        <v>259</v>
      </c>
      <c r="H4392" t="s">
        <v>34</v>
      </c>
      <c r="I4392">
        <v>15331390807</v>
      </c>
      <c r="J4392" t="s">
        <v>754</v>
      </c>
      <c r="K4392" t="s">
        <v>51</v>
      </c>
      <c r="L4392">
        <v>140</v>
      </c>
      <c r="M4392">
        <v>1.5</v>
      </c>
      <c r="N4392">
        <v>1</v>
      </c>
      <c r="O4392">
        <v>140</v>
      </c>
      <c r="P4392">
        <v>1.5</v>
      </c>
      <c r="Q4392">
        <v>1</v>
      </c>
      <c r="R4392">
        <v>1.5</v>
      </c>
      <c r="S4392">
        <v>1.5</v>
      </c>
      <c r="T4392" s="1">
        <v>44743</v>
      </c>
      <c r="U4392" t="str">
        <f t="shared" si="340"/>
        <v>Sunkist Soda - Orange</v>
      </c>
      <c r="V4392" t="str">
        <f t="shared" si="341"/>
        <v>Carbonated</v>
      </c>
      <c r="W4392" t="s">
        <v>34</v>
      </c>
      <c r="X4392" t="b">
        <f t="shared" si="343"/>
        <v>1</v>
      </c>
      <c r="Y4392">
        <f t="shared" si="342"/>
        <v>1.5</v>
      </c>
      <c r="Z4392" s="2">
        <f t="shared" si="344"/>
        <v>1</v>
      </c>
      <c r="AA4392" t="s">
        <v>260</v>
      </c>
      <c r="AB4392" t="s">
        <v>261</v>
      </c>
      <c r="AD4392" t="s">
        <v>132</v>
      </c>
      <c r="AE4392" t="s">
        <v>755</v>
      </c>
      <c r="AF4392">
        <v>2022</v>
      </c>
    </row>
    <row r="4393" spans="1:32" x14ac:dyDescent="0.25">
      <c r="A4393" t="s">
        <v>29</v>
      </c>
      <c r="B4393" t="s">
        <v>67</v>
      </c>
      <c r="C4393" t="s">
        <v>68</v>
      </c>
      <c r="D4393" t="s">
        <v>69</v>
      </c>
      <c r="E4393">
        <f>_xlfn.XLOOKUP(Table1[[#This Row],[Location]],'Location analysis'!A:A,'Location analysis'!B:B)</f>
        <v>40.435699999999997</v>
      </c>
      <c r="F4393">
        <f>_xlfn.XLOOKUP(Table1[[#This Row],[Location]],'Location analysis'!A:A,'Location analysis'!C:C)</f>
        <v>-74.125200000000007</v>
      </c>
      <c r="G4393" t="s">
        <v>100</v>
      </c>
      <c r="H4393" t="s">
        <v>43</v>
      </c>
      <c r="I4393">
        <v>15331757077</v>
      </c>
      <c r="J4393" t="s">
        <v>756</v>
      </c>
      <c r="K4393" t="s">
        <v>51</v>
      </c>
      <c r="L4393">
        <v>114</v>
      </c>
      <c r="M4393">
        <v>2</v>
      </c>
      <c r="N4393">
        <v>1</v>
      </c>
      <c r="O4393">
        <v>114</v>
      </c>
      <c r="P4393">
        <v>2</v>
      </c>
      <c r="Q4393">
        <v>1</v>
      </c>
      <c r="R4393">
        <v>2</v>
      </c>
      <c r="S4393">
        <v>2</v>
      </c>
      <c r="T4393" s="1">
        <v>44743</v>
      </c>
      <c r="U4393" t="str">
        <f t="shared" si="340"/>
        <v>Cheetos - Fleming Hot Crunchy</v>
      </c>
      <c r="V4393" t="str">
        <f t="shared" si="341"/>
        <v>Food</v>
      </c>
      <c r="W4393" t="s">
        <v>43</v>
      </c>
      <c r="X4393" t="b">
        <f t="shared" si="343"/>
        <v>1</v>
      </c>
      <c r="Y4393">
        <f t="shared" si="342"/>
        <v>2</v>
      </c>
      <c r="Z4393" s="2">
        <f t="shared" si="344"/>
        <v>1.3333333333333333</v>
      </c>
      <c r="AA4393" t="s">
        <v>101</v>
      </c>
      <c r="AB4393" t="s">
        <v>102</v>
      </c>
      <c r="AD4393" t="s">
        <v>40</v>
      </c>
      <c r="AE4393" t="s">
        <v>757</v>
      </c>
      <c r="AF4393">
        <v>2022</v>
      </c>
    </row>
    <row r="4394" spans="1:32" x14ac:dyDescent="0.25">
      <c r="A4394" t="s">
        <v>29</v>
      </c>
      <c r="B4394" t="s">
        <v>394</v>
      </c>
      <c r="C4394" t="s">
        <v>395</v>
      </c>
      <c r="D4394" t="s">
        <v>396</v>
      </c>
      <c r="E4394">
        <f>_xlfn.XLOOKUP(Table1[[#This Row],[Location]],'Location analysis'!A:A,'Location analysis'!B:B)</f>
        <v>40.416893999999999</v>
      </c>
      <c r="F4394">
        <f>_xlfn.XLOOKUP(Table1[[#This Row],[Location]],'Location analysis'!A:A,'Location analysis'!C:C)</f>
        <v>-74.420399000000003</v>
      </c>
      <c r="G4394" t="s">
        <v>508</v>
      </c>
      <c r="H4394" t="s">
        <v>43</v>
      </c>
      <c r="I4394">
        <v>15332278591</v>
      </c>
      <c r="J4394" t="s">
        <v>756</v>
      </c>
      <c r="K4394" t="s">
        <v>51</v>
      </c>
      <c r="L4394">
        <v>110</v>
      </c>
      <c r="M4394">
        <v>1.5</v>
      </c>
      <c r="N4394">
        <v>1</v>
      </c>
      <c r="O4394">
        <v>110</v>
      </c>
      <c r="P4394">
        <v>1.5</v>
      </c>
      <c r="Q4394">
        <v>1</v>
      </c>
      <c r="R4394">
        <v>1.5</v>
      </c>
      <c r="S4394">
        <v>1.5</v>
      </c>
      <c r="T4394" s="1">
        <v>44744</v>
      </c>
      <c r="U4394" t="str">
        <f t="shared" si="340"/>
        <v>Pop Corners - Kettle Corn</v>
      </c>
      <c r="V4394" t="str">
        <f t="shared" si="341"/>
        <v>Food</v>
      </c>
      <c r="W4394" t="s">
        <v>43</v>
      </c>
      <c r="X4394" t="b">
        <f t="shared" si="343"/>
        <v>1</v>
      </c>
      <c r="Y4394">
        <f t="shared" si="342"/>
        <v>1.5</v>
      </c>
      <c r="Z4394" s="2">
        <f t="shared" si="344"/>
        <v>1</v>
      </c>
      <c r="AA4394" t="s">
        <v>509</v>
      </c>
      <c r="AB4394" t="s">
        <v>510</v>
      </c>
      <c r="AD4394" t="s">
        <v>40</v>
      </c>
      <c r="AE4394" t="s">
        <v>757</v>
      </c>
      <c r="AF4394">
        <v>2022</v>
      </c>
    </row>
    <row r="4395" spans="1:32" x14ac:dyDescent="0.25">
      <c r="A4395" t="s">
        <v>29</v>
      </c>
      <c r="B4395" t="s">
        <v>394</v>
      </c>
      <c r="C4395" t="s">
        <v>395</v>
      </c>
      <c r="D4395" t="s">
        <v>396</v>
      </c>
      <c r="E4395">
        <f>_xlfn.XLOOKUP(Table1[[#This Row],[Location]],'Location analysis'!A:A,'Location analysis'!B:B)</f>
        <v>40.416893999999999</v>
      </c>
      <c r="F4395">
        <f>_xlfn.XLOOKUP(Table1[[#This Row],[Location]],'Location analysis'!A:A,'Location analysis'!C:C)</f>
        <v>-74.420399000000003</v>
      </c>
      <c r="G4395" t="s">
        <v>137</v>
      </c>
      <c r="H4395" t="s">
        <v>97</v>
      </c>
      <c r="I4395">
        <v>15332310315</v>
      </c>
      <c r="J4395" t="s">
        <v>756</v>
      </c>
      <c r="K4395" t="s">
        <v>51</v>
      </c>
      <c r="L4395">
        <v>144</v>
      </c>
      <c r="M4395">
        <v>1.5</v>
      </c>
      <c r="N4395">
        <v>1</v>
      </c>
      <c r="O4395">
        <v>144</v>
      </c>
      <c r="P4395">
        <v>1.5</v>
      </c>
      <c r="Q4395">
        <v>1</v>
      </c>
      <c r="R4395">
        <v>1.5</v>
      </c>
      <c r="S4395">
        <v>1.5</v>
      </c>
      <c r="T4395" s="1">
        <v>44744</v>
      </c>
      <c r="U4395" t="str">
        <f t="shared" si="340"/>
        <v>Poland Springs Water</v>
      </c>
      <c r="V4395" t="str">
        <f t="shared" si="341"/>
        <v>Water</v>
      </c>
      <c r="W4395" t="s">
        <v>97</v>
      </c>
      <c r="X4395" t="b">
        <f t="shared" si="343"/>
        <v>1</v>
      </c>
      <c r="Y4395">
        <f t="shared" si="342"/>
        <v>1.5</v>
      </c>
      <c r="Z4395" s="2">
        <f t="shared" si="344"/>
        <v>1</v>
      </c>
      <c r="AA4395" t="s">
        <v>137</v>
      </c>
      <c r="AD4395" t="s">
        <v>40</v>
      </c>
      <c r="AE4395" t="s">
        <v>757</v>
      </c>
      <c r="AF4395">
        <v>2022</v>
      </c>
    </row>
    <row r="4396" spans="1:32" x14ac:dyDescent="0.25">
      <c r="A4396" t="s">
        <v>29</v>
      </c>
      <c r="B4396" t="s">
        <v>67</v>
      </c>
      <c r="C4396" t="s">
        <v>68</v>
      </c>
      <c r="D4396" t="s">
        <v>69</v>
      </c>
      <c r="E4396">
        <f>_xlfn.XLOOKUP(Table1[[#This Row],[Location]],'Location analysis'!A:A,'Location analysis'!B:B)</f>
        <v>40.435699999999997</v>
      </c>
      <c r="F4396">
        <f>_xlfn.XLOOKUP(Table1[[#This Row],[Location]],'Location analysis'!A:A,'Location analysis'!C:C)</f>
        <v>-74.125200000000007</v>
      </c>
      <c r="G4396" t="s">
        <v>738</v>
      </c>
      <c r="H4396" t="s">
        <v>34</v>
      </c>
      <c r="I4396">
        <v>15332434764</v>
      </c>
      <c r="J4396" t="s">
        <v>756</v>
      </c>
      <c r="K4396" t="s">
        <v>51</v>
      </c>
      <c r="L4396">
        <v>141</v>
      </c>
      <c r="M4396">
        <v>1.5</v>
      </c>
      <c r="N4396">
        <v>1</v>
      </c>
      <c r="O4396">
        <v>141</v>
      </c>
      <c r="P4396">
        <v>1.5</v>
      </c>
      <c r="Q4396">
        <v>1</v>
      </c>
      <c r="R4396">
        <v>1.5</v>
      </c>
      <c r="S4396">
        <v>1.5</v>
      </c>
      <c r="T4396" s="1">
        <v>44744</v>
      </c>
      <c r="U4396" t="str">
        <f t="shared" si="340"/>
        <v>Coca Cola - Regular</v>
      </c>
      <c r="V4396" t="str">
        <f t="shared" si="341"/>
        <v>Carbonated</v>
      </c>
      <c r="W4396" t="s">
        <v>34</v>
      </c>
      <c r="X4396" t="b">
        <f t="shared" si="343"/>
        <v>1</v>
      </c>
      <c r="Y4396">
        <f t="shared" si="342"/>
        <v>1.5</v>
      </c>
      <c r="Z4396" s="2">
        <f t="shared" si="344"/>
        <v>1</v>
      </c>
      <c r="AA4396" t="s">
        <v>183</v>
      </c>
      <c r="AB4396" t="s">
        <v>739</v>
      </c>
      <c r="AD4396" t="s">
        <v>40</v>
      </c>
      <c r="AE4396" t="s">
        <v>757</v>
      </c>
      <c r="AF4396">
        <v>2022</v>
      </c>
    </row>
    <row r="4397" spans="1:32" x14ac:dyDescent="0.25">
      <c r="A4397" t="s">
        <v>29</v>
      </c>
      <c r="B4397" t="s">
        <v>394</v>
      </c>
      <c r="C4397" t="s">
        <v>395</v>
      </c>
      <c r="D4397" t="s">
        <v>396</v>
      </c>
      <c r="E4397">
        <f>_xlfn.XLOOKUP(Table1[[#This Row],[Location]],'Location analysis'!A:A,'Location analysis'!B:B)</f>
        <v>40.416893999999999</v>
      </c>
      <c r="F4397">
        <f>_xlfn.XLOOKUP(Table1[[#This Row],[Location]],'Location analysis'!A:A,'Location analysis'!C:C)</f>
        <v>-74.420399000000003</v>
      </c>
      <c r="G4397" t="s">
        <v>137</v>
      </c>
      <c r="H4397" t="s">
        <v>97</v>
      </c>
      <c r="I4397">
        <v>15332445365</v>
      </c>
      <c r="J4397" t="s">
        <v>756</v>
      </c>
      <c r="K4397" t="s">
        <v>36</v>
      </c>
      <c r="L4397">
        <v>144</v>
      </c>
      <c r="M4397">
        <v>1.5</v>
      </c>
      <c r="N4397">
        <v>1</v>
      </c>
      <c r="O4397">
        <v>144</v>
      </c>
      <c r="P4397">
        <v>1.5</v>
      </c>
      <c r="Q4397">
        <v>1</v>
      </c>
      <c r="R4397">
        <v>1.5</v>
      </c>
      <c r="S4397">
        <v>1.5</v>
      </c>
      <c r="T4397" s="1">
        <v>44744</v>
      </c>
      <c r="U4397" t="str">
        <f t="shared" si="340"/>
        <v>Poland Springs Water</v>
      </c>
      <c r="V4397" t="str">
        <f t="shared" si="341"/>
        <v>Water</v>
      </c>
      <c r="W4397" t="s">
        <v>97</v>
      </c>
      <c r="X4397" t="b">
        <f t="shared" si="343"/>
        <v>1</v>
      </c>
      <c r="Y4397">
        <f t="shared" si="342"/>
        <v>1.5</v>
      </c>
      <c r="Z4397" s="2">
        <f t="shared" si="344"/>
        <v>1</v>
      </c>
      <c r="AA4397" t="s">
        <v>137</v>
      </c>
      <c r="AD4397" t="s">
        <v>40</v>
      </c>
      <c r="AE4397" t="s">
        <v>757</v>
      </c>
      <c r="AF4397">
        <v>2022</v>
      </c>
    </row>
    <row r="4398" spans="1:32" x14ac:dyDescent="0.25">
      <c r="A4398" t="s">
        <v>29</v>
      </c>
      <c r="B4398" t="s">
        <v>67</v>
      </c>
      <c r="C4398" t="s">
        <v>68</v>
      </c>
      <c r="D4398" t="s">
        <v>69</v>
      </c>
      <c r="E4398">
        <f>_xlfn.XLOOKUP(Table1[[#This Row],[Location]],'Location analysis'!A:A,'Location analysis'!B:B)</f>
        <v>40.435699999999997</v>
      </c>
      <c r="F4398">
        <f>_xlfn.XLOOKUP(Table1[[#This Row],[Location]],'Location analysis'!A:A,'Location analysis'!C:C)</f>
        <v>-74.125200000000007</v>
      </c>
      <c r="G4398" t="s">
        <v>264</v>
      </c>
      <c r="H4398" t="s">
        <v>43</v>
      </c>
      <c r="I4398">
        <v>15332476677</v>
      </c>
      <c r="J4398" t="s">
        <v>756</v>
      </c>
      <c r="K4398" t="s">
        <v>51</v>
      </c>
      <c r="L4398">
        <v>110</v>
      </c>
      <c r="M4398">
        <v>1.5</v>
      </c>
      <c r="N4398">
        <v>1</v>
      </c>
      <c r="O4398">
        <v>110</v>
      </c>
      <c r="P4398">
        <v>1.5</v>
      </c>
      <c r="Q4398">
        <v>1</v>
      </c>
      <c r="R4398">
        <v>1.5</v>
      </c>
      <c r="S4398">
        <v>1.5</v>
      </c>
      <c r="T4398" s="1">
        <v>44744</v>
      </c>
      <c r="U4398" t="str">
        <f t="shared" si="340"/>
        <v>Funyuns - Flaming Hot</v>
      </c>
      <c r="V4398" t="str">
        <f t="shared" si="341"/>
        <v>Food</v>
      </c>
      <c r="W4398" t="s">
        <v>43</v>
      </c>
      <c r="X4398" t="b">
        <f t="shared" si="343"/>
        <v>1</v>
      </c>
      <c r="Y4398">
        <f t="shared" si="342"/>
        <v>1.5</v>
      </c>
      <c r="Z4398" s="2">
        <f t="shared" si="344"/>
        <v>1</v>
      </c>
      <c r="AA4398" t="s">
        <v>265</v>
      </c>
      <c r="AB4398" t="s">
        <v>122</v>
      </c>
      <c r="AD4398" t="s">
        <v>40</v>
      </c>
      <c r="AE4398" t="s">
        <v>757</v>
      </c>
      <c r="AF4398">
        <v>2022</v>
      </c>
    </row>
    <row r="4399" spans="1:32" x14ac:dyDescent="0.25">
      <c r="A4399" t="s">
        <v>29</v>
      </c>
      <c r="B4399" t="s">
        <v>67</v>
      </c>
      <c r="C4399" t="s">
        <v>68</v>
      </c>
      <c r="D4399" t="s">
        <v>69</v>
      </c>
      <c r="E4399">
        <f>_xlfn.XLOOKUP(Table1[[#This Row],[Location]],'Location analysis'!A:A,'Location analysis'!B:B)</f>
        <v>40.435699999999997</v>
      </c>
      <c r="F4399">
        <f>_xlfn.XLOOKUP(Table1[[#This Row],[Location]],'Location analysis'!A:A,'Location analysis'!C:C)</f>
        <v>-74.125200000000007</v>
      </c>
      <c r="G4399" t="s">
        <v>738</v>
      </c>
      <c r="H4399" t="s">
        <v>34</v>
      </c>
      <c r="I4399">
        <v>15332477081</v>
      </c>
      <c r="J4399" t="s">
        <v>756</v>
      </c>
      <c r="K4399" t="s">
        <v>51</v>
      </c>
      <c r="L4399">
        <v>142</v>
      </c>
      <c r="M4399">
        <v>1.5</v>
      </c>
      <c r="N4399">
        <v>1</v>
      </c>
      <c r="O4399">
        <v>142</v>
      </c>
      <c r="P4399">
        <v>1.5</v>
      </c>
      <c r="Q4399">
        <v>1</v>
      </c>
      <c r="R4399">
        <v>1.5</v>
      </c>
      <c r="S4399">
        <v>1.5</v>
      </c>
      <c r="T4399" s="1">
        <v>44744</v>
      </c>
      <c r="U4399" t="str">
        <f t="shared" si="340"/>
        <v>Coca Cola - Regular</v>
      </c>
      <c r="V4399" t="str">
        <f t="shared" si="341"/>
        <v>Carbonated</v>
      </c>
      <c r="W4399" t="s">
        <v>34</v>
      </c>
      <c r="X4399" t="b">
        <f t="shared" si="343"/>
        <v>1</v>
      </c>
      <c r="Y4399">
        <f t="shared" si="342"/>
        <v>1.5</v>
      </c>
      <c r="Z4399" s="2">
        <f t="shared" si="344"/>
        <v>1</v>
      </c>
      <c r="AA4399" t="s">
        <v>183</v>
      </c>
      <c r="AB4399" t="s">
        <v>739</v>
      </c>
      <c r="AD4399" t="s">
        <v>40</v>
      </c>
      <c r="AE4399" t="s">
        <v>757</v>
      </c>
      <c r="AF4399">
        <v>2022</v>
      </c>
    </row>
    <row r="4400" spans="1:32" x14ac:dyDescent="0.25">
      <c r="A4400" t="s">
        <v>29</v>
      </c>
      <c r="B4400" t="s">
        <v>67</v>
      </c>
      <c r="C4400" t="s">
        <v>68</v>
      </c>
      <c r="D4400" t="s">
        <v>69</v>
      </c>
      <c r="E4400">
        <f>_xlfn.XLOOKUP(Table1[[#This Row],[Location]],'Location analysis'!A:A,'Location analysis'!B:B)</f>
        <v>40.435699999999997</v>
      </c>
      <c r="F4400">
        <f>_xlfn.XLOOKUP(Table1[[#This Row],[Location]],'Location analysis'!A:A,'Location analysis'!C:C)</f>
        <v>-74.125200000000007</v>
      </c>
      <c r="G4400" t="s">
        <v>70</v>
      </c>
      <c r="H4400" t="s">
        <v>34</v>
      </c>
      <c r="I4400">
        <v>15332493228</v>
      </c>
      <c r="J4400" t="s">
        <v>756</v>
      </c>
      <c r="K4400" t="s">
        <v>51</v>
      </c>
      <c r="L4400">
        <v>146</v>
      </c>
      <c r="M4400">
        <v>3</v>
      </c>
      <c r="N4400">
        <v>1</v>
      </c>
      <c r="O4400">
        <v>146</v>
      </c>
      <c r="P4400">
        <v>3</v>
      </c>
      <c r="Q4400">
        <v>1</v>
      </c>
      <c r="R4400">
        <v>3</v>
      </c>
      <c r="S4400">
        <v>3</v>
      </c>
      <c r="T4400" s="1">
        <v>44744</v>
      </c>
      <c r="U4400" t="str">
        <f t="shared" si="340"/>
        <v>Monster Energy Original</v>
      </c>
      <c r="V4400" t="str">
        <f t="shared" si="341"/>
        <v>Carbonated</v>
      </c>
      <c r="W4400" t="s">
        <v>34</v>
      </c>
      <c r="X4400" t="b">
        <f t="shared" si="343"/>
        <v>1</v>
      </c>
      <c r="Y4400">
        <f t="shared" si="342"/>
        <v>3</v>
      </c>
      <c r="Z4400" s="2">
        <f t="shared" si="344"/>
        <v>2</v>
      </c>
      <c r="AA4400" t="s">
        <v>70</v>
      </c>
      <c r="AD4400" t="s">
        <v>40</v>
      </c>
      <c r="AE4400" t="s">
        <v>757</v>
      </c>
      <c r="AF4400">
        <v>2022</v>
      </c>
    </row>
    <row r="4401" spans="1:32" x14ac:dyDescent="0.25">
      <c r="A4401" t="s">
        <v>29</v>
      </c>
      <c r="B4401" t="s">
        <v>67</v>
      </c>
      <c r="C4401" t="s">
        <v>68</v>
      </c>
      <c r="D4401" t="s">
        <v>69</v>
      </c>
      <c r="E4401">
        <f>_xlfn.XLOOKUP(Table1[[#This Row],[Location]],'Location analysis'!A:A,'Location analysis'!B:B)</f>
        <v>40.435699999999997</v>
      </c>
      <c r="F4401">
        <f>_xlfn.XLOOKUP(Table1[[#This Row],[Location]],'Location analysis'!A:A,'Location analysis'!C:C)</f>
        <v>-74.125200000000007</v>
      </c>
      <c r="G4401" t="s">
        <v>100</v>
      </c>
      <c r="H4401" t="s">
        <v>43</v>
      </c>
      <c r="I4401">
        <v>15332494687</v>
      </c>
      <c r="J4401" t="s">
        <v>756</v>
      </c>
      <c r="K4401" t="s">
        <v>51</v>
      </c>
      <c r="L4401">
        <v>114</v>
      </c>
      <c r="M4401">
        <v>2</v>
      </c>
      <c r="N4401">
        <v>1</v>
      </c>
      <c r="O4401">
        <v>114</v>
      </c>
      <c r="P4401">
        <v>2</v>
      </c>
      <c r="Q4401">
        <v>1</v>
      </c>
      <c r="R4401">
        <v>2</v>
      </c>
      <c r="S4401">
        <v>2</v>
      </c>
      <c r="T4401" s="1">
        <v>44744</v>
      </c>
      <c r="U4401" t="str">
        <f t="shared" si="340"/>
        <v>Cheetos - Fleming Hot Crunchy</v>
      </c>
      <c r="V4401" t="str">
        <f t="shared" si="341"/>
        <v>Food</v>
      </c>
      <c r="W4401" t="s">
        <v>43</v>
      </c>
      <c r="X4401" t="b">
        <f t="shared" si="343"/>
        <v>1</v>
      </c>
      <c r="Y4401">
        <f t="shared" si="342"/>
        <v>2</v>
      </c>
      <c r="Z4401" s="2">
        <f t="shared" si="344"/>
        <v>1.3333333333333333</v>
      </c>
      <c r="AA4401" t="s">
        <v>101</v>
      </c>
      <c r="AB4401" t="s">
        <v>102</v>
      </c>
      <c r="AD4401" t="s">
        <v>40</v>
      </c>
      <c r="AE4401" t="s">
        <v>757</v>
      </c>
      <c r="AF4401">
        <v>2022</v>
      </c>
    </row>
    <row r="4402" spans="1:32" x14ac:dyDescent="0.25">
      <c r="A4402" t="s">
        <v>29</v>
      </c>
      <c r="B4402" t="s">
        <v>46</v>
      </c>
      <c r="C4402" t="s">
        <v>31</v>
      </c>
      <c r="D4402" t="s">
        <v>47</v>
      </c>
      <c r="E4402">
        <f>_xlfn.XLOOKUP(Table1[[#This Row],[Location]],'Location analysis'!A:A,'Location analysis'!B:B)</f>
        <v>40.423690999999998</v>
      </c>
      <c r="F4402">
        <f>_xlfn.XLOOKUP(Table1[[#This Row],[Location]],'Location analysis'!A:A,'Location analysis'!C:C)</f>
        <v>-74.380831999999998</v>
      </c>
      <c r="G4402" t="s">
        <v>137</v>
      </c>
      <c r="H4402" t="s">
        <v>97</v>
      </c>
      <c r="I4402">
        <v>15332651717</v>
      </c>
      <c r="J4402" t="s">
        <v>756</v>
      </c>
      <c r="K4402" t="s">
        <v>51</v>
      </c>
      <c r="L4402">
        <v>144</v>
      </c>
      <c r="M4402">
        <v>1.5</v>
      </c>
      <c r="N4402">
        <v>1</v>
      </c>
      <c r="O4402">
        <v>144</v>
      </c>
      <c r="P4402">
        <v>1.5</v>
      </c>
      <c r="Q4402">
        <v>1</v>
      </c>
      <c r="R4402">
        <v>1.5</v>
      </c>
      <c r="S4402">
        <v>1.5</v>
      </c>
      <c r="T4402" s="1">
        <v>44744</v>
      </c>
      <c r="U4402" t="str">
        <f t="shared" si="340"/>
        <v>Poland Springs Water</v>
      </c>
      <c r="V4402" t="str">
        <f t="shared" si="341"/>
        <v>Water</v>
      </c>
      <c r="W4402" t="s">
        <v>97</v>
      </c>
      <c r="X4402" t="b">
        <f t="shared" si="343"/>
        <v>1</v>
      </c>
      <c r="Y4402">
        <f t="shared" si="342"/>
        <v>1.5</v>
      </c>
      <c r="Z4402" s="2">
        <f t="shared" si="344"/>
        <v>1</v>
      </c>
      <c r="AA4402" t="s">
        <v>137</v>
      </c>
      <c r="AD4402" t="s">
        <v>40</v>
      </c>
      <c r="AE4402" t="s">
        <v>757</v>
      </c>
      <c r="AF4402">
        <v>2022</v>
      </c>
    </row>
    <row r="4403" spans="1:32" x14ac:dyDescent="0.25">
      <c r="A4403" t="s">
        <v>29</v>
      </c>
      <c r="B4403" t="s">
        <v>394</v>
      </c>
      <c r="C4403" t="s">
        <v>395</v>
      </c>
      <c r="D4403" t="s">
        <v>396</v>
      </c>
      <c r="E4403">
        <f>_xlfn.XLOOKUP(Table1[[#This Row],[Location]],'Location analysis'!A:A,'Location analysis'!B:B)</f>
        <v>40.416893999999999</v>
      </c>
      <c r="F4403">
        <f>_xlfn.XLOOKUP(Table1[[#This Row],[Location]],'Location analysis'!A:A,'Location analysis'!C:C)</f>
        <v>-74.420399000000003</v>
      </c>
      <c r="G4403" t="s">
        <v>228</v>
      </c>
      <c r="H4403" t="s">
        <v>43</v>
      </c>
      <c r="I4403">
        <v>15332758755</v>
      </c>
      <c r="J4403" t="s">
        <v>756</v>
      </c>
      <c r="K4403" t="s">
        <v>36</v>
      </c>
      <c r="L4403">
        <v>111</v>
      </c>
      <c r="M4403">
        <v>1.5</v>
      </c>
      <c r="N4403">
        <v>1</v>
      </c>
      <c r="O4403">
        <v>111</v>
      </c>
      <c r="P4403">
        <v>1.5</v>
      </c>
      <c r="Q4403">
        <v>1</v>
      </c>
      <c r="R4403">
        <v>1.5</v>
      </c>
      <c r="S4403">
        <v>1.5</v>
      </c>
      <c r="T4403" s="1">
        <v>44744</v>
      </c>
      <c r="U4403" t="str">
        <f t="shared" si="340"/>
        <v>Popchips Potato - Barbeque</v>
      </c>
      <c r="V4403" t="str">
        <f t="shared" si="341"/>
        <v>Food</v>
      </c>
      <c r="W4403" t="s">
        <v>43</v>
      </c>
      <c r="X4403" t="b">
        <f t="shared" si="343"/>
        <v>1</v>
      </c>
      <c r="Y4403">
        <f t="shared" si="342"/>
        <v>1.5</v>
      </c>
      <c r="Z4403" s="2">
        <f t="shared" si="344"/>
        <v>1</v>
      </c>
      <c r="AA4403" t="s">
        <v>229</v>
      </c>
      <c r="AB4403" t="s">
        <v>230</v>
      </c>
      <c r="AD4403" t="s">
        <v>40</v>
      </c>
      <c r="AE4403" t="s">
        <v>757</v>
      </c>
      <c r="AF4403">
        <v>2022</v>
      </c>
    </row>
    <row r="4404" spans="1:32" x14ac:dyDescent="0.25">
      <c r="A4404" t="s">
        <v>29</v>
      </c>
      <c r="B4404" t="s">
        <v>394</v>
      </c>
      <c r="C4404" t="s">
        <v>395</v>
      </c>
      <c r="D4404" t="s">
        <v>396</v>
      </c>
      <c r="E4404">
        <f>_xlfn.XLOOKUP(Table1[[#This Row],[Location]],'Location analysis'!A:A,'Location analysis'!B:B)</f>
        <v>40.416893999999999</v>
      </c>
      <c r="F4404">
        <f>_xlfn.XLOOKUP(Table1[[#This Row],[Location]],'Location analysis'!A:A,'Location analysis'!C:C)</f>
        <v>-74.420399000000003</v>
      </c>
      <c r="G4404" t="s">
        <v>579</v>
      </c>
      <c r="H4404" t="s">
        <v>43</v>
      </c>
      <c r="I4404">
        <v>15332761885</v>
      </c>
      <c r="J4404" t="s">
        <v>756</v>
      </c>
      <c r="K4404" t="s">
        <v>36</v>
      </c>
      <c r="L4404">
        <v>132</v>
      </c>
      <c r="M4404">
        <v>2</v>
      </c>
      <c r="N4404">
        <v>1</v>
      </c>
      <c r="O4404">
        <v>132</v>
      </c>
      <c r="P4404">
        <v>2</v>
      </c>
      <c r="Q4404">
        <v>1</v>
      </c>
      <c r="R4404">
        <v>2</v>
      </c>
      <c r="S4404">
        <v>2</v>
      </c>
      <c r="T4404" s="1">
        <v>44744</v>
      </c>
      <c r="U4404" t="str">
        <f t="shared" si="340"/>
        <v>Keep Healthy - Chocolate Fudge</v>
      </c>
      <c r="V4404" t="str">
        <f t="shared" si="341"/>
        <v>Food</v>
      </c>
      <c r="W4404" t="s">
        <v>43</v>
      </c>
      <c r="X4404" t="b">
        <f t="shared" si="343"/>
        <v>1</v>
      </c>
      <c r="Y4404">
        <f t="shared" si="342"/>
        <v>2</v>
      </c>
      <c r="Z4404" s="2">
        <f t="shared" si="344"/>
        <v>1.3333333333333333</v>
      </c>
      <c r="AA4404" t="s">
        <v>580</v>
      </c>
      <c r="AB4404" t="s">
        <v>581</v>
      </c>
      <c r="AD4404" t="s">
        <v>40</v>
      </c>
      <c r="AE4404" t="s">
        <v>757</v>
      </c>
      <c r="AF4404">
        <v>2022</v>
      </c>
    </row>
    <row r="4405" spans="1:32" x14ac:dyDescent="0.25">
      <c r="A4405" t="s">
        <v>29</v>
      </c>
      <c r="B4405" t="s">
        <v>67</v>
      </c>
      <c r="C4405" t="s">
        <v>68</v>
      </c>
      <c r="D4405" t="s">
        <v>69</v>
      </c>
      <c r="E4405">
        <f>_xlfn.XLOOKUP(Table1[[#This Row],[Location]],'Location analysis'!A:A,'Location analysis'!B:B)</f>
        <v>40.435699999999997</v>
      </c>
      <c r="F4405">
        <f>_xlfn.XLOOKUP(Table1[[#This Row],[Location]],'Location analysis'!A:A,'Location analysis'!C:C)</f>
        <v>-74.125200000000007</v>
      </c>
      <c r="G4405" t="s">
        <v>275</v>
      </c>
      <c r="H4405" t="s">
        <v>43</v>
      </c>
      <c r="I4405">
        <v>15332940759</v>
      </c>
      <c r="J4405" t="s">
        <v>756</v>
      </c>
      <c r="K4405" t="s">
        <v>36</v>
      </c>
      <c r="L4405">
        <v>112</v>
      </c>
      <c r="M4405">
        <v>2</v>
      </c>
      <c r="N4405">
        <v>1</v>
      </c>
      <c r="O4405">
        <v>112</v>
      </c>
      <c r="P4405">
        <v>2</v>
      </c>
      <c r="Q4405">
        <v>1</v>
      </c>
      <c r="R4405">
        <v>2</v>
      </c>
      <c r="S4405">
        <v>2</v>
      </c>
      <c r="T4405" s="1">
        <v>44744</v>
      </c>
      <c r="U4405" t="str">
        <f t="shared" si="340"/>
        <v>Cheetos Flaming Hot Limon Crunchy</v>
      </c>
      <c r="V4405" t="str">
        <f t="shared" si="341"/>
        <v>Food</v>
      </c>
      <c r="W4405" t="s">
        <v>43</v>
      </c>
      <c r="X4405" t="b">
        <f t="shared" si="343"/>
        <v>1</v>
      </c>
      <c r="Y4405">
        <f t="shared" si="342"/>
        <v>2</v>
      </c>
      <c r="Z4405" s="2">
        <f t="shared" si="344"/>
        <v>1.3333333333333333</v>
      </c>
      <c r="AA4405" t="s">
        <v>275</v>
      </c>
      <c r="AD4405" t="s">
        <v>40</v>
      </c>
      <c r="AE4405" t="s">
        <v>757</v>
      </c>
      <c r="AF4405">
        <v>2022</v>
      </c>
    </row>
    <row r="4406" spans="1:32" x14ac:dyDescent="0.25">
      <c r="A4406" t="s">
        <v>29</v>
      </c>
      <c r="B4406" t="s">
        <v>46</v>
      </c>
      <c r="C4406" t="s">
        <v>31</v>
      </c>
      <c r="D4406" t="s">
        <v>47</v>
      </c>
      <c r="E4406">
        <f>_xlfn.XLOOKUP(Table1[[#This Row],[Location]],'Location analysis'!A:A,'Location analysis'!B:B)</f>
        <v>40.423690999999998</v>
      </c>
      <c r="F4406">
        <f>_xlfn.XLOOKUP(Table1[[#This Row],[Location]],'Location analysis'!A:A,'Location analysis'!C:C)</f>
        <v>-74.380831999999998</v>
      </c>
      <c r="G4406" t="s">
        <v>410</v>
      </c>
      <c r="H4406" t="s">
        <v>49</v>
      </c>
      <c r="I4406">
        <v>15333125616</v>
      </c>
      <c r="J4406" t="s">
        <v>756</v>
      </c>
      <c r="K4406" t="s">
        <v>36</v>
      </c>
      <c r="L4406">
        <v>142</v>
      </c>
      <c r="M4406">
        <v>2</v>
      </c>
      <c r="N4406">
        <v>1</v>
      </c>
      <c r="O4406">
        <v>142</v>
      </c>
      <c r="P4406">
        <v>2</v>
      </c>
      <c r="Q4406">
        <v>1</v>
      </c>
      <c r="R4406">
        <v>2</v>
      </c>
      <c r="S4406">
        <v>2</v>
      </c>
      <c r="T4406" s="1">
        <v>44744</v>
      </c>
      <c r="U4406" t="str">
        <f t="shared" si="340"/>
        <v>Iberia Coconut Water</v>
      </c>
      <c r="V4406" t="str">
        <f t="shared" si="341"/>
        <v>Non Carbonated</v>
      </c>
      <c r="W4406" t="s">
        <v>49</v>
      </c>
      <c r="X4406" t="b">
        <f t="shared" si="343"/>
        <v>1</v>
      </c>
      <c r="Y4406">
        <f t="shared" si="342"/>
        <v>2</v>
      </c>
      <c r="Z4406" s="2">
        <f t="shared" si="344"/>
        <v>1.3333333333333333</v>
      </c>
      <c r="AA4406" t="s">
        <v>410</v>
      </c>
      <c r="AD4406" t="s">
        <v>40</v>
      </c>
      <c r="AE4406" t="s">
        <v>757</v>
      </c>
      <c r="AF4406">
        <v>2022</v>
      </c>
    </row>
    <row r="4407" spans="1:32" x14ac:dyDescent="0.25">
      <c r="A4407" t="s">
        <v>29</v>
      </c>
      <c r="B4407" t="s">
        <v>30</v>
      </c>
      <c r="C4407" t="s">
        <v>31</v>
      </c>
      <c r="D4407" t="s">
        <v>32</v>
      </c>
      <c r="E4407">
        <f>_xlfn.XLOOKUP(Table1[[#This Row],[Location]],'Location analysis'!A:A,'Location analysis'!B:B)</f>
        <v>40.423690999999998</v>
      </c>
      <c r="F4407">
        <f>_xlfn.XLOOKUP(Table1[[#This Row],[Location]],'Location analysis'!A:A,'Location analysis'!C:C)</f>
        <v>-74.380831999999998</v>
      </c>
      <c r="G4407" t="s">
        <v>33</v>
      </c>
      <c r="H4407" t="s">
        <v>34</v>
      </c>
      <c r="I4407">
        <v>15333243570</v>
      </c>
      <c r="J4407" t="s">
        <v>756</v>
      </c>
      <c r="K4407" t="s">
        <v>36</v>
      </c>
      <c r="L4407">
        <v>148</v>
      </c>
      <c r="M4407">
        <v>3.5</v>
      </c>
      <c r="N4407">
        <v>1</v>
      </c>
      <c r="O4407">
        <v>148</v>
      </c>
      <c r="P4407">
        <v>3.5</v>
      </c>
      <c r="Q4407">
        <v>1</v>
      </c>
      <c r="R4407">
        <v>3.5</v>
      </c>
      <c r="S4407">
        <v>3.5</v>
      </c>
      <c r="T4407" s="1">
        <v>44749</v>
      </c>
      <c r="U4407" t="str">
        <f t="shared" si="340"/>
        <v>Red Bull - Energy Drink - Sugar Free</v>
      </c>
      <c r="V4407" t="str">
        <f t="shared" si="341"/>
        <v>Carbonated</v>
      </c>
      <c r="W4407" t="s">
        <v>34</v>
      </c>
      <c r="X4407" t="b">
        <f t="shared" si="343"/>
        <v>1</v>
      </c>
      <c r="Y4407">
        <f t="shared" si="342"/>
        <v>3.5</v>
      </c>
      <c r="Z4407" s="2">
        <f t="shared" si="344"/>
        <v>2.3333333333333335</v>
      </c>
      <c r="AA4407" t="s">
        <v>37</v>
      </c>
      <c r="AB4407" t="s">
        <v>38</v>
      </c>
      <c r="AC4407" t="s">
        <v>39</v>
      </c>
      <c r="AD4407" t="s">
        <v>40</v>
      </c>
      <c r="AE4407" t="s">
        <v>757</v>
      </c>
      <c r="AF4407">
        <v>2022</v>
      </c>
    </row>
    <row r="4408" spans="1:32" x14ac:dyDescent="0.25">
      <c r="A4408" t="s">
        <v>29</v>
      </c>
      <c r="B4408" t="s">
        <v>394</v>
      </c>
      <c r="C4408" t="s">
        <v>395</v>
      </c>
      <c r="D4408" t="s">
        <v>396</v>
      </c>
      <c r="E4408">
        <f>_xlfn.XLOOKUP(Table1[[#This Row],[Location]],'Location analysis'!A:A,'Location analysis'!B:B)</f>
        <v>40.416893999999999</v>
      </c>
      <c r="F4408">
        <f>_xlfn.XLOOKUP(Table1[[#This Row],[Location]],'Location analysis'!A:A,'Location analysis'!C:C)</f>
        <v>-74.420399000000003</v>
      </c>
      <c r="G4408" t="s">
        <v>71</v>
      </c>
      <c r="H4408" t="s">
        <v>43</v>
      </c>
      <c r="I4408">
        <v>15333274097</v>
      </c>
      <c r="J4408" t="s">
        <v>756</v>
      </c>
      <c r="K4408" t="s">
        <v>36</v>
      </c>
      <c r="L4408">
        <v>133</v>
      </c>
      <c r="M4408">
        <v>2.5</v>
      </c>
      <c r="N4408">
        <v>1</v>
      </c>
      <c r="O4408">
        <v>133</v>
      </c>
      <c r="P4408">
        <v>2.5</v>
      </c>
      <c r="Q4408">
        <v>1</v>
      </c>
      <c r="R4408">
        <v>2.5</v>
      </c>
      <c r="S4408">
        <v>2.5</v>
      </c>
      <c r="T4408" s="1">
        <v>44744</v>
      </c>
      <c r="U4408" t="str">
        <f t="shared" si="340"/>
        <v>Seapoint Farms Dry Roasted Edamame - Wasabi</v>
      </c>
      <c r="V4408" t="str">
        <f t="shared" si="341"/>
        <v>Food</v>
      </c>
      <c r="W4408" t="s">
        <v>43</v>
      </c>
      <c r="X4408" t="b">
        <f t="shared" si="343"/>
        <v>1</v>
      </c>
      <c r="Y4408">
        <f t="shared" si="342"/>
        <v>2.5</v>
      </c>
      <c r="Z4408" s="2">
        <f t="shared" si="344"/>
        <v>1.6666666666666667</v>
      </c>
      <c r="AA4408" t="s">
        <v>72</v>
      </c>
      <c r="AB4408" t="s">
        <v>73</v>
      </c>
      <c r="AD4408" t="s">
        <v>40</v>
      </c>
      <c r="AE4408" t="s">
        <v>757</v>
      </c>
      <c r="AF4408">
        <v>2022</v>
      </c>
    </row>
    <row r="4409" spans="1:32" x14ac:dyDescent="0.25">
      <c r="A4409" t="s">
        <v>29</v>
      </c>
      <c r="B4409" t="s">
        <v>394</v>
      </c>
      <c r="C4409" t="s">
        <v>395</v>
      </c>
      <c r="D4409" t="s">
        <v>396</v>
      </c>
      <c r="E4409">
        <f>_xlfn.XLOOKUP(Table1[[#This Row],[Location]],'Location analysis'!A:A,'Location analysis'!B:B)</f>
        <v>40.416893999999999</v>
      </c>
      <c r="F4409">
        <f>_xlfn.XLOOKUP(Table1[[#This Row],[Location]],'Location analysis'!A:A,'Location analysis'!C:C)</f>
        <v>-74.420399000000003</v>
      </c>
      <c r="G4409" t="s">
        <v>612</v>
      </c>
      <c r="H4409" t="s">
        <v>43</v>
      </c>
      <c r="I4409">
        <v>15333330242</v>
      </c>
      <c r="J4409" t="s">
        <v>756</v>
      </c>
      <c r="K4409" t="s">
        <v>36</v>
      </c>
      <c r="L4409">
        <v>122</v>
      </c>
      <c r="M4409">
        <v>1.25</v>
      </c>
      <c r="N4409">
        <v>1</v>
      </c>
      <c r="O4409">
        <v>122</v>
      </c>
      <c r="P4409">
        <v>1.25</v>
      </c>
      <c r="Q4409">
        <v>1</v>
      </c>
      <c r="R4409">
        <v>1.25</v>
      </c>
      <c r="S4409">
        <v>1.25</v>
      </c>
      <c r="T4409" s="1">
        <v>44744</v>
      </c>
      <c r="U4409" t="str">
        <f t="shared" si="340"/>
        <v>Goldfish Baked - Cheddar</v>
      </c>
      <c r="V4409" t="str">
        <f t="shared" si="341"/>
        <v>Food</v>
      </c>
      <c r="W4409" t="s">
        <v>43</v>
      </c>
      <c r="X4409" t="b">
        <f t="shared" si="343"/>
        <v>1</v>
      </c>
      <c r="Y4409">
        <f t="shared" si="342"/>
        <v>1.25</v>
      </c>
      <c r="Z4409" s="2">
        <f t="shared" si="344"/>
        <v>0.83333333333333337</v>
      </c>
      <c r="AA4409" t="s">
        <v>613</v>
      </c>
      <c r="AB4409" t="s">
        <v>614</v>
      </c>
      <c r="AD4409" t="s">
        <v>40</v>
      </c>
      <c r="AE4409" t="s">
        <v>757</v>
      </c>
      <c r="AF4409">
        <v>2022</v>
      </c>
    </row>
    <row r="4410" spans="1:32" x14ac:dyDescent="0.25">
      <c r="A4410" t="s">
        <v>29</v>
      </c>
      <c r="B4410" t="s">
        <v>394</v>
      </c>
      <c r="C4410" t="s">
        <v>395</v>
      </c>
      <c r="D4410" t="s">
        <v>396</v>
      </c>
      <c r="E4410">
        <f>_xlfn.XLOOKUP(Table1[[#This Row],[Location]],'Location analysis'!A:A,'Location analysis'!B:B)</f>
        <v>40.416893999999999</v>
      </c>
      <c r="F4410">
        <f>_xlfn.XLOOKUP(Table1[[#This Row],[Location]],'Location analysis'!A:A,'Location analysis'!C:C)</f>
        <v>-74.420399000000003</v>
      </c>
      <c r="G4410" t="s">
        <v>93</v>
      </c>
      <c r="H4410" t="s">
        <v>43</v>
      </c>
      <c r="I4410">
        <v>15333334037</v>
      </c>
      <c r="J4410" t="s">
        <v>756</v>
      </c>
      <c r="K4410" t="s">
        <v>36</v>
      </c>
      <c r="L4410">
        <v>112</v>
      </c>
      <c r="M4410">
        <v>1.5</v>
      </c>
      <c r="N4410">
        <v>1</v>
      </c>
      <c r="O4410">
        <v>112</v>
      </c>
      <c r="P4410">
        <v>1.5</v>
      </c>
      <c r="Q4410">
        <v>1</v>
      </c>
      <c r="R4410">
        <v>1.5</v>
      </c>
      <c r="S4410">
        <v>1.5</v>
      </c>
      <c r="T4410" s="1">
        <v>44744</v>
      </c>
      <c r="U4410" t="str">
        <f t="shared" si="340"/>
        <v>Miss Vickie's Potato Chip - Sea Salt Original</v>
      </c>
      <c r="V4410" t="str">
        <f t="shared" si="341"/>
        <v>Food</v>
      </c>
      <c r="W4410" t="s">
        <v>43</v>
      </c>
      <c r="X4410" t="b">
        <f t="shared" si="343"/>
        <v>1</v>
      </c>
      <c r="Y4410">
        <f t="shared" si="342"/>
        <v>1.5</v>
      </c>
      <c r="Z4410" s="2">
        <f t="shared" si="344"/>
        <v>1</v>
      </c>
      <c r="AA4410" t="s">
        <v>58</v>
      </c>
      <c r="AB4410" t="s">
        <v>94</v>
      </c>
      <c r="AD4410" t="s">
        <v>40</v>
      </c>
      <c r="AE4410" t="s">
        <v>757</v>
      </c>
      <c r="AF4410">
        <v>2022</v>
      </c>
    </row>
    <row r="4411" spans="1:32" x14ac:dyDescent="0.25">
      <c r="A4411" t="s">
        <v>29</v>
      </c>
      <c r="B4411" t="s">
        <v>46</v>
      </c>
      <c r="C4411" t="s">
        <v>31</v>
      </c>
      <c r="D4411" t="s">
        <v>47</v>
      </c>
      <c r="E4411">
        <f>_xlfn.XLOOKUP(Table1[[#This Row],[Location]],'Location analysis'!A:A,'Location analysis'!B:B)</f>
        <v>40.423690999999998</v>
      </c>
      <c r="F4411">
        <f>_xlfn.XLOOKUP(Table1[[#This Row],[Location]],'Location analysis'!A:A,'Location analysis'!C:C)</f>
        <v>-74.380831999999998</v>
      </c>
      <c r="G4411" t="s">
        <v>137</v>
      </c>
      <c r="H4411" t="s">
        <v>97</v>
      </c>
      <c r="I4411">
        <v>15333589072</v>
      </c>
      <c r="J4411" t="s">
        <v>756</v>
      </c>
      <c r="K4411" t="s">
        <v>51</v>
      </c>
      <c r="L4411">
        <v>144</v>
      </c>
      <c r="M4411">
        <v>1.5</v>
      </c>
      <c r="N4411">
        <v>1</v>
      </c>
      <c r="O4411">
        <v>144</v>
      </c>
      <c r="P4411">
        <v>1.5</v>
      </c>
      <c r="Q4411">
        <v>1</v>
      </c>
      <c r="R4411">
        <v>1.5</v>
      </c>
      <c r="S4411">
        <v>1.5</v>
      </c>
      <c r="T4411" s="1">
        <v>44744</v>
      </c>
      <c r="U4411" t="str">
        <f t="shared" si="340"/>
        <v>Poland Springs Water</v>
      </c>
      <c r="V4411" t="str">
        <f t="shared" si="341"/>
        <v>Water</v>
      </c>
      <c r="W4411" t="s">
        <v>97</v>
      </c>
      <c r="X4411" t="b">
        <f t="shared" si="343"/>
        <v>1</v>
      </c>
      <c r="Y4411">
        <f t="shared" si="342"/>
        <v>1.5</v>
      </c>
      <c r="Z4411" s="2">
        <f t="shared" si="344"/>
        <v>1</v>
      </c>
      <c r="AA4411" t="s">
        <v>137</v>
      </c>
      <c r="AD4411" t="s">
        <v>40</v>
      </c>
      <c r="AE4411" t="s">
        <v>757</v>
      </c>
      <c r="AF4411">
        <v>2022</v>
      </c>
    </row>
    <row r="4412" spans="1:32" x14ac:dyDescent="0.25">
      <c r="A4412" t="s">
        <v>29</v>
      </c>
      <c r="B4412" t="s">
        <v>46</v>
      </c>
      <c r="C4412" t="s">
        <v>31</v>
      </c>
      <c r="D4412" t="s">
        <v>47</v>
      </c>
      <c r="E4412">
        <f>_xlfn.XLOOKUP(Table1[[#This Row],[Location]],'Location analysis'!A:A,'Location analysis'!B:B)</f>
        <v>40.423690999999998</v>
      </c>
      <c r="F4412">
        <f>_xlfn.XLOOKUP(Table1[[#This Row],[Location]],'Location analysis'!A:A,'Location analysis'!C:C)</f>
        <v>-74.380831999999998</v>
      </c>
      <c r="G4412" t="s">
        <v>137</v>
      </c>
      <c r="H4412" t="s">
        <v>97</v>
      </c>
      <c r="I4412">
        <v>15333591108</v>
      </c>
      <c r="J4412" t="s">
        <v>756</v>
      </c>
      <c r="K4412" t="s">
        <v>51</v>
      </c>
      <c r="L4412">
        <v>144</v>
      </c>
      <c r="M4412">
        <v>1.5</v>
      </c>
      <c r="N4412">
        <v>1</v>
      </c>
      <c r="O4412">
        <v>144</v>
      </c>
      <c r="P4412">
        <v>1.5</v>
      </c>
      <c r="Q4412">
        <v>1</v>
      </c>
      <c r="R4412">
        <v>1.5</v>
      </c>
      <c r="S4412">
        <v>1.5</v>
      </c>
      <c r="T4412" s="1">
        <v>44744</v>
      </c>
      <c r="U4412" t="str">
        <f t="shared" si="340"/>
        <v>Poland Springs Water</v>
      </c>
      <c r="V4412" t="str">
        <f t="shared" si="341"/>
        <v>Water</v>
      </c>
      <c r="W4412" t="s">
        <v>97</v>
      </c>
      <c r="X4412" t="b">
        <f t="shared" si="343"/>
        <v>1</v>
      </c>
      <c r="Y4412">
        <f t="shared" si="342"/>
        <v>1.5</v>
      </c>
      <c r="Z4412" s="2">
        <f t="shared" si="344"/>
        <v>1</v>
      </c>
      <c r="AA4412" t="s">
        <v>137</v>
      </c>
      <c r="AD4412" t="s">
        <v>40</v>
      </c>
      <c r="AE4412" t="s">
        <v>757</v>
      </c>
      <c r="AF4412">
        <v>2022</v>
      </c>
    </row>
    <row r="4413" spans="1:32" x14ac:dyDescent="0.25">
      <c r="A4413" t="s">
        <v>29</v>
      </c>
      <c r="B4413" t="s">
        <v>46</v>
      </c>
      <c r="C4413" t="s">
        <v>31</v>
      </c>
      <c r="D4413" t="s">
        <v>47</v>
      </c>
      <c r="E4413">
        <f>_xlfn.XLOOKUP(Table1[[#This Row],[Location]],'Location analysis'!A:A,'Location analysis'!B:B)</f>
        <v>40.423690999999998</v>
      </c>
      <c r="F4413">
        <f>_xlfn.XLOOKUP(Table1[[#This Row],[Location]],'Location analysis'!A:A,'Location analysis'!C:C)</f>
        <v>-74.380831999999998</v>
      </c>
      <c r="G4413" t="s">
        <v>137</v>
      </c>
      <c r="H4413" t="s">
        <v>97</v>
      </c>
      <c r="I4413">
        <v>15333592812</v>
      </c>
      <c r="J4413" t="s">
        <v>756</v>
      </c>
      <c r="K4413" t="s">
        <v>51</v>
      </c>
      <c r="L4413">
        <v>144</v>
      </c>
      <c r="M4413">
        <v>1.5</v>
      </c>
      <c r="N4413">
        <v>1</v>
      </c>
      <c r="O4413">
        <v>144</v>
      </c>
      <c r="P4413">
        <v>1.5</v>
      </c>
      <c r="Q4413">
        <v>1</v>
      </c>
      <c r="R4413">
        <v>1.5</v>
      </c>
      <c r="S4413">
        <v>1.5</v>
      </c>
      <c r="T4413" s="1">
        <v>44744</v>
      </c>
      <c r="U4413" t="str">
        <f t="shared" si="340"/>
        <v>Poland Springs Water</v>
      </c>
      <c r="V4413" t="str">
        <f t="shared" si="341"/>
        <v>Water</v>
      </c>
      <c r="W4413" t="s">
        <v>97</v>
      </c>
      <c r="X4413" t="b">
        <f t="shared" si="343"/>
        <v>1</v>
      </c>
      <c r="Y4413">
        <f t="shared" si="342"/>
        <v>1.5</v>
      </c>
      <c r="Z4413" s="2">
        <f t="shared" si="344"/>
        <v>1</v>
      </c>
      <c r="AA4413" t="s">
        <v>137</v>
      </c>
      <c r="AD4413" t="s">
        <v>40</v>
      </c>
      <c r="AE4413" t="s">
        <v>757</v>
      </c>
      <c r="AF4413">
        <v>2022</v>
      </c>
    </row>
    <row r="4414" spans="1:32" x14ac:dyDescent="0.25">
      <c r="A4414" t="s">
        <v>29</v>
      </c>
      <c r="B4414" t="s">
        <v>46</v>
      </c>
      <c r="C4414" t="s">
        <v>31</v>
      </c>
      <c r="D4414" t="s">
        <v>47</v>
      </c>
      <c r="E4414">
        <f>_xlfn.XLOOKUP(Table1[[#This Row],[Location]],'Location analysis'!A:A,'Location analysis'!B:B)</f>
        <v>40.423690999999998</v>
      </c>
      <c r="F4414">
        <f>_xlfn.XLOOKUP(Table1[[#This Row],[Location]],'Location analysis'!A:A,'Location analysis'!C:C)</f>
        <v>-74.380831999999998</v>
      </c>
      <c r="G4414" t="s">
        <v>137</v>
      </c>
      <c r="H4414" t="s">
        <v>97</v>
      </c>
      <c r="I4414">
        <v>15333597412</v>
      </c>
      <c r="J4414" t="s">
        <v>756</v>
      </c>
      <c r="K4414" t="s">
        <v>51</v>
      </c>
      <c r="L4414">
        <v>144</v>
      </c>
      <c r="M4414">
        <v>1.5</v>
      </c>
      <c r="N4414">
        <v>1</v>
      </c>
      <c r="O4414">
        <v>144</v>
      </c>
      <c r="P4414">
        <v>1.5</v>
      </c>
      <c r="Q4414">
        <v>1</v>
      </c>
      <c r="R4414">
        <v>1.5</v>
      </c>
      <c r="S4414">
        <v>1.5</v>
      </c>
      <c r="T4414" s="1">
        <v>44744</v>
      </c>
      <c r="U4414" t="str">
        <f t="shared" si="340"/>
        <v>Poland Springs Water</v>
      </c>
      <c r="V4414" t="str">
        <f t="shared" si="341"/>
        <v>Water</v>
      </c>
      <c r="W4414" t="s">
        <v>97</v>
      </c>
      <c r="X4414" t="b">
        <f t="shared" si="343"/>
        <v>1</v>
      </c>
      <c r="Y4414">
        <f t="shared" si="342"/>
        <v>1.5</v>
      </c>
      <c r="Z4414" s="2">
        <f t="shared" si="344"/>
        <v>1</v>
      </c>
      <c r="AA4414" t="s">
        <v>137</v>
      </c>
      <c r="AD4414" t="s">
        <v>40</v>
      </c>
      <c r="AE4414" t="s">
        <v>757</v>
      </c>
      <c r="AF4414">
        <v>2022</v>
      </c>
    </row>
    <row r="4415" spans="1:32" x14ac:dyDescent="0.25">
      <c r="A4415" t="s">
        <v>29</v>
      </c>
      <c r="B4415" t="s">
        <v>67</v>
      </c>
      <c r="C4415" t="s">
        <v>68</v>
      </c>
      <c r="D4415" t="s">
        <v>69</v>
      </c>
      <c r="E4415">
        <f>_xlfn.XLOOKUP(Table1[[#This Row],[Location]],'Location analysis'!A:A,'Location analysis'!B:B)</f>
        <v>40.435699999999997</v>
      </c>
      <c r="F4415">
        <f>_xlfn.XLOOKUP(Table1[[#This Row],[Location]],'Location analysis'!A:A,'Location analysis'!C:C)</f>
        <v>-74.125200000000007</v>
      </c>
      <c r="G4415" t="s">
        <v>738</v>
      </c>
      <c r="H4415" t="s">
        <v>34</v>
      </c>
      <c r="I4415">
        <v>15333800308</v>
      </c>
      <c r="J4415" t="s">
        <v>756</v>
      </c>
      <c r="K4415" t="s">
        <v>51</v>
      </c>
      <c r="L4415">
        <v>141</v>
      </c>
      <c r="M4415">
        <v>1.5</v>
      </c>
      <c r="N4415">
        <v>1</v>
      </c>
      <c r="O4415">
        <v>141</v>
      </c>
      <c r="P4415">
        <v>1.5</v>
      </c>
      <c r="Q4415">
        <v>1</v>
      </c>
      <c r="R4415">
        <v>1.5</v>
      </c>
      <c r="S4415">
        <v>1.5</v>
      </c>
      <c r="T4415" s="1">
        <v>44744</v>
      </c>
      <c r="U4415" t="str">
        <f t="shared" si="340"/>
        <v>Coca Cola - Regular</v>
      </c>
      <c r="V4415" t="str">
        <f t="shared" si="341"/>
        <v>Carbonated</v>
      </c>
      <c r="W4415" t="s">
        <v>34</v>
      </c>
      <c r="X4415" t="b">
        <f t="shared" si="343"/>
        <v>1</v>
      </c>
      <c r="Y4415">
        <f t="shared" si="342"/>
        <v>1.5</v>
      </c>
      <c r="Z4415" s="2">
        <f t="shared" si="344"/>
        <v>1</v>
      </c>
      <c r="AA4415" t="s">
        <v>183</v>
      </c>
      <c r="AB4415" t="s">
        <v>739</v>
      </c>
      <c r="AD4415" t="s">
        <v>40</v>
      </c>
      <c r="AE4415" t="s">
        <v>757</v>
      </c>
      <c r="AF4415">
        <v>2022</v>
      </c>
    </row>
    <row r="4416" spans="1:32" x14ac:dyDescent="0.25">
      <c r="A4416" t="s">
        <v>29</v>
      </c>
      <c r="B4416" t="s">
        <v>67</v>
      </c>
      <c r="C4416" t="s">
        <v>68</v>
      </c>
      <c r="D4416" t="s">
        <v>69</v>
      </c>
      <c r="E4416">
        <f>_xlfn.XLOOKUP(Table1[[#This Row],[Location]],'Location analysis'!A:A,'Location analysis'!B:B)</f>
        <v>40.435699999999997</v>
      </c>
      <c r="F4416">
        <f>_xlfn.XLOOKUP(Table1[[#This Row],[Location]],'Location analysis'!A:A,'Location analysis'!C:C)</f>
        <v>-74.125200000000007</v>
      </c>
      <c r="G4416" t="s">
        <v>259</v>
      </c>
      <c r="H4416" t="s">
        <v>34</v>
      </c>
      <c r="I4416">
        <v>15334316231</v>
      </c>
      <c r="J4416" t="s">
        <v>756</v>
      </c>
      <c r="K4416" t="s">
        <v>51</v>
      </c>
      <c r="L4416">
        <v>140</v>
      </c>
      <c r="M4416">
        <v>1.5</v>
      </c>
      <c r="N4416">
        <v>1</v>
      </c>
      <c r="O4416">
        <v>140</v>
      </c>
      <c r="P4416">
        <v>1.5</v>
      </c>
      <c r="Q4416">
        <v>1</v>
      </c>
      <c r="R4416">
        <v>1.5</v>
      </c>
      <c r="S4416">
        <v>1.5</v>
      </c>
      <c r="T4416" s="1">
        <v>44744</v>
      </c>
      <c r="U4416" t="str">
        <f t="shared" si="340"/>
        <v>Sunkist Soda - Orange</v>
      </c>
      <c r="V4416" t="str">
        <f t="shared" si="341"/>
        <v>Carbonated</v>
      </c>
      <c r="W4416" t="s">
        <v>34</v>
      </c>
      <c r="X4416" t="b">
        <f t="shared" si="343"/>
        <v>1</v>
      </c>
      <c r="Y4416">
        <f t="shared" si="342"/>
        <v>1.5</v>
      </c>
      <c r="Z4416" s="2">
        <f t="shared" si="344"/>
        <v>1</v>
      </c>
      <c r="AA4416" t="s">
        <v>260</v>
      </c>
      <c r="AB4416" t="s">
        <v>261</v>
      </c>
      <c r="AD4416" t="s">
        <v>40</v>
      </c>
      <c r="AE4416" t="s">
        <v>757</v>
      </c>
      <c r="AF4416">
        <v>2022</v>
      </c>
    </row>
    <row r="4417" spans="1:32" x14ac:dyDescent="0.25">
      <c r="A4417" t="s">
        <v>29</v>
      </c>
      <c r="B4417" t="s">
        <v>67</v>
      </c>
      <c r="C4417" t="s">
        <v>68</v>
      </c>
      <c r="D4417" t="s">
        <v>69</v>
      </c>
      <c r="E4417">
        <f>_xlfn.XLOOKUP(Table1[[#This Row],[Location]],'Location analysis'!A:A,'Location analysis'!B:B)</f>
        <v>40.435699999999997</v>
      </c>
      <c r="F4417">
        <f>_xlfn.XLOOKUP(Table1[[#This Row],[Location]],'Location analysis'!A:A,'Location analysis'!C:C)</f>
        <v>-74.125200000000007</v>
      </c>
      <c r="G4417" t="s">
        <v>738</v>
      </c>
      <c r="H4417" t="s">
        <v>34</v>
      </c>
      <c r="I4417">
        <v>15334669318</v>
      </c>
      <c r="J4417" t="s">
        <v>756</v>
      </c>
      <c r="K4417" t="s">
        <v>51</v>
      </c>
      <c r="L4417">
        <v>141</v>
      </c>
      <c r="M4417">
        <v>1.5</v>
      </c>
      <c r="N4417">
        <v>1</v>
      </c>
      <c r="O4417">
        <v>141</v>
      </c>
      <c r="P4417">
        <v>1.5</v>
      </c>
      <c r="Q4417">
        <v>1</v>
      </c>
      <c r="R4417">
        <v>1.5</v>
      </c>
      <c r="S4417">
        <v>1.5</v>
      </c>
      <c r="T4417" s="1">
        <v>44744</v>
      </c>
      <c r="U4417" t="str">
        <f t="shared" si="340"/>
        <v>Coca Cola - Regular</v>
      </c>
      <c r="V4417" t="str">
        <f t="shared" si="341"/>
        <v>Carbonated</v>
      </c>
      <c r="W4417" t="s">
        <v>34</v>
      </c>
      <c r="X4417" t="b">
        <f t="shared" si="343"/>
        <v>1</v>
      </c>
      <c r="Y4417">
        <f t="shared" si="342"/>
        <v>1.5</v>
      </c>
      <c r="Z4417" s="2">
        <f t="shared" si="344"/>
        <v>1</v>
      </c>
      <c r="AA4417" t="s">
        <v>183</v>
      </c>
      <c r="AB4417" t="s">
        <v>739</v>
      </c>
      <c r="AD4417" t="s">
        <v>40</v>
      </c>
      <c r="AE4417" t="s">
        <v>757</v>
      </c>
      <c r="AF4417">
        <v>2022</v>
      </c>
    </row>
    <row r="4418" spans="1:32" x14ac:dyDescent="0.25">
      <c r="A4418" t="s">
        <v>29</v>
      </c>
      <c r="B4418" t="s">
        <v>67</v>
      </c>
      <c r="C4418" t="s">
        <v>68</v>
      </c>
      <c r="D4418" t="s">
        <v>69</v>
      </c>
      <c r="E4418">
        <f>_xlfn.XLOOKUP(Table1[[#This Row],[Location]],'Location analysis'!A:A,'Location analysis'!B:B)</f>
        <v>40.435699999999997</v>
      </c>
      <c r="F4418">
        <f>_xlfn.XLOOKUP(Table1[[#This Row],[Location]],'Location analysis'!A:A,'Location analysis'!C:C)</f>
        <v>-74.125200000000007</v>
      </c>
      <c r="G4418" t="s">
        <v>259</v>
      </c>
      <c r="H4418" t="s">
        <v>34</v>
      </c>
      <c r="I4418">
        <v>15334671339</v>
      </c>
      <c r="J4418" t="s">
        <v>756</v>
      </c>
      <c r="K4418" t="s">
        <v>51</v>
      </c>
      <c r="L4418">
        <v>140</v>
      </c>
      <c r="M4418">
        <v>1.5</v>
      </c>
      <c r="N4418">
        <v>1</v>
      </c>
      <c r="O4418">
        <v>140</v>
      </c>
      <c r="P4418">
        <v>1.5</v>
      </c>
      <c r="Q4418">
        <v>1</v>
      </c>
      <c r="R4418">
        <v>1.5</v>
      </c>
      <c r="S4418">
        <v>1.5</v>
      </c>
      <c r="T4418" s="1">
        <v>44744</v>
      </c>
      <c r="U4418" t="str">
        <f t="shared" ref="U4418:U4481" si="345">IF(G4418="","Cell is Blank - Dis-regard",G4418)</f>
        <v>Sunkist Soda - Orange</v>
      </c>
      <c r="V4418" t="str">
        <f t="shared" ref="V4418:V4481" si="346">IF(H4418="","Cell is Blank - Dis-regard",H4418)</f>
        <v>Carbonated</v>
      </c>
      <c r="W4418" t="s">
        <v>34</v>
      </c>
      <c r="X4418" t="b">
        <f t="shared" si="343"/>
        <v>1</v>
      </c>
      <c r="Y4418">
        <f t="shared" ref="Y4418:Y4481" si="347">IF(X4418="FALSE",M4418,M4418)</f>
        <v>1.5</v>
      </c>
      <c r="Z4418" s="2">
        <f t="shared" si="344"/>
        <v>1</v>
      </c>
      <c r="AA4418" t="s">
        <v>260</v>
      </c>
      <c r="AB4418" t="s">
        <v>261</v>
      </c>
      <c r="AD4418" t="s">
        <v>40</v>
      </c>
      <c r="AE4418" t="s">
        <v>757</v>
      </c>
      <c r="AF4418">
        <v>2022</v>
      </c>
    </row>
    <row r="4419" spans="1:32" x14ac:dyDescent="0.25">
      <c r="A4419" t="s">
        <v>29</v>
      </c>
      <c r="B4419" t="s">
        <v>67</v>
      </c>
      <c r="C4419" t="s">
        <v>68</v>
      </c>
      <c r="D4419" t="s">
        <v>69</v>
      </c>
      <c r="E4419">
        <f>_xlfn.XLOOKUP(Table1[[#This Row],[Location]],'Location analysis'!A:A,'Location analysis'!B:B)</f>
        <v>40.435699999999997</v>
      </c>
      <c r="F4419">
        <f>_xlfn.XLOOKUP(Table1[[#This Row],[Location]],'Location analysis'!A:A,'Location analysis'!C:C)</f>
        <v>-74.125200000000007</v>
      </c>
      <c r="G4419" t="s">
        <v>81</v>
      </c>
      <c r="H4419" t="s">
        <v>43</v>
      </c>
      <c r="I4419">
        <v>15334789601</v>
      </c>
      <c r="J4419" t="s">
        <v>756</v>
      </c>
      <c r="K4419" t="s">
        <v>51</v>
      </c>
      <c r="L4419">
        <v>139</v>
      </c>
      <c r="M4419">
        <v>2.5</v>
      </c>
      <c r="N4419">
        <v>1</v>
      </c>
      <c r="O4419">
        <v>139</v>
      </c>
      <c r="P4419">
        <v>2.5</v>
      </c>
      <c r="Q4419">
        <v>1</v>
      </c>
      <c r="R4419">
        <v>2.5</v>
      </c>
      <c r="S4419">
        <v>2.5</v>
      </c>
      <c r="T4419" s="1">
        <v>44744</v>
      </c>
      <c r="U4419" t="str">
        <f t="shared" si="345"/>
        <v>KitKat - Crisp Wafers</v>
      </c>
      <c r="V4419" t="str">
        <f t="shared" si="346"/>
        <v>Food</v>
      </c>
      <c r="W4419" t="s">
        <v>43</v>
      </c>
      <c r="X4419" t="b">
        <f t="shared" ref="X4419:X4482" si="348">M4419=P4419</f>
        <v>1</v>
      </c>
      <c r="Y4419">
        <f t="shared" si="347"/>
        <v>2.5</v>
      </c>
      <c r="Z4419" s="2">
        <f t="shared" ref="Z4419:Z4482" si="349">Y4419/1.5</f>
        <v>1.6666666666666667</v>
      </c>
      <c r="AA4419" t="s">
        <v>82</v>
      </c>
      <c r="AB4419" t="s">
        <v>83</v>
      </c>
      <c r="AD4419" t="s">
        <v>40</v>
      </c>
      <c r="AE4419" t="s">
        <v>757</v>
      </c>
      <c r="AF4419">
        <v>2022</v>
      </c>
    </row>
    <row r="4420" spans="1:32" x14ac:dyDescent="0.25">
      <c r="A4420" t="s">
        <v>29</v>
      </c>
      <c r="B4420" t="s">
        <v>67</v>
      </c>
      <c r="C4420" t="s">
        <v>68</v>
      </c>
      <c r="D4420" t="s">
        <v>69</v>
      </c>
      <c r="E4420">
        <f>_xlfn.XLOOKUP(Table1[[#This Row],[Location]],'Location analysis'!A:A,'Location analysis'!B:B)</f>
        <v>40.435699999999997</v>
      </c>
      <c r="F4420">
        <f>_xlfn.XLOOKUP(Table1[[#This Row],[Location]],'Location analysis'!A:A,'Location analysis'!C:C)</f>
        <v>-74.125200000000007</v>
      </c>
      <c r="G4420" t="s">
        <v>556</v>
      </c>
      <c r="H4420" t="s">
        <v>43</v>
      </c>
      <c r="I4420">
        <v>15334789469</v>
      </c>
      <c r="J4420" t="s">
        <v>756</v>
      </c>
      <c r="K4420" t="s">
        <v>51</v>
      </c>
      <c r="L4420">
        <v>124</v>
      </c>
      <c r="M4420">
        <v>1.5</v>
      </c>
      <c r="N4420">
        <v>1</v>
      </c>
      <c r="O4420">
        <v>124</v>
      </c>
      <c r="P4420">
        <v>1.5</v>
      </c>
      <c r="Q4420">
        <v>1</v>
      </c>
      <c r="R4420">
        <v>1.5</v>
      </c>
      <c r="S4420">
        <v>1.5</v>
      </c>
      <c r="T4420" s="1">
        <v>44744</v>
      </c>
      <c r="U4420" t="str">
        <f t="shared" si="345"/>
        <v>Cheetos Cheddar Jalapeno</v>
      </c>
      <c r="V4420" t="str">
        <f t="shared" si="346"/>
        <v>Food</v>
      </c>
      <c r="W4420" t="s">
        <v>43</v>
      </c>
      <c r="X4420" t="b">
        <f t="shared" si="348"/>
        <v>1</v>
      </c>
      <c r="Y4420">
        <f t="shared" si="347"/>
        <v>1.5</v>
      </c>
      <c r="Z4420" s="2">
        <f t="shared" si="349"/>
        <v>1</v>
      </c>
      <c r="AA4420" t="s">
        <v>556</v>
      </c>
      <c r="AD4420" t="s">
        <v>40</v>
      </c>
      <c r="AE4420" t="s">
        <v>757</v>
      </c>
      <c r="AF4420">
        <v>2022</v>
      </c>
    </row>
    <row r="4421" spans="1:32" x14ac:dyDescent="0.25">
      <c r="A4421" t="s">
        <v>29</v>
      </c>
      <c r="B4421" t="s">
        <v>67</v>
      </c>
      <c r="C4421" t="s">
        <v>68</v>
      </c>
      <c r="D4421" t="s">
        <v>69</v>
      </c>
      <c r="E4421">
        <f>_xlfn.XLOOKUP(Table1[[#This Row],[Location]],'Location analysis'!A:A,'Location analysis'!B:B)</f>
        <v>40.435699999999997</v>
      </c>
      <c r="F4421">
        <f>_xlfn.XLOOKUP(Table1[[#This Row],[Location]],'Location analysis'!A:A,'Location analysis'!C:C)</f>
        <v>-74.125200000000007</v>
      </c>
      <c r="G4421" t="s">
        <v>738</v>
      </c>
      <c r="H4421" t="s">
        <v>34</v>
      </c>
      <c r="I4421">
        <v>15335079930</v>
      </c>
      <c r="J4421" t="s">
        <v>758</v>
      </c>
      <c r="K4421" t="s">
        <v>51</v>
      </c>
      <c r="L4421">
        <v>141</v>
      </c>
      <c r="M4421">
        <v>1.5</v>
      </c>
      <c r="N4421">
        <v>1</v>
      </c>
      <c r="O4421">
        <v>141</v>
      </c>
      <c r="P4421">
        <v>1.5</v>
      </c>
      <c r="Q4421">
        <v>1</v>
      </c>
      <c r="R4421">
        <v>1.5</v>
      </c>
      <c r="S4421">
        <v>1.5</v>
      </c>
      <c r="T4421" s="1">
        <v>44745</v>
      </c>
      <c r="U4421" t="str">
        <f t="shared" si="345"/>
        <v>Coca Cola - Regular</v>
      </c>
      <c r="V4421" t="str">
        <f t="shared" si="346"/>
        <v>Carbonated</v>
      </c>
      <c r="W4421" t="s">
        <v>34</v>
      </c>
      <c r="X4421" t="b">
        <f t="shared" si="348"/>
        <v>1</v>
      </c>
      <c r="Y4421">
        <f t="shared" si="347"/>
        <v>1.5</v>
      </c>
      <c r="Z4421" s="2">
        <f t="shared" si="349"/>
        <v>1</v>
      </c>
      <c r="AA4421" t="s">
        <v>183</v>
      </c>
      <c r="AB4421" t="s">
        <v>739</v>
      </c>
      <c r="AD4421" t="s">
        <v>54</v>
      </c>
      <c r="AE4421" t="s">
        <v>759</v>
      </c>
      <c r="AF4421">
        <v>2022</v>
      </c>
    </row>
    <row r="4422" spans="1:32" x14ac:dyDescent="0.25">
      <c r="A4422" t="s">
        <v>29</v>
      </c>
      <c r="B4422" t="s">
        <v>30</v>
      </c>
      <c r="C4422" t="s">
        <v>31</v>
      </c>
      <c r="D4422" t="s">
        <v>32</v>
      </c>
      <c r="E4422">
        <f>_xlfn.XLOOKUP(Table1[[#This Row],[Location]],'Location analysis'!A:A,'Location analysis'!B:B)</f>
        <v>40.423690999999998</v>
      </c>
      <c r="F4422">
        <f>_xlfn.XLOOKUP(Table1[[#This Row],[Location]],'Location analysis'!A:A,'Location analysis'!C:C)</f>
        <v>-74.380831999999998</v>
      </c>
      <c r="G4422" t="s">
        <v>716</v>
      </c>
      <c r="I4422">
        <v>15335548012</v>
      </c>
      <c r="J4422" t="s">
        <v>758</v>
      </c>
      <c r="K4422" t="s">
        <v>36</v>
      </c>
      <c r="L4422">
        <v>140</v>
      </c>
      <c r="M4422">
        <v>2.75</v>
      </c>
      <c r="N4422">
        <v>1</v>
      </c>
      <c r="O4422">
        <v>140</v>
      </c>
      <c r="P4422">
        <v>2.75</v>
      </c>
      <c r="Q4422">
        <v>1</v>
      </c>
      <c r="R4422">
        <v>2.75</v>
      </c>
      <c r="S4422">
        <v>2.75</v>
      </c>
      <c r="T4422" s="1">
        <v>44749</v>
      </c>
      <c r="U4422" t="str">
        <f t="shared" si="345"/>
        <v>Canada Dry - Ginger Ale</v>
      </c>
      <c r="V4422" t="str">
        <f t="shared" si="346"/>
        <v>Cell is Blank - Dis-regard</v>
      </c>
      <c r="W4422" t="s">
        <v>34</v>
      </c>
      <c r="X4422" t="b">
        <f t="shared" si="348"/>
        <v>1</v>
      </c>
      <c r="Y4422">
        <f t="shared" si="347"/>
        <v>2.75</v>
      </c>
      <c r="Z4422" s="2">
        <f t="shared" si="349"/>
        <v>1.8333333333333333</v>
      </c>
      <c r="AA4422" t="s">
        <v>704</v>
      </c>
      <c r="AB4422" t="s">
        <v>717</v>
      </c>
      <c r="AD4422" t="s">
        <v>54</v>
      </c>
      <c r="AE4422" t="s">
        <v>759</v>
      </c>
      <c r="AF4422">
        <v>2022</v>
      </c>
    </row>
    <row r="4423" spans="1:32" x14ac:dyDescent="0.25">
      <c r="A4423" t="s">
        <v>29</v>
      </c>
      <c r="B4423" t="s">
        <v>46</v>
      </c>
      <c r="C4423" t="s">
        <v>31</v>
      </c>
      <c r="D4423" t="s">
        <v>47</v>
      </c>
      <c r="E4423">
        <f>_xlfn.XLOOKUP(Table1[[#This Row],[Location]],'Location analysis'!A:A,'Location analysis'!B:B)</f>
        <v>40.423690999999998</v>
      </c>
      <c r="F4423">
        <f>_xlfn.XLOOKUP(Table1[[#This Row],[Location]],'Location analysis'!A:A,'Location analysis'!C:C)</f>
        <v>-74.380831999999998</v>
      </c>
      <c r="G4423" t="s">
        <v>154</v>
      </c>
      <c r="H4423" t="s">
        <v>43</v>
      </c>
      <c r="I4423">
        <v>15336479609</v>
      </c>
      <c r="J4423" t="s">
        <v>758</v>
      </c>
      <c r="K4423" t="s">
        <v>51</v>
      </c>
      <c r="L4423">
        <v>113</v>
      </c>
      <c r="M4423">
        <v>1.5</v>
      </c>
      <c r="N4423">
        <v>1</v>
      </c>
      <c r="O4423">
        <v>113</v>
      </c>
      <c r="P4423">
        <v>1.5</v>
      </c>
      <c r="Q4423">
        <v>1</v>
      </c>
      <c r="R4423">
        <v>1.5</v>
      </c>
      <c r="S4423">
        <v>1.5</v>
      </c>
      <c r="T4423" s="1">
        <v>44745</v>
      </c>
      <c r="U4423" t="str">
        <f t="shared" si="345"/>
        <v>SunChips Multigrain - Harvest Cheddar</v>
      </c>
      <c r="V4423" t="str">
        <f t="shared" si="346"/>
        <v>Food</v>
      </c>
      <c r="W4423" t="s">
        <v>43</v>
      </c>
      <c r="X4423" t="b">
        <f t="shared" si="348"/>
        <v>1</v>
      </c>
      <c r="Y4423">
        <f t="shared" si="347"/>
        <v>1.5</v>
      </c>
      <c r="Z4423" s="2">
        <f t="shared" si="349"/>
        <v>1</v>
      </c>
      <c r="AA4423" t="s">
        <v>129</v>
      </c>
      <c r="AB4423" t="s">
        <v>155</v>
      </c>
      <c r="AD4423" t="s">
        <v>54</v>
      </c>
      <c r="AE4423" t="s">
        <v>759</v>
      </c>
      <c r="AF4423">
        <v>2022</v>
      </c>
    </row>
    <row r="4424" spans="1:32" x14ac:dyDescent="0.25">
      <c r="A4424" t="s">
        <v>29</v>
      </c>
      <c r="B4424" t="s">
        <v>46</v>
      </c>
      <c r="C4424" t="s">
        <v>31</v>
      </c>
      <c r="D4424" t="s">
        <v>47</v>
      </c>
      <c r="E4424">
        <f>_xlfn.XLOOKUP(Table1[[#This Row],[Location]],'Location analysis'!A:A,'Location analysis'!B:B)</f>
        <v>40.423690999999998</v>
      </c>
      <c r="F4424">
        <f>_xlfn.XLOOKUP(Table1[[#This Row],[Location]],'Location analysis'!A:A,'Location analysis'!C:C)</f>
        <v>-74.380831999999998</v>
      </c>
      <c r="G4424" t="s">
        <v>485</v>
      </c>
      <c r="H4424" t="s">
        <v>43</v>
      </c>
      <c r="I4424">
        <v>15338248721</v>
      </c>
      <c r="J4424" t="s">
        <v>760</v>
      </c>
      <c r="K4424" t="s">
        <v>51</v>
      </c>
      <c r="L4424">
        <v>139</v>
      </c>
      <c r="M4424">
        <v>2</v>
      </c>
      <c r="N4424">
        <v>1</v>
      </c>
      <c r="O4424">
        <v>139</v>
      </c>
      <c r="P4424">
        <v>2</v>
      </c>
      <c r="Q4424">
        <v>1</v>
      </c>
      <c r="R4424">
        <v>2</v>
      </c>
      <c r="S4424">
        <v>2</v>
      </c>
      <c r="T4424" s="1">
        <v>44746</v>
      </c>
      <c r="U4424" t="str">
        <f t="shared" si="345"/>
        <v>Keto Bar - Creamy Peanut Butter Chocolate</v>
      </c>
      <c r="V4424" t="str">
        <f t="shared" si="346"/>
        <v>Food</v>
      </c>
      <c r="W4424" t="s">
        <v>43</v>
      </c>
      <c r="X4424" t="b">
        <f t="shared" si="348"/>
        <v>1</v>
      </c>
      <c r="Y4424">
        <f t="shared" si="347"/>
        <v>2</v>
      </c>
      <c r="Z4424" s="2">
        <f t="shared" si="349"/>
        <v>1.3333333333333333</v>
      </c>
      <c r="AA4424" t="s">
        <v>486</v>
      </c>
      <c r="AB4424" t="s">
        <v>487</v>
      </c>
      <c r="AD4424" t="s">
        <v>60</v>
      </c>
      <c r="AE4424" t="s">
        <v>761</v>
      </c>
      <c r="AF4424">
        <v>2022</v>
      </c>
    </row>
    <row r="4425" spans="1:32" x14ac:dyDescent="0.25">
      <c r="A4425" t="s">
        <v>29</v>
      </c>
      <c r="B4425" t="s">
        <v>46</v>
      </c>
      <c r="C4425" t="s">
        <v>31</v>
      </c>
      <c r="D4425" t="s">
        <v>47</v>
      </c>
      <c r="E4425">
        <f>_xlfn.XLOOKUP(Table1[[#This Row],[Location]],'Location analysis'!A:A,'Location analysis'!B:B)</f>
        <v>40.423690999999998</v>
      </c>
      <c r="F4425">
        <f>_xlfn.XLOOKUP(Table1[[#This Row],[Location]],'Location analysis'!A:A,'Location analysis'!C:C)</f>
        <v>-74.380831999999998</v>
      </c>
      <c r="G4425" t="s">
        <v>410</v>
      </c>
      <c r="H4425" t="s">
        <v>49</v>
      </c>
      <c r="I4425">
        <v>15339241283</v>
      </c>
      <c r="J4425" t="s">
        <v>760</v>
      </c>
      <c r="K4425" t="s">
        <v>51</v>
      </c>
      <c r="L4425">
        <v>142</v>
      </c>
      <c r="M4425">
        <v>2</v>
      </c>
      <c r="N4425">
        <v>1</v>
      </c>
      <c r="O4425">
        <v>142</v>
      </c>
      <c r="P4425">
        <v>2</v>
      </c>
      <c r="Q4425">
        <v>1</v>
      </c>
      <c r="R4425">
        <v>2</v>
      </c>
      <c r="S4425">
        <v>2</v>
      </c>
      <c r="T4425" s="1">
        <v>44746</v>
      </c>
      <c r="U4425" t="str">
        <f t="shared" si="345"/>
        <v>Iberia Coconut Water</v>
      </c>
      <c r="V4425" t="str">
        <f t="shared" si="346"/>
        <v>Non Carbonated</v>
      </c>
      <c r="W4425" t="s">
        <v>49</v>
      </c>
      <c r="X4425" t="b">
        <f t="shared" si="348"/>
        <v>1</v>
      </c>
      <c r="Y4425">
        <f t="shared" si="347"/>
        <v>2</v>
      </c>
      <c r="Z4425" s="2">
        <f t="shared" si="349"/>
        <v>1.3333333333333333</v>
      </c>
      <c r="AA4425" t="s">
        <v>410</v>
      </c>
      <c r="AD4425" t="s">
        <v>60</v>
      </c>
      <c r="AE4425" t="s">
        <v>761</v>
      </c>
      <c r="AF4425">
        <v>2022</v>
      </c>
    </row>
    <row r="4426" spans="1:32" x14ac:dyDescent="0.25">
      <c r="A4426" t="s">
        <v>29</v>
      </c>
      <c r="B4426" t="s">
        <v>46</v>
      </c>
      <c r="C4426" t="s">
        <v>31</v>
      </c>
      <c r="D4426" t="s">
        <v>47</v>
      </c>
      <c r="E4426">
        <f>_xlfn.XLOOKUP(Table1[[#This Row],[Location]],'Location analysis'!A:A,'Location analysis'!B:B)</f>
        <v>40.423690999999998</v>
      </c>
      <c r="F4426">
        <f>_xlfn.XLOOKUP(Table1[[#This Row],[Location]],'Location analysis'!A:A,'Location analysis'!C:C)</f>
        <v>-74.380831999999998</v>
      </c>
      <c r="G4426" t="s">
        <v>722</v>
      </c>
      <c r="H4426" t="s">
        <v>49</v>
      </c>
      <c r="I4426">
        <v>15339297668</v>
      </c>
      <c r="J4426" t="s">
        <v>760</v>
      </c>
      <c r="K4426" t="s">
        <v>51</v>
      </c>
      <c r="L4426">
        <v>147</v>
      </c>
      <c r="M4426">
        <v>2.5</v>
      </c>
      <c r="N4426">
        <v>1</v>
      </c>
      <c r="O4426">
        <v>147</v>
      </c>
      <c r="P4426">
        <v>2.5</v>
      </c>
      <c r="Q4426">
        <v>1</v>
      </c>
      <c r="R4426">
        <v>2.5</v>
      </c>
      <c r="S4426">
        <v>2.5</v>
      </c>
      <c r="T4426" s="1">
        <v>44746</v>
      </c>
      <c r="U4426" t="str">
        <f t="shared" si="345"/>
        <v>Snapple Tea - Lemon</v>
      </c>
      <c r="V4426" t="str">
        <f t="shared" si="346"/>
        <v>Non Carbonated</v>
      </c>
      <c r="W4426" t="s">
        <v>49</v>
      </c>
      <c r="X4426" t="b">
        <f t="shared" si="348"/>
        <v>1</v>
      </c>
      <c r="Y4426">
        <f t="shared" si="347"/>
        <v>2.5</v>
      </c>
      <c r="Z4426" s="2">
        <f t="shared" si="349"/>
        <v>1.6666666666666667</v>
      </c>
      <c r="AA4426" t="s">
        <v>330</v>
      </c>
      <c r="AB4426" t="s">
        <v>76</v>
      </c>
      <c r="AD4426" t="s">
        <v>60</v>
      </c>
      <c r="AE4426" t="s">
        <v>761</v>
      </c>
      <c r="AF4426">
        <v>2022</v>
      </c>
    </row>
    <row r="4427" spans="1:32" x14ac:dyDescent="0.25">
      <c r="A4427" t="s">
        <v>29</v>
      </c>
      <c r="B4427" t="s">
        <v>30</v>
      </c>
      <c r="C4427" t="s">
        <v>31</v>
      </c>
      <c r="D4427" t="s">
        <v>32</v>
      </c>
      <c r="E4427">
        <f>_xlfn.XLOOKUP(Table1[[#This Row],[Location]],'Location analysis'!A:A,'Location analysis'!B:B)</f>
        <v>40.423690999999998</v>
      </c>
      <c r="F4427">
        <f>_xlfn.XLOOKUP(Table1[[#This Row],[Location]],'Location analysis'!A:A,'Location analysis'!C:C)</f>
        <v>-74.380831999999998</v>
      </c>
      <c r="G4427" t="s">
        <v>673</v>
      </c>
      <c r="I4427">
        <v>15339494348</v>
      </c>
      <c r="J4427" t="s">
        <v>760</v>
      </c>
      <c r="K4427" t="s">
        <v>51</v>
      </c>
      <c r="L4427">
        <v>146</v>
      </c>
      <c r="M4427">
        <v>3.5</v>
      </c>
      <c r="N4427">
        <v>1</v>
      </c>
      <c r="O4427">
        <v>146</v>
      </c>
      <c r="P4427">
        <v>3.5</v>
      </c>
      <c r="Q4427">
        <v>1</v>
      </c>
      <c r="R4427">
        <v>3.5</v>
      </c>
      <c r="S4427">
        <v>3.5</v>
      </c>
      <c r="T4427" s="1">
        <v>44749</v>
      </c>
      <c r="U4427" t="str">
        <f t="shared" si="345"/>
        <v>Starbucks Doubleshot Energy - Coffee</v>
      </c>
      <c r="V4427" t="str">
        <f t="shared" si="346"/>
        <v>Cell is Blank - Dis-regard</v>
      </c>
      <c r="W4427" t="s">
        <v>49</v>
      </c>
      <c r="X4427" t="b">
        <f t="shared" si="348"/>
        <v>1</v>
      </c>
      <c r="Y4427">
        <f t="shared" si="347"/>
        <v>3.5</v>
      </c>
      <c r="Z4427" s="2">
        <f t="shared" si="349"/>
        <v>2.3333333333333335</v>
      </c>
      <c r="AA4427" t="s">
        <v>398</v>
      </c>
      <c r="AB4427" t="s">
        <v>675</v>
      </c>
      <c r="AD4427" t="s">
        <v>60</v>
      </c>
      <c r="AE4427" t="s">
        <v>761</v>
      </c>
      <c r="AF4427">
        <v>2022</v>
      </c>
    </row>
    <row r="4428" spans="1:32" x14ac:dyDescent="0.25">
      <c r="A4428" t="s">
        <v>29</v>
      </c>
      <c r="B4428" t="s">
        <v>67</v>
      </c>
      <c r="C4428" t="s">
        <v>68</v>
      </c>
      <c r="D4428" t="s">
        <v>69</v>
      </c>
      <c r="E4428">
        <f>_xlfn.XLOOKUP(Table1[[#This Row],[Location]],'Location analysis'!A:A,'Location analysis'!B:B)</f>
        <v>40.435699999999997</v>
      </c>
      <c r="F4428">
        <f>_xlfn.XLOOKUP(Table1[[#This Row],[Location]],'Location analysis'!A:A,'Location analysis'!C:C)</f>
        <v>-74.125200000000007</v>
      </c>
      <c r="G4428" t="s">
        <v>70</v>
      </c>
      <c r="H4428" t="s">
        <v>34</v>
      </c>
      <c r="I4428">
        <v>15340300974</v>
      </c>
      <c r="J4428" t="s">
        <v>762</v>
      </c>
      <c r="K4428" t="s">
        <v>36</v>
      </c>
      <c r="L4428">
        <v>146</v>
      </c>
      <c r="M4428">
        <v>3</v>
      </c>
      <c r="N4428">
        <v>1</v>
      </c>
      <c r="O4428">
        <v>146</v>
      </c>
      <c r="P4428">
        <v>3</v>
      </c>
      <c r="Q4428">
        <v>1</v>
      </c>
      <c r="R4428">
        <v>3</v>
      </c>
      <c r="S4428">
        <v>3</v>
      </c>
      <c r="T4428" s="1">
        <v>44747</v>
      </c>
      <c r="U4428" t="str">
        <f t="shared" si="345"/>
        <v>Monster Energy Original</v>
      </c>
      <c r="V4428" t="str">
        <f t="shared" si="346"/>
        <v>Carbonated</v>
      </c>
      <c r="W4428" t="s">
        <v>34</v>
      </c>
      <c r="X4428" t="b">
        <f t="shared" si="348"/>
        <v>1</v>
      </c>
      <c r="Y4428">
        <f t="shared" si="347"/>
        <v>3</v>
      </c>
      <c r="Z4428" s="2">
        <f t="shared" si="349"/>
        <v>2</v>
      </c>
      <c r="AA4428" t="s">
        <v>70</v>
      </c>
      <c r="AD4428" t="s">
        <v>91</v>
      </c>
      <c r="AE4428" t="s">
        <v>763</v>
      </c>
      <c r="AF4428">
        <v>2022</v>
      </c>
    </row>
    <row r="4429" spans="1:32" x14ac:dyDescent="0.25">
      <c r="A4429" t="s">
        <v>29</v>
      </c>
      <c r="B4429" t="s">
        <v>62</v>
      </c>
      <c r="C4429" t="s">
        <v>63</v>
      </c>
      <c r="D4429" t="s">
        <v>64</v>
      </c>
      <c r="E4429">
        <f>_xlfn.XLOOKUP(Table1[[#This Row],[Location]],'Location analysis'!A:A,'Location analysis'!B:B)</f>
        <v>40.091900000000003</v>
      </c>
      <c r="F4429">
        <f>_xlfn.XLOOKUP(Table1[[#This Row],[Location]],'Location analysis'!A:A,'Location analysis'!C:C)</f>
        <v>-74.358699999999999</v>
      </c>
      <c r="G4429" t="s">
        <v>442</v>
      </c>
      <c r="H4429" t="s">
        <v>43</v>
      </c>
      <c r="I4429">
        <v>15340676157</v>
      </c>
      <c r="J4429" t="s">
        <v>762</v>
      </c>
      <c r="K4429" t="s">
        <v>51</v>
      </c>
      <c r="L4429">
        <v>137</v>
      </c>
      <c r="M4429">
        <v>2</v>
      </c>
      <c r="N4429">
        <v>1</v>
      </c>
      <c r="O4429">
        <v>137</v>
      </c>
      <c r="P4429">
        <v>2</v>
      </c>
      <c r="Q4429">
        <v>1</v>
      </c>
      <c r="R4429">
        <v>2</v>
      </c>
      <c r="S4429">
        <v>2</v>
      </c>
      <c r="T4429" s="1">
        <v>44747</v>
      </c>
      <c r="U4429" t="str">
        <f t="shared" si="345"/>
        <v>Hungry Buddha - Chocolate Chip</v>
      </c>
      <c r="V4429" t="str">
        <f t="shared" si="346"/>
        <v>Food</v>
      </c>
      <c r="W4429" t="s">
        <v>43</v>
      </c>
      <c r="X4429" t="b">
        <f t="shared" si="348"/>
        <v>1</v>
      </c>
      <c r="Y4429">
        <f t="shared" si="347"/>
        <v>2</v>
      </c>
      <c r="Z4429" s="2">
        <f t="shared" si="349"/>
        <v>1.3333333333333333</v>
      </c>
      <c r="AA4429" t="s">
        <v>443</v>
      </c>
      <c r="AB4429" t="s">
        <v>444</v>
      </c>
      <c r="AD4429" t="s">
        <v>91</v>
      </c>
      <c r="AE4429" t="s">
        <v>763</v>
      </c>
      <c r="AF4429">
        <v>2022</v>
      </c>
    </row>
    <row r="4430" spans="1:32" x14ac:dyDescent="0.25">
      <c r="A4430" t="s">
        <v>29</v>
      </c>
      <c r="B4430" t="s">
        <v>394</v>
      </c>
      <c r="C4430" t="s">
        <v>395</v>
      </c>
      <c r="D4430" t="s">
        <v>396</v>
      </c>
      <c r="E4430">
        <f>_xlfn.XLOOKUP(Table1[[#This Row],[Location]],'Location analysis'!A:A,'Location analysis'!B:B)</f>
        <v>40.416893999999999</v>
      </c>
      <c r="F4430">
        <f>_xlfn.XLOOKUP(Table1[[#This Row],[Location]],'Location analysis'!A:A,'Location analysis'!C:C)</f>
        <v>-74.420399000000003</v>
      </c>
      <c r="G4430" t="s">
        <v>599</v>
      </c>
      <c r="H4430" t="s">
        <v>43</v>
      </c>
      <c r="I4430">
        <v>15341452309</v>
      </c>
      <c r="J4430" t="s">
        <v>762</v>
      </c>
      <c r="K4430" t="s">
        <v>36</v>
      </c>
      <c r="L4430">
        <v>121</v>
      </c>
      <c r="M4430">
        <v>2.5</v>
      </c>
      <c r="N4430">
        <v>1</v>
      </c>
      <c r="O4430">
        <v>121</v>
      </c>
      <c r="P4430">
        <v>2.5</v>
      </c>
      <c r="Q4430">
        <v>1</v>
      </c>
      <c r="R4430">
        <v>2.5</v>
      </c>
      <c r="S4430">
        <v>2.5</v>
      </c>
      <c r="T4430" s="1">
        <v>44747</v>
      </c>
      <c r="U4430" t="str">
        <f t="shared" si="345"/>
        <v>Snyder's of Hanover Pretzel Pieces - Hot Buff</v>
      </c>
      <c r="V4430" t="str">
        <f t="shared" si="346"/>
        <v>Food</v>
      </c>
      <c r="W4430" t="s">
        <v>43</v>
      </c>
      <c r="X4430" t="b">
        <f t="shared" si="348"/>
        <v>1</v>
      </c>
      <c r="Y4430">
        <f t="shared" si="347"/>
        <v>2.5</v>
      </c>
      <c r="Z4430" s="2">
        <f t="shared" si="349"/>
        <v>1.6666666666666667</v>
      </c>
      <c r="AA4430" t="s">
        <v>591</v>
      </c>
      <c r="AB4430" t="s">
        <v>600</v>
      </c>
      <c r="AD4430" t="s">
        <v>91</v>
      </c>
      <c r="AE4430" t="s">
        <v>763</v>
      </c>
      <c r="AF4430">
        <v>2022</v>
      </c>
    </row>
    <row r="4431" spans="1:32" x14ac:dyDescent="0.25">
      <c r="A4431" t="s">
        <v>29</v>
      </c>
      <c r="B4431" t="s">
        <v>46</v>
      </c>
      <c r="C4431" t="s">
        <v>31</v>
      </c>
      <c r="D4431" t="s">
        <v>47</v>
      </c>
      <c r="E4431">
        <f>_xlfn.XLOOKUP(Table1[[#This Row],[Location]],'Location analysis'!A:A,'Location analysis'!B:B)</f>
        <v>40.423690999999998</v>
      </c>
      <c r="F4431">
        <f>_xlfn.XLOOKUP(Table1[[#This Row],[Location]],'Location analysis'!A:A,'Location analysis'!C:C)</f>
        <v>-74.380831999999998</v>
      </c>
      <c r="G4431" t="s">
        <v>70</v>
      </c>
      <c r="H4431" t="s">
        <v>34</v>
      </c>
      <c r="I4431">
        <v>15341577658</v>
      </c>
      <c r="J4431" t="s">
        <v>762</v>
      </c>
      <c r="K4431" t="s">
        <v>36</v>
      </c>
      <c r="L4431">
        <v>146</v>
      </c>
      <c r="M4431">
        <v>3</v>
      </c>
      <c r="N4431">
        <v>1</v>
      </c>
      <c r="O4431">
        <v>146</v>
      </c>
      <c r="P4431">
        <v>3</v>
      </c>
      <c r="Q4431">
        <v>1</v>
      </c>
      <c r="R4431">
        <v>3</v>
      </c>
      <c r="S4431">
        <v>3</v>
      </c>
      <c r="T4431" s="1">
        <v>44747</v>
      </c>
      <c r="U4431" t="str">
        <f t="shared" si="345"/>
        <v>Monster Energy Original</v>
      </c>
      <c r="V4431" t="str">
        <f t="shared" si="346"/>
        <v>Carbonated</v>
      </c>
      <c r="W4431" t="s">
        <v>34</v>
      </c>
      <c r="X4431" t="b">
        <f t="shared" si="348"/>
        <v>1</v>
      </c>
      <c r="Y4431">
        <f t="shared" si="347"/>
        <v>3</v>
      </c>
      <c r="Z4431" s="2">
        <f t="shared" si="349"/>
        <v>2</v>
      </c>
      <c r="AA4431" t="s">
        <v>70</v>
      </c>
      <c r="AD4431" t="s">
        <v>91</v>
      </c>
      <c r="AE4431" t="s">
        <v>763</v>
      </c>
      <c r="AF4431">
        <v>2022</v>
      </c>
    </row>
    <row r="4432" spans="1:32" x14ac:dyDescent="0.25">
      <c r="A4432" t="s">
        <v>29</v>
      </c>
      <c r="B4432" t="s">
        <v>30</v>
      </c>
      <c r="C4432" t="s">
        <v>31</v>
      </c>
      <c r="D4432" t="s">
        <v>32</v>
      </c>
      <c r="E4432">
        <f>_xlfn.XLOOKUP(Table1[[#This Row],[Location]],'Location analysis'!A:A,'Location analysis'!B:B)</f>
        <v>40.423690999999998</v>
      </c>
      <c r="F4432">
        <f>_xlfn.XLOOKUP(Table1[[#This Row],[Location]],'Location analysis'!A:A,'Location analysis'!C:C)</f>
        <v>-74.380831999999998</v>
      </c>
      <c r="G4432" t="s">
        <v>673</v>
      </c>
      <c r="I4432">
        <v>15341598642</v>
      </c>
      <c r="J4432" t="s">
        <v>762</v>
      </c>
      <c r="K4432" t="s">
        <v>51</v>
      </c>
      <c r="L4432">
        <v>146</v>
      </c>
      <c r="M4432">
        <v>3.5</v>
      </c>
      <c r="N4432">
        <v>1</v>
      </c>
      <c r="O4432">
        <v>146</v>
      </c>
      <c r="P4432">
        <v>3.5</v>
      </c>
      <c r="Q4432">
        <v>1</v>
      </c>
      <c r="R4432">
        <v>3.5</v>
      </c>
      <c r="S4432">
        <v>3.5</v>
      </c>
      <c r="T4432" s="1">
        <v>44749</v>
      </c>
      <c r="U4432" t="str">
        <f t="shared" si="345"/>
        <v>Starbucks Doubleshot Energy - Coffee</v>
      </c>
      <c r="V4432" t="str">
        <f t="shared" si="346"/>
        <v>Cell is Blank - Dis-regard</v>
      </c>
      <c r="W4432" t="s">
        <v>49</v>
      </c>
      <c r="X4432" t="b">
        <f t="shared" si="348"/>
        <v>1</v>
      </c>
      <c r="Y4432">
        <f t="shared" si="347"/>
        <v>3.5</v>
      </c>
      <c r="Z4432" s="2">
        <f t="shared" si="349"/>
        <v>2.3333333333333335</v>
      </c>
      <c r="AA4432" t="s">
        <v>398</v>
      </c>
      <c r="AB4432" t="s">
        <v>675</v>
      </c>
      <c r="AD4432" t="s">
        <v>91</v>
      </c>
      <c r="AE4432" t="s">
        <v>763</v>
      </c>
      <c r="AF4432">
        <v>2022</v>
      </c>
    </row>
    <row r="4433" spans="1:32" x14ac:dyDescent="0.25">
      <c r="A4433" t="s">
        <v>29</v>
      </c>
      <c r="B4433" t="s">
        <v>30</v>
      </c>
      <c r="C4433" t="s">
        <v>31</v>
      </c>
      <c r="D4433" t="s">
        <v>32</v>
      </c>
      <c r="E4433">
        <f>_xlfn.XLOOKUP(Table1[[#This Row],[Location]],'Location analysis'!A:A,'Location analysis'!B:B)</f>
        <v>40.423690999999998</v>
      </c>
      <c r="F4433">
        <f>_xlfn.XLOOKUP(Table1[[#This Row],[Location]],'Location analysis'!A:A,'Location analysis'!C:C)</f>
        <v>-74.380831999999998</v>
      </c>
      <c r="G4433" t="s">
        <v>673</v>
      </c>
      <c r="I4433">
        <v>15341608738</v>
      </c>
      <c r="J4433" t="s">
        <v>762</v>
      </c>
      <c r="K4433" t="s">
        <v>51</v>
      </c>
      <c r="L4433">
        <v>146</v>
      </c>
      <c r="M4433">
        <v>3.5</v>
      </c>
      <c r="N4433">
        <v>1</v>
      </c>
      <c r="O4433">
        <v>146</v>
      </c>
      <c r="P4433">
        <v>3.5</v>
      </c>
      <c r="Q4433">
        <v>1</v>
      </c>
      <c r="R4433">
        <v>3.5</v>
      </c>
      <c r="S4433">
        <v>3.5</v>
      </c>
      <c r="T4433" s="1">
        <v>44749</v>
      </c>
      <c r="U4433" t="str">
        <f t="shared" si="345"/>
        <v>Starbucks Doubleshot Energy - Coffee</v>
      </c>
      <c r="V4433" t="str">
        <f t="shared" si="346"/>
        <v>Cell is Blank - Dis-regard</v>
      </c>
      <c r="W4433" t="s">
        <v>49</v>
      </c>
      <c r="X4433" t="b">
        <f t="shared" si="348"/>
        <v>1</v>
      </c>
      <c r="Y4433">
        <f t="shared" si="347"/>
        <v>3.5</v>
      </c>
      <c r="Z4433" s="2">
        <f t="shared" si="349"/>
        <v>2.3333333333333335</v>
      </c>
      <c r="AA4433" t="s">
        <v>398</v>
      </c>
      <c r="AB4433" t="s">
        <v>675</v>
      </c>
      <c r="AD4433" t="s">
        <v>91</v>
      </c>
      <c r="AE4433" t="s">
        <v>763</v>
      </c>
      <c r="AF4433">
        <v>2022</v>
      </c>
    </row>
    <row r="4434" spans="1:32" x14ac:dyDescent="0.25">
      <c r="A4434" t="s">
        <v>29</v>
      </c>
      <c r="B4434" t="s">
        <v>30</v>
      </c>
      <c r="C4434" t="s">
        <v>31</v>
      </c>
      <c r="D4434" t="s">
        <v>32</v>
      </c>
      <c r="E4434">
        <f>_xlfn.XLOOKUP(Table1[[#This Row],[Location]],'Location analysis'!A:A,'Location analysis'!B:B)</f>
        <v>40.423690999999998</v>
      </c>
      <c r="F4434">
        <f>_xlfn.XLOOKUP(Table1[[#This Row],[Location]],'Location analysis'!A:A,'Location analysis'!C:C)</f>
        <v>-74.380831999999998</v>
      </c>
      <c r="G4434" t="s">
        <v>673</v>
      </c>
      <c r="I4434">
        <v>15341633751</v>
      </c>
      <c r="J4434" t="s">
        <v>762</v>
      </c>
      <c r="K4434" t="s">
        <v>51</v>
      </c>
      <c r="L4434">
        <v>146</v>
      </c>
      <c r="M4434">
        <v>3.5</v>
      </c>
      <c r="N4434">
        <v>1</v>
      </c>
      <c r="O4434">
        <v>146</v>
      </c>
      <c r="P4434">
        <v>3.5</v>
      </c>
      <c r="Q4434">
        <v>1</v>
      </c>
      <c r="R4434">
        <v>3.5</v>
      </c>
      <c r="S4434">
        <v>3.5</v>
      </c>
      <c r="T4434" s="1">
        <v>44749</v>
      </c>
      <c r="U4434" t="str">
        <f t="shared" si="345"/>
        <v>Starbucks Doubleshot Energy - Coffee</v>
      </c>
      <c r="V4434" t="str">
        <f t="shared" si="346"/>
        <v>Cell is Blank - Dis-regard</v>
      </c>
      <c r="W4434" t="s">
        <v>49</v>
      </c>
      <c r="X4434" t="b">
        <f t="shared" si="348"/>
        <v>1</v>
      </c>
      <c r="Y4434">
        <f t="shared" si="347"/>
        <v>3.5</v>
      </c>
      <c r="Z4434" s="2">
        <f t="shared" si="349"/>
        <v>2.3333333333333335</v>
      </c>
      <c r="AA4434" t="s">
        <v>398</v>
      </c>
      <c r="AB4434" t="s">
        <v>675</v>
      </c>
      <c r="AD4434" t="s">
        <v>91</v>
      </c>
      <c r="AE4434" t="s">
        <v>763</v>
      </c>
      <c r="AF4434">
        <v>2022</v>
      </c>
    </row>
    <row r="4435" spans="1:32" x14ac:dyDescent="0.25">
      <c r="A4435" t="s">
        <v>29</v>
      </c>
      <c r="B4435" t="s">
        <v>67</v>
      </c>
      <c r="C4435" t="s">
        <v>68</v>
      </c>
      <c r="D4435" t="s">
        <v>69</v>
      </c>
      <c r="E4435">
        <f>_xlfn.XLOOKUP(Table1[[#This Row],[Location]],'Location analysis'!A:A,'Location analysis'!B:B)</f>
        <v>40.435699999999997</v>
      </c>
      <c r="F4435">
        <f>_xlfn.XLOOKUP(Table1[[#This Row],[Location]],'Location analysis'!A:A,'Location analysis'!C:C)</f>
        <v>-74.125200000000007</v>
      </c>
      <c r="G4435" t="s">
        <v>694</v>
      </c>
      <c r="H4435" t="s">
        <v>43</v>
      </c>
      <c r="I4435">
        <v>15341635945</v>
      </c>
      <c r="J4435" t="s">
        <v>762</v>
      </c>
      <c r="K4435" t="s">
        <v>51</v>
      </c>
      <c r="L4435">
        <v>130</v>
      </c>
      <c r="M4435">
        <v>1.5</v>
      </c>
      <c r="N4435">
        <v>1</v>
      </c>
      <c r="O4435">
        <v>130</v>
      </c>
      <c r="P4435">
        <v>1.5</v>
      </c>
      <c r="Q4435">
        <v>1</v>
      </c>
      <c r="R4435">
        <v>1.5</v>
      </c>
      <c r="S4435">
        <v>1.5</v>
      </c>
      <c r="T4435" s="1">
        <v>44747</v>
      </c>
      <c r="U4435" t="str">
        <f t="shared" si="345"/>
        <v>Nature's Bakery Fig Bar - Raspberry</v>
      </c>
      <c r="V4435" t="str">
        <f t="shared" si="346"/>
        <v>Food</v>
      </c>
      <c r="W4435" t="s">
        <v>43</v>
      </c>
      <c r="X4435" t="b">
        <f t="shared" si="348"/>
        <v>1</v>
      </c>
      <c r="Y4435">
        <f t="shared" si="347"/>
        <v>1.5</v>
      </c>
      <c r="Z4435" s="2">
        <f t="shared" si="349"/>
        <v>1</v>
      </c>
      <c r="AA4435" t="s">
        <v>690</v>
      </c>
      <c r="AB4435" t="s">
        <v>144</v>
      </c>
      <c r="AD4435" t="s">
        <v>91</v>
      </c>
      <c r="AE4435" t="s">
        <v>763</v>
      </c>
      <c r="AF4435">
        <v>2022</v>
      </c>
    </row>
    <row r="4436" spans="1:32" x14ac:dyDescent="0.25">
      <c r="A4436" t="s">
        <v>29</v>
      </c>
      <c r="B4436" t="s">
        <v>67</v>
      </c>
      <c r="C4436" t="s">
        <v>68</v>
      </c>
      <c r="D4436" t="s">
        <v>69</v>
      </c>
      <c r="E4436">
        <f>_xlfn.XLOOKUP(Table1[[#This Row],[Location]],'Location analysis'!A:A,'Location analysis'!B:B)</f>
        <v>40.435699999999997</v>
      </c>
      <c r="F4436">
        <f>_xlfn.XLOOKUP(Table1[[#This Row],[Location]],'Location analysis'!A:A,'Location analysis'!C:C)</f>
        <v>-74.125200000000007</v>
      </c>
      <c r="G4436" t="s">
        <v>688</v>
      </c>
      <c r="H4436" t="s">
        <v>43</v>
      </c>
      <c r="I4436">
        <v>15341641323</v>
      </c>
      <c r="J4436" t="s">
        <v>762</v>
      </c>
      <c r="K4436" t="s">
        <v>51</v>
      </c>
      <c r="L4436">
        <v>132</v>
      </c>
      <c r="M4436">
        <v>1.5</v>
      </c>
      <c r="N4436">
        <v>1</v>
      </c>
      <c r="O4436">
        <v>132</v>
      </c>
      <c r="P4436">
        <v>1.5</v>
      </c>
      <c r="Q4436">
        <v>1</v>
      </c>
      <c r="R4436">
        <v>1.5</v>
      </c>
      <c r="S4436">
        <v>1.5</v>
      </c>
      <c r="T4436" s="1">
        <v>44747</v>
      </c>
      <c r="U4436" t="str">
        <f t="shared" si="345"/>
        <v>Nature's Bakery Fig Bar - Blueberry</v>
      </c>
      <c r="V4436" t="str">
        <f t="shared" si="346"/>
        <v>Food</v>
      </c>
      <c r="W4436" t="s">
        <v>43</v>
      </c>
      <c r="X4436" t="b">
        <f t="shared" si="348"/>
        <v>1</v>
      </c>
      <c r="Y4436">
        <f t="shared" si="347"/>
        <v>1.5</v>
      </c>
      <c r="Z4436" s="2">
        <f t="shared" si="349"/>
        <v>1</v>
      </c>
      <c r="AA4436" t="s">
        <v>690</v>
      </c>
      <c r="AB4436" t="s">
        <v>222</v>
      </c>
      <c r="AD4436" t="s">
        <v>91</v>
      </c>
      <c r="AE4436" t="s">
        <v>763</v>
      </c>
      <c r="AF4436">
        <v>2022</v>
      </c>
    </row>
    <row r="4437" spans="1:32" x14ac:dyDescent="0.25">
      <c r="A4437" t="s">
        <v>29</v>
      </c>
      <c r="B4437" t="s">
        <v>62</v>
      </c>
      <c r="C4437" t="s">
        <v>63</v>
      </c>
      <c r="D4437" t="s">
        <v>64</v>
      </c>
      <c r="E4437">
        <f>_xlfn.XLOOKUP(Table1[[#This Row],[Location]],'Location analysis'!A:A,'Location analysis'!B:B)</f>
        <v>40.091900000000003</v>
      </c>
      <c r="F4437">
        <f>_xlfn.XLOOKUP(Table1[[#This Row],[Location]],'Location analysis'!A:A,'Location analysis'!C:C)</f>
        <v>-74.358699999999999</v>
      </c>
      <c r="G4437" t="s">
        <v>192</v>
      </c>
      <c r="H4437" t="s">
        <v>43</v>
      </c>
      <c r="I4437">
        <v>15341659275</v>
      </c>
      <c r="J4437" t="s">
        <v>762</v>
      </c>
      <c r="K4437" t="s">
        <v>51</v>
      </c>
      <c r="L4437">
        <v>124</v>
      </c>
      <c r="M4437">
        <v>1.5</v>
      </c>
      <c r="N4437">
        <v>1</v>
      </c>
      <c r="O4437">
        <v>124</v>
      </c>
      <c r="P4437">
        <v>1.5</v>
      </c>
      <c r="Q4437">
        <v>1</v>
      </c>
      <c r="R4437">
        <v>1.5</v>
      </c>
      <c r="S4437">
        <v>1.5</v>
      </c>
      <c r="T4437" s="1">
        <v>44747</v>
      </c>
      <c r="U4437" t="str">
        <f t="shared" si="345"/>
        <v>CheezIt - Original</v>
      </c>
      <c r="V4437" t="str">
        <f t="shared" si="346"/>
        <v>Food</v>
      </c>
      <c r="W4437" t="s">
        <v>43</v>
      </c>
      <c r="X4437" t="b">
        <f t="shared" si="348"/>
        <v>1</v>
      </c>
      <c r="Y4437">
        <f t="shared" si="347"/>
        <v>1.5</v>
      </c>
      <c r="Z4437" s="2">
        <f t="shared" si="349"/>
        <v>1</v>
      </c>
      <c r="AA4437" t="s">
        <v>193</v>
      </c>
      <c r="AB4437" t="s">
        <v>150</v>
      </c>
      <c r="AD4437" t="s">
        <v>91</v>
      </c>
      <c r="AE4437" t="s">
        <v>763</v>
      </c>
      <c r="AF4437">
        <v>2022</v>
      </c>
    </row>
    <row r="4438" spans="1:32" x14ac:dyDescent="0.25">
      <c r="A4438" t="s">
        <v>29</v>
      </c>
      <c r="B4438" t="s">
        <v>62</v>
      </c>
      <c r="C4438" t="s">
        <v>63</v>
      </c>
      <c r="D4438" t="s">
        <v>64</v>
      </c>
      <c r="E4438">
        <f>_xlfn.XLOOKUP(Table1[[#This Row],[Location]],'Location analysis'!A:A,'Location analysis'!B:B)</f>
        <v>40.091900000000003</v>
      </c>
      <c r="F4438">
        <f>_xlfn.XLOOKUP(Table1[[#This Row],[Location]],'Location analysis'!A:A,'Location analysis'!C:C)</f>
        <v>-74.358699999999999</v>
      </c>
      <c r="G4438" t="s">
        <v>485</v>
      </c>
      <c r="H4438" t="s">
        <v>43</v>
      </c>
      <c r="I4438">
        <v>15341751965</v>
      </c>
      <c r="J4438" t="s">
        <v>762</v>
      </c>
      <c r="K4438" t="s">
        <v>51</v>
      </c>
      <c r="L4438">
        <v>138</v>
      </c>
      <c r="M4438">
        <v>2</v>
      </c>
      <c r="N4438">
        <v>1</v>
      </c>
      <c r="O4438">
        <v>138</v>
      </c>
      <c r="P4438">
        <v>2</v>
      </c>
      <c r="Q4438">
        <v>1</v>
      </c>
      <c r="R4438">
        <v>2</v>
      </c>
      <c r="S4438">
        <v>2</v>
      </c>
      <c r="T4438" s="1">
        <v>44747</v>
      </c>
      <c r="U4438" t="str">
        <f t="shared" si="345"/>
        <v>Keto Bar - Creamy Peanut Butter Chocolate</v>
      </c>
      <c r="V4438" t="str">
        <f t="shared" si="346"/>
        <v>Food</v>
      </c>
      <c r="W4438" t="s">
        <v>43</v>
      </c>
      <c r="X4438" t="b">
        <f t="shared" si="348"/>
        <v>1</v>
      </c>
      <c r="Y4438">
        <f t="shared" si="347"/>
        <v>2</v>
      </c>
      <c r="Z4438" s="2">
        <f t="shared" si="349"/>
        <v>1.3333333333333333</v>
      </c>
      <c r="AA4438" t="s">
        <v>486</v>
      </c>
      <c r="AB4438" t="s">
        <v>487</v>
      </c>
      <c r="AD4438" t="s">
        <v>91</v>
      </c>
      <c r="AE4438" t="s">
        <v>763</v>
      </c>
      <c r="AF4438">
        <v>2022</v>
      </c>
    </row>
    <row r="4439" spans="1:32" x14ac:dyDescent="0.25">
      <c r="A4439" t="s">
        <v>29</v>
      </c>
      <c r="B4439" t="s">
        <v>67</v>
      </c>
      <c r="C4439" t="s">
        <v>68</v>
      </c>
      <c r="D4439" t="s">
        <v>69</v>
      </c>
      <c r="E4439">
        <f>_xlfn.XLOOKUP(Table1[[#This Row],[Location]],'Location analysis'!A:A,'Location analysis'!B:B)</f>
        <v>40.435699999999997</v>
      </c>
      <c r="F4439">
        <f>_xlfn.XLOOKUP(Table1[[#This Row],[Location]],'Location analysis'!A:A,'Location analysis'!C:C)</f>
        <v>-74.125200000000007</v>
      </c>
      <c r="G4439" t="s">
        <v>738</v>
      </c>
      <c r="H4439" t="s">
        <v>34</v>
      </c>
      <c r="I4439">
        <v>15341866432</v>
      </c>
      <c r="J4439" t="s">
        <v>762</v>
      </c>
      <c r="K4439" t="s">
        <v>51</v>
      </c>
      <c r="L4439">
        <v>141</v>
      </c>
      <c r="M4439">
        <v>1.5</v>
      </c>
      <c r="N4439">
        <v>1</v>
      </c>
      <c r="O4439">
        <v>141</v>
      </c>
      <c r="P4439">
        <v>1.5</v>
      </c>
      <c r="Q4439">
        <v>1</v>
      </c>
      <c r="R4439">
        <v>1.5</v>
      </c>
      <c r="S4439">
        <v>1.5</v>
      </c>
      <c r="T4439" s="1">
        <v>44747</v>
      </c>
      <c r="U4439" t="str">
        <f t="shared" si="345"/>
        <v>Coca Cola - Regular</v>
      </c>
      <c r="V4439" t="str">
        <f t="shared" si="346"/>
        <v>Carbonated</v>
      </c>
      <c r="W4439" t="s">
        <v>34</v>
      </c>
      <c r="X4439" t="b">
        <f t="shared" si="348"/>
        <v>1</v>
      </c>
      <c r="Y4439">
        <f t="shared" si="347"/>
        <v>1.5</v>
      </c>
      <c r="Z4439" s="2">
        <f t="shared" si="349"/>
        <v>1</v>
      </c>
      <c r="AA4439" t="s">
        <v>183</v>
      </c>
      <c r="AB4439" t="s">
        <v>739</v>
      </c>
      <c r="AD4439" t="s">
        <v>91</v>
      </c>
      <c r="AE4439" t="s">
        <v>763</v>
      </c>
      <c r="AF4439">
        <v>2022</v>
      </c>
    </row>
    <row r="4440" spans="1:32" x14ac:dyDescent="0.25">
      <c r="A4440" t="s">
        <v>29</v>
      </c>
      <c r="B4440" t="s">
        <v>67</v>
      </c>
      <c r="C4440" t="s">
        <v>68</v>
      </c>
      <c r="D4440" t="s">
        <v>69</v>
      </c>
      <c r="E4440">
        <f>_xlfn.XLOOKUP(Table1[[#This Row],[Location]],'Location analysis'!A:A,'Location analysis'!B:B)</f>
        <v>40.435699999999997</v>
      </c>
      <c r="F4440">
        <f>_xlfn.XLOOKUP(Table1[[#This Row],[Location]],'Location analysis'!A:A,'Location analysis'!C:C)</f>
        <v>-74.125200000000007</v>
      </c>
      <c r="G4440" t="s">
        <v>81</v>
      </c>
      <c r="H4440" t="s">
        <v>43</v>
      </c>
      <c r="I4440">
        <v>15341869165</v>
      </c>
      <c r="J4440" t="s">
        <v>762</v>
      </c>
      <c r="K4440" t="s">
        <v>51</v>
      </c>
      <c r="L4440">
        <v>139</v>
      </c>
      <c r="M4440">
        <v>2.5</v>
      </c>
      <c r="N4440">
        <v>1</v>
      </c>
      <c r="O4440">
        <v>139</v>
      </c>
      <c r="P4440">
        <v>2.5</v>
      </c>
      <c r="Q4440">
        <v>1</v>
      </c>
      <c r="R4440">
        <v>2.5</v>
      </c>
      <c r="S4440">
        <v>2.5</v>
      </c>
      <c r="T4440" s="1">
        <v>44747</v>
      </c>
      <c r="U4440" t="str">
        <f t="shared" si="345"/>
        <v>KitKat - Crisp Wafers</v>
      </c>
      <c r="V4440" t="str">
        <f t="shared" si="346"/>
        <v>Food</v>
      </c>
      <c r="W4440" t="s">
        <v>43</v>
      </c>
      <c r="X4440" t="b">
        <f t="shared" si="348"/>
        <v>1</v>
      </c>
      <c r="Y4440">
        <f t="shared" si="347"/>
        <v>2.5</v>
      </c>
      <c r="Z4440" s="2">
        <f t="shared" si="349"/>
        <v>1.6666666666666667</v>
      </c>
      <c r="AA4440" t="s">
        <v>82</v>
      </c>
      <c r="AB4440" t="s">
        <v>83</v>
      </c>
      <c r="AD4440" t="s">
        <v>91</v>
      </c>
      <c r="AE4440" t="s">
        <v>763</v>
      </c>
      <c r="AF4440">
        <v>2022</v>
      </c>
    </row>
    <row r="4441" spans="1:32" x14ac:dyDescent="0.25">
      <c r="A4441" t="s">
        <v>29</v>
      </c>
      <c r="B4441" t="s">
        <v>62</v>
      </c>
      <c r="C4441" t="s">
        <v>63</v>
      </c>
      <c r="D4441" t="s">
        <v>64</v>
      </c>
      <c r="E4441">
        <f>_xlfn.XLOOKUP(Table1[[#This Row],[Location]],'Location analysis'!A:A,'Location analysis'!B:B)</f>
        <v>40.091900000000003</v>
      </c>
      <c r="F4441">
        <f>_xlfn.XLOOKUP(Table1[[#This Row],[Location]],'Location analysis'!A:A,'Location analysis'!C:C)</f>
        <v>-74.358699999999999</v>
      </c>
      <c r="G4441" t="s">
        <v>112</v>
      </c>
      <c r="H4441" t="s">
        <v>43</v>
      </c>
      <c r="I4441">
        <v>15341908756</v>
      </c>
      <c r="J4441" t="s">
        <v>762</v>
      </c>
      <c r="K4441" t="s">
        <v>36</v>
      </c>
      <c r="L4441">
        <v>132</v>
      </c>
      <c r="M4441">
        <v>2</v>
      </c>
      <c r="N4441">
        <v>1</v>
      </c>
      <c r="O4441">
        <v>132</v>
      </c>
      <c r="P4441">
        <v>2</v>
      </c>
      <c r="Q4441">
        <v>1</v>
      </c>
      <c r="R4441">
        <v>2</v>
      </c>
      <c r="S4441">
        <v>2</v>
      </c>
      <c r="T4441" s="1">
        <v>44747</v>
      </c>
      <c r="U4441" t="str">
        <f t="shared" si="345"/>
        <v>Robert Irvine's - Fit Crunch -  Chocolate Pea</v>
      </c>
      <c r="V4441" t="str">
        <f t="shared" si="346"/>
        <v>Food</v>
      </c>
      <c r="W4441" t="s">
        <v>43</v>
      </c>
      <c r="X4441" t="b">
        <f t="shared" si="348"/>
        <v>1</v>
      </c>
      <c r="Y4441">
        <f t="shared" si="347"/>
        <v>2</v>
      </c>
      <c r="Z4441" s="2">
        <f t="shared" si="349"/>
        <v>1.3333333333333333</v>
      </c>
      <c r="AA4441" t="s">
        <v>113</v>
      </c>
      <c r="AB4441" t="s">
        <v>114</v>
      </c>
      <c r="AC4441" t="s">
        <v>115</v>
      </c>
      <c r="AD4441" t="s">
        <v>91</v>
      </c>
      <c r="AE4441" t="s">
        <v>763</v>
      </c>
      <c r="AF4441">
        <v>2022</v>
      </c>
    </row>
    <row r="4442" spans="1:32" x14ac:dyDescent="0.25">
      <c r="A4442" t="s">
        <v>29</v>
      </c>
      <c r="B4442" t="s">
        <v>67</v>
      </c>
      <c r="C4442" t="s">
        <v>68</v>
      </c>
      <c r="D4442" t="s">
        <v>69</v>
      </c>
      <c r="E4442">
        <f>_xlfn.XLOOKUP(Table1[[#This Row],[Location]],'Location analysis'!A:A,'Location analysis'!B:B)</f>
        <v>40.435699999999997</v>
      </c>
      <c r="F4442">
        <f>_xlfn.XLOOKUP(Table1[[#This Row],[Location]],'Location analysis'!A:A,'Location analysis'!C:C)</f>
        <v>-74.125200000000007</v>
      </c>
      <c r="G4442" t="s">
        <v>329</v>
      </c>
      <c r="H4442" t="s">
        <v>49</v>
      </c>
      <c r="I4442">
        <v>15341933305</v>
      </c>
      <c r="J4442" t="s">
        <v>762</v>
      </c>
      <c r="K4442" t="s">
        <v>51</v>
      </c>
      <c r="L4442">
        <v>147</v>
      </c>
      <c r="M4442">
        <v>2.5</v>
      </c>
      <c r="N4442">
        <v>1</v>
      </c>
      <c r="O4442">
        <v>147</v>
      </c>
      <c r="P4442">
        <v>2.5</v>
      </c>
      <c r="Q4442">
        <v>1</v>
      </c>
      <c r="R4442">
        <v>2.5</v>
      </c>
      <c r="S4442">
        <v>2.5</v>
      </c>
      <c r="T4442" s="1">
        <v>44747</v>
      </c>
      <c r="U4442" t="str">
        <f t="shared" si="345"/>
        <v>Snapple Tea - Raspberry</v>
      </c>
      <c r="V4442" t="str">
        <f t="shared" si="346"/>
        <v>Non Carbonated</v>
      </c>
      <c r="W4442" t="s">
        <v>49</v>
      </c>
      <c r="X4442" t="b">
        <f t="shared" si="348"/>
        <v>1</v>
      </c>
      <c r="Y4442">
        <f t="shared" si="347"/>
        <v>2.5</v>
      </c>
      <c r="Z4442" s="2">
        <f t="shared" si="349"/>
        <v>1.6666666666666667</v>
      </c>
      <c r="AA4442" t="s">
        <v>330</v>
      </c>
      <c r="AB4442" t="s">
        <v>144</v>
      </c>
      <c r="AD4442" t="s">
        <v>91</v>
      </c>
      <c r="AE4442" t="s">
        <v>763</v>
      </c>
      <c r="AF4442">
        <v>2022</v>
      </c>
    </row>
    <row r="4443" spans="1:32" x14ac:dyDescent="0.25">
      <c r="A4443" t="s">
        <v>29</v>
      </c>
      <c r="B4443" t="s">
        <v>67</v>
      </c>
      <c r="C4443" t="s">
        <v>68</v>
      </c>
      <c r="D4443" t="s">
        <v>69</v>
      </c>
      <c r="E4443">
        <f>_xlfn.XLOOKUP(Table1[[#This Row],[Location]],'Location analysis'!A:A,'Location analysis'!B:B)</f>
        <v>40.435699999999997</v>
      </c>
      <c r="F4443">
        <f>_xlfn.XLOOKUP(Table1[[#This Row],[Location]],'Location analysis'!A:A,'Location analysis'!C:C)</f>
        <v>-74.125200000000007</v>
      </c>
      <c r="G4443" t="s">
        <v>329</v>
      </c>
      <c r="H4443" t="s">
        <v>49</v>
      </c>
      <c r="I4443">
        <v>15341939646</v>
      </c>
      <c r="J4443" t="s">
        <v>762</v>
      </c>
      <c r="K4443" t="s">
        <v>51</v>
      </c>
      <c r="L4443">
        <v>147</v>
      </c>
      <c r="M4443">
        <v>2.5</v>
      </c>
      <c r="N4443">
        <v>1</v>
      </c>
      <c r="O4443">
        <v>147</v>
      </c>
      <c r="P4443">
        <v>2.5</v>
      </c>
      <c r="Q4443">
        <v>1</v>
      </c>
      <c r="R4443">
        <v>2.5</v>
      </c>
      <c r="S4443">
        <v>2.5</v>
      </c>
      <c r="T4443" s="1">
        <v>44747</v>
      </c>
      <c r="U4443" t="str">
        <f t="shared" si="345"/>
        <v>Snapple Tea - Raspberry</v>
      </c>
      <c r="V4443" t="str">
        <f t="shared" si="346"/>
        <v>Non Carbonated</v>
      </c>
      <c r="W4443" t="s">
        <v>49</v>
      </c>
      <c r="X4443" t="b">
        <f t="shared" si="348"/>
        <v>1</v>
      </c>
      <c r="Y4443">
        <f t="shared" si="347"/>
        <v>2.5</v>
      </c>
      <c r="Z4443" s="2">
        <f t="shared" si="349"/>
        <v>1.6666666666666667</v>
      </c>
      <c r="AA4443" t="s">
        <v>330</v>
      </c>
      <c r="AB4443" t="s">
        <v>144</v>
      </c>
      <c r="AD4443" t="s">
        <v>91</v>
      </c>
      <c r="AE4443" t="s">
        <v>763</v>
      </c>
      <c r="AF4443">
        <v>2022</v>
      </c>
    </row>
    <row r="4444" spans="1:32" x14ac:dyDescent="0.25">
      <c r="A4444" t="s">
        <v>29</v>
      </c>
      <c r="B4444" t="s">
        <v>394</v>
      </c>
      <c r="C4444" t="s">
        <v>395</v>
      </c>
      <c r="D4444" t="s">
        <v>396</v>
      </c>
      <c r="E4444">
        <f>_xlfn.XLOOKUP(Table1[[#This Row],[Location]],'Location analysis'!A:A,'Location analysis'!B:B)</f>
        <v>40.416893999999999</v>
      </c>
      <c r="F4444">
        <f>_xlfn.XLOOKUP(Table1[[#This Row],[Location]],'Location analysis'!A:A,'Location analysis'!C:C)</f>
        <v>-74.420399000000003</v>
      </c>
      <c r="G4444" t="s">
        <v>182</v>
      </c>
      <c r="H4444" t="s">
        <v>34</v>
      </c>
      <c r="I4444">
        <v>15342127606</v>
      </c>
      <c r="J4444" t="s">
        <v>762</v>
      </c>
      <c r="K4444" t="s">
        <v>36</v>
      </c>
      <c r="L4444">
        <v>142</v>
      </c>
      <c r="M4444">
        <v>1.5</v>
      </c>
      <c r="N4444">
        <v>1</v>
      </c>
      <c r="O4444">
        <v>142</v>
      </c>
      <c r="P4444">
        <v>1.5</v>
      </c>
      <c r="Q4444">
        <v>1</v>
      </c>
      <c r="R4444">
        <v>1.5</v>
      </c>
      <c r="S4444">
        <v>1.5</v>
      </c>
      <c r="T4444" s="1">
        <v>44747</v>
      </c>
      <c r="U4444" t="str">
        <f t="shared" si="345"/>
        <v>Coca Cola - Zero Sugar</v>
      </c>
      <c r="V4444" t="str">
        <f t="shared" si="346"/>
        <v>Carbonated</v>
      </c>
      <c r="W4444" t="s">
        <v>34</v>
      </c>
      <c r="X4444" t="b">
        <f t="shared" si="348"/>
        <v>1</v>
      </c>
      <c r="Y4444">
        <f t="shared" si="347"/>
        <v>1.5</v>
      </c>
      <c r="Z4444" s="2">
        <f t="shared" si="349"/>
        <v>1</v>
      </c>
      <c r="AA4444" t="s">
        <v>183</v>
      </c>
      <c r="AB4444" t="s">
        <v>184</v>
      </c>
      <c r="AD4444" t="s">
        <v>91</v>
      </c>
      <c r="AE4444" t="s">
        <v>763</v>
      </c>
      <c r="AF4444">
        <v>2022</v>
      </c>
    </row>
    <row r="4445" spans="1:32" x14ac:dyDescent="0.25">
      <c r="A4445" t="s">
        <v>29</v>
      </c>
      <c r="B4445" t="s">
        <v>62</v>
      </c>
      <c r="C4445" t="s">
        <v>63</v>
      </c>
      <c r="D4445" t="s">
        <v>64</v>
      </c>
      <c r="E4445">
        <f>_xlfn.XLOOKUP(Table1[[#This Row],[Location]],'Location analysis'!A:A,'Location analysis'!B:B)</f>
        <v>40.091900000000003</v>
      </c>
      <c r="F4445">
        <f>_xlfn.XLOOKUP(Table1[[#This Row],[Location]],'Location analysis'!A:A,'Location analysis'!C:C)</f>
        <v>-74.358699999999999</v>
      </c>
      <c r="G4445" t="s">
        <v>612</v>
      </c>
      <c r="H4445" t="s">
        <v>43</v>
      </c>
      <c r="I4445">
        <v>15342268782</v>
      </c>
      <c r="J4445" t="s">
        <v>762</v>
      </c>
      <c r="K4445" t="s">
        <v>36</v>
      </c>
      <c r="L4445">
        <v>125</v>
      </c>
      <c r="M4445">
        <v>1.25</v>
      </c>
      <c r="N4445">
        <v>1</v>
      </c>
      <c r="O4445">
        <v>125</v>
      </c>
      <c r="P4445">
        <v>1.25</v>
      </c>
      <c r="Q4445">
        <v>1</v>
      </c>
      <c r="R4445">
        <v>1.25</v>
      </c>
      <c r="S4445">
        <v>2.75</v>
      </c>
      <c r="T4445" s="1">
        <v>44747</v>
      </c>
      <c r="U4445" t="str">
        <f t="shared" si="345"/>
        <v>Goldfish Baked - Cheddar</v>
      </c>
      <c r="V4445" t="str">
        <f t="shared" si="346"/>
        <v>Food</v>
      </c>
      <c r="W4445" t="s">
        <v>43</v>
      </c>
      <c r="X4445" t="b">
        <f t="shared" si="348"/>
        <v>1</v>
      </c>
      <c r="Y4445">
        <f t="shared" si="347"/>
        <v>1.25</v>
      </c>
      <c r="Z4445" s="2">
        <f t="shared" si="349"/>
        <v>0.83333333333333337</v>
      </c>
      <c r="AA4445" t="s">
        <v>613</v>
      </c>
      <c r="AB4445" t="s">
        <v>614</v>
      </c>
      <c r="AD4445" t="s">
        <v>91</v>
      </c>
      <c r="AE4445" t="s">
        <v>763</v>
      </c>
      <c r="AF4445">
        <v>2022</v>
      </c>
    </row>
    <row r="4446" spans="1:32" x14ac:dyDescent="0.25">
      <c r="A4446" t="s">
        <v>29</v>
      </c>
      <c r="B4446" t="s">
        <v>62</v>
      </c>
      <c r="C4446" t="s">
        <v>63</v>
      </c>
      <c r="D4446" t="s">
        <v>64</v>
      </c>
      <c r="E4446">
        <f>_xlfn.XLOOKUP(Table1[[#This Row],[Location]],'Location analysis'!A:A,'Location analysis'!B:B)</f>
        <v>40.091900000000003</v>
      </c>
      <c r="F4446">
        <f>_xlfn.XLOOKUP(Table1[[#This Row],[Location]],'Location analysis'!A:A,'Location analysis'!C:C)</f>
        <v>-74.358699999999999</v>
      </c>
      <c r="G4446" t="s">
        <v>520</v>
      </c>
      <c r="H4446" t="s">
        <v>43</v>
      </c>
      <c r="I4446">
        <v>15342268782</v>
      </c>
      <c r="J4446" t="s">
        <v>762</v>
      </c>
      <c r="K4446" t="s">
        <v>36</v>
      </c>
      <c r="L4446">
        <v>114</v>
      </c>
      <c r="M4446">
        <v>1.5</v>
      </c>
      <c r="N4446">
        <v>1</v>
      </c>
      <c r="O4446">
        <v>114</v>
      </c>
      <c r="P4446">
        <v>1.5</v>
      </c>
      <c r="Q4446">
        <v>1</v>
      </c>
      <c r="R4446">
        <v>1.5</v>
      </c>
      <c r="S4446">
        <v>2.75</v>
      </c>
      <c r="T4446" s="1">
        <v>44747</v>
      </c>
      <c r="U4446" t="str">
        <f t="shared" si="345"/>
        <v>Pop Corners - Sea Salt</v>
      </c>
      <c r="V4446" t="str">
        <f t="shared" si="346"/>
        <v>Food</v>
      </c>
      <c r="W4446" t="s">
        <v>43</v>
      </c>
      <c r="X4446" t="b">
        <f t="shared" si="348"/>
        <v>1</v>
      </c>
      <c r="Y4446">
        <f t="shared" si="347"/>
        <v>1.5</v>
      </c>
      <c r="Z4446" s="2">
        <f t="shared" si="349"/>
        <v>1</v>
      </c>
      <c r="AA4446" t="s">
        <v>509</v>
      </c>
      <c r="AB4446" t="s">
        <v>157</v>
      </c>
      <c r="AD4446" t="s">
        <v>91</v>
      </c>
      <c r="AE4446" t="s">
        <v>763</v>
      </c>
      <c r="AF4446">
        <v>2022</v>
      </c>
    </row>
    <row r="4447" spans="1:32" x14ac:dyDescent="0.25">
      <c r="A4447" t="s">
        <v>29</v>
      </c>
      <c r="B4447" t="s">
        <v>394</v>
      </c>
      <c r="C4447" t="s">
        <v>395</v>
      </c>
      <c r="D4447" t="s">
        <v>396</v>
      </c>
      <c r="E4447">
        <f>_xlfn.XLOOKUP(Table1[[#This Row],[Location]],'Location analysis'!A:A,'Location analysis'!B:B)</f>
        <v>40.416893999999999</v>
      </c>
      <c r="F4447">
        <f>_xlfn.XLOOKUP(Table1[[#This Row],[Location]],'Location analysis'!A:A,'Location analysis'!C:C)</f>
        <v>-74.420399000000003</v>
      </c>
      <c r="G4447" t="s">
        <v>410</v>
      </c>
      <c r="H4447" t="s">
        <v>49</v>
      </c>
      <c r="I4447">
        <v>15342589780</v>
      </c>
      <c r="J4447" t="s">
        <v>762</v>
      </c>
      <c r="K4447" t="s">
        <v>36</v>
      </c>
      <c r="L4447">
        <v>140</v>
      </c>
      <c r="M4447">
        <v>2</v>
      </c>
      <c r="N4447">
        <v>1</v>
      </c>
      <c r="O4447">
        <v>140</v>
      </c>
      <c r="P4447">
        <v>2</v>
      </c>
      <c r="Q4447">
        <v>1</v>
      </c>
      <c r="R4447">
        <v>2</v>
      </c>
      <c r="S4447">
        <v>3.5</v>
      </c>
      <c r="T4447" s="1">
        <v>44747</v>
      </c>
      <c r="U4447" t="str">
        <f t="shared" si="345"/>
        <v>Iberia Coconut Water</v>
      </c>
      <c r="V4447" t="str">
        <f t="shared" si="346"/>
        <v>Non Carbonated</v>
      </c>
      <c r="W4447" t="s">
        <v>49</v>
      </c>
      <c r="X4447" t="b">
        <f t="shared" si="348"/>
        <v>1</v>
      </c>
      <c r="Y4447">
        <f t="shared" si="347"/>
        <v>2</v>
      </c>
      <c r="Z4447" s="2">
        <f t="shared" si="349"/>
        <v>1.3333333333333333</v>
      </c>
      <c r="AA4447" t="s">
        <v>410</v>
      </c>
      <c r="AD4447" t="s">
        <v>91</v>
      </c>
      <c r="AE4447" t="s">
        <v>763</v>
      </c>
      <c r="AF4447">
        <v>2022</v>
      </c>
    </row>
    <row r="4448" spans="1:32" x14ac:dyDescent="0.25">
      <c r="A4448" t="s">
        <v>29</v>
      </c>
      <c r="B4448" t="s">
        <v>394</v>
      </c>
      <c r="C4448" t="s">
        <v>395</v>
      </c>
      <c r="D4448" t="s">
        <v>396</v>
      </c>
      <c r="E4448">
        <f>_xlfn.XLOOKUP(Table1[[#This Row],[Location]],'Location analysis'!A:A,'Location analysis'!B:B)</f>
        <v>40.416893999999999</v>
      </c>
      <c r="F4448">
        <f>_xlfn.XLOOKUP(Table1[[#This Row],[Location]],'Location analysis'!A:A,'Location analysis'!C:C)</f>
        <v>-74.420399000000003</v>
      </c>
      <c r="G4448" t="s">
        <v>56</v>
      </c>
      <c r="H4448" t="s">
        <v>43</v>
      </c>
      <c r="I4448">
        <v>15342589780</v>
      </c>
      <c r="J4448" t="s">
        <v>762</v>
      </c>
      <c r="K4448" t="s">
        <v>36</v>
      </c>
      <c r="L4448">
        <v>113</v>
      </c>
      <c r="M4448">
        <v>1.5</v>
      </c>
      <c r="N4448">
        <v>1</v>
      </c>
      <c r="O4448">
        <v>113</v>
      </c>
      <c r="P4448">
        <v>1.5</v>
      </c>
      <c r="Q4448">
        <v>1</v>
      </c>
      <c r="R4448">
        <v>1.5</v>
      </c>
      <c r="S4448">
        <v>3.5</v>
      </c>
      <c r="T4448" s="1">
        <v>44747</v>
      </c>
      <c r="U4448" t="str">
        <f t="shared" si="345"/>
        <v>Miss Vickie's Potato Chip - Sea Salt &amp; Vinega</v>
      </c>
      <c r="V4448" t="str">
        <f t="shared" si="346"/>
        <v>Food</v>
      </c>
      <c r="W4448" t="s">
        <v>43</v>
      </c>
      <c r="X4448" t="b">
        <f t="shared" si="348"/>
        <v>1</v>
      </c>
      <c r="Y4448">
        <f t="shared" si="347"/>
        <v>1.5</v>
      </c>
      <c r="Z4448" s="2">
        <f t="shared" si="349"/>
        <v>1</v>
      </c>
      <c r="AA4448" t="s">
        <v>58</v>
      </c>
      <c r="AB4448" t="s">
        <v>59</v>
      </c>
      <c r="AD4448" t="s">
        <v>91</v>
      </c>
      <c r="AE4448" t="s">
        <v>763</v>
      </c>
      <c r="AF4448">
        <v>2022</v>
      </c>
    </row>
    <row r="4449" spans="1:32" x14ac:dyDescent="0.25">
      <c r="A4449" t="s">
        <v>29</v>
      </c>
      <c r="B4449" t="s">
        <v>30</v>
      </c>
      <c r="C4449" t="s">
        <v>31</v>
      </c>
      <c r="D4449" t="s">
        <v>32</v>
      </c>
      <c r="E4449">
        <f>_xlfn.XLOOKUP(Table1[[#This Row],[Location]],'Location analysis'!A:A,'Location analysis'!B:B)</f>
        <v>40.423690999999998</v>
      </c>
      <c r="F4449">
        <f>_xlfn.XLOOKUP(Table1[[#This Row],[Location]],'Location analysis'!A:A,'Location analysis'!C:C)</f>
        <v>-74.380831999999998</v>
      </c>
      <c r="G4449" t="s">
        <v>106</v>
      </c>
      <c r="H4449" t="s">
        <v>43</v>
      </c>
      <c r="I4449">
        <v>15342662293</v>
      </c>
      <c r="J4449" t="s">
        <v>762</v>
      </c>
      <c r="K4449" t="s">
        <v>51</v>
      </c>
      <c r="L4449">
        <v>122</v>
      </c>
      <c r="M4449">
        <v>1.5</v>
      </c>
      <c r="N4449">
        <v>1</v>
      </c>
      <c r="O4449">
        <v>122</v>
      </c>
      <c r="P4449">
        <v>1.5</v>
      </c>
      <c r="Q4449">
        <v>1</v>
      </c>
      <c r="R4449">
        <v>1.5</v>
      </c>
      <c r="S4449">
        <v>1.5</v>
      </c>
      <c r="T4449" s="1">
        <v>44749</v>
      </c>
      <c r="U4449" t="str">
        <f t="shared" si="345"/>
        <v>Oreo Mini</v>
      </c>
      <c r="V4449" t="str">
        <f t="shared" si="346"/>
        <v>Food</v>
      </c>
      <c r="W4449" t="s">
        <v>43</v>
      </c>
      <c r="X4449" t="b">
        <f t="shared" si="348"/>
        <v>1</v>
      </c>
      <c r="Y4449">
        <f t="shared" si="347"/>
        <v>1.5</v>
      </c>
      <c r="Z4449" s="2">
        <f t="shared" si="349"/>
        <v>1</v>
      </c>
      <c r="AA4449" t="s">
        <v>106</v>
      </c>
      <c r="AD4449" t="s">
        <v>91</v>
      </c>
      <c r="AE4449" t="s">
        <v>763</v>
      </c>
      <c r="AF4449">
        <v>2022</v>
      </c>
    </row>
    <row r="4450" spans="1:32" x14ac:dyDescent="0.25">
      <c r="A4450" t="s">
        <v>29</v>
      </c>
      <c r="B4450" t="s">
        <v>67</v>
      </c>
      <c r="C4450" t="s">
        <v>68</v>
      </c>
      <c r="D4450" t="s">
        <v>69</v>
      </c>
      <c r="E4450">
        <f>_xlfn.XLOOKUP(Table1[[#This Row],[Location]],'Location analysis'!A:A,'Location analysis'!B:B)</f>
        <v>40.435699999999997</v>
      </c>
      <c r="F4450">
        <f>_xlfn.XLOOKUP(Table1[[#This Row],[Location]],'Location analysis'!A:A,'Location analysis'!C:C)</f>
        <v>-74.125200000000007</v>
      </c>
      <c r="G4450" t="s">
        <v>70</v>
      </c>
      <c r="H4450" t="s">
        <v>34</v>
      </c>
      <c r="I4450">
        <v>15342755426</v>
      </c>
      <c r="J4450" t="s">
        <v>762</v>
      </c>
      <c r="K4450" t="s">
        <v>51</v>
      </c>
      <c r="L4450">
        <v>146</v>
      </c>
      <c r="M4450">
        <v>3</v>
      </c>
      <c r="N4450">
        <v>1</v>
      </c>
      <c r="O4450">
        <v>146</v>
      </c>
      <c r="P4450">
        <v>3</v>
      </c>
      <c r="Q4450">
        <v>1</v>
      </c>
      <c r="R4450">
        <v>3</v>
      </c>
      <c r="S4450">
        <v>3</v>
      </c>
      <c r="T4450" s="1">
        <v>44747</v>
      </c>
      <c r="U4450" t="str">
        <f t="shared" si="345"/>
        <v>Monster Energy Original</v>
      </c>
      <c r="V4450" t="str">
        <f t="shared" si="346"/>
        <v>Carbonated</v>
      </c>
      <c r="W4450" t="s">
        <v>34</v>
      </c>
      <c r="X4450" t="b">
        <f t="shared" si="348"/>
        <v>1</v>
      </c>
      <c r="Y4450">
        <f t="shared" si="347"/>
        <v>3</v>
      </c>
      <c r="Z4450" s="2">
        <f t="shared" si="349"/>
        <v>2</v>
      </c>
      <c r="AA4450" t="s">
        <v>70</v>
      </c>
      <c r="AD4450" t="s">
        <v>91</v>
      </c>
      <c r="AE4450" t="s">
        <v>763</v>
      </c>
      <c r="AF4450">
        <v>2022</v>
      </c>
    </row>
    <row r="4451" spans="1:32" x14ac:dyDescent="0.25">
      <c r="A4451" t="s">
        <v>29</v>
      </c>
      <c r="B4451" t="s">
        <v>394</v>
      </c>
      <c r="C4451" t="s">
        <v>395</v>
      </c>
      <c r="D4451" t="s">
        <v>396</v>
      </c>
      <c r="E4451">
        <f>_xlfn.XLOOKUP(Table1[[#This Row],[Location]],'Location analysis'!A:A,'Location analysis'!B:B)</f>
        <v>40.416893999999999</v>
      </c>
      <c r="F4451">
        <f>_xlfn.XLOOKUP(Table1[[#This Row],[Location]],'Location analysis'!A:A,'Location analysis'!C:C)</f>
        <v>-74.420399000000003</v>
      </c>
      <c r="G4451" t="s">
        <v>56</v>
      </c>
      <c r="H4451" t="s">
        <v>43</v>
      </c>
      <c r="I4451">
        <v>15342898398</v>
      </c>
      <c r="J4451" t="s">
        <v>762</v>
      </c>
      <c r="K4451" t="s">
        <v>51</v>
      </c>
      <c r="L4451">
        <v>113</v>
      </c>
      <c r="M4451">
        <v>1.5</v>
      </c>
      <c r="N4451">
        <v>1</v>
      </c>
      <c r="O4451">
        <v>113</v>
      </c>
      <c r="P4451">
        <v>1.5</v>
      </c>
      <c r="Q4451">
        <v>1</v>
      </c>
      <c r="R4451">
        <v>1.5</v>
      </c>
      <c r="S4451">
        <v>1.5</v>
      </c>
      <c r="T4451" s="1">
        <v>44747</v>
      </c>
      <c r="U4451" t="str">
        <f t="shared" si="345"/>
        <v>Miss Vickie's Potato Chip - Sea Salt &amp; Vinega</v>
      </c>
      <c r="V4451" t="str">
        <f t="shared" si="346"/>
        <v>Food</v>
      </c>
      <c r="W4451" t="s">
        <v>43</v>
      </c>
      <c r="X4451" t="b">
        <f t="shared" si="348"/>
        <v>1</v>
      </c>
      <c r="Y4451">
        <f t="shared" si="347"/>
        <v>1.5</v>
      </c>
      <c r="Z4451" s="2">
        <f t="shared" si="349"/>
        <v>1</v>
      </c>
      <c r="AA4451" t="s">
        <v>58</v>
      </c>
      <c r="AB4451" t="s">
        <v>59</v>
      </c>
      <c r="AD4451" t="s">
        <v>91</v>
      </c>
      <c r="AE4451" t="s">
        <v>763</v>
      </c>
      <c r="AF4451">
        <v>2022</v>
      </c>
    </row>
    <row r="4452" spans="1:32" x14ac:dyDescent="0.25">
      <c r="A4452" t="s">
        <v>29</v>
      </c>
      <c r="B4452" t="s">
        <v>394</v>
      </c>
      <c r="C4452" t="s">
        <v>395</v>
      </c>
      <c r="D4452" t="s">
        <v>396</v>
      </c>
      <c r="E4452">
        <f>_xlfn.XLOOKUP(Table1[[#This Row],[Location]],'Location analysis'!A:A,'Location analysis'!B:B)</f>
        <v>40.416893999999999</v>
      </c>
      <c r="F4452">
        <f>_xlfn.XLOOKUP(Table1[[#This Row],[Location]],'Location analysis'!A:A,'Location analysis'!C:C)</f>
        <v>-74.420399000000003</v>
      </c>
      <c r="G4452" t="s">
        <v>56</v>
      </c>
      <c r="H4452" t="s">
        <v>43</v>
      </c>
      <c r="I4452">
        <v>15342907244</v>
      </c>
      <c r="J4452" t="s">
        <v>762</v>
      </c>
      <c r="K4452" t="s">
        <v>51</v>
      </c>
      <c r="L4452">
        <v>113</v>
      </c>
      <c r="M4452">
        <v>1.5</v>
      </c>
      <c r="N4452">
        <v>1</v>
      </c>
      <c r="O4452">
        <v>113</v>
      </c>
      <c r="P4452">
        <v>1.5</v>
      </c>
      <c r="Q4452">
        <v>1</v>
      </c>
      <c r="R4452">
        <v>1.5</v>
      </c>
      <c r="S4452">
        <v>1.5</v>
      </c>
      <c r="T4452" s="1">
        <v>44747</v>
      </c>
      <c r="U4452" t="str">
        <f t="shared" si="345"/>
        <v>Miss Vickie's Potato Chip - Sea Salt &amp; Vinega</v>
      </c>
      <c r="V4452" t="str">
        <f t="shared" si="346"/>
        <v>Food</v>
      </c>
      <c r="W4452" t="s">
        <v>43</v>
      </c>
      <c r="X4452" t="b">
        <f t="shared" si="348"/>
        <v>1</v>
      </c>
      <c r="Y4452">
        <f t="shared" si="347"/>
        <v>1.5</v>
      </c>
      <c r="Z4452" s="2">
        <f t="shared" si="349"/>
        <v>1</v>
      </c>
      <c r="AA4452" t="s">
        <v>58</v>
      </c>
      <c r="AB4452" t="s">
        <v>59</v>
      </c>
      <c r="AD4452" t="s">
        <v>91</v>
      </c>
      <c r="AE4452" t="s">
        <v>763</v>
      </c>
      <c r="AF4452">
        <v>2022</v>
      </c>
    </row>
    <row r="4453" spans="1:32" x14ac:dyDescent="0.25">
      <c r="A4453" t="s">
        <v>29</v>
      </c>
      <c r="B4453" t="s">
        <v>30</v>
      </c>
      <c r="C4453" t="s">
        <v>31</v>
      </c>
      <c r="D4453" t="s">
        <v>32</v>
      </c>
      <c r="E4453">
        <f>_xlfn.XLOOKUP(Table1[[#This Row],[Location]],'Location analysis'!A:A,'Location analysis'!B:B)</f>
        <v>40.423690999999998</v>
      </c>
      <c r="F4453">
        <f>_xlfn.XLOOKUP(Table1[[#This Row],[Location]],'Location analysis'!A:A,'Location analysis'!C:C)</f>
        <v>-74.380831999999998</v>
      </c>
      <c r="G4453" t="s">
        <v>716</v>
      </c>
      <c r="I4453">
        <v>15342924432</v>
      </c>
      <c r="J4453" t="s">
        <v>762</v>
      </c>
      <c r="K4453" t="s">
        <v>51</v>
      </c>
      <c r="L4453">
        <v>140</v>
      </c>
      <c r="M4453">
        <v>2.75</v>
      </c>
      <c r="N4453">
        <v>1</v>
      </c>
      <c r="O4453">
        <v>140</v>
      </c>
      <c r="P4453">
        <v>2.75</v>
      </c>
      <c r="Q4453">
        <v>1</v>
      </c>
      <c r="R4453">
        <v>2.75</v>
      </c>
      <c r="S4453">
        <v>2.75</v>
      </c>
      <c r="T4453" s="1">
        <v>44749</v>
      </c>
      <c r="U4453" t="str">
        <f t="shared" si="345"/>
        <v>Canada Dry - Ginger Ale</v>
      </c>
      <c r="V4453" t="str">
        <f t="shared" si="346"/>
        <v>Cell is Blank - Dis-regard</v>
      </c>
      <c r="W4453" t="s">
        <v>34</v>
      </c>
      <c r="X4453" t="b">
        <f t="shared" si="348"/>
        <v>1</v>
      </c>
      <c r="Y4453">
        <f t="shared" si="347"/>
        <v>2.75</v>
      </c>
      <c r="Z4453" s="2">
        <f t="shared" si="349"/>
        <v>1.8333333333333333</v>
      </c>
      <c r="AA4453" t="s">
        <v>704</v>
      </c>
      <c r="AB4453" t="s">
        <v>717</v>
      </c>
      <c r="AD4453" t="s">
        <v>91</v>
      </c>
      <c r="AE4453" t="s">
        <v>763</v>
      </c>
      <c r="AF4453">
        <v>2022</v>
      </c>
    </row>
    <row r="4454" spans="1:32" x14ac:dyDescent="0.25">
      <c r="A4454" t="s">
        <v>29</v>
      </c>
      <c r="B4454" t="s">
        <v>394</v>
      </c>
      <c r="C4454" t="s">
        <v>395</v>
      </c>
      <c r="D4454" t="s">
        <v>396</v>
      </c>
      <c r="E4454">
        <f>_xlfn.XLOOKUP(Table1[[#This Row],[Location]],'Location analysis'!A:A,'Location analysis'!B:B)</f>
        <v>40.416893999999999</v>
      </c>
      <c r="F4454">
        <f>_xlfn.XLOOKUP(Table1[[#This Row],[Location]],'Location analysis'!A:A,'Location analysis'!C:C)</f>
        <v>-74.420399000000003</v>
      </c>
      <c r="G4454" t="s">
        <v>160</v>
      </c>
      <c r="H4454" t="s">
        <v>49</v>
      </c>
      <c r="I4454">
        <v>15342965079</v>
      </c>
      <c r="J4454" t="s">
        <v>762</v>
      </c>
      <c r="K4454" t="s">
        <v>51</v>
      </c>
      <c r="L4454">
        <v>145</v>
      </c>
      <c r="M4454">
        <v>2.5</v>
      </c>
      <c r="N4454">
        <v>1</v>
      </c>
      <c r="O4454">
        <v>145</v>
      </c>
      <c r="P4454">
        <v>2.5</v>
      </c>
      <c r="Q4454">
        <v>1</v>
      </c>
      <c r="R4454">
        <v>2.5</v>
      </c>
      <c r="S4454">
        <v>2.5</v>
      </c>
      <c r="T4454" s="1">
        <v>44747</v>
      </c>
      <c r="U4454" t="str">
        <f t="shared" si="345"/>
        <v>Snapple Diet Tea - Peach Tea</v>
      </c>
      <c r="V4454" t="str">
        <f t="shared" si="346"/>
        <v>Non Carbonated</v>
      </c>
      <c r="W4454" t="s">
        <v>49</v>
      </c>
      <c r="X4454" t="b">
        <f t="shared" si="348"/>
        <v>1</v>
      </c>
      <c r="Y4454">
        <f t="shared" si="347"/>
        <v>2.5</v>
      </c>
      <c r="Z4454" s="2">
        <f t="shared" si="349"/>
        <v>1.6666666666666667</v>
      </c>
      <c r="AA4454" t="s">
        <v>75</v>
      </c>
      <c r="AB4454" t="s">
        <v>161</v>
      </c>
      <c r="AD4454" t="s">
        <v>91</v>
      </c>
      <c r="AE4454" t="s">
        <v>763</v>
      </c>
      <c r="AF4454">
        <v>2022</v>
      </c>
    </row>
    <row r="4455" spans="1:32" x14ac:dyDescent="0.25">
      <c r="A4455" t="s">
        <v>29</v>
      </c>
      <c r="B4455" t="s">
        <v>394</v>
      </c>
      <c r="C4455" t="s">
        <v>395</v>
      </c>
      <c r="D4455" t="s">
        <v>396</v>
      </c>
      <c r="E4455">
        <f>_xlfn.XLOOKUP(Table1[[#This Row],[Location]],'Location analysis'!A:A,'Location analysis'!B:B)</f>
        <v>40.416893999999999</v>
      </c>
      <c r="F4455">
        <f>_xlfn.XLOOKUP(Table1[[#This Row],[Location]],'Location analysis'!A:A,'Location analysis'!C:C)</f>
        <v>-74.420399000000003</v>
      </c>
      <c r="G4455" t="s">
        <v>154</v>
      </c>
      <c r="H4455" t="s">
        <v>43</v>
      </c>
      <c r="I4455">
        <v>15342972789</v>
      </c>
      <c r="J4455" t="s">
        <v>762</v>
      </c>
      <c r="K4455" t="s">
        <v>51</v>
      </c>
      <c r="L4455">
        <v>110</v>
      </c>
      <c r="M4455">
        <v>1.5</v>
      </c>
      <c r="N4455">
        <v>1</v>
      </c>
      <c r="O4455">
        <v>110</v>
      </c>
      <c r="P4455">
        <v>1.5</v>
      </c>
      <c r="Q4455">
        <v>1</v>
      </c>
      <c r="R4455">
        <v>1.5</v>
      </c>
      <c r="S4455">
        <v>1.5</v>
      </c>
      <c r="T4455" s="1">
        <v>44747</v>
      </c>
      <c r="U4455" t="str">
        <f t="shared" si="345"/>
        <v>SunChips Multigrain - Harvest Cheddar</v>
      </c>
      <c r="V4455" t="str">
        <f t="shared" si="346"/>
        <v>Food</v>
      </c>
      <c r="W4455" t="s">
        <v>43</v>
      </c>
      <c r="X4455" t="b">
        <f t="shared" si="348"/>
        <v>1</v>
      </c>
      <c r="Y4455">
        <f t="shared" si="347"/>
        <v>1.5</v>
      </c>
      <c r="Z4455" s="2">
        <f t="shared" si="349"/>
        <v>1</v>
      </c>
      <c r="AA4455" t="s">
        <v>129</v>
      </c>
      <c r="AB4455" t="s">
        <v>155</v>
      </c>
      <c r="AD4455" t="s">
        <v>91</v>
      </c>
      <c r="AE4455" t="s">
        <v>763</v>
      </c>
      <c r="AF4455">
        <v>2022</v>
      </c>
    </row>
    <row r="4456" spans="1:32" x14ac:dyDescent="0.25">
      <c r="A4456" t="s">
        <v>29</v>
      </c>
      <c r="B4456" t="s">
        <v>67</v>
      </c>
      <c r="C4456" t="s">
        <v>68</v>
      </c>
      <c r="D4456" t="s">
        <v>69</v>
      </c>
      <c r="E4456">
        <f>_xlfn.XLOOKUP(Table1[[#This Row],[Location]],'Location analysis'!A:A,'Location analysis'!B:B)</f>
        <v>40.435699999999997</v>
      </c>
      <c r="F4456">
        <f>_xlfn.XLOOKUP(Table1[[#This Row],[Location]],'Location analysis'!A:A,'Location analysis'!C:C)</f>
        <v>-74.125200000000007</v>
      </c>
      <c r="G4456" t="s">
        <v>70</v>
      </c>
      <c r="H4456" t="s">
        <v>34</v>
      </c>
      <c r="I4456">
        <v>15343199001</v>
      </c>
      <c r="J4456" t="s">
        <v>762</v>
      </c>
      <c r="K4456" t="s">
        <v>36</v>
      </c>
      <c r="L4456">
        <v>146</v>
      </c>
      <c r="M4456">
        <v>3</v>
      </c>
      <c r="N4456">
        <v>1</v>
      </c>
      <c r="O4456">
        <v>146</v>
      </c>
      <c r="P4456">
        <v>3</v>
      </c>
      <c r="Q4456">
        <v>1</v>
      </c>
      <c r="R4456">
        <v>3</v>
      </c>
      <c r="S4456">
        <v>3</v>
      </c>
      <c r="T4456" s="1">
        <v>44747</v>
      </c>
      <c r="U4456" t="str">
        <f t="shared" si="345"/>
        <v>Monster Energy Original</v>
      </c>
      <c r="V4456" t="str">
        <f t="shared" si="346"/>
        <v>Carbonated</v>
      </c>
      <c r="W4456" t="s">
        <v>34</v>
      </c>
      <c r="X4456" t="b">
        <f t="shared" si="348"/>
        <v>1</v>
      </c>
      <c r="Y4456">
        <f t="shared" si="347"/>
        <v>3</v>
      </c>
      <c r="Z4456" s="2">
        <f t="shared" si="349"/>
        <v>2</v>
      </c>
      <c r="AA4456" t="s">
        <v>70</v>
      </c>
      <c r="AD4456" t="s">
        <v>91</v>
      </c>
      <c r="AE4456" t="s">
        <v>763</v>
      </c>
      <c r="AF4456">
        <v>2022</v>
      </c>
    </row>
    <row r="4457" spans="1:32" x14ac:dyDescent="0.25">
      <c r="A4457" t="s">
        <v>29</v>
      </c>
      <c r="B4457" t="s">
        <v>67</v>
      </c>
      <c r="C4457" t="s">
        <v>68</v>
      </c>
      <c r="D4457" t="s">
        <v>69</v>
      </c>
      <c r="E4457">
        <f>_xlfn.XLOOKUP(Table1[[#This Row],[Location]],'Location analysis'!A:A,'Location analysis'!B:B)</f>
        <v>40.435699999999997</v>
      </c>
      <c r="F4457">
        <f>_xlfn.XLOOKUP(Table1[[#This Row],[Location]],'Location analysis'!A:A,'Location analysis'!C:C)</f>
        <v>-74.125200000000007</v>
      </c>
      <c r="G4457" t="s">
        <v>329</v>
      </c>
      <c r="H4457" t="s">
        <v>49</v>
      </c>
      <c r="I4457">
        <v>15343533651</v>
      </c>
      <c r="J4457" t="s">
        <v>762</v>
      </c>
      <c r="K4457" t="s">
        <v>51</v>
      </c>
      <c r="L4457">
        <v>147</v>
      </c>
      <c r="M4457">
        <v>2.5</v>
      </c>
      <c r="N4457">
        <v>1</v>
      </c>
      <c r="O4457">
        <v>147</v>
      </c>
      <c r="P4457">
        <v>2.5</v>
      </c>
      <c r="Q4457">
        <v>1</v>
      </c>
      <c r="R4457">
        <v>2.5</v>
      </c>
      <c r="S4457">
        <v>2.5</v>
      </c>
      <c r="T4457" s="1">
        <v>44747</v>
      </c>
      <c r="U4457" t="str">
        <f t="shared" si="345"/>
        <v>Snapple Tea - Raspberry</v>
      </c>
      <c r="V4457" t="str">
        <f t="shared" si="346"/>
        <v>Non Carbonated</v>
      </c>
      <c r="W4457" t="s">
        <v>49</v>
      </c>
      <c r="X4457" t="b">
        <f t="shared" si="348"/>
        <v>1</v>
      </c>
      <c r="Y4457">
        <f t="shared" si="347"/>
        <v>2.5</v>
      </c>
      <c r="Z4457" s="2">
        <f t="shared" si="349"/>
        <v>1.6666666666666667</v>
      </c>
      <c r="AA4457" t="s">
        <v>330</v>
      </c>
      <c r="AB4457" t="s">
        <v>144</v>
      </c>
      <c r="AD4457" t="s">
        <v>91</v>
      </c>
      <c r="AE4457" t="s">
        <v>763</v>
      </c>
      <c r="AF4457">
        <v>2022</v>
      </c>
    </row>
    <row r="4458" spans="1:32" x14ac:dyDescent="0.25">
      <c r="A4458" t="s">
        <v>29</v>
      </c>
      <c r="B4458" t="s">
        <v>67</v>
      </c>
      <c r="C4458" t="s">
        <v>68</v>
      </c>
      <c r="D4458" t="s">
        <v>69</v>
      </c>
      <c r="E4458">
        <f>_xlfn.XLOOKUP(Table1[[#This Row],[Location]],'Location analysis'!A:A,'Location analysis'!B:B)</f>
        <v>40.435699999999997</v>
      </c>
      <c r="F4458">
        <f>_xlfn.XLOOKUP(Table1[[#This Row],[Location]],'Location analysis'!A:A,'Location analysis'!C:C)</f>
        <v>-74.125200000000007</v>
      </c>
      <c r="G4458" t="s">
        <v>722</v>
      </c>
      <c r="H4458" t="s">
        <v>49</v>
      </c>
      <c r="I4458">
        <v>15343533775</v>
      </c>
      <c r="J4458" t="s">
        <v>762</v>
      </c>
      <c r="K4458" t="s">
        <v>51</v>
      </c>
      <c r="L4458">
        <v>143</v>
      </c>
      <c r="M4458">
        <v>2.5</v>
      </c>
      <c r="N4458">
        <v>1</v>
      </c>
      <c r="O4458">
        <v>143</v>
      </c>
      <c r="P4458">
        <v>2.5</v>
      </c>
      <c r="Q4458">
        <v>1</v>
      </c>
      <c r="R4458">
        <v>2.5</v>
      </c>
      <c r="S4458">
        <v>2.5</v>
      </c>
      <c r="T4458" s="1">
        <v>44747</v>
      </c>
      <c r="U4458" t="str">
        <f t="shared" si="345"/>
        <v>Snapple Tea - Lemon</v>
      </c>
      <c r="V4458" t="str">
        <f t="shared" si="346"/>
        <v>Non Carbonated</v>
      </c>
      <c r="W4458" t="s">
        <v>49</v>
      </c>
      <c r="X4458" t="b">
        <f t="shared" si="348"/>
        <v>1</v>
      </c>
      <c r="Y4458">
        <f t="shared" si="347"/>
        <v>2.5</v>
      </c>
      <c r="Z4458" s="2">
        <f t="shared" si="349"/>
        <v>1.6666666666666667</v>
      </c>
      <c r="AA4458" t="s">
        <v>330</v>
      </c>
      <c r="AB4458" t="s">
        <v>76</v>
      </c>
      <c r="AD4458" t="s">
        <v>91</v>
      </c>
      <c r="AE4458" t="s">
        <v>763</v>
      </c>
      <c r="AF4458">
        <v>2022</v>
      </c>
    </row>
    <row r="4459" spans="1:32" x14ac:dyDescent="0.25">
      <c r="A4459" t="s">
        <v>29</v>
      </c>
      <c r="B4459" t="s">
        <v>67</v>
      </c>
      <c r="C4459" t="s">
        <v>68</v>
      </c>
      <c r="D4459" t="s">
        <v>69</v>
      </c>
      <c r="E4459">
        <f>_xlfn.XLOOKUP(Table1[[#This Row],[Location]],'Location analysis'!A:A,'Location analysis'!B:B)</f>
        <v>40.435699999999997</v>
      </c>
      <c r="F4459">
        <f>_xlfn.XLOOKUP(Table1[[#This Row],[Location]],'Location analysis'!A:A,'Location analysis'!C:C)</f>
        <v>-74.125200000000007</v>
      </c>
      <c r="G4459" t="s">
        <v>738</v>
      </c>
      <c r="H4459" t="s">
        <v>34</v>
      </c>
      <c r="I4459">
        <v>15344486599</v>
      </c>
      <c r="J4459" t="s">
        <v>762</v>
      </c>
      <c r="K4459" t="s">
        <v>51</v>
      </c>
      <c r="L4459">
        <v>142</v>
      </c>
      <c r="M4459">
        <v>1.5</v>
      </c>
      <c r="N4459">
        <v>1</v>
      </c>
      <c r="O4459">
        <v>142</v>
      </c>
      <c r="P4459">
        <v>1.5</v>
      </c>
      <c r="Q4459">
        <v>1</v>
      </c>
      <c r="R4459">
        <v>1.5</v>
      </c>
      <c r="S4459">
        <v>1.5</v>
      </c>
      <c r="T4459" s="1">
        <v>44747</v>
      </c>
      <c r="U4459" t="str">
        <f t="shared" si="345"/>
        <v>Coca Cola - Regular</v>
      </c>
      <c r="V4459" t="str">
        <f t="shared" si="346"/>
        <v>Carbonated</v>
      </c>
      <c r="W4459" t="s">
        <v>34</v>
      </c>
      <c r="X4459" t="b">
        <f t="shared" si="348"/>
        <v>1</v>
      </c>
      <c r="Y4459">
        <f t="shared" si="347"/>
        <v>1.5</v>
      </c>
      <c r="Z4459" s="2">
        <f t="shared" si="349"/>
        <v>1</v>
      </c>
      <c r="AA4459" t="s">
        <v>183</v>
      </c>
      <c r="AB4459" t="s">
        <v>739</v>
      </c>
      <c r="AD4459" t="s">
        <v>91</v>
      </c>
      <c r="AE4459" t="s">
        <v>763</v>
      </c>
      <c r="AF4459">
        <v>2022</v>
      </c>
    </row>
    <row r="4460" spans="1:32" x14ac:dyDescent="0.25">
      <c r="A4460" t="s">
        <v>29</v>
      </c>
      <c r="B4460" t="s">
        <v>67</v>
      </c>
      <c r="C4460" t="s">
        <v>68</v>
      </c>
      <c r="D4460" t="s">
        <v>69</v>
      </c>
      <c r="E4460">
        <f>_xlfn.XLOOKUP(Table1[[#This Row],[Location]],'Location analysis'!A:A,'Location analysis'!B:B)</f>
        <v>40.435699999999997</v>
      </c>
      <c r="F4460">
        <f>_xlfn.XLOOKUP(Table1[[#This Row],[Location]],'Location analysis'!A:A,'Location analysis'!C:C)</f>
        <v>-74.125200000000007</v>
      </c>
      <c r="G4460" t="s">
        <v>329</v>
      </c>
      <c r="H4460" t="s">
        <v>49</v>
      </c>
      <c r="I4460">
        <v>15345099213</v>
      </c>
      <c r="J4460" t="s">
        <v>764</v>
      </c>
      <c r="K4460" t="s">
        <v>51</v>
      </c>
      <c r="L4460">
        <v>147</v>
      </c>
      <c r="M4460">
        <v>2.5</v>
      </c>
      <c r="N4460">
        <v>1</v>
      </c>
      <c r="O4460">
        <v>147</v>
      </c>
      <c r="P4460">
        <v>2.5</v>
      </c>
      <c r="Q4460">
        <v>1</v>
      </c>
      <c r="R4460">
        <v>2.5</v>
      </c>
      <c r="S4460">
        <v>2.5</v>
      </c>
      <c r="T4460" s="1">
        <v>44748</v>
      </c>
      <c r="U4460" t="str">
        <f t="shared" si="345"/>
        <v>Snapple Tea - Raspberry</v>
      </c>
      <c r="V4460" t="str">
        <f t="shared" si="346"/>
        <v>Non Carbonated</v>
      </c>
      <c r="W4460" t="s">
        <v>49</v>
      </c>
      <c r="X4460" t="b">
        <f t="shared" si="348"/>
        <v>1</v>
      </c>
      <c r="Y4460">
        <f t="shared" si="347"/>
        <v>2.5</v>
      </c>
      <c r="Z4460" s="2">
        <f t="shared" si="349"/>
        <v>1.6666666666666667</v>
      </c>
      <c r="AA4460" t="s">
        <v>330</v>
      </c>
      <c r="AB4460" t="s">
        <v>144</v>
      </c>
      <c r="AD4460" t="s">
        <v>109</v>
      </c>
      <c r="AE4460" t="s">
        <v>765</v>
      </c>
      <c r="AF4460">
        <v>2022</v>
      </c>
    </row>
    <row r="4461" spans="1:32" x14ac:dyDescent="0.25">
      <c r="A4461" t="s">
        <v>29</v>
      </c>
      <c r="B4461" t="s">
        <v>67</v>
      </c>
      <c r="C4461" t="s">
        <v>68</v>
      </c>
      <c r="D4461" t="s">
        <v>69</v>
      </c>
      <c r="E4461">
        <f>_xlfn.XLOOKUP(Table1[[#This Row],[Location]],'Location analysis'!A:A,'Location analysis'!B:B)</f>
        <v>40.435699999999997</v>
      </c>
      <c r="F4461">
        <f>_xlfn.XLOOKUP(Table1[[#This Row],[Location]],'Location analysis'!A:A,'Location analysis'!C:C)</f>
        <v>-74.125200000000007</v>
      </c>
      <c r="G4461" t="s">
        <v>81</v>
      </c>
      <c r="H4461" t="s">
        <v>43</v>
      </c>
      <c r="I4461">
        <v>15345099616</v>
      </c>
      <c r="J4461" t="s">
        <v>764</v>
      </c>
      <c r="K4461" t="s">
        <v>51</v>
      </c>
      <c r="L4461">
        <v>139</v>
      </c>
      <c r="M4461">
        <v>2.5</v>
      </c>
      <c r="N4461">
        <v>1</v>
      </c>
      <c r="O4461">
        <v>139</v>
      </c>
      <c r="P4461">
        <v>2.5</v>
      </c>
      <c r="Q4461">
        <v>1</v>
      </c>
      <c r="R4461">
        <v>2.5</v>
      </c>
      <c r="S4461">
        <v>2.5</v>
      </c>
      <c r="T4461" s="1">
        <v>44748</v>
      </c>
      <c r="U4461" t="str">
        <f t="shared" si="345"/>
        <v>KitKat - Crisp Wafers</v>
      </c>
      <c r="V4461" t="str">
        <f t="shared" si="346"/>
        <v>Food</v>
      </c>
      <c r="W4461" t="s">
        <v>43</v>
      </c>
      <c r="X4461" t="b">
        <f t="shared" si="348"/>
        <v>1</v>
      </c>
      <c r="Y4461">
        <f t="shared" si="347"/>
        <v>2.5</v>
      </c>
      <c r="Z4461" s="2">
        <f t="shared" si="349"/>
        <v>1.6666666666666667</v>
      </c>
      <c r="AA4461" t="s">
        <v>82</v>
      </c>
      <c r="AB4461" t="s">
        <v>83</v>
      </c>
      <c r="AD4461" t="s">
        <v>109</v>
      </c>
      <c r="AE4461" t="s">
        <v>765</v>
      </c>
      <c r="AF4461">
        <v>2022</v>
      </c>
    </row>
    <row r="4462" spans="1:32" x14ac:dyDescent="0.25">
      <c r="A4462" t="s">
        <v>29</v>
      </c>
      <c r="B4462" t="s">
        <v>67</v>
      </c>
      <c r="C4462" t="s">
        <v>68</v>
      </c>
      <c r="D4462" t="s">
        <v>69</v>
      </c>
      <c r="E4462">
        <f>_xlfn.XLOOKUP(Table1[[#This Row],[Location]],'Location analysis'!A:A,'Location analysis'!B:B)</f>
        <v>40.435699999999997</v>
      </c>
      <c r="F4462">
        <f>_xlfn.XLOOKUP(Table1[[#This Row],[Location]],'Location analysis'!A:A,'Location analysis'!C:C)</f>
        <v>-74.125200000000007</v>
      </c>
      <c r="G4462" t="s">
        <v>694</v>
      </c>
      <c r="H4462" t="s">
        <v>43</v>
      </c>
      <c r="I4462">
        <v>15346009565</v>
      </c>
      <c r="J4462" t="s">
        <v>764</v>
      </c>
      <c r="K4462" t="s">
        <v>51</v>
      </c>
      <c r="L4462">
        <v>130</v>
      </c>
      <c r="M4462">
        <v>1.5</v>
      </c>
      <c r="N4462">
        <v>1</v>
      </c>
      <c r="O4462">
        <v>130</v>
      </c>
      <c r="P4462">
        <v>1.5</v>
      </c>
      <c r="Q4462">
        <v>1</v>
      </c>
      <c r="R4462">
        <v>1.5</v>
      </c>
      <c r="S4462">
        <v>1.5</v>
      </c>
      <c r="T4462" s="1">
        <v>44748</v>
      </c>
      <c r="U4462" t="str">
        <f t="shared" si="345"/>
        <v>Nature's Bakery Fig Bar - Raspberry</v>
      </c>
      <c r="V4462" t="str">
        <f t="shared" si="346"/>
        <v>Food</v>
      </c>
      <c r="W4462" t="s">
        <v>43</v>
      </c>
      <c r="X4462" t="b">
        <f t="shared" si="348"/>
        <v>1</v>
      </c>
      <c r="Y4462">
        <f t="shared" si="347"/>
        <v>1.5</v>
      </c>
      <c r="Z4462" s="2">
        <f t="shared" si="349"/>
        <v>1</v>
      </c>
      <c r="AA4462" t="s">
        <v>690</v>
      </c>
      <c r="AB4462" t="s">
        <v>144</v>
      </c>
      <c r="AD4462" t="s">
        <v>109</v>
      </c>
      <c r="AE4462" t="s">
        <v>765</v>
      </c>
      <c r="AF4462">
        <v>2022</v>
      </c>
    </row>
    <row r="4463" spans="1:32" x14ac:dyDescent="0.25">
      <c r="A4463" t="s">
        <v>29</v>
      </c>
      <c r="B4463" t="s">
        <v>67</v>
      </c>
      <c r="C4463" t="s">
        <v>68</v>
      </c>
      <c r="D4463" t="s">
        <v>69</v>
      </c>
      <c r="E4463">
        <f>_xlfn.XLOOKUP(Table1[[#This Row],[Location]],'Location analysis'!A:A,'Location analysis'!B:B)</f>
        <v>40.435699999999997</v>
      </c>
      <c r="F4463">
        <f>_xlfn.XLOOKUP(Table1[[#This Row],[Location]],'Location analysis'!A:A,'Location analysis'!C:C)</f>
        <v>-74.125200000000007</v>
      </c>
      <c r="G4463" t="s">
        <v>750</v>
      </c>
      <c r="H4463" t="s">
        <v>49</v>
      </c>
      <c r="I4463">
        <v>15346010345</v>
      </c>
      <c r="J4463" t="s">
        <v>764</v>
      </c>
      <c r="K4463" t="s">
        <v>51</v>
      </c>
      <c r="L4463">
        <v>145</v>
      </c>
      <c r="M4463">
        <v>2.5</v>
      </c>
      <c r="N4463">
        <v>1</v>
      </c>
      <c r="O4463">
        <v>145</v>
      </c>
      <c r="P4463">
        <v>2.5</v>
      </c>
      <c r="Q4463">
        <v>1</v>
      </c>
      <c r="R4463">
        <v>2.5</v>
      </c>
      <c r="S4463">
        <v>2.5</v>
      </c>
      <c r="T4463" s="1">
        <v>44748</v>
      </c>
      <c r="U4463" t="str">
        <f t="shared" si="345"/>
        <v>Snapple Tea - Peach</v>
      </c>
      <c r="V4463" t="str">
        <f t="shared" si="346"/>
        <v>Non Carbonated</v>
      </c>
      <c r="W4463" t="s">
        <v>49</v>
      </c>
      <c r="X4463" t="b">
        <f t="shared" si="348"/>
        <v>1</v>
      </c>
      <c r="Y4463">
        <f t="shared" si="347"/>
        <v>2.5</v>
      </c>
      <c r="Z4463" s="2">
        <f t="shared" si="349"/>
        <v>1.6666666666666667</v>
      </c>
      <c r="AA4463" t="s">
        <v>330</v>
      </c>
      <c r="AB4463" t="s">
        <v>751</v>
      </c>
      <c r="AD4463" t="s">
        <v>109</v>
      </c>
      <c r="AE4463" t="s">
        <v>765</v>
      </c>
      <c r="AF4463">
        <v>2022</v>
      </c>
    </row>
    <row r="4464" spans="1:32" x14ac:dyDescent="0.25">
      <c r="A4464" t="s">
        <v>29</v>
      </c>
      <c r="B4464" t="s">
        <v>394</v>
      </c>
      <c r="C4464" t="s">
        <v>395</v>
      </c>
      <c r="D4464" t="s">
        <v>396</v>
      </c>
      <c r="E4464">
        <f>_xlfn.XLOOKUP(Table1[[#This Row],[Location]],'Location analysis'!A:A,'Location analysis'!B:B)</f>
        <v>40.416893999999999</v>
      </c>
      <c r="F4464">
        <f>_xlfn.XLOOKUP(Table1[[#This Row],[Location]],'Location analysis'!A:A,'Location analysis'!C:C)</f>
        <v>-74.420399000000003</v>
      </c>
      <c r="G4464" t="s">
        <v>410</v>
      </c>
      <c r="H4464" t="s">
        <v>49</v>
      </c>
      <c r="I4464">
        <v>15346024726</v>
      </c>
      <c r="J4464" t="s">
        <v>764</v>
      </c>
      <c r="K4464" t="s">
        <v>51</v>
      </c>
      <c r="L4464">
        <v>140</v>
      </c>
      <c r="M4464">
        <v>2</v>
      </c>
      <c r="N4464">
        <v>1</v>
      </c>
      <c r="O4464">
        <v>140</v>
      </c>
      <c r="P4464">
        <v>2</v>
      </c>
      <c r="Q4464">
        <v>1</v>
      </c>
      <c r="R4464">
        <v>2</v>
      </c>
      <c r="S4464">
        <v>2</v>
      </c>
      <c r="T4464" s="1">
        <v>44748</v>
      </c>
      <c r="U4464" t="str">
        <f t="shared" si="345"/>
        <v>Iberia Coconut Water</v>
      </c>
      <c r="V4464" t="str">
        <f t="shared" si="346"/>
        <v>Non Carbonated</v>
      </c>
      <c r="W4464" t="s">
        <v>49</v>
      </c>
      <c r="X4464" t="b">
        <f t="shared" si="348"/>
        <v>1</v>
      </c>
      <c r="Y4464">
        <f t="shared" si="347"/>
        <v>2</v>
      </c>
      <c r="Z4464" s="2">
        <f t="shared" si="349"/>
        <v>1.3333333333333333</v>
      </c>
      <c r="AA4464" t="s">
        <v>410</v>
      </c>
      <c r="AD4464" t="s">
        <v>109</v>
      </c>
      <c r="AE4464" t="s">
        <v>765</v>
      </c>
      <c r="AF4464">
        <v>2022</v>
      </c>
    </row>
    <row r="4465" spans="1:32" x14ac:dyDescent="0.25">
      <c r="A4465" t="s">
        <v>29</v>
      </c>
      <c r="B4465" t="s">
        <v>394</v>
      </c>
      <c r="C4465" t="s">
        <v>395</v>
      </c>
      <c r="D4465" t="s">
        <v>396</v>
      </c>
      <c r="E4465">
        <f>_xlfn.XLOOKUP(Table1[[#This Row],[Location]],'Location analysis'!A:A,'Location analysis'!B:B)</f>
        <v>40.416893999999999</v>
      </c>
      <c r="F4465">
        <f>_xlfn.XLOOKUP(Table1[[#This Row],[Location]],'Location analysis'!A:A,'Location analysis'!C:C)</f>
        <v>-74.420399000000003</v>
      </c>
      <c r="G4465" t="s">
        <v>293</v>
      </c>
      <c r="H4465" t="s">
        <v>43</v>
      </c>
      <c r="I4465">
        <v>15346030625</v>
      </c>
      <c r="J4465" t="s">
        <v>764</v>
      </c>
      <c r="K4465" t="s">
        <v>36</v>
      </c>
      <c r="L4465">
        <v>138</v>
      </c>
      <c r="M4465">
        <v>2</v>
      </c>
      <c r="N4465">
        <v>1</v>
      </c>
      <c r="O4465">
        <v>138</v>
      </c>
      <c r="P4465">
        <v>2</v>
      </c>
      <c r="Q4465">
        <v>1</v>
      </c>
      <c r="R4465">
        <v>2</v>
      </c>
      <c r="S4465">
        <v>2</v>
      </c>
      <c r="T4465" s="1">
        <v>44748</v>
      </c>
      <c r="U4465" t="str">
        <f t="shared" si="345"/>
        <v>Kinder - Bueno - Crispy Creamy Chocolate</v>
      </c>
      <c r="V4465" t="str">
        <f t="shared" si="346"/>
        <v>Food</v>
      </c>
      <c r="W4465" t="s">
        <v>43</v>
      </c>
      <c r="X4465" t="b">
        <f t="shared" si="348"/>
        <v>1</v>
      </c>
      <c r="Y4465">
        <f t="shared" si="347"/>
        <v>2</v>
      </c>
      <c r="Z4465" s="2">
        <f t="shared" si="349"/>
        <v>1.3333333333333333</v>
      </c>
      <c r="AA4465" t="s">
        <v>294</v>
      </c>
      <c r="AB4465" t="s">
        <v>295</v>
      </c>
      <c r="AC4465" t="s">
        <v>296</v>
      </c>
      <c r="AD4465" t="s">
        <v>109</v>
      </c>
      <c r="AE4465" t="s">
        <v>765</v>
      </c>
      <c r="AF4465">
        <v>2022</v>
      </c>
    </row>
    <row r="4466" spans="1:32" x14ac:dyDescent="0.25">
      <c r="A4466" t="s">
        <v>29</v>
      </c>
      <c r="B4466" t="s">
        <v>394</v>
      </c>
      <c r="C4466" t="s">
        <v>395</v>
      </c>
      <c r="D4466" t="s">
        <v>396</v>
      </c>
      <c r="E4466">
        <f>_xlfn.XLOOKUP(Table1[[#This Row],[Location]],'Location analysis'!A:A,'Location analysis'!B:B)</f>
        <v>40.416893999999999</v>
      </c>
      <c r="F4466">
        <f>_xlfn.XLOOKUP(Table1[[#This Row],[Location]],'Location analysis'!A:A,'Location analysis'!C:C)</f>
        <v>-74.420399000000003</v>
      </c>
      <c r="G4466" t="s">
        <v>182</v>
      </c>
      <c r="H4466" t="s">
        <v>34</v>
      </c>
      <c r="I4466">
        <v>15346366313</v>
      </c>
      <c r="J4466" t="s">
        <v>764</v>
      </c>
      <c r="K4466" t="s">
        <v>36</v>
      </c>
      <c r="L4466">
        <v>142</v>
      </c>
      <c r="M4466">
        <v>1.5</v>
      </c>
      <c r="N4466">
        <v>1</v>
      </c>
      <c r="O4466">
        <v>142</v>
      </c>
      <c r="P4466">
        <v>1.5</v>
      </c>
      <c r="Q4466">
        <v>1</v>
      </c>
      <c r="R4466">
        <v>1.5</v>
      </c>
      <c r="S4466">
        <v>1.5</v>
      </c>
      <c r="T4466" s="1">
        <v>44748</v>
      </c>
      <c r="U4466" t="str">
        <f t="shared" si="345"/>
        <v>Coca Cola - Zero Sugar</v>
      </c>
      <c r="V4466" t="str">
        <f t="shared" si="346"/>
        <v>Carbonated</v>
      </c>
      <c r="W4466" t="s">
        <v>34</v>
      </c>
      <c r="X4466" t="b">
        <f t="shared" si="348"/>
        <v>1</v>
      </c>
      <c r="Y4466">
        <f t="shared" si="347"/>
        <v>1.5</v>
      </c>
      <c r="Z4466" s="2">
        <f t="shared" si="349"/>
        <v>1</v>
      </c>
      <c r="AA4466" t="s">
        <v>183</v>
      </c>
      <c r="AB4466" t="s">
        <v>184</v>
      </c>
      <c r="AD4466" t="s">
        <v>109</v>
      </c>
      <c r="AE4466" t="s">
        <v>765</v>
      </c>
      <c r="AF4466">
        <v>2022</v>
      </c>
    </row>
    <row r="4467" spans="1:32" x14ac:dyDescent="0.25">
      <c r="A4467" t="s">
        <v>29</v>
      </c>
      <c r="B4467" t="s">
        <v>30</v>
      </c>
      <c r="C4467" t="s">
        <v>31</v>
      </c>
      <c r="D4467" t="s">
        <v>32</v>
      </c>
      <c r="E4467">
        <f>_xlfn.XLOOKUP(Table1[[#This Row],[Location]],'Location analysis'!A:A,'Location analysis'!B:B)</f>
        <v>40.423690999999998</v>
      </c>
      <c r="F4467">
        <f>_xlfn.XLOOKUP(Table1[[#This Row],[Location]],'Location analysis'!A:A,'Location analysis'!C:C)</f>
        <v>-74.380831999999998</v>
      </c>
      <c r="G4467" t="s">
        <v>716</v>
      </c>
      <c r="I4467">
        <v>15346368715</v>
      </c>
      <c r="J4467" t="s">
        <v>764</v>
      </c>
      <c r="K4467" t="s">
        <v>36</v>
      </c>
      <c r="L4467">
        <v>140</v>
      </c>
      <c r="M4467">
        <v>2.75</v>
      </c>
      <c r="N4467">
        <v>1</v>
      </c>
      <c r="O4467">
        <v>140</v>
      </c>
      <c r="P4467">
        <v>2.75</v>
      </c>
      <c r="Q4467">
        <v>1</v>
      </c>
      <c r="R4467">
        <v>2.75</v>
      </c>
      <c r="S4467">
        <v>2.75</v>
      </c>
      <c r="T4467" s="1">
        <v>44749</v>
      </c>
      <c r="U4467" t="str">
        <f t="shared" si="345"/>
        <v>Canada Dry - Ginger Ale</v>
      </c>
      <c r="V4467" t="str">
        <f t="shared" si="346"/>
        <v>Cell is Blank - Dis-regard</v>
      </c>
      <c r="W4467" t="s">
        <v>34</v>
      </c>
      <c r="X4467" t="b">
        <f t="shared" si="348"/>
        <v>1</v>
      </c>
      <c r="Y4467">
        <f t="shared" si="347"/>
        <v>2.75</v>
      </c>
      <c r="Z4467" s="2">
        <f t="shared" si="349"/>
        <v>1.8333333333333333</v>
      </c>
      <c r="AA4467" t="s">
        <v>704</v>
      </c>
      <c r="AB4467" t="s">
        <v>717</v>
      </c>
      <c r="AD4467" t="s">
        <v>109</v>
      </c>
      <c r="AE4467" t="s">
        <v>765</v>
      </c>
      <c r="AF4467">
        <v>2022</v>
      </c>
    </row>
    <row r="4468" spans="1:32" x14ac:dyDescent="0.25">
      <c r="A4468" t="s">
        <v>29</v>
      </c>
      <c r="B4468" t="s">
        <v>62</v>
      </c>
      <c r="C4468" t="s">
        <v>63</v>
      </c>
      <c r="D4468" t="s">
        <v>64</v>
      </c>
      <c r="E4468">
        <f>_xlfn.XLOOKUP(Table1[[#This Row],[Location]],'Location analysis'!A:A,'Location analysis'!B:B)</f>
        <v>40.091900000000003</v>
      </c>
      <c r="F4468">
        <f>_xlfn.XLOOKUP(Table1[[#This Row],[Location]],'Location analysis'!A:A,'Location analysis'!C:C)</f>
        <v>-74.358699999999999</v>
      </c>
      <c r="G4468" t="s">
        <v>81</v>
      </c>
      <c r="H4468" t="s">
        <v>43</v>
      </c>
      <c r="I4468">
        <v>15346437597</v>
      </c>
      <c r="J4468" t="s">
        <v>764</v>
      </c>
      <c r="K4468" t="s">
        <v>51</v>
      </c>
      <c r="L4468">
        <v>136</v>
      </c>
      <c r="M4468">
        <v>1.75</v>
      </c>
      <c r="N4468">
        <v>1</v>
      </c>
      <c r="O4468">
        <v>136</v>
      </c>
      <c r="P4468">
        <v>1.75</v>
      </c>
      <c r="Q4468">
        <v>1</v>
      </c>
      <c r="R4468">
        <v>1.75</v>
      </c>
      <c r="S4468">
        <v>1.75</v>
      </c>
      <c r="T4468" s="1">
        <v>44748</v>
      </c>
      <c r="U4468" t="str">
        <f t="shared" si="345"/>
        <v>KitKat - Crisp Wafers</v>
      </c>
      <c r="V4468" t="str">
        <f t="shared" si="346"/>
        <v>Food</v>
      </c>
      <c r="W4468" t="s">
        <v>43</v>
      </c>
      <c r="X4468" t="b">
        <f t="shared" si="348"/>
        <v>1</v>
      </c>
      <c r="Y4468">
        <f t="shared" si="347"/>
        <v>1.75</v>
      </c>
      <c r="Z4468" s="2">
        <f t="shared" si="349"/>
        <v>1.1666666666666667</v>
      </c>
      <c r="AA4468" t="s">
        <v>82</v>
      </c>
      <c r="AB4468" t="s">
        <v>83</v>
      </c>
      <c r="AD4468" t="s">
        <v>109</v>
      </c>
      <c r="AE4468" t="s">
        <v>765</v>
      </c>
      <c r="AF4468">
        <v>2022</v>
      </c>
    </row>
    <row r="4469" spans="1:32" x14ac:dyDescent="0.25">
      <c r="A4469" t="s">
        <v>29</v>
      </c>
      <c r="B4469" t="s">
        <v>62</v>
      </c>
      <c r="C4469" t="s">
        <v>63</v>
      </c>
      <c r="D4469" t="s">
        <v>64</v>
      </c>
      <c r="E4469">
        <f>_xlfn.XLOOKUP(Table1[[#This Row],[Location]],'Location analysis'!A:A,'Location analysis'!B:B)</f>
        <v>40.091900000000003</v>
      </c>
      <c r="F4469">
        <f>_xlfn.XLOOKUP(Table1[[#This Row],[Location]],'Location analysis'!A:A,'Location analysis'!C:C)</f>
        <v>-74.358699999999999</v>
      </c>
      <c r="G4469" t="s">
        <v>180</v>
      </c>
      <c r="H4469" t="s">
        <v>43</v>
      </c>
      <c r="I4469">
        <v>15346579150</v>
      </c>
      <c r="J4469" t="s">
        <v>764</v>
      </c>
      <c r="K4469" t="s">
        <v>51</v>
      </c>
      <c r="L4469">
        <v>112</v>
      </c>
      <c r="M4469">
        <v>1.5</v>
      </c>
      <c r="N4469">
        <v>1</v>
      </c>
      <c r="O4469">
        <v>112</v>
      </c>
      <c r="P4469">
        <v>1.5</v>
      </c>
      <c r="Q4469">
        <v>1</v>
      </c>
      <c r="R4469">
        <v>1.5</v>
      </c>
      <c r="S4469">
        <v>1.5</v>
      </c>
      <c r="T4469" s="1">
        <v>44748</v>
      </c>
      <c r="U4469" t="str">
        <f t="shared" si="345"/>
        <v>Miss Vickie's Potato Chip - Jalapeno</v>
      </c>
      <c r="V4469" t="str">
        <f t="shared" si="346"/>
        <v>Food</v>
      </c>
      <c r="W4469" t="s">
        <v>43</v>
      </c>
      <c r="X4469" t="b">
        <f t="shared" si="348"/>
        <v>1</v>
      </c>
      <c r="Y4469">
        <f t="shared" si="347"/>
        <v>1.5</v>
      </c>
      <c r="Z4469" s="2">
        <f t="shared" si="349"/>
        <v>1</v>
      </c>
      <c r="AA4469" t="s">
        <v>58</v>
      </c>
      <c r="AB4469" t="s">
        <v>181</v>
      </c>
      <c r="AD4469" t="s">
        <v>109</v>
      </c>
      <c r="AE4469" t="s">
        <v>765</v>
      </c>
      <c r="AF4469">
        <v>2022</v>
      </c>
    </row>
    <row r="4470" spans="1:32" x14ac:dyDescent="0.25">
      <c r="A4470" t="s">
        <v>29</v>
      </c>
      <c r="B4470" t="s">
        <v>46</v>
      </c>
      <c r="C4470" t="s">
        <v>31</v>
      </c>
      <c r="D4470" t="s">
        <v>47</v>
      </c>
      <c r="E4470">
        <f>_xlfn.XLOOKUP(Table1[[#This Row],[Location]],'Location analysis'!A:A,'Location analysis'!B:B)</f>
        <v>40.423690999999998</v>
      </c>
      <c r="F4470">
        <f>_xlfn.XLOOKUP(Table1[[#This Row],[Location]],'Location analysis'!A:A,'Location analysis'!C:C)</f>
        <v>-74.380831999999998</v>
      </c>
      <c r="G4470" t="s">
        <v>182</v>
      </c>
      <c r="H4470" t="s">
        <v>34</v>
      </c>
      <c r="I4470">
        <v>15346749861</v>
      </c>
      <c r="J4470" t="s">
        <v>764</v>
      </c>
      <c r="K4470" t="s">
        <v>36</v>
      </c>
      <c r="L4470">
        <v>140</v>
      </c>
      <c r="M4470">
        <v>1.5</v>
      </c>
      <c r="N4470">
        <v>1</v>
      </c>
      <c r="O4470">
        <v>140</v>
      </c>
      <c r="P4470">
        <v>1.5</v>
      </c>
      <c r="Q4470">
        <v>1</v>
      </c>
      <c r="R4470">
        <v>1.5</v>
      </c>
      <c r="S4470">
        <v>1.5</v>
      </c>
      <c r="T4470" s="1">
        <v>44748</v>
      </c>
      <c r="U4470" t="str">
        <f t="shared" si="345"/>
        <v>Coca Cola - Zero Sugar</v>
      </c>
      <c r="V4470" t="str">
        <f t="shared" si="346"/>
        <v>Carbonated</v>
      </c>
      <c r="W4470" t="s">
        <v>34</v>
      </c>
      <c r="X4470" t="b">
        <f t="shared" si="348"/>
        <v>1</v>
      </c>
      <c r="Y4470">
        <f t="shared" si="347"/>
        <v>1.5</v>
      </c>
      <c r="Z4470" s="2">
        <f t="shared" si="349"/>
        <v>1</v>
      </c>
      <c r="AA4470" t="s">
        <v>183</v>
      </c>
      <c r="AB4470" t="s">
        <v>184</v>
      </c>
      <c r="AD4470" t="s">
        <v>109</v>
      </c>
      <c r="AE4470" t="s">
        <v>765</v>
      </c>
      <c r="AF4470">
        <v>2022</v>
      </c>
    </row>
    <row r="4471" spans="1:32" x14ac:dyDescent="0.25">
      <c r="A4471" t="s">
        <v>29</v>
      </c>
      <c r="B4471" t="s">
        <v>67</v>
      </c>
      <c r="C4471" t="s">
        <v>68</v>
      </c>
      <c r="D4471" t="s">
        <v>69</v>
      </c>
      <c r="E4471">
        <f>_xlfn.XLOOKUP(Table1[[#This Row],[Location]],'Location analysis'!A:A,'Location analysis'!B:B)</f>
        <v>40.435699999999997</v>
      </c>
      <c r="F4471">
        <f>_xlfn.XLOOKUP(Table1[[#This Row],[Location]],'Location analysis'!A:A,'Location analysis'!C:C)</f>
        <v>-74.125200000000007</v>
      </c>
      <c r="G4471" t="s">
        <v>555</v>
      </c>
      <c r="H4471" t="s">
        <v>43</v>
      </c>
      <c r="I4471">
        <v>15346792825</v>
      </c>
      <c r="J4471" t="s">
        <v>764</v>
      </c>
      <c r="K4471" t="s">
        <v>51</v>
      </c>
      <c r="L4471">
        <v>120</v>
      </c>
      <c r="M4471">
        <v>1.5</v>
      </c>
      <c r="N4471">
        <v>1</v>
      </c>
      <c r="O4471">
        <v>120</v>
      </c>
      <c r="P4471">
        <v>1.5</v>
      </c>
      <c r="Q4471">
        <v>1</v>
      </c>
      <c r="R4471">
        <v>1.5</v>
      </c>
      <c r="S4471">
        <v>1.5</v>
      </c>
      <c r="T4471" s="1">
        <v>44748</v>
      </c>
      <c r="U4471" t="str">
        <f t="shared" si="345"/>
        <v>Cheetos Puffs</v>
      </c>
      <c r="V4471" t="str">
        <f t="shared" si="346"/>
        <v>Food</v>
      </c>
      <c r="W4471" t="s">
        <v>43</v>
      </c>
      <c r="X4471" t="b">
        <f t="shared" si="348"/>
        <v>1</v>
      </c>
      <c r="Y4471">
        <f t="shared" si="347"/>
        <v>1.5</v>
      </c>
      <c r="Z4471" s="2">
        <f t="shared" si="349"/>
        <v>1</v>
      </c>
      <c r="AA4471" t="s">
        <v>555</v>
      </c>
      <c r="AD4471" t="s">
        <v>109</v>
      </c>
      <c r="AE4471" t="s">
        <v>765</v>
      </c>
      <c r="AF4471">
        <v>2022</v>
      </c>
    </row>
    <row r="4472" spans="1:32" x14ac:dyDescent="0.25">
      <c r="A4472" t="s">
        <v>29</v>
      </c>
      <c r="B4472" t="s">
        <v>46</v>
      </c>
      <c r="C4472" t="s">
        <v>31</v>
      </c>
      <c r="D4472" t="s">
        <v>47</v>
      </c>
      <c r="E4472">
        <f>_xlfn.XLOOKUP(Table1[[#This Row],[Location]],'Location analysis'!A:A,'Location analysis'!B:B)</f>
        <v>40.423690999999998</v>
      </c>
      <c r="F4472">
        <f>_xlfn.XLOOKUP(Table1[[#This Row],[Location]],'Location analysis'!A:A,'Location analysis'!C:C)</f>
        <v>-74.380831999999998</v>
      </c>
      <c r="G4472" t="s">
        <v>70</v>
      </c>
      <c r="H4472" t="s">
        <v>34</v>
      </c>
      <c r="I4472">
        <v>15346903503</v>
      </c>
      <c r="J4472" t="s">
        <v>764</v>
      </c>
      <c r="K4472" t="s">
        <v>36</v>
      </c>
      <c r="L4472">
        <v>146</v>
      </c>
      <c r="M4472">
        <v>3</v>
      </c>
      <c r="N4472">
        <v>1</v>
      </c>
      <c r="O4472">
        <v>146</v>
      </c>
      <c r="P4472">
        <v>3</v>
      </c>
      <c r="Q4472">
        <v>1</v>
      </c>
      <c r="R4472">
        <v>3</v>
      </c>
      <c r="S4472">
        <v>3</v>
      </c>
      <c r="T4472" s="1">
        <v>44748</v>
      </c>
      <c r="U4472" t="str">
        <f t="shared" si="345"/>
        <v>Monster Energy Original</v>
      </c>
      <c r="V4472" t="str">
        <f t="shared" si="346"/>
        <v>Carbonated</v>
      </c>
      <c r="W4472" t="s">
        <v>34</v>
      </c>
      <c r="X4472" t="b">
        <f t="shared" si="348"/>
        <v>1</v>
      </c>
      <c r="Y4472">
        <f t="shared" si="347"/>
        <v>3</v>
      </c>
      <c r="Z4472" s="2">
        <f t="shared" si="349"/>
        <v>2</v>
      </c>
      <c r="AA4472" t="s">
        <v>70</v>
      </c>
      <c r="AD4472" t="s">
        <v>109</v>
      </c>
      <c r="AE4472" t="s">
        <v>765</v>
      </c>
      <c r="AF4472">
        <v>2022</v>
      </c>
    </row>
    <row r="4473" spans="1:32" x14ac:dyDescent="0.25">
      <c r="A4473" t="s">
        <v>29</v>
      </c>
      <c r="B4473" t="s">
        <v>46</v>
      </c>
      <c r="C4473" t="s">
        <v>31</v>
      </c>
      <c r="D4473" t="s">
        <v>47</v>
      </c>
      <c r="E4473">
        <f>_xlfn.XLOOKUP(Table1[[#This Row],[Location]],'Location analysis'!A:A,'Location analysis'!B:B)</f>
        <v>40.423690999999998</v>
      </c>
      <c r="F4473">
        <f>_xlfn.XLOOKUP(Table1[[#This Row],[Location]],'Location analysis'!A:A,'Location analysis'!C:C)</f>
        <v>-74.380831999999998</v>
      </c>
      <c r="G4473" t="s">
        <v>703</v>
      </c>
      <c r="I4473">
        <v>15347150090</v>
      </c>
      <c r="J4473" t="s">
        <v>764</v>
      </c>
      <c r="K4473" t="s">
        <v>51</v>
      </c>
      <c r="L4473">
        <v>141</v>
      </c>
      <c r="M4473">
        <v>1.5</v>
      </c>
      <c r="N4473">
        <v>1</v>
      </c>
      <c r="O4473">
        <v>141</v>
      </c>
      <c r="P4473">
        <v>1.5</v>
      </c>
      <c r="Q4473">
        <v>1</v>
      </c>
      <c r="R4473">
        <v>1.5</v>
      </c>
      <c r="S4473">
        <v>1.5</v>
      </c>
      <c r="T4473" s="1">
        <v>44748</v>
      </c>
      <c r="U4473" t="str">
        <f t="shared" si="345"/>
        <v>Canada Dry - Ginger Ale &amp; Lemonde</v>
      </c>
      <c r="V4473" t="str">
        <f t="shared" si="346"/>
        <v>Cell is Blank - Dis-regard</v>
      </c>
      <c r="W4473" t="s">
        <v>34</v>
      </c>
      <c r="X4473" t="b">
        <f t="shared" si="348"/>
        <v>1</v>
      </c>
      <c r="Y4473">
        <f t="shared" si="347"/>
        <v>1.5</v>
      </c>
      <c r="Z4473" s="2">
        <f t="shared" si="349"/>
        <v>1</v>
      </c>
      <c r="AA4473" t="s">
        <v>704</v>
      </c>
      <c r="AB4473" t="s">
        <v>705</v>
      </c>
      <c r="AD4473" t="s">
        <v>109</v>
      </c>
      <c r="AE4473" t="s">
        <v>765</v>
      </c>
      <c r="AF4473">
        <v>2022</v>
      </c>
    </row>
    <row r="4474" spans="1:32" x14ac:dyDescent="0.25">
      <c r="A4474" t="s">
        <v>29</v>
      </c>
      <c r="B4474" t="s">
        <v>67</v>
      </c>
      <c r="C4474" t="s">
        <v>68</v>
      </c>
      <c r="D4474" t="s">
        <v>69</v>
      </c>
      <c r="E4474">
        <f>_xlfn.XLOOKUP(Table1[[#This Row],[Location]],'Location analysis'!A:A,'Location analysis'!B:B)</f>
        <v>40.435699999999997</v>
      </c>
      <c r="F4474">
        <f>_xlfn.XLOOKUP(Table1[[#This Row],[Location]],'Location analysis'!A:A,'Location analysis'!C:C)</f>
        <v>-74.125200000000007</v>
      </c>
      <c r="G4474" t="s">
        <v>81</v>
      </c>
      <c r="H4474" t="s">
        <v>43</v>
      </c>
      <c r="I4474">
        <v>15347170291</v>
      </c>
      <c r="J4474" t="s">
        <v>764</v>
      </c>
      <c r="K4474" t="s">
        <v>51</v>
      </c>
      <c r="L4474">
        <v>134</v>
      </c>
      <c r="M4474">
        <v>2.5</v>
      </c>
      <c r="N4474">
        <v>1</v>
      </c>
      <c r="O4474">
        <v>134</v>
      </c>
      <c r="P4474">
        <v>2.5</v>
      </c>
      <c r="Q4474">
        <v>1</v>
      </c>
      <c r="R4474">
        <v>2.5</v>
      </c>
      <c r="S4474">
        <v>2.5</v>
      </c>
      <c r="T4474" s="1">
        <v>44748</v>
      </c>
      <c r="U4474" t="str">
        <f t="shared" si="345"/>
        <v>KitKat - Crisp Wafers</v>
      </c>
      <c r="V4474" t="str">
        <f t="shared" si="346"/>
        <v>Food</v>
      </c>
      <c r="W4474" t="s">
        <v>43</v>
      </c>
      <c r="X4474" t="b">
        <f t="shared" si="348"/>
        <v>1</v>
      </c>
      <c r="Y4474">
        <f t="shared" si="347"/>
        <v>2.5</v>
      </c>
      <c r="Z4474" s="2">
        <f t="shared" si="349"/>
        <v>1.6666666666666667</v>
      </c>
      <c r="AA4474" t="s">
        <v>82</v>
      </c>
      <c r="AB4474" t="s">
        <v>83</v>
      </c>
      <c r="AD4474" t="s">
        <v>109</v>
      </c>
      <c r="AE4474" t="s">
        <v>765</v>
      </c>
      <c r="AF4474">
        <v>2022</v>
      </c>
    </row>
    <row r="4475" spans="1:32" x14ac:dyDescent="0.25">
      <c r="A4475" t="s">
        <v>29</v>
      </c>
      <c r="B4475" t="s">
        <v>67</v>
      </c>
      <c r="C4475" t="s">
        <v>68</v>
      </c>
      <c r="D4475" t="s">
        <v>69</v>
      </c>
      <c r="E4475">
        <f>_xlfn.XLOOKUP(Table1[[#This Row],[Location]],'Location analysis'!A:A,'Location analysis'!B:B)</f>
        <v>40.435699999999997</v>
      </c>
      <c r="F4475">
        <f>_xlfn.XLOOKUP(Table1[[#This Row],[Location]],'Location analysis'!A:A,'Location analysis'!C:C)</f>
        <v>-74.125200000000007</v>
      </c>
      <c r="G4475" t="s">
        <v>556</v>
      </c>
      <c r="H4475" t="s">
        <v>43</v>
      </c>
      <c r="I4475">
        <v>15347170542</v>
      </c>
      <c r="J4475" t="s">
        <v>764</v>
      </c>
      <c r="K4475" t="s">
        <v>51</v>
      </c>
      <c r="L4475">
        <v>124</v>
      </c>
      <c r="M4475">
        <v>1.5</v>
      </c>
      <c r="N4475">
        <v>1</v>
      </c>
      <c r="O4475">
        <v>124</v>
      </c>
      <c r="P4475">
        <v>1.5</v>
      </c>
      <c r="Q4475">
        <v>1</v>
      </c>
      <c r="R4475">
        <v>1.5</v>
      </c>
      <c r="S4475">
        <v>1.5</v>
      </c>
      <c r="T4475" s="1">
        <v>44748</v>
      </c>
      <c r="U4475" t="str">
        <f t="shared" si="345"/>
        <v>Cheetos Cheddar Jalapeno</v>
      </c>
      <c r="V4475" t="str">
        <f t="shared" si="346"/>
        <v>Food</v>
      </c>
      <c r="W4475" t="s">
        <v>43</v>
      </c>
      <c r="X4475" t="b">
        <f t="shared" si="348"/>
        <v>1</v>
      </c>
      <c r="Y4475">
        <f t="shared" si="347"/>
        <v>1.5</v>
      </c>
      <c r="Z4475" s="2">
        <f t="shared" si="349"/>
        <v>1</v>
      </c>
      <c r="AA4475" t="s">
        <v>556</v>
      </c>
      <c r="AD4475" t="s">
        <v>109</v>
      </c>
      <c r="AE4475" t="s">
        <v>765</v>
      </c>
      <c r="AF4475">
        <v>2022</v>
      </c>
    </row>
    <row r="4476" spans="1:32" x14ac:dyDescent="0.25">
      <c r="A4476" t="s">
        <v>29</v>
      </c>
      <c r="B4476" t="s">
        <v>394</v>
      </c>
      <c r="C4476" t="s">
        <v>395</v>
      </c>
      <c r="D4476" t="s">
        <v>396</v>
      </c>
      <c r="E4476">
        <f>_xlfn.XLOOKUP(Table1[[#This Row],[Location]],'Location analysis'!A:A,'Location analysis'!B:B)</f>
        <v>40.416893999999999</v>
      </c>
      <c r="F4476">
        <f>_xlfn.XLOOKUP(Table1[[#This Row],[Location]],'Location analysis'!A:A,'Location analysis'!C:C)</f>
        <v>-74.420399000000003</v>
      </c>
      <c r="G4476" t="s">
        <v>154</v>
      </c>
      <c r="H4476" t="s">
        <v>43</v>
      </c>
      <c r="I4476">
        <v>15347179205</v>
      </c>
      <c r="J4476" t="s">
        <v>764</v>
      </c>
      <c r="K4476" t="s">
        <v>36</v>
      </c>
      <c r="L4476">
        <v>110</v>
      </c>
      <c r="M4476">
        <v>1.5</v>
      </c>
      <c r="N4476">
        <v>1</v>
      </c>
      <c r="O4476">
        <v>110</v>
      </c>
      <c r="P4476">
        <v>1.5</v>
      </c>
      <c r="Q4476">
        <v>1</v>
      </c>
      <c r="R4476">
        <v>1.5</v>
      </c>
      <c r="S4476">
        <v>1.5</v>
      </c>
      <c r="T4476" s="1">
        <v>44748</v>
      </c>
      <c r="U4476" t="str">
        <f t="shared" si="345"/>
        <v>SunChips Multigrain - Harvest Cheddar</v>
      </c>
      <c r="V4476" t="str">
        <f t="shared" si="346"/>
        <v>Food</v>
      </c>
      <c r="W4476" t="s">
        <v>43</v>
      </c>
      <c r="X4476" t="b">
        <f t="shared" si="348"/>
        <v>1</v>
      </c>
      <c r="Y4476">
        <f t="shared" si="347"/>
        <v>1.5</v>
      </c>
      <c r="Z4476" s="2">
        <f t="shared" si="349"/>
        <v>1</v>
      </c>
      <c r="AA4476" t="s">
        <v>129</v>
      </c>
      <c r="AB4476" t="s">
        <v>155</v>
      </c>
      <c r="AD4476" t="s">
        <v>109</v>
      </c>
      <c r="AE4476" t="s">
        <v>765</v>
      </c>
      <c r="AF4476">
        <v>2022</v>
      </c>
    </row>
    <row r="4477" spans="1:32" x14ac:dyDescent="0.25">
      <c r="A4477" t="s">
        <v>29</v>
      </c>
      <c r="B4477" t="s">
        <v>394</v>
      </c>
      <c r="C4477" t="s">
        <v>395</v>
      </c>
      <c r="D4477" t="s">
        <v>396</v>
      </c>
      <c r="E4477">
        <f>_xlfn.XLOOKUP(Table1[[#This Row],[Location]],'Location analysis'!A:A,'Location analysis'!B:B)</f>
        <v>40.416893999999999</v>
      </c>
      <c r="F4477">
        <f>_xlfn.XLOOKUP(Table1[[#This Row],[Location]],'Location analysis'!A:A,'Location analysis'!C:C)</f>
        <v>-74.420399000000003</v>
      </c>
      <c r="G4477" t="s">
        <v>154</v>
      </c>
      <c r="H4477" t="s">
        <v>43</v>
      </c>
      <c r="I4477">
        <v>15347190480</v>
      </c>
      <c r="J4477" t="s">
        <v>764</v>
      </c>
      <c r="K4477" t="s">
        <v>36</v>
      </c>
      <c r="L4477">
        <v>110</v>
      </c>
      <c r="M4477">
        <v>1.5</v>
      </c>
      <c r="N4477">
        <v>1</v>
      </c>
      <c r="O4477">
        <v>110</v>
      </c>
      <c r="P4477">
        <v>1.5</v>
      </c>
      <c r="Q4477">
        <v>1</v>
      </c>
      <c r="R4477">
        <v>1.5</v>
      </c>
      <c r="S4477">
        <v>1.5</v>
      </c>
      <c r="T4477" s="1">
        <v>44748</v>
      </c>
      <c r="U4477" t="str">
        <f t="shared" si="345"/>
        <v>SunChips Multigrain - Harvest Cheddar</v>
      </c>
      <c r="V4477" t="str">
        <f t="shared" si="346"/>
        <v>Food</v>
      </c>
      <c r="W4477" t="s">
        <v>43</v>
      </c>
      <c r="X4477" t="b">
        <f t="shared" si="348"/>
        <v>1</v>
      </c>
      <c r="Y4477">
        <f t="shared" si="347"/>
        <v>1.5</v>
      </c>
      <c r="Z4477" s="2">
        <f t="shared" si="349"/>
        <v>1</v>
      </c>
      <c r="AA4477" t="s">
        <v>129</v>
      </c>
      <c r="AB4477" t="s">
        <v>155</v>
      </c>
      <c r="AD4477" t="s">
        <v>109</v>
      </c>
      <c r="AE4477" t="s">
        <v>765</v>
      </c>
      <c r="AF4477">
        <v>2022</v>
      </c>
    </row>
    <row r="4478" spans="1:32" x14ac:dyDescent="0.25">
      <c r="A4478" t="s">
        <v>29</v>
      </c>
      <c r="B4478" t="s">
        <v>394</v>
      </c>
      <c r="C4478" t="s">
        <v>395</v>
      </c>
      <c r="D4478" t="s">
        <v>396</v>
      </c>
      <c r="E4478">
        <f>_xlfn.XLOOKUP(Table1[[#This Row],[Location]],'Location analysis'!A:A,'Location analysis'!B:B)</f>
        <v>40.416893999999999</v>
      </c>
      <c r="F4478">
        <f>_xlfn.XLOOKUP(Table1[[#This Row],[Location]],'Location analysis'!A:A,'Location analysis'!C:C)</f>
        <v>-74.420399000000003</v>
      </c>
      <c r="G4478" t="s">
        <v>182</v>
      </c>
      <c r="H4478" t="s">
        <v>34</v>
      </c>
      <c r="I4478">
        <v>15347423551</v>
      </c>
      <c r="J4478" t="s">
        <v>764</v>
      </c>
      <c r="K4478" t="s">
        <v>51</v>
      </c>
      <c r="L4478">
        <v>142</v>
      </c>
      <c r="M4478">
        <v>1.5</v>
      </c>
      <c r="N4478">
        <v>1</v>
      </c>
      <c r="O4478">
        <v>142</v>
      </c>
      <c r="P4478">
        <v>1.5</v>
      </c>
      <c r="Q4478">
        <v>1</v>
      </c>
      <c r="R4478">
        <v>1.5</v>
      </c>
      <c r="S4478">
        <v>1.5</v>
      </c>
      <c r="T4478" s="1">
        <v>44748</v>
      </c>
      <c r="U4478" t="str">
        <f t="shared" si="345"/>
        <v>Coca Cola - Zero Sugar</v>
      </c>
      <c r="V4478" t="str">
        <f t="shared" si="346"/>
        <v>Carbonated</v>
      </c>
      <c r="W4478" t="s">
        <v>34</v>
      </c>
      <c r="X4478" t="b">
        <f t="shared" si="348"/>
        <v>1</v>
      </c>
      <c r="Y4478">
        <f t="shared" si="347"/>
        <v>1.5</v>
      </c>
      <c r="Z4478" s="2">
        <f t="shared" si="349"/>
        <v>1</v>
      </c>
      <c r="AA4478" t="s">
        <v>183</v>
      </c>
      <c r="AB4478" t="s">
        <v>184</v>
      </c>
      <c r="AD4478" t="s">
        <v>109</v>
      </c>
      <c r="AE4478" t="s">
        <v>765</v>
      </c>
      <c r="AF4478">
        <v>2022</v>
      </c>
    </row>
    <row r="4479" spans="1:32" x14ac:dyDescent="0.25">
      <c r="A4479" t="s">
        <v>29</v>
      </c>
      <c r="B4479" t="s">
        <v>394</v>
      </c>
      <c r="C4479" t="s">
        <v>395</v>
      </c>
      <c r="D4479" t="s">
        <v>396</v>
      </c>
      <c r="E4479">
        <f>_xlfn.XLOOKUP(Table1[[#This Row],[Location]],'Location analysis'!A:A,'Location analysis'!B:B)</f>
        <v>40.416893999999999</v>
      </c>
      <c r="F4479">
        <f>_xlfn.XLOOKUP(Table1[[#This Row],[Location]],'Location analysis'!A:A,'Location analysis'!C:C)</f>
        <v>-74.420399000000003</v>
      </c>
      <c r="G4479" t="s">
        <v>182</v>
      </c>
      <c r="H4479" t="s">
        <v>34</v>
      </c>
      <c r="I4479">
        <v>15347514374</v>
      </c>
      <c r="J4479" t="s">
        <v>764</v>
      </c>
      <c r="K4479" t="s">
        <v>51</v>
      </c>
      <c r="L4479">
        <v>142</v>
      </c>
      <c r="M4479">
        <v>1.5</v>
      </c>
      <c r="N4479">
        <v>1</v>
      </c>
      <c r="O4479">
        <v>142</v>
      </c>
      <c r="P4479">
        <v>1.5</v>
      </c>
      <c r="Q4479">
        <v>1</v>
      </c>
      <c r="R4479">
        <v>1.5</v>
      </c>
      <c r="S4479">
        <v>1.5</v>
      </c>
      <c r="T4479" s="1">
        <v>44748</v>
      </c>
      <c r="U4479" t="str">
        <f t="shared" si="345"/>
        <v>Coca Cola - Zero Sugar</v>
      </c>
      <c r="V4479" t="str">
        <f t="shared" si="346"/>
        <v>Carbonated</v>
      </c>
      <c r="W4479" t="s">
        <v>34</v>
      </c>
      <c r="X4479" t="b">
        <f t="shared" si="348"/>
        <v>1</v>
      </c>
      <c r="Y4479">
        <f t="shared" si="347"/>
        <v>1.5</v>
      </c>
      <c r="Z4479" s="2">
        <f t="shared" si="349"/>
        <v>1</v>
      </c>
      <c r="AA4479" t="s">
        <v>183</v>
      </c>
      <c r="AB4479" t="s">
        <v>184</v>
      </c>
      <c r="AD4479" t="s">
        <v>109</v>
      </c>
      <c r="AE4479" t="s">
        <v>765</v>
      </c>
      <c r="AF4479">
        <v>2022</v>
      </c>
    </row>
    <row r="4480" spans="1:32" x14ac:dyDescent="0.25">
      <c r="A4480" t="s">
        <v>29</v>
      </c>
      <c r="B4480" t="s">
        <v>30</v>
      </c>
      <c r="C4480" t="s">
        <v>31</v>
      </c>
      <c r="D4480" t="s">
        <v>32</v>
      </c>
      <c r="E4480">
        <f>_xlfn.XLOOKUP(Table1[[#This Row],[Location]],'Location analysis'!A:A,'Location analysis'!B:B)</f>
        <v>40.423690999999998</v>
      </c>
      <c r="F4480">
        <f>_xlfn.XLOOKUP(Table1[[#This Row],[Location]],'Location analysis'!A:A,'Location analysis'!C:C)</f>
        <v>-74.380831999999998</v>
      </c>
      <c r="G4480" t="s">
        <v>329</v>
      </c>
      <c r="H4480" t="s">
        <v>49</v>
      </c>
      <c r="I4480">
        <v>15347550659</v>
      </c>
      <c r="J4480" t="s">
        <v>764</v>
      </c>
      <c r="K4480" t="s">
        <v>51</v>
      </c>
      <c r="L4480">
        <v>145</v>
      </c>
      <c r="M4480">
        <v>2.5</v>
      </c>
      <c r="N4480">
        <v>1</v>
      </c>
      <c r="O4480">
        <v>145</v>
      </c>
      <c r="P4480">
        <v>2.5</v>
      </c>
      <c r="Q4480">
        <v>1</v>
      </c>
      <c r="R4480">
        <v>2.5</v>
      </c>
      <c r="S4480">
        <v>2.5</v>
      </c>
      <c r="T4480" s="1">
        <v>44749</v>
      </c>
      <c r="U4480" t="str">
        <f t="shared" si="345"/>
        <v>Snapple Tea - Raspberry</v>
      </c>
      <c r="V4480" t="str">
        <f t="shared" si="346"/>
        <v>Non Carbonated</v>
      </c>
      <c r="W4480" t="s">
        <v>49</v>
      </c>
      <c r="X4480" t="b">
        <f t="shared" si="348"/>
        <v>1</v>
      </c>
      <c r="Y4480">
        <f t="shared" si="347"/>
        <v>2.5</v>
      </c>
      <c r="Z4480" s="2">
        <f t="shared" si="349"/>
        <v>1.6666666666666667</v>
      </c>
      <c r="AA4480" t="s">
        <v>330</v>
      </c>
      <c r="AB4480" t="s">
        <v>144</v>
      </c>
      <c r="AD4480" t="s">
        <v>109</v>
      </c>
      <c r="AE4480" t="s">
        <v>765</v>
      </c>
      <c r="AF4480">
        <v>2022</v>
      </c>
    </row>
    <row r="4481" spans="1:32" x14ac:dyDescent="0.25">
      <c r="A4481" t="s">
        <v>29</v>
      </c>
      <c r="B4481" t="s">
        <v>62</v>
      </c>
      <c r="C4481" t="s">
        <v>63</v>
      </c>
      <c r="D4481" t="s">
        <v>64</v>
      </c>
      <c r="E4481">
        <f>_xlfn.XLOOKUP(Table1[[#This Row],[Location]],'Location analysis'!A:A,'Location analysis'!B:B)</f>
        <v>40.091900000000003</v>
      </c>
      <c r="F4481">
        <f>_xlfn.XLOOKUP(Table1[[#This Row],[Location]],'Location analysis'!A:A,'Location analysis'!C:C)</f>
        <v>-74.358699999999999</v>
      </c>
      <c r="G4481" t="s">
        <v>472</v>
      </c>
      <c r="H4481" t="s">
        <v>43</v>
      </c>
      <c r="I4481">
        <v>15347603161</v>
      </c>
      <c r="J4481" t="s">
        <v>764</v>
      </c>
      <c r="K4481" t="s">
        <v>51</v>
      </c>
      <c r="L4481">
        <v>135</v>
      </c>
      <c r="M4481">
        <v>2</v>
      </c>
      <c r="N4481">
        <v>1</v>
      </c>
      <c r="O4481">
        <v>135</v>
      </c>
      <c r="P4481">
        <v>2</v>
      </c>
      <c r="Q4481">
        <v>1</v>
      </c>
      <c r="R4481">
        <v>2</v>
      </c>
      <c r="S4481">
        <v>2</v>
      </c>
      <c r="T4481" s="1">
        <v>44748</v>
      </c>
      <c r="U4481" t="str">
        <f t="shared" si="345"/>
        <v>Made in Nature - Mangoes Sweet &amp; Tangy</v>
      </c>
      <c r="V4481" t="str">
        <f t="shared" si="346"/>
        <v>Food</v>
      </c>
      <c r="W4481" t="s">
        <v>43</v>
      </c>
      <c r="X4481" t="b">
        <f t="shared" si="348"/>
        <v>1</v>
      </c>
      <c r="Y4481">
        <f t="shared" si="347"/>
        <v>2</v>
      </c>
      <c r="Z4481" s="2">
        <f t="shared" si="349"/>
        <v>1.3333333333333333</v>
      </c>
      <c r="AA4481" t="s">
        <v>473</v>
      </c>
      <c r="AB4481" t="s">
        <v>474</v>
      </c>
      <c r="AD4481" t="s">
        <v>109</v>
      </c>
      <c r="AE4481" t="s">
        <v>765</v>
      </c>
      <c r="AF4481">
        <v>2022</v>
      </c>
    </row>
    <row r="4482" spans="1:32" x14ac:dyDescent="0.25">
      <c r="A4482" t="s">
        <v>29</v>
      </c>
      <c r="B4482" t="s">
        <v>46</v>
      </c>
      <c r="C4482" t="s">
        <v>31</v>
      </c>
      <c r="D4482" t="s">
        <v>47</v>
      </c>
      <c r="E4482">
        <f>_xlfn.XLOOKUP(Table1[[#This Row],[Location]],'Location analysis'!A:A,'Location analysis'!B:B)</f>
        <v>40.423690999999998</v>
      </c>
      <c r="F4482">
        <f>_xlfn.XLOOKUP(Table1[[#This Row],[Location]],'Location analysis'!A:A,'Location analysis'!C:C)</f>
        <v>-74.380831999999998</v>
      </c>
      <c r="G4482" t="s">
        <v>140</v>
      </c>
      <c r="H4482" t="s">
        <v>43</v>
      </c>
      <c r="I4482">
        <v>15347608786</v>
      </c>
      <c r="J4482" t="s">
        <v>764</v>
      </c>
      <c r="K4482" t="s">
        <v>51</v>
      </c>
      <c r="L4482">
        <v>134</v>
      </c>
      <c r="M4482">
        <v>1.25</v>
      </c>
      <c r="N4482">
        <v>1</v>
      </c>
      <c r="O4482">
        <v>134</v>
      </c>
      <c r="P4482">
        <v>1.25</v>
      </c>
      <c r="Q4482">
        <v>1</v>
      </c>
      <c r="R4482">
        <v>1.25</v>
      </c>
      <c r="S4482">
        <v>1.25</v>
      </c>
      <c r="T4482" s="1">
        <v>44748</v>
      </c>
      <c r="U4482" t="str">
        <f t="shared" ref="U4482:U4545" si="350">IF(G4482="","Cell is Blank - Dis-regard",G4482)</f>
        <v>Chum Fruit Bites - Mango/Strawberry</v>
      </c>
      <c r="V4482" t="str">
        <f t="shared" ref="V4482:V4545" si="351">IF(H4482="","Cell is Blank - Dis-regard",H4482)</f>
        <v>Food</v>
      </c>
      <c r="W4482" t="s">
        <v>43</v>
      </c>
      <c r="X4482" t="b">
        <f t="shared" si="348"/>
        <v>1</v>
      </c>
      <c r="Y4482">
        <f t="shared" ref="Y4482:Y4545" si="352">IF(X4482="FALSE",M4482,M4482)</f>
        <v>1.25</v>
      </c>
      <c r="Z4482" s="2">
        <f t="shared" si="349"/>
        <v>0.83333333333333337</v>
      </c>
      <c r="AA4482" t="s">
        <v>141</v>
      </c>
      <c r="AB4482" t="s">
        <v>142</v>
      </c>
      <c r="AD4482" t="s">
        <v>109</v>
      </c>
      <c r="AE4482" t="s">
        <v>765</v>
      </c>
      <c r="AF4482">
        <v>2022</v>
      </c>
    </row>
    <row r="4483" spans="1:32" x14ac:dyDescent="0.25">
      <c r="A4483" t="s">
        <v>29</v>
      </c>
      <c r="B4483" t="s">
        <v>46</v>
      </c>
      <c r="C4483" t="s">
        <v>31</v>
      </c>
      <c r="D4483" t="s">
        <v>47</v>
      </c>
      <c r="E4483">
        <f>_xlfn.XLOOKUP(Table1[[#This Row],[Location]],'Location analysis'!A:A,'Location analysis'!B:B)</f>
        <v>40.423690999999998</v>
      </c>
      <c r="F4483">
        <f>_xlfn.XLOOKUP(Table1[[#This Row],[Location]],'Location analysis'!A:A,'Location analysis'!C:C)</f>
        <v>-74.380831999999998</v>
      </c>
      <c r="G4483" t="s">
        <v>140</v>
      </c>
      <c r="H4483" t="s">
        <v>43</v>
      </c>
      <c r="I4483">
        <v>15347614260</v>
      </c>
      <c r="J4483" t="s">
        <v>764</v>
      </c>
      <c r="K4483" t="s">
        <v>51</v>
      </c>
      <c r="L4483">
        <v>134</v>
      </c>
      <c r="M4483">
        <v>1.25</v>
      </c>
      <c r="N4483">
        <v>1</v>
      </c>
      <c r="O4483">
        <v>134</v>
      </c>
      <c r="P4483">
        <v>1.25</v>
      </c>
      <c r="Q4483">
        <v>1</v>
      </c>
      <c r="R4483">
        <v>1.25</v>
      </c>
      <c r="S4483">
        <v>1.25</v>
      </c>
      <c r="T4483" s="1">
        <v>44748</v>
      </c>
      <c r="U4483" t="str">
        <f t="shared" si="350"/>
        <v>Chum Fruit Bites - Mango/Strawberry</v>
      </c>
      <c r="V4483" t="str">
        <f t="shared" si="351"/>
        <v>Food</v>
      </c>
      <c r="W4483" t="s">
        <v>43</v>
      </c>
      <c r="X4483" t="b">
        <f t="shared" ref="X4483:X4546" si="353">M4483=P4483</f>
        <v>1</v>
      </c>
      <c r="Y4483">
        <f t="shared" si="352"/>
        <v>1.25</v>
      </c>
      <c r="Z4483" s="2">
        <f t="shared" ref="Z4483:Z4546" si="354">Y4483/1.5</f>
        <v>0.83333333333333337</v>
      </c>
      <c r="AA4483" t="s">
        <v>141</v>
      </c>
      <c r="AB4483" t="s">
        <v>142</v>
      </c>
      <c r="AD4483" t="s">
        <v>109</v>
      </c>
      <c r="AE4483" t="s">
        <v>765</v>
      </c>
      <c r="AF4483">
        <v>2022</v>
      </c>
    </row>
    <row r="4484" spans="1:32" x14ac:dyDescent="0.25">
      <c r="A4484" t="s">
        <v>29</v>
      </c>
      <c r="B4484" t="s">
        <v>62</v>
      </c>
      <c r="C4484" t="s">
        <v>63</v>
      </c>
      <c r="D4484" t="s">
        <v>64</v>
      </c>
      <c r="E4484">
        <f>_xlfn.XLOOKUP(Table1[[#This Row],[Location]],'Location analysis'!A:A,'Location analysis'!B:B)</f>
        <v>40.091900000000003</v>
      </c>
      <c r="F4484">
        <f>_xlfn.XLOOKUP(Table1[[#This Row],[Location]],'Location analysis'!A:A,'Location analysis'!C:C)</f>
        <v>-74.358699999999999</v>
      </c>
      <c r="G4484" t="s">
        <v>81</v>
      </c>
      <c r="H4484" t="s">
        <v>43</v>
      </c>
      <c r="I4484">
        <v>15347655450</v>
      </c>
      <c r="J4484" t="s">
        <v>764</v>
      </c>
      <c r="K4484" t="s">
        <v>36</v>
      </c>
      <c r="L4484">
        <v>136</v>
      </c>
      <c r="M4484">
        <v>1.75</v>
      </c>
      <c r="N4484">
        <v>1</v>
      </c>
      <c r="O4484">
        <v>136</v>
      </c>
      <c r="P4484">
        <v>1.75</v>
      </c>
      <c r="Q4484">
        <v>1</v>
      </c>
      <c r="R4484">
        <v>1.75</v>
      </c>
      <c r="S4484">
        <v>1.75</v>
      </c>
      <c r="T4484" s="1">
        <v>44748</v>
      </c>
      <c r="U4484" t="str">
        <f t="shared" si="350"/>
        <v>KitKat - Crisp Wafers</v>
      </c>
      <c r="V4484" t="str">
        <f t="shared" si="351"/>
        <v>Food</v>
      </c>
      <c r="W4484" t="s">
        <v>43</v>
      </c>
      <c r="X4484" t="b">
        <f t="shared" si="353"/>
        <v>1</v>
      </c>
      <c r="Y4484">
        <f t="shared" si="352"/>
        <v>1.75</v>
      </c>
      <c r="Z4484" s="2">
        <f t="shared" si="354"/>
        <v>1.1666666666666667</v>
      </c>
      <c r="AA4484" t="s">
        <v>82</v>
      </c>
      <c r="AB4484" t="s">
        <v>83</v>
      </c>
      <c r="AD4484" t="s">
        <v>109</v>
      </c>
      <c r="AE4484" t="s">
        <v>765</v>
      </c>
      <c r="AF4484">
        <v>2022</v>
      </c>
    </row>
    <row r="4485" spans="1:32" x14ac:dyDescent="0.25">
      <c r="A4485" t="s">
        <v>29</v>
      </c>
      <c r="B4485" t="s">
        <v>62</v>
      </c>
      <c r="C4485" t="s">
        <v>63</v>
      </c>
      <c r="D4485" t="s">
        <v>64</v>
      </c>
      <c r="E4485">
        <f>_xlfn.XLOOKUP(Table1[[#This Row],[Location]],'Location analysis'!A:A,'Location analysis'!B:B)</f>
        <v>40.091900000000003</v>
      </c>
      <c r="F4485">
        <f>_xlfn.XLOOKUP(Table1[[#This Row],[Location]],'Location analysis'!A:A,'Location analysis'!C:C)</f>
        <v>-74.358699999999999</v>
      </c>
      <c r="G4485" t="s">
        <v>81</v>
      </c>
      <c r="H4485" t="s">
        <v>43</v>
      </c>
      <c r="I4485">
        <v>15347657625</v>
      </c>
      <c r="J4485" t="s">
        <v>764</v>
      </c>
      <c r="K4485" t="s">
        <v>51</v>
      </c>
      <c r="L4485">
        <v>136</v>
      </c>
      <c r="M4485">
        <v>1.75</v>
      </c>
      <c r="N4485">
        <v>1</v>
      </c>
      <c r="O4485">
        <v>136</v>
      </c>
      <c r="P4485">
        <v>1.75</v>
      </c>
      <c r="Q4485">
        <v>1</v>
      </c>
      <c r="R4485">
        <v>1.75</v>
      </c>
      <c r="S4485">
        <v>1.75</v>
      </c>
      <c r="T4485" s="1">
        <v>44748</v>
      </c>
      <c r="U4485" t="str">
        <f t="shared" si="350"/>
        <v>KitKat - Crisp Wafers</v>
      </c>
      <c r="V4485" t="str">
        <f t="shared" si="351"/>
        <v>Food</v>
      </c>
      <c r="W4485" t="s">
        <v>43</v>
      </c>
      <c r="X4485" t="b">
        <f t="shared" si="353"/>
        <v>1</v>
      </c>
      <c r="Y4485">
        <f t="shared" si="352"/>
        <v>1.75</v>
      </c>
      <c r="Z4485" s="2">
        <f t="shared" si="354"/>
        <v>1.1666666666666667</v>
      </c>
      <c r="AA4485" t="s">
        <v>82</v>
      </c>
      <c r="AB4485" t="s">
        <v>83</v>
      </c>
      <c r="AD4485" t="s">
        <v>109</v>
      </c>
      <c r="AE4485" t="s">
        <v>765</v>
      </c>
      <c r="AF4485">
        <v>2022</v>
      </c>
    </row>
    <row r="4486" spans="1:32" x14ac:dyDescent="0.25">
      <c r="A4486" t="s">
        <v>29</v>
      </c>
      <c r="B4486" t="s">
        <v>62</v>
      </c>
      <c r="C4486" t="s">
        <v>63</v>
      </c>
      <c r="D4486" t="s">
        <v>64</v>
      </c>
      <c r="E4486">
        <f>_xlfn.XLOOKUP(Table1[[#This Row],[Location]],'Location analysis'!A:A,'Location analysis'!B:B)</f>
        <v>40.091900000000003</v>
      </c>
      <c r="F4486">
        <f>_xlfn.XLOOKUP(Table1[[#This Row],[Location]],'Location analysis'!A:A,'Location analysis'!C:C)</f>
        <v>-74.358699999999999</v>
      </c>
      <c r="G4486" t="s">
        <v>112</v>
      </c>
      <c r="H4486" t="s">
        <v>43</v>
      </c>
      <c r="I4486">
        <v>15347661238</v>
      </c>
      <c r="J4486" t="s">
        <v>764</v>
      </c>
      <c r="K4486" t="s">
        <v>51</v>
      </c>
      <c r="L4486">
        <v>132</v>
      </c>
      <c r="M4486">
        <v>2</v>
      </c>
      <c r="N4486">
        <v>1</v>
      </c>
      <c r="O4486">
        <v>132</v>
      </c>
      <c r="P4486">
        <v>2</v>
      </c>
      <c r="Q4486">
        <v>1</v>
      </c>
      <c r="R4486">
        <v>2</v>
      </c>
      <c r="S4486">
        <v>2</v>
      </c>
      <c r="T4486" s="1">
        <v>44748</v>
      </c>
      <c r="U4486" t="str">
        <f t="shared" si="350"/>
        <v>Robert Irvine's - Fit Crunch -  Chocolate Pea</v>
      </c>
      <c r="V4486" t="str">
        <f t="shared" si="351"/>
        <v>Food</v>
      </c>
      <c r="W4486" t="s">
        <v>43</v>
      </c>
      <c r="X4486" t="b">
        <f t="shared" si="353"/>
        <v>1</v>
      </c>
      <c r="Y4486">
        <f t="shared" si="352"/>
        <v>2</v>
      </c>
      <c r="Z4486" s="2">
        <f t="shared" si="354"/>
        <v>1.3333333333333333</v>
      </c>
      <c r="AA4486" t="s">
        <v>113</v>
      </c>
      <c r="AB4486" t="s">
        <v>114</v>
      </c>
      <c r="AC4486" t="s">
        <v>115</v>
      </c>
      <c r="AD4486" t="s">
        <v>109</v>
      </c>
      <c r="AE4486" t="s">
        <v>765</v>
      </c>
      <c r="AF4486">
        <v>2022</v>
      </c>
    </row>
    <row r="4487" spans="1:32" x14ac:dyDescent="0.25">
      <c r="A4487" t="s">
        <v>29</v>
      </c>
      <c r="B4487" t="s">
        <v>394</v>
      </c>
      <c r="C4487" t="s">
        <v>395</v>
      </c>
      <c r="D4487" t="s">
        <v>396</v>
      </c>
      <c r="E4487">
        <f>_xlfn.XLOOKUP(Table1[[#This Row],[Location]],'Location analysis'!A:A,'Location analysis'!B:B)</f>
        <v>40.416893999999999</v>
      </c>
      <c r="F4487">
        <f>_xlfn.XLOOKUP(Table1[[#This Row],[Location]],'Location analysis'!A:A,'Location analysis'!C:C)</f>
        <v>-74.420399000000003</v>
      </c>
      <c r="G4487" t="s">
        <v>182</v>
      </c>
      <c r="H4487" t="s">
        <v>34</v>
      </c>
      <c r="I4487">
        <v>15347694895</v>
      </c>
      <c r="J4487" t="s">
        <v>764</v>
      </c>
      <c r="K4487" t="s">
        <v>36</v>
      </c>
      <c r="L4487">
        <v>142</v>
      </c>
      <c r="M4487">
        <v>1.5</v>
      </c>
      <c r="N4487">
        <v>1</v>
      </c>
      <c r="O4487">
        <v>142</v>
      </c>
      <c r="P4487">
        <v>1.5</v>
      </c>
      <c r="Q4487">
        <v>1</v>
      </c>
      <c r="R4487">
        <v>1.5</v>
      </c>
      <c r="S4487">
        <v>1.5</v>
      </c>
      <c r="T4487" s="1">
        <v>44748</v>
      </c>
      <c r="U4487" t="str">
        <f t="shared" si="350"/>
        <v>Coca Cola - Zero Sugar</v>
      </c>
      <c r="V4487" t="str">
        <f t="shared" si="351"/>
        <v>Carbonated</v>
      </c>
      <c r="W4487" t="s">
        <v>34</v>
      </c>
      <c r="X4487" t="b">
        <f t="shared" si="353"/>
        <v>1</v>
      </c>
      <c r="Y4487">
        <f t="shared" si="352"/>
        <v>1.5</v>
      </c>
      <c r="Z4487" s="2">
        <f t="shared" si="354"/>
        <v>1</v>
      </c>
      <c r="AA4487" t="s">
        <v>183</v>
      </c>
      <c r="AB4487" t="s">
        <v>184</v>
      </c>
      <c r="AD4487" t="s">
        <v>109</v>
      </c>
      <c r="AE4487" t="s">
        <v>765</v>
      </c>
      <c r="AF4487">
        <v>2022</v>
      </c>
    </row>
    <row r="4488" spans="1:32" x14ac:dyDescent="0.25">
      <c r="A4488" t="s">
        <v>29</v>
      </c>
      <c r="B4488" t="s">
        <v>67</v>
      </c>
      <c r="C4488" t="s">
        <v>68</v>
      </c>
      <c r="D4488" t="s">
        <v>69</v>
      </c>
      <c r="E4488">
        <f>_xlfn.XLOOKUP(Table1[[#This Row],[Location]],'Location analysis'!A:A,'Location analysis'!B:B)</f>
        <v>40.435699999999997</v>
      </c>
      <c r="F4488">
        <f>_xlfn.XLOOKUP(Table1[[#This Row],[Location]],'Location analysis'!A:A,'Location analysis'!C:C)</f>
        <v>-74.125200000000007</v>
      </c>
      <c r="G4488" t="s">
        <v>70</v>
      </c>
      <c r="H4488" t="s">
        <v>34</v>
      </c>
      <c r="I4488">
        <v>15347782754</v>
      </c>
      <c r="J4488" t="s">
        <v>764</v>
      </c>
      <c r="K4488" t="s">
        <v>51</v>
      </c>
      <c r="L4488">
        <v>146</v>
      </c>
      <c r="M4488">
        <v>3</v>
      </c>
      <c r="N4488">
        <v>1</v>
      </c>
      <c r="O4488">
        <v>146</v>
      </c>
      <c r="P4488">
        <v>3</v>
      </c>
      <c r="Q4488">
        <v>1</v>
      </c>
      <c r="R4488">
        <v>3</v>
      </c>
      <c r="S4488">
        <v>3</v>
      </c>
      <c r="T4488" s="1">
        <v>44748</v>
      </c>
      <c r="U4488" t="str">
        <f t="shared" si="350"/>
        <v>Monster Energy Original</v>
      </c>
      <c r="V4488" t="str">
        <f t="shared" si="351"/>
        <v>Carbonated</v>
      </c>
      <c r="W4488" t="s">
        <v>34</v>
      </c>
      <c r="X4488" t="b">
        <f t="shared" si="353"/>
        <v>1</v>
      </c>
      <c r="Y4488">
        <f t="shared" si="352"/>
        <v>3</v>
      </c>
      <c r="Z4488" s="2">
        <f t="shared" si="354"/>
        <v>2</v>
      </c>
      <c r="AA4488" t="s">
        <v>70</v>
      </c>
      <c r="AD4488" t="s">
        <v>109</v>
      </c>
      <c r="AE4488" t="s">
        <v>765</v>
      </c>
      <c r="AF4488">
        <v>2022</v>
      </c>
    </row>
    <row r="4489" spans="1:32" x14ac:dyDescent="0.25">
      <c r="A4489" t="s">
        <v>29</v>
      </c>
      <c r="B4489" t="s">
        <v>394</v>
      </c>
      <c r="C4489" t="s">
        <v>395</v>
      </c>
      <c r="D4489" t="s">
        <v>396</v>
      </c>
      <c r="E4489">
        <f>_xlfn.XLOOKUP(Table1[[#This Row],[Location]],'Location analysis'!A:A,'Location analysis'!B:B)</f>
        <v>40.416893999999999</v>
      </c>
      <c r="F4489">
        <f>_xlfn.XLOOKUP(Table1[[#This Row],[Location]],'Location analysis'!A:A,'Location analysis'!C:C)</f>
        <v>-74.420399000000003</v>
      </c>
      <c r="G4489" t="s">
        <v>397</v>
      </c>
      <c r="H4489" t="s">
        <v>49</v>
      </c>
      <c r="I4489">
        <v>15347880751</v>
      </c>
      <c r="J4489" t="s">
        <v>764</v>
      </c>
      <c r="K4489" t="s">
        <v>51</v>
      </c>
      <c r="L4489">
        <v>146</v>
      </c>
      <c r="M4489">
        <v>3.5</v>
      </c>
      <c r="N4489">
        <v>1</v>
      </c>
      <c r="O4489">
        <v>146</v>
      </c>
      <c r="P4489">
        <v>3.5</v>
      </c>
      <c r="Q4489">
        <v>1</v>
      </c>
      <c r="R4489">
        <v>3.5</v>
      </c>
      <c r="S4489">
        <v>3.5</v>
      </c>
      <c r="T4489" s="1">
        <v>44748</v>
      </c>
      <c r="U4489" t="str">
        <f t="shared" si="350"/>
        <v>Starbucks Doubleshot Energy - Mocha</v>
      </c>
      <c r="V4489" t="str">
        <f t="shared" si="351"/>
        <v>Non Carbonated</v>
      </c>
      <c r="W4489" t="s">
        <v>49</v>
      </c>
      <c r="X4489" t="b">
        <f t="shared" si="353"/>
        <v>1</v>
      </c>
      <c r="Y4489">
        <f t="shared" si="352"/>
        <v>3.5</v>
      </c>
      <c r="Z4489" s="2">
        <f t="shared" si="354"/>
        <v>2.3333333333333335</v>
      </c>
      <c r="AA4489" t="s">
        <v>398</v>
      </c>
      <c r="AB4489" t="s">
        <v>399</v>
      </c>
      <c r="AD4489" t="s">
        <v>109</v>
      </c>
      <c r="AE4489" t="s">
        <v>765</v>
      </c>
      <c r="AF4489">
        <v>2022</v>
      </c>
    </row>
    <row r="4490" spans="1:32" x14ac:dyDescent="0.25">
      <c r="A4490" t="s">
        <v>29</v>
      </c>
      <c r="B4490" t="s">
        <v>394</v>
      </c>
      <c r="C4490" t="s">
        <v>395</v>
      </c>
      <c r="D4490" t="s">
        <v>396</v>
      </c>
      <c r="E4490">
        <f>_xlfn.XLOOKUP(Table1[[#This Row],[Location]],'Location analysis'!A:A,'Location analysis'!B:B)</f>
        <v>40.416893999999999</v>
      </c>
      <c r="F4490">
        <f>_xlfn.XLOOKUP(Table1[[#This Row],[Location]],'Location analysis'!A:A,'Location analysis'!C:C)</f>
        <v>-74.420399000000003</v>
      </c>
      <c r="G4490" t="s">
        <v>154</v>
      </c>
      <c r="H4490" t="s">
        <v>43</v>
      </c>
      <c r="I4490">
        <v>15347881696</v>
      </c>
      <c r="J4490" t="s">
        <v>764</v>
      </c>
      <c r="K4490" t="s">
        <v>51</v>
      </c>
      <c r="L4490">
        <v>110</v>
      </c>
      <c r="M4490">
        <v>1.5</v>
      </c>
      <c r="N4490">
        <v>1</v>
      </c>
      <c r="O4490">
        <v>110</v>
      </c>
      <c r="P4490">
        <v>1.5</v>
      </c>
      <c r="Q4490">
        <v>1</v>
      </c>
      <c r="R4490">
        <v>1.5</v>
      </c>
      <c r="S4490">
        <v>1.5</v>
      </c>
      <c r="T4490" s="1">
        <v>44748</v>
      </c>
      <c r="U4490" t="str">
        <f t="shared" si="350"/>
        <v>SunChips Multigrain - Harvest Cheddar</v>
      </c>
      <c r="V4490" t="str">
        <f t="shared" si="351"/>
        <v>Food</v>
      </c>
      <c r="W4490" t="s">
        <v>43</v>
      </c>
      <c r="X4490" t="b">
        <f t="shared" si="353"/>
        <v>1</v>
      </c>
      <c r="Y4490">
        <f t="shared" si="352"/>
        <v>1.5</v>
      </c>
      <c r="Z4490" s="2">
        <f t="shared" si="354"/>
        <v>1</v>
      </c>
      <c r="AA4490" t="s">
        <v>129</v>
      </c>
      <c r="AB4490" t="s">
        <v>155</v>
      </c>
      <c r="AD4490" t="s">
        <v>109</v>
      </c>
      <c r="AE4490" t="s">
        <v>765</v>
      </c>
      <c r="AF4490">
        <v>2022</v>
      </c>
    </row>
    <row r="4491" spans="1:32" x14ac:dyDescent="0.25">
      <c r="A4491" t="s">
        <v>29</v>
      </c>
      <c r="B4491" t="s">
        <v>394</v>
      </c>
      <c r="C4491" t="s">
        <v>395</v>
      </c>
      <c r="D4491" t="s">
        <v>396</v>
      </c>
      <c r="E4491">
        <f>_xlfn.XLOOKUP(Table1[[#This Row],[Location]],'Location analysis'!A:A,'Location analysis'!B:B)</f>
        <v>40.416893999999999</v>
      </c>
      <c r="F4491">
        <f>_xlfn.XLOOKUP(Table1[[#This Row],[Location]],'Location analysis'!A:A,'Location analysis'!C:C)</f>
        <v>-74.420399000000003</v>
      </c>
      <c r="G4491" t="s">
        <v>203</v>
      </c>
      <c r="H4491" t="s">
        <v>43</v>
      </c>
      <c r="I4491">
        <v>15347969594</v>
      </c>
      <c r="J4491" t="s">
        <v>764</v>
      </c>
      <c r="K4491" t="s">
        <v>36</v>
      </c>
      <c r="L4491">
        <v>123</v>
      </c>
      <c r="M4491">
        <v>1.25</v>
      </c>
      <c r="N4491">
        <v>1</v>
      </c>
      <c r="O4491">
        <v>123</v>
      </c>
      <c r="P4491">
        <v>1.25</v>
      </c>
      <c r="Q4491">
        <v>1</v>
      </c>
      <c r="R4491">
        <v>1.25</v>
      </c>
      <c r="S4491">
        <v>1.25</v>
      </c>
      <c r="T4491" s="1">
        <v>44748</v>
      </c>
      <c r="U4491" t="str">
        <f t="shared" si="350"/>
        <v>CheezIt - White Cheddar</v>
      </c>
      <c r="V4491" t="str">
        <f t="shared" si="351"/>
        <v>Food</v>
      </c>
      <c r="W4491" t="s">
        <v>43</v>
      </c>
      <c r="X4491" t="b">
        <f t="shared" si="353"/>
        <v>1</v>
      </c>
      <c r="Y4491">
        <f t="shared" si="352"/>
        <v>1.25</v>
      </c>
      <c r="Z4491" s="2">
        <f t="shared" si="354"/>
        <v>0.83333333333333337</v>
      </c>
      <c r="AA4491" t="s">
        <v>193</v>
      </c>
      <c r="AB4491" t="s">
        <v>204</v>
      </c>
      <c r="AD4491" t="s">
        <v>109</v>
      </c>
      <c r="AE4491" t="s">
        <v>765</v>
      </c>
      <c r="AF4491">
        <v>2022</v>
      </c>
    </row>
    <row r="4492" spans="1:32" x14ac:dyDescent="0.25">
      <c r="A4492" t="s">
        <v>29</v>
      </c>
      <c r="B4492" t="s">
        <v>394</v>
      </c>
      <c r="C4492" t="s">
        <v>395</v>
      </c>
      <c r="D4492" t="s">
        <v>396</v>
      </c>
      <c r="E4492">
        <f>_xlfn.XLOOKUP(Table1[[#This Row],[Location]],'Location analysis'!A:A,'Location analysis'!B:B)</f>
        <v>40.416893999999999</v>
      </c>
      <c r="F4492">
        <f>_xlfn.XLOOKUP(Table1[[#This Row],[Location]],'Location analysis'!A:A,'Location analysis'!C:C)</f>
        <v>-74.420399000000003</v>
      </c>
      <c r="G4492" t="s">
        <v>421</v>
      </c>
      <c r="H4492" t="s">
        <v>43</v>
      </c>
      <c r="I4492">
        <v>15348007238</v>
      </c>
      <c r="J4492" t="s">
        <v>764</v>
      </c>
      <c r="K4492" t="s">
        <v>36</v>
      </c>
      <c r="L4492">
        <v>157</v>
      </c>
      <c r="M4492">
        <v>3</v>
      </c>
      <c r="N4492">
        <v>1</v>
      </c>
      <c r="O4492">
        <v>157</v>
      </c>
      <c r="P4492">
        <v>3</v>
      </c>
      <c r="Q4492">
        <v>1</v>
      </c>
      <c r="R4492">
        <v>3</v>
      </c>
      <c r="S4492">
        <v>3</v>
      </c>
      <c r="T4492" s="1">
        <v>44748</v>
      </c>
      <c r="U4492" t="str">
        <f t="shared" si="350"/>
        <v>Lenny &amp; Larrys - SnickerDoodle</v>
      </c>
      <c r="V4492" t="str">
        <f t="shared" si="351"/>
        <v>Food</v>
      </c>
      <c r="W4492" t="s">
        <v>43</v>
      </c>
      <c r="X4492" t="b">
        <f t="shared" si="353"/>
        <v>1</v>
      </c>
      <c r="Y4492">
        <f t="shared" si="352"/>
        <v>3</v>
      </c>
      <c r="Z4492" s="2">
        <f t="shared" si="354"/>
        <v>2</v>
      </c>
      <c r="AA4492" t="s">
        <v>422</v>
      </c>
      <c r="AB4492" t="s">
        <v>423</v>
      </c>
      <c r="AD4492" t="s">
        <v>109</v>
      </c>
      <c r="AE4492" t="s">
        <v>765</v>
      </c>
      <c r="AF4492">
        <v>2022</v>
      </c>
    </row>
    <row r="4493" spans="1:32" x14ac:dyDescent="0.25">
      <c r="A4493" t="s">
        <v>29</v>
      </c>
      <c r="B4493" t="s">
        <v>394</v>
      </c>
      <c r="C4493" t="s">
        <v>395</v>
      </c>
      <c r="D4493" t="s">
        <v>396</v>
      </c>
      <c r="E4493">
        <f>_xlfn.XLOOKUP(Table1[[#This Row],[Location]],'Location analysis'!A:A,'Location analysis'!B:B)</f>
        <v>40.416893999999999</v>
      </c>
      <c r="F4493">
        <f>_xlfn.XLOOKUP(Table1[[#This Row],[Location]],'Location analysis'!A:A,'Location analysis'!C:C)</f>
        <v>-74.420399000000003</v>
      </c>
      <c r="G4493" t="s">
        <v>590</v>
      </c>
      <c r="H4493" t="s">
        <v>43</v>
      </c>
      <c r="I4493">
        <v>15348026839</v>
      </c>
      <c r="J4493" t="s">
        <v>764</v>
      </c>
      <c r="K4493" t="s">
        <v>36</v>
      </c>
      <c r="L4493">
        <v>120</v>
      </c>
      <c r="M4493">
        <v>2.5</v>
      </c>
      <c r="N4493">
        <v>1</v>
      </c>
      <c r="O4493">
        <v>120</v>
      </c>
      <c r="P4493">
        <v>2.5</v>
      </c>
      <c r="Q4493">
        <v>1</v>
      </c>
      <c r="R4493">
        <v>2.5</v>
      </c>
      <c r="S4493">
        <v>2.5</v>
      </c>
      <c r="T4493" s="1">
        <v>44748</v>
      </c>
      <c r="U4493" t="str">
        <f t="shared" si="350"/>
        <v>Snyder's of Hanover Pretzel Pieces - Honey Mu</v>
      </c>
      <c r="V4493" t="str">
        <f t="shared" si="351"/>
        <v>Food</v>
      </c>
      <c r="W4493" t="s">
        <v>43</v>
      </c>
      <c r="X4493" t="b">
        <f t="shared" si="353"/>
        <v>1</v>
      </c>
      <c r="Y4493">
        <f t="shared" si="352"/>
        <v>2.5</v>
      </c>
      <c r="Z4493" s="2">
        <f t="shared" si="354"/>
        <v>1.6666666666666667</v>
      </c>
      <c r="AA4493" t="s">
        <v>591</v>
      </c>
      <c r="AB4493" t="s">
        <v>592</v>
      </c>
      <c r="AD4493" t="s">
        <v>109</v>
      </c>
      <c r="AE4493" t="s">
        <v>765</v>
      </c>
      <c r="AF4493">
        <v>2022</v>
      </c>
    </row>
    <row r="4494" spans="1:32" x14ac:dyDescent="0.25">
      <c r="A4494" t="s">
        <v>29</v>
      </c>
      <c r="B4494" t="s">
        <v>62</v>
      </c>
      <c r="C4494" t="s">
        <v>63</v>
      </c>
      <c r="D4494" t="s">
        <v>64</v>
      </c>
      <c r="E4494">
        <f>_xlfn.XLOOKUP(Table1[[#This Row],[Location]],'Location analysis'!A:A,'Location analysis'!B:B)</f>
        <v>40.091900000000003</v>
      </c>
      <c r="F4494">
        <f>_xlfn.XLOOKUP(Table1[[#This Row],[Location]],'Location analysis'!A:A,'Location analysis'!C:C)</f>
        <v>-74.358699999999999</v>
      </c>
      <c r="G4494" t="s">
        <v>106</v>
      </c>
      <c r="H4494" t="s">
        <v>43</v>
      </c>
      <c r="I4494">
        <v>15348078992</v>
      </c>
      <c r="J4494" t="s">
        <v>764</v>
      </c>
      <c r="K4494" t="s">
        <v>51</v>
      </c>
      <c r="L4494">
        <v>121</v>
      </c>
      <c r="M4494">
        <v>1.5</v>
      </c>
      <c r="N4494">
        <v>1</v>
      </c>
      <c r="O4494">
        <v>121</v>
      </c>
      <c r="P4494">
        <v>1.5</v>
      </c>
      <c r="Q4494">
        <v>1</v>
      </c>
      <c r="R4494">
        <v>1.5</v>
      </c>
      <c r="S4494">
        <v>1.5</v>
      </c>
      <c r="T4494" s="1">
        <v>44748</v>
      </c>
      <c r="U4494" t="str">
        <f t="shared" si="350"/>
        <v>Oreo Mini</v>
      </c>
      <c r="V4494" t="str">
        <f t="shared" si="351"/>
        <v>Food</v>
      </c>
      <c r="W4494" t="s">
        <v>43</v>
      </c>
      <c r="X4494" t="b">
        <f t="shared" si="353"/>
        <v>1</v>
      </c>
      <c r="Y4494">
        <f t="shared" si="352"/>
        <v>1.5</v>
      </c>
      <c r="Z4494" s="2">
        <f t="shared" si="354"/>
        <v>1</v>
      </c>
      <c r="AA4494" t="s">
        <v>106</v>
      </c>
      <c r="AD4494" t="s">
        <v>109</v>
      </c>
      <c r="AE4494" t="s">
        <v>765</v>
      </c>
      <c r="AF4494">
        <v>2022</v>
      </c>
    </row>
    <row r="4495" spans="1:32" x14ac:dyDescent="0.25">
      <c r="A4495" t="s">
        <v>29</v>
      </c>
      <c r="B4495" t="s">
        <v>394</v>
      </c>
      <c r="C4495" t="s">
        <v>395</v>
      </c>
      <c r="D4495" t="s">
        <v>396</v>
      </c>
      <c r="E4495">
        <f>_xlfn.XLOOKUP(Table1[[#This Row],[Location]],'Location analysis'!A:A,'Location analysis'!B:B)</f>
        <v>40.416893999999999</v>
      </c>
      <c r="F4495">
        <f>_xlfn.XLOOKUP(Table1[[#This Row],[Location]],'Location analysis'!A:A,'Location analysis'!C:C)</f>
        <v>-74.420399000000003</v>
      </c>
      <c r="G4495" t="s">
        <v>182</v>
      </c>
      <c r="H4495" t="s">
        <v>34</v>
      </c>
      <c r="I4495">
        <v>15348151845</v>
      </c>
      <c r="J4495" t="s">
        <v>764</v>
      </c>
      <c r="K4495" t="s">
        <v>51</v>
      </c>
      <c r="L4495">
        <v>142</v>
      </c>
      <c r="M4495">
        <v>1.5</v>
      </c>
      <c r="N4495">
        <v>1</v>
      </c>
      <c r="O4495">
        <v>142</v>
      </c>
      <c r="P4495">
        <v>1.5</v>
      </c>
      <c r="Q4495">
        <v>1</v>
      </c>
      <c r="R4495">
        <v>1.5</v>
      </c>
      <c r="S4495">
        <v>1.5</v>
      </c>
      <c r="T4495" s="1">
        <v>44748</v>
      </c>
      <c r="U4495" t="str">
        <f t="shared" si="350"/>
        <v>Coca Cola - Zero Sugar</v>
      </c>
      <c r="V4495" t="str">
        <f t="shared" si="351"/>
        <v>Carbonated</v>
      </c>
      <c r="W4495" t="s">
        <v>34</v>
      </c>
      <c r="X4495" t="b">
        <f t="shared" si="353"/>
        <v>1</v>
      </c>
      <c r="Y4495">
        <f t="shared" si="352"/>
        <v>1.5</v>
      </c>
      <c r="Z4495" s="2">
        <f t="shared" si="354"/>
        <v>1</v>
      </c>
      <c r="AA4495" t="s">
        <v>183</v>
      </c>
      <c r="AB4495" t="s">
        <v>184</v>
      </c>
      <c r="AD4495" t="s">
        <v>109</v>
      </c>
      <c r="AE4495" t="s">
        <v>765</v>
      </c>
      <c r="AF4495">
        <v>2022</v>
      </c>
    </row>
    <row r="4496" spans="1:32" x14ac:dyDescent="0.25">
      <c r="A4496" t="s">
        <v>29</v>
      </c>
      <c r="B4496" t="s">
        <v>46</v>
      </c>
      <c r="C4496" t="s">
        <v>31</v>
      </c>
      <c r="D4496" t="s">
        <v>47</v>
      </c>
      <c r="E4496">
        <f>_xlfn.XLOOKUP(Table1[[#This Row],[Location]],'Location analysis'!A:A,'Location analysis'!B:B)</f>
        <v>40.423690999999998</v>
      </c>
      <c r="F4496">
        <f>_xlfn.XLOOKUP(Table1[[#This Row],[Location]],'Location analysis'!A:A,'Location analysis'!C:C)</f>
        <v>-74.380831999999998</v>
      </c>
      <c r="G4496" t="s">
        <v>182</v>
      </c>
      <c r="H4496" t="s">
        <v>34</v>
      </c>
      <c r="I4496">
        <v>15348158101</v>
      </c>
      <c r="J4496" t="s">
        <v>764</v>
      </c>
      <c r="K4496" t="s">
        <v>36</v>
      </c>
      <c r="L4496">
        <v>140</v>
      </c>
      <c r="M4496">
        <v>1.5</v>
      </c>
      <c r="N4496">
        <v>1</v>
      </c>
      <c r="O4496">
        <v>140</v>
      </c>
      <c r="P4496">
        <v>1.5</v>
      </c>
      <c r="Q4496">
        <v>1</v>
      </c>
      <c r="R4496">
        <v>1.5</v>
      </c>
      <c r="S4496">
        <v>1.5</v>
      </c>
      <c r="T4496" s="1">
        <v>44748</v>
      </c>
      <c r="U4496" t="str">
        <f t="shared" si="350"/>
        <v>Coca Cola - Zero Sugar</v>
      </c>
      <c r="V4496" t="str">
        <f t="shared" si="351"/>
        <v>Carbonated</v>
      </c>
      <c r="W4496" t="s">
        <v>34</v>
      </c>
      <c r="X4496" t="b">
        <f t="shared" si="353"/>
        <v>1</v>
      </c>
      <c r="Y4496">
        <f t="shared" si="352"/>
        <v>1.5</v>
      </c>
      <c r="Z4496" s="2">
        <f t="shared" si="354"/>
        <v>1</v>
      </c>
      <c r="AA4496" t="s">
        <v>183</v>
      </c>
      <c r="AB4496" t="s">
        <v>184</v>
      </c>
      <c r="AD4496" t="s">
        <v>109</v>
      </c>
      <c r="AE4496" t="s">
        <v>765</v>
      </c>
      <c r="AF4496">
        <v>2022</v>
      </c>
    </row>
    <row r="4497" spans="1:32" x14ac:dyDescent="0.25">
      <c r="A4497" t="s">
        <v>29</v>
      </c>
      <c r="B4497" t="s">
        <v>46</v>
      </c>
      <c r="C4497" t="s">
        <v>31</v>
      </c>
      <c r="D4497" t="s">
        <v>47</v>
      </c>
      <c r="E4497">
        <f>_xlfn.XLOOKUP(Table1[[#This Row],[Location]],'Location analysis'!A:A,'Location analysis'!B:B)</f>
        <v>40.423690999999998</v>
      </c>
      <c r="F4497">
        <f>_xlfn.XLOOKUP(Table1[[#This Row],[Location]],'Location analysis'!A:A,'Location analysis'!C:C)</f>
        <v>-74.380831999999998</v>
      </c>
      <c r="G4497" t="s">
        <v>154</v>
      </c>
      <c r="H4497" t="s">
        <v>43</v>
      </c>
      <c r="I4497">
        <v>15348208553</v>
      </c>
      <c r="J4497" t="s">
        <v>764</v>
      </c>
      <c r="K4497" t="s">
        <v>51</v>
      </c>
      <c r="L4497">
        <v>113</v>
      </c>
      <c r="M4497">
        <v>1.5</v>
      </c>
      <c r="N4497">
        <v>1</v>
      </c>
      <c r="O4497">
        <v>113</v>
      </c>
      <c r="P4497">
        <v>1.5</v>
      </c>
      <c r="Q4497">
        <v>1</v>
      </c>
      <c r="R4497">
        <v>1.5</v>
      </c>
      <c r="S4497">
        <v>1.5</v>
      </c>
      <c r="T4497" s="1">
        <v>44748</v>
      </c>
      <c r="U4497" t="str">
        <f t="shared" si="350"/>
        <v>SunChips Multigrain - Harvest Cheddar</v>
      </c>
      <c r="V4497" t="str">
        <f t="shared" si="351"/>
        <v>Food</v>
      </c>
      <c r="W4497" t="s">
        <v>43</v>
      </c>
      <c r="X4497" t="b">
        <f t="shared" si="353"/>
        <v>1</v>
      </c>
      <c r="Y4497">
        <f t="shared" si="352"/>
        <v>1.5</v>
      </c>
      <c r="Z4497" s="2">
        <f t="shared" si="354"/>
        <v>1</v>
      </c>
      <c r="AA4497" t="s">
        <v>129</v>
      </c>
      <c r="AB4497" t="s">
        <v>155</v>
      </c>
      <c r="AD4497" t="s">
        <v>109</v>
      </c>
      <c r="AE4497" t="s">
        <v>765</v>
      </c>
      <c r="AF4497">
        <v>2022</v>
      </c>
    </row>
    <row r="4498" spans="1:32" x14ac:dyDescent="0.25">
      <c r="A4498" t="s">
        <v>29</v>
      </c>
      <c r="B4498" t="s">
        <v>46</v>
      </c>
      <c r="C4498" t="s">
        <v>31</v>
      </c>
      <c r="D4498" t="s">
        <v>47</v>
      </c>
      <c r="E4498">
        <f>_xlfn.XLOOKUP(Table1[[#This Row],[Location]],'Location analysis'!A:A,'Location analysis'!B:B)</f>
        <v>40.423690999999998</v>
      </c>
      <c r="F4498">
        <f>_xlfn.XLOOKUP(Table1[[#This Row],[Location]],'Location analysis'!A:A,'Location analysis'!C:C)</f>
        <v>-74.380831999999998</v>
      </c>
      <c r="G4498" t="s">
        <v>154</v>
      </c>
      <c r="H4498" t="s">
        <v>43</v>
      </c>
      <c r="I4498">
        <v>15348210999</v>
      </c>
      <c r="J4498" t="s">
        <v>764</v>
      </c>
      <c r="K4498" t="s">
        <v>51</v>
      </c>
      <c r="L4498">
        <v>113</v>
      </c>
      <c r="M4498">
        <v>1.5</v>
      </c>
      <c r="N4498">
        <v>1</v>
      </c>
      <c r="O4498">
        <v>113</v>
      </c>
      <c r="P4498">
        <v>1.5</v>
      </c>
      <c r="Q4498">
        <v>1</v>
      </c>
      <c r="R4498">
        <v>1.5</v>
      </c>
      <c r="S4498">
        <v>1.5</v>
      </c>
      <c r="T4498" s="1">
        <v>44748</v>
      </c>
      <c r="U4498" t="str">
        <f t="shared" si="350"/>
        <v>SunChips Multigrain - Harvest Cheddar</v>
      </c>
      <c r="V4498" t="str">
        <f t="shared" si="351"/>
        <v>Food</v>
      </c>
      <c r="W4498" t="s">
        <v>43</v>
      </c>
      <c r="X4498" t="b">
        <f t="shared" si="353"/>
        <v>1</v>
      </c>
      <c r="Y4498">
        <f t="shared" si="352"/>
        <v>1.5</v>
      </c>
      <c r="Z4498" s="2">
        <f t="shared" si="354"/>
        <v>1</v>
      </c>
      <c r="AA4498" t="s">
        <v>129</v>
      </c>
      <c r="AB4498" t="s">
        <v>155</v>
      </c>
      <c r="AD4498" t="s">
        <v>109</v>
      </c>
      <c r="AE4498" t="s">
        <v>765</v>
      </c>
      <c r="AF4498">
        <v>2022</v>
      </c>
    </row>
    <row r="4499" spans="1:32" x14ac:dyDescent="0.25">
      <c r="A4499" t="s">
        <v>29</v>
      </c>
      <c r="B4499" t="s">
        <v>46</v>
      </c>
      <c r="C4499" t="s">
        <v>31</v>
      </c>
      <c r="D4499" t="s">
        <v>47</v>
      </c>
      <c r="E4499">
        <f>_xlfn.XLOOKUP(Table1[[#This Row],[Location]],'Location analysis'!A:A,'Location analysis'!B:B)</f>
        <v>40.423690999999998</v>
      </c>
      <c r="F4499">
        <f>_xlfn.XLOOKUP(Table1[[#This Row],[Location]],'Location analysis'!A:A,'Location analysis'!C:C)</f>
        <v>-74.380831999999998</v>
      </c>
      <c r="G4499" t="s">
        <v>70</v>
      </c>
      <c r="H4499" t="s">
        <v>34</v>
      </c>
      <c r="I4499">
        <v>15348228359</v>
      </c>
      <c r="J4499" t="s">
        <v>764</v>
      </c>
      <c r="K4499" t="s">
        <v>36</v>
      </c>
      <c r="L4499">
        <v>146</v>
      </c>
      <c r="M4499">
        <v>3</v>
      </c>
      <c r="N4499">
        <v>1</v>
      </c>
      <c r="O4499">
        <v>146</v>
      </c>
      <c r="P4499">
        <v>3</v>
      </c>
      <c r="Q4499">
        <v>1</v>
      </c>
      <c r="R4499">
        <v>3</v>
      </c>
      <c r="S4499">
        <v>3</v>
      </c>
      <c r="T4499" s="1">
        <v>44748</v>
      </c>
      <c r="U4499" t="str">
        <f t="shared" si="350"/>
        <v>Monster Energy Original</v>
      </c>
      <c r="V4499" t="str">
        <f t="shared" si="351"/>
        <v>Carbonated</v>
      </c>
      <c r="W4499" t="s">
        <v>34</v>
      </c>
      <c r="X4499" t="b">
        <f t="shared" si="353"/>
        <v>1</v>
      </c>
      <c r="Y4499">
        <f t="shared" si="352"/>
        <v>3</v>
      </c>
      <c r="Z4499" s="2">
        <f t="shared" si="354"/>
        <v>2</v>
      </c>
      <c r="AA4499" t="s">
        <v>70</v>
      </c>
      <c r="AD4499" t="s">
        <v>109</v>
      </c>
      <c r="AE4499" t="s">
        <v>765</v>
      </c>
      <c r="AF4499">
        <v>2022</v>
      </c>
    </row>
    <row r="4500" spans="1:32" x14ac:dyDescent="0.25">
      <c r="A4500" t="s">
        <v>29</v>
      </c>
      <c r="B4500" t="s">
        <v>67</v>
      </c>
      <c r="C4500" t="s">
        <v>68</v>
      </c>
      <c r="D4500" t="s">
        <v>69</v>
      </c>
      <c r="E4500">
        <f>_xlfn.XLOOKUP(Table1[[#This Row],[Location]],'Location analysis'!A:A,'Location analysis'!B:B)</f>
        <v>40.435699999999997</v>
      </c>
      <c r="F4500">
        <f>_xlfn.XLOOKUP(Table1[[#This Row],[Location]],'Location analysis'!A:A,'Location analysis'!C:C)</f>
        <v>-74.125200000000007</v>
      </c>
      <c r="G4500" t="s">
        <v>738</v>
      </c>
      <c r="H4500" t="s">
        <v>34</v>
      </c>
      <c r="I4500">
        <v>15348239086</v>
      </c>
      <c r="J4500" t="s">
        <v>764</v>
      </c>
      <c r="K4500" t="s">
        <v>51</v>
      </c>
      <c r="L4500">
        <v>142</v>
      </c>
      <c r="M4500">
        <v>1.5</v>
      </c>
      <c r="N4500">
        <v>1</v>
      </c>
      <c r="O4500">
        <v>142</v>
      </c>
      <c r="P4500">
        <v>1.5</v>
      </c>
      <c r="Q4500">
        <v>1</v>
      </c>
      <c r="R4500">
        <v>1.5</v>
      </c>
      <c r="S4500">
        <v>1.5</v>
      </c>
      <c r="T4500" s="1">
        <v>44748</v>
      </c>
      <c r="U4500" t="str">
        <f t="shared" si="350"/>
        <v>Coca Cola - Regular</v>
      </c>
      <c r="V4500" t="str">
        <f t="shared" si="351"/>
        <v>Carbonated</v>
      </c>
      <c r="W4500" t="s">
        <v>34</v>
      </c>
      <c r="X4500" t="b">
        <f t="shared" si="353"/>
        <v>1</v>
      </c>
      <c r="Y4500">
        <f t="shared" si="352"/>
        <v>1.5</v>
      </c>
      <c r="Z4500" s="2">
        <f t="shared" si="354"/>
        <v>1</v>
      </c>
      <c r="AA4500" t="s">
        <v>183</v>
      </c>
      <c r="AB4500" t="s">
        <v>739</v>
      </c>
      <c r="AD4500" t="s">
        <v>109</v>
      </c>
      <c r="AE4500" t="s">
        <v>765</v>
      </c>
      <c r="AF4500">
        <v>2022</v>
      </c>
    </row>
    <row r="4501" spans="1:32" x14ac:dyDescent="0.25">
      <c r="A4501" t="s">
        <v>29</v>
      </c>
      <c r="B4501" t="s">
        <v>67</v>
      </c>
      <c r="C4501" t="s">
        <v>68</v>
      </c>
      <c r="D4501" t="s">
        <v>69</v>
      </c>
      <c r="E4501">
        <f>_xlfn.XLOOKUP(Table1[[#This Row],[Location]],'Location analysis'!A:A,'Location analysis'!B:B)</f>
        <v>40.435699999999997</v>
      </c>
      <c r="F4501">
        <f>_xlfn.XLOOKUP(Table1[[#This Row],[Location]],'Location analysis'!A:A,'Location analysis'!C:C)</f>
        <v>-74.125200000000007</v>
      </c>
      <c r="G4501" t="s">
        <v>264</v>
      </c>
      <c r="H4501" t="s">
        <v>43</v>
      </c>
      <c r="I4501">
        <v>15348241056</v>
      </c>
      <c r="J4501" t="s">
        <v>764</v>
      </c>
      <c r="K4501" t="s">
        <v>51</v>
      </c>
      <c r="L4501">
        <v>110</v>
      </c>
      <c r="M4501">
        <v>1.5</v>
      </c>
      <c r="N4501">
        <v>1</v>
      </c>
      <c r="O4501">
        <v>110</v>
      </c>
      <c r="P4501">
        <v>1.5</v>
      </c>
      <c r="Q4501">
        <v>1</v>
      </c>
      <c r="R4501">
        <v>1.5</v>
      </c>
      <c r="S4501">
        <v>1.5</v>
      </c>
      <c r="T4501" s="1">
        <v>44748</v>
      </c>
      <c r="U4501" t="str">
        <f t="shared" si="350"/>
        <v>Funyuns - Flaming Hot</v>
      </c>
      <c r="V4501" t="str">
        <f t="shared" si="351"/>
        <v>Food</v>
      </c>
      <c r="W4501" t="s">
        <v>43</v>
      </c>
      <c r="X4501" t="b">
        <f t="shared" si="353"/>
        <v>1</v>
      </c>
      <c r="Y4501">
        <f t="shared" si="352"/>
        <v>1.5</v>
      </c>
      <c r="Z4501" s="2">
        <f t="shared" si="354"/>
        <v>1</v>
      </c>
      <c r="AA4501" t="s">
        <v>265</v>
      </c>
      <c r="AB4501" t="s">
        <v>122</v>
      </c>
      <c r="AD4501" t="s">
        <v>109</v>
      </c>
      <c r="AE4501" t="s">
        <v>765</v>
      </c>
      <c r="AF4501">
        <v>2022</v>
      </c>
    </row>
    <row r="4502" spans="1:32" x14ac:dyDescent="0.25">
      <c r="A4502" t="s">
        <v>29</v>
      </c>
      <c r="B4502" t="s">
        <v>394</v>
      </c>
      <c r="C4502" t="s">
        <v>395</v>
      </c>
      <c r="D4502" t="s">
        <v>396</v>
      </c>
      <c r="E4502">
        <f>_xlfn.XLOOKUP(Table1[[#This Row],[Location]],'Location analysis'!A:A,'Location analysis'!B:B)</f>
        <v>40.416893999999999</v>
      </c>
      <c r="F4502">
        <f>_xlfn.XLOOKUP(Table1[[#This Row],[Location]],'Location analysis'!A:A,'Location analysis'!C:C)</f>
        <v>-74.420399000000003</v>
      </c>
      <c r="G4502" t="s">
        <v>182</v>
      </c>
      <c r="H4502" t="s">
        <v>34</v>
      </c>
      <c r="I4502">
        <v>15348296354</v>
      </c>
      <c r="J4502" t="s">
        <v>764</v>
      </c>
      <c r="K4502" t="s">
        <v>51</v>
      </c>
      <c r="L4502">
        <v>142</v>
      </c>
      <c r="M4502">
        <v>1.5</v>
      </c>
      <c r="N4502">
        <v>1</v>
      </c>
      <c r="O4502">
        <v>142</v>
      </c>
      <c r="P4502">
        <v>1.5</v>
      </c>
      <c r="Q4502">
        <v>1</v>
      </c>
      <c r="R4502">
        <v>1.5</v>
      </c>
      <c r="S4502">
        <v>1.5</v>
      </c>
      <c r="T4502" s="1">
        <v>44748</v>
      </c>
      <c r="U4502" t="str">
        <f t="shared" si="350"/>
        <v>Coca Cola - Zero Sugar</v>
      </c>
      <c r="V4502" t="str">
        <f t="shared" si="351"/>
        <v>Carbonated</v>
      </c>
      <c r="W4502" t="s">
        <v>34</v>
      </c>
      <c r="X4502" t="b">
        <f t="shared" si="353"/>
        <v>1</v>
      </c>
      <c r="Y4502">
        <f t="shared" si="352"/>
        <v>1.5</v>
      </c>
      <c r="Z4502" s="2">
        <f t="shared" si="354"/>
        <v>1</v>
      </c>
      <c r="AA4502" t="s">
        <v>183</v>
      </c>
      <c r="AB4502" t="s">
        <v>184</v>
      </c>
      <c r="AD4502" t="s">
        <v>109</v>
      </c>
      <c r="AE4502" t="s">
        <v>765</v>
      </c>
      <c r="AF4502">
        <v>2022</v>
      </c>
    </row>
    <row r="4503" spans="1:32" x14ac:dyDescent="0.25">
      <c r="A4503" t="s">
        <v>29</v>
      </c>
      <c r="B4503" t="s">
        <v>30</v>
      </c>
      <c r="C4503" t="s">
        <v>31</v>
      </c>
      <c r="D4503" t="s">
        <v>32</v>
      </c>
      <c r="E4503">
        <f>_xlfn.XLOOKUP(Table1[[#This Row],[Location]],'Location analysis'!A:A,'Location analysis'!B:B)</f>
        <v>40.423690999999998</v>
      </c>
      <c r="F4503">
        <f>_xlfn.XLOOKUP(Table1[[#This Row],[Location]],'Location analysis'!A:A,'Location analysis'!C:C)</f>
        <v>-74.380831999999998</v>
      </c>
      <c r="G4503" t="s">
        <v>513</v>
      </c>
      <c r="H4503" t="s">
        <v>49</v>
      </c>
      <c r="I4503">
        <v>15348352050</v>
      </c>
      <c r="J4503" t="s">
        <v>764</v>
      </c>
      <c r="K4503" t="s">
        <v>51</v>
      </c>
      <c r="L4503">
        <v>144</v>
      </c>
      <c r="M4503">
        <v>2.75</v>
      </c>
      <c r="N4503">
        <v>1</v>
      </c>
      <c r="O4503">
        <v>144</v>
      </c>
      <c r="P4503">
        <v>2.75</v>
      </c>
      <c r="Q4503">
        <v>1</v>
      </c>
      <c r="R4503">
        <v>2.75</v>
      </c>
      <c r="S4503">
        <v>2.75</v>
      </c>
      <c r="T4503" s="1">
        <v>44749</v>
      </c>
      <c r="U4503" t="str">
        <f t="shared" si="350"/>
        <v>Bai Antioxidant - Kupang strawberry kiwi</v>
      </c>
      <c r="V4503" t="str">
        <f t="shared" si="351"/>
        <v>Non Carbonated</v>
      </c>
      <c r="W4503" t="s">
        <v>49</v>
      </c>
      <c r="X4503" t="b">
        <f t="shared" si="353"/>
        <v>1</v>
      </c>
      <c r="Y4503">
        <f t="shared" si="352"/>
        <v>2.75</v>
      </c>
      <c r="Z4503" s="2">
        <f t="shared" si="354"/>
        <v>1.8333333333333333</v>
      </c>
      <c r="AA4503" t="s">
        <v>52</v>
      </c>
      <c r="AB4503" t="s">
        <v>514</v>
      </c>
      <c r="AD4503" t="s">
        <v>109</v>
      </c>
      <c r="AE4503" t="s">
        <v>765</v>
      </c>
      <c r="AF4503">
        <v>2022</v>
      </c>
    </row>
    <row r="4504" spans="1:32" x14ac:dyDescent="0.25">
      <c r="A4504" t="s">
        <v>29</v>
      </c>
      <c r="B4504" t="s">
        <v>67</v>
      </c>
      <c r="C4504" t="s">
        <v>68</v>
      </c>
      <c r="D4504" t="s">
        <v>69</v>
      </c>
      <c r="E4504">
        <f>_xlfn.XLOOKUP(Table1[[#This Row],[Location]],'Location analysis'!A:A,'Location analysis'!B:B)</f>
        <v>40.435699999999997</v>
      </c>
      <c r="F4504">
        <f>_xlfn.XLOOKUP(Table1[[#This Row],[Location]],'Location analysis'!A:A,'Location analysis'!C:C)</f>
        <v>-74.125200000000007</v>
      </c>
      <c r="G4504" t="s">
        <v>264</v>
      </c>
      <c r="H4504" t="s">
        <v>43</v>
      </c>
      <c r="I4504">
        <v>15348403659</v>
      </c>
      <c r="J4504" t="s">
        <v>764</v>
      </c>
      <c r="K4504" t="s">
        <v>51</v>
      </c>
      <c r="L4504">
        <v>110</v>
      </c>
      <c r="M4504">
        <v>1.5</v>
      </c>
      <c r="N4504">
        <v>1</v>
      </c>
      <c r="O4504">
        <v>110</v>
      </c>
      <c r="P4504">
        <v>1.5</v>
      </c>
      <c r="Q4504">
        <v>1</v>
      </c>
      <c r="R4504">
        <v>1.5</v>
      </c>
      <c r="S4504">
        <v>1.5</v>
      </c>
      <c r="T4504" s="1">
        <v>44748</v>
      </c>
      <c r="U4504" t="str">
        <f t="shared" si="350"/>
        <v>Funyuns - Flaming Hot</v>
      </c>
      <c r="V4504" t="str">
        <f t="shared" si="351"/>
        <v>Food</v>
      </c>
      <c r="W4504" t="s">
        <v>43</v>
      </c>
      <c r="X4504" t="b">
        <f t="shared" si="353"/>
        <v>1</v>
      </c>
      <c r="Y4504">
        <f t="shared" si="352"/>
        <v>1.5</v>
      </c>
      <c r="Z4504" s="2">
        <f t="shared" si="354"/>
        <v>1</v>
      </c>
      <c r="AA4504" t="s">
        <v>265</v>
      </c>
      <c r="AB4504" t="s">
        <v>122</v>
      </c>
      <c r="AD4504" t="s">
        <v>109</v>
      </c>
      <c r="AE4504" t="s">
        <v>765</v>
      </c>
      <c r="AF4504">
        <v>2022</v>
      </c>
    </row>
    <row r="4505" spans="1:32" x14ac:dyDescent="0.25">
      <c r="A4505" t="s">
        <v>29</v>
      </c>
      <c r="B4505" t="s">
        <v>394</v>
      </c>
      <c r="C4505" t="s">
        <v>395</v>
      </c>
      <c r="D4505" t="s">
        <v>396</v>
      </c>
      <c r="E4505">
        <f>_xlfn.XLOOKUP(Table1[[#This Row],[Location]],'Location analysis'!A:A,'Location analysis'!B:B)</f>
        <v>40.416893999999999</v>
      </c>
      <c r="F4505">
        <f>_xlfn.XLOOKUP(Table1[[#This Row],[Location]],'Location analysis'!A:A,'Location analysis'!C:C)</f>
        <v>-74.420399000000003</v>
      </c>
      <c r="G4505" t="s">
        <v>160</v>
      </c>
      <c r="H4505" t="s">
        <v>49</v>
      </c>
      <c r="I4505">
        <v>15348463878</v>
      </c>
      <c r="J4505" t="s">
        <v>764</v>
      </c>
      <c r="K4505" t="s">
        <v>51</v>
      </c>
      <c r="L4505">
        <v>145</v>
      </c>
      <c r="M4505">
        <v>2.5</v>
      </c>
      <c r="N4505">
        <v>1</v>
      </c>
      <c r="O4505">
        <v>145</v>
      </c>
      <c r="P4505">
        <v>2.5</v>
      </c>
      <c r="Q4505">
        <v>1</v>
      </c>
      <c r="R4505">
        <v>2.5</v>
      </c>
      <c r="S4505">
        <v>2.5</v>
      </c>
      <c r="T4505" s="1">
        <v>44748</v>
      </c>
      <c r="U4505" t="str">
        <f t="shared" si="350"/>
        <v>Snapple Diet Tea - Peach Tea</v>
      </c>
      <c r="V4505" t="str">
        <f t="shared" si="351"/>
        <v>Non Carbonated</v>
      </c>
      <c r="W4505" t="s">
        <v>49</v>
      </c>
      <c r="X4505" t="b">
        <f t="shared" si="353"/>
        <v>1</v>
      </c>
      <c r="Y4505">
        <f t="shared" si="352"/>
        <v>2.5</v>
      </c>
      <c r="Z4505" s="2">
        <f t="shared" si="354"/>
        <v>1.6666666666666667</v>
      </c>
      <c r="AA4505" t="s">
        <v>75</v>
      </c>
      <c r="AB4505" t="s">
        <v>161</v>
      </c>
      <c r="AD4505" t="s">
        <v>109</v>
      </c>
      <c r="AE4505" t="s">
        <v>765</v>
      </c>
      <c r="AF4505">
        <v>2022</v>
      </c>
    </row>
    <row r="4506" spans="1:32" x14ac:dyDescent="0.25">
      <c r="A4506" t="s">
        <v>29</v>
      </c>
      <c r="B4506" t="s">
        <v>67</v>
      </c>
      <c r="C4506" t="s">
        <v>68</v>
      </c>
      <c r="D4506" t="s">
        <v>69</v>
      </c>
      <c r="E4506">
        <f>_xlfn.XLOOKUP(Table1[[#This Row],[Location]],'Location analysis'!A:A,'Location analysis'!B:B)</f>
        <v>40.435699999999997</v>
      </c>
      <c r="F4506">
        <f>_xlfn.XLOOKUP(Table1[[#This Row],[Location]],'Location analysis'!A:A,'Location analysis'!C:C)</f>
        <v>-74.125200000000007</v>
      </c>
      <c r="G4506" t="s">
        <v>722</v>
      </c>
      <c r="H4506" t="s">
        <v>49</v>
      </c>
      <c r="I4506">
        <v>15348655795</v>
      </c>
      <c r="J4506" t="s">
        <v>764</v>
      </c>
      <c r="K4506" t="s">
        <v>51</v>
      </c>
      <c r="L4506">
        <v>143</v>
      </c>
      <c r="M4506">
        <v>2.5</v>
      </c>
      <c r="N4506">
        <v>1</v>
      </c>
      <c r="O4506">
        <v>143</v>
      </c>
      <c r="P4506">
        <v>2.5</v>
      </c>
      <c r="Q4506">
        <v>1</v>
      </c>
      <c r="R4506">
        <v>2.5</v>
      </c>
      <c r="S4506">
        <v>2.5</v>
      </c>
      <c r="T4506" s="1">
        <v>44748</v>
      </c>
      <c r="U4506" t="str">
        <f t="shared" si="350"/>
        <v>Snapple Tea - Lemon</v>
      </c>
      <c r="V4506" t="str">
        <f t="shared" si="351"/>
        <v>Non Carbonated</v>
      </c>
      <c r="W4506" t="s">
        <v>49</v>
      </c>
      <c r="X4506" t="b">
        <f t="shared" si="353"/>
        <v>1</v>
      </c>
      <c r="Y4506">
        <f t="shared" si="352"/>
        <v>2.5</v>
      </c>
      <c r="Z4506" s="2">
        <f t="shared" si="354"/>
        <v>1.6666666666666667</v>
      </c>
      <c r="AA4506" t="s">
        <v>330</v>
      </c>
      <c r="AB4506" t="s">
        <v>76</v>
      </c>
      <c r="AD4506" t="s">
        <v>109</v>
      </c>
      <c r="AE4506" t="s">
        <v>765</v>
      </c>
      <c r="AF4506">
        <v>2022</v>
      </c>
    </row>
    <row r="4507" spans="1:32" x14ac:dyDescent="0.25">
      <c r="A4507" t="s">
        <v>29</v>
      </c>
      <c r="B4507" t="s">
        <v>67</v>
      </c>
      <c r="C4507" t="s">
        <v>68</v>
      </c>
      <c r="D4507" t="s">
        <v>69</v>
      </c>
      <c r="E4507">
        <f>_xlfn.XLOOKUP(Table1[[#This Row],[Location]],'Location analysis'!A:A,'Location analysis'!B:B)</f>
        <v>40.435699999999997</v>
      </c>
      <c r="F4507">
        <f>_xlfn.XLOOKUP(Table1[[#This Row],[Location]],'Location analysis'!A:A,'Location analysis'!C:C)</f>
        <v>-74.125200000000007</v>
      </c>
      <c r="G4507" t="s">
        <v>625</v>
      </c>
      <c r="I4507">
        <v>15348665801</v>
      </c>
      <c r="J4507" t="s">
        <v>764</v>
      </c>
      <c r="K4507" t="s">
        <v>51</v>
      </c>
      <c r="L4507">
        <v>113</v>
      </c>
      <c r="M4507">
        <v>1.5</v>
      </c>
      <c r="N4507">
        <v>1</v>
      </c>
      <c r="O4507">
        <v>113</v>
      </c>
      <c r="P4507">
        <v>1.5</v>
      </c>
      <c r="Q4507">
        <v>1</v>
      </c>
      <c r="R4507">
        <v>1.5</v>
      </c>
      <c r="S4507">
        <v>1.5</v>
      </c>
      <c r="T4507" s="1">
        <v>44748</v>
      </c>
      <c r="U4507" t="str">
        <f t="shared" si="350"/>
        <v>Doritos Spicy Nacho</v>
      </c>
      <c r="V4507" t="str">
        <f t="shared" si="351"/>
        <v>Cell is Blank - Dis-regard</v>
      </c>
      <c r="W4507" t="s">
        <v>43</v>
      </c>
      <c r="X4507" t="b">
        <f t="shared" si="353"/>
        <v>1</v>
      </c>
      <c r="Y4507">
        <f t="shared" si="352"/>
        <v>1.5</v>
      </c>
      <c r="Z4507" s="2">
        <f t="shared" si="354"/>
        <v>1</v>
      </c>
      <c r="AA4507" t="s">
        <v>625</v>
      </c>
      <c r="AD4507" t="s">
        <v>109</v>
      </c>
      <c r="AE4507" t="s">
        <v>765</v>
      </c>
      <c r="AF4507">
        <v>2022</v>
      </c>
    </row>
    <row r="4508" spans="1:32" x14ac:dyDescent="0.25">
      <c r="A4508" t="s">
        <v>29</v>
      </c>
      <c r="B4508" t="s">
        <v>67</v>
      </c>
      <c r="C4508" t="s">
        <v>68</v>
      </c>
      <c r="D4508" t="s">
        <v>69</v>
      </c>
      <c r="E4508">
        <f>_xlfn.XLOOKUP(Table1[[#This Row],[Location]],'Location analysis'!A:A,'Location analysis'!B:B)</f>
        <v>40.435699999999997</v>
      </c>
      <c r="F4508">
        <f>_xlfn.XLOOKUP(Table1[[#This Row],[Location]],'Location analysis'!A:A,'Location analysis'!C:C)</f>
        <v>-74.125200000000007</v>
      </c>
      <c r="G4508" t="s">
        <v>329</v>
      </c>
      <c r="H4508" t="s">
        <v>49</v>
      </c>
      <c r="I4508">
        <v>15348839476</v>
      </c>
      <c r="J4508" t="s">
        <v>764</v>
      </c>
      <c r="K4508" t="s">
        <v>51</v>
      </c>
      <c r="L4508">
        <v>147</v>
      </c>
      <c r="M4508">
        <v>2.5</v>
      </c>
      <c r="N4508">
        <v>1</v>
      </c>
      <c r="O4508">
        <v>147</v>
      </c>
      <c r="P4508">
        <v>2.5</v>
      </c>
      <c r="Q4508">
        <v>1</v>
      </c>
      <c r="R4508">
        <v>2.5</v>
      </c>
      <c r="S4508">
        <v>2.5</v>
      </c>
      <c r="T4508" s="1">
        <v>44748</v>
      </c>
      <c r="U4508" t="str">
        <f t="shared" si="350"/>
        <v>Snapple Tea - Raspberry</v>
      </c>
      <c r="V4508" t="str">
        <f t="shared" si="351"/>
        <v>Non Carbonated</v>
      </c>
      <c r="W4508" t="s">
        <v>49</v>
      </c>
      <c r="X4508" t="b">
        <f t="shared" si="353"/>
        <v>1</v>
      </c>
      <c r="Y4508">
        <f t="shared" si="352"/>
        <v>2.5</v>
      </c>
      <c r="Z4508" s="2">
        <f t="shared" si="354"/>
        <v>1.6666666666666667</v>
      </c>
      <c r="AA4508" t="s">
        <v>330</v>
      </c>
      <c r="AB4508" t="s">
        <v>144</v>
      </c>
      <c r="AD4508" t="s">
        <v>109</v>
      </c>
      <c r="AE4508" t="s">
        <v>765</v>
      </c>
      <c r="AF4508">
        <v>2022</v>
      </c>
    </row>
    <row r="4509" spans="1:32" x14ac:dyDescent="0.25">
      <c r="A4509" t="s">
        <v>29</v>
      </c>
      <c r="B4509" t="s">
        <v>67</v>
      </c>
      <c r="C4509" t="s">
        <v>68</v>
      </c>
      <c r="D4509" t="s">
        <v>69</v>
      </c>
      <c r="E4509">
        <f>_xlfn.XLOOKUP(Table1[[#This Row],[Location]],'Location analysis'!A:A,'Location analysis'!B:B)</f>
        <v>40.435699999999997</v>
      </c>
      <c r="F4509">
        <f>_xlfn.XLOOKUP(Table1[[#This Row],[Location]],'Location analysis'!A:A,'Location analysis'!C:C)</f>
        <v>-74.125200000000007</v>
      </c>
      <c r="G4509" t="s">
        <v>750</v>
      </c>
      <c r="H4509" t="s">
        <v>49</v>
      </c>
      <c r="I4509">
        <v>15348796772</v>
      </c>
      <c r="J4509" t="s">
        <v>764</v>
      </c>
      <c r="K4509" t="s">
        <v>51</v>
      </c>
      <c r="L4509">
        <v>145</v>
      </c>
      <c r="M4509">
        <v>2.5</v>
      </c>
      <c r="N4509">
        <v>1</v>
      </c>
      <c r="O4509">
        <v>145</v>
      </c>
      <c r="P4509">
        <v>2.5</v>
      </c>
      <c r="Q4509">
        <v>1</v>
      </c>
      <c r="R4509">
        <v>2.5</v>
      </c>
      <c r="S4509">
        <v>2.5</v>
      </c>
      <c r="T4509" s="1">
        <v>44748</v>
      </c>
      <c r="U4509" t="str">
        <f t="shared" si="350"/>
        <v>Snapple Tea - Peach</v>
      </c>
      <c r="V4509" t="str">
        <f t="shared" si="351"/>
        <v>Non Carbonated</v>
      </c>
      <c r="W4509" t="s">
        <v>49</v>
      </c>
      <c r="X4509" t="b">
        <f t="shared" si="353"/>
        <v>1</v>
      </c>
      <c r="Y4509">
        <f t="shared" si="352"/>
        <v>2.5</v>
      </c>
      <c r="Z4509" s="2">
        <f t="shared" si="354"/>
        <v>1.6666666666666667</v>
      </c>
      <c r="AA4509" t="s">
        <v>330</v>
      </c>
      <c r="AB4509" t="s">
        <v>751</v>
      </c>
      <c r="AD4509" t="s">
        <v>109</v>
      </c>
      <c r="AE4509" t="s">
        <v>765</v>
      </c>
      <c r="AF4509">
        <v>2022</v>
      </c>
    </row>
    <row r="4510" spans="1:32" x14ac:dyDescent="0.25">
      <c r="A4510" t="s">
        <v>29</v>
      </c>
      <c r="B4510" t="s">
        <v>394</v>
      </c>
      <c r="C4510" t="s">
        <v>395</v>
      </c>
      <c r="D4510" t="s">
        <v>396</v>
      </c>
      <c r="E4510">
        <f>_xlfn.XLOOKUP(Table1[[#This Row],[Location]],'Location analysis'!A:A,'Location analysis'!B:B)</f>
        <v>40.416893999999999</v>
      </c>
      <c r="F4510">
        <f>_xlfn.XLOOKUP(Table1[[#This Row],[Location]],'Location analysis'!A:A,'Location analysis'!C:C)</f>
        <v>-74.420399000000003</v>
      </c>
      <c r="G4510" t="s">
        <v>632</v>
      </c>
      <c r="I4510">
        <v>15348820915</v>
      </c>
      <c r="J4510" t="s">
        <v>764</v>
      </c>
      <c r="K4510" t="s">
        <v>36</v>
      </c>
      <c r="L4510">
        <v>151</v>
      </c>
      <c r="M4510">
        <v>4</v>
      </c>
      <c r="N4510">
        <v>1</v>
      </c>
      <c r="O4510">
        <v>151</v>
      </c>
      <c r="P4510">
        <v>4</v>
      </c>
      <c r="Q4510">
        <v>1</v>
      </c>
      <c r="R4510">
        <v>4</v>
      </c>
      <c r="S4510">
        <v>4</v>
      </c>
      <c r="T4510" s="1">
        <v>44748</v>
      </c>
      <c r="U4510" t="str">
        <f t="shared" si="350"/>
        <v>Mini Chips Ahoy - Go Paks</v>
      </c>
      <c r="V4510" t="str">
        <f t="shared" si="351"/>
        <v>Cell is Blank - Dis-regard</v>
      </c>
      <c r="W4510" t="s">
        <v>43</v>
      </c>
      <c r="X4510" t="b">
        <f t="shared" si="353"/>
        <v>1</v>
      </c>
      <c r="Y4510">
        <f t="shared" si="352"/>
        <v>4</v>
      </c>
      <c r="Z4510" s="2">
        <f t="shared" si="354"/>
        <v>2.6666666666666665</v>
      </c>
      <c r="AA4510" t="s">
        <v>633</v>
      </c>
      <c r="AB4510" t="s">
        <v>492</v>
      </c>
      <c r="AD4510" t="s">
        <v>109</v>
      </c>
      <c r="AE4510" t="s">
        <v>765</v>
      </c>
      <c r="AF4510">
        <v>2022</v>
      </c>
    </row>
    <row r="4511" spans="1:32" x14ac:dyDescent="0.25">
      <c r="A4511" t="s">
        <v>29</v>
      </c>
      <c r="B4511" t="s">
        <v>394</v>
      </c>
      <c r="C4511" t="s">
        <v>395</v>
      </c>
      <c r="D4511" t="s">
        <v>396</v>
      </c>
      <c r="E4511">
        <f>_xlfn.XLOOKUP(Table1[[#This Row],[Location]],'Location analysis'!A:A,'Location analysis'!B:B)</f>
        <v>40.416893999999999</v>
      </c>
      <c r="F4511">
        <f>_xlfn.XLOOKUP(Table1[[#This Row],[Location]],'Location analysis'!A:A,'Location analysis'!C:C)</f>
        <v>-74.420399000000003</v>
      </c>
      <c r="G4511" t="s">
        <v>612</v>
      </c>
      <c r="H4511" t="s">
        <v>43</v>
      </c>
      <c r="I4511">
        <v>15348812660</v>
      </c>
      <c r="J4511" t="s">
        <v>764</v>
      </c>
      <c r="K4511" t="s">
        <v>36</v>
      </c>
      <c r="L4511">
        <v>122</v>
      </c>
      <c r="M4511">
        <v>1.25</v>
      </c>
      <c r="N4511">
        <v>1</v>
      </c>
      <c r="O4511">
        <v>122</v>
      </c>
      <c r="P4511">
        <v>1.25</v>
      </c>
      <c r="Q4511">
        <v>1</v>
      </c>
      <c r="R4511">
        <v>1.25</v>
      </c>
      <c r="S4511">
        <v>1.25</v>
      </c>
      <c r="T4511" s="1">
        <v>44748</v>
      </c>
      <c r="U4511" t="str">
        <f t="shared" si="350"/>
        <v>Goldfish Baked - Cheddar</v>
      </c>
      <c r="V4511" t="str">
        <f t="shared" si="351"/>
        <v>Food</v>
      </c>
      <c r="W4511" t="s">
        <v>43</v>
      </c>
      <c r="X4511" t="b">
        <f t="shared" si="353"/>
        <v>1</v>
      </c>
      <c r="Y4511">
        <f t="shared" si="352"/>
        <v>1.25</v>
      </c>
      <c r="Z4511" s="2">
        <f t="shared" si="354"/>
        <v>0.83333333333333337</v>
      </c>
      <c r="AA4511" t="s">
        <v>613</v>
      </c>
      <c r="AB4511" t="s">
        <v>614</v>
      </c>
      <c r="AD4511" t="s">
        <v>109</v>
      </c>
      <c r="AE4511" t="s">
        <v>765</v>
      </c>
      <c r="AF4511">
        <v>2022</v>
      </c>
    </row>
    <row r="4512" spans="1:32" x14ac:dyDescent="0.25">
      <c r="A4512" t="s">
        <v>29</v>
      </c>
      <c r="B4512" t="s">
        <v>67</v>
      </c>
      <c r="C4512" t="s">
        <v>68</v>
      </c>
      <c r="D4512" t="s">
        <v>69</v>
      </c>
      <c r="E4512">
        <f>_xlfn.XLOOKUP(Table1[[#This Row],[Location]],'Location analysis'!A:A,'Location analysis'!B:B)</f>
        <v>40.435699999999997</v>
      </c>
      <c r="F4512">
        <f>_xlfn.XLOOKUP(Table1[[#This Row],[Location]],'Location analysis'!A:A,'Location analysis'!C:C)</f>
        <v>-74.125200000000007</v>
      </c>
      <c r="G4512" t="s">
        <v>259</v>
      </c>
      <c r="H4512" t="s">
        <v>34</v>
      </c>
      <c r="I4512">
        <v>15349068636</v>
      </c>
      <c r="J4512" t="s">
        <v>764</v>
      </c>
      <c r="K4512" t="s">
        <v>51</v>
      </c>
      <c r="L4512">
        <v>140</v>
      </c>
      <c r="M4512">
        <v>1.5</v>
      </c>
      <c r="N4512">
        <v>1</v>
      </c>
      <c r="O4512">
        <v>140</v>
      </c>
      <c r="P4512">
        <v>1.5</v>
      </c>
      <c r="Q4512">
        <v>1</v>
      </c>
      <c r="R4512">
        <v>1.5</v>
      </c>
      <c r="S4512">
        <v>1.5</v>
      </c>
      <c r="T4512" s="1">
        <v>44748</v>
      </c>
      <c r="U4512" t="str">
        <f t="shared" si="350"/>
        <v>Sunkist Soda - Orange</v>
      </c>
      <c r="V4512" t="str">
        <f t="shared" si="351"/>
        <v>Carbonated</v>
      </c>
      <c r="W4512" t="s">
        <v>34</v>
      </c>
      <c r="X4512" t="b">
        <f t="shared" si="353"/>
        <v>1</v>
      </c>
      <c r="Y4512">
        <f t="shared" si="352"/>
        <v>1.5</v>
      </c>
      <c r="Z4512" s="2">
        <f t="shared" si="354"/>
        <v>1</v>
      </c>
      <c r="AA4512" t="s">
        <v>260</v>
      </c>
      <c r="AB4512" t="s">
        <v>261</v>
      </c>
      <c r="AD4512" t="s">
        <v>109</v>
      </c>
      <c r="AE4512" t="s">
        <v>765</v>
      </c>
      <c r="AF4512">
        <v>2022</v>
      </c>
    </row>
    <row r="4513" spans="1:32" x14ac:dyDescent="0.25">
      <c r="A4513" t="s">
        <v>29</v>
      </c>
      <c r="B4513" t="s">
        <v>67</v>
      </c>
      <c r="C4513" t="s">
        <v>68</v>
      </c>
      <c r="D4513" t="s">
        <v>69</v>
      </c>
      <c r="E4513">
        <f>_xlfn.XLOOKUP(Table1[[#This Row],[Location]],'Location analysis'!A:A,'Location analysis'!B:B)</f>
        <v>40.435699999999997</v>
      </c>
      <c r="F4513">
        <f>_xlfn.XLOOKUP(Table1[[#This Row],[Location]],'Location analysis'!A:A,'Location analysis'!C:C)</f>
        <v>-74.125200000000007</v>
      </c>
      <c r="G4513" t="s">
        <v>259</v>
      </c>
      <c r="H4513" t="s">
        <v>34</v>
      </c>
      <c r="I4513">
        <v>15349071383</v>
      </c>
      <c r="J4513" t="s">
        <v>764</v>
      </c>
      <c r="K4513" t="s">
        <v>51</v>
      </c>
      <c r="L4513">
        <v>140</v>
      </c>
      <c r="M4513">
        <v>1.5</v>
      </c>
      <c r="N4513">
        <v>1</v>
      </c>
      <c r="O4513">
        <v>140</v>
      </c>
      <c r="P4513">
        <v>1.5</v>
      </c>
      <c r="Q4513">
        <v>1</v>
      </c>
      <c r="R4513">
        <v>1.5</v>
      </c>
      <c r="S4513">
        <v>1.5</v>
      </c>
      <c r="T4513" s="1">
        <v>44748</v>
      </c>
      <c r="U4513" t="str">
        <f t="shared" si="350"/>
        <v>Sunkist Soda - Orange</v>
      </c>
      <c r="V4513" t="str">
        <f t="shared" si="351"/>
        <v>Carbonated</v>
      </c>
      <c r="W4513" t="s">
        <v>34</v>
      </c>
      <c r="X4513" t="b">
        <f t="shared" si="353"/>
        <v>1</v>
      </c>
      <c r="Y4513">
        <f t="shared" si="352"/>
        <v>1.5</v>
      </c>
      <c r="Z4513" s="2">
        <f t="shared" si="354"/>
        <v>1</v>
      </c>
      <c r="AA4513" t="s">
        <v>260</v>
      </c>
      <c r="AB4513" t="s">
        <v>261</v>
      </c>
      <c r="AD4513" t="s">
        <v>109</v>
      </c>
      <c r="AE4513" t="s">
        <v>765</v>
      </c>
      <c r="AF4513">
        <v>2022</v>
      </c>
    </row>
    <row r="4514" spans="1:32" x14ac:dyDescent="0.25">
      <c r="A4514" t="s">
        <v>29</v>
      </c>
      <c r="B4514" t="s">
        <v>67</v>
      </c>
      <c r="C4514" t="s">
        <v>68</v>
      </c>
      <c r="D4514" t="s">
        <v>69</v>
      </c>
      <c r="E4514">
        <f>_xlfn.XLOOKUP(Table1[[#This Row],[Location]],'Location analysis'!A:A,'Location analysis'!B:B)</f>
        <v>40.435699999999997</v>
      </c>
      <c r="F4514">
        <f>_xlfn.XLOOKUP(Table1[[#This Row],[Location]],'Location analysis'!A:A,'Location analysis'!C:C)</f>
        <v>-74.125200000000007</v>
      </c>
      <c r="G4514" t="s">
        <v>738</v>
      </c>
      <c r="H4514" t="s">
        <v>34</v>
      </c>
      <c r="I4514">
        <v>15349423250</v>
      </c>
      <c r="J4514" t="s">
        <v>764</v>
      </c>
      <c r="K4514" t="s">
        <v>51</v>
      </c>
      <c r="L4514">
        <v>142</v>
      </c>
      <c r="M4514">
        <v>1.5</v>
      </c>
      <c r="N4514">
        <v>1</v>
      </c>
      <c r="O4514">
        <v>142</v>
      </c>
      <c r="P4514">
        <v>1.5</v>
      </c>
      <c r="Q4514">
        <v>1</v>
      </c>
      <c r="R4514">
        <v>1.5</v>
      </c>
      <c r="S4514">
        <v>1.5</v>
      </c>
      <c r="T4514" s="1">
        <v>44748</v>
      </c>
      <c r="U4514" t="str">
        <f t="shared" si="350"/>
        <v>Coca Cola - Regular</v>
      </c>
      <c r="V4514" t="str">
        <f t="shared" si="351"/>
        <v>Carbonated</v>
      </c>
      <c r="W4514" t="s">
        <v>34</v>
      </c>
      <c r="X4514" t="b">
        <f t="shared" si="353"/>
        <v>1</v>
      </c>
      <c r="Y4514">
        <f t="shared" si="352"/>
        <v>1.5</v>
      </c>
      <c r="Z4514" s="2">
        <f t="shared" si="354"/>
        <v>1</v>
      </c>
      <c r="AA4514" t="s">
        <v>183</v>
      </c>
      <c r="AB4514" t="s">
        <v>739</v>
      </c>
      <c r="AD4514" t="s">
        <v>109</v>
      </c>
      <c r="AE4514" t="s">
        <v>765</v>
      </c>
      <c r="AF4514">
        <v>2022</v>
      </c>
    </row>
    <row r="4515" spans="1:32" x14ac:dyDescent="0.25">
      <c r="A4515" t="s">
        <v>29</v>
      </c>
      <c r="B4515" t="s">
        <v>394</v>
      </c>
      <c r="C4515" t="s">
        <v>395</v>
      </c>
      <c r="D4515" t="s">
        <v>396</v>
      </c>
      <c r="E4515">
        <f>_xlfn.XLOOKUP(Table1[[#This Row],[Location]],'Location analysis'!A:A,'Location analysis'!B:B)</f>
        <v>40.416893999999999</v>
      </c>
      <c r="F4515">
        <f>_xlfn.XLOOKUP(Table1[[#This Row],[Location]],'Location analysis'!A:A,'Location analysis'!C:C)</f>
        <v>-74.420399000000003</v>
      </c>
      <c r="G4515" t="s">
        <v>154</v>
      </c>
      <c r="H4515" t="s">
        <v>43</v>
      </c>
      <c r="I4515">
        <v>15350604819</v>
      </c>
      <c r="J4515" t="s">
        <v>766</v>
      </c>
      <c r="K4515" t="s">
        <v>36</v>
      </c>
      <c r="L4515">
        <v>110</v>
      </c>
      <c r="M4515">
        <v>1.5</v>
      </c>
      <c r="N4515">
        <v>1</v>
      </c>
      <c r="O4515">
        <v>110</v>
      </c>
      <c r="P4515">
        <v>1.5</v>
      </c>
      <c r="Q4515">
        <v>1</v>
      </c>
      <c r="R4515">
        <v>1.5</v>
      </c>
      <c r="S4515">
        <v>1.5</v>
      </c>
      <c r="T4515" s="1">
        <v>44749</v>
      </c>
      <c r="U4515" t="str">
        <f t="shared" si="350"/>
        <v>SunChips Multigrain - Harvest Cheddar</v>
      </c>
      <c r="V4515" t="str">
        <f t="shared" si="351"/>
        <v>Food</v>
      </c>
      <c r="W4515" t="s">
        <v>43</v>
      </c>
      <c r="X4515" t="b">
        <f t="shared" si="353"/>
        <v>1</v>
      </c>
      <c r="Y4515">
        <f t="shared" si="352"/>
        <v>1.5</v>
      </c>
      <c r="Z4515" s="2">
        <f t="shared" si="354"/>
        <v>1</v>
      </c>
      <c r="AA4515" t="s">
        <v>129</v>
      </c>
      <c r="AB4515" t="s">
        <v>155</v>
      </c>
      <c r="AD4515" t="s">
        <v>123</v>
      </c>
      <c r="AE4515" t="s">
        <v>767</v>
      </c>
      <c r="AF4515">
        <v>2022</v>
      </c>
    </row>
    <row r="4516" spans="1:32" x14ac:dyDescent="0.25">
      <c r="A4516" t="s">
        <v>29</v>
      </c>
      <c r="B4516" t="s">
        <v>62</v>
      </c>
      <c r="C4516" t="s">
        <v>63</v>
      </c>
      <c r="D4516" t="s">
        <v>64</v>
      </c>
      <c r="E4516">
        <f>_xlfn.XLOOKUP(Table1[[#This Row],[Location]],'Location analysis'!A:A,'Location analysis'!B:B)</f>
        <v>40.091900000000003</v>
      </c>
      <c r="F4516">
        <f>_xlfn.XLOOKUP(Table1[[#This Row],[Location]],'Location analysis'!A:A,'Location analysis'!C:C)</f>
        <v>-74.358699999999999</v>
      </c>
      <c r="G4516" t="s">
        <v>106</v>
      </c>
      <c r="H4516" t="s">
        <v>43</v>
      </c>
      <c r="I4516">
        <v>15350719522</v>
      </c>
      <c r="J4516" t="s">
        <v>766</v>
      </c>
      <c r="K4516" t="s">
        <v>51</v>
      </c>
      <c r="L4516">
        <v>121</v>
      </c>
      <c r="M4516">
        <v>1.5</v>
      </c>
      <c r="N4516">
        <v>1</v>
      </c>
      <c r="O4516">
        <v>121</v>
      </c>
      <c r="P4516">
        <v>1.5</v>
      </c>
      <c r="Q4516">
        <v>1</v>
      </c>
      <c r="R4516">
        <v>1.5</v>
      </c>
      <c r="S4516">
        <v>1.5</v>
      </c>
      <c r="T4516" s="1">
        <v>44749</v>
      </c>
      <c r="U4516" t="str">
        <f t="shared" si="350"/>
        <v>Oreo Mini</v>
      </c>
      <c r="V4516" t="str">
        <f t="shared" si="351"/>
        <v>Food</v>
      </c>
      <c r="W4516" t="s">
        <v>43</v>
      </c>
      <c r="X4516" t="b">
        <f t="shared" si="353"/>
        <v>1</v>
      </c>
      <c r="Y4516">
        <f t="shared" si="352"/>
        <v>1.5</v>
      </c>
      <c r="Z4516" s="2">
        <f t="shared" si="354"/>
        <v>1</v>
      </c>
      <c r="AA4516" t="s">
        <v>106</v>
      </c>
      <c r="AD4516" t="s">
        <v>123</v>
      </c>
      <c r="AE4516" t="s">
        <v>767</v>
      </c>
      <c r="AF4516">
        <v>2022</v>
      </c>
    </row>
    <row r="4517" spans="1:32" x14ac:dyDescent="0.25">
      <c r="A4517" t="s">
        <v>29</v>
      </c>
      <c r="B4517" t="s">
        <v>394</v>
      </c>
      <c r="C4517" t="s">
        <v>395</v>
      </c>
      <c r="D4517" t="s">
        <v>396</v>
      </c>
      <c r="E4517">
        <f>_xlfn.XLOOKUP(Table1[[#This Row],[Location]],'Location analysis'!A:A,'Location analysis'!B:B)</f>
        <v>40.416893999999999</v>
      </c>
      <c r="F4517">
        <f>_xlfn.XLOOKUP(Table1[[#This Row],[Location]],'Location analysis'!A:A,'Location analysis'!C:C)</f>
        <v>-74.420399000000003</v>
      </c>
      <c r="G4517" t="s">
        <v>182</v>
      </c>
      <c r="H4517" t="s">
        <v>34</v>
      </c>
      <c r="I4517">
        <v>15350747988</v>
      </c>
      <c r="J4517" t="s">
        <v>766</v>
      </c>
      <c r="K4517" t="s">
        <v>36</v>
      </c>
      <c r="L4517">
        <v>142</v>
      </c>
      <c r="M4517">
        <v>1.5</v>
      </c>
      <c r="N4517">
        <v>1</v>
      </c>
      <c r="O4517">
        <v>142</v>
      </c>
      <c r="P4517">
        <v>1.5</v>
      </c>
      <c r="Q4517">
        <v>1</v>
      </c>
      <c r="R4517">
        <v>1.5</v>
      </c>
      <c r="S4517">
        <v>1.5</v>
      </c>
      <c r="T4517" s="1">
        <v>44749</v>
      </c>
      <c r="U4517" t="str">
        <f t="shared" si="350"/>
        <v>Coca Cola - Zero Sugar</v>
      </c>
      <c r="V4517" t="str">
        <f t="shared" si="351"/>
        <v>Carbonated</v>
      </c>
      <c r="W4517" t="s">
        <v>34</v>
      </c>
      <c r="X4517" t="b">
        <f t="shared" si="353"/>
        <v>1</v>
      </c>
      <c r="Y4517">
        <f t="shared" si="352"/>
        <v>1.5</v>
      </c>
      <c r="Z4517" s="2">
        <f t="shared" si="354"/>
        <v>1</v>
      </c>
      <c r="AA4517" t="s">
        <v>183</v>
      </c>
      <c r="AB4517" t="s">
        <v>184</v>
      </c>
      <c r="AD4517" t="s">
        <v>123</v>
      </c>
      <c r="AE4517" t="s">
        <v>767</v>
      </c>
      <c r="AF4517">
        <v>2022</v>
      </c>
    </row>
    <row r="4518" spans="1:32" x14ac:dyDescent="0.25">
      <c r="A4518" t="s">
        <v>29</v>
      </c>
      <c r="B4518" t="s">
        <v>394</v>
      </c>
      <c r="C4518" t="s">
        <v>395</v>
      </c>
      <c r="D4518" t="s">
        <v>396</v>
      </c>
      <c r="E4518">
        <f>_xlfn.XLOOKUP(Table1[[#This Row],[Location]],'Location analysis'!A:A,'Location analysis'!B:B)</f>
        <v>40.416893999999999</v>
      </c>
      <c r="F4518">
        <f>_xlfn.XLOOKUP(Table1[[#This Row],[Location]],'Location analysis'!A:A,'Location analysis'!C:C)</f>
        <v>-74.420399000000003</v>
      </c>
      <c r="G4518" t="s">
        <v>148</v>
      </c>
      <c r="H4518" t="s">
        <v>49</v>
      </c>
      <c r="I4518">
        <v>15351437654</v>
      </c>
      <c r="J4518" t="s">
        <v>766</v>
      </c>
      <c r="K4518" t="s">
        <v>36</v>
      </c>
      <c r="L4518">
        <v>141</v>
      </c>
      <c r="M4518">
        <v>2</v>
      </c>
      <c r="N4518">
        <v>1</v>
      </c>
      <c r="O4518">
        <v>141</v>
      </c>
      <c r="P4518">
        <v>2</v>
      </c>
      <c r="Q4518">
        <v>1</v>
      </c>
      <c r="R4518">
        <v>2</v>
      </c>
      <c r="S4518">
        <v>2</v>
      </c>
      <c r="T4518" s="1">
        <v>44749</v>
      </c>
      <c r="U4518" t="str">
        <f t="shared" si="350"/>
        <v>V8 Vegetable Juice - Original</v>
      </c>
      <c r="V4518" t="str">
        <f t="shared" si="351"/>
        <v>Non Carbonated</v>
      </c>
      <c r="W4518" t="s">
        <v>49</v>
      </c>
      <c r="X4518" t="b">
        <f t="shared" si="353"/>
        <v>1</v>
      </c>
      <c r="Y4518">
        <f t="shared" si="352"/>
        <v>2</v>
      </c>
      <c r="Z4518" s="2">
        <f t="shared" si="354"/>
        <v>1.3333333333333333</v>
      </c>
      <c r="AA4518" t="s">
        <v>149</v>
      </c>
      <c r="AB4518" t="s">
        <v>150</v>
      </c>
      <c r="AD4518" t="s">
        <v>123</v>
      </c>
      <c r="AE4518" t="s">
        <v>767</v>
      </c>
      <c r="AF4518">
        <v>2022</v>
      </c>
    </row>
    <row r="4519" spans="1:32" x14ac:dyDescent="0.25">
      <c r="A4519" t="s">
        <v>29</v>
      </c>
      <c r="B4519" t="s">
        <v>394</v>
      </c>
      <c r="C4519" t="s">
        <v>395</v>
      </c>
      <c r="D4519" t="s">
        <v>396</v>
      </c>
      <c r="E4519">
        <f>_xlfn.XLOOKUP(Table1[[#This Row],[Location]],'Location analysis'!A:A,'Location analysis'!B:B)</f>
        <v>40.416893999999999</v>
      </c>
      <c r="F4519">
        <f>_xlfn.XLOOKUP(Table1[[#This Row],[Location]],'Location analysis'!A:A,'Location analysis'!C:C)</f>
        <v>-74.420399000000003</v>
      </c>
      <c r="G4519" t="s">
        <v>293</v>
      </c>
      <c r="H4519" t="s">
        <v>43</v>
      </c>
      <c r="I4519">
        <v>15351442923</v>
      </c>
      <c r="J4519" t="s">
        <v>766</v>
      </c>
      <c r="K4519" t="s">
        <v>36</v>
      </c>
      <c r="L4519">
        <v>138</v>
      </c>
      <c r="M4519">
        <v>2</v>
      </c>
      <c r="N4519">
        <v>1</v>
      </c>
      <c r="O4519">
        <v>138</v>
      </c>
      <c r="P4519">
        <v>2</v>
      </c>
      <c r="Q4519">
        <v>1</v>
      </c>
      <c r="R4519">
        <v>2</v>
      </c>
      <c r="S4519">
        <v>2</v>
      </c>
      <c r="T4519" s="1">
        <v>44749</v>
      </c>
      <c r="U4519" t="str">
        <f t="shared" si="350"/>
        <v>Kinder - Bueno - Crispy Creamy Chocolate</v>
      </c>
      <c r="V4519" t="str">
        <f t="shared" si="351"/>
        <v>Food</v>
      </c>
      <c r="W4519" t="s">
        <v>43</v>
      </c>
      <c r="X4519" t="b">
        <f t="shared" si="353"/>
        <v>1</v>
      </c>
      <c r="Y4519">
        <f t="shared" si="352"/>
        <v>2</v>
      </c>
      <c r="Z4519" s="2">
        <f t="shared" si="354"/>
        <v>1.3333333333333333</v>
      </c>
      <c r="AA4519" t="s">
        <v>294</v>
      </c>
      <c r="AB4519" t="s">
        <v>295</v>
      </c>
      <c r="AC4519" t="s">
        <v>296</v>
      </c>
      <c r="AD4519" t="s">
        <v>123</v>
      </c>
      <c r="AE4519" t="s">
        <v>767</v>
      </c>
      <c r="AF4519">
        <v>2022</v>
      </c>
    </row>
    <row r="4520" spans="1:32" x14ac:dyDescent="0.25">
      <c r="A4520" t="s">
        <v>29</v>
      </c>
      <c r="B4520" t="s">
        <v>394</v>
      </c>
      <c r="C4520" t="s">
        <v>395</v>
      </c>
      <c r="D4520" t="s">
        <v>396</v>
      </c>
      <c r="E4520">
        <f>_xlfn.XLOOKUP(Table1[[#This Row],[Location]],'Location analysis'!A:A,'Location analysis'!B:B)</f>
        <v>40.416893999999999</v>
      </c>
      <c r="F4520">
        <f>_xlfn.XLOOKUP(Table1[[#This Row],[Location]],'Location analysis'!A:A,'Location analysis'!C:C)</f>
        <v>-74.420399000000003</v>
      </c>
      <c r="G4520" t="s">
        <v>293</v>
      </c>
      <c r="H4520" t="s">
        <v>43</v>
      </c>
      <c r="I4520">
        <v>15351450029</v>
      </c>
      <c r="J4520" t="s">
        <v>766</v>
      </c>
      <c r="K4520" t="s">
        <v>51</v>
      </c>
      <c r="L4520">
        <v>138</v>
      </c>
      <c r="M4520">
        <v>2</v>
      </c>
      <c r="N4520">
        <v>1</v>
      </c>
      <c r="O4520">
        <v>138</v>
      </c>
      <c r="P4520">
        <v>2</v>
      </c>
      <c r="Q4520">
        <v>1</v>
      </c>
      <c r="R4520">
        <v>2</v>
      </c>
      <c r="S4520">
        <v>2</v>
      </c>
      <c r="T4520" s="1">
        <v>44749</v>
      </c>
      <c r="U4520" t="str">
        <f t="shared" si="350"/>
        <v>Kinder - Bueno - Crispy Creamy Chocolate</v>
      </c>
      <c r="V4520" t="str">
        <f t="shared" si="351"/>
        <v>Food</v>
      </c>
      <c r="W4520" t="s">
        <v>43</v>
      </c>
      <c r="X4520" t="b">
        <f t="shared" si="353"/>
        <v>1</v>
      </c>
      <c r="Y4520">
        <f t="shared" si="352"/>
        <v>2</v>
      </c>
      <c r="Z4520" s="2">
        <f t="shared" si="354"/>
        <v>1.3333333333333333</v>
      </c>
      <c r="AA4520" t="s">
        <v>294</v>
      </c>
      <c r="AB4520" t="s">
        <v>295</v>
      </c>
      <c r="AC4520" t="s">
        <v>296</v>
      </c>
      <c r="AD4520" t="s">
        <v>123</v>
      </c>
      <c r="AE4520" t="s">
        <v>767</v>
      </c>
      <c r="AF4520">
        <v>2022</v>
      </c>
    </row>
    <row r="4521" spans="1:32" x14ac:dyDescent="0.25">
      <c r="A4521" t="s">
        <v>29</v>
      </c>
      <c r="B4521" t="s">
        <v>62</v>
      </c>
      <c r="C4521" t="s">
        <v>63</v>
      </c>
      <c r="D4521" t="s">
        <v>64</v>
      </c>
      <c r="E4521">
        <f>_xlfn.XLOOKUP(Table1[[#This Row],[Location]],'Location analysis'!A:A,'Location analysis'!B:B)</f>
        <v>40.091900000000003</v>
      </c>
      <c r="F4521">
        <f>_xlfn.XLOOKUP(Table1[[#This Row],[Location]],'Location analysis'!A:A,'Location analysis'!C:C)</f>
        <v>-74.358699999999999</v>
      </c>
      <c r="G4521" t="s">
        <v>485</v>
      </c>
      <c r="H4521" t="s">
        <v>43</v>
      </c>
      <c r="I4521">
        <v>15351466338</v>
      </c>
      <c r="J4521" t="s">
        <v>766</v>
      </c>
      <c r="K4521" t="s">
        <v>51</v>
      </c>
      <c r="L4521">
        <v>138</v>
      </c>
      <c r="M4521">
        <v>2</v>
      </c>
      <c r="N4521">
        <v>1</v>
      </c>
      <c r="O4521">
        <v>138</v>
      </c>
      <c r="P4521">
        <v>2</v>
      </c>
      <c r="Q4521">
        <v>1</v>
      </c>
      <c r="R4521">
        <v>2</v>
      </c>
      <c r="S4521">
        <v>2</v>
      </c>
      <c r="T4521" s="1">
        <v>44749</v>
      </c>
      <c r="U4521" t="str">
        <f t="shared" si="350"/>
        <v>Keto Bar - Creamy Peanut Butter Chocolate</v>
      </c>
      <c r="V4521" t="str">
        <f t="shared" si="351"/>
        <v>Food</v>
      </c>
      <c r="W4521" t="s">
        <v>43</v>
      </c>
      <c r="X4521" t="b">
        <f t="shared" si="353"/>
        <v>1</v>
      </c>
      <c r="Y4521">
        <f t="shared" si="352"/>
        <v>2</v>
      </c>
      <c r="Z4521" s="2">
        <f t="shared" si="354"/>
        <v>1.3333333333333333</v>
      </c>
      <c r="AA4521" t="s">
        <v>486</v>
      </c>
      <c r="AB4521" t="s">
        <v>487</v>
      </c>
      <c r="AD4521" t="s">
        <v>123</v>
      </c>
      <c r="AE4521" t="s">
        <v>767</v>
      </c>
      <c r="AF4521">
        <v>2022</v>
      </c>
    </row>
    <row r="4522" spans="1:32" x14ac:dyDescent="0.25">
      <c r="A4522" t="s">
        <v>29</v>
      </c>
      <c r="B4522" t="s">
        <v>30</v>
      </c>
      <c r="C4522" t="s">
        <v>31</v>
      </c>
      <c r="D4522" t="s">
        <v>32</v>
      </c>
      <c r="E4522">
        <f>_xlfn.XLOOKUP(Table1[[#This Row],[Location]],'Location analysis'!A:A,'Location analysis'!B:B)</f>
        <v>40.423690999999998</v>
      </c>
      <c r="F4522">
        <f>_xlfn.XLOOKUP(Table1[[#This Row],[Location]],'Location analysis'!A:A,'Location analysis'!C:C)</f>
        <v>-74.380831999999998</v>
      </c>
      <c r="G4522" t="s">
        <v>716</v>
      </c>
      <c r="I4522">
        <v>15351551326</v>
      </c>
      <c r="J4522" t="s">
        <v>766</v>
      </c>
      <c r="K4522" t="s">
        <v>36</v>
      </c>
      <c r="L4522">
        <v>140</v>
      </c>
      <c r="M4522">
        <v>2.75</v>
      </c>
      <c r="N4522">
        <v>1</v>
      </c>
      <c r="O4522">
        <v>140</v>
      </c>
      <c r="P4522">
        <v>2.75</v>
      </c>
      <c r="Q4522">
        <v>1</v>
      </c>
      <c r="R4522">
        <v>2.75</v>
      </c>
      <c r="S4522">
        <v>2.75</v>
      </c>
      <c r="T4522" s="1">
        <v>44749</v>
      </c>
      <c r="U4522" t="str">
        <f t="shared" si="350"/>
        <v>Canada Dry - Ginger Ale</v>
      </c>
      <c r="V4522" t="str">
        <f t="shared" si="351"/>
        <v>Cell is Blank - Dis-regard</v>
      </c>
      <c r="W4522" t="s">
        <v>34</v>
      </c>
      <c r="X4522" t="b">
        <f t="shared" si="353"/>
        <v>1</v>
      </c>
      <c r="Y4522">
        <f t="shared" si="352"/>
        <v>2.75</v>
      </c>
      <c r="Z4522" s="2">
        <f t="shared" si="354"/>
        <v>1.8333333333333333</v>
      </c>
      <c r="AA4522" t="s">
        <v>704</v>
      </c>
      <c r="AB4522" t="s">
        <v>717</v>
      </c>
      <c r="AD4522" t="s">
        <v>123</v>
      </c>
      <c r="AE4522" t="s">
        <v>767</v>
      </c>
      <c r="AF4522">
        <v>2022</v>
      </c>
    </row>
    <row r="4523" spans="1:32" x14ac:dyDescent="0.25">
      <c r="A4523" t="s">
        <v>29</v>
      </c>
      <c r="B4523" t="s">
        <v>394</v>
      </c>
      <c r="C4523" t="s">
        <v>395</v>
      </c>
      <c r="D4523" t="s">
        <v>396</v>
      </c>
      <c r="E4523">
        <f>_xlfn.XLOOKUP(Table1[[#This Row],[Location]],'Location analysis'!A:A,'Location analysis'!B:B)</f>
        <v>40.416893999999999</v>
      </c>
      <c r="F4523">
        <f>_xlfn.XLOOKUP(Table1[[#This Row],[Location]],'Location analysis'!A:A,'Location analysis'!C:C)</f>
        <v>-74.420399000000003</v>
      </c>
      <c r="G4523" t="s">
        <v>293</v>
      </c>
      <c r="H4523" t="s">
        <v>43</v>
      </c>
      <c r="I4523">
        <v>15351701404</v>
      </c>
      <c r="J4523" t="s">
        <v>766</v>
      </c>
      <c r="K4523" t="s">
        <v>36</v>
      </c>
      <c r="L4523">
        <v>138</v>
      </c>
      <c r="M4523">
        <v>2</v>
      </c>
      <c r="N4523">
        <v>1</v>
      </c>
      <c r="O4523">
        <v>138</v>
      </c>
      <c r="P4523">
        <v>2</v>
      </c>
      <c r="Q4523">
        <v>1</v>
      </c>
      <c r="R4523">
        <v>2</v>
      </c>
      <c r="S4523">
        <v>2</v>
      </c>
      <c r="T4523" s="1">
        <v>44749</v>
      </c>
      <c r="U4523" t="str">
        <f t="shared" si="350"/>
        <v>Kinder - Bueno - Crispy Creamy Chocolate</v>
      </c>
      <c r="V4523" t="str">
        <f t="shared" si="351"/>
        <v>Food</v>
      </c>
      <c r="W4523" t="s">
        <v>43</v>
      </c>
      <c r="X4523" t="b">
        <f t="shared" si="353"/>
        <v>1</v>
      </c>
      <c r="Y4523">
        <f t="shared" si="352"/>
        <v>2</v>
      </c>
      <c r="Z4523" s="2">
        <f t="shared" si="354"/>
        <v>1.3333333333333333</v>
      </c>
      <c r="AA4523" t="s">
        <v>294</v>
      </c>
      <c r="AB4523" t="s">
        <v>295</v>
      </c>
      <c r="AC4523" t="s">
        <v>296</v>
      </c>
      <c r="AD4523" t="s">
        <v>123</v>
      </c>
      <c r="AE4523" t="s">
        <v>767</v>
      </c>
      <c r="AF4523">
        <v>2022</v>
      </c>
    </row>
    <row r="4524" spans="1:32" x14ac:dyDescent="0.25">
      <c r="A4524" t="s">
        <v>29</v>
      </c>
      <c r="B4524" t="s">
        <v>62</v>
      </c>
      <c r="C4524" t="s">
        <v>63</v>
      </c>
      <c r="D4524" t="s">
        <v>64</v>
      </c>
      <c r="E4524">
        <f>_xlfn.XLOOKUP(Table1[[#This Row],[Location]],'Location analysis'!A:A,'Location analysis'!B:B)</f>
        <v>40.091900000000003</v>
      </c>
      <c r="F4524">
        <f>_xlfn.XLOOKUP(Table1[[#This Row],[Location]],'Location analysis'!A:A,'Location analysis'!C:C)</f>
        <v>-74.358699999999999</v>
      </c>
      <c r="G4524" t="s">
        <v>71</v>
      </c>
      <c r="H4524" t="s">
        <v>43</v>
      </c>
      <c r="I4524">
        <v>15351807035</v>
      </c>
      <c r="J4524" t="s">
        <v>766</v>
      </c>
      <c r="K4524" t="s">
        <v>36</v>
      </c>
      <c r="L4524">
        <v>134</v>
      </c>
      <c r="M4524">
        <v>2.5</v>
      </c>
      <c r="N4524">
        <v>1</v>
      </c>
      <c r="O4524">
        <v>134</v>
      </c>
      <c r="P4524">
        <v>2.5</v>
      </c>
      <c r="Q4524">
        <v>1</v>
      </c>
      <c r="R4524">
        <v>2.5</v>
      </c>
      <c r="S4524">
        <v>2.5</v>
      </c>
      <c r="T4524" s="1">
        <v>44749</v>
      </c>
      <c r="U4524" t="str">
        <f t="shared" si="350"/>
        <v>Seapoint Farms Dry Roasted Edamame - Wasabi</v>
      </c>
      <c r="V4524" t="str">
        <f t="shared" si="351"/>
        <v>Food</v>
      </c>
      <c r="W4524" t="s">
        <v>43</v>
      </c>
      <c r="X4524" t="b">
        <f t="shared" si="353"/>
        <v>1</v>
      </c>
      <c r="Y4524">
        <f t="shared" si="352"/>
        <v>2.5</v>
      </c>
      <c r="Z4524" s="2">
        <f t="shared" si="354"/>
        <v>1.6666666666666667</v>
      </c>
      <c r="AA4524" t="s">
        <v>72</v>
      </c>
      <c r="AB4524" t="s">
        <v>73</v>
      </c>
      <c r="AD4524" t="s">
        <v>123</v>
      </c>
      <c r="AE4524" t="s">
        <v>767</v>
      </c>
      <c r="AF4524">
        <v>2022</v>
      </c>
    </row>
    <row r="4525" spans="1:32" x14ac:dyDescent="0.25">
      <c r="A4525" t="s">
        <v>29</v>
      </c>
      <c r="B4525" t="s">
        <v>394</v>
      </c>
      <c r="C4525" t="s">
        <v>395</v>
      </c>
      <c r="D4525" t="s">
        <v>396</v>
      </c>
      <c r="E4525">
        <f>_xlfn.XLOOKUP(Table1[[#This Row],[Location]],'Location analysis'!A:A,'Location analysis'!B:B)</f>
        <v>40.416893999999999</v>
      </c>
      <c r="F4525">
        <f>_xlfn.XLOOKUP(Table1[[#This Row],[Location]],'Location analysis'!A:A,'Location analysis'!C:C)</f>
        <v>-74.420399000000003</v>
      </c>
      <c r="G4525" t="s">
        <v>154</v>
      </c>
      <c r="H4525" t="s">
        <v>43</v>
      </c>
      <c r="I4525">
        <v>15351959994</v>
      </c>
      <c r="J4525" t="s">
        <v>766</v>
      </c>
      <c r="K4525" t="s">
        <v>51</v>
      </c>
      <c r="L4525">
        <v>110</v>
      </c>
      <c r="M4525">
        <v>1.5</v>
      </c>
      <c r="N4525">
        <v>1</v>
      </c>
      <c r="O4525">
        <v>110</v>
      </c>
      <c r="P4525">
        <v>1.5</v>
      </c>
      <c r="Q4525">
        <v>1</v>
      </c>
      <c r="R4525">
        <v>1.5</v>
      </c>
      <c r="S4525">
        <v>1.5</v>
      </c>
      <c r="T4525" s="1">
        <v>44749</v>
      </c>
      <c r="U4525" t="str">
        <f t="shared" si="350"/>
        <v>SunChips Multigrain - Harvest Cheddar</v>
      </c>
      <c r="V4525" t="str">
        <f t="shared" si="351"/>
        <v>Food</v>
      </c>
      <c r="W4525" t="s">
        <v>43</v>
      </c>
      <c r="X4525" t="b">
        <f t="shared" si="353"/>
        <v>1</v>
      </c>
      <c r="Y4525">
        <f t="shared" si="352"/>
        <v>1.5</v>
      </c>
      <c r="Z4525" s="2">
        <f t="shared" si="354"/>
        <v>1</v>
      </c>
      <c r="AA4525" t="s">
        <v>129</v>
      </c>
      <c r="AB4525" t="s">
        <v>155</v>
      </c>
      <c r="AD4525" t="s">
        <v>123</v>
      </c>
      <c r="AE4525" t="s">
        <v>767</v>
      </c>
      <c r="AF4525">
        <v>2022</v>
      </c>
    </row>
    <row r="4526" spans="1:32" x14ac:dyDescent="0.25">
      <c r="A4526" t="s">
        <v>29</v>
      </c>
      <c r="B4526" t="s">
        <v>67</v>
      </c>
      <c r="C4526" t="s">
        <v>68</v>
      </c>
      <c r="D4526" t="s">
        <v>69</v>
      </c>
      <c r="E4526">
        <f>_xlfn.XLOOKUP(Table1[[#This Row],[Location]],'Location analysis'!A:A,'Location analysis'!B:B)</f>
        <v>40.435699999999997</v>
      </c>
      <c r="F4526">
        <f>_xlfn.XLOOKUP(Table1[[#This Row],[Location]],'Location analysis'!A:A,'Location analysis'!C:C)</f>
        <v>-74.125200000000007</v>
      </c>
      <c r="G4526" t="s">
        <v>625</v>
      </c>
      <c r="I4526">
        <v>15352088765</v>
      </c>
      <c r="J4526" t="s">
        <v>766</v>
      </c>
      <c r="K4526" t="s">
        <v>36</v>
      </c>
      <c r="L4526">
        <v>113</v>
      </c>
      <c r="M4526">
        <v>1.5</v>
      </c>
      <c r="N4526">
        <v>1</v>
      </c>
      <c r="O4526">
        <v>113</v>
      </c>
      <c r="P4526">
        <v>1.5</v>
      </c>
      <c r="Q4526">
        <v>1</v>
      </c>
      <c r="R4526">
        <v>1.5</v>
      </c>
      <c r="S4526">
        <v>5.5</v>
      </c>
      <c r="T4526" s="1">
        <v>44749</v>
      </c>
      <c r="U4526" t="str">
        <f t="shared" si="350"/>
        <v>Doritos Spicy Nacho</v>
      </c>
      <c r="V4526" t="str">
        <f t="shared" si="351"/>
        <v>Cell is Blank - Dis-regard</v>
      </c>
      <c r="W4526" t="s">
        <v>43</v>
      </c>
      <c r="X4526" t="b">
        <f t="shared" si="353"/>
        <v>1</v>
      </c>
      <c r="Y4526">
        <f t="shared" si="352"/>
        <v>1.5</v>
      </c>
      <c r="Z4526" s="2">
        <f t="shared" si="354"/>
        <v>1</v>
      </c>
      <c r="AA4526" t="s">
        <v>625</v>
      </c>
      <c r="AD4526" t="s">
        <v>123</v>
      </c>
      <c r="AE4526" t="s">
        <v>767</v>
      </c>
      <c r="AF4526">
        <v>2022</v>
      </c>
    </row>
    <row r="4527" spans="1:32" x14ac:dyDescent="0.25">
      <c r="A4527" t="s">
        <v>29</v>
      </c>
      <c r="B4527" t="s">
        <v>67</v>
      </c>
      <c r="C4527" t="s">
        <v>68</v>
      </c>
      <c r="D4527" t="s">
        <v>69</v>
      </c>
      <c r="E4527">
        <f>_xlfn.XLOOKUP(Table1[[#This Row],[Location]],'Location analysis'!A:A,'Location analysis'!B:B)</f>
        <v>40.435699999999997</v>
      </c>
      <c r="F4527">
        <f>_xlfn.XLOOKUP(Table1[[#This Row],[Location]],'Location analysis'!A:A,'Location analysis'!C:C)</f>
        <v>-74.125200000000007</v>
      </c>
      <c r="G4527" t="s">
        <v>81</v>
      </c>
      <c r="H4527" t="s">
        <v>43</v>
      </c>
      <c r="I4527">
        <v>15352088765</v>
      </c>
      <c r="J4527" t="s">
        <v>766</v>
      </c>
      <c r="K4527" t="s">
        <v>36</v>
      </c>
      <c r="L4527">
        <v>134</v>
      </c>
      <c r="M4527">
        <v>2.5</v>
      </c>
      <c r="N4527">
        <v>1</v>
      </c>
      <c r="O4527">
        <v>134</v>
      </c>
      <c r="P4527">
        <v>2.5</v>
      </c>
      <c r="Q4527">
        <v>1</v>
      </c>
      <c r="R4527">
        <v>2.5</v>
      </c>
      <c r="S4527">
        <v>5.5</v>
      </c>
      <c r="T4527" s="1">
        <v>44749</v>
      </c>
      <c r="U4527" t="str">
        <f t="shared" si="350"/>
        <v>KitKat - Crisp Wafers</v>
      </c>
      <c r="V4527" t="str">
        <f t="shared" si="351"/>
        <v>Food</v>
      </c>
      <c r="W4527" t="s">
        <v>43</v>
      </c>
      <c r="X4527" t="b">
        <f t="shared" si="353"/>
        <v>1</v>
      </c>
      <c r="Y4527">
        <f t="shared" si="352"/>
        <v>2.5</v>
      </c>
      <c r="Z4527" s="2">
        <f t="shared" si="354"/>
        <v>1.6666666666666667</v>
      </c>
      <c r="AA4527" t="s">
        <v>82</v>
      </c>
      <c r="AB4527" t="s">
        <v>83</v>
      </c>
      <c r="AD4527" t="s">
        <v>123</v>
      </c>
      <c r="AE4527" t="s">
        <v>767</v>
      </c>
      <c r="AF4527">
        <v>2022</v>
      </c>
    </row>
    <row r="4528" spans="1:32" x14ac:dyDescent="0.25">
      <c r="A4528" t="s">
        <v>29</v>
      </c>
      <c r="B4528" t="s">
        <v>67</v>
      </c>
      <c r="C4528" t="s">
        <v>68</v>
      </c>
      <c r="D4528" t="s">
        <v>69</v>
      </c>
      <c r="E4528">
        <f>_xlfn.XLOOKUP(Table1[[#This Row],[Location]],'Location analysis'!A:A,'Location analysis'!B:B)</f>
        <v>40.435699999999997</v>
      </c>
      <c r="F4528">
        <f>_xlfn.XLOOKUP(Table1[[#This Row],[Location]],'Location analysis'!A:A,'Location analysis'!C:C)</f>
        <v>-74.125200000000007</v>
      </c>
      <c r="G4528" t="s">
        <v>414</v>
      </c>
      <c r="H4528" t="s">
        <v>43</v>
      </c>
      <c r="I4528">
        <v>15352088765</v>
      </c>
      <c r="J4528" t="s">
        <v>766</v>
      </c>
      <c r="K4528" t="s">
        <v>36</v>
      </c>
      <c r="L4528">
        <v>123</v>
      </c>
      <c r="M4528">
        <v>1.5</v>
      </c>
      <c r="N4528">
        <v>1</v>
      </c>
      <c r="O4528">
        <v>123</v>
      </c>
      <c r="P4528">
        <v>1.5</v>
      </c>
      <c r="Q4528">
        <v>1</v>
      </c>
      <c r="R4528">
        <v>1.5</v>
      </c>
      <c r="S4528">
        <v>5.5</v>
      </c>
      <c r="T4528" s="1">
        <v>44749</v>
      </c>
      <c r="U4528" t="str">
        <f t="shared" si="350"/>
        <v>Lays - Classic</v>
      </c>
      <c r="V4528" t="str">
        <f t="shared" si="351"/>
        <v>Food</v>
      </c>
      <c r="W4528" t="s">
        <v>43</v>
      </c>
      <c r="X4528" t="b">
        <f t="shared" si="353"/>
        <v>1</v>
      </c>
      <c r="Y4528">
        <f t="shared" si="352"/>
        <v>1.5</v>
      </c>
      <c r="Z4528" s="2">
        <f t="shared" si="354"/>
        <v>1</v>
      </c>
      <c r="AA4528" t="s">
        <v>415</v>
      </c>
      <c r="AB4528" t="s">
        <v>416</v>
      </c>
      <c r="AD4528" t="s">
        <v>123</v>
      </c>
      <c r="AE4528" t="s">
        <v>767</v>
      </c>
      <c r="AF4528">
        <v>2022</v>
      </c>
    </row>
    <row r="4529" spans="1:32" x14ac:dyDescent="0.25">
      <c r="A4529" t="s">
        <v>29</v>
      </c>
      <c r="B4529" t="s">
        <v>394</v>
      </c>
      <c r="C4529" t="s">
        <v>395</v>
      </c>
      <c r="D4529" t="s">
        <v>396</v>
      </c>
      <c r="E4529">
        <f>_xlfn.XLOOKUP(Table1[[#This Row],[Location]],'Location analysis'!A:A,'Location analysis'!B:B)</f>
        <v>40.416893999999999</v>
      </c>
      <c r="F4529">
        <f>_xlfn.XLOOKUP(Table1[[#This Row],[Location]],'Location analysis'!A:A,'Location analysis'!C:C)</f>
        <v>-74.420399000000003</v>
      </c>
      <c r="G4529" t="s">
        <v>112</v>
      </c>
      <c r="H4529" t="s">
        <v>43</v>
      </c>
      <c r="I4529">
        <v>15352095466</v>
      </c>
      <c r="J4529" t="s">
        <v>766</v>
      </c>
      <c r="K4529" t="s">
        <v>36</v>
      </c>
      <c r="L4529">
        <v>131</v>
      </c>
      <c r="M4529">
        <v>2</v>
      </c>
      <c r="N4529">
        <v>1</v>
      </c>
      <c r="O4529">
        <v>131</v>
      </c>
      <c r="P4529">
        <v>2</v>
      </c>
      <c r="Q4529">
        <v>1</v>
      </c>
      <c r="R4529">
        <v>2</v>
      </c>
      <c r="S4529">
        <v>2</v>
      </c>
      <c r="T4529" s="1">
        <v>44749</v>
      </c>
      <c r="U4529" t="str">
        <f t="shared" si="350"/>
        <v>Robert Irvine's - Fit Crunch -  Chocolate Pea</v>
      </c>
      <c r="V4529" t="str">
        <f t="shared" si="351"/>
        <v>Food</v>
      </c>
      <c r="W4529" t="s">
        <v>43</v>
      </c>
      <c r="X4529" t="b">
        <f t="shared" si="353"/>
        <v>1</v>
      </c>
      <c r="Y4529">
        <f t="shared" si="352"/>
        <v>2</v>
      </c>
      <c r="Z4529" s="2">
        <f t="shared" si="354"/>
        <v>1.3333333333333333</v>
      </c>
      <c r="AA4529" t="s">
        <v>113</v>
      </c>
      <c r="AB4529" t="s">
        <v>114</v>
      </c>
      <c r="AC4529" t="s">
        <v>115</v>
      </c>
      <c r="AD4529" t="s">
        <v>123</v>
      </c>
      <c r="AE4529" t="s">
        <v>767</v>
      </c>
      <c r="AF4529">
        <v>2022</v>
      </c>
    </row>
    <row r="4530" spans="1:32" x14ac:dyDescent="0.25">
      <c r="A4530" t="s">
        <v>29</v>
      </c>
      <c r="B4530" t="s">
        <v>30</v>
      </c>
      <c r="C4530" t="s">
        <v>31</v>
      </c>
      <c r="D4530" t="s">
        <v>32</v>
      </c>
      <c r="E4530">
        <f>_xlfn.XLOOKUP(Table1[[#This Row],[Location]],'Location analysis'!A:A,'Location analysis'!B:B)</f>
        <v>40.423690999999998</v>
      </c>
      <c r="F4530">
        <f>_xlfn.XLOOKUP(Table1[[#This Row],[Location]],'Location analysis'!A:A,'Location analysis'!C:C)</f>
        <v>-74.380831999999998</v>
      </c>
      <c r="G4530" t="s">
        <v>716</v>
      </c>
      <c r="I4530">
        <v>15352160706</v>
      </c>
      <c r="J4530" t="s">
        <v>766</v>
      </c>
      <c r="K4530" t="s">
        <v>36</v>
      </c>
      <c r="L4530">
        <v>140</v>
      </c>
      <c r="M4530">
        <v>2.75</v>
      </c>
      <c r="N4530">
        <v>1</v>
      </c>
      <c r="O4530">
        <v>140</v>
      </c>
      <c r="P4530">
        <v>2.75</v>
      </c>
      <c r="Q4530">
        <v>1</v>
      </c>
      <c r="R4530">
        <v>2.75</v>
      </c>
      <c r="S4530">
        <v>4.25</v>
      </c>
      <c r="T4530" s="1">
        <v>44749</v>
      </c>
      <c r="U4530" t="str">
        <f t="shared" si="350"/>
        <v>Canada Dry - Ginger Ale</v>
      </c>
      <c r="V4530" t="str">
        <f t="shared" si="351"/>
        <v>Cell is Blank - Dis-regard</v>
      </c>
      <c r="W4530" t="s">
        <v>34</v>
      </c>
      <c r="X4530" t="b">
        <f t="shared" si="353"/>
        <v>1</v>
      </c>
      <c r="Y4530">
        <f t="shared" si="352"/>
        <v>2.75</v>
      </c>
      <c r="Z4530" s="2">
        <f t="shared" si="354"/>
        <v>1.8333333333333333</v>
      </c>
      <c r="AA4530" t="s">
        <v>704</v>
      </c>
      <c r="AB4530" t="s">
        <v>717</v>
      </c>
      <c r="AD4530" t="s">
        <v>123</v>
      </c>
      <c r="AE4530" t="s">
        <v>767</v>
      </c>
      <c r="AF4530">
        <v>2022</v>
      </c>
    </row>
    <row r="4531" spans="1:32" x14ac:dyDescent="0.25">
      <c r="A4531" t="s">
        <v>29</v>
      </c>
      <c r="B4531" t="s">
        <v>30</v>
      </c>
      <c r="C4531" t="s">
        <v>31</v>
      </c>
      <c r="D4531" t="s">
        <v>32</v>
      </c>
      <c r="E4531">
        <f>_xlfn.XLOOKUP(Table1[[#This Row],[Location]],'Location analysis'!A:A,'Location analysis'!B:B)</f>
        <v>40.423690999999998</v>
      </c>
      <c r="F4531">
        <f>_xlfn.XLOOKUP(Table1[[#This Row],[Location]],'Location analysis'!A:A,'Location analysis'!C:C)</f>
        <v>-74.380831999999998</v>
      </c>
      <c r="G4531" t="s">
        <v>192</v>
      </c>
      <c r="H4531" t="s">
        <v>43</v>
      </c>
      <c r="I4531">
        <v>15352160706</v>
      </c>
      <c r="J4531" t="s">
        <v>766</v>
      </c>
      <c r="K4531" t="s">
        <v>36</v>
      </c>
      <c r="L4531">
        <v>121</v>
      </c>
      <c r="M4531">
        <v>1.5</v>
      </c>
      <c r="N4531">
        <v>1</v>
      </c>
      <c r="O4531">
        <v>121</v>
      </c>
      <c r="P4531">
        <v>1.5</v>
      </c>
      <c r="Q4531">
        <v>1</v>
      </c>
      <c r="R4531">
        <v>1.5</v>
      </c>
      <c r="S4531">
        <v>4.25</v>
      </c>
      <c r="T4531" s="1">
        <v>44749</v>
      </c>
      <c r="U4531" t="str">
        <f t="shared" si="350"/>
        <v>CheezIt - Original</v>
      </c>
      <c r="V4531" t="str">
        <f t="shared" si="351"/>
        <v>Food</v>
      </c>
      <c r="W4531" t="s">
        <v>43</v>
      </c>
      <c r="X4531" t="b">
        <f t="shared" si="353"/>
        <v>1</v>
      </c>
      <c r="Y4531">
        <f t="shared" si="352"/>
        <v>1.5</v>
      </c>
      <c r="Z4531" s="2">
        <f t="shared" si="354"/>
        <v>1</v>
      </c>
      <c r="AA4531" t="s">
        <v>193</v>
      </c>
      <c r="AB4531" t="s">
        <v>150</v>
      </c>
      <c r="AD4531" t="s">
        <v>123</v>
      </c>
      <c r="AE4531" t="s">
        <v>767</v>
      </c>
      <c r="AF4531">
        <v>2022</v>
      </c>
    </row>
    <row r="4532" spans="1:32" x14ac:dyDescent="0.25">
      <c r="A4532" t="s">
        <v>29</v>
      </c>
      <c r="B4532" t="s">
        <v>67</v>
      </c>
      <c r="C4532" t="s">
        <v>68</v>
      </c>
      <c r="D4532" t="s">
        <v>69</v>
      </c>
      <c r="E4532">
        <f>_xlfn.XLOOKUP(Table1[[#This Row],[Location]],'Location analysis'!A:A,'Location analysis'!B:B)</f>
        <v>40.435699999999997</v>
      </c>
      <c r="F4532">
        <f>_xlfn.XLOOKUP(Table1[[#This Row],[Location]],'Location analysis'!A:A,'Location analysis'!C:C)</f>
        <v>-74.125200000000007</v>
      </c>
      <c r="G4532" t="s">
        <v>750</v>
      </c>
      <c r="H4532" t="s">
        <v>49</v>
      </c>
      <c r="I4532">
        <v>15352300942</v>
      </c>
      <c r="J4532" t="s">
        <v>766</v>
      </c>
      <c r="K4532" t="s">
        <v>51</v>
      </c>
      <c r="L4532">
        <v>145</v>
      </c>
      <c r="M4532">
        <v>2.5</v>
      </c>
      <c r="N4532">
        <v>1</v>
      </c>
      <c r="O4532">
        <v>145</v>
      </c>
      <c r="P4532">
        <v>2.5</v>
      </c>
      <c r="Q4532">
        <v>1</v>
      </c>
      <c r="R4532">
        <v>2.5</v>
      </c>
      <c r="S4532">
        <v>2.5</v>
      </c>
      <c r="T4532" s="1">
        <v>44749</v>
      </c>
      <c r="U4532" t="str">
        <f t="shared" si="350"/>
        <v>Snapple Tea - Peach</v>
      </c>
      <c r="V4532" t="str">
        <f t="shared" si="351"/>
        <v>Non Carbonated</v>
      </c>
      <c r="W4532" t="s">
        <v>49</v>
      </c>
      <c r="X4532" t="b">
        <f t="shared" si="353"/>
        <v>1</v>
      </c>
      <c r="Y4532">
        <f t="shared" si="352"/>
        <v>2.5</v>
      </c>
      <c r="Z4532" s="2">
        <f t="shared" si="354"/>
        <v>1.6666666666666667</v>
      </c>
      <c r="AA4532" t="s">
        <v>330</v>
      </c>
      <c r="AB4532" t="s">
        <v>751</v>
      </c>
      <c r="AD4532" t="s">
        <v>123</v>
      </c>
      <c r="AE4532" t="s">
        <v>767</v>
      </c>
      <c r="AF4532">
        <v>2022</v>
      </c>
    </row>
    <row r="4533" spans="1:32" x14ac:dyDescent="0.25">
      <c r="A4533" t="s">
        <v>29</v>
      </c>
      <c r="B4533" t="s">
        <v>67</v>
      </c>
      <c r="C4533" t="s">
        <v>68</v>
      </c>
      <c r="D4533" t="s">
        <v>69</v>
      </c>
      <c r="E4533">
        <f>_xlfn.XLOOKUP(Table1[[#This Row],[Location]],'Location analysis'!A:A,'Location analysis'!B:B)</f>
        <v>40.435699999999997</v>
      </c>
      <c r="F4533">
        <f>_xlfn.XLOOKUP(Table1[[#This Row],[Location]],'Location analysis'!A:A,'Location analysis'!C:C)</f>
        <v>-74.125200000000007</v>
      </c>
      <c r="G4533" t="s">
        <v>81</v>
      </c>
      <c r="H4533" t="s">
        <v>43</v>
      </c>
      <c r="I4533">
        <v>15352303000</v>
      </c>
      <c r="J4533" t="s">
        <v>766</v>
      </c>
      <c r="K4533" t="s">
        <v>51</v>
      </c>
      <c r="L4533">
        <v>134</v>
      </c>
      <c r="M4533">
        <v>2.5</v>
      </c>
      <c r="N4533">
        <v>1</v>
      </c>
      <c r="O4533">
        <v>134</v>
      </c>
      <c r="P4533">
        <v>2.5</v>
      </c>
      <c r="Q4533">
        <v>1</v>
      </c>
      <c r="R4533">
        <v>2.5</v>
      </c>
      <c r="S4533">
        <v>2.5</v>
      </c>
      <c r="T4533" s="1">
        <v>44749</v>
      </c>
      <c r="U4533" t="str">
        <f t="shared" si="350"/>
        <v>KitKat - Crisp Wafers</v>
      </c>
      <c r="V4533" t="str">
        <f t="shared" si="351"/>
        <v>Food</v>
      </c>
      <c r="W4533" t="s">
        <v>43</v>
      </c>
      <c r="X4533" t="b">
        <f t="shared" si="353"/>
        <v>1</v>
      </c>
      <c r="Y4533">
        <f t="shared" si="352"/>
        <v>2.5</v>
      </c>
      <c r="Z4533" s="2">
        <f t="shared" si="354"/>
        <v>1.6666666666666667</v>
      </c>
      <c r="AA4533" t="s">
        <v>82</v>
      </c>
      <c r="AB4533" t="s">
        <v>83</v>
      </c>
      <c r="AD4533" t="s">
        <v>123</v>
      </c>
      <c r="AE4533" t="s">
        <v>767</v>
      </c>
      <c r="AF4533">
        <v>2022</v>
      </c>
    </row>
    <row r="4534" spans="1:32" x14ac:dyDescent="0.25">
      <c r="A4534" t="s">
        <v>29</v>
      </c>
      <c r="B4534" t="s">
        <v>46</v>
      </c>
      <c r="C4534" t="s">
        <v>31</v>
      </c>
      <c r="D4534" t="s">
        <v>47</v>
      </c>
      <c r="E4534">
        <f>_xlfn.XLOOKUP(Table1[[#This Row],[Location]],'Location analysis'!A:A,'Location analysis'!B:B)</f>
        <v>40.423690999999998</v>
      </c>
      <c r="F4534">
        <f>_xlfn.XLOOKUP(Table1[[#This Row],[Location]],'Location analysis'!A:A,'Location analysis'!C:C)</f>
        <v>-74.380831999999998</v>
      </c>
      <c r="G4534" t="s">
        <v>703</v>
      </c>
      <c r="I4534">
        <v>15352328014</v>
      </c>
      <c r="J4534" t="s">
        <v>766</v>
      </c>
      <c r="K4534" t="s">
        <v>36</v>
      </c>
      <c r="L4534">
        <v>141</v>
      </c>
      <c r="M4534">
        <v>1.5</v>
      </c>
      <c r="N4534">
        <v>1</v>
      </c>
      <c r="O4534">
        <v>141</v>
      </c>
      <c r="P4534">
        <v>1.5</v>
      </c>
      <c r="Q4534">
        <v>1</v>
      </c>
      <c r="R4534">
        <v>1.5</v>
      </c>
      <c r="S4534">
        <v>4.5</v>
      </c>
      <c r="T4534" s="1">
        <v>44749</v>
      </c>
      <c r="U4534" t="str">
        <f t="shared" si="350"/>
        <v>Canada Dry - Ginger Ale &amp; Lemonde</v>
      </c>
      <c r="V4534" t="str">
        <f t="shared" si="351"/>
        <v>Cell is Blank - Dis-regard</v>
      </c>
      <c r="W4534" t="s">
        <v>34</v>
      </c>
      <c r="X4534" t="b">
        <f t="shared" si="353"/>
        <v>1</v>
      </c>
      <c r="Y4534">
        <f t="shared" si="352"/>
        <v>1.5</v>
      </c>
      <c r="Z4534" s="2">
        <f t="shared" si="354"/>
        <v>1</v>
      </c>
      <c r="AA4534" t="s">
        <v>704</v>
      </c>
      <c r="AB4534" t="s">
        <v>705</v>
      </c>
      <c r="AD4534" t="s">
        <v>123</v>
      </c>
      <c r="AE4534" t="s">
        <v>767</v>
      </c>
      <c r="AF4534">
        <v>2022</v>
      </c>
    </row>
    <row r="4535" spans="1:32" x14ac:dyDescent="0.25">
      <c r="A4535" t="s">
        <v>29</v>
      </c>
      <c r="B4535" t="s">
        <v>46</v>
      </c>
      <c r="C4535" t="s">
        <v>31</v>
      </c>
      <c r="D4535" t="s">
        <v>47</v>
      </c>
      <c r="E4535">
        <f>_xlfn.XLOOKUP(Table1[[#This Row],[Location]],'Location analysis'!A:A,'Location analysis'!B:B)</f>
        <v>40.423690999999998</v>
      </c>
      <c r="F4535">
        <f>_xlfn.XLOOKUP(Table1[[#This Row],[Location]],'Location analysis'!A:A,'Location analysis'!C:C)</f>
        <v>-74.380831999999998</v>
      </c>
      <c r="G4535" t="s">
        <v>612</v>
      </c>
      <c r="H4535" t="s">
        <v>43</v>
      </c>
      <c r="I4535">
        <v>15352328014</v>
      </c>
      <c r="J4535" t="s">
        <v>766</v>
      </c>
      <c r="K4535" t="s">
        <v>36</v>
      </c>
      <c r="L4535">
        <v>120</v>
      </c>
      <c r="M4535">
        <v>1.5</v>
      </c>
      <c r="N4535">
        <v>1</v>
      </c>
      <c r="O4535">
        <v>120</v>
      </c>
      <c r="P4535">
        <v>1.5</v>
      </c>
      <c r="Q4535">
        <v>1</v>
      </c>
      <c r="R4535">
        <v>1.5</v>
      </c>
      <c r="S4535">
        <v>4.5</v>
      </c>
      <c r="T4535" s="1">
        <v>44749</v>
      </c>
      <c r="U4535" t="str">
        <f t="shared" si="350"/>
        <v>Goldfish Baked - Cheddar</v>
      </c>
      <c r="V4535" t="str">
        <f t="shared" si="351"/>
        <v>Food</v>
      </c>
      <c r="W4535" t="s">
        <v>43</v>
      </c>
      <c r="X4535" t="b">
        <f t="shared" si="353"/>
        <v>1</v>
      </c>
      <c r="Y4535">
        <f t="shared" si="352"/>
        <v>1.5</v>
      </c>
      <c r="Z4535" s="2">
        <f t="shared" si="354"/>
        <v>1</v>
      </c>
      <c r="AA4535" t="s">
        <v>613</v>
      </c>
      <c r="AB4535" t="s">
        <v>614</v>
      </c>
      <c r="AD4535" t="s">
        <v>123</v>
      </c>
      <c r="AE4535" t="s">
        <v>767</v>
      </c>
      <c r="AF4535">
        <v>2022</v>
      </c>
    </row>
    <row r="4536" spans="1:32" x14ac:dyDescent="0.25">
      <c r="A4536" t="s">
        <v>29</v>
      </c>
      <c r="B4536" t="s">
        <v>46</v>
      </c>
      <c r="C4536" t="s">
        <v>31</v>
      </c>
      <c r="D4536" t="s">
        <v>47</v>
      </c>
      <c r="E4536">
        <f>_xlfn.XLOOKUP(Table1[[#This Row],[Location]],'Location analysis'!A:A,'Location analysis'!B:B)</f>
        <v>40.423690999999998</v>
      </c>
      <c r="F4536">
        <f>_xlfn.XLOOKUP(Table1[[#This Row],[Location]],'Location analysis'!A:A,'Location analysis'!C:C)</f>
        <v>-74.380831999999998</v>
      </c>
      <c r="G4536" t="s">
        <v>192</v>
      </c>
      <c r="H4536" t="s">
        <v>43</v>
      </c>
      <c r="I4536">
        <v>15352328014</v>
      </c>
      <c r="J4536" t="s">
        <v>766</v>
      </c>
      <c r="K4536" t="s">
        <v>36</v>
      </c>
      <c r="L4536">
        <v>123</v>
      </c>
      <c r="M4536">
        <v>1.5</v>
      </c>
      <c r="N4536">
        <v>1</v>
      </c>
      <c r="O4536">
        <v>123</v>
      </c>
      <c r="P4536">
        <v>1.5</v>
      </c>
      <c r="Q4536">
        <v>1</v>
      </c>
      <c r="R4536">
        <v>1.5</v>
      </c>
      <c r="S4536">
        <v>4.5</v>
      </c>
      <c r="T4536" s="1">
        <v>44749</v>
      </c>
      <c r="U4536" t="str">
        <f t="shared" si="350"/>
        <v>CheezIt - Original</v>
      </c>
      <c r="V4536" t="str">
        <f t="shared" si="351"/>
        <v>Food</v>
      </c>
      <c r="W4536" t="s">
        <v>43</v>
      </c>
      <c r="X4536" t="b">
        <f t="shared" si="353"/>
        <v>1</v>
      </c>
      <c r="Y4536">
        <f t="shared" si="352"/>
        <v>1.5</v>
      </c>
      <c r="Z4536" s="2">
        <f t="shared" si="354"/>
        <v>1</v>
      </c>
      <c r="AA4536" t="s">
        <v>193</v>
      </c>
      <c r="AB4536" t="s">
        <v>150</v>
      </c>
      <c r="AD4536" t="s">
        <v>123</v>
      </c>
      <c r="AE4536" t="s">
        <v>767</v>
      </c>
      <c r="AF4536">
        <v>2022</v>
      </c>
    </row>
    <row r="4537" spans="1:32" x14ac:dyDescent="0.25">
      <c r="A4537" t="s">
        <v>29</v>
      </c>
      <c r="B4537" t="s">
        <v>394</v>
      </c>
      <c r="C4537" t="s">
        <v>395</v>
      </c>
      <c r="D4537" t="s">
        <v>396</v>
      </c>
      <c r="E4537">
        <f>_xlfn.XLOOKUP(Table1[[#This Row],[Location]],'Location analysis'!A:A,'Location analysis'!B:B)</f>
        <v>40.416893999999999</v>
      </c>
      <c r="F4537">
        <f>_xlfn.XLOOKUP(Table1[[#This Row],[Location]],'Location analysis'!A:A,'Location analysis'!C:C)</f>
        <v>-74.420399000000003</v>
      </c>
      <c r="G4537" t="s">
        <v>84</v>
      </c>
      <c r="H4537" t="s">
        <v>43</v>
      </c>
      <c r="I4537">
        <v>15352364356</v>
      </c>
      <c r="J4537" t="s">
        <v>766</v>
      </c>
      <c r="K4537" t="s">
        <v>36</v>
      </c>
      <c r="L4537">
        <v>134</v>
      </c>
      <c r="M4537">
        <v>2</v>
      </c>
      <c r="N4537">
        <v>1</v>
      </c>
      <c r="O4537">
        <v>134</v>
      </c>
      <c r="P4537">
        <v>2</v>
      </c>
      <c r="Q4537">
        <v>1</v>
      </c>
      <c r="R4537">
        <v>2</v>
      </c>
      <c r="S4537">
        <v>3.5</v>
      </c>
      <c r="T4537" s="1">
        <v>44749</v>
      </c>
      <c r="U4537" t="str">
        <f t="shared" si="350"/>
        <v>Wonderful Pistachios - Variety</v>
      </c>
      <c r="V4537" t="str">
        <f t="shared" si="351"/>
        <v>Food</v>
      </c>
      <c r="W4537" t="s">
        <v>43</v>
      </c>
      <c r="X4537" t="b">
        <f t="shared" si="353"/>
        <v>1</v>
      </c>
      <c r="Y4537">
        <f t="shared" si="352"/>
        <v>2</v>
      </c>
      <c r="Z4537" s="2">
        <f t="shared" si="354"/>
        <v>1.3333333333333333</v>
      </c>
      <c r="AA4537" t="s">
        <v>85</v>
      </c>
      <c r="AB4537" t="s">
        <v>86</v>
      </c>
      <c r="AD4537" t="s">
        <v>123</v>
      </c>
      <c r="AE4537" t="s">
        <v>767</v>
      </c>
      <c r="AF4537">
        <v>2022</v>
      </c>
    </row>
    <row r="4538" spans="1:32" x14ac:dyDescent="0.25">
      <c r="A4538" t="s">
        <v>29</v>
      </c>
      <c r="B4538" t="s">
        <v>394</v>
      </c>
      <c r="C4538" t="s">
        <v>395</v>
      </c>
      <c r="D4538" t="s">
        <v>396</v>
      </c>
      <c r="E4538">
        <f>_xlfn.XLOOKUP(Table1[[#This Row],[Location]],'Location analysis'!A:A,'Location analysis'!B:B)</f>
        <v>40.416893999999999</v>
      </c>
      <c r="F4538">
        <f>_xlfn.XLOOKUP(Table1[[#This Row],[Location]],'Location analysis'!A:A,'Location analysis'!C:C)</f>
        <v>-74.420399000000003</v>
      </c>
      <c r="G4538" t="s">
        <v>93</v>
      </c>
      <c r="H4538" t="s">
        <v>43</v>
      </c>
      <c r="I4538">
        <v>15352364356</v>
      </c>
      <c r="J4538" t="s">
        <v>766</v>
      </c>
      <c r="K4538" t="s">
        <v>36</v>
      </c>
      <c r="L4538">
        <v>112</v>
      </c>
      <c r="M4538">
        <v>1.5</v>
      </c>
      <c r="N4538">
        <v>1</v>
      </c>
      <c r="O4538">
        <v>112</v>
      </c>
      <c r="P4538">
        <v>1.5</v>
      </c>
      <c r="Q4538">
        <v>1</v>
      </c>
      <c r="R4538">
        <v>1.5</v>
      </c>
      <c r="S4538">
        <v>3.5</v>
      </c>
      <c r="T4538" s="1">
        <v>44749</v>
      </c>
      <c r="U4538" t="str">
        <f t="shared" si="350"/>
        <v>Miss Vickie's Potato Chip - Sea Salt Original</v>
      </c>
      <c r="V4538" t="str">
        <f t="shared" si="351"/>
        <v>Food</v>
      </c>
      <c r="W4538" t="s">
        <v>43</v>
      </c>
      <c r="X4538" t="b">
        <f t="shared" si="353"/>
        <v>1</v>
      </c>
      <c r="Y4538">
        <f t="shared" si="352"/>
        <v>1.5</v>
      </c>
      <c r="Z4538" s="2">
        <f t="shared" si="354"/>
        <v>1</v>
      </c>
      <c r="AA4538" t="s">
        <v>58</v>
      </c>
      <c r="AB4538" t="s">
        <v>94</v>
      </c>
      <c r="AD4538" t="s">
        <v>123</v>
      </c>
      <c r="AE4538" t="s">
        <v>767</v>
      </c>
      <c r="AF4538">
        <v>2022</v>
      </c>
    </row>
    <row r="4539" spans="1:32" x14ac:dyDescent="0.25">
      <c r="A4539" t="s">
        <v>29</v>
      </c>
      <c r="B4539" t="s">
        <v>46</v>
      </c>
      <c r="C4539" t="s">
        <v>31</v>
      </c>
      <c r="D4539" t="s">
        <v>47</v>
      </c>
      <c r="E4539">
        <f>_xlfn.XLOOKUP(Table1[[#This Row],[Location]],'Location analysis'!A:A,'Location analysis'!B:B)</f>
        <v>40.423690999999998</v>
      </c>
      <c r="F4539">
        <f>_xlfn.XLOOKUP(Table1[[#This Row],[Location]],'Location analysis'!A:A,'Location analysis'!C:C)</f>
        <v>-74.380831999999998</v>
      </c>
      <c r="G4539" t="s">
        <v>485</v>
      </c>
      <c r="H4539" t="s">
        <v>43</v>
      </c>
      <c r="I4539">
        <v>15352460192</v>
      </c>
      <c r="J4539" t="s">
        <v>766</v>
      </c>
      <c r="K4539" t="s">
        <v>51</v>
      </c>
      <c r="L4539">
        <v>139</v>
      </c>
      <c r="M4539">
        <v>2</v>
      </c>
      <c r="N4539">
        <v>1</v>
      </c>
      <c r="O4539">
        <v>139</v>
      </c>
      <c r="P4539">
        <v>2</v>
      </c>
      <c r="Q4539">
        <v>1</v>
      </c>
      <c r="R4539">
        <v>2</v>
      </c>
      <c r="S4539">
        <v>2</v>
      </c>
      <c r="T4539" s="1">
        <v>44749</v>
      </c>
      <c r="U4539" t="str">
        <f t="shared" si="350"/>
        <v>Keto Bar - Creamy Peanut Butter Chocolate</v>
      </c>
      <c r="V4539" t="str">
        <f t="shared" si="351"/>
        <v>Food</v>
      </c>
      <c r="W4539" t="s">
        <v>43</v>
      </c>
      <c r="X4539" t="b">
        <f t="shared" si="353"/>
        <v>1</v>
      </c>
      <c r="Y4539">
        <f t="shared" si="352"/>
        <v>2</v>
      </c>
      <c r="Z4539" s="2">
        <f t="shared" si="354"/>
        <v>1.3333333333333333</v>
      </c>
      <c r="AA4539" t="s">
        <v>486</v>
      </c>
      <c r="AB4539" t="s">
        <v>487</v>
      </c>
      <c r="AD4539" t="s">
        <v>123</v>
      </c>
      <c r="AE4539" t="s">
        <v>767</v>
      </c>
      <c r="AF4539">
        <v>2022</v>
      </c>
    </row>
    <row r="4540" spans="1:32" x14ac:dyDescent="0.25">
      <c r="A4540" t="s">
        <v>29</v>
      </c>
      <c r="B4540" t="s">
        <v>46</v>
      </c>
      <c r="C4540" t="s">
        <v>31</v>
      </c>
      <c r="D4540" t="s">
        <v>47</v>
      </c>
      <c r="E4540">
        <f>_xlfn.XLOOKUP(Table1[[#This Row],[Location]],'Location analysis'!A:A,'Location analysis'!B:B)</f>
        <v>40.423690999999998</v>
      </c>
      <c r="F4540">
        <f>_xlfn.XLOOKUP(Table1[[#This Row],[Location]],'Location analysis'!A:A,'Location analysis'!C:C)</f>
        <v>-74.380831999999998</v>
      </c>
      <c r="G4540" t="s">
        <v>160</v>
      </c>
      <c r="H4540" t="s">
        <v>49</v>
      </c>
      <c r="I4540">
        <v>15352637519</v>
      </c>
      <c r="J4540" t="s">
        <v>766</v>
      </c>
      <c r="K4540" t="s">
        <v>51</v>
      </c>
      <c r="L4540">
        <v>143</v>
      </c>
      <c r="M4540">
        <v>2.5</v>
      </c>
      <c r="N4540">
        <v>1</v>
      </c>
      <c r="O4540">
        <v>143</v>
      </c>
      <c r="P4540">
        <v>2.5</v>
      </c>
      <c r="Q4540">
        <v>1</v>
      </c>
      <c r="R4540">
        <v>2.5</v>
      </c>
      <c r="S4540">
        <v>2.5</v>
      </c>
      <c r="T4540" s="1">
        <v>44749</v>
      </c>
      <c r="U4540" t="str">
        <f t="shared" si="350"/>
        <v>Snapple Diet Tea - Peach Tea</v>
      </c>
      <c r="V4540" t="str">
        <f t="shared" si="351"/>
        <v>Non Carbonated</v>
      </c>
      <c r="W4540" t="s">
        <v>49</v>
      </c>
      <c r="X4540" t="b">
        <f t="shared" si="353"/>
        <v>1</v>
      </c>
      <c r="Y4540">
        <f t="shared" si="352"/>
        <v>2.5</v>
      </c>
      <c r="Z4540" s="2">
        <f t="shared" si="354"/>
        <v>1.6666666666666667</v>
      </c>
      <c r="AA4540" t="s">
        <v>75</v>
      </c>
      <c r="AB4540" t="s">
        <v>161</v>
      </c>
      <c r="AD4540" t="s">
        <v>123</v>
      </c>
      <c r="AE4540" t="s">
        <v>767</v>
      </c>
      <c r="AF4540">
        <v>2022</v>
      </c>
    </row>
    <row r="4541" spans="1:32" x14ac:dyDescent="0.25">
      <c r="A4541" t="s">
        <v>29</v>
      </c>
      <c r="B4541" t="s">
        <v>46</v>
      </c>
      <c r="C4541" t="s">
        <v>31</v>
      </c>
      <c r="D4541" t="s">
        <v>47</v>
      </c>
      <c r="E4541">
        <f>_xlfn.XLOOKUP(Table1[[#This Row],[Location]],'Location analysis'!A:A,'Location analysis'!B:B)</f>
        <v>40.423690999999998</v>
      </c>
      <c r="F4541">
        <f>_xlfn.XLOOKUP(Table1[[#This Row],[Location]],'Location analysis'!A:A,'Location analysis'!C:C)</f>
        <v>-74.380831999999998</v>
      </c>
      <c r="G4541" t="s">
        <v>192</v>
      </c>
      <c r="H4541" t="s">
        <v>43</v>
      </c>
      <c r="I4541">
        <v>15352640943</v>
      </c>
      <c r="J4541" t="s">
        <v>766</v>
      </c>
      <c r="K4541" t="s">
        <v>51</v>
      </c>
      <c r="L4541">
        <v>123</v>
      </c>
      <c r="M4541">
        <v>1.5</v>
      </c>
      <c r="N4541">
        <v>1</v>
      </c>
      <c r="O4541">
        <v>123</v>
      </c>
      <c r="P4541">
        <v>1.5</v>
      </c>
      <c r="Q4541">
        <v>1</v>
      </c>
      <c r="R4541">
        <v>1.5</v>
      </c>
      <c r="S4541">
        <v>1.5</v>
      </c>
      <c r="T4541" s="1">
        <v>44749</v>
      </c>
      <c r="U4541" t="str">
        <f t="shared" si="350"/>
        <v>CheezIt - Original</v>
      </c>
      <c r="V4541" t="str">
        <f t="shared" si="351"/>
        <v>Food</v>
      </c>
      <c r="W4541" t="s">
        <v>43</v>
      </c>
      <c r="X4541" t="b">
        <f t="shared" si="353"/>
        <v>1</v>
      </c>
      <c r="Y4541">
        <f t="shared" si="352"/>
        <v>1.5</v>
      </c>
      <c r="Z4541" s="2">
        <f t="shared" si="354"/>
        <v>1</v>
      </c>
      <c r="AA4541" t="s">
        <v>193</v>
      </c>
      <c r="AB4541" t="s">
        <v>150</v>
      </c>
      <c r="AD4541" t="s">
        <v>123</v>
      </c>
      <c r="AE4541" t="s">
        <v>767</v>
      </c>
      <c r="AF4541">
        <v>2022</v>
      </c>
    </row>
    <row r="4542" spans="1:32" x14ac:dyDescent="0.25">
      <c r="A4542" t="s">
        <v>29</v>
      </c>
      <c r="B4542" t="s">
        <v>394</v>
      </c>
      <c r="C4542" t="s">
        <v>395</v>
      </c>
      <c r="D4542" t="s">
        <v>396</v>
      </c>
      <c r="E4542">
        <f>_xlfn.XLOOKUP(Table1[[#This Row],[Location]],'Location analysis'!A:A,'Location analysis'!B:B)</f>
        <v>40.416893999999999</v>
      </c>
      <c r="F4542">
        <f>_xlfn.XLOOKUP(Table1[[#This Row],[Location]],'Location analysis'!A:A,'Location analysis'!C:C)</f>
        <v>-74.420399000000003</v>
      </c>
      <c r="G4542" t="s">
        <v>56</v>
      </c>
      <c r="H4542" t="s">
        <v>43</v>
      </c>
      <c r="I4542">
        <v>15352774122</v>
      </c>
      <c r="J4542" t="s">
        <v>766</v>
      </c>
      <c r="K4542" t="s">
        <v>36</v>
      </c>
      <c r="L4542">
        <v>113</v>
      </c>
      <c r="M4542">
        <v>1.5</v>
      </c>
      <c r="N4542">
        <v>1</v>
      </c>
      <c r="O4542">
        <v>113</v>
      </c>
      <c r="P4542">
        <v>1.5</v>
      </c>
      <c r="Q4542">
        <v>1</v>
      </c>
      <c r="R4542">
        <v>1.5</v>
      </c>
      <c r="S4542">
        <v>1.5</v>
      </c>
      <c r="T4542" s="1">
        <v>44749</v>
      </c>
      <c r="U4542" t="str">
        <f t="shared" si="350"/>
        <v>Miss Vickie's Potato Chip - Sea Salt &amp; Vinega</v>
      </c>
      <c r="V4542" t="str">
        <f t="shared" si="351"/>
        <v>Food</v>
      </c>
      <c r="W4542" t="s">
        <v>43</v>
      </c>
      <c r="X4542" t="b">
        <f t="shared" si="353"/>
        <v>1</v>
      </c>
      <c r="Y4542">
        <f t="shared" si="352"/>
        <v>1.5</v>
      </c>
      <c r="Z4542" s="2">
        <f t="shared" si="354"/>
        <v>1</v>
      </c>
      <c r="AA4542" t="s">
        <v>58</v>
      </c>
      <c r="AB4542" t="s">
        <v>59</v>
      </c>
      <c r="AD4542" t="s">
        <v>123</v>
      </c>
      <c r="AE4542" t="s">
        <v>767</v>
      </c>
      <c r="AF4542">
        <v>2022</v>
      </c>
    </row>
    <row r="4543" spans="1:32" x14ac:dyDescent="0.25">
      <c r="A4543" t="s">
        <v>29</v>
      </c>
      <c r="B4543" t="s">
        <v>67</v>
      </c>
      <c r="C4543" t="s">
        <v>68</v>
      </c>
      <c r="D4543" t="s">
        <v>69</v>
      </c>
      <c r="E4543">
        <f>_xlfn.XLOOKUP(Table1[[#This Row],[Location]],'Location analysis'!A:A,'Location analysis'!B:B)</f>
        <v>40.435699999999997</v>
      </c>
      <c r="F4543">
        <f>_xlfn.XLOOKUP(Table1[[#This Row],[Location]],'Location analysis'!A:A,'Location analysis'!C:C)</f>
        <v>-74.125200000000007</v>
      </c>
      <c r="G4543" t="s">
        <v>70</v>
      </c>
      <c r="H4543" t="s">
        <v>34</v>
      </c>
      <c r="I4543">
        <v>15352778744</v>
      </c>
      <c r="J4543" t="s">
        <v>766</v>
      </c>
      <c r="K4543" t="s">
        <v>51</v>
      </c>
      <c r="L4543">
        <v>146</v>
      </c>
      <c r="M4543">
        <v>3</v>
      </c>
      <c r="N4543">
        <v>1</v>
      </c>
      <c r="O4543">
        <v>146</v>
      </c>
      <c r="P4543">
        <v>3</v>
      </c>
      <c r="Q4543">
        <v>1</v>
      </c>
      <c r="R4543">
        <v>3</v>
      </c>
      <c r="S4543">
        <v>3</v>
      </c>
      <c r="T4543" s="1">
        <v>44749</v>
      </c>
      <c r="U4543" t="str">
        <f t="shared" si="350"/>
        <v>Monster Energy Original</v>
      </c>
      <c r="V4543" t="str">
        <f t="shared" si="351"/>
        <v>Carbonated</v>
      </c>
      <c r="W4543" t="s">
        <v>34</v>
      </c>
      <c r="X4543" t="b">
        <f t="shared" si="353"/>
        <v>1</v>
      </c>
      <c r="Y4543">
        <f t="shared" si="352"/>
        <v>3</v>
      </c>
      <c r="Z4543" s="2">
        <f t="shared" si="354"/>
        <v>2</v>
      </c>
      <c r="AA4543" t="s">
        <v>70</v>
      </c>
      <c r="AD4543" t="s">
        <v>123</v>
      </c>
      <c r="AE4543" t="s">
        <v>767</v>
      </c>
      <c r="AF4543">
        <v>2022</v>
      </c>
    </row>
    <row r="4544" spans="1:32" x14ac:dyDescent="0.25">
      <c r="A4544" t="s">
        <v>29</v>
      </c>
      <c r="B4544" t="s">
        <v>67</v>
      </c>
      <c r="C4544" t="s">
        <v>68</v>
      </c>
      <c r="D4544" t="s">
        <v>69</v>
      </c>
      <c r="E4544">
        <f>_xlfn.XLOOKUP(Table1[[#This Row],[Location]],'Location analysis'!A:A,'Location analysis'!B:B)</f>
        <v>40.435699999999997</v>
      </c>
      <c r="F4544">
        <f>_xlfn.XLOOKUP(Table1[[#This Row],[Location]],'Location analysis'!A:A,'Location analysis'!C:C)</f>
        <v>-74.125200000000007</v>
      </c>
      <c r="G4544" t="s">
        <v>70</v>
      </c>
      <c r="H4544" t="s">
        <v>34</v>
      </c>
      <c r="I4544">
        <v>15352942377</v>
      </c>
      <c r="J4544" t="s">
        <v>766</v>
      </c>
      <c r="K4544" t="s">
        <v>51</v>
      </c>
      <c r="L4544">
        <v>146</v>
      </c>
      <c r="M4544">
        <v>3</v>
      </c>
      <c r="N4544">
        <v>1</v>
      </c>
      <c r="O4544">
        <v>146</v>
      </c>
      <c r="P4544">
        <v>3</v>
      </c>
      <c r="Q4544">
        <v>1</v>
      </c>
      <c r="R4544">
        <v>3</v>
      </c>
      <c r="S4544">
        <v>3</v>
      </c>
      <c r="T4544" s="1">
        <v>44749</v>
      </c>
      <c r="U4544" t="str">
        <f t="shared" si="350"/>
        <v>Monster Energy Original</v>
      </c>
      <c r="V4544" t="str">
        <f t="shared" si="351"/>
        <v>Carbonated</v>
      </c>
      <c r="W4544" t="s">
        <v>34</v>
      </c>
      <c r="X4544" t="b">
        <f t="shared" si="353"/>
        <v>1</v>
      </c>
      <c r="Y4544">
        <f t="shared" si="352"/>
        <v>3</v>
      </c>
      <c r="Z4544" s="2">
        <f t="shared" si="354"/>
        <v>2</v>
      </c>
      <c r="AA4544" t="s">
        <v>70</v>
      </c>
      <c r="AD4544" t="s">
        <v>123</v>
      </c>
      <c r="AE4544" t="s">
        <v>767</v>
      </c>
      <c r="AF4544">
        <v>2022</v>
      </c>
    </row>
    <row r="4545" spans="1:32" x14ac:dyDescent="0.25">
      <c r="A4545" t="s">
        <v>29</v>
      </c>
      <c r="B4545" t="s">
        <v>46</v>
      </c>
      <c r="C4545" t="s">
        <v>31</v>
      </c>
      <c r="D4545" t="s">
        <v>47</v>
      </c>
      <c r="E4545">
        <f>_xlfn.XLOOKUP(Table1[[#This Row],[Location]],'Location analysis'!A:A,'Location analysis'!B:B)</f>
        <v>40.423690999999998</v>
      </c>
      <c r="F4545">
        <f>_xlfn.XLOOKUP(Table1[[#This Row],[Location]],'Location analysis'!A:A,'Location analysis'!C:C)</f>
        <v>-74.380831999999998</v>
      </c>
      <c r="G4545" t="s">
        <v>703</v>
      </c>
      <c r="I4545">
        <v>15352992834</v>
      </c>
      <c r="J4545" t="s">
        <v>766</v>
      </c>
      <c r="K4545" t="s">
        <v>36</v>
      </c>
      <c r="L4545">
        <v>141</v>
      </c>
      <c r="M4545">
        <v>1.5</v>
      </c>
      <c r="N4545">
        <v>1</v>
      </c>
      <c r="O4545">
        <v>141</v>
      </c>
      <c r="P4545">
        <v>1.5</v>
      </c>
      <c r="Q4545">
        <v>1</v>
      </c>
      <c r="R4545">
        <v>1.5</v>
      </c>
      <c r="S4545">
        <v>3</v>
      </c>
      <c r="T4545" s="1">
        <v>44749</v>
      </c>
      <c r="U4545" t="str">
        <f t="shared" si="350"/>
        <v>Canada Dry - Ginger Ale &amp; Lemonde</v>
      </c>
      <c r="V4545" t="str">
        <f t="shared" si="351"/>
        <v>Cell is Blank - Dis-regard</v>
      </c>
      <c r="W4545" t="s">
        <v>34</v>
      </c>
      <c r="X4545" t="b">
        <f t="shared" si="353"/>
        <v>1</v>
      </c>
      <c r="Y4545">
        <f t="shared" si="352"/>
        <v>1.5</v>
      </c>
      <c r="Z4545" s="2">
        <f t="shared" si="354"/>
        <v>1</v>
      </c>
      <c r="AA4545" t="s">
        <v>704</v>
      </c>
      <c r="AB4545" t="s">
        <v>705</v>
      </c>
      <c r="AD4545" t="s">
        <v>123</v>
      </c>
      <c r="AE4545" t="s">
        <v>767</v>
      </c>
      <c r="AF4545">
        <v>2022</v>
      </c>
    </row>
    <row r="4546" spans="1:32" x14ac:dyDescent="0.25">
      <c r="A4546" t="s">
        <v>29</v>
      </c>
      <c r="B4546" t="s">
        <v>46</v>
      </c>
      <c r="C4546" t="s">
        <v>31</v>
      </c>
      <c r="D4546" t="s">
        <v>47</v>
      </c>
      <c r="E4546">
        <f>_xlfn.XLOOKUP(Table1[[#This Row],[Location]],'Location analysis'!A:A,'Location analysis'!B:B)</f>
        <v>40.423690999999998</v>
      </c>
      <c r="F4546">
        <f>_xlfn.XLOOKUP(Table1[[#This Row],[Location]],'Location analysis'!A:A,'Location analysis'!C:C)</f>
        <v>-74.380831999999998</v>
      </c>
      <c r="G4546" t="s">
        <v>154</v>
      </c>
      <c r="H4546" t="s">
        <v>43</v>
      </c>
      <c r="I4546">
        <v>15352992834</v>
      </c>
      <c r="J4546" t="s">
        <v>766</v>
      </c>
      <c r="K4546" t="s">
        <v>36</v>
      </c>
      <c r="L4546">
        <v>113</v>
      </c>
      <c r="M4546">
        <v>1.5</v>
      </c>
      <c r="N4546">
        <v>1</v>
      </c>
      <c r="O4546">
        <v>113</v>
      </c>
      <c r="P4546">
        <v>1.5</v>
      </c>
      <c r="Q4546">
        <v>1</v>
      </c>
      <c r="R4546">
        <v>1.5</v>
      </c>
      <c r="S4546">
        <v>3</v>
      </c>
      <c r="T4546" s="1">
        <v>44749</v>
      </c>
      <c r="U4546" t="str">
        <f t="shared" ref="U4546:U4609" si="355">IF(G4546="","Cell is Blank - Dis-regard",G4546)</f>
        <v>SunChips Multigrain - Harvest Cheddar</v>
      </c>
      <c r="V4546" t="str">
        <f t="shared" ref="V4546:V4609" si="356">IF(H4546="","Cell is Blank - Dis-regard",H4546)</f>
        <v>Food</v>
      </c>
      <c r="W4546" t="s">
        <v>43</v>
      </c>
      <c r="X4546" t="b">
        <f t="shared" si="353"/>
        <v>1</v>
      </c>
      <c r="Y4546">
        <f t="shared" ref="Y4546:Y4609" si="357">IF(X4546="FALSE",M4546,M4546)</f>
        <v>1.5</v>
      </c>
      <c r="Z4546" s="2">
        <f t="shared" si="354"/>
        <v>1</v>
      </c>
      <c r="AA4546" t="s">
        <v>129</v>
      </c>
      <c r="AB4546" t="s">
        <v>155</v>
      </c>
      <c r="AD4546" t="s">
        <v>123</v>
      </c>
      <c r="AE4546" t="s">
        <v>767</v>
      </c>
      <c r="AF4546">
        <v>2022</v>
      </c>
    </row>
    <row r="4547" spans="1:32" x14ac:dyDescent="0.25">
      <c r="A4547" t="s">
        <v>29</v>
      </c>
      <c r="B4547" t="s">
        <v>394</v>
      </c>
      <c r="C4547" t="s">
        <v>395</v>
      </c>
      <c r="D4547" t="s">
        <v>396</v>
      </c>
      <c r="E4547">
        <f>_xlfn.XLOOKUP(Table1[[#This Row],[Location]],'Location analysis'!A:A,'Location analysis'!B:B)</f>
        <v>40.416893999999999</v>
      </c>
      <c r="F4547">
        <f>_xlfn.XLOOKUP(Table1[[#This Row],[Location]],'Location analysis'!A:A,'Location analysis'!C:C)</f>
        <v>-74.420399000000003</v>
      </c>
      <c r="G4547" t="s">
        <v>468</v>
      </c>
      <c r="H4547" t="s">
        <v>43</v>
      </c>
      <c r="I4547">
        <v>15353061546</v>
      </c>
      <c r="J4547" t="s">
        <v>766</v>
      </c>
      <c r="K4547" t="s">
        <v>51</v>
      </c>
      <c r="L4547">
        <v>139</v>
      </c>
      <c r="M4547">
        <v>2</v>
      </c>
      <c r="N4547">
        <v>1</v>
      </c>
      <c r="O4547">
        <v>139</v>
      </c>
      <c r="P4547">
        <v>2</v>
      </c>
      <c r="Q4547">
        <v>1</v>
      </c>
      <c r="R4547">
        <v>2</v>
      </c>
      <c r="S4547">
        <v>2</v>
      </c>
      <c r="T4547" s="1">
        <v>44749</v>
      </c>
      <c r="U4547" t="str">
        <f t="shared" si="355"/>
        <v>Hungry Buddha - Coconut Cocoa</v>
      </c>
      <c r="V4547" t="str">
        <f t="shared" si="356"/>
        <v>Food</v>
      </c>
      <c r="W4547" t="s">
        <v>43</v>
      </c>
      <c r="X4547" t="b">
        <f t="shared" ref="X4547:X4610" si="358">M4547=P4547</f>
        <v>1</v>
      </c>
      <c r="Y4547">
        <f t="shared" si="357"/>
        <v>2</v>
      </c>
      <c r="Z4547" s="2">
        <f t="shared" ref="Z4547:Z4610" si="359">Y4547/1.5</f>
        <v>1.3333333333333333</v>
      </c>
      <c r="AA4547" t="s">
        <v>443</v>
      </c>
      <c r="AB4547" t="s">
        <v>469</v>
      </c>
      <c r="AD4547" t="s">
        <v>123</v>
      </c>
      <c r="AE4547" t="s">
        <v>767</v>
      </c>
      <c r="AF4547">
        <v>2022</v>
      </c>
    </row>
    <row r="4548" spans="1:32" x14ac:dyDescent="0.25">
      <c r="A4548" t="s">
        <v>29</v>
      </c>
      <c r="B4548" t="s">
        <v>30</v>
      </c>
      <c r="C4548" t="s">
        <v>31</v>
      </c>
      <c r="D4548" t="s">
        <v>32</v>
      </c>
      <c r="E4548">
        <f>_xlfn.XLOOKUP(Table1[[#This Row],[Location]],'Location analysis'!A:A,'Location analysis'!B:B)</f>
        <v>40.423690999999998</v>
      </c>
      <c r="F4548">
        <f>_xlfn.XLOOKUP(Table1[[#This Row],[Location]],'Location analysis'!A:A,'Location analysis'!C:C)</f>
        <v>-74.380831999999998</v>
      </c>
      <c r="G4548" t="s">
        <v>513</v>
      </c>
      <c r="H4548" t="s">
        <v>49</v>
      </c>
      <c r="I4548">
        <v>15353344744</v>
      </c>
      <c r="J4548" t="s">
        <v>766</v>
      </c>
      <c r="K4548" t="s">
        <v>51</v>
      </c>
      <c r="L4548">
        <v>144</v>
      </c>
      <c r="M4548">
        <v>2.75</v>
      </c>
      <c r="N4548">
        <v>1</v>
      </c>
      <c r="O4548">
        <v>144</v>
      </c>
      <c r="P4548">
        <v>2.75</v>
      </c>
      <c r="Q4548">
        <v>1</v>
      </c>
      <c r="R4548">
        <v>2.75</v>
      </c>
      <c r="S4548">
        <v>2.75</v>
      </c>
      <c r="T4548" s="1">
        <v>44749</v>
      </c>
      <c r="U4548" t="str">
        <f t="shared" si="355"/>
        <v>Bai Antioxidant - Kupang strawberry kiwi</v>
      </c>
      <c r="V4548" t="str">
        <f t="shared" si="356"/>
        <v>Non Carbonated</v>
      </c>
      <c r="W4548" t="s">
        <v>49</v>
      </c>
      <c r="X4548" t="b">
        <f t="shared" si="358"/>
        <v>1</v>
      </c>
      <c r="Y4548">
        <f t="shared" si="357"/>
        <v>2.75</v>
      </c>
      <c r="Z4548" s="2">
        <f t="shared" si="359"/>
        <v>1.8333333333333333</v>
      </c>
      <c r="AA4548" t="s">
        <v>52</v>
      </c>
      <c r="AB4548" t="s">
        <v>514</v>
      </c>
      <c r="AD4548" t="s">
        <v>123</v>
      </c>
      <c r="AE4548" t="s">
        <v>767</v>
      </c>
      <c r="AF4548">
        <v>2022</v>
      </c>
    </row>
    <row r="4549" spans="1:32" x14ac:dyDescent="0.25">
      <c r="A4549" t="s">
        <v>29</v>
      </c>
      <c r="B4549" t="s">
        <v>67</v>
      </c>
      <c r="C4549" t="s">
        <v>68</v>
      </c>
      <c r="D4549" t="s">
        <v>69</v>
      </c>
      <c r="E4549">
        <f>_xlfn.XLOOKUP(Table1[[#This Row],[Location]],'Location analysis'!A:A,'Location analysis'!B:B)</f>
        <v>40.435699999999997</v>
      </c>
      <c r="F4549">
        <f>_xlfn.XLOOKUP(Table1[[#This Row],[Location]],'Location analysis'!A:A,'Location analysis'!C:C)</f>
        <v>-74.125200000000007</v>
      </c>
      <c r="G4549" t="s">
        <v>738</v>
      </c>
      <c r="H4549" t="s">
        <v>34</v>
      </c>
      <c r="I4549">
        <v>15353406798</v>
      </c>
      <c r="J4549" t="s">
        <v>766</v>
      </c>
      <c r="K4549" t="s">
        <v>51</v>
      </c>
      <c r="L4549">
        <v>142</v>
      </c>
      <c r="M4549">
        <v>1.5</v>
      </c>
      <c r="N4549">
        <v>1</v>
      </c>
      <c r="O4549">
        <v>142</v>
      </c>
      <c r="P4549">
        <v>1.5</v>
      </c>
      <c r="Q4549">
        <v>1</v>
      </c>
      <c r="R4549">
        <v>1.5</v>
      </c>
      <c r="S4549">
        <v>1.5</v>
      </c>
      <c r="T4549" s="1">
        <v>44749</v>
      </c>
      <c r="U4549" t="str">
        <f t="shared" si="355"/>
        <v>Coca Cola - Regular</v>
      </c>
      <c r="V4549" t="str">
        <f t="shared" si="356"/>
        <v>Carbonated</v>
      </c>
      <c r="W4549" t="s">
        <v>34</v>
      </c>
      <c r="X4549" t="b">
        <f t="shared" si="358"/>
        <v>1</v>
      </c>
      <c r="Y4549">
        <f t="shared" si="357"/>
        <v>1.5</v>
      </c>
      <c r="Z4549" s="2">
        <f t="shared" si="359"/>
        <v>1</v>
      </c>
      <c r="AA4549" t="s">
        <v>183</v>
      </c>
      <c r="AB4549" t="s">
        <v>739</v>
      </c>
      <c r="AD4549" t="s">
        <v>123</v>
      </c>
      <c r="AE4549" t="s">
        <v>767</v>
      </c>
      <c r="AF4549">
        <v>2022</v>
      </c>
    </row>
    <row r="4550" spans="1:32" x14ac:dyDescent="0.25">
      <c r="A4550" t="s">
        <v>29</v>
      </c>
      <c r="B4550" t="s">
        <v>67</v>
      </c>
      <c r="C4550" t="s">
        <v>68</v>
      </c>
      <c r="D4550" t="s">
        <v>69</v>
      </c>
      <c r="E4550">
        <f>_xlfn.XLOOKUP(Table1[[#This Row],[Location]],'Location analysis'!A:A,'Location analysis'!B:B)</f>
        <v>40.435699999999997</v>
      </c>
      <c r="F4550">
        <f>_xlfn.XLOOKUP(Table1[[#This Row],[Location]],'Location analysis'!A:A,'Location analysis'!C:C)</f>
        <v>-74.125200000000007</v>
      </c>
      <c r="G4550" t="s">
        <v>545</v>
      </c>
      <c r="H4550" t="s">
        <v>43</v>
      </c>
      <c r="I4550">
        <v>15353408557</v>
      </c>
      <c r="J4550" t="s">
        <v>766</v>
      </c>
      <c r="K4550" t="s">
        <v>51</v>
      </c>
      <c r="L4550">
        <v>135</v>
      </c>
      <c r="M4550">
        <v>1.5</v>
      </c>
      <c r="N4550">
        <v>1</v>
      </c>
      <c r="O4550">
        <v>135</v>
      </c>
      <c r="P4550">
        <v>1.5</v>
      </c>
      <c r="Q4550">
        <v>1</v>
      </c>
      <c r="R4550">
        <v>1.5</v>
      </c>
      <c r="S4550">
        <v>1.5</v>
      </c>
      <c r="T4550" s="1">
        <v>44749</v>
      </c>
      <c r="U4550" t="str">
        <f t="shared" si="355"/>
        <v>Nutri Grain Apple Cinnamon</v>
      </c>
      <c r="V4550" t="str">
        <f t="shared" si="356"/>
        <v>Food</v>
      </c>
      <c r="W4550" t="s">
        <v>43</v>
      </c>
      <c r="X4550" t="b">
        <f t="shared" si="358"/>
        <v>1</v>
      </c>
      <c r="Y4550">
        <f t="shared" si="357"/>
        <v>1.5</v>
      </c>
      <c r="Z4550" s="2">
        <f t="shared" si="359"/>
        <v>1</v>
      </c>
      <c r="AA4550" t="s">
        <v>545</v>
      </c>
      <c r="AD4550" t="s">
        <v>123</v>
      </c>
      <c r="AE4550" t="s">
        <v>767</v>
      </c>
      <c r="AF4550">
        <v>2022</v>
      </c>
    </row>
    <row r="4551" spans="1:32" x14ac:dyDescent="0.25">
      <c r="A4551" t="s">
        <v>29</v>
      </c>
      <c r="B4551" t="s">
        <v>67</v>
      </c>
      <c r="C4551" t="s">
        <v>68</v>
      </c>
      <c r="D4551" t="s">
        <v>69</v>
      </c>
      <c r="E4551">
        <f>_xlfn.XLOOKUP(Table1[[#This Row],[Location]],'Location analysis'!A:A,'Location analysis'!B:B)</f>
        <v>40.435699999999997</v>
      </c>
      <c r="F4551">
        <f>_xlfn.XLOOKUP(Table1[[#This Row],[Location]],'Location analysis'!A:A,'Location analysis'!C:C)</f>
        <v>-74.125200000000007</v>
      </c>
      <c r="G4551" t="s">
        <v>259</v>
      </c>
      <c r="H4551" t="s">
        <v>34</v>
      </c>
      <c r="I4551">
        <v>15353740918</v>
      </c>
      <c r="J4551" t="s">
        <v>766</v>
      </c>
      <c r="K4551" t="s">
        <v>51</v>
      </c>
      <c r="L4551">
        <v>140</v>
      </c>
      <c r="M4551">
        <v>1.5</v>
      </c>
      <c r="N4551">
        <v>1</v>
      </c>
      <c r="O4551">
        <v>140</v>
      </c>
      <c r="P4551">
        <v>1.5</v>
      </c>
      <c r="Q4551">
        <v>1</v>
      </c>
      <c r="R4551">
        <v>1.5</v>
      </c>
      <c r="S4551">
        <v>1.5</v>
      </c>
      <c r="T4551" s="1">
        <v>44749</v>
      </c>
      <c r="U4551" t="str">
        <f t="shared" si="355"/>
        <v>Sunkist Soda - Orange</v>
      </c>
      <c r="V4551" t="str">
        <f t="shared" si="356"/>
        <v>Carbonated</v>
      </c>
      <c r="W4551" t="s">
        <v>34</v>
      </c>
      <c r="X4551" t="b">
        <f t="shared" si="358"/>
        <v>1</v>
      </c>
      <c r="Y4551">
        <f t="shared" si="357"/>
        <v>1.5</v>
      </c>
      <c r="Z4551" s="2">
        <f t="shared" si="359"/>
        <v>1</v>
      </c>
      <c r="AA4551" t="s">
        <v>260</v>
      </c>
      <c r="AB4551" t="s">
        <v>261</v>
      </c>
      <c r="AD4551" t="s">
        <v>123</v>
      </c>
      <c r="AE4551" t="s">
        <v>767</v>
      </c>
      <c r="AF4551">
        <v>2022</v>
      </c>
    </row>
    <row r="4552" spans="1:32" x14ac:dyDescent="0.25">
      <c r="A4552" t="s">
        <v>29</v>
      </c>
      <c r="B4552" t="s">
        <v>394</v>
      </c>
      <c r="C4552" t="s">
        <v>395</v>
      </c>
      <c r="D4552" t="s">
        <v>396</v>
      </c>
      <c r="E4552">
        <f>_xlfn.XLOOKUP(Table1[[#This Row],[Location]],'Location analysis'!A:A,'Location analysis'!B:B)</f>
        <v>40.416893999999999</v>
      </c>
      <c r="F4552">
        <f>_xlfn.XLOOKUP(Table1[[#This Row],[Location]],'Location analysis'!A:A,'Location analysis'!C:C)</f>
        <v>-74.420399000000003</v>
      </c>
      <c r="G4552" t="s">
        <v>384</v>
      </c>
      <c r="H4552" t="s">
        <v>43</v>
      </c>
      <c r="I4552">
        <v>15353811211</v>
      </c>
      <c r="J4552" t="s">
        <v>766</v>
      </c>
      <c r="K4552" t="s">
        <v>51</v>
      </c>
      <c r="L4552">
        <v>124</v>
      </c>
      <c r="M4552">
        <v>1.25</v>
      </c>
      <c r="N4552">
        <v>1</v>
      </c>
      <c r="O4552">
        <v>124</v>
      </c>
      <c r="P4552">
        <v>1.25</v>
      </c>
      <c r="Q4552">
        <v>1</v>
      </c>
      <c r="R4552">
        <v>1.25</v>
      </c>
      <c r="S4552">
        <v>1.25</v>
      </c>
      <c r="T4552" s="1">
        <v>44749</v>
      </c>
      <c r="U4552" t="str">
        <f t="shared" si="355"/>
        <v>CheezIt - Cheddar Sour Cream and Onion</v>
      </c>
      <c r="V4552" t="str">
        <f t="shared" si="356"/>
        <v>Food</v>
      </c>
      <c r="W4552" t="s">
        <v>43</v>
      </c>
      <c r="X4552" t="b">
        <f t="shared" si="358"/>
        <v>1</v>
      </c>
      <c r="Y4552">
        <f t="shared" si="357"/>
        <v>1.25</v>
      </c>
      <c r="Z4552" s="2">
        <f t="shared" si="359"/>
        <v>0.83333333333333337</v>
      </c>
      <c r="AA4552" t="s">
        <v>193</v>
      </c>
      <c r="AB4552" t="s">
        <v>386</v>
      </c>
      <c r="AD4552" t="s">
        <v>123</v>
      </c>
      <c r="AE4552" t="s">
        <v>767</v>
      </c>
      <c r="AF4552">
        <v>2022</v>
      </c>
    </row>
    <row r="4553" spans="1:32" x14ac:dyDescent="0.25">
      <c r="A4553" t="s">
        <v>29</v>
      </c>
      <c r="B4553" t="s">
        <v>394</v>
      </c>
      <c r="C4553" t="s">
        <v>395</v>
      </c>
      <c r="D4553" t="s">
        <v>396</v>
      </c>
      <c r="E4553">
        <f>_xlfn.XLOOKUP(Table1[[#This Row],[Location]],'Location analysis'!A:A,'Location analysis'!B:B)</f>
        <v>40.416893999999999</v>
      </c>
      <c r="F4553">
        <f>_xlfn.XLOOKUP(Table1[[#This Row],[Location]],'Location analysis'!A:A,'Location analysis'!C:C)</f>
        <v>-74.420399000000003</v>
      </c>
      <c r="G4553" t="s">
        <v>248</v>
      </c>
      <c r="H4553" t="s">
        <v>43</v>
      </c>
      <c r="I4553">
        <v>15353853571</v>
      </c>
      <c r="J4553" t="s">
        <v>766</v>
      </c>
      <c r="K4553" t="s">
        <v>51</v>
      </c>
      <c r="L4553">
        <v>111</v>
      </c>
      <c r="M4553">
        <v>1.5</v>
      </c>
      <c r="N4553">
        <v>1</v>
      </c>
      <c r="O4553">
        <v>111</v>
      </c>
      <c r="P4553">
        <v>1.5</v>
      </c>
      <c r="Q4553">
        <v>1</v>
      </c>
      <c r="R4553">
        <v>1.5</v>
      </c>
      <c r="S4553">
        <v>1.5</v>
      </c>
      <c r="T4553" s="1">
        <v>44749</v>
      </c>
      <c r="U4553" t="str">
        <f t="shared" si="355"/>
        <v>Popchips Potato - Sea Salt</v>
      </c>
      <c r="V4553" t="str">
        <f t="shared" si="356"/>
        <v>Food</v>
      </c>
      <c r="W4553" t="s">
        <v>43</v>
      </c>
      <c r="X4553" t="b">
        <f t="shared" si="358"/>
        <v>1</v>
      </c>
      <c r="Y4553">
        <f t="shared" si="357"/>
        <v>1.5</v>
      </c>
      <c r="Z4553" s="2">
        <f t="shared" si="359"/>
        <v>1</v>
      </c>
      <c r="AA4553" t="s">
        <v>229</v>
      </c>
      <c r="AB4553" t="s">
        <v>157</v>
      </c>
      <c r="AD4553" t="s">
        <v>123</v>
      </c>
      <c r="AE4553" t="s">
        <v>767</v>
      </c>
      <c r="AF4553">
        <v>2022</v>
      </c>
    </row>
    <row r="4554" spans="1:32" x14ac:dyDescent="0.25">
      <c r="A4554" t="s">
        <v>29</v>
      </c>
      <c r="B4554" t="s">
        <v>46</v>
      </c>
      <c r="C4554" t="s">
        <v>31</v>
      </c>
      <c r="D4554" t="s">
        <v>47</v>
      </c>
      <c r="E4554">
        <f>_xlfn.XLOOKUP(Table1[[#This Row],[Location]],'Location analysis'!A:A,'Location analysis'!B:B)</f>
        <v>40.423690999999998</v>
      </c>
      <c r="F4554">
        <f>_xlfn.XLOOKUP(Table1[[#This Row],[Location]],'Location analysis'!A:A,'Location analysis'!C:C)</f>
        <v>-74.380831999999998</v>
      </c>
      <c r="G4554" t="s">
        <v>192</v>
      </c>
      <c r="H4554" t="s">
        <v>43</v>
      </c>
      <c r="I4554">
        <v>15354008408</v>
      </c>
      <c r="J4554" t="s">
        <v>766</v>
      </c>
      <c r="K4554" t="s">
        <v>51</v>
      </c>
      <c r="L4554">
        <v>123</v>
      </c>
      <c r="M4554">
        <v>1.5</v>
      </c>
      <c r="N4554">
        <v>1</v>
      </c>
      <c r="O4554">
        <v>123</v>
      </c>
      <c r="P4554">
        <v>1.5</v>
      </c>
      <c r="Q4554">
        <v>1</v>
      </c>
      <c r="R4554">
        <v>1.5</v>
      </c>
      <c r="S4554">
        <v>1.5</v>
      </c>
      <c r="T4554" s="1">
        <v>44749</v>
      </c>
      <c r="U4554" t="str">
        <f t="shared" si="355"/>
        <v>CheezIt - Original</v>
      </c>
      <c r="V4554" t="str">
        <f t="shared" si="356"/>
        <v>Food</v>
      </c>
      <c r="W4554" t="s">
        <v>43</v>
      </c>
      <c r="X4554" t="b">
        <f t="shared" si="358"/>
        <v>1</v>
      </c>
      <c r="Y4554">
        <f t="shared" si="357"/>
        <v>1.5</v>
      </c>
      <c r="Z4554" s="2">
        <f t="shared" si="359"/>
        <v>1</v>
      </c>
      <c r="AA4554" t="s">
        <v>193</v>
      </c>
      <c r="AB4554" t="s">
        <v>150</v>
      </c>
      <c r="AD4554" t="s">
        <v>123</v>
      </c>
      <c r="AE4554" t="s">
        <v>767</v>
      </c>
      <c r="AF4554">
        <v>2022</v>
      </c>
    </row>
    <row r="4555" spans="1:32" x14ac:dyDescent="0.25">
      <c r="A4555" t="s">
        <v>29</v>
      </c>
      <c r="B4555" t="s">
        <v>67</v>
      </c>
      <c r="C4555" t="s">
        <v>68</v>
      </c>
      <c r="D4555" t="s">
        <v>69</v>
      </c>
      <c r="E4555">
        <f>_xlfn.XLOOKUP(Table1[[#This Row],[Location]],'Location analysis'!A:A,'Location analysis'!B:B)</f>
        <v>40.435699999999997</v>
      </c>
      <c r="F4555">
        <f>_xlfn.XLOOKUP(Table1[[#This Row],[Location]],'Location analysis'!A:A,'Location analysis'!C:C)</f>
        <v>-74.125200000000007</v>
      </c>
      <c r="G4555" t="s">
        <v>259</v>
      </c>
      <c r="H4555" t="s">
        <v>34</v>
      </c>
      <c r="I4555">
        <v>15354196284</v>
      </c>
      <c r="J4555" t="s">
        <v>766</v>
      </c>
      <c r="K4555" t="s">
        <v>51</v>
      </c>
      <c r="L4555">
        <v>140</v>
      </c>
      <c r="M4555">
        <v>1.5</v>
      </c>
      <c r="N4555">
        <v>1</v>
      </c>
      <c r="O4555">
        <v>140</v>
      </c>
      <c r="P4555">
        <v>1.5</v>
      </c>
      <c r="Q4555">
        <v>1</v>
      </c>
      <c r="R4555">
        <v>1.5</v>
      </c>
      <c r="S4555">
        <v>1.5</v>
      </c>
      <c r="T4555" s="1">
        <v>44749</v>
      </c>
      <c r="U4555" t="str">
        <f t="shared" si="355"/>
        <v>Sunkist Soda - Orange</v>
      </c>
      <c r="V4555" t="str">
        <f t="shared" si="356"/>
        <v>Carbonated</v>
      </c>
      <c r="W4555" t="s">
        <v>34</v>
      </c>
      <c r="X4555" t="b">
        <f t="shared" si="358"/>
        <v>1</v>
      </c>
      <c r="Y4555">
        <f t="shared" si="357"/>
        <v>1.5</v>
      </c>
      <c r="Z4555" s="2">
        <f t="shared" si="359"/>
        <v>1</v>
      </c>
      <c r="AA4555" t="s">
        <v>260</v>
      </c>
      <c r="AB4555" t="s">
        <v>261</v>
      </c>
      <c r="AD4555" t="s">
        <v>123</v>
      </c>
      <c r="AE4555" t="s">
        <v>767</v>
      </c>
      <c r="AF4555">
        <v>2022</v>
      </c>
    </row>
    <row r="4556" spans="1:32" x14ac:dyDescent="0.25">
      <c r="A4556" t="s">
        <v>29</v>
      </c>
      <c r="B4556" t="s">
        <v>67</v>
      </c>
      <c r="C4556" t="s">
        <v>68</v>
      </c>
      <c r="D4556" t="s">
        <v>69</v>
      </c>
      <c r="E4556">
        <f>_xlfn.XLOOKUP(Table1[[#This Row],[Location]],'Location analysis'!A:A,'Location analysis'!B:B)</f>
        <v>40.435699999999997</v>
      </c>
      <c r="F4556">
        <f>_xlfn.XLOOKUP(Table1[[#This Row],[Location]],'Location analysis'!A:A,'Location analysis'!C:C)</f>
        <v>-74.125200000000007</v>
      </c>
      <c r="G4556" t="s">
        <v>259</v>
      </c>
      <c r="H4556" t="s">
        <v>34</v>
      </c>
      <c r="I4556">
        <v>15354196562</v>
      </c>
      <c r="J4556" t="s">
        <v>766</v>
      </c>
      <c r="K4556" t="s">
        <v>51</v>
      </c>
      <c r="L4556">
        <v>140</v>
      </c>
      <c r="M4556">
        <v>1.5</v>
      </c>
      <c r="N4556">
        <v>1</v>
      </c>
      <c r="O4556">
        <v>140</v>
      </c>
      <c r="P4556">
        <v>1.5</v>
      </c>
      <c r="Q4556">
        <v>1</v>
      </c>
      <c r="R4556">
        <v>1.5</v>
      </c>
      <c r="S4556">
        <v>1.5</v>
      </c>
      <c r="T4556" s="1">
        <v>44749</v>
      </c>
      <c r="U4556" t="str">
        <f t="shared" si="355"/>
        <v>Sunkist Soda - Orange</v>
      </c>
      <c r="V4556" t="str">
        <f t="shared" si="356"/>
        <v>Carbonated</v>
      </c>
      <c r="W4556" t="s">
        <v>34</v>
      </c>
      <c r="X4556" t="b">
        <f t="shared" si="358"/>
        <v>1</v>
      </c>
      <c r="Y4556">
        <f t="shared" si="357"/>
        <v>1.5</v>
      </c>
      <c r="Z4556" s="2">
        <f t="shared" si="359"/>
        <v>1</v>
      </c>
      <c r="AA4556" t="s">
        <v>260</v>
      </c>
      <c r="AB4556" t="s">
        <v>261</v>
      </c>
      <c r="AD4556" t="s">
        <v>123</v>
      </c>
      <c r="AE4556" t="s">
        <v>767</v>
      </c>
      <c r="AF4556">
        <v>2022</v>
      </c>
    </row>
    <row r="4557" spans="1:32" x14ac:dyDescent="0.25">
      <c r="A4557" t="s">
        <v>29</v>
      </c>
      <c r="B4557" t="s">
        <v>67</v>
      </c>
      <c r="C4557" t="s">
        <v>68</v>
      </c>
      <c r="D4557" t="s">
        <v>69</v>
      </c>
      <c r="E4557">
        <f>_xlfn.XLOOKUP(Table1[[#This Row],[Location]],'Location analysis'!A:A,'Location analysis'!B:B)</f>
        <v>40.435699999999997</v>
      </c>
      <c r="F4557">
        <f>_xlfn.XLOOKUP(Table1[[#This Row],[Location]],'Location analysis'!A:A,'Location analysis'!C:C)</f>
        <v>-74.125200000000007</v>
      </c>
      <c r="G4557" t="s">
        <v>722</v>
      </c>
      <c r="H4557" t="s">
        <v>49</v>
      </c>
      <c r="I4557">
        <v>15354669531</v>
      </c>
      <c r="J4557" t="s">
        <v>766</v>
      </c>
      <c r="K4557" t="s">
        <v>51</v>
      </c>
      <c r="L4557">
        <v>143</v>
      </c>
      <c r="M4557">
        <v>2.5</v>
      </c>
      <c r="N4557">
        <v>1</v>
      </c>
      <c r="O4557">
        <v>143</v>
      </c>
      <c r="P4557">
        <v>2.5</v>
      </c>
      <c r="Q4557">
        <v>1</v>
      </c>
      <c r="R4557">
        <v>2.5</v>
      </c>
      <c r="S4557">
        <v>2.5</v>
      </c>
      <c r="T4557" s="1">
        <v>44749</v>
      </c>
      <c r="U4557" t="str">
        <f t="shared" si="355"/>
        <v>Snapple Tea - Lemon</v>
      </c>
      <c r="V4557" t="str">
        <f t="shared" si="356"/>
        <v>Non Carbonated</v>
      </c>
      <c r="W4557" t="s">
        <v>49</v>
      </c>
      <c r="X4557" t="b">
        <f t="shared" si="358"/>
        <v>1</v>
      </c>
      <c r="Y4557">
        <f t="shared" si="357"/>
        <v>2.5</v>
      </c>
      <c r="Z4557" s="2">
        <f t="shared" si="359"/>
        <v>1.6666666666666667</v>
      </c>
      <c r="AA4557" t="s">
        <v>330</v>
      </c>
      <c r="AB4557" t="s">
        <v>76</v>
      </c>
      <c r="AD4557" t="s">
        <v>123</v>
      </c>
      <c r="AE4557" t="s">
        <v>767</v>
      </c>
      <c r="AF4557">
        <v>2022</v>
      </c>
    </row>
    <row r="4558" spans="1:32" x14ac:dyDescent="0.25">
      <c r="A4558" t="s">
        <v>29</v>
      </c>
      <c r="B4558" t="s">
        <v>67</v>
      </c>
      <c r="C4558" t="s">
        <v>68</v>
      </c>
      <c r="D4558" t="s">
        <v>69</v>
      </c>
      <c r="E4558">
        <f>_xlfn.XLOOKUP(Table1[[#This Row],[Location]],'Location analysis'!A:A,'Location analysis'!B:B)</f>
        <v>40.435699999999997</v>
      </c>
      <c r="F4558">
        <f>_xlfn.XLOOKUP(Table1[[#This Row],[Location]],'Location analysis'!A:A,'Location analysis'!C:C)</f>
        <v>-74.125200000000007</v>
      </c>
      <c r="G4558" t="s">
        <v>414</v>
      </c>
      <c r="H4558" t="s">
        <v>43</v>
      </c>
      <c r="I4558">
        <v>15354740681</v>
      </c>
      <c r="J4558" t="s">
        <v>766</v>
      </c>
      <c r="K4558" t="s">
        <v>51</v>
      </c>
      <c r="L4558">
        <v>123</v>
      </c>
      <c r="M4558">
        <v>1.5</v>
      </c>
      <c r="N4558">
        <v>1</v>
      </c>
      <c r="O4558">
        <v>123</v>
      </c>
      <c r="P4558">
        <v>1.5</v>
      </c>
      <c r="Q4558">
        <v>1</v>
      </c>
      <c r="R4558">
        <v>1.5</v>
      </c>
      <c r="S4558">
        <v>1.5</v>
      </c>
      <c r="T4558" s="1">
        <v>44749</v>
      </c>
      <c r="U4558" t="str">
        <f t="shared" si="355"/>
        <v>Lays - Classic</v>
      </c>
      <c r="V4558" t="str">
        <f t="shared" si="356"/>
        <v>Food</v>
      </c>
      <c r="W4558" t="s">
        <v>43</v>
      </c>
      <c r="X4558" t="b">
        <f t="shared" si="358"/>
        <v>1</v>
      </c>
      <c r="Y4558">
        <f t="shared" si="357"/>
        <v>1.5</v>
      </c>
      <c r="Z4558" s="2">
        <f t="shared" si="359"/>
        <v>1</v>
      </c>
      <c r="AA4558" t="s">
        <v>415</v>
      </c>
      <c r="AB4558" t="s">
        <v>416</v>
      </c>
      <c r="AD4558" t="s">
        <v>123</v>
      </c>
      <c r="AE4558" t="s">
        <v>767</v>
      </c>
      <c r="AF4558">
        <v>2022</v>
      </c>
    </row>
    <row r="4559" spans="1:32" x14ac:dyDescent="0.25">
      <c r="A4559" t="s">
        <v>29</v>
      </c>
      <c r="B4559" t="s">
        <v>67</v>
      </c>
      <c r="C4559" t="s">
        <v>68</v>
      </c>
      <c r="D4559" t="s">
        <v>69</v>
      </c>
      <c r="E4559">
        <f>_xlfn.XLOOKUP(Table1[[#This Row],[Location]],'Location analysis'!A:A,'Location analysis'!B:B)</f>
        <v>40.435699999999997</v>
      </c>
      <c r="F4559">
        <f>_xlfn.XLOOKUP(Table1[[#This Row],[Location]],'Location analysis'!A:A,'Location analysis'!C:C)</f>
        <v>-74.125200000000007</v>
      </c>
      <c r="G4559" t="s">
        <v>556</v>
      </c>
      <c r="H4559" t="s">
        <v>43</v>
      </c>
      <c r="I4559">
        <v>15354740552</v>
      </c>
      <c r="J4559" t="s">
        <v>766</v>
      </c>
      <c r="K4559" t="s">
        <v>51</v>
      </c>
      <c r="L4559">
        <v>124</v>
      </c>
      <c r="M4559">
        <v>1.5</v>
      </c>
      <c r="N4559">
        <v>1</v>
      </c>
      <c r="O4559">
        <v>124</v>
      </c>
      <c r="P4559">
        <v>1.5</v>
      </c>
      <c r="Q4559">
        <v>1</v>
      </c>
      <c r="R4559">
        <v>1.5</v>
      </c>
      <c r="S4559">
        <v>1.5</v>
      </c>
      <c r="T4559" s="1">
        <v>44749</v>
      </c>
      <c r="U4559" t="str">
        <f t="shared" si="355"/>
        <v>Cheetos Cheddar Jalapeno</v>
      </c>
      <c r="V4559" t="str">
        <f t="shared" si="356"/>
        <v>Food</v>
      </c>
      <c r="W4559" t="s">
        <v>43</v>
      </c>
      <c r="X4559" t="b">
        <f t="shared" si="358"/>
        <v>1</v>
      </c>
      <c r="Y4559">
        <f t="shared" si="357"/>
        <v>1.5</v>
      </c>
      <c r="Z4559" s="2">
        <f t="shared" si="359"/>
        <v>1</v>
      </c>
      <c r="AA4559" t="s">
        <v>556</v>
      </c>
      <c r="AD4559" t="s">
        <v>123</v>
      </c>
      <c r="AE4559" t="s">
        <v>767</v>
      </c>
      <c r="AF4559">
        <v>2022</v>
      </c>
    </row>
    <row r="4560" spans="1:32" x14ac:dyDescent="0.25">
      <c r="A4560" t="s">
        <v>29</v>
      </c>
      <c r="B4560" t="s">
        <v>67</v>
      </c>
      <c r="C4560" t="s">
        <v>68</v>
      </c>
      <c r="D4560" t="s">
        <v>69</v>
      </c>
      <c r="E4560">
        <f>_xlfn.XLOOKUP(Table1[[#This Row],[Location]],'Location analysis'!A:A,'Location analysis'!B:B)</f>
        <v>40.435699999999997</v>
      </c>
      <c r="F4560">
        <f>_xlfn.XLOOKUP(Table1[[#This Row],[Location]],'Location analysis'!A:A,'Location analysis'!C:C)</f>
        <v>-74.125200000000007</v>
      </c>
      <c r="G4560" t="s">
        <v>738</v>
      </c>
      <c r="H4560" t="s">
        <v>34</v>
      </c>
      <c r="I4560">
        <v>15355331364</v>
      </c>
      <c r="J4560" t="s">
        <v>768</v>
      </c>
      <c r="K4560" t="s">
        <v>36</v>
      </c>
      <c r="L4560">
        <v>142</v>
      </c>
      <c r="M4560">
        <v>1.5</v>
      </c>
      <c r="N4560">
        <v>1</v>
      </c>
      <c r="O4560">
        <v>142</v>
      </c>
      <c r="P4560">
        <v>1.5</v>
      </c>
      <c r="Q4560">
        <v>1</v>
      </c>
      <c r="R4560">
        <v>1.5</v>
      </c>
      <c r="S4560">
        <v>1.5</v>
      </c>
      <c r="T4560" s="1">
        <v>44750</v>
      </c>
      <c r="U4560" t="str">
        <f t="shared" si="355"/>
        <v>Coca Cola - Regular</v>
      </c>
      <c r="V4560" t="str">
        <f t="shared" si="356"/>
        <v>Carbonated</v>
      </c>
      <c r="W4560" t="s">
        <v>34</v>
      </c>
      <c r="X4560" t="b">
        <f t="shared" si="358"/>
        <v>1</v>
      </c>
      <c r="Y4560">
        <f t="shared" si="357"/>
        <v>1.5</v>
      </c>
      <c r="Z4560" s="2">
        <f t="shared" si="359"/>
        <v>1</v>
      </c>
      <c r="AA4560" t="s">
        <v>183</v>
      </c>
      <c r="AB4560" t="s">
        <v>739</v>
      </c>
      <c r="AD4560" t="s">
        <v>132</v>
      </c>
      <c r="AE4560" t="s">
        <v>769</v>
      </c>
      <c r="AF4560">
        <v>2022</v>
      </c>
    </row>
    <row r="4561" spans="1:32" x14ac:dyDescent="0.25">
      <c r="A4561" t="s">
        <v>29</v>
      </c>
      <c r="B4561" t="s">
        <v>67</v>
      </c>
      <c r="C4561" t="s">
        <v>68</v>
      </c>
      <c r="D4561" t="s">
        <v>69</v>
      </c>
      <c r="E4561">
        <f>_xlfn.XLOOKUP(Table1[[#This Row],[Location]],'Location analysis'!A:A,'Location analysis'!B:B)</f>
        <v>40.435699999999997</v>
      </c>
      <c r="F4561">
        <f>_xlfn.XLOOKUP(Table1[[#This Row],[Location]],'Location analysis'!A:A,'Location analysis'!C:C)</f>
        <v>-74.125200000000007</v>
      </c>
      <c r="G4561" t="s">
        <v>722</v>
      </c>
      <c r="H4561" t="s">
        <v>49</v>
      </c>
      <c r="I4561">
        <v>15355366761</v>
      </c>
      <c r="J4561" t="s">
        <v>768</v>
      </c>
      <c r="K4561" t="s">
        <v>51</v>
      </c>
      <c r="L4561">
        <v>143</v>
      </c>
      <c r="M4561">
        <v>2.5</v>
      </c>
      <c r="N4561">
        <v>1</v>
      </c>
      <c r="O4561">
        <v>143</v>
      </c>
      <c r="P4561">
        <v>2.5</v>
      </c>
      <c r="Q4561">
        <v>1</v>
      </c>
      <c r="R4561">
        <v>2.5</v>
      </c>
      <c r="S4561">
        <v>2.5</v>
      </c>
      <c r="T4561" s="1">
        <v>44750</v>
      </c>
      <c r="U4561" t="str">
        <f t="shared" si="355"/>
        <v>Snapple Tea - Lemon</v>
      </c>
      <c r="V4561" t="str">
        <f t="shared" si="356"/>
        <v>Non Carbonated</v>
      </c>
      <c r="W4561" t="s">
        <v>49</v>
      </c>
      <c r="X4561" t="b">
        <f t="shared" si="358"/>
        <v>1</v>
      </c>
      <c r="Y4561">
        <f t="shared" si="357"/>
        <v>2.5</v>
      </c>
      <c r="Z4561" s="2">
        <f t="shared" si="359"/>
        <v>1.6666666666666667</v>
      </c>
      <c r="AA4561" t="s">
        <v>330</v>
      </c>
      <c r="AB4561" t="s">
        <v>76</v>
      </c>
      <c r="AD4561" t="s">
        <v>132</v>
      </c>
      <c r="AE4561" t="s">
        <v>769</v>
      </c>
      <c r="AF4561">
        <v>2022</v>
      </c>
    </row>
    <row r="4562" spans="1:32" x14ac:dyDescent="0.25">
      <c r="A4562" t="s">
        <v>29</v>
      </c>
      <c r="B4562" t="s">
        <v>67</v>
      </c>
      <c r="C4562" t="s">
        <v>68</v>
      </c>
      <c r="D4562" t="s">
        <v>69</v>
      </c>
      <c r="E4562">
        <f>_xlfn.XLOOKUP(Table1[[#This Row],[Location]],'Location analysis'!A:A,'Location analysis'!B:B)</f>
        <v>40.435699999999997</v>
      </c>
      <c r="F4562">
        <f>_xlfn.XLOOKUP(Table1[[#This Row],[Location]],'Location analysis'!A:A,'Location analysis'!C:C)</f>
        <v>-74.125200000000007</v>
      </c>
      <c r="G4562" t="s">
        <v>275</v>
      </c>
      <c r="H4562" t="s">
        <v>43</v>
      </c>
      <c r="I4562">
        <v>15355601645</v>
      </c>
      <c r="J4562" t="s">
        <v>768</v>
      </c>
      <c r="K4562" t="s">
        <v>36</v>
      </c>
      <c r="L4562">
        <v>112</v>
      </c>
      <c r="M4562">
        <v>2</v>
      </c>
      <c r="N4562">
        <v>1</v>
      </c>
      <c r="O4562">
        <v>112</v>
      </c>
      <c r="P4562">
        <v>2</v>
      </c>
      <c r="Q4562">
        <v>1</v>
      </c>
      <c r="R4562">
        <v>2</v>
      </c>
      <c r="S4562">
        <v>2</v>
      </c>
      <c r="T4562" s="1">
        <v>44750</v>
      </c>
      <c r="U4562" t="str">
        <f t="shared" si="355"/>
        <v>Cheetos Flaming Hot Limon Crunchy</v>
      </c>
      <c r="V4562" t="str">
        <f t="shared" si="356"/>
        <v>Food</v>
      </c>
      <c r="W4562" t="s">
        <v>43</v>
      </c>
      <c r="X4562" t="b">
        <f t="shared" si="358"/>
        <v>1</v>
      </c>
      <c r="Y4562">
        <f t="shared" si="357"/>
        <v>2</v>
      </c>
      <c r="Z4562" s="2">
        <f t="shared" si="359"/>
        <v>1.3333333333333333</v>
      </c>
      <c r="AA4562" t="s">
        <v>275</v>
      </c>
      <c r="AD4562" t="s">
        <v>132</v>
      </c>
      <c r="AE4562" t="s">
        <v>769</v>
      </c>
      <c r="AF4562">
        <v>2022</v>
      </c>
    </row>
    <row r="4563" spans="1:32" x14ac:dyDescent="0.25">
      <c r="A4563" t="s">
        <v>29</v>
      </c>
      <c r="B4563" t="s">
        <v>67</v>
      </c>
      <c r="C4563" t="s">
        <v>68</v>
      </c>
      <c r="D4563" t="s">
        <v>69</v>
      </c>
      <c r="E4563">
        <f>_xlfn.XLOOKUP(Table1[[#This Row],[Location]],'Location analysis'!A:A,'Location analysis'!B:B)</f>
        <v>40.435699999999997</v>
      </c>
      <c r="F4563">
        <f>_xlfn.XLOOKUP(Table1[[#This Row],[Location]],'Location analysis'!A:A,'Location analysis'!C:C)</f>
        <v>-74.125200000000007</v>
      </c>
      <c r="G4563" t="s">
        <v>275</v>
      </c>
      <c r="H4563" t="s">
        <v>43</v>
      </c>
      <c r="I4563">
        <v>15355749043</v>
      </c>
      <c r="J4563" t="s">
        <v>768</v>
      </c>
      <c r="K4563" t="s">
        <v>36</v>
      </c>
      <c r="L4563">
        <v>112</v>
      </c>
      <c r="M4563">
        <v>2</v>
      </c>
      <c r="N4563">
        <v>1</v>
      </c>
      <c r="O4563">
        <v>112</v>
      </c>
      <c r="P4563">
        <v>2</v>
      </c>
      <c r="Q4563">
        <v>1</v>
      </c>
      <c r="R4563">
        <v>2</v>
      </c>
      <c r="S4563">
        <v>2</v>
      </c>
      <c r="T4563" s="1">
        <v>44750</v>
      </c>
      <c r="U4563" t="str">
        <f t="shared" si="355"/>
        <v>Cheetos Flaming Hot Limon Crunchy</v>
      </c>
      <c r="V4563" t="str">
        <f t="shared" si="356"/>
        <v>Food</v>
      </c>
      <c r="W4563" t="s">
        <v>43</v>
      </c>
      <c r="X4563" t="b">
        <f t="shared" si="358"/>
        <v>1</v>
      </c>
      <c r="Y4563">
        <f t="shared" si="357"/>
        <v>2</v>
      </c>
      <c r="Z4563" s="2">
        <f t="shared" si="359"/>
        <v>1.3333333333333333</v>
      </c>
      <c r="AA4563" t="s">
        <v>275</v>
      </c>
      <c r="AD4563" t="s">
        <v>132</v>
      </c>
      <c r="AE4563" t="s">
        <v>769</v>
      </c>
      <c r="AF4563">
        <v>2022</v>
      </c>
    </row>
    <row r="4564" spans="1:32" x14ac:dyDescent="0.25">
      <c r="A4564" t="s">
        <v>29</v>
      </c>
      <c r="B4564" t="s">
        <v>394</v>
      </c>
      <c r="C4564" t="s">
        <v>395</v>
      </c>
      <c r="D4564" t="s">
        <v>396</v>
      </c>
      <c r="E4564">
        <f>_xlfn.XLOOKUP(Table1[[#This Row],[Location]],'Location analysis'!A:A,'Location analysis'!B:B)</f>
        <v>40.416893999999999</v>
      </c>
      <c r="F4564">
        <f>_xlfn.XLOOKUP(Table1[[#This Row],[Location]],'Location analysis'!A:A,'Location analysis'!C:C)</f>
        <v>-74.420399000000003</v>
      </c>
      <c r="G4564" t="s">
        <v>182</v>
      </c>
      <c r="H4564" t="s">
        <v>34</v>
      </c>
      <c r="I4564">
        <v>15355796682</v>
      </c>
      <c r="J4564" t="s">
        <v>768</v>
      </c>
      <c r="K4564" t="s">
        <v>36</v>
      </c>
      <c r="L4564">
        <v>142</v>
      </c>
      <c r="M4564">
        <v>1.5</v>
      </c>
      <c r="N4564">
        <v>1</v>
      </c>
      <c r="O4564">
        <v>142</v>
      </c>
      <c r="P4564">
        <v>1.5</v>
      </c>
      <c r="Q4564">
        <v>1</v>
      </c>
      <c r="R4564">
        <v>1.5</v>
      </c>
      <c r="S4564">
        <v>4.25</v>
      </c>
      <c r="T4564" s="1">
        <v>44750</v>
      </c>
      <c r="U4564" t="str">
        <f t="shared" si="355"/>
        <v>Coca Cola - Zero Sugar</v>
      </c>
      <c r="V4564" t="str">
        <f t="shared" si="356"/>
        <v>Carbonated</v>
      </c>
      <c r="W4564" t="s">
        <v>34</v>
      </c>
      <c r="X4564" t="b">
        <f t="shared" si="358"/>
        <v>1</v>
      </c>
      <c r="Y4564">
        <f t="shared" si="357"/>
        <v>1.5</v>
      </c>
      <c r="Z4564" s="2">
        <f t="shared" si="359"/>
        <v>1</v>
      </c>
      <c r="AA4564" t="s">
        <v>183</v>
      </c>
      <c r="AB4564" t="s">
        <v>184</v>
      </c>
      <c r="AD4564" t="s">
        <v>132</v>
      </c>
      <c r="AE4564" t="s">
        <v>769</v>
      </c>
      <c r="AF4564">
        <v>2022</v>
      </c>
    </row>
    <row r="4565" spans="1:32" x14ac:dyDescent="0.25">
      <c r="A4565" t="s">
        <v>29</v>
      </c>
      <c r="B4565" t="s">
        <v>394</v>
      </c>
      <c r="C4565" t="s">
        <v>395</v>
      </c>
      <c r="D4565" t="s">
        <v>396</v>
      </c>
      <c r="E4565">
        <f>_xlfn.XLOOKUP(Table1[[#This Row],[Location]],'Location analysis'!A:A,'Location analysis'!B:B)</f>
        <v>40.416893999999999</v>
      </c>
      <c r="F4565">
        <f>_xlfn.XLOOKUP(Table1[[#This Row],[Location]],'Location analysis'!A:A,'Location analysis'!C:C)</f>
        <v>-74.420399000000003</v>
      </c>
      <c r="G4565" t="s">
        <v>664</v>
      </c>
      <c r="H4565" t="s">
        <v>49</v>
      </c>
      <c r="I4565">
        <v>15355796682</v>
      </c>
      <c r="J4565" t="s">
        <v>768</v>
      </c>
      <c r="K4565" t="s">
        <v>36</v>
      </c>
      <c r="L4565">
        <v>143</v>
      </c>
      <c r="M4565">
        <v>2.75</v>
      </c>
      <c r="N4565">
        <v>1</v>
      </c>
      <c r="O4565">
        <v>143</v>
      </c>
      <c r="P4565">
        <v>2.75</v>
      </c>
      <c r="Q4565">
        <v>1</v>
      </c>
      <c r="R4565">
        <v>2.75</v>
      </c>
      <c r="S4565">
        <v>4.25</v>
      </c>
      <c r="T4565" s="1">
        <v>44750</v>
      </c>
      <c r="U4565" t="str">
        <f t="shared" si="355"/>
        <v>BodyArmor  LYTE - Blueberry Pomegranate</v>
      </c>
      <c r="V4565" t="str">
        <f t="shared" si="356"/>
        <v>Non Carbonated</v>
      </c>
      <c r="W4565" t="s">
        <v>49</v>
      </c>
      <c r="X4565" t="b">
        <f t="shared" si="358"/>
        <v>1</v>
      </c>
      <c r="Y4565">
        <f t="shared" si="357"/>
        <v>2.75</v>
      </c>
      <c r="Z4565" s="2">
        <f t="shared" si="359"/>
        <v>1.8333333333333333</v>
      </c>
      <c r="AA4565" t="s">
        <v>665</v>
      </c>
      <c r="AB4565" t="s">
        <v>666</v>
      </c>
      <c r="AD4565" t="s">
        <v>132</v>
      </c>
      <c r="AE4565" t="s">
        <v>769</v>
      </c>
      <c r="AF4565">
        <v>2022</v>
      </c>
    </row>
    <row r="4566" spans="1:32" x14ac:dyDescent="0.25">
      <c r="A4566" t="s">
        <v>29</v>
      </c>
      <c r="B4566" t="s">
        <v>394</v>
      </c>
      <c r="C4566" t="s">
        <v>395</v>
      </c>
      <c r="D4566" t="s">
        <v>396</v>
      </c>
      <c r="E4566">
        <f>_xlfn.XLOOKUP(Table1[[#This Row],[Location]],'Location analysis'!A:A,'Location analysis'!B:B)</f>
        <v>40.416893999999999</v>
      </c>
      <c r="F4566">
        <f>_xlfn.XLOOKUP(Table1[[#This Row],[Location]],'Location analysis'!A:A,'Location analysis'!C:C)</f>
        <v>-74.420399000000003</v>
      </c>
      <c r="G4566" t="s">
        <v>84</v>
      </c>
      <c r="H4566" t="s">
        <v>43</v>
      </c>
      <c r="I4566">
        <v>15355959183</v>
      </c>
      <c r="J4566" t="s">
        <v>768</v>
      </c>
      <c r="K4566" t="s">
        <v>51</v>
      </c>
      <c r="L4566">
        <v>134</v>
      </c>
      <c r="M4566">
        <v>2</v>
      </c>
      <c r="N4566">
        <v>1</v>
      </c>
      <c r="O4566">
        <v>134</v>
      </c>
      <c r="P4566">
        <v>2</v>
      </c>
      <c r="Q4566">
        <v>1</v>
      </c>
      <c r="R4566">
        <v>2</v>
      </c>
      <c r="S4566">
        <v>2</v>
      </c>
      <c r="T4566" s="1">
        <v>44750</v>
      </c>
      <c r="U4566" t="str">
        <f t="shared" si="355"/>
        <v>Wonderful Pistachios - Variety</v>
      </c>
      <c r="V4566" t="str">
        <f t="shared" si="356"/>
        <v>Food</v>
      </c>
      <c r="W4566" t="s">
        <v>43</v>
      </c>
      <c r="X4566" t="b">
        <f t="shared" si="358"/>
        <v>1</v>
      </c>
      <c r="Y4566">
        <f t="shared" si="357"/>
        <v>2</v>
      </c>
      <c r="Z4566" s="2">
        <f t="shared" si="359"/>
        <v>1.3333333333333333</v>
      </c>
      <c r="AA4566" t="s">
        <v>85</v>
      </c>
      <c r="AB4566" t="s">
        <v>86</v>
      </c>
      <c r="AD4566" t="s">
        <v>132</v>
      </c>
      <c r="AE4566" t="s">
        <v>769</v>
      </c>
      <c r="AF4566">
        <v>2022</v>
      </c>
    </row>
    <row r="4567" spans="1:32" x14ac:dyDescent="0.25">
      <c r="A4567" t="s">
        <v>29</v>
      </c>
      <c r="B4567" t="s">
        <v>394</v>
      </c>
      <c r="C4567" t="s">
        <v>395</v>
      </c>
      <c r="D4567" t="s">
        <v>396</v>
      </c>
      <c r="E4567">
        <f>_xlfn.XLOOKUP(Table1[[#This Row],[Location]],'Location analysis'!A:A,'Location analysis'!B:B)</f>
        <v>40.416893999999999</v>
      </c>
      <c r="F4567">
        <f>_xlfn.XLOOKUP(Table1[[#This Row],[Location]],'Location analysis'!A:A,'Location analysis'!C:C)</f>
        <v>-74.420399000000003</v>
      </c>
      <c r="G4567" t="s">
        <v>632</v>
      </c>
      <c r="I4567">
        <v>15356088203</v>
      </c>
      <c r="J4567" t="s">
        <v>768</v>
      </c>
      <c r="K4567" t="s">
        <v>51</v>
      </c>
      <c r="L4567">
        <v>151</v>
      </c>
      <c r="M4567">
        <v>4</v>
      </c>
      <c r="N4567">
        <v>1</v>
      </c>
      <c r="O4567">
        <v>151</v>
      </c>
      <c r="P4567">
        <v>4</v>
      </c>
      <c r="Q4567">
        <v>1</v>
      </c>
      <c r="R4567">
        <v>4</v>
      </c>
      <c r="S4567">
        <v>4</v>
      </c>
      <c r="T4567" s="1">
        <v>44750</v>
      </c>
      <c r="U4567" t="str">
        <f t="shared" si="355"/>
        <v>Mini Chips Ahoy - Go Paks</v>
      </c>
      <c r="V4567" t="str">
        <f t="shared" si="356"/>
        <v>Cell is Blank - Dis-regard</v>
      </c>
      <c r="W4567" t="s">
        <v>43</v>
      </c>
      <c r="X4567" t="b">
        <f t="shared" si="358"/>
        <v>1</v>
      </c>
      <c r="Y4567">
        <f t="shared" si="357"/>
        <v>4</v>
      </c>
      <c r="Z4567" s="2">
        <f t="shared" si="359"/>
        <v>2.6666666666666665</v>
      </c>
      <c r="AA4567" t="s">
        <v>633</v>
      </c>
      <c r="AB4567" t="s">
        <v>492</v>
      </c>
      <c r="AD4567" t="s">
        <v>132</v>
      </c>
      <c r="AE4567" t="s">
        <v>769</v>
      </c>
      <c r="AF4567">
        <v>2022</v>
      </c>
    </row>
    <row r="4568" spans="1:32" x14ac:dyDescent="0.25">
      <c r="A4568" t="s">
        <v>29</v>
      </c>
      <c r="B4568" t="s">
        <v>394</v>
      </c>
      <c r="C4568" t="s">
        <v>395</v>
      </c>
      <c r="D4568" t="s">
        <v>396</v>
      </c>
      <c r="E4568">
        <f>_xlfn.XLOOKUP(Table1[[#This Row],[Location]],'Location analysis'!A:A,'Location analysis'!B:B)</f>
        <v>40.416893999999999</v>
      </c>
      <c r="F4568">
        <f>_xlfn.XLOOKUP(Table1[[#This Row],[Location]],'Location analysis'!A:A,'Location analysis'!C:C)</f>
        <v>-74.420399000000003</v>
      </c>
      <c r="G4568" t="s">
        <v>634</v>
      </c>
      <c r="I4568">
        <v>15356113078</v>
      </c>
      <c r="J4568" t="s">
        <v>768</v>
      </c>
      <c r="K4568" t="s">
        <v>51</v>
      </c>
      <c r="L4568">
        <v>152</v>
      </c>
      <c r="M4568">
        <v>4</v>
      </c>
      <c r="N4568">
        <v>1</v>
      </c>
      <c r="O4568">
        <v>152</v>
      </c>
      <c r="P4568">
        <v>4</v>
      </c>
      <c r="Q4568">
        <v>1</v>
      </c>
      <c r="R4568">
        <v>4</v>
      </c>
      <c r="S4568">
        <v>4</v>
      </c>
      <c r="T4568" s="1">
        <v>44750</v>
      </c>
      <c r="U4568" t="str">
        <f t="shared" si="355"/>
        <v>Oreo Mini - Go Paks</v>
      </c>
      <c r="V4568" t="str">
        <f t="shared" si="356"/>
        <v>Cell is Blank - Dis-regard</v>
      </c>
      <c r="W4568" t="s">
        <v>43</v>
      </c>
      <c r="X4568" t="b">
        <f t="shared" si="358"/>
        <v>1</v>
      </c>
      <c r="Y4568">
        <f t="shared" si="357"/>
        <v>4</v>
      </c>
      <c r="Z4568" s="2">
        <f t="shared" si="359"/>
        <v>2.6666666666666665</v>
      </c>
      <c r="AA4568" t="s">
        <v>635</v>
      </c>
      <c r="AB4568" t="s">
        <v>492</v>
      </c>
      <c r="AD4568" t="s">
        <v>132</v>
      </c>
      <c r="AE4568" t="s">
        <v>769</v>
      </c>
      <c r="AF4568">
        <v>2022</v>
      </c>
    </row>
    <row r="4569" spans="1:32" x14ac:dyDescent="0.25">
      <c r="A4569" t="s">
        <v>29</v>
      </c>
      <c r="B4569" t="s">
        <v>394</v>
      </c>
      <c r="C4569" t="s">
        <v>395</v>
      </c>
      <c r="D4569" t="s">
        <v>396</v>
      </c>
      <c r="E4569">
        <f>_xlfn.XLOOKUP(Table1[[#This Row],[Location]],'Location analysis'!A:A,'Location analysis'!B:B)</f>
        <v>40.416893999999999</v>
      </c>
      <c r="F4569">
        <f>_xlfn.XLOOKUP(Table1[[#This Row],[Location]],'Location analysis'!A:A,'Location analysis'!C:C)</f>
        <v>-74.420399000000003</v>
      </c>
      <c r="G4569" t="s">
        <v>583</v>
      </c>
      <c r="H4569" t="s">
        <v>43</v>
      </c>
      <c r="I4569">
        <v>15356246899</v>
      </c>
      <c r="J4569" t="s">
        <v>768</v>
      </c>
      <c r="K4569" t="s">
        <v>36</v>
      </c>
      <c r="L4569">
        <v>158</v>
      </c>
      <c r="M4569">
        <v>2</v>
      </c>
      <c r="N4569">
        <v>1</v>
      </c>
      <c r="O4569">
        <v>158</v>
      </c>
      <c r="P4569">
        <v>2</v>
      </c>
      <c r="Q4569">
        <v>1</v>
      </c>
      <c r="R4569">
        <v>2</v>
      </c>
      <c r="S4569">
        <v>2</v>
      </c>
      <c r="T4569" s="1">
        <v>44750</v>
      </c>
      <c r="U4569" t="str">
        <f t="shared" si="355"/>
        <v>Lenny &amp; Larrys - Chocolate Chip</v>
      </c>
      <c r="V4569" t="str">
        <f t="shared" si="356"/>
        <v>Food</v>
      </c>
      <c r="W4569" t="s">
        <v>43</v>
      </c>
      <c r="X4569" t="b">
        <f t="shared" si="358"/>
        <v>1</v>
      </c>
      <c r="Y4569">
        <f t="shared" si="357"/>
        <v>2</v>
      </c>
      <c r="Z4569" s="2">
        <f t="shared" si="359"/>
        <v>1.3333333333333333</v>
      </c>
      <c r="AA4569" t="s">
        <v>422</v>
      </c>
      <c r="AB4569" t="s">
        <v>444</v>
      </c>
      <c r="AD4569" t="s">
        <v>132</v>
      </c>
      <c r="AE4569" t="s">
        <v>769</v>
      </c>
      <c r="AF4569">
        <v>2022</v>
      </c>
    </row>
    <row r="4570" spans="1:32" x14ac:dyDescent="0.25">
      <c r="A4570" t="s">
        <v>29</v>
      </c>
      <c r="B4570" t="s">
        <v>67</v>
      </c>
      <c r="C4570" t="s">
        <v>68</v>
      </c>
      <c r="D4570" t="s">
        <v>69</v>
      </c>
      <c r="E4570">
        <f>_xlfn.XLOOKUP(Table1[[#This Row],[Location]],'Location analysis'!A:A,'Location analysis'!B:B)</f>
        <v>40.435699999999997</v>
      </c>
      <c r="F4570">
        <f>_xlfn.XLOOKUP(Table1[[#This Row],[Location]],'Location analysis'!A:A,'Location analysis'!C:C)</f>
        <v>-74.125200000000007</v>
      </c>
      <c r="G4570" t="s">
        <v>264</v>
      </c>
      <c r="H4570" t="s">
        <v>43</v>
      </c>
      <c r="I4570">
        <v>15356477550</v>
      </c>
      <c r="J4570" t="s">
        <v>768</v>
      </c>
      <c r="K4570" t="s">
        <v>51</v>
      </c>
      <c r="L4570">
        <v>110</v>
      </c>
      <c r="M4570">
        <v>1.5</v>
      </c>
      <c r="N4570">
        <v>1</v>
      </c>
      <c r="O4570">
        <v>110</v>
      </c>
      <c r="P4570">
        <v>1.5</v>
      </c>
      <c r="Q4570">
        <v>1</v>
      </c>
      <c r="R4570">
        <v>1.5</v>
      </c>
      <c r="S4570">
        <v>1.5</v>
      </c>
      <c r="T4570" s="1">
        <v>44750</v>
      </c>
      <c r="U4570" t="str">
        <f t="shared" si="355"/>
        <v>Funyuns - Flaming Hot</v>
      </c>
      <c r="V4570" t="str">
        <f t="shared" si="356"/>
        <v>Food</v>
      </c>
      <c r="W4570" t="s">
        <v>43</v>
      </c>
      <c r="X4570" t="b">
        <f t="shared" si="358"/>
        <v>1</v>
      </c>
      <c r="Y4570">
        <f t="shared" si="357"/>
        <v>1.5</v>
      </c>
      <c r="Z4570" s="2">
        <f t="shared" si="359"/>
        <v>1</v>
      </c>
      <c r="AA4570" t="s">
        <v>265</v>
      </c>
      <c r="AB4570" t="s">
        <v>122</v>
      </c>
      <c r="AD4570" t="s">
        <v>132</v>
      </c>
      <c r="AE4570" t="s">
        <v>769</v>
      </c>
      <c r="AF4570">
        <v>2022</v>
      </c>
    </row>
    <row r="4571" spans="1:32" x14ac:dyDescent="0.25">
      <c r="A4571" t="s">
        <v>29</v>
      </c>
      <c r="B4571" t="s">
        <v>67</v>
      </c>
      <c r="C4571" t="s">
        <v>68</v>
      </c>
      <c r="D4571" t="s">
        <v>69</v>
      </c>
      <c r="E4571">
        <f>_xlfn.XLOOKUP(Table1[[#This Row],[Location]],'Location analysis'!A:A,'Location analysis'!B:B)</f>
        <v>40.435699999999997</v>
      </c>
      <c r="F4571">
        <f>_xlfn.XLOOKUP(Table1[[#This Row],[Location]],'Location analysis'!A:A,'Location analysis'!C:C)</f>
        <v>-74.125200000000007</v>
      </c>
      <c r="G4571" t="s">
        <v>750</v>
      </c>
      <c r="H4571" t="s">
        <v>49</v>
      </c>
      <c r="I4571">
        <v>15356486607</v>
      </c>
      <c r="J4571" t="s">
        <v>768</v>
      </c>
      <c r="K4571" t="s">
        <v>51</v>
      </c>
      <c r="L4571">
        <v>145</v>
      </c>
      <c r="M4571">
        <v>2.5</v>
      </c>
      <c r="N4571">
        <v>1</v>
      </c>
      <c r="O4571">
        <v>145</v>
      </c>
      <c r="P4571">
        <v>2.5</v>
      </c>
      <c r="Q4571">
        <v>1</v>
      </c>
      <c r="R4571">
        <v>2.5</v>
      </c>
      <c r="S4571">
        <v>2.5</v>
      </c>
      <c r="T4571" s="1">
        <v>44750</v>
      </c>
      <c r="U4571" t="str">
        <f t="shared" si="355"/>
        <v>Snapple Tea - Peach</v>
      </c>
      <c r="V4571" t="str">
        <f t="shared" si="356"/>
        <v>Non Carbonated</v>
      </c>
      <c r="W4571" t="s">
        <v>49</v>
      </c>
      <c r="X4571" t="b">
        <f t="shared" si="358"/>
        <v>1</v>
      </c>
      <c r="Y4571">
        <f t="shared" si="357"/>
        <v>2.5</v>
      </c>
      <c r="Z4571" s="2">
        <f t="shared" si="359"/>
        <v>1.6666666666666667</v>
      </c>
      <c r="AA4571" t="s">
        <v>330</v>
      </c>
      <c r="AB4571" t="s">
        <v>751</v>
      </c>
      <c r="AD4571" t="s">
        <v>132</v>
      </c>
      <c r="AE4571" t="s">
        <v>769</v>
      </c>
      <c r="AF4571">
        <v>2022</v>
      </c>
    </row>
    <row r="4572" spans="1:32" x14ac:dyDescent="0.25">
      <c r="A4572" t="s">
        <v>29</v>
      </c>
      <c r="B4572" t="s">
        <v>62</v>
      </c>
      <c r="C4572" t="s">
        <v>63</v>
      </c>
      <c r="D4572" t="s">
        <v>64</v>
      </c>
      <c r="E4572">
        <f>_xlfn.XLOOKUP(Table1[[#This Row],[Location]],'Location analysis'!A:A,'Location analysis'!B:B)</f>
        <v>40.091900000000003</v>
      </c>
      <c r="F4572">
        <f>_xlfn.XLOOKUP(Table1[[#This Row],[Location]],'Location analysis'!A:A,'Location analysis'!C:C)</f>
        <v>-74.358699999999999</v>
      </c>
      <c r="G4572" t="s">
        <v>485</v>
      </c>
      <c r="H4572" t="s">
        <v>43</v>
      </c>
      <c r="I4572">
        <v>15356596648</v>
      </c>
      <c r="J4572" t="s">
        <v>768</v>
      </c>
      <c r="K4572" t="s">
        <v>51</v>
      </c>
      <c r="L4572">
        <v>138</v>
      </c>
      <c r="M4572">
        <v>2</v>
      </c>
      <c r="N4572">
        <v>1</v>
      </c>
      <c r="O4572">
        <v>138</v>
      </c>
      <c r="P4572">
        <v>2</v>
      </c>
      <c r="Q4572">
        <v>1</v>
      </c>
      <c r="R4572">
        <v>2</v>
      </c>
      <c r="S4572">
        <v>2</v>
      </c>
      <c r="T4572" s="1">
        <v>44750</v>
      </c>
      <c r="U4572" t="str">
        <f t="shared" si="355"/>
        <v>Keto Bar - Creamy Peanut Butter Chocolate</v>
      </c>
      <c r="V4572" t="str">
        <f t="shared" si="356"/>
        <v>Food</v>
      </c>
      <c r="W4572" t="s">
        <v>43</v>
      </c>
      <c r="X4572" t="b">
        <f t="shared" si="358"/>
        <v>1</v>
      </c>
      <c r="Y4572">
        <f t="shared" si="357"/>
        <v>2</v>
      </c>
      <c r="Z4572" s="2">
        <f t="shared" si="359"/>
        <v>1.3333333333333333</v>
      </c>
      <c r="AA4572" t="s">
        <v>486</v>
      </c>
      <c r="AB4572" t="s">
        <v>487</v>
      </c>
      <c r="AD4572" t="s">
        <v>132</v>
      </c>
      <c r="AE4572" t="s">
        <v>769</v>
      </c>
      <c r="AF4572">
        <v>2022</v>
      </c>
    </row>
    <row r="4573" spans="1:32" x14ac:dyDescent="0.25">
      <c r="A4573" t="s">
        <v>29</v>
      </c>
      <c r="B4573" t="s">
        <v>67</v>
      </c>
      <c r="C4573" t="s">
        <v>68</v>
      </c>
      <c r="D4573" t="s">
        <v>69</v>
      </c>
      <c r="E4573">
        <f>_xlfn.XLOOKUP(Table1[[#This Row],[Location]],'Location analysis'!A:A,'Location analysis'!B:B)</f>
        <v>40.435699999999997</v>
      </c>
      <c r="F4573">
        <f>_xlfn.XLOOKUP(Table1[[#This Row],[Location]],'Location analysis'!A:A,'Location analysis'!C:C)</f>
        <v>-74.125200000000007</v>
      </c>
      <c r="G4573" t="s">
        <v>694</v>
      </c>
      <c r="H4573" t="s">
        <v>43</v>
      </c>
      <c r="I4573">
        <v>15357053323</v>
      </c>
      <c r="J4573" t="s">
        <v>768</v>
      </c>
      <c r="K4573" t="s">
        <v>51</v>
      </c>
      <c r="L4573">
        <v>130</v>
      </c>
      <c r="M4573">
        <v>1.5</v>
      </c>
      <c r="N4573">
        <v>1</v>
      </c>
      <c r="O4573">
        <v>130</v>
      </c>
      <c r="P4573">
        <v>1.5</v>
      </c>
      <c r="Q4573">
        <v>1</v>
      </c>
      <c r="R4573">
        <v>1.5</v>
      </c>
      <c r="S4573">
        <v>1.5</v>
      </c>
      <c r="T4573" s="1">
        <v>44750</v>
      </c>
      <c r="U4573" t="str">
        <f t="shared" si="355"/>
        <v>Nature's Bakery Fig Bar - Raspberry</v>
      </c>
      <c r="V4573" t="str">
        <f t="shared" si="356"/>
        <v>Food</v>
      </c>
      <c r="W4573" t="s">
        <v>43</v>
      </c>
      <c r="X4573" t="b">
        <f t="shared" si="358"/>
        <v>1</v>
      </c>
      <c r="Y4573">
        <f t="shared" si="357"/>
        <v>1.5</v>
      </c>
      <c r="Z4573" s="2">
        <f t="shared" si="359"/>
        <v>1</v>
      </c>
      <c r="AA4573" t="s">
        <v>690</v>
      </c>
      <c r="AB4573" t="s">
        <v>144</v>
      </c>
      <c r="AD4573" t="s">
        <v>132</v>
      </c>
      <c r="AE4573" t="s">
        <v>769</v>
      </c>
      <c r="AF4573">
        <v>2022</v>
      </c>
    </row>
    <row r="4574" spans="1:32" x14ac:dyDescent="0.25">
      <c r="A4574" t="s">
        <v>29</v>
      </c>
      <c r="B4574" t="s">
        <v>394</v>
      </c>
      <c r="C4574" t="s">
        <v>395</v>
      </c>
      <c r="D4574" t="s">
        <v>396</v>
      </c>
      <c r="E4574">
        <f>_xlfn.XLOOKUP(Table1[[#This Row],[Location]],'Location analysis'!A:A,'Location analysis'!B:B)</f>
        <v>40.416893999999999</v>
      </c>
      <c r="F4574">
        <f>_xlfn.XLOOKUP(Table1[[#This Row],[Location]],'Location analysis'!A:A,'Location analysis'!C:C)</f>
        <v>-74.420399000000003</v>
      </c>
      <c r="G4574" t="s">
        <v>293</v>
      </c>
      <c r="H4574" t="s">
        <v>43</v>
      </c>
      <c r="I4574">
        <v>15357163212</v>
      </c>
      <c r="J4574" t="s">
        <v>768</v>
      </c>
      <c r="K4574" t="s">
        <v>36</v>
      </c>
      <c r="L4574">
        <v>138</v>
      </c>
      <c r="M4574">
        <v>2</v>
      </c>
      <c r="N4574">
        <v>1</v>
      </c>
      <c r="O4574">
        <v>138</v>
      </c>
      <c r="P4574">
        <v>2</v>
      </c>
      <c r="Q4574">
        <v>1</v>
      </c>
      <c r="R4574">
        <v>2</v>
      </c>
      <c r="S4574">
        <v>2</v>
      </c>
      <c r="T4574" s="1">
        <v>44750</v>
      </c>
      <c r="U4574" t="str">
        <f t="shared" si="355"/>
        <v>Kinder - Bueno - Crispy Creamy Chocolate</v>
      </c>
      <c r="V4574" t="str">
        <f t="shared" si="356"/>
        <v>Food</v>
      </c>
      <c r="W4574" t="s">
        <v>43</v>
      </c>
      <c r="X4574" t="b">
        <f t="shared" si="358"/>
        <v>1</v>
      </c>
      <c r="Y4574">
        <f t="shared" si="357"/>
        <v>2</v>
      </c>
      <c r="Z4574" s="2">
        <f t="shared" si="359"/>
        <v>1.3333333333333333</v>
      </c>
      <c r="AA4574" t="s">
        <v>294</v>
      </c>
      <c r="AB4574" t="s">
        <v>295</v>
      </c>
      <c r="AC4574" t="s">
        <v>296</v>
      </c>
      <c r="AD4574" t="s">
        <v>132</v>
      </c>
      <c r="AE4574" t="s">
        <v>769</v>
      </c>
      <c r="AF4574">
        <v>2022</v>
      </c>
    </row>
    <row r="4575" spans="1:32" x14ac:dyDescent="0.25">
      <c r="A4575" t="s">
        <v>29</v>
      </c>
      <c r="B4575" t="s">
        <v>394</v>
      </c>
      <c r="C4575" t="s">
        <v>395</v>
      </c>
      <c r="D4575" t="s">
        <v>396</v>
      </c>
      <c r="E4575">
        <f>_xlfn.XLOOKUP(Table1[[#This Row],[Location]],'Location analysis'!A:A,'Location analysis'!B:B)</f>
        <v>40.416893999999999</v>
      </c>
      <c r="F4575">
        <f>_xlfn.XLOOKUP(Table1[[#This Row],[Location]],'Location analysis'!A:A,'Location analysis'!C:C)</f>
        <v>-74.420399000000003</v>
      </c>
      <c r="G4575" t="s">
        <v>424</v>
      </c>
      <c r="H4575" t="s">
        <v>43</v>
      </c>
      <c r="I4575">
        <v>15357175297</v>
      </c>
      <c r="J4575" t="s">
        <v>768</v>
      </c>
      <c r="K4575" t="s">
        <v>36</v>
      </c>
      <c r="L4575">
        <v>130</v>
      </c>
      <c r="M4575">
        <v>2</v>
      </c>
      <c r="N4575">
        <v>1</v>
      </c>
      <c r="O4575">
        <v>130</v>
      </c>
      <c r="P4575">
        <v>2</v>
      </c>
      <c r="Q4575">
        <v>1</v>
      </c>
      <c r="R4575">
        <v>2</v>
      </c>
      <c r="S4575">
        <v>2</v>
      </c>
      <c r="T4575" s="1">
        <v>44750</v>
      </c>
      <c r="U4575" t="str">
        <f t="shared" si="355"/>
        <v>Autumns Granola Bar - Cinnamon Almond</v>
      </c>
      <c r="V4575" t="str">
        <f t="shared" si="356"/>
        <v>Food</v>
      </c>
      <c r="W4575" t="s">
        <v>43</v>
      </c>
      <c r="X4575" t="b">
        <f t="shared" si="358"/>
        <v>1</v>
      </c>
      <c r="Y4575">
        <f t="shared" si="357"/>
        <v>2</v>
      </c>
      <c r="Z4575" s="2">
        <f t="shared" si="359"/>
        <v>1.3333333333333333</v>
      </c>
      <c r="AA4575" t="s">
        <v>425</v>
      </c>
      <c r="AB4575" t="s">
        <v>426</v>
      </c>
      <c r="AD4575" t="s">
        <v>132</v>
      </c>
      <c r="AE4575" t="s">
        <v>769</v>
      </c>
      <c r="AF4575">
        <v>2022</v>
      </c>
    </row>
    <row r="4576" spans="1:32" x14ac:dyDescent="0.25">
      <c r="A4576" t="s">
        <v>29</v>
      </c>
      <c r="B4576" t="s">
        <v>394</v>
      </c>
      <c r="C4576" t="s">
        <v>395</v>
      </c>
      <c r="D4576" t="s">
        <v>396</v>
      </c>
      <c r="E4576">
        <f>_xlfn.XLOOKUP(Table1[[#This Row],[Location]],'Location analysis'!A:A,'Location analysis'!B:B)</f>
        <v>40.416893999999999</v>
      </c>
      <c r="F4576">
        <f>_xlfn.XLOOKUP(Table1[[#This Row],[Location]],'Location analysis'!A:A,'Location analysis'!C:C)</f>
        <v>-74.420399000000003</v>
      </c>
      <c r="G4576" t="s">
        <v>182</v>
      </c>
      <c r="H4576" t="s">
        <v>34</v>
      </c>
      <c r="I4576">
        <v>15357221277</v>
      </c>
      <c r="J4576" t="s">
        <v>768</v>
      </c>
      <c r="K4576" t="s">
        <v>36</v>
      </c>
      <c r="L4576">
        <v>142</v>
      </c>
      <c r="M4576">
        <v>1.5</v>
      </c>
      <c r="N4576">
        <v>1</v>
      </c>
      <c r="O4576">
        <v>142</v>
      </c>
      <c r="P4576">
        <v>1.5</v>
      </c>
      <c r="Q4576">
        <v>1</v>
      </c>
      <c r="R4576">
        <v>1.5</v>
      </c>
      <c r="S4576">
        <v>1.5</v>
      </c>
      <c r="T4576" s="1">
        <v>44750</v>
      </c>
      <c r="U4576" t="str">
        <f t="shared" si="355"/>
        <v>Coca Cola - Zero Sugar</v>
      </c>
      <c r="V4576" t="str">
        <f t="shared" si="356"/>
        <v>Carbonated</v>
      </c>
      <c r="W4576" t="s">
        <v>34</v>
      </c>
      <c r="X4576" t="b">
        <f t="shared" si="358"/>
        <v>1</v>
      </c>
      <c r="Y4576">
        <f t="shared" si="357"/>
        <v>1.5</v>
      </c>
      <c r="Z4576" s="2">
        <f t="shared" si="359"/>
        <v>1</v>
      </c>
      <c r="AA4576" t="s">
        <v>183</v>
      </c>
      <c r="AB4576" t="s">
        <v>184</v>
      </c>
      <c r="AD4576" t="s">
        <v>132</v>
      </c>
      <c r="AE4576" t="s">
        <v>769</v>
      </c>
      <c r="AF4576">
        <v>2022</v>
      </c>
    </row>
    <row r="4577" spans="1:32" x14ac:dyDescent="0.25">
      <c r="A4577" t="s">
        <v>29</v>
      </c>
      <c r="B4577" t="s">
        <v>67</v>
      </c>
      <c r="C4577" t="s">
        <v>68</v>
      </c>
      <c r="D4577" t="s">
        <v>69</v>
      </c>
      <c r="E4577">
        <f>_xlfn.XLOOKUP(Table1[[#This Row],[Location]],'Location analysis'!A:A,'Location analysis'!B:B)</f>
        <v>40.435699999999997</v>
      </c>
      <c r="F4577">
        <f>_xlfn.XLOOKUP(Table1[[#This Row],[Location]],'Location analysis'!A:A,'Location analysis'!C:C)</f>
        <v>-74.125200000000007</v>
      </c>
      <c r="G4577" t="s">
        <v>750</v>
      </c>
      <c r="H4577" t="s">
        <v>49</v>
      </c>
      <c r="I4577">
        <v>15357343344</v>
      </c>
      <c r="J4577" t="s">
        <v>768</v>
      </c>
      <c r="K4577" t="s">
        <v>51</v>
      </c>
      <c r="L4577">
        <v>145</v>
      </c>
      <c r="M4577">
        <v>2.5</v>
      </c>
      <c r="N4577">
        <v>1</v>
      </c>
      <c r="O4577">
        <v>145</v>
      </c>
      <c r="P4577">
        <v>2.5</v>
      </c>
      <c r="Q4577">
        <v>1</v>
      </c>
      <c r="R4577">
        <v>2.5</v>
      </c>
      <c r="S4577">
        <v>2.5</v>
      </c>
      <c r="T4577" s="1">
        <v>44750</v>
      </c>
      <c r="U4577" t="str">
        <f t="shared" si="355"/>
        <v>Snapple Tea - Peach</v>
      </c>
      <c r="V4577" t="str">
        <f t="shared" si="356"/>
        <v>Non Carbonated</v>
      </c>
      <c r="W4577" t="s">
        <v>49</v>
      </c>
      <c r="X4577" t="b">
        <f t="shared" si="358"/>
        <v>1</v>
      </c>
      <c r="Y4577">
        <f t="shared" si="357"/>
        <v>2.5</v>
      </c>
      <c r="Z4577" s="2">
        <f t="shared" si="359"/>
        <v>1.6666666666666667</v>
      </c>
      <c r="AA4577" t="s">
        <v>330</v>
      </c>
      <c r="AB4577" t="s">
        <v>751</v>
      </c>
      <c r="AD4577" t="s">
        <v>132</v>
      </c>
      <c r="AE4577" t="s">
        <v>769</v>
      </c>
      <c r="AF4577">
        <v>2022</v>
      </c>
    </row>
    <row r="4578" spans="1:32" x14ac:dyDescent="0.25">
      <c r="A4578" t="s">
        <v>29</v>
      </c>
      <c r="B4578" t="s">
        <v>67</v>
      </c>
      <c r="C4578" t="s">
        <v>68</v>
      </c>
      <c r="D4578" t="s">
        <v>69</v>
      </c>
      <c r="E4578">
        <f>_xlfn.XLOOKUP(Table1[[#This Row],[Location]],'Location analysis'!A:A,'Location analysis'!B:B)</f>
        <v>40.435699999999997</v>
      </c>
      <c r="F4578">
        <f>_xlfn.XLOOKUP(Table1[[#This Row],[Location]],'Location analysis'!A:A,'Location analysis'!C:C)</f>
        <v>-74.125200000000007</v>
      </c>
      <c r="G4578" t="s">
        <v>275</v>
      </c>
      <c r="H4578" t="s">
        <v>43</v>
      </c>
      <c r="I4578">
        <v>15357344506</v>
      </c>
      <c r="J4578" t="s">
        <v>768</v>
      </c>
      <c r="K4578" t="s">
        <v>51</v>
      </c>
      <c r="L4578">
        <v>112</v>
      </c>
      <c r="M4578">
        <v>2</v>
      </c>
      <c r="N4578">
        <v>1</v>
      </c>
      <c r="O4578">
        <v>112</v>
      </c>
      <c r="P4578">
        <v>2</v>
      </c>
      <c r="Q4578">
        <v>1</v>
      </c>
      <c r="R4578">
        <v>2</v>
      </c>
      <c r="S4578">
        <v>2</v>
      </c>
      <c r="T4578" s="1">
        <v>44750</v>
      </c>
      <c r="U4578" t="str">
        <f t="shared" si="355"/>
        <v>Cheetos Flaming Hot Limon Crunchy</v>
      </c>
      <c r="V4578" t="str">
        <f t="shared" si="356"/>
        <v>Food</v>
      </c>
      <c r="W4578" t="s">
        <v>43</v>
      </c>
      <c r="X4578" t="b">
        <f t="shared" si="358"/>
        <v>1</v>
      </c>
      <c r="Y4578">
        <f t="shared" si="357"/>
        <v>2</v>
      </c>
      <c r="Z4578" s="2">
        <f t="shared" si="359"/>
        <v>1.3333333333333333</v>
      </c>
      <c r="AA4578" t="s">
        <v>275</v>
      </c>
      <c r="AD4578" t="s">
        <v>132</v>
      </c>
      <c r="AE4578" t="s">
        <v>769</v>
      </c>
      <c r="AF4578">
        <v>2022</v>
      </c>
    </row>
    <row r="4579" spans="1:32" x14ac:dyDescent="0.25">
      <c r="A4579" t="s">
        <v>29</v>
      </c>
      <c r="B4579" t="s">
        <v>394</v>
      </c>
      <c r="C4579" t="s">
        <v>395</v>
      </c>
      <c r="D4579" t="s">
        <v>396</v>
      </c>
      <c r="E4579">
        <f>_xlfn.XLOOKUP(Table1[[#This Row],[Location]],'Location analysis'!A:A,'Location analysis'!B:B)</f>
        <v>40.416893999999999</v>
      </c>
      <c r="F4579">
        <f>_xlfn.XLOOKUP(Table1[[#This Row],[Location]],'Location analysis'!A:A,'Location analysis'!C:C)</f>
        <v>-74.420399000000003</v>
      </c>
      <c r="G4579" t="s">
        <v>733</v>
      </c>
      <c r="H4579" t="s">
        <v>43</v>
      </c>
      <c r="I4579">
        <v>15357514428</v>
      </c>
      <c r="J4579" t="s">
        <v>768</v>
      </c>
      <c r="K4579" t="s">
        <v>36</v>
      </c>
      <c r="L4579">
        <v>162</v>
      </c>
      <c r="M4579">
        <v>4</v>
      </c>
      <c r="N4579">
        <v>1</v>
      </c>
      <c r="O4579">
        <v>162</v>
      </c>
      <c r="P4579">
        <v>4</v>
      </c>
      <c r="Q4579">
        <v>1</v>
      </c>
      <c r="R4579">
        <v>4</v>
      </c>
      <c r="S4579">
        <v>4</v>
      </c>
      <c r="T4579" s="1">
        <v>44750</v>
      </c>
      <c r="U4579" t="str">
        <f t="shared" si="355"/>
        <v>Pringles - Sour Cream &amp; Onion</v>
      </c>
      <c r="V4579" t="str">
        <f t="shared" si="356"/>
        <v>Food</v>
      </c>
      <c r="W4579" t="s">
        <v>43</v>
      </c>
      <c r="X4579" t="b">
        <f t="shared" si="358"/>
        <v>1</v>
      </c>
      <c r="Y4579">
        <f t="shared" si="357"/>
        <v>4</v>
      </c>
      <c r="Z4579" s="2">
        <f t="shared" si="359"/>
        <v>2.6666666666666665</v>
      </c>
      <c r="AA4579" t="s">
        <v>728</v>
      </c>
      <c r="AB4579" t="s">
        <v>726</v>
      </c>
      <c r="AD4579" t="s">
        <v>132</v>
      </c>
      <c r="AE4579" t="s">
        <v>769</v>
      </c>
      <c r="AF4579">
        <v>2022</v>
      </c>
    </row>
    <row r="4580" spans="1:32" x14ac:dyDescent="0.25">
      <c r="A4580" t="s">
        <v>29</v>
      </c>
      <c r="B4580" t="s">
        <v>394</v>
      </c>
      <c r="C4580" t="s">
        <v>395</v>
      </c>
      <c r="D4580" t="s">
        <v>396</v>
      </c>
      <c r="E4580">
        <f>_xlfn.XLOOKUP(Table1[[#This Row],[Location]],'Location analysis'!A:A,'Location analysis'!B:B)</f>
        <v>40.416893999999999</v>
      </c>
      <c r="F4580">
        <f>_xlfn.XLOOKUP(Table1[[#This Row],[Location]],'Location analysis'!A:A,'Location analysis'!C:C)</f>
        <v>-74.420399000000003</v>
      </c>
      <c r="G4580" t="s">
        <v>612</v>
      </c>
      <c r="H4580" t="s">
        <v>43</v>
      </c>
      <c r="I4580">
        <v>15357644300</v>
      </c>
      <c r="J4580" t="s">
        <v>768</v>
      </c>
      <c r="K4580" t="s">
        <v>51</v>
      </c>
      <c r="L4580">
        <v>122</v>
      </c>
      <c r="M4580">
        <v>1.25</v>
      </c>
      <c r="N4580">
        <v>1</v>
      </c>
      <c r="O4580">
        <v>122</v>
      </c>
      <c r="P4580">
        <v>1.25</v>
      </c>
      <c r="Q4580">
        <v>1</v>
      </c>
      <c r="R4580">
        <v>1.25</v>
      </c>
      <c r="S4580">
        <v>1.25</v>
      </c>
      <c r="T4580" s="1">
        <v>44750</v>
      </c>
      <c r="U4580" t="str">
        <f t="shared" si="355"/>
        <v>Goldfish Baked - Cheddar</v>
      </c>
      <c r="V4580" t="str">
        <f t="shared" si="356"/>
        <v>Food</v>
      </c>
      <c r="W4580" t="s">
        <v>43</v>
      </c>
      <c r="X4580" t="b">
        <f t="shared" si="358"/>
        <v>1</v>
      </c>
      <c r="Y4580">
        <f t="shared" si="357"/>
        <v>1.25</v>
      </c>
      <c r="Z4580" s="2">
        <f t="shared" si="359"/>
        <v>0.83333333333333337</v>
      </c>
      <c r="AA4580" t="s">
        <v>613</v>
      </c>
      <c r="AB4580" t="s">
        <v>614</v>
      </c>
      <c r="AD4580" t="s">
        <v>132</v>
      </c>
      <c r="AE4580" t="s">
        <v>769</v>
      </c>
      <c r="AF4580">
        <v>2022</v>
      </c>
    </row>
    <row r="4581" spans="1:32" x14ac:dyDescent="0.25">
      <c r="A4581" t="s">
        <v>29</v>
      </c>
      <c r="B4581" t="s">
        <v>394</v>
      </c>
      <c r="C4581" t="s">
        <v>395</v>
      </c>
      <c r="D4581" t="s">
        <v>396</v>
      </c>
      <c r="E4581">
        <f>_xlfn.XLOOKUP(Table1[[#This Row],[Location]],'Location analysis'!A:A,'Location analysis'!B:B)</f>
        <v>40.416893999999999</v>
      </c>
      <c r="F4581">
        <f>_xlfn.XLOOKUP(Table1[[#This Row],[Location]],'Location analysis'!A:A,'Location analysis'!C:C)</f>
        <v>-74.420399000000003</v>
      </c>
      <c r="G4581" t="s">
        <v>112</v>
      </c>
      <c r="H4581" t="s">
        <v>43</v>
      </c>
      <c r="I4581">
        <v>15357833430</v>
      </c>
      <c r="J4581" t="s">
        <v>768</v>
      </c>
      <c r="K4581" t="s">
        <v>36</v>
      </c>
      <c r="L4581">
        <v>131</v>
      </c>
      <c r="M4581">
        <v>2</v>
      </c>
      <c r="N4581">
        <v>1</v>
      </c>
      <c r="O4581">
        <v>131</v>
      </c>
      <c r="P4581">
        <v>2</v>
      </c>
      <c r="Q4581">
        <v>1</v>
      </c>
      <c r="R4581">
        <v>2</v>
      </c>
      <c r="S4581">
        <v>2</v>
      </c>
      <c r="T4581" s="1">
        <v>44750</v>
      </c>
      <c r="U4581" t="str">
        <f t="shared" si="355"/>
        <v>Robert Irvine's - Fit Crunch -  Chocolate Pea</v>
      </c>
      <c r="V4581" t="str">
        <f t="shared" si="356"/>
        <v>Food</v>
      </c>
      <c r="W4581" t="s">
        <v>43</v>
      </c>
      <c r="X4581" t="b">
        <f t="shared" si="358"/>
        <v>1</v>
      </c>
      <c r="Y4581">
        <f t="shared" si="357"/>
        <v>2</v>
      </c>
      <c r="Z4581" s="2">
        <f t="shared" si="359"/>
        <v>1.3333333333333333</v>
      </c>
      <c r="AA4581" t="s">
        <v>113</v>
      </c>
      <c r="AB4581" t="s">
        <v>114</v>
      </c>
      <c r="AC4581" t="s">
        <v>115</v>
      </c>
      <c r="AD4581" t="s">
        <v>132</v>
      </c>
      <c r="AE4581" t="s">
        <v>769</v>
      </c>
      <c r="AF4581">
        <v>2022</v>
      </c>
    </row>
    <row r="4582" spans="1:32" x14ac:dyDescent="0.25">
      <c r="A4582" t="s">
        <v>29</v>
      </c>
      <c r="B4582" t="s">
        <v>394</v>
      </c>
      <c r="C4582" t="s">
        <v>395</v>
      </c>
      <c r="D4582" t="s">
        <v>396</v>
      </c>
      <c r="E4582">
        <f>_xlfn.XLOOKUP(Table1[[#This Row],[Location]],'Location analysis'!A:A,'Location analysis'!B:B)</f>
        <v>40.416893999999999</v>
      </c>
      <c r="F4582">
        <f>_xlfn.XLOOKUP(Table1[[#This Row],[Location]],'Location analysis'!A:A,'Location analysis'!C:C)</f>
        <v>-74.420399000000003</v>
      </c>
      <c r="G4582" t="s">
        <v>248</v>
      </c>
      <c r="H4582" t="s">
        <v>43</v>
      </c>
      <c r="I4582">
        <v>15357924878</v>
      </c>
      <c r="J4582" t="s">
        <v>768</v>
      </c>
      <c r="K4582" t="s">
        <v>51</v>
      </c>
      <c r="L4582">
        <v>111</v>
      </c>
      <c r="M4582">
        <v>1.5</v>
      </c>
      <c r="N4582">
        <v>1</v>
      </c>
      <c r="O4582">
        <v>111</v>
      </c>
      <c r="P4582">
        <v>1.5</v>
      </c>
      <c r="Q4582">
        <v>1</v>
      </c>
      <c r="R4582">
        <v>1.5</v>
      </c>
      <c r="S4582">
        <v>1.5</v>
      </c>
      <c r="T4582" s="1">
        <v>44750</v>
      </c>
      <c r="U4582" t="str">
        <f t="shared" si="355"/>
        <v>Popchips Potato - Sea Salt</v>
      </c>
      <c r="V4582" t="str">
        <f t="shared" si="356"/>
        <v>Food</v>
      </c>
      <c r="W4582" t="s">
        <v>43</v>
      </c>
      <c r="X4582" t="b">
        <f t="shared" si="358"/>
        <v>1</v>
      </c>
      <c r="Y4582">
        <f t="shared" si="357"/>
        <v>1.5</v>
      </c>
      <c r="Z4582" s="2">
        <f t="shared" si="359"/>
        <v>1</v>
      </c>
      <c r="AA4582" t="s">
        <v>229</v>
      </c>
      <c r="AB4582" t="s">
        <v>157</v>
      </c>
      <c r="AD4582" t="s">
        <v>132</v>
      </c>
      <c r="AE4582" t="s">
        <v>769</v>
      </c>
      <c r="AF4582">
        <v>2022</v>
      </c>
    </row>
    <row r="4583" spans="1:32" x14ac:dyDescent="0.25">
      <c r="A4583" t="s">
        <v>29</v>
      </c>
      <c r="B4583" t="s">
        <v>394</v>
      </c>
      <c r="C4583" t="s">
        <v>395</v>
      </c>
      <c r="D4583" t="s">
        <v>396</v>
      </c>
      <c r="E4583">
        <f>_xlfn.XLOOKUP(Table1[[#This Row],[Location]],'Location analysis'!A:A,'Location analysis'!B:B)</f>
        <v>40.416893999999999</v>
      </c>
      <c r="F4583">
        <f>_xlfn.XLOOKUP(Table1[[#This Row],[Location]],'Location analysis'!A:A,'Location analysis'!C:C)</f>
        <v>-74.420399000000003</v>
      </c>
      <c r="G4583" t="s">
        <v>203</v>
      </c>
      <c r="H4583" t="s">
        <v>43</v>
      </c>
      <c r="I4583">
        <v>15357931387</v>
      </c>
      <c r="J4583" t="s">
        <v>768</v>
      </c>
      <c r="K4583" t="s">
        <v>51</v>
      </c>
      <c r="L4583">
        <v>123</v>
      </c>
      <c r="M4583">
        <v>1.25</v>
      </c>
      <c r="N4583">
        <v>1</v>
      </c>
      <c r="O4583">
        <v>123</v>
      </c>
      <c r="P4583">
        <v>1.25</v>
      </c>
      <c r="Q4583">
        <v>1</v>
      </c>
      <c r="R4583">
        <v>1.25</v>
      </c>
      <c r="S4583">
        <v>1.25</v>
      </c>
      <c r="T4583" s="1">
        <v>44750</v>
      </c>
      <c r="U4583" t="str">
        <f t="shared" si="355"/>
        <v>CheezIt - White Cheddar</v>
      </c>
      <c r="V4583" t="str">
        <f t="shared" si="356"/>
        <v>Food</v>
      </c>
      <c r="W4583" t="s">
        <v>43</v>
      </c>
      <c r="X4583" t="b">
        <f t="shared" si="358"/>
        <v>1</v>
      </c>
      <c r="Y4583">
        <f t="shared" si="357"/>
        <v>1.25</v>
      </c>
      <c r="Z4583" s="2">
        <f t="shared" si="359"/>
        <v>0.83333333333333337</v>
      </c>
      <c r="AA4583" t="s">
        <v>193</v>
      </c>
      <c r="AB4583" t="s">
        <v>204</v>
      </c>
      <c r="AD4583" t="s">
        <v>132</v>
      </c>
      <c r="AE4583" t="s">
        <v>769</v>
      </c>
      <c r="AF4583">
        <v>2022</v>
      </c>
    </row>
    <row r="4584" spans="1:32" x14ac:dyDescent="0.25">
      <c r="A4584" t="s">
        <v>29</v>
      </c>
      <c r="B4584" t="s">
        <v>62</v>
      </c>
      <c r="C4584" t="s">
        <v>63</v>
      </c>
      <c r="D4584" t="s">
        <v>64</v>
      </c>
      <c r="E4584">
        <f>_xlfn.XLOOKUP(Table1[[#This Row],[Location]],'Location analysis'!A:A,'Location analysis'!B:B)</f>
        <v>40.091900000000003</v>
      </c>
      <c r="F4584">
        <f>_xlfn.XLOOKUP(Table1[[#This Row],[Location]],'Location analysis'!A:A,'Location analysis'!C:C)</f>
        <v>-74.358699999999999</v>
      </c>
      <c r="G4584" t="s">
        <v>520</v>
      </c>
      <c r="H4584" t="s">
        <v>43</v>
      </c>
      <c r="I4584">
        <v>15357954230</v>
      </c>
      <c r="J4584" t="s">
        <v>768</v>
      </c>
      <c r="K4584" t="s">
        <v>51</v>
      </c>
      <c r="L4584">
        <v>114</v>
      </c>
      <c r="M4584">
        <v>1.5</v>
      </c>
      <c r="N4584">
        <v>1</v>
      </c>
      <c r="O4584">
        <v>114</v>
      </c>
      <c r="P4584">
        <v>1.5</v>
      </c>
      <c r="Q4584">
        <v>1</v>
      </c>
      <c r="R4584">
        <v>1.5</v>
      </c>
      <c r="S4584">
        <v>1.5</v>
      </c>
      <c r="T4584" s="1">
        <v>44750</v>
      </c>
      <c r="U4584" t="str">
        <f t="shared" si="355"/>
        <v>Pop Corners - Sea Salt</v>
      </c>
      <c r="V4584" t="str">
        <f t="shared" si="356"/>
        <v>Food</v>
      </c>
      <c r="W4584" t="s">
        <v>43</v>
      </c>
      <c r="X4584" t="b">
        <f t="shared" si="358"/>
        <v>1</v>
      </c>
      <c r="Y4584">
        <f t="shared" si="357"/>
        <v>1.5</v>
      </c>
      <c r="Z4584" s="2">
        <f t="shared" si="359"/>
        <v>1</v>
      </c>
      <c r="AA4584" t="s">
        <v>509</v>
      </c>
      <c r="AB4584" t="s">
        <v>157</v>
      </c>
      <c r="AD4584" t="s">
        <v>132</v>
      </c>
      <c r="AE4584" t="s">
        <v>769</v>
      </c>
      <c r="AF4584">
        <v>2022</v>
      </c>
    </row>
    <row r="4585" spans="1:32" x14ac:dyDescent="0.25">
      <c r="A4585" t="s">
        <v>29</v>
      </c>
      <c r="B4585" t="s">
        <v>67</v>
      </c>
      <c r="C4585" t="s">
        <v>68</v>
      </c>
      <c r="D4585" t="s">
        <v>69</v>
      </c>
      <c r="E4585">
        <f>_xlfn.XLOOKUP(Table1[[#This Row],[Location]],'Location analysis'!A:A,'Location analysis'!B:B)</f>
        <v>40.435699999999997</v>
      </c>
      <c r="F4585">
        <f>_xlfn.XLOOKUP(Table1[[#This Row],[Location]],'Location analysis'!A:A,'Location analysis'!C:C)</f>
        <v>-74.125200000000007</v>
      </c>
      <c r="G4585" t="s">
        <v>722</v>
      </c>
      <c r="H4585" t="s">
        <v>49</v>
      </c>
      <c r="I4585">
        <v>15358013807</v>
      </c>
      <c r="J4585" t="s">
        <v>768</v>
      </c>
      <c r="K4585" t="s">
        <v>51</v>
      </c>
      <c r="L4585">
        <v>143</v>
      </c>
      <c r="M4585">
        <v>2.5</v>
      </c>
      <c r="N4585">
        <v>1</v>
      </c>
      <c r="O4585">
        <v>143</v>
      </c>
      <c r="P4585">
        <v>2.5</v>
      </c>
      <c r="Q4585">
        <v>1</v>
      </c>
      <c r="R4585">
        <v>2.5</v>
      </c>
      <c r="S4585">
        <v>2.5</v>
      </c>
      <c r="T4585" s="1">
        <v>44750</v>
      </c>
      <c r="U4585" t="str">
        <f t="shared" si="355"/>
        <v>Snapple Tea - Lemon</v>
      </c>
      <c r="V4585" t="str">
        <f t="shared" si="356"/>
        <v>Non Carbonated</v>
      </c>
      <c r="W4585" t="s">
        <v>49</v>
      </c>
      <c r="X4585" t="b">
        <f t="shared" si="358"/>
        <v>1</v>
      </c>
      <c r="Y4585">
        <f t="shared" si="357"/>
        <v>2.5</v>
      </c>
      <c r="Z4585" s="2">
        <f t="shared" si="359"/>
        <v>1.6666666666666667</v>
      </c>
      <c r="AA4585" t="s">
        <v>330</v>
      </c>
      <c r="AB4585" t="s">
        <v>76</v>
      </c>
      <c r="AD4585" t="s">
        <v>132</v>
      </c>
      <c r="AE4585" t="s">
        <v>769</v>
      </c>
      <c r="AF4585">
        <v>2022</v>
      </c>
    </row>
    <row r="4586" spans="1:32" x14ac:dyDescent="0.25">
      <c r="A4586" t="s">
        <v>29</v>
      </c>
      <c r="B4586" t="s">
        <v>67</v>
      </c>
      <c r="C4586" t="s">
        <v>68</v>
      </c>
      <c r="D4586" t="s">
        <v>69</v>
      </c>
      <c r="E4586">
        <f>_xlfn.XLOOKUP(Table1[[#This Row],[Location]],'Location analysis'!A:A,'Location analysis'!B:B)</f>
        <v>40.435699999999997</v>
      </c>
      <c r="F4586">
        <f>_xlfn.XLOOKUP(Table1[[#This Row],[Location]],'Location analysis'!A:A,'Location analysis'!C:C)</f>
        <v>-74.125200000000007</v>
      </c>
      <c r="G4586" t="s">
        <v>625</v>
      </c>
      <c r="I4586">
        <v>15358024268</v>
      </c>
      <c r="J4586" t="s">
        <v>768</v>
      </c>
      <c r="K4586" t="s">
        <v>51</v>
      </c>
      <c r="L4586">
        <v>113</v>
      </c>
      <c r="M4586">
        <v>1.5</v>
      </c>
      <c r="N4586">
        <v>1</v>
      </c>
      <c r="O4586">
        <v>113</v>
      </c>
      <c r="P4586">
        <v>1.5</v>
      </c>
      <c r="Q4586">
        <v>1</v>
      </c>
      <c r="R4586">
        <v>1.5</v>
      </c>
      <c r="S4586">
        <v>1.5</v>
      </c>
      <c r="T4586" s="1">
        <v>44750</v>
      </c>
      <c r="U4586" t="str">
        <f t="shared" si="355"/>
        <v>Doritos Spicy Nacho</v>
      </c>
      <c r="V4586" t="str">
        <f t="shared" si="356"/>
        <v>Cell is Blank - Dis-regard</v>
      </c>
      <c r="W4586" t="s">
        <v>43</v>
      </c>
      <c r="X4586" t="b">
        <f t="shared" si="358"/>
        <v>1</v>
      </c>
      <c r="Y4586">
        <f t="shared" si="357"/>
        <v>1.5</v>
      </c>
      <c r="Z4586" s="2">
        <f t="shared" si="359"/>
        <v>1</v>
      </c>
      <c r="AA4586" t="s">
        <v>625</v>
      </c>
      <c r="AD4586" t="s">
        <v>132</v>
      </c>
      <c r="AE4586" t="s">
        <v>769</v>
      </c>
      <c r="AF4586">
        <v>2022</v>
      </c>
    </row>
    <row r="4587" spans="1:32" x14ac:dyDescent="0.25">
      <c r="A4587" t="s">
        <v>29</v>
      </c>
      <c r="B4587" t="s">
        <v>67</v>
      </c>
      <c r="C4587" t="s">
        <v>68</v>
      </c>
      <c r="D4587" t="s">
        <v>69</v>
      </c>
      <c r="E4587">
        <f>_xlfn.XLOOKUP(Table1[[#This Row],[Location]],'Location analysis'!A:A,'Location analysis'!B:B)</f>
        <v>40.435699999999997</v>
      </c>
      <c r="F4587">
        <f>_xlfn.XLOOKUP(Table1[[#This Row],[Location]],'Location analysis'!A:A,'Location analysis'!C:C)</f>
        <v>-74.125200000000007</v>
      </c>
      <c r="G4587" t="s">
        <v>625</v>
      </c>
      <c r="I4587">
        <v>15358029243</v>
      </c>
      <c r="J4587" t="s">
        <v>768</v>
      </c>
      <c r="K4587" t="s">
        <v>51</v>
      </c>
      <c r="L4587">
        <v>113</v>
      </c>
      <c r="M4587">
        <v>1.5</v>
      </c>
      <c r="N4587">
        <v>1</v>
      </c>
      <c r="O4587">
        <v>113</v>
      </c>
      <c r="P4587">
        <v>1.5</v>
      </c>
      <c r="Q4587">
        <v>1</v>
      </c>
      <c r="R4587">
        <v>1.5</v>
      </c>
      <c r="S4587">
        <v>1.5</v>
      </c>
      <c r="T4587" s="1">
        <v>44750</v>
      </c>
      <c r="U4587" t="str">
        <f t="shared" si="355"/>
        <v>Doritos Spicy Nacho</v>
      </c>
      <c r="V4587" t="str">
        <f t="shared" si="356"/>
        <v>Cell is Blank - Dis-regard</v>
      </c>
      <c r="W4587" t="s">
        <v>43</v>
      </c>
      <c r="X4587" t="b">
        <f t="shared" si="358"/>
        <v>1</v>
      </c>
      <c r="Y4587">
        <f t="shared" si="357"/>
        <v>1.5</v>
      </c>
      <c r="Z4587" s="2">
        <f t="shared" si="359"/>
        <v>1</v>
      </c>
      <c r="AA4587" t="s">
        <v>625</v>
      </c>
      <c r="AD4587" t="s">
        <v>132</v>
      </c>
      <c r="AE4587" t="s">
        <v>769</v>
      </c>
      <c r="AF4587">
        <v>2022</v>
      </c>
    </row>
    <row r="4588" spans="1:32" x14ac:dyDescent="0.25">
      <c r="A4588" t="s">
        <v>29</v>
      </c>
      <c r="B4588" t="s">
        <v>394</v>
      </c>
      <c r="C4588" t="s">
        <v>395</v>
      </c>
      <c r="D4588" t="s">
        <v>396</v>
      </c>
      <c r="E4588">
        <f>_xlfn.XLOOKUP(Table1[[#This Row],[Location]],'Location analysis'!A:A,'Location analysis'!B:B)</f>
        <v>40.416893999999999</v>
      </c>
      <c r="F4588">
        <f>_xlfn.XLOOKUP(Table1[[#This Row],[Location]],'Location analysis'!A:A,'Location analysis'!C:C)</f>
        <v>-74.420399000000003</v>
      </c>
      <c r="G4588" t="s">
        <v>384</v>
      </c>
      <c r="H4588" t="s">
        <v>43</v>
      </c>
      <c r="I4588">
        <v>15358107570</v>
      </c>
      <c r="J4588" t="s">
        <v>768</v>
      </c>
      <c r="K4588" t="s">
        <v>51</v>
      </c>
      <c r="L4588">
        <v>124</v>
      </c>
      <c r="M4588">
        <v>1.25</v>
      </c>
      <c r="N4588">
        <v>1</v>
      </c>
      <c r="O4588">
        <v>124</v>
      </c>
      <c r="P4588">
        <v>1.25</v>
      </c>
      <c r="Q4588">
        <v>1</v>
      </c>
      <c r="R4588">
        <v>1.25</v>
      </c>
      <c r="S4588">
        <v>1.25</v>
      </c>
      <c r="T4588" s="1">
        <v>44750</v>
      </c>
      <c r="U4588" t="str">
        <f t="shared" si="355"/>
        <v>CheezIt - Cheddar Sour Cream and Onion</v>
      </c>
      <c r="V4588" t="str">
        <f t="shared" si="356"/>
        <v>Food</v>
      </c>
      <c r="W4588" t="s">
        <v>43</v>
      </c>
      <c r="X4588" t="b">
        <f t="shared" si="358"/>
        <v>1</v>
      </c>
      <c r="Y4588">
        <f t="shared" si="357"/>
        <v>1.25</v>
      </c>
      <c r="Z4588" s="2">
        <f t="shared" si="359"/>
        <v>0.83333333333333337</v>
      </c>
      <c r="AA4588" t="s">
        <v>193</v>
      </c>
      <c r="AB4588" t="s">
        <v>386</v>
      </c>
      <c r="AD4588" t="s">
        <v>132</v>
      </c>
      <c r="AE4588" t="s">
        <v>769</v>
      </c>
      <c r="AF4588">
        <v>2022</v>
      </c>
    </row>
    <row r="4589" spans="1:32" x14ac:dyDescent="0.25">
      <c r="A4589" t="s">
        <v>29</v>
      </c>
      <c r="B4589" t="s">
        <v>67</v>
      </c>
      <c r="C4589" t="s">
        <v>68</v>
      </c>
      <c r="D4589" t="s">
        <v>69</v>
      </c>
      <c r="E4589">
        <f>_xlfn.XLOOKUP(Table1[[#This Row],[Location]],'Location analysis'!A:A,'Location analysis'!B:B)</f>
        <v>40.435699999999997</v>
      </c>
      <c r="F4589">
        <f>_xlfn.XLOOKUP(Table1[[#This Row],[Location]],'Location analysis'!A:A,'Location analysis'!C:C)</f>
        <v>-74.125200000000007</v>
      </c>
      <c r="G4589" t="s">
        <v>688</v>
      </c>
      <c r="H4589" t="s">
        <v>43</v>
      </c>
      <c r="I4589">
        <v>15358357737</v>
      </c>
      <c r="J4589" t="s">
        <v>768</v>
      </c>
      <c r="K4589" t="s">
        <v>51</v>
      </c>
      <c r="L4589">
        <v>132</v>
      </c>
      <c r="M4589">
        <v>1.5</v>
      </c>
      <c r="N4589">
        <v>1</v>
      </c>
      <c r="O4589">
        <v>132</v>
      </c>
      <c r="P4589">
        <v>1.5</v>
      </c>
      <c r="Q4589">
        <v>1</v>
      </c>
      <c r="R4589">
        <v>1.5</v>
      </c>
      <c r="S4589">
        <v>1.5</v>
      </c>
      <c r="T4589" s="1">
        <v>44750</v>
      </c>
      <c r="U4589" t="str">
        <f t="shared" si="355"/>
        <v>Nature's Bakery Fig Bar - Blueberry</v>
      </c>
      <c r="V4589" t="str">
        <f t="shared" si="356"/>
        <v>Food</v>
      </c>
      <c r="W4589" t="s">
        <v>43</v>
      </c>
      <c r="X4589" t="b">
        <f t="shared" si="358"/>
        <v>1</v>
      </c>
      <c r="Y4589">
        <f t="shared" si="357"/>
        <v>1.5</v>
      </c>
      <c r="Z4589" s="2">
        <f t="shared" si="359"/>
        <v>1</v>
      </c>
      <c r="AA4589" t="s">
        <v>690</v>
      </c>
      <c r="AB4589" t="s">
        <v>222</v>
      </c>
      <c r="AD4589" t="s">
        <v>132</v>
      </c>
      <c r="AE4589" t="s">
        <v>769</v>
      </c>
      <c r="AF4589">
        <v>2022</v>
      </c>
    </row>
    <row r="4590" spans="1:32" x14ac:dyDescent="0.25">
      <c r="A4590" t="s">
        <v>29</v>
      </c>
      <c r="B4590" t="s">
        <v>67</v>
      </c>
      <c r="C4590" t="s">
        <v>68</v>
      </c>
      <c r="D4590" t="s">
        <v>69</v>
      </c>
      <c r="E4590">
        <f>_xlfn.XLOOKUP(Table1[[#This Row],[Location]],'Location analysis'!A:A,'Location analysis'!B:B)</f>
        <v>40.435699999999997</v>
      </c>
      <c r="F4590">
        <f>_xlfn.XLOOKUP(Table1[[#This Row],[Location]],'Location analysis'!A:A,'Location analysis'!C:C)</f>
        <v>-74.125200000000007</v>
      </c>
      <c r="G4590" t="s">
        <v>100</v>
      </c>
      <c r="H4590" t="s">
        <v>43</v>
      </c>
      <c r="I4590">
        <v>15358368406</v>
      </c>
      <c r="J4590" t="s">
        <v>768</v>
      </c>
      <c r="K4590" t="s">
        <v>51</v>
      </c>
      <c r="L4590">
        <v>114</v>
      </c>
      <c r="M4590">
        <v>2</v>
      </c>
      <c r="N4590">
        <v>1</v>
      </c>
      <c r="O4590">
        <v>114</v>
      </c>
      <c r="P4590">
        <v>2</v>
      </c>
      <c r="Q4590">
        <v>1</v>
      </c>
      <c r="R4590">
        <v>2</v>
      </c>
      <c r="S4590">
        <v>2</v>
      </c>
      <c r="T4590" s="1">
        <v>44750</v>
      </c>
      <c r="U4590" t="str">
        <f t="shared" si="355"/>
        <v>Cheetos - Fleming Hot Crunchy</v>
      </c>
      <c r="V4590" t="str">
        <f t="shared" si="356"/>
        <v>Food</v>
      </c>
      <c r="W4590" t="s">
        <v>43</v>
      </c>
      <c r="X4590" t="b">
        <f t="shared" si="358"/>
        <v>1</v>
      </c>
      <c r="Y4590">
        <f t="shared" si="357"/>
        <v>2</v>
      </c>
      <c r="Z4590" s="2">
        <f t="shared" si="359"/>
        <v>1.3333333333333333</v>
      </c>
      <c r="AA4590" t="s">
        <v>101</v>
      </c>
      <c r="AB4590" t="s">
        <v>102</v>
      </c>
      <c r="AD4590" t="s">
        <v>132</v>
      </c>
      <c r="AE4590" t="s">
        <v>769</v>
      </c>
      <c r="AF4590">
        <v>2022</v>
      </c>
    </row>
    <row r="4591" spans="1:32" x14ac:dyDescent="0.25">
      <c r="A4591" t="s">
        <v>29</v>
      </c>
      <c r="B4591" t="s">
        <v>67</v>
      </c>
      <c r="C4591" t="s">
        <v>68</v>
      </c>
      <c r="D4591" t="s">
        <v>69</v>
      </c>
      <c r="E4591">
        <f>_xlfn.XLOOKUP(Table1[[#This Row],[Location]],'Location analysis'!A:A,'Location analysis'!B:B)</f>
        <v>40.435699999999997</v>
      </c>
      <c r="F4591">
        <f>_xlfn.XLOOKUP(Table1[[#This Row],[Location]],'Location analysis'!A:A,'Location analysis'!C:C)</f>
        <v>-74.125200000000007</v>
      </c>
      <c r="G4591" t="s">
        <v>750</v>
      </c>
      <c r="H4591" t="s">
        <v>49</v>
      </c>
      <c r="I4591">
        <v>15358386821</v>
      </c>
      <c r="J4591" t="s">
        <v>768</v>
      </c>
      <c r="K4591" t="s">
        <v>51</v>
      </c>
      <c r="L4591">
        <v>145</v>
      </c>
      <c r="M4591">
        <v>2.5</v>
      </c>
      <c r="N4591">
        <v>1</v>
      </c>
      <c r="O4591">
        <v>145</v>
      </c>
      <c r="P4591">
        <v>2.5</v>
      </c>
      <c r="Q4591">
        <v>1</v>
      </c>
      <c r="R4591">
        <v>2.5</v>
      </c>
      <c r="S4591">
        <v>2.5</v>
      </c>
      <c r="T4591" s="1">
        <v>44750</v>
      </c>
      <c r="U4591" t="str">
        <f t="shared" si="355"/>
        <v>Snapple Tea - Peach</v>
      </c>
      <c r="V4591" t="str">
        <f t="shared" si="356"/>
        <v>Non Carbonated</v>
      </c>
      <c r="W4591" t="s">
        <v>49</v>
      </c>
      <c r="X4591" t="b">
        <f t="shared" si="358"/>
        <v>1</v>
      </c>
      <c r="Y4591">
        <f t="shared" si="357"/>
        <v>2.5</v>
      </c>
      <c r="Z4591" s="2">
        <f t="shared" si="359"/>
        <v>1.6666666666666667</v>
      </c>
      <c r="AA4591" t="s">
        <v>330</v>
      </c>
      <c r="AB4591" t="s">
        <v>751</v>
      </c>
      <c r="AD4591" t="s">
        <v>132</v>
      </c>
      <c r="AE4591" t="s">
        <v>769</v>
      </c>
      <c r="AF4591">
        <v>2022</v>
      </c>
    </row>
    <row r="4592" spans="1:32" x14ac:dyDescent="0.25">
      <c r="A4592" t="s">
        <v>29</v>
      </c>
      <c r="B4592" t="s">
        <v>394</v>
      </c>
      <c r="C4592" t="s">
        <v>395</v>
      </c>
      <c r="D4592" t="s">
        <v>396</v>
      </c>
      <c r="E4592">
        <f>_xlfn.XLOOKUP(Table1[[#This Row],[Location]],'Location analysis'!A:A,'Location analysis'!B:B)</f>
        <v>40.416893999999999</v>
      </c>
      <c r="F4592">
        <f>_xlfn.XLOOKUP(Table1[[#This Row],[Location]],'Location analysis'!A:A,'Location analysis'!C:C)</f>
        <v>-74.420399000000003</v>
      </c>
      <c r="G4592" t="s">
        <v>84</v>
      </c>
      <c r="H4592" t="s">
        <v>43</v>
      </c>
      <c r="I4592">
        <v>15358544196</v>
      </c>
      <c r="J4592" t="s">
        <v>768</v>
      </c>
      <c r="K4592" t="s">
        <v>51</v>
      </c>
      <c r="L4592">
        <v>134</v>
      </c>
      <c r="M4592">
        <v>2</v>
      </c>
      <c r="N4592">
        <v>1</v>
      </c>
      <c r="O4592">
        <v>134</v>
      </c>
      <c r="P4592">
        <v>2</v>
      </c>
      <c r="Q4592">
        <v>1</v>
      </c>
      <c r="R4592">
        <v>2</v>
      </c>
      <c r="S4592">
        <v>2</v>
      </c>
      <c r="T4592" s="1">
        <v>44750</v>
      </c>
      <c r="U4592" t="str">
        <f t="shared" si="355"/>
        <v>Wonderful Pistachios - Variety</v>
      </c>
      <c r="V4592" t="str">
        <f t="shared" si="356"/>
        <v>Food</v>
      </c>
      <c r="W4592" t="s">
        <v>43</v>
      </c>
      <c r="X4592" t="b">
        <f t="shared" si="358"/>
        <v>1</v>
      </c>
      <c r="Y4592">
        <f t="shared" si="357"/>
        <v>2</v>
      </c>
      <c r="Z4592" s="2">
        <f t="shared" si="359"/>
        <v>1.3333333333333333</v>
      </c>
      <c r="AA4592" t="s">
        <v>85</v>
      </c>
      <c r="AB4592" t="s">
        <v>86</v>
      </c>
      <c r="AD4592" t="s">
        <v>132</v>
      </c>
      <c r="AE4592" t="s">
        <v>769</v>
      </c>
      <c r="AF4592">
        <v>2022</v>
      </c>
    </row>
    <row r="4593" spans="1:32" x14ac:dyDescent="0.25">
      <c r="A4593" t="s">
        <v>29</v>
      </c>
      <c r="B4593" t="s">
        <v>46</v>
      </c>
      <c r="C4593" t="s">
        <v>31</v>
      </c>
      <c r="D4593" t="s">
        <v>47</v>
      </c>
      <c r="E4593">
        <f>_xlfn.XLOOKUP(Table1[[#This Row],[Location]],'Location analysis'!A:A,'Location analysis'!B:B)</f>
        <v>40.423690999999998</v>
      </c>
      <c r="F4593">
        <f>_xlfn.XLOOKUP(Table1[[#This Row],[Location]],'Location analysis'!A:A,'Location analysis'!C:C)</f>
        <v>-74.380831999999998</v>
      </c>
      <c r="G4593" t="s">
        <v>192</v>
      </c>
      <c r="H4593" t="s">
        <v>43</v>
      </c>
      <c r="I4593">
        <v>15358785172</v>
      </c>
      <c r="J4593" t="s">
        <v>768</v>
      </c>
      <c r="K4593" t="s">
        <v>51</v>
      </c>
      <c r="L4593">
        <v>123</v>
      </c>
      <c r="M4593">
        <v>1.5</v>
      </c>
      <c r="N4593">
        <v>1</v>
      </c>
      <c r="O4593">
        <v>123</v>
      </c>
      <c r="P4593">
        <v>1.5</v>
      </c>
      <c r="Q4593">
        <v>1</v>
      </c>
      <c r="R4593">
        <v>1.5</v>
      </c>
      <c r="S4593">
        <v>1.5</v>
      </c>
      <c r="T4593" s="1">
        <v>44750</v>
      </c>
      <c r="U4593" t="str">
        <f t="shared" si="355"/>
        <v>CheezIt - Original</v>
      </c>
      <c r="V4593" t="str">
        <f t="shared" si="356"/>
        <v>Food</v>
      </c>
      <c r="W4593" t="s">
        <v>43</v>
      </c>
      <c r="X4593" t="b">
        <f t="shared" si="358"/>
        <v>1</v>
      </c>
      <c r="Y4593">
        <f t="shared" si="357"/>
        <v>1.5</v>
      </c>
      <c r="Z4593" s="2">
        <f t="shared" si="359"/>
        <v>1</v>
      </c>
      <c r="AA4593" t="s">
        <v>193</v>
      </c>
      <c r="AB4593" t="s">
        <v>150</v>
      </c>
      <c r="AD4593" t="s">
        <v>132</v>
      </c>
      <c r="AE4593" t="s">
        <v>769</v>
      </c>
      <c r="AF4593">
        <v>2022</v>
      </c>
    </row>
    <row r="4594" spans="1:32" x14ac:dyDescent="0.25">
      <c r="A4594" t="s">
        <v>29</v>
      </c>
      <c r="B4594" t="s">
        <v>67</v>
      </c>
      <c r="C4594" t="s">
        <v>68</v>
      </c>
      <c r="D4594" t="s">
        <v>69</v>
      </c>
      <c r="E4594">
        <f>_xlfn.XLOOKUP(Table1[[#This Row],[Location]],'Location analysis'!A:A,'Location analysis'!B:B)</f>
        <v>40.435699999999997</v>
      </c>
      <c r="F4594">
        <f>_xlfn.XLOOKUP(Table1[[#This Row],[Location]],'Location analysis'!A:A,'Location analysis'!C:C)</f>
        <v>-74.125200000000007</v>
      </c>
      <c r="G4594" t="s">
        <v>750</v>
      </c>
      <c r="H4594" t="s">
        <v>49</v>
      </c>
      <c r="I4594">
        <v>15359450717</v>
      </c>
      <c r="J4594" t="s">
        <v>768</v>
      </c>
      <c r="K4594" t="s">
        <v>51</v>
      </c>
      <c r="L4594">
        <v>145</v>
      </c>
      <c r="M4594">
        <v>2.5</v>
      </c>
      <c r="N4594">
        <v>1</v>
      </c>
      <c r="O4594">
        <v>145</v>
      </c>
      <c r="P4594">
        <v>2.5</v>
      </c>
      <c r="Q4594">
        <v>1</v>
      </c>
      <c r="R4594">
        <v>2.5</v>
      </c>
      <c r="S4594">
        <v>2.5</v>
      </c>
      <c r="T4594" s="1">
        <v>44750</v>
      </c>
      <c r="U4594" t="str">
        <f t="shared" si="355"/>
        <v>Snapple Tea - Peach</v>
      </c>
      <c r="V4594" t="str">
        <f t="shared" si="356"/>
        <v>Non Carbonated</v>
      </c>
      <c r="W4594" t="s">
        <v>49</v>
      </c>
      <c r="X4594" t="b">
        <f t="shared" si="358"/>
        <v>1</v>
      </c>
      <c r="Y4594">
        <f t="shared" si="357"/>
        <v>2.5</v>
      </c>
      <c r="Z4594" s="2">
        <f t="shared" si="359"/>
        <v>1.6666666666666667</v>
      </c>
      <c r="AA4594" t="s">
        <v>330</v>
      </c>
      <c r="AB4594" t="s">
        <v>751</v>
      </c>
      <c r="AD4594" t="s">
        <v>132</v>
      </c>
      <c r="AE4594" t="s">
        <v>769</v>
      </c>
      <c r="AF4594">
        <v>2022</v>
      </c>
    </row>
    <row r="4595" spans="1:32" x14ac:dyDescent="0.25">
      <c r="A4595" t="s">
        <v>29</v>
      </c>
      <c r="B4595" t="s">
        <v>67</v>
      </c>
      <c r="C4595" t="s">
        <v>68</v>
      </c>
      <c r="D4595" t="s">
        <v>69</v>
      </c>
      <c r="E4595">
        <f>_xlfn.XLOOKUP(Table1[[#This Row],[Location]],'Location analysis'!A:A,'Location analysis'!B:B)</f>
        <v>40.435699999999997</v>
      </c>
      <c r="F4595">
        <f>_xlfn.XLOOKUP(Table1[[#This Row],[Location]],'Location analysis'!A:A,'Location analysis'!C:C)</f>
        <v>-74.125200000000007</v>
      </c>
      <c r="G4595" t="s">
        <v>275</v>
      </c>
      <c r="H4595" t="s">
        <v>43</v>
      </c>
      <c r="I4595">
        <v>15359451288</v>
      </c>
      <c r="J4595" t="s">
        <v>768</v>
      </c>
      <c r="K4595" t="s">
        <v>51</v>
      </c>
      <c r="L4595">
        <v>112</v>
      </c>
      <c r="M4595">
        <v>2</v>
      </c>
      <c r="N4595">
        <v>1</v>
      </c>
      <c r="O4595">
        <v>112</v>
      </c>
      <c r="P4595">
        <v>2</v>
      </c>
      <c r="Q4595">
        <v>1</v>
      </c>
      <c r="R4595">
        <v>2</v>
      </c>
      <c r="S4595">
        <v>2</v>
      </c>
      <c r="T4595" s="1">
        <v>44750</v>
      </c>
      <c r="U4595" t="str">
        <f t="shared" si="355"/>
        <v>Cheetos Flaming Hot Limon Crunchy</v>
      </c>
      <c r="V4595" t="str">
        <f t="shared" si="356"/>
        <v>Food</v>
      </c>
      <c r="W4595" t="s">
        <v>43</v>
      </c>
      <c r="X4595" t="b">
        <f t="shared" si="358"/>
        <v>1</v>
      </c>
      <c r="Y4595">
        <f t="shared" si="357"/>
        <v>2</v>
      </c>
      <c r="Z4595" s="2">
        <f t="shared" si="359"/>
        <v>1.3333333333333333</v>
      </c>
      <c r="AA4595" t="s">
        <v>275</v>
      </c>
      <c r="AD4595" t="s">
        <v>132</v>
      </c>
      <c r="AE4595" t="s">
        <v>769</v>
      </c>
      <c r="AF4595">
        <v>2022</v>
      </c>
    </row>
    <row r="4596" spans="1:32" x14ac:dyDescent="0.25">
      <c r="A4596" t="s">
        <v>29</v>
      </c>
      <c r="B4596" t="s">
        <v>67</v>
      </c>
      <c r="C4596" t="s">
        <v>68</v>
      </c>
      <c r="D4596" t="s">
        <v>69</v>
      </c>
      <c r="E4596">
        <f>_xlfn.XLOOKUP(Table1[[#This Row],[Location]],'Location analysis'!A:A,'Location analysis'!B:B)</f>
        <v>40.435699999999997</v>
      </c>
      <c r="F4596">
        <f>_xlfn.XLOOKUP(Table1[[#This Row],[Location]],'Location analysis'!A:A,'Location analysis'!C:C)</f>
        <v>-74.125200000000007</v>
      </c>
      <c r="G4596" t="s">
        <v>264</v>
      </c>
      <c r="H4596" t="s">
        <v>43</v>
      </c>
      <c r="I4596">
        <v>15359967674</v>
      </c>
      <c r="J4596" t="s">
        <v>770</v>
      </c>
      <c r="K4596" t="s">
        <v>51</v>
      </c>
      <c r="L4596">
        <v>110</v>
      </c>
      <c r="M4596">
        <v>1.5</v>
      </c>
      <c r="N4596">
        <v>1</v>
      </c>
      <c r="O4596">
        <v>110</v>
      </c>
      <c r="P4596">
        <v>1.5</v>
      </c>
      <c r="Q4596">
        <v>1</v>
      </c>
      <c r="R4596">
        <v>1.5</v>
      </c>
      <c r="S4596">
        <v>1.5</v>
      </c>
      <c r="T4596" s="1">
        <v>44750</v>
      </c>
      <c r="U4596" t="str">
        <f t="shared" si="355"/>
        <v>Funyuns - Flaming Hot</v>
      </c>
      <c r="V4596" t="str">
        <f t="shared" si="356"/>
        <v>Food</v>
      </c>
      <c r="W4596" t="s">
        <v>43</v>
      </c>
      <c r="X4596" t="b">
        <f t="shared" si="358"/>
        <v>1</v>
      </c>
      <c r="Y4596">
        <f t="shared" si="357"/>
        <v>1.5</v>
      </c>
      <c r="Z4596" s="2">
        <f t="shared" si="359"/>
        <v>1</v>
      </c>
      <c r="AA4596" t="s">
        <v>265</v>
      </c>
      <c r="AB4596" t="s">
        <v>122</v>
      </c>
      <c r="AD4596" t="s">
        <v>40</v>
      </c>
      <c r="AE4596" t="s">
        <v>771</v>
      </c>
      <c r="AF4596">
        <v>2022</v>
      </c>
    </row>
    <row r="4597" spans="1:32" x14ac:dyDescent="0.25">
      <c r="A4597" t="s">
        <v>29</v>
      </c>
      <c r="B4597" t="s">
        <v>67</v>
      </c>
      <c r="C4597" t="s">
        <v>68</v>
      </c>
      <c r="D4597" t="s">
        <v>69</v>
      </c>
      <c r="E4597">
        <f>_xlfn.XLOOKUP(Table1[[#This Row],[Location]],'Location analysis'!A:A,'Location analysis'!B:B)</f>
        <v>40.435699999999997</v>
      </c>
      <c r="F4597">
        <f>_xlfn.XLOOKUP(Table1[[#This Row],[Location]],'Location analysis'!A:A,'Location analysis'!C:C)</f>
        <v>-74.125200000000007</v>
      </c>
      <c r="G4597" t="s">
        <v>750</v>
      </c>
      <c r="H4597" t="s">
        <v>49</v>
      </c>
      <c r="I4597">
        <v>15360315758</v>
      </c>
      <c r="J4597" t="s">
        <v>770</v>
      </c>
      <c r="K4597" t="s">
        <v>51</v>
      </c>
      <c r="L4597">
        <v>145</v>
      </c>
      <c r="M4597">
        <v>2.5</v>
      </c>
      <c r="N4597">
        <v>1</v>
      </c>
      <c r="O4597">
        <v>145</v>
      </c>
      <c r="P4597">
        <v>2.5</v>
      </c>
      <c r="Q4597">
        <v>1</v>
      </c>
      <c r="R4597">
        <v>2.5</v>
      </c>
      <c r="S4597">
        <v>2.5</v>
      </c>
      <c r="T4597" s="1">
        <v>44751</v>
      </c>
      <c r="U4597" t="str">
        <f t="shared" si="355"/>
        <v>Snapple Tea - Peach</v>
      </c>
      <c r="V4597" t="str">
        <f t="shared" si="356"/>
        <v>Non Carbonated</v>
      </c>
      <c r="W4597" t="s">
        <v>49</v>
      </c>
      <c r="X4597" t="b">
        <f t="shared" si="358"/>
        <v>1</v>
      </c>
      <c r="Y4597">
        <f t="shared" si="357"/>
        <v>2.5</v>
      </c>
      <c r="Z4597" s="2">
        <f t="shared" si="359"/>
        <v>1.6666666666666667</v>
      </c>
      <c r="AA4597" t="s">
        <v>330</v>
      </c>
      <c r="AB4597" t="s">
        <v>751</v>
      </c>
      <c r="AD4597" t="s">
        <v>40</v>
      </c>
      <c r="AE4597" t="s">
        <v>771</v>
      </c>
      <c r="AF4597">
        <v>2022</v>
      </c>
    </row>
    <row r="4598" spans="1:32" x14ac:dyDescent="0.25">
      <c r="A4598" t="s">
        <v>29</v>
      </c>
      <c r="B4598" t="s">
        <v>67</v>
      </c>
      <c r="C4598" t="s">
        <v>68</v>
      </c>
      <c r="D4598" t="s">
        <v>69</v>
      </c>
      <c r="E4598">
        <f>_xlfn.XLOOKUP(Table1[[#This Row],[Location]],'Location analysis'!A:A,'Location analysis'!B:B)</f>
        <v>40.435699999999997</v>
      </c>
      <c r="F4598">
        <f>_xlfn.XLOOKUP(Table1[[#This Row],[Location]],'Location analysis'!A:A,'Location analysis'!C:C)</f>
        <v>-74.125200000000007</v>
      </c>
      <c r="G4598" t="s">
        <v>81</v>
      </c>
      <c r="H4598" t="s">
        <v>43</v>
      </c>
      <c r="I4598">
        <v>15360315991</v>
      </c>
      <c r="J4598" t="s">
        <v>770</v>
      </c>
      <c r="K4598" t="s">
        <v>51</v>
      </c>
      <c r="L4598">
        <v>138</v>
      </c>
      <c r="M4598">
        <v>2.5</v>
      </c>
      <c r="N4598">
        <v>1</v>
      </c>
      <c r="O4598">
        <v>138</v>
      </c>
      <c r="P4598">
        <v>2.5</v>
      </c>
      <c r="Q4598">
        <v>1</v>
      </c>
      <c r="R4598">
        <v>2.5</v>
      </c>
      <c r="S4598">
        <v>2.5</v>
      </c>
      <c r="T4598" s="1">
        <v>44751</v>
      </c>
      <c r="U4598" t="str">
        <f t="shared" si="355"/>
        <v>KitKat - Crisp Wafers</v>
      </c>
      <c r="V4598" t="str">
        <f t="shared" si="356"/>
        <v>Food</v>
      </c>
      <c r="W4598" t="s">
        <v>43</v>
      </c>
      <c r="X4598" t="b">
        <f t="shared" si="358"/>
        <v>1</v>
      </c>
      <c r="Y4598">
        <f t="shared" si="357"/>
        <v>2.5</v>
      </c>
      <c r="Z4598" s="2">
        <f t="shared" si="359"/>
        <v>1.6666666666666667</v>
      </c>
      <c r="AA4598" t="s">
        <v>82</v>
      </c>
      <c r="AB4598" t="s">
        <v>83</v>
      </c>
      <c r="AD4598" t="s">
        <v>40</v>
      </c>
      <c r="AE4598" t="s">
        <v>771</v>
      </c>
      <c r="AF4598">
        <v>2022</v>
      </c>
    </row>
    <row r="4599" spans="1:32" x14ac:dyDescent="0.25">
      <c r="A4599" t="s">
        <v>29</v>
      </c>
      <c r="B4599" t="s">
        <v>394</v>
      </c>
      <c r="C4599" t="s">
        <v>395</v>
      </c>
      <c r="D4599" t="s">
        <v>396</v>
      </c>
      <c r="E4599">
        <f>_xlfn.XLOOKUP(Table1[[#This Row],[Location]],'Location analysis'!A:A,'Location analysis'!B:B)</f>
        <v>40.416893999999999</v>
      </c>
      <c r="F4599">
        <f>_xlfn.XLOOKUP(Table1[[#This Row],[Location]],'Location analysis'!A:A,'Location analysis'!C:C)</f>
        <v>-74.420399000000003</v>
      </c>
      <c r="G4599" t="s">
        <v>654</v>
      </c>
      <c r="I4599">
        <v>15360663667</v>
      </c>
      <c r="J4599" t="s">
        <v>770</v>
      </c>
      <c r="K4599" t="s">
        <v>36</v>
      </c>
      <c r="L4599">
        <v>156</v>
      </c>
      <c r="M4599">
        <v>3</v>
      </c>
      <c r="N4599">
        <v>1</v>
      </c>
      <c r="O4599">
        <v>156</v>
      </c>
      <c r="P4599">
        <v>3</v>
      </c>
      <c r="Q4599">
        <v>1</v>
      </c>
      <c r="R4599">
        <v>3</v>
      </c>
      <c r="S4599">
        <v>3</v>
      </c>
      <c r="T4599" s="1">
        <v>44751</v>
      </c>
      <c r="U4599" t="str">
        <f t="shared" si="355"/>
        <v>Teddy Grahams - Go Paks</v>
      </c>
      <c r="V4599" t="str">
        <f t="shared" si="356"/>
        <v>Cell is Blank - Dis-regard</v>
      </c>
      <c r="W4599" t="s">
        <v>43</v>
      </c>
      <c r="X4599" t="b">
        <f t="shared" si="358"/>
        <v>1</v>
      </c>
      <c r="Y4599">
        <f t="shared" si="357"/>
        <v>3</v>
      </c>
      <c r="Z4599" s="2">
        <f t="shared" si="359"/>
        <v>2</v>
      </c>
      <c r="AA4599" t="s">
        <v>655</v>
      </c>
      <c r="AB4599" t="s">
        <v>492</v>
      </c>
      <c r="AD4599" t="s">
        <v>40</v>
      </c>
      <c r="AE4599" t="s">
        <v>771</v>
      </c>
      <c r="AF4599">
        <v>2022</v>
      </c>
    </row>
    <row r="4600" spans="1:32" x14ac:dyDescent="0.25">
      <c r="A4600" t="s">
        <v>29</v>
      </c>
      <c r="B4600" t="s">
        <v>394</v>
      </c>
      <c r="C4600" t="s">
        <v>395</v>
      </c>
      <c r="D4600" t="s">
        <v>396</v>
      </c>
      <c r="E4600">
        <f>_xlfn.XLOOKUP(Table1[[#This Row],[Location]],'Location analysis'!A:A,'Location analysis'!B:B)</f>
        <v>40.416893999999999</v>
      </c>
      <c r="F4600">
        <f>_xlfn.XLOOKUP(Table1[[#This Row],[Location]],'Location analysis'!A:A,'Location analysis'!C:C)</f>
        <v>-74.420399000000003</v>
      </c>
      <c r="G4600" t="s">
        <v>501</v>
      </c>
      <c r="H4600" t="s">
        <v>43</v>
      </c>
      <c r="I4600">
        <v>15360666627</v>
      </c>
      <c r="J4600" t="s">
        <v>770</v>
      </c>
      <c r="K4600" t="s">
        <v>36</v>
      </c>
      <c r="L4600">
        <v>154</v>
      </c>
      <c r="M4600">
        <v>3</v>
      </c>
      <c r="N4600">
        <v>1</v>
      </c>
      <c r="O4600">
        <v>154</v>
      </c>
      <c r="P4600">
        <v>3</v>
      </c>
      <c r="Q4600">
        <v>1</v>
      </c>
      <c r="R4600">
        <v>3</v>
      </c>
      <c r="S4600">
        <v>3</v>
      </c>
      <c r="T4600" s="1">
        <v>44751</v>
      </c>
      <c r="U4600" t="str">
        <f t="shared" si="355"/>
        <v>Belvita Snack Bites - Cinnamon BS Go Paks</v>
      </c>
      <c r="V4600" t="str">
        <f t="shared" si="356"/>
        <v>Food</v>
      </c>
      <c r="W4600" t="s">
        <v>43</v>
      </c>
      <c r="X4600" t="b">
        <f t="shared" si="358"/>
        <v>1</v>
      </c>
      <c r="Y4600">
        <f t="shared" si="357"/>
        <v>3</v>
      </c>
      <c r="Z4600" s="2">
        <f t="shared" si="359"/>
        <v>2</v>
      </c>
      <c r="AA4600" t="s">
        <v>502</v>
      </c>
      <c r="AB4600" t="s">
        <v>503</v>
      </c>
      <c r="AD4600" t="s">
        <v>40</v>
      </c>
      <c r="AE4600" t="s">
        <v>771</v>
      </c>
      <c r="AF4600">
        <v>2022</v>
      </c>
    </row>
    <row r="4601" spans="1:32" x14ac:dyDescent="0.25">
      <c r="A4601" t="s">
        <v>29</v>
      </c>
      <c r="B4601" t="s">
        <v>67</v>
      </c>
      <c r="C4601" t="s">
        <v>68</v>
      </c>
      <c r="D4601" t="s">
        <v>69</v>
      </c>
      <c r="E4601">
        <f>_xlfn.XLOOKUP(Table1[[#This Row],[Location]],'Location analysis'!A:A,'Location analysis'!B:B)</f>
        <v>40.435699999999997</v>
      </c>
      <c r="F4601">
        <f>_xlfn.XLOOKUP(Table1[[#This Row],[Location]],'Location analysis'!A:A,'Location analysis'!C:C)</f>
        <v>-74.125200000000007</v>
      </c>
      <c r="G4601" t="s">
        <v>750</v>
      </c>
      <c r="H4601" t="s">
        <v>49</v>
      </c>
      <c r="I4601">
        <v>15360794777</v>
      </c>
      <c r="J4601" t="s">
        <v>770</v>
      </c>
      <c r="K4601" t="s">
        <v>36</v>
      </c>
      <c r="L4601">
        <v>145</v>
      </c>
      <c r="M4601">
        <v>2.5</v>
      </c>
      <c r="N4601">
        <v>1</v>
      </c>
      <c r="O4601">
        <v>145</v>
      </c>
      <c r="P4601">
        <v>2.5</v>
      </c>
      <c r="Q4601">
        <v>1</v>
      </c>
      <c r="R4601">
        <v>2.5</v>
      </c>
      <c r="S4601">
        <v>2.5</v>
      </c>
      <c r="T4601" s="1">
        <v>44751</v>
      </c>
      <c r="U4601" t="str">
        <f t="shared" si="355"/>
        <v>Snapple Tea - Peach</v>
      </c>
      <c r="V4601" t="str">
        <f t="shared" si="356"/>
        <v>Non Carbonated</v>
      </c>
      <c r="W4601" t="s">
        <v>49</v>
      </c>
      <c r="X4601" t="b">
        <f t="shared" si="358"/>
        <v>1</v>
      </c>
      <c r="Y4601">
        <f t="shared" si="357"/>
        <v>2.5</v>
      </c>
      <c r="Z4601" s="2">
        <f t="shared" si="359"/>
        <v>1.6666666666666667</v>
      </c>
      <c r="AA4601" t="s">
        <v>330</v>
      </c>
      <c r="AB4601" t="s">
        <v>751</v>
      </c>
      <c r="AD4601" t="s">
        <v>40</v>
      </c>
      <c r="AE4601" t="s">
        <v>771</v>
      </c>
      <c r="AF4601">
        <v>2022</v>
      </c>
    </row>
    <row r="4602" spans="1:32" x14ac:dyDescent="0.25">
      <c r="A4602" t="s">
        <v>29</v>
      </c>
      <c r="B4602" t="s">
        <v>394</v>
      </c>
      <c r="C4602" t="s">
        <v>395</v>
      </c>
      <c r="D4602" t="s">
        <v>396</v>
      </c>
      <c r="E4602">
        <f>_xlfn.XLOOKUP(Table1[[#This Row],[Location]],'Location analysis'!A:A,'Location analysis'!B:B)</f>
        <v>40.416893999999999</v>
      </c>
      <c r="F4602">
        <f>_xlfn.XLOOKUP(Table1[[#This Row],[Location]],'Location analysis'!A:A,'Location analysis'!C:C)</f>
        <v>-74.420399000000003</v>
      </c>
      <c r="G4602" t="s">
        <v>681</v>
      </c>
      <c r="H4602" t="s">
        <v>43</v>
      </c>
      <c r="I4602">
        <v>15360844778</v>
      </c>
      <c r="J4602" t="s">
        <v>770</v>
      </c>
      <c r="K4602" t="s">
        <v>51</v>
      </c>
      <c r="L4602">
        <v>114</v>
      </c>
      <c r="M4602">
        <v>2.5</v>
      </c>
      <c r="N4602">
        <v>1</v>
      </c>
      <c r="O4602">
        <v>114</v>
      </c>
      <c r="P4602">
        <v>2.5</v>
      </c>
      <c r="Q4602">
        <v>1</v>
      </c>
      <c r="R4602">
        <v>2.5</v>
      </c>
      <c r="S4602">
        <v>2.5</v>
      </c>
      <c r="T4602" s="1">
        <v>44751</v>
      </c>
      <c r="U4602" t="str">
        <f t="shared" si="355"/>
        <v>Snyder's of Hanover Pretzel Pieces - Cheddar</v>
      </c>
      <c r="V4602" t="str">
        <f t="shared" si="356"/>
        <v>Food</v>
      </c>
      <c r="W4602" t="s">
        <v>43</v>
      </c>
      <c r="X4602" t="b">
        <f t="shared" si="358"/>
        <v>1</v>
      </c>
      <c r="Y4602">
        <f t="shared" si="357"/>
        <v>2.5</v>
      </c>
      <c r="Z4602" s="2">
        <f t="shared" si="359"/>
        <v>1.6666666666666667</v>
      </c>
      <c r="AA4602" t="s">
        <v>591</v>
      </c>
      <c r="AB4602" t="s">
        <v>614</v>
      </c>
      <c r="AD4602" t="s">
        <v>40</v>
      </c>
      <c r="AE4602" t="s">
        <v>771</v>
      </c>
      <c r="AF4602">
        <v>2022</v>
      </c>
    </row>
    <row r="4603" spans="1:32" x14ac:dyDescent="0.25">
      <c r="A4603" t="s">
        <v>29</v>
      </c>
      <c r="B4603" t="s">
        <v>46</v>
      </c>
      <c r="C4603" t="s">
        <v>31</v>
      </c>
      <c r="D4603" t="s">
        <v>47</v>
      </c>
      <c r="E4603">
        <f>_xlfn.XLOOKUP(Table1[[#This Row],[Location]],'Location analysis'!A:A,'Location analysis'!B:B)</f>
        <v>40.423690999999998</v>
      </c>
      <c r="F4603">
        <f>_xlfn.XLOOKUP(Table1[[#This Row],[Location]],'Location analysis'!A:A,'Location analysis'!C:C)</f>
        <v>-74.380831999999998</v>
      </c>
      <c r="G4603" t="s">
        <v>612</v>
      </c>
      <c r="H4603" t="s">
        <v>43</v>
      </c>
      <c r="I4603">
        <v>15361020383</v>
      </c>
      <c r="J4603" t="s">
        <v>770</v>
      </c>
      <c r="K4603" t="s">
        <v>51</v>
      </c>
      <c r="L4603">
        <v>120</v>
      </c>
      <c r="M4603">
        <v>1.5</v>
      </c>
      <c r="N4603">
        <v>1</v>
      </c>
      <c r="O4603">
        <v>120</v>
      </c>
      <c r="P4603">
        <v>1.5</v>
      </c>
      <c r="Q4603">
        <v>1</v>
      </c>
      <c r="R4603">
        <v>1.5</v>
      </c>
      <c r="S4603">
        <v>1.5</v>
      </c>
      <c r="T4603" s="1">
        <v>44751</v>
      </c>
      <c r="U4603" t="str">
        <f t="shared" si="355"/>
        <v>Goldfish Baked - Cheddar</v>
      </c>
      <c r="V4603" t="str">
        <f t="shared" si="356"/>
        <v>Food</v>
      </c>
      <c r="W4603" t="s">
        <v>43</v>
      </c>
      <c r="X4603" t="b">
        <f t="shared" si="358"/>
        <v>1</v>
      </c>
      <c r="Y4603">
        <f t="shared" si="357"/>
        <v>1.5</v>
      </c>
      <c r="Z4603" s="2">
        <f t="shared" si="359"/>
        <v>1</v>
      </c>
      <c r="AA4603" t="s">
        <v>613</v>
      </c>
      <c r="AB4603" t="s">
        <v>614</v>
      </c>
      <c r="AD4603" t="s">
        <v>40</v>
      </c>
      <c r="AE4603" t="s">
        <v>771</v>
      </c>
      <c r="AF4603">
        <v>2022</v>
      </c>
    </row>
    <row r="4604" spans="1:32" x14ac:dyDescent="0.25">
      <c r="A4604" t="s">
        <v>29</v>
      </c>
      <c r="B4604" t="s">
        <v>394</v>
      </c>
      <c r="C4604" t="s">
        <v>395</v>
      </c>
      <c r="D4604" t="s">
        <v>396</v>
      </c>
      <c r="E4604">
        <f>_xlfn.XLOOKUP(Table1[[#This Row],[Location]],'Location analysis'!A:A,'Location analysis'!B:B)</f>
        <v>40.416893999999999</v>
      </c>
      <c r="F4604">
        <f>_xlfn.XLOOKUP(Table1[[#This Row],[Location]],'Location analysis'!A:A,'Location analysis'!C:C)</f>
        <v>-74.420399000000003</v>
      </c>
      <c r="G4604" t="s">
        <v>293</v>
      </c>
      <c r="H4604" t="s">
        <v>43</v>
      </c>
      <c r="I4604">
        <v>15361179732</v>
      </c>
      <c r="J4604" t="s">
        <v>770</v>
      </c>
      <c r="K4604" t="s">
        <v>36</v>
      </c>
      <c r="L4604">
        <v>138</v>
      </c>
      <c r="M4604">
        <v>2</v>
      </c>
      <c r="N4604">
        <v>1</v>
      </c>
      <c r="O4604">
        <v>138</v>
      </c>
      <c r="P4604">
        <v>2</v>
      </c>
      <c r="Q4604">
        <v>1</v>
      </c>
      <c r="R4604">
        <v>2</v>
      </c>
      <c r="S4604">
        <v>2</v>
      </c>
      <c r="T4604" s="1">
        <v>44751</v>
      </c>
      <c r="U4604" t="str">
        <f t="shared" si="355"/>
        <v>Kinder - Bueno - Crispy Creamy Chocolate</v>
      </c>
      <c r="V4604" t="str">
        <f t="shared" si="356"/>
        <v>Food</v>
      </c>
      <c r="W4604" t="s">
        <v>43</v>
      </c>
      <c r="X4604" t="b">
        <f t="shared" si="358"/>
        <v>1</v>
      </c>
      <c r="Y4604">
        <f t="shared" si="357"/>
        <v>2</v>
      </c>
      <c r="Z4604" s="2">
        <f t="shared" si="359"/>
        <v>1.3333333333333333</v>
      </c>
      <c r="AA4604" t="s">
        <v>294</v>
      </c>
      <c r="AB4604" t="s">
        <v>295</v>
      </c>
      <c r="AC4604" t="s">
        <v>296</v>
      </c>
      <c r="AD4604" t="s">
        <v>40</v>
      </c>
      <c r="AE4604" t="s">
        <v>771</v>
      </c>
      <c r="AF4604">
        <v>2022</v>
      </c>
    </row>
    <row r="4605" spans="1:32" x14ac:dyDescent="0.25">
      <c r="A4605" t="s">
        <v>29</v>
      </c>
      <c r="B4605" t="s">
        <v>394</v>
      </c>
      <c r="C4605" t="s">
        <v>395</v>
      </c>
      <c r="D4605" t="s">
        <v>396</v>
      </c>
      <c r="E4605">
        <f>_xlfn.XLOOKUP(Table1[[#This Row],[Location]],'Location analysis'!A:A,'Location analysis'!B:B)</f>
        <v>40.416893999999999</v>
      </c>
      <c r="F4605">
        <f>_xlfn.XLOOKUP(Table1[[#This Row],[Location]],'Location analysis'!A:A,'Location analysis'!C:C)</f>
        <v>-74.420399000000003</v>
      </c>
      <c r="G4605" t="s">
        <v>182</v>
      </c>
      <c r="H4605" t="s">
        <v>34</v>
      </c>
      <c r="I4605">
        <v>15361272365</v>
      </c>
      <c r="J4605" t="s">
        <v>770</v>
      </c>
      <c r="K4605" t="s">
        <v>51</v>
      </c>
      <c r="L4605">
        <v>142</v>
      </c>
      <c r="M4605">
        <v>1.5</v>
      </c>
      <c r="N4605">
        <v>1</v>
      </c>
      <c r="O4605">
        <v>142</v>
      </c>
      <c r="P4605">
        <v>1.5</v>
      </c>
      <c r="Q4605">
        <v>1</v>
      </c>
      <c r="R4605">
        <v>1.5</v>
      </c>
      <c r="S4605">
        <v>1.5</v>
      </c>
      <c r="T4605" s="1">
        <v>44751</v>
      </c>
      <c r="U4605" t="str">
        <f t="shared" si="355"/>
        <v>Coca Cola - Zero Sugar</v>
      </c>
      <c r="V4605" t="str">
        <f t="shared" si="356"/>
        <v>Carbonated</v>
      </c>
      <c r="W4605" t="s">
        <v>34</v>
      </c>
      <c r="X4605" t="b">
        <f t="shared" si="358"/>
        <v>1</v>
      </c>
      <c r="Y4605">
        <f t="shared" si="357"/>
        <v>1.5</v>
      </c>
      <c r="Z4605" s="2">
        <f t="shared" si="359"/>
        <v>1</v>
      </c>
      <c r="AA4605" t="s">
        <v>183</v>
      </c>
      <c r="AB4605" t="s">
        <v>184</v>
      </c>
      <c r="AD4605" t="s">
        <v>40</v>
      </c>
      <c r="AE4605" t="s">
        <v>771</v>
      </c>
      <c r="AF4605">
        <v>2022</v>
      </c>
    </row>
    <row r="4606" spans="1:32" x14ac:dyDescent="0.25">
      <c r="A4606" t="s">
        <v>29</v>
      </c>
      <c r="B4606" t="s">
        <v>30</v>
      </c>
      <c r="C4606" t="s">
        <v>31</v>
      </c>
      <c r="D4606" t="s">
        <v>32</v>
      </c>
      <c r="E4606">
        <f>_xlfn.XLOOKUP(Table1[[#This Row],[Location]],'Location analysis'!A:A,'Location analysis'!B:B)</f>
        <v>40.423690999999998</v>
      </c>
      <c r="F4606">
        <f>_xlfn.XLOOKUP(Table1[[#This Row],[Location]],'Location analysis'!A:A,'Location analysis'!C:C)</f>
        <v>-74.380831999999998</v>
      </c>
      <c r="G4606" t="s">
        <v>106</v>
      </c>
      <c r="H4606" t="s">
        <v>43</v>
      </c>
      <c r="I4606">
        <v>15361762051</v>
      </c>
      <c r="J4606" t="s">
        <v>770</v>
      </c>
      <c r="K4606" t="s">
        <v>36</v>
      </c>
      <c r="L4606">
        <v>122</v>
      </c>
      <c r="M4606">
        <v>1.5</v>
      </c>
      <c r="N4606">
        <v>1</v>
      </c>
      <c r="O4606">
        <v>122</v>
      </c>
      <c r="P4606">
        <v>1.5</v>
      </c>
      <c r="Q4606">
        <v>1</v>
      </c>
      <c r="R4606">
        <v>1.5</v>
      </c>
      <c r="S4606">
        <v>1.5</v>
      </c>
      <c r="T4606" s="1">
        <v>44751</v>
      </c>
      <c r="U4606" t="str">
        <f t="shared" si="355"/>
        <v>Oreo Mini</v>
      </c>
      <c r="V4606" t="str">
        <f t="shared" si="356"/>
        <v>Food</v>
      </c>
      <c r="W4606" t="s">
        <v>43</v>
      </c>
      <c r="X4606" t="b">
        <f t="shared" si="358"/>
        <v>1</v>
      </c>
      <c r="Y4606">
        <f t="shared" si="357"/>
        <v>1.5</v>
      </c>
      <c r="Z4606" s="2">
        <f t="shared" si="359"/>
        <v>1</v>
      </c>
      <c r="AA4606" t="s">
        <v>106</v>
      </c>
      <c r="AD4606" t="s">
        <v>40</v>
      </c>
      <c r="AE4606" t="s">
        <v>771</v>
      </c>
      <c r="AF4606">
        <v>2022</v>
      </c>
    </row>
    <row r="4607" spans="1:32" x14ac:dyDescent="0.25">
      <c r="A4607" t="s">
        <v>29</v>
      </c>
      <c r="B4607" t="s">
        <v>46</v>
      </c>
      <c r="C4607" t="s">
        <v>31</v>
      </c>
      <c r="D4607" t="s">
        <v>47</v>
      </c>
      <c r="E4607">
        <f>_xlfn.XLOOKUP(Table1[[#This Row],[Location]],'Location analysis'!A:A,'Location analysis'!B:B)</f>
        <v>40.423690999999998</v>
      </c>
      <c r="F4607">
        <f>_xlfn.XLOOKUP(Table1[[#This Row],[Location]],'Location analysis'!A:A,'Location analysis'!C:C)</f>
        <v>-74.380831999999998</v>
      </c>
      <c r="G4607" t="s">
        <v>182</v>
      </c>
      <c r="H4607" t="s">
        <v>34</v>
      </c>
      <c r="I4607">
        <v>15361773191</v>
      </c>
      <c r="J4607" t="s">
        <v>770</v>
      </c>
      <c r="K4607" t="s">
        <v>51</v>
      </c>
      <c r="L4607">
        <v>140</v>
      </c>
      <c r="M4607">
        <v>1.5</v>
      </c>
      <c r="N4607">
        <v>1</v>
      </c>
      <c r="O4607">
        <v>140</v>
      </c>
      <c r="P4607">
        <v>1.5</v>
      </c>
      <c r="Q4607">
        <v>1</v>
      </c>
      <c r="R4607">
        <v>1.5</v>
      </c>
      <c r="S4607">
        <v>1.5</v>
      </c>
      <c r="T4607" s="1">
        <v>44751</v>
      </c>
      <c r="U4607" t="str">
        <f t="shared" si="355"/>
        <v>Coca Cola - Zero Sugar</v>
      </c>
      <c r="V4607" t="str">
        <f t="shared" si="356"/>
        <v>Carbonated</v>
      </c>
      <c r="W4607" t="s">
        <v>34</v>
      </c>
      <c r="X4607" t="b">
        <f t="shared" si="358"/>
        <v>1</v>
      </c>
      <c r="Y4607">
        <f t="shared" si="357"/>
        <v>1.5</v>
      </c>
      <c r="Z4607" s="2">
        <f t="shared" si="359"/>
        <v>1</v>
      </c>
      <c r="AA4607" t="s">
        <v>183</v>
      </c>
      <c r="AB4607" t="s">
        <v>184</v>
      </c>
      <c r="AD4607" t="s">
        <v>40</v>
      </c>
      <c r="AE4607" t="s">
        <v>771</v>
      </c>
      <c r="AF4607">
        <v>2022</v>
      </c>
    </row>
    <row r="4608" spans="1:32" x14ac:dyDescent="0.25">
      <c r="A4608" t="s">
        <v>29</v>
      </c>
      <c r="B4608" t="s">
        <v>46</v>
      </c>
      <c r="C4608" t="s">
        <v>31</v>
      </c>
      <c r="D4608" t="s">
        <v>47</v>
      </c>
      <c r="E4608">
        <f>_xlfn.XLOOKUP(Table1[[#This Row],[Location]],'Location analysis'!A:A,'Location analysis'!B:B)</f>
        <v>40.423690999999998</v>
      </c>
      <c r="F4608">
        <f>_xlfn.XLOOKUP(Table1[[#This Row],[Location]],'Location analysis'!A:A,'Location analysis'!C:C)</f>
        <v>-74.380831999999998</v>
      </c>
      <c r="G4608" t="s">
        <v>520</v>
      </c>
      <c r="H4608" t="s">
        <v>43</v>
      </c>
      <c r="I4608">
        <v>15361822906</v>
      </c>
      <c r="J4608" t="s">
        <v>770</v>
      </c>
      <c r="K4608" t="s">
        <v>36</v>
      </c>
      <c r="L4608">
        <v>110</v>
      </c>
      <c r="M4608">
        <v>1.5</v>
      </c>
      <c r="N4608">
        <v>1</v>
      </c>
      <c r="O4608">
        <v>110</v>
      </c>
      <c r="P4608">
        <v>1.5</v>
      </c>
      <c r="Q4608">
        <v>1</v>
      </c>
      <c r="R4608">
        <v>1.5</v>
      </c>
      <c r="S4608">
        <v>1.5</v>
      </c>
      <c r="T4608" s="1">
        <v>44751</v>
      </c>
      <c r="U4608" t="str">
        <f t="shared" si="355"/>
        <v>Pop Corners - Sea Salt</v>
      </c>
      <c r="V4608" t="str">
        <f t="shared" si="356"/>
        <v>Food</v>
      </c>
      <c r="W4608" t="s">
        <v>43</v>
      </c>
      <c r="X4608" t="b">
        <f t="shared" si="358"/>
        <v>1</v>
      </c>
      <c r="Y4608">
        <f t="shared" si="357"/>
        <v>1.5</v>
      </c>
      <c r="Z4608" s="2">
        <f t="shared" si="359"/>
        <v>1</v>
      </c>
      <c r="AA4608" t="s">
        <v>509</v>
      </c>
      <c r="AB4608" t="s">
        <v>157</v>
      </c>
      <c r="AD4608" t="s">
        <v>40</v>
      </c>
      <c r="AE4608" t="s">
        <v>771</v>
      </c>
      <c r="AF4608">
        <v>2022</v>
      </c>
    </row>
    <row r="4609" spans="1:32" x14ac:dyDescent="0.25">
      <c r="A4609" t="s">
        <v>29</v>
      </c>
      <c r="B4609" t="s">
        <v>46</v>
      </c>
      <c r="C4609" t="s">
        <v>31</v>
      </c>
      <c r="D4609" t="s">
        <v>47</v>
      </c>
      <c r="E4609">
        <f>_xlfn.XLOOKUP(Table1[[#This Row],[Location]],'Location analysis'!A:A,'Location analysis'!B:B)</f>
        <v>40.423690999999998</v>
      </c>
      <c r="F4609">
        <f>_xlfn.XLOOKUP(Table1[[#This Row],[Location]],'Location analysis'!A:A,'Location analysis'!C:C)</f>
        <v>-74.380831999999998</v>
      </c>
      <c r="G4609" t="s">
        <v>703</v>
      </c>
      <c r="I4609">
        <v>15361830288</v>
      </c>
      <c r="J4609" t="s">
        <v>770</v>
      </c>
      <c r="K4609" t="s">
        <v>36</v>
      </c>
      <c r="L4609">
        <v>141</v>
      </c>
      <c r="M4609">
        <v>1.5</v>
      </c>
      <c r="N4609">
        <v>2</v>
      </c>
      <c r="O4609">
        <v>141</v>
      </c>
      <c r="P4609">
        <v>1.5</v>
      </c>
      <c r="Q4609">
        <v>2</v>
      </c>
      <c r="R4609">
        <v>3</v>
      </c>
      <c r="S4609">
        <v>4.5</v>
      </c>
      <c r="T4609" s="1">
        <v>44751</v>
      </c>
      <c r="U4609" t="str">
        <f t="shared" si="355"/>
        <v>Canada Dry - Ginger Ale &amp; Lemonde</v>
      </c>
      <c r="V4609" t="str">
        <f t="shared" si="356"/>
        <v>Cell is Blank - Dis-regard</v>
      </c>
      <c r="W4609" t="s">
        <v>34</v>
      </c>
      <c r="X4609" t="b">
        <f t="shared" si="358"/>
        <v>1</v>
      </c>
      <c r="Y4609">
        <f t="shared" si="357"/>
        <v>1.5</v>
      </c>
      <c r="Z4609" s="2">
        <f t="shared" si="359"/>
        <v>1</v>
      </c>
      <c r="AA4609" t="s">
        <v>704</v>
      </c>
      <c r="AB4609" t="s">
        <v>705</v>
      </c>
      <c r="AD4609" t="s">
        <v>40</v>
      </c>
      <c r="AE4609" t="s">
        <v>771</v>
      </c>
      <c r="AF4609">
        <v>2022</v>
      </c>
    </row>
    <row r="4610" spans="1:32" x14ac:dyDescent="0.25">
      <c r="A4610" t="s">
        <v>29</v>
      </c>
      <c r="B4610" t="s">
        <v>46</v>
      </c>
      <c r="C4610" t="s">
        <v>31</v>
      </c>
      <c r="D4610" t="s">
        <v>47</v>
      </c>
      <c r="E4610">
        <f>_xlfn.XLOOKUP(Table1[[#This Row],[Location]],'Location analysis'!A:A,'Location analysis'!B:B)</f>
        <v>40.423690999999998</v>
      </c>
      <c r="F4610">
        <f>_xlfn.XLOOKUP(Table1[[#This Row],[Location]],'Location analysis'!A:A,'Location analysis'!C:C)</f>
        <v>-74.380831999999998</v>
      </c>
      <c r="G4610" t="s">
        <v>154</v>
      </c>
      <c r="H4610" t="s">
        <v>43</v>
      </c>
      <c r="I4610">
        <v>15361830288</v>
      </c>
      <c r="J4610" t="s">
        <v>770</v>
      </c>
      <c r="K4610" t="s">
        <v>36</v>
      </c>
      <c r="L4610">
        <v>113</v>
      </c>
      <c r="M4610">
        <v>1.5</v>
      </c>
      <c r="N4610">
        <v>1</v>
      </c>
      <c r="O4610">
        <v>113</v>
      </c>
      <c r="P4610">
        <v>1.5</v>
      </c>
      <c r="Q4610">
        <v>1</v>
      </c>
      <c r="R4610">
        <v>1.5</v>
      </c>
      <c r="S4610">
        <v>4.5</v>
      </c>
      <c r="T4610" s="1">
        <v>44751</v>
      </c>
      <c r="U4610" t="str">
        <f t="shared" ref="U4610:U4673" si="360">IF(G4610="","Cell is Blank - Dis-regard",G4610)</f>
        <v>SunChips Multigrain - Harvest Cheddar</v>
      </c>
      <c r="V4610" t="str">
        <f t="shared" ref="V4610:V4673" si="361">IF(H4610="","Cell is Blank - Dis-regard",H4610)</f>
        <v>Food</v>
      </c>
      <c r="W4610" t="s">
        <v>43</v>
      </c>
      <c r="X4610" t="b">
        <f t="shared" si="358"/>
        <v>1</v>
      </c>
      <c r="Y4610">
        <f t="shared" ref="Y4610:Y4673" si="362">IF(X4610="FALSE",M4610,M4610)</f>
        <v>1.5</v>
      </c>
      <c r="Z4610" s="2">
        <f t="shared" si="359"/>
        <v>1</v>
      </c>
      <c r="AA4610" t="s">
        <v>129</v>
      </c>
      <c r="AB4610" t="s">
        <v>155</v>
      </c>
      <c r="AD4610" t="s">
        <v>40</v>
      </c>
      <c r="AE4610" t="s">
        <v>771</v>
      </c>
      <c r="AF4610">
        <v>2022</v>
      </c>
    </row>
    <row r="4611" spans="1:32" x14ac:dyDescent="0.25">
      <c r="A4611" t="s">
        <v>29</v>
      </c>
      <c r="B4611" t="s">
        <v>46</v>
      </c>
      <c r="C4611" t="s">
        <v>31</v>
      </c>
      <c r="D4611" t="s">
        <v>47</v>
      </c>
      <c r="E4611">
        <f>_xlfn.XLOOKUP(Table1[[#This Row],[Location]],'Location analysis'!A:A,'Location analysis'!B:B)</f>
        <v>40.423690999999998</v>
      </c>
      <c r="F4611">
        <f>_xlfn.XLOOKUP(Table1[[#This Row],[Location]],'Location analysis'!A:A,'Location analysis'!C:C)</f>
        <v>-74.380831999999998</v>
      </c>
      <c r="G4611" t="s">
        <v>70</v>
      </c>
      <c r="H4611" t="s">
        <v>34</v>
      </c>
      <c r="I4611">
        <v>15361891288</v>
      </c>
      <c r="J4611" t="s">
        <v>770</v>
      </c>
      <c r="K4611" t="s">
        <v>51</v>
      </c>
      <c r="L4611">
        <v>146</v>
      </c>
      <c r="M4611">
        <v>3</v>
      </c>
      <c r="N4611">
        <v>1</v>
      </c>
      <c r="O4611">
        <v>146</v>
      </c>
      <c r="P4611">
        <v>3</v>
      </c>
      <c r="Q4611">
        <v>1</v>
      </c>
      <c r="R4611">
        <v>3</v>
      </c>
      <c r="S4611">
        <v>3</v>
      </c>
      <c r="T4611" s="1">
        <v>44751</v>
      </c>
      <c r="U4611" t="str">
        <f t="shared" si="360"/>
        <v>Monster Energy Original</v>
      </c>
      <c r="V4611" t="str">
        <f t="shared" si="361"/>
        <v>Carbonated</v>
      </c>
      <c r="W4611" t="s">
        <v>34</v>
      </c>
      <c r="X4611" t="b">
        <f t="shared" ref="X4611:X4674" si="363">M4611=P4611</f>
        <v>1</v>
      </c>
      <c r="Y4611">
        <f t="shared" si="362"/>
        <v>3</v>
      </c>
      <c r="Z4611" s="2">
        <f t="shared" ref="Z4611:Z4674" si="364">Y4611/1.5</f>
        <v>2</v>
      </c>
      <c r="AA4611" t="s">
        <v>70</v>
      </c>
      <c r="AD4611" t="s">
        <v>40</v>
      </c>
      <c r="AE4611" t="s">
        <v>771</v>
      </c>
      <c r="AF4611">
        <v>2022</v>
      </c>
    </row>
    <row r="4612" spans="1:32" x14ac:dyDescent="0.25">
      <c r="A4612" t="s">
        <v>29</v>
      </c>
      <c r="B4612" t="s">
        <v>394</v>
      </c>
      <c r="C4612" t="s">
        <v>395</v>
      </c>
      <c r="D4612" t="s">
        <v>396</v>
      </c>
      <c r="E4612">
        <f>_xlfn.XLOOKUP(Table1[[#This Row],[Location]],'Location analysis'!A:A,'Location analysis'!B:B)</f>
        <v>40.416893999999999</v>
      </c>
      <c r="F4612">
        <f>_xlfn.XLOOKUP(Table1[[#This Row],[Location]],'Location analysis'!A:A,'Location analysis'!C:C)</f>
        <v>-74.420399000000003</v>
      </c>
      <c r="G4612" t="s">
        <v>410</v>
      </c>
      <c r="H4612" t="s">
        <v>49</v>
      </c>
      <c r="I4612">
        <v>15361927673</v>
      </c>
      <c r="J4612" t="s">
        <v>770</v>
      </c>
      <c r="K4612" t="s">
        <v>36</v>
      </c>
      <c r="L4612">
        <v>140</v>
      </c>
      <c r="M4612">
        <v>2</v>
      </c>
      <c r="N4612">
        <v>1</v>
      </c>
      <c r="O4612">
        <v>140</v>
      </c>
      <c r="P4612">
        <v>2</v>
      </c>
      <c r="Q4612">
        <v>1</v>
      </c>
      <c r="R4612">
        <v>2</v>
      </c>
      <c r="S4612">
        <v>2</v>
      </c>
      <c r="T4612" s="1">
        <v>44751</v>
      </c>
      <c r="U4612" t="str">
        <f t="shared" si="360"/>
        <v>Iberia Coconut Water</v>
      </c>
      <c r="V4612" t="str">
        <f t="shared" si="361"/>
        <v>Non Carbonated</v>
      </c>
      <c r="W4612" t="s">
        <v>49</v>
      </c>
      <c r="X4612" t="b">
        <f t="shared" si="363"/>
        <v>1</v>
      </c>
      <c r="Y4612">
        <f t="shared" si="362"/>
        <v>2</v>
      </c>
      <c r="Z4612" s="2">
        <f t="shared" si="364"/>
        <v>1.3333333333333333</v>
      </c>
      <c r="AA4612" t="s">
        <v>410</v>
      </c>
      <c r="AD4612" t="s">
        <v>40</v>
      </c>
      <c r="AE4612" t="s">
        <v>771</v>
      </c>
      <c r="AF4612">
        <v>2022</v>
      </c>
    </row>
    <row r="4613" spans="1:32" x14ac:dyDescent="0.25">
      <c r="A4613" t="s">
        <v>29</v>
      </c>
      <c r="B4613" t="s">
        <v>67</v>
      </c>
      <c r="C4613" t="s">
        <v>68</v>
      </c>
      <c r="D4613" t="s">
        <v>69</v>
      </c>
      <c r="E4613">
        <f>_xlfn.XLOOKUP(Table1[[#This Row],[Location]],'Location analysis'!A:A,'Location analysis'!B:B)</f>
        <v>40.435699999999997</v>
      </c>
      <c r="F4613">
        <f>_xlfn.XLOOKUP(Table1[[#This Row],[Location]],'Location analysis'!A:A,'Location analysis'!C:C)</f>
        <v>-74.125200000000007</v>
      </c>
      <c r="G4613" t="s">
        <v>722</v>
      </c>
      <c r="H4613" t="s">
        <v>49</v>
      </c>
      <c r="I4613">
        <v>15362301982</v>
      </c>
      <c r="J4613" t="s">
        <v>770</v>
      </c>
      <c r="K4613" t="s">
        <v>51</v>
      </c>
      <c r="L4613">
        <v>143</v>
      </c>
      <c r="M4613">
        <v>2.5</v>
      </c>
      <c r="N4613">
        <v>1</v>
      </c>
      <c r="O4613">
        <v>143</v>
      </c>
      <c r="P4613">
        <v>2.5</v>
      </c>
      <c r="Q4613">
        <v>1</v>
      </c>
      <c r="R4613">
        <v>2.5</v>
      </c>
      <c r="S4613">
        <v>2.5</v>
      </c>
      <c r="T4613" s="1">
        <v>44751</v>
      </c>
      <c r="U4613" t="str">
        <f t="shared" si="360"/>
        <v>Snapple Tea - Lemon</v>
      </c>
      <c r="V4613" t="str">
        <f t="shared" si="361"/>
        <v>Non Carbonated</v>
      </c>
      <c r="W4613" t="s">
        <v>49</v>
      </c>
      <c r="X4613" t="b">
        <f t="shared" si="363"/>
        <v>1</v>
      </c>
      <c r="Y4613">
        <f t="shared" si="362"/>
        <v>2.5</v>
      </c>
      <c r="Z4613" s="2">
        <f t="shared" si="364"/>
        <v>1.6666666666666667</v>
      </c>
      <c r="AA4613" t="s">
        <v>330</v>
      </c>
      <c r="AB4613" t="s">
        <v>76</v>
      </c>
      <c r="AD4613" t="s">
        <v>40</v>
      </c>
      <c r="AE4613" t="s">
        <v>771</v>
      </c>
      <c r="AF4613">
        <v>2022</v>
      </c>
    </row>
    <row r="4614" spans="1:32" x14ac:dyDescent="0.25">
      <c r="A4614" t="s">
        <v>29</v>
      </c>
      <c r="B4614" t="s">
        <v>46</v>
      </c>
      <c r="C4614" t="s">
        <v>31</v>
      </c>
      <c r="D4614" t="s">
        <v>47</v>
      </c>
      <c r="E4614">
        <f>_xlfn.XLOOKUP(Table1[[#This Row],[Location]],'Location analysis'!A:A,'Location analysis'!B:B)</f>
        <v>40.423690999999998</v>
      </c>
      <c r="F4614">
        <f>_xlfn.XLOOKUP(Table1[[#This Row],[Location]],'Location analysis'!A:A,'Location analysis'!C:C)</f>
        <v>-74.380831999999998</v>
      </c>
      <c r="G4614" t="s">
        <v>137</v>
      </c>
      <c r="H4614" t="s">
        <v>97</v>
      </c>
      <c r="I4614">
        <v>15362330933</v>
      </c>
      <c r="J4614" t="s">
        <v>770</v>
      </c>
      <c r="K4614" t="s">
        <v>36</v>
      </c>
      <c r="L4614">
        <v>144</v>
      </c>
      <c r="M4614">
        <v>1.5</v>
      </c>
      <c r="N4614">
        <v>1</v>
      </c>
      <c r="O4614">
        <v>144</v>
      </c>
      <c r="P4614">
        <v>1.5</v>
      </c>
      <c r="Q4614">
        <v>1</v>
      </c>
      <c r="R4614">
        <v>1.5</v>
      </c>
      <c r="S4614">
        <v>1.5</v>
      </c>
      <c r="T4614" s="1">
        <v>44751</v>
      </c>
      <c r="U4614" t="str">
        <f t="shared" si="360"/>
        <v>Poland Springs Water</v>
      </c>
      <c r="V4614" t="str">
        <f t="shared" si="361"/>
        <v>Water</v>
      </c>
      <c r="W4614" t="s">
        <v>97</v>
      </c>
      <c r="X4614" t="b">
        <f t="shared" si="363"/>
        <v>1</v>
      </c>
      <c r="Y4614">
        <f t="shared" si="362"/>
        <v>1.5</v>
      </c>
      <c r="Z4614" s="2">
        <f t="shared" si="364"/>
        <v>1</v>
      </c>
      <c r="AA4614" t="s">
        <v>137</v>
      </c>
      <c r="AD4614" t="s">
        <v>40</v>
      </c>
      <c r="AE4614" t="s">
        <v>771</v>
      </c>
      <c r="AF4614">
        <v>2022</v>
      </c>
    </row>
    <row r="4615" spans="1:32" x14ac:dyDescent="0.25">
      <c r="A4615" t="s">
        <v>29</v>
      </c>
      <c r="B4615" t="s">
        <v>30</v>
      </c>
      <c r="C4615" t="s">
        <v>31</v>
      </c>
      <c r="D4615" t="s">
        <v>32</v>
      </c>
      <c r="E4615">
        <f>_xlfn.XLOOKUP(Table1[[#This Row],[Location]],'Location analysis'!A:A,'Location analysis'!B:B)</f>
        <v>40.423690999999998</v>
      </c>
      <c r="F4615">
        <f>_xlfn.XLOOKUP(Table1[[#This Row],[Location]],'Location analysis'!A:A,'Location analysis'!C:C)</f>
        <v>-74.380831999999998</v>
      </c>
      <c r="G4615" t="s">
        <v>722</v>
      </c>
      <c r="H4615" t="s">
        <v>49</v>
      </c>
      <c r="I4615">
        <v>15362594099</v>
      </c>
      <c r="J4615" t="s">
        <v>770</v>
      </c>
      <c r="K4615" t="s">
        <v>36</v>
      </c>
      <c r="L4615">
        <v>145</v>
      </c>
      <c r="M4615">
        <v>2.5</v>
      </c>
      <c r="N4615">
        <v>1</v>
      </c>
      <c r="O4615">
        <v>145</v>
      </c>
      <c r="P4615">
        <v>2.5</v>
      </c>
      <c r="Q4615">
        <v>1</v>
      </c>
      <c r="R4615">
        <v>2.5</v>
      </c>
      <c r="S4615">
        <v>2.5</v>
      </c>
      <c r="T4615" s="1">
        <v>44751</v>
      </c>
      <c r="U4615" t="str">
        <f t="shared" si="360"/>
        <v>Snapple Tea - Lemon</v>
      </c>
      <c r="V4615" t="str">
        <f t="shared" si="361"/>
        <v>Non Carbonated</v>
      </c>
      <c r="W4615" t="s">
        <v>49</v>
      </c>
      <c r="X4615" t="b">
        <f t="shared" si="363"/>
        <v>1</v>
      </c>
      <c r="Y4615">
        <f t="shared" si="362"/>
        <v>2.5</v>
      </c>
      <c r="Z4615" s="2">
        <f t="shared" si="364"/>
        <v>1.6666666666666667</v>
      </c>
      <c r="AA4615" t="s">
        <v>330</v>
      </c>
      <c r="AB4615" t="s">
        <v>76</v>
      </c>
      <c r="AD4615" t="s">
        <v>40</v>
      </c>
      <c r="AE4615" t="s">
        <v>771</v>
      </c>
      <c r="AF4615">
        <v>2022</v>
      </c>
    </row>
    <row r="4616" spans="1:32" x14ac:dyDescent="0.25">
      <c r="A4616" t="s">
        <v>29</v>
      </c>
      <c r="B4616" t="s">
        <v>67</v>
      </c>
      <c r="C4616" t="s">
        <v>68</v>
      </c>
      <c r="D4616" t="s">
        <v>69</v>
      </c>
      <c r="E4616">
        <f>_xlfn.XLOOKUP(Table1[[#This Row],[Location]],'Location analysis'!A:A,'Location analysis'!B:B)</f>
        <v>40.435699999999997</v>
      </c>
      <c r="F4616">
        <f>_xlfn.XLOOKUP(Table1[[#This Row],[Location]],'Location analysis'!A:A,'Location analysis'!C:C)</f>
        <v>-74.125200000000007</v>
      </c>
      <c r="G4616" t="s">
        <v>722</v>
      </c>
      <c r="H4616" t="s">
        <v>49</v>
      </c>
      <c r="I4616">
        <v>15362673018</v>
      </c>
      <c r="J4616" t="s">
        <v>770</v>
      </c>
      <c r="K4616" t="s">
        <v>51</v>
      </c>
      <c r="L4616">
        <v>143</v>
      </c>
      <c r="M4616">
        <v>2.5</v>
      </c>
      <c r="N4616">
        <v>1</v>
      </c>
      <c r="O4616">
        <v>143</v>
      </c>
      <c r="P4616">
        <v>2.5</v>
      </c>
      <c r="Q4616">
        <v>1</v>
      </c>
      <c r="R4616">
        <v>2.5</v>
      </c>
      <c r="S4616">
        <v>2.5</v>
      </c>
      <c r="T4616" s="1">
        <v>44751</v>
      </c>
      <c r="U4616" t="str">
        <f t="shared" si="360"/>
        <v>Snapple Tea - Lemon</v>
      </c>
      <c r="V4616" t="str">
        <f t="shared" si="361"/>
        <v>Non Carbonated</v>
      </c>
      <c r="W4616" t="s">
        <v>49</v>
      </c>
      <c r="X4616" t="b">
        <f t="shared" si="363"/>
        <v>1</v>
      </c>
      <c r="Y4616">
        <f t="shared" si="362"/>
        <v>2.5</v>
      </c>
      <c r="Z4616" s="2">
        <f t="shared" si="364"/>
        <v>1.6666666666666667</v>
      </c>
      <c r="AA4616" t="s">
        <v>330</v>
      </c>
      <c r="AB4616" t="s">
        <v>76</v>
      </c>
      <c r="AD4616" t="s">
        <v>40</v>
      </c>
      <c r="AE4616" t="s">
        <v>771</v>
      </c>
      <c r="AF4616">
        <v>2022</v>
      </c>
    </row>
    <row r="4617" spans="1:32" x14ac:dyDescent="0.25">
      <c r="A4617" t="s">
        <v>29</v>
      </c>
      <c r="B4617" t="s">
        <v>67</v>
      </c>
      <c r="C4617" t="s">
        <v>68</v>
      </c>
      <c r="D4617" t="s">
        <v>69</v>
      </c>
      <c r="E4617">
        <f>_xlfn.XLOOKUP(Table1[[#This Row],[Location]],'Location analysis'!A:A,'Location analysis'!B:B)</f>
        <v>40.435699999999997</v>
      </c>
      <c r="F4617">
        <f>_xlfn.XLOOKUP(Table1[[#This Row],[Location]],'Location analysis'!A:A,'Location analysis'!C:C)</f>
        <v>-74.125200000000007</v>
      </c>
      <c r="G4617" t="s">
        <v>545</v>
      </c>
      <c r="H4617" t="s">
        <v>43</v>
      </c>
      <c r="I4617">
        <v>15362673071</v>
      </c>
      <c r="J4617" t="s">
        <v>770</v>
      </c>
      <c r="K4617" t="s">
        <v>51</v>
      </c>
      <c r="L4617">
        <v>135</v>
      </c>
      <c r="M4617">
        <v>1.5</v>
      </c>
      <c r="N4617">
        <v>1</v>
      </c>
      <c r="O4617">
        <v>135</v>
      </c>
      <c r="P4617">
        <v>1.5</v>
      </c>
      <c r="Q4617">
        <v>1</v>
      </c>
      <c r="R4617">
        <v>1.5</v>
      </c>
      <c r="S4617">
        <v>1.5</v>
      </c>
      <c r="T4617" s="1">
        <v>44751</v>
      </c>
      <c r="U4617" t="str">
        <f t="shared" si="360"/>
        <v>Nutri Grain Apple Cinnamon</v>
      </c>
      <c r="V4617" t="str">
        <f t="shared" si="361"/>
        <v>Food</v>
      </c>
      <c r="W4617" t="s">
        <v>43</v>
      </c>
      <c r="X4617" t="b">
        <f t="shared" si="363"/>
        <v>1</v>
      </c>
      <c r="Y4617">
        <f t="shared" si="362"/>
        <v>1.5</v>
      </c>
      <c r="Z4617" s="2">
        <f t="shared" si="364"/>
        <v>1</v>
      </c>
      <c r="AA4617" t="s">
        <v>545</v>
      </c>
      <c r="AD4617" t="s">
        <v>40</v>
      </c>
      <c r="AE4617" t="s">
        <v>771</v>
      </c>
      <c r="AF4617">
        <v>2022</v>
      </c>
    </row>
    <row r="4618" spans="1:32" x14ac:dyDescent="0.25">
      <c r="A4618" t="s">
        <v>29</v>
      </c>
      <c r="B4618" t="s">
        <v>67</v>
      </c>
      <c r="C4618" t="s">
        <v>68</v>
      </c>
      <c r="D4618" t="s">
        <v>69</v>
      </c>
      <c r="E4618">
        <f>_xlfn.XLOOKUP(Table1[[#This Row],[Location]],'Location analysis'!A:A,'Location analysis'!B:B)</f>
        <v>40.435699999999997</v>
      </c>
      <c r="F4618">
        <f>_xlfn.XLOOKUP(Table1[[#This Row],[Location]],'Location analysis'!A:A,'Location analysis'!C:C)</f>
        <v>-74.125200000000007</v>
      </c>
      <c r="G4618" t="s">
        <v>722</v>
      </c>
      <c r="H4618" t="s">
        <v>49</v>
      </c>
      <c r="I4618">
        <v>15362806340</v>
      </c>
      <c r="J4618" t="s">
        <v>770</v>
      </c>
      <c r="K4618" t="s">
        <v>51</v>
      </c>
      <c r="L4618">
        <v>143</v>
      </c>
      <c r="M4618">
        <v>2.5</v>
      </c>
      <c r="N4618">
        <v>1</v>
      </c>
      <c r="O4618">
        <v>143</v>
      </c>
      <c r="P4618">
        <v>2.5</v>
      </c>
      <c r="Q4618">
        <v>1</v>
      </c>
      <c r="R4618">
        <v>2.5</v>
      </c>
      <c r="S4618">
        <v>2.5</v>
      </c>
      <c r="T4618" s="1">
        <v>44751</v>
      </c>
      <c r="U4618" t="str">
        <f t="shared" si="360"/>
        <v>Snapple Tea - Lemon</v>
      </c>
      <c r="V4618" t="str">
        <f t="shared" si="361"/>
        <v>Non Carbonated</v>
      </c>
      <c r="W4618" t="s">
        <v>49</v>
      </c>
      <c r="X4618" t="b">
        <f t="shared" si="363"/>
        <v>1</v>
      </c>
      <c r="Y4618">
        <f t="shared" si="362"/>
        <v>2.5</v>
      </c>
      <c r="Z4618" s="2">
        <f t="shared" si="364"/>
        <v>1.6666666666666667</v>
      </c>
      <c r="AA4618" t="s">
        <v>330</v>
      </c>
      <c r="AB4618" t="s">
        <v>76</v>
      </c>
      <c r="AD4618" t="s">
        <v>40</v>
      </c>
      <c r="AE4618" t="s">
        <v>771</v>
      </c>
      <c r="AF4618">
        <v>2022</v>
      </c>
    </row>
    <row r="4619" spans="1:32" x14ac:dyDescent="0.25">
      <c r="A4619" t="s">
        <v>29</v>
      </c>
      <c r="B4619" t="s">
        <v>67</v>
      </c>
      <c r="C4619" t="s">
        <v>68</v>
      </c>
      <c r="D4619" t="s">
        <v>69</v>
      </c>
      <c r="E4619">
        <f>_xlfn.XLOOKUP(Table1[[#This Row],[Location]],'Location analysis'!A:A,'Location analysis'!B:B)</f>
        <v>40.435699999999997</v>
      </c>
      <c r="F4619">
        <f>_xlfn.XLOOKUP(Table1[[#This Row],[Location]],'Location analysis'!A:A,'Location analysis'!C:C)</f>
        <v>-74.125200000000007</v>
      </c>
      <c r="G4619" t="s">
        <v>722</v>
      </c>
      <c r="H4619" t="s">
        <v>49</v>
      </c>
      <c r="I4619">
        <v>15363060469</v>
      </c>
      <c r="J4619" t="s">
        <v>770</v>
      </c>
      <c r="K4619" t="s">
        <v>51</v>
      </c>
      <c r="L4619">
        <v>143</v>
      </c>
      <c r="M4619">
        <v>2.5</v>
      </c>
      <c r="N4619">
        <v>1</v>
      </c>
      <c r="O4619">
        <v>143</v>
      </c>
      <c r="P4619">
        <v>2.5</v>
      </c>
      <c r="Q4619">
        <v>1</v>
      </c>
      <c r="R4619">
        <v>2.5</v>
      </c>
      <c r="S4619">
        <v>2.5</v>
      </c>
      <c r="T4619" s="1">
        <v>44751</v>
      </c>
      <c r="U4619" t="str">
        <f t="shared" si="360"/>
        <v>Snapple Tea - Lemon</v>
      </c>
      <c r="V4619" t="str">
        <f t="shared" si="361"/>
        <v>Non Carbonated</v>
      </c>
      <c r="W4619" t="s">
        <v>49</v>
      </c>
      <c r="X4619" t="b">
        <f t="shared" si="363"/>
        <v>1</v>
      </c>
      <c r="Y4619">
        <f t="shared" si="362"/>
        <v>2.5</v>
      </c>
      <c r="Z4619" s="2">
        <f t="shared" si="364"/>
        <v>1.6666666666666667</v>
      </c>
      <c r="AA4619" t="s">
        <v>330</v>
      </c>
      <c r="AB4619" t="s">
        <v>76</v>
      </c>
      <c r="AD4619" t="s">
        <v>40</v>
      </c>
      <c r="AE4619" t="s">
        <v>771</v>
      </c>
      <c r="AF4619">
        <v>2022</v>
      </c>
    </row>
    <row r="4620" spans="1:32" x14ac:dyDescent="0.25">
      <c r="A4620" t="s">
        <v>29</v>
      </c>
      <c r="B4620" t="s">
        <v>67</v>
      </c>
      <c r="C4620" t="s">
        <v>68</v>
      </c>
      <c r="D4620" t="s">
        <v>69</v>
      </c>
      <c r="E4620">
        <f>_xlfn.XLOOKUP(Table1[[#This Row],[Location]],'Location analysis'!A:A,'Location analysis'!B:B)</f>
        <v>40.435699999999997</v>
      </c>
      <c r="F4620">
        <f>_xlfn.XLOOKUP(Table1[[#This Row],[Location]],'Location analysis'!A:A,'Location analysis'!C:C)</f>
        <v>-74.125200000000007</v>
      </c>
      <c r="G4620" t="s">
        <v>722</v>
      </c>
      <c r="H4620" t="s">
        <v>49</v>
      </c>
      <c r="I4620">
        <v>15363062002</v>
      </c>
      <c r="J4620" t="s">
        <v>770</v>
      </c>
      <c r="K4620" t="s">
        <v>51</v>
      </c>
      <c r="L4620">
        <v>143</v>
      </c>
      <c r="M4620">
        <v>2.5</v>
      </c>
      <c r="N4620">
        <v>1</v>
      </c>
      <c r="O4620">
        <v>143</v>
      </c>
      <c r="P4620">
        <v>2.5</v>
      </c>
      <c r="Q4620">
        <v>1</v>
      </c>
      <c r="R4620">
        <v>2.5</v>
      </c>
      <c r="S4620">
        <v>2.5</v>
      </c>
      <c r="T4620" s="1">
        <v>44751</v>
      </c>
      <c r="U4620" t="str">
        <f t="shared" si="360"/>
        <v>Snapple Tea - Lemon</v>
      </c>
      <c r="V4620" t="str">
        <f t="shared" si="361"/>
        <v>Non Carbonated</v>
      </c>
      <c r="W4620" t="s">
        <v>49</v>
      </c>
      <c r="X4620" t="b">
        <f t="shared" si="363"/>
        <v>1</v>
      </c>
      <c r="Y4620">
        <f t="shared" si="362"/>
        <v>2.5</v>
      </c>
      <c r="Z4620" s="2">
        <f t="shared" si="364"/>
        <v>1.6666666666666667</v>
      </c>
      <c r="AA4620" t="s">
        <v>330</v>
      </c>
      <c r="AB4620" t="s">
        <v>76</v>
      </c>
      <c r="AD4620" t="s">
        <v>40</v>
      </c>
      <c r="AE4620" t="s">
        <v>771</v>
      </c>
      <c r="AF4620">
        <v>2022</v>
      </c>
    </row>
    <row r="4621" spans="1:32" x14ac:dyDescent="0.25">
      <c r="A4621" t="s">
        <v>29</v>
      </c>
      <c r="B4621" t="s">
        <v>62</v>
      </c>
      <c r="C4621" t="s">
        <v>63</v>
      </c>
      <c r="D4621" t="s">
        <v>64</v>
      </c>
      <c r="E4621">
        <f>_xlfn.XLOOKUP(Table1[[#This Row],[Location]],'Location analysis'!A:A,'Location analysis'!B:B)</f>
        <v>40.091900000000003</v>
      </c>
      <c r="F4621">
        <f>_xlfn.XLOOKUP(Table1[[#This Row],[Location]],'Location analysis'!A:A,'Location analysis'!C:C)</f>
        <v>-74.358699999999999</v>
      </c>
      <c r="G4621" t="s">
        <v>612</v>
      </c>
      <c r="H4621" t="s">
        <v>43</v>
      </c>
      <c r="I4621">
        <v>15363885067</v>
      </c>
      <c r="J4621" t="s">
        <v>772</v>
      </c>
      <c r="K4621" t="s">
        <v>51</v>
      </c>
      <c r="L4621">
        <v>125</v>
      </c>
      <c r="M4621">
        <v>1.25</v>
      </c>
      <c r="N4621">
        <v>1</v>
      </c>
      <c r="O4621">
        <v>125</v>
      </c>
      <c r="P4621">
        <v>1.25</v>
      </c>
      <c r="Q4621">
        <v>1</v>
      </c>
      <c r="R4621">
        <v>1.25</v>
      </c>
      <c r="S4621">
        <v>1.25</v>
      </c>
      <c r="T4621" s="1">
        <v>44752</v>
      </c>
      <c r="U4621" t="str">
        <f t="shared" si="360"/>
        <v>Goldfish Baked - Cheddar</v>
      </c>
      <c r="V4621" t="str">
        <f t="shared" si="361"/>
        <v>Food</v>
      </c>
      <c r="W4621" t="s">
        <v>43</v>
      </c>
      <c r="X4621" t="b">
        <f t="shared" si="363"/>
        <v>1</v>
      </c>
      <c r="Y4621">
        <f t="shared" si="362"/>
        <v>1.25</v>
      </c>
      <c r="Z4621" s="2">
        <f t="shared" si="364"/>
        <v>0.83333333333333337</v>
      </c>
      <c r="AA4621" t="s">
        <v>613</v>
      </c>
      <c r="AB4621" t="s">
        <v>614</v>
      </c>
      <c r="AD4621" t="s">
        <v>54</v>
      </c>
      <c r="AE4621" t="s">
        <v>773</v>
      </c>
      <c r="AF4621">
        <v>2022</v>
      </c>
    </row>
    <row r="4622" spans="1:32" x14ac:dyDescent="0.25">
      <c r="A4622" t="s">
        <v>29</v>
      </c>
      <c r="B4622" t="s">
        <v>394</v>
      </c>
      <c r="C4622" t="s">
        <v>395</v>
      </c>
      <c r="D4622" t="s">
        <v>396</v>
      </c>
      <c r="E4622">
        <f>_xlfn.XLOOKUP(Table1[[#This Row],[Location]],'Location analysis'!A:A,'Location analysis'!B:B)</f>
        <v>40.416893999999999</v>
      </c>
      <c r="F4622">
        <f>_xlfn.XLOOKUP(Table1[[#This Row],[Location]],'Location analysis'!A:A,'Location analysis'!C:C)</f>
        <v>-74.420399000000003</v>
      </c>
      <c r="G4622" t="s">
        <v>154</v>
      </c>
      <c r="H4622" t="s">
        <v>43</v>
      </c>
      <c r="I4622">
        <v>15364199058</v>
      </c>
      <c r="J4622" t="s">
        <v>772</v>
      </c>
      <c r="K4622" t="s">
        <v>51</v>
      </c>
      <c r="L4622">
        <v>110</v>
      </c>
      <c r="M4622">
        <v>1.5</v>
      </c>
      <c r="N4622">
        <v>1</v>
      </c>
      <c r="O4622">
        <v>110</v>
      </c>
      <c r="P4622">
        <v>1.5</v>
      </c>
      <c r="Q4622">
        <v>1</v>
      </c>
      <c r="R4622">
        <v>1.5</v>
      </c>
      <c r="S4622">
        <v>1.5</v>
      </c>
      <c r="T4622" s="1">
        <v>44752</v>
      </c>
      <c r="U4622" t="str">
        <f t="shared" si="360"/>
        <v>SunChips Multigrain - Harvest Cheddar</v>
      </c>
      <c r="V4622" t="str">
        <f t="shared" si="361"/>
        <v>Food</v>
      </c>
      <c r="W4622" t="s">
        <v>43</v>
      </c>
      <c r="X4622" t="b">
        <f t="shared" si="363"/>
        <v>1</v>
      </c>
      <c r="Y4622">
        <f t="shared" si="362"/>
        <v>1.5</v>
      </c>
      <c r="Z4622" s="2">
        <f t="shared" si="364"/>
        <v>1</v>
      </c>
      <c r="AA4622" t="s">
        <v>129</v>
      </c>
      <c r="AB4622" t="s">
        <v>155</v>
      </c>
      <c r="AD4622" t="s">
        <v>54</v>
      </c>
      <c r="AE4622" t="s">
        <v>773</v>
      </c>
      <c r="AF4622">
        <v>2022</v>
      </c>
    </row>
    <row r="4623" spans="1:32" x14ac:dyDescent="0.25">
      <c r="A4623" t="s">
        <v>29</v>
      </c>
      <c r="B4623" t="s">
        <v>394</v>
      </c>
      <c r="C4623" t="s">
        <v>395</v>
      </c>
      <c r="D4623" t="s">
        <v>396</v>
      </c>
      <c r="E4623">
        <f>_xlfn.XLOOKUP(Table1[[#This Row],[Location]],'Location analysis'!A:A,'Location analysis'!B:B)</f>
        <v>40.416893999999999</v>
      </c>
      <c r="F4623">
        <f>_xlfn.XLOOKUP(Table1[[#This Row],[Location]],'Location analysis'!A:A,'Location analysis'!C:C)</f>
        <v>-74.420399000000003</v>
      </c>
      <c r="G4623" t="s">
        <v>583</v>
      </c>
      <c r="H4623" t="s">
        <v>43</v>
      </c>
      <c r="I4623">
        <v>15364276119</v>
      </c>
      <c r="J4623" t="s">
        <v>772</v>
      </c>
      <c r="K4623" t="s">
        <v>36</v>
      </c>
      <c r="L4623">
        <v>158</v>
      </c>
      <c r="M4623">
        <v>2.5</v>
      </c>
      <c r="N4623">
        <v>1</v>
      </c>
      <c r="O4623">
        <v>158</v>
      </c>
      <c r="P4623">
        <v>2.5</v>
      </c>
      <c r="Q4623">
        <v>1</v>
      </c>
      <c r="R4623">
        <v>2.5</v>
      </c>
      <c r="S4623">
        <v>6</v>
      </c>
      <c r="T4623" s="1">
        <v>44752</v>
      </c>
      <c r="U4623" t="str">
        <f t="shared" si="360"/>
        <v>Lenny &amp; Larrys - Chocolate Chip</v>
      </c>
      <c r="V4623" t="str">
        <f t="shared" si="361"/>
        <v>Food</v>
      </c>
      <c r="W4623" t="s">
        <v>43</v>
      </c>
      <c r="X4623" t="b">
        <f t="shared" si="363"/>
        <v>1</v>
      </c>
      <c r="Y4623">
        <f t="shared" si="362"/>
        <v>2.5</v>
      </c>
      <c r="Z4623" s="2">
        <f t="shared" si="364"/>
        <v>1.6666666666666667</v>
      </c>
      <c r="AA4623" t="s">
        <v>422</v>
      </c>
      <c r="AB4623" t="s">
        <v>444</v>
      </c>
      <c r="AD4623" t="s">
        <v>54</v>
      </c>
      <c r="AE4623" t="s">
        <v>773</v>
      </c>
      <c r="AF4623">
        <v>2022</v>
      </c>
    </row>
    <row r="4624" spans="1:32" x14ac:dyDescent="0.25">
      <c r="A4624" t="s">
        <v>29</v>
      </c>
      <c r="B4624" t="s">
        <v>394</v>
      </c>
      <c r="C4624" t="s">
        <v>395</v>
      </c>
      <c r="D4624" t="s">
        <v>396</v>
      </c>
      <c r="E4624">
        <f>_xlfn.XLOOKUP(Table1[[#This Row],[Location]],'Location analysis'!A:A,'Location analysis'!B:B)</f>
        <v>40.416893999999999</v>
      </c>
      <c r="F4624">
        <f>_xlfn.XLOOKUP(Table1[[#This Row],[Location]],'Location analysis'!A:A,'Location analysis'!C:C)</f>
        <v>-74.420399000000003</v>
      </c>
      <c r="G4624" t="s">
        <v>397</v>
      </c>
      <c r="H4624" t="s">
        <v>49</v>
      </c>
      <c r="I4624">
        <v>15364276119</v>
      </c>
      <c r="J4624" t="s">
        <v>772</v>
      </c>
      <c r="K4624" t="s">
        <v>36</v>
      </c>
      <c r="L4624">
        <v>146</v>
      </c>
      <c r="M4624">
        <v>3.5</v>
      </c>
      <c r="N4624">
        <v>1</v>
      </c>
      <c r="O4624">
        <v>146</v>
      </c>
      <c r="P4624">
        <v>3.5</v>
      </c>
      <c r="Q4624">
        <v>1</v>
      </c>
      <c r="R4624">
        <v>3.5</v>
      </c>
      <c r="S4624">
        <v>6</v>
      </c>
      <c r="T4624" s="1">
        <v>44752</v>
      </c>
      <c r="U4624" t="str">
        <f t="shared" si="360"/>
        <v>Starbucks Doubleshot Energy - Mocha</v>
      </c>
      <c r="V4624" t="str">
        <f t="shared" si="361"/>
        <v>Non Carbonated</v>
      </c>
      <c r="W4624" t="s">
        <v>49</v>
      </c>
      <c r="X4624" t="b">
        <f t="shared" si="363"/>
        <v>1</v>
      </c>
      <c r="Y4624">
        <f t="shared" si="362"/>
        <v>3.5</v>
      </c>
      <c r="Z4624" s="2">
        <f t="shared" si="364"/>
        <v>2.3333333333333335</v>
      </c>
      <c r="AA4624" t="s">
        <v>398</v>
      </c>
      <c r="AB4624" t="s">
        <v>399</v>
      </c>
      <c r="AD4624" t="s">
        <v>54</v>
      </c>
      <c r="AE4624" t="s">
        <v>773</v>
      </c>
      <c r="AF4624">
        <v>2022</v>
      </c>
    </row>
    <row r="4625" spans="1:32" x14ac:dyDescent="0.25">
      <c r="A4625" t="s">
        <v>29</v>
      </c>
      <c r="B4625" t="s">
        <v>394</v>
      </c>
      <c r="C4625" t="s">
        <v>395</v>
      </c>
      <c r="D4625" t="s">
        <v>396</v>
      </c>
      <c r="E4625">
        <f>_xlfn.XLOOKUP(Table1[[#This Row],[Location]],'Location analysis'!A:A,'Location analysis'!B:B)</f>
        <v>40.416893999999999</v>
      </c>
      <c r="F4625">
        <f>_xlfn.XLOOKUP(Table1[[#This Row],[Location]],'Location analysis'!A:A,'Location analysis'!C:C)</f>
        <v>-74.420399000000003</v>
      </c>
      <c r="G4625" t="s">
        <v>84</v>
      </c>
      <c r="H4625" t="s">
        <v>43</v>
      </c>
      <c r="I4625">
        <v>15364287949</v>
      </c>
      <c r="J4625" t="s">
        <v>772</v>
      </c>
      <c r="K4625" t="s">
        <v>36</v>
      </c>
      <c r="L4625">
        <v>134</v>
      </c>
      <c r="M4625">
        <v>2</v>
      </c>
      <c r="N4625">
        <v>1</v>
      </c>
      <c r="O4625">
        <v>134</v>
      </c>
      <c r="P4625">
        <v>2</v>
      </c>
      <c r="Q4625">
        <v>1</v>
      </c>
      <c r="R4625">
        <v>2</v>
      </c>
      <c r="S4625">
        <v>4</v>
      </c>
      <c r="T4625" s="1">
        <v>44752</v>
      </c>
      <c r="U4625" t="str">
        <f t="shared" si="360"/>
        <v>Wonderful Pistachios - Variety</v>
      </c>
      <c r="V4625" t="str">
        <f t="shared" si="361"/>
        <v>Food</v>
      </c>
      <c r="W4625" t="s">
        <v>43</v>
      </c>
      <c r="X4625" t="b">
        <f t="shared" si="363"/>
        <v>1</v>
      </c>
      <c r="Y4625">
        <f t="shared" si="362"/>
        <v>2</v>
      </c>
      <c r="Z4625" s="2">
        <f t="shared" si="364"/>
        <v>1.3333333333333333</v>
      </c>
      <c r="AA4625" t="s">
        <v>85</v>
      </c>
      <c r="AB4625" t="s">
        <v>86</v>
      </c>
      <c r="AD4625" t="s">
        <v>54</v>
      </c>
      <c r="AE4625" t="s">
        <v>773</v>
      </c>
      <c r="AF4625">
        <v>2022</v>
      </c>
    </row>
    <row r="4626" spans="1:32" x14ac:dyDescent="0.25">
      <c r="A4626" t="s">
        <v>29</v>
      </c>
      <c r="B4626" t="s">
        <v>394</v>
      </c>
      <c r="C4626" t="s">
        <v>395</v>
      </c>
      <c r="D4626" t="s">
        <v>396</v>
      </c>
      <c r="E4626">
        <f>_xlfn.XLOOKUP(Table1[[#This Row],[Location]],'Location analysis'!A:A,'Location analysis'!B:B)</f>
        <v>40.416893999999999</v>
      </c>
      <c r="F4626">
        <f>_xlfn.XLOOKUP(Table1[[#This Row],[Location]],'Location analysis'!A:A,'Location analysis'!C:C)</f>
        <v>-74.420399000000003</v>
      </c>
      <c r="G4626" t="s">
        <v>774</v>
      </c>
      <c r="H4626" t="s">
        <v>43</v>
      </c>
      <c r="I4626">
        <v>15364287949</v>
      </c>
      <c r="J4626" t="s">
        <v>772</v>
      </c>
      <c r="K4626" t="s">
        <v>36</v>
      </c>
      <c r="L4626">
        <v>136</v>
      </c>
      <c r="M4626">
        <v>2</v>
      </c>
      <c r="N4626">
        <v>1</v>
      </c>
      <c r="O4626">
        <v>136</v>
      </c>
      <c r="P4626">
        <v>2</v>
      </c>
      <c r="Q4626">
        <v>1</v>
      </c>
      <c r="R4626">
        <v>2</v>
      </c>
      <c r="S4626">
        <v>4</v>
      </c>
      <c r="T4626" s="1">
        <v>44752</v>
      </c>
      <c r="U4626" t="str">
        <f t="shared" si="360"/>
        <v>Zone Perfect - Chocolate Chip Cookie Dough</v>
      </c>
      <c r="V4626" t="str">
        <f t="shared" si="361"/>
        <v>Food</v>
      </c>
      <c r="W4626" t="s">
        <v>43</v>
      </c>
      <c r="X4626" t="b">
        <f t="shared" si="363"/>
        <v>1</v>
      </c>
      <c r="Y4626">
        <f t="shared" si="362"/>
        <v>2</v>
      </c>
      <c r="Z4626" s="2">
        <f t="shared" si="364"/>
        <v>1.3333333333333333</v>
      </c>
      <c r="AA4626" t="s">
        <v>775</v>
      </c>
      <c r="AB4626" t="s">
        <v>776</v>
      </c>
      <c r="AD4626" t="s">
        <v>54</v>
      </c>
      <c r="AE4626" t="s">
        <v>773</v>
      </c>
      <c r="AF4626">
        <v>2022</v>
      </c>
    </row>
    <row r="4627" spans="1:32" x14ac:dyDescent="0.25">
      <c r="A4627" t="s">
        <v>29</v>
      </c>
      <c r="B4627" t="s">
        <v>30</v>
      </c>
      <c r="C4627" t="s">
        <v>31</v>
      </c>
      <c r="D4627" t="s">
        <v>32</v>
      </c>
      <c r="E4627">
        <f>_xlfn.XLOOKUP(Table1[[#This Row],[Location]],'Location analysis'!A:A,'Location analysis'!B:B)</f>
        <v>40.423690999999998</v>
      </c>
      <c r="F4627">
        <f>_xlfn.XLOOKUP(Table1[[#This Row],[Location]],'Location analysis'!A:A,'Location analysis'!C:C)</f>
        <v>-74.380831999999998</v>
      </c>
      <c r="G4627" t="s">
        <v>716</v>
      </c>
      <c r="I4627">
        <v>15364442700</v>
      </c>
      <c r="J4627" t="s">
        <v>772</v>
      </c>
      <c r="K4627" t="s">
        <v>36</v>
      </c>
      <c r="L4627">
        <v>141</v>
      </c>
      <c r="M4627">
        <v>2</v>
      </c>
      <c r="N4627">
        <v>1</v>
      </c>
      <c r="O4627">
        <v>141</v>
      </c>
      <c r="P4627">
        <v>2</v>
      </c>
      <c r="Q4627">
        <v>1</v>
      </c>
      <c r="R4627">
        <v>2</v>
      </c>
      <c r="S4627">
        <v>2</v>
      </c>
      <c r="T4627" s="1">
        <v>44752</v>
      </c>
      <c r="U4627" t="str">
        <f t="shared" si="360"/>
        <v>Canada Dry - Ginger Ale</v>
      </c>
      <c r="V4627" t="str">
        <f t="shared" si="361"/>
        <v>Cell is Blank - Dis-regard</v>
      </c>
      <c r="W4627" t="s">
        <v>34</v>
      </c>
      <c r="X4627" t="b">
        <f t="shared" si="363"/>
        <v>1</v>
      </c>
      <c r="Y4627">
        <f t="shared" si="362"/>
        <v>2</v>
      </c>
      <c r="Z4627" s="2">
        <f t="shared" si="364"/>
        <v>1.3333333333333333</v>
      </c>
      <c r="AA4627" t="s">
        <v>704</v>
      </c>
      <c r="AB4627" t="s">
        <v>717</v>
      </c>
      <c r="AD4627" t="s">
        <v>54</v>
      </c>
      <c r="AE4627" t="s">
        <v>773</v>
      </c>
      <c r="AF4627">
        <v>2022</v>
      </c>
    </row>
    <row r="4628" spans="1:32" x14ac:dyDescent="0.25">
      <c r="A4628" t="s">
        <v>29</v>
      </c>
      <c r="B4628" t="s">
        <v>30</v>
      </c>
      <c r="C4628" t="s">
        <v>31</v>
      </c>
      <c r="D4628" t="s">
        <v>32</v>
      </c>
      <c r="E4628">
        <f>_xlfn.XLOOKUP(Table1[[#This Row],[Location]],'Location analysis'!A:A,'Location analysis'!B:B)</f>
        <v>40.423690999999998</v>
      </c>
      <c r="F4628">
        <f>_xlfn.XLOOKUP(Table1[[#This Row],[Location]],'Location analysis'!A:A,'Location analysis'!C:C)</f>
        <v>-74.380831999999998</v>
      </c>
      <c r="G4628" t="s">
        <v>703</v>
      </c>
      <c r="I4628">
        <v>15364454404</v>
      </c>
      <c r="J4628" t="s">
        <v>772</v>
      </c>
      <c r="K4628" t="s">
        <v>36</v>
      </c>
      <c r="L4628">
        <v>140</v>
      </c>
      <c r="M4628">
        <v>1.5</v>
      </c>
      <c r="N4628">
        <v>1</v>
      </c>
      <c r="O4628">
        <v>140</v>
      </c>
      <c r="P4628">
        <v>1.5</v>
      </c>
      <c r="Q4628">
        <v>1</v>
      </c>
      <c r="R4628">
        <v>1.5</v>
      </c>
      <c r="S4628">
        <v>1.5</v>
      </c>
      <c r="T4628" s="1">
        <v>44752</v>
      </c>
      <c r="U4628" t="str">
        <f t="shared" si="360"/>
        <v>Canada Dry - Ginger Ale &amp; Lemonde</v>
      </c>
      <c r="V4628" t="str">
        <f t="shared" si="361"/>
        <v>Cell is Blank - Dis-regard</v>
      </c>
      <c r="W4628" t="s">
        <v>34</v>
      </c>
      <c r="X4628" t="b">
        <f t="shared" si="363"/>
        <v>1</v>
      </c>
      <c r="Y4628">
        <f t="shared" si="362"/>
        <v>1.5</v>
      </c>
      <c r="Z4628" s="2">
        <f t="shared" si="364"/>
        <v>1</v>
      </c>
      <c r="AA4628" t="s">
        <v>704</v>
      </c>
      <c r="AB4628" t="s">
        <v>705</v>
      </c>
      <c r="AD4628" t="s">
        <v>54</v>
      </c>
      <c r="AE4628" t="s">
        <v>773</v>
      </c>
      <c r="AF4628">
        <v>2022</v>
      </c>
    </row>
    <row r="4629" spans="1:32" x14ac:dyDescent="0.25">
      <c r="A4629" t="s">
        <v>29</v>
      </c>
      <c r="B4629" t="s">
        <v>394</v>
      </c>
      <c r="C4629" t="s">
        <v>395</v>
      </c>
      <c r="D4629" t="s">
        <v>396</v>
      </c>
      <c r="E4629">
        <f>_xlfn.XLOOKUP(Table1[[#This Row],[Location]],'Location analysis'!A:A,'Location analysis'!B:B)</f>
        <v>40.416893999999999</v>
      </c>
      <c r="F4629">
        <f>_xlfn.XLOOKUP(Table1[[#This Row],[Location]],'Location analysis'!A:A,'Location analysis'!C:C)</f>
        <v>-74.420399000000003</v>
      </c>
      <c r="G4629" t="s">
        <v>182</v>
      </c>
      <c r="H4629" t="s">
        <v>34</v>
      </c>
      <c r="I4629">
        <v>15364456475</v>
      </c>
      <c r="J4629" t="s">
        <v>772</v>
      </c>
      <c r="K4629" t="s">
        <v>51</v>
      </c>
      <c r="L4629">
        <v>142</v>
      </c>
      <c r="M4629">
        <v>1.5</v>
      </c>
      <c r="N4629">
        <v>1</v>
      </c>
      <c r="O4629">
        <v>142</v>
      </c>
      <c r="P4629">
        <v>1.5</v>
      </c>
      <c r="Q4629">
        <v>1</v>
      </c>
      <c r="R4629">
        <v>1.5</v>
      </c>
      <c r="S4629">
        <v>1.5</v>
      </c>
      <c r="T4629" s="1">
        <v>44752</v>
      </c>
      <c r="U4629" t="str">
        <f t="shared" si="360"/>
        <v>Coca Cola - Zero Sugar</v>
      </c>
      <c r="V4629" t="str">
        <f t="shared" si="361"/>
        <v>Carbonated</v>
      </c>
      <c r="W4629" t="s">
        <v>34</v>
      </c>
      <c r="X4629" t="b">
        <f t="shared" si="363"/>
        <v>1</v>
      </c>
      <c r="Y4629">
        <f t="shared" si="362"/>
        <v>1.5</v>
      </c>
      <c r="Z4629" s="2">
        <f t="shared" si="364"/>
        <v>1</v>
      </c>
      <c r="AA4629" t="s">
        <v>183</v>
      </c>
      <c r="AB4629" t="s">
        <v>184</v>
      </c>
      <c r="AD4629" t="s">
        <v>54</v>
      </c>
      <c r="AE4629" t="s">
        <v>773</v>
      </c>
      <c r="AF4629">
        <v>2022</v>
      </c>
    </row>
    <row r="4630" spans="1:32" x14ac:dyDescent="0.25">
      <c r="A4630" t="s">
        <v>29</v>
      </c>
      <c r="B4630" t="s">
        <v>30</v>
      </c>
      <c r="C4630" t="s">
        <v>31</v>
      </c>
      <c r="D4630" t="s">
        <v>32</v>
      </c>
      <c r="E4630">
        <f>_xlfn.XLOOKUP(Table1[[#This Row],[Location]],'Location analysis'!A:A,'Location analysis'!B:B)</f>
        <v>40.423690999999998</v>
      </c>
      <c r="F4630">
        <f>_xlfn.XLOOKUP(Table1[[#This Row],[Location]],'Location analysis'!A:A,'Location analysis'!C:C)</f>
        <v>-74.380831999999998</v>
      </c>
      <c r="G4630" t="s">
        <v>137</v>
      </c>
      <c r="H4630" t="s">
        <v>97</v>
      </c>
      <c r="I4630">
        <v>15364528539</v>
      </c>
      <c r="J4630" t="s">
        <v>772</v>
      </c>
      <c r="K4630" t="s">
        <v>36</v>
      </c>
      <c r="L4630">
        <v>143</v>
      </c>
      <c r="M4630">
        <v>2</v>
      </c>
      <c r="N4630">
        <v>1</v>
      </c>
      <c r="O4630">
        <v>143</v>
      </c>
      <c r="P4630">
        <v>2</v>
      </c>
      <c r="Q4630">
        <v>1</v>
      </c>
      <c r="R4630">
        <v>2</v>
      </c>
      <c r="S4630">
        <v>2</v>
      </c>
      <c r="T4630" s="1">
        <v>44752</v>
      </c>
      <c r="U4630" t="str">
        <f t="shared" si="360"/>
        <v>Poland Springs Water</v>
      </c>
      <c r="V4630" t="str">
        <f t="shared" si="361"/>
        <v>Water</v>
      </c>
      <c r="W4630" t="s">
        <v>97</v>
      </c>
      <c r="X4630" t="b">
        <f t="shared" si="363"/>
        <v>1</v>
      </c>
      <c r="Y4630">
        <f t="shared" si="362"/>
        <v>2</v>
      </c>
      <c r="Z4630" s="2">
        <f t="shared" si="364"/>
        <v>1.3333333333333333</v>
      </c>
      <c r="AA4630" t="s">
        <v>137</v>
      </c>
      <c r="AD4630" t="s">
        <v>54</v>
      </c>
      <c r="AE4630" t="s">
        <v>773</v>
      </c>
      <c r="AF4630">
        <v>2022</v>
      </c>
    </row>
    <row r="4631" spans="1:32" x14ac:dyDescent="0.25">
      <c r="A4631" t="s">
        <v>29</v>
      </c>
      <c r="B4631" t="s">
        <v>394</v>
      </c>
      <c r="C4631" t="s">
        <v>395</v>
      </c>
      <c r="D4631" t="s">
        <v>396</v>
      </c>
      <c r="E4631">
        <f>_xlfn.XLOOKUP(Table1[[#This Row],[Location]],'Location analysis'!A:A,'Location analysis'!B:B)</f>
        <v>40.416893999999999</v>
      </c>
      <c r="F4631">
        <f>_xlfn.XLOOKUP(Table1[[#This Row],[Location]],'Location analysis'!A:A,'Location analysis'!C:C)</f>
        <v>-74.420399000000003</v>
      </c>
      <c r="G4631" t="s">
        <v>84</v>
      </c>
      <c r="H4631" t="s">
        <v>43</v>
      </c>
      <c r="I4631">
        <v>15364576024</v>
      </c>
      <c r="J4631" t="s">
        <v>772</v>
      </c>
      <c r="K4631" t="s">
        <v>36</v>
      </c>
      <c r="L4631">
        <v>134</v>
      </c>
      <c r="M4631">
        <v>2</v>
      </c>
      <c r="N4631">
        <v>1</v>
      </c>
      <c r="O4631">
        <v>134</v>
      </c>
      <c r="P4631">
        <v>2</v>
      </c>
      <c r="Q4631">
        <v>1</v>
      </c>
      <c r="R4631">
        <v>2</v>
      </c>
      <c r="S4631">
        <v>2</v>
      </c>
      <c r="T4631" s="1">
        <v>44752</v>
      </c>
      <c r="U4631" t="str">
        <f t="shared" si="360"/>
        <v>Wonderful Pistachios - Variety</v>
      </c>
      <c r="V4631" t="str">
        <f t="shared" si="361"/>
        <v>Food</v>
      </c>
      <c r="W4631" t="s">
        <v>43</v>
      </c>
      <c r="X4631" t="b">
        <f t="shared" si="363"/>
        <v>1</v>
      </c>
      <c r="Y4631">
        <f t="shared" si="362"/>
        <v>2</v>
      </c>
      <c r="Z4631" s="2">
        <f t="shared" si="364"/>
        <v>1.3333333333333333</v>
      </c>
      <c r="AA4631" t="s">
        <v>85</v>
      </c>
      <c r="AB4631" t="s">
        <v>86</v>
      </c>
      <c r="AD4631" t="s">
        <v>54</v>
      </c>
      <c r="AE4631" t="s">
        <v>773</v>
      </c>
      <c r="AF4631">
        <v>2022</v>
      </c>
    </row>
    <row r="4632" spans="1:32" x14ac:dyDescent="0.25">
      <c r="A4632" t="s">
        <v>29</v>
      </c>
      <c r="B4632" t="s">
        <v>30</v>
      </c>
      <c r="C4632" t="s">
        <v>31</v>
      </c>
      <c r="D4632" t="s">
        <v>32</v>
      </c>
      <c r="E4632">
        <f>_xlfn.XLOOKUP(Table1[[#This Row],[Location]],'Location analysis'!A:A,'Location analysis'!B:B)</f>
        <v>40.423690999999998</v>
      </c>
      <c r="F4632">
        <f>_xlfn.XLOOKUP(Table1[[#This Row],[Location]],'Location analysis'!A:A,'Location analysis'!C:C)</f>
        <v>-74.380831999999998</v>
      </c>
      <c r="G4632" t="s">
        <v>137</v>
      </c>
      <c r="H4632" t="s">
        <v>97</v>
      </c>
      <c r="I4632">
        <v>15364629613</v>
      </c>
      <c r="J4632" t="s">
        <v>772</v>
      </c>
      <c r="K4632" t="s">
        <v>36</v>
      </c>
      <c r="L4632">
        <v>143</v>
      </c>
      <c r="M4632">
        <v>2</v>
      </c>
      <c r="N4632">
        <v>1</v>
      </c>
      <c r="O4632">
        <v>143</v>
      </c>
      <c r="P4632">
        <v>2</v>
      </c>
      <c r="Q4632">
        <v>1</v>
      </c>
      <c r="R4632">
        <v>2</v>
      </c>
      <c r="S4632">
        <v>2</v>
      </c>
      <c r="T4632" s="1">
        <v>44752</v>
      </c>
      <c r="U4632" t="str">
        <f t="shared" si="360"/>
        <v>Poland Springs Water</v>
      </c>
      <c r="V4632" t="str">
        <f t="shared" si="361"/>
        <v>Water</v>
      </c>
      <c r="W4632" t="s">
        <v>97</v>
      </c>
      <c r="X4632" t="b">
        <f t="shared" si="363"/>
        <v>1</v>
      </c>
      <c r="Y4632">
        <f t="shared" si="362"/>
        <v>2</v>
      </c>
      <c r="Z4632" s="2">
        <f t="shared" si="364"/>
        <v>1.3333333333333333</v>
      </c>
      <c r="AA4632" t="s">
        <v>137</v>
      </c>
      <c r="AD4632" t="s">
        <v>54</v>
      </c>
      <c r="AE4632" t="s">
        <v>773</v>
      </c>
      <c r="AF4632">
        <v>2022</v>
      </c>
    </row>
    <row r="4633" spans="1:32" x14ac:dyDescent="0.25">
      <c r="A4633" t="s">
        <v>29</v>
      </c>
      <c r="B4633" t="s">
        <v>46</v>
      </c>
      <c r="C4633" t="s">
        <v>31</v>
      </c>
      <c r="D4633" t="s">
        <v>47</v>
      </c>
      <c r="E4633">
        <f>_xlfn.XLOOKUP(Table1[[#This Row],[Location]],'Location analysis'!A:A,'Location analysis'!B:B)</f>
        <v>40.423690999999998</v>
      </c>
      <c r="F4633">
        <f>_xlfn.XLOOKUP(Table1[[#This Row],[Location]],'Location analysis'!A:A,'Location analysis'!C:C)</f>
        <v>-74.380831999999998</v>
      </c>
      <c r="G4633" t="s">
        <v>151</v>
      </c>
      <c r="H4633" t="s">
        <v>97</v>
      </c>
      <c r="I4633">
        <v>15364715480</v>
      </c>
      <c r="J4633" t="s">
        <v>772</v>
      </c>
      <c r="K4633" t="s">
        <v>36</v>
      </c>
      <c r="L4633">
        <v>145</v>
      </c>
      <c r="M4633">
        <v>2.75</v>
      </c>
      <c r="N4633">
        <v>1</v>
      </c>
      <c r="O4633">
        <v>145</v>
      </c>
      <c r="P4633">
        <v>2.75</v>
      </c>
      <c r="Q4633">
        <v>1</v>
      </c>
      <c r="R4633">
        <v>2.75</v>
      </c>
      <c r="S4633">
        <v>2.75</v>
      </c>
      <c r="T4633" s="1">
        <v>44752</v>
      </c>
      <c r="U4633" t="str">
        <f t="shared" si="360"/>
        <v>BodyArmor LYTE  - Peach Mango</v>
      </c>
      <c r="V4633" t="str">
        <f t="shared" si="361"/>
        <v>Water</v>
      </c>
      <c r="W4633" t="s">
        <v>97</v>
      </c>
      <c r="X4633" t="b">
        <f t="shared" si="363"/>
        <v>1</v>
      </c>
      <c r="Y4633">
        <f t="shared" si="362"/>
        <v>2.75</v>
      </c>
      <c r="Z4633" s="2">
        <f t="shared" si="364"/>
        <v>1.8333333333333333</v>
      </c>
      <c r="AA4633" t="s">
        <v>152</v>
      </c>
      <c r="AB4633" t="s">
        <v>153</v>
      </c>
      <c r="AD4633" t="s">
        <v>54</v>
      </c>
      <c r="AE4633" t="s">
        <v>773</v>
      </c>
      <c r="AF4633">
        <v>2022</v>
      </c>
    </row>
    <row r="4634" spans="1:32" x14ac:dyDescent="0.25">
      <c r="A4634" t="s">
        <v>29</v>
      </c>
      <c r="B4634" t="s">
        <v>46</v>
      </c>
      <c r="C4634" t="s">
        <v>31</v>
      </c>
      <c r="D4634" t="s">
        <v>47</v>
      </c>
      <c r="E4634">
        <f>_xlfn.XLOOKUP(Table1[[#This Row],[Location]],'Location analysis'!A:A,'Location analysis'!B:B)</f>
        <v>40.423690999999998</v>
      </c>
      <c r="F4634">
        <f>_xlfn.XLOOKUP(Table1[[#This Row],[Location]],'Location analysis'!A:A,'Location analysis'!C:C)</f>
        <v>-74.380831999999998</v>
      </c>
      <c r="G4634" t="s">
        <v>182</v>
      </c>
      <c r="H4634" t="s">
        <v>34</v>
      </c>
      <c r="I4634">
        <v>15364981385</v>
      </c>
      <c r="J4634" t="s">
        <v>772</v>
      </c>
      <c r="K4634" t="s">
        <v>51</v>
      </c>
      <c r="L4634">
        <v>140</v>
      </c>
      <c r="M4634">
        <v>1.5</v>
      </c>
      <c r="N4634">
        <v>1</v>
      </c>
      <c r="O4634">
        <v>140</v>
      </c>
      <c r="P4634">
        <v>1.5</v>
      </c>
      <c r="Q4634">
        <v>1</v>
      </c>
      <c r="R4634">
        <v>1.5</v>
      </c>
      <c r="S4634">
        <v>1.5</v>
      </c>
      <c r="T4634" s="1">
        <v>44752</v>
      </c>
      <c r="U4634" t="str">
        <f t="shared" si="360"/>
        <v>Coca Cola - Zero Sugar</v>
      </c>
      <c r="V4634" t="str">
        <f t="shared" si="361"/>
        <v>Carbonated</v>
      </c>
      <c r="W4634" t="s">
        <v>34</v>
      </c>
      <c r="X4634" t="b">
        <f t="shared" si="363"/>
        <v>1</v>
      </c>
      <c r="Y4634">
        <f t="shared" si="362"/>
        <v>1.5</v>
      </c>
      <c r="Z4634" s="2">
        <f t="shared" si="364"/>
        <v>1</v>
      </c>
      <c r="AA4634" t="s">
        <v>183</v>
      </c>
      <c r="AB4634" t="s">
        <v>184</v>
      </c>
      <c r="AD4634" t="s">
        <v>54</v>
      </c>
      <c r="AE4634" t="s">
        <v>773</v>
      </c>
      <c r="AF4634">
        <v>2022</v>
      </c>
    </row>
    <row r="4635" spans="1:32" x14ac:dyDescent="0.25">
      <c r="A4635" t="s">
        <v>29</v>
      </c>
      <c r="B4635" t="s">
        <v>46</v>
      </c>
      <c r="C4635" t="s">
        <v>31</v>
      </c>
      <c r="D4635" t="s">
        <v>47</v>
      </c>
      <c r="E4635">
        <f>_xlfn.XLOOKUP(Table1[[#This Row],[Location]],'Location analysis'!A:A,'Location analysis'!B:B)</f>
        <v>40.423690999999998</v>
      </c>
      <c r="F4635">
        <f>_xlfn.XLOOKUP(Table1[[#This Row],[Location]],'Location analysis'!A:A,'Location analysis'!C:C)</f>
        <v>-74.380831999999998</v>
      </c>
      <c r="G4635" t="s">
        <v>81</v>
      </c>
      <c r="H4635" t="s">
        <v>43</v>
      </c>
      <c r="I4635">
        <v>15365123977</v>
      </c>
      <c r="J4635" t="s">
        <v>772</v>
      </c>
      <c r="K4635" t="s">
        <v>51</v>
      </c>
      <c r="L4635">
        <v>130</v>
      </c>
      <c r="M4635">
        <v>2</v>
      </c>
      <c r="N4635">
        <v>1</v>
      </c>
      <c r="O4635">
        <v>130</v>
      </c>
      <c r="P4635">
        <v>2</v>
      </c>
      <c r="Q4635">
        <v>1</v>
      </c>
      <c r="R4635">
        <v>2</v>
      </c>
      <c r="S4635">
        <v>2</v>
      </c>
      <c r="T4635" s="1">
        <v>44752</v>
      </c>
      <c r="U4635" t="str">
        <f t="shared" si="360"/>
        <v>KitKat - Crisp Wafers</v>
      </c>
      <c r="V4635" t="str">
        <f t="shared" si="361"/>
        <v>Food</v>
      </c>
      <c r="W4635" t="s">
        <v>43</v>
      </c>
      <c r="X4635" t="b">
        <f t="shared" si="363"/>
        <v>1</v>
      </c>
      <c r="Y4635">
        <f t="shared" si="362"/>
        <v>2</v>
      </c>
      <c r="Z4635" s="2">
        <f t="shared" si="364"/>
        <v>1.3333333333333333</v>
      </c>
      <c r="AA4635" t="s">
        <v>82</v>
      </c>
      <c r="AB4635" t="s">
        <v>83</v>
      </c>
      <c r="AD4635" t="s">
        <v>54</v>
      </c>
      <c r="AE4635" t="s">
        <v>773</v>
      </c>
      <c r="AF4635">
        <v>2022</v>
      </c>
    </row>
    <row r="4636" spans="1:32" x14ac:dyDescent="0.25">
      <c r="A4636" t="s">
        <v>29</v>
      </c>
      <c r="B4636" t="s">
        <v>30</v>
      </c>
      <c r="C4636" t="s">
        <v>31</v>
      </c>
      <c r="D4636" t="s">
        <v>32</v>
      </c>
      <c r="E4636">
        <f>_xlfn.XLOOKUP(Table1[[#This Row],[Location]],'Location analysis'!A:A,'Location analysis'!B:B)</f>
        <v>40.423690999999998</v>
      </c>
      <c r="F4636">
        <f>_xlfn.XLOOKUP(Table1[[#This Row],[Location]],'Location analysis'!A:A,'Location analysis'!C:C)</f>
        <v>-74.380831999999998</v>
      </c>
      <c r="G4636" t="s">
        <v>722</v>
      </c>
      <c r="H4636" t="s">
        <v>49</v>
      </c>
      <c r="I4636">
        <v>15365124768</v>
      </c>
      <c r="J4636" t="s">
        <v>772</v>
      </c>
      <c r="K4636" t="s">
        <v>36</v>
      </c>
      <c r="L4636">
        <v>145</v>
      </c>
      <c r="M4636">
        <v>2.5</v>
      </c>
      <c r="N4636">
        <v>1</v>
      </c>
      <c r="O4636">
        <v>145</v>
      </c>
      <c r="P4636">
        <v>2.5</v>
      </c>
      <c r="Q4636">
        <v>1</v>
      </c>
      <c r="R4636">
        <v>2.5</v>
      </c>
      <c r="S4636">
        <v>2.5</v>
      </c>
      <c r="T4636" s="1">
        <v>44752</v>
      </c>
      <c r="U4636" t="str">
        <f t="shared" si="360"/>
        <v>Snapple Tea - Lemon</v>
      </c>
      <c r="V4636" t="str">
        <f t="shared" si="361"/>
        <v>Non Carbonated</v>
      </c>
      <c r="W4636" t="s">
        <v>49</v>
      </c>
      <c r="X4636" t="b">
        <f t="shared" si="363"/>
        <v>1</v>
      </c>
      <c r="Y4636">
        <f t="shared" si="362"/>
        <v>2.5</v>
      </c>
      <c r="Z4636" s="2">
        <f t="shared" si="364"/>
        <v>1.6666666666666667</v>
      </c>
      <c r="AA4636" t="s">
        <v>330</v>
      </c>
      <c r="AB4636" t="s">
        <v>76</v>
      </c>
      <c r="AD4636" t="s">
        <v>54</v>
      </c>
      <c r="AE4636" t="s">
        <v>773</v>
      </c>
      <c r="AF4636">
        <v>2022</v>
      </c>
    </row>
    <row r="4637" spans="1:32" x14ac:dyDescent="0.25">
      <c r="A4637" t="s">
        <v>29</v>
      </c>
      <c r="B4637" t="s">
        <v>30</v>
      </c>
      <c r="C4637" t="s">
        <v>31</v>
      </c>
      <c r="D4637" t="s">
        <v>32</v>
      </c>
      <c r="E4637">
        <f>_xlfn.XLOOKUP(Table1[[#This Row],[Location]],'Location analysis'!A:A,'Location analysis'!B:B)</f>
        <v>40.423690999999998</v>
      </c>
      <c r="F4637">
        <f>_xlfn.XLOOKUP(Table1[[#This Row],[Location]],'Location analysis'!A:A,'Location analysis'!C:C)</f>
        <v>-74.380831999999998</v>
      </c>
      <c r="G4637" t="s">
        <v>137</v>
      </c>
      <c r="H4637" t="s">
        <v>97</v>
      </c>
      <c r="I4637">
        <v>15365128954</v>
      </c>
      <c r="J4637" t="s">
        <v>772</v>
      </c>
      <c r="K4637" t="s">
        <v>36</v>
      </c>
      <c r="L4637">
        <v>143</v>
      </c>
      <c r="M4637">
        <v>2</v>
      </c>
      <c r="N4637">
        <v>1</v>
      </c>
      <c r="O4637">
        <v>143</v>
      </c>
      <c r="P4637">
        <v>2</v>
      </c>
      <c r="Q4637">
        <v>1</v>
      </c>
      <c r="R4637">
        <v>2</v>
      </c>
      <c r="S4637">
        <v>2</v>
      </c>
      <c r="T4637" s="1">
        <v>44752</v>
      </c>
      <c r="U4637" t="str">
        <f t="shared" si="360"/>
        <v>Poland Springs Water</v>
      </c>
      <c r="V4637" t="str">
        <f t="shared" si="361"/>
        <v>Water</v>
      </c>
      <c r="W4637" t="s">
        <v>97</v>
      </c>
      <c r="X4637" t="b">
        <f t="shared" si="363"/>
        <v>1</v>
      </c>
      <c r="Y4637">
        <f t="shared" si="362"/>
        <v>2</v>
      </c>
      <c r="Z4637" s="2">
        <f t="shared" si="364"/>
        <v>1.3333333333333333</v>
      </c>
      <c r="AA4637" t="s">
        <v>137</v>
      </c>
      <c r="AD4637" t="s">
        <v>54</v>
      </c>
      <c r="AE4637" t="s">
        <v>773</v>
      </c>
      <c r="AF4637">
        <v>2022</v>
      </c>
    </row>
    <row r="4638" spans="1:32" x14ac:dyDescent="0.25">
      <c r="A4638" t="s">
        <v>29</v>
      </c>
      <c r="B4638" t="s">
        <v>30</v>
      </c>
      <c r="C4638" t="s">
        <v>31</v>
      </c>
      <c r="D4638" t="s">
        <v>32</v>
      </c>
      <c r="E4638">
        <f>_xlfn.XLOOKUP(Table1[[#This Row],[Location]],'Location analysis'!A:A,'Location analysis'!B:B)</f>
        <v>40.423690999999998</v>
      </c>
      <c r="F4638">
        <f>_xlfn.XLOOKUP(Table1[[#This Row],[Location]],'Location analysis'!A:A,'Location analysis'!C:C)</f>
        <v>-74.380831999999998</v>
      </c>
      <c r="G4638" t="s">
        <v>106</v>
      </c>
      <c r="H4638" t="s">
        <v>43</v>
      </c>
      <c r="I4638">
        <v>15365132475</v>
      </c>
      <c r="J4638" t="s">
        <v>772</v>
      </c>
      <c r="K4638" t="s">
        <v>36</v>
      </c>
      <c r="L4638">
        <v>122</v>
      </c>
      <c r="M4638">
        <v>1.5</v>
      </c>
      <c r="N4638">
        <v>1</v>
      </c>
      <c r="O4638">
        <v>122</v>
      </c>
      <c r="P4638">
        <v>1.5</v>
      </c>
      <c r="Q4638">
        <v>1</v>
      </c>
      <c r="R4638">
        <v>1.5</v>
      </c>
      <c r="S4638">
        <v>1.5</v>
      </c>
      <c r="T4638" s="1">
        <v>44752</v>
      </c>
      <c r="U4638" t="str">
        <f t="shared" si="360"/>
        <v>Oreo Mini</v>
      </c>
      <c r="V4638" t="str">
        <f t="shared" si="361"/>
        <v>Food</v>
      </c>
      <c r="W4638" t="s">
        <v>43</v>
      </c>
      <c r="X4638" t="b">
        <f t="shared" si="363"/>
        <v>1</v>
      </c>
      <c r="Y4638">
        <f t="shared" si="362"/>
        <v>1.5</v>
      </c>
      <c r="Z4638" s="2">
        <f t="shared" si="364"/>
        <v>1</v>
      </c>
      <c r="AA4638" t="s">
        <v>106</v>
      </c>
      <c r="AD4638" t="s">
        <v>54</v>
      </c>
      <c r="AE4638" t="s">
        <v>773</v>
      </c>
      <c r="AF4638">
        <v>2022</v>
      </c>
    </row>
    <row r="4639" spans="1:32" x14ac:dyDescent="0.25">
      <c r="A4639" t="s">
        <v>29</v>
      </c>
      <c r="B4639" t="s">
        <v>67</v>
      </c>
      <c r="C4639" t="s">
        <v>68</v>
      </c>
      <c r="D4639" t="s">
        <v>69</v>
      </c>
      <c r="E4639">
        <f>_xlfn.XLOOKUP(Table1[[#This Row],[Location]],'Location analysis'!A:A,'Location analysis'!B:B)</f>
        <v>40.435699999999997</v>
      </c>
      <c r="F4639">
        <f>_xlfn.XLOOKUP(Table1[[#This Row],[Location]],'Location analysis'!A:A,'Location analysis'!C:C)</f>
        <v>-74.125200000000007</v>
      </c>
      <c r="G4639" t="s">
        <v>688</v>
      </c>
      <c r="H4639" t="s">
        <v>43</v>
      </c>
      <c r="I4639">
        <v>15366234983</v>
      </c>
      <c r="J4639" t="s">
        <v>777</v>
      </c>
      <c r="K4639" t="s">
        <v>36</v>
      </c>
      <c r="L4639">
        <v>132</v>
      </c>
      <c r="M4639">
        <v>1.5</v>
      </c>
      <c r="N4639">
        <v>1</v>
      </c>
      <c r="O4639">
        <v>132</v>
      </c>
      <c r="P4639">
        <v>1.5</v>
      </c>
      <c r="Q4639">
        <v>1</v>
      </c>
      <c r="R4639">
        <v>1.5</v>
      </c>
      <c r="S4639">
        <v>1.5</v>
      </c>
      <c r="T4639" s="1">
        <v>44753</v>
      </c>
      <c r="U4639" t="str">
        <f t="shared" si="360"/>
        <v>Nature's Bakery Fig Bar - Blueberry</v>
      </c>
      <c r="V4639" t="str">
        <f t="shared" si="361"/>
        <v>Food</v>
      </c>
      <c r="W4639" t="s">
        <v>43</v>
      </c>
      <c r="X4639" t="b">
        <f t="shared" si="363"/>
        <v>1</v>
      </c>
      <c r="Y4639">
        <f t="shared" si="362"/>
        <v>1.5</v>
      </c>
      <c r="Z4639" s="2">
        <f t="shared" si="364"/>
        <v>1</v>
      </c>
      <c r="AA4639" t="s">
        <v>690</v>
      </c>
      <c r="AB4639" t="s">
        <v>222</v>
      </c>
      <c r="AD4639" t="s">
        <v>60</v>
      </c>
      <c r="AE4639" t="s">
        <v>778</v>
      </c>
      <c r="AF4639">
        <v>2022</v>
      </c>
    </row>
    <row r="4640" spans="1:32" x14ac:dyDescent="0.25">
      <c r="A4640" t="s">
        <v>29</v>
      </c>
      <c r="B4640" t="s">
        <v>46</v>
      </c>
      <c r="C4640" t="s">
        <v>31</v>
      </c>
      <c r="D4640" t="s">
        <v>47</v>
      </c>
      <c r="E4640">
        <f>_xlfn.XLOOKUP(Table1[[#This Row],[Location]],'Location analysis'!A:A,'Location analysis'!B:B)</f>
        <v>40.423690999999998</v>
      </c>
      <c r="F4640">
        <f>_xlfn.XLOOKUP(Table1[[#This Row],[Location]],'Location analysis'!A:A,'Location analysis'!C:C)</f>
        <v>-74.380831999999998</v>
      </c>
      <c r="G4640" t="s">
        <v>703</v>
      </c>
      <c r="I4640">
        <v>15367019531</v>
      </c>
      <c r="J4640" t="s">
        <v>777</v>
      </c>
      <c r="K4640" t="s">
        <v>36</v>
      </c>
      <c r="L4640">
        <v>141</v>
      </c>
      <c r="M4640">
        <v>1.5</v>
      </c>
      <c r="N4640">
        <v>1</v>
      </c>
      <c r="O4640">
        <v>141</v>
      </c>
      <c r="P4640">
        <v>1.5</v>
      </c>
      <c r="Q4640">
        <v>1</v>
      </c>
      <c r="R4640">
        <v>1.5</v>
      </c>
      <c r="S4640">
        <v>3</v>
      </c>
      <c r="T4640" s="1">
        <v>44753</v>
      </c>
      <c r="U4640" t="str">
        <f t="shared" si="360"/>
        <v>Canada Dry - Ginger Ale &amp; Lemonde</v>
      </c>
      <c r="V4640" t="str">
        <f t="shared" si="361"/>
        <v>Cell is Blank - Dis-regard</v>
      </c>
      <c r="W4640" t="s">
        <v>34</v>
      </c>
      <c r="X4640" t="b">
        <f t="shared" si="363"/>
        <v>1</v>
      </c>
      <c r="Y4640">
        <f t="shared" si="362"/>
        <v>1.5</v>
      </c>
      <c r="Z4640" s="2">
        <f t="shared" si="364"/>
        <v>1</v>
      </c>
      <c r="AA4640" t="s">
        <v>704</v>
      </c>
      <c r="AB4640" t="s">
        <v>705</v>
      </c>
      <c r="AD4640" t="s">
        <v>60</v>
      </c>
      <c r="AE4640" t="s">
        <v>778</v>
      </c>
      <c r="AF4640">
        <v>2022</v>
      </c>
    </row>
    <row r="4641" spans="1:32" x14ac:dyDescent="0.25">
      <c r="A4641" t="s">
        <v>29</v>
      </c>
      <c r="B4641" t="s">
        <v>46</v>
      </c>
      <c r="C4641" t="s">
        <v>31</v>
      </c>
      <c r="D4641" t="s">
        <v>47</v>
      </c>
      <c r="E4641">
        <f>_xlfn.XLOOKUP(Table1[[#This Row],[Location]],'Location analysis'!A:A,'Location analysis'!B:B)</f>
        <v>40.423690999999998</v>
      </c>
      <c r="F4641">
        <f>_xlfn.XLOOKUP(Table1[[#This Row],[Location]],'Location analysis'!A:A,'Location analysis'!C:C)</f>
        <v>-74.380831999999998</v>
      </c>
      <c r="G4641" t="s">
        <v>154</v>
      </c>
      <c r="H4641" t="s">
        <v>43</v>
      </c>
      <c r="I4641">
        <v>15367019531</v>
      </c>
      <c r="J4641" t="s">
        <v>777</v>
      </c>
      <c r="K4641" t="s">
        <v>36</v>
      </c>
      <c r="L4641">
        <v>113</v>
      </c>
      <c r="M4641">
        <v>1.5</v>
      </c>
      <c r="N4641">
        <v>1</v>
      </c>
      <c r="O4641">
        <v>113</v>
      </c>
      <c r="P4641">
        <v>1.5</v>
      </c>
      <c r="Q4641">
        <v>1</v>
      </c>
      <c r="R4641">
        <v>1.5</v>
      </c>
      <c r="S4641">
        <v>3</v>
      </c>
      <c r="T4641" s="1">
        <v>44753</v>
      </c>
      <c r="U4641" t="str">
        <f t="shared" si="360"/>
        <v>SunChips Multigrain - Harvest Cheddar</v>
      </c>
      <c r="V4641" t="str">
        <f t="shared" si="361"/>
        <v>Food</v>
      </c>
      <c r="W4641" t="s">
        <v>43</v>
      </c>
      <c r="X4641" t="b">
        <f t="shared" si="363"/>
        <v>1</v>
      </c>
      <c r="Y4641">
        <f t="shared" si="362"/>
        <v>1.5</v>
      </c>
      <c r="Z4641" s="2">
        <f t="shared" si="364"/>
        <v>1</v>
      </c>
      <c r="AA4641" t="s">
        <v>129</v>
      </c>
      <c r="AB4641" t="s">
        <v>155</v>
      </c>
      <c r="AD4641" t="s">
        <v>60</v>
      </c>
      <c r="AE4641" t="s">
        <v>778</v>
      </c>
      <c r="AF4641">
        <v>2022</v>
      </c>
    </row>
    <row r="4642" spans="1:32" x14ac:dyDescent="0.25">
      <c r="A4642" t="s">
        <v>29</v>
      </c>
      <c r="B4642" t="s">
        <v>67</v>
      </c>
      <c r="C4642" t="s">
        <v>68</v>
      </c>
      <c r="D4642" t="s">
        <v>69</v>
      </c>
      <c r="E4642">
        <f>_xlfn.XLOOKUP(Table1[[#This Row],[Location]],'Location analysis'!A:A,'Location analysis'!B:B)</f>
        <v>40.435699999999997</v>
      </c>
      <c r="F4642">
        <f>_xlfn.XLOOKUP(Table1[[#This Row],[Location]],'Location analysis'!A:A,'Location analysis'!C:C)</f>
        <v>-74.125200000000007</v>
      </c>
      <c r="G4642" t="s">
        <v>100</v>
      </c>
      <c r="H4642" t="s">
        <v>43</v>
      </c>
      <c r="I4642">
        <v>15367153311</v>
      </c>
      <c r="J4642" t="s">
        <v>777</v>
      </c>
      <c r="K4642" t="s">
        <v>51</v>
      </c>
      <c r="L4642">
        <v>122</v>
      </c>
      <c r="M4642">
        <v>1.5</v>
      </c>
      <c r="N4642">
        <v>1</v>
      </c>
      <c r="O4642">
        <v>122</v>
      </c>
      <c r="P4642">
        <v>1.5</v>
      </c>
      <c r="Q4642">
        <v>1</v>
      </c>
      <c r="R4642">
        <v>1.5</v>
      </c>
      <c r="S4642">
        <v>1.5</v>
      </c>
      <c r="T4642" s="1">
        <v>44753</v>
      </c>
      <c r="U4642" t="str">
        <f t="shared" si="360"/>
        <v>Cheetos - Fleming Hot Crunchy</v>
      </c>
      <c r="V4642" t="str">
        <f t="shared" si="361"/>
        <v>Food</v>
      </c>
      <c r="W4642" t="s">
        <v>43</v>
      </c>
      <c r="X4642" t="b">
        <f t="shared" si="363"/>
        <v>1</v>
      </c>
      <c r="Y4642">
        <f t="shared" si="362"/>
        <v>1.5</v>
      </c>
      <c r="Z4642" s="2">
        <f t="shared" si="364"/>
        <v>1</v>
      </c>
      <c r="AA4642" t="s">
        <v>101</v>
      </c>
      <c r="AB4642" t="s">
        <v>102</v>
      </c>
      <c r="AD4642" t="s">
        <v>60</v>
      </c>
      <c r="AE4642" t="s">
        <v>778</v>
      </c>
      <c r="AF4642">
        <v>2022</v>
      </c>
    </row>
    <row r="4643" spans="1:32" x14ac:dyDescent="0.25">
      <c r="A4643" t="s">
        <v>29</v>
      </c>
      <c r="B4643" t="s">
        <v>67</v>
      </c>
      <c r="C4643" t="s">
        <v>68</v>
      </c>
      <c r="D4643" t="s">
        <v>69</v>
      </c>
      <c r="E4643">
        <f>_xlfn.XLOOKUP(Table1[[#This Row],[Location]],'Location analysis'!A:A,'Location analysis'!B:B)</f>
        <v>40.435699999999997</v>
      </c>
      <c r="F4643">
        <f>_xlfn.XLOOKUP(Table1[[#This Row],[Location]],'Location analysis'!A:A,'Location analysis'!C:C)</f>
        <v>-74.125200000000007</v>
      </c>
      <c r="G4643" t="s">
        <v>694</v>
      </c>
      <c r="H4643" t="s">
        <v>43</v>
      </c>
      <c r="I4643">
        <v>15367158889</v>
      </c>
      <c r="J4643" t="s">
        <v>777</v>
      </c>
      <c r="K4643" t="s">
        <v>51</v>
      </c>
      <c r="L4643">
        <v>130</v>
      </c>
      <c r="M4643">
        <v>1.5</v>
      </c>
      <c r="N4643">
        <v>1</v>
      </c>
      <c r="O4643">
        <v>130</v>
      </c>
      <c r="P4643">
        <v>1.5</v>
      </c>
      <c r="Q4643">
        <v>1</v>
      </c>
      <c r="R4643">
        <v>1.5</v>
      </c>
      <c r="S4643">
        <v>1.5</v>
      </c>
      <c r="T4643" s="1">
        <v>44753</v>
      </c>
      <c r="U4643" t="str">
        <f t="shared" si="360"/>
        <v>Nature's Bakery Fig Bar - Raspberry</v>
      </c>
      <c r="V4643" t="str">
        <f t="shared" si="361"/>
        <v>Food</v>
      </c>
      <c r="W4643" t="s">
        <v>43</v>
      </c>
      <c r="X4643" t="b">
        <f t="shared" si="363"/>
        <v>1</v>
      </c>
      <c r="Y4643">
        <f t="shared" si="362"/>
        <v>1.5</v>
      </c>
      <c r="Z4643" s="2">
        <f t="shared" si="364"/>
        <v>1</v>
      </c>
      <c r="AA4643" t="s">
        <v>690</v>
      </c>
      <c r="AB4643" t="s">
        <v>144</v>
      </c>
      <c r="AD4643" t="s">
        <v>60</v>
      </c>
      <c r="AE4643" t="s">
        <v>778</v>
      </c>
      <c r="AF4643">
        <v>2022</v>
      </c>
    </row>
    <row r="4644" spans="1:32" x14ac:dyDescent="0.25">
      <c r="A4644" t="s">
        <v>29</v>
      </c>
      <c r="B4644" t="s">
        <v>67</v>
      </c>
      <c r="C4644" t="s">
        <v>68</v>
      </c>
      <c r="D4644" t="s">
        <v>69</v>
      </c>
      <c r="E4644">
        <f>_xlfn.XLOOKUP(Table1[[#This Row],[Location]],'Location analysis'!A:A,'Location analysis'!B:B)</f>
        <v>40.435699999999997</v>
      </c>
      <c r="F4644">
        <f>_xlfn.XLOOKUP(Table1[[#This Row],[Location]],'Location analysis'!A:A,'Location analysis'!C:C)</f>
        <v>-74.125200000000007</v>
      </c>
      <c r="G4644" t="s">
        <v>100</v>
      </c>
      <c r="H4644" t="s">
        <v>43</v>
      </c>
      <c r="I4644">
        <v>15367164172</v>
      </c>
      <c r="J4644" t="s">
        <v>777</v>
      </c>
      <c r="K4644" t="s">
        <v>51</v>
      </c>
      <c r="L4644">
        <v>114</v>
      </c>
      <c r="M4644">
        <v>2</v>
      </c>
      <c r="N4644">
        <v>1</v>
      </c>
      <c r="O4644">
        <v>114</v>
      </c>
      <c r="P4644">
        <v>2</v>
      </c>
      <c r="Q4644">
        <v>1</v>
      </c>
      <c r="R4644">
        <v>2</v>
      </c>
      <c r="S4644">
        <v>2</v>
      </c>
      <c r="T4644" s="1">
        <v>44753</v>
      </c>
      <c r="U4644" t="str">
        <f t="shared" si="360"/>
        <v>Cheetos - Fleming Hot Crunchy</v>
      </c>
      <c r="V4644" t="str">
        <f t="shared" si="361"/>
        <v>Food</v>
      </c>
      <c r="W4644" t="s">
        <v>43</v>
      </c>
      <c r="X4644" t="b">
        <f t="shared" si="363"/>
        <v>1</v>
      </c>
      <c r="Y4644">
        <f t="shared" si="362"/>
        <v>2</v>
      </c>
      <c r="Z4644" s="2">
        <f t="shared" si="364"/>
        <v>1.3333333333333333</v>
      </c>
      <c r="AA4644" t="s">
        <v>101</v>
      </c>
      <c r="AB4644" t="s">
        <v>102</v>
      </c>
      <c r="AD4644" t="s">
        <v>60</v>
      </c>
      <c r="AE4644" t="s">
        <v>778</v>
      </c>
      <c r="AF4644">
        <v>2022</v>
      </c>
    </row>
    <row r="4645" spans="1:32" x14ac:dyDescent="0.25">
      <c r="A4645" t="s">
        <v>29</v>
      </c>
      <c r="B4645" t="s">
        <v>62</v>
      </c>
      <c r="C4645" t="s">
        <v>63</v>
      </c>
      <c r="D4645" t="s">
        <v>64</v>
      </c>
      <c r="E4645">
        <f>_xlfn.XLOOKUP(Table1[[#This Row],[Location]],'Location analysis'!A:A,'Location analysis'!B:B)</f>
        <v>40.091900000000003</v>
      </c>
      <c r="F4645">
        <f>_xlfn.XLOOKUP(Table1[[#This Row],[Location]],'Location analysis'!A:A,'Location analysis'!C:C)</f>
        <v>-74.358699999999999</v>
      </c>
      <c r="G4645" t="s">
        <v>112</v>
      </c>
      <c r="H4645" t="s">
        <v>43</v>
      </c>
      <c r="I4645">
        <v>15367235956</v>
      </c>
      <c r="J4645" t="s">
        <v>777</v>
      </c>
      <c r="K4645" t="s">
        <v>36</v>
      </c>
      <c r="L4645">
        <v>132</v>
      </c>
      <c r="M4645">
        <v>2</v>
      </c>
      <c r="N4645">
        <v>1</v>
      </c>
      <c r="O4645">
        <v>132</v>
      </c>
      <c r="P4645">
        <v>2</v>
      </c>
      <c r="Q4645">
        <v>1</v>
      </c>
      <c r="R4645">
        <v>2</v>
      </c>
      <c r="S4645">
        <v>2</v>
      </c>
      <c r="T4645" s="1">
        <v>44753</v>
      </c>
      <c r="U4645" t="str">
        <f t="shared" si="360"/>
        <v>Robert Irvine's - Fit Crunch -  Chocolate Pea</v>
      </c>
      <c r="V4645" t="str">
        <f t="shared" si="361"/>
        <v>Food</v>
      </c>
      <c r="W4645" t="s">
        <v>43</v>
      </c>
      <c r="X4645" t="b">
        <f t="shared" si="363"/>
        <v>1</v>
      </c>
      <c r="Y4645">
        <f t="shared" si="362"/>
        <v>2</v>
      </c>
      <c r="Z4645" s="2">
        <f t="shared" si="364"/>
        <v>1.3333333333333333</v>
      </c>
      <c r="AA4645" t="s">
        <v>113</v>
      </c>
      <c r="AB4645" t="s">
        <v>114</v>
      </c>
      <c r="AC4645" t="s">
        <v>115</v>
      </c>
      <c r="AD4645" t="s">
        <v>60</v>
      </c>
      <c r="AE4645" t="s">
        <v>778</v>
      </c>
      <c r="AF4645">
        <v>2022</v>
      </c>
    </row>
    <row r="4646" spans="1:32" x14ac:dyDescent="0.25">
      <c r="A4646" t="s">
        <v>29</v>
      </c>
      <c r="B4646" t="s">
        <v>394</v>
      </c>
      <c r="C4646" t="s">
        <v>395</v>
      </c>
      <c r="D4646" t="s">
        <v>396</v>
      </c>
      <c r="E4646">
        <f>_xlfn.XLOOKUP(Table1[[#This Row],[Location]],'Location analysis'!A:A,'Location analysis'!B:B)</f>
        <v>40.416893999999999</v>
      </c>
      <c r="F4646">
        <f>_xlfn.XLOOKUP(Table1[[#This Row],[Location]],'Location analysis'!A:A,'Location analysis'!C:C)</f>
        <v>-74.420399000000003</v>
      </c>
      <c r="G4646" t="s">
        <v>612</v>
      </c>
      <c r="H4646" t="s">
        <v>43</v>
      </c>
      <c r="I4646">
        <v>15367285261</v>
      </c>
      <c r="J4646" t="s">
        <v>777</v>
      </c>
      <c r="K4646" t="s">
        <v>51</v>
      </c>
      <c r="L4646">
        <v>125</v>
      </c>
      <c r="M4646">
        <v>1.25</v>
      </c>
      <c r="N4646">
        <v>1</v>
      </c>
      <c r="O4646">
        <v>125</v>
      </c>
      <c r="P4646">
        <v>1.25</v>
      </c>
      <c r="Q4646">
        <v>1</v>
      </c>
      <c r="R4646">
        <v>1.25</v>
      </c>
      <c r="S4646">
        <v>1.25</v>
      </c>
      <c r="T4646" s="1">
        <v>44753</v>
      </c>
      <c r="U4646" t="str">
        <f t="shared" si="360"/>
        <v>Goldfish Baked - Cheddar</v>
      </c>
      <c r="V4646" t="str">
        <f t="shared" si="361"/>
        <v>Food</v>
      </c>
      <c r="W4646" t="s">
        <v>43</v>
      </c>
      <c r="X4646" t="b">
        <f t="shared" si="363"/>
        <v>1</v>
      </c>
      <c r="Y4646">
        <f t="shared" si="362"/>
        <v>1.25</v>
      </c>
      <c r="Z4646" s="2">
        <f t="shared" si="364"/>
        <v>0.83333333333333337</v>
      </c>
      <c r="AA4646" t="s">
        <v>613</v>
      </c>
      <c r="AB4646" t="s">
        <v>614</v>
      </c>
      <c r="AD4646" t="s">
        <v>60</v>
      </c>
      <c r="AE4646" t="s">
        <v>778</v>
      </c>
      <c r="AF4646">
        <v>2022</v>
      </c>
    </row>
    <row r="4647" spans="1:32" x14ac:dyDescent="0.25">
      <c r="A4647" t="s">
        <v>29</v>
      </c>
      <c r="B4647" t="s">
        <v>394</v>
      </c>
      <c r="C4647" t="s">
        <v>395</v>
      </c>
      <c r="D4647" t="s">
        <v>396</v>
      </c>
      <c r="E4647">
        <f>_xlfn.XLOOKUP(Table1[[#This Row],[Location]],'Location analysis'!A:A,'Location analysis'!B:B)</f>
        <v>40.416893999999999</v>
      </c>
      <c r="F4647">
        <f>_xlfn.XLOOKUP(Table1[[#This Row],[Location]],'Location analysis'!A:A,'Location analysis'!C:C)</f>
        <v>-74.420399000000003</v>
      </c>
      <c r="G4647" t="s">
        <v>424</v>
      </c>
      <c r="H4647" t="s">
        <v>43</v>
      </c>
      <c r="I4647">
        <v>15367335603</v>
      </c>
      <c r="J4647" t="s">
        <v>777</v>
      </c>
      <c r="K4647" t="s">
        <v>36</v>
      </c>
      <c r="L4647">
        <v>130</v>
      </c>
      <c r="M4647">
        <v>2</v>
      </c>
      <c r="N4647">
        <v>2</v>
      </c>
      <c r="O4647">
        <v>130</v>
      </c>
      <c r="P4647">
        <v>2</v>
      </c>
      <c r="Q4647">
        <v>2</v>
      </c>
      <c r="R4647">
        <v>4</v>
      </c>
      <c r="S4647">
        <v>4</v>
      </c>
      <c r="T4647" s="1">
        <v>44753</v>
      </c>
      <c r="U4647" t="str">
        <f t="shared" si="360"/>
        <v>Autumns Granola Bar - Cinnamon Almond</v>
      </c>
      <c r="V4647" t="str">
        <f t="shared" si="361"/>
        <v>Food</v>
      </c>
      <c r="W4647" t="s">
        <v>43</v>
      </c>
      <c r="X4647" t="b">
        <f t="shared" si="363"/>
        <v>1</v>
      </c>
      <c r="Y4647">
        <f t="shared" si="362"/>
        <v>2</v>
      </c>
      <c r="Z4647" s="2">
        <f t="shared" si="364"/>
        <v>1.3333333333333333</v>
      </c>
      <c r="AA4647" t="s">
        <v>425</v>
      </c>
      <c r="AB4647" t="s">
        <v>426</v>
      </c>
      <c r="AD4647" t="s">
        <v>60</v>
      </c>
      <c r="AE4647" t="s">
        <v>778</v>
      </c>
      <c r="AF4647">
        <v>2022</v>
      </c>
    </row>
    <row r="4648" spans="1:32" x14ac:dyDescent="0.25">
      <c r="A4648" t="s">
        <v>29</v>
      </c>
      <c r="B4648" t="s">
        <v>394</v>
      </c>
      <c r="C4648" t="s">
        <v>395</v>
      </c>
      <c r="D4648" t="s">
        <v>396</v>
      </c>
      <c r="E4648">
        <f>_xlfn.XLOOKUP(Table1[[#This Row],[Location]],'Location analysis'!A:A,'Location analysis'!B:B)</f>
        <v>40.416893999999999</v>
      </c>
      <c r="F4648">
        <f>_xlfn.XLOOKUP(Table1[[#This Row],[Location]],'Location analysis'!A:A,'Location analysis'!C:C)</f>
        <v>-74.420399000000003</v>
      </c>
      <c r="G4648" t="s">
        <v>182</v>
      </c>
      <c r="H4648" t="s">
        <v>34</v>
      </c>
      <c r="I4648">
        <v>15367523200</v>
      </c>
      <c r="J4648" t="s">
        <v>777</v>
      </c>
      <c r="K4648" t="s">
        <v>36</v>
      </c>
      <c r="L4648">
        <v>142</v>
      </c>
      <c r="M4648">
        <v>1.5</v>
      </c>
      <c r="N4648">
        <v>1</v>
      </c>
      <c r="O4648">
        <v>142</v>
      </c>
      <c r="P4648">
        <v>1.5</v>
      </c>
      <c r="Q4648">
        <v>1</v>
      </c>
      <c r="R4648">
        <v>1.5</v>
      </c>
      <c r="S4648">
        <v>4.5</v>
      </c>
      <c r="T4648" s="1">
        <v>44753</v>
      </c>
      <c r="U4648" t="str">
        <f t="shared" si="360"/>
        <v>Coca Cola - Zero Sugar</v>
      </c>
      <c r="V4648" t="str">
        <f t="shared" si="361"/>
        <v>Carbonated</v>
      </c>
      <c r="W4648" t="s">
        <v>34</v>
      </c>
      <c r="X4648" t="b">
        <f t="shared" si="363"/>
        <v>1</v>
      </c>
      <c r="Y4648">
        <f t="shared" si="362"/>
        <v>1.5</v>
      </c>
      <c r="Z4648" s="2">
        <f t="shared" si="364"/>
        <v>1</v>
      </c>
      <c r="AA4648" t="s">
        <v>183</v>
      </c>
      <c r="AB4648" t="s">
        <v>184</v>
      </c>
      <c r="AD4648" t="s">
        <v>60</v>
      </c>
      <c r="AE4648" t="s">
        <v>778</v>
      </c>
      <c r="AF4648">
        <v>2022</v>
      </c>
    </row>
    <row r="4649" spans="1:32" x14ac:dyDescent="0.25">
      <c r="A4649" t="s">
        <v>29</v>
      </c>
      <c r="B4649" t="s">
        <v>394</v>
      </c>
      <c r="C4649" t="s">
        <v>395</v>
      </c>
      <c r="D4649" t="s">
        <v>396</v>
      </c>
      <c r="E4649">
        <f>_xlfn.XLOOKUP(Table1[[#This Row],[Location]],'Location analysis'!A:A,'Location analysis'!B:B)</f>
        <v>40.416893999999999</v>
      </c>
      <c r="F4649">
        <f>_xlfn.XLOOKUP(Table1[[#This Row],[Location]],'Location analysis'!A:A,'Location analysis'!C:C)</f>
        <v>-74.420399000000003</v>
      </c>
      <c r="G4649" t="s">
        <v>463</v>
      </c>
      <c r="H4649" t="s">
        <v>34</v>
      </c>
      <c r="I4649">
        <v>15367523200</v>
      </c>
      <c r="J4649" t="s">
        <v>777</v>
      </c>
      <c r="K4649" t="s">
        <v>36</v>
      </c>
      <c r="L4649">
        <v>148</v>
      </c>
      <c r="M4649">
        <v>3</v>
      </c>
      <c r="N4649">
        <v>1</v>
      </c>
      <c r="O4649">
        <v>148</v>
      </c>
      <c r="P4649">
        <v>3</v>
      </c>
      <c r="Q4649">
        <v>1</v>
      </c>
      <c r="R4649">
        <v>3</v>
      </c>
      <c r="S4649">
        <v>4.5</v>
      </c>
      <c r="T4649" s="1">
        <v>44753</v>
      </c>
      <c r="U4649" t="str">
        <f t="shared" si="360"/>
        <v>Starbucks Refresher - Real Coconut Water</v>
      </c>
      <c r="V4649" t="str">
        <f t="shared" si="361"/>
        <v>Carbonated</v>
      </c>
      <c r="W4649" t="s">
        <v>34</v>
      </c>
      <c r="X4649" t="b">
        <f t="shared" si="363"/>
        <v>1</v>
      </c>
      <c r="Y4649">
        <f t="shared" si="362"/>
        <v>3</v>
      </c>
      <c r="Z4649" s="2">
        <f t="shared" si="364"/>
        <v>2</v>
      </c>
      <c r="AA4649" t="s">
        <v>464</v>
      </c>
      <c r="AB4649" t="s">
        <v>465</v>
      </c>
      <c r="AD4649" t="s">
        <v>60</v>
      </c>
      <c r="AE4649" t="s">
        <v>778</v>
      </c>
      <c r="AF4649">
        <v>2022</v>
      </c>
    </row>
    <row r="4650" spans="1:32" x14ac:dyDescent="0.25">
      <c r="A4650" t="s">
        <v>29</v>
      </c>
      <c r="B4650" t="s">
        <v>394</v>
      </c>
      <c r="C4650" t="s">
        <v>395</v>
      </c>
      <c r="D4650" t="s">
        <v>396</v>
      </c>
      <c r="E4650">
        <f>_xlfn.XLOOKUP(Table1[[#This Row],[Location]],'Location analysis'!A:A,'Location analysis'!B:B)</f>
        <v>40.416893999999999</v>
      </c>
      <c r="F4650">
        <f>_xlfn.XLOOKUP(Table1[[#This Row],[Location]],'Location analysis'!A:A,'Location analysis'!C:C)</f>
        <v>-74.420399000000003</v>
      </c>
      <c r="G4650" t="s">
        <v>182</v>
      </c>
      <c r="H4650" t="s">
        <v>34</v>
      </c>
      <c r="I4650">
        <v>15367581012</v>
      </c>
      <c r="J4650" t="s">
        <v>777</v>
      </c>
      <c r="K4650" t="s">
        <v>36</v>
      </c>
      <c r="L4650">
        <v>142</v>
      </c>
      <c r="M4650">
        <v>1.5</v>
      </c>
      <c r="N4650">
        <v>1</v>
      </c>
      <c r="O4650">
        <v>142</v>
      </c>
      <c r="P4650">
        <v>1.5</v>
      </c>
      <c r="Q4650">
        <v>1</v>
      </c>
      <c r="R4650">
        <v>1.5</v>
      </c>
      <c r="S4650">
        <v>1.5</v>
      </c>
      <c r="T4650" s="1">
        <v>44753</v>
      </c>
      <c r="U4650" t="str">
        <f t="shared" si="360"/>
        <v>Coca Cola - Zero Sugar</v>
      </c>
      <c r="V4650" t="str">
        <f t="shared" si="361"/>
        <v>Carbonated</v>
      </c>
      <c r="W4650" t="s">
        <v>34</v>
      </c>
      <c r="X4650" t="b">
        <f t="shared" si="363"/>
        <v>1</v>
      </c>
      <c r="Y4650">
        <f t="shared" si="362"/>
        <v>1.5</v>
      </c>
      <c r="Z4650" s="2">
        <f t="shared" si="364"/>
        <v>1</v>
      </c>
      <c r="AA4650" t="s">
        <v>183</v>
      </c>
      <c r="AB4650" t="s">
        <v>184</v>
      </c>
      <c r="AD4650" t="s">
        <v>60</v>
      </c>
      <c r="AE4650" t="s">
        <v>778</v>
      </c>
      <c r="AF4650">
        <v>2022</v>
      </c>
    </row>
    <row r="4651" spans="1:32" x14ac:dyDescent="0.25">
      <c r="A4651" t="s">
        <v>29</v>
      </c>
      <c r="B4651" t="s">
        <v>67</v>
      </c>
      <c r="C4651" t="s">
        <v>68</v>
      </c>
      <c r="D4651" t="s">
        <v>69</v>
      </c>
      <c r="E4651">
        <f>_xlfn.XLOOKUP(Table1[[#This Row],[Location]],'Location analysis'!A:A,'Location analysis'!B:B)</f>
        <v>40.435699999999997</v>
      </c>
      <c r="F4651">
        <f>_xlfn.XLOOKUP(Table1[[#This Row],[Location]],'Location analysis'!A:A,'Location analysis'!C:C)</f>
        <v>-74.125200000000007</v>
      </c>
      <c r="G4651" t="s">
        <v>81</v>
      </c>
      <c r="H4651" t="s">
        <v>43</v>
      </c>
      <c r="I4651">
        <v>15367754164</v>
      </c>
      <c r="J4651" t="s">
        <v>777</v>
      </c>
      <c r="K4651" t="s">
        <v>36</v>
      </c>
      <c r="L4651">
        <v>138</v>
      </c>
      <c r="M4651">
        <v>2.5</v>
      </c>
      <c r="N4651">
        <v>1</v>
      </c>
      <c r="O4651">
        <v>138</v>
      </c>
      <c r="P4651">
        <v>2.5</v>
      </c>
      <c r="Q4651">
        <v>1</v>
      </c>
      <c r="R4651">
        <v>2.5</v>
      </c>
      <c r="S4651">
        <v>2.5</v>
      </c>
      <c r="T4651" s="1">
        <v>44753</v>
      </c>
      <c r="U4651" t="str">
        <f t="shared" si="360"/>
        <v>KitKat - Crisp Wafers</v>
      </c>
      <c r="V4651" t="str">
        <f t="shared" si="361"/>
        <v>Food</v>
      </c>
      <c r="W4651" t="s">
        <v>43</v>
      </c>
      <c r="X4651" t="b">
        <f t="shared" si="363"/>
        <v>1</v>
      </c>
      <c r="Y4651">
        <f t="shared" si="362"/>
        <v>2.5</v>
      </c>
      <c r="Z4651" s="2">
        <f t="shared" si="364"/>
        <v>1.6666666666666667</v>
      </c>
      <c r="AA4651" t="s">
        <v>82</v>
      </c>
      <c r="AB4651" t="s">
        <v>83</v>
      </c>
      <c r="AD4651" t="s">
        <v>60</v>
      </c>
      <c r="AE4651" t="s">
        <v>778</v>
      </c>
      <c r="AF4651">
        <v>2022</v>
      </c>
    </row>
    <row r="4652" spans="1:32" x14ac:dyDescent="0.25">
      <c r="A4652" t="s">
        <v>29</v>
      </c>
      <c r="B4652" t="s">
        <v>67</v>
      </c>
      <c r="C4652" t="s">
        <v>68</v>
      </c>
      <c r="D4652" t="s">
        <v>69</v>
      </c>
      <c r="E4652">
        <f>_xlfn.XLOOKUP(Table1[[#This Row],[Location]],'Location analysis'!A:A,'Location analysis'!B:B)</f>
        <v>40.435699999999997</v>
      </c>
      <c r="F4652">
        <f>_xlfn.XLOOKUP(Table1[[#This Row],[Location]],'Location analysis'!A:A,'Location analysis'!C:C)</f>
        <v>-74.125200000000007</v>
      </c>
      <c r="G4652" t="s">
        <v>100</v>
      </c>
      <c r="H4652" t="s">
        <v>43</v>
      </c>
      <c r="I4652">
        <v>15367759804</v>
      </c>
      <c r="J4652" t="s">
        <v>777</v>
      </c>
      <c r="K4652" t="s">
        <v>51</v>
      </c>
      <c r="L4652">
        <v>114</v>
      </c>
      <c r="M4652">
        <v>2</v>
      </c>
      <c r="N4652">
        <v>1</v>
      </c>
      <c r="O4652">
        <v>114</v>
      </c>
      <c r="P4652">
        <v>2</v>
      </c>
      <c r="Q4652">
        <v>1</v>
      </c>
      <c r="R4652">
        <v>2</v>
      </c>
      <c r="S4652">
        <v>2</v>
      </c>
      <c r="T4652" s="1">
        <v>44753</v>
      </c>
      <c r="U4652" t="str">
        <f t="shared" si="360"/>
        <v>Cheetos - Fleming Hot Crunchy</v>
      </c>
      <c r="V4652" t="str">
        <f t="shared" si="361"/>
        <v>Food</v>
      </c>
      <c r="W4652" t="s">
        <v>43</v>
      </c>
      <c r="X4652" t="b">
        <f t="shared" si="363"/>
        <v>1</v>
      </c>
      <c r="Y4652">
        <f t="shared" si="362"/>
        <v>2</v>
      </c>
      <c r="Z4652" s="2">
        <f t="shared" si="364"/>
        <v>1.3333333333333333</v>
      </c>
      <c r="AA4652" t="s">
        <v>101</v>
      </c>
      <c r="AB4652" t="s">
        <v>102</v>
      </c>
      <c r="AD4652" t="s">
        <v>60</v>
      </c>
      <c r="AE4652" t="s">
        <v>778</v>
      </c>
      <c r="AF4652">
        <v>2022</v>
      </c>
    </row>
    <row r="4653" spans="1:32" x14ac:dyDescent="0.25">
      <c r="A4653" t="s">
        <v>29</v>
      </c>
      <c r="B4653" t="s">
        <v>67</v>
      </c>
      <c r="C4653" t="s">
        <v>68</v>
      </c>
      <c r="D4653" t="s">
        <v>69</v>
      </c>
      <c r="E4653">
        <f>_xlfn.XLOOKUP(Table1[[#This Row],[Location]],'Location analysis'!A:A,'Location analysis'!B:B)</f>
        <v>40.435699999999997</v>
      </c>
      <c r="F4653">
        <f>_xlfn.XLOOKUP(Table1[[#This Row],[Location]],'Location analysis'!A:A,'Location analysis'!C:C)</f>
        <v>-74.125200000000007</v>
      </c>
      <c r="G4653" t="s">
        <v>81</v>
      </c>
      <c r="H4653" t="s">
        <v>43</v>
      </c>
      <c r="I4653">
        <v>15367768106</v>
      </c>
      <c r="J4653" t="s">
        <v>777</v>
      </c>
      <c r="K4653" t="s">
        <v>51</v>
      </c>
      <c r="L4653">
        <v>134</v>
      </c>
      <c r="M4653">
        <v>2.5</v>
      </c>
      <c r="N4653">
        <v>1</v>
      </c>
      <c r="O4653">
        <v>134</v>
      </c>
      <c r="P4653">
        <v>2.5</v>
      </c>
      <c r="Q4653">
        <v>1</v>
      </c>
      <c r="R4653">
        <v>2.5</v>
      </c>
      <c r="S4653">
        <v>2.5</v>
      </c>
      <c r="T4653" s="1">
        <v>44753</v>
      </c>
      <c r="U4653" t="str">
        <f t="shared" si="360"/>
        <v>KitKat - Crisp Wafers</v>
      </c>
      <c r="V4653" t="str">
        <f t="shared" si="361"/>
        <v>Food</v>
      </c>
      <c r="W4653" t="s">
        <v>43</v>
      </c>
      <c r="X4653" t="b">
        <f t="shared" si="363"/>
        <v>1</v>
      </c>
      <c r="Y4653">
        <f t="shared" si="362"/>
        <v>2.5</v>
      </c>
      <c r="Z4653" s="2">
        <f t="shared" si="364"/>
        <v>1.6666666666666667</v>
      </c>
      <c r="AA4653" t="s">
        <v>82</v>
      </c>
      <c r="AB4653" t="s">
        <v>83</v>
      </c>
      <c r="AD4653" t="s">
        <v>60</v>
      </c>
      <c r="AE4653" t="s">
        <v>778</v>
      </c>
      <c r="AF4653">
        <v>2022</v>
      </c>
    </row>
    <row r="4654" spans="1:32" x14ac:dyDescent="0.25">
      <c r="A4654" t="s">
        <v>29</v>
      </c>
      <c r="B4654" t="s">
        <v>394</v>
      </c>
      <c r="C4654" t="s">
        <v>395</v>
      </c>
      <c r="D4654" t="s">
        <v>396</v>
      </c>
      <c r="E4654">
        <f>_xlfn.XLOOKUP(Table1[[#This Row],[Location]],'Location analysis'!A:A,'Location analysis'!B:B)</f>
        <v>40.416893999999999</v>
      </c>
      <c r="F4654">
        <f>_xlfn.XLOOKUP(Table1[[#This Row],[Location]],'Location analysis'!A:A,'Location analysis'!C:C)</f>
        <v>-74.420399000000003</v>
      </c>
      <c r="G4654" t="s">
        <v>410</v>
      </c>
      <c r="H4654" t="s">
        <v>49</v>
      </c>
      <c r="I4654">
        <v>15367916742</v>
      </c>
      <c r="J4654" t="s">
        <v>777</v>
      </c>
      <c r="K4654" t="s">
        <v>51</v>
      </c>
      <c r="L4654">
        <v>140</v>
      </c>
      <c r="M4654">
        <v>2</v>
      </c>
      <c r="N4654">
        <v>1</v>
      </c>
      <c r="O4654">
        <v>140</v>
      </c>
      <c r="P4654">
        <v>2</v>
      </c>
      <c r="Q4654">
        <v>1</v>
      </c>
      <c r="R4654">
        <v>2</v>
      </c>
      <c r="S4654">
        <v>2</v>
      </c>
      <c r="T4654" s="1">
        <v>44753</v>
      </c>
      <c r="U4654" t="str">
        <f t="shared" si="360"/>
        <v>Iberia Coconut Water</v>
      </c>
      <c r="V4654" t="str">
        <f t="shared" si="361"/>
        <v>Non Carbonated</v>
      </c>
      <c r="W4654" t="s">
        <v>49</v>
      </c>
      <c r="X4654" t="b">
        <f t="shared" si="363"/>
        <v>1</v>
      </c>
      <c r="Y4654">
        <f t="shared" si="362"/>
        <v>2</v>
      </c>
      <c r="Z4654" s="2">
        <f t="shared" si="364"/>
        <v>1.3333333333333333</v>
      </c>
      <c r="AA4654" t="s">
        <v>410</v>
      </c>
      <c r="AD4654" t="s">
        <v>60</v>
      </c>
      <c r="AE4654" t="s">
        <v>778</v>
      </c>
      <c r="AF4654">
        <v>2022</v>
      </c>
    </row>
    <row r="4655" spans="1:32" x14ac:dyDescent="0.25">
      <c r="A4655" t="s">
        <v>29</v>
      </c>
      <c r="B4655" t="s">
        <v>394</v>
      </c>
      <c r="C4655" t="s">
        <v>395</v>
      </c>
      <c r="D4655" t="s">
        <v>396</v>
      </c>
      <c r="E4655">
        <f>_xlfn.XLOOKUP(Table1[[#This Row],[Location]],'Location analysis'!A:A,'Location analysis'!B:B)</f>
        <v>40.416893999999999</v>
      </c>
      <c r="F4655">
        <f>_xlfn.XLOOKUP(Table1[[#This Row],[Location]],'Location analysis'!A:A,'Location analysis'!C:C)</f>
        <v>-74.420399000000003</v>
      </c>
      <c r="G4655" t="s">
        <v>664</v>
      </c>
      <c r="H4655" t="s">
        <v>49</v>
      </c>
      <c r="I4655">
        <v>15367919316</v>
      </c>
      <c r="J4655" t="s">
        <v>777</v>
      </c>
      <c r="K4655" t="s">
        <v>51</v>
      </c>
      <c r="L4655">
        <v>143</v>
      </c>
      <c r="M4655">
        <v>2.75</v>
      </c>
      <c r="N4655">
        <v>1</v>
      </c>
      <c r="O4655">
        <v>143</v>
      </c>
      <c r="P4655">
        <v>2.75</v>
      </c>
      <c r="Q4655">
        <v>1</v>
      </c>
      <c r="R4655">
        <v>2.75</v>
      </c>
      <c r="S4655">
        <v>2.75</v>
      </c>
      <c r="T4655" s="1">
        <v>44753</v>
      </c>
      <c r="U4655" t="str">
        <f t="shared" si="360"/>
        <v>BodyArmor  LYTE - Blueberry Pomegranate</v>
      </c>
      <c r="V4655" t="str">
        <f t="shared" si="361"/>
        <v>Non Carbonated</v>
      </c>
      <c r="W4655" t="s">
        <v>49</v>
      </c>
      <c r="X4655" t="b">
        <f t="shared" si="363"/>
        <v>1</v>
      </c>
      <c r="Y4655">
        <f t="shared" si="362"/>
        <v>2.75</v>
      </c>
      <c r="Z4655" s="2">
        <f t="shared" si="364"/>
        <v>1.8333333333333333</v>
      </c>
      <c r="AA4655" t="s">
        <v>665</v>
      </c>
      <c r="AB4655" t="s">
        <v>666</v>
      </c>
      <c r="AD4655" t="s">
        <v>60</v>
      </c>
      <c r="AE4655" t="s">
        <v>778</v>
      </c>
      <c r="AF4655">
        <v>2022</v>
      </c>
    </row>
    <row r="4656" spans="1:32" x14ac:dyDescent="0.25">
      <c r="A4656" t="s">
        <v>29</v>
      </c>
      <c r="B4656" t="s">
        <v>67</v>
      </c>
      <c r="C4656" t="s">
        <v>68</v>
      </c>
      <c r="D4656" t="s">
        <v>69</v>
      </c>
      <c r="E4656">
        <f>_xlfn.XLOOKUP(Table1[[#This Row],[Location]],'Location analysis'!A:A,'Location analysis'!B:B)</f>
        <v>40.435699999999997</v>
      </c>
      <c r="F4656">
        <f>_xlfn.XLOOKUP(Table1[[#This Row],[Location]],'Location analysis'!A:A,'Location analysis'!C:C)</f>
        <v>-74.125200000000007</v>
      </c>
      <c r="G4656" t="s">
        <v>275</v>
      </c>
      <c r="H4656" t="s">
        <v>43</v>
      </c>
      <c r="I4656">
        <v>15368109306</v>
      </c>
      <c r="J4656" t="s">
        <v>777</v>
      </c>
      <c r="K4656" t="s">
        <v>51</v>
      </c>
      <c r="L4656">
        <v>112</v>
      </c>
      <c r="M4656">
        <v>2</v>
      </c>
      <c r="N4656">
        <v>1</v>
      </c>
      <c r="O4656">
        <v>112</v>
      </c>
      <c r="P4656">
        <v>2</v>
      </c>
      <c r="Q4656">
        <v>1</v>
      </c>
      <c r="R4656">
        <v>2</v>
      </c>
      <c r="S4656">
        <v>2</v>
      </c>
      <c r="T4656" s="1">
        <v>44753</v>
      </c>
      <c r="U4656" t="str">
        <f t="shared" si="360"/>
        <v>Cheetos Flaming Hot Limon Crunchy</v>
      </c>
      <c r="V4656" t="str">
        <f t="shared" si="361"/>
        <v>Food</v>
      </c>
      <c r="W4656" t="s">
        <v>43</v>
      </c>
      <c r="X4656" t="b">
        <f t="shared" si="363"/>
        <v>1</v>
      </c>
      <c r="Y4656">
        <f t="shared" si="362"/>
        <v>2</v>
      </c>
      <c r="Z4656" s="2">
        <f t="shared" si="364"/>
        <v>1.3333333333333333</v>
      </c>
      <c r="AA4656" t="s">
        <v>275</v>
      </c>
      <c r="AD4656" t="s">
        <v>60</v>
      </c>
      <c r="AE4656" t="s">
        <v>778</v>
      </c>
      <c r="AF4656">
        <v>2022</v>
      </c>
    </row>
    <row r="4657" spans="1:32" x14ac:dyDescent="0.25">
      <c r="A4657" t="s">
        <v>29</v>
      </c>
      <c r="B4657" t="s">
        <v>30</v>
      </c>
      <c r="C4657" t="s">
        <v>31</v>
      </c>
      <c r="D4657" t="s">
        <v>32</v>
      </c>
      <c r="E4657">
        <f>_xlfn.XLOOKUP(Table1[[#This Row],[Location]],'Location analysis'!A:A,'Location analysis'!B:B)</f>
        <v>40.423690999999998</v>
      </c>
      <c r="F4657">
        <f>_xlfn.XLOOKUP(Table1[[#This Row],[Location]],'Location analysis'!A:A,'Location analysis'!C:C)</f>
        <v>-74.380831999999998</v>
      </c>
      <c r="G4657" t="s">
        <v>137</v>
      </c>
      <c r="H4657" t="s">
        <v>97</v>
      </c>
      <c r="I4657">
        <v>15368250936</v>
      </c>
      <c r="J4657" t="s">
        <v>777</v>
      </c>
      <c r="K4657" t="s">
        <v>51</v>
      </c>
      <c r="L4657">
        <v>143</v>
      </c>
      <c r="M4657">
        <v>2</v>
      </c>
      <c r="N4657">
        <v>1</v>
      </c>
      <c r="O4657">
        <v>143</v>
      </c>
      <c r="P4657">
        <v>2</v>
      </c>
      <c r="Q4657">
        <v>1</v>
      </c>
      <c r="R4657">
        <v>2</v>
      </c>
      <c r="S4657">
        <v>2</v>
      </c>
      <c r="T4657" s="1">
        <v>44753</v>
      </c>
      <c r="U4657" t="str">
        <f t="shared" si="360"/>
        <v>Poland Springs Water</v>
      </c>
      <c r="V4657" t="str">
        <f t="shared" si="361"/>
        <v>Water</v>
      </c>
      <c r="W4657" t="s">
        <v>97</v>
      </c>
      <c r="X4657" t="b">
        <f t="shared" si="363"/>
        <v>1</v>
      </c>
      <c r="Y4657">
        <f t="shared" si="362"/>
        <v>2</v>
      </c>
      <c r="Z4657" s="2">
        <f t="shared" si="364"/>
        <v>1.3333333333333333</v>
      </c>
      <c r="AA4657" t="s">
        <v>137</v>
      </c>
      <c r="AD4657" t="s">
        <v>60</v>
      </c>
      <c r="AE4657" t="s">
        <v>778</v>
      </c>
      <c r="AF4657">
        <v>2022</v>
      </c>
    </row>
    <row r="4658" spans="1:32" x14ac:dyDescent="0.25">
      <c r="A4658" t="s">
        <v>29</v>
      </c>
      <c r="B4658" t="s">
        <v>394</v>
      </c>
      <c r="C4658" t="s">
        <v>395</v>
      </c>
      <c r="D4658" t="s">
        <v>396</v>
      </c>
      <c r="E4658">
        <f>_xlfn.XLOOKUP(Table1[[#This Row],[Location]],'Location analysis'!A:A,'Location analysis'!B:B)</f>
        <v>40.416893999999999</v>
      </c>
      <c r="F4658">
        <f>_xlfn.XLOOKUP(Table1[[#This Row],[Location]],'Location analysis'!A:A,'Location analysis'!C:C)</f>
        <v>-74.420399000000003</v>
      </c>
      <c r="G4658" t="s">
        <v>612</v>
      </c>
      <c r="H4658" t="s">
        <v>43</v>
      </c>
      <c r="I4658">
        <v>15368253416</v>
      </c>
      <c r="J4658" t="s">
        <v>777</v>
      </c>
      <c r="K4658" t="s">
        <v>51</v>
      </c>
      <c r="L4658">
        <v>122</v>
      </c>
      <c r="M4658">
        <v>1.25</v>
      </c>
      <c r="N4658">
        <v>1</v>
      </c>
      <c r="O4658">
        <v>122</v>
      </c>
      <c r="P4658">
        <v>1.25</v>
      </c>
      <c r="Q4658">
        <v>1</v>
      </c>
      <c r="R4658">
        <v>1.25</v>
      </c>
      <c r="S4658">
        <v>1.25</v>
      </c>
      <c r="T4658" s="1">
        <v>44753</v>
      </c>
      <c r="U4658" t="str">
        <f t="shared" si="360"/>
        <v>Goldfish Baked - Cheddar</v>
      </c>
      <c r="V4658" t="str">
        <f t="shared" si="361"/>
        <v>Food</v>
      </c>
      <c r="W4658" t="s">
        <v>43</v>
      </c>
      <c r="X4658" t="b">
        <f t="shared" si="363"/>
        <v>1</v>
      </c>
      <c r="Y4658">
        <f t="shared" si="362"/>
        <v>1.25</v>
      </c>
      <c r="Z4658" s="2">
        <f t="shared" si="364"/>
        <v>0.83333333333333337</v>
      </c>
      <c r="AA4658" t="s">
        <v>613</v>
      </c>
      <c r="AB4658" t="s">
        <v>614</v>
      </c>
      <c r="AD4658" t="s">
        <v>60</v>
      </c>
      <c r="AE4658" t="s">
        <v>778</v>
      </c>
      <c r="AF4658">
        <v>2022</v>
      </c>
    </row>
    <row r="4659" spans="1:32" x14ac:dyDescent="0.25">
      <c r="A4659" t="s">
        <v>29</v>
      </c>
      <c r="B4659" t="s">
        <v>394</v>
      </c>
      <c r="C4659" t="s">
        <v>395</v>
      </c>
      <c r="D4659" t="s">
        <v>396</v>
      </c>
      <c r="E4659">
        <f>_xlfn.XLOOKUP(Table1[[#This Row],[Location]],'Location analysis'!A:A,'Location analysis'!B:B)</f>
        <v>40.416893999999999</v>
      </c>
      <c r="F4659">
        <f>_xlfn.XLOOKUP(Table1[[#This Row],[Location]],'Location analysis'!A:A,'Location analysis'!C:C)</f>
        <v>-74.420399000000003</v>
      </c>
      <c r="G4659" t="s">
        <v>160</v>
      </c>
      <c r="H4659" t="s">
        <v>49</v>
      </c>
      <c r="I4659">
        <v>15368385392</v>
      </c>
      <c r="J4659" t="s">
        <v>777</v>
      </c>
      <c r="K4659" t="s">
        <v>51</v>
      </c>
      <c r="L4659">
        <v>145</v>
      </c>
      <c r="M4659">
        <v>2.5</v>
      </c>
      <c r="N4659">
        <v>1</v>
      </c>
      <c r="O4659">
        <v>145</v>
      </c>
      <c r="P4659">
        <v>2.5</v>
      </c>
      <c r="Q4659">
        <v>1</v>
      </c>
      <c r="R4659">
        <v>2.5</v>
      </c>
      <c r="S4659">
        <v>2.5</v>
      </c>
      <c r="T4659" s="1">
        <v>44753</v>
      </c>
      <c r="U4659" t="str">
        <f t="shared" si="360"/>
        <v>Snapple Diet Tea - Peach Tea</v>
      </c>
      <c r="V4659" t="str">
        <f t="shared" si="361"/>
        <v>Non Carbonated</v>
      </c>
      <c r="W4659" t="s">
        <v>49</v>
      </c>
      <c r="X4659" t="b">
        <f t="shared" si="363"/>
        <v>1</v>
      </c>
      <c r="Y4659">
        <f t="shared" si="362"/>
        <v>2.5</v>
      </c>
      <c r="Z4659" s="2">
        <f t="shared" si="364"/>
        <v>1.6666666666666667</v>
      </c>
      <c r="AA4659" t="s">
        <v>75</v>
      </c>
      <c r="AB4659" t="s">
        <v>161</v>
      </c>
      <c r="AD4659" t="s">
        <v>60</v>
      </c>
      <c r="AE4659" t="s">
        <v>778</v>
      </c>
      <c r="AF4659">
        <v>2022</v>
      </c>
    </row>
    <row r="4660" spans="1:32" x14ac:dyDescent="0.25">
      <c r="A4660" t="s">
        <v>29</v>
      </c>
      <c r="B4660" t="s">
        <v>394</v>
      </c>
      <c r="C4660" t="s">
        <v>395</v>
      </c>
      <c r="D4660" t="s">
        <v>396</v>
      </c>
      <c r="E4660">
        <f>_xlfn.XLOOKUP(Table1[[#This Row],[Location]],'Location analysis'!A:A,'Location analysis'!B:B)</f>
        <v>40.416893999999999</v>
      </c>
      <c r="F4660">
        <f>_xlfn.XLOOKUP(Table1[[#This Row],[Location]],'Location analysis'!A:A,'Location analysis'!C:C)</f>
        <v>-74.420399000000003</v>
      </c>
      <c r="G4660" t="s">
        <v>612</v>
      </c>
      <c r="H4660" t="s">
        <v>43</v>
      </c>
      <c r="I4660">
        <v>15368563116</v>
      </c>
      <c r="J4660" t="s">
        <v>777</v>
      </c>
      <c r="K4660" t="s">
        <v>51</v>
      </c>
      <c r="L4660">
        <v>122</v>
      </c>
      <c r="M4660">
        <v>1.25</v>
      </c>
      <c r="N4660">
        <v>1</v>
      </c>
      <c r="O4660">
        <v>122</v>
      </c>
      <c r="P4660">
        <v>1.25</v>
      </c>
      <c r="Q4660">
        <v>1</v>
      </c>
      <c r="R4660">
        <v>1.25</v>
      </c>
      <c r="S4660">
        <v>1.25</v>
      </c>
      <c r="T4660" s="1">
        <v>44753</v>
      </c>
      <c r="U4660" t="str">
        <f t="shared" si="360"/>
        <v>Goldfish Baked - Cheddar</v>
      </c>
      <c r="V4660" t="str">
        <f t="shared" si="361"/>
        <v>Food</v>
      </c>
      <c r="W4660" t="s">
        <v>43</v>
      </c>
      <c r="X4660" t="b">
        <f t="shared" si="363"/>
        <v>1</v>
      </c>
      <c r="Y4660">
        <f t="shared" si="362"/>
        <v>1.25</v>
      </c>
      <c r="Z4660" s="2">
        <f t="shared" si="364"/>
        <v>0.83333333333333337</v>
      </c>
      <c r="AA4660" t="s">
        <v>613</v>
      </c>
      <c r="AB4660" t="s">
        <v>614</v>
      </c>
      <c r="AD4660" t="s">
        <v>60</v>
      </c>
      <c r="AE4660" t="s">
        <v>778</v>
      </c>
      <c r="AF4660">
        <v>2022</v>
      </c>
    </row>
    <row r="4661" spans="1:32" x14ac:dyDescent="0.25">
      <c r="A4661" t="s">
        <v>29</v>
      </c>
      <c r="B4661" t="s">
        <v>62</v>
      </c>
      <c r="C4661" t="s">
        <v>63</v>
      </c>
      <c r="D4661" t="s">
        <v>64</v>
      </c>
      <c r="E4661">
        <f>_xlfn.XLOOKUP(Table1[[#This Row],[Location]],'Location analysis'!A:A,'Location analysis'!B:B)</f>
        <v>40.091900000000003</v>
      </c>
      <c r="F4661">
        <f>_xlfn.XLOOKUP(Table1[[#This Row],[Location]],'Location analysis'!A:A,'Location analysis'!C:C)</f>
        <v>-74.358699999999999</v>
      </c>
      <c r="G4661" t="s">
        <v>485</v>
      </c>
      <c r="H4661" t="s">
        <v>43</v>
      </c>
      <c r="I4661">
        <v>15368569779</v>
      </c>
      <c r="J4661" t="s">
        <v>777</v>
      </c>
      <c r="K4661" t="s">
        <v>51</v>
      </c>
      <c r="L4661">
        <v>138</v>
      </c>
      <c r="M4661">
        <v>2</v>
      </c>
      <c r="N4661">
        <v>1</v>
      </c>
      <c r="O4661">
        <v>138</v>
      </c>
      <c r="P4661">
        <v>2</v>
      </c>
      <c r="Q4661">
        <v>1</v>
      </c>
      <c r="R4661">
        <v>2</v>
      </c>
      <c r="S4661">
        <v>2</v>
      </c>
      <c r="T4661" s="1">
        <v>44753</v>
      </c>
      <c r="U4661" t="str">
        <f t="shared" si="360"/>
        <v>Keto Bar - Creamy Peanut Butter Chocolate</v>
      </c>
      <c r="V4661" t="str">
        <f t="shared" si="361"/>
        <v>Food</v>
      </c>
      <c r="W4661" t="s">
        <v>43</v>
      </c>
      <c r="X4661" t="b">
        <f t="shared" si="363"/>
        <v>1</v>
      </c>
      <c r="Y4661">
        <f t="shared" si="362"/>
        <v>2</v>
      </c>
      <c r="Z4661" s="2">
        <f t="shared" si="364"/>
        <v>1.3333333333333333</v>
      </c>
      <c r="AA4661" t="s">
        <v>486</v>
      </c>
      <c r="AB4661" t="s">
        <v>487</v>
      </c>
      <c r="AD4661" t="s">
        <v>60</v>
      </c>
      <c r="AE4661" t="s">
        <v>778</v>
      </c>
      <c r="AF4661">
        <v>2022</v>
      </c>
    </row>
    <row r="4662" spans="1:32" x14ac:dyDescent="0.25">
      <c r="A4662" t="s">
        <v>29</v>
      </c>
      <c r="B4662" t="s">
        <v>30</v>
      </c>
      <c r="C4662" t="s">
        <v>31</v>
      </c>
      <c r="D4662" t="s">
        <v>32</v>
      </c>
      <c r="E4662">
        <f>_xlfn.XLOOKUP(Table1[[#This Row],[Location]],'Location analysis'!A:A,'Location analysis'!B:B)</f>
        <v>40.423690999999998</v>
      </c>
      <c r="F4662">
        <f>_xlfn.XLOOKUP(Table1[[#This Row],[Location]],'Location analysis'!A:A,'Location analysis'!C:C)</f>
        <v>-74.380831999999998</v>
      </c>
      <c r="G4662" t="s">
        <v>520</v>
      </c>
      <c r="H4662" t="s">
        <v>43</v>
      </c>
      <c r="I4662">
        <v>15368588983</v>
      </c>
      <c r="J4662" t="s">
        <v>777</v>
      </c>
      <c r="K4662" t="s">
        <v>51</v>
      </c>
      <c r="L4662">
        <v>113</v>
      </c>
      <c r="M4662">
        <v>1.5</v>
      </c>
      <c r="N4662">
        <v>1</v>
      </c>
      <c r="O4662">
        <v>113</v>
      </c>
      <c r="P4662">
        <v>1.5</v>
      </c>
      <c r="Q4662">
        <v>1</v>
      </c>
      <c r="R4662">
        <v>1.5</v>
      </c>
      <c r="S4662">
        <v>1.5</v>
      </c>
      <c r="T4662" s="1">
        <v>44753</v>
      </c>
      <c r="U4662" t="str">
        <f t="shared" si="360"/>
        <v>Pop Corners - Sea Salt</v>
      </c>
      <c r="V4662" t="str">
        <f t="shared" si="361"/>
        <v>Food</v>
      </c>
      <c r="W4662" t="s">
        <v>43</v>
      </c>
      <c r="X4662" t="b">
        <f t="shared" si="363"/>
        <v>1</v>
      </c>
      <c r="Y4662">
        <f t="shared" si="362"/>
        <v>1.5</v>
      </c>
      <c r="Z4662" s="2">
        <f t="shared" si="364"/>
        <v>1</v>
      </c>
      <c r="AA4662" t="s">
        <v>509</v>
      </c>
      <c r="AB4662" t="s">
        <v>157</v>
      </c>
      <c r="AD4662" t="s">
        <v>60</v>
      </c>
      <c r="AE4662" t="s">
        <v>778</v>
      </c>
      <c r="AF4662">
        <v>2022</v>
      </c>
    </row>
    <row r="4663" spans="1:32" x14ac:dyDescent="0.25">
      <c r="A4663" t="s">
        <v>29</v>
      </c>
      <c r="B4663" t="s">
        <v>62</v>
      </c>
      <c r="C4663" t="s">
        <v>63</v>
      </c>
      <c r="D4663" t="s">
        <v>64</v>
      </c>
      <c r="E4663">
        <f>_xlfn.XLOOKUP(Table1[[#This Row],[Location]],'Location analysis'!A:A,'Location analysis'!B:B)</f>
        <v>40.091900000000003</v>
      </c>
      <c r="F4663">
        <f>_xlfn.XLOOKUP(Table1[[#This Row],[Location]],'Location analysis'!A:A,'Location analysis'!C:C)</f>
        <v>-74.358699999999999</v>
      </c>
      <c r="G4663" t="s">
        <v>180</v>
      </c>
      <c r="H4663" t="s">
        <v>43</v>
      </c>
      <c r="I4663">
        <v>15368592088</v>
      </c>
      <c r="J4663" t="s">
        <v>777</v>
      </c>
      <c r="K4663" t="s">
        <v>51</v>
      </c>
      <c r="L4663">
        <v>112</v>
      </c>
      <c r="M4663">
        <v>1.5</v>
      </c>
      <c r="N4663">
        <v>1</v>
      </c>
      <c r="O4663">
        <v>112</v>
      </c>
      <c r="P4663">
        <v>1.5</v>
      </c>
      <c r="Q4663">
        <v>1</v>
      </c>
      <c r="R4663">
        <v>1.5</v>
      </c>
      <c r="S4663">
        <v>1.5</v>
      </c>
      <c r="T4663" s="1">
        <v>44753</v>
      </c>
      <c r="U4663" t="str">
        <f t="shared" si="360"/>
        <v>Miss Vickie's Potato Chip - Jalapeno</v>
      </c>
      <c r="V4663" t="str">
        <f t="shared" si="361"/>
        <v>Food</v>
      </c>
      <c r="W4663" t="s">
        <v>43</v>
      </c>
      <c r="X4663" t="b">
        <f t="shared" si="363"/>
        <v>1</v>
      </c>
      <c r="Y4663">
        <f t="shared" si="362"/>
        <v>1.5</v>
      </c>
      <c r="Z4663" s="2">
        <f t="shared" si="364"/>
        <v>1</v>
      </c>
      <c r="AA4663" t="s">
        <v>58</v>
      </c>
      <c r="AB4663" t="s">
        <v>181</v>
      </c>
      <c r="AD4663" t="s">
        <v>60</v>
      </c>
      <c r="AE4663" t="s">
        <v>778</v>
      </c>
      <c r="AF4663">
        <v>2022</v>
      </c>
    </row>
    <row r="4664" spans="1:32" x14ac:dyDescent="0.25">
      <c r="A4664" t="s">
        <v>29</v>
      </c>
      <c r="B4664" t="s">
        <v>30</v>
      </c>
      <c r="C4664" t="s">
        <v>31</v>
      </c>
      <c r="D4664" t="s">
        <v>32</v>
      </c>
      <c r="E4664">
        <f>_xlfn.XLOOKUP(Table1[[#This Row],[Location]],'Location analysis'!A:A,'Location analysis'!B:B)</f>
        <v>40.423690999999998</v>
      </c>
      <c r="F4664">
        <f>_xlfn.XLOOKUP(Table1[[#This Row],[Location]],'Location analysis'!A:A,'Location analysis'!C:C)</f>
        <v>-74.380831999999998</v>
      </c>
      <c r="G4664" t="s">
        <v>593</v>
      </c>
      <c r="H4664" t="s">
        <v>43</v>
      </c>
      <c r="I4664">
        <v>15368592061</v>
      </c>
      <c r="J4664" t="s">
        <v>777</v>
      </c>
      <c r="K4664" t="s">
        <v>51</v>
      </c>
      <c r="L4664">
        <v>131</v>
      </c>
      <c r="M4664">
        <v>1.5</v>
      </c>
      <c r="N4664">
        <v>1</v>
      </c>
      <c r="O4664">
        <v>131</v>
      </c>
      <c r="P4664">
        <v>1.5</v>
      </c>
      <c r="Q4664">
        <v>1</v>
      </c>
      <c r="R4664">
        <v>1.5</v>
      </c>
      <c r="S4664">
        <v>1.5</v>
      </c>
      <c r="T4664" s="1">
        <v>44753</v>
      </c>
      <c r="U4664" t="str">
        <f t="shared" si="360"/>
        <v>Belvita Breakfast Biscuit Bites - Blueberry</v>
      </c>
      <c r="V4664" t="str">
        <f t="shared" si="361"/>
        <v>Food</v>
      </c>
      <c r="W4664" t="s">
        <v>43</v>
      </c>
      <c r="X4664" t="b">
        <f t="shared" si="363"/>
        <v>1</v>
      </c>
      <c r="Y4664">
        <f t="shared" si="362"/>
        <v>1.5</v>
      </c>
      <c r="Z4664" s="2">
        <f t="shared" si="364"/>
        <v>1</v>
      </c>
      <c r="AA4664" t="s">
        <v>594</v>
      </c>
      <c r="AB4664" t="s">
        <v>222</v>
      </c>
      <c r="AD4664" t="s">
        <v>60</v>
      </c>
      <c r="AE4664" t="s">
        <v>778</v>
      </c>
      <c r="AF4664">
        <v>2022</v>
      </c>
    </row>
    <row r="4665" spans="1:32" x14ac:dyDescent="0.25">
      <c r="A4665" t="s">
        <v>29</v>
      </c>
      <c r="B4665" t="s">
        <v>30</v>
      </c>
      <c r="C4665" t="s">
        <v>31</v>
      </c>
      <c r="D4665" t="s">
        <v>32</v>
      </c>
      <c r="E4665">
        <f>_xlfn.XLOOKUP(Table1[[#This Row],[Location]],'Location analysis'!A:A,'Location analysis'!B:B)</f>
        <v>40.423690999999998</v>
      </c>
      <c r="F4665">
        <f>_xlfn.XLOOKUP(Table1[[#This Row],[Location]],'Location analysis'!A:A,'Location analysis'!C:C)</f>
        <v>-74.380831999999998</v>
      </c>
      <c r="G4665" t="s">
        <v>106</v>
      </c>
      <c r="H4665" t="s">
        <v>43</v>
      </c>
      <c r="I4665">
        <v>15368600012</v>
      </c>
      <c r="J4665" t="s">
        <v>777</v>
      </c>
      <c r="K4665" t="s">
        <v>51</v>
      </c>
      <c r="L4665">
        <v>122</v>
      </c>
      <c r="M4665">
        <v>1.5</v>
      </c>
      <c r="N4665">
        <v>1</v>
      </c>
      <c r="O4665">
        <v>122</v>
      </c>
      <c r="P4665">
        <v>1.5</v>
      </c>
      <c r="Q4665">
        <v>1</v>
      </c>
      <c r="R4665">
        <v>1.5</v>
      </c>
      <c r="S4665">
        <v>1.5</v>
      </c>
      <c r="T4665" s="1">
        <v>44753</v>
      </c>
      <c r="U4665" t="str">
        <f t="shared" si="360"/>
        <v>Oreo Mini</v>
      </c>
      <c r="V4665" t="str">
        <f t="shared" si="361"/>
        <v>Food</v>
      </c>
      <c r="W4665" t="s">
        <v>43</v>
      </c>
      <c r="X4665" t="b">
        <f t="shared" si="363"/>
        <v>1</v>
      </c>
      <c r="Y4665">
        <f t="shared" si="362"/>
        <v>1.5</v>
      </c>
      <c r="Z4665" s="2">
        <f t="shared" si="364"/>
        <v>1</v>
      </c>
      <c r="AA4665" t="s">
        <v>106</v>
      </c>
      <c r="AD4665" t="s">
        <v>60</v>
      </c>
      <c r="AE4665" t="s">
        <v>778</v>
      </c>
      <c r="AF4665">
        <v>2022</v>
      </c>
    </row>
    <row r="4666" spans="1:32" x14ac:dyDescent="0.25">
      <c r="A4666" t="s">
        <v>29</v>
      </c>
      <c r="B4666" t="s">
        <v>394</v>
      </c>
      <c r="C4666" t="s">
        <v>395</v>
      </c>
      <c r="D4666" t="s">
        <v>396</v>
      </c>
      <c r="E4666">
        <f>_xlfn.XLOOKUP(Table1[[#This Row],[Location]],'Location analysis'!A:A,'Location analysis'!B:B)</f>
        <v>40.416893999999999</v>
      </c>
      <c r="F4666">
        <f>_xlfn.XLOOKUP(Table1[[#This Row],[Location]],'Location analysis'!A:A,'Location analysis'!C:C)</f>
        <v>-74.420399000000003</v>
      </c>
      <c r="G4666" t="s">
        <v>612</v>
      </c>
      <c r="H4666" t="s">
        <v>43</v>
      </c>
      <c r="I4666">
        <v>15368606425</v>
      </c>
      <c r="J4666" t="s">
        <v>777</v>
      </c>
      <c r="K4666" t="s">
        <v>51</v>
      </c>
      <c r="L4666">
        <v>122</v>
      </c>
      <c r="M4666">
        <v>1.25</v>
      </c>
      <c r="N4666">
        <v>1</v>
      </c>
      <c r="O4666">
        <v>122</v>
      </c>
      <c r="P4666">
        <v>1.25</v>
      </c>
      <c r="Q4666">
        <v>1</v>
      </c>
      <c r="R4666">
        <v>1.25</v>
      </c>
      <c r="S4666">
        <v>1.25</v>
      </c>
      <c r="T4666" s="1">
        <v>44753</v>
      </c>
      <c r="U4666" t="str">
        <f t="shared" si="360"/>
        <v>Goldfish Baked - Cheddar</v>
      </c>
      <c r="V4666" t="str">
        <f t="shared" si="361"/>
        <v>Food</v>
      </c>
      <c r="W4666" t="s">
        <v>43</v>
      </c>
      <c r="X4666" t="b">
        <f t="shared" si="363"/>
        <v>1</v>
      </c>
      <c r="Y4666">
        <f t="shared" si="362"/>
        <v>1.25</v>
      </c>
      <c r="Z4666" s="2">
        <f t="shared" si="364"/>
        <v>0.83333333333333337</v>
      </c>
      <c r="AA4666" t="s">
        <v>613</v>
      </c>
      <c r="AB4666" t="s">
        <v>614</v>
      </c>
      <c r="AD4666" t="s">
        <v>60</v>
      </c>
      <c r="AE4666" t="s">
        <v>778</v>
      </c>
      <c r="AF4666">
        <v>2022</v>
      </c>
    </row>
    <row r="4667" spans="1:32" x14ac:dyDescent="0.25">
      <c r="A4667" t="s">
        <v>29</v>
      </c>
      <c r="B4667" t="s">
        <v>394</v>
      </c>
      <c r="C4667" t="s">
        <v>395</v>
      </c>
      <c r="D4667" t="s">
        <v>396</v>
      </c>
      <c r="E4667">
        <f>_xlfn.XLOOKUP(Table1[[#This Row],[Location]],'Location analysis'!A:A,'Location analysis'!B:B)</f>
        <v>40.416893999999999</v>
      </c>
      <c r="F4667">
        <f>_xlfn.XLOOKUP(Table1[[#This Row],[Location]],'Location analysis'!A:A,'Location analysis'!C:C)</f>
        <v>-74.420399000000003</v>
      </c>
      <c r="G4667" t="s">
        <v>612</v>
      </c>
      <c r="H4667" t="s">
        <v>43</v>
      </c>
      <c r="I4667">
        <v>15368630750</v>
      </c>
      <c r="J4667" t="s">
        <v>777</v>
      </c>
      <c r="K4667" t="s">
        <v>51</v>
      </c>
      <c r="L4667">
        <v>122</v>
      </c>
      <c r="M4667">
        <v>1.25</v>
      </c>
      <c r="N4667">
        <v>1</v>
      </c>
      <c r="O4667">
        <v>122</v>
      </c>
      <c r="P4667">
        <v>1.25</v>
      </c>
      <c r="Q4667">
        <v>1</v>
      </c>
      <c r="R4667">
        <v>1.25</v>
      </c>
      <c r="S4667">
        <v>1.25</v>
      </c>
      <c r="T4667" s="1">
        <v>44753</v>
      </c>
      <c r="U4667" t="str">
        <f t="shared" si="360"/>
        <v>Goldfish Baked - Cheddar</v>
      </c>
      <c r="V4667" t="str">
        <f t="shared" si="361"/>
        <v>Food</v>
      </c>
      <c r="W4667" t="s">
        <v>43</v>
      </c>
      <c r="X4667" t="b">
        <f t="shared" si="363"/>
        <v>1</v>
      </c>
      <c r="Y4667">
        <f t="shared" si="362"/>
        <v>1.25</v>
      </c>
      <c r="Z4667" s="2">
        <f t="shared" si="364"/>
        <v>0.83333333333333337</v>
      </c>
      <c r="AA4667" t="s">
        <v>613</v>
      </c>
      <c r="AB4667" t="s">
        <v>614</v>
      </c>
      <c r="AD4667" t="s">
        <v>60</v>
      </c>
      <c r="AE4667" t="s">
        <v>778</v>
      </c>
      <c r="AF4667">
        <v>2022</v>
      </c>
    </row>
    <row r="4668" spans="1:32" x14ac:dyDescent="0.25">
      <c r="A4668" t="s">
        <v>29</v>
      </c>
      <c r="B4668" t="s">
        <v>394</v>
      </c>
      <c r="C4668" t="s">
        <v>395</v>
      </c>
      <c r="D4668" t="s">
        <v>396</v>
      </c>
      <c r="E4668">
        <f>_xlfn.XLOOKUP(Table1[[#This Row],[Location]],'Location analysis'!A:A,'Location analysis'!B:B)</f>
        <v>40.416893999999999</v>
      </c>
      <c r="F4668">
        <f>_xlfn.XLOOKUP(Table1[[#This Row],[Location]],'Location analysis'!A:A,'Location analysis'!C:C)</f>
        <v>-74.420399000000003</v>
      </c>
      <c r="G4668" t="s">
        <v>293</v>
      </c>
      <c r="H4668" t="s">
        <v>43</v>
      </c>
      <c r="I4668">
        <v>15368644372</v>
      </c>
      <c r="J4668" t="s">
        <v>777</v>
      </c>
      <c r="K4668" t="s">
        <v>51</v>
      </c>
      <c r="L4668">
        <v>138</v>
      </c>
      <c r="M4668">
        <v>2</v>
      </c>
      <c r="N4668">
        <v>1</v>
      </c>
      <c r="O4668">
        <v>138</v>
      </c>
      <c r="P4668">
        <v>2</v>
      </c>
      <c r="Q4668">
        <v>1</v>
      </c>
      <c r="R4668">
        <v>2</v>
      </c>
      <c r="S4668">
        <v>2</v>
      </c>
      <c r="T4668" s="1">
        <v>44753</v>
      </c>
      <c r="U4668" t="str">
        <f t="shared" si="360"/>
        <v>Kinder - Bueno - Crispy Creamy Chocolate</v>
      </c>
      <c r="V4668" t="str">
        <f t="shared" si="361"/>
        <v>Food</v>
      </c>
      <c r="W4668" t="s">
        <v>43</v>
      </c>
      <c r="X4668" t="b">
        <f t="shared" si="363"/>
        <v>1</v>
      </c>
      <c r="Y4668">
        <f t="shared" si="362"/>
        <v>2</v>
      </c>
      <c r="Z4668" s="2">
        <f t="shared" si="364"/>
        <v>1.3333333333333333</v>
      </c>
      <c r="AA4668" t="s">
        <v>294</v>
      </c>
      <c r="AB4668" t="s">
        <v>295</v>
      </c>
      <c r="AC4668" t="s">
        <v>296</v>
      </c>
      <c r="AD4668" t="s">
        <v>60</v>
      </c>
      <c r="AE4668" t="s">
        <v>778</v>
      </c>
      <c r="AF4668">
        <v>2022</v>
      </c>
    </row>
    <row r="4669" spans="1:32" x14ac:dyDescent="0.25">
      <c r="A4669" t="s">
        <v>29</v>
      </c>
      <c r="B4669" t="s">
        <v>46</v>
      </c>
      <c r="C4669" t="s">
        <v>31</v>
      </c>
      <c r="D4669" t="s">
        <v>47</v>
      </c>
      <c r="E4669">
        <f>_xlfn.XLOOKUP(Table1[[#This Row],[Location]],'Location analysis'!A:A,'Location analysis'!B:B)</f>
        <v>40.423690999999998</v>
      </c>
      <c r="F4669">
        <f>_xlfn.XLOOKUP(Table1[[#This Row],[Location]],'Location analysis'!A:A,'Location analysis'!C:C)</f>
        <v>-74.380831999999998</v>
      </c>
      <c r="G4669" t="s">
        <v>70</v>
      </c>
      <c r="H4669" t="s">
        <v>34</v>
      </c>
      <c r="I4669">
        <v>15368698603</v>
      </c>
      <c r="J4669" t="s">
        <v>777</v>
      </c>
      <c r="K4669" t="s">
        <v>36</v>
      </c>
      <c r="L4669">
        <v>146</v>
      </c>
      <c r="M4669">
        <v>3</v>
      </c>
      <c r="N4669">
        <v>1</v>
      </c>
      <c r="O4669">
        <v>146</v>
      </c>
      <c r="P4669">
        <v>3</v>
      </c>
      <c r="Q4669">
        <v>1</v>
      </c>
      <c r="R4669">
        <v>3</v>
      </c>
      <c r="S4669">
        <v>3</v>
      </c>
      <c r="T4669" s="1">
        <v>44753</v>
      </c>
      <c r="U4669" t="str">
        <f t="shared" si="360"/>
        <v>Monster Energy Original</v>
      </c>
      <c r="V4669" t="str">
        <f t="shared" si="361"/>
        <v>Carbonated</v>
      </c>
      <c r="W4669" t="s">
        <v>34</v>
      </c>
      <c r="X4669" t="b">
        <f t="shared" si="363"/>
        <v>1</v>
      </c>
      <c r="Y4669">
        <f t="shared" si="362"/>
        <v>3</v>
      </c>
      <c r="Z4669" s="2">
        <f t="shared" si="364"/>
        <v>2</v>
      </c>
      <c r="AA4669" t="s">
        <v>70</v>
      </c>
      <c r="AD4669" t="s">
        <v>60</v>
      </c>
      <c r="AE4669" t="s">
        <v>778</v>
      </c>
      <c r="AF4669">
        <v>2022</v>
      </c>
    </row>
    <row r="4670" spans="1:32" x14ac:dyDescent="0.25">
      <c r="A4670" t="s">
        <v>29</v>
      </c>
      <c r="B4670" t="s">
        <v>46</v>
      </c>
      <c r="C4670" t="s">
        <v>31</v>
      </c>
      <c r="D4670" t="s">
        <v>47</v>
      </c>
      <c r="E4670">
        <f>_xlfn.XLOOKUP(Table1[[#This Row],[Location]],'Location analysis'!A:A,'Location analysis'!B:B)</f>
        <v>40.423690999999998</v>
      </c>
      <c r="F4670">
        <f>_xlfn.XLOOKUP(Table1[[#This Row],[Location]],'Location analysis'!A:A,'Location analysis'!C:C)</f>
        <v>-74.380831999999998</v>
      </c>
      <c r="G4670" t="s">
        <v>137</v>
      </c>
      <c r="H4670" t="s">
        <v>97</v>
      </c>
      <c r="I4670">
        <v>15369022015</v>
      </c>
      <c r="J4670" t="s">
        <v>777</v>
      </c>
      <c r="K4670" t="s">
        <v>51</v>
      </c>
      <c r="L4670">
        <v>144</v>
      </c>
      <c r="M4670">
        <v>1.5</v>
      </c>
      <c r="N4670">
        <v>1</v>
      </c>
      <c r="O4670">
        <v>144</v>
      </c>
      <c r="P4670">
        <v>1.5</v>
      </c>
      <c r="Q4670">
        <v>1</v>
      </c>
      <c r="R4670">
        <v>1.5</v>
      </c>
      <c r="S4670">
        <v>1.5</v>
      </c>
      <c r="T4670" s="1">
        <v>44753</v>
      </c>
      <c r="U4670" t="str">
        <f t="shared" si="360"/>
        <v>Poland Springs Water</v>
      </c>
      <c r="V4670" t="str">
        <f t="shared" si="361"/>
        <v>Water</v>
      </c>
      <c r="W4670" t="s">
        <v>97</v>
      </c>
      <c r="X4670" t="b">
        <f t="shared" si="363"/>
        <v>1</v>
      </c>
      <c r="Y4670">
        <f t="shared" si="362"/>
        <v>1.5</v>
      </c>
      <c r="Z4670" s="2">
        <f t="shared" si="364"/>
        <v>1</v>
      </c>
      <c r="AA4670" t="s">
        <v>137</v>
      </c>
      <c r="AD4670" t="s">
        <v>60</v>
      </c>
      <c r="AE4670" t="s">
        <v>778</v>
      </c>
      <c r="AF4670">
        <v>2022</v>
      </c>
    </row>
    <row r="4671" spans="1:32" x14ac:dyDescent="0.25">
      <c r="A4671" t="s">
        <v>29</v>
      </c>
      <c r="B4671" t="s">
        <v>394</v>
      </c>
      <c r="C4671" t="s">
        <v>395</v>
      </c>
      <c r="D4671" t="s">
        <v>396</v>
      </c>
      <c r="E4671">
        <f>_xlfn.XLOOKUP(Table1[[#This Row],[Location]],'Location analysis'!A:A,'Location analysis'!B:B)</f>
        <v>40.416893999999999</v>
      </c>
      <c r="F4671">
        <f>_xlfn.XLOOKUP(Table1[[#This Row],[Location]],'Location analysis'!A:A,'Location analysis'!C:C)</f>
        <v>-74.420399000000003</v>
      </c>
      <c r="G4671" t="s">
        <v>93</v>
      </c>
      <c r="H4671" t="s">
        <v>43</v>
      </c>
      <c r="I4671">
        <v>15369040026</v>
      </c>
      <c r="J4671" t="s">
        <v>777</v>
      </c>
      <c r="K4671" t="s">
        <v>51</v>
      </c>
      <c r="L4671">
        <v>112</v>
      </c>
      <c r="M4671">
        <v>1.5</v>
      </c>
      <c r="N4671">
        <v>1</v>
      </c>
      <c r="O4671">
        <v>112</v>
      </c>
      <c r="P4671">
        <v>1.5</v>
      </c>
      <c r="Q4671">
        <v>1</v>
      </c>
      <c r="R4671">
        <v>1.5</v>
      </c>
      <c r="S4671">
        <v>1.5</v>
      </c>
      <c r="T4671" s="1">
        <v>44753</v>
      </c>
      <c r="U4671" t="str">
        <f t="shared" si="360"/>
        <v>Miss Vickie's Potato Chip - Sea Salt Original</v>
      </c>
      <c r="V4671" t="str">
        <f t="shared" si="361"/>
        <v>Food</v>
      </c>
      <c r="W4671" t="s">
        <v>43</v>
      </c>
      <c r="X4671" t="b">
        <f t="shared" si="363"/>
        <v>1</v>
      </c>
      <c r="Y4671">
        <f t="shared" si="362"/>
        <v>1.5</v>
      </c>
      <c r="Z4671" s="2">
        <f t="shared" si="364"/>
        <v>1</v>
      </c>
      <c r="AA4671" t="s">
        <v>58</v>
      </c>
      <c r="AB4671" t="s">
        <v>94</v>
      </c>
      <c r="AD4671" t="s">
        <v>60</v>
      </c>
      <c r="AE4671" t="s">
        <v>778</v>
      </c>
      <c r="AF4671">
        <v>2022</v>
      </c>
    </row>
    <row r="4672" spans="1:32" x14ac:dyDescent="0.25">
      <c r="A4672" t="s">
        <v>29</v>
      </c>
      <c r="B4672" t="s">
        <v>394</v>
      </c>
      <c r="C4672" t="s">
        <v>395</v>
      </c>
      <c r="D4672" t="s">
        <v>396</v>
      </c>
      <c r="E4672">
        <f>_xlfn.XLOOKUP(Table1[[#This Row],[Location]],'Location analysis'!A:A,'Location analysis'!B:B)</f>
        <v>40.416893999999999</v>
      </c>
      <c r="F4672">
        <f>_xlfn.XLOOKUP(Table1[[#This Row],[Location]],'Location analysis'!A:A,'Location analysis'!C:C)</f>
        <v>-74.420399000000003</v>
      </c>
      <c r="G4672" t="s">
        <v>137</v>
      </c>
      <c r="H4672" t="s">
        <v>97</v>
      </c>
      <c r="I4672">
        <v>15369049745</v>
      </c>
      <c r="J4672" t="s">
        <v>777</v>
      </c>
      <c r="K4672" t="s">
        <v>36</v>
      </c>
      <c r="L4672">
        <v>144</v>
      </c>
      <c r="M4672">
        <v>1.5</v>
      </c>
      <c r="N4672">
        <v>1</v>
      </c>
      <c r="O4672">
        <v>144</v>
      </c>
      <c r="P4672">
        <v>1.5</v>
      </c>
      <c r="Q4672">
        <v>1</v>
      </c>
      <c r="R4672">
        <v>1.5</v>
      </c>
      <c r="S4672">
        <v>1.5</v>
      </c>
      <c r="T4672" s="1">
        <v>44753</v>
      </c>
      <c r="U4672" t="str">
        <f t="shared" si="360"/>
        <v>Poland Springs Water</v>
      </c>
      <c r="V4672" t="str">
        <f t="shared" si="361"/>
        <v>Water</v>
      </c>
      <c r="W4672" t="s">
        <v>97</v>
      </c>
      <c r="X4672" t="b">
        <f t="shared" si="363"/>
        <v>1</v>
      </c>
      <c r="Y4672">
        <f t="shared" si="362"/>
        <v>1.5</v>
      </c>
      <c r="Z4672" s="2">
        <f t="shared" si="364"/>
        <v>1</v>
      </c>
      <c r="AA4672" t="s">
        <v>137</v>
      </c>
      <c r="AD4672" t="s">
        <v>60</v>
      </c>
      <c r="AE4672" t="s">
        <v>778</v>
      </c>
      <c r="AF4672">
        <v>2022</v>
      </c>
    </row>
    <row r="4673" spans="1:32" x14ac:dyDescent="0.25">
      <c r="A4673" t="s">
        <v>29</v>
      </c>
      <c r="B4673" t="s">
        <v>67</v>
      </c>
      <c r="C4673" t="s">
        <v>68</v>
      </c>
      <c r="D4673" t="s">
        <v>69</v>
      </c>
      <c r="E4673">
        <f>_xlfn.XLOOKUP(Table1[[#This Row],[Location]],'Location analysis'!A:A,'Location analysis'!B:B)</f>
        <v>40.435699999999997</v>
      </c>
      <c r="F4673">
        <f>_xlfn.XLOOKUP(Table1[[#This Row],[Location]],'Location analysis'!A:A,'Location analysis'!C:C)</f>
        <v>-74.125200000000007</v>
      </c>
      <c r="G4673" t="s">
        <v>556</v>
      </c>
      <c r="H4673" t="s">
        <v>43</v>
      </c>
      <c r="I4673">
        <v>15369076573</v>
      </c>
      <c r="J4673" t="s">
        <v>777</v>
      </c>
      <c r="K4673" t="s">
        <v>51</v>
      </c>
      <c r="L4673">
        <v>124</v>
      </c>
      <c r="M4673">
        <v>1.5</v>
      </c>
      <c r="N4673">
        <v>1</v>
      </c>
      <c r="O4673">
        <v>124</v>
      </c>
      <c r="P4673">
        <v>1.5</v>
      </c>
      <c r="Q4673">
        <v>1</v>
      </c>
      <c r="R4673">
        <v>1.5</v>
      </c>
      <c r="S4673">
        <v>1.5</v>
      </c>
      <c r="T4673" s="1">
        <v>44753</v>
      </c>
      <c r="U4673" t="str">
        <f t="shared" si="360"/>
        <v>Cheetos Cheddar Jalapeno</v>
      </c>
      <c r="V4673" t="str">
        <f t="shared" si="361"/>
        <v>Food</v>
      </c>
      <c r="W4673" t="s">
        <v>43</v>
      </c>
      <c r="X4673" t="b">
        <f t="shared" si="363"/>
        <v>1</v>
      </c>
      <c r="Y4673">
        <f t="shared" si="362"/>
        <v>1.5</v>
      </c>
      <c r="Z4673" s="2">
        <f t="shared" si="364"/>
        <v>1</v>
      </c>
      <c r="AA4673" t="s">
        <v>556</v>
      </c>
      <c r="AD4673" t="s">
        <v>60</v>
      </c>
      <c r="AE4673" t="s">
        <v>778</v>
      </c>
      <c r="AF4673">
        <v>2022</v>
      </c>
    </row>
    <row r="4674" spans="1:32" x14ac:dyDescent="0.25">
      <c r="A4674" t="s">
        <v>29</v>
      </c>
      <c r="B4674" t="s">
        <v>67</v>
      </c>
      <c r="C4674" t="s">
        <v>68</v>
      </c>
      <c r="D4674" t="s">
        <v>69</v>
      </c>
      <c r="E4674">
        <f>_xlfn.XLOOKUP(Table1[[#This Row],[Location]],'Location analysis'!A:A,'Location analysis'!B:B)</f>
        <v>40.435699999999997</v>
      </c>
      <c r="F4674">
        <f>_xlfn.XLOOKUP(Table1[[#This Row],[Location]],'Location analysis'!A:A,'Location analysis'!C:C)</f>
        <v>-74.125200000000007</v>
      </c>
      <c r="G4674" t="s">
        <v>81</v>
      </c>
      <c r="H4674" t="s">
        <v>43</v>
      </c>
      <c r="I4674">
        <v>15369077300</v>
      </c>
      <c r="J4674" t="s">
        <v>777</v>
      </c>
      <c r="K4674" t="s">
        <v>51</v>
      </c>
      <c r="L4674">
        <v>134</v>
      </c>
      <c r="M4674">
        <v>2.5</v>
      </c>
      <c r="N4674">
        <v>1</v>
      </c>
      <c r="O4674">
        <v>134</v>
      </c>
      <c r="P4674">
        <v>2.5</v>
      </c>
      <c r="Q4674">
        <v>1</v>
      </c>
      <c r="R4674">
        <v>2.5</v>
      </c>
      <c r="S4674">
        <v>2.5</v>
      </c>
      <c r="T4674" s="1">
        <v>44753</v>
      </c>
      <c r="U4674" t="str">
        <f t="shared" ref="U4674:U4737" si="365">IF(G4674="","Cell is Blank - Dis-regard",G4674)</f>
        <v>KitKat - Crisp Wafers</v>
      </c>
      <c r="V4674" t="str">
        <f t="shared" ref="V4674:V4737" si="366">IF(H4674="","Cell is Blank - Dis-regard",H4674)</f>
        <v>Food</v>
      </c>
      <c r="W4674" t="s">
        <v>43</v>
      </c>
      <c r="X4674" t="b">
        <f t="shared" si="363"/>
        <v>1</v>
      </c>
      <c r="Y4674">
        <f t="shared" ref="Y4674:Y4737" si="367">IF(X4674="FALSE",M4674,M4674)</f>
        <v>2.5</v>
      </c>
      <c r="Z4674" s="2">
        <f t="shared" si="364"/>
        <v>1.6666666666666667</v>
      </c>
      <c r="AA4674" t="s">
        <v>82</v>
      </c>
      <c r="AB4674" t="s">
        <v>83</v>
      </c>
      <c r="AD4674" t="s">
        <v>60</v>
      </c>
      <c r="AE4674" t="s">
        <v>778</v>
      </c>
      <c r="AF4674">
        <v>2022</v>
      </c>
    </row>
    <row r="4675" spans="1:32" x14ac:dyDescent="0.25">
      <c r="A4675" t="s">
        <v>29</v>
      </c>
      <c r="B4675" t="s">
        <v>46</v>
      </c>
      <c r="C4675" t="s">
        <v>31</v>
      </c>
      <c r="D4675" t="s">
        <v>47</v>
      </c>
      <c r="E4675">
        <f>_xlfn.XLOOKUP(Table1[[#This Row],[Location]],'Location analysis'!A:A,'Location analysis'!B:B)</f>
        <v>40.423690999999998</v>
      </c>
      <c r="F4675">
        <f>_xlfn.XLOOKUP(Table1[[#This Row],[Location]],'Location analysis'!A:A,'Location analysis'!C:C)</f>
        <v>-74.380831999999998</v>
      </c>
      <c r="G4675" t="s">
        <v>137</v>
      </c>
      <c r="H4675" t="s">
        <v>97</v>
      </c>
      <c r="I4675">
        <v>15369248192</v>
      </c>
      <c r="J4675" t="s">
        <v>777</v>
      </c>
      <c r="K4675" t="s">
        <v>36</v>
      </c>
      <c r="L4675">
        <v>144</v>
      </c>
      <c r="M4675">
        <v>1.5</v>
      </c>
      <c r="N4675">
        <v>2</v>
      </c>
      <c r="O4675">
        <v>144</v>
      </c>
      <c r="P4675">
        <v>1.5</v>
      </c>
      <c r="Q4675">
        <v>2</v>
      </c>
      <c r="R4675">
        <v>3</v>
      </c>
      <c r="S4675">
        <v>3</v>
      </c>
      <c r="T4675" s="1">
        <v>44753</v>
      </c>
      <c r="U4675" t="str">
        <f t="shared" si="365"/>
        <v>Poland Springs Water</v>
      </c>
      <c r="V4675" t="str">
        <f t="shared" si="366"/>
        <v>Water</v>
      </c>
      <c r="W4675" t="s">
        <v>97</v>
      </c>
      <c r="X4675" t="b">
        <f t="shared" ref="X4675:X4738" si="368">M4675=P4675</f>
        <v>1</v>
      </c>
      <c r="Y4675">
        <f t="shared" si="367"/>
        <v>1.5</v>
      </c>
      <c r="Z4675" s="2">
        <f t="shared" ref="Z4675:Z4738" si="369">Y4675/1.5</f>
        <v>1</v>
      </c>
      <c r="AA4675" t="s">
        <v>137</v>
      </c>
      <c r="AD4675" t="s">
        <v>60</v>
      </c>
      <c r="AE4675" t="s">
        <v>778</v>
      </c>
      <c r="AF4675">
        <v>2022</v>
      </c>
    </row>
    <row r="4676" spans="1:32" x14ac:dyDescent="0.25">
      <c r="A4676" t="s">
        <v>29</v>
      </c>
      <c r="B4676" t="s">
        <v>394</v>
      </c>
      <c r="C4676" t="s">
        <v>395</v>
      </c>
      <c r="D4676" t="s">
        <v>396</v>
      </c>
      <c r="E4676">
        <f>_xlfn.XLOOKUP(Table1[[#This Row],[Location]],'Location analysis'!A:A,'Location analysis'!B:B)</f>
        <v>40.416893999999999</v>
      </c>
      <c r="F4676">
        <f>_xlfn.XLOOKUP(Table1[[#This Row],[Location]],'Location analysis'!A:A,'Location analysis'!C:C)</f>
        <v>-74.420399000000003</v>
      </c>
      <c r="G4676" t="s">
        <v>384</v>
      </c>
      <c r="H4676" t="s">
        <v>43</v>
      </c>
      <c r="I4676">
        <v>15369310778</v>
      </c>
      <c r="J4676" t="s">
        <v>777</v>
      </c>
      <c r="K4676" t="s">
        <v>36</v>
      </c>
      <c r="L4676">
        <v>124</v>
      </c>
      <c r="M4676">
        <v>1.25</v>
      </c>
      <c r="N4676">
        <v>1</v>
      </c>
      <c r="O4676">
        <v>124</v>
      </c>
      <c r="P4676">
        <v>1.25</v>
      </c>
      <c r="Q4676">
        <v>1</v>
      </c>
      <c r="R4676">
        <v>1.25</v>
      </c>
      <c r="S4676">
        <v>1.25</v>
      </c>
      <c r="T4676" s="1">
        <v>44753</v>
      </c>
      <c r="U4676" t="str">
        <f t="shared" si="365"/>
        <v>CheezIt - Cheddar Sour Cream and Onion</v>
      </c>
      <c r="V4676" t="str">
        <f t="shared" si="366"/>
        <v>Food</v>
      </c>
      <c r="W4676" t="s">
        <v>43</v>
      </c>
      <c r="X4676" t="b">
        <f t="shared" si="368"/>
        <v>1</v>
      </c>
      <c r="Y4676">
        <f t="shared" si="367"/>
        <v>1.25</v>
      </c>
      <c r="Z4676" s="2">
        <f t="shared" si="369"/>
        <v>0.83333333333333337</v>
      </c>
      <c r="AA4676" t="s">
        <v>193</v>
      </c>
      <c r="AB4676" t="s">
        <v>386</v>
      </c>
      <c r="AD4676" t="s">
        <v>60</v>
      </c>
      <c r="AE4676" t="s">
        <v>778</v>
      </c>
      <c r="AF4676">
        <v>2022</v>
      </c>
    </row>
    <row r="4677" spans="1:32" x14ac:dyDescent="0.25">
      <c r="A4677" t="s">
        <v>29</v>
      </c>
      <c r="B4677" t="s">
        <v>67</v>
      </c>
      <c r="C4677" t="s">
        <v>68</v>
      </c>
      <c r="D4677" t="s">
        <v>69</v>
      </c>
      <c r="E4677">
        <f>_xlfn.XLOOKUP(Table1[[#This Row],[Location]],'Location analysis'!A:A,'Location analysis'!B:B)</f>
        <v>40.435699999999997</v>
      </c>
      <c r="F4677">
        <f>_xlfn.XLOOKUP(Table1[[#This Row],[Location]],'Location analysis'!A:A,'Location analysis'!C:C)</f>
        <v>-74.125200000000007</v>
      </c>
      <c r="G4677" t="s">
        <v>556</v>
      </c>
      <c r="H4677" t="s">
        <v>43</v>
      </c>
      <c r="I4677">
        <v>15369471818</v>
      </c>
      <c r="J4677" t="s">
        <v>777</v>
      </c>
      <c r="K4677" t="s">
        <v>51</v>
      </c>
      <c r="L4677">
        <v>124</v>
      </c>
      <c r="M4677">
        <v>1.5</v>
      </c>
      <c r="N4677">
        <v>1</v>
      </c>
      <c r="O4677">
        <v>124</v>
      </c>
      <c r="P4677">
        <v>1.5</v>
      </c>
      <c r="Q4677">
        <v>1</v>
      </c>
      <c r="R4677">
        <v>1.5</v>
      </c>
      <c r="S4677">
        <v>1.5</v>
      </c>
      <c r="T4677" s="1">
        <v>44753</v>
      </c>
      <c r="U4677" t="str">
        <f t="shared" si="365"/>
        <v>Cheetos Cheddar Jalapeno</v>
      </c>
      <c r="V4677" t="str">
        <f t="shared" si="366"/>
        <v>Food</v>
      </c>
      <c r="W4677" t="s">
        <v>43</v>
      </c>
      <c r="X4677" t="b">
        <f t="shared" si="368"/>
        <v>1</v>
      </c>
      <c r="Y4677">
        <f t="shared" si="367"/>
        <v>1.5</v>
      </c>
      <c r="Z4677" s="2">
        <f t="shared" si="369"/>
        <v>1</v>
      </c>
      <c r="AA4677" t="s">
        <v>556</v>
      </c>
      <c r="AD4677" t="s">
        <v>60</v>
      </c>
      <c r="AE4677" t="s">
        <v>778</v>
      </c>
      <c r="AF4677">
        <v>2022</v>
      </c>
    </row>
    <row r="4678" spans="1:32" x14ac:dyDescent="0.25">
      <c r="A4678" t="s">
        <v>29</v>
      </c>
      <c r="B4678" t="s">
        <v>67</v>
      </c>
      <c r="C4678" t="s">
        <v>68</v>
      </c>
      <c r="D4678" t="s">
        <v>69</v>
      </c>
      <c r="E4678">
        <f>_xlfn.XLOOKUP(Table1[[#This Row],[Location]],'Location analysis'!A:A,'Location analysis'!B:B)</f>
        <v>40.435699999999997</v>
      </c>
      <c r="F4678">
        <f>_xlfn.XLOOKUP(Table1[[#This Row],[Location]],'Location analysis'!A:A,'Location analysis'!C:C)</f>
        <v>-74.125200000000007</v>
      </c>
      <c r="G4678" t="s">
        <v>625</v>
      </c>
      <c r="I4678">
        <v>15369473300</v>
      </c>
      <c r="J4678" t="s">
        <v>777</v>
      </c>
      <c r="K4678" t="s">
        <v>51</v>
      </c>
      <c r="L4678">
        <v>113</v>
      </c>
      <c r="M4678">
        <v>1.5</v>
      </c>
      <c r="N4678">
        <v>1</v>
      </c>
      <c r="O4678">
        <v>113</v>
      </c>
      <c r="P4678">
        <v>1.5</v>
      </c>
      <c r="Q4678">
        <v>1</v>
      </c>
      <c r="R4678">
        <v>1.5</v>
      </c>
      <c r="S4678">
        <v>1.5</v>
      </c>
      <c r="T4678" s="1">
        <v>44753</v>
      </c>
      <c r="U4678" t="str">
        <f t="shared" si="365"/>
        <v>Doritos Spicy Nacho</v>
      </c>
      <c r="V4678" t="str">
        <f t="shared" si="366"/>
        <v>Cell is Blank - Dis-regard</v>
      </c>
      <c r="W4678" t="s">
        <v>43</v>
      </c>
      <c r="X4678" t="b">
        <f t="shared" si="368"/>
        <v>1</v>
      </c>
      <c r="Y4678">
        <f t="shared" si="367"/>
        <v>1.5</v>
      </c>
      <c r="Z4678" s="2">
        <f t="shared" si="369"/>
        <v>1</v>
      </c>
      <c r="AA4678" t="s">
        <v>625</v>
      </c>
      <c r="AD4678" t="s">
        <v>60</v>
      </c>
      <c r="AE4678" t="s">
        <v>778</v>
      </c>
      <c r="AF4678">
        <v>2022</v>
      </c>
    </row>
    <row r="4679" spans="1:32" x14ac:dyDescent="0.25">
      <c r="A4679" t="s">
        <v>29</v>
      </c>
      <c r="B4679" t="s">
        <v>394</v>
      </c>
      <c r="C4679" t="s">
        <v>395</v>
      </c>
      <c r="D4679" t="s">
        <v>396</v>
      </c>
      <c r="E4679">
        <f>_xlfn.XLOOKUP(Table1[[#This Row],[Location]],'Location analysis'!A:A,'Location analysis'!B:B)</f>
        <v>40.416893999999999</v>
      </c>
      <c r="F4679">
        <f>_xlfn.XLOOKUP(Table1[[#This Row],[Location]],'Location analysis'!A:A,'Location analysis'!C:C)</f>
        <v>-74.420399000000003</v>
      </c>
      <c r="G4679" t="s">
        <v>570</v>
      </c>
      <c r="H4679" t="s">
        <v>97</v>
      </c>
      <c r="I4679">
        <v>15369635480</v>
      </c>
      <c r="J4679" t="s">
        <v>777</v>
      </c>
      <c r="K4679" t="s">
        <v>51</v>
      </c>
      <c r="L4679">
        <v>147</v>
      </c>
      <c r="M4679">
        <v>2.75</v>
      </c>
      <c r="N4679">
        <v>1</v>
      </c>
      <c r="O4679">
        <v>147</v>
      </c>
      <c r="P4679">
        <v>2.75</v>
      </c>
      <c r="Q4679">
        <v>1</v>
      </c>
      <c r="R4679">
        <v>2.75</v>
      </c>
      <c r="S4679">
        <v>2.75</v>
      </c>
      <c r="T4679" s="1">
        <v>44753</v>
      </c>
      <c r="U4679" t="str">
        <f t="shared" si="365"/>
        <v>BodyArmor LYTE - Strawberry Lemonade</v>
      </c>
      <c r="V4679" t="str">
        <f t="shared" si="366"/>
        <v>Water</v>
      </c>
      <c r="W4679" t="s">
        <v>97</v>
      </c>
      <c r="X4679" t="b">
        <f t="shared" si="368"/>
        <v>1</v>
      </c>
      <c r="Y4679">
        <f t="shared" si="367"/>
        <v>2.75</v>
      </c>
      <c r="Z4679" s="2">
        <f t="shared" si="369"/>
        <v>1.8333333333333333</v>
      </c>
      <c r="AA4679" t="s">
        <v>571</v>
      </c>
      <c r="AB4679" t="s">
        <v>572</v>
      </c>
      <c r="AD4679" t="s">
        <v>60</v>
      </c>
      <c r="AE4679" t="s">
        <v>778</v>
      </c>
      <c r="AF4679">
        <v>2022</v>
      </c>
    </row>
    <row r="4680" spans="1:32" x14ac:dyDescent="0.25">
      <c r="A4680" t="s">
        <v>29</v>
      </c>
      <c r="B4680" t="s">
        <v>67</v>
      </c>
      <c r="C4680" t="s">
        <v>68</v>
      </c>
      <c r="D4680" t="s">
        <v>69</v>
      </c>
      <c r="E4680">
        <f>_xlfn.XLOOKUP(Table1[[#This Row],[Location]],'Location analysis'!A:A,'Location analysis'!B:B)</f>
        <v>40.435699999999997</v>
      </c>
      <c r="F4680">
        <f>_xlfn.XLOOKUP(Table1[[#This Row],[Location]],'Location analysis'!A:A,'Location analysis'!C:C)</f>
        <v>-74.125200000000007</v>
      </c>
      <c r="G4680" t="s">
        <v>70</v>
      </c>
      <c r="H4680" t="s">
        <v>34</v>
      </c>
      <c r="I4680">
        <v>15370137692</v>
      </c>
      <c r="J4680" t="s">
        <v>777</v>
      </c>
      <c r="K4680" t="s">
        <v>51</v>
      </c>
      <c r="L4680">
        <v>144</v>
      </c>
      <c r="M4680">
        <v>3</v>
      </c>
      <c r="N4680">
        <v>1</v>
      </c>
      <c r="O4680">
        <v>144</v>
      </c>
      <c r="P4680">
        <v>3</v>
      </c>
      <c r="Q4680">
        <v>1</v>
      </c>
      <c r="R4680">
        <v>3</v>
      </c>
      <c r="S4680">
        <v>3</v>
      </c>
      <c r="T4680" s="1">
        <v>44753</v>
      </c>
      <c r="U4680" t="str">
        <f t="shared" si="365"/>
        <v>Monster Energy Original</v>
      </c>
      <c r="V4680" t="str">
        <f t="shared" si="366"/>
        <v>Carbonated</v>
      </c>
      <c r="W4680" t="s">
        <v>34</v>
      </c>
      <c r="X4680" t="b">
        <f t="shared" si="368"/>
        <v>1</v>
      </c>
      <c r="Y4680">
        <f t="shared" si="367"/>
        <v>3</v>
      </c>
      <c r="Z4680" s="2">
        <f t="shared" si="369"/>
        <v>2</v>
      </c>
      <c r="AA4680" t="s">
        <v>70</v>
      </c>
      <c r="AD4680" t="s">
        <v>60</v>
      </c>
      <c r="AE4680" t="s">
        <v>778</v>
      </c>
      <c r="AF4680">
        <v>2022</v>
      </c>
    </row>
    <row r="4681" spans="1:32" x14ac:dyDescent="0.25">
      <c r="A4681" t="s">
        <v>29</v>
      </c>
      <c r="B4681" t="s">
        <v>67</v>
      </c>
      <c r="C4681" t="s">
        <v>68</v>
      </c>
      <c r="D4681" t="s">
        <v>69</v>
      </c>
      <c r="E4681">
        <f>_xlfn.XLOOKUP(Table1[[#This Row],[Location]],'Location analysis'!A:A,'Location analysis'!B:B)</f>
        <v>40.435699999999997</v>
      </c>
      <c r="F4681">
        <f>_xlfn.XLOOKUP(Table1[[#This Row],[Location]],'Location analysis'!A:A,'Location analysis'!C:C)</f>
        <v>-74.125200000000007</v>
      </c>
      <c r="G4681" t="s">
        <v>259</v>
      </c>
      <c r="H4681" t="s">
        <v>34</v>
      </c>
      <c r="I4681">
        <v>15370170241</v>
      </c>
      <c r="J4681" t="s">
        <v>777</v>
      </c>
      <c r="K4681" t="s">
        <v>51</v>
      </c>
      <c r="L4681">
        <v>140</v>
      </c>
      <c r="M4681">
        <v>1.5</v>
      </c>
      <c r="N4681">
        <v>1</v>
      </c>
      <c r="O4681">
        <v>140</v>
      </c>
      <c r="P4681">
        <v>1.5</v>
      </c>
      <c r="Q4681">
        <v>1</v>
      </c>
      <c r="R4681">
        <v>1.5</v>
      </c>
      <c r="S4681">
        <v>1.5</v>
      </c>
      <c r="T4681" s="1">
        <v>44753</v>
      </c>
      <c r="U4681" t="str">
        <f t="shared" si="365"/>
        <v>Sunkist Soda - Orange</v>
      </c>
      <c r="V4681" t="str">
        <f t="shared" si="366"/>
        <v>Carbonated</v>
      </c>
      <c r="W4681" t="s">
        <v>34</v>
      </c>
      <c r="X4681" t="b">
        <f t="shared" si="368"/>
        <v>1</v>
      </c>
      <c r="Y4681">
        <f t="shared" si="367"/>
        <v>1.5</v>
      </c>
      <c r="Z4681" s="2">
        <f t="shared" si="369"/>
        <v>1</v>
      </c>
      <c r="AA4681" t="s">
        <v>260</v>
      </c>
      <c r="AB4681" t="s">
        <v>261</v>
      </c>
      <c r="AD4681" t="s">
        <v>60</v>
      </c>
      <c r="AE4681" t="s">
        <v>778</v>
      </c>
      <c r="AF4681">
        <v>2022</v>
      </c>
    </row>
    <row r="4682" spans="1:32" x14ac:dyDescent="0.25">
      <c r="A4682" t="s">
        <v>29</v>
      </c>
      <c r="B4682" t="s">
        <v>394</v>
      </c>
      <c r="C4682" t="s">
        <v>395</v>
      </c>
      <c r="D4682" t="s">
        <v>396</v>
      </c>
      <c r="E4682">
        <f>_xlfn.XLOOKUP(Table1[[#This Row],[Location]],'Location analysis'!A:A,'Location analysis'!B:B)</f>
        <v>40.416893999999999</v>
      </c>
      <c r="F4682">
        <f>_xlfn.XLOOKUP(Table1[[#This Row],[Location]],'Location analysis'!A:A,'Location analysis'!C:C)</f>
        <v>-74.420399000000003</v>
      </c>
      <c r="G4682" t="s">
        <v>603</v>
      </c>
      <c r="H4682" t="s">
        <v>43</v>
      </c>
      <c r="I4682">
        <v>15370241428</v>
      </c>
      <c r="J4682" t="s">
        <v>777</v>
      </c>
      <c r="K4682" t="s">
        <v>36</v>
      </c>
      <c r="L4682">
        <v>155</v>
      </c>
      <c r="M4682">
        <v>5</v>
      </c>
      <c r="N4682">
        <v>1</v>
      </c>
      <c r="O4682">
        <v>155</v>
      </c>
      <c r="P4682">
        <v>5</v>
      </c>
      <c r="Q4682">
        <v>1</v>
      </c>
      <c r="R4682">
        <v>5</v>
      </c>
      <c r="S4682">
        <v>5</v>
      </c>
      <c r="T4682" s="1">
        <v>44753</v>
      </c>
      <c r="U4682" t="str">
        <f t="shared" si="365"/>
        <v>Ice Breakers Ice Cubes - PepperMint</v>
      </c>
      <c r="V4682" t="str">
        <f t="shared" si="366"/>
        <v>Food</v>
      </c>
      <c r="W4682" t="s">
        <v>43</v>
      </c>
      <c r="X4682" t="b">
        <f t="shared" si="368"/>
        <v>1</v>
      </c>
      <c r="Y4682">
        <f t="shared" si="367"/>
        <v>5</v>
      </c>
      <c r="Z4682" s="2">
        <f t="shared" si="369"/>
        <v>3.3333333333333335</v>
      </c>
      <c r="AA4682" t="s">
        <v>604</v>
      </c>
      <c r="AB4682" t="s">
        <v>605</v>
      </c>
      <c r="AD4682" t="s">
        <v>60</v>
      </c>
      <c r="AE4682" t="s">
        <v>778</v>
      </c>
      <c r="AF4682">
        <v>2022</v>
      </c>
    </row>
    <row r="4683" spans="1:32" x14ac:dyDescent="0.25">
      <c r="A4683" t="s">
        <v>29</v>
      </c>
      <c r="B4683" t="s">
        <v>67</v>
      </c>
      <c r="C4683" t="s">
        <v>68</v>
      </c>
      <c r="D4683" t="s">
        <v>69</v>
      </c>
      <c r="E4683">
        <f>_xlfn.XLOOKUP(Table1[[#This Row],[Location]],'Location analysis'!A:A,'Location analysis'!B:B)</f>
        <v>40.435699999999997</v>
      </c>
      <c r="F4683">
        <f>_xlfn.XLOOKUP(Table1[[#This Row],[Location]],'Location analysis'!A:A,'Location analysis'!C:C)</f>
        <v>-74.125200000000007</v>
      </c>
      <c r="G4683" t="s">
        <v>738</v>
      </c>
      <c r="H4683" t="s">
        <v>34</v>
      </c>
      <c r="I4683">
        <v>15370299168</v>
      </c>
      <c r="J4683" t="s">
        <v>777</v>
      </c>
      <c r="K4683" t="s">
        <v>51</v>
      </c>
      <c r="L4683">
        <v>141</v>
      </c>
      <c r="M4683">
        <v>1.5</v>
      </c>
      <c r="N4683">
        <v>1</v>
      </c>
      <c r="O4683">
        <v>141</v>
      </c>
      <c r="P4683">
        <v>1.5</v>
      </c>
      <c r="Q4683">
        <v>1</v>
      </c>
      <c r="R4683">
        <v>1.5</v>
      </c>
      <c r="S4683">
        <v>1.5</v>
      </c>
      <c r="T4683" s="1">
        <v>44753</v>
      </c>
      <c r="U4683" t="str">
        <f t="shared" si="365"/>
        <v>Coca Cola - Regular</v>
      </c>
      <c r="V4683" t="str">
        <f t="shared" si="366"/>
        <v>Carbonated</v>
      </c>
      <c r="W4683" t="s">
        <v>34</v>
      </c>
      <c r="X4683" t="b">
        <f t="shared" si="368"/>
        <v>1</v>
      </c>
      <c r="Y4683">
        <f t="shared" si="367"/>
        <v>1.5</v>
      </c>
      <c r="Z4683" s="2">
        <f t="shared" si="369"/>
        <v>1</v>
      </c>
      <c r="AA4683" t="s">
        <v>183</v>
      </c>
      <c r="AB4683" t="s">
        <v>739</v>
      </c>
      <c r="AD4683" t="s">
        <v>60</v>
      </c>
      <c r="AE4683" t="s">
        <v>778</v>
      </c>
      <c r="AF4683">
        <v>2022</v>
      </c>
    </row>
    <row r="4684" spans="1:32" x14ac:dyDescent="0.25">
      <c r="A4684" t="s">
        <v>29</v>
      </c>
      <c r="B4684" t="s">
        <v>67</v>
      </c>
      <c r="C4684" t="s">
        <v>68</v>
      </c>
      <c r="D4684" t="s">
        <v>69</v>
      </c>
      <c r="E4684">
        <f>_xlfn.XLOOKUP(Table1[[#This Row],[Location]],'Location analysis'!A:A,'Location analysis'!B:B)</f>
        <v>40.435699999999997</v>
      </c>
      <c r="F4684">
        <f>_xlfn.XLOOKUP(Table1[[#This Row],[Location]],'Location analysis'!A:A,'Location analysis'!C:C)</f>
        <v>-74.125200000000007</v>
      </c>
      <c r="G4684" t="s">
        <v>404</v>
      </c>
      <c r="H4684" t="s">
        <v>43</v>
      </c>
      <c r="I4684">
        <v>15370302906</v>
      </c>
      <c r="J4684" t="s">
        <v>777</v>
      </c>
      <c r="K4684" t="s">
        <v>51</v>
      </c>
      <c r="L4684">
        <v>121</v>
      </c>
      <c r="M4684">
        <v>1.5</v>
      </c>
      <c r="N4684">
        <v>1</v>
      </c>
      <c r="O4684">
        <v>121</v>
      </c>
      <c r="P4684">
        <v>1.5</v>
      </c>
      <c r="Q4684">
        <v>1</v>
      </c>
      <c r="R4684">
        <v>1.5</v>
      </c>
      <c r="S4684">
        <v>1.5</v>
      </c>
      <c r="T4684" s="1">
        <v>44753</v>
      </c>
      <c r="U4684" t="str">
        <f t="shared" si="365"/>
        <v>Doritos Nacho Cheese</v>
      </c>
      <c r="V4684" t="str">
        <f t="shared" si="366"/>
        <v>Food</v>
      </c>
      <c r="W4684" t="s">
        <v>43</v>
      </c>
      <c r="X4684" t="b">
        <f t="shared" si="368"/>
        <v>1</v>
      </c>
      <c r="Y4684">
        <f t="shared" si="367"/>
        <v>1.5</v>
      </c>
      <c r="Z4684" s="2">
        <f t="shared" si="369"/>
        <v>1</v>
      </c>
      <c r="AA4684" t="s">
        <v>404</v>
      </c>
      <c r="AD4684" t="s">
        <v>60</v>
      </c>
      <c r="AE4684" t="s">
        <v>778</v>
      </c>
      <c r="AF4684">
        <v>2022</v>
      </c>
    </row>
    <row r="4685" spans="1:32" x14ac:dyDescent="0.25">
      <c r="A4685" t="s">
        <v>29</v>
      </c>
      <c r="B4685" t="s">
        <v>67</v>
      </c>
      <c r="C4685" t="s">
        <v>68</v>
      </c>
      <c r="D4685" t="s">
        <v>69</v>
      </c>
      <c r="E4685">
        <f>_xlfn.XLOOKUP(Table1[[#This Row],[Location]],'Location analysis'!A:A,'Location analysis'!B:B)</f>
        <v>40.435699999999997</v>
      </c>
      <c r="F4685">
        <f>_xlfn.XLOOKUP(Table1[[#This Row],[Location]],'Location analysis'!A:A,'Location analysis'!C:C)</f>
        <v>-74.125200000000007</v>
      </c>
      <c r="G4685" t="s">
        <v>738</v>
      </c>
      <c r="H4685" t="s">
        <v>34</v>
      </c>
      <c r="I4685">
        <v>15370530545</v>
      </c>
      <c r="J4685" t="s">
        <v>777</v>
      </c>
      <c r="K4685" t="s">
        <v>51</v>
      </c>
      <c r="L4685">
        <v>142</v>
      </c>
      <c r="M4685">
        <v>1.5</v>
      </c>
      <c r="N4685">
        <v>1</v>
      </c>
      <c r="O4685">
        <v>142</v>
      </c>
      <c r="P4685">
        <v>1.5</v>
      </c>
      <c r="Q4685">
        <v>1</v>
      </c>
      <c r="R4685">
        <v>1.5</v>
      </c>
      <c r="S4685">
        <v>1.5</v>
      </c>
      <c r="T4685" s="1">
        <v>44753</v>
      </c>
      <c r="U4685" t="str">
        <f t="shared" si="365"/>
        <v>Coca Cola - Regular</v>
      </c>
      <c r="V4685" t="str">
        <f t="shared" si="366"/>
        <v>Carbonated</v>
      </c>
      <c r="W4685" t="s">
        <v>34</v>
      </c>
      <c r="X4685" t="b">
        <f t="shared" si="368"/>
        <v>1</v>
      </c>
      <c r="Y4685">
        <f t="shared" si="367"/>
        <v>1.5</v>
      </c>
      <c r="Z4685" s="2">
        <f t="shared" si="369"/>
        <v>1</v>
      </c>
      <c r="AA4685" t="s">
        <v>183</v>
      </c>
      <c r="AB4685" t="s">
        <v>739</v>
      </c>
      <c r="AD4685" t="s">
        <v>60</v>
      </c>
      <c r="AE4685" t="s">
        <v>778</v>
      </c>
      <c r="AF4685">
        <v>2022</v>
      </c>
    </row>
    <row r="4686" spans="1:32" x14ac:dyDescent="0.25">
      <c r="A4686" t="s">
        <v>29</v>
      </c>
      <c r="B4686" t="s">
        <v>67</v>
      </c>
      <c r="C4686" t="s">
        <v>68</v>
      </c>
      <c r="D4686" t="s">
        <v>69</v>
      </c>
      <c r="E4686">
        <f>_xlfn.XLOOKUP(Table1[[#This Row],[Location]],'Location analysis'!A:A,'Location analysis'!B:B)</f>
        <v>40.435699999999997</v>
      </c>
      <c r="F4686">
        <f>_xlfn.XLOOKUP(Table1[[#This Row],[Location]],'Location analysis'!A:A,'Location analysis'!C:C)</f>
        <v>-74.125200000000007</v>
      </c>
      <c r="G4686" t="s">
        <v>738</v>
      </c>
      <c r="H4686" t="s">
        <v>34</v>
      </c>
      <c r="I4686">
        <v>15370636868</v>
      </c>
      <c r="J4686" t="s">
        <v>777</v>
      </c>
      <c r="K4686" t="s">
        <v>51</v>
      </c>
      <c r="L4686">
        <v>141</v>
      </c>
      <c r="M4686">
        <v>1.5</v>
      </c>
      <c r="N4686">
        <v>1</v>
      </c>
      <c r="O4686">
        <v>141</v>
      </c>
      <c r="P4686">
        <v>1.5</v>
      </c>
      <c r="Q4686">
        <v>1</v>
      </c>
      <c r="R4686">
        <v>1.5</v>
      </c>
      <c r="S4686">
        <v>1.5</v>
      </c>
      <c r="T4686" s="1">
        <v>44753</v>
      </c>
      <c r="U4686" t="str">
        <f t="shared" si="365"/>
        <v>Coca Cola - Regular</v>
      </c>
      <c r="V4686" t="str">
        <f t="shared" si="366"/>
        <v>Carbonated</v>
      </c>
      <c r="W4686" t="s">
        <v>34</v>
      </c>
      <c r="X4686" t="b">
        <f t="shared" si="368"/>
        <v>1</v>
      </c>
      <c r="Y4686">
        <f t="shared" si="367"/>
        <v>1.5</v>
      </c>
      <c r="Z4686" s="2">
        <f t="shared" si="369"/>
        <v>1</v>
      </c>
      <c r="AA4686" t="s">
        <v>183</v>
      </c>
      <c r="AB4686" t="s">
        <v>739</v>
      </c>
      <c r="AD4686" t="s">
        <v>60</v>
      </c>
      <c r="AE4686" t="s">
        <v>778</v>
      </c>
      <c r="AF4686">
        <v>2022</v>
      </c>
    </row>
    <row r="4687" spans="1:32" x14ac:dyDescent="0.25">
      <c r="A4687" t="s">
        <v>29</v>
      </c>
      <c r="B4687" t="s">
        <v>67</v>
      </c>
      <c r="C4687" t="s">
        <v>68</v>
      </c>
      <c r="D4687" t="s">
        <v>69</v>
      </c>
      <c r="E4687">
        <f>_xlfn.XLOOKUP(Table1[[#This Row],[Location]],'Location analysis'!A:A,'Location analysis'!B:B)</f>
        <v>40.435699999999997</v>
      </c>
      <c r="F4687">
        <f>_xlfn.XLOOKUP(Table1[[#This Row],[Location]],'Location analysis'!A:A,'Location analysis'!C:C)</f>
        <v>-74.125200000000007</v>
      </c>
      <c r="G4687" t="s">
        <v>404</v>
      </c>
      <c r="H4687" t="s">
        <v>43</v>
      </c>
      <c r="I4687">
        <v>15370637851</v>
      </c>
      <c r="J4687" t="s">
        <v>777</v>
      </c>
      <c r="K4687" t="s">
        <v>51</v>
      </c>
      <c r="L4687">
        <v>121</v>
      </c>
      <c r="M4687">
        <v>1.5</v>
      </c>
      <c r="N4687">
        <v>1</v>
      </c>
      <c r="O4687">
        <v>121</v>
      </c>
      <c r="P4687">
        <v>1.5</v>
      </c>
      <c r="Q4687">
        <v>1</v>
      </c>
      <c r="R4687">
        <v>1.5</v>
      </c>
      <c r="S4687">
        <v>1.5</v>
      </c>
      <c r="T4687" s="1">
        <v>44753</v>
      </c>
      <c r="U4687" t="str">
        <f t="shared" si="365"/>
        <v>Doritos Nacho Cheese</v>
      </c>
      <c r="V4687" t="str">
        <f t="shared" si="366"/>
        <v>Food</v>
      </c>
      <c r="W4687" t="s">
        <v>43</v>
      </c>
      <c r="X4687" t="b">
        <f t="shared" si="368"/>
        <v>1</v>
      </c>
      <c r="Y4687">
        <f t="shared" si="367"/>
        <v>1.5</v>
      </c>
      <c r="Z4687" s="2">
        <f t="shared" si="369"/>
        <v>1</v>
      </c>
      <c r="AA4687" t="s">
        <v>404</v>
      </c>
      <c r="AD4687" t="s">
        <v>60</v>
      </c>
      <c r="AE4687" t="s">
        <v>778</v>
      </c>
      <c r="AF4687">
        <v>2022</v>
      </c>
    </row>
    <row r="4688" spans="1:32" x14ac:dyDescent="0.25">
      <c r="A4688" t="s">
        <v>29</v>
      </c>
      <c r="B4688" t="s">
        <v>67</v>
      </c>
      <c r="C4688" t="s">
        <v>68</v>
      </c>
      <c r="D4688" t="s">
        <v>69</v>
      </c>
      <c r="E4688">
        <f>_xlfn.XLOOKUP(Table1[[#This Row],[Location]],'Location analysis'!A:A,'Location analysis'!B:B)</f>
        <v>40.435699999999997</v>
      </c>
      <c r="F4688">
        <f>_xlfn.XLOOKUP(Table1[[#This Row],[Location]],'Location analysis'!A:A,'Location analysis'!C:C)</f>
        <v>-74.125200000000007</v>
      </c>
      <c r="G4688" t="s">
        <v>738</v>
      </c>
      <c r="H4688" t="s">
        <v>34</v>
      </c>
      <c r="I4688">
        <v>15370804717</v>
      </c>
      <c r="J4688" t="s">
        <v>777</v>
      </c>
      <c r="K4688" t="s">
        <v>51</v>
      </c>
      <c r="L4688">
        <v>141</v>
      </c>
      <c r="M4688">
        <v>1.5</v>
      </c>
      <c r="N4688">
        <v>1</v>
      </c>
      <c r="O4688">
        <v>141</v>
      </c>
      <c r="P4688">
        <v>1.5</v>
      </c>
      <c r="Q4688">
        <v>1</v>
      </c>
      <c r="R4688">
        <v>1.5</v>
      </c>
      <c r="S4688">
        <v>1.5</v>
      </c>
      <c r="T4688" s="1">
        <v>44753</v>
      </c>
      <c r="U4688" t="str">
        <f t="shared" si="365"/>
        <v>Coca Cola - Regular</v>
      </c>
      <c r="V4688" t="str">
        <f t="shared" si="366"/>
        <v>Carbonated</v>
      </c>
      <c r="W4688" t="s">
        <v>34</v>
      </c>
      <c r="X4688" t="b">
        <f t="shared" si="368"/>
        <v>1</v>
      </c>
      <c r="Y4688">
        <f t="shared" si="367"/>
        <v>1.5</v>
      </c>
      <c r="Z4688" s="2">
        <f t="shared" si="369"/>
        <v>1</v>
      </c>
      <c r="AA4688" t="s">
        <v>183</v>
      </c>
      <c r="AB4688" t="s">
        <v>739</v>
      </c>
      <c r="AD4688" t="s">
        <v>60</v>
      </c>
      <c r="AE4688" t="s">
        <v>778</v>
      </c>
      <c r="AF4688">
        <v>2022</v>
      </c>
    </row>
    <row r="4689" spans="1:32" x14ac:dyDescent="0.25">
      <c r="A4689" t="s">
        <v>29</v>
      </c>
      <c r="B4689" t="s">
        <v>67</v>
      </c>
      <c r="C4689" t="s">
        <v>68</v>
      </c>
      <c r="D4689" t="s">
        <v>69</v>
      </c>
      <c r="E4689">
        <f>_xlfn.XLOOKUP(Table1[[#This Row],[Location]],'Location analysis'!A:A,'Location analysis'!B:B)</f>
        <v>40.435699999999997</v>
      </c>
      <c r="F4689">
        <f>_xlfn.XLOOKUP(Table1[[#This Row],[Location]],'Location analysis'!A:A,'Location analysis'!C:C)</f>
        <v>-74.125200000000007</v>
      </c>
      <c r="G4689" t="s">
        <v>259</v>
      </c>
      <c r="H4689" t="s">
        <v>34</v>
      </c>
      <c r="I4689">
        <v>15370806348</v>
      </c>
      <c r="J4689" t="s">
        <v>777</v>
      </c>
      <c r="K4689" t="s">
        <v>51</v>
      </c>
      <c r="L4689">
        <v>140</v>
      </c>
      <c r="M4689">
        <v>1.5</v>
      </c>
      <c r="N4689">
        <v>1</v>
      </c>
      <c r="O4689">
        <v>140</v>
      </c>
      <c r="P4689">
        <v>1.5</v>
      </c>
      <c r="Q4689">
        <v>1</v>
      </c>
      <c r="R4689">
        <v>1.5</v>
      </c>
      <c r="S4689">
        <v>1.5</v>
      </c>
      <c r="T4689" s="1">
        <v>44753</v>
      </c>
      <c r="U4689" t="str">
        <f t="shared" si="365"/>
        <v>Sunkist Soda - Orange</v>
      </c>
      <c r="V4689" t="str">
        <f t="shared" si="366"/>
        <v>Carbonated</v>
      </c>
      <c r="W4689" t="s">
        <v>34</v>
      </c>
      <c r="X4689" t="b">
        <f t="shared" si="368"/>
        <v>1</v>
      </c>
      <c r="Y4689">
        <f t="shared" si="367"/>
        <v>1.5</v>
      </c>
      <c r="Z4689" s="2">
        <f t="shared" si="369"/>
        <v>1</v>
      </c>
      <c r="AA4689" t="s">
        <v>260</v>
      </c>
      <c r="AB4689" t="s">
        <v>261</v>
      </c>
      <c r="AD4689" t="s">
        <v>60</v>
      </c>
      <c r="AE4689" t="s">
        <v>778</v>
      </c>
      <c r="AF4689">
        <v>2022</v>
      </c>
    </row>
    <row r="4690" spans="1:32" x14ac:dyDescent="0.25">
      <c r="A4690" t="s">
        <v>29</v>
      </c>
      <c r="B4690" t="s">
        <v>67</v>
      </c>
      <c r="C4690" t="s">
        <v>68</v>
      </c>
      <c r="D4690" t="s">
        <v>69</v>
      </c>
      <c r="E4690">
        <f>_xlfn.XLOOKUP(Table1[[#This Row],[Location]],'Location analysis'!A:A,'Location analysis'!B:B)</f>
        <v>40.435699999999997</v>
      </c>
      <c r="F4690">
        <f>_xlfn.XLOOKUP(Table1[[#This Row],[Location]],'Location analysis'!A:A,'Location analysis'!C:C)</f>
        <v>-74.125200000000007</v>
      </c>
      <c r="G4690" t="s">
        <v>688</v>
      </c>
      <c r="H4690" t="s">
        <v>43</v>
      </c>
      <c r="I4690">
        <v>15371291422</v>
      </c>
      <c r="J4690" t="s">
        <v>779</v>
      </c>
      <c r="K4690" t="s">
        <v>36</v>
      </c>
      <c r="L4690">
        <v>132</v>
      </c>
      <c r="M4690">
        <v>1.5</v>
      </c>
      <c r="N4690">
        <v>1</v>
      </c>
      <c r="O4690">
        <v>132</v>
      </c>
      <c r="P4690">
        <v>1.5</v>
      </c>
      <c r="Q4690">
        <v>1</v>
      </c>
      <c r="R4690">
        <v>1.5</v>
      </c>
      <c r="S4690">
        <v>1.5</v>
      </c>
      <c r="T4690" s="1">
        <v>44754</v>
      </c>
      <c r="U4690" t="str">
        <f t="shared" si="365"/>
        <v>Nature's Bakery Fig Bar - Blueberry</v>
      </c>
      <c r="V4690" t="str">
        <f t="shared" si="366"/>
        <v>Food</v>
      </c>
      <c r="W4690" t="s">
        <v>43</v>
      </c>
      <c r="X4690" t="b">
        <f t="shared" si="368"/>
        <v>1</v>
      </c>
      <c r="Y4690">
        <f t="shared" si="367"/>
        <v>1.5</v>
      </c>
      <c r="Z4690" s="2">
        <f t="shared" si="369"/>
        <v>1</v>
      </c>
      <c r="AA4690" t="s">
        <v>690</v>
      </c>
      <c r="AB4690" t="s">
        <v>222</v>
      </c>
      <c r="AD4690" t="s">
        <v>91</v>
      </c>
      <c r="AE4690" t="s">
        <v>780</v>
      </c>
      <c r="AF4690">
        <v>2022</v>
      </c>
    </row>
    <row r="4691" spans="1:32" x14ac:dyDescent="0.25">
      <c r="A4691" t="s">
        <v>29</v>
      </c>
      <c r="B4691" t="s">
        <v>67</v>
      </c>
      <c r="C4691" t="s">
        <v>68</v>
      </c>
      <c r="D4691" t="s">
        <v>69</v>
      </c>
      <c r="E4691">
        <f>_xlfn.XLOOKUP(Table1[[#This Row],[Location]],'Location analysis'!A:A,'Location analysis'!B:B)</f>
        <v>40.435699999999997</v>
      </c>
      <c r="F4691">
        <f>_xlfn.XLOOKUP(Table1[[#This Row],[Location]],'Location analysis'!A:A,'Location analysis'!C:C)</f>
        <v>-74.125200000000007</v>
      </c>
      <c r="G4691" t="s">
        <v>688</v>
      </c>
      <c r="H4691" t="s">
        <v>43</v>
      </c>
      <c r="I4691">
        <v>15371292303</v>
      </c>
      <c r="J4691" t="s">
        <v>779</v>
      </c>
      <c r="K4691" t="s">
        <v>36</v>
      </c>
      <c r="L4691">
        <v>132</v>
      </c>
      <c r="M4691">
        <v>1.5</v>
      </c>
      <c r="N4691">
        <v>1</v>
      </c>
      <c r="O4691">
        <v>132</v>
      </c>
      <c r="P4691">
        <v>1.5</v>
      </c>
      <c r="Q4691">
        <v>1</v>
      </c>
      <c r="R4691">
        <v>1.5</v>
      </c>
      <c r="S4691">
        <v>1.5</v>
      </c>
      <c r="T4691" s="1">
        <v>44754</v>
      </c>
      <c r="U4691" t="str">
        <f t="shared" si="365"/>
        <v>Nature's Bakery Fig Bar - Blueberry</v>
      </c>
      <c r="V4691" t="str">
        <f t="shared" si="366"/>
        <v>Food</v>
      </c>
      <c r="W4691" t="s">
        <v>43</v>
      </c>
      <c r="X4691" t="b">
        <f t="shared" si="368"/>
        <v>1</v>
      </c>
      <c r="Y4691">
        <f t="shared" si="367"/>
        <v>1.5</v>
      </c>
      <c r="Z4691" s="2">
        <f t="shared" si="369"/>
        <v>1</v>
      </c>
      <c r="AA4691" t="s">
        <v>690</v>
      </c>
      <c r="AB4691" t="s">
        <v>222</v>
      </c>
      <c r="AD4691" t="s">
        <v>91</v>
      </c>
      <c r="AE4691" t="s">
        <v>780</v>
      </c>
      <c r="AF4691">
        <v>2022</v>
      </c>
    </row>
    <row r="4692" spans="1:32" x14ac:dyDescent="0.25">
      <c r="A4692" t="s">
        <v>29</v>
      </c>
      <c r="B4692" t="s">
        <v>67</v>
      </c>
      <c r="C4692" t="s">
        <v>68</v>
      </c>
      <c r="D4692" t="s">
        <v>69</v>
      </c>
      <c r="E4692">
        <f>_xlfn.XLOOKUP(Table1[[#This Row],[Location]],'Location analysis'!A:A,'Location analysis'!B:B)</f>
        <v>40.435699999999997</v>
      </c>
      <c r="F4692">
        <f>_xlfn.XLOOKUP(Table1[[#This Row],[Location]],'Location analysis'!A:A,'Location analysis'!C:C)</f>
        <v>-74.125200000000007</v>
      </c>
      <c r="G4692" t="s">
        <v>186</v>
      </c>
      <c r="H4692" t="s">
        <v>43</v>
      </c>
      <c r="I4692">
        <v>15371406634</v>
      </c>
      <c r="J4692" t="s">
        <v>779</v>
      </c>
      <c r="K4692" t="s">
        <v>36</v>
      </c>
      <c r="L4692">
        <v>123</v>
      </c>
      <c r="M4692">
        <v>1.5</v>
      </c>
      <c r="N4692">
        <v>2</v>
      </c>
      <c r="O4692">
        <v>123</v>
      </c>
      <c r="P4692">
        <v>1.5</v>
      </c>
      <c r="Q4692">
        <v>2</v>
      </c>
      <c r="R4692">
        <v>3</v>
      </c>
      <c r="S4692">
        <v>3</v>
      </c>
      <c r="T4692" s="1">
        <v>44754</v>
      </c>
      <c r="U4692" t="str">
        <f t="shared" si="365"/>
        <v>Ruffles Baked  - Cheddar &amp; Sour Cream</v>
      </c>
      <c r="V4692" t="str">
        <f t="shared" si="366"/>
        <v>Food</v>
      </c>
      <c r="W4692" t="s">
        <v>43</v>
      </c>
      <c r="X4692" t="b">
        <f t="shared" si="368"/>
        <v>1</v>
      </c>
      <c r="Y4692">
        <f t="shared" si="367"/>
        <v>1.5</v>
      </c>
      <c r="Z4692" s="2">
        <f t="shared" si="369"/>
        <v>1</v>
      </c>
      <c r="AA4692" t="s">
        <v>187</v>
      </c>
      <c r="AB4692" t="s">
        <v>188</v>
      </c>
      <c r="AD4692" t="s">
        <v>91</v>
      </c>
      <c r="AE4692" t="s">
        <v>780</v>
      </c>
      <c r="AF4692">
        <v>2022</v>
      </c>
    </row>
    <row r="4693" spans="1:32" x14ac:dyDescent="0.25">
      <c r="A4693" t="s">
        <v>29</v>
      </c>
      <c r="B4693" t="s">
        <v>67</v>
      </c>
      <c r="C4693" t="s">
        <v>68</v>
      </c>
      <c r="D4693" t="s">
        <v>69</v>
      </c>
      <c r="E4693">
        <f>_xlfn.XLOOKUP(Table1[[#This Row],[Location]],'Location analysis'!A:A,'Location analysis'!B:B)</f>
        <v>40.435699999999997</v>
      </c>
      <c r="F4693">
        <f>_xlfn.XLOOKUP(Table1[[#This Row],[Location]],'Location analysis'!A:A,'Location analysis'!C:C)</f>
        <v>-74.125200000000007</v>
      </c>
      <c r="G4693" t="s">
        <v>722</v>
      </c>
      <c r="H4693" t="s">
        <v>49</v>
      </c>
      <c r="I4693">
        <v>15371410137</v>
      </c>
      <c r="J4693" t="s">
        <v>779</v>
      </c>
      <c r="K4693" t="s">
        <v>36</v>
      </c>
      <c r="L4693">
        <v>143</v>
      </c>
      <c r="M4693">
        <v>2.5</v>
      </c>
      <c r="N4693">
        <v>1</v>
      </c>
      <c r="O4693">
        <v>143</v>
      </c>
      <c r="P4693">
        <v>2.5</v>
      </c>
      <c r="Q4693">
        <v>1</v>
      </c>
      <c r="R4693">
        <v>2.5</v>
      </c>
      <c r="S4693">
        <v>2.5</v>
      </c>
      <c r="T4693" s="1">
        <v>44754</v>
      </c>
      <c r="U4693" t="str">
        <f t="shared" si="365"/>
        <v>Snapple Tea - Lemon</v>
      </c>
      <c r="V4693" t="str">
        <f t="shared" si="366"/>
        <v>Non Carbonated</v>
      </c>
      <c r="W4693" t="s">
        <v>49</v>
      </c>
      <c r="X4693" t="b">
        <f t="shared" si="368"/>
        <v>1</v>
      </c>
      <c r="Y4693">
        <f t="shared" si="367"/>
        <v>2.5</v>
      </c>
      <c r="Z4693" s="2">
        <f t="shared" si="369"/>
        <v>1.6666666666666667</v>
      </c>
      <c r="AA4693" t="s">
        <v>330</v>
      </c>
      <c r="AB4693" t="s">
        <v>76</v>
      </c>
      <c r="AD4693" t="s">
        <v>91</v>
      </c>
      <c r="AE4693" t="s">
        <v>780</v>
      </c>
      <c r="AF4693">
        <v>2022</v>
      </c>
    </row>
    <row r="4694" spans="1:32" x14ac:dyDescent="0.25">
      <c r="A4694" t="s">
        <v>29</v>
      </c>
      <c r="B4694" t="s">
        <v>30</v>
      </c>
      <c r="C4694" t="s">
        <v>31</v>
      </c>
      <c r="D4694" t="s">
        <v>32</v>
      </c>
      <c r="E4694">
        <f>_xlfn.XLOOKUP(Table1[[#This Row],[Location]],'Location analysis'!A:A,'Location analysis'!B:B)</f>
        <v>40.423690999999998</v>
      </c>
      <c r="F4694">
        <f>_xlfn.XLOOKUP(Table1[[#This Row],[Location]],'Location analysis'!A:A,'Location analysis'!C:C)</f>
        <v>-74.380831999999998</v>
      </c>
      <c r="G4694" t="s">
        <v>228</v>
      </c>
      <c r="H4694" t="s">
        <v>43</v>
      </c>
      <c r="I4694">
        <v>15371648754</v>
      </c>
      <c r="J4694" t="s">
        <v>779</v>
      </c>
      <c r="K4694" t="s">
        <v>51</v>
      </c>
      <c r="L4694">
        <v>114</v>
      </c>
      <c r="M4694">
        <v>1.5</v>
      </c>
      <c r="N4694">
        <v>1</v>
      </c>
      <c r="O4694">
        <v>114</v>
      </c>
      <c r="P4694">
        <v>1.5</v>
      </c>
      <c r="Q4694">
        <v>1</v>
      </c>
      <c r="R4694">
        <v>1.5</v>
      </c>
      <c r="S4694">
        <v>1.5</v>
      </c>
      <c r="T4694" s="1">
        <v>44754</v>
      </c>
      <c r="U4694" t="str">
        <f t="shared" si="365"/>
        <v>Popchips Potato - Barbeque</v>
      </c>
      <c r="V4694" t="str">
        <f t="shared" si="366"/>
        <v>Food</v>
      </c>
      <c r="W4694" t="s">
        <v>43</v>
      </c>
      <c r="X4694" t="b">
        <f t="shared" si="368"/>
        <v>1</v>
      </c>
      <c r="Y4694">
        <f t="shared" si="367"/>
        <v>1.5</v>
      </c>
      <c r="Z4694" s="2">
        <f t="shared" si="369"/>
        <v>1</v>
      </c>
      <c r="AA4694" t="s">
        <v>229</v>
      </c>
      <c r="AB4694" t="s">
        <v>230</v>
      </c>
      <c r="AD4694" t="s">
        <v>91</v>
      </c>
      <c r="AE4694" t="s">
        <v>780</v>
      </c>
      <c r="AF4694">
        <v>2022</v>
      </c>
    </row>
    <row r="4695" spans="1:32" x14ac:dyDescent="0.25">
      <c r="A4695" t="s">
        <v>29</v>
      </c>
      <c r="B4695" t="s">
        <v>67</v>
      </c>
      <c r="C4695" t="s">
        <v>68</v>
      </c>
      <c r="D4695" t="s">
        <v>69</v>
      </c>
      <c r="E4695">
        <f>_xlfn.XLOOKUP(Table1[[#This Row],[Location]],'Location analysis'!A:A,'Location analysis'!B:B)</f>
        <v>40.435699999999997</v>
      </c>
      <c r="F4695">
        <f>_xlfn.XLOOKUP(Table1[[#This Row],[Location]],'Location analysis'!A:A,'Location analysis'!C:C)</f>
        <v>-74.125200000000007</v>
      </c>
      <c r="G4695" t="s">
        <v>70</v>
      </c>
      <c r="H4695" t="s">
        <v>34</v>
      </c>
      <c r="I4695">
        <v>15371777105</v>
      </c>
      <c r="J4695" t="s">
        <v>779</v>
      </c>
      <c r="K4695" t="s">
        <v>51</v>
      </c>
      <c r="L4695">
        <v>146</v>
      </c>
      <c r="M4695">
        <v>3</v>
      </c>
      <c r="N4695">
        <v>1</v>
      </c>
      <c r="O4695">
        <v>146</v>
      </c>
      <c r="P4695">
        <v>3</v>
      </c>
      <c r="Q4695">
        <v>1</v>
      </c>
      <c r="R4695">
        <v>3</v>
      </c>
      <c r="S4695">
        <v>3</v>
      </c>
      <c r="T4695" s="1">
        <v>44754</v>
      </c>
      <c r="U4695" t="str">
        <f t="shared" si="365"/>
        <v>Monster Energy Original</v>
      </c>
      <c r="V4695" t="str">
        <f t="shared" si="366"/>
        <v>Carbonated</v>
      </c>
      <c r="W4695" t="s">
        <v>34</v>
      </c>
      <c r="X4695" t="b">
        <f t="shared" si="368"/>
        <v>1</v>
      </c>
      <c r="Y4695">
        <f t="shared" si="367"/>
        <v>3</v>
      </c>
      <c r="Z4695" s="2">
        <f t="shared" si="369"/>
        <v>2</v>
      </c>
      <c r="AA4695" t="s">
        <v>70</v>
      </c>
      <c r="AD4695" t="s">
        <v>91</v>
      </c>
      <c r="AE4695" t="s">
        <v>780</v>
      </c>
      <c r="AF4695">
        <v>2022</v>
      </c>
    </row>
    <row r="4696" spans="1:32" x14ac:dyDescent="0.25">
      <c r="A4696" t="s">
        <v>29</v>
      </c>
      <c r="B4696" t="s">
        <v>394</v>
      </c>
      <c r="C4696" t="s">
        <v>395</v>
      </c>
      <c r="D4696" t="s">
        <v>396</v>
      </c>
      <c r="E4696">
        <f>_xlfn.XLOOKUP(Table1[[#This Row],[Location]],'Location analysis'!A:A,'Location analysis'!B:B)</f>
        <v>40.416893999999999</v>
      </c>
      <c r="F4696">
        <f>_xlfn.XLOOKUP(Table1[[#This Row],[Location]],'Location analysis'!A:A,'Location analysis'!C:C)</f>
        <v>-74.420399000000003</v>
      </c>
      <c r="G4696" t="s">
        <v>182</v>
      </c>
      <c r="H4696" t="s">
        <v>34</v>
      </c>
      <c r="I4696">
        <v>15371942569</v>
      </c>
      <c r="J4696" t="s">
        <v>779</v>
      </c>
      <c r="K4696" t="s">
        <v>36</v>
      </c>
      <c r="L4696">
        <v>142</v>
      </c>
      <c r="M4696">
        <v>1.5</v>
      </c>
      <c r="N4696">
        <v>1</v>
      </c>
      <c r="O4696">
        <v>142</v>
      </c>
      <c r="P4696">
        <v>1.5</v>
      </c>
      <c r="Q4696">
        <v>1</v>
      </c>
      <c r="R4696">
        <v>1.5</v>
      </c>
      <c r="S4696">
        <v>1.5</v>
      </c>
      <c r="T4696" s="1">
        <v>44754</v>
      </c>
      <c r="U4696" t="str">
        <f t="shared" si="365"/>
        <v>Coca Cola - Zero Sugar</v>
      </c>
      <c r="V4696" t="str">
        <f t="shared" si="366"/>
        <v>Carbonated</v>
      </c>
      <c r="W4696" t="s">
        <v>34</v>
      </c>
      <c r="X4696" t="b">
        <f t="shared" si="368"/>
        <v>1</v>
      </c>
      <c r="Y4696">
        <f t="shared" si="367"/>
        <v>1.5</v>
      </c>
      <c r="Z4696" s="2">
        <f t="shared" si="369"/>
        <v>1</v>
      </c>
      <c r="AA4696" t="s">
        <v>183</v>
      </c>
      <c r="AB4696" t="s">
        <v>184</v>
      </c>
      <c r="AD4696" t="s">
        <v>91</v>
      </c>
      <c r="AE4696" t="s">
        <v>780</v>
      </c>
      <c r="AF4696">
        <v>2022</v>
      </c>
    </row>
    <row r="4697" spans="1:32" x14ac:dyDescent="0.25">
      <c r="A4697" t="s">
        <v>29</v>
      </c>
      <c r="B4697" t="s">
        <v>67</v>
      </c>
      <c r="C4697" t="s">
        <v>68</v>
      </c>
      <c r="D4697" t="s">
        <v>69</v>
      </c>
      <c r="E4697">
        <f>_xlfn.XLOOKUP(Table1[[#This Row],[Location]],'Location analysis'!A:A,'Location analysis'!B:B)</f>
        <v>40.435699999999997</v>
      </c>
      <c r="F4697">
        <f>_xlfn.XLOOKUP(Table1[[#This Row],[Location]],'Location analysis'!A:A,'Location analysis'!C:C)</f>
        <v>-74.125200000000007</v>
      </c>
      <c r="G4697" t="s">
        <v>738</v>
      </c>
      <c r="H4697" t="s">
        <v>34</v>
      </c>
      <c r="I4697">
        <v>15372096321</v>
      </c>
      <c r="J4697" t="s">
        <v>779</v>
      </c>
      <c r="K4697" t="s">
        <v>36</v>
      </c>
      <c r="L4697">
        <v>141</v>
      </c>
      <c r="M4697">
        <v>1.5</v>
      </c>
      <c r="N4697">
        <v>1</v>
      </c>
      <c r="O4697">
        <v>141</v>
      </c>
      <c r="P4697">
        <v>1.5</v>
      </c>
      <c r="Q4697">
        <v>1</v>
      </c>
      <c r="R4697">
        <v>1.5</v>
      </c>
      <c r="S4697">
        <v>1.5</v>
      </c>
      <c r="T4697" s="1">
        <v>44754</v>
      </c>
      <c r="U4697" t="str">
        <f t="shared" si="365"/>
        <v>Coca Cola - Regular</v>
      </c>
      <c r="V4697" t="str">
        <f t="shared" si="366"/>
        <v>Carbonated</v>
      </c>
      <c r="W4697" t="s">
        <v>34</v>
      </c>
      <c r="X4697" t="b">
        <f t="shared" si="368"/>
        <v>1</v>
      </c>
      <c r="Y4697">
        <f t="shared" si="367"/>
        <v>1.5</v>
      </c>
      <c r="Z4697" s="2">
        <f t="shared" si="369"/>
        <v>1</v>
      </c>
      <c r="AA4697" t="s">
        <v>183</v>
      </c>
      <c r="AB4697" t="s">
        <v>739</v>
      </c>
      <c r="AD4697" t="s">
        <v>91</v>
      </c>
      <c r="AE4697" t="s">
        <v>780</v>
      </c>
      <c r="AF4697">
        <v>2022</v>
      </c>
    </row>
    <row r="4698" spans="1:32" x14ac:dyDescent="0.25">
      <c r="A4698" t="s">
        <v>29</v>
      </c>
      <c r="B4698" t="s">
        <v>394</v>
      </c>
      <c r="C4698" t="s">
        <v>395</v>
      </c>
      <c r="D4698" t="s">
        <v>396</v>
      </c>
      <c r="E4698">
        <f>_xlfn.XLOOKUP(Table1[[#This Row],[Location]],'Location analysis'!A:A,'Location analysis'!B:B)</f>
        <v>40.416893999999999</v>
      </c>
      <c r="F4698">
        <f>_xlfn.XLOOKUP(Table1[[#This Row],[Location]],'Location analysis'!A:A,'Location analysis'!C:C)</f>
        <v>-74.420399000000003</v>
      </c>
      <c r="G4698" t="s">
        <v>774</v>
      </c>
      <c r="H4698" t="s">
        <v>43</v>
      </c>
      <c r="I4698">
        <v>15372642161</v>
      </c>
      <c r="J4698" t="s">
        <v>779</v>
      </c>
      <c r="K4698" t="s">
        <v>51</v>
      </c>
      <c r="L4698">
        <v>136</v>
      </c>
      <c r="M4698">
        <v>2</v>
      </c>
      <c r="N4698">
        <v>1</v>
      </c>
      <c r="O4698">
        <v>136</v>
      </c>
      <c r="P4698">
        <v>2</v>
      </c>
      <c r="Q4698">
        <v>1</v>
      </c>
      <c r="R4698">
        <v>2</v>
      </c>
      <c r="S4698">
        <v>2</v>
      </c>
      <c r="T4698" s="1">
        <v>44754</v>
      </c>
      <c r="U4698" t="str">
        <f t="shared" si="365"/>
        <v>Zone Perfect - Chocolate Chip Cookie Dough</v>
      </c>
      <c r="V4698" t="str">
        <f t="shared" si="366"/>
        <v>Food</v>
      </c>
      <c r="W4698" t="s">
        <v>43</v>
      </c>
      <c r="X4698" t="b">
        <f t="shared" si="368"/>
        <v>1</v>
      </c>
      <c r="Y4698">
        <f t="shared" si="367"/>
        <v>2</v>
      </c>
      <c r="Z4698" s="2">
        <f t="shared" si="369"/>
        <v>1.3333333333333333</v>
      </c>
      <c r="AA4698" t="s">
        <v>775</v>
      </c>
      <c r="AB4698" t="s">
        <v>776</v>
      </c>
      <c r="AD4698" t="s">
        <v>91</v>
      </c>
      <c r="AE4698" t="s">
        <v>780</v>
      </c>
      <c r="AF4698">
        <v>2022</v>
      </c>
    </row>
    <row r="4699" spans="1:32" x14ac:dyDescent="0.25">
      <c r="A4699" t="s">
        <v>29</v>
      </c>
      <c r="B4699" t="s">
        <v>46</v>
      </c>
      <c r="C4699" t="s">
        <v>31</v>
      </c>
      <c r="D4699" t="s">
        <v>47</v>
      </c>
      <c r="E4699">
        <f>_xlfn.XLOOKUP(Table1[[#This Row],[Location]],'Location analysis'!A:A,'Location analysis'!B:B)</f>
        <v>40.423690999999998</v>
      </c>
      <c r="F4699">
        <f>_xlfn.XLOOKUP(Table1[[#This Row],[Location]],'Location analysis'!A:A,'Location analysis'!C:C)</f>
        <v>-74.380831999999998</v>
      </c>
      <c r="G4699" t="s">
        <v>65</v>
      </c>
      <c r="H4699" t="s">
        <v>43</v>
      </c>
      <c r="I4699">
        <v>15373142797</v>
      </c>
      <c r="J4699" t="s">
        <v>779</v>
      </c>
      <c r="K4699" t="s">
        <v>36</v>
      </c>
      <c r="L4699">
        <v>124</v>
      </c>
      <c r="M4699">
        <v>1.5</v>
      </c>
      <c r="N4699">
        <v>1</v>
      </c>
      <c r="O4699">
        <v>124</v>
      </c>
      <c r="P4699">
        <v>1.5</v>
      </c>
      <c r="Q4699">
        <v>1</v>
      </c>
      <c r="R4699">
        <v>1.5</v>
      </c>
      <c r="S4699">
        <v>2.75</v>
      </c>
      <c r="T4699" s="1">
        <v>44754</v>
      </c>
      <c r="U4699" t="str">
        <f t="shared" si="365"/>
        <v>Miss Vickie's Potato Chip - Lime &amp; Cracked Pe</v>
      </c>
      <c r="V4699" t="str">
        <f t="shared" si="366"/>
        <v>Food</v>
      </c>
      <c r="W4699" t="s">
        <v>43</v>
      </c>
      <c r="X4699" t="b">
        <f t="shared" si="368"/>
        <v>1</v>
      </c>
      <c r="Y4699">
        <f t="shared" si="367"/>
        <v>1.5</v>
      </c>
      <c r="Z4699" s="2">
        <f t="shared" si="369"/>
        <v>1</v>
      </c>
      <c r="AA4699" t="s">
        <v>58</v>
      </c>
      <c r="AB4699" t="s">
        <v>66</v>
      </c>
      <c r="AD4699" t="s">
        <v>91</v>
      </c>
      <c r="AE4699" t="s">
        <v>780</v>
      </c>
      <c r="AF4699">
        <v>2022</v>
      </c>
    </row>
    <row r="4700" spans="1:32" x14ac:dyDescent="0.25">
      <c r="A4700" t="s">
        <v>29</v>
      </c>
      <c r="B4700" t="s">
        <v>46</v>
      </c>
      <c r="C4700" t="s">
        <v>31</v>
      </c>
      <c r="D4700" t="s">
        <v>47</v>
      </c>
      <c r="E4700">
        <f>_xlfn.XLOOKUP(Table1[[#This Row],[Location]],'Location analysis'!A:A,'Location analysis'!B:B)</f>
        <v>40.423690999999998</v>
      </c>
      <c r="F4700">
        <f>_xlfn.XLOOKUP(Table1[[#This Row],[Location]],'Location analysis'!A:A,'Location analysis'!C:C)</f>
        <v>-74.380831999999998</v>
      </c>
      <c r="G4700" t="s">
        <v>197</v>
      </c>
      <c r="H4700" t="s">
        <v>43</v>
      </c>
      <c r="I4700">
        <v>15373142797</v>
      </c>
      <c r="J4700" t="s">
        <v>779</v>
      </c>
      <c r="K4700" t="s">
        <v>36</v>
      </c>
      <c r="L4700">
        <v>125</v>
      </c>
      <c r="M4700">
        <v>1.25</v>
      </c>
      <c r="N4700">
        <v>1</v>
      </c>
      <c r="O4700">
        <v>125</v>
      </c>
      <c r="P4700">
        <v>1.25</v>
      </c>
      <c r="Q4700">
        <v>1</v>
      </c>
      <c r="R4700">
        <v>1.25</v>
      </c>
      <c r="S4700">
        <v>2.75</v>
      </c>
      <c r="T4700" s="1">
        <v>44754</v>
      </c>
      <c r="U4700" t="str">
        <f t="shared" si="365"/>
        <v>Miss Vickie's Potato Chip - Smokehouse BBQ</v>
      </c>
      <c r="V4700" t="str">
        <f t="shared" si="366"/>
        <v>Food</v>
      </c>
      <c r="W4700" t="s">
        <v>43</v>
      </c>
      <c r="X4700" t="b">
        <f t="shared" si="368"/>
        <v>1</v>
      </c>
      <c r="Y4700">
        <f t="shared" si="367"/>
        <v>1.25</v>
      </c>
      <c r="Z4700" s="2">
        <f t="shared" si="369"/>
        <v>0.83333333333333337</v>
      </c>
      <c r="AA4700" t="s">
        <v>58</v>
      </c>
      <c r="AB4700" t="s">
        <v>198</v>
      </c>
      <c r="AD4700" t="s">
        <v>91</v>
      </c>
      <c r="AE4700" t="s">
        <v>780</v>
      </c>
      <c r="AF4700">
        <v>2022</v>
      </c>
    </row>
    <row r="4701" spans="1:32" x14ac:dyDescent="0.25">
      <c r="A4701" t="s">
        <v>29</v>
      </c>
      <c r="B4701" t="s">
        <v>62</v>
      </c>
      <c r="C4701" t="s">
        <v>63</v>
      </c>
      <c r="D4701" t="s">
        <v>64</v>
      </c>
      <c r="E4701">
        <f>_xlfn.XLOOKUP(Table1[[#This Row],[Location]],'Location analysis'!A:A,'Location analysis'!B:B)</f>
        <v>40.091900000000003</v>
      </c>
      <c r="F4701">
        <f>_xlfn.XLOOKUP(Table1[[#This Row],[Location]],'Location analysis'!A:A,'Location analysis'!C:C)</f>
        <v>-74.358699999999999</v>
      </c>
      <c r="G4701" t="s">
        <v>180</v>
      </c>
      <c r="H4701" t="s">
        <v>43</v>
      </c>
      <c r="I4701">
        <v>15373143628</v>
      </c>
      <c r="J4701" t="s">
        <v>779</v>
      </c>
      <c r="K4701" t="s">
        <v>36</v>
      </c>
      <c r="L4701">
        <v>112</v>
      </c>
      <c r="M4701">
        <v>1.5</v>
      </c>
      <c r="N4701">
        <v>1</v>
      </c>
      <c r="O4701">
        <v>112</v>
      </c>
      <c r="P4701">
        <v>1.5</v>
      </c>
      <c r="Q4701">
        <v>1</v>
      </c>
      <c r="R4701">
        <v>1.5</v>
      </c>
      <c r="S4701">
        <v>1.5</v>
      </c>
      <c r="T4701" s="1">
        <v>44754</v>
      </c>
      <c r="U4701" t="str">
        <f t="shared" si="365"/>
        <v>Miss Vickie's Potato Chip - Jalapeno</v>
      </c>
      <c r="V4701" t="str">
        <f t="shared" si="366"/>
        <v>Food</v>
      </c>
      <c r="W4701" t="s">
        <v>43</v>
      </c>
      <c r="X4701" t="b">
        <f t="shared" si="368"/>
        <v>1</v>
      </c>
      <c r="Y4701">
        <f t="shared" si="367"/>
        <v>1.5</v>
      </c>
      <c r="Z4701" s="2">
        <f t="shared" si="369"/>
        <v>1</v>
      </c>
      <c r="AA4701" t="s">
        <v>58</v>
      </c>
      <c r="AB4701" t="s">
        <v>181</v>
      </c>
      <c r="AD4701" t="s">
        <v>91</v>
      </c>
      <c r="AE4701" t="s">
        <v>780</v>
      </c>
      <c r="AF4701">
        <v>2022</v>
      </c>
    </row>
    <row r="4702" spans="1:32" x14ac:dyDescent="0.25">
      <c r="A4702" t="s">
        <v>29</v>
      </c>
      <c r="B4702" t="s">
        <v>67</v>
      </c>
      <c r="C4702" t="s">
        <v>68</v>
      </c>
      <c r="D4702" t="s">
        <v>69</v>
      </c>
      <c r="E4702">
        <f>_xlfn.XLOOKUP(Table1[[#This Row],[Location]],'Location analysis'!A:A,'Location analysis'!B:B)</f>
        <v>40.435699999999997</v>
      </c>
      <c r="F4702">
        <f>_xlfn.XLOOKUP(Table1[[#This Row],[Location]],'Location analysis'!A:A,'Location analysis'!C:C)</f>
        <v>-74.125200000000007</v>
      </c>
      <c r="G4702" t="s">
        <v>100</v>
      </c>
      <c r="H4702" t="s">
        <v>43</v>
      </c>
      <c r="I4702">
        <v>15373195445</v>
      </c>
      <c r="J4702" t="s">
        <v>779</v>
      </c>
      <c r="K4702" t="s">
        <v>51</v>
      </c>
      <c r="L4702">
        <v>122</v>
      </c>
      <c r="M4702">
        <v>1.5</v>
      </c>
      <c r="N4702">
        <v>1</v>
      </c>
      <c r="O4702">
        <v>122</v>
      </c>
      <c r="P4702">
        <v>1.5</v>
      </c>
      <c r="Q4702">
        <v>1</v>
      </c>
      <c r="R4702">
        <v>1.5</v>
      </c>
      <c r="S4702">
        <v>1.5</v>
      </c>
      <c r="T4702" s="1">
        <v>44754</v>
      </c>
      <c r="U4702" t="str">
        <f t="shared" si="365"/>
        <v>Cheetos - Fleming Hot Crunchy</v>
      </c>
      <c r="V4702" t="str">
        <f t="shared" si="366"/>
        <v>Food</v>
      </c>
      <c r="W4702" t="s">
        <v>43</v>
      </c>
      <c r="X4702" t="b">
        <f t="shared" si="368"/>
        <v>1</v>
      </c>
      <c r="Y4702">
        <f t="shared" si="367"/>
        <v>1.5</v>
      </c>
      <c r="Z4702" s="2">
        <f t="shared" si="369"/>
        <v>1</v>
      </c>
      <c r="AA4702" t="s">
        <v>101</v>
      </c>
      <c r="AB4702" t="s">
        <v>102</v>
      </c>
      <c r="AD4702" t="s">
        <v>91</v>
      </c>
      <c r="AE4702" t="s">
        <v>780</v>
      </c>
      <c r="AF4702">
        <v>2022</v>
      </c>
    </row>
    <row r="4703" spans="1:32" x14ac:dyDescent="0.25">
      <c r="A4703" t="s">
        <v>29</v>
      </c>
      <c r="B4703" t="s">
        <v>394</v>
      </c>
      <c r="C4703" t="s">
        <v>395</v>
      </c>
      <c r="D4703" t="s">
        <v>396</v>
      </c>
      <c r="E4703">
        <f>_xlfn.XLOOKUP(Table1[[#This Row],[Location]],'Location analysis'!A:A,'Location analysis'!B:B)</f>
        <v>40.416893999999999</v>
      </c>
      <c r="F4703">
        <f>_xlfn.XLOOKUP(Table1[[#This Row],[Location]],'Location analysis'!A:A,'Location analysis'!C:C)</f>
        <v>-74.420399000000003</v>
      </c>
      <c r="G4703" t="s">
        <v>137</v>
      </c>
      <c r="H4703" t="s">
        <v>97</v>
      </c>
      <c r="I4703">
        <v>15373398867</v>
      </c>
      <c r="J4703" t="s">
        <v>779</v>
      </c>
      <c r="K4703" t="s">
        <v>51</v>
      </c>
      <c r="L4703">
        <v>144</v>
      </c>
      <c r="M4703">
        <v>1.5</v>
      </c>
      <c r="N4703">
        <v>1</v>
      </c>
      <c r="O4703">
        <v>144</v>
      </c>
      <c r="P4703">
        <v>1.5</v>
      </c>
      <c r="Q4703">
        <v>1</v>
      </c>
      <c r="R4703">
        <v>1.5</v>
      </c>
      <c r="S4703">
        <v>1.5</v>
      </c>
      <c r="T4703" s="1">
        <v>44754</v>
      </c>
      <c r="U4703" t="str">
        <f t="shared" si="365"/>
        <v>Poland Springs Water</v>
      </c>
      <c r="V4703" t="str">
        <f t="shared" si="366"/>
        <v>Water</v>
      </c>
      <c r="W4703" t="s">
        <v>97</v>
      </c>
      <c r="X4703" t="b">
        <f t="shared" si="368"/>
        <v>1</v>
      </c>
      <c r="Y4703">
        <f t="shared" si="367"/>
        <v>1.5</v>
      </c>
      <c r="Z4703" s="2">
        <f t="shared" si="369"/>
        <v>1</v>
      </c>
      <c r="AA4703" t="s">
        <v>137</v>
      </c>
      <c r="AD4703" t="s">
        <v>91</v>
      </c>
      <c r="AE4703" t="s">
        <v>780</v>
      </c>
      <c r="AF4703">
        <v>2022</v>
      </c>
    </row>
    <row r="4704" spans="1:32" x14ac:dyDescent="0.25">
      <c r="A4704" t="s">
        <v>29</v>
      </c>
      <c r="B4704" t="s">
        <v>394</v>
      </c>
      <c r="C4704" t="s">
        <v>395</v>
      </c>
      <c r="D4704" t="s">
        <v>396</v>
      </c>
      <c r="E4704">
        <f>_xlfn.XLOOKUP(Table1[[#This Row],[Location]],'Location analysis'!A:A,'Location analysis'!B:B)</f>
        <v>40.416893999999999</v>
      </c>
      <c r="F4704">
        <f>_xlfn.XLOOKUP(Table1[[#This Row],[Location]],'Location analysis'!A:A,'Location analysis'!C:C)</f>
        <v>-74.420399000000003</v>
      </c>
      <c r="G4704" t="s">
        <v>203</v>
      </c>
      <c r="H4704" t="s">
        <v>43</v>
      </c>
      <c r="I4704">
        <v>15373557981</v>
      </c>
      <c r="J4704" t="s">
        <v>779</v>
      </c>
      <c r="K4704" t="s">
        <v>51</v>
      </c>
      <c r="L4704">
        <v>123</v>
      </c>
      <c r="M4704">
        <v>1.25</v>
      </c>
      <c r="N4704">
        <v>1</v>
      </c>
      <c r="O4704">
        <v>123</v>
      </c>
      <c r="P4704">
        <v>1.25</v>
      </c>
      <c r="Q4704">
        <v>1</v>
      </c>
      <c r="R4704">
        <v>1.25</v>
      </c>
      <c r="S4704">
        <v>1.25</v>
      </c>
      <c r="T4704" s="1">
        <v>44754</v>
      </c>
      <c r="U4704" t="str">
        <f t="shared" si="365"/>
        <v>CheezIt - White Cheddar</v>
      </c>
      <c r="V4704" t="str">
        <f t="shared" si="366"/>
        <v>Food</v>
      </c>
      <c r="W4704" t="s">
        <v>43</v>
      </c>
      <c r="X4704" t="b">
        <f t="shared" si="368"/>
        <v>1</v>
      </c>
      <c r="Y4704">
        <f t="shared" si="367"/>
        <v>1.25</v>
      </c>
      <c r="Z4704" s="2">
        <f t="shared" si="369"/>
        <v>0.83333333333333337</v>
      </c>
      <c r="AA4704" t="s">
        <v>193</v>
      </c>
      <c r="AB4704" t="s">
        <v>204</v>
      </c>
      <c r="AD4704" t="s">
        <v>91</v>
      </c>
      <c r="AE4704" t="s">
        <v>780</v>
      </c>
      <c r="AF4704">
        <v>2022</v>
      </c>
    </row>
    <row r="4705" spans="1:32" x14ac:dyDescent="0.25">
      <c r="A4705" t="s">
        <v>29</v>
      </c>
      <c r="B4705" t="s">
        <v>394</v>
      </c>
      <c r="C4705" t="s">
        <v>395</v>
      </c>
      <c r="D4705" t="s">
        <v>396</v>
      </c>
      <c r="E4705">
        <f>_xlfn.XLOOKUP(Table1[[#This Row],[Location]],'Location analysis'!A:A,'Location analysis'!B:B)</f>
        <v>40.416893999999999</v>
      </c>
      <c r="F4705">
        <f>_xlfn.XLOOKUP(Table1[[#This Row],[Location]],'Location analysis'!A:A,'Location analysis'!C:C)</f>
        <v>-74.420399000000003</v>
      </c>
      <c r="G4705" t="s">
        <v>384</v>
      </c>
      <c r="H4705" t="s">
        <v>43</v>
      </c>
      <c r="I4705">
        <v>15373576327</v>
      </c>
      <c r="J4705" t="s">
        <v>779</v>
      </c>
      <c r="K4705" t="s">
        <v>51</v>
      </c>
      <c r="L4705">
        <v>124</v>
      </c>
      <c r="M4705">
        <v>1.25</v>
      </c>
      <c r="N4705">
        <v>1</v>
      </c>
      <c r="O4705">
        <v>124</v>
      </c>
      <c r="P4705">
        <v>1.25</v>
      </c>
      <c r="Q4705">
        <v>1</v>
      </c>
      <c r="R4705">
        <v>1.25</v>
      </c>
      <c r="S4705">
        <v>1.25</v>
      </c>
      <c r="T4705" s="1">
        <v>44754</v>
      </c>
      <c r="U4705" t="str">
        <f t="shared" si="365"/>
        <v>CheezIt - Cheddar Sour Cream and Onion</v>
      </c>
      <c r="V4705" t="str">
        <f t="shared" si="366"/>
        <v>Food</v>
      </c>
      <c r="W4705" t="s">
        <v>43</v>
      </c>
      <c r="X4705" t="b">
        <f t="shared" si="368"/>
        <v>1</v>
      </c>
      <c r="Y4705">
        <f t="shared" si="367"/>
        <v>1.25</v>
      </c>
      <c r="Z4705" s="2">
        <f t="shared" si="369"/>
        <v>0.83333333333333337</v>
      </c>
      <c r="AA4705" t="s">
        <v>193</v>
      </c>
      <c r="AB4705" t="s">
        <v>386</v>
      </c>
      <c r="AD4705" t="s">
        <v>91</v>
      </c>
      <c r="AE4705" t="s">
        <v>780</v>
      </c>
      <c r="AF4705">
        <v>2022</v>
      </c>
    </row>
    <row r="4706" spans="1:32" x14ac:dyDescent="0.25">
      <c r="A4706" t="s">
        <v>29</v>
      </c>
      <c r="B4706" t="s">
        <v>394</v>
      </c>
      <c r="C4706" t="s">
        <v>395</v>
      </c>
      <c r="D4706" t="s">
        <v>396</v>
      </c>
      <c r="E4706">
        <f>_xlfn.XLOOKUP(Table1[[#This Row],[Location]],'Location analysis'!A:A,'Location analysis'!B:B)</f>
        <v>40.416893999999999</v>
      </c>
      <c r="F4706">
        <f>_xlfn.XLOOKUP(Table1[[#This Row],[Location]],'Location analysis'!A:A,'Location analysis'!C:C)</f>
        <v>-74.420399000000003</v>
      </c>
      <c r="G4706" t="s">
        <v>384</v>
      </c>
      <c r="H4706" t="s">
        <v>43</v>
      </c>
      <c r="I4706">
        <v>15373580364</v>
      </c>
      <c r="J4706" t="s">
        <v>779</v>
      </c>
      <c r="K4706" t="s">
        <v>51</v>
      </c>
      <c r="L4706">
        <v>124</v>
      </c>
      <c r="M4706">
        <v>1.25</v>
      </c>
      <c r="N4706">
        <v>1</v>
      </c>
      <c r="O4706">
        <v>124</v>
      </c>
      <c r="P4706">
        <v>1.25</v>
      </c>
      <c r="Q4706">
        <v>1</v>
      </c>
      <c r="R4706">
        <v>1.25</v>
      </c>
      <c r="S4706">
        <v>1.25</v>
      </c>
      <c r="T4706" s="1">
        <v>44754</v>
      </c>
      <c r="U4706" t="str">
        <f t="shared" si="365"/>
        <v>CheezIt - Cheddar Sour Cream and Onion</v>
      </c>
      <c r="V4706" t="str">
        <f t="shared" si="366"/>
        <v>Food</v>
      </c>
      <c r="W4706" t="s">
        <v>43</v>
      </c>
      <c r="X4706" t="b">
        <f t="shared" si="368"/>
        <v>1</v>
      </c>
      <c r="Y4706">
        <f t="shared" si="367"/>
        <v>1.25</v>
      </c>
      <c r="Z4706" s="2">
        <f t="shared" si="369"/>
        <v>0.83333333333333337</v>
      </c>
      <c r="AA4706" t="s">
        <v>193</v>
      </c>
      <c r="AB4706" t="s">
        <v>386</v>
      </c>
      <c r="AD4706" t="s">
        <v>91</v>
      </c>
      <c r="AE4706" t="s">
        <v>780</v>
      </c>
      <c r="AF4706">
        <v>2022</v>
      </c>
    </row>
    <row r="4707" spans="1:32" x14ac:dyDescent="0.25">
      <c r="A4707" t="s">
        <v>29</v>
      </c>
      <c r="B4707" t="s">
        <v>62</v>
      </c>
      <c r="C4707" t="s">
        <v>63</v>
      </c>
      <c r="D4707" t="s">
        <v>64</v>
      </c>
      <c r="E4707">
        <f>_xlfn.XLOOKUP(Table1[[#This Row],[Location]],'Location analysis'!A:A,'Location analysis'!B:B)</f>
        <v>40.091900000000003</v>
      </c>
      <c r="F4707">
        <f>_xlfn.XLOOKUP(Table1[[#This Row],[Location]],'Location analysis'!A:A,'Location analysis'!C:C)</f>
        <v>-74.358699999999999</v>
      </c>
      <c r="G4707" t="s">
        <v>485</v>
      </c>
      <c r="H4707" t="s">
        <v>43</v>
      </c>
      <c r="I4707">
        <v>15373590299</v>
      </c>
      <c r="J4707" t="s">
        <v>779</v>
      </c>
      <c r="K4707" t="s">
        <v>51</v>
      </c>
      <c r="L4707">
        <v>138</v>
      </c>
      <c r="M4707">
        <v>2</v>
      </c>
      <c r="N4707">
        <v>1</v>
      </c>
      <c r="O4707">
        <v>138</v>
      </c>
      <c r="P4707">
        <v>2</v>
      </c>
      <c r="Q4707">
        <v>1</v>
      </c>
      <c r="R4707">
        <v>2</v>
      </c>
      <c r="S4707">
        <v>2</v>
      </c>
      <c r="T4707" s="1">
        <v>44754</v>
      </c>
      <c r="U4707" t="str">
        <f t="shared" si="365"/>
        <v>Keto Bar - Creamy Peanut Butter Chocolate</v>
      </c>
      <c r="V4707" t="str">
        <f t="shared" si="366"/>
        <v>Food</v>
      </c>
      <c r="W4707" t="s">
        <v>43</v>
      </c>
      <c r="X4707" t="b">
        <f t="shared" si="368"/>
        <v>1</v>
      </c>
      <c r="Y4707">
        <f t="shared" si="367"/>
        <v>2</v>
      </c>
      <c r="Z4707" s="2">
        <f t="shared" si="369"/>
        <v>1.3333333333333333</v>
      </c>
      <c r="AA4707" t="s">
        <v>486</v>
      </c>
      <c r="AB4707" t="s">
        <v>487</v>
      </c>
      <c r="AD4707" t="s">
        <v>91</v>
      </c>
      <c r="AE4707" t="s">
        <v>780</v>
      </c>
      <c r="AF4707">
        <v>2022</v>
      </c>
    </row>
    <row r="4708" spans="1:32" x14ac:dyDescent="0.25">
      <c r="A4708" t="s">
        <v>29</v>
      </c>
      <c r="B4708" t="s">
        <v>67</v>
      </c>
      <c r="C4708" t="s">
        <v>68</v>
      </c>
      <c r="D4708" t="s">
        <v>69</v>
      </c>
      <c r="E4708">
        <f>_xlfn.XLOOKUP(Table1[[#This Row],[Location]],'Location analysis'!A:A,'Location analysis'!B:B)</f>
        <v>40.435699999999997</v>
      </c>
      <c r="F4708">
        <f>_xlfn.XLOOKUP(Table1[[#This Row],[Location]],'Location analysis'!A:A,'Location analysis'!C:C)</f>
        <v>-74.125200000000007</v>
      </c>
      <c r="G4708" t="s">
        <v>81</v>
      </c>
      <c r="H4708" t="s">
        <v>43</v>
      </c>
      <c r="I4708">
        <v>15373769540</v>
      </c>
      <c r="J4708" t="s">
        <v>779</v>
      </c>
      <c r="K4708" t="s">
        <v>36</v>
      </c>
      <c r="L4708">
        <v>137</v>
      </c>
      <c r="M4708">
        <v>2.5</v>
      </c>
      <c r="N4708">
        <v>1</v>
      </c>
      <c r="O4708">
        <v>137</v>
      </c>
      <c r="P4708">
        <v>2.5</v>
      </c>
      <c r="Q4708">
        <v>1</v>
      </c>
      <c r="R4708">
        <v>2.5</v>
      </c>
      <c r="S4708">
        <v>4</v>
      </c>
      <c r="T4708" s="1">
        <v>44754</v>
      </c>
      <c r="U4708" t="str">
        <f t="shared" si="365"/>
        <v>KitKat - Crisp Wafers</v>
      </c>
      <c r="V4708" t="str">
        <f t="shared" si="366"/>
        <v>Food</v>
      </c>
      <c r="W4708" t="s">
        <v>43</v>
      </c>
      <c r="X4708" t="b">
        <f t="shared" si="368"/>
        <v>1</v>
      </c>
      <c r="Y4708">
        <f t="shared" si="367"/>
        <v>2.5</v>
      </c>
      <c r="Z4708" s="2">
        <f t="shared" si="369"/>
        <v>1.6666666666666667</v>
      </c>
      <c r="AA4708" t="s">
        <v>82</v>
      </c>
      <c r="AB4708" t="s">
        <v>83</v>
      </c>
      <c r="AD4708" t="s">
        <v>91</v>
      </c>
      <c r="AE4708" t="s">
        <v>780</v>
      </c>
      <c r="AF4708">
        <v>2022</v>
      </c>
    </row>
    <row r="4709" spans="1:32" x14ac:dyDescent="0.25">
      <c r="A4709" t="s">
        <v>29</v>
      </c>
      <c r="B4709" t="s">
        <v>67</v>
      </c>
      <c r="C4709" t="s">
        <v>68</v>
      </c>
      <c r="D4709" t="s">
        <v>69</v>
      </c>
      <c r="E4709">
        <f>_xlfn.XLOOKUP(Table1[[#This Row],[Location]],'Location analysis'!A:A,'Location analysis'!B:B)</f>
        <v>40.435699999999997</v>
      </c>
      <c r="F4709">
        <f>_xlfn.XLOOKUP(Table1[[#This Row],[Location]],'Location analysis'!A:A,'Location analysis'!C:C)</f>
        <v>-74.125200000000007</v>
      </c>
      <c r="G4709" t="s">
        <v>688</v>
      </c>
      <c r="H4709" t="s">
        <v>43</v>
      </c>
      <c r="I4709">
        <v>15373769540</v>
      </c>
      <c r="J4709" t="s">
        <v>779</v>
      </c>
      <c r="K4709" t="s">
        <v>36</v>
      </c>
      <c r="L4709">
        <v>132</v>
      </c>
      <c r="M4709">
        <v>1.5</v>
      </c>
      <c r="N4709">
        <v>1</v>
      </c>
      <c r="O4709">
        <v>132</v>
      </c>
      <c r="P4709">
        <v>1.5</v>
      </c>
      <c r="Q4709">
        <v>1</v>
      </c>
      <c r="R4709">
        <v>1.5</v>
      </c>
      <c r="S4709">
        <v>4</v>
      </c>
      <c r="T4709" s="1">
        <v>44754</v>
      </c>
      <c r="U4709" t="str">
        <f t="shared" si="365"/>
        <v>Nature's Bakery Fig Bar - Blueberry</v>
      </c>
      <c r="V4709" t="str">
        <f t="shared" si="366"/>
        <v>Food</v>
      </c>
      <c r="W4709" t="s">
        <v>43</v>
      </c>
      <c r="X4709" t="b">
        <f t="shared" si="368"/>
        <v>1</v>
      </c>
      <c r="Y4709">
        <f t="shared" si="367"/>
        <v>1.5</v>
      </c>
      <c r="Z4709" s="2">
        <f t="shared" si="369"/>
        <v>1</v>
      </c>
      <c r="AA4709" t="s">
        <v>690</v>
      </c>
      <c r="AB4709" t="s">
        <v>222</v>
      </c>
      <c r="AD4709" t="s">
        <v>91</v>
      </c>
      <c r="AE4709" t="s">
        <v>780</v>
      </c>
      <c r="AF4709">
        <v>2022</v>
      </c>
    </row>
    <row r="4710" spans="1:32" x14ac:dyDescent="0.25">
      <c r="A4710" t="s">
        <v>29</v>
      </c>
      <c r="B4710" t="s">
        <v>67</v>
      </c>
      <c r="C4710" t="s">
        <v>68</v>
      </c>
      <c r="D4710" t="s">
        <v>69</v>
      </c>
      <c r="E4710">
        <f>_xlfn.XLOOKUP(Table1[[#This Row],[Location]],'Location analysis'!A:A,'Location analysis'!B:B)</f>
        <v>40.435699999999997</v>
      </c>
      <c r="F4710">
        <f>_xlfn.XLOOKUP(Table1[[#This Row],[Location]],'Location analysis'!A:A,'Location analysis'!C:C)</f>
        <v>-74.125200000000007</v>
      </c>
      <c r="G4710" t="s">
        <v>70</v>
      </c>
      <c r="H4710" t="s">
        <v>34</v>
      </c>
      <c r="I4710">
        <v>15374055538</v>
      </c>
      <c r="J4710" t="s">
        <v>779</v>
      </c>
      <c r="K4710" t="s">
        <v>51</v>
      </c>
      <c r="L4710">
        <v>144</v>
      </c>
      <c r="M4710">
        <v>3</v>
      </c>
      <c r="N4710">
        <v>1</v>
      </c>
      <c r="O4710">
        <v>144</v>
      </c>
      <c r="P4710">
        <v>3</v>
      </c>
      <c r="Q4710">
        <v>1</v>
      </c>
      <c r="R4710">
        <v>3</v>
      </c>
      <c r="S4710">
        <v>3</v>
      </c>
      <c r="T4710" s="1">
        <v>44754</v>
      </c>
      <c r="U4710" t="str">
        <f t="shared" si="365"/>
        <v>Monster Energy Original</v>
      </c>
      <c r="V4710" t="str">
        <f t="shared" si="366"/>
        <v>Carbonated</v>
      </c>
      <c r="W4710" t="s">
        <v>34</v>
      </c>
      <c r="X4710" t="b">
        <f t="shared" si="368"/>
        <v>1</v>
      </c>
      <c r="Y4710">
        <f t="shared" si="367"/>
        <v>3</v>
      </c>
      <c r="Z4710" s="2">
        <f t="shared" si="369"/>
        <v>2</v>
      </c>
      <c r="AA4710" t="s">
        <v>70</v>
      </c>
      <c r="AD4710" t="s">
        <v>91</v>
      </c>
      <c r="AE4710" t="s">
        <v>780</v>
      </c>
      <c r="AF4710">
        <v>2022</v>
      </c>
    </row>
    <row r="4711" spans="1:32" x14ac:dyDescent="0.25">
      <c r="A4711" t="s">
        <v>29</v>
      </c>
      <c r="B4711" t="s">
        <v>394</v>
      </c>
      <c r="C4711" t="s">
        <v>395</v>
      </c>
      <c r="D4711" t="s">
        <v>396</v>
      </c>
      <c r="E4711">
        <f>_xlfn.XLOOKUP(Table1[[#This Row],[Location]],'Location analysis'!A:A,'Location analysis'!B:B)</f>
        <v>40.416893999999999</v>
      </c>
      <c r="F4711">
        <f>_xlfn.XLOOKUP(Table1[[#This Row],[Location]],'Location analysis'!A:A,'Location analysis'!C:C)</f>
        <v>-74.420399000000003</v>
      </c>
      <c r="G4711" t="s">
        <v>293</v>
      </c>
      <c r="H4711" t="s">
        <v>43</v>
      </c>
      <c r="I4711">
        <v>15374119260</v>
      </c>
      <c r="J4711" t="s">
        <v>779</v>
      </c>
      <c r="K4711" t="s">
        <v>51</v>
      </c>
      <c r="L4711">
        <v>138</v>
      </c>
      <c r="M4711">
        <v>2</v>
      </c>
      <c r="N4711">
        <v>1</v>
      </c>
      <c r="O4711">
        <v>138</v>
      </c>
      <c r="P4711">
        <v>2</v>
      </c>
      <c r="Q4711">
        <v>1</v>
      </c>
      <c r="R4711">
        <v>2</v>
      </c>
      <c r="S4711">
        <v>2</v>
      </c>
      <c r="T4711" s="1">
        <v>44754</v>
      </c>
      <c r="U4711" t="str">
        <f t="shared" si="365"/>
        <v>Kinder - Bueno - Crispy Creamy Chocolate</v>
      </c>
      <c r="V4711" t="str">
        <f t="shared" si="366"/>
        <v>Food</v>
      </c>
      <c r="W4711" t="s">
        <v>43</v>
      </c>
      <c r="X4711" t="b">
        <f t="shared" si="368"/>
        <v>1</v>
      </c>
      <c r="Y4711">
        <f t="shared" si="367"/>
        <v>2</v>
      </c>
      <c r="Z4711" s="2">
        <f t="shared" si="369"/>
        <v>1.3333333333333333</v>
      </c>
      <c r="AA4711" t="s">
        <v>294</v>
      </c>
      <c r="AB4711" t="s">
        <v>295</v>
      </c>
      <c r="AC4711" t="s">
        <v>296</v>
      </c>
      <c r="AD4711" t="s">
        <v>91</v>
      </c>
      <c r="AE4711" t="s">
        <v>780</v>
      </c>
      <c r="AF4711">
        <v>2022</v>
      </c>
    </row>
    <row r="4712" spans="1:32" x14ac:dyDescent="0.25">
      <c r="A4712" t="s">
        <v>29</v>
      </c>
      <c r="B4712" t="s">
        <v>67</v>
      </c>
      <c r="C4712" t="s">
        <v>68</v>
      </c>
      <c r="D4712" t="s">
        <v>69</v>
      </c>
      <c r="E4712">
        <f>_xlfn.XLOOKUP(Table1[[#This Row],[Location]],'Location analysis'!A:A,'Location analysis'!B:B)</f>
        <v>40.435699999999997</v>
      </c>
      <c r="F4712">
        <f>_xlfn.XLOOKUP(Table1[[#This Row],[Location]],'Location analysis'!A:A,'Location analysis'!C:C)</f>
        <v>-74.125200000000007</v>
      </c>
      <c r="G4712" t="s">
        <v>70</v>
      </c>
      <c r="H4712" t="s">
        <v>34</v>
      </c>
      <c r="I4712">
        <v>15374141687</v>
      </c>
      <c r="J4712" t="s">
        <v>779</v>
      </c>
      <c r="K4712" t="s">
        <v>51</v>
      </c>
      <c r="L4712">
        <v>144</v>
      </c>
      <c r="M4712">
        <v>3</v>
      </c>
      <c r="N4712">
        <v>1</v>
      </c>
      <c r="O4712">
        <v>144</v>
      </c>
      <c r="P4712">
        <v>3</v>
      </c>
      <c r="Q4712">
        <v>1</v>
      </c>
      <c r="R4712">
        <v>3</v>
      </c>
      <c r="S4712">
        <v>3</v>
      </c>
      <c r="T4712" s="1">
        <v>44754</v>
      </c>
      <c r="U4712" t="str">
        <f t="shared" si="365"/>
        <v>Monster Energy Original</v>
      </c>
      <c r="V4712" t="str">
        <f t="shared" si="366"/>
        <v>Carbonated</v>
      </c>
      <c r="W4712" t="s">
        <v>34</v>
      </c>
      <c r="X4712" t="b">
        <f t="shared" si="368"/>
        <v>1</v>
      </c>
      <c r="Y4712">
        <f t="shared" si="367"/>
        <v>3</v>
      </c>
      <c r="Z4712" s="2">
        <f t="shared" si="369"/>
        <v>2</v>
      </c>
      <c r="AA4712" t="s">
        <v>70</v>
      </c>
      <c r="AD4712" t="s">
        <v>91</v>
      </c>
      <c r="AE4712" t="s">
        <v>780</v>
      </c>
      <c r="AF4712">
        <v>2022</v>
      </c>
    </row>
    <row r="4713" spans="1:32" x14ac:dyDescent="0.25">
      <c r="A4713" t="s">
        <v>29</v>
      </c>
      <c r="B4713" t="s">
        <v>394</v>
      </c>
      <c r="C4713" t="s">
        <v>395</v>
      </c>
      <c r="D4713" t="s">
        <v>396</v>
      </c>
      <c r="E4713">
        <f>_xlfn.XLOOKUP(Table1[[#This Row],[Location]],'Location analysis'!A:A,'Location analysis'!B:B)</f>
        <v>40.416893999999999</v>
      </c>
      <c r="F4713">
        <f>_xlfn.XLOOKUP(Table1[[#This Row],[Location]],'Location analysis'!A:A,'Location analysis'!C:C)</f>
        <v>-74.420399000000003</v>
      </c>
      <c r="G4713" t="s">
        <v>128</v>
      </c>
      <c r="H4713" t="s">
        <v>43</v>
      </c>
      <c r="I4713">
        <v>15374183145</v>
      </c>
      <c r="J4713" t="s">
        <v>779</v>
      </c>
      <c r="K4713" t="s">
        <v>51</v>
      </c>
      <c r="L4713">
        <v>113</v>
      </c>
      <c r="M4713">
        <v>1.5</v>
      </c>
      <c r="N4713">
        <v>1</v>
      </c>
      <c r="O4713">
        <v>113</v>
      </c>
      <c r="P4713">
        <v>1.5</v>
      </c>
      <c r="Q4713">
        <v>1</v>
      </c>
      <c r="R4713">
        <v>1.5</v>
      </c>
      <c r="S4713">
        <v>1.5</v>
      </c>
      <c r="T4713" s="1">
        <v>44754</v>
      </c>
      <c r="U4713" t="str">
        <f t="shared" si="365"/>
        <v>SunChips Multigrain - Salsa</v>
      </c>
      <c r="V4713" t="str">
        <f t="shared" si="366"/>
        <v>Food</v>
      </c>
      <c r="W4713" t="s">
        <v>43</v>
      </c>
      <c r="X4713" t="b">
        <f t="shared" si="368"/>
        <v>1</v>
      </c>
      <c r="Y4713">
        <f t="shared" si="367"/>
        <v>1.5</v>
      </c>
      <c r="Z4713" s="2">
        <f t="shared" si="369"/>
        <v>1</v>
      </c>
      <c r="AA4713" t="s">
        <v>129</v>
      </c>
      <c r="AB4713" t="s">
        <v>130</v>
      </c>
      <c r="AD4713" t="s">
        <v>91</v>
      </c>
      <c r="AE4713" t="s">
        <v>780</v>
      </c>
      <c r="AF4713">
        <v>2022</v>
      </c>
    </row>
    <row r="4714" spans="1:32" x14ac:dyDescent="0.25">
      <c r="A4714" t="s">
        <v>29</v>
      </c>
      <c r="B4714" t="s">
        <v>62</v>
      </c>
      <c r="C4714" t="s">
        <v>63</v>
      </c>
      <c r="D4714" t="s">
        <v>64</v>
      </c>
      <c r="E4714">
        <f>_xlfn.XLOOKUP(Table1[[#This Row],[Location]],'Location analysis'!A:A,'Location analysis'!B:B)</f>
        <v>40.091900000000003</v>
      </c>
      <c r="F4714">
        <f>_xlfn.XLOOKUP(Table1[[#This Row],[Location]],'Location analysis'!A:A,'Location analysis'!C:C)</f>
        <v>-74.358699999999999</v>
      </c>
      <c r="G4714" t="s">
        <v>520</v>
      </c>
      <c r="H4714" t="s">
        <v>43</v>
      </c>
      <c r="I4714">
        <v>15374430977</v>
      </c>
      <c r="J4714" t="s">
        <v>779</v>
      </c>
      <c r="K4714" t="s">
        <v>51</v>
      </c>
      <c r="L4714">
        <v>114</v>
      </c>
      <c r="M4714">
        <v>1.5</v>
      </c>
      <c r="N4714">
        <v>1</v>
      </c>
      <c r="O4714">
        <v>114</v>
      </c>
      <c r="P4714">
        <v>1.5</v>
      </c>
      <c r="Q4714">
        <v>1</v>
      </c>
      <c r="R4714">
        <v>1.5</v>
      </c>
      <c r="S4714">
        <v>1.5</v>
      </c>
      <c r="T4714" s="1">
        <v>44754</v>
      </c>
      <c r="U4714" t="str">
        <f t="shared" si="365"/>
        <v>Pop Corners - Sea Salt</v>
      </c>
      <c r="V4714" t="str">
        <f t="shared" si="366"/>
        <v>Food</v>
      </c>
      <c r="W4714" t="s">
        <v>43</v>
      </c>
      <c r="X4714" t="b">
        <f t="shared" si="368"/>
        <v>1</v>
      </c>
      <c r="Y4714">
        <f t="shared" si="367"/>
        <v>1.5</v>
      </c>
      <c r="Z4714" s="2">
        <f t="shared" si="369"/>
        <v>1</v>
      </c>
      <c r="AA4714" t="s">
        <v>509</v>
      </c>
      <c r="AB4714" t="s">
        <v>157</v>
      </c>
      <c r="AD4714" t="s">
        <v>91</v>
      </c>
      <c r="AE4714" t="s">
        <v>780</v>
      </c>
      <c r="AF4714">
        <v>2022</v>
      </c>
    </row>
    <row r="4715" spans="1:32" x14ac:dyDescent="0.25">
      <c r="A4715" t="s">
        <v>29</v>
      </c>
      <c r="B4715" t="s">
        <v>46</v>
      </c>
      <c r="C4715" t="s">
        <v>31</v>
      </c>
      <c r="D4715" t="s">
        <v>47</v>
      </c>
      <c r="E4715">
        <f>_xlfn.XLOOKUP(Table1[[#This Row],[Location]],'Location analysis'!A:A,'Location analysis'!B:B)</f>
        <v>40.423690999999998</v>
      </c>
      <c r="F4715">
        <f>_xlfn.XLOOKUP(Table1[[#This Row],[Location]],'Location analysis'!A:A,'Location analysis'!C:C)</f>
        <v>-74.380831999999998</v>
      </c>
      <c r="G4715" t="s">
        <v>137</v>
      </c>
      <c r="H4715" t="s">
        <v>97</v>
      </c>
      <c r="I4715">
        <v>15374434819</v>
      </c>
      <c r="J4715" t="s">
        <v>779</v>
      </c>
      <c r="K4715" t="s">
        <v>51</v>
      </c>
      <c r="L4715">
        <v>144</v>
      </c>
      <c r="M4715">
        <v>1.5</v>
      </c>
      <c r="N4715">
        <v>1</v>
      </c>
      <c r="O4715">
        <v>144</v>
      </c>
      <c r="P4715">
        <v>1.5</v>
      </c>
      <c r="Q4715">
        <v>1</v>
      </c>
      <c r="R4715">
        <v>1.5</v>
      </c>
      <c r="S4715">
        <v>1.5</v>
      </c>
      <c r="T4715" s="1">
        <v>44754</v>
      </c>
      <c r="U4715" t="str">
        <f t="shared" si="365"/>
        <v>Poland Springs Water</v>
      </c>
      <c r="V4715" t="str">
        <f t="shared" si="366"/>
        <v>Water</v>
      </c>
      <c r="W4715" t="s">
        <v>97</v>
      </c>
      <c r="X4715" t="b">
        <f t="shared" si="368"/>
        <v>1</v>
      </c>
      <c r="Y4715">
        <f t="shared" si="367"/>
        <v>1.5</v>
      </c>
      <c r="Z4715" s="2">
        <f t="shared" si="369"/>
        <v>1</v>
      </c>
      <c r="AA4715" t="s">
        <v>137</v>
      </c>
      <c r="AD4715" t="s">
        <v>91</v>
      </c>
      <c r="AE4715" t="s">
        <v>780</v>
      </c>
      <c r="AF4715">
        <v>2022</v>
      </c>
    </row>
    <row r="4716" spans="1:32" x14ac:dyDescent="0.25">
      <c r="A4716" t="s">
        <v>29</v>
      </c>
      <c r="B4716" t="s">
        <v>394</v>
      </c>
      <c r="C4716" t="s">
        <v>395</v>
      </c>
      <c r="D4716" t="s">
        <v>396</v>
      </c>
      <c r="E4716">
        <f>_xlfn.XLOOKUP(Table1[[#This Row],[Location]],'Location analysis'!A:A,'Location analysis'!B:B)</f>
        <v>40.416893999999999</v>
      </c>
      <c r="F4716">
        <f>_xlfn.XLOOKUP(Table1[[#This Row],[Location]],'Location analysis'!A:A,'Location analysis'!C:C)</f>
        <v>-74.420399000000003</v>
      </c>
      <c r="G4716" t="s">
        <v>182</v>
      </c>
      <c r="H4716" t="s">
        <v>34</v>
      </c>
      <c r="I4716">
        <v>15374564962</v>
      </c>
      <c r="J4716" t="s">
        <v>779</v>
      </c>
      <c r="K4716" t="s">
        <v>36</v>
      </c>
      <c r="L4716">
        <v>142</v>
      </c>
      <c r="M4716">
        <v>1.5</v>
      </c>
      <c r="N4716">
        <v>1</v>
      </c>
      <c r="O4716">
        <v>142</v>
      </c>
      <c r="P4716">
        <v>1.5</v>
      </c>
      <c r="Q4716">
        <v>1</v>
      </c>
      <c r="R4716">
        <v>1.5</v>
      </c>
      <c r="S4716">
        <v>1.5</v>
      </c>
      <c r="T4716" s="1">
        <v>44754</v>
      </c>
      <c r="U4716" t="str">
        <f t="shared" si="365"/>
        <v>Coca Cola - Zero Sugar</v>
      </c>
      <c r="V4716" t="str">
        <f t="shared" si="366"/>
        <v>Carbonated</v>
      </c>
      <c r="W4716" t="s">
        <v>34</v>
      </c>
      <c r="X4716" t="b">
        <f t="shared" si="368"/>
        <v>1</v>
      </c>
      <c r="Y4716">
        <f t="shared" si="367"/>
        <v>1.5</v>
      </c>
      <c r="Z4716" s="2">
        <f t="shared" si="369"/>
        <v>1</v>
      </c>
      <c r="AA4716" t="s">
        <v>183</v>
      </c>
      <c r="AB4716" t="s">
        <v>184</v>
      </c>
      <c r="AD4716" t="s">
        <v>91</v>
      </c>
      <c r="AE4716" t="s">
        <v>780</v>
      </c>
      <c r="AF4716">
        <v>2022</v>
      </c>
    </row>
    <row r="4717" spans="1:32" x14ac:dyDescent="0.25">
      <c r="A4717" t="s">
        <v>29</v>
      </c>
      <c r="B4717" t="s">
        <v>46</v>
      </c>
      <c r="C4717" t="s">
        <v>31</v>
      </c>
      <c r="D4717" t="s">
        <v>47</v>
      </c>
      <c r="E4717">
        <f>_xlfn.XLOOKUP(Table1[[#This Row],[Location]],'Location analysis'!A:A,'Location analysis'!B:B)</f>
        <v>40.423690999999998</v>
      </c>
      <c r="F4717">
        <f>_xlfn.XLOOKUP(Table1[[#This Row],[Location]],'Location analysis'!A:A,'Location analysis'!C:C)</f>
        <v>-74.380831999999998</v>
      </c>
      <c r="G4717" t="s">
        <v>137</v>
      </c>
      <c r="H4717" t="s">
        <v>97</v>
      </c>
      <c r="I4717">
        <v>15374833534</v>
      </c>
      <c r="J4717" t="s">
        <v>779</v>
      </c>
      <c r="K4717" t="s">
        <v>51</v>
      </c>
      <c r="L4717">
        <v>144</v>
      </c>
      <c r="M4717">
        <v>1.5</v>
      </c>
      <c r="N4717">
        <v>1</v>
      </c>
      <c r="O4717">
        <v>144</v>
      </c>
      <c r="P4717">
        <v>1.5</v>
      </c>
      <c r="Q4717">
        <v>1</v>
      </c>
      <c r="R4717">
        <v>1.5</v>
      </c>
      <c r="S4717">
        <v>1.5</v>
      </c>
      <c r="T4717" s="1">
        <v>44754</v>
      </c>
      <c r="U4717" t="str">
        <f t="shared" si="365"/>
        <v>Poland Springs Water</v>
      </c>
      <c r="V4717" t="str">
        <f t="shared" si="366"/>
        <v>Water</v>
      </c>
      <c r="W4717" t="s">
        <v>97</v>
      </c>
      <c r="X4717" t="b">
        <f t="shared" si="368"/>
        <v>1</v>
      </c>
      <c r="Y4717">
        <f t="shared" si="367"/>
        <v>1.5</v>
      </c>
      <c r="Z4717" s="2">
        <f t="shared" si="369"/>
        <v>1</v>
      </c>
      <c r="AA4717" t="s">
        <v>137</v>
      </c>
      <c r="AD4717" t="s">
        <v>91</v>
      </c>
      <c r="AE4717" t="s">
        <v>780</v>
      </c>
      <c r="AF4717">
        <v>2022</v>
      </c>
    </row>
    <row r="4718" spans="1:32" x14ac:dyDescent="0.25">
      <c r="A4718" t="s">
        <v>29</v>
      </c>
      <c r="B4718" t="s">
        <v>46</v>
      </c>
      <c r="C4718" t="s">
        <v>31</v>
      </c>
      <c r="D4718" t="s">
        <v>47</v>
      </c>
      <c r="E4718">
        <f>_xlfn.XLOOKUP(Table1[[#This Row],[Location]],'Location analysis'!A:A,'Location analysis'!B:B)</f>
        <v>40.423690999999998</v>
      </c>
      <c r="F4718">
        <f>_xlfn.XLOOKUP(Table1[[#This Row],[Location]],'Location analysis'!A:A,'Location analysis'!C:C)</f>
        <v>-74.380831999999998</v>
      </c>
      <c r="G4718" t="s">
        <v>182</v>
      </c>
      <c r="H4718" t="s">
        <v>34</v>
      </c>
      <c r="I4718">
        <v>15374868057</v>
      </c>
      <c r="J4718" t="s">
        <v>779</v>
      </c>
      <c r="K4718" t="s">
        <v>51</v>
      </c>
      <c r="L4718">
        <v>140</v>
      </c>
      <c r="M4718">
        <v>1.5</v>
      </c>
      <c r="N4718">
        <v>1</v>
      </c>
      <c r="O4718">
        <v>140</v>
      </c>
      <c r="P4718">
        <v>1.5</v>
      </c>
      <c r="Q4718">
        <v>1</v>
      </c>
      <c r="R4718">
        <v>1.5</v>
      </c>
      <c r="S4718">
        <v>1.5</v>
      </c>
      <c r="T4718" s="1">
        <v>44754</v>
      </c>
      <c r="U4718" t="str">
        <f t="shared" si="365"/>
        <v>Coca Cola - Zero Sugar</v>
      </c>
      <c r="V4718" t="str">
        <f t="shared" si="366"/>
        <v>Carbonated</v>
      </c>
      <c r="W4718" t="s">
        <v>34</v>
      </c>
      <c r="X4718" t="b">
        <f t="shared" si="368"/>
        <v>1</v>
      </c>
      <c r="Y4718">
        <f t="shared" si="367"/>
        <v>1.5</v>
      </c>
      <c r="Z4718" s="2">
        <f t="shared" si="369"/>
        <v>1</v>
      </c>
      <c r="AA4718" t="s">
        <v>183</v>
      </c>
      <c r="AB4718" t="s">
        <v>184</v>
      </c>
      <c r="AD4718" t="s">
        <v>91</v>
      </c>
      <c r="AE4718" t="s">
        <v>780</v>
      </c>
      <c r="AF4718">
        <v>2022</v>
      </c>
    </row>
    <row r="4719" spans="1:32" x14ac:dyDescent="0.25">
      <c r="A4719" t="s">
        <v>29</v>
      </c>
      <c r="B4719" t="s">
        <v>67</v>
      </c>
      <c r="C4719" t="s">
        <v>68</v>
      </c>
      <c r="D4719" t="s">
        <v>69</v>
      </c>
      <c r="E4719">
        <f>_xlfn.XLOOKUP(Table1[[#This Row],[Location]],'Location analysis'!A:A,'Location analysis'!B:B)</f>
        <v>40.435699999999997</v>
      </c>
      <c r="F4719">
        <f>_xlfn.XLOOKUP(Table1[[#This Row],[Location]],'Location analysis'!A:A,'Location analysis'!C:C)</f>
        <v>-74.125200000000007</v>
      </c>
      <c r="G4719" t="s">
        <v>688</v>
      </c>
      <c r="H4719" t="s">
        <v>43</v>
      </c>
      <c r="I4719">
        <v>15375008778</v>
      </c>
      <c r="J4719" t="s">
        <v>779</v>
      </c>
      <c r="K4719" t="s">
        <v>51</v>
      </c>
      <c r="L4719">
        <v>132</v>
      </c>
      <c r="M4719">
        <v>1.5</v>
      </c>
      <c r="N4719">
        <v>1</v>
      </c>
      <c r="O4719">
        <v>132</v>
      </c>
      <c r="P4719">
        <v>1.5</v>
      </c>
      <c r="Q4719">
        <v>1</v>
      </c>
      <c r="R4719">
        <v>1.5</v>
      </c>
      <c r="S4719">
        <v>1.5</v>
      </c>
      <c r="T4719" s="1">
        <v>44754</v>
      </c>
      <c r="U4719" t="str">
        <f t="shared" si="365"/>
        <v>Nature's Bakery Fig Bar - Blueberry</v>
      </c>
      <c r="V4719" t="str">
        <f t="shared" si="366"/>
        <v>Food</v>
      </c>
      <c r="W4719" t="s">
        <v>43</v>
      </c>
      <c r="X4719" t="b">
        <f t="shared" si="368"/>
        <v>1</v>
      </c>
      <c r="Y4719">
        <f t="shared" si="367"/>
        <v>1.5</v>
      </c>
      <c r="Z4719" s="2">
        <f t="shared" si="369"/>
        <v>1</v>
      </c>
      <c r="AA4719" t="s">
        <v>690</v>
      </c>
      <c r="AB4719" t="s">
        <v>222</v>
      </c>
      <c r="AD4719" t="s">
        <v>91</v>
      </c>
      <c r="AE4719" t="s">
        <v>780</v>
      </c>
      <c r="AF4719">
        <v>2022</v>
      </c>
    </row>
    <row r="4720" spans="1:32" x14ac:dyDescent="0.25">
      <c r="A4720" t="s">
        <v>29</v>
      </c>
      <c r="B4720" t="s">
        <v>394</v>
      </c>
      <c r="C4720" t="s">
        <v>395</v>
      </c>
      <c r="D4720" t="s">
        <v>396</v>
      </c>
      <c r="E4720">
        <f>_xlfn.XLOOKUP(Table1[[#This Row],[Location]],'Location analysis'!A:A,'Location analysis'!B:B)</f>
        <v>40.416893999999999</v>
      </c>
      <c r="F4720">
        <f>_xlfn.XLOOKUP(Table1[[#This Row],[Location]],'Location analysis'!A:A,'Location analysis'!C:C)</f>
        <v>-74.420399000000003</v>
      </c>
      <c r="G4720" t="s">
        <v>612</v>
      </c>
      <c r="H4720" t="s">
        <v>43</v>
      </c>
      <c r="I4720">
        <v>15375052803</v>
      </c>
      <c r="J4720" t="s">
        <v>779</v>
      </c>
      <c r="K4720" t="s">
        <v>36</v>
      </c>
      <c r="L4720">
        <v>125</v>
      </c>
      <c r="M4720">
        <v>1.25</v>
      </c>
      <c r="N4720">
        <v>1</v>
      </c>
      <c r="O4720">
        <v>125</v>
      </c>
      <c r="P4720">
        <v>1.25</v>
      </c>
      <c r="Q4720">
        <v>1</v>
      </c>
      <c r="R4720">
        <v>1.25</v>
      </c>
      <c r="S4720">
        <v>1.25</v>
      </c>
      <c r="T4720" s="1">
        <v>44754</v>
      </c>
      <c r="U4720" t="str">
        <f t="shared" si="365"/>
        <v>Goldfish Baked - Cheddar</v>
      </c>
      <c r="V4720" t="str">
        <f t="shared" si="366"/>
        <v>Food</v>
      </c>
      <c r="W4720" t="s">
        <v>43</v>
      </c>
      <c r="X4720" t="b">
        <f t="shared" si="368"/>
        <v>1</v>
      </c>
      <c r="Y4720">
        <f t="shared" si="367"/>
        <v>1.25</v>
      </c>
      <c r="Z4720" s="2">
        <f t="shared" si="369"/>
        <v>0.83333333333333337</v>
      </c>
      <c r="AA4720" t="s">
        <v>613</v>
      </c>
      <c r="AB4720" t="s">
        <v>614</v>
      </c>
      <c r="AD4720" t="s">
        <v>91</v>
      </c>
      <c r="AE4720" t="s">
        <v>780</v>
      </c>
      <c r="AF4720">
        <v>2022</v>
      </c>
    </row>
    <row r="4721" spans="1:32" x14ac:dyDescent="0.25">
      <c r="A4721" t="s">
        <v>29</v>
      </c>
      <c r="B4721" t="s">
        <v>394</v>
      </c>
      <c r="C4721" t="s">
        <v>395</v>
      </c>
      <c r="D4721" t="s">
        <v>396</v>
      </c>
      <c r="E4721">
        <f>_xlfn.XLOOKUP(Table1[[#This Row],[Location]],'Location analysis'!A:A,'Location analysis'!B:B)</f>
        <v>40.416893999999999</v>
      </c>
      <c r="F4721">
        <f>_xlfn.XLOOKUP(Table1[[#This Row],[Location]],'Location analysis'!A:A,'Location analysis'!C:C)</f>
        <v>-74.420399000000003</v>
      </c>
      <c r="G4721" t="s">
        <v>501</v>
      </c>
      <c r="H4721" t="s">
        <v>43</v>
      </c>
      <c r="I4721">
        <v>15375056504</v>
      </c>
      <c r="J4721" t="s">
        <v>779</v>
      </c>
      <c r="K4721" t="s">
        <v>36</v>
      </c>
      <c r="L4721">
        <v>154</v>
      </c>
      <c r="M4721">
        <v>3</v>
      </c>
      <c r="N4721">
        <v>1</v>
      </c>
      <c r="O4721">
        <v>154</v>
      </c>
      <c r="P4721">
        <v>3</v>
      </c>
      <c r="Q4721">
        <v>1</v>
      </c>
      <c r="R4721">
        <v>3</v>
      </c>
      <c r="S4721">
        <v>3</v>
      </c>
      <c r="T4721" s="1">
        <v>44754</v>
      </c>
      <c r="U4721" t="str">
        <f t="shared" si="365"/>
        <v>Belvita Snack Bites - Cinnamon BS Go Paks</v>
      </c>
      <c r="V4721" t="str">
        <f t="shared" si="366"/>
        <v>Food</v>
      </c>
      <c r="W4721" t="s">
        <v>43</v>
      </c>
      <c r="X4721" t="b">
        <f t="shared" si="368"/>
        <v>1</v>
      </c>
      <c r="Y4721">
        <f t="shared" si="367"/>
        <v>3</v>
      </c>
      <c r="Z4721" s="2">
        <f t="shared" si="369"/>
        <v>2</v>
      </c>
      <c r="AA4721" t="s">
        <v>502</v>
      </c>
      <c r="AB4721" t="s">
        <v>503</v>
      </c>
      <c r="AD4721" t="s">
        <v>91</v>
      </c>
      <c r="AE4721" t="s">
        <v>780</v>
      </c>
      <c r="AF4721">
        <v>2022</v>
      </c>
    </row>
    <row r="4722" spans="1:32" x14ac:dyDescent="0.25">
      <c r="A4722" t="s">
        <v>29</v>
      </c>
      <c r="B4722" t="s">
        <v>46</v>
      </c>
      <c r="C4722" t="s">
        <v>31</v>
      </c>
      <c r="D4722" t="s">
        <v>47</v>
      </c>
      <c r="E4722">
        <f>_xlfn.XLOOKUP(Table1[[#This Row],[Location]],'Location analysis'!A:A,'Location analysis'!B:B)</f>
        <v>40.423690999999998</v>
      </c>
      <c r="F4722">
        <f>_xlfn.XLOOKUP(Table1[[#This Row],[Location]],'Location analysis'!A:A,'Location analysis'!C:C)</f>
        <v>-74.380831999999998</v>
      </c>
      <c r="G4722" t="s">
        <v>70</v>
      </c>
      <c r="H4722" t="s">
        <v>34</v>
      </c>
      <c r="I4722">
        <v>15375224678</v>
      </c>
      <c r="J4722" t="s">
        <v>779</v>
      </c>
      <c r="K4722" t="s">
        <v>36</v>
      </c>
      <c r="L4722">
        <v>146</v>
      </c>
      <c r="M4722">
        <v>3</v>
      </c>
      <c r="N4722">
        <v>1</v>
      </c>
      <c r="O4722">
        <v>146</v>
      </c>
      <c r="P4722">
        <v>3</v>
      </c>
      <c r="Q4722">
        <v>1</v>
      </c>
      <c r="R4722">
        <v>3</v>
      </c>
      <c r="S4722">
        <v>3</v>
      </c>
      <c r="T4722" s="1">
        <v>44754</v>
      </c>
      <c r="U4722" t="str">
        <f t="shared" si="365"/>
        <v>Monster Energy Original</v>
      </c>
      <c r="V4722" t="str">
        <f t="shared" si="366"/>
        <v>Carbonated</v>
      </c>
      <c r="W4722" t="s">
        <v>34</v>
      </c>
      <c r="X4722" t="b">
        <f t="shared" si="368"/>
        <v>1</v>
      </c>
      <c r="Y4722">
        <f t="shared" si="367"/>
        <v>3</v>
      </c>
      <c r="Z4722" s="2">
        <f t="shared" si="369"/>
        <v>2</v>
      </c>
      <c r="AA4722" t="s">
        <v>70</v>
      </c>
      <c r="AD4722" t="s">
        <v>91</v>
      </c>
      <c r="AE4722" t="s">
        <v>780</v>
      </c>
      <c r="AF4722">
        <v>2022</v>
      </c>
    </row>
    <row r="4723" spans="1:32" x14ac:dyDescent="0.25">
      <c r="A4723" t="s">
        <v>29</v>
      </c>
      <c r="B4723" t="s">
        <v>67</v>
      </c>
      <c r="C4723" t="s">
        <v>68</v>
      </c>
      <c r="D4723" t="s">
        <v>69</v>
      </c>
      <c r="E4723">
        <f>_xlfn.XLOOKUP(Table1[[#This Row],[Location]],'Location analysis'!A:A,'Location analysis'!B:B)</f>
        <v>40.435699999999997</v>
      </c>
      <c r="F4723">
        <f>_xlfn.XLOOKUP(Table1[[#This Row],[Location]],'Location analysis'!A:A,'Location analysis'!C:C)</f>
        <v>-74.125200000000007</v>
      </c>
      <c r="G4723" t="s">
        <v>738</v>
      </c>
      <c r="H4723" t="s">
        <v>34</v>
      </c>
      <c r="I4723">
        <v>15375414824</v>
      </c>
      <c r="J4723" t="s">
        <v>779</v>
      </c>
      <c r="K4723" t="s">
        <v>51</v>
      </c>
      <c r="L4723">
        <v>141</v>
      </c>
      <c r="M4723">
        <v>1.5</v>
      </c>
      <c r="N4723">
        <v>1</v>
      </c>
      <c r="O4723">
        <v>141</v>
      </c>
      <c r="P4723">
        <v>1.5</v>
      </c>
      <c r="Q4723">
        <v>1</v>
      </c>
      <c r="R4723">
        <v>1.5</v>
      </c>
      <c r="S4723">
        <v>1.5</v>
      </c>
      <c r="T4723" s="1">
        <v>44754</v>
      </c>
      <c r="U4723" t="str">
        <f t="shared" si="365"/>
        <v>Coca Cola - Regular</v>
      </c>
      <c r="V4723" t="str">
        <f t="shared" si="366"/>
        <v>Carbonated</v>
      </c>
      <c r="W4723" t="s">
        <v>34</v>
      </c>
      <c r="X4723" t="b">
        <f t="shared" si="368"/>
        <v>1</v>
      </c>
      <c r="Y4723">
        <f t="shared" si="367"/>
        <v>1.5</v>
      </c>
      <c r="Z4723" s="2">
        <f t="shared" si="369"/>
        <v>1</v>
      </c>
      <c r="AA4723" t="s">
        <v>183</v>
      </c>
      <c r="AB4723" t="s">
        <v>739</v>
      </c>
      <c r="AD4723" t="s">
        <v>91</v>
      </c>
      <c r="AE4723" t="s">
        <v>780</v>
      </c>
      <c r="AF4723">
        <v>2022</v>
      </c>
    </row>
    <row r="4724" spans="1:32" x14ac:dyDescent="0.25">
      <c r="A4724" t="s">
        <v>29</v>
      </c>
      <c r="B4724" t="s">
        <v>67</v>
      </c>
      <c r="C4724" t="s">
        <v>68</v>
      </c>
      <c r="D4724" t="s">
        <v>69</v>
      </c>
      <c r="E4724">
        <f>_xlfn.XLOOKUP(Table1[[#This Row],[Location]],'Location analysis'!A:A,'Location analysis'!B:B)</f>
        <v>40.435699999999997</v>
      </c>
      <c r="F4724">
        <f>_xlfn.XLOOKUP(Table1[[#This Row],[Location]],'Location analysis'!A:A,'Location analysis'!C:C)</f>
        <v>-74.125200000000007</v>
      </c>
      <c r="G4724" t="s">
        <v>259</v>
      </c>
      <c r="H4724" t="s">
        <v>34</v>
      </c>
      <c r="I4724">
        <v>15375415684</v>
      </c>
      <c r="J4724" t="s">
        <v>779</v>
      </c>
      <c r="K4724" t="s">
        <v>51</v>
      </c>
      <c r="L4724">
        <v>140</v>
      </c>
      <c r="M4724">
        <v>1.5</v>
      </c>
      <c r="N4724">
        <v>1</v>
      </c>
      <c r="O4724">
        <v>140</v>
      </c>
      <c r="P4724">
        <v>1.5</v>
      </c>
      <c r="Q4724">
        <v>1</v>
      </c>
      <c r="R4724">
        <v>1.5</v>
      </c>
      <c r="S4724">
        <v>1.5</v>
      </c>
      <c r="T4724" s="1">
        <v>44754</v>
      </c>
      <c r="U4724" t="str">
        <f t="shared" si="365"/>
        <v>Sunkist Soda - Orange</v>
      </c>
      <c r="V4724" t="str">
        <f t="shared" si="366"/>
        <v>Carbonated</v>
      </c>
      <c r="W4724" t="s">
        <v>34</v>
      </c>
      <c r="X4724" t="b">
        <f t="shared" si="368"/>
        <v>1</v>
      </c>
      <c r="Y4724">
        <f t="shared" si="367"/>
        <v>1.5</v>
      </c>
      <c r="Z4724" s="2">
        <f t="shared" si="369"/>
        <v>1</v>
      </c>
      <c r="AA4724" t="s">
        <v>260</v>
      </c>
      <c r="AB4724" t="s">
        <v>261</v>
      </c>
      <c r="AD4724" t="s">
        <v>91</v>
      </c>
      <c r="AE4724" t="s">
        <v>780</v>
      </c>
      <c r="AF4724">
        <v>2022</v>
      </c>
    </row>
    <row r="4725" spans="1:32" x14ac:dyDescent="0.25">
      <c r="A4725" t="s">
        <v>29</v>
      </c>
      <c r="B4725" t="s">
        <v>30</v>
      </c>
      <c r="C4725" t="s">
        <v>31</v>
      </c>
      <c r="D4725" t="s">
        <v>32</v>
      </c>
      <c r="E4725">
        <f>_xlfn.XLOOKUP(Table1[[#This Row],[Location]],'Location analysis'!A:A,'Location analysis'!B:B)</f>
        <v>40.423690999999998</v>
      </c>
      <c r="F4725">
        <f>_xlfn.XLOOKUP(Table1[[#This Row],[Location]],'Location analysis'!A:A,'Location analysis'!C:C)</f>
        <v>-74.380831999999998</v>
      </c>
      <c r="G4725" t="s">
        <v>137</v>
      </c>
      <c r="H4725" t="s">
        <v>97</v>
      </c>
      <c r="I4725">
        <v>15375665541</v>
      </c>
      <c r="J4725" t="s">
        <v>779</v>
      </c>
      <c r="K4725" t="s">
        <v>51</v>
      </c>
      <c r="L4725">
        <v>143</v>
      </c>
      <c r="M4725">
        <v>2</v>
      </c>
      <c r="N4725">
        <v>1</v>
      </c>
      <c r="O4725">
        <v>143</v>
      </c>
      <c r="P4725">
        <v>2</v>
      </c>
      <c r="Q4725">
        <v>1</v>
      </c>
      <c r="R4725">
        <v>2</v>
      </c>
      <c r="S4725">
        <v>2</v>
      </c>
      <c r="T4725" s="1">
        <v>44754</v>
      </c>
      <c r="U4725" t="str">
        <f t="shared" si="365"/>
        <v>Poland Springs Water</v>
      </c>
      <c r="V4725" t="str">
        <f t="shared" si="366"/>
        <v>Water</v>
      </c>
      <c r="W4725" t="s">
        <v>97</v>
      </c>
      <c r="X4725" t="b">
        <f t="shared" si="368"/>
        <v>1</v>
      </c>
      <c r="Y4725">
        <f t="shared" si="367"/>
        <v>2</v>
      </c>
      <c r="Z4725" s="2">
        <f t="shared" si="369"/>
        <v>1.3333333333333333</v>
      </c>
      <c r="AA4725" t="s">
        <v>137</v>
      </c>
      <c r="AD4725" t="s">
        <v>91</v>
      </c>
      <c r="AE4725" t="s">
        <v>780</v>
      </c>
      <c r="AF4725">
        <v>2022</v>
      </c>
    </row>
    <row r="4726" spans="1:32" x14ac:dyDescent="0.25">
      <c r="A4726" t="s">
        <v>29</v>
      </c>
      <c r="B4726" t="s">
        <v>46</v>
      </c>
      <c r="C4726" t="s">
        <v>31</v>
      </c>
      <c r="D4726" t="s">
        <v>47</v>
      </c>
      <c r="E4726">
        <f>_xlfn.XLOOKUP(Table1[[#This Row],[Location]],'Location analysis'!A:A,'Location analysis'!B:B)</f>
        <v>40.423690999999998</v>
      </c>
      <c r="F4726">
        <f>_xlfn.XLOOKUP(Table1[[#This Row],[Location]],'Location analysis'!A:A,'Location analysis'!C:C)</f>
        <v>-74.380831999999998</v>
      </c>
      <c r="G4726" t="s">
        <v>137</v>
      </c>
      <c r="H4726" t="s">
        <v>97</v>
      </c>
      <c r="I4726">
        <v>15375667540</v>
      </c>
      <c r="J4726" t="s">
        <v>779</v>
      </c>
      <c r="K4726" t="s">
        <v>36</v>
      </c>
      <c r="L4726">
        <v>144</v>
      </c>
      <c r="M4726">
        <v>1.5</v>
      </c>
      <c r="N4726">
        <v>2</v>
      </c>
      <c r="O4726">
        <v>144</v>
      </c>
      <c r="P4726">
        <v>1.5</v>
      </c>
      <c r="Q4726">
        <v>2</v>
      </c>
      <c r="R4726">
        <v>3</v>
      </c>
      <c r="S4726">
        <v>3</v>
      </c>
      <c r="T4726" s="1">
        <v>44754</v>
      </c>
      <c r="U4726" t="str">
        <f t="shared" si="365"/>
        <v>Poland Springs Water</v>
      </c>
      <c r="V4726" t="str">
        <f t="shared" si="366"/>
        <v>Water</v>
      </c>
      <c r="W4726" t="s">
        <v>97</v>
      </c>
      <c r="X4726" t="b">
        <f t="shared" si="368"/>
        <v>1</v>
      </c>
      <c r="Y4726">
        <f t="shared" si="367"/>
        <v>1.5</v>
      </c>
      <c r="Z4726" s="2">
        <f t="shared" si="369"/>
        <v>1</v>
      </c>
      <c r="AA4726" t="s">
        <v>137</v>
      </c>
      <c r="AD4726" t="s">
        <v>91</v>
      </c>
      <c r="AE4726" t="s">
        <v>780</v>
      </c>
      <c r="AF4726">
        <v>2022</v>
      </c>
    </row>
    <row r="4727" spans="1:32" x14ac:dyDescent="0.25">
      <c r="A4727" t="s">
        <v>29</v>
      </c>
      <c r="B4727" t="s">
        <v>46</v>
      </c>
      <c r="C4727" t="s">
        <v>31</v>
      </c>
      <c r="D4727" t="s">
        <v>47</v>
      </c>
      <c r="E4727">
        <f>_xlfn.XLOOKUP(Table1[[#This Row],[Location]],'Location analysis'!A:A,'Location analysis'!B:B)</f>
        <v>40.423690999999998</v>
      </c>
      <c r="F4727">
        <f>_xlfn.XLOOKUP(Table1[[#This Row],[Location]],'Location analysis'!A:A,'Location analysis'!C:C)</f>
        <v>-74.380831999999998</v>
      </c>
      <c r="G4727" t="s">
        <v>151</v>
      </c>
      <c r="H4727" t="s">
        <v>97</v>
      </c>
      <c r="I4727">
        <v>15375669581</v>
      </c>
      <c r="J4727" t="s">
        <v>779</v>
      </c>
      <c r="K4727" t="s">
        <v>36</v>
      </c>
      <c r="L4727">
        <v>145</v>
      </c>
      <c r="M4727">
        <v>2.75</v>
      </c>
      <c r="N4727">
        <v>1</v>
      </c>
      <c r="O4727">
        <v>145</v>
      </c>
      <c r="P4727">
        <v>2.75</v>
      </c>
      <c r="Q4727">
        <v>1</v>
      </c>
      <c r="R4727">
        <v>2.75</v>
      </c>
      <c r="S4727">
        <v>2.75</v>
      </c>
      <c r="T4727" s="1">
        <v>44754</v>
      </c>
      <c r="U4727" t="str">
        <f t="shared" si="365"/>
        <v>BodyArmor LYTE  - Peach Mango</v>
      </c>
      <c r="V4727" t="str">
        <f t="shared" si="366"/>
        <v>Water</v>
      </c>
      <c r="W4727" t="s">
        <v>97</v>
      </c>
      <c r="X4727" t="b">
        <f t="shared" si="368"/>
        <v>1</v>
      </c>
      <c r="Y4727">
        <f t="shared" si="367"/>
        <v>2.75</v>
      </c>
      <c r="Z4727" s="2">
        <f t="shared" si="369"/>
        <v>1.8333333333333333</v>
      </c>
      <c r="AA4727" t="s">
        <v>152</v>
      </c>
      <c r="AB4727" t="s">
        <v>153</v>
      </c>
      <c r="AD4727" t="s">
        <v>91</v>
      </c>
      <c r="AE4727" t="s">
        <v>780</v>
      </c>
      <c r="AF4727">
        <v>2022</v>
      </c>
    </row>
    <row r="4728" spans="1:32" x14ac:dyDescent="0.25">
      <c r="A4728" t="s">
        <v>29</v>
      </c>
      <c r="B4728" t="s">
        <v>67</v>
      </c>
      <c r="C4728" t="s">
        <v>68</v>
      </c>
      <c r="D4728" t="s">
        <v>69</v>
      </c>
      <c r="E4728">
        <f>_xlfn.XLOOKUP(Table1[[#This Row],[Location]],'Location analysis'!A:A,'Location analysis'!B:B)</f>
        <v>40.435699999999997</v>
      </c>
      <c r="F4728">
        <f>_xlfn.XLOOKUP(Table1[[#This Row],[Location]],'Location analysis'!A:A,'Location analysis'!C:C)</f>
        <v>-74.125200000000007</v>
      </c>
      <c r="G4728" t="s">
        <v>259</v>
      </c>
      <c r="H4728" t="s">
        <v>34</v>
      </c>
      <c r="I4728">
        <v>15375912539</v>
      </c>
      <c r="J4728" t="s">
        <v>779</v>
      </c>
      <c r="K4728" t="s">
        <v>51</v>
      </c>
      <c r="L4728">
        <v>140</v>
      </c>
      <c r="M4728">
        <v>1.5</v>
      </c>
      <c r="N4728">
        <v>1</v>
      </c>
      <c r="O4728">
        <v>140</v>
      </c>
      <c r="P4728">
        <v>1.5</v>
      </c>
      <c r="Q4728">
        <v>1</v>
      </c>
      <c r="R4728">
        <v>1.5</v>
      </c>
      <c r="S4728">
        <v>1.5</v>
      </c>
      <c r="T4728" s="1">
        <v>44754</v>
      </c>
      <c r="U4728" t="str">
        <f t="shared" si="365"/>
        <v>Sunkist Soda - Orange</v>
      </c>
      <c r="V4728" t="str">
        <f t="shared" si="366"/>
        <v>Carbonated</v>
      </c>
      <c r="W4728" t="s">
        <v>34</v>
      </c>
      <c r="X4728" t="b">
        <f t="shared" si="368"/>
        <v>1</v>
      </c>
      <c r="Y4728">
        <f t="shared" si="367"/>
        <v>1.5</v>
      </c>
      <c r="Z4728" s="2">
        <f t="shared" si="369"/>
        <v>1</v>
      </c>
      <c r="AA4728" t="s">
        <v>260</v>
      </c>
      <c r="AB4728" t="s">
        <v>261</v>
      </c>
      <c r="AD4728" t="s">
        <v>91</v>
      </c>
      <c r="AE4728" t="s">
        <v>780</v>
      </c>
      <c r="AF4728">
        <v>2022</v>
      </c>
    </row>
    <row r="4729" spans="1:32" x14ac:dyDescent="0.25">
      <c r="A4729" t="s">
        <v>29</v>
      </c>
      <c r="B4729" t="s">
        <v>67</v>
      </c>
      <c r="C4729" t="s">
        <v>68</v>
      </c>
      <c r="D4729" t="s">
        <v>69</v>
      </c>
      <c r="E4729">
        <f>_xlfn.XLOOKUP(Table1[[#This Row],[Location]],'Location analysis'!A:A,'Location analysis'!B:B)</f>
        <v>40.435699999999997</v>
      </c>
      <c r="F4729">
        <f>_xlfn.XLOOKUP(Table1[[#This Row],[Location]],'Location analysis'!A:A,'Location analysis'!C:C)</f>
        <v>-74.125200000000007</v>
      </c>
      <c r="G4729" t="s">
        <v>404</v>
      </c>
      <c r="H4729" t="s">
        <v>43</v>
      </c>
      <c r="I4729">
        <v>15375913620</v>
      </c>
      <c r="J4729" t="s">
        <v>779</v>
      </c>
      <c r="K4729" t="s">
        <v>51</v>
      </c>
      <c r="L4729">
        <v>121</v>
      </c>
      <c r="M4729">
        <v>1.5</v>
      </c>
      <c r="N4729">
        <v>1</v>
      </c>
      <c r="O4729">
        <v>121</v>
      </c>
      <c r="P4729">
        <v>1.5</v>
      </c>
      <c r="Q4729">
        <v>1</v>
      </c>
      <c r="R4729">
        <v>1.5</v>
      </c>
      <c r="S4729">
        <v>1.5</v>
      </c>
      <c r="T4729" s="1">
        <v>44754</v>
      </c>
      <c r="U4729" t="str">
        <f t="shared" si="365"/>
        <v>Doritos Nacho Cheese</v>
      </c>
      <c r="V4729" t="str">
        <f t="shared" si="366"/>
        <v>Food</v>
      </c>
      <c r="W4729" t="s">
        <v>43</v>
      </c>
      <c r="X4729" t="b">
        <f t="shared" si="368"/>
        <v>1</v>
      </c>
      <c r="Y4729">
        <f t="shared" si="367"/>
        <v>1.5</v>
      </c>
      <c r="Z4729" s="2">
        <f t="shared" si="369"/>
        <v>1</v>
      </c>
      <c r="AA4729" t="s">
        <v>404</v>
      </c>
      <c r="AD4729" t="s">
        <v>91</v>
      </c>
      <c r="AE4729" t="s">
        <v>780</v>
      </c>
      <c r="AF4729">
        <v>2022</v>
      </c>
    </row>
    <row r="4730" spans="1:32" x14ac:dyDescent="0.25">
      <c r="A4730" t="s">
        <v>29</v>
      </c>
      <c r="B4730" t="s">
        <v>67</v>
      </c>
      <c r="C4730" t="s">
        <v>68</v>
      </c>
      <c r="D4730" t="s">
        <v>69</v>
      </c>
      <c r="E4730">
        <f>_xlfn.XLOOKUP(Table1[[#This Row],[Location]],'Location analysis'!A:A,'Location analysis'!B:B)</f>
        <v>40.435699999999997</v>
      </c>
      <c r="F4730">
        <f>_xlfn.XLOOKUP(Table1[[#This Row],[Location]],'Location analysis'!A:A,'Location analysis'!C:C)</f>
        <v>-74.125200000000007</v>
      </c>
      <c r="G4730" t="s">
        <v>722</v>
      </c>
      <c r="H4730" t="s">
        <v>49</v>
      </c>
      <c r="I4730">
        <v>15375925348</v>
      </c>
      <c r="J4730" t="s">
        <v>779</v>
      </c>
      <c r="K4730" t="s">
        <v>51</v>
      </c>
      <c r="L4730">
        <v>143</v>
      </c>
      <c r="M4730">
        <v>2.5</v>
      </c>
      <c r="N4730">
        <v>1</v>
      </c>
      <c r="O4730">
        <v>143</v>
      </c>
      <c r="P4730">
        <v>2.5</v>
      </c>
      <c r="Q4730">
        <v>1</v>
      </c>
      <c r="R4730">
        <v>2.5</v>
      </c>
      <c r="S4730">
        <v>2.5</v>
      </c>
      <c r="T4730" s="1">
        <v>44754</v>
      </c>
      <c r="U4730" t="str">
        <f t="shared" si="365"/>
        <v>Snapple Tea - Lemon</v>
      </c>
      <c r="V4730" t="str">
        <f t="shared" si="366"/>
        <v>Non Carbonated</v>
      </c>
      <c r="W4730" t="s">
        <v>49</v>
      </c>
      <c r="X4730" t="b">
        <f t="shared" si="368"/>
        <v>1</v>
      </c>
      <c r="Y4730">
        <f t="shared" si="367"/>
        <v>2.5</v>
      </c>
      <c r="Z4730" s="2">
        <f t="shared" si="369"/>
        <v>1.6666666666666667</v>
      </c>
      <c r="AA4730" t="s">
        <v>330</v>
      </c>
      <c r="AB4730" t="s">
        <v>76</v>
      </c>
      <c r="AD4730" t="s">
        <v>91</v>
      </c>
      <c r="AE4730" t="s">
        <v>780</v>
      </c>
      <c r="AF4730">
        <v>2022</v>
      </c>
    </row>
    <row r="4731" spans="1:32" x14ac:dyDescent="0.25">
      <c r="A4731" t="s">
        <v>29</v>
      </c>
      <c r="B4731" t="s">
        <v>67</v>
      </c>
      <c r="C4731" t="s">
        <v>68</v>
      </c>
      <c r="D4731" t="s">
        <v>69</v>
      </c>
      <c r="E4731">
        <f>_xlfn.XLOOKUP(Table1[[#This Row],[Location]],'Location analysis'!A:A,'Location analysis'!B:B)</f>
        <v>40.435699999999997</v>
      </c>
      <c r="F4731">
        <f>_xlfn.XLOOKUP(Table1[[#This Row],[Location]],'Location analysis'!A:A,'Location analysis'!C:C)</f>
        <v>-74.125200000000007</v>
      </c>
      <c r="G4731" t="s">
        <v>405</v>
      </c>
      <c r="H4731" t="s">
        <v>43</v>
      </c>
      <c r="I4731">
        <v>15375927197</v>
      </c>
      <c r="J4731" t="s">
        <v>779</v>
      </c>
      <c r="K4731" t="s">
        <v>51</v>
      </c>
      <c r="L4731">
        <v>124</v>
      </c>
      <c r="M4731">
        <v>1.5</v>
      </c>
      <c r="N4731">
        <v>1</v>
      </c>
      <c r="O4731">
        <v>124</v>
      </c>
      <c r="P4731">
        <v>1.5</v>
      </c>
      <c r="Q4731">
        <v>1</v>
      </c>
      <c r="R4731">
        <v>1.5</v>
      </c>
      <c r="S4731">
        <v>1.5</v>
      </c>
      <c r="T4731" s="1">
        <v>44754</v>
      </c>
      <c r="U4731" t="str">
        <f t="shared" si="365"/>
        <v>Cheetos - Crunchy</v>
      </c>
      <c r="V4731" t="str">
        <f t="shared" si="366"/>
        <v>Food</v>
      </c>
      <c r="W4731" t="s">
        <v>43</v>
      </c>
      <c r="X4731" t="b">
        <f t="shared" si="368"/>
        <v>1</v>
      </c>
      <c r="Y4731">
        <f t="shared" si="367"/>
        <v>1.5</v>
      </c>
      <c r="Z4731" s="2">
        <f t="shared" si="369"/>
        <v>1</v>
      </c>
      <c r="AA4731" t="s">
        <v>101</v>
      </c>
      <c r="AB4731" t="s">
        <v>406</v>
      </c>
      <c r="AD4731" t="s">
        <v>91</v>
      </c>
      <c r="AE4731" t="s">
        <v>780</v>
      </c>
      <c r="AF4731">
        <v>2022</v>
      </c>
    </row>
    <row r="4732" spans="1:32" x14ac:dyDescent="0.25">
      <c r="A4732" t="s">
        <v>29</v>
      </c>
      <c r="B4732" t="s">
        <v>67</v>
      </c>
      <c r="C4732" t="s">
        <v>68</v>
      </c>
      <c r="D4732" t="s">
        <v>69</v>
      </c>
      <c r="E4732">
        <f>_xlfn.XLOOKUP(Table1[[#This Row],[Location]],'Location analysis'!A:A,'Location analysis'!B:B)</f>
        <v>40.435699999999997</v>
      </c>
      <c r="F4732">
        <f>_xlfn.XLOOKUP(Table1[[#This Row],[Location]],'Location analysis'!A:A,'Location analysis'!C:C)</f>
        <v>-74.125200000000007</v>
      </c>
      <c r="G4732" t="s">
        <v>70</v>
      </c>
      <c r="H4732" t="s">
        <v>34</v>
      </c>
      <c r="I4732">
        <v>15376297241</v>
      </c>
      <c r="J4732" t="s">
        <v>781</v>
      </c>
      <c r="K4732" t="s">
        <v>51</v>
      </c>
      <c r="L4732">
        <v>146</v>
      </c>
      <c r="M4732">
        <v>3</v>
      </c>
      <c r="N4732">
        <v>1</v>
      </c>
      <c r="O4732">
        <v>146</v>
      </c>
      <c r="P4732">
        <v>3</v>
      </c>
      <c r="Q4732">
        <v>1</v>
      </c>
      <c r="R4732">
        <v>3</v>
      </c>
      <c r="S4732">
        <v>3</v>
      </c>
      <c r="T4732" s="1">
        <v>44754</v>
      </c>
      <c r="U4732" t="str">
        <f t="shared" si="365"/>
        <v>Monster Energy Original</v>
      </c>
      <c r="V4732" t="str">
        <f t="shared" si="366"/>
        <v>Carbonated</v>
      </c>
      <c r="W4732" t="s">
        <v>34</v>
      </c>
      <c r="X4732" t="b">
        <f t="shared" si="368"/>
        <v>1</v>
      </c>
      <c r="Y4732">
        <f t="shared" si="367"/>
        <v>3</v>
      </c>
      <c r="Z4732" s="2">
        <f t="shared" si="369"/>
        <v>2</v>
      </c>
      <c r="AA4732" t="s">
        <v>70</v>
      </c>
      <c r="AD4732" t="s">
        <v>109</v>
      </c>
      <c r="AE4732" t="s">
        <v>782</v>
      </c>
      <c r="AF4732">
        <v>2022</v>
      </c>
    </row>
    <row r="4733" spans="1:32" x14ac:dyDescent="0.25">
      <c r="A4733" t="s">
        <v>29</v>
      </c>
      <c r="B4733" t="s">
        <v>67</v>
      </c>
      <c r="C4733" t="s">
        <v>68</v>
      </c>
      <c r="D4733" t="s">
        <v>69</v>
      </c>
      <c r="E4733">
        <f>_xlfn.XLOOKUP(Table1[[#This Row],[Location]],'Location analysis'!A:A,'Location analysis'!B:B)</f>
        <v>40.435699999999997</v>
      </c>
      <c r="F4733">
        <f>_xlfn.XLOOKUP(Table1[[#This Row],[Location]],'Location analysis'!A:A,'Location analysis'!C:C)</f>
        <v>-74.125200000000007</v>
      </c>
      <c r="G4733" t="s">
        <v>179</v>
      </c>
      <c r="H4733" t="s">
        <v>43</v>
      </c>
      <c r="I4733">
        <v>15376297414</v>
      </c>
      <c r="J4733" t="s">
        <v>781</v>
      </c>
      <c r="K4733" t="s">
        <v>51</v>
      </c>
      <c r="L4733">
        <v>113</v>
      </c>
      <c r="M4733">
        <v>1.5</v>
      </c>
      <c r="N4733">
        <v>1</v>
      </c>
      <c r="O4733">
        <v>113</v>
      </c>
      <c r="P4733">
        <v>1.5</v>
      </c>
      <c r="Q4733">
        <v>1</v>
      </c>
      <c r="R4733">
        <v>1.5</v>
      </c>
      <c r="S4733">
        <v>1.5</v>
      </c>
      <c r="T4733" s="1">
        <v>44754</v>
      </c>
      <c r="U4733" t="str">
        <f t="shared" si="365"/>
        <v>Chesters Fries Flaming hot</v>
      </c>
      <c r="V4733" t="str">
        <f t="shared" si="366"/>
        <v>Food</v>
      </c>
      <c r="W4733" t="s">
        <v>43</v>
      </c>
      <c r="X4733" t="b">
        <f t="shared" si="368"/>
        <v>1</v>
      </c>
      <c r="Y4733">
        <f t="shared" si="367"/>
        <v>1.5</v>
      </c>
      <c r="Z4733" s="2">
        <f t="shared" si="369"/>
        <v>1</v>
      </c>
      <c r="AA4733" t="s">
        <v>179</v>
      </c>
      <c r="AD4733" t="s">
        <v>109</v>
      </c>
      <c r="AE4733" t="s">
        <v>782</v>
      </c>
      <c r="AF4733">
        <v>2022</v>
      </c>
    </row>
    <row r="4734" spans="1:32" x14ac:dyDescent="0.25">
      <c r="A4734" t="s">
        <v>29</v>
      </c>
      <c r="B4734" t="s">
        <v>67</v>
      </c>
      <c r="C4734" t="s">
        <v>68</v>
      </c>
      <c r="D4734" t="s">
        <v>69</v>
      </c>
      <c r="E4734">
        <f>_xlfn.XLOOKUP(Table1[[#This Row],[Location]],'Location analysis'!A:A,'Location analysis'!B:B)</f>
        <v>40.435699999999997</v>
      </c>
      <c r="F4734">
        <f>_xlfn.XLOOKUP(Table1[[#This Row],[Location]],'Location analysis'!A:A,'Location analysis'!C:C)</f>
        <v>-74.125200000000007</v>
      </c>
      <c r="G4734" t="s">
        <v>70</v>
      </c>
      <c r="H4734" t="s">
        <v>34</v>
      </c>
      <c r="I4734">
        <v>15376732589</v>
      </c>
      <c r="J4734" t="s">
        <v>781</v>
      </c>
      <c r="K4734" t="s">
        <v>51</v>
      </c>
      <c r="L4734">
        <v>144</v>
      </c>
      <c r="M4734">
        <v>3</v>
      </c>
      <c r="N4734">
        <v>1</v>
      </c>
      <c r="O4734">
        <v>144</v>
      </c>
      <c r="P4734">
        <v>3</v>
      </c>
      <c r="Q4734">
        <v>1</v>
      </c>
      <c r="R4734">
        <v>3</v>
      </c>
      <c r="S4734">
        <v>3</v>
      </c>
      <c r="T4734" s="1">
        <v>44755</v>
      </c>
      <c r="U4734" t="str">
        <f t="shared" si="365"/>
        <v>Monster Energy Original</v>
      </c>
      <c r="V4734" t="str">
        <f t="shared" si="366"/>
        <v>Carbonated</v>
      </c>
      <c r="W4734" t="s">
        <v>34</v>
      </c>
      <c r="X4734" t="b">
        <f t="shared" si="368"/>
        <v>1</v>
      </c>
      <c r="Y4734">
        <f t="shared" si="367"/>
        <v>3</v>
      </c>
      <c r="Z4734" s="2">
        <f t="shared" si="369"/>
        <v>2</v>
      </c>
      <c r="AA4734" t="s">
        <v>70</v>
      </c>
      <c r="AD4734" t="s">
        <v>109</v>
      </c>
      <c r="AE4734" t="s">
        <v>782</v>
      </c>
      <c r="AF4734">
        <v>2022</v>
      </c>
    </row>
    <row r="4735" spans="1:32" x14ac:dyDescent="0.25">
      <c r="A4735" t="s">
        <v>29</v>
      </c>
      <c r="B4735" t="s">
        <v>67</v>
      </c>
      <c r="C4735" t="s">
        <v>68</v>
      </c>
      <c r="D4735" t="s">
        <v>69</v>
      </c>
      <c r="E4735">
        <f>_xlfn.XLOOKUP(Table1[[#This Row],[Location]],'Location analysis'!A:A,'Location analysis'!B:B)</f>
        <v>40.435699999999997</v>
      </c>
      <c r="F4735">
        <f>_xlfn.XLOOKUP(Table1[[#This Row],[Location]],'Location analysis'!A:A,'Location analysis'!C:C)</f>
        <v>-74.125200000000007</v>
      </c>
      <c r="G4735" t="s">
        <v>738</v>
      </c>
      <c r="H4735" t="s">
        <v>34</v>
      </c>
      <c r="I4735">
        <v>15377342170</v>
      </c>
      <c r="J4735" t="s">
        <v>781</v>
      </c>
      <c r="K4735" t="s">
        <v>36</v>
      </c>
      <c r="L4735">
        <v>141</v>
      </c>
      <c r="M4735">
        <v>1.5</v>
      </c>
      <c r="N4735">
        <v>1</v>
      </c>
      <c r="O4735">
        <v>141</v>
      </c>
      <c r="P4735">
        <v>1.5</v>
      </c>
      <c r="Q4735">
        <v>1</v>
      </c>
      <c r="R4735">
        <v>1.5</v>
      </c>
      <c r="S4735">
        <v>1.5</v>
      </c>
      <c r="T4735" s="1">
        <v>44755</v>
      </c>
      <c r="U4735" t="str">
        <f t="shared" si="365"/>
        <v>Coca Cola - Regular</v>
      </c>
      <c r="V4735" t="str">
        <f t="shared" si="366"/>
        <v>Carbonated</v>
      </c>
      <c r="W4735" t="s">
        <v>34</v>
      </c>
      <c r="X4735" t="b">
        <f t="shared" si="368"/>
        <v>1</v>
      </c>
      <c r="Y4735">
        <f t="shared" si="367"/>
        <v>1.5</v>
      </c>
      <c r="Z4735" s="2">
        <f t="shared" si="369"/>
        <v>1</v>
      </c>
      <c r="AA4735" t="s">
        <v>183</v>
      </c>
      <c r="AB4735" t="s">
        <v>739</v>
      </c>
      <c r="AD4735" t="s">
        <v>109</v>
      </c>
      <c r="AE4735" t="s">
        <v>782</v>
      </c>
      <c r="AF4735">
        <v>2022</v>
      </c>
    </row>
    <row r="4736" spans="1:32" x14ac:dyDescent="0.25">
      <c r="A4736" t="s">
        <v>29</v>
      </c>
      <c r="B4736" t="s">
        <v>67</v>
      </c>
      <c r="C4736" t="s">
        <v>68</v>
      </c>
      <c r="D4736" t="s">
        <v>69</v>
      </c>
      <c r="E4736">
        <f>_xlfn.XLOOKUP(Table1[[#This Row],[Location]],'Location analysis'!A:A,'Location analysis'!B:B)</f>
        <v>40.435699999999997</v>
      </c>
      <c r="F4736">
        <f>_xlfn.XLOOKUP(Table1[[#This Row],[Location]],'Location analysis'!A:A,'Location analysis'!C:C)</f>
        <v>-74.125200000000007</v>
      </c>
      <c r="G4736" t="s">
        <v>350</v>
      </c>
      <c r="H4736" t="s">
        <v>43</v>
      </c>
      <c r="I4736">
        <v>15377584212</v>
      </c>
      <c r="J4736" t="s">
        <v>781</v>
      </c>
      <c r="K4736" t="s">
        <v>36</v>
      </c>
      <c r="L4736">
        <v>125</v>
      </c>
      <c r="M4736">
        <v>1.5</v>
      </c>
      <c r="N4736">
        <v>1</v>
      </c>
      <c r="O4736">
        <v>125</v>
      </c>
      <c r="P4736">
        <v>1.5</v>
      </c>
      <c r="Q4736">
        <v>1</v>
      </c>
      <c r="R4736">
        <v>1.5</v>
      </c>
      <c r="S4736">
        <v>4</v>
      </c>
      <c r="T4736" s="1">
        <v>44755</v>
      </c>
      <c r="U4736" t="str">
        <f t="shared" si="365"/>
        <v>Fritos - Original</v>
      </c>
      <c r="V4736" t="str">
        <f t="shared" si="366"/>
        <v>Food</v>
      </c>
      <c r="W4736" t="s">
        <v>43</v>
      </c>
      <c r="X4736" t="b">
        <f t="shared" si="368"/>
        <v>1</v>
      </c>
      <c r="Y4736">
        <f t="shared" si="367"/>
        <v>1.5</v>
      </c>
      <c r="Z4736" s="2">
        <f t="shared" si="369"/>
        <v>1</v>
      </c>
      <c r="AA4736" t="s">
        <v>351</v>
      </c>
      <c r="AB4736" t="s">
        <v>150</v>
      </c>
      <c r="AD4736" t="s">
        <v>109</v>
      </c>
      <c r="AE4736" t="s">
        <v>782</v>
      </c>
      <c r="AF4736">
        <v>2022</v>
      </c>
    </row>
    <row r="4737" spans="1:32" x14ac:dyDescent="0.25">
      <c r="A4737" t="s">
        <v>29</v>
      </c>
      <c r="B4737" t="s">
        <v>67</v>
      </c>
      <c r="C4737" t="s">
        <v>68</v>
      </c>
      <c r="D4737" t="s">
        <v>69</v>
      </c>
      <c r="E4737">
        <f>_xlfn.XLOOKUP(Table1[[#This Row],[Location]],'Location analysis'!A:A,'Location analysis'!B:B)</f>
        <v>40.435699999999997</v>
      </c>
      <c r="F4737">
        <f>_xlfn.XLOOKUP(Table1[[#This Row],[Location]],'Location analysis'!A:A,'Location analysis'!C:C)</f>
        <v>-74.125200000000007</v>
      </c>
      <c r="G4737" t="s">
        <v>750</v>
      </c>
      <c r="H4737" t="s">
        <v>49</v>
      </c>
      <c r="I4737">
        <v>15377584212</v>
      </c>
      <c r="J4737" t="s">
        <v>781</v>
      </c>
      <c r="K4737" t="s">
        <v>36</v>
      </c>
      <c r="L4737">
        <v>145</v>
      </c>
      <c r="M4737">
        <v>2.5</v>
      </c>
      <c r="N4737">
        <v>1</v>
      </c>
      <c r="O4737">
        <v>145</v>
      </c>
      <c r="P4737">
        <v>2.5</v>
      </c>
      <c r="Q4737">
        <v>1</v>
      </c>
      <c r="R4737">
        <v>2.5</v>
      </c>
      <c r="S4737">
        <v>4</v>
      </c>
      <c r="T4737" s="1">
        <v>44755</v>
      </c>
      <c r="U4737" t="str">
        <f t="shared" si="365"/>
        <v>Snapple Tea - Peach</v>
      </c>
      <c r="V4737" t="str">
        <f t="shared" si="366"/>
        <v>Non Carbonated</v>
      </c>
      <c r="W4737" t="s">
        <v>49</v>
      </c>
      <c r="X4737" t="b">
        <f t="shared" si="368"/>
        <v>1</v>
      </c>
      <c r="Y4737">
        <f t="shared" si="367"/>
        <v>2.5</v>
      </c>
      <c r="Z4737" s="2">
        <f t="shared" si="369"/>
        <v>1.6666666666666667</v>
      </c>
      <c r="AA4737" t="s">
        <v>330</v>
      </c>
      <c r="AB4737" t="s">
        <v>751</v>
      </c>
      <c r="AD4737" t="s">
        <v>109</v>
      </c>
      <c r="AE4737" t="s">
        <v>782</v>
      </c>
      <c r="AF4737">
        <v>2022</v>
      </c>
    </row>
    <row r="4738" spans="1:32" x14ac:dyDescent="0.25">
      <c r="A4738" t="s">
        <v>29</v>
      </c>
      <c r="B4738" t="s">
        <v>30</v>
      </c>
      <c r="C4738" t="s">
        <v>31</v>
      </c>
      <c r="D4738" t="s">
        <v>32</v>
      </c>
      <c r="E4738">
        <f>_xlfn.XLOOKUP(Table1[[#This Row],[Location]],'Location analysis'!A:A,'Location analysis'!B:B)</f>
        <v>40.423690999999998</v>
      </c>
      <c r="F4738">
        <f>_xlfn.XLOOKUP(Table1[[#This Row],[Location]],'Location analysis'!A:A,'Location analysis'!C:C)</f>
        <v>-74.380831999999998</v>
      </c>
      <c r="G4738" t="s">
        <v>106</v>
      </c>
      <c r="H4738" t="s">
        <v>43</v>
      </c>
      <c r="I4738">
        <v>15378058681</v>
      </c>
      <c r="J4738" t="s">
        <v>781</v>
      </c>
      <c r="K4738" t="s">
        <v>51</v>
      </c>
      <c r="L4738">
        <v>122</v>
      </c>
      <c r="M4738">
        <v>1.5</v>
      </c>
      <c r="N4738">
        <v>1</v>
      </c>
      <c r="O4738">
        <v>122</v>
      </c>
      <c r="P4738">
        <v>1.5</v>
      </c>
      <c r="Q4738">
        <v>1</v>
      </c>
      <c r="R4738">
        <v>1.5</v>
      </c>
      <c r="S4738">
        <v>1.5</v>
      </c>
      <c r="T4738" s="1">
        <v>44755</v>
      </c>
      <c r="U4738" t="str">
        <f t="shared" ref="U4738:U4801" si="370">IF(G4738="","Cell is Blank - Dis-regard",G4738)</f>
        <v>Oreo Mini</v>
      </c>
      <c r="V4738" t="str">
        <f t="shared" ref="V4738:V4801" si="371">IF(H4738="","Cell is Blank - Dis-regard",H4738)</f>
        <v>Food</v>
      </c>
      <c r="W4738" t="s">
        <v>43</v>
      </c>
      <c r="X4738" t="b">
        <f t="shared" si="368"/>
        <v>1</v>
      </c>
      <c r="Y4738">
        <f t="shared" ref="Y4738:Y4801" si="372">IF(X4738="FALSE",M4738,M4738)</f>
        <v>1.5</v>
      </c>
      <c r="Z4738" s="2">
        <f t="shared" si="369"/>
        <v>1</v>
      </c>
      <c r="AA4738" t="s">
        <v>106</v>
      </c>
      <c r="AD4738" t="s">
        <v>109</v>
      </c>
      <c r="AE4738" t="s">
        <v>782</v>
      </c>
      <c r="AF4738">
        <v>2022</v>
      </c>
    </row>
    <row r="4739" spans="1:32" x14ac:dyDescent="0.25">
      <c r="A4739" t="s">
        <v>29</v>
      </c>
      <c r="B4739" t="s">
        <v>394</v>
      </c>
      <c r="C4739" t="s">
        <v>395</v>
      </c>
      <c r="D4739" t="s">
        <v>396</v>
      </c>
      <c r="E4739">
        <f>_xlfn.XLOOKUP(Table1[[#This Row],[Location]],'Location analysis'!A:A,'Location analysis'!B:B)</f>
        <v>40.416893999999999</v>
      </c>
      <c r="F4739">
        <f>_xlfn.XLOOKUP(Table1[[#This Row],[Location]],'Location analysis'!A:A,'Location analysis'!C:C)</f>
        <v>-74.420399000000003</v>
      </c>
      <c r="G4739" t="s">
        <v>128</v>
      </c>
      <c r="H4739" t="s">
        <v>43</v>
      </c>
      <c r="I4739">
        <v>15378343926</v>
      </c>
      <c r="J4739" t="s">
        <v>781</v>
      </c>
      <c r="K4739" t="s">
        <v>51</v>
      </c>
      <c r="L4739">
        <v>113</v>
      </c>
      <c r="M4739">
        <v>1.5</v>
      </c>
      <c r="N4739">
        <v>1</v>
      </c>
      <c r="O4739">
        <v>113</v>
      </c>
      <c r="P4739">
        <v>1.5</v>
      </c>
      <c r="Q4739">
        <v>1</v>
      </c>
      <c r="R4739">
        <v>1.5</v>
      </c>
      <c r="S4739">
        <v>1.5</v>
      </c>
      <c r="T4739" s="1">
        <v>44755</v>
      </c>
      <c r="U4739" t="str">
        <f t="shared" si="370"/>
        <v>SunChips Multigrain - Salsa</v>
      </c>
      <c r="V4739" t="str">
        <f t="shared" si="371"/>
        <v>Food</v>
      </c>
      <c r="W4739" t="s">
        <v>43</v>
      </c>
      <c r="X4739" t="b">
        <f t="shared" ref="X4739:X4802" si="373">M4739=P4739</f>
        <v>1</v>
      </c>
      <c r="Y4739">
        <f t="shared" si="372"/>
        <v>1.5</v>
      </c>
      <c r="Z4739" s="2">
        <f t="shared" ref="Z4739:Z4802" si="374">Y4739/1.5</f>
        <v>1</v>
      </c>
      <c r="AA4739" t="s">
        <v>129</v>
      </c>
      <c r="AB4739" t="s">
        <v>130</v>
      </c>
      <c r="AD4739" t="s">
        <v>109</v>
      </c>
      <c r="AE4739" t="s">
        <v>782</v>
      </c>
      <c r="AF4739">
        <v>2022</v>
      </c>
    </row>
    <row r="4740" spans="1:32" x14ac:dyDescent="0.25">
      <c r="A4740" t="s">
        <v>29</v>
      </c>
      <c r="B4740" t="s">
        <v>46</v>
      </c>
      <c r="C4740" t="s">
        <v>31</v>
      </c>
      <c r="D4740" t="s">
        <v>47</v>
      </c>
      <c r="E4740">
        <f>_xlfn.XLOOKUP(Table1[[#This Row],[Location]],'Location analysis'!A:A,'Location analysis'!B:B)</f>
        <v>40.423690999999998</v>
      </c>
      <c r="F4740">
        <f>_xlfn.XLOOKUP(Table1[[#This Row],[Location]],'Location analysis'!A:A,'Location analysis'!C:C)</f>
        <v>-74.380831999999998</v>
      </c>
      <c r="G4740" t="s">
        <v>410</v>
      </c>
      <c r="H4740" t="s">
        <v>49</v>
      </c>
      <c r="I4740">
        <v>15378351514</v>
      </c>
      <c r="J4740" t="s">
        <v>781</v>
      </c>
      <c r="K4740" t="s">
        <v>51</v>
      </c>
      <c r="L4740">
        <v>142</v>
      </c>
      <c r="M4740">
        <v>2</v>
      </c>
      <c r="N4740">
        <v>1</v>
      </c>
      <c r="O4740">
        <v>142</v>
      </c>
      <c r="P4740">
        <v>2</v>
      </c>
      <c r="Q4740">
        <v>1</v>
      </c>
      <c r="R4740">
        <v>2</v>
      </c>
      <c r="S4740">
        <v>2</v>
      </c>
      <c r="T4740" s="1">
        <v>44755</v>
      </c>
      <c r="U4740" t="str">
        <f t="shared" si="370"/>
        <v>Iberia Coconut Water</v>
      </c>
      <c r="V4740" t="str">
        <f t="shared" si="371"/>
        <v>Non Carbonated</v>
      </c>
      <c r="W4740" t="s">
        <v>49</v>
      </c>
      <c r="X4740" t="b">
        <f t="shared" si="373"/>
        <v>1</v>
      </c>
      <c r="Y4740">
        <f t="shared" si="372"/>
        <v>2</v>
      </c>
      <c r="Z4740" s="2">
        <f t="shared" si="374"/>
        <v>1.3333333333333333</v>
      </c>
      <c r="AA4740" t="s">
        <v>410</v>
      </c>
      <c r="AD4740" t="s">
        <v>109</v>
      </c>
      <c r="AE4740" t="s">
        <v>782</v>
      </c>
      <c r="AF4740">
        <v>2022</v>
      </c>
    </row>
    <row r="4741" spans="1:32" x14ac:dyDescent="0.25">
      <c r="A4741" t="s">
        <v>29</v>
      </c>
      <c r="B4741" t="s">
        <v>394</v>
      </c>
      <c r="C4741" t="s">
        <v>395</v>
      </c>
      <c r="D4741" t="s">
        <v>396</v>
      </c>
      <c r="E4741">
        <f>_xlfn.XLOOKUP(Table1[[#This Row],[Location]],'Location analysis'!A:A,'Location analysis'!B:B)</f>
        <v>40.416893999999999</v>
      </c>
      <c r="F4741">
        <f>_xlfn.XLOOKUP(Table1[[#This Row],[Location]],'Location analysis'!A:A,'Location analysis'!C:C)</f>
        <v>-74.420399000000003</v>
      </c>
      <c r="G4741" t="s">
        <v>128</v>
      </c>
      <c r="H4741" t="s">
        <v>43</v>
      </c>
      <c r="I4741">
        <v>15378375272</v>
      </c>
      <c r="J4741" t="s">
        <v>781</v>
      </c>
      <c r="K4741" t="s">
        <v>51</v>
      </c>
      <c r="L4741">
        <v>113</v>
      </c>
      <c r="M4741">
        <v>1.5</v>
      </c>
      <c r="N4741">
        <v>1</v>
      </c>
      <c r="O4741">
        <v>113</v>
      </c>
      <c r="P4741">
        <v>1.5</v>
      </c>
      <c r="Q4741">
        <v>1</v>
      </c>
      <c r="R4741">
        <v>1.5</v>
      </c>
      <c r="S4741">
        <v>1.5</v>
      </c>
      <c r="T4741" s="1">
        <v>44755</v>
      </c>
      <c r="U4741" t="str">
        <f t="shared" si="370"/>
        <v>SunChips Multigrain - Salsa</v>
      </c>
      <c r="V4741" t="str">
        <f t="shared" si="371"/>
        <v>Food</v>
      </c>
      <c r="W4741" t="s">
        <v>43</v>
      </c>
      <c r="X4741" t="b">
        <f t="shared" si="373"/>
        <v>1</v>
      </c>
      <c r="Y4741">
        <f t="shared" si="372"/>
        <v>1.5</v>
      </c>
      <c r="Z4741" s="2">
        <f t="shared" si="374"/>
        <v>1</v>
      </c>
      <c r="AA4741" t="s">
        <v>129</v>
      </c>
      <c r="AB4741" t="s">
        <v>130</v>
      </c>
      <c r="AD4741" t="s">
        <v>109</v>
      </c>
      <c r="AE4741" t="s">
        <v>782</v>
      </c>
      <c r="AF4741">
        <v>2022</v>
      </c>
    </row>
    <row r="4742" spans="1:32" x14ac:dyDescent="0.25">
      <c r="A4742" t="s">
        <v>29</v>
      </c>
      <c r="B4742" t="s">
        <v>62</v>
      </c>
      <c r="C4742" t="s">
        <v>63</v>
      </c>
      <c r="D4742" t="s">
        <v>64</v>
      </c>
      <c r="E4742">
        <f>_xlfn.XLOOKUP(Table1[[#This Row],[Location]],'Location analysis'!A:A,'Location analysis'!B:B)</f>
        <v>40.091900000000003</v>
      </c>
      <c r="F4742">
        <f>_xlfn.XLOOKUP(Table1[[#This Row],[Location]],'Location analysis'!A:A,'Location analysis'!C:C)</f>
        <v>-74.358699999999999</v>
      </c>
      <c r="G4742" t="s">
        <v>485</v>
      </c>
      <c r="H4742" t="s">
        <v>43</v>
      </c>
      <c r="I4742">
        <v>15378375989</v>
      </c>
      <c r="J4742" t="s">
        <v>781</v>
      </c>
      <c r="K4742" t="s">
        <v>51</v>
      </c>
      <c r="L4742">
        <v>138</v>
      </c>
      <c r="M4742">
        <v>2</v>
      </c>
      <c r="N4742">
        <v>1</v>
      </c>
      <c r="O4742">
        <v>138</v>
      </c>
      <c r="P4742">
        <v>2</v>
      </c>
      <c r="Q4742">
        <v>1</v>
      </c>
      <c r="R4742">
        <v>2</v>
      </c>
      <c r="S4742">
        <v>2</v>
      </c>
      <c r="T4742" s="1">
        <v>44755</v>
      </c>
      <c r="U4742" t="str">
        <f t="shared" si="370"/>
        <v>Keto Bar - Creamy Peanut Butter Chocolate</v>
      </c>
      <c r="V4742" t="str">
        <f t="shared" si="371"/>
        <v>Food</v>
      </c>
      <c r="W4742" t="s">
        <v>43</v>
      </c>
      <c r="X4742" t="b">
        <f t="shared" si="373"/>
        <v>1</v>
      </c>
      <c r="Y4742">
        <f t="shared" si="372"/>
        <v>2</v>
      </c>
      <c r="Z4742" s="2">
        <f t="shared" si="374"/>
        <v>1.3333333333333333</v>
      </c>
      <c r="AA4742" t="s">
        <v>486</v>
      </c>
      <c r="AB4742" t="s">
        <v>487</v>
      </c>
      <c r="AD4742" t="s">
        <v>109</v>
      </c>
      <c r="AE4742" t="s">
        <v>782</v>
      </c>
      <c r="AF4742">
        <v>2022</v>
      </c>
    </row>
    <row r="4743" spans="1:32" x14ac:dyDescent="0.25">
      <c r="A4743" t="s">
        <v>29</v>
      </c>
      <c r="B4743" t="s">
        <v>67</v>
      </c>
      <c r="C4743" t="s">
        <v>68</v>
      </c>
      <c r="D4743" t="s">
        <v>69</v>
      </c>
      <c r="E4743">
        <f>_xlfn.XLOOKUP(Table1[[#This Row],[Location]],'Location analysis'!A:A,'Location analysis'!B:B)</f>
        <v>40.435699999999997</v>
      </c>
      <c r="F4743">
        <f>_xlfn.XLOOKUP(Table1[[#This Row],[Location]],'Location analysis'!A:A,'Location analysis'!C:C)</f>
        <v>-74.125200000000007</v>
      </c>
      <c r="G4743" t="s">
        <v>738</v>
      </c>
      <c r="H4743" t="s">
        <v>34</v>
      </c>
      <c r="I4743">
        <v>15378425504</v>
      </c>
      <c r="J4743" t="s">
        <v>781</v>
      </c>
      <c r="K4743" t="s">
        <v>51</v>
      </c>
      <c r="L4743">
        <v>142</v>
      </c>
      <c r="M4743">
        <v>1.5</v>
      </c>
      <c r="N4743">
        <v>1</v>
      </c>
      <c r="O4743">
        <v>142</v>
      </c>
      <c r="P4743">
        <v>1.5</v>
      </c>
      <c r="Q4743">
        <v>1</v>
      </c>
      <c r="R4743">
        <v>1.5</v>
      </c>
      <c r="S4743">
        <v>1.5</v>
      </c>
      <c r="T4743" s="1">
        <v>44755</v>
      </c>
      <c r="U4743" t="str">
        <f t="shared" si="370"/>
        <v>Coca Cola - Regular</v>
      </c>
      <c r="V4743" t="str">
        <f t="shared" si="371"/>
        <v>Carbonated</v>
      </c>
      <c r="W4743" t="s">
        <v>34</v>
      </c>
      <c r="X4743" t="b">
        <f t="shared" si="373"/>
        <v>1</v>
      </c>
      <c r="Y4743">
        <f t="shared" si="372"/>
        <v>1.5</v>
      </c>
      <c r="Z4743" s="2">
        <f t="shared" si="374"/>
        <v>1</v>
      </c>
      <c r="AA4743" t="s">
        <v>183</v>
      </c>
      <c r="AB4743" t="s">
        <v>739</v>
      </c>
      <c r="AD4743" t="s">
        <v>109</v>
      </c>
      <c r="AE4743" t="s">
        <v>782</v>
      </c>
      <c r="AF4743">
        <v>2022</v>
      </c>
    </row>
    <row r="4744" spans="1:32" x14ac:dyDescent="0.25">
      <c r="A4744" t="s">
        <v>29</v>
      </c>
      <c r="B4744" t="s">
        <v>394</v>
      </c>
      <c r="C4744" t="s">
        <v>395</v>
      </c>
      <c r="D4744" t="s">
        <v>396</v>
      </c>
      <c r="E4744">
        <f>_xlfn.XLOOKUP(Table1[[#This Row],[Location]],'Location analysis'!A:A,'Location analysis'!B:B)</f>
        <v>40.416893999999999</v>
      </c>
      <c r="F4744">
        <f>_xlfn.XLOOKUP(Table1[[#This Row],[Location]],'Location analysis'!A:A,'Location analysis'!C:C)</f>
        <v>-74.420399000000003</v>
      </c>
      <c r="G4744" t="s">
        <v>612</v>
      </c>
      <c r="H4744" t="s">
        <v>43</v>
      </c>
      <c r="I4744">
        <v>15378431813</v>
      </c>
      <c r="J4744" t="s">
        <v>781</v>
      </c>
      <c r="K4744" t="s">
        <v>36</v>
      </c>
      <c r="L4744">
        <v>125</v>
      </c>
      <c r="M4744">
        <v>1.25</v>
      </c>
      <c r="N4744">
        <v>1</v>
      </c>
      <c r="O4744">
        <v>125</v>
      </c>
      <c r="P4744">
        <v>1.25</v>
      </c>
      <c r="Q4744">
        <v>1</v>
      </c>
      <c r="R4744">
        <v>1.25</v>
      </c>
      <c r="S4744">
        <v>1.25</v>
      </c>
      <c r="T4744" s="1">
        <v>44755</v>
      </c>
      <c r="U4744" t="str">
        <f t="shared" si="370"/>
        <v>Goldfish Baked - Cheddar</v>
      </c>
      <c r="V4744" t="str">
        <f t="shared" si="371"/>
        <v>Food</v>
      </c>
      <c r="W4744" t="s">
        <v>43</v>
      </c>
      <c r="X4744" t="b">
        <f t="shared" si="373"/>
        <v>1</v>
      </c>
      <c r="Y4744">
        <f t="shared" si="372"/>
        <v>1.25</v>
      </c>
      <c r="Z4744" s="2">
        <f t="shared" si="374"/>
        <v>0.83333333333333337</v>
      </c>
      <c r="AA4744" t="s">
        <v>613</v>
      </c>
      <c r="AB4744" t="s">
        <v>614</v>
      </c>
      <c r="AD4744" t="s">
        <v>109</v>
      </c>
      <c r="AE4744" t="s">
        <v>782</v>
      </c>
      <c r="AF4744">
        <v>2022</v>
      </c>
    </row>
    <row r="4745" spans="1:32" x14ac:dyDescent="0.25">
      <c r="A4745" t="s">
        <v>29</v>
      </c>
      <c r="B4745" t="s">
        <v>394</v>
      </c>
      <c r="C4745" t="s">
        <v>395</v>
      </c>
      <c r="D4745" t="s">
        <v>396</v>
      </c>
      <c r="E4745">
        <f>_xlfn.XLOOKUP(Table1[[#This Row],[Location]],'Location analysis'!A:A,'Location analysis'!B:B)</f>
        <v>40.416893999999999</v>
      </c>
      <c r="F4745">
        <f>_xlfn.XLOOKUP(Table1[[#This Row],[Location]],'Location analysis'!A:A,'Location analysis'!C:C)</f>
        <v>-74.420399000000003</v>
      </c>
      <c r="G4745" t="s">
        <v>71</v>
      </c>
      <c r="H4745" t="s">
        <v>43</v>
      </c>
      <c r="I4745">
        <v>15378500060</v>
      </c>
      <c r="J4745" t="s">
        <v>781</v>
      </c>
      <c r="K4745" t="s">
        <v>36</v>
      </c>
      <c r="L4745">
        <v>133</v>
      </c>
      <c r="M4745">
        <v>2.5</v>
      </c>
      <c r="N4745">
        <v>1</v>
      </c>
      <c r="O4745">
        <v>133</v>
      </c>
      <c r="P4745">
        <v>2.5</v>
      </c>
      <c r="Q4745">
        <v>1</v>
      </c>
      <c r="R4745">
        <v>2.5</v>
      </c>
      <c r="S4745">
        <v>2.5</v>
      </c>
      <c r="T4745" s="1">
        <v>44755</v>
      </c>
      <c r="U4745" t="str">
        <f t="shared" si="370"/>
        <v>Seapoint Farms Dry Roasted Edamame - Wasabi</v>
      </c>
      <c r="V4745" t="str">
        <f t="shared" si="371"/>
        <v>Food</v>
      </c>
      <c r="W4745" t="s">
        <v>43</v>
      </c>
      <c r="X4745" t="b">
        <f t="shared" si="373"/>
        <v>1</v>
      </c>
      <c r="Y4745">
        <f t="shared" si="372"/>
        <v>2.5</v>
      </c>
      <c r="Z4745" s="2">
        <f t="shared" si="374"/>
        <v>1.6666666666666667</v>
      </c>
      <c r="AA4745" t="s">
        <v>72</v>
      </c>
      <c r="AB4745" t="s">
        <v>73</v>
      </c>
      <c r="AD4745" t="s">
        <v>109</v>
      </c>
      <c r="AE4745" t="s">
        <v>782</v>
      </c>
      <c r="AF4745">
        <v>2022</v>
      </c>
    </row>
    <row r="4746" spans="1:32" x14ac:dyDescent="0.25">
      <c r="A4746" t="s">
        <v>29</v>
      </c>
      <c r="B4746" t="s">
        <v>67</v>
      </c>
      <c r="C4746" t="s">
        <v>68</v>
      </c>
      <c r="D4746" t="s">
        <v>69</v>
      </c>
      <c r="E4746">
        <f>_xlfn.XLOOKUP(Table1[[#This Row],[Location]],'Location analysis'!A:A,'Location analysis'!B:B)</f>
        <v>40.435699999999997</v>
      </c>
      <c r="F4746">
        <f>_xlfn.XLOOKUP(Table1[[#This Row],[Location]],'Location analysis'!A:A,'Location analysis'!C:C)</f>
        <v>-74.125200000000007</v>
      </c>
      <c r="G4746" t="s">
        <v>404</v>
      </c>
      <c r="H4746" t="s">
        <v>43</v>
      </c>
      <c r="I4746">
        <v>15378543521</v>
      </c>
      <c r="J4746" t="s">
        <v>781</v>
      </c>
      <c r="K4746" t="s">
        <v>51</v>
      </c>
      <c r="L4746">
        <v>121</v>
      </c>
      <c r="M4746">
        <v>1.5</v>
      </c>
      <c r="N4746">
        <v>1</v>
      </c>
      <c r="O4746">
        <v>121</v>
      </c>
      <c r="P4746">
        <v>1.5</v>
      </c>
      <c r="Q4746">
        <v>1</v>
      </c>
      <c r="R4746">
        <v>1.5</v>
      </c>
      <c r="S4746">
        <v>1.5</v>
      </c>
      <c r="T4746" s="1">
        <v>44755</v>
      </c>
      <c r="U4746" t="str">
        <f t="shared" si="370"/>
        <v>Doritos Nacho Cheese</v>
      </c>
      <c r="V4746" t="str">
        <f t="shared" si="371"/>
        <v>Food</v>
      </c>
      <c r="W4746" t="s">
        <v>43</v>
      </c>
      <c r="X4746" t="b">
        <f t="shared" si="373"/>
        <v>1</v>
      </c>
      <c r="Y4746">
        <f t="shared" si="372"/>
        <v>1.5</v>
      </c>
      <c r="Z4746" s="2">
        <f t="shared" si="374"/>
        <v>1</v>
      </c>
      <c r="AA4746" t="s">
        <v>404</v>
      </c>
      <c r="AD4746" t="s">
        <v>109</v>
      </c>
      <c r="AE4746" t="s">
        <v>782</v>
      </c>
      <c r="AF4746">
        <v>2022</v>
      </c>
    </row>
    <row r="4747" spans="1:32" x14ac:dyDescent="0.25">
      <c r="A4747" t="s">
        <v>29</v>
      </c>
      <c r="B4747" t="s">
        <v>67</v>
      </c>
      <c r="C4747" t="s">
        <v>68</v>
      </c>
      <c r="D4747" t="s">
        <v>69</v>
      </c>
      <c r="E4747">
        <f>_xlfn.XLOOKUP(Table1[[#This Row],[Location]],'Location analysis'!A:A,'Location analysis'!B:B)</f>
        <v>40.435699999999997</v>
      </c>
      <c r="F4747">
        <f>_xlfn.XLOOKUP(Table1[[#This Row],[Location]],'Location analysis'!A:A,'Location analysis'!C:C)</f>
        <v>-74.125200000000007</v>
      </c>
      <c r="G4747" t="s">
        <v>81</v>
      </c>
      <c r="H4747" t="s">
        <v>43</v>
      </c>
      <c r="I4747">
        <v>15378540614</v>
      </c>
      <c r="J4747" t="s">
        <v>781</v>
      </c>
      <c r="K4747" t="s">
        <v>51</v>
      </c>
      <c r="L4747">
        <v>137</v>
      </c>
      <c r="M4747">
        <v>2.5</v>
      </c>
      <c r="N4747">
        <v>1</v>
      </c>
      <c r="O4747">
        <v>137</v>
      </c>
      <c r="P4747">
        <v>2.5</v>
      </c>
      <c r="Q4747">
        <v>1</v>
      </c>
      <c r="R4747">
        <v>2.5</v>
      </c>
      <c r="S4747">
        <v>2.5</v>
      </c>
      <c r="T4747" s="1">
        <v>44755</v>
      </c>
      <c r="U4747" t="str">
        <f t="shared" si="370"/>
        <v>KitKat - Crisp Wafers</v>
      </c>
      <c r="V4747" t="str">
        <f t="shared" si="371"/>
        <v>Food</v>
      </c>
      <c r="W4747" t="s">
        <v>43</v>
      </c>
      <c r="X4747" t="b">
        <f t="shared" si="373"/>
        <v>1</v>
      </c>
      <c r="Y4747">
        <f t="shared" si="372"/>
        <v>2.5</v>
      </c>
      <c r="Z4747" s="2">
        <f t="shared" si="374"/>
        <v>1.6666666666666667</v>
      </c>
      <c r="AA4747" t="s">
        <v>82</v>
      </c>
      <c r="AB4747" t="s">
        <v>83</v>
      </c>
      <c r="AD4747" t="s">
        <v>109</v>
      </c>
      <c r="AE4747" t="s">
        <v>782</v>
      </c>
      <c r="AF4747">
        <v>2022</v>
      </c>
    </row>
    <row r="4748" spans="1:32" x14ac:dyDescent="0.25">
      <c r="A4748" t="s">
        <v>29</v>
      </c>
      <c r="B4748" t="s">
        <v>67</v>
      </c>
      <c r="C4748" t="s">
        <v>68</v>
      </c>
      <c r="D4748" t="s">
        <v>69</v>
      </c>
      <c r="E4748">
        <f>_xlfn.XLOOKUP(Table1[[#This Row],[Location]],'Location analysis'!A:A,'Location analysis'!B:B)</f>
        <v>40.435699999999997</v>
      </c>
      <c r="F4748">
        <f>_xlfn.XLOOKUP(Table1[[#This Row],[Location]],'Location analysis'!A:A,'Location analysis'!C:C)</f>
        <v>-74.125200000000007</v>
      </c>
      <c r="G4748" t="s">
        <v>100</v>
      </c>
      <c r="H4748" t="s">
        <v>43</v>
      </c>
      <c r="I4748">
        <v>15378565331</v>
      </c>
      <c r="J4748" t="s">
        <v>781</v>
      </c>
      <c r="K4748" t="s">
        <v>51</v>
      </c>
      <c r="L4748">
        <v>114</v>
      </c>
      <c r="M4748">
        <v>2</v>
      </c>
      <c r="N4748">
        <v>1</v>
      </c>
      <c r="O4748">
        <v>114</v>
      </c>
      <c r="P4748">
        <v>2</v>
      </c>
      <c r="Q4748">
        <v>1</v>
      </c>
      <c r="R4748">
        <v>2</v>
      </c>
      <c r="S4748">
        <v>2</v>
      </c>
      <c r="T4748" s="1">
        <v>44755</v>
      </c>
      <c r="U4748" t="str">
        <f t="shared" si="370"/>
        <v>Cheetos - Fleming Hot Crunchy</v>
      </c>
      <c r="V4748" t="str">
        <f t="shared" si="371"/>
        <v>Food</v>
      </c>
      <c r="W4748" t="s">
        <v>43</v>
      </c>
      <c r="X4748" t="b">
        <f t="shared" si="373"/>
        <v>1</v>
      </c>
      <c r="Y4748">
        <f t="shared" si="372"/>
        <v>2</v>
      </c>
      <c r="Z4748" s="2">
        <f t="shared" si="374"/>
        <v>1.3333333333333333</v>
      </c>
      <c r="AA4748" t="s">
        <v>101</v>
      </c>
      <c r="AB4748" t="s">
        <v>102</v>
      </c>
      <c r="AD4748" t="s">
        <v>109</v>
      </c>
      <c r="AE4748" t="s">
        <v>782</v>
      </c>
      <c r="AF4748">
        <v>2022</v>
      </c>
    </row>
    <row r="4749" spans="1:32" x14ac:dyDescent="0.25">
      <c r="A4749" t="s">
        <v>29</v>
      </c>
      <c r="B4749" t="s">
        <v>67</v>
      </c>
      <c r="C4749" t="s">
        <v>68</v>
      </c>
      <c r="D4749" t="s">
        <v>69</v>
      </c>
      <c r="E4749">
        <f>_xlfn.XLOOKUP(Table1[[#This Row],[Location]],'Location analysis'!A:A,'Location analysis'!B:B)</f>
        <v>40.435699999999997</v>
      </c>
      <c r="F4749">
        <f>_xlfn.XLOOKUP(Table1[[#This Row],[Location]],'Location analysis'!A:A,'Location analysis'!C:C)</f>
        <v>-74.125200000000007</v>
      </c>
      <c r="G4749" t="s">
        <v>70</v>
      </c>
      <c r="H4749" t="s">
        <v>34</v>
      </c>
      <c r="I4749">
        <v>15378571161</v>
      </c>
      <c r="J4749" t="s">
        <v>781</v>
      </c>
      <c r="K4749" t="s">
        <v>51</v>
      </c>
      <c r="L4749">
        <v>146</v>
      </c>
      <c r="M4749">
        <v>3</v>
      </c>
      <c r="N4749">
        <v>1</v>
      </c>
      <c r="O4749">
        <v>146</v>
      </c>
      <c r="P4749">
        <v>3</v>
      </c>
      <c r="Q4749">
        <v>1</v>
      </c>
      <c r="R4749">
        <v>3</v>
      </c>
      <c r="S4749">
        <v>3</v>
      </c>
      <c r="T4749" s="1">
        <v>44755</v>
      </c>
      <c r="U4749" t="str">
        <f t="shared" si="370"/>
        <v>Monster Energy Original</v>
      </c>
      <c r="V4749" t="str">
        <f t="shared" si="371"/>
        <v>Carbonated</v>
      </c>
      <c r="W4749" t="s">
        <v>34</v>
      </c>
      <c r="X4749" t="b">
        <f t="shared" si="373"/>
        <v>1</v>
      </c>
      <c r="Y4749">
        <f t="shared" si="372"/>
        <v>3</v>
      </c>
      <c r="Z4749" s="2">
        <f t="shared" si="374"/>
        <v>2</v>
      </c>
      <c r="AA4749" t="s">
        <v>70</v>
      </c>
      <c r="AD4749" t="s">
        <v>109</v>
      </c>
      <c r="AE4749" t="s">
        <v>782</v>
      </c>
      <c r="AF4749">
        <v>2022</v>
      </c>
    </row>
    <row r="4750" spans="1:32" x14ac:dyDescent="0.25">
      <c r="A4750" t="s">
        <v>29</v>
      </c>
      <c r="B4750" t="s">
        <v>67</v>
      </c>
      <c r="C4750" t="s">
        <v>68</v>
      </c>
      <c r="D4750" t="s">
        <v>69</v>
      </c>
      <c r="E4750">
        <f>_xlfn.XLOOKUP(Table1[[#This Row],[Location]],'Location analysis'!A:A,'Location analysis'!B:B)</f>
        <v>40.435699999999997</v>
      </c>
      <c r="F4750">
        <f>_xlfn.XLOOKUP(Table1[[#This Row],[Location]],'Location analysis'!A:A,'Location analysis'!C:C)</f>
        <v>-74.125200000000007</v>
      </c>
      <c r="G4750" t="s">
        <v>413</v>
      </c>
      <c r="H4750" t="s">
        <v>43</v>
      </c>
      <c r="I4750">
        <v>15378732345</v>
      </c>
      <c r="J4750" t="s">
        <v>781</v>
      </c>
      <c r="K4750" t="s">
        <v>36</v>
      </c>
      <c r="L4750">
        <v>120</v>
      </c>
      <c r="M4750">
        <v>1.5</v>
      </c>
      <c r="N4750">
        <v>2</v>
      </c>
      <c r="O4750">
        <v>120</v>
      </c>
      <c r="P4750">
        <v>1.5</v>
      </c>
      <c r="Q4750">
        <v>2</v>
      </c>
      <c r="R4750">
        <v>3</v>
      </c>
      <c r="S4750">
        <v>4.5</v>
      </c>
      <c r="T4750" s="1">
        <v>44755</v>
      </c>
      <c r="U4750" t="str">
        <f t="shared" si="370"/>
        <v>Doritos Cool Ranch</v>
      </c>
      <c r="V4750" t="str">
        <f t="shared" si="371"/>
        <v>Food</v>
      </c>
      <c r="W4750" t="s">
        <v>43</v>
      </c>
      <c r="X4750" t="b">
        <f t="shared" si="373"/>
        <v>1</v>
      </c>
      <c r="Y4750">
        <f t="shared" si="372"/>
        <v>1.5</v>
      </c>
      <c r="Z4750" s="2">
        <f t="shared" si="374"/>
        <v>1</v>
      </c>
      <c r="AA4750" t="s">
        <v>413</v>
      </c>
      <c r="AD4750" t="s">
        <v>109</v>
      </c>
      <c r="AE4750" t="s">
        <v>782</v>
      </c>
      <c r="AF4750">
        <v>2022</v>
      </c>
    </row>
    <row r="4751" spans="1:32" x14ac:dyDescent="0.25">
      <c r="A4751" t="s">
        <v>29</v>
      </c>
      <c r="B4751" t="s">
        <v>67</v>
      </c>
      <c r="C4751" t="s">
        <v>68</v>
      </c>
      <c r="D4751" t="s">
        <v>69</v>
      </c>
      <c r="E4751">
        <f>_xlfn.XLOOKUP(Table1[[#This Row],[Location]],'Location analysis'!A:A,'Location analysis'!B:B)</f>
        <v>40.435699999999997</v>
      </c>
      <c r="F4751">
        <f>_xlfn.XLOOKUP(Table1[[#This Row],[Location]],'Location analysis'!A:A,'Location analysis'!C:C)</f>
        <v>-74.125200000000007</v>
      </c>
      <c r="G4751" t="s">
        <v>404</v>
      </c>
      <c r="H4751" t="s">
        <v>43</v>
      </c>
      <c r="I4751">
        <v>15378732345</v>
      </c>
      <c r="J4751" t="s">
        <v>781</v>
      </c>
      <c r="K4751" t="s">
        <v>36</v>
      </c>
      <c r="L4751">
        <v>121</v>
      </c>
      <c r="M4751">
        <v>1.5</v>
      </c>
      <c r="N4751">
        <v>1</v>
      </c>
      <c r="O4751">
        <v>121</v>
      </c>
      <c r="P4751">
        <v>1.5</v>
      </c>
      <c r="Q4751">
        <v>1</v>
      </c>
      <c r="R4751">
        <v>1.5</v>
      </c>
      <c r="S4751">
        <v>4.5</v>
      </c>
      <c r="T4751" s="1">
        <v>44755</v>
      </c>
      <c r="U4751" t="str">
        <f t="shared" si="370"/>
        <v>Doritos Nacho Cheese</v>
      </c>
      <c r="V4751" t="str">
        <f t="shared" si="371"/>
        <v>Food</v>
      </c>
      <c r="W4751" t="s">
        <v>43</v>
      </c>
      <c r="X4751" t="b">
        <f t="shared" si="373"/>
        <v>1</v>
      </c>
      <c r="Y4751">
        <f t="shared" si="372"/>
        <v>1.5</v>
      </c>
      <c r="Z4751" s="2">
        <f t="shared" si="374"/>
        <v>1</v>
      </c>
      <c r="AA4751" t="s">
        <v>404</v>
      </c>
      <c r="AD4751" t="s">
        <v>109</v>
      </c>
      <c r="AE4751" t="s">
        <v>782</v>
      </c>
      <c r="AF4751">
        <v>2022</v>
      </c>
    </row>
    <row r="4752" spans="1:32" x14ac:dyDescent="0.25">
      <c r="A4752" t="s">
        <v>29</v>
      </c>
      <c r="B4752" t="s">
        <v>394</v>
      </c>
      <c r="C4752" t="s">
        <v>395</v>
      </c>
      <c r="D4752" t="s">
        <v>396</v>
      </c>
      <c r="E4752">
        <f>_xlfn.XLOOKUP(Table1[[#This Row],[Location]],'Location analysis'!A:A,'Location analysis'!B:B)</f>
        <v>40.416893999999999</v>
      </c>
      <c r="F4752">
        <f>_xlfn.XLOOKUP(Table1[[#This Row],[Location]],'Location analysis'!A:A,'Location analysis'!C:C)</f>
        <v>-74.420399000000003</v>
      </c>
      <c r="G4752" t="s">
        <v>570</v>
      </c>
      <c r="H4752" t="s">
        <v>97</v>
      </c>
      <c r="I4752">
        <v>15378836163</v>
      </c>
      <c r="J4752" t="s">
        <v>781</v>
      </c>
      <c r="K4752" t="s">
        <v>36</v>
      </c>
      <c r="L4752">
        <v>147</v>
      </c>
      <c r="M4752">
        <v>2.75</v>
      </c>
      <c r="N4752">
        <v>1</v>
      </c>
      <c r="O4752">
        <v>147</v>
      </c>
      <c r="P4752">
        <v>2.75</v>
      </c>
      <c r="Q4752">
        <v>1</v>
      </c>
      <c r="R4752">
        <v>2.75</v>
      </c>
      <c r="S4752">
        <v>2.75</v>
      </c>
      <c r="T4752" s="1">
        <v>44755</v>
      </c>
      <c r="U4752" t="str">
        <f t="shared" si="370"/>
        <v>BodyArmor LYTE - Strawberry Lemonade</v>
      </c>
      <c r="V4752" t="str">
        <f t="shared" si="371"/>
        <v>Water</v>
      </c>
      <c r="W4752" t="s">
        <v>97</v>
      </c>
      <c r="X4752" t="b">
        <f t="shared" si="373"/>
        <v>1</v>
      </c>
      <c r="Y4752">
        <f t="shared" si="372"/>
        <v>2.75</v>
      </c>
      <c r="Z4752" s="2">
        <f t="shared" si="374"/>
        <v>1.8333333333333333</v>
      </c>
      <c r="AA4752" t="s">
        <v>571</v>
      </c>
      <c r="AB4752" t="s">
        <v>572</v>
      </c>
      <c r="AD4752" t="s">
        <v>109</v>
      </c>
      <c r="AE4752" t="s">
        <v>782</v>
      </c>
      <c r="AF4752">
        <v>2022</v>
      </c>
    </row>
    <row r="4753" spans="1:32" x14ac:dyDescent="0.25">
      <c r="A4753" t="s">
        <v>29</v>
      </c>
      <c r="B4753" t="s">
        <v>394</v>
      </c>
      <c r="C4753" t="s">
        <v>395</v>
      </c>
      <c r="D4753" t="s">
        <v>396</v>
      </c>
      <c r="E4753">
        <f>_xlfn.XLOOKUP(Table1[[#This Row],[Location]],'Location analysis'!A:A,'Location analysis'!B:B)</f>
        <v>40.416893999999999</v>
      </c>
      <c r="F4753">
        <f>_xlfn.XLOOKUP(Table1[[#This Row],[Location]],'Location analysis'!A:A,'Location analysis'!C:C)</f>
        <v>-74.420399000000003</v>
      </c>
      <c r="G4753" t="s">
        <v>182</v>
      </c>
      <c r="H4753" t="s">
        <v>34</v>
      </c>
      <c r="I4753">
        <v>15378842705</v>
      </c>
      <c r="J4753" t="s">
        <v>781</v>
      </c>
      <c r="K4753" t="s">
        <v>36</v>
      </c>
      <c r="L4753">
        <v>142</v>
      </c>
      <c r="M4753">
        <v>1.5</v>
      </c>
      <c r="N4753">
        <v>1</v>
      </c>
      <c r="O4753">
        <v>142</v>
      </c>
      <c r="P4753">
        <v>1.5</v>
      </c>
      <c r="Q4753">
        <v>1</v>
      </c>
      <c r="R4753">
        <v>1.5</v>
      </c>
      <c r="S4753">
        <v>1.5</v>
      </c>
      <c r="T4753" s="1">
        <v>44755</v>
      </c>
      <c r="U4753" t="str">
        <f t="shared" si="370"/>
        <v>Coca Cola - Zero Sugar</v>
      </c>
      <c r="V4753" t="str">
        <f t="shared" si="371"/>
        <v>Carbonated</v>
      </c>
      <c r="W4753" t="s">
        <v>34</v>
      </c>
      <c r="X4753" t="b">
        <f t="shared" si="373"/>
        <v>1</v>
      </c>
      <c r="Y4753">
        <f t="shared" si="372"/>
        <v>1.5</v>
      </c>
      <c r="Z4753" s="2">
        <f t="shared" si="374"/>
        <v>1</v>
      </c>
      <c r="AA4753" t="s">
        <v>183</v>
      </c>
      <c r="AB4753" t="s">
        <v>184</v>
      </c>
      <c r="AD4753" t="s">
        <v>109</v>
      </c>
      <c r="AE4753" t="s">
        <v>782</v>
      </c>
      <c r="AF4753">
        <v>2022</v>
      </c>
    </row>
    <row r="4754" spans="1:32" x14ac:dyDescent="0.25">
      <c r="A4754" t="s">
        <v>29</v>
      </c>
      <c r="B4754" t="s">
        <v>394</v>
      </c>
      <c r="C4754" t="s">
        <v>395</v>
      </c>
      <c r="D4754" t="s">
        <v>396</v>
      </c>
      <c r="E4754">
        <f>_xlfn.XLOOKUP(Table1[[#This Row],[Location]],'Location analysis'!A:A,'Location analysis'!B:B)</f>
        <v>40.416893999999999</v>
      </c>
      <c r="F4754">
        <f>_xlfn.XLOOKUP(Table1[[#This Row],[Location]],'Location analysis'!A:A,'Location analysis'!C:C)</f>
        <v>-74.420399000000003</v>
      </c>
      <c r="G4754" t="s">
        <v>612</v>
      </c>
      <c r="H4754" t="s">
        <v>43</v>
      </c>
      <c r="I4754">
        <v>15378874854</v>
      </c>
      <c r="J4754" t="s">
        <v>781</v>
      </c>
      <c r="K4754" t="s">
        <v>51</v>
      </c>
      <c r="L4754">
        <v>125</v>
      </c>
      <c r="M4754">
        <v>1.25</v>
      </c>
      <c r="N4754">
        <v>1</v>
      </c>
      <c r="O4754">
        <v>125</v>
      </c>
      <c r="P4754">
        <v>1.25</v>
      </c>
      <c r="Q4754">
        <v>1</v>
      </c>
      <c r="R4754">
        <v>1.25</v>
      </c>
      <c r="S4754">
        <v>1.25</v>
      </c>
      <c r="T4754" s="1">
        <v>44755</v>
      </c>
      <c r="U4754" t="str">
        <f t="shared" si="370"/>
        <v>Goldfish Baked - Cheddar</v>
      </c>
      <c r="V4754" t="str">
        <f t="shared" si="371"/>
        <v>Food</v>
      </c>
      <c r="W4754" t="s">
        <v>43</v>
      </c>
      <c r="X4754" t="b">
        <f t="shared" si="373"/>
        <v>1</v>
      </c>
      <c r="Y4754">
        <f t="shared" si="372"/>
        <v>1.25</v>
      </c>
      <c r="Z4754" s="2">
        <f t="shared" si="374"/>
        <v>0.83333333333333337</v>
      </c>
      <c r="AA4754" t="s">
        <v>613</v>
      </c>
      <c r="AB4754" t="s">
        <v>614</v>
      </c>
      <c r="AD4754" t="s">
        <v>109</v>
      </c>
      <c r="AE4754" t="s">
        <v>782</v>
      </c>
      <c r="AF4754">
        <v>2022</v>
      </c>
    </row>
    <row r="4755" spans="1:32" x14ac:dyDescent="0.25">
      <c r="A4755" t="s">
        <v>29</v>
      </c>
      <c r="B4755" t="s">
        <v>394</v>
      </c>
      <c r="C4755" t="s">
        <v>395</v>
      </c>
      <c r="D4755" t="s">
        <v>396</v>
      </c>
      <c r="E4755">
        <f>_xlfn.XLOOKUP(Table1[[#This Row],[Location]],'Location analysis'!A:A,'Location analysis'!B:B)</f>
        <v>40.416893999999999</v>
      </c>
      <c r="F4755">
        <f>_xlfn.XLOOKUP(Table1[[#This Row],[Location]],'Location analysis'!A:A,'Location analysis'!C:C)</f>
        <v>-74.420399000000003</v>
      </c>
      <c r="G4755" t="s">
        <v>774</v>
      </c>
      <c r="H4755" t="s">
        <v>43</v>
      </c>
      <c r="I4755">
        <v>15378959006</v>
      </c>
      <c r="J4755" t="s">
        <v>781</v>
      </c>
      <c r="K4755" t="s">
        <v>51</v>
      </c>
      <c r="L4755">
        <v>136</v>
      </c>
      <c r="M4755">
        <v>2</v>
      </c>
      <c r="N4755">
        <v>1</v>
      </c>
      <c r="O4755">
        <v>136</v>
      </c>
      <c r="P4755">
        <v>2</v>
      </c>
      <c r="Q4755">
        <v>1</v>
      </c>
      <c r="R4755">
        <v>2</v>
      </c>
      <c r="S4755">
        <v>2</v>
      </c>
      <c r="T4755" s="1">
        <v>44755</v>
      </c>
      <c r="U4755" t="str">
        <f t="shared" si="370"/>
        <v>Zone Perfect - Chocolate Chip Cookie Dough</v>
      </c>
      <c r="V4755" t="str">
        <f t="shared" si="371"/>
        <v>Food</v>
      </c>
      <c r="W4755" t="s">
        <v>43</v>
      </c>
      <c r="X4755" t="b">
        <f t="shared" si="373"/>
        <v>1</v>
      </c>
      <c r="Y4755">
        <f t="shared" si="372"/>
        <v>2</v>
      </c>
      <c r="Z4755" s="2">
        <f t="shared" si="374"/>
        <v>1.3333333333333333</v>
      </c>
      <c r="AA4755" t="s">
        <v>775</v>
      </c>
      <c r="AB4755" t="s">
        <v>776</v>
      </c>
      <c r="AD4755" t="s">
        <v>109</v>
      </c>
      <c r="AE4755" t="s">
        <v>782</v>
      </c>
      <c r="AF4755">
        <v>2022</v>
      </c>
    </row>
    <row r="4756" spans="1:32" x14ac:dyDescent="0.25">
      <c r="A4756" t="s">
        <v>29</v>
      </c>
      <c r="B4756" t="s">
        <v>46</v>
      </c>
      <c r="C4756" t="s">
        <v>31</v>
      </c>
      <c r="D4756" t="s">
        <v>47</v>
      </c>
      <c r="E4756">
        <f>_xlfn.XLOOKUP(Table1[[#This Row],[Location]],'Location analysis'!A:A,'Location analysis'!B:B)</f>
        <v>40.423690999999998</v>
      </c>
      <c r="F4756">
        <f>_xlfn.XLOOKUP(Table1[[#This Row],[Location]],'Location analysis'!A:A,'Location analysis'!C:C)</f>
        <v>-74.380831999999998</v>
      </c>
      <c r="G4756" t="s">
        <v>137</v>
      </c>
      <c r="H4756" t="s">
        <v>97</v>
      </c>
      <c r="I4756">
        <v>15379105287</v>
      </c>
      <c r="J4756" t="s">
        <v>781</v>
      </c>
      <c r="K4756" t="s">
        <v>51</v>
      </c>
      <c r="L4756">
        <v>144</v>
      </c>
      <c r="M4756">
        <v>1.5</v>
      </c>
      <c r="N4756">
        <v>1</v>
      </c>
      <c r="O4756">
        <v>144</v>
      </c>
      <c r="P4756">
        <v>1.5</v>
      </c>
      <c r="Q4756">
        <v>1</v>
      </c>
      <c r="R4756">
        <v>1.5</v>
      </c>
      <c r="S4756">
        <v>1.5</v>
      </c>
      <c r="T4756" s="1">
        <v>44755</v>
      </c>
      <c r="U4756" t="str">
        <f t="shared" si="370"/>
        <v>Poland Springs Water</v>
      </c>
      <c r="V4756" t="str">
        <f t="shared" si="371"/>
        <v>Water</v>
      </c>
      <c r="W4756" t="s">
        <v>97</v>
      </c>
      <c r="X4756" t="b">
        <f t="shared" si="373"/>
        <v>1</v>
      </c>
      <c r="Y4756">
        <f t="shared" si="372"/>
        <v>1.5</v>
      </c>
      <c r="Z4756" s="2">
        <f t="shared" si="374"/>
        <v>1</v>
      </c>
      <c r="AA4756" t="s">
        <v>137</v>
      </c>
      <c r="AD4756" t="s">
        <v>109</v>
      </c>
      <c r="AE4756" t="s">
        <v>782</v>
      </c>
      <c r="AF4756">
        <v>2022</v>
      </c>
    </row>
    <row r="4757" spans="1:32" x14ac:dyDescent="0.25">
      <c r="A4757" t="s">
        <v>29</v>
      </c>
      <c r="B4757" t="s">
        <v>46</v>
      </c>
      <c r="C4757" t="s">
        <v>31</v>
      </c>
      <c r="D4757" t="s">
        <v>47</v>
      </c>
      <c r="E4757">
        <f>_xlfn.XLOOKUP(Table1[[#This Row],[Location]],'Location analysis'!A:A,'Location analysis'!B:B)</f>
        <v>40.423690999999998</v>
      </c>
      <c r="F4757">
        <f>_xlfn.XLOOKUP(Table1[[#This Row],[Location]],'Location analysis'!A:A,'Location analysis'!C:C)</f>
        <v>-74.380831999999998</v>
      </c>
      <c r="G4757" t="s">
        <v>612</v>
      </c>
      <c r="H4757" t="s">
        <v>43</v>
      </c>
      <c r="I4757">
        <v>15379118804</v>
      </c>
      <c r="J4757" t="s">
        <v>781</v>
      </c>
      <c r="K4757" t="s">
        <v>51</v>
      </c>
      <c r="L4757">
        <v>120</v>
      </c>
      <c r="M4757">
        <v>1.5</v>
      </c>
      <c r="N4757">
        <v>1</v>
      </c>
      <c r="O4757">
        <v>120</v>
      </c>
      <c r="P4757">
        <v>1.5</v>
      </c>
      <c r="Q4757">
        <v>1</v>
      </c>
      <c r="R4757">
        <v>1.5</v>
      </c>
      <c r="S4757">
        <v>1.5</v>
      </c>
      <c r="T4757" s="1">
        <v>44755</v>
      </c>
      <c r="U4757" t="str">
        <f t="shared" si="370"/>
        <v>Goldfish Baked - Cheddar</v>
      </c>
      <c r="V4757" t="str">
        <f t="shared" si="371"/>
        <v>Food</v>
      </c>
      <c r="W4757" t="s">
        <v>43</v>
      </c>
      <c r="X4757" t="b">
        <f t="shared" si="373"/>
        <v>1</v>
      </c>
      <c r="Y4757">
        <f t="shared" si="372"/>
        <v>1.5</v>
      </c>
      <c r="Z4757" s="2">
        <f t="shared" si="374"/>
        <v>1</v>
      </c>
      <c r="AA4757" t="s">
        <v>613</v>
      </c>
      <c r="AB4757" t="s">
        <v>614</v>
      </c>
      <c r="AD4757" t="s">
        <v>109</v>
      </c>
      <c r="AE4757" t="s">
        <v>782</v>
      </c>
      <c r="AF4757">
        <v>2022</v>
      </c>
    </row>
    <row r="4758" spans="1:32" x14ac:dyDescent="0.25">
      <c r="A4758" t="s">
        <v>29</v>
      </c>
      <c r="B4758" t="s">
        <v>394</v>
      </c>
      <c r="C4758" t="s">
        <v>395</v>
      </c>
      <c r="D4758" t="s">
        <v>396</v>
      </c>
      <c r="E4758">
        <f>_xlfn.XLOOKUP(Table1[[#This Row],[Location]],'Location analysis'!A:A,'Location analysis'!B:B)</f>
        <v>40.416893999999999</v>
      </c>
      <c r="F4758">
        <f>_xlfn.XLOOKUP(Table1[[#This Row],[Location]],'Location analysis'!A:A,'Location analysis'!C:C)</f>
        <v>-74.420399000000003</v>
      </c>
      <c r="G4758" t="s">
        <v>182</v>
      </c>
      <c r="H4758" t="s">
        <v>34</v>
      </c>
      <c r="I4758">
        <v>15379127532</v>
      </c>
      <c r="J4758" t="s">
        <v>781</v>
      </c>
      <c r="K4758" t="s">
        <v>36</v>
      </c>
      <c r="L4758">
        <v>142</v>
      </c>
      <c r="M4758">
        <v>1.5</v>
      </c>
      <c r="N4758">
        <v>1</v>
      </c>
      <c r="O4758">
        <v>142</v>
      </c>
      <c r="P4758">
        <v>1.5</v>
      </c>
      <c r="Q4758">
        <v>1</v>
      </c>
      <c r="R4758">
        <v>1.5</v>
      </c>
      <c r="S4758">
        <v>1.5</v>
      </c>
      <c r="T4758" s="1">
        <v>44755</v>
      </c>
      <c r="U4758" t="str">
        <f t="shared" si="370"/>
        <v>Coca Cola - Zero Sugar</v>
      </c>
      <c r="V4758" t="str">
        <f t="shared" si="371"/>
        <v>Carbonated</v>
      </c>
      <c r="W4758" t="s">
        <v>34</v>
      </c>
      <c r="X4758" t="b">
        <f t="shared" si="373"/>
        <v>1</v>
      </c>
      <c r="Y4758">
        <f t="shared" si="372"/>
        <v>1.5</v>
      </c>
      <c r="Z4758" s="2">
        <f t="shared" si="374"/>
        <v>1</v>
      </c>
      <c r="AA4758" t="s">
        <v>183</v>
      </c>
      <c r="AB4758" t="s">
        <v>184</v>
      </c>
      <c r="AD4758" t="s">
        <v>109</v>
      </c>
      <c r="AE4758" t="s">
        <v>782</v>
      </c>
      <c r="AF4758">
        <v>2022</v>
      </c>
    </row>
    <row r="4759" spans="1:32" x14ac:dyDescent="0.25">
      <c r="A4759" t="s">
        <v>29</v>
      </c>
      <c r="B4759" t="s">
        <v>394</v>
      </c>
      <c r="C4759" t="s">
        <v>395</v>
      </c>
      <c r="D4759" t="s">
        <v>396</v>
      </c>
      <c r="E4759">
        <f>_xlfn.XLOOKUP(Table1[[#This Row],[Location]],'Location analysis'!A:A,'Location analysis'!B:B)</f>
        <v>40.416893999999999</v>
      </c>
      <c r="F4759">
        <f>_xlfn.XLOOKUP(Table1[[#This Row],[Location]],'Location analysis'!A:A,'Location analysis'!C:C)</f>
        <v>-74.420399000000003</v>
      </c>
      <c r="G4759" t="s">
        <v>182</v>
      </c>
      <c r="H4759" t="s">
        <v>34</v>
      </c>
      <c r="I4759">
        <v>15379150983</v>
      </c>
      <c r="J4759" t="s">
        <v>781</v>
      </c>
      <c r="K4759" t="s">
        <v>51</v>
      </c>
      <c r="L4759">
        <v>142</v>
      </c>
      <c r="M4759">
        <v>1.5</v>
      </c>
      <c r="N4759">
        <v>1</v>
      </c>
      <c r="O4759">
        <v>142</v>
      </c>
      <c r="P4759">
        <v>1.5</v>
      </c>
      <c r="Q4759">
        <v>1</v>
      </c>
      <c r="R4759">
        <v>1.5</v>
      </c>
      <c r="S4759">
        <v>1.5</v>
      </c>
      <c r="T4759" s="1">
        <v>44755</v>
      </c>
      <c r="U4759" t="str">
        <f t="shared" si="370"/>
        <v>Coca Cola - Zero Sugar</v>
      </c>
      <c r="V4759" t="str">
        <f t="shared" si="371"/>
        <v>Carbonated</v>
      </c>
      <c r="W4759" t="s">
        <v>34</v>
      </c>
      <c r="X4759" t="b">
        <f t="shared" si="373"/>
        <v>1</v>
      </c>
      <c r="Y4759">
        <f t="shared" si="372"/>
        <v>1.5</v>
      </c>
      <c r="Z4759" s="2">
        <f t="shared" si="374"/>
        <v>1</v>
      </c>
      <c r="AA4759" t="s">
        <v>183</v>
      </c>
      <c r="AB4759" t="s">
        <v>184</v>
      </c>
      <c r="AD4759" t="s">
        <v>109</v>
      </c>
      <c r="AE4759" t="s">
        <v>782</v>
      </c>
      <c r="AF4759">
        <v>2022</v>
      </c>
    </row>
    <row r="4760" spans="1:32" x14ac:dyDescent="0.25">
      <c r="A4760" t="s">
        <v>29</v>
      </c>
      <c r="B4760" t="s">
        <v>394</v>
      </c>
      <c r="C4760" t="s">
        <v>395</v>
      </c>
      <c r="D4760" t="s">
        <v>396</v>
      </c>
      <c r="E4760">
        <f>_xlfn.XLOOKUP(Table1[[#This Row],[Location]],'Location analysis'!A:A,'Location analysis'!B:B)</f>
        <v>40.416893999999999</v>
      </c>
      <c r="F4760">
        <f>_xlfn.XLOOKUP(Table1[[#This Row],[Location]],'Location analysis'!A:A,'Location analysis'!C:C)</f>
        <v>-74.420399000000003</v>
      </c>
      <c r="G4760" t="s">
        <v>137</v>
      </c>
      <c r="H4760" t="s">
        <v>97</v>
      </c>
      <c r="I4760">
        <v>15379316005</v>
      </c>
      <c r="J4760" t="s">
        <v>781</v>
      </c>
      <c r="K4760" t="s">
        <v>36</v>
      </c>
      <c r="L4760">
        <v>144</v>
      </c>
      <c r="M4760">
        <v>1.5</v>
      </c>
      <c r="N4760">
        <v>1</v>
      </c>
      <c r="O4760">
        <v>144</v>
      </c>
      <c r="P4760">
        <v>1.5</v>
      </c>
      <c r="Q4760">
        <v>1</v>
      </c>
      <c r="R4760">
        <v>1.5</v>
      </c>
      <c r="S4760">
        <v>1.5</v>
      </c>
      <c r="T4760" s="1">
        <v>44755</v>
      </c>
      <c r="U4760" t="str">
        <f t="shared" si="370"/>
        <v>Poland Springs Water</v>
      </c>
      <c r="V4760" t="str">
        <f t="shared" si="371"/>
        <v>Water</v>
      </c>
      <c r="W4760" t="s">
        <v>97</v>
      </c>
      <c r="X4760" t="b">
        <f t="shared" si="373"/>
        <v>1</v>
      </c>
      <c r="Y4760">
        <f t="shared" si="372"/>
        <v>1.5</v>
      </c>
      <c r="Z4760" s="2">
        <f t="shared" si="374"/>
        <v>1</v>
      </c>
      <c r="AA4760" t="s">
        <v>137</v>
      </c>
      <c r="AD4760" t="s">
        <v>109</v>
      </c>
      <c r="AE4760" t="s">
        <v>782</v>
      </c>
      <c r="AF4760">
        <v>2022</v>
      </c>
    </row>
    <row r="4761" spans="1:32" x14ac:dyDescent="0.25">
      <c r="A4761" t="s">
        <v>29</v>
      </c>
      <c r="B4761" t="s">
        <v>67</v>
      </c>
      <c r="C4761" t="s">
        <v>68</v>
      </c>
      <c r="D4761" t="s">
        <v>69</v>
      </c>
      <c r="E4761">
        <f>_xlfn.XLOOKUP(Table1[[#This Row],[Location]],'Location analysis'!A:A,'Location analysis'!B:B)</f>
        <v>40.435699999999997</v>
      </c>
      <c r="F4761">
        <f>_xlfn.XLOOKUP(Table1[[#This Row],[Location]],'Location analysis'!A:A,'Location analysis'!C:C)</f>
        <v>-74.125200000000007</v>
      </c>
      <c r="G4761" t="s">
        <v>185</v>
      </c>
      <c r="H4761" t="s">
        <v>34</v>
      </c>
      <c r="I4761">
        <v>15379360832</v>
      </c>
      <c r="J4761" t="s">
        <v>781</v>
      </c>
      <c r="K4761" t="s">
        <v>51</v>
      </c>
      <c r="L4761">
        <v>148</v>
      </c>
      <c r="M4761">
        <v>3.5</v>
      </c>
      <c r="N4761">
        <v>1</v>
      </c>
      <c r="O4761">
        <v>148</v>
      </c>
      <c r="P4761">
        <v>3.5</v>
      </c>
      <c r="Q4761">
        <v>1</v>
      </c>
      <c r="R4761">
        <v>3.5</v>
      </c>
      <c r="S4761">
        <v>3.5</v>
      </c>
      <c r="T4761" s="1">
        <v>44755</v>
      </c>
      <c r="U4761" t="str">
        <f t="shared" si="370"/>
        <v>Red Bull - Original</v>
      </c>
      <c r="V4761" t="str">
        <f t="shared" si="371"/>
        <v>Carbonated</v>
      </c>
      <c r="W4761" t="s">
        <v>34</v>
      </c>
      <c r="X4761" t="b">
        <f t="shared" si="373"/>
        <v>1</v>
      </c>
      <c r="Y4761">
        <f t="shared" si="372"/>
        <v>3.5</v>
      </c>
      <c r="Z4761" s="2">
        <f t="shared" si="374"/>
        <v>2.3333333333333335</v>
      </c>
      <c r="AA4761" t="s">
        <v>37</v>
      </c>
      <c r="AB4761" t="s">
        <v>150</v>
      </c>
      <c r="AD4761" t="s">
        <v>109</v>
      </c>
      <c r="AE4761" t="s">
        <v>782</v>
      </c>
      <c r="AF4761">
        <v>2022</v>
      </c>
    </row>
    <row r="4762" spans="1:32" x14ac:dyDescent="0.25">
      <c r="A4762" t="s">
        <v>29</v>
      </c>
      <c r="B4762" t="s">
        <v>46</v>
      </c>
      <c r="C4762" t="s">
        <v>31</v>
      </c>
      <c r="D4762" t="s">
        <v>47</v>
      </c>
      <c r="E4762">
        <f>_xlfn.XLOOKUP(Table1[[#This Row],[Location]],'Location analysis'!A:A,'Location analysis'!B:B)</f>
        <v>40.423690999999998</v>
      </c>
      <c r="F4762">
        <f>_xlfn.XLOOKUP(Table1[[#This Row],[Location]],'Location analysis'!A:A,'Location analysis'!C:C)</f>
        <v>-74.380831999999998</v>
      </c>
      <c r="G4762" t="s">
        <v>70</v>
      </c>
      <c r="H4762" t="s">
        <v>34</v>
      </c>
      <c r="I4762">
        <v>15379406833</v>
      </c>
      <c r="J4762" t="s">
        <v>781</v>
      </c>
      <c r="K4762" t="s">
        <v>51</v>
      </c>
      <c r="L4762">
        <v>146</v>
      </c>
      <c r="M4762">
        <v>3</v>
      </c>
      <c r="N4762">
        <v>1</v>
      </c>
      <c r="O4762">
        <v>146</v>
      </c>
      <c r="P4762">
        <v>3</v>
      </c>
      <c r="Q4762">
        <v>1</v>
      </c>
      <c r="R4762">
        <v>3</v>
      </c>
      <c r="S4762">
        <v>3</v>
      </c>
      <c r="T4762" s="1">
        <v>44755</v>
      </c>
      <c r="U4762" t="str">
        <f t="shared" si="370"/>
        <v>Monster Energy Original</v>
      </c>
      <c r="V4762" t="str">
        <f t="shared" si="371"/>
        <v>Carbonated</v>
      </c>
      <c r="W4762" t="s">
        <v>34</v>
      </c>
      <c r="X4762" t="b">
        <f t="shared" si="373"/>
        <v>1</v>
      </c>
      <c r="Y4762">
        <f t="shared" si="372"/>
        <v>3</v>
      </c>
      <c r="Z4762" s="2">
        <f t="shared" si="374"/>
        <v>2</v>
      </c>
      <c r="AA4762" t="s">
        <v>70</v>
      </c>
      <c r="AD4762" t="s">
        <v>109</v>
      </c>
      <c r="AE4762" t="s">
        <v>782</v>
      </c>
      <c r="AF4762">
        <v>2022</v>
      </c>
    </row>
    <row r="4763" spans="1:32" x14ac:dyDescent="0.25">
      <c r="A4763" t="s">
        <v>29</v>
      </c>
      <c r="B4763" t="s">
        <v>394</v>
      </c>
      <c r="C4763" t="s">
        <v>395</v>
      </c>
      <c r="D4763" t="s">
        <v>396</v>
      </c>
      <c r="E4763">
        <f>_xlfn.XLOOKUP(Table1[[#This Row],[Location]],'Location analysis'!A:A,'Location analysis'!B:B)</f>
        <v>40.416893999999999</v>
      </c>
      <c r="F4763">
        <f>_xlfn.XLOOKUP(Table1[[#This Row],[Location]],'Location analysis'!A:A,'Location analysis'!C:C)</f>
        <v>-74.420399000000003</v>
      </c>
      <c r="G4763" t="s">
        <v>137</v>
      </c>
      <c r="H4763" t="s">
        <v>97</v>
      </c>
      <c r="I4763">
        <v>15379447298</v>
      </c>
      <c r="J4763" t="s">
        <v>781</v>
      </c>
      <c r="K4763" t="s">
        <v>36</v>
      </c>
      <c r="L4763">
        <v>144</v>
      </c>
      <c r="M4763">
        <v>1.5</v>
      </c>
      <c r="N4763">
        <v>1</v>
      </c>
      <c r="O4763">
        <v>144</v>
      </c>
      <c r="P4763">
        <v>1.5</v>
      </c>
      <c r="Q4763">
        <v>1</v>
      </c>
      <c r="R4763">
        <v>1.5</v>
      </c>
      <c r="S4763">
        <v>1.5</v>
      </c>
      <c r="T4763" s="1">
        <v>44755</v>
      </c>
      <c r="U4763" t="str">
        <f t="shared" si="370"/>
        <v>Poland Springs Water</v>
      </c>
      <c r="V4763" t="str">
        <f t="shared" si="371"/>
        <v>Water</v>
      </c>
      <c r="W4763" t="s">
        <v>97</v>
      </c>
      <c r="X4763" t="b">
        <f t="shared" si="373"/>
        <v>1</v>
      </c>
      <c r="Y4763">
        <f t="shared" si="372"/>
        <v>1.5</v>
      </c>
      <c r="Z4763" s="2">
        <f t="shared" si="374"/>
        <v>1</v>
      </c>
      <c r="AA4763" t="s">
        <v>137</v>
      </c>
      <c r="AD4763" t="s">
        <v>109</v>
      </c>
      <c r="AE4763" t="s">
        <v>782</v>
      </c>
      <c r="AF4763">
        <v>2022</v>
      </c>
    </row>
    <row r="4764" spans="1:32" x14ac:dyDescent="0.25">
      <c r="A4764" t="s">
        <v>29</v>
      </c>
      <c r="B4764" t="s">
        <v>67</v>
      </c>
      <c r="C4764" t="s">
        <v>68</v>
      </c>
      <c r="D4764" t="s">
        <v>69</v>
      </c>
      <c r="E4764">
        <f>_xlfn.XLOOKUP(Table1[[#This Row],[Location]],'Location analysis'!A:A,'Location analysis'!B:B)</f>
        <v>40.435699999999997</v>
      </c>
      <c r="F4764">
        <f>_xlfn.XLOOKUP(Table1[[#This Row],[Location]],'Location analysis'!A:A,'Location analysis'!C:C)</f>
        <v>-74.125200000000007</v>
      </c>
      <c r="G4764" t="s">
        <v>70</v>
      </c>
      <c r="H4764" t="s">
        <v>34</v>
      </c>
      <c r="I4764">
        <v>15379491791</v>
      </c>
      <c r="J4764" t="s">
        <v>781</v>
      </c>
      <c r="K4764" t="s">
        <v>51</v>
      </c>
      <c r="L4764">
        <v>146</v>
      </c>
      <c r="M4764">
        <v>3</v>
      </c>
      <c r="N4764">
        <v>1</v>
      </c>
      <c r="O4764">
        <v>146</v>
      </c>
      <c r="P4764">
        <v>3</v>
      </c>
      <c r="Q4764">
        <v>1</v>
      </c>
      <c r="R4764">
        <v>3</v>
      </c>
      <c r="S4764">
        <v>3</v>
      </c>
      <c r="T4764" s="1">
        <v>44755</v>
      </c>
      <c r="U4764" t="str">
        <f t="shared" si="370"/>
        <v>Monster Energy Original</v>
      </c>
      <c r="V4764" t="str">
        <f t="shared" si="371"/>
        <v>Carbonated</v>
      </c>
      <c r="W4764" t="s">
        <v>34</v>
      </c>
      <c r="X4764" t="b">
        <f t="shared" si="373"/>
        <v>1</v>
      </c>
      <c r="Y4764">
        <f t="shared" si="372"/>
        <v>3</v>
      </c>
      <c r="Z4764" s="2">
        <f t="shared" si="374"/>
        <v>2</v>
      </c>
      <c r="AA4764" t="s">
        <v>70</v>
      </c>
      <c r="AD4764" t="s">
        <v>109</v>
      </c>
      <c r="AE4764" t="s">
        <v>782</v>
      </c>
      <c r="AF4764">
        <v>2022</v>
      </c>
    </row>
    <row r="4765" spans="1:32" x14ac:dyDescent="0.25">
      <c r="A4765" t="s">
        <v>29</v>
      </c>
      <c r="B4765" t="s">
        <v>394</v>
      </c>
      <c r="C4765" t="s">
        <v>395</v>
      </c>
      <c r="D4765" t="s">
        <v>396</v>
      </c>
      <c r="E4765">
        <f>_xlfn.XLOOKUP(Table1[[#This Row],[Location]],'Location analysis'!A:A,'Location analysis'!B:B)</f>
        <v>40.416893999999999</v>
      </c>
      <c r="F4765">
        <f>_xlfn.XLOOKUP(Table1[[#This Row],[Location]],'Location analysis'!A:A,'Location analysis'!C:C)</f>
        <v>-74.420399000000003</v>
      </c>
      <c r="G4765" t="s">
        <v>612</v>
      </c>
      <c r="H4765" t="s">
        <v>43</v>
      </c>
      <c r="I4765">
        <v>15379520333</v>
      </c>
      <c r="J4765" t="s">
        <v>781</v>
      </c>
      <c r="K4765" t="s">
        <v>51</v>
      </c>
      <c r="L4765">
        <v>125</v>
      </c>
      <c r="M4765">
        <v>1.25</v>
      </c>
      <c r="N4765">
        <v>1</v>
      </c>
      <c r="O4765">
        <v>125</v>
      </c>
      <c r="P4765">
        <v>1.25</v>
      </c>
      <c r="Q4765">
        <v>1</v>
      </c>
      <c r="R4765">
        <v>1.25</v>
      </c>
      <c r="S4765">
        <v>1.25</v>
      </c>
      <c r="T4765" s="1">
        <v>44755</v>
      </c>
      <c r="U4765" t="str">
        <f t="shared" si="370"/>
        <v>Goldfish Baked - Cheddar</v>
      </c>
      <c r="V4765" t="str">
        <f t="shared" si="371"/>
        <v>Food</v>
      </c>
      <c r="W4765" t="s">
        <v>43</v>
      </c>
      <c r="X4765" t="b">
        <f t="shared" si="373"/>
        <v>1</v>
      </c>
      <c r="Y4765">
        <f t="shared" si="372"/>
        <v>1.25</v>
      </c>
      <c r="Z4765" s="2">
        <f t="shared" si="374"/>
        <v>0.83333333333333337</v>
      </c>
      <c r="AA4765" t="s">
        <v>613</v>
      </c>
      <c r="AB4765" t="s">
        <v>614</v>
      </c>
      <c r="AD4765" t="s">
        <v>109</v>
      </c>
      <c r="AE4765" t="s">
        <v>782</v>
      </c>
      <c r="AF4765">
        <v>2022</v>
      </c>
    </row>
    <row r="4766" spans="1:32" x14ac:dyDescent="0.25">
      <c r="A4766" t="s">
        <v>29</v>
      </c>
      <c r="B4766" t="s">
        <v>394</v>
      </c>
      <c r="C4766" t="s">
        <v>395</v>
      </c>
      <c r="D4766" t="s">
        <v>396</v>
      </c>
      <c r="E4766">
        <f>_xlfn.XLOOKUP(Table1[[#This Row],[Location]],'Location analysis'!A:A,'Location analysis'!B:B)</f>
        <v>40.416893999999999</v>
      </c>
      <c r="F4766">
        <f>_xlfn.XLOOKUP(Table1[[#This Row],[Location]],'Location analysis'!A:A,'Location analysis'!C:C)</f>
        <v>-74.420399000000003</v>
      </c>
      <c r="G4766" t="s">
        <v>182</v>
      </c>
      <c r="H4766" t="s">
        <v>34</v>
      </c>
      <c r="I4766">
        <v>15379626250</v>
      </c>
      <c r="J4766" t="s">
        <v>781</v>
      </c>
      <c r="K4766" t="s">
        <v>51</v>
      </c>
      <c r="L4766">
        <v>142</v>
      </c>
      <c r="M4766">
        <v>1.5</v>
      </c>
      <c r="N4766">
        <v>1</v>
      </c>
      <c r="O4766">
        <v>142</v>
      </c>
      <c r="P4766">
        <v>1.5</v>
      </c>
      <c r="Q4766">
        <v>1</v>
      </c>
      <c r="R4766">
        <v>1.5</v>
      </c>
      <c r="S4766">
        <v>1.5</v>
      </c>
      <c r="T4766" s="1">
        <v>44755</v>
      </c>
      <c r="U4766" t="str">
        <f t="shared" si="370"/>
        <v>Coca Cola - Zero Sugar</v>
      </c>
      <c r="V4766" t="str">
        <f t="shared" si="371"/>
        <v>Carbonated</v>
      </c>
      <c r="W4766" t="s">
        <v>34</v>
      </c>
      <c r="X4766" t="b">
        <f t="shared" si="373"/>
        <v>1</v>
      </c>
      <c r="Y4766">
        <f t="shared" si="372"/>
        <v>1.5</v>
      </c>
      <c r="Z4766" s="2">
        <f t="shared" si="374"/>
        <v>1</v>
      </c>
      <c r="AA4766" t="s">
        <v>183</v>
      </c>
      <c r="AB4766" t="s">
        <v>184</v>
      </c>
      <c r="AD4766" t="s">
        <v>109</v>
      </c>
      <c r="AE4766" t="s">
        <v>782</v>
      </c>
      <c r="AF4766">
        <v>2022</v>
      </c>
    </row>
    <row r="4767" spans="1:32" x14ac:dyDescent="0.25">
      <c r="A4767" t="s">
        <v>29</v>
      </c>
      <c r="B4767" t="s">
        <v>394</v>
      </c>
      <c r="C4767" t="s">
        <v>395</v>
      </c>
      <c r="D4767" t="s">
        <v>396</v>
      </c>
      <c r="E4767">
        <f>_xlfn.XLOOKUP(Table1[[#This Row],[Location]],'Location analysis'!A:A,'Location analysis'!B:B)</f>
        <v>40.416893999999999</v>
      </c>
      <c r="F4767">
        <f>_xlfn.XLOOKUP(Table1[[#This Row],[Location]],'Location analysis'!A:A,'Location analysis'!C:C)</f>
        <v>-74.420399000000003</v>
      </c>
      <c r="G4767" t="s">
        <v>93</v>
      </c>
      <c r="H4767" t="s">
        <v>43</v>
      </c>
      <c r="I4767">
        <v>15379641079</v>
      </c>
      <c r="J4767" t="s">
        <v>781</v>
      </c>
      <c r="K4767" t="s">
        <v>51</v>
      </c>
      <c r="L4767">
        <v>112</v>
      </c>
      <c r="M4767">
        <v>1.5</v>
      </c>
      <c r="N4767">
        <v>1</v>
      </c>
      <c r="O4767">
        <v>112</v>
      </c>
      <c r="P4767">
        <v>1.5</v>
      </c>
      <c r="Q4767">
        <v>1</v>
      </c>
      <c r="R4767">
        <v>1.5</v>
      </c>
      <c r="S4767">
        <v>1.5</v>
      </c>
      <c r="T4767" s="1">
        <v>44755</v>
      </c>
      <c r="U4767" t="str">
        <f t="shared" si="370"/>
        <v>Miss Vickie's Potato Chip - Sea Salt Original</v>
      </c>
      <c r="V4767" t="str">
        <f t="shared" si="371"/>
        <v>Food</v>
      </c>
      <c r="W4767" t="s">
        <v>43</v>
      </c>
      <c r="X4767" t="b">
        <f t="shared" si="373"/>
        <v>1</v>
      </c>
      <c r="Y4767">
        <f t="shared" si="372"/>
        <v>1.5</v>
      </c>
      <c r="Z4767" s="2">
        <f t="shared" si="374"/>
        <v>1</v>
      </c>
      <c r="AA4767" t="s">
        <v>58</v>
      </c>
      <c r="AB4767" t="s">
        <v>94</v>
      </c>
      <c r="AD4767" t="s">
        <v>109</v>
      </c>
      <c r="AE4767" t="s">
        <v>782</v>
      </c>
      <c r="AF4767">
        <v>2022</v>
      </c>
    </row>
    <row r="4768" spans="1:32" x14ac:dyDescent="0.25">
      <c r="A4768" t="s">
        <v>29</v>
      </c>
      <c r="B4768" t="s">
        <v>394</v>
      </c>
      <c r="C4768" t="s">
        <v>395</v>
      </c>
      <c r="D4768" t="s">
        <v>396</v>
      </c>
      <c r="E4768">
        <f>_xlfn.XLOOKUP(Table1[[#This Row],[Location]],'Location analysis'!A:A,'Location analysis'!B:B)</f>
        <v>40.416893999999999</v>
      </c>
      <c r="F4768">
        <f>_xlfn.XLOOKUP(Table1[[#This Row],[Location]],'Location analysis'!A:A,'Location analysis'!C:C)</f>
        <v>-74.420399000000003</v>
      </c>
      <c r="G4768" t="s">
        <v>599</v>
      </c>
      <c r="H4768" t="s">
        <v>43</v>
      </c>
      <c r="I4768">
        <v>15379647378</v>
      </c>
      <c r="J4768" t="s">
        <v>781</v>
      </c>
      <c r="K4768" t="s">
        <v>36</v>
      </c>
      <c r="L4768">
        <v>121</v>
      </c>
      <c r="M4768">
        <v>2.5</v>
      </c>
      <c r="N4768">
        <v>1</v>
      </c>
      <c r="O4768">
        <v>121</v>
      </c>
      <c r="P4768">
        <v>2.5</v>
      </c>
      <c r="Q4768">
        <v>1</v>
      </c>
      <c r="R4768">
        <v>2.5</v>
      </c>
      <c r="S4768">
        <v>2.5</v>
      </c>
      <c r="T4768" s="1">
        <v>44755</v>
      </c>
      <c r="U4768" t="str">
        <f t="shared" si="370"/>
        <v>Snyder's of Hanover Pretzel Pieces - Hot Buff</v>
      </c>
      <c r="V4768" t="str">
        <f t="shared" si="371"/>
        <v>Food</v>
      </c>
      <c r="W4768" t="s">
        <v>43</v>
      </c>
      <c r="X4768" t="b">
        <f t="shared" si="373"/>
        <v>1</v>
      </c>
      <c r="Y4768">
        <f t="shared" si="372"/>
        <v>2.5</v>
      </c>
      <c r="Z4768" s="2">
        <f t="shared" si="374"/>
        <v>1.6666666666666667</v>
      </c>
      <c r="AA4768" t="s">
        <v>591</v>
      </c>
      <c r="AB4768" t="s">
        <v>600</v>
      </c>
      <c r="AD4768" t="s">
        <v>109</v>
      </c>
      <c r="AE4768" t="s">
        <v>782</v>
      </c>
      <c r="AF4768">
        <v>2022</v>
      </c>
    </row>
    <row r="4769" spans="1:32" x14ac:dyDescent="0.25">
      <c r="A4769" t="s">
        <v>29</v>
      </c>
      <c r="B4769" t="s">
        <v>394</v>
      </c>
      <c r="C4769" t="s">
        <v>395</v>
      </c>
      <c r="D4769" t="s">
        <v>396</v>
      </c>
      <c r="E4769">
        <f>_xlfn.XLOOKUP(Table1[[#This Row],[Location]],'Location analysis'!A:A,'Location analysis'!B:B)</f>
        <v>40.416893999999999</v>
      </c>
      <c r="F4769">
        <f>_xlfn.XLOOKUP(Table1[[#This Row],[Location]],'Location analysis'!A:A,'Location analysis'!C:C)</f>
        <v>-74.420399000000003</v>
      </c>
      <c r="G4769" t="s">
        <v>293</v>
      </c>
      <c r="H4769" t="s">
        <v>43</v>
      </c>
      <c r="I4769">
        <v>15379667801</v>
      </c>
      <c r="J4769" t="s">
        <v>781</v>
      </c>
      <c r="K4769" t="s">
        <v>51</v>
      </c>
      <c r="L4769">
        <v>138</v>
      </c>
      <c r="M4769">
        <v>2</v>
      </c>
      <c r="N4769">
        <v>1</v>
      </c>
      <c r="O4769">
        <v>138</v>
      </c>
      <c r="P4769">
        <v>2</v>
      </c>
      <c r="Q4769">
        <v>1</v>
      </c>
      <c r="R4769">
        <v>2</v>
      </c>
      <c r="S4769">
        <v>2</v>
      </c>
      <c r="T4769" s="1">
        <v>44755</v>
      </c>
      <c r="U4769" t="str">
        <f t="shared" si="370"/>
        <v>Kinder - Bueno - Crispy Creamy Chocolate</v>
      </c>
      <c r="V4769" t="str">
        <f t="shared" si="371"/>
        <v>Food</v>
      </c>
      <c r="W4769" t="s">
        <v>43</v>
      </c>
      <c r="X4769" t="b">
        <f t="shared" si="373"/>
        <v>1</v>
      </c>
      <c r="Y4769">
        <f t="shared" si="372"/>
        <v>2</v>
      </c>
      <c r="Z4769" s="2">
        <f t="shared" si="374"/>
        <v>1.3333333333333333</v>
      </c>
      <c r="AA4769" t="s">
        <v>294</v>
      </c>
      <c r="AB4769" t="s">
        <v>295</v>
      </c>
      <c r="AC4769" t="s">
        <v>296</v>
      </c>
      <c r="AD4769" t="s">
        <v>109</v>
      </c>
      <c r="AE4769" t="s">
        <v>782</v>
      </c>
      <c r="AF4769">
        <v>2022</v>
      </c>
    </row>
    <row r="4770" spans="1:32" x14ac:dyDescent="0.25">
      <c r="A4770" t="s">
        <v>29</v>
      </c>
      <c r="B4770" t="s">
        <v>394</v>
      </c>
      <c r="C4770" t="s">
        <v>395</v>
      </c>
      <c r="D4770" t="s">
        <v>396</v>
      </c>
      <c r="E4770">
        <f>_xlfn.XLOOKUP(Table1[[#This Row],[Location]],'Location analysis'!A:A,'Location analysis'!B:B)</f>
        <v>40.416893999999999</v>
      </c>
      <c r="F4770">
        <f>_xlfn.XLOOKUP(Table1[[#This Row],[Location]],'Location analysis'!A:A,'Location analysis'!C:C)</f>
        <v>-74.420399000000003</v>
      </c>
      <c r="G4770" t="s">
        <v>654</v>
      </c>
      <c r="I4770">
        <v>15379672853</v>
      </c>
      <c r="J4770" t="s">
        <v>781</v>
      </c>
      <c r="K4770" t="s">
        <v>51</v>
      </c>
      <c r="L4770">
        <v>156</v>
      </c>
      <c r="M4770">
        <v>3</v>
      </c>
      <c r="N4770">
        <v>1</v>
      </c>
      <c r="O4770">
        <v>156</v>
      </c>
      <c r="P4770">
        <v>3</v>
      </c>
      <c r="Q4770">
        <v>1</v>
      </c>
      <c r="R4770">
        <v>3</v>
      </c>
      <c r="S4770">
        <v>3</v>
      </c>
      <c r="T4770" s="1">
        <v>44755</v>
      </c>
      <c r="U4770" t="str">
        <f t="shared" si="370"/>
        <v>Teddy Grahams - Go Paks</v>
      </c>
      <c r="V4770" t="str">
        <f t="shared" si="371"/>
        <v>Cell is Blank - Dis-regard</v>
      </c>
      <c r="W4770" t="s">
        <v>43</v>
      </c>
      <c r="X4770" t="b">
        <f t="shared" si="373"/>
        <v>1</v>
      </c>
      <c r="Y4770">
        <f t="shared" si="372"/>
        <v>3</v>
      </c>
      <c r="Z4770" s="2">
        <f t="shared" si="374"/>
        <v>2</v>
      </c>
      <c r="AA4770" t="s">
        <v>655</v>
      </c>
      <c r="AB4770" t="s">
        <v>492</v>
      </c>
      <c r="AD4770" t="s">
        <v>109</v>
      </c>
      <c r="AE4770" t="s">
        <v>782</v>
      </c>
      <c r="AF4770">
        <v>2022</v>
      </c>
    </row>
    <row r="4771" spans="1:32" x14ac:dyDescent="0.25">
      <c r="A4771" t="s">
        <v>29</v>
      </c>
      <c r="B4771" t="s">
        <v>62</v>
      </c>
      <c r="C4771" t="s">
        <v>63</v>
      </c>
      <c r="D4771" t="s">
        <v>64</v>
      </c>
      <c r="E4771">
        <f>_xlfn.XLOOKUP(Table1[[#This Row],[Location]],'Location analysis'!A:A,'Location analysis'!B:B)</f>
        <v>40.091900000000003</v>
      </c>
      <c r="F4771">
        <f>_xlfn.XLOOKUP(Table1[[#This Row],[Location]],'Location analysis'!A:A,'Location analysis'!C:C)</f>
        <v>-74.358699999999999</v>
      </c>
      <c r="G4771" t="s">
        <v>127</v>
      </c>
      <c r="H4771" t="s">
        <v>43</v>
      </c>
      <c r="I4771">
        <v>15379679355</v>
      </c>
      <c r="J4771" t="s">
        <v>781</v>
      </c>
      <c r="K4771" t="s">
        <v>36</v>
      </c>
      <c r="L4771">
        <v>130</v>
      </c>
      <c r="M4771">
        <v>1.5</v>
      </c>
      <c r="N4771">
        <v>1</v>
      </c>
      <c r="O4771">
        <v>130</v>
      </c>
      <c r="P4771">
        <v>1.5</v>
      </c>
      <c r="Q4771">
        <v>1</v>
      </c>
      <c r="R4771">
        <v>1.5</v>
      </c>
      <c r="S4771">
        <v>1.5</v>
      </c>
      <c r="T4771" s="1">
        <v>44755</v>
      </c>
      <c r="U4771" t="str">
        <f t="shared" si="370"/>
        <v>Newtons Fig Bar</v>
      </c>
      <c r="V4771" t="str">
        <f t="shared" si="371"/>
        <v>Food</v>
      </c>
      <c r="W4771" t="s">
        <v>43</v>
      </c>
      <c r="X4771" t="b">
        <f t="shared" si="373"/>
        <v>1</v>
      </c>
      <c r="Y4771">
        <f t="shared" si="372"/>
        <v>1.5</v>
      </c>
      <c r="Z4771" s="2">
        <f t="shared" si="374"/>
        <v>1</v>
      </c>
      <c r="AA4771" t="s">
        <v>127</v>
      </c>
      <c r="AD4771" t="s">
        <v>109</v>
      </c>
      <c r="AE4771" t="s">
        <v>782</v>
      </c>
      <c r="AF4771">
        <v>2022</v>
      </c>
    </row>
    <row r="4772" spans="1:32" x14ac:dyDescent="0.25">
      <c r="A4772" t="s">
        <v>29</v>
      </c>
      <c r="B4772" t="s">
        <v>394</v>
      </c>
      <c r="C4772" t="s">
        <v>395</v>
      </c>
      <c r="D4772" t="s">
        <v>396</v>
      </c>
      <c r="E4772">
        <f>_xlfn.XLOOKUP(Table1[[#This Row],[Location]],'Location analysis'!A:A,'Location analysis'!B:B)</f>
        <v>40.416893999999999</v>
      </c>
      <c r="F4772">
        <f>_xlfn.XLOOKUP(Table1[[#This Row],[Location]],'Location analysis'!A:A,'Location analysis'!C:C)</f>
        <v>-74.420399000000003</v>
      </c>
      <c r="G4772" t="s">
        <v>654</v>
      </c>
      <c r="I4772">
        <v>15379727525</v>
      </c>
      <c r="J4772" t="s">
        <v>781</v>
      </c>
      <c r="K4772" t="s">
        <v>51</v>
      </c>
      <c r="L4772">
        <v>156</v>
      </c>
      <c r="M4772">
        <v>3</v>
      </c>
      <c r="N4772">
        <v>1</v>
      </c>
      <c r="O4772">
        <v>156</v>
      </c>
      <c r="P4772">
        <v>3</v>
      </c>
      <c r="Q4772">
        <v>1</v>
      </c>
      <c r="R4772">
        <v>3</v>
      </c>
      <c r="S4772">
        <v>3</v>
      </c>
      <c r="T4772" s="1">
        <v>44755</v>
      </c>
      <c r="U4772" t="str">
        <f t="shared" si="370"/>
        <v>Teddy Grahams - Go Paks</v>
      </c>
      <c r="V4772" t="str">
        <f t="shared" si="371"/>
        <v>Cell is Blank - Dis-regard</v>
      </c>
      <c r="W4772" t="s">
        <v>43</v>
      </c>
      <c r="X4772" t="b">
        <f t="shared" si="373"/>
        <v>1</v>
      </c>
      <c r="Y4772">
        <f t="shared" si="372"/>
        <v>3</v>
      </c>
      <c r="Z4772" s="2">
        <f t="shared" si="374"/>
        <v>2</v>
      </c>
      <c r="AA4772" t="s">
        <v>655</v>
      </c>
      <c r="AB4772" t="s">
        <v>492</v>
      </c>
      <c r="AD4772" t="s">
        <v>109</v>
      </c>
      <c r="AE4772" t="s">
        <v>782</v>
      </c>
      <c r="AF4772">
        <v>2022</v>
      </c>
    </row>
    <row r="4773" spans="1:32" x14ac:dyDescent="0.25">
      <c r="A4773" t="s">
        <v>29</v>
      </c>
      <c r="B4773" t="s">
        <v>67</v>
      </c>
      <c r="C4773" t="s">
        <v>68</v>
      </c>
      <c r="D4773" t="s">
        <v>69</v>
      </c>
      <c r="E4773">
        <f>_xlfn.XLOOKUP(Table1[[#This Row],[Location]],'Location analysis'!A:A,'Location analysis'!B:B)</f>
        <v>40.435699999999997</v>
      </c>
      <c r="F4773">
        <f>_xlfn.XLOOKUP(Table1[[#This Row],[Location]],'Location analysis'!A:A,'Location analysis'!C:C)</f>
        <v>-74.125200000000007</v>
      </c>
      <c r="G4773" t="s">
        <v>70</v>
      </c>
      <c r="H4773" t="s">
        <v>34</v>
      </c>
      <c r="I4773">
        <v>15379871932</v>
      </c>
      <c r="J4773" t="s">
        <v>781</v>
      </c>
      <c r="K4773" t="s">
        <v>51</v>
      </c>
      <c r="L4773">
        <v>144</v>
      </c>
      <c r="M4773">
        <v>3</v>
      </c>
      <c r="N4773">
        <v>1</v>
      </c>
      <c r="O4773">
        <v>144</v>
      </c>
      <c r="P4773">
        <v>3</v>
      </c>
      <c r="Q4773">
        <v>1</v>
      </c>
      <c r="R4773">
        <v>3</v>
      </c>
      <c r="S4773">
        <v>3</v>
      </c>
      <c r="T4773" s="1">
        <v>44755</v>
      </c>
      <c r="U4773" t="str">
        <f t="shared" si="370"/>
        <v>Monster Energy Original</v>
      </c>
      <c r="V4773" t="str">
        <f t="shared" si="371"/>
        <v>Carbonated</v>
      </c>
      <c r="W4773" t="s">
        <v>34</v>
      </c>
      <c r="X4773" t="b">
        <f t="shared" si="373"/>
        <v>1</v>
      </c>
      <c r="Y4773">
        <f t="shared" si="372"/>
        <v>3</v>
      </c>
      <c r="Z4773" s="2">
        <f t="shared" si="374"/>
        <v>2</v>
      </c>
      <c r="AA4773" t="s">
        <v>70</v>
      </c>
      <c r="AD4773" t="s">
        <v>109</v>
      </c>
      <c r="AE4773" t="s">
        <v>782</v>
      </c>
      <c r="AF4773">
        <v>2022</v>
      </c>
    </row>
    <row r="4774" spans="1:32" x14ac:dyDescent="0.25">
      <c r="A4774" t="s">
        <v>29</v>
      </c>
      <c r="B4774" t="s">
        <v>46</v>
      </c>
      <c r="C4774" t="s">
        <v>31</v>
      </c>
      <c r="D4774" t="s">
        <v>47</v>
      </c>
      <c r="E4774">
        <f>_xlfn.XLOOKUP(Table1[[#This Row],[Location]],'Location analysis'!A:A,'Location analysis'!B:B)</f>
        <v>40.423690999999998</v>
      </c>
      <c r="F4774">
        <f>_xlfn.XLOOKUP(Table1[[#This Row],[Location]],'Location analysis'!A:A,'Location analysis'!C:C)</f>
        <v>-74.380831999999998</v>
      </c>
      <c r="G4774" t="s">
        <v>192</v>
      </c>
      <c r="H4774" t="s">
        <v>43</v>
      </c>
      <c r="I4774">
        <v>15380047804</v>
      </c>
      <c r="J4774" t="s">
        <v>781</v>
      </c>
      <c r="K4774" t="s">
        <v>51</v>
      </c>
      <c r="L4774">
        <v>123</v>
      </c>
      <c r="M4774">
        <v>1.5</v>
      </c>
      <c r="N4774">
        <v>1</v>
      </c>
      <c r="O4774">
        <v>123</v>
      </c>
      <c r="P4774">
        <v>1.5</v>
      </c>
      <c r="Q4774">
        <v>1</v>
      </c>
      <c r="R4774">
        <v>1.5</v>
      </c>
      <c r="S4774">
        <v>1.5</v>
      </c>
      <c r="T4774" s="1">
        <v>44755</v>
      </c>
      <c r="U4774" t="str">
        <f t="shared" si="370"/>
        <v>CheezIt - Original</v>
      </c>
      <c r="V4774" t="str">
        <f t="shared" si="371"/>
        <v>Food</v>
      </c>
      <c r="W4774" t="s">
        <v>43</v>
      </c>
      <c r="X4774" t="b">
        <f t="shared" si="373"/>
        <v>1</v>
      </c>
      <c r="Y4774">
        <f t="shared" si="372"/>
        <v>1.5</v>
      </c>
      <c r="Z4774" s="2">
        <f t="shared" si="374"/>
        <v>1</v>
      </c>
      <c r="AA4774" t="s">
        <v>193</v>
      </c>
      <c r="AB4774" t="s">
        <v>150</v>
      </c>
      <c r="AD4774" t="s">
        <v>109</v>
      </c>
      <c r="AE4774" t="s">
        <v>782</v>
      </c>
      <c r="AF4774">
        <v>2022</v>
      </c>
    </row>
    <row r="4775" spans="1:32" x14ac:dyDescent="0.25">
      <c r="A4775" t="s">
        <v>29</v>
      </c>
      <c r="B4775" t="s">
        <v>394</v>
      </c>
      <c r="C4775" t="s">
        <v>395</v>
      </c>
      <c r="D4775" t="s">
        <v>396</v>
      </c>
      <c r="E4775">
        <f>_xlfn.XLOOKUP(Table1[[#This Row],[Location]],'Location analysis'!A:A,'Location analysis'!B:B)</f>
        <v>40.416893999999999</v>
      </c>
      <c r="F4775">
        <f>_xlfn.XLOOKUP(Table1[[#This Row],[Location]],'Location analysis'!A:A,'Location analysis'!C:C)</f>
        <v>-74.420399000000003</v>
      </c>
      <c r="G4775" t="s">
        <v>570</v>
      </c>
      <c r="H4775" t="s">
        <v>97</v>
      </c>
      <c r="I4775">
        <v>15380089428</v>
      </c>
      <c r="J4775" t="s">
        <v>781</v>
      </c>
      <c r="K4775" t="s">
        <v>36</v>
      </c>
      <c r="L4775">
        <v>147</v>
      </c>
      <c r="M4775">
        <v>2.75</v>
      </c>
      <c r="N4775">
        <v>1</v>
      </c>
      <c r="O4775">
        <v>147</v>
      </c>
      <c r="P4775">
        <v>2.75</v>
      </c>
      <c r="Q4775">
        <v>1</v>
      </c>
      <c r="R4775">
        <v>2.75</v>
      </c>
      <c r="S4775">
        <v>2.75</v>
      </c>
      <c r="T4775" s="1">
        <v>44755</v>
      </c>
      <c r="U4775" t="str">
        <f t="shared" si="370"/>
        <v>BodyArmor LYTE - Strawberry Lemonade</v>
      </c>
      <c r="V4775" t="str">
        <f t="shared" si="371"/>
        <v>Water</v>
      </c>
      <c r="W4775" t="s">
        <v>97</v>
      </c>
      <c r="X4775" t="b">
        <f t="shared" si="373"/>
        <v>1</v>
      </c>
      <c r="Y4775">
        <f t="shared" si="372"/>
        <v>2.75</v>
      </c>
      <c r="Z4775" s="2">
        <f t="shared" si="374"/>
        <v>1.8333333333333333</v>
      </c>
      <c r="AA4775" t="s">
        <v>571</v>
      </c>
      <c r="AB4775" t="s">
        <v>572</v>
      </c>
      <c r="AD4775" t="s">
        <v>109</v>
      </c>
      <c r="AE4775" t="s">
        <v>782</v>
      </c>
      <c r="AF4775">
        <v>2022</v>
      </c>
    </row>
    <row r="4776" spans="1:32" x14ac:dyDescent="0.25">
      <c r="A4776" t="s">
        <v>29</v>
      </c>
      <c r="B4776" t="s">
        <v>394</v>
      </c>
      <c r="C4776" t="s">
        <v>395</v>
      </c>
      <c r="D4776" t="s">
        <v>396</v>
      </c>
      <c r="E4776">
        <f>_xlfn.XLOOKUP(Table1[[#This Row],[Location]],'Location analysis'!A:A,'Location analysis'!B:B)</f>
        <v>40.416893999999999</v>
      </c>
      <c r="F4776">
        <f>_xlfn.XLOOKUP(Table1[[#This Row],[Location]],'Location analysis'!A:A,'Location analysis'!C:C)</f>
        <v>-74.420399000000003</v>
      </c>
      <c r="G4776" t="s">
        <v>612</v>
      </c>
      <c r="H4776" t="s">
        <v>43</v>
      </c>
      <c r="I4776">
        <v>15380447281</v>
      </c>
      <c r="J4776" t="s">
        <v>781</v>
      </c>
      <c r="K4776" t="s">
        <v>51</v>
      </c>
      <c r="L4776">
        <v>125</v>
      </c>
      <c r="M4776">
        <v>1.25</v>
      </c>
      <c r="N4776">
        <v>1</v>
      </c>
      <c r="O4776">
        <v>125</v>
      </c>
      <c r="P4776">
        <v>1.25</v>
      </c>
      <c r="Q4776">
        <v>1</v>
      </c>
      <c r="R4776">
        <v>1.25</v>
      </c>
      <c r="S4776">
        <v>1.25</v>
      </c>
      <c r="T4776" s="1">
        <v>44755</v>
      </c>
      <c r="U4776" t="str">
        <f t="shared" si="370"/>
        <v>Goldfish Baked - Cheddar</v>
      </c>
      <c r="V4776" t="str">
        <f t="shared" si="371"/>
        <v>Food</v>
      </c>
      <c r="W4776" t="s">
        <v>43</v>
      </c>
      <c r="X4776" t="b">
        <f t="shared" si="373"/>
        <v>1</v>
      </c>
      <c r="Y4776">
        <f t="shared" si="372"/>
        <v>1.25</v>
      </c>
      <c r="Z4776" s="2">
        <f t="shared" si="374"/>
        <v>0.83333333333333337</v>
      </c>
      <c r="AA4776" t="s">
        <v>613</v>
      </c>
      <c r="AB4776" t="s">
        <v>614</v>
      </c>
      <c r="AD4776" t="s">
        <v>109</v>
      </c>
      <c r="AE4776" t="s">
        <v>782</v>
      </c>
      <c r="AF4776">
        <v>2022</v>
      </c>
    </row>
    <row r="4777" spans="1:32" x14ac:dyDescent="0.25">
      <c r="A4777" t="s">
        <v>29</v>
      </c>
      <c r="B4777" t="s">
        <v>394</v>
      </c>
      <c r="C4777" t="s">
        <v>395</v>
      </c>
      <c r="D4777" t="s">
        <v>396</v>
      </c>
      <c r="E4777">
        <f>_xlfn.XLOOKUP(Table1[[#This Row],[Location]],'Location analysis'!A:A,'Location analysis'!B:B)</f>
        <v>40.416893999999999</v>
      </c>
      <c r="F4777">
        <f>_xlfn.XLOOKUP(Table1[[#This Row],[Location]],'Location analysis'!A:A,'Location analysis'!C:C)</f>
        <v>-74.420399000000003</v>
      </c>
      <c r="G4777" t="s">
        <v>384</v>
      </c>
      <c r="H4777" t="s">
        <v>43</v>
      </c>
      <c r="I4777">
        <v>15380493780</v>
      </c>
      <c r="J4777" t="s">
        <v>781</v>
      </c>
      <c r="K4777" t="s">
        <v>51</v>
      </c>
      <c r="L4777">
        <v>124</v>
      </c>
      <c r="M4777">
        <v>1.25</v>
      </c>
      <c r="N4777">
        <v>1</v>
      </c>
      <c r="O4777">
        <v>124</v>
      </c>
      <c r="P4777">
        <v>1.25</v>
      </c>
      <c r="Q4777">
        <v>1</v>
      </c>
      <c r="R4777">
        <v>1.25</v>
      </c>
      <c r="S4777">
        <v>1.25</v>
      </c>
      <c r="T4777" s="1">
        <v>44755</v>
      </c>
      <c r="U4777" t="str">
        <f t="shared" si="370"/>
        <v>CheezIt - Cheddar Sour Cream and Onion</v>
      </c>
      <c r="V4777" t="str">
        <f t="shared" si="371"/>
        <v>Food</v>
      </c>
      <c r="W4777" t="s">
        <v>43</v>
      </c>
      <c r="X4777" t="b">
        <f t="shared" si="373"/>
        <v>1</v>
      </c>
      <c r="Y4777">
        <f t="shared" si="372"/>
        <v>1.25</v>
      </c>
      <c r="Z4777" s="2">
        <f t="shared" si="374"/>
        <v>0.83333333333333337</v>
      </c>
      <c r="AA4777" t="s">
        <v>193</v>
      </c>
      <c r="AB4777" t="s">
        <v>386</v>
      </c>
      <c r="AD4777" t="s">
        <v>109</v>
      </c>
      <c r="AE4777" t="s">
        <v>782</v>
      </c>
      <c r="AF4777">
        <v>2022</v>
      </c>
    </row>
    <row r="4778" spans="1:32" x14ac:dyDescent="0.25">
      <c r="A4778" t="s">
        <v>29</v>
      </c>
      <c r="B4778" t="s">
        <v>30</v>
      </c>
      <c r="C4778" t="s">
        <v>31</v>
      </c>
      <c r="D4778" t="s">
        <v>32</v>
      </c>
      <c r="E4778">
        <f>_xlfn.XLOOKUP(Table1[[#This Row],[Location]],'Location analysis'!A:A,'Location analysis'!B:B)</f>
        <v>40.423690999999998</v>
      </c>
      <c r="F4778">
        <f>_xlfn.XLOOKUP(Table1[[#This Row],[Location]],'Location analysis'!A:A,'Location analysis'!C:C)</f>
        <v>-74.380831999999998</v>
      </c>
      <c r="G4778" t="s">
        <v>96</v>
      </c>
      <c r="H4778" t="s">
        <v>97</v>
      </c>
      <c r="I4778">
        <v>15380495697</v>
      </c>
      <c r="J4778" t="s">
        <v>781</v>
      </c>
      <c r="K4778" t="s">
        <v>51</v>
      </c>
      <c r="L4778">
        <v>147</v>
      </c>
      <c r="M4778">
        <v>2.75</v>
      </c>
      <c r="N4778">
        <v>1</v>
      </c>
      <c r="O4778">
        <v>147</v>
      </c>
      <c r="P4778">
        <v>2.75</v>
      </c>
      <c r="Q4778">
        <v>1</v>
      </c>
      <c r="R4778">
        <v>2.75</v>
      </c>
      <c r="S4778">
        <v>2.75</v>
      </c>
      <c r="T4778" s="1">
        <v>44755</v>
      </c>
      <c r="U4778" t="str">
        <f t="shared" si="370"/>
        <v>Vitamin Water - XXX Acai BB Pomegranate</v>
      </c>
      <c r="V4778" t="str">
        <f t="shared" si="371"/>
        <v>Water</v>
      </c>
      <c r="W4778" t="s">
        <v>97</v>
      </c>
      <c r="X4778" t="b">
        <f t="shared" si="373"/>
        <v>1</v>
      </c>
      <c r="Y4778">
        <f t="shared" si="372"/>
        <v>2.75</v>
      </c>
      <c r="Z4778" s="2">
        <f t="shared" si="374"/>
        <v>1.8333333333333333</v>
      </c>
      <c r="AA4778" t="s">
        <v>98</v>
      </c>
      <c r="AB4778" t="s">
        <v>99</v>
      </c>
      <c r="AD4778" t="s">
        <v>109</v>
      </c>
      <c r="AE4778" t="s">
        <v>782</v>
      </c>
      <c r="AF4778">
        <v>2022</v>
      </c>
    </row>
    <row r="4779" spans="1:32" x14ac:dyDescent="0.25">
      <c r="A4779" t="s">
        <v>29</v>
      </c>
      <c r="B4779" t="s">
        <v>67</v>
      </c>
      <c r="C4779" t="s">
        <v>68</v>
      </c>
      <c r="D4779" t="s">
        <v>69</v>
      </c>
      <c r="E4779">
        <f>_xlfn.XLOOKUP(Table1[[#This Row],[Location]],'Location analysis'!A:A,'Location analysis'!B:B)</f>
        <v>40.435699999999997</v>
      </c>
      <c r="F4779">
        <f>_xlfn.XLOOKUP(Table1[[#This Row],[Location]],'Location analysis'!A:A,'Location analysis'!C:C)</f>
        <v>-74.125200000000007</v>
      </c>
      <c r="G4779" t="s">
        <v>264</v>
      </c>
      <c r="H4779" t="s">
        <v>43</v>
      </c>
      <c r="I4779">
        <v>15380513110</v>
      </c>
      <c r="J4779" t="s">
        <v>781</v>
      </c>
      <c r="K4779" t="s">
        <v>51</v>
      </c>
      <c r="L4779">
        <v>112</v>
      </c>
      <c r="M4779">
        <v>1.5</v>
      </c>
      <c r="N4779">
        <v>1</v>
      </c>
      <c r="O4779">
        <v>112</v>
      </c>
      <c r="P4779">
        <v>1.5</v>
      </c>
      <c r="Q4779">
        <v>1</v>
      </c>
      <c r="R4779">
        <v>1.5</v>
      </c>
      <c r="S4779">
        <v>1.5</v>
      </c>
      <c r="T4779" s="1">
        <v>44755</v>
      </c>
      <c r="U4779" t="str">
        <f t="shared" si="370"/>
        <v>Funyuns - Flaming Hot</v>
      </c>
      <c r="V4779" t="str">
        <f t="shared" si="371"/>
        <v>Food</v>
      </c>
      <c r="W4779" t="s">
        <v>43</v>
      </c>
      <c r="X4779" t="b">
        <f t="shared" si="373"/>
        <v>1</v>
      </c>
      <c r="Y4779">
        <f t="shared" si="372"/>
        <v>1.5</v>
      </c>
      <c r="Z4779" s="2">
        <f t="shared" si="374"/>
        <v>1</v>
      </c>
      <c r="AA4779" t="s">
        <v>265</v>
      </c>
      <c r="AB4779" t="s">
        <v>122</v>
      </c>
      <c r="AD4779" t="s">
        <v>109</v>
      </c>
      <c r="AE4779" t="s">
        <v>782</v>
      </c>
      <c r="AF4779">
        <v>2022</v>
      </c>
    </row>
    <row r="4780" spans="1:32" x14ac:dyDescent="0.25">
      <c r="A4780" t="s">
        <v>29</v>
      </c>
      <c r="B4780" t="s">
        <v>67</v>
      </c>
      <c r="C4780" t="s">
        <v>68</v>
      </c>
      <c r="D4780" t="s">
        <v>69</v>
      </c>
      <c r="E4780">
        <f>_xlfn.XLOOKUP(Table1[[#This Row],[Location]],'Location analysis'!A:A,'Location analysis'!B:B)</f>
        <v>40.435699999999997</v>
      </c>
      <c r="F4780">
        <f>_xlfn.XLOOKUP(Table1[[#This Row],[Location]],'Location analysis'!A:A,'Location analysis'!C:C)</f>
        <v>-74.125200000000007</v>
      </c>
      <c r="G4780" t="s">
        <v>264</v>
      </c>
      <c r="H4780" t="s">
        <v>43</v>
      </c>
      <c r="I4780">
        <v>15380515687</v>
      </c>
      <c r="J4780" t="s">
        <v>781</v>
      </c>
      <c r="K4780" t="s">
        <v>51</v>
      </c>
      <c r="L4780">
        <v>112</v>
      </c>
      <c r="M4780">
        <v>1.5</v>
      </c>
      <c r="N4780">
        <v>1</v>
      </c>
      <c r="O4780">
        <v>112</v>
      </c>
      <c r="P4780">
        <v>1.5</v>
      </c>
      <c r="Q4780">
        <v>1</v>
      </c>
      <c r="R4780">
        <v>1.5</v>
      </c>
      <c r="S4780">
        <v>1.5</v>
      </c>
      <c r="T4780" s="1">
        <v>44755</v>
      </c>
      <c r="U4780" t="str">
        <f t="shared" si="370"/>
        <v>Funyuns - Flaming Hot</v>
      </c>
      <c r="V4780" t="str">
        <f t="shared" si="371"/>
        <v>Food</v>
      </c>
      <c r="W4780" t="s">
        <v>43</v>
      </c>
      <c r="X4780" t="b">
        <f t="shared" si="373"/>
        <v>1</v>
      </c>
      <c r="Y4780">
        <f t="shared" si="372"/>
        <v>1.5</v>
      </c>
      <c r="Z4780" s="2">
        <f t="shared" si="374"/>
        <v>1</v>
      </c>
      <c r="AA4780" t="s">
        <v>265</v>
      </c>
      <c r="AB4780" t="s">
        <v>122</v>
      </c>
      <c r="AD4780" t="s">
        <v>109</v>
      </c>
      <c r="AE4780" t="s">
        <v>782</v>
      </c>
      <c r="AF4780">
        <v>2022</v>
      </c>
    </row>
    <row r="4781" spans="1:32" x14ac:dyDescent="0.25">
      <c r="A4781" t="s">
        <v>29</v>
      </c>
      <c r="B4781" t="s">
        <v>394</v>
      </c>
      <c r="C4781" t="s">
        <v>395</v>
      </c>
      <c r="D4781" t="s">
        <v>396</v>
      </c>
      <c r="E4781">
        <f>_xlfn.XLOOKUP(Table1[[#This Row],[Location]],'Location analysis'!A:A,'Location analysis'!B:B)</f>
        <v>40.416893999999999</v>
      </c>
      <c r="F4781">
        <f>_xlfn.XLOOKUP(Table1[[#This Row],[Location]],'Location analysis'!A:A,'Location analysis'!C:C)</f>
        <v>-74.420399000000003</v>
      </c>
      <c r="G4781" t="s">
        <v>384</v>
      </c>
      <c r="H4781" t="s">
        <v>43</v>
      </c>
      <c r="I4781">
        <v>15380525540</v>
      </c>
      <c r="J4781" t="s">
        <v>781</v>
      </c>
      <c r="K4781" t="s">
        <v>51</v>
      </c>
      <c r="L4781">
        <v>124</v>
      </c>
      <c r="M4781">
        <v>1.25</v>
      </c>
      <c r="N4781">
        <v>1</v>
      </c>
      <c r="O4781">
        <v>124</v>
      </c>
      <c r="P4781">
        <v>1.25</v>
      </c>
      <c r="Q4781">
        <v>1</v>
      </c>
      <c r="R4781">
        <v>1.25</v>
      </c>
      <c r="S4781">
        <v>1.25</v>
      </c>
      <c r="T4781" s="1">
        <v>44755</v>
      </c>
      <c r="U4781" t="str">
        <f t="shared" si="370"/>
        <v>CheezIt - Cheddar Sour Cream and Onion</v>
      </c>
      <c r="V4781" t="str">
        <f t="shared" si="371"/>
        <v>Food</v>
      </c>
      <c r="W4781" t="s">
        <v>43</v>
      </c>
      <c r="X4781" t="b">
        <f t="shared" si="373"/>
        <v>1</v>
      </c>
      <c r="Y4781">
        <f t="shared" si="372"/>
        <v>1.25</v>
      </c>
      <c r="Z4781" s="2">
        <f t="shared" si="374"/>
        <v>0.83333333333333337</v>
      </c>
      <c r="AA4781" t="s">
        <v>193</v>
      </c>
      <c r="AB4781" t="s">
        <v>386</v>
      </c>
      <c r="AD4781" t="s">
        <v>109</v>
      </c>
      <c r="AE4781" t="s">
        <v>782</v>
      </c>
      <c r="AF4781">
        <v>2022</v>
      </c>
    </row>
    <row r="4782" spans="1:32" x14ac:dyDescent="0.25">
      <c r="A4782" t="s">
        <v>29</v>
      </c>
      <c r="B4782" t="s">
        <v>67</v>
      </c>
      <c r="C4782" t="s">
        <v>68</v>
      </c>
      <c r="D4782" t="s">
        <v>69</v>
      </c>
      <c r="E4782">
        <f>_xlfn.XLOOKUP(Table1[[#This Row],[Location]],'Location analysis'!A:A,'Location analysis'!B:B)</f>
        <v>40.435699999999997</v>
      </c>
      <c r="F4782">
        <f>_xlfn.XLOOKUP(Table1[[#This Row],[Location]],'Location analysis'!A:A,'Location analysis'!C:C)</f>
        <v>-74.125200000000007</v>
      </c>
      <c r="G4782" t="s">
        <v>738</v>
      </c>
      <c r="H4782" t="s">
        <v>34</v>
      </c>
      <c r="I4782">
        <v>15380643426</v>
      </c>
      <c r="J4782" t="s">
        <v>781</v>
      </c>
      <c r="K4782" t="s">
        <v>51</v>
      </c>
      <c r="L4782">
        <v>141</v>
      </c>
      <c r="M4782">
        <v>1.5</v>
      </c>
      <c r="N4782">
        <v>1</v>
      </c>
      <c r="O4782">
        <v>141</v>
      </c>
      <c r="P4782">
        <v>1.5</v>
      </c>
      <c r="Q4782">
        <v>1</v>
      </c>
      <c r="R4782">
        <v>1.5</v>
      </c>
      <c r="S4782">
        <v>1.5</v>
      </c>
      <c r="T4782" s="1">
        <v>44755</v>
      </c>
      <c r="U4782" t="str">
        <f t="shared" si="370"/>
        <v>Coca Cola - Regular</v>
      </c>
      <c r="V4782" t="str">
        <f t="shared" si="371"/>
        <v>Carbonated</v>
      </c>
      <c r="W4782" t="s">
        <v>34</v>
      </c>
      <c r="X4782" t="b">
        <f t="shared" si="373"/>
        <v>1</v>
      </c>
      <c r="Y4782">
        <f t="shared" si="372"/>
        <v>1.5</v>
      </c>
      <c r="Z4782" s="2">
        <f t="shared" si="374"/>
        <v>1</v>
      </c>
      <c r="AA4782" t="s">
        <v>183</v>
      </c>
      <c r="AB4782" t="s">
        <v>739</v>
      </c>
      <c r="AD4782" t="s">
        <v>109</v>
      </c>
      <c r="AE4782" t="s">
        <v>782</v>
      </c>
      <c r="AF4782">
        <v>2022</v>
      </c>
    </row>
    <row r="4783" spans="1:32" x14ac:dyDescent="0.25">
      <c r="A4783" t="s">
        <v>29</v>
      </c>
      <c r="B4783" t="s">
        <v>67</v>
      </c>
      <c r="C4783" t="s">
        <v>68</v>
      </c>
      <c r="D4783" t="s">
        <v>69</v>
      </c>
      <c r="E4783">
        <f>_xlfn.XLOOKUP(Table1[[#This Row],[Location]],'Location analysis'!A:A,'Location analysis'!B:B)</f>
        <v>40.435699999999997</v>
      </c>
      <c r="F4783">
        <f>_xlfn.XLOOKUP(Table1[[#This Row],[Location]],'Location analysis'!A:A,'Location analysis'!C:C)</f>
        <v>-74.125200000000007</v>
      </c>
      <c r="G4783" t="s">
        <v>259</v>
      </c>
      <c r="H4783" t="s">
        <v>34</v>
      </c>
      <c r="I4783">
        <v>15380646284</v>
      </c>
      <c r="J4783" t="s">
        <v>781</v>
      </c>
      <c r="K4783" t="s">
        <v>51</v>
      </c>
      <c r="L4783">
        <v>140</v>
      </c>
      <c r="M4783">
        <v>1.5</v>
      </c>
      <c r="N4783">
        <v>1</v>
      </c>
      <c r="O4783">
        <v>140</v>
      </c>
      <c r="P4783">
        <v>1.5</v>
      </c>
      <c r="Q4783">
        <v>1</v>
      </c>
      <c r="R4783">
        <v>1.5</v>
      </c>
      <c r="S4783">
        <v>1.5</v>
      </c>
      <c r="T4783" s="1">
        <v>44755</v>
      </c>
      <c r="U4783" t="str">
        <f t="shared" si="370"/>
        <v>Sunkist Soda - Orange</v>
      </c>
      <c r="V4783" t="str">
        <f t="shared" si="371"/>
        <v>Carbonated</v>
      </c>
      <c r="W4783" t="s">
        <v>34</v>
      </c>
      <c r="X4783" t="b">
        <f t="shared" si="373"/>
        <v>1</v>
      </c>
      <c r="Y4783">
        <f t="shared" si="372"/>
        <v>1.5</v>
      </c>
      <c r="Z4783" s="2">
        <f t="shared" si="374"/>
        <v>1</v>
      </c>
      <c r="AA4783" t="s">
        <v>260</v>
      </c>
      <c r="AB4783" t="s">
        <v>261</v>
      </c>
      <c r="AD4783" t="s">
        <v>109</v>
      </c>
      <c r="AE4783" t="s">
        <v>782</v>
      </c>
      <c r="AF4783">
        <v>2022</v>
      </c>
    </row>
    <row r="4784" spans="1:32" x14ac:dyDescent="0.25">
      <c r="A4784" t="s">
        <v>29</v>
      </c>
      <c r="B4784" t="s">
        <v>67</v>
      </c>
      <c r="C4784" t="s">
        <v>68</v>
      </c>
      <c r="D4784" t="s">
        <v>69</v>
      </c>
      <c r="E4784">
        <f>_xlfn.XLOOKUP(Table1[[#This Row],[Location]],'Location analysis'!A:A,'Location analysis'!B:B)</f>
        <v>40.435699999999997</v>
      </c>
      <c r="F4784">
        <f>_xlfn.XLOOKUP(Table1[[#This Row],[Location]],'Location analysis'!A:A,'Location analysis'!C:C)</f>
        <v>-74.125200000000007</v>
      </c>
      <c r="G4784" t="s">
        <v>179</v>
      </c>
      <c r="H4784" t="s">
        <v>43</v>
      </c>
      <c r="I4784">
        <v>15381105344</v>
      </c>
      <c r="J4784" t="s">
        <v>781</v>
      </c>
      <c r="K4784" t="s">
        <v>51</v>
      </c>
      <c r="L4784">
        <v>111</v>
      </c>
      <c r="M4784">
        <v>2</v>
      </c>
      <c r="N4784">
        <v>1</v>
      </c>
      <c r="O4784">
        <v>111</v>
      </c>
      <c r="P4784">
        <v>2</v>
      </c>
      <c r="Q4784">
        <v>1</v>
      </c>
      <c r="R4784">
        <v>2</v>
      </c>
      <c r="S4784">
        <v>2</v>
      </c>
      <c r="T4784" s="1">
        <v>44755</v>
      </c>
      <c r="U4784" t="str">
        <f t="shared" si="370"/>
        <v>Chesters Fries Flaming hot</v>
      </c>
      <c r="V4784" t="str">
        <f t="shared" si="371"/>
        <v>Food</v>
      </c>
      <c r="W4784" t="s">
        <v>43</v>
      </c>
      <c r="X4784" t="b">
        <f t="shared" si="373"/>
        <v>1</v>
      </c>
      <c r="Y4784">
        <f t="shared" si="372"/>
        <v>2</v>
      </c>
      <c r="Z4784" s="2">
        <f t="shared" si="374"/>
        <v>1.3333333333333333</v>
      </c>
      <c r="AA4784" t="s">
        <v>179</v>
      </c>
      <c r="AD4784" t="s">
        <v>109</v>
      </c>
      <c r="AE4784" t="s">
        <v>782</v>
      </c>
      <c r="AF4784">
        <v>2022</v>
      </c>
    </row>
    <row r="4785" spans="1:32" x14ac:dyDescent="0.25">
      <c r="A4785" t="s">
        <v>29</v>
      </c>
      <c r="B4785" t="s">
        <v>67</v>
      </c>
      <c r="C4785" t="s">
        <v>68</v>
      </c>
      <c r="D4785" t="s">
        <v>69</v>
      </c>
      <c r="E4785">
        <f>_xlfn.XLOOKUP(Table1[[#This Row],[Location]],'Location analysis'!A:A,'Location analysis'!B:B)</f>
        <v>40.435699999999997</v>
      </c>
      <c r="F4785">
        <f>_xlfn.XLOOKUP(Table1[[#This Row],[Location]],'Location analysis'!A:A,'Location analysis'!C:C)</f>
        <v>-74.125200000000007</v>
      </c>
      <c r="G4785" t="s">
        <v>738</v>
      </c>
      <c r="H4785" t="s">
        <v>34</v>
      </c>
      <c r="I4785">
        <v>15381105922</v>
      </c>
      <c r="J4785" t="s">
        <v>781</v>
      </c>
      <c r="K4785" t="s">
        <v>51</v>
      </c>
      <c r="L4785">
        <v>141</v>
      </c>
      <c r="M4785">
        <v>1.5</v>
      </c>
      <c r="N4785">
        <v>1</v>
      </c>
      <c r="O4785">
        <v>141</v>
      </c>
      <c r="P4785">
        <v>1.5</v>
      </c>
      <c r="Q4785">
        <v>1</v>
      </c>
      <c r="R4785">
        <v>1.5</v>
      </c>
      <c r="S4785">
        <v>1.5</v>
      </c>
      <c r="T4785" s="1">
        <v>44755</v>
      </c>
      <c r="U4785" t="str">
        <f t="shared" si="370"/>
        <v>Coca Cola - Regular</v>
      </c>
      <c r="V4785" t="str">
        <f t="shared" si="371"/>
        <v>Carbonated</v>
      </c>
      <c r="W4785" t="s">
        <v>34</v>
      </c>
      <c r="X4785" t="b">
        <f t="shared" si="373"/>
        <v>1</v>
      </c>
      <c r="Y4785">
        <f t="shared" si="372"/>
        <v>1.5</v>
      </c>
      <c r="Z4785" s="2">
        <f t="shared" si="374"/>
        <v>1</v>
      </c>
      <c r="AA4785" t="s">
        <v>183</v>
      </c>
      <c r="AB4785" t="s">
        <v>739</v>
      </c>
      <c r="AD4785" t="s">
        <v>109</v>
      </c>
      <c r="AE4785" t="s">
        <v>782</v>
      </c>
      <c r="AF4785">
        <v>2022</v>
      </c>
    </row>
    <row r="4786" spans="1:32" x14ac:dyDescent="0.25">
      <c r="A4786" t="s">
        <v>29</v>
      </c>
      <c r="B4786" t="s">
        <v>67</v>
      </c>
      <c r="C4786" t="s">
        <v>68</v>
      </c>
      <c r="D4786" t="s">
        <v>69</v>
      </c>
      <c r="E4786">
        <f>_xlfn.XLOOKUP(Table1[[#This Row],[Location]],'Location analysis'!A:A,'Location analysis'!B:B)</f>
        <v>40.435699999999997</v>
      </c>
      <c r="F4786">
        <f>_xlfn.XLOOKUP(Table1[[#This Row],[Location]],'Location analysis'!A:A,'Location analysis'!C:C)</f>
        <v>-74.125200000000007</v>
      </c>
      <c r="G4786" t="s">
        <v>738</v>
      </c>
      <c r="H4786" t="s">
        <v>34</v>
      </c>
      <c r="I4786">
        <v>15381106077</v>
      </c>
      <c r="J4786" t="s">
        <v>781</v>
      </c>
      <c r="K4786" t="s">
        <v>51</v>
      </c>
      <c r="L4786">
        <v>141</v>
      </c>
      <c r="M4786">
        <v>1.5</v>
      </c>
      <c r="N4786">
        <v>1</v>
      </c>
      <c r="O4786">
        <v>141</v>
      </c>
      <c r="P4786">
        <v>1.5</v>
      </c>
      <c r="Q4786">
        <v>1</v>
      </c>
      <c r="R4786">
        <v>1.5</v>
      </c>
      <c r="S4786">
        <v>1.5</v>
      </c>
      <c r="T4786" s="1">
        <v>44755</v>
      </c>
      <c r="U4786" t="str">
        <f t="shared" si="370"/>
        <v>Coca Cola - Regular</v>
      </c>
      <c r="V4786" t="str">
        <f t="shared" si="371"/>
        <v>Carbonated</v>
      </c>
      <c r="W4786" t="s">
        <v>34</v>
      </c>
      <c r="X4786" t="b">
        <f t="shared" si="373"/>
        <v>1</v>
      </c>
      <c r="Y4786">
        <f t="shared" si="372"/>
        <v>1.5</v>
      </c>
      <c r="Z4786" s="2">
        <f t="shared" si="374"/>
        <v>1</v>
      </c>
      <c r="AA4786" t="s">
        <v>183</v>
      </c>
      <c r="AB4786" t="s">
        <v>739</v>
      </c>
      <c r="AD4786" t="s">
        <v>109</v>
      </c>
      <c r="AE4786" t="s">
        <v>782</v>
      </c>
      <c r="AF4786">
        <v>2022</v>
      </c>
    </row>
    <row r="4787" spans="1:32" x14ac:dyDescent="0.25">
      <c r="A4787" t="s">
        <v>29</v>
      </c>
      <c r="B4787" t="s">
        <v>67</v>
      </c>
      <c r="C4787" t="s">
        <v>68</v>
      </c>
      <c r="D4787" t="s">
        <v>69</v>
      </c>
      <c r="E4787">
        <f>_xlfn.XLOOKUP(Table1[[#This Row],[Location]],'Location analysis'!A:A,'Location analysis'!B:B)</f>
        <v>40.435699999999997</v>
      </c>
      <c r="F4787">
        <f>_xlfn.XLOOKUP(Table1[[#This Row],[Location]],'Location analysis'!A:A,'Location analysis'!C:C)</f>
        <v>-74.125200000000007</v>
      </c>
      <c r="G4787" t="s">
        <v>111</v>
      </c>
      <c r="H4787" t="s">
        <v>43</v>
      </c>
      <c r="I4787">
        <v>15381164384</v>
      </c>
      <c r="J4787" t="s">
        <v>781</v>
      </c>
      <c r="K4787" t="s">
        <v>51</v>
      </c>
      <c r="L4787">
        <v>139</v>
      </c>
      <c r="M4787">
        <v>1.5</v>
      </c>
      <c r="N4787">
        <v>1</v>
      </c>
      <c r="O4787">
        <v>139</v>
      </c>
      <c r="P4787">
        <v>1.5</v>
      </c>
      <c r="Q4787">
        <v>1</v>
      </c>
      <c r="R4787">
        <v>1.5</v>
      </c>
      <c r="S4787">
        <v>1.5</v>
      </c>
      <c r="T4787" s="1">
        <v>44755</v>
      </c>
      <c r="U4787" t="str">
        <f t="shared" si="370"/>
        <v>Jack Links Beef Steak Original</v>
      </c>
      <c r="V4787" t="str">
        <f t="shared" si="371"/>
        <v>Food</v>
      </c>
      <c r="W4787" t="s">
        <v>43</v>
      </c>
      <c r="X4787" t="b">
        <f t="shared" si="373"/>
        <v>1</v>
      </c>
      <c r="Y4787">
        <f t="shared" si="372"/>
        <v>1.5</v>
      </c>
      <c r="Z4787" s="2">
        <f t="shared" si="374"/>
        <v>1</v>
      </c>
      <c r="AA4787" t="s">
        <v>111</v>
      </c>
      <c r="AD4787" t="s">
        <v>109</v>
      </c>
      <c r="AE4787" t="s">
        <v>782</v>
      </c>
      <c r="AF4787">
        <v>2022</v>
      </c>
    </row>
    <row r="4788" spans="1:32" x14ac:dyDescent="0.25">
      <c r="A4788" t="s">
        <v>29</v>
      </c>
      <c r="B4788" t="s">
        <v>67</v>
      </c>
      <c r="C4788" t="s">
        <v>68</v>
      </c>
      <c r="D4788" t="s">
        <v>69</v>
      </c>
      <c r="E4788">
        <f>_xlfn.XLOOKUP(Table1[[#This Row],[Location]],'Location analysis'!A:A,'Location analysis'!B:B)</f>
        <v>40.435699999999997</v>
      </c>
      <c r="F4788">
        <f>_xlfn.XLOOKUP(Table1[[#This Row],[Location]],'Location analysis'!A:A,'Location analysis'!C:C)</f>
        <v>-74.125200000000007</v>
      </c>
      <c r="G4788" t="s">
        <v>81</v>
      </c>
      <c r="H4788" t="s">
        <v>43</v>
      </c>
      <c r="I4788">
        <v>15381164161</v>
      </c>
      <c r="J4788" t="s">
        <v>781</v>
      </c>
      <c r="K4788" t="s">
        <v>51</v>
      </c>
      <c r="L4788">
        <v>137</v>
      </c>
      <c r="M4788">
        <v>2.5</v>
      </c>
      <c r="N4788">
        <v>1</v>
      </c>
      <c r="O4788">
        <v>137</v>
      </c>
      <c r="P4788">
        <v>2.5</v>
      </c>
      <c r="Q4788">
        <v>1</v>
      </c>
      <c r="R4788">
        <v>2.5</v>
      </c>
      <c r="S4788">
        <v>2.5</v>
      </c>
      <c r="T4788" s="1">
        <v>44755</v>
      </c>
      <c r="U4788" t="str">
        <f t="shared" si="370"/>
        <v>KitKat - Crisp Wafers</v>
      </c>
      <c r="V4788" t="str">
        <f t="shared" si="371"/>
        <v>Food</v>
      </c>
      <c r="W4788" t="s">
        <v>43</v>
      </c>
      <c r="X4788" t="b">
        <f t="shared" si="373"/>
        <v>1</v>
      </c>
      <c r="Y4788">
        <f t="shared" si="372"/>
        <v>2.5</v>
      </c>
      <c r="Z4788" s="2">
        <f t="shared" si="374"/>
        <v>1.6666666666666667</v>
      </c>
      <c r="AA4788" t="s">
        <v>82</v>
      </c>
      <c r="AB4788" t="s">
        <v>83</v>
      </c>
      <c r="AD4788" t="s">
        <v>109</v>
      </c>
      <c r="AE4788" t="s">
        <v>782</v>
      </c>
      <c r="AF4788">
        <v>2022</v>
      </c>
    </row>
    <row r="4789" spans="1:32" x14ac:dyDescent="0.25">
      <c r="A4789" t="s">
        <v>29</v>
      </c>
      <c r="B4789" t="s">
        <v>67</v>
      </c>
      <c r="C4789" t="s">
        <v>68</v>
      </c>
      <c r="D4789" t="s">
        <v>69</v>
      </c>
      <c r="E4789">
        <f>_xlfn.XLOOKUP(Table1[[#This Row],[Location]],'Location analysis'!A:A,'Location analysis'!B:B)</f>
        <v>40.435699999999997</v>
      </c>
      <c r="F4789">
        <f>_xlfn.XLOOKUP(Table1[[#This Row],[Location]],'Location analysis'!A:A,'Location analysis'!C:C)</f>
        <v>-74.125200000000007</v>
      </c>
      <c r="G4789" t="s">
        <v>179</v>
      </c>
      <c r="H4789" t="s">
        <v>43</v>
      </c>
      <c r="I4789">
        <v>15381167918</v>
      </c>
      <c r="J4789" t="s">
        <v>781</v>
      </c>
      <c r="K4789" t="s">
        <v>51</v>
      </c>
      <c r="L4789">
        <v>113</v>
      </c>
      <c r="M4789">
        <v>1.5</v>
      </c>
      <c r="N4789">
        <v>1</v>
      </c>
      <c r="O4789">
        <v>113</v>
      </c>
      <c r="P4789">
        <v>1.5</v>
      </c>
      <c r="Q4789">
        <v>1</v>
      </c>
      <c r="R4789">
        <v>1.5</v>
      </c>
      <c r="S4789">
        <v>1.5</v>
      </c>
      <c r="T4789" s="1">
        <v>44755</v>
      </c>
      <c r="U4789" t="str">
        <f t="shared" si="370"/>
        <v>Chesters Fries Flaming hot</v>
      </c>
      <c r="V4789" t="str">
        <f t="shared" si="371"/>
        <v>Food</v>
      </c>
      <c r="W4789" t="s">
        <v>43</v>
      </c>
      <c r="X4789" t="b">
        <f t="shared" si="373"/>
        <v>1</v>
      </c>
      <c r="Y4789">
        <f t="shared" si="372"/>
        <v>1.5</v>
      </c>
      <c r="Z4789" s="2">
        <f t="shared" si="374"/>
        <v>1</v>
      </c>
      <c r="AA4789" t="s">
        <v>179</v>
      </c>
      <c r="AD4789" t="s">
        <v>109</v>
      </c>
      <c r="AE4789" t="s">
        <v>782</v>
      </c>
      <c r="AF4789">
        <v>2022</v>
      </c>
    </row>
    <row r="4790" spans="1:32" x14ac:dyDescent="0.25">
      <c r="A4790" t="s">
        <v>29</v>
      </c>
      <c r="B4790" t="s">
        <v>67</v>
      </c>
      <c r="C4790" t="s">
        <v>68</v>
      </c>
      <c r="D4790" t="s">
        <v>69</v>
      </c>
      <c r="E4790">
        <f>_xlfn.XLOOKUP(Table1[[#This Row],[Location]],'Location analysis'!A:A,'Location analysis'!B:B)</f>
        <v>40.435699999999997</v>
      </c>
      <c r="F4790">
        <f>_xlfn.XLOOKUP(Table1[[#This Row],[Location]],'Location analysis'!A:A,'Location analysis'!C:C)</f>
        <v>-74.125200000000007</v>
      </c>
      <c r="G4790" t="s">
        <v>81</v>
      </c>
      <c r="H4790" t="s">
        <v>43</v>
      </c>
      <c r="I4790">
        <v>15381811081</v>
      </c>
      <c r="J4790" t="s">
        <v>783</v>
      </c>
      <c r="K4790" t="s">
        <v>51</v>
      </c>
      <c r="L4790">
        <v>138</v>
      </c>
      <c r="M4790">
        <v>2.5</v>
      </c>
      <c r="N4790">
        <v>1</v>
      </c>
      <c r="O4790">
        <v>138</v>
      </c>
      <c r="P4790">
        <v>2.5</v>
      </c>
      <c r="Q4790">
        <v>1</v>
      </c>
      <c r="R4790">
        <v>2.5</v>
      </c>
      <c r="S4790">
        <v>2.5</v>
      </c>
      <c r="T4790" s="1">
        <v>44756</v>
      </c>
      <c r="U4790" t="str">
        <f t="shared" si="370"/>
        <v>KitKat - Crisp Wafers</v>
      </c>
      <c r="V4790" t="str">
        <f t="shared" si="371"/>
        <v>Food</v>
      </c>
      <c r="W4790" t="s">
        <v>43</v>
      </c>
      <c r="X4790" t="b">
        <f t="shared" si="373"/>
        <v>1</v>
      </c>
      <c r="Y4790">
        <f t="shared" si="372"/>
        <v>2.5</v>
      </c>
      <c r="Z4790" s="2">
        <f t="shared" si="374"/>
        <v>1.6666666666666667</v>
      </c>
      <c r="AA4790" t="s">
        <v>82</v>
      </c>
      <c r="AB4790" t="s">
        <v>83</v>
      </c>
      <c r="AD4790" t="s">
        <v>123</v>
      </c>
      <c r="AE4790" t="s">
        <v>784</v>
      </c>
      <c r="AF4790">
        <v>2022</v>
      </c>
    </row>
    <row r="4791" spans="1:32" x14ac:dyDescent="0.25">
      <c r="A4791" t="s">
        <v>29</v>
      </c>
      <c r="B4791" t="s">
        <v>67</v>
      </c>
      <c r="C4791" t="s">
        <v>68</v>
      </c>
      <c r="D4791" t="s">
        <v>69</v>
      </c>
      <c r="E4791">
        <f>_xlfn.XLOOKUP(Table1[[#This Row],[Location]],'Location analysis'!A:A,'Location analysis'!B:B)</f>
        <v>40.435699999999997</v>
      </c>
      <c r="F4791">
        <f>_xlfn.XLOOKUP(Table1[[#This Row],[Location]],'Location analysis'!A:A,'Location analysis'!C:C)</f>
        <v>-74.125200000000007</v>
      </c>
      <c r="G4791" t="s">
        <v>81</v>
      </c>
      <c r="H4791" t="s">
        <v>43</v>
      </c>
      <c r="I4791">
        <v>15381811093</v>
      </c>
      <c r="J4791" t="s">
        <v>783</v>
      </c>
      <c r="K4791" t="s">
        <v>51</v>
      </c>
      <c r="L4791">
        <v>138</v>
      </c>
      <c r="M4791">
        <v>2.5</v>
      </c>
      <c r="N4791">
        <v>1</v>
      </c>
      <c r="O4791">
        <v>138</v>
      </c>
      <c r="P4791">
        <v>2.5</v>
      </c>
      <c r="Q4791">
        <v>1</v>
      </c>
      <c r="R4791">
        <v>2.5</v>
      </c>
      <c r="S4791">
        <v>2.5</v>
      </c>
      <c r="T4791" s="1">
        <v>44756</v>
      </c>
      <c r="U4791" t="str">
        <f t="shared" si="370"/>
        <v>KitKat - Crisp Wafers</v>
      </c>
      <c r="V4791" t="str">
        <f t="shared" si="371"/>
        <v>Food</v>
      </c>
      <c r="W4791" t="s">
        <v>43</v>
      </c>
      <c r="X4791" t="b">
        <f t="shared" si="373"/>
        <v>1</v>
      </c>
      <c r="Y4791">
        <f t="shared" si="372"/>
        <v>2.5</v>
      </c>
      <c r="Z4791" s="2">
        <f t="shared" si="374"/>
        <v>1.6666666666666667</v>
      </c>
      <c r="AA4791" t="s">
        <v>82</v>
      </c>
      <c r="AB4791" t="s">
        <v>83</v>
      </c>
      <c r="AD4791" t="s">
        <v>123</v>
      </c>
      <c r="AE4791" t="s">
        <v>784</v>
      </c>
      <c r="AF4791">
        <v>2022</v>
      </c>
    </row>
    <row r="4792" spans="1:32" x14ac:dyDescent="0.25">
      <c r="A4792" t="s">
        <v>29</v>
      </c>
      <c r="B4792" t="s">
        <v>67</v>
      </c>
      <c r="C4792" t="s">
        <v>68</v>
      </c>
      <c r="D4792" t="s">
        <v>69</v>
      </c>
      <c r="E4792">
        <f>_xlfn.XLOOKUP(Table1[[#This Row],[Location]],'Location analysis'!A:A,'Location analysis'!B:B)</f>
        <v>40.435699999999997</v>
      </c>
      <c r="F4792">
        <f>_xlfn.XLOOKUP(Table1[[#This Row],[Location]],'Location analysis'!A:A,'Location analysis'!C:C)</f>
        <v>-74.125200000000007</v>
      </c>
      <c r="G4792" t="s">
        <v>185</v>
      </c>
      <c r="H4792" t="s">
        <v>34</v>
      </c>
      <c r="I4792">
        <v>15382105826</v>
      </c>
      <c r="J4792" t="s">
        <v>783</v>
      </c>
      <c r="K4792" t="s">
        <v>51</v>
      </c>
      <c r="L4792">
        <v>148</v>
      </c>
      <c r="M4792">
        <v>3.5</v>
      </c>
      <c r="N4792">
        <v>1</v>
      </c>
      <c r="O4792">
        <v>148</v>
      </c>
      <c r="P4792">
        <v>3.5</v>
      </c>
      <c r="Q4792">
        <v>1</v>
      </c>
      <c r="R4792">
        <v>3.5</v>
      </c>
      <c r="S4792">
        <v>3.5</v>
      </c>
      <c r="T4792" s="1">
        <v>44756</v>
      </c>
      <c r="U4792" t="str">
        <f t="shared" si="370"/>
        <v>Red Bull - Original</v>
      </c>
      <c r="V4792" t="str">
        <f t="shared" si="371"/>
        <v>Carbonated</v>
      </c>
      <c r="W4792" t="s">
        <v>34</v>
      </c>
      <c r="X4792" t="b">
        <f t="shared" si="373"/>
        <v>1</v>
      </c>
      <c r="Y4792">
        <f t="shared" si="372"/>
        <v>3.5</v>
      </c>
      <c r="Z4792" s="2">
        <f t="shared" si="374"/>
        <v>2.3333333333333335</v>
      </c>
      <c r="AA4792" t="s">
        <v>37</v>
      </c>
      <c r="AB4792" t="s">
        <v>150</v>
      </c>
      <c r="AD4792" t="s">
        <v>123</v>
      </c>
      <c r="AE4792" t="s">
        <v>784</v>
      </c>
      <c r="AF4792">
        <v>2022</v>
      </c>
    </row>
    <row r="4793" spans="1:32" x14ac:dyDescent="0.25">
      <c r="A4793" t="s">
        <v>29</v>
      </c>
      <c r="B4793" t="s">
        <v>67</v>
      </c>
      <c r="C4793" t="s">
        <v>68</v>
      </c>
      <c r="D4793" t="s">
        <v>69</v>
      </c>
      <c r="E4793">
        <f>_xlfn.XLOOKUP(Table1[[#This Row],[Location]],'Location analysis'!A:A,'Location analysis'!B:B)</f>
        <v>40.435699999999997</v>
      </c>
      <c r="F4793">
        <f>_xlfn.XLOOKUP(Table1[[#This Row],[Location]],'Location analysis'!A:A,'Location analysis'!C:C)</f>
        <v>-74.125200000000007</v>
      </c>
      <c r="G4793" t="s">
        <v>179</v>
      </c>
      <c r="H4793" t="s">
        <v>43</v>
      </c>
      <c r="I4793">
        <v>15382110302</v>
      </c>
      <c r="J4793" t="s">
        <v>783</v>
      </c>
      <c r="K4793" t="s">
        <v>51</v>
      </c>
      <c r="L4793">
        <v>113</v>
      </c>
      <c r="M4793">
        <v>1.5</v>
      </c>
      <c r="N4793">
        <v>1</v>
      </c>
      <c r="O4793">
        <v>113</v>
      </c>
      <c r="P4793">
        <v>1.5</v>
      </c>
      <c r="Q4793">
        <v>1</v>
      </c>
      <c r="R4793">
        <v>1.5</v>
      </c>
      <c r="S4793">
        <v>1.5</v>
      </c>
      <c r="T4793" s="1">
        <v>44756</v>
      </c>
      <c r="U4793" t="str">
        <f t="shared" si="370"/>
        <v>Chesters Fries Flaming hot</v>
      </c>
      <c r="V4793" t="str">
        <f t="shared" si="371"/>
        <v>Food</v>
      </c>
      <c r="W4793" t="s">
        <v>43</v>
      </c>
      <c r="X4793" t="b">
        <f t="shared" si="373"/>
        <v>1</v>
      </c>
      <c r="Y4793">
        <f t="shared" si="372"/>
        <v>1.5</v>
      </c>
      <c r="Z4793" s="2">
        <f t="shared" si="374"/>
        <v>1</v>
      </c>
      <c r="AA4793" t="s">
        <v>179</v>
      </c>
      <c r="AD4793" t="s">
        <v>123</v>
      </c>
      <c r="AE4793" t="s">
        <v>784</v>
      </c>
      <c r="AF4793">
        <v>2022</v>
      </c>
    </row>
    <row r="4794" spans="1:32" x14ac:dyDescent="0.25">
      <c r="A4794" t="s">
        <v>29</v>
      </c>
      <c r="B4794" t="s">
        <v>46</v>
      </c>
      <c r="C4794" t="s">
        <v>31</v>
      </c>
      <c r="D4794" t="s">
        <v>47</v>
      </c>
      <c r="E4794">
        <f>_xlfn.XLOOKUP(Table1[[#This Row],[Location]],'Location analysis'!A:A,'Location analysis'!B:B)</f>
        <v>40.423690999999998</v>
      </c>
      <c r="F4794">
        <f>_xlfn.XLOOKUP(Table1[[#This Row],[Location]],'Location analysis'!A:A,'Location analysis'!C:C)</f>
        <v>-74.380831999999998</v>
      </c>
      <c r="G4794" t="s">
        <v>182</v>
      </c>
      <c r="H4794" t="s">
        <v>34</v>
      </c>
      <c r="I4794">
        <v>15382173064</v>
      </c>
      <c r="J4794" t="s">
        <v>783</v>
      </c>
      <c r="K4794" t="s">
        <v>51</v>
      </c>
      <c r="L4794">
        <v>140</v>
      </c>
      <c r="M4794">
        <v>1.5</v>
      </c>
      <c r="N4794">
        <v>1</v>
      </c>
      <c r="O4794">
        <v>140</v>
      </c>
      <c r="P4794">
        <v>1.5</v>
      </c>
      <c r="Q4794">
        <v>1</v>
      </c>
      <c r="R4794">
        <v>1.5</v>
      </c>
      <c r="S4794">
        <v>1.5</v>
      </c>
      <c r="T4794" s="1">
        <v>44756</v>
      </c>
      <c r="U4794" t="str">
        <f t="shared" si="370"/>
        <v>Coca Cola - Zero Sugar</v>
      </c>
      <c r="V4794" t="str">
        <f t="shared" si="371"/>
        <v>Carbonated</v>
      </c>
      <c r="W4794" t="s">
        <v>34</v>
      </c>
      <c r="X4794" t="b">
        <f t="shared" si="373"/>
        <v>1</v>
      </c>
      <c r="Y4794">
        <f t="shared" si="372"/>
        <v>1.5</v>
      </c>
      <c r="Z4794" s="2">
        <f t="shared" si="374"/>
        <v>1</v>
      </c>
      <c r="AA4794" t="s">
        <v>183</v>
      </c>
      <c r="AB4794" t="s">
        <v>184</v>
      </c>
      <c r="AD4794" t="s">
        <v>123</v>
      </c>
      <c r="AE4794" t="s">
        <v>784</v>
      </c>
      <c r="AF4794">
        <v>2022</v>
      </c>
    </row>
    <row r="4795" spans="1:32" x14ac:dyDescent="0.25">
      <c r="A4795" t="s">
        <v>29</v>
      </c>
      <c r="B4795" t="s">
        <v>394</v>
      </c>
      <c r="C4795" t="s">
        <v>395</v>
      </c>
      <c r="D4795" t="s">
        <v>396</v>
      </c>
      <c r="E4795">
        <f>_xlfn.XLOOKUP(Table1[[#This Row],[Location]],'Location analysis'!A:A,'Location analysis'!B:B)</f>
        <v>40.416893999999999</v>
      </c>
      <c r="F4795">
        <f>_xlfn.XLOOKUP(Table1[[#This Row],[Location]],'Location analysis'!A:A,'Location analysis'!C:C)</f>
        <v>-74.420399000000003</v>
      </c>
      <c r="G4795" t="s">
        <v>182</v>
      </c>
      <c r="H4795" t="s">
        <v>34</v>
      </c>
      <c r="I4795">
        <v>15382658478</v>
      </c>
      <c r="J4795" t="s">
        <v>783</v>
      </c>
      <c r="K4795" t="s">
        <v>51</v>
      </c>
      <c r="L4795">
        <v>142</v>
      </c>
      <c r="M4795">
        <v>1.5</v>
      </c>
      <c r="N4795">
        <v>1</v>
      </c>
      <c r="O4795">
        <v>142</v>
      </c>
      <c r="P4795">
        <v>1.5</v>
      </c>
      <c r="Q4795">
        <v>1</v>
      </c>
      <c r="R4795">
        <v>1.5</v>
      </c>
      <c r="S4795">
        <v>1.5</v>
      </c>
      <c r="T4795" s="1">
        <v>44756</v>
      </c>
      <c r="U4795" t="str">
        <f t="shared" si="370"/>
        <v>Coca Cola - Zero Sugar</v>
      </c>
      <c r="V4795" t="str">
        <f t="shared" si="371"/>
        <v>Carbonated</v>
      </c>
      <c r="W4795" t="s">
        <v>34</v>
      </c>
      <c r="X4795" t="b">
        <f t="shared" si="373"/>
        <v>1</v>
      </c>
      <c r="Y4795">
        <f t="shared" si="372"/>
        <v>1.5</v>
      </c>
      <c r="Z4795" s="2">
        <f t="shared" si="374"/>
        <v>1</v>
      </c>
      <c r="AA4795" t="s">
        <v>183</v>
      </c>
      <c r="AB4795" t="s">
        <v>184</v>
      </c>
      <c r="AD4795" t="s">
        <v>123</v>
      </c>
      <c r="AE4795" t="s">
        <v>784</v>
      </c>
      <c r="AF4795">
        <v>2022</v>
      </c>
    </row>
    <row r="4796" spans="1:32" x14ac:dyDescent="0.25">
      <c r="A4796" t="s">
        <v>29</v>
      </c>
      <c r="B4796" t="s">
        <v>67</v>
      </c>
      <c r="C4796" t="s">
        <v>68</v>
      </c>
      <c r="D4796" t="s">
        <v>69</v>
      </c>
      <c r="E4796">
        <f>_xlfn.XLOOKUP(Table1[[#This Row],[Location]],'Location analysis'!A:A,'Location analysis'!B:B)</f>
        <v>40.435699999999997</v>
      </c>
      <c r="F4796">
        <f>_xlfn.XLOOKUP(Table1[[#This Row],[Location]],'Location analysis'!A:A,'Location analysis'!C:C)</f>
        <v>-74.125200000000007</v>
      </c>
      <c r="G4796" t="s">
        <v>404</v>
      </c>
      <c r="H4796" t="s">
        <v>43</v>
      </c>
      <c r="I4796">
        <v>15382847706</v>
      </c>
      <c r="J4796" t="s">
        <v>783</v>
      </c>
      <c r="K4796" t="s">
        <v>51</v>
      </c>
      <c r="L4796">
        <v>121</v>
      </c>
      <c r="M4796">
        <v>1.5</v>
      </c>
      <c r="N4796">
        <v>1</v>
      </c>
      <c r="O4796">
        <v>121</v>
      </c>
      <c r="P4796">
        <v>1.5</v>
      </c>
      <c r="Q4796">
        <v>1</v>
      </c>
      <c r="R4796">
        <v>1.5</v>
      </c>
      <c r="S4796">
        <v>1.5</v>
      </c>
      <c r="T4796" s="1">
        <v>44756</v>
      </c>
      <c r="U4796" t="str">
        <f t="shared" si="370"/>
        <v>Doritos Nacho Cheese</v>
      </c>
      <c r="V4796" t="str">
        <f t="shared" si="371"/>
        <v>Food</v>
      </c>
      <c r="W4796" t="s">
        <v>43</v>
      </c>
      <c r="X4796" t="b">
        <f t="shared" si="373"/>
        <v>1</v>
      </c>
      <c r="Y4796">
        <f t="shared" si="372"/>
        <v>1.5</v>
      </c>
      <c r="Z4796" s="2">
        <f t="shared" si="374"/>
        <v>1</v>
      </c>
      <c r="AA4796" t="s">
        <v>404</v>
      </c>
      <c r="AD4796" t="s">
        <v>123</v>
      </c>
      <c r="AE4796" t="s">
        <v>784</v>
      </c>
      <c r="AF4796">
        <v>2022</v>
      </c>
    </row>
    <row r="4797" spans="1:32" x14ac:dyDescent="0.25">
      <c r="A4797" t="s">
        <v>29</v>
      </c>
      <c r="B4797" t="s">
        <v>394</v>
      </c>
      <c r="C4797" t="s">
        <v>395</v>
      </c>
      <c r="D4797" t="s">
        <v>396</v>
      </c>
      <c r="E4797">
        <f>_xlfn.XLOOKUP(Table1[[#This Row],[Location]],'Location analysis'!A:A,'Location analysis'!B:B)</f>
        <v>40.416893999999999</v>
      </c>
      <c r="F4797">
        <f>_xlfn.XLOOKUP(Table1[[#This Row],[Location]],'Location analysis'!A:A,'Location analysis'!C:C)</f>
        <v>-74.420399000000003</v>
      </c>
      <c r="G4797" t="s">
        <v>397</v>
      </c>
      <c r="H4797" t="s">
        <v>49</v>
      </c>
      <c r="I4797">
        <v>15382939329</v>
      </c>
      <c r="J4797" t="s">
        <v>783</v>
      </c>
      <c r="K4797" t="s">
        <v>36</v>
      </c>
      <c r="L4797">
        <v>146</v>
      </c>
      <c r="M4797">
        <v>3.5</v>
      </c>
      <c r="N4797">
        <v>1</v>
      </c>
      <c r="O4797">
        <v>146</v>
      </c>
      <c r="P4797">
        <v>3.5</v>
      </c>
      <c r="Q4797">
        <v>1</v>
      </c>
      <c r="R4797">
        <v>3.5</v>
      </c>
      <c r="S4797">
        <v>3.5</v>
      </c>
      <c r="T4797" s="1">
        <v>44756</v>
      </c>
      <c r="U4797" t="str">
        <f t="shared" si="370"/>
        <v>Starbucks Doubleshot Energy - Mocha</v>
      </c>
      <c r="V4797" t="str">
        <f t="shared" si="371"/>
        <v>Non Carbonated</v>
      </c>
      <c r="W4797" t="s">
        <v>49</v>
      </c>
      <c r="X4797" t="b">
        <f t="shared" si="373"/>
        <v>1</v>
      </c>
      <c r="Y4797">
        <f t="shared" si="372"/>
        <v>3.5</v>
      </c>
      <c r="Z4797" s="2">
        <f t="shared" si="374"/>
        <v>2.3333333333333335</v>
      </c>
      <c r="AA4797" t="s">
        <v>398</v>
      </c>
      <c r="AB4797" t="s">
        <v>399</v>
      </c>
      <c r="AD4797" t="s">
        <v>123</v>
      </c>
      <c r="AE4797" t="s">
        <v>784</v>
      </c>
      <c r="AF4797">
        <v>2022</v>
      </c>
    </row>
    <row r="4798" spans="1:32" x14ac:dyDescent="0.25">
      <c r="A4798" t="s">
        <v>29</v>
      </c>
      <c r="B4798" t="s">
        <v>394</v>
      </c>
      <c r="C4798" t="s">
        <v>395</v>
      </c>
      <c r="D4798" t="s">
        <v>396</v>
      </c>
      <c r="E4798">
        <f>_xlfn.XLOOKUP(Table1[[#This Row],[Location]],'Location analysis'!A:A,'Location analysis'!B:B)</f>
        <v>40.416893999999999</v>
      </c>
      <c r="F4798">
        <f>_xlfn.XLOOKUP(Table1[[#This Row],[Location]],'Location analysis'!A:A,'Location analysis'!C:C)</f>
        <v>-74.420399000000003</v>
      </c>
      <c r="G4798" t="s">
        <v>634</v>
      </c>
      <c r="I4798">
        <v>15382947102</v>
      </c>
      <c r="J4798" t="s">
        <v>783</v>
      </c>
      <c r="K4798" t="s">
        <v>36</v>
      </c>
      <c r="L4798">
        <v>150</v>
      </c>
      <c r="M4798">
        <v>3</v>
      </c>
      <c r="N4798">
        <v>1</v>
      </c>
      <c r="O4798">
        <v>150</v>
      </c>
      <c r="P4798">
        <v>3</v>
      </c>
      <c r="Q4798">
        <v>1</v>
      </c>
      <c r="R4798">
        <v>3</v>
      </c>
      <c r="S4798">
        <v>3</v>
      </c>
      <c r="T4798" s="1">
        <v>44756</v>
      </c>
      <c r="U4798" t="str">
        <f t="shared" si="370"/>
        <v>Oreo Mini - Go Paks</v>
      </c>
      <c r="V4798" t="str">
        <f t="shared" si="371"/>
        <v>Cell is Blank - Dis-regard</v>
      </c>
      <c r="W4798" t="s">
        <v>43</v>
      </c>
      <c r="X4798" t="b">
        <f t="shared" si="373"/>
        <v>1</v>
      </c>
      <c r="Y4798">
        <f t="shared" si="372"/>
        <v>3</v>
      </c>
      <c r="Z4798" s="2">
        <f t="shared" si="374"/>
        <v>2</v>
      </c>
      <c r="AA4798" t="s">
        <v>635</v>
      </c>
      <c r="AB4798" t="s">
        <v>492</v>
      </c>
      <c r="AD4798" t="s">
        <v>123</v>
      </c>
      <c r="AE4798" t="s">
        <v>784</v>
      </c>
      <c r="AF4798">
        <v>2022</v>
      </c>
    </row>
    <row r="4799" spans="1:32" x14ac:dyDescent="0.25">
      <c r="A4799" t="s">
        <v>29</v>
      </c>
      <c r="B4799" t="s">
        <v>67</v>
      </c>
      <c r="C4799" t="s">
        <v>68</v>
      </c>
      <c r="D4799" t="s">
        <v>69</v>
      </c>
      <c r="E4799">
        <f>_xlfn.XLOOKUP(Table1[[#This Row],[Location]],'Location analysis'!A:A,'Location analysis'!B:B)</f>
        <v>40.435699999999997</v>
      </c>
      <c r="F4799">
        <f>_xlfn.XLOOKUP(Table1[[#This Row],[Location]],'Location analysis'!A:A,'Location analysis'!C:C)</f>
        <v>-74.125200000000007</v>
      </c>
      <c r="G4799" t="s">
        <v>404</v>
      </c>
      <c r="H4799" t="s">
        <v>43</v>
      </c>
      <c r="I4799">
        <v>15383004046</v>
      </c>
      <c r="J4799" t="s">
        <v>783</v>
      </c>
      <c r="K4799" t="s">
        <v>36</v>
      </c>
      <c r="L4799">
        <v>121</v>
      </c>
      <c r="M4799">
        <v>1.5</v>
      </c>
      <c r="N4799">
        <v>1</v>
      </c>
      <c r="O4799">
        <v>121</v>
      </c>
      <c r="P4799">
        <v>1.5</v>
      </c>
      <c r="Q4799">
        <v>1</v>
      </c>
      <c r="R4799">
        <v>1.5</v>
      </c>
      <c r="S4799">
        <v>4.5</v>
      </c>
      <c r="T4799" s="1">
        <v>44756</v>
      </c>
      <c r="U4799" t="str">
        <f t="shared" si="370"/>
        <v>Doritos Nacho Cheese</v>
      </c>
      <c r="V4799" t="str">
        <f t="shared" si="371"/>
        <v>Food</v>
      </c>
      <c r="W4799" t="s">
        <v>43</v>
      </c>
      <c r="X4799" t="b">
        <f t="shared" si="373"/>
        <v>1</v>
      </c>
      <c r="Y4799">
        <f t="shared" si="372"/>
        <v>1.5</v>
      </c>
      <c r="Z4799" s="2">
        <f t="shared" si="374"/>
        <v>1</v>
      </c>
      <c r="AA4799" t="s">
        <v>404</v>
      </c>
      <c r="AD4799" t="s">
        <v>123</v>
      </c>
      <c r="AE4799" t="s">
        <v>784</v>
      </c>
      <c r="AF4799">
        <v>2022</v>
      </c>
    </row>
    <row r="4800" spans="1:32" x14ac:dyDescent="0.25">
      <c r="A4800" t="s">
        <v>29</v>
      </c>
      <c r="B4800" t="s">
        <v>67</v>
      </c>
      <c r="C4800" t="s">
        <v>68</v>
      </c>
      <c r="D4800" t="s">
        <v>69</v>
      </c>
      <c r="E4800">
        <f>_xlfn.XLOOKUP(Table1[[#This Row],[Location]],'Location analysis'!A:A,'Location analysis'!B:B)</f>
        <v>40.435699999999997</v>
      </c>
      <c r="F4800">
        <f>_xlfn.XLOOKUP(Table1[[#This Row],[Location]],'Location analysis'!A:A,'Location analysis'!C:C)</f>
        <v>-74.125200000000007</v>
      </c>
      <c r="G4800" t="s">
        <v>413</v>
      </c>
      <c r="H4800" t="s">
        <v>43</v>
      </c>
      <c r="I4800">
        <v>15383004046</v>
      </c>
      <c r="J4800" t="s">
        <v>783</v>
      </c>
      <c r="K4800" t="s">
        <v>36</v>
      </c>
      <c r="L4800">
        <v>120</v>
      </c>
      <c r="M4800">
        <v>1.5</v>
      </c>
      <c r="N4800">
        <v>1</v>
      </c>
      <c r="O4800">
        <v>120</v>
      </c>
      <c r="P4800">
        <v>1.5</v>
      </c>
      <c r="Q4800">
        <v>1</v>
      </c>
      <c r="R4800">
        <v>1.5</v>
      </c>
      <c r="S4800">
        <v>4.5</v>
      </c>
      <c r="T4800" s="1">
        <v>44756</v>
      </c>
      <c r="U4800" t="str">
        <f t="shared" si="370"/>
        <v>Doritos Cool Ranch</v>
      </c>
      <c r="V4800" t="str">
        <f t="shared" si="371"/>
        <v>Food</v>
      </c>
      <c r="W4800" t="s">
        <v>43</v>
      </c>
      <c r="X4800" t="b">
        <f t="shared" si="373"/>
        <v>1</v>
      </c>
      <c r="Y4800">
        <f t="shared" si="372"/>
        <v>1.5</v>
      </c>
      <c r="Z4800" s="2">
        <f t="shared" si="374"/>
        <v>1</v>
      </c>
      <c r="AA4800" t="s">
        <v>413</v>
      </c>
      <c r="AD4800" t="s">
        <v>123</v>
      </c>
      <c r="AE4800" t="s">
        <v>784</v>
      </c>
      <c r="AF4800">
        <v>2022</v>
      </c>
    </row>
    <row r="4801" spans="1:32" x14ac:dyDescent="0.25">
      <c r="A4801" t="s">
        <v>29</v>
      </c>
      <c r="B4801" t="s">
        <v>67</v>
      </c>
      <c r="C4801" t="s">
        <v>68</v>
      </c>
      <c r="D4801" t="s">
        <v>69</v>
      </c>
      <c r="E4801">
        <f>_xlfn.XLOOKUP(Table1[[#This Row],[Location]],'Location analysis'!A:A,'Location analysis'!B:B)</f>
        <v>40.435699999999997</v>
      </c>
      <c r="F4801">
        <f>_xlfn.XLOOKUP(Table1[[#This Row],[Location]],'Location analysis'!A:A,'Location analysis'!C:C)</f>
        <v>-74.125200000000007</v>
      </c>
      <c r="G4801" t="s">
        <v>111</v>
      </c>
      <c r="H4801" t="s">
        <v>43</v>
      </c>
      <c r="I4801">
        <v>15383004046</v>
      </c>
      <c r="J4801" t="s">
        <v>783</v>
      </c>
      <c r="K4801" t="s">
        <v>36</v>
      </c>
      <c r="L4801">
        <v>139</v>
      </c>
      <c r="M4801">
        <v>1.5</v>
      </c>
      <c r="N4801">
        <v>1</v>
      </c>
      <c r="O4801">
        <v>139</v>
      </c>
      <c r="P4801">
        <v>1.5</v>
      </c>
      <c r="Q4801">
        <v>1</v>
      </c>
      <c r="R4801">
        <v>1.5</v>
      </c>
      <c r="S4801">
        <v>4.5</v>
      </c>
      <c r="T4801" s="1">
        <v>44756</v>
      </c>
      <c r="U4801" t="str">
        <f t="shared" si="370"/>
        <v>Jack Links Beef Steak Original</v>
      </c>
      <c r="V4801" t="str">
        <f t="shared" si="371"/>
        <v>Food</v>
      </c>
      <c r="W4801" t="s">
        <v>43</v>
      </c>
      <c r="X4801" t="b">
        <f t="shared" si="373"/>
        <v>1</v>
      </c>
      <c r="Y4801">
        <f t="shared" si="372"/>
        <v>1.5</v>
      </c>
      <c r="Z4801" s="2">
        <f t="shared" si="374"/>
        <v>1</v>
      </c>
      <c r="AA4801" t="s">
        <v>111</v>
      </c>
      <c r="AD4801" t="s">
        <v>123</v>
      </c>
      <c r="AE4801" t="s">
        <v>784</v>
      </c>
      <c r="AF4801">
        <v>2022</v>
      </c>
    </row>
    <row r="4802" spans="1:32" x14ac:dyDescent="0.25">
      <c r="A4802" t="s">
        <v>29</v>
      </c>
      <c r="B4802" t="s">
        <v>394</v>
      </c>
      <c r="C4802" t="s">
        <v>395</v>
      </c>
      <c r="D4802" t="s">
        <v>396</v>
      </c>
      <c r="E4802">
        <f>_xlfn.XLOOKUP(Table1[[#This Row],[Location]],'Location analysis'!A:A,'Location analysis'!B:B)</f>
        <v>40.416893999999999</v>
      </c>
      <c r="F4802">
        <f>_xlfn.XLOOKUP(Table1[[#This Row],[Location]],'Location analysis'!A:A,'Location analysis'!C:C)</f>
        <v>-74.420399000000003</v>
      </c>
      <c r="G4802" t="s">
        <v>137</v>
      </c>
      <c r="H4802" t="s">
        <v>97</v>
      </c>
      <c r="I4802">
        <v>15383066946</v>
      </c>
      <c r="J4802" t="s">
        <v>783</v>
      </c>
      <c r="K4802" t="s">
        <v>51</v>
      </c>
      <c r="L4802">
        <v>144</v>
      </c>
      <c r="M4802">
        <v>1.5</v>
      </c>
      <c r="N4802">
        <v>1</v>
      </c>
      <c r="O4802">
        <v>144</v>
      </c>
      <c r="P4802">
        <v>1.5</v>
      </c>
      <c r="Q4802">
        <v>1</v>
      </c>
      <c r="R4802">
        <v>1.5</v>
      </c>
      <c r="S4802">
        <v>1.5</v>
      </c>
      <c r="T4802" s="1">
        <v>44756</v>
      </c>
      <c r="U4802" t="str">
        <f t="shared" ref="U4802:U4865" si="375">IF(G4802="","Cell is Blank - Dis-regard",G4802)</f>
        <v>Poland Springs Water</v>
      </c>
      <c r="V4802" t="str">
        <f t="shared" ref="V4802:V4865" si="376">IF(H4802="","Cell is Blank - Dis-regard",H4802)</f>
        <v>Water</v>
      </c>
      <c r="W4802" t="s">
        <v>97</v>
      </c>
      <c r="X4802" t="b">
        <f t="shared" si="373"/>
        <v>1</v>
      </c>
      <c r="Y4802">
        <f t="shared" ref="Y4802:Y4865" si="377">IF(X4802="FALSE",M4802,M4802)</f>
        <v>1.5</v>
      </c>
      <c r="Z4802" s="2">
        <f t="shared" si="374"/>
        <v>1</v>
      </c>
      <c r="AA4802" t="s">
        <v>137</v>
      </c>
      <c r="AD4802" t="s">
        <v>123</v>
      </c>
      <c r="AE4802" t="s">
        <v>784</v>
      </c>
      <c r="AF4802">
        <v>2022</v>
      </c>
    </row>
    <row r="4803" spans="1:32" x14ac:dyDescent="0.25">
      <c r="A4803" t="s">
        <v>29</v>
      </c>
      <c r="B4803" t="s">
        <v>394</v>
      </c>
      <c r="C4803" t="s">
        <v>395</v>
      </c>
      <c r="D4803" t="s">
        <v>396</v>
      </c>
      <c r="E4803">
        <f>_xlfn.XLOOKUP(Table1[[#This Row],[Location]],'Location analysis'!A:A,'Location analysis'!B:B)</f>
        <v>40.416893999999999</v>
      </c>
      <c r="F4803">
        <f>_xlfn.XLOOKUP(Table1[[#This Row],[Location]],'Location analysis'!A:A,'Location analysis'!C:C)</f>
        <v>-74.420399000000003</v>
      </c>
      <c r="G4803" t="s">
        <v>397</v>
      </c>
      <c r="H4803" t="s">
        <v>49</v>
      </c>
      <c r="I4803">
        <v>15383068941</v>
      </c>
      <c r="J4803" t="s">
        <v>783</v>
      </c>
      <c r="K4803" t="s">
        <v>51</v>
      </c>
      <c r="L4803">
        <v>146</v>
      </c>
      <c r="M4803">
        <v>3.5</v>
      </c>
      <c r="N4803">
        <v>1</v>
      </c>
      <c r="O4803">
        <v>146</v>
      </c>
      <c r="P4803">
        <v>3.5</v>
      </c>
      <c r="Q4803">
        <v>1</v>
      </c>
      <c r="R4803">
        <v>3.5</v>
      </c>
      <c r="S4803">
        <v>3.5</v>
      </c>
      <c r="T4803" s="1">
        <v>44756</v>
      </c>
      <c r="U4803" t="str">
        <f t="shared" si="375"/>
        <v>Starbucks Doubleshot Energy - Mocha</v>
      </c>
      <c r="V4803" t="str">
        <f t="shared" si="376"/>
        <v>Non Carbonated</v>
      </c>
      <c r="W4803" t="s">
        <v>49</v>
      </c>
      <c r="X4803" t="b">
        <f t="shared" ref="X4803:X4866" si="378">M4803=P4803</f>
        <v>1</v>
      </c>
      <c r="Y4803">
        <f t="shared" si="377"/>
        <v>3.5</v>
      </c>
      <c r="Z4803" s="2">
        <f t="shared" ref="Z4803:Z4866" si="379">Y4803/1.5</f>
        <v>2.3333333333333335</v>
      </c>
      <c r="AA4803" t="s">
        <v>398</v>
      </c>
      <c r="AB4803" t="s">
        <v>399</v>
      </c>
      <c r="AD4803" t="s">
        <v>123</v>
      </c>
      <c r="AE4803" t="s">
        <v>784</v>
      </c>
      <c r="AF4803">
        <v>2022</v>
      </c>
    </row>
    <row r="4804" spans="1:32" x14ac:dyDescent="0.25">
      <c r="A4804" t="s">
        <v>29</v>
      </c>
      <c r="B4804" t="s">
        <v>394</v>
      </c>
      <c r="C4804" t="s">
        <v>395</v>
      </c>
      <c r="D4804" t="s">
        <v>396</v>
      </c>
      <c r="E4804">
        <f>_xlfn.XLOOKUP(Table1[[#This Row],[Location]],'Location analysis'!A:A,'Location analysis'!B:B)</f>
        <v>40.416893999999999</v>
      </c>
      <c r="F4804">
        <f>_xlfn.XLOOKUP(Table1[[#This Row],[Location]],'Location analysis'!A:A,'Location analysis'!C:C)</f>
        <v>-74.420399000000003</v>
      </c>
      <c r="G4804" t="s">
        <v>424</v>
      </c>
      <c r="H4804" t="s">
        <v>43</v>
      </c>
      <c r="I4804">
        <v>15383086411</v>
      </c>
      <c r="J4804" t="s">
        <v>783</v>
      </c>
      <c r="K4804" t="s">
        <v>36</v>
      </c>
      <c r="L4804">
        <v>130</v>
      </c>
      <c r="M4804">
        <v>2</v>
      </c>
      <c r="N4804">
        <v>1</v>
      </c>
      <c r="O4804">
        <v>130</v>
      </c>
      <c r="P4804">
        <v>2</v>
      </c>
      <c r="Q4804">
        <v>1</v>
      </c>
      <c r="R4804">
        <v>2</v>
      </c>
      <c r="S4804">
        <v>2</v>
      </c>
      <c r="T4804" s="1">
        <v>44756</v>
      </c>
      <c r="U4804" t="str">
        <f t="shared" si="375"/>
        <v>Autumns Granola Bar - Cinnamon Almond</v>
      </c>
      <c r="V4804" t="str">
        <f t="shared" si="376"/>
        <v>Food</v>
      </c>
      <c r="W4804" t="s">
        <v>43</v>
      </c>
      <c r="X4804" t="b">
        <f t="shared" si="378"/>
        <v>1</v>
      </c>
      <c r="Y4804">
        <f t="shared" si="377"/>
        <v>2</v>
      </c>
      <c r="Z4804" s="2">
        <f t="shared" si="379"/>
        <v>1.3333333333333333</v>
      </c>
      <c r="AA4804" t="s">
        <v>425</v>
      </c>
      <c r="AB4804" t="s">
        <v>426</v>
      </c>
      <c r="AD4804" t="s">
        <v>123</v>
      </c>
      <c r="AE4804" t="s">
        <v>784</v>
      </c>
      <c r="AF4804">
        <v>2022</v>
      </c>
    </row>
    <row r="4805" spans="1:32" x14ac:dyDescent="0.25">
      <c r="A4805" t="s">
        <v>29</v>
      </c>
      <c r="B4805" t="s">
        <v>394</v>
      </c>
      <c r="C4805" t="s">
        <v>395</v>
      </c>
      <c r="D4805" t="s">
        <v>396</v>
      </c>
      <c r="E4805">
        <f>_xlfn.XLOOKUP(Table1[[#This Row],[Location]],'Location analysis'!A:A,'Location analysis'!B:B)</f>
        <v>40.416893999999999</v>
      </c>
      <c r="F4805">
        <f>_xlfn.XLOOKUP(Table1[[#This Row],[Location]],'Location analysis'!A:A,'Location analysis'!C:C)</f>
        <v>-74.420399000000003</v>
      </c>
      <c r="G4805" t="s">
        <v>137</v>
      </c>
      <c r="H4805" t="s">
        <v>97</v>
      </c>
      <c r="I4805">
        <v>15383238584</v>
      </c>
      <c r="J4805" t="s">
        <v>783</v>
      </c>
      <c r="K4805" t="s">
        <v>36</v>
      </c>
      <c r="L4805">
        <v>144</v>
      </c>
      <c r="M4805">
        <v>1.5</v>
      </c>
      <c r="N4805">
        <v>1</v>
      </c>
      <c r="O4805">
        <v>144</v>
      </c>
      <c r="P4805">
        <v>1.5</v>
      </c>
      <c r="Q4805">
        <v>1</v>
      </c>
      <c r="R4805">
        <v>1.5</v>
      </c>
      <c r="S4805">
        <v>1.5</v>
      </c>
      <c r="T4805" s="1">
        <v>44756</v>
      </c>
      <c r="U4805" t="str">
        <f t="shared" si="375"/>
        <v>Poland Springs Water</v>
      </c>
      <c r="V4805" t="str">
        <f t="shared" si="376"/>
        <v>Water</v>
      </c>
      <c r="W4805" t="s">
        <v>97</v>
      </c>
      <c r="X4805" t="b">
        <f t="shared" si="378"/>
        <v>1</v>
      </c>
      <c r="Y4805">
        <f t="shared" si="377"/>
        <v>1.5</v>
      </c>
      <c r="Z4805" s="2">
        <f t="shared" si="379"/>
        <v>1</v>
      </c>
      <c r="AA4805" t="s">
        <v>137</v>
      </c>
      <c r="AD4805" t="s">
        <v>123</v>
      </c>
      <c r="AE4805" t="s">
        <v>784</v>
      </c>
      <c r="AF4805">
        <v>2022</v>
      </c>
    </row>
    <row r="4806" spans="1:32" x14ac:dyDescent="0.25">
      <c r="A4806" t="s">
        <v>29</v>
      </c>
      <c r="B4806" t="s">
        <v>394</v>
      </c>
      <c r="C4806" t="s">
        <v>395</v>
      </c>
      <c r="D4806" t="s">
        <v>396</v>
      </c>
      <c r="E4806">
        <f>_xlfn.XLOOKUP(Table1[[#This Row],[Location]],'Location analysis'!A:A,'Location analysis'!B:B)</f>
        <v>40.416893999999999</v>
      </c>
      <c r="F4806">
        <f>_xlfn.XLOOKUP(Table1[[#This Row],[Location]],'Location analysis'!A:A,'Location analysis'!C:C)</f>
        <v>-74.420399000000003</v>
      </c>
      <c r="G4806" t="s">
        <v>154</v>
      </c>
      <c r="H4806" t="s">
        <v>43</v>
      </c>
      <c r="I4806">
        <v>15383276853</v>
      </c>
      <c r="J4806" t="s">
        <v>783</v>
      </c>
      <c r="K4806" t="s">
        <v>51</v>
      </c>
      <c r="L4806">
        <v>110</v>
      </c>
      <c r="M4806">
        <v>1.5</v>
      </c>
      <c r="N4806">
        <v>1</v>
      </c>
      <c r="O4806">
        <v>110</v>
      </c>
      <c r="P4806">
        <v>1.5</v>
      </c>
      <c r="Q4806">
        <v>1</v>
      </c>
      <c r="R4806">
        <v>1.5</v>
      </c>
      <c r="S4806">
        <v>1.5</v>
      </c>
      <c r="T4806" s="1">
        <v>44756</v>
      </c>
      <c r="U4806" t="str">
        <f t="shared" si="375"/>
        <v>SunChips Multigrain - Harvest Cheddar</v>
      </c>
      <c r="V4806" t="str">
        <f t="shared" si="376"/>
        <v>Food</v>
      </c>
      <c r="W4806" t="s">
        <v>43</v>
      </c>
      <c r="X4806" t="b">
        <f t="shared" si="378"/>
        <v>1</v>
      </c>
      <c r="Y4806">
        <f t="shared" si="377"/>
        <v>1.5</v>
      </c>
      <c r="Z4806" s="2">
        <f t="shared" si="379"/>
        <v>1</v>
      </c>
      <c r="AA4806" t="s">
        <v>129</v>
      </c>
      <c r="AB4806" t="s">
        <v>155</v>
      </c>
      <c r="AD4806" t="s">
        <v>123</v>
      </c>
      <c r="AE4806" t="s">
        <v>784</v>
      </c>
      <c r="AF4806">
        <v>2022</v>
      </c>
    </row>
    <row r="4807" spans="1:32" x14ac:dyDescent="0.25">
      <c r="A4807" t="s">
        <v>29</v>
      </c>
      <c r="B4807" t="s">
        <v>394</v>
      </c>
      <c r="C4807" t="s">
        <v>395</v>
      </c>
      <c r="D4807" t="s">
        <v>396</v>
      </c>
      <c r="E4807">
        <f>_xlfn.XLOOKUP(Table1[[#This Row],[Location]],'Location analysis'!A:A,'Location analysis'!B:B)</f>
        <v>40.416893999999999</v>
      </c>
      <c r="F4807">
        <f>_xlfn.XLOOKUP(Table1[[#This Row],[Location]],'Location analysis'!A:A,'Location analysis'!C:C)</f>
        <v>-74.420399000000003</v>
      </c>
      <c r="G4807" t="s">
        <v>293</v>
      </c>
      <c r="H4807" t="s">
        <v>43</v>
      </c>
      <c r="I4807">
        <v>15383278935</v>
      </c>
      <c r="J4807" t="s">
        <v>783</v>
      </c>
      <c r="K4807" t="s">
        <v>51</v>
      </c>
      <c r="L4807">
        <v>138</v>
      </c>
      <c r="M4807">
        <v>2</v>
      </c>
      <c r="N4807">
        <v>1</v>
      </c>
      <c r="O4807">
        <v>138</v>
      </c>
      <c r="P4807">
        <v>2</v>
      </c>
      <c r="Q4807">
        <v>1</v>
      </c>
      <c r="R4807">
        <v>2</v>
      </c>
      <c r="S4807">
        <v>2</v>
      </c>
      <c r="T4807" s="1">
        <v>44756</v>
      </c>
      <c r="U4807" t="str">
        <f t="shared" si="375"/>
        <v>Kinder - Bueno - Crispy Creamy Chocolate</v>
      </c>
      <c r="V4807" t="str">
        <f t="shared" si="376"/>
        <v>Food</v>
      </c>
      <c r="W4807" t="s">
        <v>43</v>
      </c>
      <c r="X4807" t="b">
        <f t="shared" si="378"/>
        <v>1</v>
      </c>
      <c r="Y4807">
        <f t="shared" si="377"/>
        <v>2</v>
      </c>
      <c r="Z4807" s="2">
        <f t="shared" si="379"/>
        <v>1.3333333333333333</v>
      </c>
      <c r="AA4807" t="s">
        <v>294</v>
      </c>
      <c r="AB4807" t="s">
        <v>295</v>
      </c>
      <c r="AC4807" t="s">
        <v>296</v>
      </c>
      <c r="AD4807" t="s">
        <v>123</v>
      </c>
      <c r="AE4807" t="s">
        <v>784</v>
      </c>
      <c r="AF4807">
        <v>2022</v>
      </c>
    </row>
    <row r="4808" spans="1:32" x14ac:dyDescent="0.25">
      <c r="A4808" t="s">
        <v>29</v>
      </c>
      <c r="B4808" t="s">
        <v>394</v>
      </c>
      <c r="C4808" t="s">
        <v>395</v>
      </c>
      <c r="D4808" t="s">
        <v>396</v>
      </c>
      <c r="E4808">
        <f>_xlfn.XLOOKUP(Table1[[#This Row],[Location]],'Location analysis'!A:A,'Location analysis'!B:B)</f>
        <v>40.416893999999999</v>
      </c>
      <c r="F4808">
        <f>_xlfn.XLOOKUP(Table1[[#This Row],[Location]],'Location analysis'!A:A,'Location analysis'!C:C)</f>
        <v>-74.420399000000003</v>
      </c>
      <c r="G4808" t="s">
        <v>182</v>
      </c>
      <c r="H4808" t="s">
        <v>34</v>
      </c>
      <c r="I4808">
        <v>15383281921</v>
      </c>
      <c r="J4808" t="s">
        <v>783</v>
      </c>
      <c r="K4808" t="s">
        <v>51</v>
      </c>
      <c r="L4808">
        <v>142</v>
      </c>
      <c r="M4808">
        <v>1.5</v>
      </c>
      <c r="N4808">
        <v>1</v>
      </c>
      <c r="O4808">
        <v>142</v>
      </c>
      <c r="P4808">
        <v>1.5</v>
      </c>
      <c r="Q4808">
        <v>1</v>
      </c>
      <c r="R4808">
        <v>1.5</v>
      </c>
      <c r="S4808">
        <v>1.5</v>
      </c>
      <c r="T4808" s="1">
        <v>44756</v>
      </c>
      <c r="U4808" t="str">
        <f t="shared" si="375"/>
        <v>Coca Cola - Zero Sugar</v>
      </c>
      <c r="V4808" t="str">
        <f t="shared" si="376"/>
        <v>Carbonated</v>
      </c>
      <c r="W4808" t="s">
        <v>34</v>
      </c>
      <c r="X4808" t="b">
        <f t="shared" si="378"/>
        <v>1</v>
      </c>
      <c r="Y4808">
        <f t="shared" si="377"/>
        <v>1.5</v>
      </c>
      <c r="Z4808" s="2">
        <f t="shared" si="379"/>
        <v>1</v>
      </c>
      <c r="AA4808" t="s">
        <v>183</v>
      </c>
      <c r="AB4808" t="s">
        <v>184</v>
      </c>
      <c r="AD4808" t="s">
        <v>123</v>
      </c>
      <c r="AE4808" t="s">
        <v>784</v>
      </c>
      <c r="AF4808">
        <v>2022</v>
      </c>
    </row>
    <row r="4809" spans="1:32" x14ac:dyDescent="0.25">
      <c r="A4809" t="s">
        <v>29</v>
      </c>
      <c r="B4809" t="s">
        <v>62</v>
      </c>
      <c r="C4809" t="s">
        <v>63</v>
      </c>
      <c r="D4809" t="s">
        <v>64</v>
      </c>
      <c r="E4809">
        <f>_xlfn.XLOOKUP(Table1[[#This Row],[Location]],'Location analysis'!A:A,'Location analysis'!B:B)</f>
        <v>40.091900000000003</v>
      </c>
      <c r="F4809">
        <f>_xlfn.XLOOKUP(Table1[[#This Row],[Location]],'Location analysis'!A:A,'Location analysis'!C:C)</f>
        <v>-74.358699999999999</v>
      </c>
      <c r="G4809" t="s">
        <v>485</v>
      </c>
      <c r="H4809" t="s">
        <v>43</v>
      </c>
      <c r="I4809">
        <v>15383418591</v>
      </c>
      <c r="J4809" t="s">
        <v>783</v>
      </c>
      <c r="K4809" t="s">
        <v>51</v>
      </c>
      <c r="L4809">
        <v>138</v>
      </c>
      <c r="M4809">
        <v>2</v>
      </c>
      <c r="N4809">
        <v>1</v>
      </c>
      <c r="O4809">
        <v>138</v>
      </c>
      <c r="P4809">
        <v>2</v>
      </c>
      <c r="Q4809">
        <v>1</v>
      </c>
      <c r="R4809">
        <v>2</v>
      </c>
      <c r="S4809">
        <v>2</v>
      </c>
      <c r="T4809" s="1">
        <v>44756</v>
      </c>
      <c r="U4809" t="str">
        <f t="shared" si="375"/>
        <v>Keto Bar - Creamy Peanut Butter Chocolate</v>
      </c>
      <c r="V4809" t="str">
        <f t="shared" si="376"/>
        <v>Food</v>
      </c>
      <c r="W4809" t="s">
        <v>43</v>
      </c>
      <c r="X4809" t="b">
        <f t="shared" si="378"/>
        <v>1</v>
      </c>
      <c r="Y4809">
        <f t="shared" si="377"/>
        <v>2</v>
      </c>
      <c r="Z4809" s="2">
        <f t="shared" si="379"/>
        <v>1.3333333333333333</v>
      </c>
      <c r="AA4809" t="s">
        <v>486</v>
      </c>
      <c r="AB4809" t="s">
        <v>487</v>
      </c>
      <c r="AD4809" t="s">
        <v>123</v>
      </c>
      <c r="AE4809" t="s">
        <v>784</v>
      </c>
      <c r="AF4809">
        <v>2022</v>
      </c>
    </row>
    <row r="4810" spans="1:32" x14ac:dyDescent="0.25">
      <c r="A4810" t="s">
        <v>29</v>
      </c>
      <c r="B4810" t="s">
        <v>46</v>
      </c>
      <c r="C4810" t="s">
        <v>31</v>
      </c>
      <c r="D4810" t="s">
        <v>47</v>
      </c>
      <c r="E4810">
        <f>_xlfn.XLOOKUP(Table1[[#This Row],[Location]],'Location analysis'!A:A,'Location analysis'!B:B)</f>
        <v>40.423690999999998</v>
      </c>
      <c r="F4810">
        <f>_xlfn.XLOOKUP(Table1[[#This Row],[Location]],'Location analysis'!A:A,'Location analysis'!C:C)</f>
        <v>-74.380831999999998</v>
      </c>
      <c r="G4810" t="s">
        <v>225</v>
      </c>
      <c r="H4810" t="s">
        <v>43</v>
      </c>
      <c r="I4810">
        <v>15383458894</v>
      </c>
      <c r="J4810" t="s">
        <v>783</v>
      </c>
      <c r="K4810" t="s">
        <v>51</v>
      </c>
      <c r="L4810">
        <v>111</v>
      </c>
      <c r="M4810">
        <v>1.5</v>
      </c>
      <c r="N4810">
        <v>1</v>
      </c>
      <c r="O4810">
        <v>111</v>
      </c>
      <c r="P4810">
        <v>1.5</v>
      </c>
      <c r="Q4810">
        <v>1</v>
      </c>
      <c r="R4810">
        <v>1.5</v>
      </c>
      <c r="S4810">
        <v>1.5</v>
      </c>
      <c r="T4810" s="1">
        <v>44756</v>
      </c>
      <c r="U4810" t="str">
        <f t="shared" si="375"/>
        <v>SunChips Multigrain - Original</v>
      </c>
      <c r="V4810" t="str">
        <f t="shared" si="376"/>
        <v>Food</v>
      </c>
      <c r="W4810" t="s">
        <v>43</v>
      </c>
      <c r="X4810" t="b">
        <f t="shared" si="378"/>
        <v>1</v>
      </c>
      <c r="Y4810">
        <f t="shared" si="377"/>
        <v>1.5</v>
      </c>
      <c r="Z4810" s="2">
        <f t="shared" si="379"/>
        <v>1</v>
      </c>
      <c r="AA4810" t="s">
        <v>129</v>
      </c>
      <c r="AB4810" t="s">
        <v>150</v>
      </c>
      <c r="AD4810" t="s">
        <v>123</v>
      </c>
      <c r="AE4810" t="s">
        <v>784</v>
      </c>
      <c r="AF4810">
        <v>2022</v>
      </c>
    </row>
    <row r="4811" spans="1:32" x14ac:dyDescent="0.25">
      <c r="A4811" t="s">
        <v>29</v>
      </c>
      <c r="B4811" t="s">
        <v>46</v>
      </c>
      <c r="C4811" t="s">
        <v>31</v>
      </c>
      <c r="D4811" t="s">
        <v>47</v>
      </c>
      <c r="E4811">
        <f>_xlfn.XLOOKUP(Table1[[#This Row],[Location]],'Location analysis'!A:A,'Location analysis'!B:B)</f>
        <v>40.423690999999998</v>
      </c>
      <c r="F4811">
        <f>_xlfn.XLOOKUP(Table1[[#This Row],[Location]],'Location analysis'!A:A,'Location analysis'!C:C)</f>
        <v>-74.380831999999998</v>
      </c>
      <c r="G4811" t="s">
        <v>225</v>
      </c>
      <c r="H4811" t="s">
        <v>43</v>
      </c>
      <c r="I4811">
        <v>15383465662</v>
      </c>
      <c r="J4811" t="s">
        <v>783</v>
      </c>
      <c r="K4811" t="s">
        <v>51</v>
      </c>
      <c r="L4811">
        <v>111</v>
      </c>
      <c r="M4811">
        <v>1.5</v>
      </c>
      <c r="N4811">
        <v>1</v>
      </c>
      <c r="O4811">
        <v>111</v>
      </c>
      <c r="P4811">
        <v>1.5</v>
      </c>
      <c r="Q4811">
        <v>1</v>
      </c>
      <c r="R4811">
        <v>1.5</v>
      </c>
      <c r="S4811">
        <v>1.5</v>
      </c>
      <c r="T4811" s="1">
        <v>44756</v>
      </c>
      <c r="U4811" t="str">
        <f t="shared" si="375"/>
        <v>SunChips Multigrain - Original</v>
      </c>
      <c r="V4811" t="str">
        <f t="shared" si="376"/>
        <v>Food</v>
      </c>
      <c r="W4811" t="s">
        <v>43</v>
      </c>
      <c r="X4811" t="b">
        <f t="shared" si="378"/>
        <v>1</v>
      </c>
      <c r="Y4811">
        <f t="shared" si="377"/>
        <v>1.5</v>
      </c>
      <c r="Z4811" s="2">
        <f t="shared" si="379"/>
        <v>1</v>
      </c>
      <c r="AA4811" t="s">
        <v>129</v>
      </c>
      <c r="AB4811" t="s">
        <v>150</v>
      </c>
      <c r="AD4811" t="s">
        <v>123</v>
      </c>
      <c r="AE4811" t="s">
        <v>784</v>
      </c>
      <c r="AF4811">
        <v>2022</v>
      </c>
    </row>
    <row r="4812" spans="1:32" x14ac:dyDescent="0.25">
      <c r="A4812" t="s">
        <v>29</v>
      </c>
      <c r="B4812" t="s">
        <v>46</v>
      </c>
      <c r="C4812" t="s">
        <v>31</v>
      </c>
      <c r="D4812" t="s">
        <v>47</v>
      </c>
      <c r="E4812">
        <f>_xlfn.XLOOKUP(Table1[[#This Row],[Location]],'Location analysis'!A:A,'Location analysis'!B:B)</f>
        <v>40.423690999999998</v>
      </c>
      <c r="F4812">
        <f>_xlfn.XLOOKUP(Table1[[#This Row],[Location]],'Location analysis'!A:A,'Location analysis'!C:C)</f>
        <v>-74.380831999999998</v>
      </c>
      <c r="G4812" t="s">
        <v>197</v>
      </c>
      <c r="H4812" t="s">
        <v>43</v>
      </c>
      <c r="I4812">
        <v>15383546691</v>
      </c>
      <c r="J4812" t="s">
        <v>783</v>
      </c>
      <c r="K4812" t="s">
        <v>36</v>
      </c>
      <c r="L4812">
        <v>125</v>
      </c>
      <c r="M4812">
        <v>1.25</v>
      </c>
      <c r="N4812">
        <v>1</v>
      </c>
      <c r="O4812">
        <v>125</v>
      </c>
      <c r="P4812">
        <v>1.25</v>
      </c>
      <c r="Q4812">
        <v>1</v>
      </c>
      <c r="R4812">
        <v>1.25</v>
      </c>
      <c r="S4812">
        <v>1.25</v>
      </c>
      <c r="T4812" s="1">
        <v>44756</v>
      </c>
      <c r="U4812" t="str">
        <f t="shared" si="375"/>
        <v>Miss Vickie's Potato Chip - Smokehouse BBQ</v>
      </c>
      <c r="V4812" t="str">
        <f t="shared" si="376"/>
        <v>Food</v>
      </c>
      <c r="W4812" t="s">
        <v>43</v>
      </c>
      <c r="X4812" t="b">
        <f t="shared" si="378"/>
        <v>1</v>
      </c>
      <c r="Y4812">
        <f t="shared" si="377"/>
        <v>1.25</v>
      </c>
      <c r="Z4812" s="2">
        <f t="shared" si="379"/>
        <v>0.83333333333333337</v>
      </c>
      <c r="AA4812" t="s">
        <v>58</v>
      </c>
      <c r="AB4812" t="s">
        <v>198</v>
      </c>
      <c r="AD4812" t="s">
        <v>123</v>
      </c>
      <c r="AE4812" t="s">
        <v>784</v>
      </c>
      <c r="AF4812">
        <v>2022</v>
      </c>
    </row>
    <row r="4813" spans="1:32" x14ac:dyDescent="0.25">
      <c r="A4813" t="s">
        <v>29</v>
      </c>
      <c r="B4813" t="s">
        <v>46</v>
      </c>
      <c r="C4813" t="s">
        <v>31</v>
      </c>
      <c r="D4813" t="s">
        <v>47</v>
      </c>
      <c r="E4813">
        <f>_xlfn.XLOOKUP(Table1[[#This Row],[Location]],'Location analysis'!A:A,'Location analysis'!B:B)</f>
        <v>40.423690999999998</v>
      </c>
      <c r="F4813">
        <f>_xlfn.XLOOKUP(Table1[[#This Row],[Location]],'Location analysis'!A:A,'Location analysis'!C:C)</f>
        <v>-74.380831999999998</v>
      </c>
      <c r="G4813" t="s">
        <v>70</v>
      </c>
      <c r="H4813" t="s">
        <v>34</v>
      </c>
      <c r="I4813">
        <v>15383558247</v>
      </c>
      <c r="J4813" t="s">
        <v>783</v>
      </c>
      <c r="K4813" t="s">
        <v>36</v>
      </c>
      <c r="L4813">
        <v>146</v>
      </c>
      <c r="M4813">
        <v>3</v>
      </c>
      <c r="N4813">
        <v>1</v>
      </c>
      <c r="O4813">
        <v>146</v>
      </c>
      <c r="P4813">
        <v>3</v>
      </c>
      <c r="Q4813">
        <v>1</v>
      </c>
      <c r="R4813">
        <v>3</v>
      </c>
      <c r="S4813">
        <v>3</v>
      </c>
      <c r="T4813" s="1">
        <v>44756</v>
      </c>
      <c r="U4813" t="str">
        <f t="shared" si="375"/>
        <v>Monster Energy Original</v>
      </c>
      <c r="V4813" t="str">
        <f t="shared" si="376"/>
        <v>Carbonated</v>
      </c>
      <c r="W4813" t="s">
        <v>34</v>
      </c>
      <c r="X4813" t="b">
        <f t="shared" si="378"/>
        <v>1</v>
      </c>
      <c r="Y4813">
        <f t="shared" si="377"/>
        <v>3</v>
      </c>
      <c r="Z4813" s="2">
        <f t="shared" si="379"/>
        <v>2</v>
      </c>
      <c r="AA4813" t="s">
        <v>70</v>
      </c>
      <c r="AD4813" t="s">
        <v>123</v>
      </c>
      <c r="AE4813" t="s">
        <v>784</v>
      </c>
      <c r="AF4813">
        <v>2022</v>
      </c>
    </row>
    <row r="4814" spans="1:32" x14ac:dyDescent="0.25">
      <c r="A4814" t="s">
        <v>29</v>
      </c>
      <c r="B4814" t="s">
        <v>46</v>
      </c>
      <c r="C4814" t="s">
        <v>31</v>
      </c>
      <c r="D4814" t="s">
        <v>47</v>
      </c>
      <c r="E4814">
        <f>_xlfn.XLOOKUP(Table1[[#This Row],[Location]],'Location analysis'!A:A,'Location analysis'!B:B)</f>
        <v>40.423690999999998</v>
      </c>
      <c r="F4814">
        <f>_xlfn.XLOOKUP(Table1[[#This Row],[Location]],'Location analysis'!A:A,'Location analysis'!C:C)</f>
        <v>-74.380831999999998</v>
      </c>
      <c r="G4814" t="s">
        <v>160</v>
      </c>
      <c r="H4814" t="s">
        <v>49</v>
      </c>
      <c r="I4814">
        <v>15383564664</v>
      </c>
      <c r="J4814" t="s">
        <v>783</v>
      </c>
      <c r="K4814" t="s">
        <v>51</v>
      </c>
      <c r="L4814">
        <v>143</v>
      </c>
      <c r="M4814">
        <v>2.5</v>
      </c>
      <c r="N4814">
        <v>1</v>
      </c>
      <c r="O4814">
        <v>143</v>
      </c>
      <c r="P4814">
        <v>2.5</v>
      </c>
      <c r="Q4814">
        <v>1</v>
      </c>
      <c r="R4814">
        <v>2.5</v>
      </c>
      <c r="S4814">
        <v>2.5</v>
      </c>
      <c r="T4814" s="1">
        <v>44756</v>
      </c>
      <c r="U4814" t="str">
        <f t="shared" si="375"/>
        <v>Snapple Diet Tea - Peach Tea</v>
      </c>
      <c r="V4814" t="str">
        <f t="shared" si="376"/>
        <v>Non Carbonated</v>
      </c>
      <c r="W4814" t="s">
        <v>49</v>
      </c>
      <c r="X4814" t="b">
        <f t="shared" si="378"/>
        <v>1</v>
      </c>
      <c r="Y4814">
        <f t="shared" si="377"/>
        <v>2.5</v>
      </c>
      <c r="Z4814" s="2">
        <f t="shared" si="379"/>
        <v>1.6666666666666667</v>
      </c>
      <c r="AA4814" t="s">
        <v>75</v>
      </c>
      <c r="AB4814" t="s">
        <v>161</v>
      </c>
      <c r="AD4814" t="s">
        <v>123</v>
      </c>
      <c r="AE4814" t="s">
        <v>784</v>
      </c>
      <c r="AF4814">
        <v>2022</v>
      </c>
    </row>
    <row r="4815" spans="1:32" x14ac:dyDescent="0.25">
      <c r="A4815" t="s">
        <v>29</v>
      </c>
      <c r="B4815" t="s">
        <v>394</v>
      </c>
      <c r="C4815" t="s">
        <v>395</v>
      </c>
      <c r="D4815" t="s">
        <v>396</v>
      </c>
      <c r="E4815">
        <f>_xlfn.XLOOKUP(Table1[[#This Row],[Location]],'Location analysis'!A:A,'Location analysis'!B:B)</f>
        <v>40.416893999999999</v>
      </c>
      <c r="F4815">
        <f>_xlfn.XLOOKUP(Table1[[#This Row],[Location]],'Location analysis'!A:A,'Location analysis'!C:C)</f>
        <v>-74.420399000000003</v>
      </c>
      <c r="G4815" t="s">
        <v>137</v>
      </c>
      <c r="H4815" t="s">
        <v>97</v>
      </c>
      <c r="I4815">
        <v>15383570958</v>
      </c>
      <c r="J4815" t="s">
        <v>783</v>
      </c>
      <c r="K4815" t="s">
        <v>51</v>
      </c>
      <c r="L4815">
        <v>144</v>
      </c>
      <c r="M4815">
        <v>1.5</v>
      </c>
      <c r="N4815">
        <v>1</v>
      </c>
      <c r="O4815">
        <v>144</v>
      </c>
      <c r="P4815">
        <v>1.5</v>
      </c>
      <c r="Q4815">
        <v>1</v>
      </c>
      <c r="R4815">
        <v>1.5</v>
      </c>
      <c r="S4815">
        <v>1.5</v>
      </c>
      <c r="T4815" s="1">
        <v>44756</v>
      </c>
      <c r="U4815" t="str">
        <f t="shared" si="375"/>
        <v>Poland Springs Water</v>
      </c>
      <c r="V4815" t="str">
        <f t="shared" si="376"/>
        <v>Water</v>
      </c>
      <c r="W4815" t="s">
        <v>97</v>
      </c>
      <c r="X4815" t="b">
        <f t="shared" si="378"/>
        <v>1</v>
      </c>
      <c r="Y4815">
        <f t="shared" si="377"/>
        <v>1.5</v>
      </c>
      <c r="Z4815" s="2">
        <f t="shared" si="379"/>
        <v>1</v>
      </c>
      <c r="AA4815" t="s">
        <v>137</v>
      </c>
      <c r="AD4815" t="s">
        <v>123</v>
      </c>
      <c r="AE4815" t="s">
        <v>784</v>
      </c>
      <c r="AF4815">
        <v>2022</v>
      </c>
    </row>
    <row r="4816" spans="1:32" x14ac:dyDescent="0.25">
      <c r="A4816" t="s">
        <v>29</v>
      </c>
      <c r="B4816" t="s">
        <v>394</v>
      </c>
      <c r="C4816" t="s">
        <v>395</v>
      </c>
      <c r="D4816" t="s">
        <v>396</v>
      </c>
      <c r="E4816">
        <f>_xlfn.XLOOKUP(Table1[[#This Row],[Location]],'Location analysis'!A:A,'Location analysis'!B:B)</f>
        <v>40.416893999999999</v>
      </c>
      <c r="F4816">
        <f>_xlfn.XLOOKUP(Table1[[#This Row],[Location]],'Location analysis'!A:A,'Location analysis'!C:C)</f>
        <v>-74.420399000000003</v>
      </c>
      <c r="G4816" t="s">
        <v>137</v>
      </c>
      <c r="H4816" t="s">
        <v>97</v>
      </c>
      <c r="I4816">
        <v>15383672103</v>
      </c>
      <c r="J4816" t="s">
        <v>783</v>
      </c>
      <c r="K4816" t="s">
        <v>36</v>
      </c>
      <c r="L4816">
        <v>144</v>
      </c>
      <c r="M4816">
        <v>1.5</v>
      </c>
      <c r="N4816">
        <v>1</v>
      </c>
      <c r="O4816">
        <v>144</v>
      </c>
      <c r="P4816">
        <v>1.5</v>
      </c>
      <c r="Q4816">
        <v>1</v>
      </c>
      <c r="R4816">
        <v>1.5</v>
      </c>
      <c r="S4816">
        <v>1.5</v>
      </c>
      <c r="T4816" s="1">
        <v>44756</v>
      </c>
      <c r="U4816" t="str">
        <f t="shared" si="375"/>
        <v>Poland Springs Water</v>
      </c>
      <c r="V4816" t="str">
        <f t="shared" si="376"/>
        <v>Water</v>
      </c>
      <c r="W4816" t="s">
        <v>97</v>
      </c>
      <c r="X4816" t="b">
        <f t="shared" si="378"/>
        <v>1</v>
      </c>
      <c r="Y4816">
        <f t="shared" si="377"/>
        <v>1.5</v>
      </c>
      <c r="Z4816" s="2">
        <f t="shared" si="379"/>
        <v>1</v>
      </c>
      <c r="AA4816" t="s">
        <v>137</v>
      </c>
      <c r="AD4816" t="s">
        <v>123</v>
      </c>
      <c r="AE4816" t="s">
        <v>784</v>
      </c>
      <c r="AF4816">
        <v>2022</v>
      </c>
    </row>
    <row r="4817" spans="1:32" x14ac:dyDescent="0.25">
      <c r="A4817" t="s">
        <v>29</v>
      </c>
      <c r="B4817" t="s">
        <v>67</v>
      </c>
      <c r="C4817" t="s">
        <v>68</v>
      </c>
      <c r="D4817" t="s">
        <v>69</v>
      </c>
      <c r="E4817">
        <f>_xlfn.XLOOKUP(Table1[[#This Row],[Location]],'Location analysis'!A:A,'Location analysis'!B:B)</f>
        <v>40.435699999999997</v>
      </c>
      <c r="F4817">
        <f>_xlfn.XLOOKUP(Table1[[#This Row],[Location]],'Location analysis'!A:A,'Location analysis'!C:C)</f>
        <v>-74.125200000000007</v>
      </c>
      <c r="G4817" t="s">
        <v>738</v>
      </c>
      <c r="H4817" t="s">
        <v>34</v>
      </c>
      <c r="I4817">
        <v>15383681103</v>
      </c>
      <c r="J4817" t="s">
        <v>783</v>
      </c>
      <c r="K4817" t="s">
        <v>51</v>
      </c>
      <c r="L4817">
        <v>142</v>
      </c>
      <c r="M4817">
        <v>1.5</v>
      </c>
      <c r="N4817">
        <v>1</v>
      </c>
      <c r="O4817">
        <v>142</v>
      </c>
      <c r="P4817">
        <v>1.5</v>
      </c>
      <c r="Q4817">
        <v>1</v>
      </c>
      <c r="R4817">
        <v>1.5</v>
      </c>
      <c r="S4817">
        <v>1.5</v>
      </c>
      <c r="T4817" s="1">
        <v>44756</v>
      </c>
      <c r="U4817" t="str">
        <f t="shared" si="375"/>
        <v>Coca Cola - Regular</v>
      </c>
      <c r="V4817" t="str">
        <f t="shared" si="376"/>
        <v>Carbonated</v>
      </c>
      <c r="W4817" t="s">
        <v>34</v>
      </c>
      <c r="X4817" t="b">
        <f t="shared" si="378"/>
        <v>1</v>
      </c>
      <c r="Y4817">
        <f t="shared" si="377"/>
        <v>1.5</v>
      </c>
      <c r="Z4817" s="2">
        <f t="shared" si="379"/>
        <v>1</v>
      </c>
      <c r="AA4817" t="s">
        <v>183</v>
      </c>
      <c r="AB4817" t="s">
        <v>739</v>
      </c>
      <c r="AD4817" t="s">
        <v>123</v>
      </c>
      <c r="AE4817" t="s">
        <v>784</v>
      </c>
      <c r="AF4817">
        <v>2022</v>
      </c>
    </row>
    <row r="4818" spans="1:32" x14ac:dyDescent="0.25">
      <c r="A4818" t="s">
        <v>29</v>
      </c>
      <c r="B4818" t="s">
        <v>67</v>
      </c>
      <c r="C4818" t="s">
        <v>68</v>
      </c>
      <c r="D4818" t="s">
        <v>69</v>
      </c>
      <c r="E4818">
        <f>_xlfn.XLOOKUP(Table1[[#This Row],[Location]],'Location analysis'!A:A,'Location analysis'!B:B)</f>
        <v>40.435699999999997</v>
      </c>
      <c r="F4818">
        <f>_xlfn.XLOOKUP(Table1[[#This Row],[Location]],'Location analysis'!A:A,'Location analysis'!C:C)</f>
        <v>-74.125200000000007</v>
      </c>
      <c r="G4818" t="s">
        <v>185</v>
      </c>
      <c r="H4818" t="s">
        <v>34</v>
      </c>
      <c r="I4818">
        <v>15383900021</v>
      </c>
      <c r="J4818" t="s">
        <v>783</v>
      </c>
      <c r="K4818" t="s">
        <v>51</v>
      </c>
      <c r="L4818">
        <v>148</v>
      </c>
      <c r="M4818">
        <v>3.5</v>
      </c>
      <c r="N4818">
        <v>1</v>
      </c>
      <c r="O4818">
        <v>148</v>
      </c>
      <c r="P4818">
        <v>3.5</v>
      </c>
      <c r="Q4818">
        <v>1</v>
      </c>
      <c r="R4818">
        <v>3.5</v>
      </c>
      <c r="S4818">
        <v>3.5</v>
      </c>
      <c r="T4818" s="1">
        <v>44756</v>
      </c>
      <c r="U4818" t="str">
        <f t="shared" si="375"/>
        <v>Red Bull - Original</v>
      </c>
      <c r="V4818" t="str">
        <f t="shared" si="376"/>
        <v>Carbonated</v>
      </c>
      <c r="W4818" t="s">
        <v>34</v>
      </c>
      <c r="X4818" t="b">
        <f t="shared" si="378"/>
        <v>1</v>
      </c>
      <c r="Y4818">
        <f t="shared" si="377"/>
        <v>3.5</v>
      </c>
      <c r="Z4818" s="2">
        <f t="shared" si="379"/>
        <v>2.3333333333333335</v>
      </c>
      <c r="AA4818" t="s">
        <v>37</v>
      </c>
      <c r="AB4818" t="s">
        <v>150</v>
      </c>
      <c r="AD4818" t="s">
        <v>123</v>
      </c>
      <c r="AE4818" t="s">
        <v>784</v>
      </c>
      <c r="AF4818">
        <v>2022</v>
      </c>
    </row>
    <row r="4819" spans="1:32" x14ac:dyDescent="0.25">
      <c r="A4819" t="s">
        <v>29</v>
      </c>
      <c r="B4819" t="s">
        <v>394</v>
      </c>
      <c r="C4819" t="s">
        <v>395</v>
      </c>
      <c r="D4819" t="s">
        <v>396</v>
      </c>
      <c r="E4819">
        <f>_xlfn.XLOOKUP(Table1[[#This Row],[Location]],'Location analysis'!A:A,'Location analysis'!B:B)</f>
        <v>40.416893999999999</v>
      </c>
      <c r="F4819">
        <f>_xlfn.XLOOKUP(Table1[[#This Row],[Location]],'Location analysis'!A:A,'Location analysis'!C:C)</f>
        <v>-74.420399000000003</v>
      </c>
      <c r="G4819" t="s">
        <v>733</v>
      </c>
      <c r="H4819" t="s">
        <v>43</v>
      </c>
      <c r="I4819">
        <v>15384110211</v>
      </c>
      <c r="J4819" t="s">
        <v>783</v>
      </c>
      <c r="K4819" t="s">
        <v>51</v>
      </c>
      <c r="L4819">
        <v>162</v>
      </c>
      <c r="M4819">
        <v>4</v>
      </c>
      <c r="N4819">
        <v>1</v>
      </c>
      <c r="O4819">
        <v>162</v>
      </c>
      <c r="P4819">
        <v>4</v>
      </c>
      <c r="Q4819">
        <v>1</v>
      </c>
      <c r="R4819">
        <v>4</v>
      </c>
      <c r="S4819">
        <v>4</v>
      </c>
      <c r="T4819" s="1">
        <v>44756</v>
      </c>
      <c r="U4819" t="str">
        <f t="shared" si="375"/>
        <v>Pringles - Sour Cream &amp; Onion</v>
      </c>
      <c r="V4819" t="str">
        <f t="shared" si="376"/>
        <v>Food</v>
      </c>
      <c r="W4819" t="s">
        <v>43</v>
      </c>
      <c r="X4819" t="b">
        <f t="shared" si="378"/>
        <v>1</v>
      </c>
      <c r="Y4819">
        <f t="shared" si="377"/>
        <v>4</v>
      </c>
      <c r="Z4819" s="2">
        <f t="shared" si="379"/>
        <v>2.6666666666666665</v>
      </c>
      <c r="AA4819" t="s">
        <v>728</v>
      </c>
      <c r="AB4819" t="s">
        <v>726</v>
      </c>
      <c r="AD4819" t="s">
        <v>123</v>
      </c>
      <c r="AE4819" t="s">
        <v>784</v>
      </c>
      <c r="AF4819">
        <v>2022</v>
      </c>
    </row>
    <row r="4820" spans="1:32" x14ac:dyDescent="0.25">
      <c r="A4820" t="s">
        <v>29</v>
      </c>
      <c r="B4820" t="s">
        <v>394</v>
      </c>
      <c r="C4820" t="s">
        <v>395</v>
      </c>
      <c r="D4820" t="s">
        <v>396</v>
      </c>
      <c r="E4820">
        <f>_xlfn.XLOOKUP(Table1[[#This Row],[Location]],'Location analysis'!A:A,'Location analysis'!B:B)</f>
        <v>40.416893999999999</v>
      </c>
      <c r="F4820">
        <f>_xlfn.XLOOKUP(Table1[[#This Row],[Location]],'Location analysis'!A:A,'Location analysis'!C:C)</f>
        <v>-74.420399000000003</v>
      </c>
      <c r="G4820" t="s">
        <v>612</v>
      </c>
      <c r="H4820" t="s">
        <v>43</v>
      </c>
      <c r="I4820">
        <v>15384114053</v>
      </c>
      <c r="J4820" t="s">
        <v>783</v>
      </c>
      <c r="K4820" t="s">
        <v>51</v>
      </c>
      <c r="L4820">
        <v>125</v>
      </c>
      <c r="M4820">
        <v>1.25</v>
      </c>
      <c r="N4820">
        <v>1</v>
      </c>
      <c r="O4820">
        <v>125</v>
      </c>
      <c r="P4820">
        <v>1.25</v>
      </c>
      <c r="Q4820">
        <v>1</v>
      </c>
      <c r="R4820">
        <v>1.25</v>
      </c>
      <c r="S4820">
        <v>1.25</v>
      </c>
      <c r="T4820" s="1">
        <v>44756</v>
      </c>
      <c r="U4820" t="str">
        <f t="shared" si="375"/>
        <v>Goldfish Baked - Cheddar</v>
      </c>
      <c r="V4820" t="str">
        <f t="shared" si="376"/>
        <v>Food</v>
      </c>
      <c r="W4820" t="s">
        <v>43</v>
      </c>
      <c r="X4820" t="b">
        <f t="shared" si="378"/>
        <v>1</v>
      </c>
      <c r="Y4820">
        <f t="shared" si="377"/>
        <v>1.25</v>
      </c>
      <c r="Z4820" s="2">
        <f t="shared" si="379"/>
        <v>0.83333333333333337</v>
      </c>
      <c r="AA4820" t="s">
        <v>613</v>
      </c>
      <c r="AB4820" t="s">
        <v>614</v>
      </c>
      <c r="AD4820" t="s">
        <v>123</v>
      </c>
      <c r="AE4820" t="s">
        <v>784</v>
      </c>
      <c r="AF4820">
        <v>2022</v>
      </c>
    </row>
    <row r="4821" spans="1:32" x14ac:dyDescent="0.25">
      <c r="A4821" t="s">
        <v>29</v>
      </c>
      <c r="B4821" t="s">
        <v>394</v>
      </c>
      <c r="C4821" t="s">
        <v>395</v>
      </c>
      <c r="D4821" t="s">
        <v>396</v>
      </c>
      <c r="E4821">
        <f>_xlfn.XLOOKUP(Table1[[#This Row],[Location]],'Location analysis'!A:A,'Location analysis'!B:B)</f>
        <v>40.416893999999999</v>
      </c>
      <c r="F4821">
        <f>_xlfn.XLOOKUP(Table1[[#This Row],[Location]],'Location analysis'!A:A,'Location analysis'!C:C)</f>
        <v>-74.420399000000003</v>
      </c>
      <c r="G4821" t="s">
        <v>570</v>
      </c>
      <c r="H4821" t="s">
        <v>97</v>
      </c>
      <c r="I4821">
        <v>15384123244</v>
      </c>
      <c r="J4821" t="s">
        <v>783</v>
      </c>
      <c r="K4821" t="s">
        <v>51</v>
      </c>
      <c r="L4821">
        <v>147</v>
      </c>
      <c r="M4821">
        <v>2.75</v>
      </c>
      <c r="N4821">
        <v>1</v>
      </c>
      <c r="O4821">
        <v>147</v>
      </c>
      <c r="P4821">
        <v>2.75</v>
      </c>
      <c r="Q4821">
        <v>1</v>
      </c>
      <c r="R4821">
        <v>2.75</v>
      </c>
      <c r="S4821">
        <v>2.75</v>
      </c>
      <c r="T4821" s="1">
        <v>44756</v>
      </c>
      <c r="U4821" t="str">
        <f t="shared" si="375"/>
        <v>BodyArmor LYTE - Strawberry Lemonade</v>
      </c>
      <c r="V4821" t="str">
        <f t="shared" si="376"/>
        <v>Water</v>
      </c>
      <c r="W4821" t="s">
        <v>97</v>
      </c>
      <c r="X4821" t="b">
        <f t="shared" si="378"/>
        <v>1</v>
      </c>
      <c r="Y4821">
        <f t="shared" si="377"/>
        <v>2.75</v>
      </c>
      <c r="Z4821" s="2">
        <f t="shared" si="379"/>
        <v>1.8333333333333333</v>
      </c>
      <c r="AA4821" t="s">
        <v>571</v>
      </c>
      <c r="AB4821" t="s">
        <v>572</v>
      </c>
      <c r="AD4821" t="s">
        <v>123</v>
      </c>
      <c r="AE4821" t="s">
        <v>784</v>
      </c>
      <c r="AF4821">
        <v>2022</v>
      </c>
    </row>
    <row r="4822" spans="1:32" x14ac:dyDescent="0.25">
      <c r="A4822" t="s">
        <v>29</v>
      </c>
      <c r="B4822" t="s">
        <v>394</v>
      </c>
      <c r="C4822" t="s">
        <v>395</v>
      </c>
      <c r="D4822" t="s">
        <v>396</v>
      </c>
      <c r="E4822">
        <f>_xlfn.XLOOKUP(Table1[[#This Row],[Location]],'Location analysis'!A:A,'Location analysis'!B:B)</f>
        <v>40.416893999999999</v>
      </c>
      <c r="F4822">
        <f>_xlfn.XLOOKUP(Table1[[#This Row],[Location]],'Location analysis'!A:A,'Location analysis'!C:C)</f>
        <v>-74.420399000000003</v>
      </c>
      <c r="G4822" t="s">
        <v>293</v>
      </c>
      <c r="H4822" t="s">
        <v>43</v>
      </c>
      <c r="I4822">
        <v>15384133683</v>
      </c>
      <c r="J4822" t="s">
        <v>783</v>
      </c>
      <c r="K4822" t="s">
        <v>51</v>
      </c>
      <c r="L4822">
        <v>138</v>
      </c>
      <c r="M4822">
        <v>2</v>
      </c>
      <c r="N4822">
        <v>1</v>
      </c>
      <c r="O4822">
        <v>138</v>
      </c>
      <c r="P4822">
        <v>2</v>
      </c>
      <c r="Q4822">
        <v>1</v>
      </c>
      <c r="R4822">
        <v>2</v>
      </c>
      <c r="S4822">
        <v>2</v>
      </c>
      <c r="T4822" s="1">
        <v>44756</v>
      </c>
      <c r="U4822" t="str">
        <f t="shared" si="375"/>
        <v>Kinder - Bueno - Crispy Creamy Chocolate</v>
      </c>
      <c r="V4822" t="str">
        <f t="shared" si="376"/>
        <v>Food</v>
      </c>
      <c r="W4822" t="s">
        <v>43</v>
      </c>
      <c r="X4822" t="b">
        <f t="shared" si="378"/>
        <v>1</v>
      </c>
      <c r="Y4822">
        <f t="shared" si="377"/>
        <v>2</v>
      </c>
      <c r="Z4822" s="2">
        <f t="shared" si="379"/>
        <v>1.3333333333333333</v>
      </c>
      <c r="AA4822" t="s">
        <v>294</v>
      </c>
      <c r="AB4822" t="s">
        <v>295</v>
      </c>
      <c r="AC4822" t="s">
        <v>296</v>
      </c>
      <c r="AD4822" t="s">
        <v>123</v>
      </c>
      <c r="AE4822" t="s">
        <v>784</v>
      </c>
      <c r="AF4822">
        <v>2022</v>
      </c>
    </row>
    <row r="4823" spans="1:32" x14ac:dyDescent="0.25">
      <c r="A4823" t="s">
        <v>29</v>
      </c>
      <c r="B4823" t="s">
        <v>394</v>
      </c>
      <c r="C4823" t="s">
        <v>395</v>
      </c>
      <c r="D4823" t="s">
        <v>396</v>
      </c>
      <c r="E4823">
        <f>_xlfn.XLOOKUP(Table1[[#This Row],[Location]],'Location analysis'!A:A,'Location analysis'!B:B)</f>
        <v>40.416893999999999</v>
      </c>
      <c r="F4823">
        <f>_xlfn.XLOOKUP(Table1[[#This Row],[Location]],'Location analysis'!A:A,'Location analysis'!C:C)</f>
        <v>-74.420399000000003</v>
      </c>
      <c r="G4823" t="s">
        <v>664</v>
      </c>
      <c r="H4823" t="s">
        <v>49</v>
      </c>
      <c r="I4823">
        <v>15384143330</v>
      </c>
      <c r="J4823" t="s">
        <v>783</v>
      </c>
      <c r="K4823" t="s">
        <v>51</v>
      </c>
      <c r="L4823">
        <v>143</v>
      </c>
      <c r="M4823">
        <v>2.75</v>
      </c>
      <c r="N4823">
        <v>1</v>
      </c>
      <c r="O4823">
        <v>143</v>
      </c>
      <c r="P4823">
        <v>2.75</v>
      </c>
      <c r="Q4823">
        <v>1</v>
      </c>
      <c r="R4823">
        <v>2.75</v>
      </c>
      <c r="S4823">
        <v>2.75</v>
      </c>
      <c r="T4823" s="1">
        <v>44756</v>
      </c>
      <c r="U4823" t="str">
        <f t="shared" si="375"/>
        <v>BodyArmor  LYTE - Blueberry Pomegranate</v>
      </c>
      <c r="V4823" t="str">
        <f t="shared" si="376"/>
        <v>Non Carbonated</v>
      </c>
      <c r="W4823" t="s">
        <v>49</v>
      </c>
      <c r="X4823" t="b">
        <f t="shared" si="378"/>
        <v>1</v>
      </c>
      <c r="Y4823">
        <f t="shared" si="377"/>
        <v>2.75</v>
      </c>
      <c r="Z4823" s="2">
        <f t="shared" si="379"/>
        <v>1.8333333333333333</v>
      </c>
      <c r="AA4823" t="s">
        <v>665</v>
      </c>
      <c r="AB4823" t="s">
        <v>666</v>
      </c>
      <c r="AD4823" t="s">
        <v>123</v>
      </c>
      <c r="AE4823" t="s">
        <v>784</v>
      </c>
      <c r="AF4823">
        <v>2022</v>
      </c>
    </row>
    <row r="4824" spans="1:32" x14ac:dyDescent="0.25">
      <c r="A4824" t="s">
        <v>29</v>
      </c>
      <c r="B4824" t="s">
        <v>394</v>
      </c>
      <c r="C4824" t="s">
        <v>395</v>
      </c>
      <c r="D4824" t="s">
        <v>396</v>
      </c>
      <c r="E4824">
        <f>_xlfn.XLOOKUP(Table1[[#This Row],[Location]],'Location analysis'!A:A,'Location analysis'!B:B)</f>
        <v>40.416893999999999</v>
      </c>
      <c r="F4824">
        <f>_xlfn.XLOOKUP(Table1[[#This Row],[Location]],'Location analysis'!A:A,'Location analysis'!C:C)</f>
        <v>-74.420399000000003</v>
      </c>
      <c r="G4824" t="s">
        <v>599</v>
      </c>
      <c r="H4824" t="s">
        <v>43</v>
      </c>
      <c r="I4824">
        <v>15384154710</v>
      </c>
      <c r="J4824" t="s">
        <v>783</v>
      </c>
      <c r="K4824" t="s">
        <v>51</v>
      </c>
      <c r="L4824">
        <v>121</v>
      </c>
      <c r="M4824">
        <v>2.5</v>
      </c>
      <c r="N4824">
        <v>1</v>
      </c>
      <c r="O4824">
        <v>121</v>
      </c>
      <c r="P4824">
        <v>2.5</v>
      </c>
      <c r="Q4824">
        <v>1</v>
      </c>
      <c r="R4824">
        <v>2.5</v>
      </c>
      <c r="S4824">
        <v>2.5</v>
      </c>
      <c r="T4824" s="1">
        <v>44756</v>
      </c>
      <c r="U4824" t="str">
        <f t="shared" si="375"/>
        <v>Snyder's of Hanover Pretzel Pieces - Hot Buff</v>
      </c>
      <c r="V4824" t="str">
        <f t="shared" si="376"/>
        <v>Food</v>
      </c>
      <c r="W4824" t="s">
        <v>43</v>
      </c>
      <c r="X4824" t="b">
        <f t="shared" si="378"/>
        <v>1</v>
      </c>
      <c r="Y4824">
        <f t="shared" si="377"/>
        <v>2.5</v>
      </c>
      <c r="Z4824" s="2">
        <f t="shared" si="379"/>
        <v>1.6666666666666667</v>
      </c>
      <c r="AA4824" t="s">
        <v>591</v>
      </c>
      <c r="AB4824" t="s">
        <v>600</v>
      </c>
      <c r="AD4824" t="s">
        <v>123</v>
      </c>
      <c r="AE4824" t="s">
        <v>784</v>
      </c>
      <c r="AF4824">
        <v>2022</v>
      </c>
    </row>
    <row r="4825" spans="1:32" x14ac:dyDescent="0.25">
      <c r="A4825" t="s">
        <v>29</v>
      </c>
      <c r="B4825" t="s">
        <v>394</v>
      </c>
      <c r="C4825" t="s">
        <v>395</v>
      </c>
      <c r="D4825" t="s">
        <v>396</v>
      </c>
      <c r="E4825">
        <f>_xlfn.XLOOKUP(Table1[[#This Row],[Location]],'Location analysis'!A:A,'Location analysis'!B:B)</f>
        <v>40.416893999999999</v>
      </c>
      <c r="F4825">
        <f>_xlfn.XLOOKUP(Table1[[#This Row],[Location]],'Location analysis'!A:A,'Location analysis'!C:C)</f>
        <v>-74.420399000000003</v>
      </c>
      <c r="G4825" t="s">
        <v>599</v>
      </c>
      <c r="H4825" t="s">
        <v>43</v>
      </c>
      <c r="I4825">
        <v>15384163420</v>
      </c>
      <c r="J4825" t="s">
        <v>783</v>
      </c>
      <c r="K4825" t="s">
        <v>51</v>
      </c>
      <c r="L4825">
        <v>121</v>
      </c>
      <c r="M4825">
        <v>2.5</v>
      </c>
      <c r="N4825">
        <v>1</v>
      </c>
      <c r="O4825">
        <v>121</v>
      </c>
      <c r="P4825">
        <v>2.5</v>
      </c>
      <c r="Q4825">
        <v>1</v>
      </c>
      <c r="R4825">
        <v>2.5</v>
      </c>
      <c r="S4825">
        <v>2.5</v>
      </c>
      <c r="T4825" s="1">
        <v>44756</v>
      </c>
      <c r="U4825" t="str">
        <f t="shared" si="375"/>
        <v>Snyder's of Hanover Pretzel Pieces - Hot Buff</v>
      </c>
      <c r="V4825" t="str">
        <f t="shared" si="376"/>
        <v>Food</v>
      </c>
      <c r="W4825" t="s">
        <v>43</v>
      </c>
      <c r="X4825" t="b">
        <f t="shared" si="378"/>
        <v>1</v>
      </c>
      <c r="Y4825">
        <f t="shared" si="377"/>
        <v>2.5</v>
      </c>
      <c r="Z4825" s="2">
        <f t="shared" si="379"/>
        <v>1.6666666666666667</v>
      </c>
      <c r="AA4825" t="s">
        <v>591</v>
      </c>
      <c r="AB4825" t="s">
        <v>600</v>
      </c>
      <c r="AD4825" t="s">
        <v>123</v>
      </c>
      <c r="AE4825" t="s">
        <v>784</v>
      </c>
      <c r="AF4825">
        <v>2022</v>
      </c>
    </row>
    <row r="4826" spans="1:32" x14ac:dyDescent="0.25">
      <c r="A4826" t="s">
        <v>29</v>
      </c>
      <c r="B4826" t="s">
        <v>67</v>
      </c>
      <c r="C4826" t="s">
        <v>68</v>
      </c>
      <c r="D4826" t="s">
        <v>69</v>
      </c>
      <c r="E4826">
        <f>_xlfn.XLOOKUP(Table1[[#This Row],[Location]],'Location analysis'!A:A,'Location analysis'!B:B)</f>
        <v>40.435699999999997</v>
      </c>
      <c r="F4826">
        <f>_xlfn.XLOOKUP(Table1[[#This Row],[Location]],'Location analysis'!A:A,'Location analysis'!C:C)</f>
        <v>-74.125200000000007</v>
      </c>
      <c r="G4826" t="s">
        <v>81</v>
      </c>
      <c r="H4826" t="s">
        <v>43</v>
      </c>
      <c r="I4826">
        <v>15384208260</v>
      </c>
      <c r="J4826" t="s">
        <v>783</v>
      </c>
      <c r="K4826" t="s">
        <v>36</v>
      </c>
      <c r="L4826">
        <v>137</v>
      </c>
      <c r="M4826">
        <v>2.5</v>
      </c>
      <c r="N4826">
        <v>1</v>
      </c>
      <c r="O4826">
        <v>137</v>
      </c>
      <c r="P4826">
        <v>2.5</v>
      </c>
      <c r="Q4826">
        <v>1</v>
      </c>
      <c r="R4826">
        <v>2.5</v>
      </c>
      <c r="S4826">
        <v>5</v>
      </c>
      <c r="T4826" s="1">
        <v>44756</v>
      </c>
      <c r="U4826" t="str">
        <f t="shared" si="375"/>
        <v>KitKat - Crisp Wafers</v>
      </c>
      <c r="V4826" t="str">
        <f t="shared" si="376"/>
        <v>Food</v>
      </c>
      <c r="W4826" t="s">
        <v>43</v>
      </c>
      <c r="X4826" t="b">
        <f t="shared" si="378"/>
        <v>1</v>
      </c>
      <c r="Y4826">
        <f t="shared" si="377"/>
        <v>2.5</v>
      </c>
      <c r="Z4826" s="2">
        <f t="shared" si="379"/>
        <v>1.6666666666666667</v>
      </c>
      <c r="AA4826" t="s">
        <v>82</v>
      </c>
      <c r="AB4826" t="s">
        <v>83</v>
      </c>
      <c r="AD4826" t="s">
        <v>123</v>
      </c>
      <c r="AE4826" t="s">
        <v>784</v>
      </c>
      <c r="AF4826">
        <v>2022</v>
      </c>
    </row>
    <row r="4827" spans="1:32" x14ac:dyDescent="0.25">
      <c r="A4827" t="s">
        <v>29</v>
      </c>
      <c r="B4827" t="s">
        <v>67</v>
      </c>
      <c r="C4827" t="s">
        <v>68</v>
      </c>
      <c r="D4827" t="s">
        <v>69</v>
      </c>
      <c r="E4827">
        <f>_xlfn.XLOOKUP(Table1[[#This Row],[Location]],'Location analysis'!A:A,'Location analysis'!B:B)</f>
        <v>40.435699999999997</v>
      </c>
      <c r="F4827">
        <f>_xlfn.XLOOKUP(Table1[[#This Row],[Location]],'Location analysis'!A:A,'Location analysis'!C:C)</f>
        <v>-74.125200000000007</v>
      </c>
      <c r="G4827" t="s">
        <v>329</v>
      </c>
      <c r="H4827" t="s">
        <v>49</v>
      </c>
      <c r="I4827">
        <v>15384208260</v>
      </c>
      <c r="J4827" t="s">
        <v>783</v>
      </c>
      <c r="K4827" t="s">
        <v>36</v>
      </c>
      <c r="L4827">
        <v>147</v>
      </c>
      <c r="M4827">
        <v>2.5</v>
      </c>
      <c r="N4827">
        <v>1</v>
      </c>
      <c r="O4827">
        <v>147</v>
      </c>
      <c r="P4827">
        <v>2.5</v>
      </c>
      <c r="Q4827">
        <v>1</v>
      </c>
      <c r="R4827">
        <v>2.5</v>
      </c>
      <c r="S4827">
        <v>5</v>
      </c>
      <c r="T4827" s="1">
        <v>44756</v>
      </c>
      <c r="U4827" t="str">
        <f t="shared" si="375"/>
        <v>Snapple Tea - Raspberry</v>
      </c>
      <c r="V4827" t="str">
        <f t="shared" si="376"/>
        <v>Non Carbonated</v>
      </c>
      <c r="W4827" t="s">
        <v>49</v>
      </c>
      <c r="X4827" t="b">
        <f t="shared" si="378"/>
        <v>1</v>
      </c>
      <c r="Y4827">
        <f t="shared" si="377"/>
        <v>2.5</v>
      </c>
      <c r="Z4827" s="2">
        <f t="shared" si="379"/>
        <v>1.6666666666666667</v>
      </c>
      <c r="AA4827" t="s">
        <v>330</v>
      </c>
      <c r="AB4827" t="s">
        <v>144</v>
      </c>
      <c r="AD4827" t="s">
        <v>123</v>
      </c>
      <c r="AE4827" t="s">
        <v>784</v>
      </c>
      <c r="AF4827">
        <v>2022</v>
      </c>
    </row>
    <row r="4828" spans="1:32" x14ac:dyDescent="0.25">
      <c r="A4828" t="s">
        <v>29</v>
      </c>
      <c r="B4828" t="s">
        <v>394</v>
      </c>
      <c r="C4828" t="s">
        <v>395</v>
      </c>
      <c r="D4828" t="s">
        <v>396</v>
      </c>
      <c r="E4828">
        <f>_xlfn.XLOOKUP(Table1[[#This Row],[Location]],'Location analysis'!A:A,'Location analysis'!B:B)</f>
        <v>40.416893999999999</v>
      </c>
      <c r="F4828">
        <f>_xlfn.XLOOKUP(Table1[[#This Row],[Location]],'Location analysis'!A:A,'Location analysis'!C:C)</f>
        <v>-74.420399000000003</v>
      </c>
      <c r="G4828" t="s">
        <v>654</v>
      </c>
      <c r="I4828">
        <v>15384200838</v>
      </c>
      <c r="J4828" t="s">
        <v>783</v>
      </c>
      <c r="K4828" t="s">
        <v>51</v>
      </c>
      <c r="L4828">
        <v>156</v>
      </c>
      <c r="M4828">
        <v>3</v>
      </c>
      <c r="N4828">
        <v>1</v>
      </c>
      <c r="O4828">
        <v>156</v>
      </c>
      <c r="P4828">
        <v>3</v>
      </c>
      <c r="Q4828">
        <v>1</v>
      </c>
      <c r="R4828">
        <v>3</v>
      </c>
      <c r="S4828">
        <v>3</v>
      </c>
      <c r="T4828" s="1">
        <v>44756</v>
      </c>
      <c r="U4828" t="str">
        <f t="shared" si="375"/>
        <v>Teddy Grahams - Go Paks</v>
      </c>
      <c r="V4828" t="str">
        <f t="shared" si="376"/>
        <v>Cell is Blank - Dis-regard</v>
      </c>
      <c r="W4828" t="s">
        <v>43</v>
      </c>
      <c r="X4828" t="b">
        <f t="shared" si="378"/>
        <v>1</v>
      </c>
      <c r="Y4828">
        <f t="shared" si="377"/>
        <v>3</v>
      </c>
      <c r="Z4828" s="2">
        <f t="shared" si="379"/>
        <v>2</v>
      </c>
      <c r="AA4828" t="s">
        <v>655</v>
      </c>
      <c r="AB4828" t="s">
        <v>492</v>
      </c>
      <c r="AD4828" t="s">
        <v>123</v>
      </c>
      <c r="AE4828" t="s">
        <v>784</v>
      </c>
      <c r="AF4828">
        <v>2022</v>
      </c>
    </row>
    <row r="4829" spans="1:32" x14ac:dyDescent="0.25">
      <c r="A4829" t="s">
        <v>29</v>
      </c>
      <c r="B4829" t="s">
        <v>394</v>
      </c>
      <c r="C4829" t="s">
        <v>395</v>
      </c>
      <c r="D4829" t="s">
        <v>396</v>
      </c>
      <c r="E4829">
        <f>_xlfn.XLOOKUP(Table1[[#This Row],[Location]],'Location analysis'!A:A,'Location analysis'!B:B)</f>
        <v>40.416893999999999</v>
      </c>
      <c r="F4829">
        <f>_xlfn.XLOOKUP(Table1[[#This Row],[Location]],'Location analysis'!A:A,'Location analysis'!C:C)</f>
        <v>-74.420399000000003</v>
      </c>
      <c r="G4829" t="s">
        <v>128</v>
      </c>
      <c r="H4829" t="s">
        <v>43</v>
      </c>
      <c r="I4829">
        <v>15384330501</v>
      </c>
      <c r="J4829" t="s">
        <v>783</v>
      </c>
      <c r="K4829" t="s">
        <v>51</v>
      </c>
      <c r="L4829">
        <v>113</v>
      </c>
      <c r="M4829">
        <v>1.5</v>
      </c>
      <c r="N4829">
        <v>1</v>
      </c>
      <c r="O4829">
        <v>113</v>
      </c>
      <c r="P4829">
        <v>1.5</v>
      </c>
      <c r="Q4829">
        <v>1</v>
      </c>
      <c r="R4829">
        <v>1.5</v>
      </c>
      <c r="S4829">
        <v>1.5</v>
      </c>
      <c r="T4829" s="1">
        <v>44756</v>
      </c>
      <c r="U4829" t="str">
        <f t="shared" si="375"/>
        <v>SunChips Multigrain - Salsa</v>
      </c>
      <c r="V4829" t="str">
        <f t="shared" si="376"/>
        <v>Food</v>
      </c>
      <c r="W4829" t="s">
        <v>43</v>
      </c>
      <c r="X4829" t="b">
        <f t="shared" si="378"/>
        <v>1</v>
      </c>
      <c r="Y4829">
        <f t="shared" si="377"/>
        <v>1.5</v>
      </c>
      <c r="Z4829" s="2">
        <f t="shared" si="379"/>
        <v>1</v>
      </c>
      <c r="AA4829" t="s">
        <v>129</v>
      </c>
      <c r="AB4829" t="s">
        <v>130</v>
      </c>
      <c r="AD4829" t="s">
        <v>123</v>
      </c>
      <c r="AE4829" t="s">
        <v>784</v>
      </c>
      <c r="AF4829">
        <v>2022</v>
      </c>
    </row>
    <row r="4830" spans="1:32" x14ac:dyDescent="0.25">
      <c r="A4830" t="s">
        <v>29</v>
      </c>
      <c r="B4830" t="s">
        <v>67</v>
      </c>
      <c r="C4830" t="s">
        <v>68</v>
      </c>
      <c r="D4830" t="s">
        <v>69</v>
      </c>
      <c r="E4830">
        <f>_xlfn.XLOOKUP(Table1[[#This Row],[Location]],'Location analysis'!A:A,'Location analysis'!B:B)</f>
        <v>40.435699999999997</v>
      </c>
      <c r="F4830">
        <f>_xlfn.XLOOKUP(Table1[[#This Row],[Location]],'Location analysis'!A:A,'Location analysis'!C:C)</f>
        <v>-74.125200000000007</v>
      </c>
      <c r="G4830" t="s">
        <v>70</v>
      </c>
      <c r="H4830" t="s">
        <v>34</v>
      </c>
      <c r="I4830">
        <v>15384634258</v>
      </c>
      <c r="J4830" t="s">
        <v>783</v>
      </c>
      <c r="K4830" t="s">
        <v>51</v>
      </c>
      <c r="L4830">
        <v>144</v>
      </c>
      <c r="M4830">
        <v>3</v>
      </c>
      <c r="N4830">
        <v>1</v>
      </c>
      <c r="O4830">
        <v>144</v>
      </c>
      <c r="P4830">
        <v>3</v>
      </c>
      <c r="Q4830">
        <v>1</v>
      </c>
      <c r="R4830">
        <v>3</v>
      </c>
      <c r="S4830">
        <v>3</v>
      </c>
      <c r="T4830" s="1">
        <v>44756</v>
      </c>
      <c r="U4830" t="str">
        <f t="shared" si="375"/>
        <v>Monster Energy Original</v>
      </c>
      <c r="V4830" t="str">
        <f t="shared" si="376"/>
        <v>Carbonated</v>
      </c>
      <c r="W4830" t="s">
        <v>34</v>
      </c>
      <c r="X4830" t="b">
        <f t="shared" si="378"/>
        <v>1</v>
      </c>
      <c r="Y4830">
        <f t="shared" si="377"/>
        <v>3</v>
      </c>
      <c r="Z4830" s="2">
        <f t="shared" si="379"/>
        <v>2</v>
      </c>
      <c r="AA4830" t="s">
        <v>70</v>
      </c>
      <c r="AD4830" t="s">
        <v>123</v>
      </c>
      <c r="AE4830" t="s">
        <v>784</v>
      </c>
      <c r="AF4830">
        <v>2022</v>
      </c>
    </row>
    <row r="4831" spans="1:32" x14ac:dyDescent="0.25">
      <c r="A4831" t="s">
        <v>29</v>
      </c>
      <c r="B4831" t="s">
        <v>67</v>
      </c>
      <c r="C4831" t="s">
        <v>68</v>
      </c>
      <c r="D4831" t="s">
        <v>69</v>
      </c>
      <c r="E4831">
        <f>_xlfn.XLOOKUP(Table1[[#This Row],[Location]],'Location analysis'!A:A,'Location analysis'!B:B)</f>
        <v>40.435699999999997</v>
      </c>
      <c r="F4831">
        <f>_xlfn.XLOOKUP(Table1[[#This Row],[Location]],'Location analysis'!A:A,'Location analysis'!C:C)</f>
        <v>-74.125200000000007</v>
      </c>
      <c r="G4831" t="s">
        <v>185</v>
      </c>
      <c r="H4831" t="s">
        <v>34</v>
      </c>
      <c r="I4831">
        <v>15384639015</v>
      </c>
      <c r="J4831" t="s">
        <v>783</v>
      </c>
      <c r="K4831" t="s">
        <v>51</v>
      </c>
      <c r="L4831">
        <v>148</v>
      </c>
      <c r="M4831">
        <v>3.5</v>
      </c>
      <c r="N4831">
        <v>1</v>
      </c>
      <c r="O4831">
        <v>148</v>
      </c>
      <c r="P4831">
        <v>3.5</v>
      </c>
      <c r="Q4831">
        <v>1</v>
      </c>
      <c r="R4831">
        <v>3.5</v>
      </c>
      <c r="S4831">
        <v>3.5</v>
      </c>
      <c r="T4831" s="1">
        <v>44756</v>
      </c>
      <c r="U4831" t="str">
        <f t="shared" si="375"/>
        <v>Red Bull - Original</v>
      </c>
      <c r="V4831" t="str">
        <f t="shared" si="376"/>
        <v>Carbonated</v>
      </c>
      <c r="W4831" t="s">
        <v>34</v>
      </c>
      <c r="X4831" t="b">
        <f t="shared" si="378"/>
        <v>1</v>
      </c>
      <c r="Y4831">
        <f t="shared" si="377"/>
        <v>3.5</v>
      </c>
      <c r="Z4831" s="2">
        <f t="shared" si="379"/>
        <v>2.3333333333333335</v>
      </c>
      <c r="AA4831" t="s">
        <v>37</v>
      </c>
      <c r="AB4831" t="s">
        <v>150</v>
      </c>
      <c r="AD4831" t="s">
        <v>123</v>
      </c>
      <c r="AE4831" t="s">
        <v>784</v>
      </c>
      <c r="AF4831">
        <v>2022</v>
      </c>
    </row>
    <row r="4832" spans="1:32" x14ac:dyDescent="0.25">
      <c r="A4832" t="s">
        <v>29</v>
      </c>
      <c r="B4832" t="s">
        <v>67</v>
      </c>
      <c r="C4832" t="s">
        <v>68</v>
      </c>
      <c r="D4832" t="s">
        <v>69</v>
      </c>
      <c r="E4832">
        <f>_xlfn.XLOOKUP(Table1[[#This Row],[Location]],'Location analysis'!A:A,'Location analysis'!B:B)</f>
        <v>40.435699999999997</v>
      </c>
      <c r="F4832">
        <f>_xlfn.XLOOKUP(Table1[[#This Row],[Location]],'Location analysis'!A:A,'Location analysis'!C:C)</f>
        <v>-74.125200000000007</v>
      </c>
      <c r="G4832" t="s">
        <v>185</v>
      </c>
      <c r="H4832" t="s">
        <v>34</v>
      </c>
      <c r="I4832">
        <v>15384647708</v>
      </c>
      <c r="J4832" t="s">
        <v>783</v>
      </c>
      <c r="K4832" t="s">
        <v>51</v>
      </c>
      <c r="L4832">
        <v>148</v>
      </c>
      <c r="M4832">
        <v>3.5</v>
      </c>
      <c r="N4832">
        <v>1</v>
      </c>
      <c r="O4832">
        <v>148</v>
      </c>
      <c r="P4832">
        <v>3.5</v>
      </c>
      <c r="Q4832">
        <v>1</v>
      </c>
      <c r="R4832">
        <v>3.5</v>
      </c>
      <c r="S4832">
        <v>3.5</v>
      </c>
      <c r="T4832" s="1">
        <v>44756</v>
      </c>
      <c r="U4832" t="str">
        <f t="shared" si="375"/>
        <v>Red Bull - Original</v>
      </c>
      <c r="V4832" t="str">
        <f t="shared" si="376"/>
        <v>Carbonated</v>
      </c>
      <c r="W4832" t="s">
        <v>34</v>
      </c>
      <c r="X4832" t="b">
        <f t="shared" si="378"/>
        <v>1</v>
      </c>
      <c r="Y4832">
        <f t="shared" si="377"/>
        <v>3.5</v>
      </c>
      <c r="Z4832" s="2">
        <f t="shared" si="379"/>
        <v>2.3333333333333335</v>
      </c>
      <c r="AA4832" t="s">
        <v>37</v>
      </c>
      <c r="AB4832" t="s">
        <v>150</v>
      </c>
      <c r="AD4832" t="s">
        <v>123</v>
      </c>
      <c r="AE4832" t="s">
        <v>784</v>
      </c>
      <c r="AF4832">
        <v>2022</v>
      </c>
    </row>
    <row r="4833" spans="1:32" x14ac:dyDescent="0.25">
      <c r="A4833" t="s">
        <v>29</v>
      </c>
      <c r="B4833" t="s">
        <v>67</v>
      </c>
      <c r="C4833" t="s">
        <v>68</v>
      </c>
      <c r="D4833" t="s">
        <v>69</v>
      </c>
      <c r="E4833">
        <f>_xlfn.XLOOKUP(Table1[[#This Row],[Location]],'Location analysis'!A:A,'Location analysis'!B:B)</f>
        <v>40.435699999999997</v>
      </c>
      <c r="F4833">
        <f>_xlfn.XLOOKUP(Table1[[#This Row],[Location]],'Location analysis'!A:A,'Location analysis'!C:C)</f>
        <v>-74.125200000000007</v>
      </c>
      <c r="G4833" t="s">
        <v>750</v>
      </c>
      <c r="H4833" t="s">
        <v>49</v>
      </c>
      <c r="I4833">
        <v>15384796662</v>
      </c>
      <c r="J4833" t="s">
        <v>783</v>
      </c>
      <c r="K4833" t="s">
        <v>51</v>
      </c>
      <c r="L4833">
        <v>145</v>
      </c>
      <c r="M4833">
        <v>2.5</v>
      </c>
      <c r="N4833">
        <v>1</v>
      </c>
      <c r="O4833">
        <v>145</v>
      </c>
      <c r="P4833">
        <v>2.5</v>
      </c>
      <c r="Q4833">
        <v>1</v>
      </c>
      <c r="R4833">
        <v>2.5</v>
      </c>
      <c r="S4833">
        <v>2.5</v>
      </c>
      <c r="T4833" s="1">
        <v>44756</v>
      </c>
      <c r="U4833" t="str">
        <f t="shared" si="375"/>
        <v>Snapple Tea - Peach</v>
      </c>
      <c r="V4833" t="str">
        <f t="shared" si="376"/>
        <v>Non Carbonated</v>
      </c>
      <c r="W4833" t="s">
        <v>49</v>
      </c>
      <c r="X4833" t="b">
        <f t="shared" si="378"/>
        <v>1</v>
      </c>
      <c r="Y4833">
        <f t="shared" si="377"/>
        <v>2.5</v>
      </c>
      <c r="Z4833" s="2">
        <f t="shared" si="379"/>
        <v>1.6666666666666667</v>
      </c>
      <c r="AA4833" t="s">
        <v>330</v>
      </c>
      <c r="AB4833" t="s">
        <v>751</v>
      </c>
      <c r="AD4833" t="s">
        <v>123</v>
      </c>
      <c r="AE4833" t="s">
        <v>784</v>
      </c>
      <c r="AF4833">
        <v>2022</v>
      </c>
    </row>
    <row r="4834" spans="1:32" x14ac:dyDescent="0.25">
      <c r="A4834" t="s">
        <v>29</v>
      </c>
      <c r="B4834" t="s">
        <v>30</v>
      </c>
      <c r="C4834" t="s">
        <v>31</v>
      </c>
      <c r="D4834" t="s">
        <v>32</v>
      </c>
      <c r="E4834">
        <f>_xlfn.XLOOKUP(Table1[[#This Row],[Location]],'Location analysis'!A:A,'Location analysis'!B:B)</f>
        <v>40.423690999999998</v>
      </c>
      <c r="F4834">
        <f>_xlfn.XLOOKUP(Table1[[#This Row],[Location]],'Location analysis'!A:A,'Location analysis'!C:C)</f>
        <v>-74.380831999999998</v>
      </c>
      <c r="G4834" t="s">
        <v>137</v>
      </c>
      <c r="H4834" t="s">
        <v>97</v>
      </c>
      <c r="I4834">
        <v>15384800363</v>
      </c>
      <c r="J4834" t="s">
        <v>783</v>
      </c>
      <c r="K4834" t="s">
        <v>51</v>
      </c>
      <c r="L4834">
        <v>143</v>
      </c>
      <c r="M4834">
        <v>2</v>
      </c>
      <c r="N4834">
        <v>1</v>
      </c>
      <c r="O4834">
        <v>143</v>
      </c>
      <c r="P4834">
        <v>2</v>
      </c>
      <c r="Q4834">
        <v>1</v>
      </c>
      <c r="R4834">
        <v>2</v>
      </c>
      <c r="S4834">
        <v>2</v>
      </c>
      <c r="T4834" s="1">
        <v>44756</v>
      </c>
      <c r="U4834" t="str">
        <f t="shared" si="375"/>
        <v>Poland Springs Water</v>
      </c>
      <c r="V4834" t="str">
        <f t="shared" si="376"/>
        <v>Water</v>
      </c>
      <c r="W4834" t="s">
        <v>97</v>
      </c>
      <c r="X4834" t="b">
        <f t="shared" si="378"/>
        <v>1</v>
      </c>
      <c r="Y4834">
        <f t="shared" si="377"/>
        <v>2</v>
      </c>
      <c r="Z4834" s="2">
        <f t="shared" si="379"/>
        <v>1.3333333333333333</v>
      </c>
      <c r="AA4834" t="s">
        <v>137</v>
      </c>
      <c r="AD4834" t="s">
        <v>123</v>
      </c>
      <c r="AE4834" t="s">
        <v>784</v>
      </c>
      <c r="AF4834">
        <v>2022</v>
      </c>
    </row>
    <row r="4835" spans="1:32" x14ac:dyDescent="0.25">
      <c r="A4835" t="s">
        <v>29</v>
      </c>
      <c r="B4835" t="s">
        <v>62</v>
      </c>
      <c r="C4835" t="s">
        <v>63</v>
      </c>
      <c r="D4835" t="s">
        <v>64</v>
      </c>
      <c r="E4835">
        <f>_xlfn.XLOOKUP(Table1[[#This Row],[Location]],'Location analysis'!A:A,'Location analysis'!B:B)</f>
        <v>40.091900000000003</v>
      </c>
      <c r="F4835">
        <f>_xlfn.XLOOKUP(Table1[[#This Row],[Location]],'Location analysis'!A:A,'Location analysis'!C:C)</f>
        <v>-74.358699999999999</v>
      </c>
      <c r="G4835" t="s">
        <v>442</v>
      </c>
      <c r="H4835" t="s">
        <v>43</v>
      </c>
      <c r="I4835">
        <v>15384834734</v>
      </c>
      <c r="J4835" t="s">
        <v>783</v>
      </c>
      <c r="K4835" t="s">
        <v>51</v>
      </c>
      <c r="L4835">
        <v>137</v>
      </c>
      <c r="M4835">
        <v>2</v>
      </c>
      <c r="N4835">
        <v>1</v>
      </c>
      <c r="O4835">
        <v>137</v>
      </c>
      <c r="P4835">
        <v>2</v>
      </c>
      <c r="Q4835">
        <v>1</v>
      </c>
      <c r="R4835">
        <v>2</v>
      </c>
      <c r="S4835">
        <v>2</v>
      </c>
      <c r="T4835" s="1">
        <v>44756</v>
      </c>
      <c r="U4835" t="str">
        <f t="shared" si="375"/>
        <v>Hungry Buddha - Chocolate Chip</v>
      </c>
      <c r="V4835" t="str">
        <f t="shared" si="376"/>
        <v>Food</v>
      </c>
      <c r="W4835" t="s">
        <v>43</v>
      </c>
      <c r="X4835" t="b">
        <f t="shared" si="378"/>
        <v>1</v>
      </c>
      <c r="Y4835">
        <f t="shared" si="377"/>
        <v>2</v>
      </c>
      <c r="Z4835" s="2">
        <f t="shared" si="379"/>
        <v>1.3333333333333333</v>
      </c>
      <c r="AA4835" t="s">
        <v>443</v>
      </c>
      <c r="AB4835" t="s">
        <v>444</v>
      </c>
      <c r="AD4835" t="s">
        <v>123</v>
      </c>
      <c r="AE4835" t="s">
        <v>784</v>
      </c>
      <c r="AF4835">
        <v>2022</v>
      </c>
    </row>
    <row r="4836" spans="1:32" x14ac:dyDescent="0.25">
      <c r="A4836" t="s">
        <v>29</v>
      </c>
      <c r="B4836" t="s">
        <v>394</v>
      </c>
      <c r="C4836" t="s">
        <v>395</v>
      </c>
      <c r="D4836" t="s">
        <v>396</v>
      </c>
      <c r="E4836">
        <f>_xlfn.XLOOKUP(Table1[[#This Row],[Location]],'Location analysis'!A:A,'Location analysis'!B:B)</f>
        <v>40.416893999999999</v>
      </c>
      <c r="F4836">
        <f>_xlfn.XLOOKUP(Table1[[#This Row],[Location]],'Location analysis'!A:A,'Location analysis'!C:C)</f>
        <v>-74.420399000000003</v>
      </c>
      <c r="G4836" t="s">
        <v>182</v>
      </c>
      <c r="H4836" t="s">
        <v>34</v>
      </c>
      <c r="I4836">
        <v>15384884532</v>
      </c>
      <c r="J4836" t="s">
        <v>783</v>
      </c>
      <c r="K4836" t="s">
        <v>36</v>
      </c>
      <c r="L4836">
        <v>142</v>
      </c>
      <c r="M4836">
        <v>1.5</v>
      </c>
      <c r="N4836">
        <v>1</v>
      </c>
      <c r="O4836">
        <v>142</v>
      </c>
      <c r="P4836">
        <v>1.5</v>
      </c>
      <c r="Q4836">
        <v>1</v>
      </c>
      <c r="R4836">
        <v>1.5</v>
      </c>
      <c r="S4836">
        <v>1.5</v>
      </c>
      <c r="T4836" s="1">
        <v>44756</v>
      </c>
      <c r="U4836" t="str">
        <f t="shared" si="375"/>
        <v>Coca Cola - Zero Sugar</v>
      </c>
      <c r="V4836" t="str">
        <f t="shared" si="376"/>
        <v>Carbonated</v>
      </c>
      <c r="W4836" t="s">
        <v>34</v>
      </c>
      <c r="X4836" t="b">
        <f t="shared" si="378"/>
        <v>1</v>
      </c>
      <c r="Y4836">
        <f t="shared" si="377"/>
        <v>1.5</v>
      </c>
      <c r="Z4836" s="2">
        <f t="shared" si="379"/>
        <v>1</v>
      </c>
      <c r="AA4836" t="s">
        <v>183</v>
      </c>
      <c r="AB4836" t="s">
        <v>184</v>
      </c>
      <c r="AD4836" t="s">
        <v>123</v>
      </c>
      <c r="AE4836" t="s">
        <v>784</v>
      </c>
      <c r="AF4836">
        <v>2022</v>
      </c>
    </row>
    <row r="4837" spans="1:32" x14ac:dyDescent="0.25">
      <c r="A4837" t="s">
        <v>29</v>
      </c>
      <c r="B4837" t="s">
        <v>394</v>
      </c>
      <c r="C4837" t="s">
        <v>395</v>
      </c>
      <c r="D4837" t="s">
        <v>396</v>
      </c>
      <c r="E4837">
        <f>_xlfn.XLOOKUP(Table1[[#This Row],[Location]],'Location analysis'!A:A,'Location analysis'!B:B)</f>
        <v>40.416893999999999</v>
      </c>
      <c r="F4837">
        <f>_xlfn.XLOOKUP(Table1[[#This Row],[Location]],'Location analysis'!A:A,'Location analysis'!C:C)</f>
        <v>-74.420399000000003</v>
      </c>
      <c r="G4837" t="s">
        <v>160</v>
      </c>
      <c r="H4837" t="s">
        <v>49</v>
      </c>
      <c r="I4837">
        <v>15385044194</v>
      </c>
      <c r="J4837" t="s">
        <v>783</v>
      </c>
      <c r="K4837" t="s">
        <v>36</v>
      </c>
      <c r="L4837">
        <v>145</v>
      </c>
      <c r="M4837">
        <v>2.5</v>
      </c>
      <c r="N4837">
        <v>1</v>
      </c>
      <c r="O4837">
        <v>145</v>
      </c>
      <c r="P4837">
        <v>2.5</v>
      </c>
      <c r="Q4837">
        <v>1</v>
      </c>
      <c r="R4837">
        <v>2.5</v>
      </c>
      <c r="S4837">
        <v>2.5</v>
      </c>
      <c r="T4837" s="1">
        <v>44756</v>
      </c>
      <c r="U4837" t="str">
        <f t="shared" si="375"/>
        <v>Snapple Diet Tea - Peach Tea</v>
      </c>
      <c r="V4837" t="str">
        <f t="shared" si="376"/>
        <v>Non Carbonated</v>
      </c>
      <c r="W4837" t="s">
        <v>49</v>
      </c>
      <c r="X4837" t="b">
        <f t="shared" si="378"/>
        <v>1</v>
      </c>
      <c r="Y4837">
        <f t="shared" si="377"/>
        <v>2.5</v>
      </c>
      <c r="Z4837" s="2">
        <f t="shared" si="379"/>
        <v>1.6666666666666667</v>
      </c>
      <c r="AA4837" t="s">
        <v>75</v>
      </c>
      <c r="AB4837" t="s">
        <v>161</v>
      </c>
      <c r="AD4837" t="s">
        <v>123</v>
      </c>
      <c r="AE4837" t="s">
        <v>784</v>
      </c>
      <c r="AF4837">
        <v>2022</v>
      </c>
    </row>
    <row r="4838" spans="1:32" x14ac:dyDescent="0.25">
      <c r="A4838" t="s">
        <v>29</v>
      </c>
      <c r="B4838" t="s">
        <v>67</v>
      </c>
      <c r="C4838" t="s">
        <v>68</v>
      </c>
      <c r="D4838" t="s">
        <v>69</v>
      </c>
      <c r="E4838">
        <f>_xlfn.XLOOKUP(Table1[[#This Row],[Location]],'Location analysis'!A:A,'Location analysis'!B:B)</f>
        <v>40.435699999999997</v>
      </c>
      <c r="F4838">
        <f>_xlfn.XLOOKUP(Table1[[#This Row],[Location]],'Location analysis'!A:A,'Location analysis'!C:C)</f>
        <v>-74.125200000000007</v>
      </c>
      <c r="G4838" t="s">
        <v>750</v>
      </c>
      <c r="H4838" t="s">
        <v>49</v>
      </c>
      <c r="I4838">
        <v>15385168936</v>
      </c>
      <c r="J4838" t="s">
        <v>783</v>
      </c>
      <c r="K4838" t="s">
        <v>51</v>
      </c>
      <c r="L4838">
        <v>145</v>
      </c>
      <c r="M4838">
        <v>2.5</v>
      </c>
      <c r="N4838">
        <v>1</v>
      </c>
      <c r="O4838">
        <v>145</v>
      </c>
      <c r="P4838">
        <v>2.5</v>
      </c>
      <c r="Q4838">
        <v>1</v>
      </c>
      <c r="R4838">
        <v>2.5</v>
      </c>
      <c r="S4838">
        <v>2.5</v>
      </c>
      <c r="T4838" s="1">
        <v>44756</v>
      </c>
      <c r="U4838" t="str">
        <f t="shared" si="375"/>
        <v>Snapple Tea - Peach</v>
      </c>
      <c r="V4838" t="str">
        <f t="shared" si="376"/>
        <v>Non Carbonated</v>
      </c>
      <c r="W4838" t="s">
        <v>49</v>
      </c>
      <c r="X4838" t="b">
        <f t="shared" si="378"/>
        <v>1</v>
      </c>
      <c r="Y4838">
        <f t="shared" si="377"/>
        <v>2.5</v>
      </c>
      <c r="Z4838" s="2">
        <f t="shared" si="379"/>
        <v>1.6666666666666667</v>
      </c>
      <c r="AA4838" t="s">
        <v>330</v>
      </c>
      <c r="AB4838" t="s">
        <v>751</v>
      </c>
      <c r="AD4838" t="s">
        <v>123</v>
      </c>
      <c r="AE4838" t="s">
        <v>784</v>
      </c>
      <c r="AF4838">
        <v>2022</v>
      </c>
    </row>
    <row r="4839" spans="1:32" x14ac:dyDescent="0.25">
      <c r="A4839" t="s">
        <v>29</v>
      </c>
      <c r="B4839" t="s">
        <v>394</v>
      </c>
      <c r="C4839" t="s">
        <v>395</v>
      </c>
      <c r="D4839" t="s">
        <v>396</v>
      </c>
      <c r="E4839">
        <f>_xlfn.XLOOKUP(Table1[[#This Row],[Location]],'Location analysis'!A:A,'Location analysis'!B:B)</f>
        <v>40.416893999999999</v>
      </c>
      <c r="F4839">
        <f>_xlfn.XLOOKUP(Table1[[#This Row],[Location]],'Location analysis'!A:A,'Location analysis'!C:C)</f>
        <v>-74.420399000000003</v>
      </c>
      <c r="G4839" t="s">
        <v>137</v>
      </c>
      <c r="H4839" t="s">
        <v>97</v>
      </c>
      <c r="I4839">
        <v>15385189590</v>
      </c>
      <c r="J4839" t="s">
        <v>783</v>
      </c>
      <c r="K4839" t="s">
        <v>51</v>
      </c>
      <c r="L4839">
        <v>144</v>
      </c>
      <c r="M4839">
        <v>1.5</v>
      </c>
      <c r="N4839">
        <v>1</v>
      </c>
      <c r="O4839">
        <v>144</v>
      </c>
      <c r="P4839">
        <v>1.5</v>
      </c>
      <c r="Q4839">
        <v>1</v>
      </c>
      <c r="R4839">
        <v>1.5</v>
      </c>
      <c r="S4839">
        <v>1.5</v>
      </c>
      <c r="T4839" s="1">
        <v>44756</v>
      </c>
      <c r="U4839" t="str">
        <f t="shared" si="375"/>
        <v>Poland Springs Water</v>
      </c>
      <c r="V4839" t="str">
        <f t="shared" si="376"/>
        <v>Water</v>
      </c>
      <c r="W4839" t="s">
        <v>97</v>
      </c>
      <c r="X4839" t="b">
        <f t="shared" si="378"/>
        <v>1</v>
      </c>
      <c r="Y4839">
        <f t="shared" si="377"/>
        <v>1.5</v>
      </c>
      <c r="Z4839" s="2">
        <f t="shared" si="379"/>
        <v>1</v>
      </c>
      <c r="AA4839" t="s">
        <v>137</v>
      </c>
      <c r="AD4839" t="s">
        <v>123</v>
      </c>
      <c r="AE4839" t="s">
        <v>784</v>
      </c>
      <c r="AF4839">
        <v>2022</v>
      </c>
    </row>
    <row r="4840" spans="1:32" x14ac:dyDescent="0.25">
      <c r="A4840" t="s">
        <v>29</v>
      </c>
      <c r="B4840" t="s">
        <v>394</v>
      </c>
      <c r="C4840" t="s">
        <v>395</v>
      </c>
      <c r="D4840" t="s">
        <v>396</v>
      </c>
      <c r="E4840">
        <f>_xlfn.XLOOKUP(Table1[[#This Row],[Location]],'Location analysis'!A:A,'Location analysis'!B:B)</f>
        <v>40.416893999999999</v>
      </c>
      <c r="F4840">
        <f>_xlfn.XLOOKUP(Table1[[#This Row],[Location]],'Location analysis'!A:A,'Location analysis'!C:C)</f>
        <v>-74.420399000000003</v>
      </c>
      <c r="G4840" t="s">
        <v>182</v>
      </c>
      <c r="H4840" t="s">
        <v>34</v>
      </c>
      <c r="I4840">
        <v>15385201007</v>
      </c>
      <c r="J4840" t="s">
        <v>783</v>
      </c>
      <c r="K4840" t="s">
        <v>51</v>
      </c>
      <c r="L4840">
        <v>142</v>
      </c>
      <c r="M4840">
        <v>1.5</v>
      </c>
      <c r="N4840">
        <v>1</v>
      </c>
      <c r="O4840">
        <v>142</v>
      </c>
      <c r="P4840">
        <v>1.5</v>
      </c>
      <c r="Q4840">
        <v>1</v>
      </c>
      <c r="R4840">
        <v>1.5</v>
      </c>
      <c r="S4840">
        <v>1.5</v>
      </c>
      <c r="T4840" s="1">
        <v>44756</v>
      </c>
      <c r="U4840" t="str">
        <f t="shared" si="375"/>
        <v>Coca Cola - Zero Sugar</v>
      </c>
      <c r="V4840" t="str">
        <f t="shared" si="376"/>
        <v>Carbonated</v>
      </c>
      <c r="W4840" t="s">
        <v>34</v>
      </c>
      <c r="X4840" t="b">
        <f t="shared" si="378"/>
        <v>1</v>
      </c>
      <c r="Y4840">
        <f t="shared" si="377"/>
        <v>1.5</v>
      </c>
      <c r="Z4840" s="2">
        <f t="shared" si="379"/>
        <v>1</v>
      </c>
      <c r="AA4840" t="s">
        <v>183</v>
      </c>
      <c r="AB4840" t="s">
        <v>184</v>
      </c>
      <c r="AD4840" t="s">
        <v>123</v>
      </c>
      <c r="AE4840" t="s">
        <v>784</v>
      </c>
      <c r="AF4840">
        <v>2022</v>
      </c>
    </row>
    <row r="4841" spans="1:32" x14ac:dyDescent="0.25">
      <c r="A4841" t="s">
        <v>29</v>
      </c>
      <c r="B4841" t="s">
        <v>394</v>
      </c>
      <c r="C4841" t="s">
        <v>395</v>
      </c>
      <c r="D4841" t="s">
        <v>396</v>
      </c>
      <c r="E4841">
        <f>_xlfn.XLOOKUP(Table1[[#This Row],[Location]],'Location analysis'!A:A,'Location analysis'!B:B)</f>
        <v>40.416893999999999</v>
      </c>
      <c r="F4841">
        <f>_xlfn.XLOOKUP(Table1[[#This Row],[Location]],'Location analysis'!A:A,'Location analysis'!C:C)</f>
        <v>-74.420399000000003</v>
      </c>
      <c r="G4841" t="s">
        <v>410</v>
      </c>
      <c r="H4841" t="s">
        <v>49</v>
      </c>
      <c r="I4841">
        <v>15385229450</v>
      </c>
      <c r="J4841" t="s">
        <v>783</v>
      </c>
      <c r="K4841" t="s">
        <v>36</v>
      </c>
      <c r="L4841">
        <v>140</v>
      </c>
      <c r="M4841">
        <v>2</v>
      </c>
      <c r="N4841">
        <v>1</v>
      </c>
      <c r="O4841">
        <v>140</v>
      </c>
      <c r="P4841">
        <v>2</v>
      </c>
      <c r="Q4841">
        <v>1</v>
      </c>
      <c r="R4841">
        <v>2</v>
      </c>
      <c r="S4841">
        <v>2</v>
      </c>
      <c r="T4841" s="1">
        <v>44756</v>
      </c>
      <c r="U4841" t="str">
        <f t="shared" si="375"/>
        <v>Iberia Coconut Water</v>
      </c>
      <c r="V4841" t="str">
        <f t="shared" si="376"/>
        <v>Non Carbonated</v>
      </c>
      <c r="W4841" t="s">
        <v>49</v>
      </c>
      <c r="X4841" t="b">
        <f t="shared" si="378"/>
        <v>1</v>
      </c>
      <c r="Y4841">
        <f t="shared" si="377"/>
        <v>2</v>
      </c>
      <c r="Z4841" s="2">
        <f t="shared" si="379"/>
        <v>1.3333333333333333</v>
      </c>
      <c r="AA4841" t="s">
        <v>410</v>
      </c>
      <c r="AD4841" t="s">
        <v>123</v>
      </c>
      <c r="AE4841" t="s">
        <v>784</v>
      </c>
      <c r="AF4841">
        <v>2022</v>
      </c>
    </row>
    <row r="4842" spans="1:32" x14ac:dyDescent="0.25">
      <c r="A4842" t="s">
        <v>29</v>
      </c>
      <c r="B4842" t="s">
        <v>394</v>
      </c>
      <c r="C4842" t="s">
        <v>395</v>
      </c>
      <c r="D4842" t="s">
        <v>396</v>
      </c>
      <c r="E4842">
        <f>_xlfn.XLOOKUP(Table1[[#This Row],[Location]],'Location analysis'!A:A,'Location analysis'!B:B)</f>
        <v>40.416893999999999</v>
      </c>
      <c r="F4842">
        <f>_xlfn.XLOOKUP(Table1[[#This Row],[Location]],'Location analysis'!A:A,'Location analysis'!C:C)</f>
        <v>-74.420399000000003</v>
      </c>
      <c r="G4842" t="s">
        <v>160</v>
      </c>
      <c r="H4842" t="s">
        <v>49</v>
      </c>
      <c r="I4842">
        <v>15385262226</v>
      </c>
      <c r="J4842" t="s">
        <v>783</v>
      </c>
      <c r="K4842" t="s">
        <v>36</v>
      </c>
      <c r="L4842">
        <v>145</v>
      </c>
      <c r="M4842">
        <v>2.5</v>
      </c>
      <c r="N4842">
        <v>1</v>
      </c>
      <c r="O4842">
        <v>145</v>
      </c>
      <c r="P4842">
        <v>2.5</v>
      </c>
      <c r="Q4842">
        <v>1</v>
      </c>
      <c r="R4842">
        <v>2.5</v>
      </c>
      <c r="S4842">
        <v>2.5</v>
      </c>
      <c r="T4842" s="1">
        <v>44756</v>
      </c>
      <c r="U4842" t="str">
        <f t="shared" si="375"/>
        <v>Snapple Diet Tea - Peach Tea</v>
      </c>
      <c r="V4842" t="str">
        <f t="shared" si="376"/>
        <v>Non Carbonated</v>
      </c>
      <c r="W4842" t="s">
        <v>49</v>
      </c>
      <c r="X4842" t="b">
        <f t="shared" si="378"/>
        <v>1</v>
      </c>
      <c r="Y4842">
        <f t="shared" si="377"/>
        <v>2.5</v>
      </c>
      <c r="Z4842" s="2">
        <f t="shared" si="379"/>
        <v>1.6666666666666667</v>
      </c>
      <c r="AA4842" t="s">
        <v>75</v>
      </c>
      <c r="AB4842" t="s">
        <v>161</v>
      </c>
      <c r="AD4842" t="s">
        <v>123</v>
      </c>
      <c r="AE4842" t="s">
        <v>784</v>
      </c>
      <c r="AF4842">
        <v>2022</v>
      </c>
    </row>
    <row r="4843" spans="1:32" x14ac:dyDescent="0.25">
      <c r="A4843" t="s">
        <v>29</v>
      </c>
      <c r="B4843" t="s">
        <v>394</v>
      </c>
      <c r="C4843" t="s">
        <v>395</v>
      </c>
      <c r="D4843" t="s">
        <v>396</v>
      </c>
      <c r="E4843">
        <f>_xlfn.XLOOKUP(Table1[[#This Row],[Location]],'Location analysis'!A:A,'Location analysis'!B:B)</f>
        <v>40.416893999999999</v>
      </c>
      <c r="F4843">
        <f>_xlfn.XLOOKUP(Table1[[#This Row],[Location]],'Location analysis'!A:A,'Location analysis'!C:C)</f>
        <v>-74.420399000000003</v>
      </c>
      <c r="G4843" t="s">
        <v>128</v>
      </c>
      <c r="H4843" t="s">
        <v>43</v>
      </c>
      <c r="I4843">
        <v>15385369871</v>
      </c>
      <c r="J4843" t="s">
        <v>783</v>
      </c>
      <c r="K4843" t="s">
        <v>51</v>
      </c>
      <c r="L4843">
        <v>113</v>
      </c>
      <c r="M4843">
        <v>1.5</v>
      </c>
      <c r="N4843">
        <v>1</v>
      </c>
      <c r="O4843">
        <v>113</v>
      </c>
      <c r="P4843">
        <v>1.5</v>
      </c>
      <c r="Q4843">
        <v>1</v>
      </c>
      <c r="R4843">
        <v>1.5</v>
      </c>
      <c r="S4843">
        <v>1.5</v>
      </c>
      <c r="T4843" s="1">
        <v>44756</v>
      </c>
      <c r="U4843" t="str">
        <f t="shared" si="375"/>
        <v>SunChips Multigrain - Salsa</v>
      </c>
      <c r="V4843" t="str">
        <f t="shared" si="376"/>
        <v>Food</v>
      </c>
      <c r="W4843" t="s">
        <v>43</v>
      </c>
      <c r="X4843" t="b">
        <f t="shared" si="378"/>
        <v>1</v>
      </c>
      <c r="Y4843">
        <f t="shared" si="377"/>
        <v>1.5</v>
      </c>
      <c r="Z4843" s="2">
        <f t="shared" si="379"/>
        <v>1</v>
      </c>
      <c r="AA4843" t="s">
        <v>129</v>
      </c>
      <c r="AB4843" t="s">
        <v>130</v>
      </c>
      <c r="AD4843" t="s">
        <v>123</v>
      </c>
      <c r="AE4843" t="s">
        <v>784</v>
      </c>
      <c r="AF4843">
        <v>2022</v>
      </c>
    </row>
    <row r="4844" spans="1:32" x14ac:dyDescent="0.25">
      <c r="A4844" t="s">
        <v>29</v>
      </c>
      <c r="B4844" t="s">
        <v>394</v>
      </c>
      <c r="C4844" t="s">
        <v>395</v>
      </c>
      <c r="D4844" t="s">
        <v>396</v>
      </c>
      <c r="E4844">
        <f>_xlfn.XLOOKUP(Table1[[#This Row],[Location]],'Location analysis'!A:A,'Location analysis'!B:B)</f>
        <v>40.416893999999999</v>
      </c>
      <c r="F4844">
        <f>_xlfn.XLOOKUP(Table1[[#This Row],[Location]],'Location analysis'!A:A,'Location analysis'!C:C)</f>
        <v>-74.420399000000003</v>
      </c>
      <c r="G4844" t="s">
        <v>160</v>
      </c>
      <c r="H4844" t="s">
        <v>49</v>
      </c>
      <c r="I4844">
        <v>15385380754</v>
      </c>
      <c r="J4844" t="s">
        <v>783</v>
      </c>
      <c r="K4844" t="s">
        <v>51</v>
      </c>
      <c r="L4844">
        <v>145</v>
      </c>
      <c r="M4844">
        <v>2.5</v>
      </c>
      <c r="N4844">
        <v>1</v>
      </c>
      <c r="O4844">
        <v>145</v>
      </c>
      <c r="P4844">
        <v>2.5</v>
      </c>
      <c r="Q4844">
        <v>1</v>
      </c>
      <c r="R4844">
        <v>2.5</v>
      </c>
      <c r="S4844">
        <v>2.5</v>
      </c>
      <c r="T4844" s="1">
        <v>44756</v>
      </c>
      <c r="U4844" t="str">
        <f t="shared" si="375"/>
        <v>Snapple Diet Tea - Peach Tea</v>
      </c>
      <c r="V4844" t="str">
        <f t="shared" si="376"/>
        <v>Non Carbonated</v>
      </c>
      <c r="W4844" t="s">
        <v>49</v>
      </c>
      <c r="X4844" t="b">
        <f t="shared" si="378"/>
        <v>1</v>
      </c>
      <c r="Y4844">
        <f t="shared" si="377"/>
        <v>2.5</v>
      </c>
      <c r="Z4844" s="2">
        <f t="shared" si="379"/>
        <v>1.6666666666666667</v>
      </c>
      <c r="AA4844" t="s">
        <v>75</v>
      </c>
      <c r="AB4844" t="s">
        <v>161</v>
      </c>
      <c r="AD4844" t="s">
        <v>123</v>
      </c>
      <c r="AE4844" t="s">
        <v>784</v>
      </c>
      <c r="AF4844">
        <v>2022</v>
      </c>
    </row>
    <row r="4845" spans="1:32" x14ac:dyDescent="0.25">
      <c r="A4845" t="s">
        <v>29</v>
      </c>
      <c r="B4845" t="s">
        <v>394</v>
      </c>
      <c r="C4845" t="s">
        <v>395</v>
      </c>
      <c r="D4845" t="s">
        <v>396</v>
      </c>
      <c r="E4845">
        <f>_xlfn.XLOOKUP(Table1[[#This Row],[Location]],'Location analysis'!A:A,'Location analysis'!B:B)</f>
        <v>40.416893999999999</v>
      </c>
      <c r="F4845">
        <f>_xlfn.XLOOKUP(Table1[[#This Row],[Location]],'Location analysis'!A:A,'Location analysis'!C:C)</f>
        <v>-74.420399000000003</v>
      </c>
      <c r="G4845" t="s">
        <v>293</v>
      </c>
      <c r="H4845" t="s">
        <v>43</v>
      </c>
      <c r="I4845">
        <v>15385426409</v>
      </c>
      <c r="J4845" t="s">
        <v>783</v>
      </c>
      <c r="K4845" t="s">
        <v>51</v>
      </c>
      <c r="L4845">
        <v>138</v>
      </c>
      <c r="M4845">
        <v>2</v>
      </c>
      <c r="N4845">
        <v>1</v>
      </c>
      <c r="O4845">
        <v>138</v>
      </c>
      <c r="P4845">
        <v>2</v>
      </c>
      <c r="Q4845">
        <v>1</v>
      </c>
      <c r="R4845">
        <v>2</v>
      </c>
      <c r="S4845">
        <v>2</v>
      </c>
      <c r="T4845" s="1">
        <v>44756</v>
      </c>
      <c r="U4845" t="str">
        <f t="shared" si="375"/>
        <v>Kinder - Bueno - Crispy Creamy Chocolate</v>
      </c>
      <c r="V4845" t="str">
        <f t="shared" si="376"/>
        <v>Food</v>
      </c>
      <c r="W4845" t="s">
        <v>43</v>
      </c>
      <c r="X4845" t="b">
        <f t="shared" si="378"/>
        <v>1</v>
      </c>
      <c r="Y4845">
        <f t="shared" si="377"/>
        <v>2</v>
      </c>
      <c r="Z4845" s="2">
        <f t="shared" si="379"/>
        <v>1.3333333333333333</v>
      </c>
      <c r="AA4845" t="s">
        <v>294</v>
      </c>
      <c r="AB4845" t="s">
        <v>295</v>
      </c>
      <c r="AC4845" t="s">
        <v>296</v>
      </c>
      <c r="AD4845" t="s">
        <v>123</v>
      </c>
      <c r="AE4845" t="s">
        <v>784</v>
      </c>
      <c r="AF4845">
        <v>2022</v>
      </c>
    </row>
    <row r="4846" spans="1:32" x14ac:dyDescent="0.25">
      <c r="A4846" t="s">
        <v>29</v>
      </c>
      <c r="B4846" t="s">
        <v>30</v>
      </c>
      <c r="C4846" t="s">
        <v>31</v>
      </c>
      <c r="D4846" t="s">
        <v>32</v>
      </c>
      <c r="E4846">
        <f>_xlfn.XLOOKUP(Table1[[#This Row],[Location]],'Location analysis'!A:A,'Location analysis'!B:B)</f>
        <v>40.423690999999998</v>
      </c>
      <c r="F4846">
        <f>_xlfn.XLOOKUP(Table1[[#This Row],[Location]],'Location analysis'!A:A,'Location analysis'!C:C)</f>
        <v>-74.380831999999998</v>
      </c>
      <c r="G4846" t="s">
        <v>96</v>
      </c>
      <c r="H4846" t="s">
        <v>97</v>
      </c>
      <c r="I4846">
        <v>15385469019</v>
      </c>
      <c r="J4846" t="s">
        <v>783</v>
      </c>
      <c r="K4846" t="s">
        <v>51</v>
      </c>
      <c r="L4846">
        <v>147</v>
      </c>
      <c r="M4846">
        <v>2.75</v>
      </c>
      <c r="N4846">
        <v>1</v>
      </c>
      <c r="O4846">
        <v>147</v>
      </c>
      <c r="P4846">
        <v>2.75</v>
      </c>
      <c r="Q4846">
        <v>1</v>
      </c>
      <c r="R4846">
        <v>2.75</v>
      </c>
      <c r="S4846">
        <v>2.75</v>
      </c>
      <c r="T4846" s="1">
        <v>44756</v>
      </c>
      <c r="U4846" t="str">
        <f t="shared" si="375"/>
        <v>Vitamin Water - XXX Acai BB Pomegranate</v>
      </c>
      <c r="V4846" t="str">
        <f t="shared" si="376"/>
        <v>Water</v>
      </c>
      <c r="W4846" t="s">
        <v>97</v>
      </c>
      <c r="X4846" t="b">
        <f t="shared" si="378"/>
        <v>1</v>
      </c>
      <c r="Y4846">
        <f t="shared" si="377"/>
        <v>2.75</v>
      </c>
      <c r="Z4846" s="2">
        <f t="shared" si="379"/>
        <v>1.8333333333333333</v>
      </c>
      <c r="AA4846" t="s">
        <v>98</v>
      </c>
      <c r="AB4846" t="s">
        <v>99</v>
      </c>
      <c r="AD4846" t="s">
        <v>123</v>
      </c>
      <c r="AE4846" t="s">
        <v>784</v>
      </c>
      <c r="AF4846">
        <v>2022</v>
      </c>
    </row>
    <row r="4847" spans="1:32" x14ac:dyDescent="0.25">
      <c r="A4847" t="s">
        <v>29</v>
      </c>
      <c r="B4847" t="s">
        <v>30</v>
      </c>
      <c r="C4847" t="s">
        <v>31</v>
      </c>
      <c r="D4847" t="s">
        <v>32</v>
      </c>
      <c r="E4847">
        <f>_xlfn.XLOOKUP(Table1[[#This Row],[Location]],'Location analysis'!A:A,'Location analysis'!B:B)</f>
        <v>40.423690999999998</v>
      </c>
      <c r="F4847">
        <f>_xlfn.XLOOKUP(Table1[[#This Row],[Location]],'Location analysis'!A:A,'Location analysis'!C:C)</f>
        <v>-74.380831999999998</v>
      </c>
      <c r="G4847" t="s">
        <v>192</v>
      </c>
      <c r="H4847" t="s">
        <v>43</v>
      </c>
      <c r="I4847">
        <v>15385490804</v>
      </c>
      <c r="J4847" t="s">
        <v>783</v>
      </c>
      <c r="K4847" t="s">
        <v>51</v>
      </c>
      <c r="L4847">
        <v>125</v>
      </c>
      <c r="M4847">
        <v>1.25</v>
      </c>
      <c r="N4847">
        <v>1</v>
      </c>
      <c r="O4847">
        <v>125</v>
      </c>
      <c r="P4847">
        <v>1.25</v>
      </c>
      <c r="Q4847">
        <v>1</v>
      </c>
      <c r="R4847">
        <v>1.25</v>
      </c>
      <c r="S4847">
        <v>1.25</v>
      </c>
      <c r="T4847" s="1">
        <v>44756</v>
      </c>
      <c r="U4847" t="str">
        <f t="shared" si="375"/>
        <v>CheezIt - Original</v>
      </c>
      <c r="V4847" t="str">
        <f t="shared" si="376"/>
        <v>Food</v>
      </c>
      <c r="W4847" t="s">
        <v>43</v>
      </c>
      <c r="X4847" t="b">
        <f t="shared" si="378"/>
        <v>1</v>
      </c>
      <c r="Y4847">
        <f t="shared" si="377"/>
        <v>1.25</v>
      </c>
      <c r="Z4847" s="2">
        <f t="shared" si="379"/>
        <v>0.83333333333333337</v>
      </c>
      <c r="AA4847" t="s">
        <v>193</v>
      </c>
      <c r="AB4847" t="s">
        <v>150</v>
      </c>
      <c r="AD4847" t="s">
        <v>123</v>
      </c>
      <c r="AE4847" t="s">
        <v>784</v>
      </c>
      <c r="AF4847">
        <v>2022</v>
      </c>
    </row>
    <row r="4848" spans="1:32" x14ac:dyDescent="0.25">
      <c r="A4848" t="s">
        <v>29</v>
      </c>
      <c r="B4848" t="s">
        <v>67</v>
      </c>
      <c r="C4848" t="s">
        <v>68</v>
      </c>
      <c r="D4848" t="s">
        <v>69</v>
      </c>
      <c r="E4848">
        <f>_xlfn.XLOOKUP(Table1[[#This Row],[Location]],'Location analysis'!A:A,'Location analysis'!B:B)</f>
        <v>40.435699999999997</v>
      </c>
      <c r="F4848">
        <f>_xlfn.XLOOKUP(Table1[[#This Row],[Location]],'Location analysis'!A:A,'Location analysis'!C:C)</f>
        <v>-74.125200000000007</v>
      </c>
      <c r="G4848" t="s">
        <v>694</v>
      </c>
      <c r="H4848" t="s">
        <v>43</v>
      </c>
      <c r="I4848">
        <v>15385606318</v>
      </c>
      <c r="J4848" t="s">
        <v>783</v>
      </c>
      <c r="K4848" t="s">
        <v>51</v>
      </c>
      <c r="L4848">
        <v>130</v>
      </c>
      <c r="M4848">
        <v>1.5</v>
      </c>
      <c r="N4848">
        <v>1</v>
      </c>
      <c r="O4848">
        <v>130</v>
      </c>
      <c r="P4848">
        <v>1.5</v>
      </c>
      <c r="Q4848">
        <v>1</v>
      </c>
      <c r="R4848">
        <v>1.5</v>
      </c>
      <c r="S4848">
        <v>1.5</v>
      </c>
      <c r="T4848" s="1">
        <v>44756</v>
      </c>
      <c r="U4848" t="str">
        <f t="shared" si="375"/>
        <v>Nature's Bakery Fig Bar - Raspberry</v>
      </c>
      <c r="V4848" t="str">
        <f t="shared" si="376"/>
        <v>Food</v>
      </c>
      <c r="W4848" t="s">
        <v>43</v>
      </c>
      <c r="X4848" t="b">
        <f t="shared" si="378"/>
        <v>1</v>
      </c>
      <c r="Y4848">
        <f t="shared" si="377"/>
        <v>1.5</v>
      </c>
      <c r="Z4848" s="2">
        <f t="shared" si="379"/>
        <v>1</v>
      </c>
      <c r="AA4848" t="s">
        <v>690</v>
      </c>
      <c r="AB4848" t="s">
        <v>144</v>
      </c>
      <c r="AD4848" t="s">
        <v>123</v>
      </c>
      <c r="AE4848" t="s">
        <v>784</v>
      </c>
      <c r="AF4848">
        <v>2022</v>
      </c>
    </row>
    <row r="4849" spans="1:32" x14ac:dyDescent="0.25">
      <c r="A4849" t="s">
        <v>29</v>
      </c>
      <c r="B4849" t="s">
        <v>394</v>
      </c>
      <c r="C4849" t="s">
        <v>395</v>
      </c>
      <c r="D4849" t="s">
        <v>396</v>
      </c>
      <c r="E4849">
        <f>_xlfn.XLOOKUP(Table1[[#This Row],[Location]],'Location analysis'!A:A,'Location analysis'!B:B)</f>
        <v>40.416893999999999</v>
      </c>
      <c r="F4849">
        <f>_xlfn.XLOOKUP(Table1[[#This Row],[Location]],'Location analysis'!A:A,'Location analysis'!C:C)</f>
        <v>-74.420399000000003</v>
      </c>
      <c r="G4849" t="s">
        <v>128</v>
      </c>
      <c r="H4849" t="s">
        <v>43</v>
      </c>
      <c r="I4849">
        <v>15385606480</v>
      </c>
      <c r="J4849" t="s">
        <v>783</v>
      </c>
      <c r="K4849" t="s">
        <v>51</v>
      </c>
      <c r="L4849">
        <v>113</v>
      </c>
      <c r="M4849">
        <v>1.5</v>
      </c>
      <c r="N4849">
        <v>1</v>
      </c>
      <c r="O4849">
        <v>113</v>
      </c>
      <c r="P4849">
        <v>1.5</v>
      </c>
      <c r="Q4849">
        <v>1</v>
      </c>
      <c r="R4849">
        <v>1.5</v>
      </c>
      <c r="S4849">
        <v>1.5</v>
      </c>
      <c r="T4849" s="1">
        <v>44756</v>
      </c>
      <c r="U4849" t="str">
        <f t="shared" si="375"/>
        <v>SunChips Multigrain - Salsa</v>
      </c>
      <c r="V4849" t="str">
        <f t="shared" si="376"/>
        <v>Food</v>
      </c>
      <c r="W4849" t="s">
        <v>43</v>
      </c>
      <c r="X4849" t="b">
        <f t="shared" si="378"/>
        <v>1</v>
      </c>
      <c r="Y4849">
        <f t="shared" si="377"/>
        <v>1.5</v>
      </c>
      <c r="Z4849" s="2">
        <f t="shared" si="379"/>
        <v>1</v>
      </c>
      <c r="AA4849" t="s">
        <v>129</v>
      </c>
      <c r="AB4849" t="s">
        <v>130</v>
      </c>
      <c r="AD4849" t="s">
        <v>123</v>
      </c>
      <c r="AE4849" t="s">
        <v>784</v>
      </c>
      <c r="AF4849">
        <v>2022</v>
      </c>
    </row>
    <row r="4850" spans="1:32" x14ac:dyDescent="0.25">
      <c r="A4850" t="s">
        <v>29</v>
      </c>
      <c r="B4850" t="s">
        <v>394</v>
      </c>
      <c r="C4850" t="s">
        <v>395</v>
      </c>
      <c r="D4850" t="s">
        <v>396</v>
      </c>
      <c r="E4850">
        <f>_xlfn.XLOOKUP(Table1[[#This Row],[Location]],'Location analysis'!A:A,'Location analysis'!B:B)</f>
        <v>40.416893999999999</v>
      </c>
      <c r="F4850">
        <f>_xlfn.XLOOKUP(Table1[[#This Row],[Location]],'Location analysis'!A:A,'Location analysis'!C:C)</f>
        <v>-74.420399000000003</v>
      </c>
      <c r="G4850" t="s">
        <v>160</v>
      </c>
      <c r="H4850" t="s">
        <v>49</v>
      </c>
      <c r="I4850">
        <v>15385648975</v>
      </c>
      <c r="J4850" t="s">
        <v>783</v>
      </c>
      <c r="K4850" t="s">
        <v>51</v>
      </c>
      <c r="L4850">
        <v>145</v>
      </c>
      <c r="M4850">
        <v>2.5</v>
      </c>
      <c r="N4850">
        <v>1</v>
      </c>
      <c r="O4850">
        <v>145</v>
      </c>
      <c r="P4850">
        <v>2.5</v>
      </c>
      <c r="Q4850">
        <v>1</v>
      </c>
      <c r="R4850">
        <v>2.5</v>
      </c>
      <c r="S4850">
        <v>2.5</v>
      </c>
      <c r="T4850" s="1">
        <v>44756</v>
      </c>
      <c r="U4850" t="str">
        <f t="shared" si="375"/>
        <v>Snapple Diet Tea - Peach Tea</v>
      </c>
      <c r="V4850" t="str">
        <f t="shared" si="376"/>
        <v>Non Carbonated</v>
      </c>
      <c r="W4850" t="s">
        <v>49</v>
      </c>
      <c r="X4850" t="b">
        <f t="shared" si="378"/>
        <v>1</v>
      </c>
      <c r="Y4850">
        <f t="shared" si="377"/>
        <v>2.5</v>
      </c>
      <c r="Z4850" s="2">
        <f t="shared" si="379"/>
        <v>1.6666666666666667</v>
      </c>
      <c r="AA4850" t="s">
        <v>75</v>
      </c>
      <c r="AB4850" t="s">
        <v>161</v>
      </c>
      <c r="AD4850" t="s">
        <v>123</v>
      </c>
      <c r="AE4850" t="s">
        <v>784</v>
      </c>
      <c r="AF4850">
        <v>2022</v>
      </c>
    </row>
    <row r="4851" spans="1:32" x14ac:dyDescent="0.25">
      <c r="A4851" t="s">
        <v>29</v>
      </c>
      <c r="B4851" t="s">
        <v>67</v>
      </c>
      <c r="C4851" t="s">
        <v>68</v>
      </c>
      <c r="D4851" t="s">
        <v>69</v>
      </c>
      <c r="E4851">
        <f>_xlfn.XLOOKUP(Table1[[#This Row],[Location]],'Location analysis'!A:A,'Location analysis'!B:B)</f>
        <v>40.435699999999997</v>
      </c>
      <c r="F4851">
        <f>_xlfn.XLOOKUP(Table1[[#This Row],[Location]],'Location analysis'!A:A,'Location analysis'!C:C)</f>
        <v>-74.125200000000007</v>
      </c>
      <c r="G4851" t="s">
        <v>264</v>
      </c>
      <c r="H4851" t="s">
        <v>43</v>
      </c>
      <c r="I4851">
        <v>15385919460</v>
      </c>
      <c r="J4851" t="s">
        <v>783</v>
      </c>
      <c r="K4851" t="s">
        <v>51</v>
      </c>
      <c r="L4851">
        <v>112</v>
      </c>
      <c r="M4851">
        <v>1.5</v>
      </c>
      <c r="N4851">
        <v>1</v>
      </c>
      <c r="O4851">
        <v>112</v>
      </c>
      <c r="P4851">
        <v>1.5</v>
      </c>
      <c r="Q4851">
        <v>1</v>
      </c>
      <c r="R4851">
        <v>1.5</v>
      </c>
      <c r="S4851">
        <v>1.5</v>
      </c>
      <c r="T4851" s="1">
        <v>44756</v>
      </c>
      <c r="U4851" t="str">
        <f t="shared" si="375"/>
        <v>Funyuns - Flaming Hot</v>
      </c>
      <c r="V4851" t="str">
        <f t="shared" si="376"/>
        <v>Food</v>
      </c>
      <c r="W4851" t="s">
        <v>43</v>
      </c>
      <c r="X4851" t="b">
        <f t="shared" si="378"/>
        <v>1</v>
      </c>
      <c r="Y4851">
        <f t="shared" si="377"/>
        <v>1.5</v>
      </c>
      <c r="Z4851" s="2">
        <f t="shared" si="379"/>
        <v>1</v>
      </c>
      <c r="AA4851" t="s">
        <v>265</v>
      </c>
      <c r="AB4851" t="s">
        <v>122</v>
      </c>
      <c r="AD4851" t="s">
        <v>123</v>
      </c>
      <c r="AE4851" t="s">
        <v>784</v>
      </c>
      <c r="AF4851">
        <v>2022</v>
      </c>
    </row>
    <row r="4852" spans="1:32" x14ac:dyDescent="0.25">
      <c r="A4852" t="s">
        <v>29</v>
      </c>
      <c r="B4852" t="s">
        <v>394</v>
      </c>
      <c r="C4852" t="s">
        <v>395</v>
      </c>
      <c r="D4852" t="s">
        <v>396</v>
      </c>
      <c r="E4852">
        <f>_xlfn.XLOOKUP(Table1[[#This Row],[Location]],'Location analysis'!A:A,'Location analysis'!B:B)</f>
        <v>40.416893999999999</v>
      </c>
      <c r="F4852">
        <f>_xlfn.XLOOKUP(Table1[[#This Row],[Location]],'Location analysis'!A:A,'Location analysis'!C:C)</f>
        <v>-74.420399000000003</v>
      </c>
      <c r="G4852" t="s">
        <v>293</v>
      </c>
      <c r="H4852" t="s">
        <v>43</v>
      </c>
      <c r="I4852">
        <v>15385962164</v>
      </c>
      <c r="J4852" t="s">
        <v>783</v>
      </c>
      <c r="K4852" t="s">
        <v>51</v>
      </c>
      <c r="L4852">
        <v>138</v>
      </c>
      <c r="M4852">
        <v>2</v>
      </c>
      <c r="N4852">
        <v>1</v>
      </c>
      <c r="O4852">
        <v>138</v>
      </c>
      <c r="P4852">
        <v>2</v>
      </c>
      <c r="Q4852">
        <v>1</v>
      </c>
      <c r="R4852">
        <v>2</v>
      </c>
      <c r="S4852">
        <v>2</v>
      </c>
      <c r="T4852" s="1">
        <v>44756</v>
      </c>
      <c r="U4852" t="str">
        <f t="shared" si="375"/>
        <v>Kinder - Bueno - Crispy Creamy Chocolate</v>
      </c>
      <c r="V4852" t="str">
        <f t="shared" si="376"/>
        <v>Food</v>
      </c>
      <c r="W4852" t="s">
        <v>43</v>
      </c>
      <c r="X4852" t="b">
        <f t="shared" si="378"/>
        <v>1</v>
      </c>
      <c r="Y4852">
        <f t="shared" si="377"/>
        <v>2</v>
      </c>
      <c r="Z4852" s="2">
        <f t="shared" si="379"/>
        <v>1.3333333333333333</v>
      </c>
      <c r="AA4852" t="s">
        <v>294</v>
      </c>
      <c r="AB4852" t="s">
        <v>295</v>
      </c>
      <c r="AC4852" t="s">
        <v>296</v>
      </c>
      <c r="AD4852" t="s">
        <v>123</v>
      </c>
      <c r="AE4852" t="s">
        <v>784</v>
      </c>
      <c r="AF4852">
        <v>2022</v>
      </c>
    </row>
    <row r="4853" spans="1:32" x14ac:dyDescent="0.25">
      <c r="A4853" t="s">
        <v>29</v>
      </c>
      <c r="B4853" t="s">
        <v>67</v>
      </c>
      <c r="C4853" t="s">
        <v>68</v>
      </c>
      <c r="D4853" t="s">
        <v>69</v>
      </c>
      <c r="E4853">
        <f>_xlfn.XLOOKUP(Table1[[#This Row],[Location]],'Location analysis'!A:A,'Location analysis'!B:B)</f>
        <v>40.435699999999997</v>
      </c>
      <c r="F4853">
        <f>_xlfn.XLOOKUP(Table1[[#This Row],[Location]],'Location analysis'!A:A,'Location analysis'!C:C)</f>
        <v>-74.125200000000007</v>
      </c>
      <c r="G4853" t="s">
        <v>179</v>
      </c>
      <c r="H4853" t="s">
        <v>43</v>
      </c>
      <c r="I4853">
        <v>15386092497</v>
      </c>
      <c r="J4853" t="s">
        <v>783</v>
      </c>
      <c r="K4853" t="s">
        <v>51</v>
      </c>
      <c r="L4853">
        <v>111</v>
      </c>
      <c r="M4853">
        <v>2</v>
      </c>
      <c r="N4853">
        <v>1</v>
      </c>
      <c r="O4853">
        <v>111</v>
      </c>
      <c r="P4853">
        <v>2</v>
      </c>
      <c r="Q4853">
        <v>1</v>
      </c>
      <c r="R4853">
        <v>2</v>
      </c>
      <c r="S4853">
        <v>2</v>
      </c>
      <c r="T4853" s="1">
        <v>44756</v>
      </c>
      <c r="U4853" t="str">
        <f t="shared" si="375"/>
        <v>Chesters Fries Flaming hot</v>
      </c>
      <c r="V4853" t="str">
        <f t="shared" si="376"/>
        <v>Food</v>
      </c>
      <c r="W4853" t="s">
        <v>43</v>
      </c>
      <c r="X4853" t="b">
        <f t="shared" si="378"/>
        <v>1</v>
      </c>
      <c r="Y4853">
        <f t="shared" si="377"/>
        <v>2</v>
      </c>
      <c r="Z4853" s="2">
        <f t="shared" si="379"/>
        <v>1.3333333333333333</v>
      </c>
      <c r="AA4853" t="s">
        <v>179</v>
      </c>
      <c r="AD4853" t="s">
        <v>123</v>
      </c>
      <c r="AE4853" t="s">
        <v>784</v>
      </c>
      <c r="AF4853">
        <v>2022</v>
      </c>
    </row>
    <row r="4854" spans="1:32" x14ac:dyDescent="0.25">
      <c r="A4854" t="s">
        <v>29</v>
      </c>
      <c r="B4854" t="s">
        <v>67</v>
      </c>
      <c r="C4854" t="s">
        <v>68</v>
      </c>
      <c r="D4854" t="s">
        <v>69</v>
      </c>
      <c r="E4854">
        <f>_xlfn.XLOOKUP(Table1[[#This Row],[Location]],'Location analysis'!A:A,'Location analysis'!B:B)</f>
        <v>40.435699999999997</v>
      </c>
      <c r="F4854">
        <f>_xlfn.XLOOKUP(Table1[[#This Row],[Location]],'Location analysis'!A:A,'Location analysis'!C:C)</f>
        <v>-74.125200000000007</v>
      </c>
      <c r="G4854" t="s">
        <v>186</v>
      </c>
      <c r="H4854" t="s">
        <v>43</v>
      </c>
      <c r="I4854">
        <v>15386102358</v>
      </c>
      <c r="J4854" t="s">
        <v>783</v>
      </c>
      <c r="K4854" t="s">
        <v>51</v>
      </c>
      <c r="L4854">
        <v>123</v>
      </c>
      <c r="M4854">
        <v>1.5</v>
      </c>
      <c r="N4854">
        <v>1</v>
      </c>
      <c r="O4854">
        <v>123</v>
      </c>
      <c r="P4854">
        <v>1.5</v>
      </c>
      <c r="Q4854">
        <v>1</v>
      </c>
      <c r="R4854">
        <v>1.5</v>
      </c>
      <c r="S4854">
        <v>1.5</v>
      </c>
      <c r="T4854" s="1">
        <v>44756</v>
      </c>
      <c r="U4854" t="str">
        <f t="shared" si="375"/>
        <v>Ruffles Baked  - Cheddar &amp; Sour Cream</v>
      </c>
      <c r="V4854" t="str">
        <f t="shared" si="376"/>
        <v>Food</v>
      </c>
      <c r="W4854" t="s">
        <v>43</v>
      </c>
      <c r="X4854" t="b">
        <f t="shared" si="378"/>
        <v>1</v>
      </c>
      <c r="Y4854">
        <f t="shared" si="377"/>
        <v>1.5</v>
      </c>
      <c r="Z4854" s="2">
        <f t="shared" si="379"/>
        <v>1</v>
      </c>
      <c r="AA4854" t="s">
        <v>187</v>
      </c>
      <c r="AB4854" t="s">
        <v>188</v>
      </c>
      <c r="AD4854" t="s">
        <v>123</v>
      </c>
      <c r="AE4854" t="s">
        <v>784</v>
      </c>
      <c r="AF4854">
        <v>2022</v>
      </c>
    </row>
    <row r="4855" spans="1:32" x14ac:dyDescent="0.25">
      <c r="A4855" t="s">
        <v>29</v>
      </c>
      <c r="B4855" t="s">
        <v>67</v>
      </c>
      <c r="C4855" t="s">
        <v>68</v>
      </c>
      <c r="D4855" t="s">
        <v>69</v>
      </c>
      <c r="E4855">
        <f>_xlfn.XLOOKUP(Table1[[#This Row],[Location]],'Location analysis'!A:A,'Location analysis'!B:B)</f>
        <v>40.435699999999997</v>
      </c>
      <c r="F4855">
        <f>_xlfn.XLOOKUP(Table1[[#This Row],[Location]],'Location analysis'!A:A,'Location analysis'!C:C)</f>
        <v>-74.125200000000007</v>
      </c>
      <c r="G4855" t="s">
        <v>186</v>
      </c>
      <c r="H4855" t="s">
        <v>43</v>
      </c>
      <c r="I4855">
        <v>15386102719</v>
      </c>
      <c r="J4855" t="s">
        <v>783</v>
      </c>
      <c r="K4855" t="s">
        <v>51</v>
      </c>
      <c r="L4855">
        <v>123</v>
      </c>
      <c r="M4855">
        <v>1.5</v>
      </c>
      <c r="N4855">
        <v>1</v>
      </c>
      <c r="O4855">
        <v>123</v>
      </c>
      <c r="P4855">
        <v>1.5</v>
      </c>
      <c r="Q4855">
        <v>1</v>
      </c>
      <c r="R4855">
        <v>1.5</v>
      </c>
      <c r="S4855">
        <v>1.5</v>
      </c>
      <c r="T4855" s="1">
        <v>44756</v>
      </c>
      <c r="U4855" t="str">
        <f t="shared" si="375"/>
        <v>Ruffles Baked  - Cheddar &amp; Sour Cream</v>
      </c>
      <c r="V4855" t="str">
        <f t="shared" si="376"/>
        <v>Food</v>
      </c>
      <c r="W4855" t="s">
        <v>43</v>
      </c>
      <c r="X4855" t="b">
        <f t="shared" si="378"/>
        <v>1</v>
      </c>
      <c r="Y4855">
        <f t="shared" si="377"/>
        <v>1.5</v>
      </c>
      <c r="Z4855" s="2">
        <f t="shared" si="379"/>
        <v>1</v>
      </c>
      <c r="AA4855" t="s">
        <v>187</v>
      </c>
      <c r="AB4855" t="s">
        <v>188</v>
      </c>
      <c r="AD4855" t="s">
        <v>123</v>
      </c>
      <c r="AE4855" t="s">
        <v>784</v>
      </c>
      <c r="AF4855">
        <v>2022</v>
      </c>
    </row>
    <row r="4856" spans="1:32" x14ac:dyDescent="0.25">
      <c r="A4856" t="s">
        <v>29</v>
      </c>
      <c r="B4856" t="s">
        <v>67</v>
      </c>
      <c r="C4856" t="s">
        <v>68</v>
      </c>
      <c r="D4856" t="s">
        <v>69</v>
      </c>
      <c r="E4856">
        <f>_xlfn.XLOOKUP(Table1[[#This Row],[Location]],'Location analysis'!A:A,'Location analysis'!B:B)</f>
        <v>40.435699999999997</v>
      </c>
      <c r="F4856">
        <f>_xlfn.XLOOKUP(Table1[[#This Row],[Location]],'Location analysis'!A:A,'Location analysis'!C:C)</f>
        <v>-74.125200000000007</v>
      </c>
      <c r="G4856" t="s">
        <v>738</v>
      </c>
      <c r="H4856" t="s">
        <v>34</v>
      </c>
      <c r="I4856">
        <v>15386103317</v>
      </c>
      <c r="J4856" t="s">
        <v>783</v>
      </c>
      <c r="K4856" t="s">
        <v>51</v>
      </c>
      <c r="L4856">
        <v>141</v>
      </c>
      <c r="M4856">
        <v>1.5</v>
      </c>
      <c r="N4856">
        <v>1</v>
      </c>
      <c r="O4856">
        <v>141</v>
      </c>
      <c r="P4856">
        <v>1.5</v>
      </c>
      <c r="Q4856">
        <v>1</v>
      </c>
      <c r="R4856">
        <v>1.5</v>
      </c>
      <c r="S4856">
        <v>1.5</v>
      </c>
      <c r="T4856" s="1">
        <v>44756</v>
      </c>
      <c r="U4856" t="str">
        <f t="shared" si="375"/>
        <v>Coca Cola - Regular</v>
      </c>
      <c r="V4856" t="str">
        <f t="shared" si="376"/>
        <v>Carbonated</v>
      </c>
      <c r="W4856" t="s">
        <v>34</v>
      </c>
      <c r="X4856" t="b">
        <f t="shared" si="378"/>
        <v>1</v>
      </c>
      <c r="Y4856">
        <f t="shared" si="377"/>
        <v>1.5</v>
      </c>
      <c r="Z4856" s="2">
        <f t="shared" si="379"/>
        <v>1</v>
      </c>
      <c r="AA4856" t="s">
        <v>183</v>
      </c>
      <c r="AB4856" t="s">
        <v>739</v>
      </c>
      <c r="AD4856" t="s">
        <v>123</v>
      </c>
      <c r="AE4856" t="s">
        <v>784</v>
      </c>
      <c r="AF4856">
        <v>2022</v>
      </c>
    </row>
    <row r="4857" spans="1:32" x14ac:dyDescent="0.25">
      <c r="A4857" t="s">
        <v>29</v>
      </c>
      <c r="B4857" t="s">
        <v>67</v>
      </c>
      <c r="C4857" t="s">
        <v>68</v>
      </c>
      <c r="D4857" t="s">
        <v>69</v>
      </c>
      <c r="E4857">
        <f>_xlfn.XLOOKUP(Table1[[#This Row],[Location]],'Location analysis'!A:A,'Location analysis'!B:B)</f>
        <v>40.435699999999997</v>
      </c>
      <c r="F4857">
        <f>_xlfn.XLOOKUP(Table1[[#This Row],[Location]],'Location analysis'!A:A,'Location analysis'!C:C)</f>
        <v>-74.125200000000007</v>
      </c>
      <c r="G4857" t="s">
        <v>405</v>
      </c>
      <c r="H4857" t="s">
        <v>43</v>
      </c>
      <c r="I4857">
        <v>15386575162</v>
      </c>
      <c r="J4857" t="s">
        <v>783</v>
      </c>
      <c r="K4857" t="s">
        <v>51</v>
      </c>
      <c r="L4857">
        <v>124</v>
      </c>
      <c r="M4857">
        <v>1.5</v>
      </c>
      <c r="N4857">
        <v>1</v>
      </c>
      <c r="O4857">
        <v>124</v>
      </c>
      <c r="P4857">
        <v>1.5</v>
      </c>
      <c r="Q4857">
        <v>1</v>
      </c>
      <c r="R4857">
        <v>1.5</v>
      </c>
      <c r="S4857">
        <v>1.5</v>
      </c>
      <c r="T4857" s="1">
        <v>44756</v>
      </c>
      <c r="U4857" t="str">
        <f t="shared" si="375"/>
        <v>Cheetos - Crunchy</v>
      </c>
      <c r="V4857" t="str">
        <f t="shared" si="376"/>
        <v>Food</v>
      </c>
      <c r="W4857" t="s">
        <v>43</v>
      </c>
      <c r="X4857" t="b">
        <f t="shared" si="378"/>
        <v>1</v>
      </c>
      <c r="Y4857">
        <f t="shared" si="377"/>
        <v>1.5</v>
      </c>
      <c r="Z4857" s="2">
        <f t="shared" si="379"/>
        <v>1</v>
      </c>
      <c r="AA4857" t="s">
        <v>101</v>
      </c>
      <c r="AB4857" t="s">
        <v>406</v>
      </c>
      <c r="AD4857" t="s">
        <v>123</v>
      </c>
      <c r="AE4857" t="s">
        <v>784</v>
      </c>
      <c r="AF4857">
        <v>2022</v>
      </c>
    </row>
    <row r="4858" spans="1:32" x14ac:dyDescent="0.25">
      <c r="A4858" t="s">
        <v>29</v>
      </c>
      <c r="B4858" t="s">
        <v>67</v>
      </c>
      <c r="C4858" t="s">
        <v>68</v>
      </c>
      <c r="D4858" t="s">
        <v>69</v>
      </c>
      <c r="E4858">
        <f>_xlfn.XLOOKUP(Table1[[#This Row],[Location]],'Location analysis'!A:A,'Location analysis'!B:B)</f>
        <v>40.435699999999997</v>
      </c>
      <c r="F4858">
        <f>_xlfn.XLOOKUP(Table1[[#This Row],[Location]],'Location analysis'!A:A,'Location analysis'!C:C)</f>
        <v>-74.125200000000007</v>
      </c>
      <c r="G4858" t="s">
        <v>185</v>
      </c>
      <c r="H4858" t="s">
        <v>34</v>
      </c>
      <c r="I4858">
        <v>15387269614</v>
      </c>
      <c r="J4858" t="s">
        <v>785</v>
      </c>
      <c r="K4858" t="s">
        <v>36</v>
      </c>
      <c r="L4858">
        <v>148</v>
      </c>
      <c r="M4858">
        <v>3.5</v>
      </c>
      <c r="N4858">
        <v>1</v>
      </c>
      <c r="O4858">
        <v>148</v>
      </c>
      <c r="P4858">
        <v>3.5</v>
      </c>
      <c r="Q4858">
        <v>1</v>
      </c>
      <c r="R4858">
        <v>3.5</v>
      </c>
      <c r="S4858">
        <v>3.5</v>
      </c>
      <c r="T4858" s="1">
        <v>44757</v>
      </c>
      <c r="U4858" t="str">
        <f t="shared" si="375"/>
        <v>Red Bull - Original</v>
      </c>
      <c r="V4858" t="str">
        <f t="shared" si="376"/>
        <v>Carbonated</v>
      </c>
      <c r="W4858" t="s">
        <v>34</v>
      </c>
      <c r="X4858" t="b">
        <f t="shared" si="378"/>
        <v>1</v>
      </c>
      <c r="Y4858">
        <f t="shared" si="377"/>
        <v>3.5</v>
      </c>
      <c r="Z4858" s="2">
        <f t="shared" si="379"/>
        <v>2.3333333333333335</v>
      </c>
      <c r="AA4858" t="s">
        <v>37</v>
      </c>
      <c r="AB4858" t="s">
        <v>150</v>
      </c>
      <c r="AD4858" t="s">
        <v>132</v>
      </c>
      <c r="AE4858" t="s">
        <v>786</v>
      </c>
      <c r="AF4858">
        <v>2022</v>
      </c>
    </row>
    <row r="4859" spans="1:32" x14ac:dyDescent="0.25">
      <c r="A4859" t="s">
        <v>29</v>
      </c>
      <c r="B4859" t="s">
        <v>67</v>
      </c>
      <c r="C4859" t="s">
        <v>68</v>
      </c>
      <c r="D4859" t="s">
        <v>69</v>
      </c>
      <c r="E4859">
        <f>_xlfn.XLOOKUP(Table1[[#This Row],[Location]],'Location analysis'!A:A,'Location analysis'!B:B)</f>
        <v>40.435699999999997</v>
      </c>
      <c r="F4859">
        <f>_xlfn.XLOOKUP(Table1[[#This Row],[Location]],'Location analysis'!A:A,'Location analysis'!C:C)</f>
        <v>-74.125200000000007</v>
      </c>
      <c r="G4859" t="s">
        <v>738</v>
      </c>
      <c r="H4859" t="s">
        <v>34</v>
      </c>
      <c r="I4859">
        <v>15387536264</v>
      </c>
      <c r="J4859" t="s">
        <v>785</v>
      </c>
      <c r="K4859" t="s">
        <v>51</v>
      </c>
      <c r="L4859">
        <v>141</v>
      </c>
      <c r="M4859">
        <v>1.5</v>
      </c>
      <c r="N4859">
        <v>1</v>
      </c>
      <c r="O4859">
        <v>141</v>
      </c>
      <c r="P4859">
        <v>1.5</v>
      </c>
      <c r="Q4859">
        <v>1</v>
      </c>
      <c r="R4859">
        <v>1.5</v>
      </c>
      <c r="S4859">
        <v>1.5</v>
      </c>
      <c r="T4859" s="1">
        <v>44757</v>
      </c>
      <c r="U4859" t="str">
        <f t="shared" si="375"/>
        <v>Coca Cola - Regular</v>
      </c>
      <c r="V4859" t="str">
        <f t="shared" si="376"/>
        <v>Carbonated</v>
      </c>
      <c r="W4859" t="s">
        <v>34</v>
      </c>
      <c r="X4859" t="b">
        <f t="shared" si="378"/>
        <v>1</v>
      </c>
      <c r="Y4859">
        <f t="shared" si="377"/>
        <v>1.5</v>
      </c>
      <c r="Z4859" s="2">
        <f t="shared" si="379"/>
        <v>1</v>
      </c>
      <c r="AA4859" t="s">
        <v>183</v>
      </c>
      <c r="AB4859" t="s">
        <v>739</v>
      </c>
      <c r="AD4859" t="s">
        <v>132</v>
      </c>
      <c r="AE4859" t="s">
        <v>786</v>
      </c>
      <c r="AF4859">
        <v>2022</v>
      </c>
    </row>
    <row r="4860" spans="1:32" x14ac:dyDescent="0.25">
      <c r="A4860" t="s">
        <v>29</v>
      </c>
      <c r="B4860" t="s">
        <v>394</v>
      </c>
      <c r="C4860" t="s">
        <v>395</v>
      </c>
      <c r="D4860" t="s">
        <v>396</v>
      </c>
      <c r="E4860">
        <f>_xlfn.XLOOKUP(Table1[[#This Row],[Location]],'Location analysis'!A:A,'Location analysis'!B:B)</f>
        <v>40.416893999999999</v>
      </c>
      <c r="F4860">
        <f>_xlfn.XLOOKUP(Table1[[#This Row],[Location]],'Location analysis'!A:A,'Location analysis'!C:C)</f>
        <v>-74.420399000000003</v>
      </c>
      <c r="G4860" t="s">
        <v>128</v>
      </c>
      <c r="H4860" t="s">
        <v>43</v>
      </c>
      <c r="I4860">
        <v>15387997000</v>
      </c>
      <c r="J4860" t="s">
        <v>785</v>
      </c>
      <c r="K4860" t="s">
        <v>36</v>
      </c>
      <c r="L4860">
        <v>113</v>
      </c>
      <c r="M4860">
        <v>1.5</v>
      </c>
      <c r="N4860">
        <v>1</v>
      </c>
      <c r="O4860">
        <v>113</v>
      </c>
      <c r="P4860">
        <v>1.5</v>
      </c>
      <c r="Q4860">
        <v>1</v>
      </c>
      <c r="R4860">
        <v>1.5</v>
      </c>
      <c r="S4860">
        <v>1.5</v>
      </c>
      <c r="T4860" s="1">
        <v>44757</v>
      </c>
      <c r="U4860" t="str">
        <f t="shared" si="375"/>
        <v>SunChips Multigrain - Salsa</v>
      </c>
      <c r="V4860" t="str">
        <f t="shared" si="376"/>
        <v>Food</v>
      </c>
      <c r="W4860" t="s">
        <v>43</v>
      </c>
      <c r="X4860" t="b">
        <f t="shared" si="378"/>
        <v>1</v>
      </c>
      <c r="Y4860">
        <f t="shared" si="377"/>
        <v>1.5</v>
      </c>
      <c r="Z4860" s="2">
        <f t="shared" si="379"/>
        <v>1</v>
      </c>
      <c r="AA4860" t="s">
        <v>129</v>
      </c>
      <c r="AB4860" t="s">
        <v>130</v>
      </c>
      <c r="AD4860" t="s">
        <v>132</v>
      </c>
      <c r="AE4860" t="s">
        <v>786</v>
      </c>
      <c r="AF4860">
        <v>2022</v>
      </c>
    </row>
    <row r="4861" spans="1:32" x14ac:dyDescent="0.25">
      <c r="A4861" t="s">
        <v>29</v>
      </c>
      <c r="B4861" t="s">
        <v>394</v>
      </c>
      <c r="C4861" t="s">
        <v>395</v>
      </c>
      <c r="D4861" t="s">
        <v>396</v>
      </c>
      <c r="E4861">
        <f>_xlfn.XLOOKUP(Table1[[#This Row],[Location]],'Location analysis'!A:A,'Location analysis'!B:B)</f>
        <v>40.416893999999999</v>
      </c>
      <c r="F4861">
        <f>_xlfn.XLOOKUP(Table1[[#This Row],[Location]],'Location analysis'!A:A,'Location analysis'!C:C)</f>
        <v>-74.420399000000003</v>
      </c>
      <c r="G4861" t="s">
        <v>248</v>
      </c>
      <c r="H4861" t="s">
        <v>43</v>
      </c>
      <c r="I4861">
        <v>15388078652</v>
      </c>
      <c r="J4861" t="s">
        <v>785</v>
      </c>
      <c r="K4861" t="s">
        <v>36</v>
      </c>
      <c r="L4861">
        <v>111</v>
      </c>
      <c r="M4861">
        <v>1.5</v>
      </c>
      <c r="N4861">
        <v>1</v>
      </c>
      <c r="O4861">
        <v>111</v>
      </c>
      <c r="P4861">
        <v>1.5</v>
      </c>
      <c r="Q4861">
        <v>1</v>
      </c>
      <c r="R4861">
        <v>1.5</v>
      </c>
      <c r="S4861">
        <v>3.5</v>
      </c>
      <c r="T4861" s="1">
        <v>44757</v>
      </c>
      <c r="U4861" t="str">
        <f t="shared" si="375"/>
        <v>Popchips Potato - Sea Salt</v>
      </c>
      <c r="V4861" t="str">
        <f t="shared" si="376"/>
        <v>Food</v>
      </c>
      <c r="W4861" t="s">
        <v>43</v>
      </c>
      <c r="X4861" t="b">
        <f t="shared" si="378"/>
        <v>1</v>
      </c>
      <c r="Y4861">
        <f t="shared" si="377"/>
        <v>1.5</v>
      </c>
      <c r="Z4861" s="2">
        <f t="shared" si="379"/>
        <v>1</v>
      </c>
      <c r="AA4861" t="s">
        <v>229</v>
      </c>
      <c r="AB4861" t="s">
        <v>157</v>
      </c>
      <c r="AD4861" t="s">
        <v>132</v>
      </c>
      <c r="AE4861" t="s">
        <v>786</v>
      </c>
      <c r="AF4861">
        <v>2022</v>
      </c>
    </row>
    <row r="4862" spans="1:32" x14ac:dyDescent="0.25">
      <c r="A4862" t="s">
        <v>29</v>
      </c>
      <c r="B4862" t="s">
        <v>394</v>
      </c>
      <c r="C4862" t="s">
        <v>395</v>
      </c>
      <c r="D4862" t="s">
        <v>396</v>
      </c>
      <c r="E4862">
        <f>_xlfn.XLOOKUP(Table1[[#This Row],[Location]],'Location analysis'!A:A,'Location analysis'!B:B)</f>
        <v>40.416893999999999</v>
      </c>
      <c r="F4862">
        <f>_xlfn.XLOOKUP(Table1[[#This Row],[Location]],'Location analysis'!A:A,'Location analysis'!C:C)</f>
        <v>-74.420399000000003</v>
      </c>
      <c r="G4862" t="s">
        <v>774</v>
      </c>
      <c r="H4862" t="s">
        <v>43</v>
      </c>
      <c r="I4862">
        <v>15388078652</v>
      </c>
      <c r="J4862" t="s">
        <v>785</v>
      </c>
      <c r="K4862" t="s">
        <v>36</v>
      </c>
      <c r="L4862">
        <v>136</v>
      </c>
      <c r="M4862">
        <v>2</v>
      </c>
      <c r="N4862">
        <v>1</v>
      </c>
      <c r="O4862">
        <v>136</v>
      </c>
      <c r="P4862">
        <v>2</v>
      </c>
      <c r="Q4862">
        <v>1</v>
      </c>
      <c r="R4862">
        <v>2</v>
      </c>
      <c r="S4862">
        <v>3.5</v>
      </c>
      <c r="T4862" s="1">
        <v>44757</v>
      </c>
      <c r="U4862" t="str">
        <f t="shared" si="375"/>
        <v>Zone Perfect - Chocolate Chip Cookie Dough</v>
      </c>
      <c r="V4862" t="str">
        <f t="shared" si="376"/>
        <v>Food</v>
      </c>
      <c r="W4862" t="s">
        <v>43</v>
      </c>
      <c r="X4862" t="b">
        <f t="shared" si="378"/>
        <v>1</v>
      </c>
      <c r="Y4862">
        <f t="shared" si="377"/>
        <v>2</v>
      </c>
      <c r="Z4862" s="2">
        <f t="shared" si="379"/>
        <v>1.3333333333333333</v>
      </c>
      <c r="AA4862" t="s">
        <v>775</v>
      </c>
      <c r="AB4862" t="s">
        <v>776</v>
      </c>
      <c r="AD4862" t="s">
        <v>132</v>
      </c>
      <c r="AE4862" t="s">
        <v>786</v>
      </c>
      <c r="AF4862">
        <v>2022</v>
      </c>
    </row>
    <row r="4863" spans="1:32" x14ac:dyDescent="0.25">
      <c r="A4863" t="s">
        <v>29</v>
      </c>
      <c r="B4863" t="s">
        <v>62</v>
      </c>
      <c r="C4863" t="s">
        <v>63</v>
      </c>
      <c r="D4863" t="s">
        <v>64</v>
      </c>
      <c r="E4863">
        <f>_xlfn.XLOOKUP(Table1[[#This Row],[Location]],'Location analysis'!A:A,'Location analysis'!B:B)</f>
        <v>40.091900000000003</v>
      </c>
      <c r="F4863">
        <f>_xlfn.XLOOKUP(Table1[[#This Row],[Location]],'Location analysis'!A:A,'Location analysis'!C:C)</f>
        <v>-74.358699999999999</v>
      </c>
      <c r="G4863" t="s">
        <v>112</v>
      </c>
      <c r="H4863" t="s">
        <v>43</v>
      </c>
      <c r="I4863">
        <v>15388345568</v>
      </c>
      <c r="J4863" t="s">
        <v>785</v>
      </c>
      <c r="K4863" t="s">
        <v>51</v>
      </c>
      <c r="L4863">
        <v>132</v>
      </c>
      <c r="M4863">
        <v>2</v>
      </c>
      <c r="N4863">
        <v>1</v>
      </c>
      <c r="O4863">
        <v>132</v>
      </c>
      <c r="P4863">
        <v>2</v>
      </c>
      <c r="Q4863">
        <v>1</v>
      </c>
      <c r="R4863">
        <v>2</v>
      </c>
      <c r="S4863">
        <v>2</v>
      </c>
      <c r="T4863" s="1">
        <v>44757</v>
      </c>
      <c r="U4863" t="str">
        <f t="shared" si="375"/>
        <v>Robert Irvine's - Fit Crunch -  Chocolate Pea</v>
      </c>
      <c r="V4863" t="str">
        <f t="shared" si="376"/>
        <v>Food</v>
      </c>
      <c r="W4863" t="s">
        <v>43</v>
      </c>
      <c r="X4863" t="b">
        <f t="shared" si="378"/>
        <v>1</v>
      </c>
      <c r="Y4863">
        <f t="shared" si="377"/>
        <v>2</v>
      </c>
      <c r="Z4863" s="2">
        <f t="shared" si="379"/>
        <v>1.3333333333333333</v>
      </c>
      <c r="AA4863" t="s">
        <v>113</v>
      </c>
      <c r="AB4863" t="s">
        <v>114</v>
      </c>
      <c r="AC4863" t="s">
        <v>115</v>
      </c>
      <c r="AD4863" t="s">
        <v>132</v>
      </c>
      <c r="AE4863" t="s">
        <v>786</v>
      </c>
      <c r="AF4863">
        <v>2022</v>
      </c>
    </row>
    <row r="4864" spans="1:32" x14ac:dyDescent="0.25">
      <c r="A4864" t="s">
        <v>29</v>
      </c>
      <c r="B4864" t="s">
        <v>62</v>
      </c>
      <c r="C4864" t="s">
        <v>63</v>
      </c>
      <c r="D4864" t="s">
        <v>64</v>
      </c>
      <c r="E4864">
        <f>_xlfn.XLOOKUP(Table1[[#This Row],[Location]],'Location analysis'!A:A,'Location analysis'!B:B)</f>
        <v>40.091900000000003</v>
      </c>
      <c r="F4864">
        <f>_xlfn.XLOOKUP(Table1[[#This Row],[Location]],'Location analysis'!A:A,'Location analysis'!C:C)</f>
        <v>-74.358699999999999</v>
      </c>
      <c r="G4864" t="s">
        <v>485</v>
      </c>
      <c r="H4864" t="s">
        <v>43</v>
      </c>
      <c r="I4864">
        <v>15388822682</v>
      </c>
      <c r="J4864" t="s">
        <v>785</v>
      </c>
      <c r="K4864" t="s">
        <v>51</v>
      </c>
      <c r="L4864">
        <v>138</v>
      </c>
      <c r="M4864">
        <v>2</v>
      </c>
      <c r="N4864">
        <v>1</v>
      </c>
      <c r="O4864">
        <v>138</v>
      </c>
      <c r="P4864">
        <v>2</v>
      </c>
      <c r="Q4864">
        <v>1</v>
      </c>
      <c r="R4864">
        <v>2</v>
      </c>
      <c r="S4864">
        <v>2</v>
      </c>
      <c r="T4864" s="1">
        <v>44757</v>
      </c>
      <c r="U4864" t="str">
        <f t="shared" si="375"/>
        <v>Keto Bar - Creamy Peanut Butter Chocolate</v>
      </c>
      <c r="V4864" t="str">
        <f t="shared" si="376"/>
        <v>Food</v>
      </c>
      <c r="W4864" t="s">
        <v>43</v>
      </c>
      <c r="X4864" t="b">
        <f t="shared" si="378"/>
        <v>1</v>
      </c>
      <c r="Y4864">
        <f t="shared" si="377"/>
        <v>2</v>
      </c>
      <c r="Z4864" s="2">
        <f t="shared" si="379"/>
        <v>1.3333333333333333</v>
      </c>
      <c r="AA4864" t="s">
        <v>486</v>
      </c>
      <c r="AB4864" t="s">
        <v>487</v>
      </c>
      <c r="AD4864" t="s">
        <v>132</v>
      </c>
      <c r="AE4864" t="s">
        <v>786</v>
      </c>
      <c r="AF4864">
        <v>2022</v>
      </c>
    </row>
    <row r="4865" spans="1:32" x14ac:dyDescent="0.25">
      <c r="A4865" t="s">
        <v>29</v>
      </c>
      <c r="B4865" t="s">
        <v>62</v>
      </c>
      <c r="C4865" t="s">
        <v>63</v>
      </c>
      <c r="D4865" t="s">
        <v>64</v>
      </c>
      <c r="E4865">
        <f>_xlfn.XLOOKUP(Table1[[#This Row],[Location]],'Location analysis'!A:A,'Location analysis'!B:B)</f>
        <v>40.091900000000003</v>
      </c>
      <c r="F4865">
        <f>_xlfn.XLOOKUP(Table1[[#This Row],[Location]],'Location analysis'!A:A,'Location analysis'!C:C)</f>
        <v>-74.358699999999999</v>
      </c>
      <c r="G4865" t="s">
        <v>182</v>
      </c>
      <c r="H4865" t="s">
        <v>34</v>
      </c>
      <c r="I4865">
        <v>15389102885</v>
      </c>
      <c r="J4865" t="s">
        <v>785</v>
      </c>
      <c r="K4865" t="s">
        <v>36</v>
      </c>
      <c r="L4865">
        <v>141</v>
      </c>
      <c r="M4865">
        <v>1.5</v>
      </c>
      <c r="N4865">
        <v>1</v>
      </c>
      <c r="O4865">
        <v>141</v>
      </c>
      <c r="P4865">
        <v>1.5</v>
      </c>
      <c r="Q4865">
        <v>1</v>
      </c>
      <c r="R4865">
        <v>1.5</v>
      </c>
      <c r="S4865">
        <v>1.5</v>
      </c>
      <c r="T4865" s="1">
        <v>44757</v>
      </c>
      <c r="U4865" t="str">
        <f t="shared" si="375"/>
        <v>Coca Cola - Zero Sugar</v>
      </c>
      <c r="V4865" t="str">
        <f t="shared" si="376"/>
        <v>Carbonated</v>
      </c>
      <c r="W4865" t="s">
        <v>34</v>
      </c>
      <c r="X4865" t="b">
        <f t="shared" si="378"/>
        <v>1</v>
      </c>
      <c r="Y4865">
        <f t="shared" si="377"/>
        <v>1.5</v>
      </c>
      <c r="Z4865" s="2">
        <f t="shared" si="379"/>
        <v>1</v>
      </c>
      <c r="AA4865" t="s">
        <v>183</v>
      </c>
      <c r="AB4865" t="s">
        <v>184</v>
      </c>
      <c r="AD4865" t="s">
        <v>132</v>
      </c>
      <c r="AE4865" t="s">
        <v>786</v>
      </c>
      <c r="AF4865">
        <v>2022</v>
      </c>
    </row>
    <row r="4866" spans="1:32" x14ac:dyDescent="0.25">
      <c r="A4866" t="s">
        <v>29</v>
      </c>
      <c r="B4866" t="s">
        <v>30</v>
      </c>
      <c r="C4866" t="s">
        <v>31</v>
      </c>
      <c r="D4866" t="s">
        <v>32</v>
      </c>
      <c r="E4866">
        <f>_xlfn.XLOOKUP(Table1[[#This Row],[Location]],'Location analysis'!A:A,'Location analysis'!B:B)</f>
        <v>40.423690999999998</v>
      </c>
      <c r="F4866">
        <f>_xlfn.XLOOKUP(Table1[[#This Row],[Location]],'Location analysis'!A:A,'Location analysis'!C:C)</f>
        <v>-74.380831999999998</v>
      </c>
      <c r="G4866" t="s">
        <v>703</v>
      </c>
      <c r="I4866">
        <v>15389351251</v>
      </c>
      <c r="J4866" t="s">
        <v>785</v>
      </c>
      <c r="K4866" t="s">
        <v>51</v>
      </c>
      <c r="L4866">
        <v>140</v>
      </c>
      <c r="M4866">
        <v>1.5</v>
      </c>
      <c r="N4866">
        <v>1</v>
      </c>
      <c r="O4866">
        <v>140</v>
      </c>
      <c r="P4866">
        <v>1.5</v>
      </c>
      <c r="Q4866">
        <v>1</v>
      </c>
      <c r="R4866">
        <v>1.5</v>
      </c>
      <c r="S4866">
        <v>1.5</v>
      </c>
      <c r="T4866" s="1">
        <v>44757</v>
      </c>
      <c r="U4866" t="str">
        <f t="shared" ref="U4866:U4929" si="380">IF(G4866="","Cell is Blank - Dis-regard",G4866)</f>
        <v>Canada Dry - Ginger Ale &amp; Lemonde</v>
      </c>
      <c r="V4866" t="str">
        <f t="shared" ref="V4866:V4929" si="381">IF(H4866="","Cell is Blank - Dis-regard",H4866)</f>
        <v>Cell is Blank - Dis-regard</v>
      </c>
      <c r="W4866" t="s">
        <v>34</v>
      </c>
      <c r="X4866" t="b">
        <f t="shared" si="378"/>
        <v>1</v>
      </c>
      <c r="Y4866">
        <f t="shared" ref="Y4866:Y4929" si="382">IF(X4866="FALSE",M4866,M4866)</f>
        <v>1.5</v>
      </c>
      <c r="Z4866" s="2">
        <f t="shared" si="379"/>
        <v>1</v>
      </c>
      <c r="AA4866" t="s">
        <v>704</v>
      </c>
      <c r="AB4866" t="s">
        <v>705</v>
      </c>
      <c r="AD4866" t="s">
        <v>132</v>
      </c>
      <c r="AE4866" t="s">
        <v>786</v>
      </c>
      <c r="AF4866">
        <v>2022</v>
      </c>
    </row>
    <row r="4867" spans="1:32" x14ac:dyDescent="0.25">
      <c r="A4867" t="s">
        <v>29</v>
      </c>
      <c r="B4867" t="s">
        <v>46</v>
      </c>
      <c r="C4867" t="s">
        <v>31</v>
      </c>
      <c r="D4867" t="s">
        <v>47</v>
      </c>
      <c r="E4867">
        <f>_xlfn.XLOOKUP(Table1[[#This Row],[Location]],'Location analysis'!A:A,'Location analysis'!B:B)</f>
        <v>40.423690999999998</v>
      </c>
      <c r="F4867">
        <f>_xlfn.XLOOKUP(Table1[[#This Row],[Location]],'Location analysis'!A:A,'Location analysis'!C:C)</f>
        <v>-74.380831999999998</v>
      </c>
      <c r="G4867" t="s">
        <v>70</v>
      </c>
      <c r="H4867" t="s">
        <v>34</v>
      </c>
      <c r="I4867">
        <v>15389395641</v>
      </c>
      <c r="J4867" t="s">
        <v>785</v>
      </c>
      <c r="K4867" t="s">
        <v>36</v>
      </c>
      <c r="L4867">
        <v>146</v>
      </c>
      <c r="M4867">
        <v>3</v>
      </c>
      <c r="N4867">
        <v>1</v>
      </c>
      <c r="O4867">
        <v>146</v>
      </c>
      <c r="P4867">
        <v>3</v>
      </c>
      <c r="Q4867">
        <v>1</v>
      </c>
      <c r="R4867">
        <v>3</v>
      </c>
      <c r="S4867">
        <v>3</v>
      </c>
      <c r="T4867" s="1">
        <v>44757</v>
      </c>
      <c r="U4867" t="str">
        <f t="shared" si="380"/>
        <v>Monster Energy Original</v>
      </c>
      <c r="V4867" t="str">
        <f t="shared" si="381"/>
        <v>Carbonated</v>
      </c>
      <c r="W4867" t="s">
        <v>34</v>
      </c>
      <c r="X4867" t="b">
        <f t="shared" ref="X4867:X4930" si="383">M4867=P4867</f>
        <v>1</v>
      </c>
      <c r="Y4867">
        <f t="shared" si="382"/>
        <v>3</v>
      </c>
      <c r="Z4867" s="2">
        <f t="shared" ref="Z4867:Z4930" si="384">Y4867/1.5</f>
        <v>2</v>
      </c>
      <c r="AA4867" t="s">
        <v>70</v>
      </c>
      <c r="AD4867" t="s">
        <v>132</v>
      </c>
      <c r="AE4867" t="s">
        <v>786</v>
      </c>
      <c r="AF4867">
        <v>2022</v>
      </c>
    </row>
    <row r="4868" spans="1:32" x14ac:dyDescent="0.25">
      <c r="A4868" t="s">
        <v>29</v>
      </c>
      <c r="B4868" t="s">
        <v>30</v>
      </c>
      <c r="C4868" t="s">
        <v>31</v>
      </c>
      <c r="D4868" t="s">
        <v>32</v>
      </c>
      <c r="E4868">
        <f>_xlfn.XLOOKUP(Table1[[#This Row],[Location]],'Location analysis'!A:A,'Location analysis'!B:B)</f>
        <v>40.423690999999998</v>
      </c>
      <c r="F4868">
        <f>_xlfn.XLOOKUP(Table1[[#This Row],[Location]],'Location analysis'!A:A,'Location analysis'!C:C)</f>
        <v>-74.380831999999998</v>
      </c>
      <c r="G4868" t="s">
        <v>703</v>
      </c>
      <c r="I4868">
        <v>15389398725</v>
      </c>
      <c r="J4868" t="s">
        <v>785</v>
      </c>
      <c r="K4868" t="s">
        <v>51</v>
      </c>
      <c r="L4868">
        <v>140</v>
      </c>
      <c r="M4868">
        <v>1.5</v>
      </c>
      <c r="N4868">
        <v>1</v>
      </c>
      <c r="O4868">
        <v>140</v>
      </c>
      <c r="P4868">
        <v>1.5</v>
      </c>
      <c r="Q4868">
        <v>1</v>
      </c>
      <c r="R4868">
        <v>1.5</v>
      </c>
      <c r="S4868">
        <v>1.5</v>
      </c>
      <c r="T4868" s="1">
        <v>44757</v>
      </c>
      <c r="U4868" t="str">
        <f t="shared" si="380"/>
        <v>Canada Dry - Ginger Ale &amp; Lemonde</v>
      </c>
      <c r="V4868" t="str">
        <f t="shared" si="381"/>
        <v>Cell is Blank - Dis-regard</v>
      </c>
      <c r="W4868" t="s">
        <v>34</v>
      </c>
      <c r="X4868" t="b">
        <f t="shared" si="383"/>
        <v>1</v>
      </c>
      <c r="Y4868">
        <f t="shared" si="382"/>
        <v>1.5</v>
      </c>
      <c r="Z4868" s="2">
        <f t="shared" si="384"/>
        <v>1</v>
      </c>
      <c r="AA4868" t="s">
        <v>704</v>
      </c>
      <c r="AB4868" t="s">
        <v>705</v>
      </c>
      <c r="AD4868" t="s">
        <v>132</v>
      </c>
      <c r="AE4868" t="s">
        <v>786</v>
      </c>
      <c r="AF4868">
        <v>2022</v>
      </c>
    </row>
    <row r="4869" spans="1:32" x14ac:dyDescent="0.25">
      <c r="A4869" t="s">
        <v>29</v>
      </c>
      <c r="B4869" t="s">
        <v>46</v>
      </c>
      <c r="C4869" t="s">
        <v>31</v>
      </c>
      <c r="D4869" t="s">
        <v>47</v>
      </c>
      <c r="E4869">
        <f>_xlfn.XLOOKUP(Table1[[#This Row],[Location]],'Location analysis'!A:A,'Location analysis'!B:B)</f>
        <v>40.423690999999998</v>
      </c>
      <c r="F4869">
        <f>_xlfn.XLOOKUP(Table1[[#This Row],[Location]],'Location analysis'!A:A,'Location analysis'!C:C)</f>
        <v>-74.380831999999998</v>
      </c>
      <c r="G4869" t="s">
        <v>182</v>
      </c>
      <c r="H4869" t="s">
        <v>34</v>
      </c>
      <c r="I4869">
        <v>15389605636</v>
      </c>
      <c r="J4869" t="s">
        <v>785</v>
      </c>
      <c r="K4869" t="s">
        <v>51</v>
      </c>
      <c r="L4869">
        <v>140</v>
      </c>
      <c r="M4869">
        <v>1.5</v>
      </c>
      <c r="N4869">
        <v>1</v>
      </c>
      <c r="O4869">
        <v>140</v>
      </c>
      <c r="P4869">
        <v>1.5</v>
      </c>
      <c r="Q4869">
        <v>1</v>
      </c>
      <c r="R4869">
        <v>1.5</v>
      </c>
      <c r="S4869">
        <v>1.5</v>
      </c>
      <c r="T4869" s="1">
        <v>44757</v>
      </c>
      <c r="U4869" t="str">
        <f t="shared" si="380"/>
        <v>Coca Cola - Zero Sugar</v>
      </c>
      <c r="V4869" t="str">
        <f t="shared" si="381"/>
        <v>Carbonated</v>
      </c>
      <c r="W4869" t="s">
        <v>34</v>
      </c>
      <c r="X4869" t="b">
        <f t="shared" si="383"/>
        <v>1</v>
      </c>
      <c r="Y4869">
        <f t="shared" si="382"/>
        <v>1.5</v>
      </c>
      <c r="Z4869" s="2">
        <f t="shared" si="384"/>
        <v>1</v>
      </c>
      <c r="AA4869" t="s">
        <v>183</v>
      </c>
      <c r="AB4869" t="s">
        <v>184</v>
      </c>
      <c r="AD4869" t="s">
        <v>132</v>
      </c>
      <c r="AE4869" t="s">
        <v>786</v>
      </c>
      <c r="AF4869">
        <v>2022</v>
      </c>
    </row>
    <row r="4870" spans="1:32" x14ac:dyDescent="0.25">
      <c r="A4870" t="s">
        <v>29</v>
      </c>
      <c r="B4870" t="s">
        <v>394</v>
      </c>
      <c r="C4870" t="s">
        <v>395</v>
      </c>
      <c r="D4870" t="s">
        <v>396</v>
      </c>
      <c r="E4870">
        <f>_xlfn.XLOOKUP(Table1[[#This Row],[Location]],'Location analysis'!A:A,'Location analysis'!B:B)</f>
        <v>40.416893999999999</v>
      </c>
      <c r="F4870">
        <f>_xlfn.XLOOKUP(Table1[[#This Row],[Location]],'Location analysis'!A:A,'Location analysis'!C:C)</f>
        <v>-74.420399000000003</v>
      </c>
      <c r="G4870" t="s">
        <v>603</v>
      </c>
      <c r="H4870" t="s">
        <v>43</v>
      </c>
      <c r="I4870">
        <v>15389625155</v>
      </c>
      <c r="J4870" t="s">
        <v>785</v>
      </c>
      <c r="K4870" t="s">
        <v>51</v>
      </c>
      <c r="L4870">
        <v>155</v>
      </c>
      <c r="M4870">
        <v>5</v>
      </c>
      <c r="N4870">
        <v>1</v>
      </c>
      <c r="O4870">
        <v>155</v>
      </c>
      <c r="P4870">
        <v>5</v>
      </c>
      <c r="Q4870">
        <v>1</v>
      </c>
      <c r="R4870">
        <v>5</v>
      </c>
      <c r="S4870">
        <v>5</v>
      </c>
      <c r="T4870" s="1">
        <v>44757</v>
      </c>
      <c r="U4870" t="str">
        <f t="shared" si="380"/>
        <v>Ice Breakers Ice Cubes - PepperMint</v>
      </c>
      <c r="V4870" t="str">
        <f t="shared" si="381"/>
        <v>Food</v>
      </c>
      <c r="W4870" t="s">
        <v>43</v>
      </c>
      <c r="X4870" t="b">
        <f t="shared" si="383"/>
        <v>1</v>
      </c>
      <c r="Y4870">
        <f t="shared" si="382"/>
        <v>5</v>
      </c>
      <c r="Z4870" s="2">
        <f t="shared" si="384"/>
        <v>3.3333333333333335</v>
      </c>
      <c r="AA4870" t="s">
        <v>604</v>
      </c>
      <c r="AB4870" t="s">
        <v>605</v>
      </c>
      <c r="AD4870" t="s">
        <v>132</v>
      </c>
      <c r="AE4870" t="s">
        <v>786</v>
      </c>
      <c r="AF4870">
        <v>2022</v>
      </c>
    </row>
    <row r="4871" spans="1:32" x14ac:dyDescent="0.25">
      <c r="A4871" t="s">
        <v>29</v>
      </c>
      <c r="B4871" t="s">
        <v>30</v>
      </c>
      <c r="C4871" t="s">
        <v>31</v>
      </c>
      <c r="D4871" t="s">
        <v>32</v>
      </c>
      <c r="E4871">
        <f>_xlfn.XLOOKUP(Table1[[#This Row],[Location]],'Location analysis'!A:A,'Location analysis'!B:B)</f>
        <v>40.423690999999998</v>
      </c>
      <c r="F4871">
        <f>_xlfn.XLOOKUP(Table1[[#This Row],[Location]],'Location analysis'!A:A,'Location analysis'!C:C)</f>
        <v>-74.380831999999998</v>
      </c>
      <c r="G4871" t="s">
        <v>722</v>
      </c>
      <c r="H4871" t="s">
        <v>49</v>
      </c>
      <c r="I4871">
        <v>15390017700</v>
      </c>
      <c r="J4871" t="s">
        <v>785</v>
      </c>
      <c r="K4871" t="s">
        <v>36</v>
      </c>
      <c r="L4871">
        <v>145</v>
      </c>
      <c r="M4871">
        <v>2.5</v>
      </c>
      <c r="N4871">
        <v>1</v>
      </c>
      <c r="O4871">
        <v>145</v>
      </c>
      <c r="P4871">
        <v>2.5</v>
      </c>
      <c r="Q4871">
        <v>1</v>
      </c>
      <c r="R4871">
        <v>2.5</v>
      </c>
      <c r="S4871">
        <v>2.5</v>
      </c>
      <c r="T4871" s="1">
        <v>44757</v>
      </c>
      <c r="U4871" t="str">
        <f t="shared" si="380"/>
        <v>Snapple Tea - Lemon</v>
      </c>
      <c r="V4871" t="str">
        <f t="shared" si="381"/>
        <v>Non Carbonated</v>
      </c>
      <c r="W4871" t="s">
        <v>49</v>
      </c>
      <c r="X4871" t="b">
        <f t="shared" si="383"/>
        <v>1</v>
      </c>
      <c r="Y4871">
        <f t="shared" si="382"/>
        <v>2.5</v>
      </c>
      <c r="Z4871" s="2">
        <f t="shared" si="384"/>
        <v>1.6666666666666667</v>
      </c>
      <c r="AA4871" t="s">
        <v>330</v>
      </c>
      <c r="AB4871" t="s">
        <v>76</v>
      </c>
      <c r="AD4871" t="s">
        <v>132</v>
      </c>
      <c r="AE4871" t="s">
        <v>786</v>
      </c>
      <c r="AF4871">
        <v>2022</v>
      </c>
    </row>
    <row r="4872" spans="1:32" x14ac:dyDescent="0.25">
      <c r="A4872" t="s">
        <v>29</v>
      </c>
      <c r="B4872" t="s">
        <v>394</v>
      </c>
      <c r="C4872" t="s">
        <v>395</v>
      </c>
      <c r="D4872" t="s">
        <v>396</v>
      </c>
      <c r="E4872">
        <f>_xlfn.XLOOKUP(Table1[[#This Row],[Location]],'Location analysis'!A:A,'Location analysis'!B:B)</f>
        <v>40.416893999999999</v>
      </c>
      <c r="F4872">
        <f>_xlfn.XLOOKUP(Table1[[#This Row],[Location]],'Location analysis'!A:A,'Location analysis'!C:C)</f>
        <v>-74.420399000000003</v>
      </c>
      <c r="G4872" t="s">
        <v>148</v>
      </c>
      <c r="H4872" t="s">
        <v>49</v>
      </c>
      <c r="I4872">
        <v>15390036463</v>
      </c>
      <c r="J4872" t="s">
        <v>785</v>
      </c>
      <c r="K4872" t="s">
        <v>51</v>
      </c>
      <c r="L4872">
        <v>141</v>
      </c>
      <c r="M4872">
        <v>2</v>
      </c>
      <c r="N4872">
        <v>1</v>
      </c>
      <c r="O4872">
        <v>141</v>
      </c>
      <c r="P4872">
        <v>2</v>
      </c>
      <c r="Q4872">
        <v>1</v>
      </c>
      <c r="R4872">
        <v>2</v>
      </c>
      <c r="S4872">
        <v>2</v>
      </c>
      <c r="T4872" s="1">
        <v>44757</v>
      </c>
      <c r="U4872" t="str">
        <f t="shared" si="380"/>
        <v>V8 Vegetable Juice - Original</v>
      </c>
      <c r="V4872" t="str">
        <f t="shared" si="381"/>
        <v>Non Carbonated</v>
      </c>
      <c r="W4872" t="s">
        <v>49</v>
      </c>
      <c r="X4872" t="b">
        <f t="shared" si="383"/>
        <v>1</v>
      </c>
      <c r="Y4872">
        <f t="shared" si="382"/>
        <v>2</v>
      </c>
      <c r="Z4872" s="2">
        <f t="shared" si="384"/>
        <v>1.3333333333333333</v>
      </c>
      <c r="AA4872" t="s">
        <v>149</v>
      </c>
      <c r="AB4872" t="s">
        <v>150</v>
      </c>
      <c r="AD4872" t="s">
        <v>132</v>
      </c>
      <c r="AE4872" t="s">
        <v>786</v>
      </c>
      <c r="AF4872">
        <v>2022</v>
      </c>
    </row>
    <row r="4873" spans="1:32" x14ac:dyDescent="0.25">
      <c r="A4873" t="s">
        <v>29</v>
      </c>
      <c r="B4873" t="s">
        <v>62</v>
      </c>
      <c r="C4873" t="s">
        <v>63</v>
      </c>
      <c r="D4873" t="s">
        <v>64</v>
      </c>
      <c r="E4873">
        <f>_xlfn.XLOOKUP(Table1[[#This Row],[Location]],'Location analysis'!A:A,'Location analysis'!B:B)</f>
        <v>40.091900000000003</v>
      </c>
      <c r="F4873">
        <f>_xlfn.XLOOKUP(Table1[[#This Row],[Location]],'Location analysis'!A:A,'Location analysis'!C:C)</f>
        <v>-74.358699999999999</v>
      </c>
      <c r="G4873" t="s">
        <v>612</v>
      </c>
      <c r="H4873" t="s">
        <v>43</v>
      </c>
      <c r="I4873">
        <v>15390267806</v>
      </c>
      <c r="J4873" t="s">
        <v>785</v>
      </c>
      <c r="K4873" t="s">
        <v>36</v>
      </c>
      <c r="L4873">
        <v>125</v>
      </c>
      <c r="M4873">
        <v>1.25</v>
      </c>
      <c r="N4873">
        <v>1</v>
      </c>
      <c r="O4873">
        <v>125</v>
      </c>
      <c r="P4873">
        <v>1.25</v>
      </c>
      <c r="Q4873">
        <v>1</v>
      </c>
      <c r="R4873">
        <v>1.25</v>
      </c>
      <c r="S4873">
        <v>1.25</v>
      </c>
      <c r="T4873" s="1">
        <v>44757</v>
      </c>
      <c r="U4873" t="str">
        <f t="shared" si="380"/>
        <v>Goldfish Baked - Cheddar</v>
      </c>
      <c r="V4873" t="str">
        <f t="shared" si="381"/>
        <v>Food</v>
      </c>
      <c r="W4873" t="s">
        <v>43</v>
      </c>
      <c r="X4873" t="b">
        <f t="shared" si="383"/>
        <v>1</v>
      </c>
      <c r="Y4873">
        <f t="shared" si="382"/>
        <v>1.25</v>
      </c>
      <c r="Z4873" s="2">
        <f t="shared" si="384"/>
        <v>0.83333333333333337</v>
      </c>
      <c r="AA4873" t="s">
        <v>613</v>
      </c>
      <c r="AB4873" t="s">
        <v>614</v>
      </c>
      <c r="AD4873" t="s">
        <v>132</v>
      </c>
      <c r="AE4873" t="s">
        <v>786</v>
      </c>
      <c r="AF4873">
        <v>2022</v>
      </c>
    </row>
    <row r="4874" spans="1:32" x14ac:dyDescent="0.25">
      <c r="A4874" t="s">
        <v>29</v>
      </c>
      <c r="B4874" t="s">
        <v>67</v>
      </c>
      <c r="C4874" t="s">
        <v>68</v>
      </c>
      <c r="D4874" t="s">
        <v>69</v>
      </c>
      <c r="E4874">
        <f>_xlfn.XLOOKUP(Table1[[#This Row],[Location]],'Location analysis'!A:A,'Location analysis'!B:B)</f>
        <v>40.435699999999997</v>
      </c>
      <c r="F4874">
        <f>_xlfn.XLOOKUP(Table1[[#This Row],[Location]],'Location analysis'!A:A,'Location analysis'!C:C)</f>
        <v>-74.125200000000007</v>
      </c>
      <c r="G4874" t="s">
        <v>186</v>
      </c>
      <c r="H4874" t="s">
        <v>43</v>
      </c>
      <c r="I4874">
        <v>15390563911</v>
      </c>
      <c r="J4874" t="s">
        <v>785</v>
      </c>
      <c r="K4874" t="s">
        <v>51</v>
      </c>
      <c r="L4874">
        <v>123</v>
      </c>
      <c r="M4874">
        <v>1.5</v>
      </c>
      <c r="N4874">
        <v>1</v>
      </c>
      <c r="O4874">
        <v>123</v>
      </c>
      <c r="P4874">
        <v>1.5</v>
      </c>
      <c r="Q4874">
        <v>1</v>
      </c>
      <c r="R4874">
        <v>1.5</v>
      </c>
      <c r="S4874">
        <v>1.5</v>
      </c>
      <c r="T4874" s="1">
        <v>44757</v>
      </c>
      <c r="U4874" t="str">
        <f t="shared" si="380"/>
        <v>Ruffles Baked  - Cheddar &amp; Sour Cream</v>
      </c>
      <c r="V4874" t="str">
        <f t="shared" si="381"/>
        <v>Food</v>
      </c>
      <c r="W4874" t="s">
        <v>43</v>
      </c>
      <c r="X4874" t="b">
        <f t="shared" si="383"/>
        <v>1</v>
      </c>
      <c r="Y4874">
        <f t="shared" si="382"/>
        <v>1.5</v>
      </c>
      <c r="Z4874" s="2">
        <f t="shared" si="384"/>
        <v>1</v>
      </c>
      <c r="AA4874" t="s">
        <v>187</v>
      </c>
      <c r="AB4874" t="s">
        <v>188</v>
      </c>
      <c r="AD4874" t="s">
        <v>132</v>
      </c>
      <c r="AE4874" t="s">
        <v>786</v>
      </c>
      <c r="AF4874">
        <v>2022</v>
      </c>
    </row>
    <row r="4875" spans="1:32" x14ac:dyDescent="0.25">
      <c r="A4875" t="s">
        <v>29</v>
      </c>
      <c r="B4875" t="s">
        <v>67</v>
      </c>
      <c r="C4875" t="s">
        <v>68</v>
      </c>
      <c r="D4875" t="s">
        <v>69</v>
      </c>
      <c r="E4875">
        <f>_xlfn.XLOOKUP(Table1[[#This Row],[Location]],'Location analysis'!A:A,'Location analysis'!B:B)</f>
        <v>40.435699999999997</v>
      </c>
      <c r="F4875">
        <f>_xlfn.XLOOKUP(Table1[[#This Row],[Location]],'Location analysis'!A:A,'Location analysis'!C:C)</f>
        <v>-74.125200000000007</v>
      </c>
      <c r="G4875" t="s">
        <v>179</v>
      </c>
      <c r="H4875" t="s">
        <v>43</v>
      </c>
      <c r="I4875">
        <v>15390912755</v>
      </c>
      <c r="J4875" t="s">
        <v>785</v>
      </c>
      <c r="K4875" t="s">
        <v>51</v>
      </c>
      <c r="L4875">
        <v>111</v>
      </c>
      <c r="M4875">
        <v>2</v>
      </c>
      <c r="N4875">
        <v>1</v>
      </c>
      <c r="O4875">
        <v>111</v>
      </c>
      <c r="P4875">
        <v>2</v>
      </c>
      <c r="Q4875">
        <v>1</v>
      </c>
      <c r="R4875">
        <v>2</v>
      </c>
      <c r="S4875">
        <v>2</v>
      </c>
      <c r="T4875" s="1">
        <v>44757</v>
      </c>
      <c r="U4875" t="str">
        <f t="shared" si="380"/>
        <v>Chesters Fries Flaming hot</v>
      </c>
      <c r="V4875" t="str">
        <f t="shared" si="381"/>
        <v>Food</v>
      </c>
      <c r="W4875" t="s">
        <v>43</v>
      </c>
      <c r="X4875" t="b">
        <f t="shared" si="383"/>
        <v>1</v>
      </c>
      <c r="Y4875">
        <f t="shared" si="382"/>
        <v>2</v>
      </c>
      <c r="Z4875" s="2">
        <f t="shared" si="384"/>
        <v>1.3333333333333333</v>
      </c>
      <c r="AA4875" t="s">
        <v>179</v>
      </c>
      <c r="AD4875" t="s">
        <v>132</v>
      </c>
      <c r="AE4875" t="s">
        <v>786</v>
      </c>
      <c r="AF4875">
        <v>2022</v>
      </c>
    </row>
    <row r="4876" spans="1:32" x14ac:dyDescent="0.25">
      <c r="A4876" t="s">
        <v>29</v>
      </c>
      <c r="B4876" t="s">
        <v>67</v>
      </c>
      <c r="C4876" t="s">
        <v>68</v>
      </c>
      <c r="D4876" t="s">
        <v>69</v>
      </c>
      <c r="E4876">
        <f>_xlfn.XLOOKUP(Table1[[#This Row],[Location]],'Location analysis'!A:A,'Location analysis'!B:B)</f>
        <v>40.435699999999997</v>
      </c>
      <c r="F4876">
        <f>_xlfn.XLOOKUP(Table1[[#This Row],[Location]],'Location analysis'!A:A,'Location analysis'!C:C)</f>
        <v>-74.125200000000007</v>
      </c>
      <c r="G4876" t="s">
        <v>738</v>
      </c>
      <c r="H4876" t="s">
        <v>34</v>
      </c>
      <c r="I4876">
        <v>15390912794</v>
      </c>
      <c r="J4876" t="s">
        <v>785</v>
      </c>
      <c r="K4876" t="s">
        <v>51</v>
      </c>
      <c r="L4876">
        <v>142</v>
      </c>
      <c r="M4876">
        <v>1.5</v>
      </c>
      <c r="N4876">
        <v>1</v>
      </c>
      <c r="O4876">
        <v>142</v>
      </c>
      <c r="P4876">
        <v>1.5</v>
      </c>
      <c r="Q4876">
        <v>1</v>
      </c>
      <c r="R4876">
        <v>1.5</v>
      </c>
      <c r="S4876">
        <v>1.5</v>
      </c>
      <c r="T4876" s="1">
        <v>44757</v>
      </c>
      <c r="U4876" t="str">
        <f t="shared" si="380"/>
        <v>Coca Cola - Regular</v>
      </c>
      <c r="V4876" t="str">
        <f t="shared" si="381"/>
        <v>Carbonated</v>
      </c>
      <c r="W4876" t="s">
        <v>34</v>
      </c>
      <c r="X4876" t="b">
        <f t="shared" si="383"/>
        <v>1</v>
      </c>
      <c r="Y4876">
        <f t="shared" si="382"/>
        <v>1.5</v>
      </c>
      <c r="Z4876" s="2">
        <f t="shared" si="384"/>
        <v>1</v>
      </c>
      <c r="AA4876" t="s">
        <v>183</v>
      </c>
      <c r="AB4876" t="s">
        <v>739</v>
      </c>
      <c r="AD4876" t="s">
        <v>132</v>
      </c>
      <c r="AE4876" t="s">
        <v>786</v>
      </c>
      <c r="AF4876">
        <v>2022</v>
      </c>
    </row>
    <row r="4877" spans="1:32" x14ac:dyDescent="0.25">
      <c r="A4877" t="s">
        <v>29</v>
      </c>
      <c r="B4877" t="s">
        <v>67</v>
      </c>
      <c r="C4877" t="s">
        <v>68</v>
      </c>
      <c r="D4877" t="s">
        <v>69</v>
      </c>
      <c r="E4877">
        <f>_xlfn.XLOOKUP(Table1[[#This Row],[Location]],'Location analysis'!A:A,'Location analysis'!B:B)</f>
        <v>40.435699999999997</v>
      </c>
      <c r="F4877">
        <f>_xlfn.XLOOKUP(Table1[[#This Row],[Location]],'Location analysis'!A:A,'Location analysis'!C:C)</f>
        <v>-74.125200000000007</v>
      </c>
      <c r="G4877" t="s">
        <v>738</v>
      </c>
      <c r="H4877" t="s">
        <v>34</v>
      </c>
      <c r="I4877">
        <v>15390914635</v>
      </c>
      <c r="J4877" t="s">
        <v>785</v>
      </c>
      <c r="K4877" t="s">
        <v>51</v>
      </c>
      <c r="L4877">
        <v>141</v>
      </c>
      <c r="M4877">
        <v>1.5</v>
      </c>
      <c r="N4877">
        <v>1</v>
      </c>
      <c r="O4877">
        <v>141</v>
      </c>
      <c r="P4877">
        <v>1.5</v>
      </c>
      <c r="Q4877">
        <v>1</v>
      </c>
      <c r="R4877">
        <v>1.5</v>
      </c>
      <c r="S4877">
        <v>1.5</v>
      </c>
      <c r="T4877" s="1">
        <v>44757</v>
      </c>
      <c r="U4877" t="str">
        <f t="shared" si="380"/>
        <v>Coca Cola - Regular</v>
      </c>
      <c r="V4877" t="str">
        <f t="shared" si="381"/>
        <v>Carbonated</v>
      </c>
      <c r="W4877" t="s">
        <v>34</v>
      </c>
      <c r="X4877" t="b">
        <f t="shared" si="383"/>
        <v>1</v>
      </c>
      <c r="Y4877">
        <f t="shared" si="382"/>
        <v>1.5</v>
      </c>
      <c r="Z4877" s="2">
        <f t="shared" si="384"/>
        <v>1</v>
      </c>
      <c r="AA4877" t="s">
        <v>183</v>
      </c>
      <c r="AB4877" t="s">
        <v>739</v>
      </c>
      <c r="AD4877" t="s">
        <v>132</v>
      </c>
      <c r="AE4877" t="s">
        <v>786</v>
      </c>
      <c r="AF4877">
        <v>2022</v>
      </c>
    </row>
    <row r="4878" spans="1:32" x14ac:dyDescent="0.25">
      <c r="A4878" t="s">
        <v>29</v>
      </c>
      <c r="B4878" t="s">
        <v>67</v>
      </c>
      <c r="C4878" t="s">
        <v>68</v>
      </c>
      <c r="D4878" t="s">
        <v>69</v>
      </c>
      <c r="E4878">
        <f>_xlfn.XLOOKUP(Table1[[#This Row],[Location]],'Location analysis'!A:A,'Location analysis'!B:B)</f>
        <v>40.435699999999997</v>
      </c>
      <c r="F4878">
        <f>_xlfn.XLOOKUP(Table1[[#This Row],[Location]],'Location analysis'!A:A,'Location analysis'!C:C)</f>
        <v>-74.125200000000007</v>
      </c>
      <c r="G4878" t="s">
        <v>738</v>
      </c>
      <c r="H4878" t="s">
        <v>34</v>
      </c>
      <c r="I4878">
        <v>15391096218</v>
      </c>
      <c r="J4878" t="s">
        <v>785</v>
      </c>
      <c r="K4878" t="s">
        <v>36</v>
      </c>
      <c r="L4878">
        <v>141</v>
      </c>
      <c r="M4878">
        <v>1.5</v>
      </c>
      <c r="N4878">
        <v>1</v>
      </c>
      <c r="O4878">
        <v>141</v>
      </c>
      <c r="P4878">
        <v>1.5</v>
      </c>
      <c r="Q4878">
        <v>1</v>
      </c>
      <c r="R4878">
        <v>1.5</v>
      </c>
      <c r="S4878">
        <v>1.5</v>
      </c>
      <c r="T4878" s="1">
        <v>44757</v>
      </c>
      <c r="U4878" t="str">
        <f t="shared" si="380"/>
        <v>Coca Cola - Regular</v>
      </c>
      <c r="V4878" t="str">
        <f t="shared" si="381"/>
        <v>Carbonated</v>
      </c>
      <c r="W4878" t="s">
        <v>34</v>
      </c>
      <c r="X4878" t="b">
        <f t="shared" si="383"/>
        <v>1</v>
      </c>
      <c r="Y4878">
        <f t="shared" si="382"/>
        <v>1.5</v>
      </c>
      <c r="Z4878" s="2">
        <f t="shared" si="384"/>
        <v>1</v>
      </c>
      <c r="AA4878" t="s">
        <v>183</v>
      </c>
      <c r="AB4878" t="s">
        <v>739</v>
      </c>
      <c r="AD4878" t="s">
        <v>132</v>
      </c>
      <c r="AE4878" t="s">
        <v>786</v>
      </c>
      <c r="AF4878">
        <v>2022</v>
      </c>
    </row>
    <row r="4879" spans="1:32" x14ac:dyDescent="0.25">
      <c r="A4879" t="s">
        <v>29</v>
      </c>
      <c r="B4879" t="s">
        <v>67</v>
      </c>
      <c r="C4879" t="s">
        <v>68</v>
      </c>
      <c r="D4879" t="s">
        <v>69</v>
      </c>
      <c r="E4879">
        <f>_xlfn.XLOOKUP(Table1[[#This Row],[Location]],'Location analysis'!A:A,'Location analysis'!B:B)</f>
        <v>40.435699999999997</v>
      </c>
      <c r="F4879">
        <f>_xlfn.XLOOKUP(Table1[[#This Row],[Location]],'Location analysis'!A:A,'Location analysis'!C:C)</f>
        <v>-74.125200000000007</v>
      </c>
      <c r="G4879" t="s">
        <v>738</v>
      </c>
      <c r="H4879" t="s">
        <v>34</v>
      </c>
      <c r="I4879">
        <v>15391138808</v>
      </c>
      <c r="J4879" t="s">
        <v>785</v>
      </c>
      <c r="K4879" t="s">
        <v>51</v>
      </c>
      <c r="L4879">
        <v>141</v>
      </c>
      <c r="M4879">
        <v>1.5</v>
      </c>
      <c r="N4879">
        <v>1</v>
      </c>
      <c r="O4879">
        <v>141</v>
      </c>
      <c r="P4879">
        <v>1.5</v>
      </c>
      <c r="Q4879">
        <v>1</v>
      </c>
      <c r="R4879">
        <v>1.5</v>
      </c>
      <c r="S4879">
        <v>1.5</v>
      </c>
      <c r="T4879" s="1">
        <v>44757</v>
      </c>
      <c r="U4879" t="str">
        <f t="shared" si="380"/>
        <v>Coca Cola - Regular</v>
      </c>
      <c r="V4879" t="str">
        <f t="shared" si="381"/>
        <v>Carbonated</v>
      </c>
      <c r="W4879" t="s">
        <v>34</v>
      </c>
      <c r="X4879" t="b">
        <f t="shared" si="383"/>
        <v>1</v>
      </c>
      <c r="Y4879">
        <f t="shared" si="382"/>
        <v>1.5</v>
      </c>
      <c r="Z4879" s="2">
        <f t="shared" si="384"/>
        <v>1</v>
      </c>
      <c r="AA4879" t="s">
        <v>183</v>
      </c>
      <c r="AB4879" t="s">
        <v>739</v>
      </c>
      <c r="AD4879" t="s">
        <v>132</v>
      </c>
      <c r="AE4879" t="s">
        <v>786</v>
      </c>
      <c r="AF4879">
        <v>2022</v>
      </c>
    </row>
    <row r="4880" spans="1:32" x14ac:dyDescent="0.25">
      <c r="A4880" t="s">
        <v>29</v>
      </c>
      <c r="B4880" t="s">
        <v>67</v>
      </c>
      <c r="C4880" t="s">
        <v>68</v>
      </c>
      <c r="D4880" t="s">
        <v>69</v>
      </c>
      <c r="E4880">
        <f>_xlfn.XLOOKUP(Table1[[#This Row],[Location]],'Location analysis'!A:A,'Location analysis'!B:B)</f>
        <v>40.435699999999997</v>
      </c>
      <c r="F4880">
        <f>_xlfn.XLOOKUP(Table1[[#This Row],[Location]],'Location analysis'!A:A,'Location analysis'!C:C)</f>
        <v>-74.125200000000007</v>
      </c>
      <c r="G4880" t="s">
        <v>186</v>
      </c>
      <c r="H4880" t="s">
        <v>43</v>
      </c>
      <c r="I4880">
        <v>15391140733</v>
      </c>
      <c r="J4880" t="s">
        <v>785</v>
      </c>
      <c r="K4880" t="s">
        <v>51</v>
      </c>
      <c r="L4880">
        <v>123</v>
      </c>
      <c r="M4880">
        <v>1.5</v>
      </c>
      <c r="N4880">
        <v>1</v>
      </c>
      <c r="O4880">
        <v>123</v>
      </c>
      <c r="P4880">
        <v>1.5</v>
      </c>
      <c r="Q4880">
        <v>1</v>
      </c>
      <c r="R4880">
        <v>1.5</v>
      </c>
      <c r="S4880">
        <v>1.5</v>
      </c>
      <c r="T4880" s="1">
        <v>44757</v>
      </c>
      <c r="U4880" t="str">
        <f t="shared" si="380"/>
        <v>Ruffles Baked  - Cheddar &amp; Sour Cream</v>
      </c>
      <c r="V4880" t="str">
        <f t="shared" si="381"/>
        <v>Food</v>
      </c>
      <c r="W4880" t="s">
        <v>43</v>
      </c>
      <c r="X4880" t="b">
        <f t="shared" si="383"/>
        <v>1</v>
      </c>
      <c r="Y4880">
        <f t="shared" si="382"/>
        <v>1.5</v>
      </c>
      <c r="Z4880" s="2">
        <f t="shared" si="384"/>
        <v>1</v>
      </c>
      <c r="AA4880" t="s">
        <v>187</v>
      </c>
      <c r="AB4880" t="s">
        <v>188</v>
      </c>
      <c r="AD4880" t="s">
        <v>132</v>
      </c>
      <c r="AE4880" t="s">
        <v>786</v>
      </c>
      <c r="AF4880">
        <v>2022</v>
      </c>
    </row>
    <row r="4881" spans="1:32" x14ac:dyDescent="0.25">
      <c r="A4881" t="s">
        <v>29</v>
      </c>
      <c r="B4881" t="s">
        <v>67</v>
      </c>
      <c r="C4881" t="s">
        <v>68</v>
      </c>
      <c r="D4881" t="s">
        <v>69</v>
      </c>
      <c r="E4881">
        <f>_xlfn.XLOOKUP(Table1[[#This Row],[Location]],'Location analysis'!A:A,'Location analysis'!B:B)</f>
        <v>40.435699999999997</v>
      </c>
      <c r="F4881">
        <f>_xlfn.XLOOKUP(Table1[[#This Row],[Location]],'Location analysis'!A:A,'Location analysis'!C:C)</f>
        <v>-74.125200000000007</v>
      </c>
      <c r="G4881" t="s">
        <v>179</v>
      </c>
      <c r="H4881" t="s">
        <v>43</v>
      </c>
      <c r="I4881">
        <v>15391143425</v>
      </c>
      <c r="J4881" t="s">
        <v>785</v>
      </c>
      <c r="K4881" t="s">
        <v>51</v>
      </c>
      <c r="L4881">
        <v>111</v>
      </c>
      <c r="M4881">
        <v>2</v>
      </c>
      <c r="N4881">
        <v>1</v>
      </c>
      <c r="O4881">
        <v>111</v>
      </c>
      <c r="P4881">
        <v>2</v>
      </c>
      <c r="Q4881">
        <v>1</v>
      </c>
      <c r="R4881">
        <v>2</v>
      </c>
      <c r="S4881">
        <v>2</v>
      </c>
      <c r="T4881" s="1">
        <v>44757</v>
      </c>
      <c r="U4881" t="str">
        <f t="shared" si="380"/>
        <v>Chesters Fries Flaming hot</v>
      </c>
      <c r="V4881" t="str">
        <f t="shared" si="381"/>
        <v>Food</v>
      </c>
      <c r="W4881" t="s">
        <v>43</v>
      </c>
      <c r="X4881" t="b">
        <f t="shared" si="383"/>
        <v>1</v>
      </c>
      <c r="Y4881">
        <f t="shared" si="382"/>
        <v>2</v>
      </c>
      <c r="Z4881" s="2">
        <f t="shared" si="384"/>
        <v>1.3333333333333333</v>
      </c>
      <c r="AA4881" t="s">
        <v>179</v>
      </c>
      <c r="AD4881" t="s">
        <v>132</v>
      </c>
      <c r="AE4881" t="s">
        <v>786</v>
      </c>
      <c r="AF4881">
        <v>2022</v>
      </c>
    </row>
    <row r="4882" spans="1:32" x14ac:dyDescent="0.25">
      <c r="A4882" t="s">
        <v>29</v>
      </c>
      <c r="B4882" t="s">
        <v>67</v>
      </c>
      <c r="C4882" t="s">
        <v>68</v>
      </c>
      <c r="D4882" t="s">
        <v>69</v>
      </c>
      <c r="E4882">
        <f>_xlfn.XLOOKUP(Table1[[#This Row],[Location]],'Location analysis'!A:A,'Location analysis'!B:B)</f>
        <v>40.435699999999997</v>
      </c>
      <c r="F4882">
        <f>_xlfn.XLOOKUP(Table1[[#This Row],[Location]],'Location analysis'!A:A,'Location analysis'!C:C)</f>
        <v>-74.125200000000007</v>
      </c>
      <c r="G4882" t="s">
        <v>70</v>
      </c>
      <c r="H4882" t="s">
        <v>34</v>
      </c>
      <c r="I4882">
        <v>15391181829</v>
      </c>
      <c r="J4882" t="s">
        <v>785</v>
      </c>
      <c r="K4882" t="s">
        <v>51</v>
      </c>
      <c r="L4882">
        <v>144</v>
      </c>
      <c r="M4882">
        <v>3</v>
      </c>
      <c r="N4882">
        <v>1</v>
      </c>
      <c r="O4882">
        <v>144</v>
      </c>
      <c r="P4882">
        <v>3</v>
      </c>
      <c r="Q4882">
        <v>1</v>
      </c>
      <c r="R4882">
        <v>3</v>
      </c>
      <c r="S4882">
        <v>3</v>
      </c>
      <c r="T4882" s="1">
        <v>44757</v>
      </c>
      <c r="U4882" t="str">
        <f t="shared" si="380"/>
        <v>Monster Energy Original</v>
      </c>
      <c r="V4882" t="str">
        <f t="shared" si="381"/>
        <v>Carbonated</v>
      </c>
      <c r="W4882" t="s">
        <v>34</v>
      </c>
      <c r="X4882" t="b">
        <f t="shared" si="383"/>
        <v>1</v>
      </c>
      <c r="Y4882">
        <f t="shared" si="382"/>
        <v>3</v>
      </c>
      <c r="Z4882" s="2">
        <f t="shared" si="384"/>
        <v>2</v>
      </c>
      <c r="AA4882" t="s">
        <v>70</v>
      </c>
      <c r="AD4882" t="s">
        <v>132</v>
      </c>
      <c r="AE4882" t="s">
        <v>786</v>
      </c>
      <c r="AF4882">
        <v>2022</v>
      </c>
    </row>
    <row r="4883" spans="1:32" x14ac:dyDescent="0.25">
      <c r="A4883" t="s">
        <v>29</v>
      </c>
      <c r="B4883" t="s">
        <v>67</v>
      </c>
      <c r="C4883" t="s">
        <v>68</v>
      </c>
      <c r="D4883" t="s">
        <v>69</v>
      </c>
      <c r="E4883">
        <f>_xlfn.XLOOKUP(Table1[[#This Row],[Location]],'Location analysis'!A:A,'Location analysis'!B:B)</f>
        <v>40.435699999999997</v>
      </c>
      <c r="F4883">
        <f>_xlfn.XLOOKUP(Table1[[#This Row],[Location]],'Location analysis'!A:A,'Location analysis'!C:C)</f>
        <v>-74.125200000000007</v>
      </c>
      <c r="G4883" t="s">
        <v>738</v>
      </c>
      <c r="H4883" t="s">
        <v>34</v>
      </c>
      <c r="I4883">
        <v>15391556293</v>
      </c>
      <c r="J4883" t="s">
        <v>785</v>
      </c>
      <c r="K4883" t="s">
        <v>51</v>
      </c>
      <c r="L4883">
        <v>142</v>
      </c>
      <c r="M4883">
        <v>1.5</v>
      </c>
      <c r="N4883">
        <v>1</v>
      </c>
      <c r="O4883">
        <v>142</v>
      </c>
      <c r="P4883">
        <v>1.5</v>
      </c>
      <c r="Q4883">
        <v>1</v>
      </c>
      <c r="R4883">
        <v>1.5</v>
      </c>
      <c r="S4883">
        <v>1.5</v>
      </c>
      <c r="T4883" s="1">
        <v>44757</v>
      </c>
      <c r="U4883" t="str">
        <f t="shared" si="380"/>
        <v>Coca Cola - Regular</v>
      </c>
      <c r="V4883" t="str">
        <f t="shared" si="381"/>
        <v>Carbonated</v>
      </c>
      <c r="W4883" t="s">
        <v>34</v>
      </c>
      <c r="X4883" t="b">
        <f t="shared" si="383"/>
        <v>1</v>
      </c>
      <c r="Y4883">
        <f t="shared" si="382"/>
        <v>1.5</v>
      </c>
      <c r="Z4883" s="2">
        <f t="shared" si="384"/>
        <v>1</v>
      </c>
      <c r="AA4883" t="s">
        <v>183</v>
      </c>
      <c r="AB4883" t="s">
        <v>739</v>
      </c>
      <c r="AD4883" t="s">
        <v>132</v>
      </c>
      <c r="AE4883" t="s">
        <v>786</v>
      </c>
      <c r="AF4883">
        <v>2022</v>
      </c>
    </row>
    <row r="4884" spans="1:32" x14ac:dyDescent="0.25">
      <c r="A4884" t="s">
        <v>29</v>
      </c>
      <c r="B4884" t="s">
        <v>67</v>
      </c>
      <c r="C4884" t="s">
        <v>68</v>
      </c>
      <c r="D4884" t="s">
        <v>69</v>
      </c>
      <c r="E4884">
        <f>_xlfn.XLOOKUP(Table1[[#This Row],[Location]],'Location analysis'!A:A,'Location analysis'!B:B)</f>
        <v>40.435699999999997</v>
      </c>
      <c r="F4884">
        <f>_xlfn.XLOOKUP(Table1[[#This Row],[Location]],'Location analysis'!A:A,'Location analysis'!C:C)</f>
        <v>-74.125200000000007</v>
      </c>
      <c r="G4884" t="s">
        <v>738</v>
      </c>
      <c r="H4884" t="s">
        <v>34</v>
      </c>
      <c r="I4884">
        <v>15391579579</v>
      </c>
      <c r="J4884" t="s">
        <v>785</v>
      </c>
      <c r="K4884" t="s">
        <v>51</v>
      </c>
      <c r="L4884">
        <v>141</v>
      </c>
      <c r="M4884">
        <v>1.5</v>
      </c>
      <c r="N4884">
        <v>1</v>
      </c>
      <c r="O4884">
        <v>141</v>
      </c>
      <c r="P4884">
        <v>1.5</v>
      </c>
      <c r="Q4884">
        <v>1</v>
      </c>
      <c r="R4884">
        <v>1.5</v>
      </c>
      <c r="S4884">
        <v>1.5</v>
      </c>
      <c r="T4884" s="1">
        <v>44757</v>
      </c>
      <c r="U4884" t="str">
        <f t="shared" si="380"/>
        <v>Coca Cola - Regular</v>
      </c>
      <c r="V4884" t="str">
        <f t="shared" si="381"/>
        <v>Carbonated</v>
      </c>
      <c r="W4884" t="s">
        <v>34</v>
      </c>
      <c r="X4884" t="b">
        <f t="shared" si="383"/>
        <v>1</v>
      </c>
      <c r="Y4884">
        <f t="shared" si="382"/>
        <v>1.5</v>
      </c>
      <c r="Z4884" s="2">
        <f t="shared" si="384"/>
        <v>1</v>
      </c>
      <c r="AA4884" t="s">
        <v>183</v>
      </c>
      <c r="AB4884" t="s">
        <v>739</v>
      </c>
      <c r="AD4884" t="s">
        <v>132</v>
      </c>
      <c r="AE4884" t="s">
        <v>786</v>
      </c>
      <c r="AF4884">
        <v>2022</v>
      </c>
    </row>
    <row r="4885" spans="1:32" x14ac:dyDescent="0.25">
      <c r="A4885" t="s">
        <v>29</v>
      </c>
      <c r="B4885" t="s">
        <v>67</v>
      </c>
      <c r="C4885" t="s">
        <v>68</v>
      </c>
      <c r="D4885" t="s">
        <v>69</v>
      </c>
      <c r="E4885">
        <f>_xlfn.XLOOKUP(Table1[[#This Row],[Location]],'Location analysis'!A:A,'Location analysis'!B:B)</f>
        <v>40.435699999999997</v>
      </c>
      <c r="F4885">
        <f>_xlfn.XLOOKUP(Table1[[#This Row],[Location]],'Location analysis'!A:A,'Location analysis'!C:C)</f>
        <v>-74.125200000000007</v>
      </c>
      <c r="G4885" t="s">
        <v>405</v>
      </c>
      <c r="H4885" t="s">
        <v>43</v>
      </c>
      <c r="I4885">
        <v>15391579685</v>
      </c>
      <c r="J4885" t="s">
        <v>785</v>
      </c>
      <c r="K4885" t="s">
        <v>51</v>
      </c>
      <c r="L4885">
        <v>124</v>
      </c>
      <c r="M4885">
        <v>1.5</v>
      </c>
      <c r="N4885">
        <v>1</v>
      </c>
      <c r="O4885">
        <v>124</v>
      </c>
      <c r="P4885">
        <v>1.5</v>
      </c>
      <c r="Q4885">
        <v>1</v>
      </c>
      <c r="R4885">
        <v>1.5</v>
      </c>
      <c r="S4885">
        <v>1.5</v>
      </c>
      <c r="T4885" s="1">
        <v>44757</v>
      </c>
      <c r="U4885" t="str">
        <f t="shared" si="380"/>
        <v>Cheetos - Crunchy</v>
      </c>
      <c r="V4885" t="str">
        <f t="shared" si="381"/>
        <v>Food</v>
      </c>
      <c r="W4885" t="s">
        <v>43</v>
      </c>
      <c r="X4885" t="b">
        <f t="shared" si="383"/>
        <v>1</v>
      </c>
      <c r="Y4885">
        <f t="shared" si="382"/>
        <v>1.5</v>
      </c>
      <c r="Z4885" s="2">
        <f t="shared" si="384"/>
        <v>1</v>
      </c>
      <c r="AA4885" t="s">
        <v>101</v>
      </c>
      <c r="AB4885" t="s">
        <v>406</v>
      </c>
      <c r="AD4885" t="s">
        <v>132</v>
      </c>
      <c r="AE4885" t="s">
        <v>786</v>
      </c>
      <c r="AF4885">
        <v>2022</v>
      </c>
    </row>
    <row r="4886" spans="1:32" x14ac:dyDescent="0.25">
      <c r="A4886" t="s">
        <v>29</v>
      </c>
      <c r="B4886" t="s">
        <v>67</v>
      </c>
      <c r="C4886" t="s">
        <v>68</v>
      </c>
      <c r="D4886" t="s">
        <v>69</v>
      </c>
      <c r="E4886">
        <f>_xlfn.XLOOKUP(Table1[[#This Row],[Location]],'Location analysis'!A:A,'Location analysis'!B:B)</f>
        <v>40.435699999999997</v>
      </c>
      <c r="F4886">
        <f>_xlfn.XLOOKUP(Table1[[#This Row],[Location]],'Location analysis'!A:A,'Location analysis'!C:C)</f>
        <v>-74.125200000000007</v>
      </c>
      <c r="G4886" t="s">
        <v>70</v>
      </c>
      <c r="H4886" t="s">
        <v>34</v>
      </c>
      <c r="I4886">
        <v>15392016493</v>
      </c>
      <c r="J4886" t="s">
        <v>787</v>
      </c>
      <c r="K4886" t="s">
        <v>51</v>
      </c>
      <c r="L4886">
        <v>144</v>
      </c>
      <c r="M4886">
        <v>3</v>
      </c>
      <c r="N4886">
        <v>1</v>
      </c>
      <c r="O4886">
        <v>144</v>
      </c>
      <c r="P4886">
        <v>3</v>
      </c>
      <c r="Q4886">
        <v>1</v>
      </c>
      <c r="R4886">
        <v>3</v>
      </c>
      <c r="S4886">
        <v>3</v>
      </c>
      <c r="T4886" s="1">
        <v>44757</v>
      </c>
      <c r="U4886" t="str">
        <f t="shared" si="380"/>
        <v>Monster Energy Original</v>
      </c>
      <c r="V4886" t="str">
        <f t="shared" si="381"/>
        <v>Carbonated</v>
      </c>
      <c r="W4886" t="s">
        <v>34</v>
      </c>
      <c r="X4886" t="b">
        <f t="shared" si="383"/>
        <v>1</v>
      </c>
      <c r="Y4886">
        <f t="shared" si="382"/>
        <v>3</v>
      </c>
      <c r="Z4886" s="2">
        <f t="shared" si="384"/>
        <v>2</v>
      </c>
      <c r="AA4886" t="s">
        <v>70</v>
      </c>
      <c r="AD4886" t="s">
        <v>40</v>
      </c>
      <c r="AE4886" t="s">
        <v>788</v>
      </c>
      <c r="AF4886">
        <v>2022</v>
      </c>
    </row>
    <row r="4887" spans="1:32" x14ac:dyDescent="0.25">
      <c r="A4887" t="s">
        <v>29</v>
      </c>
      <c r="B4887" t="s">
        <v>67</v>
      </c>
      <c r="C4887" t="s">
        <v>68</v>
      </c>
      <c r="D4887" t="s">
        <v>69</v>
      </c>
      <c r="E4887">
        <f>_xlfn.XLOOKUP(Table1[[#This Row],[Location]],'Location analysis'!A:A,'Location analysis'!B:B)</f>
        <v>40.435699999999997</v>
      </c>
      <c r="F4887">
        <f>_xlfn.XLOOKUP(Table1[[#This Row],[Location]],'Location analysis'!A:A,'Location analysis'!C:C)</f>
        <v>-74.125200000000007</v>
      </c>
      <c r="G4887" t="s">
        <v>179</v>
      </c>
      <c r="H4887" t="s">
        <v>43</v>
      </c>
      <c r="I4887">
        <v>15392216067</v>
      </c>
      <c r="J4887" t="s">
        <v>787</v>
      </c>
      <c r="K4887" t="s">
        <v>36</v>
      </c>
      <c r="L4887">
        <v>111</v>
      </c>
      <c r="M4887">
        <v>2</v>
      </c>
      <c r="N4887">
        <v>1</v>
      </c>
      <c r="O4887">
        <v>111</v>
      </c>
      <c r="P4887">
        <v>2</v>
      </c>
      <c r="Q4887">
        <v>1</v>
      </c>
      <c r="R4887">
        <v>2</v>
      </c>
      <c r="S4887">
        <v>2</v>
      </c>
      <c r="T4887" s="1">
        <v>44758</v>
      </c>
      <c r="U4887" t="str">
        <f t="shared" si="380"/>
        <v>Chesters Fries Flaming hot</v>
      </c>
      <c r="V4887" t="str">
        <f t="shared" si="381"/>
        <v>Food</v>
      </c>
      <c r="W4887" t="s">
        <v>43</v>
      </c>
      <c r="X4887" t="b">
        <f t="shared" si="383"/>
        <v>1</v>
      </c>
      <c r="Y4887">
        <f t="shared" si="382"/>
        <v>2</v>
      </c>
      <c r="Z4887" s="2">
        <f t="shared" si="384"/>
        <v>1.3333333333333333</v>
      </c>
      <c r="AA4887" t="s">
        <v>179</v>
      </c>
      <c r="AD4887" t="s">
        <v>40</v>
      </c>
      <c r="AE4887" t="s">
        <v>788</v>
      </c>
      <c r="AF4887">
        <v>2022</v>
      </c>
    </row>
    <row r="4888" spans="1:32" x14ac:dyDescent="0.25">
      <c r="A4888" t="s">
        <v>29</v>
      </c>
      <c r="B4888" t="s">
        <v>67</v>
      </c>
      <c r="C4888" t="s">
        <v>68</v>
      </c>
      <c r="D4888" t="s">
        <v>69</v>
      </c>
      <c r="E4888">
        <f>_xlfn.XLOOKUP(Table1[[#This Row],[Location]],'Location analysis'!A:A,'Location analysis'!B:B)</f>
        <v>40.435699999999997</v>
      </c>
      <c r="F4888">
        <f>_xlfn.XLOOKUP(Table1[[#This Row],[Location]],'Location analysis'!A:A,'Location analysis'!C:C)</f>
        <v>-74.125200000000007</v>
      </c>
      <c r="G4888" t="s">
        <v>186</v>
      </c>
      <c r="H4888" t="s">
        <v>43</v>
      </c>
      <c r="I4888">
        <v>15392320705</v>
      </c>
      <c r="J4888" t="s">
        <v>787</v>
      </c>
      <c r="K4888" t="s">
        <v>36</v>
      </c>
      <c r="L4888">
        <v>123</v>
      </c>
      <c r="M4888">
        <v>1.5</v>
      </c>
      <c r="N4888">
        <v>1</v>
      </c>
      <c r="O4888">
        <v>123</v>
      </c>
      <c r="P4888">
        <v>1.5</v>
      </c>
      <c r="Q4888">
        <v>1</v>
      </c>
      <c r="R4888">
        <v>1.5</v>
      </c>
      <c r="S4888">
        <v>1.5</v>
      </c>
      <c r="T4888" s="1">
        <v>44758</v>
      </c>
      <c r="U4888" t="str">
        <f t="shared" si="380"/>
        <v>Ruffles Baked  - Cheddar &amp; Sour Cream</v>
      </c>
      <c r="V4888" t="str">
        <f t="shared" si="381"/>
        <v>Food</v>
      </c>
      <c r="W4888" t="s">
        <v>43</v>
      </c>
      <c r="X4888" t="b">
        <f t="shared" si="383"/>
        <v>1</v>
      </c>
      <c r="Y4888">
        <f t="shared" si="382"/>
        <v>1.5</v>
      </c>
      <c r="Z4888" s="2">
        <f t="shared" si="384"/>
        <v>1</v>
      </c>
      <c r="AA4888" t="s">
        <v>187</v>
      </c>
      <c r="AB4888" t="s">
        <v>188</v>
      </c>
      <c r="AD4888" t="s">
        <v>40</v>
      </c>
      <c r="AE4888" t="s">
        <v>788</v>
      </c>
      <c r="AF4888">
        <v>2022</v>
      </c>
    </row>
    <row r="4889" spans="1:32" x14ac:dyDescent="0.25">
      <c r="A4889" t="s">
        <v>29</v>
      </c>
      <c r="B4889" t="s">
        <v>67</v>
      </c>
      <c r="C4889" t="s">
        <v>68</v>
      </c>
      <c r="D4889" t="s">
        <v>69</v>
      </c>
      <c r="E4889">
        <f>_xlfn.XLOOKUP(Table1[[#This Row],[Location]],'Location analysis'!A:A,'Location analysis'!B:B)</f>
        <v>40.435699999999997</v>
      </c>
      <c r="F4889">
        <f>_xlfn.XLOOKUP(Table1[[#This Row],[Location]],'Location analysis'!A:A,'Location analysis'!C:C)</f>
        <v>-74.125200000000007</v>
      </c>
      <c r="G4889" t="s">
        <v>185</v>
      </c>
      <c r="H4889" t="s">
        <v>34</v>
      </c>
      <c r="I4889">
        <v>15392346571</v>
      </c>
      <c r="J4889" t="s">
        <v>787</v>
      </c>
      <c r="K4889" t="s">
        <v>36</v>
      </c>
      <c r="L4889">
        <v>148</v>
      </c>
      <c r="M4889">
        <v>3.5</v>
      </c>
      <c r="N4889">
        <v>1</v>
      </c>
      <c r="O4889">
        <v>148</v>
      </c>
      <c r="P4889">
        <v>3.5</v>
      </c>
      <c r="Q4889">
        <v>1</v>
      </c>
      <c r="R4889">
        <v>3.5</v>
      </c>
      <c r="S4889">
        <v>3.5</v>
      </c>
      <c r="T4889" s="1">
        <v>44758</v>
      </c>
      <c r="U4889" t="str">
        <f t="shared" si="380"/>
        <v>Red Bull - Original</v>
      </c>
      <c r="V4889" t="str">
        <f t="shared" si="381"/>
        <v>Carbonated</v>
      </c>
      <c r="W4889" t="s">
        <v>34</v>
      </c>
      <c r="X4889" t="b">
        <f t="shared" si="383"/>
        <v>1</v>
      </c>
      <c r="Y4889">
        <f t="shared" si="382"/>
        <v>3.5</v>
      </c>
      <c r="Z4889" s="2">
        <f t="shared" si="384"/>
        <v>2.3333333333333335</v>
      </c>
      <c r="AA4889" t="s">
        <v>37</v>
      </c>
      <c r="AB4889" t="s">
        <v>150</v>
      </c>
      <c r="AD4889" t="s">
        <v>40</v>
      </c>
      <c r="AE4889" t="s">
        <v>788</v>
      </c>
      <c r="AF4889">
        <v>2022</v>
      </c>
    </row>
    <row r="4890" spans="1:32" x14ac:dyDescent="0.25">
      <c r="A4890" t="s">
        <v>29</v>
      </c>
      <c r="B4890" t="s">
        <v>394</v>
      </c>
      <c r="C4890" t="s">
        <v>395</v>
      </c>
      <c r="D4890" t="s">
        <v>396</v>
      </c>
      <c r="E4890">
        <f>_xlfn.XLOOKUP(Table1[[#This Row],[Location]],'Location analysis'!A:A,'Location analysis'!B:B)</f>
        <v>40.416893999999999</v>
      </c>
      <c r="F4890">
        <f>_xlfn.XLOOKUP(Table1[[#This Row],[Location]],'Location analysis'!A:A,'Location analysis'!C:C)</f>
        <v>-74.420399000000003</v>
      </c>
      <c r="G4890" t="s">
        <v>654</v>
      </c>
      <c r="I4890">
        <v>15392537116</v>
      </c>
      <c r="J4890" t="s">
        <v>787</v>
      </c>
      <c r="K4890" t="s">
        <v>51</v>
      </c>
      <c r="L4890">
        <v>160</v>
      </c>
      <c r="M4890">
        <v>4</v>
      </c>
      <c r="N4890">
        <v>1</v>
      </c>
      <c r="O4890">
        <v>160</v>
      </c>
      <c r="P4890">
        <v>4</v>
      </c>
      <c r="Q4890">
        <v>1</v>
      </c>
      <c r="R4890">
        <v>4</v>
      </c>
      <c r="S4890">
        <v>4</v>
      </c>
      <c r="T4890" s="1">
        <v>44758</v>
      </c>
      <c r="U4890" t="str">
        <f t="shared" si="380"/>
        <v>Teddy Grahams - Go Paks</v>
      </c>
      <c r="V4890" t="str">
        <f t="shared" si="381"/>
        <v>Cell is Blank - Dis-regard</v>
      </c>
      <c r="W4890" t="s">
        <v>43</v>
      </c>
      <c r="X4890" t="b">
        <f t="shared" si="383"/>
        <v>1</v>
      </c>
      <c r="Y4890">
        <f t="shared" si="382"/>
        <v>4</v>
      </c>
      <c r="Z4890" s="2">
        <f t="shared" si="384"/>
        <v>2.6666666666666665</v>
      </c>
      <c r="AA4890" t="s">
        <v>655</v>
      </c>
      <c r="AB4890" t="s">
        <v>492</v>
      </c>
      <c r="AD4890" t="s">
        <v>40</v>
      </c>
      <c r="AE4890" t="s">
        <v>788</v>
      </c>
      <c r="AF4890">
        <v>2022</v>
      </c>
    </row>
    <row r="4891" spans="1:32" x14ac:dyDescent="0.25">
      <c r="A4891" t="s">
        <v>29</v>
      </c>
      <c r="B4891" t="s">
        <v>394</v>
      </c>
      <c r="C4891" t="s">
        <v>395</v>
      </c>
      <c r="D4891" t="s">
        <v>396</v>
      </c>
      <c r="E4891">
        <f>_xlfn.XLOOKUP(Table1[[#This Row],[Location]],'Location analysis'!A:A,'Location analysis'!B:B)</f>
        <v>40.416893999999999</v>
      </c>
      <c r="F4891">
        <f>_xlfn.XLOOKUP(Table1[[#This Row],[Location]],'Location analysis'!A:A,'Location analysis'!C:C)</f>
        <v>-74.420399000000003</v>
      </c>
      <c r="G4891" t="s">
        <v>137</v>
      </c>
      <c r="H4891" t="s">
        <v>97</v>
      </c>
      <c r="I4891">
        <v>15392552458</v>
      </c>
      <c r="J4891" t="s">
        <v>787</v>
      </c>
      <c r="K4891" t="s">
        <v>51</v>
      </c>
      <c r="L4891">
        <v>144</v>
      </c>
      <c r="M4891">
        <v>1.5</v>
      </c>
      <c r="N4891">
        <v>1</v>
      </c>
      <c r="O4891">
        <v>144</v>
      </c>
      <c r="P4891">
        <v>1.5</v>
      </c>
      <c r="Q4891">
        <v>1</v>
      </c>
      <c r="R4891">
        <v>1.5</v>
      </c>
      <c r="S4891">
        <v>1.5</v>
      </c>
      <c r="T4891" s="1">
        <v>44758</v>
      </c>
      <c r="U4891" t="str">
        <f t="shared" si="380"/>
        <v>Poland Springs Water</v>
      </c>
      <c r="V4891" t="str">
        <f t="shared" si="381"/>
        <v>Water</v>
      </c>
      <c r="W4891" t="s">
        <v>97</v>
      </c>
      <c r="X4891" t="b">
        <f t="shared" si="383"/>
        <v>1</v>
      </c>
      <c r="Y4891">
        <f t="shared" si="382"/>
        <v>1.5</v>
      </c>
      <c r="Z4891" s="2">
        <f t="shared" si="384"/>
        <v>1</v>
      </c>
      <c r="AA4891" t="s">
        <v>137</v>
      </c>
      <c r="AD4891" t="s">
        <v>40</v>
      </c>
      <c r="AE4891" t="s">
        <v>788</v>
      </c>
      <c r="AF4891">
        <v>2022</v>
      </c>
    </row>
    <row r="4892" spans="1:32" x14ac:dyDescent="0.25">
      <c r="A4892" t="s">
        <v>29</v>
      </c>
      <c r="B4892" t="s">
        <v>30</v>
      </c>
      <c r="C4892" t="s">
        <v>31</v>
      </c>
      <c r="D4892" t="s">
        <v>32</v>
      </c>
      <c r="E4892">
        <f>_xlfn.XLOOKUP(Table1[[#This Row],[Location]],'Location analysis'!A:A,'Location analysis'!B:B)</f>
        <v>40.423690999999998</v>
      </c>
      <c r="F4892">
        <f>_xlfn.XLOOKUP(Table1[[#This Row],[Location]],'Location analysis'!A:A,'Location analysis'!C:C)</f>
        <v>-74.380831999999998</v>
      </c>
      <c r="G4892" t="s">
        <v>192</v>
      </c>
      <c r="H4892" t="s">
        <v>43</v>
      </c>
      <c r="I4892">
        <v>15392645469</v>
      </c>
      <c r="J4892" t="s">
        <v>787</v>
      </c>
      <c r="K4892" t="s">
        <v>36</v>
      </c>
      <c r="L4892">
        <v>121</v>
      </c>
      <c r="M4892">
        <v>1.5</v>
      </c>
      <c r="N4892">
        <v>1</v>
      </c>
      <c r="O4892">
        <v>121</v>
      </c>
      <c r="P4892">
        <v>1.5</v>
      </c>
      <c r="Q4892">
        <v>1</v>
      </c>
      <c r="R4892">
        <v>1.5</v>
      </c>
      <c r="S4892">
        <v>5.5</v>
      </c>
      <c r="T4892" s="1">
        <v>44758</v>
      </c>
      <c r="U4892" t="str">
        <f t="shared" si="380"/>
        <v>CheezIt - Original</v>
      </c>
      <c r="V4892" t="str">
        <f t="shared" si="381"/>
        <v>Food</v>
      </c>
      <c r="W4892" t="s">
        <v>43</v>
      </c>
      <c r="X4892" t="b">
        <f t="shared" si="383"/>
        <v>1</v>
      </c>
      <c r="Y4892">
        <f t="shared" si="382"/>
        <v>1.5</v>
      </c>
      <c r="Z4892" s="2">
        <f t="shared" si="384"/>
        <v>1</v>
      </c>
      <c r="AA4892" t="s">
        <v>193</v>
      </c>
      <c r="AB4892" t="s">
        <v>150</v>
      </c>
      <c r="AD4892" t="s">
        <v>40</v>
      </c>
      <c r="AE4892" t="s">
        <v>788</v>
      </c>
      <c r="AF4892">
        <v>2022</v>
      </c>
    </row>
    <row r="4893" spans="1:32" x14ac:dyDescent="0.25">
      <c r="A4893" t="s">
        <v>29</v>
      </c>
      <c r="B4893" t="s">
        <v>30</v>
      </c>
      <c r="C4893" t="s">
        <v>31</v>
      </c>
      <c r="D4893" t="s">
        <v>32</v>
      </c>
      <c r="E4893">
        <f>_xlfn.XLOOKUP(Table1[[#This Row],[Location]],'Location analysis'!A:A,'Location analysis'!B:B)</f>
        <v>40.423690999999998</v>
      </c>
      <c r="F4893">
        <f>_xlfn.XLOOKUP(Table1[[#This Row],[Location]],'Location analysis'!A:A,'Location analysis'!C:C)</f>
        <v>-74.380831999999998</v>
      </c>
      <c r="G4893" t="s">
        <v>722</v>
      </c>
      <c r="H4893" t="s">
        <v>49</v>
      </c>
      <c r="I4893">
        <v>15392645469</v>
      </c>
      <c r="J4893" t="s">
        <v>787</v>
      </c>
      <c r="K4893" t="s">
        <v>36</v>
      </c>
      <c r="L4893">
        <v>145</v>
      </c>
      <c r="M4893">
        <v>2.5</v>
      </c>
      <c r="N4893">
        <v>1</v>
      </c>
      <c r="O4893">
        <v>145</v>
      </c>
      <c r="P4893">
        <v>2.5</v>
      </c>
      <c r="Q4893">
        <v>1</v>
      </c>
      <c r="R4893">
        <v>2.5</v>
      </c>
      <c r="S4893">
        <v>5.5</v>
      </c>
      <c r="T4893" s="1">
        <v>44758</v>
      </c>
      <c r="U4893" t="str">
        <f t="shared" si="380"/>
        <v>Snapple Tea - Lemon</v>
      </c>
      <c r="V4893" t="str">
        <f t="shared" si="381"/>
        <v>Non Carbonated</v>
      </c>
      <c r="W4893" t="s">
        <v>49</v>
      </c>
      <c r="X4893" t="b">
        <f t="shared" si="383"/>
        <v>1</v>
      </c>
      <c r="Y4893">
        <f t="shared" si="382"/>
        <v>2.5</v>
      </c>
      <c r="Z4893" s="2">
        <f t="shared" si="384"/>
        <v>1.6666666666666667</v>
      </c>
      <c r="AA4893" t="s">
        <v>330</v>
      </c>
      <c r="AB4893" t="s">
        <v>76</v>
      </c>
      <c r="AD4893" t="s">
        <v>40</v>
      </c>
      <c r="AE4893" t="s">
        <v>788</v>
      </c>
      <c r="AF4893">
        <v>2022</v>
      </c>
    </row>
    <row r="4894" spans="1:32" x14ac:dyDescent="0.25">
      <c r="A4894" t="s">
        <v>29</v>
      </c>
      <c r="B4894" t="s">
        <v>30</v>
      </c>
      <c r="C4894" t="s">
        <v>31</v>
      </c>
      <c r="D4894" t="s">
        <v>32</v>
      </c>
      <c r="E4894">
        <f>_xlfn.XLOOKUP(Table1[[#This Row],[Location]],'Location analysis'!A:A,'Location analysis'!B:B)</f>
        <v>40.423690999999998</v>
      </c>
      <c r="F4894">
        <f>_xlfn.XLOOKUP(Table1[[#This Row],[Location]],'Location analysis'!A:A,'Location analysis'!C:C)</f>
        <v>-74.380831999999998</v>
      </c>
      <c r="G4894" t="s">
        <v>628</v>
      </c>
      <c r="H4894" t="s">
        <v>43</v>
      </c>
      <c r="I4894">
        <v>15392645469</v>
      </c>
      <c r="J4894" t="s">
        <v>787</v>
      </c>
      <c r="K4894" t="s">
        <v>36</v>
      </c>
      <c r="L4894">
        <v>112</v>
      </c>
      <c r="M4894">
        <v>1.5</v>
      </c>
      <c r="N4894">
        <v>1</v>
      </c>
      <c r="O4894">
        <v>112</v>
      </c>
      <c r="P4894">
        <v>1.5</v>
      </c>
      <c r="Q4894">
        <v>1</v>
      </c>
      <c r="R4894">
        <v>1.5</v>
      </c>
      <c r="S4894">
        <v>5.5</v>
      </c>
      <c r="T4894" s="1">
        <v>44758</v>
      </c>
      <c r="U4894" t="str">
        <f t="shared" si="380"/>
        <v>Pop Corners - Sweet &amp; Salty Kettle</v>
      </c>
      <c r="V4894" t="str">
        <f t="shared" si="381"/>
        <v>Food</v>
      </c>
      <c r="W4894" t="s">
        <v>43</v>
      </c>
      <c r="X4894" t="b">
        <f t="shared" si="383"/>
        <v>1</v>
      </c>
      <c r="Y4894">
        <f t="shared" si="382"/>
        <v>1.5</v>
      </c>
      <c r="Z4894" s="2">
        <f t="shared" si="384"/>
        <v>1</v>
      </c>
      <c r="AA4894" t="s">
        <v>509</v>
      </c>
      <c r="AB4894" t="s">
        <v>629</v>
      </c>
      <c r="AD4894" t="s">
        <v>40</v>
      </c>
      <c r="AE4894" t="s">
        <v>788</v>
      </c>
      <c r="AF4894">
        <v>2022</v>
      </c>
    </row>
    <row r="4895" spans="1:32" x14ac:dyDescent="0.25">
      <c r="A4895" t="s">
        <v>29</v>
      </c>
      <c r="B4895" t="s">
        <v>67</v>
      </c>
      <c r="C4895" t="s">
        <v>68</v>
      </c>
      <c r="D4895" t="s">
        <v>69</v>
      </c>
      <c r="E4895">
        <f>_xlfn.XLOOKUP(Table1[[#This Row],[Location]],'Location analysis'!A:A,'Location analysis'!B:B)</f>
        <v>40.435699999999997</v>
      </c>
      <c r="F4895">
        <f>_xlfn.XLOOKUP(Table1[[#This Row],[Location]],'Location analysis'!A:A,'Location analysis'!C:C)</f>
        <v>-74.125200000000007</v>
      </c>
      <c r="G4895" t="s">
        <v>70</v>
      </c>
      <c r="H4895" t="s">
        <v>34</v>
      </c>
      <c r="I4895">
        <v>15392716023</v>
      </c>
      <c r="J4895" t="s">
        <v>787</v>
      </c>
      <c r="K4895" t="s">
        <v>51</v>
      </c>
      <c r="L4895">
        <v>144</v>
      </c>
      <c r="M4895">
        <v>3</v>
      </c>
      <c r="N4895">
        <v>1</v>
      </c>
      <c r="O4895">
        <v>144</v>
      </c>
      <c r="P4895">
        <v>3</v>
      </c>
      <c r="Q4895">
        <v>1</v>
      </c>
      <c r="R4895">
        <v>3</v>
      </c>
      <c r="S4895">
        <v>3</v>
      </c>
      <c r="T4895" s="1">
        <v>44758</v>
      </c>
      <c r="U4895" t="str">
        <f t="shared" si="380"/>
        <v>Monster Energy Original</v>
      </c>
      <c r="V4895" t="str">
        <f t="shared" si="381"/>
        <v>Carbonated</v>
      </c>
      <c r="W4895" t="s">
        <v>34</v>
      </c>
      <c r="X4895" t="b">
        <f t="shared" si="383"/>
        <v>1</v>
      </c>
      <c r="Y4895">
        <f t="shared" si="382"/>
        <v>3</v>
      </c>
      <c r="Z4895" s="2">
        <f t="shared" si="384"/>
        <v>2</v>
      </c>
      <c r="AA4895" t="s">
        <v>70</v>
      </c>
      <c r="AD4895" t="s">
        <v>40</v>
      </c>
      <c r="AE4895" t="s">
        <v>788</v>
      </c>
      <c r="AF4895">
        <v>2022</v>
      </c>
    </row>
    <row r="4896" spans="1:32" x14ac:dyDescent="0.25">
      <c r="A4896" t="s">
        <v>29</v>
      </c>
      <c r="B4896" t="s">
        <v>46</v>
      </c>
      <c r="C4896" t="s">
        <v>31</v>
      </c>
      <c r="D4896" t="s">
        <v>47</v>
      </c>
      <c r="E4896">
        <f>_xlfn.XLOOKUP(Table1[[#This Row],[Location]],'Location analysis'!A:A,'Location analysis'!B:B)</f>
        <v>40.423690999999998</v>
      </c>
      <c r="F4896">
        <f>_xlfn.XLOOKUP(Table1[[#This Row],[Location]],'Location analysis'!A:A,'Location analysis'!C:C)</f>
        <v>-74.380831999999998</v>
      </c>
      <c r="G4896" t="s">
        <v>722</v>
      </c>
      <c r="H4896" t="s">
        <v>49</v>
      </c>
      <c r="I4896">
        <v>15393043955</v>
      </c>
      <c r="J4896" t="s">
        <v>787</v>
      </c>
      <c r="K4896" t="s">
        <v>36</v>
      </c>
      <c r="L4896">
        <v>147</v>
      </c>
      <c r="M4896">
        <v>2.5</v>
      </c>
      <c r="N4896">
        <v>1</v>
      </c>
      <c r="O4896">
        <v>147</v>
      </c>
      <c r="P4896">
        <v>2.5</v>
      </c>
      <c r="Q4896">
        <v>1</v>
      </c>
      <c r="R4896">
        <v>2.5</v>
      </c>
      <c r="S4896">
        <v>2.5</v>
      </c>
      <c r="T4896" s="1">
        <v>44758</v>
      </c>
      <c r="U4896" t="str">
        <f t="shared" si="380"/>
        <v>Snapple Tea - Lemon</v>
      </c>
      <c r="V4896" t="str">
        <f t="shared" si="381"/>
        <v>Non Carbonated</v>
      </c>
      <c r="W4896" t="s">
        <v>49</v>
      </c>
      <c r="X4896" t="b">
        <f t="shared" si="383"/>
        <v>1</v>
      </c>
      <c r="Y4896">
        <f t="shared" si="382"/>
        <v>2.5</v>
      </c>
      <c r="Z4896" s="2">
        <f t="shared" si="384"/>
        <v>1.6666666666666667</v>
      </c>
      <c r="AA4896" t="s">
        <v>330</v>
      </c>
      <c r="AB4896" t="s">
        <v>76</v>
      </c>
      <c r="AD4896" t="s">
        <v>40</v>
      </c>
      <c r="AE4896" t="s">
        <v>788</v>
      </c>
      <c r="AF4896">
        <v>2022</v>
      </c>
    </row>
    <row r="4897" spans="1:32" x14ac:dyDescent="0.25">
      <c r="A4897" t="s">
        <v>29</v>
      </c>
      <c r="B4897" t="s">
        <v>67</v>
      </c>
      <c r="C4897" t="s">
        <v>68</v>
      </c>
      <c r="D4897" t="s">
        <v>69</v>
      </c>
      <c r="E4897">
        <f>_xlfn.XLOOKUP(Table1[[#This Row],[Location]],'Location analysis'!A:A,'Location analysis'!B:B)</f>
        <v>40.435699999999997</v>
      </c>
      <c r="F4897">
        <f>_xlfn.XLOOKUP(Table1[[#This Row],[Location]],'Location analysis'!A:A,'Location analysis'!C:C)</f>
        <v>-74.125200000000007</v>
      </c>
      <c r="G4897" t="s">
        <v>329</v>
      </c>
      <c r="H4897" t="s">
        <v>49</v>
      </c>
      <c r="I4897">
        <v>15393269429</v>
      </c>
      <c r="J4897" t="s">
        <v>787</v>
      </c>
      <c r="K4897" t="s">
        <v>36</v>
      </c>
      <c r="L4897">
        <v>147</v>
      </c>
      <c r="M4897">
        <v>2.5</v>
      </c>
      <c r="N4897">
        <v>1</v>
      </c>
      <c r="O4897">
        <v>147</v>
      </c>
      <c r="P4897">
        <v>2.5</v>
      </c>
      <c r="Q4897">
        <v>1</v>
      </c>
      <c r="R4897">
        <v>2.5</v>
      </c>
      <c r="S4897">
        <v>5</v>
      </c>
      <c r="T4897" s="1">
        <v>44758</v>
      </c>
      <c r="U4897" t="str">
        <f t="shared" si="380"/>
        <v>Snapple Tea - Raspberry</v>
      </c>
      <c r="V4897" t="str">
        <f t="shared" si="381"/>
        <v>Non Carbonated</v>
      </c>
      <c r="W4897" t="s">
        <v>49</v>
      </c>
      <c r="X4897" t="b">
        <f t="shared" si="383"/>
        <v>1</v>
      </c>
      <c r="Y4897">
        <f t="shared" si="382"/>
        <v>2.5</v>
      </c>
      <c r="Z4897" s="2">
        <f t="shared" si="384"/>
        <v>1.6666666666666667</v>
      </c>
      <c r="AA4897" t="s">
        <v>330</v>
      </c>
      <c r="AB4897" t="s">
        <v>144</v>
      </c>
      <c r="AD4897" t="s">
        <v>40</v>
      </c>
      <c r="AE4897" t="s">
        <v>788</v>
      </c>
      <c r="AF4897">
        <v>2022</v>
      </c>
    </row>
    <row r="4898" spans="1:32" x14ac:dyDescent="0.25">
      <c r="A4898" t="s">
        <v>29</v>
      </c>
      <c r="B4898" t="s">
        <v>67</v>
      </c>
      <c r="C4898" t="s">
        <v>68</v>
      </c>
      <c r="D4898" t="s">
        <v>69</v>
      </c>
      <c r="E4898">
        <f>_xlfn.XLOOKUP(Table1[[#This Row],[Location]],'Location analysis'!A:A,'Location analysis'!B:B)</f>
        <v>40.435699999999997</v>
      </c>
      <c r="F4898">
        <f>_xlfn.XLOOKUP(Table1[[#This Row],[Location]],'Location analysis'!A:A,'Location analysis'!C:C)</f>
        <v>-74.125200000000007</v>
      </c>
      <c r="G4898" t="s">
        <v>81</v>
      </c>
      <c r="H4898" t="s">
        <v>43</v>
      </c>
      <c r="I4898">
        <v>15393269429</v>
      </c>
      <c r="J4898" t="s">
        <v>787</v>
      </c>
      <c r="K4898" t="s">
        <v>36</v>
      </c>
      <c r="L4898">
        <v>137</v>
      </c>
      <c r="M4898">
        <v>2.5</v>
      </c>
      <c r="N4898">
        <v>1</v>
      </c>
      <c r="O4898">
        <v>137</v>
      </c>
      <c r="P4898">
        <v>2.5</v>
      </c>
      <c r="Q4898">
        <v>1</v>
      </c>
      <c r="R4898">
        <v>2.5</v>
      </c>
      <c r="S4898">
        <v>5</v>
      </c>
      <c r="T4898" s="1">
        <v>44758</v>
      </c>
      <c r="U4898" t="str">
        <f t="shared" si="380"/>
        <v>KitKat - Crisp Wafers</v>
      </c>
      <c r="V4898" t="str">
        <f t="shared" si="381"/>
        <v>Food</v>
      </c>
      <c r="W4898" t="s">
        <v>43</v>
      </c>
      <c r="X4898" t="b">
        <f t="shared" si="383"/>
        <v>1</v>
      </c>
      <c r="Y4898">
        <f t="shared" si="382"/>
        <v>2.5</v>
      </c>
      <c r="Z4898" s="2">
        <f t="shared" si="384"/>
        <v>1.6666666666666667</v>
      </c>
      <c r="AA4898" t="s">
        <v>82</v>
      </c>
      <c r="AB4898" t="s">
        <v>83</v>
      </c>
      <c r="AD4898" t="s">
        <v>40</v>
      </c>
      <c r="AE4898" t="s">
        <v>788</v>
      </c>
      <c r="AF4898">
        <v>2022</v>
      </c>
    </row>
    <row r="4899" spans="1:32" x14ac:dyDescent="0.25">
      <c r="A4899" t="s">
        <v>29</v>
      </c>
      <c r="B4899" t="s">
        <v>67</v>
      </c>
      <c r="C4899" t="s">
        <v>68</v>
      </c>
      <c r="D4899" t="s">
        <v>69</v>
      </c>
      <c r="E4899">
        <f>_xlfn.XLOOKUP(Table1[[#This Row],[Location]],'Location analysis'!A:A,'Location analysis'!B:B)</f>
        <v>40.435699999999997</v>
      </c>
      <c r="F4899">
        <f>_xlfn.XLOOKUP(Table1[[#This Row],[Location]],'Location analysis'!A:A,'Location analysis'!C:C)</f>
        <v>-74.125200000000007</v>
      </c>
      <c r="G4899" t="s">
        <v>738</v>
      </c>
      <c r="H4899" t="s">
        <v>34</v>
      </c>
      <c r="I4899">
        <v>15393295004</v>
      </c>
      <c r="J4899" t="s">
        <v>787</v>
      </c>
      <c r="K4899" t="s">
        <v>36</v>
      </c>
      <c r="L4899">
        <v>142</v>
      </c>
      <c r="M4899">
        <v>1.5</v>
      </c>
      <c r="N4899">
        <v>1</v>
      </c>
      <c r="O4899">
        <v>142</v>
      </c>
      <c r="P4899">
        <v>1.5</v>
      </c>
      <c r="Q4899">
        <v>1</v>
      </c>
      <c r="R4899">
        <v>1.5</v>
      </c>
      <c r="S4899">
        <v>1.5</v>
      </c>
      <c r="T4899" s="1">
        <v>44758</v>
      </c>
      <c r="U4899" t="str">
        <f t="shared" si="380"/>
        <v>Coca Cola - Regular</v>
      </c>
      <c r="V4899" t="str">
        <f t="shared" si="381"/>
        <v>Carbonated</v>
      </c>
      <c r="W4899" t="s">
        <v>34</v>
      </c>
      <c r="X4899" t="b">
        <f t="shared" si="383"/>
        <v>1</v>
      </c>
      <c r="Y4899">
        <f t="shared" si="382"/>
        <v>1.5</v>
      </c>
      <c r="Z4899" s="2">
        <f t="shared" si="384"/>
        <v>1</v>
      </c>
      <c r="AA4899" t="s">
        <v>183</v>
      </c>
      <c r="AB4899" t="s">
        <v>739</v>
      </c>
      <c r="AD4899" t="s">
        <v>40</v>
      </c>
      <c r="AE4899" t="s">
        <v>788</v>
      </c>
      <c r="AF4899">
        <v>2022</v>
      </c>
    </row>
    <row r="4900" spans="1:32" x14ac:dyDescent="0.25">
      <c r="A4900" t="s">
        <v>29</v>
      </c>
      <c r="B4900" t="s">
        <v>67</v>
      </c>
      <c r="C4900" t="s">
        <v>68</v>
      </c>
      <c r="D4900" t="s">
        <v>69</v>
      </c>
      <c r="E4900">
        <f>_xlfn.XLOOKUP(Table1[[#This Row],[Location]],'Location analysis'!A:A,'Location analysis'!B:B)</f>
        <v>40.435699999999997</v>
      </c>
      <c r="F4900">
        <f>_xlfn.XLOOKUP(Table1[[#This Row],[Location]],'Location analysis'!A:A,'Location analysis'!C:C)</f>
        <v>-74.125200000000007</v>
      </c>
      <c r="G4900" t="s">
        <v>738</v>
      </c>
      <c r="H4900" t="s">
        <v>34</v>
      </c>
      <c r="I4900">
        <v>15393304974</v>
      </c>
      <c r="J4900" t="s">
        <v>787</v>
      </c>
      <c r="K4900" t="s">
        <v>51</v>
      </c>
      <c r="L4900">
        <v>142</v>
      </c>
      <c r="M4900">
        <v>1.5</v>
      </c>
      <c r="N4900">
        <v>1</v>
      </c>
      <c r="O4900">
        <v>142</v>
      </c>
      <c r="P4900">
        <v>1.5</v>
      </c>
      <c r="Q4900">
        <v>1</v>
      </c>
      <c r="R4900">
        <v>1.5</v>
      </c>
      <c r="S4900">
        <v>1.5</v>
      </c>
      <c r="T4900" s="1">
        <v>44758</v>
      </c>
      <c r="U4900" t="str">
        <f t="shared" si="380"/>
        <v>Coca Cola - Regular</v>
      </c>
      <c r="V4900" t="str">
        <f t="shared" si="381"/>
        <v>Carbonated</v>
      </c>
      <c r="W4900" t="s">
        <v>34</v>
      </c>
      <c r="X4900" t="b">
        <f t="shared" si="383"/>
        <v>1</v>
      </c>
      <c r="Y4900">
        <f t="shared" si="382"/>
        <v>1.5</v>
      </c>
      <c r="Z4900" s="2">
        <f t="shared" si="384"/>
        <v>1</v>
      </c>
      <c r="AA4900" t="s">
        <v>183</v>
      </c>
      <c r="AB4900" t="s">
        <v>739</v>
      </c>
      <c r="AD4900" t="s">
        <v>40</v>
      </c>
      <c r="AE4900" t="s">
        <v>788</v>
      </c>
      <c r="AF4900">
        <v>2022</v>
      </c>
    </row>
    <row r="4901" spans="1:32" x14ac:dyDescent="0.25">
      <c r="A4901" t="s">
        <v>29</v>
      </c>
      <c r="B4901" t="s">
        <v>67</v>
      </c>
      <c r="C4901" t="s">
        <v>68</v>
      </c>
      <c r="D4901" t="s">
        <v>69</v>
      </c>
      <c r="E4901">
        <f>_xlfn.XLOOKUP(Table1[[#This Row],[Location]],'Location analysis'!A:A,'Location analysis'!B:B)</f>
        <v>40.435699999999997</v>
      </c>
      <c r="F4901">
        <f>_xlfn.XLOOKUP(Table1[[#This Row],[Location]],'Location analysis'!A:A,'Location analysis'!C:C)</f>
        <v>-74.125200000000007</v>
      </c>
      <c r="G4901" t="s">
        <v>413</v>
      </c>
      <c r="H4901" t="s">
        <v>43</v>
      </c>
      <c r="I4901">
        <v>15393309072</v>
      </c>
      <c r="J4901" t="s">
        <v>787</v>
      </c>
      <c r="K4901" t="s">
        <v>51</v>
      </c>
      <c r="L4901">
        <v>120</v>
      </c>
      <c r="M4901">
        <v>1.5</v>
      </c>
      <c r="N4901">
        <v>1</v>
      </c>
      <c r="O4901">
        <v>120</v>
      </c>
      <c r="P4901">
        <v>1.5</v>
      </c>
      <c r="Q4901">
        <v>1</v>
      </c>
      <c r="R4901">
        <v>1.5</v>
      </c>
      <c r="S4901">
        <v>1.5</v>
      </c>
      <c r="T4901" s="1">
        <v>44758</v>
      </c>
      <c r="U4901" t="str">
        <f t="shared" si="380"/>
        <v>Doritos Cool Ranch</v>
      </c>
      <c r="V4901" t="str">
        <f t="shared" si="381"/>
        <v>Food</v>
      </c>
      <c r="W4901" t="s">
        <v>43</v>
      </c>
      <c r="X4901" t="b">
        <f t="shared" si="383"/>
        <v>1</v>
      </c>
      <c r="Y4901">
        <f t="shared" si="382"/>
        <v>1.5</v>
      </c>
      <c r="Z4901" s="2">
        <f t="shared" si="384"/>
        <v>1</v>
      </c>
      <c r="AA4901" t="s">
        <v>413</v>
      </c>
      <c r="AD4901" t="s">
        <v>40</v>
      </c>
      <c r="AE4901" t="s">
        <v>788</v>
      </c>
      <c r="AF4901">
        <v>2022</v>
      </c>
    </row>
    <row r="4902" spans="1:32" x14ac:dyDescent="0.25">
      <c r="A4902" t="s">
        <v>29</v>
      </c>
      <c r="B4902" t="s">
        <v>67</v>
      </c>
      <c r="C4902" t="s">
        <v>68</v>
      </c>
      <c r="D4902" t="s">
        <v>69</v>
      </c>
      <c r="E4902">
        <f>_xlfn.XLOOKUP(Table1[[#This Row],[Location]],'Location analysis'!A:A,'Location analysis'!B:B)</f>
        <v>40.435699999999997</v>
      </c>
      <c r="F4902">
        <f>_xlfn.XLOOKUP(Table1[[#This Row],[Location]],'Location analysis'!A:A,'Location analysis'!C:C)</f>
        <v>-74.125200000000007</v>
      </c>
      <c r="G4902" t="s">
        <v>738</v>
      </c>
      <c r="H4902" t="s">
        <v>34</v>
      </c>
      <c r="I4902">
        <v>15393325749</v>
      </c>
      <c r="J4902" t="s">
        <v>787</v>
      </c>
      <c r="K4902" t="s">
        <v>51</v>
      </c>
      <c r="L4902">
        <v>142</v>
      </c>
      <c r="M4902">
        <v>1.5</v>
      </c>
      <c r="N4902">
        <v>1</v>
      </c>
      <c r="O4902">
        <v>142</v>
      </c>
      <c r="P4902">
        <v>1.5</v>
      </c>
      <c r="Q4902">
        <v>1</v>
      </c>
      <c r="R4902">
        <v>1.5</v>
      </c>
      <c r="S4902">
        <v>1.5</v>
      </c>
      <c r="T4902" s="1">
        <v>44758</v>
      </c>
      <c r="U4902" t="str">
        <f t="shared" si="380"/>
        <v>Coca Cola - Regular</v>
      </c>
      <c r="V4902" t="str">
        <f t="shared" si="381"/>
        <v>Carbonated</v>
      </c>
      <c r="W4902" t="s">
        <v>34</v>
      </c>
      <c r="X4902" t="b">
        <f t="shared" si="383"/>
        <v>1</v>
      </c>
      <c r="Y4902">
        <f t="shared" si="382"/>
        <v>1.5</v>
      </c>
      <c r="Z4902" s="2">
        <f t="shared" si="384"/>
        <v>1</v>
      </c>
      <c r="AA4902" t="s">
        <v>183</v>
      </c>
      <c r="AB4902" t="s">
        <v>739</v>
      </c>
      <c r="AD4902" t="s">
        <v>40</v>
      </c>
      <c r="AE4902" t="s">
        <v>788</v>
      </c>
      <c r="AF4902">
        <v>2022</v>
      </c>
    </row>
    <row r="4903" spans="1:32" x14ac:dyDescent="0.25">
      <c r="A4903" t="s">
        <v>29</v>
      </c>
      <c r="B4903" t="s">
        <v>394</v>
      </c>
      <c r="C4903" t="s">
        <v>395</v>
      </c>
      <c r="D4903" t="s">
        <v>396</v>
      </c>
      <c r="E4903">
        <f>_xlfn.XLOOKUP(Table1[[#This Row],[Location]],'Location analysis'!A:A,'Location analysis'!B:B)</f>
        <v>40.416893999999999</v>
      </c>
      <c r="F4903">
        <f>_xlfn.XLOOKUP(Table1[[#This Row],[Location]],'Location analysis'!A:A,'Location analysis'!C:C)</f>
        <v>-74.420399000000003</v>
      </c>
      <c r="G4903" t="s">
        <v>463</v>
      </c>
      <c r="H4903" t="s">
        <v>34</v>
      </c>
      <c r="I4903">
        <v>15393325650</v>
      </c>
      <c r="J4903" t="s">
        <v>787</v>
      </c>
      <c r="K4903" t="s">
        <v>51</v>
      </c>
      <c r="L4903">
        <v>148</v>
      </c>
      <c r="M4903">
        <v>3</v>
      </c>
      <c r="N4903">
        <v>1</v>
      </c>
      <c r="O4903">
        <v>148</v>
      </c>
      <c r="P4903">
        <v>3</v>
      </c>
      <c r="Q4903">
        <v>1</v>
      </c>
      <c r="R4903">
        <v>3</v>
      </c>
      <c r="S4903">
        <v>3</v>
      </c>
      <c r="T4903" s="1">
        <v>44758</v>
      </c>
      <c r="U4903" t="str">
        <f t="shared" si="380"/>
        <v>Starbucks Refresher - Real Coconut Water</v>
      </c>
      <c r="V4903" t="str">
        <f t="shared" si="381"/>
        <v>Carbonated</v>
      </c>
      <c r="W4903" t="s">
        <v>34</v>
      </c>
      <c r="X4903" t="b">
        <f t="shared" si="383"/>
        <v>1</v>
      </c>
      <c r="Y4903">
        <f t="shared" si="382"/>
        <v>3</v>
      </c>
      <c r="Z4903" s="2">
        <f t="shared" si="384"/>
        <v>2</v>
      </c>
      <c r="AA4903" t="s">
        <v>464</v>
      </c>
      <c r="AB4903" t="s">
        <v>465</v>
      </c>
      <c r="AD4903" t="s">
        <v>40</v>
      </c>
      <c r="AE4903" t="s">
        <v>788</v>
      </c>
      <c r="AF4903">
        <v>2022</v>
      </c>
    </row>
    <row r="4904" spans="1:32" x14ac:dyDescent="0.25">
      <c r="A4904" t="s">
        <v>29</v>
      </c>
      <c r="B4904" t="s">
        <v>394</v>
      </c>
      <c r="C4904" t="s">
        <v>395</v>
      </c>
      <c r="D4904" t="s">
        <v>396</v>
      </c>
      <c r="E4904">
        <f>_xlfn.XLOOKUP(Table1[[#This Row],[Location]],'Location analysis'!A:A,'Location analysis'!B:B)</f>
        <v>40.416893999999999</v>
      </c>
      <c r="F4904">
        <f>_xlfn.XLOOKUP(Table1[[#This Row],[Location]],'Location analysis'!A:A,'Location analysis'!C:C)</f>
        <v>-74.420399000000003</v>
      </c>
      <c r="G4904" t="s">
        <v>293</v>
      </c>
      <c r="H4904" t="s">
        <v>43</v>
      </c>
      <c r="I4904">
        <v>15393326989</v>
      </c>
      <c r="J4904" t="s">
        <v>787</v>
      </c>
      <c r="K4904" t="s">
        <v>51</v>
      </c>
      <c r="L4904">
        <v>138</v>
      </c>
      <c r="M4904">
        <v>2</v>
      </c>
      <c r="N4904">
        <v>1</v>
      </c>
      <c r="O4904">
        <v>138</v>
      </c>
      <c r="P4904">
        <v>2</v>
      </c>
      <c r="Q4904">
        <v>1</v>
      </c>
      <c r="R4904">
        <v>2</v>
      </c>
      <c r="S4904">
        <v>2</v>
      </c>
      <c r="T4904" s="1">
        <v>44758</v>
      </c>
      <c r="U4904" t="str">
        <f t="shared" si="380"/>
        <v>Kinder - Bueno - Crispy Creamy Chocolate</v>
      </c>
      <c r="V4904" t="str">
        <f t="shared" si="381"/>
        <v>Food</v>
      </c>
      <c r="W4904" t="s">
        <v>43</v>
      </c>
      <c r="X4904" t="b">
        <f t="shared" si="383"/>
        <v>1</v>
      </c>
      <c r="Y4904">
        <f t="shared" si="382"/>
        <v>2</v>
      </c>
      <c r="Z4904" s="2">
        <f t="shared" si="384"/>
        <v>1.3333333333333333</v>
      </c>
      <c r="AA4904" t="s">
        <v>294</v>
      </c>
      <c r="AB4904" t="s">
        <v>295</v>
      </c>
      <c r="AC4904" t="s">
        <v>296</v>
      </c>
      <c r="AD4904" t="s">
        <v>40</v>
      </c>
      <c r="AE4904" t="s">
        <v>788</v>
      </c>
      <c r="AF4904">
        <v>2022</v>
      </c>
    </row>
    <row r="4905" spans="1:32" x14ac:dyDescent="0.25">
      <c r="A4905" t="s">
        <v>29</v>
      </c>
      <c r="B4905" t="s">
        <v>394</v>
      </c>
      <c r="C4905" t="s">
        <v>395</v>
      </c>
      <c r="D4905" t="s">
        <v>396</v>
      </c>
      <c r="E4905">
        <f>_xlfn.XLOOKUP(Table1[[#This Row],[Location]],'Location analysis'!A:A,'Location analysis'!B:B)</f>
        <v>40.416893999999999</v>
      </c>
      <c r="F4905">
        <f>_xlfn.XLOOKUP(Table1[[#This Row],[Location]],'Location analysis'!A:A,'Location analysis'!C:C)</f>
        <v>-74.420399000000003</v>
      </c>
      <c r="G4905" t="s">
        <v>599</v>
      </c>
      <c r="H4905" t="s">
        <v>43</v>
      </c>
      <c r="I4905">
        <v>15393385982</v>
      </c>
      <c r="J4905" t="s">
        <v>787</v>
      </c>
      <c r="K4905" t="s">
        <v>51</v>
      </c>
      <c r="L4905">
        <v>121</v>
      </c>
      <c r="M4905">
        <v>2.5</v>
      </c>
      <c r="N4905">
        <v>1</v>
      </c>
      <c r="O4905">
        <v>121</v>
      </c>
      <c r="P4905">
        <v>2.5</v>
      </c>
      <c r="Q4905">
        <v>1</v>
      </c>
      <c r="R4905">
        <v>2.5</v>
      </c>
      <c r="S4905">
        <v>2.5</v>
      </c>
      <c r="T4905" s="1">
        <v>44758</v>
      </c>
      <c r="U4905" t="str">
        <f t="shared" si="380"/>
        <v>Snyder's of Hanover Pretzel Pieces - Hot Buff</v>
      </c>
      <c r="V4905" t="str">
        <f t="shared" si="381"/>
        <v>Food</v>
      </c>
      <c r="W4905" t="s">
        <v>43</v>
      </c>
      <c r="X4905" t="b">
        <f t="shared" si="383"/>
        <v>1</v>
      </c>
      <c r="Y4905">
        <f t="shared" si="382"/>
        <v>2.5</v>
      </c>
      <c r="Z4905" s="2">
        <f t="shared" si="384"/>
        <v>1.6666666666666667</v>
      </c>
      <c r="AA4905" t="s">
        <v>591</v>
      </c>
      <c r="AB4905" t="s">
        <v>600</v>
      </c>
      <c r="AD4905" t="s">
        <v>40</v>
      </c>
      <c r="AE4905" t="s">
        <v>788</v>
      </c>
      <c r="AF4905">
        <v>2022</v>
      </c>
    </row>
    <row r="4906" spans="1:32" x14ac:dyDescent="0.25">
      <c r="A4906" t="s">
        <v>29</v>
      </c>
      <c r="B4906" t="s">
        <v>394</v>
      </c>
      <c r="C4906" t="s">
        <v>395</v>
      </c>
      <c r="D4906" t="s">
        <v>396</v>
      </c>
      <c r="E4906">
        <f>_xlfn.XLOOKUP(Table1[[#This Row],[Location]],'Location analysis'!A:A,'Location analysis'!B:B)</f>
        <v>40.416893999999999</v>
      </c>
      <c r="F4906">
        <f>_xlfn.XLOOKUP(Table1[[#This Row],[Location]],'Location analysis'!A:A,'Location analysis'!C:C)</f>
        <v>-74.420399000000003</v>
      </c>
      <c r="G4906" t="s">
        <v>424</v>
      </c>
      <c r="H4906" t="s">
        <v>43</v>
      </c>
      <c r="I4906">
        <v>15393391262</v>
      </c>
      <c r="J4906" t="s">
        <v>787</v>
      </c>
      <c r="K4906" t="s">
        <v>51</v>
      </c>
      <c r="L4906">
        <v>130</v>
      </c>
      <c r="M4906">
        <v>2</v>
      </c>
      <c r="N4906">
        <v>1</v>
      </c>
      <c r="O4906">
        <v>130</v>
      </c>
      <c r="P4906">
        <v>2</v>
      </c>
      <c r="Q4906">
        <v>1</v>
      </c>
      <c r="R4906">
        <v>2</v>
      </c>
      <c r="S4906">
        <v>2</v>
      </c>
      <c r="T4906" s="1">
        <v>44758</v>
      </c>
      <c r="U4906" t="str">
        <f t="shared" si="380"/>
        <v>Autumns Granola Bar - Cinnamon Almond</v>
      </c>
      <c r="V4906" t="str">
        <f t="shared" si="381"/>
        <v>Food</v>
      </c>
      <c r="W4906" t="s">
        <v>43</v>
      </c>
      <c r="X4906" t="b">
        <f t="shared" si="383"/>
        <v>1</v>
      </c>
      <c r="Y4906">
        <f t="shared" si="382"/>
        <v>2</v>
      </c>
      <c r="Z4906" s="2">
        <f t="shared" si="384"/>
        <v>1.3333333333333333</v>
      </c>
      <c r="AA4906" t="s">
        <v>425</v>
      </c>
      <c r="AB4906" t="s">
        <v>426</v>
      </c>
      <c r="AD4906" t="s">
        <v>40</v>
      </c>
      <c r="AE4906" t="s">
        <v>788</v>
      </c>
      <c r="AF4906">
        <v>2022</v>
      </c>
    </row>
    <row r="4907" spans="1:32" x14ac:dyDescent="0.25">
      <c r="A4907" t="s">
        <v>29</v>
      </c>
      <c r="B4907" t="s">
        <v>67</v>
      </c>
      <c r="C4907" t="s">
        <v>68</v>
      </c>
      <c r="D4907" t="s">
        <v>69</v>
      </c>
      <c r="E4907">
        <f>_xlfn.XLOOKUP(Table1[[#This Row],[Location]],'Location analysis'!A:A,'Location analysis'!B:B)</f>
        <v>40.435699999999997</v>
      </c>
      <c r="F4907">
        <f>_xlfn.XLOOKUP(Table1[[#This Row],[Location]],'Location analysis'!A:A,'Location analysis'!C:C)</f>
        <v>-74.125200000000007</v>
      </c>
      <c r="G4907" t="s">
        <v>185</v>
      </c>
      <c r="H4907" t="s">
        <v>34</v>
      </c>
      <c r="I4907">
        <v>15393406133</v>
      </c>
      <c r="J4907" t="s">
        <v>787</v>
      </c>
      <c r="K4907" t="s">
        <v>36</v>
      </c>
      <c r="L4907">
        <v>148</v>
      </c>
      <c r="M4907">
        <v>3.5</v>
      </c>
      <c r="N4907">
        <v>1</v>
      </c>
      <c r="O4907">
        <v>148</v>
      </c>
      <c r="P4907">
        <v>3.5</v>
      </c>
      <c r="Q4907">
        <v>1</v>
      </c>
      <c r="R4907">
        <v>3.5</v>
      </c>
      <c r="S4907">
        <v>3.5</v>
      </c>
      <c r="T4907" s="1">
        <v>44758</v>
      </c>
      <c r="U4907" t="str">
        <f t="shared" si="380"/>
        <v>Red Bull - Original</v>
      </c>
      <c r="V4907" t="str">
        <f t="shared" si="381"/>
        <v>Carbonated</v>
      </c>
      <c r="W4907" t="s">
        <v>34</v>
      </c>
      <c r="X4907" t="b">
        <f t="shared" si="383"/>
        <v>1</v>
      </c>
      <c r="Y4907">
        <f t="shared" si="382"/>
        <v>3.5</v>
      </c>
      <c r="Z4907" s="2">
        <f t="shared" si="384"/>
        <v>2.3333333333333335</v>
      </c>
      <c r="AA4907" t="s">
        <v>37</v>
      </c>
      <c r="AB4907" t="s">
        <v>150</v>
      </c>
      <c r="AD4907" t="s">
        <v>40</v>
      </c>
      <c r="AE4907" t="s">
        <v>788</v>
      </c>
      <c r="AF4907">
        <v>2022</v>
      </c>
    </row>
    <row r="4908" spans="1:32" x14ac:dyDescent="0.25">
      <c r="A4908" t="s">
        <v>29</v>
      </c>
      <c r="B4908" t="s">
        <v>67</v>
      </c>
      <c r="C4908" t="s">
        <v>68</v>
      </c>
      <c r="D4908" t="s">
        <v>69</v>
      </c>
      <c r="E4908">
        <f>_xlfn.XLOOKUP(Table1[[#This Row],[Location]],'Location analysis'!A:A,'Location analysis'!B:B)</f>
        <v>40.435699999999997</v>
      </c>
      <c r="F4908">
        <f>_xlfn.XLOOKUP(Table1[[#This Row],[Location]],'Location analysis'!A:A,'Location analysis'!C:C)</f>
        <v>-74.125200000000007</v>
      </c>
      <c r="G4908" t="s">
        <v>738</v>
      </c>
      <c r="H4908" t="s">
        <v>34</v>
      </c>
      <c r="I4908">
        <v>15393431884</v>
      </c>
      <c r="J4908" t="s">
        <v>787</v>
      </c>
      <c r="K4908" t="s">
        <v>36</v>
      </c>
      <c r="L4908">
        <v>142</v>
      </c>
      <c r="M4908">
        <v>1.5</v>
      </c>
      <c r="N4908">
        <v>1</v>
      </c>
      <c r="O4908">
        <v>142</v>
      </c>
      <c r="P4908">
        <v>1.5</v>
      </c>
      <c r="Q4908">
        <v>1</v>
      </c>
      <c r="R4908">
        <v>1.5</v>
      </c>
      <c r="S4908">
        <v>1.5</v>
      </c>
      <c r="T4908" s="1">
        <v>44758</v>
      </c>
      <c r="U4908" t="str">
        <f t="shared" si="380"/>
        <v>Coca Cola - Regular</v>
      </c>
      <c r="V4908" t="str">
        <f t="shared" si="381"/>
        <v>Carbonated</v>
      </c>
      <c r="W4908" t="s">
        <v>34</v>
      </c>
      <c r="X4908" t="b">
        <f t="shared" si="383"/>
        <v>1</v>
      </c>
      <c r="Y4908">
        <f t="shared" si="382"/>
        <v>1.5</v>
      </c>
      <c r="Z4908" s="2">
        <f t="shared" si="384"/>
        <v>1</v>
      </c>
      <c r="AA4908" t="s">
        <v>183</v>
      </c>
      <c r="AB4908" t="s">
        <v>739</v>
      </c>
      <c r="AD4908" t="s">
        <v>40</v>
      </c>
      <c r="AE4908" t="s">
        <v>788</v>
      </c>
      <c r="AF4908">
        <v>2022</v>
      </c>
    </row>
    <row r="4909" spans="1:32" x14ac:dyDescent="0.25">
      <c r="A4909" t="s">
        <v>29</v>
      </c>
      <c r="B4909" t="s">
        <v>394</v>
      </c>
      <c r="C4909" t="s">
        <v>395</v>
      </c>
      <c r="D4909" t="s">
        <v>396</v>
      </c>
      <c r="E4909">
        <f>_xlfn.XLOOKUP(Table1[[#This Row],[Location]],'Location analysis'!A:A,'Location analysis'!B:B)</f>
        <v>40.416893999999999</v>
      </c>
      <c r="F4909">
        <f>_xlfn.XLOOKUP(Table1[[#This Row],[Location]],'Location analysis'!A:A,'Location analysis'!C:C)</f>
        <v>-74.420399000000003</v>
      </c>
      <c r="G4909" t="s">
        <v>463</v>
      </c>
      <c r="H4909" t="s">
        <v>34</v>
      </c>
      <c r="I4909">
        <v>15393485604</v>
      </c>
      <c r="J4909" t="s">
        <v>787</v>
      </c>
      <c r="K4909" t="s">
        <v>51</v>
      </c>
      <c r="L4909">
        <v>148</v>
      </c>
      <c r="M4909">
        <v>3</v>
      </c>
      <c r="N4909">
        <v>1</v>
      </c>
      <c r="O4909">
        <v>148</v>
      </c>
      <c r="P4909">
        <v>3</v>
      </c>
      <c r="Q4909">
        <v>1</v>
      </c>
      <c r="R4909">
        <v>3</v>
      </c>
      <c r="S4909">
        <v>3</v>
      </c>
      <c r="T4909" s="1">
        <v>44758</v>
      </c>
      <c r="U4909" t="str">
        <f t="shared" si="380"/>
        <v>Starbucks Refresher - Real Coconut Water</v>
      </c>
      <c r="V4909" t="str">
        <f t="shared" si="381"/>
        <v>Carbonated</v>
      </c>
      <c r="W4909" t="s">
        <v>34</v>
      </c>
      <c r="X4909" t="b">
        <f t="shared" si="383"/>
        <v>1</v>
      </c>
      <c r="Y4909">
        <f t="shared" si="382"/>
        <v>3</v>
      </c>
      <c r="Z4909" s="2">
        <f t="shared" si="384"/>
        <v>2</v>
      </c>
      <c r="AA4909" t="s">
        <v>464</v>
      </c>
      <c r="AB4909" t="s">
        <v>465</v>
      </c>
      <c r="AD4909" t="s">
        <v>40</v>
      </c>
      <c r="AE4909" t="s">
        <v>788</v>
      </c>
      <c r="AF4909">
        <v>2022</v>
      </c>
    </row>
    <row r="4910" spans="1:32" x14ac:dyDescent="0.25">
      <c r="A4910" t="s">
        <v>29</v>
      </c>
      <c r="B4910" t="s">
        <v>46</v>
      </c>
      <c r="C4910" t="s">
        <v>31</v>
      </c>
      <c r="D4910" t="s">
        <v>47</v>
      </c>
      <c r="E4910">
        <f>_xlfn.XLOOKUP(Table1[[#This Row],[Location]],'Location analysis'!A:A,'Location analysis'!B:B)</f>
        <v>40.423690999999998</v>
      </c>
      <c r="F4910">
        <f>_xlfn.XLOOKUP(Table1[[#This Row],[Location]],'Location analysis'!A:A,'Location analysis'!C:C)</f>
        <v>-74.380831999999998</v>
      </c>
      <c r="G4910" t="s">
        <v>160</v>
      </c>
      <c r="H4910" t="s">
        <v>49</v>
      </c>
      <c r="I4910">
        <v>15393461308</v>
      </c>
      <c r="J4910" t="s">
        <v>787</v>
      </c>
      <c r="K4910" t="s">
        <v>51</v>
      </c>
      <c r="L4910">
        <v>143</v>
      </c>
      <c r="M4910">
        <v>2.5</v>
      </c>
      <c r="N4910">
        <v>1</v>
      </c>
      <c r="O4910">
        <v>143</v>
      </c>
      <c r="P4910">
        <v>2.5</v>
      </c>
      <c r="Q4910">
        <v>1</v>
      </c>
      <c r="R4910">
        <v>2.5</v>
      </c>
      <c r="S4910">
        <v>2.5</v>
      </c>
      <c r="T4910" s="1">
        <v>44758</v>
      </c>
      <c r="U4910" t="str">
        <f t="shared" si="380"/>
        <v>Snapple Diet Tea - Peach Tea</v>
      </c>
      <c r="V4910" t="str">
        <f t="shared" si="381"/>
        <v>Non Carbonated</v>
      </c>
      <c r="W4910" t="s">
        <v>49</v>
      </c>
      <c r="X4910" t="b">
        <f t="shared" si="383"/>
        <v>1</v>
      </c>
      <c r="Y4910">
        <f t="shared" si="382"/>
        <v>2.5</v>
      </c>
      <c r="Z4910" s="2">
        <f t="shared" si="384"/>
        <v>1.6666666666666667</v>
      </c>
      <c r="AA4910" t="s">
        <v>75</v>
      </c>
      <c r="AB4910" t="s">
        <v>161</v>
      </c>
      <c r="AD4910" t="s">
        <v>40</v>
      </c>
      <c r="AE4910" t="s">
        <v>788</v>
      </c>
      <c r="AF4910">
        <v>2022</v>
      </c>
    </row>
    <row r="4911" spans="1:32" x14ac:dyDescent="0.25">
      <c r="A4911" t="s">
        <v>29</v>
      </c>
      <c r="B4911" t="s">
        <v>46</v>
      </c>
      <c r="C4911" t="s">
        <v>31</v>
      </c>
      <c r="D4911" t="s">
        <v>47</v>
      </c>
      <c r="E4911">
        <f>_xlfn.XLOOKUP(Table1[[#This Row],[Location]],'Location analysis'!A:A,'Location analysis'!B:B)</f>
        <v>40.423690999999998</v>
      </c>
      <c r="F4911">
        <f>_xlfn.XLOOKUP(Table1[[#This Row],[Location]],'Location analysis'!A:A,'Location analysis'!C:C)</f>
        <v>-74.380831999999998</v>
      </c>
      <c r="G4911" t="s">
        <v>410</v>
      </c>
      <c r="H4911" t="s">
        <v>49</v>
      </c>
      <c r="I4911">
        <v>15393466815</v>
      </c>
      <c r="J4911" t="s">
        <v>787</v>
      </c>
      <c r="K4911" t="s">
        <v>51</v>
      </c>
      <c r="L4911">
        <v>142</v>
      </c>
      <c r="M4911">
        <v>2</v>
      </c>
      <c r="N4911">
        <v>1</v>
      </c>
      <c r="O4911">
        <v>142</v>
      </c>
      <c r="P4911">
        <v>2</v>
      </c>
      <c r="Q4911">
        <v>1</v>
      </c>
      <c r="R4911">
        <v>2</v>
      </c>
      <c r="S4911">
        <v>2</v>
      </c>
      <c r="T4911" s="1">
        <v>44758</v>
      </c>
      <c r="U4911" t="str">
        <f t="shared" si="380"/>
        <v>Iberia Coconut Water</v>
      </c>
      <c r="V4911" t="str">
        <f t="shared" si="381"/>
        <v>Non Carbonated</v>
      </c>
      <c r="W4911" t="s">
        <v>49</v>
      </c>
      <c r="X4911" t="b">
        <f t="shared" si="383"/>
        <v>1</v>
      </c>
      <c r="Y4911">
        <f t="shared" si="382"/>
        <v>2</v>
      </c>
      <c r="Z4911" s="2">
        <f t="shared" si="384"/>
        <v>1.3333333333333333</v>
      </c>
      <c r="AA4911" t="s">
        <v>410</v>
      </c>
      <c r="AD4911" t="s">
        <v>40</v>
      </c>
      <c r="AE4911" t="s">
        <v>788</v>
      </c>
      <c r="AF4911">
        <v>2022</v>
      </c>
    </row>
    <row r="4912" spans="1:32" x14ac:dyDescent="0.25">
      <c r="A4912" t="s">
        <v>29</v>
      </c>
      <c r="B4912" t="s">
        <v>394</v>
      </c>
      <c r="C4912" t="s">
        <v>395</v>
      </c>
      <c r="D4912" t="s">
        <v>396</v>
      </c>
      <c r="E4912">
        <f>_xlfn.XLOOKUP(Table1[[#This Row],[Location]],'Location analysis'!A:A,'Location analysis'!B:B)</f>
        <v>40.416893999999999</v>
      </c>
      <c r="F4912">
        <f>_xlfn.XLOOKUP(Table1[[#This Row],[Location]],'Location analysis'!A:A,'Location analysis'!C:C)</f>
        <v>-74.420399000000003</v>
      </c>
      <c r="G4912" t="s">
        <v>160</v>
      </c>
      <c r="H4912" t="s">
        <v>49</v>
      </c>
      <c r="I4912">
        <v>15393699582</v>
      </c>
      <c r="J4912" t="s">
        <v>787</v>
      </c>
      <c r="K4912" t="s">
        <v>51</v>
      </c>
      <c r="L4912">
        <v>145</v>
      </c>
      <c r="M4912">
        <v>2.5</v>
      </c>
      <c r="N4912">
        <v>1</v>
      </c>
      <c r="O4912">
        <v>145</v>
      </c>
      <c r="P4912">
        <v>2.5</v>
      </c>
      <c r="Q4912">
        <v>1</v>
      </c>
      <c r="R4912">
        <v>2.5</v>
      </c>
      <c r="S4912">
        <v>2.5</v>
      </c>
      <c r="T4912" s="1">
        <v>44758</v>
      </c>
      <c r="U4912" t="str">
        <f t="shared" si="380"/>
        <v>Snapple Diet Tea - Peach Tea</v>
      </c>
      <c r="V4912" t="str">
        <f t="shared" si="381"/>
        <v>Non Carbonated</v>
      </c>
      <c r="W4912" t="s">
        <v>49</v>
      </c>
      <c r="X4912" t="b">
        <f t="shared" si="383"/>
        <v>1</v>
      </c>
      <c r="Y4912">
        <f t="shared" si="382"/>
        <v>2.5</v>
      </c>
      <c r="Z4912" s="2">
        <f t="shared" si="384"/>
        <v>1.6666666666666667</v>
      </c>
      <c r="AA4912" t="s">
        <v>75</v>
      </c>
      <c r="AB4912" t="s">
        <v>161</v>
      </c>
      <c r="AD4912" t="s">
        <v>40</v>
      </c>
      <c r="AE4912" t="s">
        <v>788</v>
      </c>
      <c r="AF4912">
        <v>2022</v>
      </c>
    </row>
    <row r="4913" spans="1:32" x14ac:dyDescent="0.25">
      <c r="A4913" t="s">
        <v>29</v>
      </c>
      <c r="B4913" t="s">
        <v>394</v>
      </c>
      <c r="C4913" t="s">
        <v>395</v>
      </c>
      <c r="D4913" t="s">
        <v>396</v>
      </c>
      <c r="E4913">
        <f>_xlfn.XLOOKUP(Table1[[#This Row],[Location]],'Location analysis'!A:A,'Location analysis'!B:B)</f>
        <v>40.416893999999999</v>
      </c>
      <c r="F4913">
        <f>_xlfn.XLOOKUP(Table1[[#This Row],[Location]],'Location analysis'!A:A,'Location analysis'!C:C)</f>
        <v>-74.420399000000003</v>
      </c>
      <c r="G4913" t="s">
        <v>160</v>
      </c>
      <c r="H4913" t="s">
        <v>49</v>
      </c>
      <c r="I4913">
        <v>15393703590</v>
      </c>
      <c r="J4913" t="s">
        <v>787</v>
      </c>
      <c r="K4913" t="s">
        <v>51</v>
      </c>
      <c r="L4913">
        <v>145</v>
      </c>
      <c r="M4913">
        <v>2.5</v>
      </c>
      <c r="N4913">
        <v>1</v>
      </c>
      <c r="O4913">
        <v>145</v>
      </c>
      <c r="P4913">
        <v>2.5</v>
      </c>
      <c r="Q4913">
        <v>1</v>
      </c>
      <c r="R4913">
        <v>2.5</v>
      </c>
      <c r="S4913">
        <v>2.5</v>
      </c>
      <c r="T4913" s="1">
        <v>44758</v>
      </c>
      <c r="U4913" t="str">
        <f t="shared" si="380"/>
        <v>Snapple Diet Tea - Peach Tea</v>
      </c>
      <c r="V4913" t="str">
        <f t="shared" si="381"/>
        <v>Non Carbonated</v>
      </c>
      <c r="W4913" t="s">
        <v>49</v>
      </c>
      <c r="X4913" t="b">
        <f t="shared" si="383"/>
        <v>1</v>
      </c>
      <c r="Y4913">
        <f t="shared" si="382"/>
        <v>2.5</v>
      </c>
      <c r="Z4913" s="2">
        <f t="shared" si="384"/>
        <v>1.6666666666666667</v>
      </c>
      <c r="AA4913" t="s">
        <v>75</v>
      </c>
      <c r="AB4913" t="s">
        <v>161</v>
      </c>
      <c r="AD4913" t="s">
        <v>40</v>
      </c>
      <c r="AE4913" t="s">
        <v>788</v>
      </c>
      <c r="AF4913">
        <v>2022</v>
      </c>
    </row>
    <row r="4914" spans="1:32" x14ac:dyDescent="0.25">
      <c r="A4914" t="s">
        <v>29</v>
      </c>
      <c r="B4914" t="s">
        <v>394</v>
      </c>
      <c r="C4914" t="s">
        <v>395</v>
      </c>
      <c r="D4914" t="s">
        <v>396</v>
      </c>
      <c r="E4914">
        <f>_xlfn.XLOOKUP(Table1[[#This Row],[Location]],'Location analysis'!A:A,'Location analysis'!B:B)</f>
        <v>40.416893999999999</v>
      </c>
      <c r="F4914">
        <f>_xlfn.XLOOKUP(Table1[[#This Row],[Location]],'Location analysis'!A:A,'Location analysis'!C:C)</f>
        <v>-74.420399000000003</v>
      </c>
      <c r="G4914" t="s">
        <v>248</v>
      </c>
      <c r="H4914" t="s">
        <v>43</v>
      </c>
      <c r="I4914">
        <v>15393715925</v>
      </c>
      <c r="J4914" t="s">
        <v>787</v>
      </c>
      <c r="K4914" t="s">
        <v>51</v>
      </c>
      <c r="L4914">
        <v>111</v>
      </c>
      <c r="M4914">
        <v>1.5</v>
      </c>
      <c r="N4914">
        <v>1</v>
      </c>
      <c r="O4914">
        <v>111</v>
      </c>
      <c r="P4914">
        <v>1.5</v>
      </c>
      <c r="Q4914">
        <v>1</v>
      </c>
      <c r="R4914">
        <v>1.5</v>
      </c>
      <c r="S4914">
        <v>1.5</v>
      </c>
      <c r="T4914" s="1">
        <v>44758</v>
      </c>
      <c r="U4914" t="str">
        <f t="shared" si="380"/>
        <v>Popchips Potato - Sea Salt</v>
      </c>
      <c r="V4914" t="str">
        <f t="shared" si="381"/>
        <v>Food</v>
      </c>
      <c r="W4914" t="s">
        <v>43</v>
      </c>
      <c r="X4914" t="b">
        <f t="shared" si="383"/>
        <v>1</v>
      </c>
      <c r="Y4914">
        <f t="shared" si="382"/>
        <v>1.5</v>
      </c>
      <c r="Z4914" s="2">
        <f t="shared" si="384"/>
        <v>1</v>
      </c>
      <c r="AA4914" t="s">
        <v>229</v>
      </c>
      <c r="AB4914" t="s">
        <v>157</v>
      </c>
      <c r="AD4914" t="s">
        <v>40</v>
      </c>
      <c r="AE4914" t="s">
        <v>788</v>
      </c>
      <c r="AF4914">
        <v>2022</v>
      </c>
    </row>
    <row r="4915" spans="1:32" x14ac:dyDescent="0.25">
      <c r="A4915" t="s">
        <v>29</v>
      </c>
      <c r="B4915" t="s">
        <v>67</v>
      </c>
      <c r="C4915" t="s">
        <v>68</v>
      </c>
      <c r="D4915" t="s">
        <v>69</v>
      </c>
      <c r="E4915">
        <f>_xlfn.XLOOKUP(Table1[[#This Row],[Location]],'Location analysis'!A:A,'Location analysis'!B:B)</f>
        <v>40.435699999999997</v>
      </c>
      <c r="F4915">
        <f>_xlfn.XLOOKUP(Table1[[#This Row],[Location]],'Location analysis'!A:A,'Location analysis'!C:C)</f>
        <v>-74.125200000000007</v>
      </c>
      <c r="G4915" t="s">
        <v>185</v>
      </c>
      <c r="H4915" t="s">
        <v>34</v>
      </c>
      <c r="I4915">
        <v>15393787010</v>
      </c>
      <c r="J4915" t="s">
        <v>787</v>
      </c>
      <c r="K4915" t="s">
        <v>51</v>
      </c>
      <c r="L4915">
        <v>148</v>
      </c>
      <c r="M4915">
        <v>3.5</v>
      </c>
      <c r="N4915">
        <v>1</v>
      </c>
      <c r="O4915">
        <v>148</v>
      </c>
      <c r="P4915">
        <v>3.5</v>
      </c>
      <c r="Q4915">
        <v>1</v>
      </c>
      <c r="R4915">
        <v>3.5</v>
      </c>
      <c r="S4915">
        <v>3.5</v>
      </c>
      <c r="T4915" s="1">
        <v>44758</v>
      </c>
      <c r="U4915" t="str">
        <f t="shared" si="380"/>
        <v>Red Bull - Original</v>
      </c>
      <c r="V4915" t="str">
        <f t="shared" si="381"/>
        <v>Carbonated</v>
      </c>
      <c r="W4915" t="s">
        <v>34</v>
      </c>
      <c r="X4915" t="b">
        <f t="shared" si="383"/>
        <v>1</v>
      </c>
      <c r="Y4915">
        <f t="shared" si="382"/>
        <v>3.5</v>
      </c>
      <c r="Z4915" s="2">
        <f t="shared" si="384"/>
        <v>2.3333333333333335</v>
      </c>
      <c r="AA4915" t="s">
        <v>37</v>
      </c>
      <c r="AB4915" t="s">
        <v>150</v>
      </c>
      <c r="AD4915" t="s">
        <v>40</v>
      </c>
      <c r="AE4915" t="s">
        <v>788</v>
      </c>
      <c r="AF4915">
        <v>2022</v>
      </c>
    </row>
    <row r="4916" spans="1:32" x14ac:dyDescent="0.25">
      <c r="A4916" t="s">
        <v>29</v>
      </c>
      <c r="B4916" t="s">
        <v>67</v>
      </c>
      <c r="C4916" t="s">
        <v>68</v>
      </c>
      <c r="D4916" t="s">
        <v>69</v>
      </c>
      <c r="E4916">
        <f>_xlfn.XLOOKUP(Table1[[#This Row],[Location]],'Location analysis'!A:A,'Location analysis'!B:B)</f>
        <v>40.435699999999997</v>
      </c>
      <c r="F4916">
        <f>_xlfn.XLOOKUP(Table1[[#This Row],[Location]],'Location analysis'!A:A,'Location analysis'!C:C)</f>
        <v>-74.125200000000007</v>
      </c>
      <c r="G4916" t="s">
        <v>70</v>
      </c>
      <c r="H4916" t="s">
        <v>34</v>
      </c>
      <c r="I4916">
        <v>15393786946</v>
      </c>
      <c r="J4916" t="s">
        <v>787</v>
      </c>
      <c r="K4916" t="s">
        <v>51</v>
      </c>
      <c r="L4916">
        <v>146</v>
      </c>
      <c r="M4916">
        <v>3</v>
      </c>
      <c r="N4916">
        <v>1</v>
      </c>
      <c r="O4916">
        <v>146</v>
      </c>
      <c r="P4916">
        <v>3</v>
      </c>
      <c r="Q4916">
        <v>1</v>
      </c>
      <c r="R4916">
        <v>3</v>
      </c>
      <c r="S4916">
        <v>3</v>
      </c>
      <c r="T4916" s="1">
        <v>44758</v>
      </c>
      <c r="U4916" t="str">
        <f t="shared" si="380"/>
        <v>Monster Energy Original</v>
      </c>
      <c r="V4916" t="str">
        <f t="shared" si="381"/>
        <v>Carbonated</v>
      </c>
      <c r="W4916" t="s">
        <v>34</v>
      </c>
      <c r="X4916" t="b">
        <f t="shared" si="383"/>
        <v>1</v>
      </c>
      <c r="Y4916">
        <f t="shared" si="382"/>
        <v>3</v>
      </c>
      <c r="Z4916" s="2">
        <f t="shared" si="384"/>
        <v>2</v>
      </c>
      <c r="AA4916" t="s">
        <v>70</v>
      </c>
      <c r="AD4916" t="s">
        <v>40</v>
      </c>
      <c r="AE4916" t="s">
        <v>788</v>
      </c>
      <c r="AF4916">
        <v>2022</v>
      </c>
    </row>
    <row r="4917" spans="1:32" x14ac:dyDescent="0.25">
      <c r="A4917" t="s">
        <v>29</v>
      </c>
      <c r="B4917" t="s">
        <v>67</v>
      </c>
      <c r="C4917" t="s">
        <v>68</v>
      </c>
      <c r="D4917" t="s">
        <v>69</v>
      </c>
      <c r="E4917">
        <f>_xlfn.XLOOKUP(Table1[[#This Row],[Location]],'Location analysis'!A:A,'Location analysis'!B:B)</f>
        <v>40.435699999999997</v>
      </c>
      <c r="F4917">
        <f>_xlfn.XLOOKUP(Table1[[#This Row],[Location]],'Location analysis'!A:A,'Location analysis'!C:C)</f>
        <v>-74.125200000000007</v>
      </c>
      <c r="G4917" t="s">
        <v>185</v>
      </c>
      <c r="H4917" t="s">
        <v>34</v>
      </c>
      <c r="I4917">
        <v>15393787156</v>
      </c>
      <c r="J4917" t="s">
        <v>787</v>
      </c>
      <c r="K4917" t="s">
        <v>51</v>
      </c>
      <c r="L4917">
        <v>148</v>
      </c>
      <c r="M4917">
        <v>3.5</v>
      </c>
      <c r="N4917">
        <v>1</v>
      </c>
      <c r="O4917">
        <v>148</v>
      </c>
      <c r="P4917">
        <v>3.5</v>
      </c>
      <c r="Q4917">
        <v>1</v>
      </c>
      <c r="R4917">
        <v>3.5</v>
      </c>
      <c r="S4917">
        <v>3.5</v>
      </c>
      <c r="T4917" s="1">
        <v>44758</v>
      </c>
      <c r="U4917" t="str">
        <f t="shared" si="380"/>
        <v>Red Bull - Original</v>
      </c>
      <c r="V4917" t="str">
        <f t="shared" si="381"/>
        <v>Carbonated</v>
      </c>
      <c r="W4917" t="s">
        <v>34</v>
      </c>
      <c r="X4917" t="b">
        <f t="shared" si="383"/>
        <v>1</v>
      </c>
      <c r="Y4917">
        <f t="shared" si="382"/>
        <v>3.5</v>
      </c>
      <c r="Z4917" s="2">
        <f t="shared" si="384"/>
        <v>2.3333333333333335</v>
      </c>
      <c r="AA4917" t="s">
        <v>37</v>
      </c>
      <c r="AB4917" t="s">
        <v>150</v>
      </c>
      <c r="AD4917" t="s">
        <v>40</v>
      </c>
      <c r="AE4917" t="s">
        <v>788</v>
      </c>
      <c r="AF4917">
        <v>2022</v>
      </c>
    </row>
    <row r="4918" spans="1:32" x14ac:dyDescent="0.25">
      <c r="A4918" t="s">
        <v>29</v>
      </c>
      <c r="B4918" t="s">
        <v>67</v>
      </c>
      <c r="C4918" t="s">
        <v>68</v>
      </c>
      <c r="D4918" t="s">
        <v>69</v>
      </c>
      <c r="E4918">
        <f>_xlfn.XLOOKUP(Table1[[#This Row],[Location]],'Location analysis'!A:A,'Location analysis'!B:B)</f>
        <v>40.435699999999997</v>
      </c>
      <c r="F4918">
        <f>_xlfn.XLOOKUP(Table1[[#This Row],[Location]],'Location analysis'!A:A,'Location analysis'!C:C)</f>
        <v>-74.125200000000007</v>
      </c>
      <c r="G4918" t="s">
        <v>738</v>
      </c>
      <c r="H4918" t="s">
        <v>34</v>
      </c>
      <c r="I4918">
        <v>15393787487</v>
      </c>
      <c r="J4918" t="s">
        <v>787</v>
      </c>
      <c r="K4918" t="s">
        <v>51</v>
      </c>
      <c r="L4918">
        <v>142</v>
      </c>
      <c r="M4918">
        <v>1.5</v>
      </c>
      <c r="N4918">
        <v>1</v>
      </c>
      <c r="O4918">
        <v>142</v>
      </c>
      <c r="P4918">
        <v>1.5</v>
      </c>
      <c r="Q4918">
        <v>1</v>
      </c>
      <c r="R4918">
        <v>1.5</v>
      </c>
      <c r="S4918">
        <v>1.5</v>
      </c>
      <c r="T4918" s="1">
        <v>44758</v>
      </c>
      <c r="U4918" t="str">
        <f t="shared" si="380"/>
        <v>Coca Cola - Regular</v>
      </c>
      <c r="V4918" t="str">
        <f t="shared" si="381"/>
        <v>Carbonated</v>
      </c>
      <c r="W4918" t="s">
        <v>34</v>
      </c>
      <c r="X4918" t="b">
        <f t="shared" si="383"/>
        <v>1</v>
      </c>
      <c r="Y4918">
        <f t="shared" si="382"/>
        <v>1.5</v>
      </c>
      <c r="Z4918" s="2">
        <f t="shared" si="384"/>
        <v>1</v>
      </c>
      <c r="AA4918" t="s">
        <v>183</v>
      </c>
      <c r="AB4918" t="s">
        <v>739</v>
      </c>
      <c r="AD4918" t="s">
        <v>40</v>
      </c>
      <c r="AE4918" t="s">
        <v>788</v>
      </c>
      <c r="AF4918">
        <v>2022</v>
      </c>
    </row>
    <row r="4919" spans="1:32" x14ac:dyDescent="0.25">
      <c r="A4919" t="s">
        <v>29</v>
      </c>
      <c r="B4919" t="s">
        <v>67</v>
      </c>
      <c r="C4919" t="s">
        <v>68</v>
      </c>
      <c r="D4919" t="s">
        <v>69</v>
      </c>
      <c r="E4919">
        <f>_xlfn.XLOOKUP(Table1[[#This Row],[Location]],'Location analysis'!A:A,'Location analysis'!B:B)</f>
        <v>40.435699999999997</v>
      </c>
      <c r="F4919">
        <f>_xlfn.XLOOKUP(Table1[[#This Row],[Location]],'Location analysis'!A:A,'Location analysis'!C:C)</f>
        <v>-74.125200000000007</v>
      </c>
      <c r="G4919" t="s">
        <v>70</v>
      </c>
      <c r="H4919" t="s">
        <v>34</v>
      </c>
      <c r="I4919">
        <v>15393831158</v>
      </c>
      <c r="J4919" t="s">
        <v>787</v>
      </c>
      <c r="K4919" t="s">
        <v>51</v>
      </c>
      <c r="L4919">
        <v>144</v>
      </c>
      <c r="M4919">
        <v>3</v>
      </c>
      <c r="N4919">
        <v>1</v>
      </c>
      <c r="O4919">
        <v>144</v>
      </c>
      <c r="P4919">
        <v>3</v>
      </c>
      <c r="Q4919">
        <v>1</v>
      </c>
      <c r="R4919">
        <v>3</v>
      </c>
      <c r="S4919">
        <v>3</v>
      </c>
      <c r="T4919" s="1">
        <v>44758</v>
      </c>
      <c r="U4919" t="str">
        <f t="shared" si="380"/>
        <v>Monster Energy Original</v>
      </c>
      <c r="V4919" t="str">
        <f t="shared" si="381"/>
        <v>Carbonated</v>
      </c>
      <c r="W4919" t="s">
        <v>34</v>
      </c>
      <c r="X4919" t="b">
        <f t="shared" si="383"/>
        <v>1</v>
      </c>
      <c r="Y4919">
        <f t="shared" si="382"/>
        <v>3</v>
      </c>
      <c r="Z4919" s="2">
        <f t="shared" si="384"/>
        <v>2</v>
      </c>
      <c r="AA4919" t="s">
        <v>70</v>
      </c>
      <c r="AD4919" t="s">
        <v>40</v>
      </c>
      <c r="AE4919" t="s">
        <v>788</v>
      </c>
      <c r="AF4919">
        <v>2022</v>
      </c>
    </row>
    <row r="4920" spans="1:32" x14ac:dyDescent="0.25">
      <c r="A4920" t="s">
        <v>29</v>
      </c>
      <c r="B4920" t="s">
        <v>67</v>
      </c>
      <c r="C4920" t="s">
        <v>68</v>
      </c>
      <c r="D4920" t="s">
        <v>69</v>
      </c>
      <c r="E4920">
        <f>_xlfn.XLOOKUP(Table1[[#This Row],[Location]],'Location analysis'!A:A,'Location analysis'!B:B)</f>
        <v>40.435699999999997</v>
      </c>
      <c r="F4920">
        <f>_xlfn.XLOOKUP(Table1[[#This Row],[Location]],'Location analysis'!A:A,'Location analysis'!C:C)</f>
        <v>-74.125200000000007</v>
      </c>
      <c r="G4920" t="s">
        <v>81</v>
      </c>
      <c r="H4920" t="s">
        <v>43</v>
      </c>
      <c r="I4920">
        <v>15393831911</v>
      </c>
      <c r="J4920" t="s">
        <v>787</v>
      </c>
      <c r="K4920" t="s">
        <v>51</v>
      </c>
      <c r="L4920">
        <v>137</v>
      </c>
      <c r="M4920">
        <v>2.5</v>
      </c>
      <c r="N4920">
        <v>1</v>
      </c>
      <c r="O4920">
        <v>137</v>
      </c>
      <c r="P4920">
        <v>2.5</v>
      </c>
      <c r="Q4920">
        <v>1</v>
      </c>
      <c r="R4920">
        <v>2.5</v>
      </c>
      <c r="S4920">
        <v>2.5</v>
      </c>
      <c r="T4920" s="1">
        <v>44758</v>
      </c>
      <c r="U4920" t="str">
        <f t="shared" si="380"/>
        <v>KitKat - Crisp Wafers</v>
      </c>
      <c r="V4920" t="str">
        <f t="shared" si="381"/>
        <v>Food</v>
      </c>
      <c r="W4920" t="s">
        <v>43</v>
      </c>
      <c r="X4920" t="b">
        <f t="shared" si="383"/>
        <v>1</v>
      </c>
      <c r="Y4920">
        <f t="shared" si="382"/>
        <v>2.5</v>
      </c>
      <c r="Z4920" s="2">
        <f t="shared" si="384"/>
        <v>1.6666666666666667</v>
      </c>
      <c r="AA4920" t="s">
        <v>82</v>
      </c>
      <c r="AB4920" t="s">
        <v>83</v>
      </c>
      <c r="AD4920" t="s">
        <v>40</v>
      </c>
      <c r="AE4920" t="s">
        <v>788</v>
      </c>
      <c r="AF4920">
        <v>2022</v>
      </c>
    </row>
    <row r="4921" spans="1:32" x14ac:dyDescent="0.25">
      <c r="A4921" t="s">
        <v>29</v>
      </c>
      <c r="B4921" t="s">
        <v>30</v>
      </c>
      <c r="C4921" t="s">
        <v>31</v>
      </c>
      <c r="D4921" t="s">
        <v>32</v>
      </c>
      <c r="E4921">
        <f>_xlfn.XLOOKUP(Table1[[#This Row],[Location]],'Location analysis'!A:A,'Location analysis'!B:B)</f>
        <v>40.423690999999998</v>
      </c>
      <c r="F4921">
        <f>_xlfn.XLOOKUP(Table1[[#This Row],[Location]],'Location analysis'!A:A,'Location analysis'!C:C)</f>
        <v>-74.380831999999998</v>
      </c>
      <c r="G4921" t="s">
        <v>96</v>
      </c>
      <c r="H4921" t="s">
        <v>97</v>
      </c>
      <c r="I4921">
        <v>15393928331</v>
      </c>
      <c r="J4921" t="s">
        <v>787</v>
      </c>
      <c r="K4921" t="s">
        <v>51</v>
      </c>
      <c r="L4921">
        <v>147</v>
      </c>
      <c r="M4921">
        <v>2.75</v>
      </c>
      <c r="N4921">
        <v>1</v>
      </c>
      <c r="O4921">
        <v>147</v>
      </c>
      <c r="P4921">
        <v>2.75</v>
      </c>
      <c r="Q4921">
        <v>1</v>
      </c>
      <c r="R4921">
        <v>2.75</v>
      </c>
      <c r="S4921">
        <v>2.75</v>
      </c>
      <c r="T4921" s="1">
        <v>44758</v>
      </c>
      <c r="U4921" t="str">
        <f t="shared" si="380"/>
        <v>Vitamin Water - XXX Acai BB Pomegranate</v>
      </c>
      <c r="V4921" t="str">
        <f t="shared" si="381"/>
        <v>Water</v>
      </c>
      <c r="W4921" t="s">
        <v>97</v>
      </c>
      <c r="X4921" t="b">
        <f t="shared" si="383"/>
        <v>1</v>
      </c>
      <c r="Y4921">
        <f t="shared" si="382"/>
        <v>2.75</v>
      </c>
      <c r="Z4921" s="2">
        <f t="shared" si="384"/>
        <v>1.8333333333333333</v>
      </c>
      <c r="AA4921" t="s">
        <v>98</v>
      </c>
      <c r="AB4921" t="s">
        <v>99</v>
      </c>
      <c r="AD4921" t="s">
        <v>40</v>
      </c>
      <c r="AE4921" t="s">
        <v>788</v>
      </c>
      <c r="AF4921">
        <v>2022</v>
      </c>
    </row>
    <row r="4922" spans="1:32" x14ac:dyDescent="0.25">
      <c r="A4922" t="s">
        <v>29</v>
      </c>
      <c r="B4922" t="s">
        <v>46</v>
      </c>
      <c r="C4922" t="s">
        <v>31</v>
      </c>
      <c r="D4922" t="s">
        <v>47</v>
      </c>
      <c r="E4922">
        <f>_xlfn.XLOOKUP(Table1[[#This Row],[Location]],'Location analysis'!A:A,'Location analysis'!B:B)</f>
        <v>40.423690999999998</v>
      </c>
      <c r="F4922">
        <f>_xlfn.XLOOKUP(Table1[[#This Row],[Location]],'Location analysis'!A:A,'Location analysis'!C:C)</f>
        <v>-74.380831999999998</v>
      </c>
      <c r="G4922" t="s">
        <v>160</v>
      </c>
      <c r="H4922" t="s">
        <v>49</v>
      </c>
      <c r="I4922">
        <v>15393988922</v>
      </c>
      <c r="J4922" t="s">
        <v>787</v>
      </c>
      <c r="K4922" t="s">
        <v>36</v>
      </c>
      <c r="L4922">
        <v>143</v>
      </c>
      <c r="M4922">
        <v>2.5</v>
      </c>
      <c r="N4922">
        <v>1</v>
      </c>
      <c r="O4922">
        <v>143</v>
      </c>
      <c r="P4922">
        <v>2.5</v>
      </c>
      <c r="Q4922">
        <v>1</v>
      </c>
      <c r="R4922">
        <v>2.5</v>
      </c>
      <c r="S4922">
        <v>2.5</v>
      </c>
      <c r="T4922" s="1">
        <v>44758</v>
      </c>
      <c r="U4922" t="str">
        <f t="shared" si="380"/>
        <v>Snapple Diet Tea - Peach Tea</v>
      </c>
      <c r="V4922" t="str">
        <f t="shared" si="381"/>
        <v>Non Carbonated</v>
      </c>
      <c r="W4922" t="s">
        <v>49</v>
      </c>
      <c r="X4922" t="b">
        <f t="shared" si="383"/>
        <v>1</v>
      </c>
      <c r="Y4922">
        <f t="shared" si="382"/>
        <v>2.5</v>
      </c>
      <c r="Z4922" s="2">
        <f t="shared" si="384"/>
        <v>1.6666666666666667</v>
      </c>
      <c r="AA4922" t="s">
        <v>75</v>
      </c>
      <c r="AB4922" t="s">
        <v>161</v>
      </c>
      <c r="AD4922" t="s">
        <v>40</v>
      </c>
      <c r="AE4922" t="s">
        <v>788</v>
      </c>
      <c r="AF4922">
        <v>2022</v>
      </c>
    </row>
    <row r="4923" spans="1:32" x14ac:dyDescent="0.25">
      <c r="A4923" t="s">
        <v>29</v>
      </c>
      <c r="B4923" t="s">
        <v>67</v>
      </c>
      <c r="C4923" t="s">
        <v>68</v>
      </c>
      <c r="D4923" t="s">
        <v>69</v>
      </c>
      <c r="E4923">
        <f>_xlfn.XLOOKUP(Table1[[#This Row],[Location]],'Location analysis'!A:A,'Location analysis'!B:B)</f>
        <v>40.435699999999997</v>
      </c>
      <c r="F4923">
        <f>_xlfn.XLOOKUP(Table1[[#This Row],[Location]],'Location analysis'!A:A,'Location analysis'!C:C)</f>
        <v>-74.125200000000007</v>
      </c>
      <c r="G4923" t="s">
        <v>694</v>
      </c>
      <c r="H4923" t="s">
        <v>43</v>
      </c>
      <c r="I4923">
        <v>15394441376</v>
      </c>
      <c r="J4923" t="s">
        <v>787</v>
      </c>
      <c r="K4923" t="s">
        <v>51</v>
      </c>
      <c r="L4923">
        <v>130</v>
      </c>
      <c r="M4923">
        <v>1.5</v>
      </c>
      <c r="N4923">
        <v>1</v>
      </c>
      <c r="O4923">
        <v>130</v>
      </c>
      <c r="P4923">
        <v>1.5</v>
      </c>
      <c r="Q4923">
        <v>1</v>
      </c>
      <c r="R4923">
        <v>1.5</v>
      </c>
      <c r="S4923">
        <v>1.5</v>
      </c>
      <c r="T4923" s="1">
        <v>44758</v>
      </c>
      <c r="U4923" t="str">
        <f t="shared" si="380"/>
        <v>Nature's Bakery Fig Bar - Raspberry</v>
      </c>
      <c r="V4923" t="str">
        <f t="shared" si="381"/>
        <v>Food</v>
      </c>
      <c r="W4923" t="s">
        <v>43</v>
      </c>
      <c r="X4923" t="b">
        <f t="shared" si="383"/>
        <v>1</v>
      </c>
      <c r="Y4923">
        <f t="shared" si="382"/>
        <v>1.5</v>
      </c>
      <c r="Z4923" s="2">
        <f t="shared" si="384"/>
        <v>1</v>
      </c>
      <c r="AA4923" t="s">
        <v>690</v>
      </c>
      <c r="AB4923" t="s">
        <v>144</v>
      </c>
      <c r="AD4923" t="s">
        <v>40</v>
      </c>
      <c r="AE4923" t="s">
        <v>788</v>
      </c>
      <c r="AF4923">
        <v>2022</v>
      </c>
    </row>
    <row r="4924" spans="1:32" x14ac:dyDescent="0.25">
      <c r="A4924" t="s">
        <v>29</v>
      </c>
      <c r="B4924" t="s">
        <v>67</v>
      </c>
      <c r="C4924" t="s">
        <v>68</v>
      </c>
      <c r="D4924" t="s">
        <v>69</v>
      </c>
      <c r="E4924">
        <f>_xlfn.XLOOKUP(Table1[[#This Row],[Location]],'Location analysis'!A:A,'Location analysis'!B:B)</f>
        <v>40.435699999999997</v>
      </c>
      <c r="F4924">
        <f>_xlfn.XLOOKUP(Table1[[#This Row],[Location]],'Location analysis'!A:A,'Location analysis'!C:C)</f>
        <v>-74.125200000000007</v>
      </c>
      <c r="G4924" t="s">
        <v>738</v>
      </c>
      <c r="H4924" t="s">
        <v>34</v>
      </c>
      <c r="I4924">
        <v>15394681119</v>
      </c>
      <c r="J4924" t="s">
        <v>787</v>
      </c>
      <c r="K4924" t="s">
        <v>51</v>
      </c>
      <c r="L4924">
        <v>142</v>
      </c>
      <c r="M4924">
        <v>1.5</v>
      </c>
      <c r="N4924">
        <v>1</v>
      </c>
      <c r="O4924">
        <v>142</v>
      </c>
      <c r="P4924">
        <v>1.5</v>
      </c>
      <c r="Q4924">
        <v>1</v>
      </c>
      <c r="R4924">
        <v>1.5</v>
      </c>
      <c r="S4924">
        <v>1.5</v>
      </c>
      <c r="T4924" s="1">
        <v>44758</v>
      </c>
      <c r="U4924" t="str">
        <f t="shared" si="380"/>
        <v>Coca Cola - Regular</v>
      </c>
      <c r="V4924" t="str">
        <f t="shared" si="381"/>
        <v>Carbonated</v>
      </c>
      <c r="W4924" t="s">
        <v>34</v>
      </c>
      <c r="X4924" t="b">
        <f t="shared" si="383"/>
        <v>1</v>
      </c>
      <c r="Y4924">
        <f t="shared" si="382"/>
        <v>1.5</v>
      </c>
      <c r="Z4924" s="2">
        <f t="shared" si="384"/>
        <v>1</v>
      </c>
      <c r="AA4924" t="s">
        <v>183</v>
      </c>
      <c r="AB4924" t="s">
        <v>739</v>
      </c>
      <c r="AD4924" t="s">
        <v>40</v>
      </c>
      <c r="AE4924" t="s">
        <v>788</v>
      </c>
      <c r="AF4924">
        <v>2022</v>
      </c>
    </row>
    <row r="4925" spans="1:32" x14ac:dyDescent="0.25">
      <c r="A4925" t="s">
        <v>29</v>
      </c>
      <c r="B4925" t="s">
        <v>67</v>
      </c>
      <c r="C4925" t="s">
        <v>68</v>
      </c>
      <c r="D4925" t="s">
        <v>69</v>
      </c>
      <c r="E4925">
        <f>_xlfn.XLOOKUP(Table1[[#This Row],[Location]],'Location analysis'!A:A,'Location analysis'!B:B)</f>
        <v>40.435699999999997</v>
      </c>
      <c r="F4925">
        <f>_xlfn.XLOOKUP(Table1[[#This Row],[Location]],'Location analysis'!A:A,'Location analysis'!C:C)</f>
        <v>-74.125200000000007</v>
      </c>
      <c r="G4925" t="s">
        <v>738</v>
      </c>
      <c r="H4925" t="s">
        <v>34</v>
      </c>
      <c r="I4925">
        <v>15394701573</v>
      </c>
      <c r="J4925" t="s">
        <v>787</v>
      </c>
      <c r="K4925" t="s">
        <v>51</v>
      </c>
      <c r="L4925">
        <v>142</v>
      </c>
      <c r="M4925">
        <v>1.5</v>
      </c>
      <c r="N4925">
        <v>1</v>
      </c>
      <c r="O4925">
        <v>142</v>
      </c>
      <c r="P4925">
        <v>1.5</v>
      </c>
      <c r="Q4925">
        <v>1</v>
      </c>
      <c r="R4925">
        <v>1.5</v>
      </c>
      <c r="S4925">
        <v>1.5</v>
      </c>
      <c r="T4925" s="1">
        <v>44758</v>
      </c>
      <c r="U4925" t="str">
        <f t="shared" si="380"/>
        <v>Coca Cola - Regular</v>
      </c>
      <c r="V4925" t="str">
        <f t="shared" si="381"/>
        <v>Carbonated</v>
      </c>
      <c r="W4925" t="s">
        <v>34</v>
      </c>
      <c r="X4925" t="b">
        <f t="shared" si="383"/>
        <v>1</v>
      </c>
      <c r="Y4925">
        <f t="shared" si="382"/>
        <v>1.5</v>
      </c>
      <c r="Z4925" s="2">
        <f t="shared" si="384"/>
        <v>1</v>
      </c>
      <c r="AA4925" t="s">
        <v>183</v>
      </c>
      <c r="AB4925" t="s">
        <v>739</v>
      </c>
      <c r="AD4925" t="s">
        <v>40</v>
      </c>
      <c r="AE4925" t="s">
        <v>788</v>
      </c>
      <c r="AF4925">
        <v>2022</v>
      </c>
    </row>
    <row r="4926" spans="1:32" x14ac:dyDescent="0.25">
      <c r="A4926" t="s">
        <v>29</v>
      </c>
      <c r="B4926" t="s">
        <v>67</v>
      </c>
      <c r="C4926" t="s">
        <v>68</v>
      </c>
      <c r="D4926" t="s">
        <v>69</v>
      </c>
      <c r="E4926">
        <f>_xlfn.XLOOKUP(Table1[[#This Row],[Location]],'Location analysis'!A:A,'Location analysis'!B:B)</f>
        <v>40.435699999999997</v>
      </c>
      <c r="F4926">
        <f>_xlfn.XLOOKUP(Table1[[#This Row],[Location]],'Location analysis'!A:A,'Location analysis'!C:C)</f>
        <v>-74.125200000000007</v>
      </c>
      <c r="G4926" t="s">
        <v>259</v>
      </c>
      <c r="H4926" t="s">
        <v>34</v>
      </c>
      <c r="I4926">
        <v>15394747853</v>
      </c>
      <c r="J4926" t="s">
        <v>787</v>
      </c>
      <c r="K4926" t="s">
        <v>51</v>
      </c>
      <c r="L4926">
        <v>140</v>
      </c>
      <c r="M4926">
        <v>1.5</v>
      </c>
      <c r="N4926">
        <v>1</v>
      </c>
      <c r="O4926">
        <v>140</v>
      </c>
      <c r="P4926">
        <v>1.5</v>
      </c>
      <c r="Q4926">
        <v>1</v>
      </c>
      <c r="R4926">
        <v>1.5</v>
      </c>
      <c r="S4926">
        <v>1.5</v>
      </c>
      <c r="T4926" s="1">
        <v>44758</v>
      </c>
      <c r="U4926" t="str">
        <f t="shared" si="380"/>
        <v>Sunkist Soda - Orange</v>
      </c>
      <c r="V4926" t="str">
        <f t="shared" si="381"/>
        <v>Carbonated</v>
      </c>
      <c r="W4926" t="s">
        <v>34</v>
      </c>
      <c r="X4926" t="b">
        <f t="shared" si="383"/>
        <v>1</v>
      </c>
      <c r="Y4926">
        <f t="shared" si="382"/>
        <v>1.5</v>
      </c>
      <c r="Z4926" s="2">
        <f t="shared" si="384"/>
        <v>1</v>
      </c>
      <c r="AA4926" t="s">
        <v>260</v>
      </c>
      <c r="AB4926" t="s">
        <v>261</v>
      </c>
      <c r="AD4926" t="s">
        <v>40</v>
      </c>
      <c r="AE4926" t="s">
        <v>788</v>
      </c>
      <c r="AF4926">
        <v>2022</v>
      </c>
    </row>
    <row r="4927" spans="1:32" x14ac:dyDescent="0.25">
      <c r="A4927" t="s">
        <v>29</v>
      </c>
      <c r="B4927" t="s">
        <v>30</v>
      </c>
      <c r="C4927" t="s">
        <v>31</v>
      </c>
      <c r="D4927" t="s">
        <v>32</v>
      </c>
      <c r="E4927">
        <f>_xlfn.XLOOKUP(Table1[[#This Row],[Location]],'Location analysis'!A:A,'Location analysis'!B:B)</f>
        <v>40.423690999999998</v>
      </c>
      <c r="F4927">
        <f>_xlfn.XLOOKUP(Table1[[#This Row],[Location]],'Location analysis'!A:A,'Location analysis'!C:C)</f>
        <v>-74.380831999999998</v>
      </c>
      <c r="G4927" t="s">
        <v>96</v>
      </c>
      <c r="H4927" t="s">
        <v>97</v>
      </c>
      <c r="I4927">
        <v>15395226791</v>
      </c>
      <c r="J4927" t="s">
        <v>789</v>
      </c>
      <c r="K4927" t="s">
        <v>36</v>
      </c>
      <c r="L4927">
        <v>147</v>
      </c>
      <c r="M4927">
        <v>2.75</v>
      </c>
      <c r="N4927">
        <v>1</v>
      </c>
      <c r="O4927">
        <v>147</v>
      </c>
      <c r="P4927">
        <v>2.75</v>
      </c>
      <c r="Q4927">
        <v>1</v>
      </c>
      <c r="R4927">
        <v>2.75</v>
      </c>
      <c r="S4927">
        <v>2.75</v>
      </c>
      <c r="T4927" s="1">
        <v>44759</v>
      </c>
      <c r="U4927" t="str">
        <f t="shared" si="380"/>
        <v>Vitamin Water - XXX Acai BB Pomegranate</v>
      </c>
      <c r="V4927" t="str">
        <f t="shared" si="381"/>
        <v>Water</v>
      </c>
      <c r="W4927" t="s">
        <v>97</v>
      </c>
      <c r="X4927" t="b">
        <f t="shared" si="383"/>
        <v>1</v>
      </c>
      <c r="Y4927">
        <f t="shared" si="382"/>
        <v>2.75</v>
      </c>
      <c r="Z4927" s="2">
        <f t="shared" si="384"/>
        <v>1.8333333333333333</v>
      </c>
      <c r="AA4927" t="s">
        <v>98</v>
      </c>
      <c r="AB4927" t="s">
        <v>99</v>
      </c>
      <c r="AD4927" t="s">
        <v>54</v>
      </c>
      <c r="AE4927" t="s">
        <v>790</v>
      </c>
      <c r="AF4927">
        <v>2022</v>
      </c>
    </row>
    <row r="4928" spans="1:32" x14ac:dyDescent="0.25">
      <c r="A4928" t="s">
        <v>29</v>
      </c>
      <c r="B4928" t="s">
        <v>394</v>
      </c>
      <c r="C4928" t="s">
        <v>395</v>
      </c>
      <c r="D4928" t="s">
        <v>396</v>
      </c>
      <c r="E4928">
        <f>_xlfn.XLOOKUP(Table1[[#This Row],[Location]],'Location analysis'!A:A,'Location analysis'!B:B)</f>
        <v>40.416893999999999</v>
      </c>
      <c r="F4928">
        <f>_xlfn.XLOOKUP(Table1[[#This Row],[Location]],'Location analysis'!A:A,'Location analysis'!C:C)</f>
        <v>-74.420399000000003</v>
      </c>
      <c r="G4928" t="s">
        <v>570</v>
      </c>
      <c r="H4928" t="s">
        <v>97</v>
      </c>
      <c r="I4928">
        <v>15396024248</v>
      </c>
      <c r="J4928" t="s">
        <v>789</v>
      </c>
      <c r="K4928" t="s">
        <v>51</v>
      </c>
      <c r="L4928">
        <v>147</v>
      </c>
      <c r="M4928">
        <v>2.75</v>
      </c>
      <c r="N4928">
        <v>1</v>
      </c>
      <c r="O4928">
        <v>147</v>
      </c>
      <c r="P4928">
        <v>2.75</v>
      </c>
      <c r="Q4928">
        <v>1</v>
      </c>
      <c r="R4928">
        <v>2.75</v>
      </c>
      <c r="S4928">
        <v>2.75</v>
      </c>
      <c r="T4928" s="1">
        <v>44762</v>
      </c>
      <c r="U4928" t="str">
        <f t="shared" si="380"/>
        <v>BodyArmor LYTE - Strawberry Lemonade</v>
      </c>
      <c r="V4928" t="str">
        <f t="shared" si="381"/>
        <v>Water</v>
      </c>
      <c r="W4928" t="s">
        <v>97</v>
      </c>
      <c r="X4928" t="b">
        <f t="shared" si="383"/>
        <v>1</v>
      </c>
      <c r="Y4928">
        <f t="shared" si="382"/>
        <v>2.75</v>
      </c>
      <c r="Z4928" s="2">
        <f t="shared" si="384"/>
        <v>1.8333333333333333</v>
      </c>
      <c r="AA4928" t="s">
        <v>571</v>
      </c>
      <c r="AB4928" t="s">
        <v>572</v>
      </c>
      <c r="AD4928" t="s">
        <v>54</v>
      </c>
      <c r="AE4928" t="s">
        <v>790</v>
      </c>
      <c r="AF4928">
        <v>2022</v>
      </c>
    </row>
    <row r="4929" spans="1:32" x14ac:dyDescent="0.25">
      <c r="A4929" t="s">
        <v>29</v>
      </c>
      <c r="B4929" t="s">
        <v>394</v>
      </c>
      <c r="C4929" t="s">
        <v>395</v>
      </c>
      <c r="D4929" t="s">
        <v>396</v>
      </c>
      <c r="E4929">
        <f>_xlfn.XLOOKUP(Table1[[#This Row],[Location]],'Location analysis'!A:A,'Location analysis'!B:B)</f>
        <v>40.416893999999999</v>
      </c>
      <c r="F4929">
        <f>_xlfn.XLOOKUP(Table1[[#This Row],[Location]],'Location analysis'!A:A,'Location analysis'!C:C)</f>
        <v>-74.420399000000003</v>
      </c>
      <c r="G4929" t="s">
        <v>137</v>
      </c>
      <c r="H4929" t="s">
        <v>97</v>
      </c>
      <c r="I4929">
        <v>15396619257</v>
      </c>
      <c r="J4929" t="s">
        <v>789</v>
      </c>
      <c r="K4929" t="s">
        <v>51</v>
      </c>
      <c r="L4929">
        <v>144</v>
      </c>
      <c r="M4929">
        <v>1.5</v>
      </c>
      <c r="N4929">
        <v>1</v>
      </c>
      <c r="O4929">
        <v>144</v>
      </c>
      <c r="P4929">
        <v>1.5</v>
      </c>
      <c r="Q4929">
        <v>1</v>
      </c>
      <c r="R4929">
        <v>1.5</v>
      </c>
      <c r="S4929">
        <v>1.5</v>
      </c>
      <c r="T4929" s="1">
        <v>44762</v>
      </c>
      <c r="U4929" t="str">
        <f t="shared" si="380"/>
        <v>Poland Springs Water</v>
      </c>
      <c r="V4929" t="str">
        <f t="shared" si="381"/>
        <v>Water</v>
      </c>
      <c r="W4929" t="s">
        <v>97</v>
      </c>
      <c r="X4929" t="b">
        <f t="shared" si="383"/>
        <v>1</v>
      </c>
      <c r="Y4929">
        <f t="shared" si="382"/>
        <v>1.5</v>
      </c>
      <c r="Z4929" s="2">
        <f t="shared" si="384"/>
        <v>1</v>
      </c>
      <c r="AA4929" t="s">
        <v>137</v>
      </c>
      <c r="AD4929" t="s">
        <v>54</v>
      </c>
      <c r="AE4929" t="s">
        <v>790</v>
      </c>
      <c r="AF4929">
        <v>2022</v>
      </c>
    </row>
    <row r="4930" spans="1:32" x14ac:dyDescent="0.25">
      <c r="A4930" t="s">
        <v>29</v>
      </c>
      <c r="B4930" t="s">
        <v>394</v>
      </c>
      <c r="C4930" t="s">
        <v>395</v>
      </c>
      <c r="D4930" t="s">
        <v>396</v>
      </c>
      <c r="E4930">
        <f>_xlfn.XLOOKUP(Table1[[#This Row],[Location]],'Location analysis'!A:A,'Location analysis'!B:B)</f>
        <v>40.416893999999999</v>
      </c>
      <c r="F4930">
        <f>_xlfn.XLOOKUP(Table1[[#This Row],[Location]],'Location analysis'!A:A,'Location analysis'!C:C)</f>
        <v>-74.420399000000003</v>
      </c>
      <c r="G4930" t="s">
        <v>634</v>
      </c>
      <c r="I4930">
        <v>15396619436</v>
      </c>
      <c r="J4930" t="s">
        <v>789</v>
      </c>
      <c r="K4930" t="s">
        <v>51</v>
      </c>
      <c r="L4930">
        <v>155</v>
      </c>
      <c r="M4930">
        <v>4</v>
      </c>
      <c r="N4930">
        <v>1</v>
      </c>
      <c r="O4930">
        <v>155</v>
      </c>
      <c r="P4930">
        <v>4</v>
      </c>
      <c r="Q4930">
        <v>1</v>
      </c>
      <c r="R4930">
        <v>4</v>
      </c>
      <c r="S4930">
        <v>4</v>
      </c>
      <c r="T4930" s="1">
        <v>44762</v>
      </c>
      <c r="U4930" t="str">
        <f t="shared" ref="U4930:U4993" si="385">IF(G4930="","Cell is Blank - Dis-regard",G4930)</f>
        <v>Oreo Mini - Go Paks</v>
      </c>
      <c r="V4930" t="str">
        <f t="shared" ref="V4930:V4993" si="386">IF(H4930="","Cell is Blank - Dis-regard",H4930)</f>
        <v>Cell is Blank - Dis-regard</v>
      </c>
      <c r="W4930" t="s">
        <v>43</v>
      </c>
      <c r="X4930" t="b">
        <f t="shared" si="383"/>
        <v>1</v>
      </c>
      <c r="Y4930">
        <f t="shared" ref="Y4930:Y4993" si="387">IF(X4930="FALSE",M4930,M4930)</f>
        <v>4</v>
      </c>
      <c r="Z4930" s="2">
        <f t="shared" si="384"/>
        <v>2.6666666666666665</v>
      </c>
      <c r="AA4930" t="s">
        <v>635</v>
      </c>
      <c r="AB4930" t="s">
        <v>492</v>
      </c>
      <c r="AD4930" t="s">
        <v>54</v>
      </c>
      <c r="AE4930" t="s">
        <v>790</v>
      </c>
      <c r="AF4930">
        <v>2022</v>
      </c>
    </row>
    <row r="4931" spans="1:32" x14ac:dyDescent="0.25">
      <c r="A4931" t="s">
        <v>29</v>
      </c>
      <c r="B4931" t="s">
        <v>46</v>
      </c>
      <c r="C4931" t="s">
        <v>31</v>
      </c>
      <c r="D4931" t="s">
        <v>47</v>
      </c>
      <c r="E4931">
        <f>_xlfn.XLOOKUP(Table1[[#This Row],[Location]],'Location analysis'!A:A,'Location analysis'!B:B)</f>
        <v>40.423690999999998</v>
      </c>
      <c r="F4931">
        <f>_xlfn.XLOOKUP(Table1[[#This Row],[Location]],'Location analysis'!A:A,'Location analysis'!C:C)</f>
        <v>-74.380831999999998</v>
      </c>
      <c r="G4931" t="s">
        <v>70</v>
      </c>
      <c r="H4931" t="s">
        <v>34</v>
      </c>
      <c r="I4931">
        <v>15395937689</v>
      </c>
      <c r="J4931" t="s">
        <v>789</v>
      </c>
      <c r="K4931" t="s">
        <v>51</v>
      </c>
      <c r="L4931">
        <v>146</v>
      </c>
      <c r="M4931">
        <v>3</v>
      </c>
      <c r="N4931">
        <v>1</v>
      </c>
      <c r="O4931">
        <v>146</v>
      </c>
      <c r="P4931">
        <v>3</v>
      </c>
      <c r="Q4931">
        <v>1</v>
      </c>
      <c r="R4931">
        <v>3</v>
      </c>
      <c r="S4931">
        <v>3</v>
      </c>
      <c r="T4931" s="1">
        <v>44762</v>
      </c>
      <c r="U4931" t="str">
        <f t="shared" si="385"/>
        <v>Monster Energy Original</v>
      </c>
      <c r="V4931" t="str">
        <f t="shared" si="386"/>
        <v>Carbonated</v>
      </c>
      <c r="W4931" t="s">
        <v>34</v>
      </c>
      <c r="X4931" t="b">
        <f t="shared" ref="X4931:X4994" si="388">M4931=P4931</f>
        <v>1</v>
      </c>
      <c r="Y4931">
        <f t="shared" si="387"/>
        <v>3</v>
      </c>
      <c r="Z4931" s="2">
        <f t="shared" ref="Z4931:Z4994" si="389">Y4931/1.5</f>
        <v>2</v>
      </c>
      <c r="AA4931" t="s">
        <v>70</v>
      </c>
      <c r="AD4931" t="s">
        <v>54</v>
      </c>
      <c r="AE4931" t="s">
        <v>790</v>
      </c>
      <c r="AF4931">
        <v>2022</v>
      </c>
    </row>
    <row r="4932" spans="1:32" x14ac:dyDescent="0.25">
      <c r="A4932" t="s">
        <v>29</v>
      </c>
      <c r="B4932" t="s">
        <v>46</v>
      </c>
      <c r="C4932" t="s">
        <v>31</v>
      </c>
      <c r="D4932" t="s">
        <v>47</v>
      </c>
      <c r="E4932">
        <f>_xlfn.XLOOKUP(Table1[[#This Row],[Location]],'Location analysis'!A:A,'Location analysis'!B:B)</f>
        <v>40.423690999999998</v>
      </c>
      <c r="F4932">
        <f>_xlfn.XLOOKUP(Table1[[#This Row],[Location]],'Location analysis'!A:A,'Location analysis'!C:C)</f>
        <v>-74.380831999999998</v>
      </c>
      <c r="G4932" t="s">
        <v>791</v>
      </c>
      <c r="H4932" t="s">
        <v>43</v>
      </c>
      <c r="I4932">
        <v>15396018330</v>
      </c>
      <c r="J4932" t="s">
        <v>789</v>
      </c>
      <c r="K4932" t="s">
        <v>51</v>
      </c>
      <c r="L4932">
        <v>121</v>
      </c>
      <c r="M4932">
        <v>1.5</v>
      </c>
      <c r="N4932">
        <v>1</v>
      </c>
      <c r="O4932">
        <v>121</v>
      </c>
      <c r="P4932">
        <v>1.5</v>
      </c>
      <c r="Q4932">
        <v>1</v>
      </c>
      <c r="R4932">
        <v>1.5</v>
      </c>
      <c r="S4932">
        <v>1.5</v>
      </c>
      <c r="T4932" s="1">
        <v>44762</v>
      </c>
      <c r="U4932" t="str">
        <f t="shared" si="385"/>
        <v>Nature's Garden Trail Mix - Omega 3</v>
      </c>
      <c r="V4932" t="str">
        <f t="shared" si="386"/>
        <v>Food</v>
      </c>
      <c r="W4932" t="s">
        <v>43</v>
      </c>
      <c r="X4932" t="b">
        <f t="shared" si="388"/>
        <v>1</v>
      </c>
      <c r="Y4932">
        <f t="shared" si="387"/>
        <v>1.5</v>
      </c>
      <c r="Z4932" s="2">
        <f t="shared" si="389"/>
        <v>1</v>
      </c>
      <c r="AA4932" t="s">
        <v>566</v>
      </c>
      <c r="AB4932" t="s">
        <v>792</v>
      </c>
      <c r="AD4932" t="s">
        <v>54</v>
      </c>
      <c r="AE4932" t="s">
        <v>790</v>
      </c>
      <c r="AF4932">
        <v>2022</v>
      </c>
    </row>
    <row r="4933" spans="1:32" x14ac:dyDescent="0.25">
      <c r="A4933" t="s">
        <v>29</v>
      </c>
      <c r="B4933" t="s">
        <v>46</v>
      </c>
      <c r="C4933" t="s">
        <v>31</v>
      </c>
      <c r="D4933" t="s">
        <v>47</v>
      </c>
      <c r="E4933">
        <f>_xlfn.XLOOKUP(Table1[[#This Row],[Location]],'Location analysis'!A:A,'Location analysis'!B:B)</f>
        <v>40.423690999999998</v>
      </c>
      <c r="F4933">
        <f>_xlfn.XLOOKUP(Table1[[#This Row],[Location]],'Location analysis'!A:A,'Location analysis'!C:C)</f>
        <v>-74.380831999999998</v>
      </c>
      <c r="G4933" t="s">
        <v>70</v>
      </c>
      <c r="H4933" t="s">
        <v>34</v>
      </c>
      <c r="I4933">
        <v>15395839222</v>
      </c>
      <c r="J4933" t="s">
        <v>789</v>
      </c>
      <c r="K4933" t="s">
        <v>51</v>
      </c>
      <c r="L4933">
        <v>146</v>
      </c>
      <c r="M4933">
        <v>3</v>
      </c>
      <c r="N4933">
        <v>1</v>
      </c>
      <c r="O4933">
        <v>146</v>
      </c>
      <c r="P4933">
        <v>3</v>
      </c>
      <c r="Q4933">
        <v>1</v>
      </c>
      <c r="R4933">
        <v>3</v>
      </c>
      <c r="S4933">
        <v>3</v>
      </c>
      <c r="T4933" s="1">
        <v>44762</v>
      </c>
      <c r="U4933" t="str">
        <f t="shared" si="385"/>
        <v>Monster Energy Original</v>
      </c>
      <c r="V4933" t="str">
        <f t="shared" si="386"/>
        <v>Carbonated</v>
      </c>
      <c r="W4933" t="s">
        <v>34</v>
      </c>
      <c r="X4933" t="b">
        <f t="shared" si="388"/>
        <v>1</v>
      </c>
      <c r="Y4933">
        <f t="shared" si="387"/>
        <v>3</v>
      </c>
      <c r="Z4933" s="2">
        <f t="shared" si="389"/>
        <v>2</v>
      </c>
      <c r="AA4933" t="s">
        <v>70</v>
      </c>
      <c r="AD4933" t="s">
        <v>54</v>
      </c>
      <c r="AE4933" t="s">
        <v>790</v>
      </c>
      <c r="AF4933">
        <v>2022</v>
      </c>
    </row>
    <row r="4934" spans="1:32" x14ac:dyDescent="0.25">
      <c r="A4934" t="s">
        <v>29</v>
      </c>
      <c r="B4934" t="s">
        <v>46</v>
      </c>
      <c r="C4934" t="s">
        <v>31</v>
      </c>
      <c r="D4934" t="s">
        <v>47</v>
      </c>
      <c r="E4934">
        <f>_xlfn.XLOOKUP(Table1[[#This Row],[Location]],'Location analysis'!A:A,'Location analysis'!B:B)</f>
        <v>40.423690999999998</v>
      </c>
      <c r="F4934">
        <f>_xlfn.XLOOKUP(Table1[[#This Row],[Location]],'Location analysis'!A:A,'Location analysis'!C:C)</f>
        <v>-74.380831999999998</v>
      </c>
      <c r="G4934" t="s">
        <v>81</v>
      </c>
      <c r="H4934" t="s">
        <v>43</v>
      </c>
      <c r="I4934">
        <v>15395840315</v>
      </c>
      <c r="J4934" t="s">
        <v>789</v>
      </c>
      <c r="K4934" t="s">
        <v>51</v>
      </c>
      <c r="L4934">
        <v>130</v>
      </c>
      <c r="M4934">
        <v>2</v>
      </c>
      <c r="N4934">
        <v>1</v>
      </c>
      <c r="O4934">
        <v>130</v>
      </c>
      <c r="P4934">
        <v>2</v>
      </c>
      <c r="Q4934">
        <v>1</v>
      </c>
      <c r="R4934">
        <v>2</v>
      </c>
      <c r="S4934">
        <v>2</v>
      </c>
      <c r="T4934" s="1">
        <v>44762</v>
      </c>
      <c r="U4934" t="str">
        <f t="shared" si="385"/>
        <v>KitKat - Crisp Wafers</v>
      </c>
      <c r="V4934" t="str">
        <f t="shared" si="386"/>
        <v>Food</v>
      </c>
      <c r="W4934" t="s">
        <v>43</v>
      </c>
      <c r="X4934" t="b">
        <f t="shared" si="388"/>
        <v>1</v>
      </c>
      <c r="Y4934">
        <f t="shared" si="387"/>
        <v>2</v>
      </c>
      <c r="Z4934" s="2">
        <f t="shared" si="389"/>
        <v>1.3333333333333333</v>
      </c>
      <c r="AA4934" t="s">
        <v>82</v>
      </c>
      <c r="AB4934" t="s">
        <v>83</v>
      </c>
      <c r="AD4934" t="s">
        <v>54</v>
      </c>
      <c r="AE4934" t="s">
        <v>790</v>
      </c>
      <c r="AF4934">
        <v>2022</v>
      </c>
    </row>
    <row r="4935" spans="1:32" x14ac:dyDescent="0.25">
      <c r="A4935" t="s">
        <v>29</v>
      </c>
      <c r="B4935" t="s">
        <v>67</v>
      </c>
      <c r="C4935" t="s">
        <v>68</v>
      </c>
      <c r="D4935" t="s">
        <v>69</v>
      </c>
      <c r="E4935">
        <f>_xlfn.XLOOKUP(Table1[[#This Row],[Location]],'Location analysis'!A:A,'Location analysis'!B:B)</f>
        <v>40.435699999999997</v>
      </c>
      <c r="F4935">
        <f>_xlfn.XLOOKUP(Table1[[#This Row],[Location]],'Location analysis'!A:A,'Location analysis'!C:C)</f>
        <v>-74.125200000000007</v>
      </c>
      <c r="G4935" t="s">
        <v>688</v>
      </c>
      <c r="H4935" t="s">
        <v>43</v>
      </c>
      <c r="I4935">
        <v>15397060573</v>
      </c>
      <c r="J4935" t="s">
        <v>793</v>
      </c>
      <c r="K4935" t="s">
        <v>36</v>
      </c>
      <c r="L4935">
        <v>132</v>
      </c>
      <c r="M4935">
        <v>1.5</v>
      </c>
      <c r="N4935">
        <v>1</v>
      </c>
      <c r="O4935">
        <v>132</v>
      </c>
      <c r="P4935">
        <v>1.5</v>
      </c>
      <c r="Q4935">
        <v>1</v>
      </c>
      <c r="R4935">
        <v>1.5</v>
      </c>
      <c r="S4935">
        <v>1.5</v>
      </c>
      <c r="T4935" s="1">
        <v>44763</v>
      </c>
      <c r="U4935" t="str">
        <f t="shared" si="385"/>
        <v>Nature's Bakery Fig Bar - Blueberry</v>
      </c>
      <c r="V4935" t="str">
        <f t="shared" si="386"/>
        <v>Food</v>
      </c>
      <c r="W4935" t="s">
        <v>43</v>
      </c>
      <c r="X4935" t="b">
        <f t="shared" si="388"/>
        <v>1</v>
      </c>
      <c r="Y4935">
        <f t="shared" si="387"/>
        <v>1.5</v>
      </c>
      <c r="Z4935" s="2">
        <f t="shared" si="389"/>
        <v>1</v>
      </c>
      <c r="AA4935" t="s">
        <v>690</v>
      </c>
      <c r="AB4935" t="s">
        <v>222</v>
      </c>
      <c r="AD4935" t="s">
        <v>60</v>
      </c>
      <c r="AE4935" t="s">
        <v>794</v>
      </c>
      <c r="AF4935">
        <v>2022</v>
      </c>
    </row>
    <row r="4936" spans="1:32" x14ac:dyDescent="0.25">
      <c r="A4936" t="s">
        <v>29</v>
      </c>
      <c r="B4936" t="s">
        <v>67</v>
      </c>
      <c r="C4936" t="s">
        <v>68</v>
      </c>
      <c r="D4936" t="s">
        <v>69</v>
      </c>
      <c r="E4936">
        <f>_xlfn.XLOOKUP(Table1[[#This Row],[Location]],'Location analysis'!A:A,'Location analysis'!B:B)</f>
        <v>40.435699999999997</v>
      </c>
      <c r="F4936">
        <f>_xlfn.XLOOKUP(Table1[[#This Row],[Location]],'Location analysis'!A:A,'Location analysis'!C:C)</f>
        <v>-74.125200000000007</v>
      </c>
      <c r="G4936" t="s">
        <v>688</v>
      </c>
      <c r="H4936" t="s">
        <v>43</v>
      </c>
      <c r="I4936">
        <v>15397346984</v>
      </c>
      <c r="J4936" t="s">
        <v>793</v>
      </c>
      <c r="K4936" t="s">
        <v>36</v>
      </c>
      <c r="L4936">
        <v>132</v>
      </c>
      <c r="M4936">
        <v>1.5</v>
      </c>
      <c r="N4936">
        <v>1</v>
      </c>
      <c r="O4936">
        <v>132</v>
      </c>
      <c r="P4936">
        <v>1.5</v>
      </c>
      <c r="Q4936">
        <v>1</v>
      </c>
      <c r="R4936">
        <v>1.5</v>
      </c>
      <c r="S4936">
        <v>1.5</v>
      </c>
      <c r="T4936" s="1">
        <v>44763</v>
      </c>
      <c r="U4936" t="str">
        <f t="shared" si="385"/>
        <v>Nature's Bakery Fig Bar - Blueberry</v>
      </c>
      <c r="V4936" t="str">
        <f t="shared" si="386"/>
        <v>Food</v>
      </c>
      <c r="W4936" t="s">
        <v>43</v>
      </c>
      <c r="X4936" t="b">
        <f t="shared" si="388"/>
        <v>1</v>
      </c>
      <c r="Y4936">
        <f t="shared" si="387"/>
        <v>1.5</v>
      </c>
      <c r="Z4936" s="2">
        <f t="shared" si="389"/>
        <v>1</v>
      </c>
      <c r="AA4936" t="s">
        <v>690</v>
      </c>
      <c r="AB4936" t="s">
        <v>222</v>
      </c>
      <c r="AD4936" t="s">
        <v>60</v>
      </c>
      <c r="AE4936" t="s">
        <v>794</v>
      </c>
      <c r="AF4936">
        <v>2022</v>
      </c>
    </row>
    <row r="4937" spans="1:32" x14ac:dyDescent="0.25">
      <c r="A4937" t="s">
        <v>29</v>
      </c>
      <c r="B4937" t="s">
        <v>67</v>
      </c>
      <c r="C4937" t="s">
        <v>68</v>
      </c>
      <c r="D4937" t="s">
        <v>69</v>
      </c>
      <c r="E4937">
        <f>_xlfn.XLOOKUP(Table1[[#This Row],[Location]],'Location analysis'!A:A,'Location analysis'!B:B)</f>
        <v>40.435699999999997</v>
      </c>
      <c r="F4937">
        <f>_xlfn.XLOOKUP(Table1[[#This Row],[Location]],'Location analysis'!A:A,'Location analysis'!C:C)</f>
        <v>-74.125200000000007</v>
      </c>
      <c r="G4937" t="s">
        <v>70</v>
      </c>
      <c r="H4937" t="s">
        <v>34</v>
      </c>
      <c r="I4937">
        <v>15397347705</v>
      </c>
      <c r="J4937" t="s">
        <v>793</v>
      </c>
      <c r="K4937" t="s">
        <v>51</v>
      </c>
      <c r="L4937">
        <v>146</v>
      </c>
      <c r="M4937">
        <v>3</v>
      </c>
      <c r="N4937">
        <v>1</v>
      </c>
      <c r="O4937">
        <v>146</v>
      </c>
      <c r="P4937">
        <v>3</v>
      </c>
      <c r="Q4937">
        <v>1</v>
      </c>
      <c r="R4937">
        <v>3</v>
      </c>
      <c r="S4937">
        <v>3</v>
      </c>
      <c r="T4937" s="1">
        <v>44763</v>
      </c>
      <c r="U4937" t="str">
        <f t="shared" si="385"/>
        <v>Monster Energy Original</v>
      </c>
      <c r="V4937" t="str">
        <f t="shared" si="386"/>
        <v>Carbonated</v>
      </c>
      <c r="W4937" t="s">
        <v>34</v>
      </c>
      <c r="X4937" t="b">
        <f t="shared" si="388"/>
        <v>1</v>
      </c>
      <c r="Y4937">
        <f t="shared" si="387"/>
        <v>3</v>
      </c>
      <c r="Z4937" s="2">
        <f t="shared" si="389"/>
        <v>2</v>
      </c>
      <c r="AA4937" t="s">
        <v>70</v>
      </c>
      <c r="AD4937" t="s">
        <v>60</v>
      </c>
      <c r="AE4937" t="s">
        <v>794</v>
      </c>
      <c r="AF4937">
        <v>2022</v>
      </c>
    </row>
    <row r="4938" spans="1:32" x14ac:dyDescent="0.25">
      <c r="A4938" t="s">
        <v>29</v>
      </c>
      <c r="B4938" t="s">
        <v>67</v>
      </c>
      <c r="C4938" t="s">
        <v>68</v>
      </c>
      <c r="D4938" t="s">
        <v>69</v>
      </c>
      <c r="E4938">
        <f>_xlfn.XLOOKUP(Table1[[#This Row],[Location]],'Location analysis'!A:A,'Location analysis'!B:B)</f>
        <v>40.435699999999997</v>
      </c>
      <c r="F4938">
        <f>_xlfn.XLOOKUP(Table1[[#This Row],[Location]],'Location analysis'!A:A,'Location analysis'!C:C)</f>
        <v>-74.125200000000007</v>
      </c>
      <c r="G4938" t="s">
        <v>750</v>
      </c>
      <c r="H4938" t="s">
        <v>49</v>
      </c>
      <c r="I4938">
        <v>15397066180</v>
      </c>
      <c r="J4938" t="s">
        <v>793</v>
      </c>
      <c r="K4938" t="s">
        <v>51</v>
      </c>
      <c r="L4938">
        <v>145</v>
      </c>
      <c r="M4938">
        <v>2.5</v>
      </c>
      <c r="N4938">
        <v>1</v>
      </c>
      <c r="O4938">
        <v>145</v>
      </c>
      <c r="P4938">
        <v>2.5</v>
      </c>
      <c r="Q4938">
        <v>1</v>
      </c>
      <c r="R4938">
        <v>2.5</v>
      </c>
      <c r="S4938">
        <v>2.5</v>
      </c>
      <c r="T4938" s="1">
        <v>44763</v>
      </c>
      <c r="U4938" t="str">
        <f t="shared" si="385"/>
        <v>Snapple Tea - Peach</v>
      </c>
      <c r="V4938" t="str">
        <f t="shared" si="386"/>
        <v>Non Carbonated</v>
      </c>
      <c r="W4938" t="s">
        <v>49</v>
      </c>
      <c r="X4938" t="b">
        <f t="shared" si="388"/>
        <v>1</v>
      </c>
      <c r="Y4938">
        <f t="shared" si="387"/>
        <v>2.5</v>
      </c>
      <c r="Z4938" s="2">
        <f t="shared" si="389"/>
        <v>1.6666666666666667</v>
      </c>
      <c r="AA4938" t="s">
        <v>330</v>
      </c>
      <c r="AB4938" t="s">
        <v>751</v>
      </c>
      <c r="AD4938" t="s">
        <v>60</v>
      </c>
      <c r="AE4938" t="s">
        <v>794</v>
      </c>
      <c r="AF4938">
        <v>2022</v>
      </c>
    </row>
    <row r="4939" spans="1:32" x14ac:dyDescent="0.25">
      <c r="A4939" t="s">
        <v>29</v>
      </c>
      <c r="B4939" t="s">
        <v>394</v>
      </c>
      <c r="C4939" t="s">
        <v>395</v>
      </c>
      <c r="D4939" t="s">
        <v>396</v>
      </c>
      <c r="E4939">
        <f>_xlfn.XLOOKUP(Table1[[#This Row],[Location]],'Location analysis'!A:A,'Location analysis'!B:B)</f>
        <v>40.416893999999999</v>
      </c>
      <c r="F4939">
        <f>_xlfn.XLOOKUP(Table1[[#This Row],[Location]],'Location analysis'!A:A,'Location analysis'!C:C)</f>
        <v>-74.420399000000003</v>
      </c>
      <c r="G4939" t="s">
        <v>84</v>
      </c>
      <c r="H4939" t="s">
        <v>43</v>
      </c>
      <c r="I4939">
        <v>15398458009</v>
      </c>
      <c r="J4939" t="s">
        <v>793</v>
      </c>
      <c r="K4939" t="s">
        <v>51</v>
      </c>
      <c r="L4939">
        <v>134</v>
      </c>
      <c r="M4939">
        <v>2</v>
      </c>
      <c r="N4939">
        <v>1</v>
      </c>
      <c r="O4939">
        <v>134</v>
      </c>
      <c r="P4939">
        <v>2</v>
      </c>
      <c r="Q4939">
        <v>1</v>
      </c>
      <c r="R4939">
        <v>2</v>
      </c>
      <c r="S4939">
        <v>2</v>
      </c>
      <c r="T4939" s="1">
        <v>44763</v>
      </c>
      <c r="U4939" t="str">
        <f t="shared" si="385"/>
        <v>Wonderful Pistachios - Variety</v>
      </c>
      <c r="V4939" t="str">
        <f t="shared" si="386"/>
        <v>Food</v>
      </c>
      <c r="W4939" t="s">
        <v>43</v>
      </c>
      <c r="X4939" t="b">
        <f t="shared" si="388"/>
        <v>1</v>
      </c>
      <c r="Y4939">
        <f t="shared" si="387"/>
        <v>2</v>
      </c>
      <c r="Z4939" s="2">
        <f t="shared" si="389"/>
        <v>1.3333333333333333</v>
      </c>
      <c r="AA4939" t="s">
        <v>85</v>
      </c>
      <c r="AB4939" t="s">
        <v>86</v>
      </c>
      <c r="AD4939" t="s">
        <v>60</v>
      </c>
      <c r="AE4939" t="s">
        <v>794</v>
      </c>
      <c r="AF4939">
        <v>2022</v>
      </c>
    </row>
    <row r="4940" spans="1:32" x14ac:dyDescent="0.25">
      <c r="A4940" t="s">
        <v>29</v>
      </c>
      <c r="B4940" t="s">
        <v>62</v>
      </c>
      <c r="C4940" t="s">
        <v>63</v>
      </c>
      <c r="D4940" t="s">
        <v>64</v>
      </c>
      <c r="E4940">
        <f>_xlfn.XLOOKUP(Table1[[#This Row],[Location]],'Location analysis'!A:A,'Location analysis'!B:B)</f>
        <v>40.091900000000003</v>
      </c>
      <c r="F4940">
        <f>_xlfn.XLOOKUP(Table1[[#This Row],[Location]],'Location analysis'!A:A,'Location analysis'!C:C)</f>
        <v>-74.358699999999999</v>
      </c>
      <c r="G4940" t="s">
        <v>84</v>
      </c>
      <c r="H4940" t="s">
        <v>43</v>
      </c>
      <c r="I4940">
        <v>15401542089</v>
      </c>
      <c r="J4940" t="s">
        <v>793</v>
      </c>
      <c r="K4940" t="s">
        <v>36</v>
      </c>
      <c r="L4940">
        <v>138</v>
      </c>
      <c r="M4940">
        <v>2</v>
      </c>
      <c r="N4940">
        <v>1</v>
      </c>
      <c r="O4940">
        <v>138</v>
      </c>
      <c r="P4940">
        <v>2</v>
      </c>
      <c r="Q4940">
        <v>1</v>
      </c>
      <c r="R4940">
        <v>2</v>
      </c>
      <c r="S4940">
        <v>2</v>
      </c>
      <c r="T4940" s="1">
        <v>44763</v>
      </c>
      <c r="U4940" t="str">
        <f t="shared" si="385"/>
        <v>Wonderful Pistachios - Variety</v>
      </c>
      <c r="V4940" t="str">
        <f t="shared" si="386"/>
        <v>Food</v>
      </c>
      <c r="W4940" t="s">
        <v>43</v>
      </c>
      <c r="X4940" t="b">
        <f t="shared" si="388"/>
        <v>1</v>
      </c>
      <c r="Y4940">
        <f t="shared" si="387"/>
        <v>2</v>
      </c>
      <c r="Z4940" s="2">
        <f t="shared" si="389"/>
        <v>1.3333333333333333</v>
      </c>
      <c r="AA4940" t="s">
        <v>85</v>
      </c>
      <c r="AB4940" t="s">
        <v>86</v>
      </c>
      <c r="AD4940" t="s">
        <v>60</v>
      </c>
      <c r="AE4940" t="s">
        <v>794</v>
      </c>
      <c r="AF4940">
        <v>2022</v>
      </c>
    </row>
    <row r="4941" spans="1:32" x14ac:dyDescent="0.25">
      <c r="A4941" t="s">
        <v>29</v>
      </c>
      <c r="B4941" t="s">
        <v>394</v>
      </c>
      <c r="C4941" t="s">
        <v>395</v>
      </c>
      <c r="D4941" t="s">
        <v>396</v>
      </c>
      <c r="E4941">
        <f>_xlfn.XLOOKUP(Table1[[#This Row],[Location]],'Location analysis'!A:A,'Location analysis'!B:B)</f>
        <v>40.416893999999999</v>
      </c>
      <c r="F4941">
        <f>_xlfn.XLOOKUP(Table1[[#This Row],[Location]],'Location analysis'!A:A,'Location analysis'!C:C)</f>
        <v>-74.420399000000003</v>
      </c>
      <c r="G4941" t="s">
        <v>137</v>
      </c>
      <c r="H4941" t="s">
        <v>97</v>
      </c>
      <c r="I4941">
        <v>15398512246</v>
      </c>
      <c r="J4941" t="s">
        <v>793</v>
      </c>
      <c r="K4941" t="s">
        <v>51</v>
      </c>
      <c r="L4941">
        <v>144</v>
      </c>
      <c r="M4941">
        <v>1.5</v>
      </c>
      <c r="N4941">
        <v>1</v>
      </c>
      <c r="O4941">
        <v>144</v>
      </c>
      <c r="P4941">
        <v>1.5</v>
      </c>
      <c r="Q4941">
        <v>1</v>
      </c>
      <c r="R4941">
        <v>1.5</v>
      </c>
      <c r="S4941">
        <v>1.5</v>
      </c>
      <c r="T4941" s="1">
        <v>44763</v>
      </c>
      <c r="U4941" t="str">
        <f t="shared" si="385"/>
        <v>Poland Springs Water</v>
      </c>
      <c r="V4941" t="str">
        <f t="shared" si="386"/>
        <v>Water</v>
      </c>
      <c r="W4941" t="s">
        <v>97</v>
      </c>
      <c r="X4941" t="b">
        <f t="shared" si="388"/>
        <v>1</v>
      </c>
      <c r="Y4941">
        <f t="shared" si="387"/>
        <v>1.5</v>
      </c>
      <c r="Z4941" s="2">
        <f t="shared" si="389"/>
        <v>1</v>
      </c>
      <c r="AA4941" t="s">
        <v>137</v>
      </c>
      <c r="AD4941" t="s">
        <v>60</v>
      </c>
      <c r="AE4941" t="s">
        <v>794</v>
      </c>
      <c r="AF4941">
        <v>2022</v>
      </c>
    </row>
    <row r="4942" spans="1:32" x14ac:dyDescent="0.25">
      <c r="A4942" t="s">
        <v>29</v>
      </c>
      <c r="B4942" t="s">
        <v>394</v>
      </c>
      <c r="C4942" t="s">
        <v>395</v>
      </c>
      <c r="D4942" t="s">
        <v>396</v>
      </c>
      <c r="E4942">
        <f>_xlfn.XLOOKUP(Table1[[#This Row],[Location]],'Location analysis'!A:A,'Location analysis'!B:B)</f>
        <v>40.416893999999999</v>
      </c>
      <c r="F4942">
        <f>_xlfn.XLOOKUP(Table1[[#This Row],[Location]],'Location analysis'!A:A,'Location analysis'!C:C)</f>
        <v>-74.420399000000003</v>
      </c>
      <c r="G4942" t="s">
        <v>628</v>
      </c>
      <c r="H4942" t="s">
        <v>43</v>
      </c>
      <c r="I4942">
        <v>15400588337</v>
      </c>
      <c r="J4942" t="s">
        <v>793</v>
      </c>
      <c r="K4942" t="s">
        <v>36</v>
      </c>
      <c r="L4942">
        <v>112</v>
      </c>
      <c r="M4942">
        <v>1.5</v>
      </c>
      <c r="N4942">
        <v>1</v>
      </c>
      <c r="O4942">
        <v>112</v>
      </c>
      <c r="P4942">
        <v>1.5</v>
      </c>
      <c r="Q4942">
        <v>1</v>
      </c>
      <c r="R4942">
        <v>1.5</v>
      </c>
      <c r="S4942">
        <v>1.5</v>
      </c>
      <c r="T4942" s="1">
        <v>44763</v>
      </c>
      <c r="U4942" t="str">
        <f t="shared" si="385"/>
        <v>Pop Corners - Sweet &amp; Salty Kettle</v>
      </c>
      <c r="V4942" t="str">
        <f t="shared" si="386"/>
        <v>Food</v>
      </c>
      <c r="W4942" t="s">
        <v>43</v>
      </c>
      <c r="X4942" t="b">
        <f t="shared" si="388"/>
        <v>1</v>
      </c>
      <c r="Y4942">
        <f t="shared" si="387"/>
        <v>1.5</v>
      </c>
      <c r="Z4942" s="2">
        <f t="shared" si="389"/>
        <v>1</v>
      </c>
      <c r="AA4942" t="s">
        <v>509</v>
      </c>
      <c r="AB4942" t="s">
        <v>629</v>
      </c>
      <c r="AD4942" t="s">
        <v>60</v>
      </c>
      <c r="AE4942" t="s">
        <v>794</v>
      </c>
      <c r="AF4942">
        <v>2022</v>
      </c>
    </row>
    <row r="4943" spans="1:32" x14ac:dyDescent="0.25">
      <c r="A4943" t="s">
        <v>29</v>
      </c>
      <c r="B4943" t="s">
        <v>62</v>
      </c>
      <c r="C4943" t="s">
        <v>63</v>
      </c>
      <c r="D4943" t="s">
        <v>64</v>
      </c>
      <c r="E4943">
        <f>_xlfn.XLOOKUP(Table1[[#This Row],[Location]],'Location analysis'!A:A,'Location analysis'!B:B)</f>
        <v>40.091900000000003</v>
      </c>
      <c r="F4943">
        <f>_xlfn.XLOOKUP(Table1[[#This Row],[Location]],'Location analysis'!A:A,'Location analysis'!C:C)</f>
        <v>-74.358699999999999</v>
      </c>
      <c r="G4943" t="s">
        <v>182</v>
      </c>
      <c r="H4943" t="s">
        <v>34</v>
      </c>
      <c r="I4943">
        <v>15400624912</v>
      </c>
      <c r="J4943" t="s">
        <v>793</v>
      </c>
      <c r="K4943" t="s">
        <v>36</v>
      </c>
      <c r="L4943">
        <v>141</v>
      </c>
      <c r="M4943">
        <v>1.5</v>
      </c>
      <c r="N4943">
        <v>1</v>
      </c>
      <c r="O4943">
        <v>141</v>
      </c>
      <c r="P4943">
        <v>1.5</v>
      </c>
      <c r="Q4943">
        <v>1</v>
      </c>
      <c r="R4943">
        <v>1.5</v>
      </c>
      <c r="S4943">
        <v>1.5</v>
      </c>
      <c r="T4943" s="1">
        <v>44763</v>
      </c>
      <c r="U4943" t="str">
        <f t="shared" si="385"/>
        <v>Coca Cola - Zero Sugar</v>
      </c>
      <c r="V4943" t="str">
        <f t="shared" si="386"/>
        <v>Carbonated</v>
      </c>
      <c r="W4943" t="s">
        <v>34</v>
      </c>
      <c r="X4943" t="b">
        <f t="shared" si="388"/>
        <v>1</v>
      </c>
      <c r="Y4943">
        <f t="shared" si="387"/>
        <v>1.5</v>
      </c>
      <c r="Z4943" s="2">
        <f t="shared" si="389"/>
        <v>1</v>
      </c>
      <c r="AA4943" t="s">
        <v>183</v>
      </c>
      <c r="AB4943" t="s">
        <v>184</v>
      </c>
      <c r="AD4943" t="s">
        <v>60</v>
      </c>
      <c r="AE4943" t="s">
        <v>794</v>
      </c>
      <c r="AF4943">
        <v>2022</v>
      </c>
    </row>
    <row r="4944" spans="1:32" x14ac:dyDescent="0.25">
      <c r="A4944" t="s">
        <v>29</v>
      </c>
      <c r="B4944" t="s">
        <v>67</v>
      </c>
      <c r="C4944" t="s">
        <v>68</v>
      </c>
      <c r="D4944" t="s">
        <v>69</v>
      </c>
      <c r="E4944">
        <f>_xlfn.XLOOKUP(Table1[[#This Row],[Location]],'Location analysis'!A:A,'Location analysis'!B:B)</f>
        <v>40.435699999999997</v>
      </c>
      <c r="F4944">
        <f>_xlfn.XLOOKUP(Table1[[#This Row],[Location]],'Location analysis'!A:A,'Location analysis'!C:C)</f>
        <v>-74.125200000000007</v>
      </c>
      <c r="G4944" t="s">
        <v>545</v>
      </c>
      <c r="H4944" t="s">
        <v>43</v>
      </c>
      <c r="I4944">
        <v>15398312951</v>
      </c>
      <c r="J4944" t="s">
        <v>793</v>
      </c>
      <c r="K4944" t="s">
        <v>51</v>
      </c>
      <c r="L4944">
        <v>135</v>
      </c>
      <c r="M4944">
        <v>1.5</v>
      </c>
      <c r="N4944">
        <v>1</v>
      </c>
      <c r="O4944">
        <v>135</v>
      </c>
      <c r="P4944">
        <v>1.5</v>
      </c>
      <c r="Q4944">
        <v>1</v>
      </c>
      <c r="R4944">
        <v>1.5</v>
      </c>
      <c r="S4944">
        <v>1.5</v>
      </c>
      <c r="T4944" s="1">
        <v>44763</v>
      </c>
      <c r="U4944" t="str">
        <f t="shared" si="385"/>
        <v>Nutri Grain Apple Cinnamon</v>
      </c>
      <c r="V4944" t="str">
        <f t="shared" si="386"/>
        <v>Food</v>
      </c>
      <c r="W4944" t="s">
        <v>43</v>
      </c>
      <c r="X4944" t="b">
        <f t="shared" si="388"/>
        <v>1</v>
      </c>
      <c r="Y4944">
        <f t="shared" si="387"/>
        <v>1.5</v>
      </c>
      <c r="Z4944" s="2">
        <f t="shared" si="389"/>
        <v>1</v>
      </c>
      <c r="AA4944" t="s">
        <v>545</v>
      </c>
      <c r="AD4944" t="s">
        <v>60</v>
      </c>
      <c r="AE4944" t="s">
        <v>794</v>
      </c>
      <c r="AF4944">
        <v>2022</v>
      </c>
    </row>
    <row r="4945" spans="1:32" x14ac:dyDescent="0.25">
      <c r="A4945" t="s">
        <v>29</v>
      </c>
      <c r="B4945" t="s">
        <v>67</v>
      </c>
      <c r="C4945" t="s">
        <v>68</v>
      </c>
      <c r="D4945" t="s">
        <v>69</v>
      </c>
      <c r="E4945">
        <f>_xlfn.XLOOKUP(Table1[[#This Row],[Location]],'Location analysis'!A:A,'Location analysis'!B:B)</f>
        <v>40.435699999999997</v>
      </c>
      <c r="F4945">
        <f>_xlfn.XLOOKUP(Table1[[#This Row],[Location]],'Location analysis'!A:A,'Location analysis'!C:C)</f>
        <v>-74.125200000000007</v>
      </c>
      <c r="G4945" t="s">
        <v>413</v>
      </c>
      <c r="H4945" t="s">
        <v>43</v>
      </c>
      <c r="I4945">
        <v>15398417189</v>
      </c>
      <c r="J4945" t="s">
        <v>793</v>
      </c>
      <c r="K4945" t="s">
        <v>51</v>
      </c>
      <c r="L4945">
        <v>120</v>
      </c>
      <c r="M4945">
        <v>1.5</v>
      </c>
      <c r="N4945">
        <v>1</v>
      </c>
      <c r="O4945">
        <v>120</v>
      </c>
      <c r="P4945">
        <v>1.5</v>
      </c>
      <c r="Q4945">
        <v>1</v>
      </c>
      <c r="R4945">
        <v>1.5</v>
      </c>
      <c r="S4945">
        <v>1.5</v>
      </c>
      <c r="T4945" s="1">
        <v>44763</v>
      </c>
      <c r="U4945" t="str">
        <f t="shared" si="385"/>
        <v>Doritos Cool Ranch</v>
      </c>
      <c r="V4945" t="str">
        <f t="shared" si="386"/>
        <v>Food</v>
      </c>
      <c r="W4945" t="s">
        <v>43</v>
      </c>
      <c r="X4945" t="b">
        <f t="shared" si="388"/>
        <v>1</v>
      </c>
      <c r="Y4945">
        <f t="shared" si="387"/>
        <v>1.5</v>
      </c>
      <c r="Z4945" s="2">
        <f t="shared" si="389"/>
        <v>1</v>
      </c>
      <c r="AA4945" t="s">
        <v>413</v>
      </c>
      <c r="AD4945" t="s">
        <v>60</v>
      </c>
      <c r="AE4945" t="s">
        <v>794</v>
      </c>
      <c r="AF4945">
        <v>2022</v>
      </c>
    </row>
    <row r="4946" spans="1:32" x14ac:dyDescent="0.25">
      <c r="A4946" t="s">
        <v>29</v>
      </c>
      <c r="B4946" t="s">
        <v>394</v>
      </c>
      <c r="C4946" t="s">
        <v>395</v>
      </c>
      <c r="D4946" t="s">
        <v>396</v>
      </c>
      <c r="E4946">
        <f>_xlfn.XLOOKUP(Table1[[#This Row],[Location]],'Location analysis'!A:A,'Location analysis'!B:B)</f>
        <v>40.416893999999999</v>
      </c>
      <c r="F4946">
        <f>_xlfn.XLOOKUP(Table1[[#This Row],[Location]],'Location analysis'!A:A,'Location analysis'!C:C)</f>
        <v>-74.420399000000003</v>
      </c>
      <c r="G4946" t="s">
        <v>192</v>
      </c>
      <c r="H4946" t="s">
        <v>43</v>
      </c>
      <c r="I4946">
        <v>15404638506</v>
      </c>
      <c r="J4946" t="s">
        <v>793</v>
      </c>
      <c r="K4946" t="s">
        <v>36</v>
      </c>
      <c r="L4946">
        <v>121</v>
      </c>
      <c r="M4946">
        <v>1.5</v>
      </c>
      <c r="N4946">
        <v>1</v>
      </c>
      <c r="O4946">
        <v>121</v>
      </c>
      <c r="P4946">
        <v>1.5</v>
      </c>
      <c r="Q4946">
        <v>1</v>
      </c>
      <c r="R4946">
        <v>1.5</v>
      </c>
      <c r="S4946">
        <v>1.5</v>
      </c>
      <c r="T4946" s="1">
        <v>44764</v>
      </c>
      <c r="U4946" t="str">
        <f t="shared" si="385"/>
        <v>CheezIt - Original</v>
      </c>
      <c r="V4946" t="str">
        <f t="shared" si="386"/>
        <v>Food</v>
      </c>
      <c r="W4946" t="s">
        <v>43</v>
      </c>
      <c r="X4946" t="b">
        <f t="shared" si="388"/>
        <v>1</v>
      </c>
      <c r="Y4946">
        <f t="shared" si="387"/>
        <v>1.5</v>
      </c>
      <c r="Z4946" s="2">
        <f t="shared" si="389"/>
        <v>1</v>
      </c>
      <c r="AA4946" t="s">
        <v>193</v>
      </c>
      <c r="AB4946" t="s">
        <v>150</v>
      </c>
      <c r="AD4946" t="s">
        <v>60</v>
      </c>
      <c r="AE4946" t="s">
        <v>794</v>
      </c>
      <c r="AF4946">
        <v>2022</v>
      </c>
    </row>
    <row r="4947" spans="1:32" x14ac:dyDescent="0.25">
      <c r="A4947" t="s">
        <v>29</v>
      </c>
      <c r="B4947" t="s">
        <v>67</v>
      </c>
      <c r="C4947" t="s">
        <v>68</v>
      </c>
      <c r="D4947" t="s">
        <v>69</v>
      </c>
      <c r="E4947">
        <f>_xlfn.XLOOKUP(Table1[[#This Row],[Location]],'Location analysis'!A:A,'Location analysis'!B:B)</f>
        <v>40.435699999999997</v>
      </c>
      <c r="F4947">
        <f>_xlfn.XLOOKUP(Table1[[#This Row],[Location]],'Location analysis'!A:A,'Location analysis'!C:C)</f>
        <v>-74.125200000000007</v>
      </c>
      <c r="G4947" t="s">
        <v>329</v>
      </c>
      <c r="H4947" t="s">
        <v>49</v>
      </c>
      <c r="I4947">
        <v>15398697505</v>
      </c>
      <c r="J4947" t="s">
        <v>793</v>
      </c>
      <c r="K4947" t="s">
        <v>51</v>
      </c>
      <c r="L4947">
        <v>147</v>
      </c>
      <c r="M4947">
        <v>2.5</v>
      </c>
      <c r="N4947">
        <v>1</v>
      </c>
      <c r="O4947">
        <v>147</v>
      </c>
      <c r="P4947">
        <v>2.5</v>
      </c>
      <c r="Q4947">
        <v>1</v>
      </c>
      <c r="R4947">
        <v>2.5</v>
      </c>
      <c r="S4947">
        <v>2.5</v>
      </c>
      <c r="T4947" s="1">
        <v>44763</v>
      </c>
      <c r="U4947" t="str">
        <f t="shared" si="385"/>
        <v>Snapple Tea - Raspberry</v>
      </c>
      <c r="V4947" t="str">
        <f t="shared" si="386"/>
        <v>Non Carbonated</v>
      </c>
      <c r="W4947" t="s">
        <v>49</v>
      </c>
      <c r="X4947" t="b">
        <f t="shared" si="388"/>
        <v>1</v>
      </c>
      <c r="Y4947">
        <f t="shared" si="387"/>
        <v>2.5</v>
      </c>
      <c r="Z4947" s="2">
        <f t="shared" si="389"/>
        <v>1.6666666666666667</v>
      </c>
      <c r="AA4947" t="s">
        <v>330</v>
      </c>
      <c r="AB4947" t="s">
        <v>144</v>
      </c>
      <c r="AD4947" t="s">
        <v>60</v>
      </c>
      <c r="AE4947" t="s">
        <v>794</v>
      </c>
      <c r="AF4947">
        <v>2022</v>
      </c>
    </row>
    <row r="4948" spans="1:32" x14ac:dyDescent="0.25">
      <c r="A4948" t="s">
        <v>29</v>
      </c>
      <c r="B4948" t="s">
        <v>394</v>
      </c>
      <c r="C4948" t="s">
        <v>395</v>
      </c>
      <c r="D4948" t="s">
        <v>396</v>
      </c>
      <c r="E4948">
        <f>_xlfn.XLOOKUP(Table1[[#This Row],[Location]],'Location analysis'!A:A,'Location analysis'!B:B)</f>
        <v>40.416893999999999</v>
      </c>
      <c r="F4948">
        <f>_xlfn.XLOOKUP(Table1[[#This Row],[Location]],'Location analysis'!A:A,'Location analysis'!C:C)</f>
        <v>-74.420399000000003</v>
      </c>
      <c r="G4948" t="s">
        <v>410</v>
      </c>
      <c r="H4948" t="s">
        <v>49</v>
      </c>
      <c r="I4948">
        <v>15405307919</v>
      </c>
      <c r="J4948" t="s">
        <v>793</v>
      </c>
      <c r="K4948" t="s">
        <v>36</v>
      </c>
      <c r="L4948">
        <v>140</v>
      </c>
      <c r="M4948">
        <v>2</v>
      </c>
      <c r="N4948">
        <v>1</v>
      </c>
      <c r="O4948">
        <v>140</v>
      </c>
      <c r="P4948">
        <v>2</v>
      </c>
      <c r="Q4948">
        <v>1</v>
      </c>
      <c r="R4948">
        <v>2</v>
      </c>
      <c r="S4948">
        <v>2</v>
      </c>
      <c r="T4948" s="1">
        <v>44764</v>
      </c>
      <c r="U4948" t="str">
        <f t="shared" si="385"/>
        <v>Iberia Coconut Water</v>
      </c>
      <c r="V4948" t="str">
        <f t="shared" si="386"/>
        <v>Non Carbonated</v>
      </c>
      <c r="W4948" t="s">
        <v>49</v>
      </c>
      <c r="X4948" t="b">
        <f t="shared" si="388"/>
        <v>1</v>
      </c>
      <c r="Y4948">
        <f t="shared" si="387"/>
        <v>2</v>
      </c>
      <c r="Z4948" s="2">
        <f t="shared" si="389"/>
        <v>1.3333333333333333</v>
      </c>
      <c r="AA4948" t="s">
        <v>410</v>
      </c>
      <c r="AD4948" t="s">
        <v>60</v>
      </c>
      <c r="AE4948" t="s">
        <v>794</v>
      </c>
      <c r="AF4948">
        <v>2022</v>
      </c>
    </row>
    <row r="4949" spans="1:32" x14ac:dyDescent="0.25">
      <c r="A4949" t="s">
        <v>29</v>
      </c>
      <c r="B4949" t="s">
        <v>67</v>
      </c>
      <c r="C4949" t="s">
        <v>68</v>
      </c>
      <c r="D4949" t="s">
        <v>69</v>
      </c>
      <c r="E4949">
        <f>_xlfn.XLOOKUP(Table1[[#This Row],[Location]],'Location analysis'!A:A,'Location analysis'!B:B)</f>
        <v>40.435699999999997</v>
      </c>
      <c r="F4949">
        <f>_xlfn.XLOOKUP(Table1[[#This Row],[Location]],'Location analysis'!A:A,'Location analysis'!C:C)</f>
        <v>-74.125200000000007</v>
      </c>
      <c r="G4949" t="s">
        <v>329</v>
      </c>
      <c r="H4949" t="s">
        <v>49</v>
      </c>
      <c r="I4949">
        <v>15402229109</v>
      </c>
      <c r="J4949" t="s">
        <v>793</v>
      </c>
      <c r="K4949" t="s">
        <v>36</v>
      </c>
      <c r="L4949">
        <v>147</v>
      </c>
      <c r="M4949">
        <v>2.5</v>
      </c>
      <c r="N4949">
        <v>1</v>
      </c>
      <c r="O4949">
        <v>147</v>
      </c>
      <c r="P4949">
        <v>2.5</v>
      </c>
      <c r="Q4949">
        <v>1</v>
      </c>
      <c r="R4949">
        <v>2.5</v>
      </c>
      <c r="S4949">
        <v>2.5</v>
      </c>
      <c r="T4949" s="1">
        <v>44763</v>
      </c>
      <c r="U4949" t="str">
        <f t="shared" si="385"/>
        <v>Snapple Tea - Raspberry</v>
      </c>
      <c r="V4949" t="str">
        <f t="shared" si="386"/>
        <v>Non Carbonated</v>
      </c>
      <c r="W4949" t="s">
        <v>49</v>
      </c>
      <c r="X4949" t="b">
        <f t="shared" si="388"/>
        <v>1</v>
      </c>
      <c r="Y4949">
        <f t="shared" si="387"/>
        <v>2.5</v>
      </c>
      <c r="Z4949" s="2">
        <f t="shared" si="389"/>
        <v>1.6666666666666667</v>
      </c>
      <c r="AA4949" t="s">
        <v>330</v>
      </c>
      <c r="AB4949" t="s">
        <v>144</v>
      </c>
      <c r="AD4949" t="s">
        <v>60</v>
      </c>
      <c r="AE4949" t="s">
        <v>794</v>
      </c>
      <c r="AF4949">
        <v>2022</v>
      </c>
    </row>
    <row r="4950" spans="1:32" x14ac:dyDescent="0.25">
      <c r="A4950" t="s">
        <v>29</v>
      </c>
      <c r="B4950" t="s">
        <v>67</v>
      </c>
      <c r="C4950" t="s">
        <v>68</v>
      </c>
      <c r="D4950" t="s">
        <v>69</v>
      </c>
      <c r="E4950">
        <f>_xlfn.XLOOKUP(Table1[[#This Row],[Location]],'Location analysis'!A:A,'Location analysis'!B:B)</f>
        <v>40.435699999999997</v>
      </c>
      <c r="F4950">
        <f>_xlfn.XLOOKUP(Table1[[#This Row],[Location]],'Location analysis'!A:A,'Location analysis'!C:C)</f>
        <v>-74.125200000000007</v>
      </c>
      <c r="G4950" t="s">
        <v>185</v>
      </c>
      <c r="H4950" t="s">
        <v>34</v>
      </c>
      <c r="I4950">
        <v>15399045251</v>
      </c>
      <c r="J4950" t="s">
        <v>793</v>
      </c>
      <c r="K4950" t="s">
        <v>36</v>
      </c>
      <c r="L4950">
        <v>148</v>
      </c>
      <c r="M4950">
        <v>3.5</v>
      </c>
      <c r="N4950">
        <v>1</v>
      </c>
      <c r="O4950">
        <v>148</v>
      </c>
      <c r="P4950">
        <v>3.5</v>
      </c>
      <c r="Q4950">
        <v>1</v>
      </c>
      <c r="R4950">
        <v>3.5</v>
      </c>
      <c r="S4950">
        <v>3.5</v>
      </c>
      <c r="T4950" s="1">
        <v>44763</v>
      </c>
      <c r="U4950" t="str">
        <f t="shared" si="385"/>
        <v>Red Bull - Original</v>
      </c>
      <c r="V4950" t="str">
        <f t="shared" si="386"/>
        <v>Carbonated</v>
      </c>
      <c r="W4950" t="s">
        <v>34</v>
      </c>
      <c r="X4950" t="b">
        <f t="shared" si="388"/>
        <v>1</v>
      </c>
      <c r="Y4950">
        <f t="shared" si="387"/>
        <v>3.5</v>
      </c>
      <c r="Z4950" s="2">
        <f t="shared" si="389"/>
        <v>2.3333333333333335</v>
      </c>
      <c r="AA4950" t="s">
        <v>37</v>
      </c>
      <c r="AB4950" t="s">
        <v>150</v>
      </c>
      <c r="AD4950" t="s">
        <v>60</v>
      </c>
      <c r="AE4950" t="s">
        <v>794</v>
      </c>
      <c r="AF4950">
        <v>2022</v>
      </c>
    </row>
    <row r="4951" spans="1:32" x14ac:dyDescent="0.25">
      <c r="A4951" t="s">
        <v>29</v>
      </c>
      <c r="B4951" t="s">
        <v>394</v>
      </c>
      <c r="C4951" t="s">
        <v>395</v>
      </c>
      <c r="D4951" t="s">
        <v>396</v>
      </c>
      <c r="E4951">
        <f>_xlfn.XLOOKUP(Table1[[#This Row],[Location]],'Location analysis'!A:A,'Location analysis'!B:B)</f>
        <v>40.416893999999999</v>
      </c>
      <c r="F4951">
        <f>_xlfn.XLOOKUP(Table1[[#This Row],[Location]],'Location analysis'!A:A,'Location analysis'!C:C)</f>
        <v>-74.420399000000003</v>
      </c>
      <c r="G4951" t="s">
        <v>463</v>
      </c>
      <c r="H4951" t="s">
        <v>34</v>
      </c>
      <c r="I4951">
        <v>15405271487</v>
      </c>
      <c r="J4951" t="s">
        <v>793</v>
      </c>
      <c r="K4951" t="s">
        <v>36</v>
      </c>
      <c r="L4951">
        <v>148</v>
      </c>
      <c r="M4951">
        <v>3</v>
      </c>
      <c r="N4951">
        <v>1</v>
      </c>
      <c r="O4951">
        <v>148</v>
      </c>
      <c r="P4951">
        <v>3</v>
      </c>
      <c r="Q4951">
        <v>1</v>
      </c>
      <c r="R4951">
        <v>3</v>
      </c>
      <c r="S4951">
        <v>3</v>
      </c>
      <c r="T4951" s="1">
        <v>44764</v>
      </c>
      <c r="U4951" t="str">
        <f t="shared" si="385"/>
        <v>Starbucks Refresher - Real Coconut Water</v>
      </c>
      <c r="V4951" t="str">
        <f t="shared" si="386"/>
        <v>Carbonated</v>
      </c>
      <c r="W4951" t="s">
        <v>34</v>
      </c>
      <c r="X4951" t="b">
        <f t="shared" si="388"/>
        <v>1</v>
      </c>
      <c r="Y4951">
        <f t="shared" si="387"/>
        <v>3</v>
      </c>
      <c r="Z4951" s="2">
        <f t="shared" si="389"/>
        <v>2</v>
      </c>
      <c r="AA4951" t="s">
        <v>464</v>
      </c>
      <c r="AB4951" t="s">
        <v>465</v>
      </c>
      <c r="AD4951" t="s">
        <v>60</v>
      </c>
      <c r="AE4951" t="s">
        <v>794</v>
      </c>
      <c r="AF4951">
        <v>2022</v>
      </c>
    </row>
    <row r="4952" spans="1:32" x14ac:dyDescent="0.25">
      <c r="A4952" t="s">
        <v>29</v>
      </c>
      <c r="B4952" t="s">
        <v>394</v>
      </c>
      <c r="C4952" t="s">
        <v>395</v>
      </c>
      <c r="D4952" t="s">
        <v>396</v>
      </c>
      <c r="E4952">
        <f>_xlfn.XLOOKUP(Table1[[#This Row],[Location]],'Location analysis'!A:A,'Location analysis'!B:B)</f>
        <v>40.416893999999999</v>
      </c>
      <c r="F4952">
        <f>_xlfn.XLOOKUP(Table1[[#This Row],[Location]],'Location analysis'!A:A,'Location analysis'!C:C)</f>
        <v>-74.420399000000003</v>
      </c>
      <c r="G4952" t="s">
        <v>542</v>
      </c>
      <c r="H4952" t="s">
        <v>43</v>
      </c>
      <c r="I4952">
        <v>15399003188</v>
      </c>
      <c r="J4952" t="s">
        <v>793</v>
      </c>
      <c r="K4952" t="s">
        <v>51</v>
      </c>
      <c r="L4952">
        <v>113</v>
      </c>
      <c r="M4952">
        <v>1.5</v>
      </c>
      <c r="N4952">
        <v>1</v>
      </c>
      <c r="O4952">
        <v>113</v>
      </c>
      <c r="P4952">
        <v>1.5</v>
      </c>
      <c r="Q4952">
        <v>1</v>
      </c>
      <c r="R4952">
        <v>1.5</v>
      </c>
      <c r="S4952">
        <v>1.5</v>
      </c>
      <c r="T4952" s="1">
        <v>44763</v>
      </c>
      <c r="U4952" t="str">
        <f t="shared" si="385"/>
        <v>Pop Corners - White Cheddar</v>
      </c>
      <c r="V4952" t="str">
        <f t="shared" si="386"/>
        <v>Food</v>
      </c>
      <c r="W4952" t="s">
        <v>43</v>
      </c>
      <c r="X4952" t="b">
        <f t="shared" si="388"/>
        <v>1</v>
      </c>
      <c r="Y4952">
        <f t="shared" si="387"/>
        <v>1.5</v>
      </c>
      <c r="Z4952" s="2">
        <f t="shared" si="389"/>
        <v>1</v>
      </c>
      <c r="AA4952" t="s">
        <v>509</v>
      </c>
      <c r="AB4952" t="s">
        <v>204</v>
      </c>
      <c r="AD4952" t="s">
        <v>60</v>
      </c>
      <c r="AE4952" t="s">
        <v>794</v>
      </c>
      <c r="AF4952">
        <v>2022</v>
      </c>
    </row>
    <row r="4953" spans="1:32" x14ac:dyDescent="0.25">
      <c r="A4953" t="s">
        <v>29</v>
      </c>
      <c r="B4953" t="s">
        <v>394</v>
      </c>
      <c r="C4953" t="s">
        <v>395</v>
      </c>
      <c r="D4953" t="s">
        <v>396</v>
      </c>
      <c r="E4953">
        <f>_xlfn.XLOOKUP(Table1[[#This Row],[Location]],'Location analysis'!A:A,'Location analysis'!B:B)</f>
        <v>40.416893999999999</v>
      </c>
      <c r="F4953">
        <f>_xlfn.XLOOKUP(Table1[[#This Row],[Location]],'Location analysis'!A:A,'Location analysis'!C:C)</f>
        <v>-74.420399000000003</v>
      </c>
      <c r="G4953" t="s">
        <v>733</v>
      </c>
      <c r="H4953" t="s">
        <v>43</v>
      </c>
      <c r="I4953">
        <v>15399305148</v>
      </c>
      <c r="J4953" t="s">
        <v>793</v>
      </c>
      <c r="K4953" t="s">
        <v>51</v>
      </c>
      <c r="L4953">
        <v>162</v>
      </c>
      <c r="M4953">
        <v>3</v>
      </c>
      <c r="N4953">
        <v>1</v>
      </c>
      <c r="O4953">
        <v>162</v>
      </c>
      <c r="P4953">
        <v>3</v>
      </c>
      <c r="Q4953">
        <v>1</v>
      </c>
      <c r="R4953">
        <v>3</v>
      </c>
      <c r="S4953">
        <v>3</v>
      </c>
      <c r="T4953" s="1">
        <v>44763</v>
      </c>
      <c r="U4953" t="str">
        <f t="shared" si="385"/>
        <v>Pringles - Sour Cream &amp; Onion</v>
      </c>
      <c r="V4953" t="str">
        <f t="shared" si="386"/>
        <v>Food</v>
      </c>
      <c r="W4953" t="s">
        <v>43</v>
      </c>
      <c r="X4953" t="b">
        <f t="shared" si="388"/>
        <v>1</v>
      </c>
      <c r="Y4953">
        <f t="shared" si="387"/>
        <v>3</v>
      </c>
      <c r="Z4953" s="2">
        <f t="shared" si="389"/>
        <v>2</v>
      </c>
      <c r="AA4953" t="s">
        <v>728</v>
      </c>
      <c r="AB4953" t="s">
        <v>726</v>
      </c>
      <c r="AD4953" t="s">
        <v>60</v>
      </c>
      <c r="AE4953" t="s">
        <v>794</v>
      </c>
      <c r="AF4953">
        <v>2022</v>
      </c>
    </row>
    <row r="4954" spans="1:32" x14ac:dyDescent="0.25">
      <c r="A4954" t="s">
        <v>29</v>
      </c>
      <c r="B4954" t="s">
        <v>394</v>
      </c>
      <c r="C4954" t="s">
        <v>395</v>
      </c>
      <c r="D4954" t="s">
        <v>396</v>
      </c>
      <c r="E4954">
        <f>_xlfn.XLOOKUP(Table1[[#This Row],[Location]],'Location analysis'!A:A,'Location analysis'!B:B)</f>
        <v>40.416893999999999</v>
      </c>
      <c r="F4954">
        <f>_xlfn.XLOOKUP(Table1[[#This Row],[Location]],'Location analysis'!A:A,'Location analysis'!C:C)</f>
        <v>-74.420399000000003</v>
      </c>
      <c r="G4954" t="s">
        <v>384</v>
      </c>
      <c r="H4954" t="s">
        <v>43</v>
      </c>
      <c r="I4954">
        <v>15399305410</v>
      </c>
      <c r="J4954" t="s">
        <v>793</v>
      </c>
      <c r="K4954" t="s">
        <v>51</v>
      </c>
      <c r="L4954">
        <v>124</v>
      </c>
      <c r="M4954">
        <v>1.5</v>
      </c>
      <c r="N4954">
        <v>1</v>
      </c>
      <c r="O4954">
        <v>124</v>
      </c>
      <c r="P4954">
        <v>1.5</v>
      </c>
      <c r="Q4954">
        <v>1</v>
      </c>
      <c r="R4954">
        <v>1.5</v>
      </c>
      <c r="S4954">
        <v>1.5</v>
      </c>
      <c r="T4954" s="1">
        <v>44763</v>
      </c>
      <c r="U4954" t="str">
        <f t="shared" si="385"/>
        <v>CheezIt - Cheddar Sour Cream and Onion</v>
      </c>
      <c r="V4954" t="str">
        <f t="shared" si="386"/>
        <v>Food</v>
      </c>
      <c r="W4954" t="s">
        <v>43</v>
      </c>
      <c r="X4954" t="b">
        <f t="shared" si="388"/>
        <v>1</v>
      </c>
      <c r="Y4954">
        <f t="shared" si="387"/>
        <v>1.5</v>
      </c>
      <c r="Z4954" s="2">
        <f t="shared" si="389"/>
        <v>1</v>
      </c>
      <c r="AA4954" t="s">
        <v>193</v>
      </c>
      <c r="AB4954" t="s">
        <v>386</v>
      </c>
      <c r="AD4954" t="s">
        <v>60</v>
      </c>
      <c r="AE4954" t="s">
        <v>794</v>
      </c>
      <c r="AF4954">
        <v>2022</v>
      </c>
    </row>
    <row r="4955" spans="1:32" x14ac:dyDescent="0.25">
      <c r="A4955" t="s">
        <v>29</v>
      </c>
      <c r="B4955" t="s">
        <v>394</v>
      </c>
      <c r="C4955" t="s">
        <v>395</v>
      </c>
      <c r="D4955" t="s">
        <v>396</v>
      </c>
      <c r="E4955">
        <f>_xlfn.XLOOKUP(Table1[[#This Row],[Location]],'Location analysis'!A:A,'Location analysis'!B:B)</f>
        <v>40.416893999999999</v>
      </c>
      <c r="F4955">
        <f>_xlfn.XLOOKUP(Table1[[#This Row],[Location]],'Location analysis'!A:A,'Location analysis'!C:C)</f>
        <v>-74.420399000000003</v>
      </c>
      <c r="G4955" t="s">
        <v>634</v>
      </c>
      <c r="I4955">
        <v>15399935048</v>
      </c>
      <c r="J4955" t="s">
        <v>793</v>
      </c>
      <c r="K4955" t="s">
        <v>36</v>
      </c>
      <c r="L4955">
        <v>155</v>
      </c>
      <c r="M4955">
        <v>4</v>
      </c>
      <c r="N4955">
        <v>1</v>
      </c>
      <c r="O4955">
        <v>155</v>
      </c>
      <c r="P4955">
        <v>4</v>
      </c>
      <c r="Q4955">
        <v>1</v>
      </c>
      <c r="R4955">
        <v>4</v>
      </c>
      <c r="S4955">
        <v>4</v>
      </c>
      <c r="T4955" s="1">
        <v>44763</v>
      </c>
      <c r="U4955" t="str">
        <f t="shared" si="385"/>
        <v>Oreo Mini - Go Paks</v>
      </c>
      <c r="V4955" t="str">
        <f t="shared" si="386"/>
        <v>Cell is Blank - Dis-regard</v>
      </c>
      <c r="W4955" t="s">
        <v>43</v>
      </c>
      <c r="X4955" t="b">
        <f t="shared" si="388"/>
        <v>1</v>
      </c>
      <c r="Y4955">
        <f t="shared" si="387"/>
        <v>4</v>
      </c>
      <c r="Z4955" s="2">
        <f t="shared" si="389"/>
        <v>2.6666666666666665</v>
      </c>
      <c r="AA4955" t="s">
        <v>635</v>
      </c>
      <c r="AB4955" t="s">
        <v>492</v>
      </c>
      <c r="AD4955" t="s">
        <v>60</v>
      </c>
      <c r="AE4955" t="s">
        <v>794</v>
      </c>
      <c r="AF4955">
        <v>2022</v>
      </c>
    </row>
    <row r="4956" spans="1:32" x14ac:dyDescent="0.25">
      <c r="A4956" t="s">
        <v>29</v>
      </c>
      <c r="B4956" t="s">
        <v>67</v>
      </c>
      <c r="C4956" t="s">
        <v>68</v>
      </c>
      <c r="D4956" t="s">
        <v>69</v>
      </c>
      <c r="E4956">
        <f>_xlfn.XLOOKUP(Table1[[#This Row],[Location]],'Location analysis'!A:A,'Location analysis'!B:B)</f>
        <v>40.435699999999997</v>
      </c>
      <c r="F4956">
        <f>_xlfn.XLOOKUP(Table1[[#This Row],[Location]],'Location analysis'!A:A,'Location analysis'!C:C)</f>
        <v>-74.125200000000007</v>
      </c>
      <c r="G4956" t="s">
        <v>259</v>
      </c>
      <c r="H4956" t="s">
        <v>34</v>
      </c>
      <c r="I4956">
        <v>15399931901</v>
      </c>
      <c r="J4956" t="s">
        <v>793</v>
      </c>
      <c r="K4956" t="s">
        <v>51</v>
      </c>
      <c r="L4956">
        <v>140</v>
      </c>
      <c r="M4956">
        <v>1.5</v>
      </c>
      <c r="N4956">
        <v>1</v>
      </c>
      <c r="O4956">
        <v>140</v>
      </c>
      <c r="P4956">
        <v>1.5</v>
      </c>
      <c r="Q4956">
        <v>1</v>
      </c>
      <c r="R4956">
        <v>1.5</v>
      </c>
      <c r="S4956">
        <v>1.5</v>
      </c>
      <c r="T4956" s="1">
        <v>44763</v>
      </c>
      <c r="U4956" t="str">
        <f t="shared" si="385"/>
        <v>Sunkist Soda - Orange</v>
      </c>
      <c r="V4956" t="str">
        <f t="shared" si="386"/>
        <v>Carbonated</v>
      </c>
      <c r="W4956" t="s">
        <v>34</v>
      </c>
      <c r="X4956" t="b">
        <f t="shared" si="388"/>
        <v>1</v>
      </c>
      <c r="Y4956">
        <f t="shared" si="387"/>
        <v>1.5</v>
      </c>
      <c r="Z4956" s="2">
        <f t="shared" si="389"/>
        <v>1</v>
      </c>
      <c r="AA4956" t="s">
        <v>260</v>
      </c>
      <c r="AB4956" t="s">
        <v>261</v>
      </c>
      <c r="AD4956" t="s">
        <v>60</v>
      </c>
      <c r="AE4956" t="s">
        <v>794</v>
      </c>
      <c r="AF4956">
        <v>2022</v>
      </c>
    </row>
    <row r="4957" spans="1:32" x14ac:dyDescent="0.25">
      <c r="A4957" t="s">
        <v>29</v>
      </c>
      <c r="B4957" t="s">
        <v>67</v>
      </c>
      <c r="C4957" t="s">
        <v>68</v>
      </c>
      <c r="D4957" t="s">
        <v>69</v>
      </c>
      <c r="E4957">
        <f>_xlfn.XLOOKUP(Table1[[#This Row],[Location]],'Location analysis'!A:A,'Location analysis'!B:B)</f>
        <v>40.435699999999997</v>
      </c>
      <c r="F4957">
        <f>_xlfn.XLOOKUP(Table1[[#This Row],[Location]],'Location analysis'!A:A,'Location analysis'!C:C)</f>
        <v>-74.125200000000007</v>
      </c>
      <c r="G4957" t="s">
        <v>738</v>
      </c>
      <c r="H4957" t="s">
        <v>34</v>
      </c>
      <c r="I4957">
        <v>15399933422</v>
      </c>
      <c r="J4957" t="s">
        <v>793</v>
      </c>
      <c r="K4957" t="s">
        <v>51</v>
      </c>
      <c r="L4957">
        <v>142</v>
      </c>
      <c r="M4957">
        <v>1.5</v>
      </c>
      <c r="N4957">
        <v>1</v>
      </c>
      <c r="O4957">
        <v>142</v>
      </c>
      <c r="P4957">
        <v>1.5</v>
      </c>
      <c r="Q4957">
        <v>1</v>
      </c>
      <c r="R4957">
        <v>1.5</v>
      </c>
      <c r="S4957">
        <v>1.5</v>
      </c>
      <c r="T4957" s="1">
        <v>44763</v>
      </c>
      <c r="U4957" t="str">
        <f t="shared" si="385"/>
        <v>Coca Cola - Regular</v>
      </c>
      <c r="V4957" t="str">
        <f t="shared" si="386"/>
        <v>Carbonated</v>
      </c>
      <c r="W4957" t="s">
        <v>34</v>
      </c>
      <c r="X4957" t="b">
        <f t="shared" si="388"/>
        <v>1</v>
      </c>
      <c r="Y4957">
        <f t="shared" si="387"/>
        <v>1.5</v>
      </c>
      <c r="Z4957" s="2">
        <f t="shared" si="389"/>
        <v>1</v>
      </c>
      <c r="AA4957" t="s">
        <v>183</v>
      </c>
      <c r="AB4957" t="s">
        <v>739</v>
      </c>
      <c r="AD4957" t="s">
        <v>60</v>
      </c>
      <c r="AE4957" t="s">
        <v>794</v>
      </c>
      <c r="AF4957">
        <v>2022</v>
      </c>
    </row>
    <row r="4958" spans="1:32" x14ac:dyDescent="0.25">
      <c r="A4958" t="s">
        <v>29</v>
      </c>
      <c r="B4958" t="s">
        <v>67</v>
      </c>
      <c r="C4958" t="s">
        <v>68</v>
      </c>
      <c r="D4958" t="s">
        <v>69</v>
      </c>
      <c r="E4958">
        <f>_xlfn.XLOOKUP(Table1[[#This Row],[Location]],'Location analysis'!A:A,'Location analysis'!B:B)</f>
        <v>40.435699999999997</v>
      </c>
      <c r="F4958">
        <f>_xlfn.XLOOKUP(Table1[[#This Row],[Location]],'Location analysis'!A:A,'Location analysis'!C:C)</f>
        <v>-74.125200000000007</v>
      </c>
      <c r="G4958" t="s">
        <v>738</v>
      </c>
      <c r="H4958" t="s">
        <v>34</v>
      </c>
      <c r="I4958">
        <v>15399934862</v>
      </c>
      <c r="J4958" t="s">
        <v>793</v>
      </c>
      <c r="K4958" t="s">
        <v>51</v>
      </c>
      <c r="L4958">
        <v>142</v>
      </c>
      <c r="M4958">
        <v>1.5</v>
      </c>
      <c r="N4958">
        <v>1</v>
      </c>
      <c r="O4958">
        <v>142</v>
      </c>
      <c r="P4958">
        <v>1.5</v>
      </c>
      <c r="Q4958">
        <v>1</v>
      </c>
      <c r="R4958">
        <v>1.5</v>
      </c>
      <c r="S4958">
        <v>1.5</v>
      </c>
      <c r="T4958" s="1">
        <v>44763</v>
      </c>
      <c r="U4958" t="str">
        <f t="shared" si="385"/>
        <v>Coca Cola - Regular</v>
      </c>
      <c r="V4958" t="str">
        <f t="shared" si="386"/>
        <v>Carbonated</v>
      </c>
      <c r="W4958" t="s">
        <v>34</v>
      </c>
      <c r="X4958" t="b">
        <f t="shared" si="388"/>
        <v>1</v>
      </c>
      <c r="Y4958">
        <f t="shared" si="387"/>
        <v>1.5</v>
      </c>
      <c r="Z4958" s="2">
        <f t="shared" si="389"/>
        <v>1</v>
      </c>
      <c r="AA4958" t="s">
        <v>183</v>
      </c>
      <c r="AB4958" t="s">
        <v>739</v>
      </c>
      <c r="AD4958" t="s">
        <v>60</v>
      </c>
      <c r="AE4958" t="s">
        <v>794</v>
      </c>
      <c r="AF4958">
        <v>2022</v>
      </c>
    </row>
    <row r="4959" spans="1:32" x14ac:dyDescent="0.25">
      <c r="A4959" t="s">
        <v>29</v>
      </c>
      <c r="B4959" t="s">
        <v>394</v>
      </c>
      <c r="C4959" t="s">
        <v>395</v>
      </c>
      <c r="D4959" t="s">
        <v>396</v>
      </c>
      <c r="E4959">
        <f>_xlfn.XLOOKUP(Table1[[#This Row],[Location]],'Location analysis'!A:A,'Location analysis'!B:B)</f>
        <v>40.416893999999999</v>
      </c>
      <c r="F4959">
        <f>_xlfn.XLOOKUP(Table1[[#This Row],[Location]],'Location analysis'!A:A,'Location analysis'!C:C)</f>
        <v>-74.420399000000003</v>
      </c>
      <c r="G4959" t="s">
        <v>182</v>
      </c>
      <c r="H4959" t="s">
        <v>34</v>
      </c>
      <c r="I4959">
        <v>15400286526</v>
      </c>
      <c r="J4959" t="s">
        <v>793</v>
      </c>
      <c r="K4959" t="s">
        <v>36</v>
      </c>
      <c r="L4959">
        <v>142</v>
      </c>
      <c r="M4959">
        <v>1.5</v>
      </c>
      <c r="N4959">
        <v>1</v>
      </c>
      <c r="O4959">
        <v>142</v>
      </c>
      <c r="P4959">
        <v>1.5</v>
      </c>
      <c r="Q4959">
        <v>1</v>
      </c>
      <c r="R4959">
        <v>1.5</v>
      </c>
      <c r="S4959">
        <v>1.5</v>
      </c>
      <c r="T4959" s="1">
        <v>44763</v>
      </c>
      <c r="U4959" t="str">
        <f t="shared" si="385"/>
        <v>Coca Cola - Zero Sugar</v>
      </c>
      <c r="V4959" t="str">
        <f t="shared" si="386"/>
        <v>Carbonated</v>
      </c>
      <c r="W4959" t="s">
        <v>34</v>
      </c>
      <c r="X4959" t="b">
        <f t="shared" si="388"/>
        <v>1</v>
      </c>
      <c r="Y4959">
        <f t="shared" si="387"/>
        <v>1.5</v>
      </c>
      <c r="Z4959" s="2">
        <f t="shared" si="389"/>
        <v>1</v>
      </c>
      <c r="AA4959" t="s">
        <v>183</v>
      </c>
      <c r="AB4959" t="s">
        <v>184</v>
      </c>
      <c r="AD4959" t="s">
        <v>60</v>
      </c>
      <c r="AE4959" t="s">
        <v>794</v>
      </c>
      <c r="AF4959">
        <v>2022</v>
      </c>
    </row>
    <row r="4960" spans="1:32" x14ac:dyDescent="0.25">
      <c r="A4960" t="s">
        <v>29</v>
      </c>
      <c r="B4960" t="s">
        <v>67</v>
      </c>
      <c r="C4960" t="s">
        <v>68</v>
      </c>
      <c r="D4960" t="s">
        <v>69</v>
      </c>
      <c r="E4960">
        <f>_xlfn.XLOOKUP(Table1[[#This Row],[Location]],'Location analysis'!A:A,'Location analysis'!B:B)</f>
        <v>40.435699999999997</v>
      </c>
      <c r="F4960">
        <f>_xlfn.XLOOKUP(Table1[[#This Row],[Location]],'Location analysis'!A:A,'Location analysis'!C:C)</f>
        <v>-74.125200000000007</v>
      </c>
      <c r="G4960" t="s">
        <v>722</v>
      </c>
      <c r="H4960" t="s">
        <v>49</v>
      </c>
      <c r="I4960">
        <v>15399495240</v>
      </c>
      <c r="J4960" t="s">
        <v>793</v>
      </c>
      <c r="K4960" t="s">
        <v>51</v>
      </c>
      <c r="L4960">
        <v>143</v>
      </c>
      <c r="M4960">
        <v>2.5</v>
      </c>
      <c r="N4960">
        <v>1</v>
      </c>
      <c r="O4960">
        <v>143</v>
      </c>
      <c r="P4960">
        <v>2.5</v>
      </c>
      <c r="Q4960">
        <v>1</v>
      </c>
      <c r="R4960">
        <v>2.5</v>
      </c>
      <c r="S4960">
        <v>2.5</v>
      </c>
      <c r="T4960" s="1">
        <v>44763</v>
      </c>
      <c r="U4960" t="str">
        <f t="shared" si="385"/>
        <v>Snapple Tea - Lemon</v>
      </c>
      <c r="V4960" t="str">
        <f t="shared" si="386"/>
        <v>Non Carbonated</v>
      </c>
      <c r="W4960" t="s">
        <v>49</v>
      </c>
      <c r="X4960" t="b">
        <f t="shared" si="388"/>
        <v>1</v>
      </c>
      <c r="Y4960">
        <f t="shared" si="387"/>
        <v>2.5</v>
      </c>
      <c r="Z4960" s="2">
        <f t="shared" si="389"/>
        <v>1.6666666666666667</v>
      </c>
      <c r="AA4960" t="s">
        <v>330</v>
      </c>
      <c r="AB4960" t="s">
        <v>76</v>
      </c>
      <c r="AD4960" t="s">
        <v>60</v>
      </c>
      <c r="AE4960" t="s">
        <v>794</v>
      </c>
      <c r="AF4960">
        <v>2022</v>
      </c>
    </row>
    <row r="4961" spans="1:32" x14ac:dyDescent="0.25">
      <c r="A4961" t="s">
        <v>29</v>
      </c>
      <c r="B4961" t="s">
        <v>394</v>
      </c>
      <c r="C4961" t="s">
        <v>395</v>
      </c>
      <c r="D4961" t="s">
        <v>396</v>
      </c>
      <c r="E4961">
        <f>_xlfn.XLOOKUP(Table1[[#This Row],[Location]],'Location analysis'!A:A,'Location analysis'!B:B)</f>
        <v>40.416893999999999</v>
      </c>
      <c r="F4961">
        <f>_xlfn.XLOOKUP(Table1[[#This Row],[Location]],'Location analysis'!A:A,'Location analysis'!C:C)</f>
        <v>-74.420399000000003</v>
      </c>
      <c r="G4961" t="s">
        <v>632</v>
      </c>
      <c r="I4961">
        <v>15399507276</v>
      </c>
      <c r="J4961" t="s">
        <v>793</v>
      </c>
      <c r="K4961" t="s">
        <v>51</v>
      </c>
      <c r="L4961">
        <v>154</v>
      </c>
      <c r="M4961">
        <v>4</v>
      </c>
      <c r="N4961">
        <v>1</v>
      </c>
      <c r="O4961">
        <v>154</v>
      </c>
      <c r="P4961">
        <v>4</v>
      </c>
      <c r="Q4961">
        <v>1</v>
      </c>
      <c r="R4961">
        <v>4</v>
      </c>
      <c r="S4961">
        <v>4</v>
      </c>
      <c r="T4961" s="1">
        <v>44763</v>
      </c>
      <c r="U4961" t="str">
        <f t="shared" si="385"/>
        <v>Mini Chips Ahoy - Go Paks</v>
      </c>
      <c r="V4961" t="str">
        <f t="shared" si="386"/>
        <v>Cell is Blank - Dis-regard</v>
      </c>
      <c r="W4961" t="s">
        <v>43</v>
      </c>
      <c r="X4961" t="b">
        <f t="shared" si="388"/>
        <v>1</v>
      </c>
      <c r="Y4961">
        <f t="shared" si="387"/>
        <v>4</v>
      </c>
      <c r="Z4961" s="2">
        <f t="shared" si="389"/>
        <v>2.6666666666666665</v>
      </c>
      <c r="AA4961" t="s">
        <v>633</v>
      </c>
      <c r="AB4961" t="s">
        <v>492</v>
      </c>
      <c r="AD4961" t="s">
        <v>60</v>
      </c>
      <c r="AE4961" t="s">
        <v>794</v>
      </c>
      <c r="AF4961">
        <v>2022</v>
      </c>
    </row>
    <row r="4962" spans="1:32" x14ac:dyDescent="0.25">
      <c r="A4962" t="s">
        <v>29</v>
      </c>
      <c r="B4962" t="s">
        <v>394</v>
      </c>
      <c r="C4962" t="s">
        <v>395</v>
      </c>
      <c r="D4962" t="s">
        <v>396</v>
      </c>
      <c r="E4962">
        <f>_xlfn.XLOOKUP(Table1[[#This Row],[Location]],'Location analysis'!A:A,'Location analysis'!B:B)</f>
        <v>40.416893999999999</v>
      </c>
      <c r="F4962">
        <f>_xlfn.XLOOKUP(Table1[[#This Row],[Location]],'Location analysis'!A:A,'Location analysis'!C:C)</f>
        <v>-74.420399000000003</v>
      </c>
      <c r="G4962" t="s">
        <v>634</v>
      </c>
      <c r="I4962">
        <v>15399509457</v>
      </c>
      <c r="J4962" t="s">
        <v>793</v>
      </c>
      <c r="K4962" t="s">
        <v>51</v>
      </c>
      <c r="L4962">
        <v>152</v>
      </c>
      <c r="M4962">
        <v>4</v>
      </c>
      <c r="N4962">
        <v>1</v>
      </c>
      <c r="O4962">
        <v>152</v>
      </c>
      <c r="P4962">
        <v>4</v>
      </c>
      <c r="Q4962">
        <v>1</v>
      </c>
      <c r="R4962">
        <v>4</v>
      </c>
      <c r="S4962">
        <v>4</v>
      </c>
      <c r="T4962" s="1">
        <v>44763</v>
      </c>
      <c r="U4962" t="str">
        <f t="shared" si="385"/>
        <v>Oreo Mini - Go Paks</v>
      </c>
      <c r="V4962" t="str">
        <f t="shared" si="386"/>
        <v>Cell is Blank - Dis-regard</v>
      </c>
      <c r="W4962" t="s">
        <v>43</v>
      </c>
      <c r="X4962" t="b">
        <f t="shared" si="388"/>
        <v>1</v>
      </c>
      <c r="Y4962">
        <f t="shared" si="387"/>
        <v>4</v>
      </c>
      <c r="Z4962" s="2">
        <f t="shared" si="389"/>
        <v>2.6666666666666665</v>
      </c>
      <c r="AA4962" t="s">
        <v>635</v>
      </c>
      <c r="AB4962" t="s">
        <v>492</v>
      </c>
      <c r="AD4962" t="s">
        <v>60</v>
      </c>
      <c r="AE4962" t="s">
        <v>794</v>
      </c>
      <c r="AF4962">
        <v>2022</v>
      </c>
    </row>
    <row r="4963" spans="1:32" x14ac:dyDescent="0.25">
      <c r="A4963" t="s">
        <v>29</v>
      </c>
      <c r="B4963" t="s">
        <v>67</v>
      </c>
      <c r="C4963" t="s">
        <v>68</v>
      </c>
      <c r="D4963" t="s">
        <v>69</v>
      </c>
      <c r="E4963">
        <f>_xlfn.XLOOKUP(Table1[[#This Row],[Location]],'Location analysis'!A:A,'Location analysis'!B:B)</f>
        <v>40.435699999999997</v>
      </c>
      <c r="F4963">
        <f>_xlfn.XLOOKUP(Table1[[#This Row],[Location]],'Location analysis'!A:A,'Location analysis'!C:C)</f>
        <v>-74.125200000000007</v>
      </c>
      <c r="G4963" t="s">
        <v>70</v>
      </c>
      <c r="H4963" t="s">
        <v>34</v>
      </c>
      <c r="I4963">
        <v>15400634928</v>
      </c>
      <c r="J4963" t="s">
        <v>793</v>
      </c>
      <c r="K4963" t="s">
        <v>51</v>
      </c>
      <c r="L4963">
        <v>144</v>
      </c>
      <c r="M4963">
        <v>3</v>
      </c>
      <c r="N4963">
        <v>1</v>
      </c>
      <c r="O4963">
        <v>144</v>
      </c>
      <c r="P4963">
        <v>3</v>
      </c>
      <c r="Q4963">
        <v>1</v>
      </c>
      <c r="R4963">
        <v>3</v>
      </c>
      <c r="S4963">
        <v>3</v>
      </c>
      <c r="T4963" s="1">
        <v>44763</v>
      </c>
      <c r="U4963" t="str">
        <f t="shared" si="385"/>
        <v>Monster Energy Original</v>
      </c>
      <c r="V4963" t="str">
        <f t="shared" si="386"/>
        <v>Carbonated</v>
      </c>
      <c r="W4963" t="s">
        <v>34</v>
      </c>
      <c r="X4963" t="b">
        <f t="shared" si="388"/>
        <v>1</v>
      </c>
      <c r="Y4963">
        <f t="shared" si="387"/>
        <v>3</v>
      </c>
      <c r="Z4963" s="2">
        <f t="shared" si="389"/>
        <v>2</v>
      </c>
      <c r="AA4963" t="s">
        <v>70</v>
      </c>
      <c r="AD4963" t="s">
        <v>60</v>
      </c>
      <c r="AE4963" t="s">
        <v>794</v>
      </c>
      <c r="AF4963">
        <v>2022</v>
      </c>
    </row>
    <row r="4964" spans="1:32" x14ac:dyDescent="0.25">
      <c r="A4964" t="s">
        <v>29</v>
      </c>
      <c r="B4964" t="s">
        <v>394</v>
      </c>
      <c r="C4964" t="s">
        <v>395</v>
      </c>
      <c r="D4964" t="s">
        <v>396</v>
      </c>
      <c r="E4964">
        <f>_xlfn.XLOOKUP(Table1[[#This Row],[Location]],'Location analysis'!A:A,'Location analysis'!B:B)</f>
        <v>40.416893999999999</v>
      </c>
      <c r="F4964">
        <f>_xlfn.XLOOKUP(Table1[[#This Row],[Location]],'Location analysis'!A:A,'Location analysis'!C:C)</f>
        <v>-74.420399000000003</v>
      </c>
      <c r="G4964" t="s">
        <v>485</v>
      </c>
      <c r="H4964" t="s">
        <v>43</v>
      </c>
      <c r="I4964">
        <v>15400662710</v>
      </c>
      <c r="J4964" t="s">
        <v>793</v>
      </c>
      <c r="K4964" t="s">
        <v>51</v>
      </c>
      <c r="L4964">
        <v>136</v>
      </c>
      <c r="M4964">
        <v>2</v>
      </c>
      <c r="N4964">
        <v>1</v>
      </c>
      <c r="O4964">
        <v>136</v>
      </c>
      <c r="P4964">
        <v>2</v>
      </c>
      <c r="Q4964">
        <v>1</v>
      </c>
      <c r="R4964">
        <v>2</v>
      </c>
      <c r="S4964">
        <v>2</v>
      </c>
      <c r="T4964" s="1">
        <v>44763</v>
      </c>
      <c r="U4964" t="str">
        <f t="shared" si="385"/>
        <v>Keto Bar - Creamy Peanut Butter Chocolate</v>
      </c>
      <c r="V4964" t="str">
        <f t="shared" si="386"/>
        <v>Food</v>
      </c>
      <c r="W4964" t="s">
        <v>43</v>
      </c>
      <c r="X4964" t="b">
        <f t="shared" si="388"/>
        <v>1</v>
      </c>
      <c r="Y4964">
        <f t="shared" si="387"/>
        <v>2</v>
      </c>
      <c r="Z4964" s="2">
        <f t="shared" si="389"/>
        <v>1.3333333333333333</v>
      </c>
      <c r="AA4964" t="s">
        <v>486</v>
      </c>
      <c r="AB4964" t="s">
        <v>487</v>
      </c>
      <c r="AD4964" t="s">
        <v>60</v>
      </c>
      <c r="AE4964" t="s">
        <v>794</v>
      </c>
      <c r="AF4964">
        <v>2022</v>
      </c>
    </row>
    <row r="4965" spans="1:32" x14ac:dyDescent="0.25">
      <c r="A4965" t="s">
        <v>29</v>
      </c>
      <c r="B4965" t="s">
        <v>394</v>
      </c>
      <c r="C4965" t="s">
        <v>395</v>
      </c>
      <c r="D4965" t="s">
        <v>396</v>
      </c>
      <c r="E4965">
        <f>_xlfn.XLOOKUP(Table1[[#This Row],[Location]],'Location analysis'!A:A,'Location analysis'!B:B)</f>
        <v>40.416893999999999</v>
      </c>
      <c r="F4965">
        <f>_xlfn.XLOOKUP(Table1[[#This Row],[Location]],'Location analysis'!A:A,'Location analysis'!C:C)</f>
        <v>-74.420399000000003</v>
      </c>
      <c r="G4965" t="s">
        <v>634</v>
      </c>
      <c r="I4965">
        <v>15400163973</v>
      </c>
      <c r="J4965" t="s">
        <v>793</v>
      </c>
      <c r="K4965" t="s">
        <v>51</v>
      </c>
      <c r="L4965">
        <v>152</v>
      </c>
      <c r="M4965">
        <v>4</v>
      </c>
      <c r="N4965">
        <v>1</v>
      </c>
      <c r="O4965">
        <v>152</v>
      </c>
      <c r="P4965">
        <v>4</v>
      </c>
      <c r="Q4965">
        <v>1</v>
      </c>
      <c r="R4965">
        <v>4</v>
      </c>
      <c r="S4965">
        <v>4</v>
      </c>
      <c r="T4965" s="1">
        <v>44763</v>
      </c>
      <c r="U4965" t="str">
        <f t="shared" si="385"/>
        <v>Oreo Mini - Go Paks</v>
      </c>
      <c r="V4965" t="str">
        <f t="shared" si="386"/>
        <v>Cell is Blank - Dis-regard</v>
      </c>
      <c r="W4965" t="s">
        <v>43</v>
      </c>
      <c r="X4965" t="b">
        <f t="shared" si="388"/>
        <v>1</v>
      </c>
      <c r="Y4965">
        <f t="shared" si="387"/>
        <v>4</v>
      </c>
      <c r="Z4965" s="2">
        <f t="shared" si="389"/>
        <v>2.6666666666666665</v>
      </c>
      <c r="AA4965" t="s">
        <v>635</v>
      </c>
      <c r="AB4965" t="s">
        <v>492</v>
      </c>
      <c r="AD4965" t="s">
        <v>60</v>
      </c>
      <c r="AE4965" t="s">
        <v>794</v>
      </c>
      <c r="AF4965">
        <v>2022</v>
      </c>
    </row>
    <row r="4966" spans="1:32" x14ac:dyDescent="0.25">
      <c r="A4966" t="s">
        <v>29</v>
      </c>
      <c r="B4966" t="s">
        <v>67</v>
      </c>
      <c r="C4966" t="s">
        <v>68</v>
      </c>
      <c r="D4966" t="s">
        <v>69</v>
      </c>
      <c r="E4966">
        <f>_xlfn.XLOOKUP(Table1[[#This Row],[Location]],'Location analysis'!A:A,'Location analysis'!B:B)</f>
        <v>40.435699999999997</v>
      </c>
      <c r="F4966">
        <f>_xlfn.XLOOKUP(Table1[[#This Row],[Location]],'Location analysis'!A:A,'Location analysis'!C:C)</f>
        <v>-74.125200000000007</v>
      </c>
      <c r="G4966" t="s">
        <v>259</v>
      </c>
      <c r="H4966" t="s">
        <v>34</v>
      </c>
      <c r="I4966">
        <v>15399640659</v>
      </c>
      <c r="J4966" t="s">
        <v>793</v>
      </c>
      <c r="K4966" t="s">
        <v>51</v>
      </c>
      <c r="L4966">
        <v>140</v>
      </c>
      <c r="M4966">
        <v>1.5</v>
      </c>
      <c r="N4966">
        <v>1</v>
      </c>
      <c r="O4966">
        <v>140</v>
      </c>
      <c r="P4966">
        <v>1.5</v>
      </c>
      <c r="Q4966">
        <v>1</v>
      </c>
      <c r="R4966">
        <v>1.5</v>
      </c>
      <c r="S4966">
        <v>1.5</v>
      </c>
      <c r="T4966" s="1">
        <v>44763</v>
      </c>
      <c r="U4966" t="str">
        <f t="shared" si="385"/>
        <v>Sunkist Soda - Orange</v>
      </c>
      <c r="V4966" t="str">
        <f t="shared" si="386"/>
        <v>Carbonated</v>
      </c>
      <c r="W4966" t="s">
        <v>34</v>
      </c>
      <c r="X4966" t="b">
        <f t="shared" si="388"/>
        <v>1</v>
      </c>
      <c r="Y4966">
        <f t="shared" si="387"/>
        <v>1.5</v>
      </c>
      <c r="Z4966" s="2">
        <f t="shared" si="389"/>
        <v>1</v>
      </c>
      <c r="AA4966" t="s">
        <v>260</v>
      </c>
      <c r="AB4966" t="s">
        <v>261</v>
      </c>
      <c r="AD4966" t="s">
        <v>60</v>
      </c>
      <c r="AE4966" t="s">
        <v>794</v>
      </c>
      <c r="AF4966">
        <v>2022</v>
      </c>
    </row>
    <row r="4967" spans="1:32" x14ac:dyDescent="0.25">
      <c r="A4967" t="s">
        <v>29</v>
      </c>
      <c r="B4967" t="s">
        <v>67</v>
      </c>
      <c r="C4967" t="s">
        <v>68</v>
      </c>
      <c r="D4967" t="s">
        <v>69</v>
      </c>
      <c r="E4967">
        <f>_xlfn.XLOOKUP(Table1[[#This Row],[Location]],'Location analysis'!A:A,'Location analysis'!B:B)</f>
        <v>40.435699999999997</v>
      </c>
      <c r="F4967">
        <f>_xlfn.XLOOKUP(Table1[[#This Row],[Location]],'Location analysis'!A:A,'Location analysis'!C:C)</f>
        <v>-74.125200000000007</v>
      </c>
      <c r="G4967" t="s">
        <v>259</v>
      </c>
      <c r="H4967" t="s">
        <v>34</v>
      </c>
      <c r="I4967">
        <v>15400815234</v>
      </c>
      <c r="J4967" t="s">
        <v>793</v>
      </c>
      <c r="K4967" t="s">
        <v>51</v>
      </c>
      <c r="L4967">
        <v>140</v>
      </c>
      <c r="M4967">
        <v>1.5</v>
      </c>
      <c r="N4967">
        <v>1</v>
      </c>
      <c r="O4967">
        <v>140</v>
      </c>
      <c r="P4967">
        <v>1.5</v>
      </c>
      <c r="Q4967">
        <v>1</v>
      </c>
      <c r="R4967">
        <v>1.5</v>
      </c>
      <c r="S4967">
        <v>1.5</v>
      </c>
      <c r="T4967" s="1">
        <v>44763</v>
      </c>
      <c r="U4967" t="str">
        <f t="shared" si="385"/>
        <v>Sunkist Soda - Orange</v>
      </c>
      <c r="V4967" t="str">
        <f t="shared" si="386"/>
        <v>Carbonated</v>
      </c>
      <c r="W4967" t="s">
        <v>34</v>
      </c>
      <c r="X4967" t="b">
        <f t="shared" si="388"/>
        <v>1</v>
      </c>
      <c r="Y4967">
        <f t="shared" si="387"/>
        <v>1.5</v>
      </c>
      <c r="Z4967" s="2">
        <f t="shared" si="389"/>
        <v>1</v>
      </c>
      <c r="AA4967" t="s">
        <v>260</v>
      </c>
      <c r="AB4967" t="s">
        <v>261</v>
      </c>
      <c r="AD4967" t="s">
        <v>60</v>
      </c>
      <c r="AE4967" t="s">
        <v>794</v>
      </c>
      <c r="AF4967">
        <v>2022</v>
      </c>
    </row>
    <row r="4968" spans="1:32" x14ac:dyDescent="0.25">
      <c r="A4968" t="s">
        <v>29</v>
      </c>
      <c r="B4968" t="s">
        <v>67</v>
      </c>
      <c r="C4968" t="s">
        <v>68</v>
      </c>
      <c r="D4968" t="s">
        <v>69</v>
      </c>
      <c r="E4968">
        <f>_xlfn.XLOOKUP(Table1[[#This Row],[Location]],'Location analysis'!A:A,'Location analysis'!B:B)</f>
        <v>40.435699999999997</v>
      </c>
      <c r="F4968">
        <f>_xlfn.XLOOKUP(Table1[[#This Row],[Location]],'Location analysis'!A:A,'Location analysis'!C:C)</f>
        <v>-74.125200000000007</v>
      </c>
      <c r="G4968" t="s">
        <v>259</v>
      </c>
      <c r="H4968" t="s">
        <v>34</v>
      </c>
      <c r="I4968">
        <v>15400082003</v>
      </c>
      <c r="J4968" t="s">
        <v>793</v>
      </c>
      <c r="K4968" t="s">
        <v>51</v>
      </c>
      <c r="L4968">
        <v>140</v>
      </c>
      <c r="M4968">
        <v>1.5</v>
      </c>
      <c r="N4968">
        <v>1</v>
      </c>
      <c r="O4968">
        <v>140</v>
      </c>
      <c r="P4968">
        <v>1.5</v>
      </c>
      <c r="Q4968">
        <v>1</v>
      </c>
      <c r="R4968">
        <v>1.5</v>
      </c>
      <c r="S4968">
        <v>1.5</v>
      </c>
      <c r="T4968" s="1">
        <v>44763</v>
      </c>
      <c r="U4968" t="str">
        <f t="shared" si="385"/>
        <v>Sunkist Soda - Orange</v>
      </c>
      <c r="V4968" t="str">
        <f t="shared" si="386"/>
        <v>Carbonated</v>
      </c>
      <c r="W4968" t="s">
        <v>34</v>
      </c>
      <c r="X4968" t="b">
        <f t="shared" si="388"/>
        <v>1</v>
      </c>
      <c r="Y4968">
        <f t="shared" si="387"/>
        <v>1.5</v>
      </c>
      <c r="Z4968" s="2">
        <f t="shared" si="389"/>
        <v>1</v>
      </c>
      <c r="AA4968" t="s">
        <v>260</v>
      </c>
      <c r="AB4968" t="s">
        <v>261</v>
      </c>
      <c r="AD4968" t="s">
        <v>60</v>
      </c>
      <c r="AE4968" t="s">
        <v>794</v>
      </c>
      <c r="AF4968">
        <v>2022</v>
      </c>
    </row>
    <row r="4969" spans="1:32" x14ac:dyDescent="0.25">
      <c r="A4969" t="s">
        <v>29</v>
      </c>
      <c r="B4969" t="s">
        <v>67</v>
      </c>
      <c r="C4969" t="s">
        <v>68</v>
      </c>
      <c r="D4969" t="s">
        <v>69</v>
      </c>
      <c r="E4969">
        <f>_xlfn.XLOOKUP(Table1[[#This Row],[Location]],'Location analysis'!A:A,'Location analysis'!B:B)</f>
        <v>40.435699999999997</v>
      </c>
      <c r="F4969">
        <f>_xlfn.XLOOKUP(Table1[[#This Row],[Location]],'Location analysis'!A:A,'Location analysis'!C:C)</f>
        <v>-74.125200000000007</v>
      </c>
      <c r="G4969" t="s">
        <v>259</v>
      </c>
      <c r="H4969" t="s">
        <v>34</v>
      </c>
      <c r="I4969">
        <v>15401245932</v>
      </c>
      <c r="J4969" t="s">
        <v>793</v>
      </c>
      <c r="K4969" t="s">
        <v>51</v>
      </c>
      <c r="L4969">
        <v>140</v>
      </c>
      <c r="M4969">
        <v>1.5</v>
      </c>
      <c r="N4969">
        <v>1</v>
      </c>
      <c r="O4969">
        <v>140</v>
      </c>
      <c r="P4969">
        <v>1.5</v>
      </c>
      <c r="Q4969">
        <v>1</v>
      </c>
      <c r="R4969">
        <v>1.5</v>
      </c>
      <c r="S4969">
        <v>1.5</v>
      </c>
      <c r="T4969" s="1">
        <v>44763</v>
      </c>
      <c r="U4969" t="str">
        <f t="shared" si="385"/>
        <v>Sunkist Soda - Orange</v>
      </c>
      <c r="V4969" t="str">
        <f t="shared" si="386"/>
        <v>Carbonated</v>
      </c>
      <c r="W4969" t="s">
        <v>34</v>
      </c>
      <c r="X4969" t="b">
        <f t="shared" si="388"/>
        <v>1</v>
      </c>
      <c r="Y4969">
        <f t="shared" si="387"/>
        <v>1.5</v>
      </c>
      <c r="Z4969" s="2">
        <f t="shared" si="389"/>
        <v>1</v>
      </c>
      <c r="AA4969" t="s">
        <v>260</v>
      </c>
      <c r="AB4969" t="s">
        <v>261</v>
      </c>
      <c r="AD4969" t="s">
        <v>60</v>
      </c>
      <c r="AE4969" t="s">
        <v>794</v>
      </c>
      <c r="AF4969">
        <v>2022</v>
      </c>
    </row>
    <row r="4970" spans="1:32" x14ac:dyDescent="0.25">
      <c r="A4970" t="s">
        <v>29</v>
      </c>
      <c r="B4970" t="s">
        <v>46</v>
      </c>
      <c r="C4970" t="s">
        <v>31</v>
      </c>
      <c r="D4970" t="s">
        <v>47</v>
      </c>
      <c r="E4970">
        <f>_xlfn.XLOOKUP(Table1[[#This Row],[Location]],'Location analysis'!A:A,'Location analysis'!B:B)</f>
        <v>40.423690999999998</v>
      </c>
      <c r="F4970">
        <f>_xlfn.XLOOKUP(Table1[[#This Row],[Location]],'Location analysis'!A:A,'Location analysis'!C:C)</f>
        <v>-74.380831999999998</v>
      </c>
      <c r="G4970" t="s">
        <v>197</v>
      </c>
      <c r="H4970" t="s">
        <v>43</v>
      </c>
      <c r="I4970">
        <v>15400783365</v>
      </c>
      <c r="J4970" t="s">
        <v>795</v>
      </c>
      <c r="K4970" t="s">
        <v>36</v>
      </c>
      <c r="L4970">
        <v>125</v>
      </c>
      <c r="M4970">
        <v>1.25</v>
      </c>
      <c r="N4970">
        <v>2</v>
      </c>
      <c r="O4970">
        <v>125</v>
      </c>
      <c r="P4970">
        <v>1.25</v>
      </c>
      <c r="Q4970">
        <v>2</v>
      </c>
      <c r="R4970">
        <v>2.5</v>
      </c>
      <c r="S4970">
        <v>2.5</v>
      </c>
      <c r="T4970" s="1">
        <v>44763</v>
      </c>
      <c r="U4970" t="str">
        <f t="shared" si="385"/>
        <v>Miss Vickie's Potato Chip - Smokehouse BBQ</v>
      </c>
      <c r="V4970" t="str">
        <f t="shared" si="386"/>
        <v>Food</v>
      </c>
      <c r="W4970" t="s">
        <v>43</v>
      </c>
      <c r="X4970" t="b">
        <f t="shared" si="388"/>
        <v>1</v>
      </c>
      <c r="Y4970">
        <f t="shared" si="387"/>
        <v>1.25</v>
      </c>
      <c r="Z4970" s="2">
        <f t="shared" si="389"/>
        <v>0.83333333333333337</v>
      </c>
      <c r="AA4970" t="s">
        <v>58</v>
      </c>
      <c r="AB4970" t="s">
        <v>198</v>
      </c>
      <c r="AD4970" t="s">
        <v>91</v>
      </c>
      <c r="AE4970" t="s">
        <v>796</v>
      </c>
      <c r="AF4970">
        <v>2022</v>
      </c>
    </row>
    <row r="4971" spans="1:32" x14ac:dyDescent="0.25">
      <c r="A4971" t="s">
        <v>29</v>
      </c>
      <c r="B4971" t="s">
        <v>67</v>
      </c>
      <c r="C4971" t="s">
        <v>68</v>
      </c>
      <c r="D4971" t="s">
        <v>69</v>
      </c>
      <c r="E4971">
        <f>_xlfn.XLOOKUP(Table1[[#This Row],[Location]],'Location analysis'!A:A,'Location analysis'!B:B)</f>
        <v>40.435699999999997</v>
      </c>
      <c r="F4971">
        <f>_xlfn.XLOOKUP(Table1[[#This Row],[Location]],'Location analysis'!A:A,'Location analysis'!C:C)</f>
        <v>-74.125200000000007</v>
      </c>
      <c r="G4971" t="s">
        <v>264</v>
      </c>
      <c r="H4971" t="s">
        <v>43</v>
      </c>
      <c r="I4971">
        <v>15402039665</v>
      </c>
      <c r="J4971" t="s">
        <v>795</v>
      </c>
      <c r="K4971" t="s">
        <v>51</v>
      </c>
      <c r="L4971">
        <v>112</v>
      </c>
      <c r="M4971">
        <v>1.5</v>
      </c>
      <c r="N4971">
        <v>1</v>
      </c>
      <c r="O4971">
        <v>112</v>
      </c>
      <c r="P4971">
        <v>1.5</v>
      </c>
      <c r="Q4971">
        <v>1</v>
      </c>
      <c r="R4971">
        <v>1.5</v>
      </c>
      <c r="S4971">
        <v>1.5</v>
      </c>
      <c r="T4971" s="1">
        <v>44763</v>
      </c>
      <c r="U4971" t="str">
        <f t="shared" si="385"/>
        <v>Funyuns - Flaming Hot</v>
      </c>
      <c r="V4971" t="str">
        <f t="shared" si="386"/>
        <v>Food</v>
      </c>
      <c r="W4971" t="s">
        <v>43</v>
      </c>
      <c r="X4971" t="b">
        <f t="shared" si="388"/>
        <v>1</v>
      </c>
      <c r="Y4971">
        <f t="shared" si="387"/>
        <v>1.5</v>
      </c>
      <c r="Z4971" s="2">
        <f t="shared" si="389"/>
        <v>1</v>
      </c>
      <c r="AA4971" t="s">
        <v>265</v>
      </c>
      <c r="AB4971" t="s">
        <v>122</v>
      </c>
      <c r="AD4971" t="s">
        <v>91</v>
      </c>
      <c r="AE4971" t="s">
        <v>796</v>
      </c>
      <c r="AF4971">
        <v>2022</v>
      </c>
    </row>
    <row r="4972" spans="1:32" x14ac:dyDescent="0.25">
      <c r="A4972" t="s">
        <v>29</v>
      </c>
      <c r="B4972" t="s">
        <v>67</v>
      </c>
      <c r="C4972" t="s">
        <v>68</v>
      </c>
      <c r="D4972" t="s">
        <v>69</v>
      </c>
      <c r="E4972">
        <f>_xlfn.XLOOKUP(Table1[[#This Row],[Location]],'Location analysis'!A:A,'Location analysis'!B:B)</f>
        <v>40.435699999999997</v>
      </c>
      <c r="F4972">
        <f>_xlfn.XLOOKUP(Table1[[#This Row],[Location]],'Location analysis'!A:A,'Location analysis'!C:C)</f>
        <v>-74.125200000000007</v>
      </c>
      <c r="G4972" t="s">
        <v>264</v>
      </c>
      <c r="H4972" t="s">
        <v>43</v>
      </c>
      <c r="I4972">
        <v>15402039820</v>
      </c>
      <c r="J4972" t="s">
        <v>795</v>
      </c>
      <c r="K4972" t="s">
        <v>51</v>
      </c>
      <c r="L4972">
        <v>112</v>
      </c>
      <c r="M4972">
        <v>1.5</v>
      </c>
      <c r="N4972">
        <v>1</v>
      </c>
      <c r="O4972">
        <v>112</v>
      </c>
      <c r="P4972">
        <v>1.5</v>
      </c>
      <c r="Q4972">
        <v>1</v>
      </c>
      <c r="R4972">
        <v>1.5</v>
      </c>
      <c r="S4972">
        <v>1.5</v>
      </c>
      <c r="T4972" s="1">
        <v>44763</v>
      </c>
      <c r="U4972" t="str">
        <f t="shared" si="385"/>
        <v>Funyuns - Flaming Hot</v>
      </c>
      <c r="V4972" t="str">
        <f t="shared" si="386"/>
        <v>Food</v>
      </c>
      <c r="W4972" t="s">
        <v>43</v>
      </c>
      <c r="X4972" t="b">
        <f t="shared" si="388"/>
        <v>1</v>
      </c>
      <c r="Y4972">
        <f t="shared" si="387"/>
        <v>1.5</v>
      </c>
      <c r="Z4972" s="2">
        <f t="shared" si="389"/>
        <v>1</v>
      </c>
      <c r="AA4972" t="s">
        <v>265</v>
      </c>
      <c r="AB4972" t="s">
        <v>122</v>
      </c>
      <c r="AD4972" t="s">
        <v>91</v>
      </c>
      <c r="AE4972" t="s">
        <v>796</v>
      </c>
      <c r="AF4972">
        <v>2022</v>
      </c>
    </row>
    <row r="4973" spans="1:32" x14ac:dyDescent="0.25">
      <c r="A4973" t="s">
        <v>29</v>
      </c>
      <c r="B4973" t="s">
        <v>67</v>
      </c>
      <c r="C4973" t="s">
        <v>68</v>
      </c>
      <c r="D4973" t="s">
        <v>69</v>
      </c>
      <c r="E4973">
        <f>_xlfn.XLOOKUP(Table1[[#This Row],[Location]],'Location analysis'!A:A,'Location analysis'!B:B)</f>
        <v>40.435699999999997</v>
      </c>
      <c r="F4973">
        <f>_xlfn.XLOOKUP(Table1[[#This Row],[Location]],'Location analysis'!A:A,'Location analysis'!C:C)</f>
        <v>-74.125200000000007</v>
      </c>
      <c r="G4973" t="s">
        <v>70</v>
      </c>
      <c r="H4973" t="s">
        <v>34</v>
      </c>
      <c r="I4973">
        <v>15402001899</v>
      </c>
      <c r="J4973" t="s">
        <v>795</v>
      </c>
      <c r="K4973" t="s">
        <v>51</v>
      </c>
      <c r="L4973">
        <v>146</v>
      </c>
      <c r="M4973">
        <v>3</v>
      </c>
      <c r="N4973">
        <v>1</v>
      </c>
      <c r="O4973">
        <v>146</v>
      </c>
      <c r="P4973">
        <v>3</v>
      </c>
      <c r="Q4973">
        <v>1</v>
      </c>
      <c r="R4973">
        <v>3</v>
      </c>
      <c r="S4973">
        <v>3</v>
      </c>
      <c r="T4973" s="1">
        <v>44763</v>
      </c>
      <c r="U4973" t="str">
        <f t="shared" si="385"/>
        <v>Monster Energy Original</v>
      </c>
      <c r="V4973" t="str">
        <f t="shared" si="386"/>
        <v>Carbonated</v>
      </c>
      <c r="W4973" t="s">
        <v>34</v>
      </c>
      <c r="X4973" t="b">
        <f t="shared" si="388"/>
        <v>1</v>
      </c>
      <c r="Y4973">
        <f t="shared" si="387"/>
        <v>3</v>
      </c>
      <c r="Z4973" s="2">
        <f t="shared" si="389"/>
        <v>2</v>
      </c>
      <c r="AA4973" t="s">
        <v>70</v>
      </c>
      <c r="AD4973" t="s">
        <v>91</v>
      </c>
      <c r="AE4973" t="s">
        <v>796</v>
      </c>
      <c r="AF4973">
        <v>2022</v>
      </c>
    </row>
    <row r="4974" spans="1:32" x14ac:dyDescent="0.25">
      <c r="A4974" t="s">
        <v>29</v>
      </c>
      <c r="B4974" t="s">
        <v>67</v>
      </c>
      <c r="C4974" t="s">
        <v>68</v>
      </c>
      <c r="D4974" t="s">
        <v>69</v>
      </c>
      <c r="E4974">
        <f>_xlfn.XLOOKUP(Table1[[#This Row],[Location]],'Location analysis'!A:A,'Location analysis'!B:B)</f>
        <v>40.435699999999997</v>
      </c>
      <c r="F4974">
        <f>_xlfn.XLOOKUP(Table1[[#This Row],[Location]],'Location analysis'!A:A,'Location analysis'!C:C)</f>
        <v>-74.125200000000007</v>
      </c>
      <c r="G4974" t="s">
        <v>259</v>
      </c>
      <c r="H4974" t="s">
        <v>34</v>
      </c>
      <c r="I4974">
        <v>15400627123</v>
      </c>
      <c r="J4974" t="s">
        <v>795</v>
      </c>
      <c r="K4974" t="s">
        <v>51</v>
      </c>
      <c r="L4974">
        <v>140</v>
      </c>
      <c r="M4974">
        <v>1.5</v>
      </c>
      <c r="N4974">
        <v>1</v>
      </c>
      <c r="O4974">
        <v>140</v>
      </c>
      <c r="P4974">
        <v>1.5</v>
      </c>
      <c r="Q4974">
        <v>1</v>
      </c>
      <c r="R4974">
        <v>1.5</v>
      </c>
      <c r="S4974">
        <v>1.5</v>
      </c>
      <c r="T4974" s="1">
        <v>44763</v>
      </c>
      <c r="U4974" t="str">
        <f t="shared" si="385"/>
        <v>Sunkist Soda - Orange</v>
      </c>
      <c r="V4974" t="str">
        <f t="shared" si="386"/>
        <v>Carbonated</v>
      </c>
      <c r="W4974" t="s">
        <v>34</v>
      </c>
      <c r="X4974" t="b">
        <f t="shared" si="388"/>
        <v>1</v>
      </c>
      <c r="Y4974">
        <f t="shared" si="387"/>
        <v>1.5</v>
      </c>
      <c r="Z4974" s="2">
        <f t="shared" si="389"/>
        <v>1</v>
      </c>
      <c r="AA4974" t="s">
        <v>260</v>
      </c>
      <c r="AB4974" t="s">
        <v>261</v>
      </c>
      <c r="AD4974" t="s">
        <v>91</v>
      </c>
      <c r="AE4974" t="s">
        <v>796</v>
      </c>
      <c r="AF4974">
        <v>2022</v>
      </c>
    </row>
    <row r="4975" spans="1:32" x14ac:dyDescent="0.25">
      <c r="A4975" t="s">
        <v>29</v>
      </c>
      <c r="B4975" t="s">
        <v>67</v>
      </c>
      <c r="C4975" t="s">
        <v>68</v>
      </c>
      <c r="D4975" t="s">
        <v>69</v>
      </c>
      <c r="E4975">
        <f>_xlfn.XLOOKUP(Table1[[#This Row],[Location]],'Location analysis'!A:A,'Location analysis'!B:B)</f>
        <v>40.435699999999997</v>
      </c>
      <c r="F4975">
        <f>_xlfn.XLOOKUP(Table1[[#This Row],[Location]],'Location analysis'!A:A,'Location analysis'!C:C)</f>
        <v>-74.125200000000007</v>
      </c>
      <c r="G4975" t="s">
        <v>259</v>
      </c>
      <c r="H4975" t="s">
        <v>34</v>
      </c>
      <c r="I4975">
        <v>15401097899</v>
      </c>
      <c r="J4975" t="s">
        <v>795</v>
      </c>
      <c r="K4975" t="s">
        <v>51</v>
      </c>
      <c r="L4975">
        <v>140</v>
      </c>
      <c r="M4975">
        <v>1.5</v>
      </c>
      <c r="N4975">
        <v>1</v>
      </c>
      <c r="O4975">
        <v>140</v>
      </c>
      <c r="P4975">
        <v>1.5</v>
      </c>
      <c r="Q4975">
        <v>1</v>
      </c>
      <c r="R4975">
        <v>1.5</v>
      </c>
      <c r="S4975">
        <v>1.5</v>
      </c>
      <c r="T4975" s="1">
        <v>44763</v>
      </c>
      <c r="U4975" t="str">
        <f t="shared" si="385"/>
        <v>Sunkist Soda - Orange</v>
      </c>
      <c r="V4975" t="str">
        <f t="shared" si="386"/>
        <v>Carbonated</v>
      </c>
      <c r="W4975" t="s">
        <v>34</v>
      </c>
      <c r="X4975" t="b">
        <f t="shared" si="388"/>
        <v>1</v>
      </c>
      <c r="Y4975">
        <f t="shared" si="387"/>
        <v>1.5</v>
      </c>
      <c r="Z4975" s="2">
        <f t="shared" si="389"/>
        <v>1</v>
      </c>
      <c r="AA4975" t="s">
        <v>260</v>
      </c>
      <c r="AB4975" t="s">
        <v>261</v>
      </c>
      <c r="AD4975" t="s">
        <v>91</v>
      </c>
      <c r="AE4975" t="s">
        <v>796</v>
      </c>
      <c r="AF4975">
        <v>2022</v>
      </c>
    </row>
    <row r="4976" spans="1:32" x14ac:dyDescent="0.25">
      <c r="A4976" t="s">
        <v>29</v>
      </c>
      <c r="B4976" t="s">
        <v>67</v>
      </c>
      <c r="C4976" t="s">
        <v>68</v>
      </c>
      <c r="D4976" t="s">
        <v>69</v>
      </c>
      <c r="E4976">
        <f>_xlfn.XLOOKUP(Table1[[#This Row],[Location]],'Location analysis'!A:A,'Location analysis'!B:B)</f>
        <v>40.435699999999997</v>
      </c>
      <c r="F4976">
        <f>_xlfn.XLOOKUP(Table1[[#This Row],[Location]],'Location analysis'!A:A,'Location analysis'!C:C)</f>
        <v>-74.125200000000007</v>
      </c>
      <c r="G4976" t="s">
        <v>259</v>
      </c>
      <c r="H4976" t="s">
        <v>34</v>
      </c>
      <c r="I4976">
        <v>15402060801</v>
      </c>
      <c r="J4976" t="s">
        <v>795</v>
      </c>
      <c r="K4976" t="s">
        <v>51</v>
      </c>
      <c r="L4976">
        <v>140</v>
      </c>
      <c r="M4976">
        <v>1.5</v>
      </c>
      <c r="N4976">
        <v>1</v>
      </c>
      <c r="O4976">
        <v>140</v>
      </c>
      <c r="P4976">
        <v>1.5</v>
      </c>
      <c r="Q4976">
        <v>1</v>
      </c>
      <c r="R4976">
        <v>1.5</v>
      </c>
      <c r="S4976">
        <v>1.5</v>
      </c>
      <c r="T4976" s="1">
        <v>44763</v>
      </c>
      <c r="U4976" t="str">
        <f t="shared" si="385"/>
        <v>Sunkist Soda - Orange</v>
      </c>
      <c r="V4976" t="str">
        <f t="shared" si="386"/>
        <v>Carbonated</v>
      </c>
      <c r="W4976" t="s">
        <v>34</v>
      </c>
      <c r="X4976" t="b">
        <f t="shared" si="388"/>
        <v>1</v>
      </c>
      <c r="Y4976">
        <f t="shared" si="387"/>
        <v>1.5</v>
      </c>
      <c r="Z4976" s="2">
        <f t="shared" si="389"/>
        <v>1</v>
      </c>
      <c r="AA4976" t="s">
        <v>260</v>
      </c>
      <c r="AB4976" t="s">
        <v>261</v>
      </c>
      <c r="AD4976" t="s">
        <v>91</v>
      </c>
      <c r="AE4976" t="s">
        <v>796</v>
      </c>
      <c r="AF4976">
        <v>2022</v>
      </c>
    </row>
    <row r="4977" spans="1:32" x14ac:dyDescent="0.25">
      <c r="A4977" t="s">
        <v>29</v>
      </c>
      <c r="B4977" t="s">
        <v>67</v>
      </c>
      <c r="C4977" t="s">
        <v>68</v>
      </c>
      <c r="D4977" t="s">
        <v>69</v>
      </c>
      <c r="E4977">
        <f>_xlfn.XLOOKUP(Table1[[#This Row],[Location]],'Location analysis'!A:A,'Location analysis'!B:B)</f>
        <v>40.435699999999997</v>
      </c>
      <c r="F4977">
        <f>_xlfn.XLOOKUP(Table1[[#This Row],[Location]],'Location analysis'!A:A,'Location analysis'!C:C)</f>
        <v>-74.125200000000007</v>
      </c>
      <c r="G4977" t="s">
        <v>179</v>
      </c>
      <c r="H4977" t="s">
        <v>43</v>
      </c>
      <c r="I4977">
        <v>15402156586</v>
      </c>
      <c r="J4977" t="s">
        <v>795</v>
      </c>
      <c r="K4977" t="s">
        <v>51</v>
      </c>
      <c r="L4977">
        <v>111</v>
      </c>
      <c r="M4977">
        <v>2</v>
      </c>
      <c r="N4977">
        <v>1</v>
      </c>
      <c r="O4977">
        <v>111</v>
      </c>
      <c r="P4977">
        <v>2</v>
      </c>
      <c r="Q4977">
        <v>1</v>
      </c>
      <c r="R4977">
        <v>2</v>
      </c>
      <c r="S4977">
        <v>2</v>
      </c>
      <c r="T4977" s="1">
        <v>44763</v>
      </c>
      <c r="U4977" t="str">
        <f t="shared" si="385"/>
        <v>Chesters Fries Flaming hot</v>
      </c>
      <c r="V4977" t="str">
        <f t="shared" si="386"/>
        <v>Food</v>
      </c>
      <c r="W4977" t="s">
        <v>43</v>
      </c>
      <c r="X4977" t="b">
        <f t="shared" si="388"/>
        <v>1</v>
      </c>
      <c r="Y4977">
        <f t="shared" si="387"/>
        <v>2</v>
      </c>
      <c r="Z4977" s="2">
        <f t="shared" si="389"/>
        <v>1.3333333333333333</v>
      </c>
      <c r="AA4977" t="s">
        <v>179</v>
      </c>
      <c r="AD4977" t="s">
        <v>91</v>
      </c>
      <c r="AE4977" t="s">
        <v>796</v>
      </c>
      <c r="AF4977">
        <v>2022</v>
      </c>
    </row>
    <row r="4978" spans="1:32" x14ac:dyDescent="0.25">
      <c r="A4978" t="s">
        <v>29</v>
      </c>
      <c r="B4978" t="s">
        <v>67</v>
      </c>
      <c r="C4978" t="s">
        <v>68</v>
      </c>
      <c r="D4978" t="s">
        <v>69</v>
      </c>
      <c r="E4978">
        <f>_xlfn.XLOOKUP(Table1[[#This Row],[Location]],'Location analysis'!A:A,'Location analysis'!B:B)</f>
        <v>40.435699999999997</v>
      </c>
      <c r="F4978">
        <f>_xlfn.XLOOKUP(Table1[[#This Row],[Location]],'Location analysis'!A:A,'Location analysis'!C:C)</f>
        <v>-74.125200000000007</v>
      </c>
      <c r="G4978" t="s">
        <v>179</v>
      </c>
      <c r="H4978" t="s">
        <v>43</v>
      </c>
      <c r="I4978">
        <v>15402161734</v>
      </c>
      <c r="J4978" t="s">
        <v>795</v>
      </c>
      <c r="K4978" t="s">
        <v>51</v>
      </c>
      <c r="L4978">
        <v>113</v>
      </c>
      <c r="M4978">
        <v>1.5</v>
      </c>
      <c r="N4978">
        <v>1</v>
      </c>
      <c r="O4978">
        <v>113</v>
      </c>
      <c r="P4978">
        <v>1.5</v>
      </c>
      <c r="Q4978">
        <v>1</v>
      </c>
      <c r="R4978">
        <v>1.5</v>
      </c>
      <c r="S4978">
        <v>1.5</v>
      </c>
      <c r="T4978" s="1">
        <v>44763</v>
      </c>
      <c r="U4978" t="str">
        <f t="shared" si="385"/>
        <v>Chesters Fries Flaming hot</v>
      </c>
      <c r="V4978" t="str">
        <f t="shared" si="386"/>
        <v>Food</v>
      </c>
      <c r="W4978" t="s">
        <v>43</v>
      </c>
      <c r="X4978" t="b">
        <f t="shared" si="388"/>
        <v>1</v>
      </c>
      <c r="Y4978">
        <f t="shared" si="387"/>
        <v>1.5</v>
      </c>
      <c r="Z4978" s="2">
        <f t="shared" si="389"/>
        <v>1</v>
      </c>
      <c r="AA4978" t="s">
        <v>179</v>
      </c>
      <c r="AD4978" t="s">
        <v>91</v>
      </c>
      <c r="AE4978" t="s">
        <v>796</v>
      </c>
      <c r="AF4978">
        <v>2022</v>
      </c>
    </row>
    <row r="4979" spans="1:32" x14ac:dyDescent="0.25">
      <c r="A4979" t="s">
        <v>29</v>
      </c>
      <c r="B4979" t="s">
        <v>67</v>
      </c>
      <c r="C4979" t="s">
        <v>68</v>
      </c>
      <c r="D4979" t="s">
        <v>69</v>
      </c>
      <c r="E4979">
        <f>_xlfn.XLOOKUP(Table1[[#This Row],[Location]],'Location analysis'!A:A,'Location analysis'!B:B)</f>
        <v>40.435699999999997</v>
      </c>
      <c r="F4979">
        <f>_xlfn.XLOOKUP(Table1[[#This Row],[Location]],'Location analysis'!A:A,'Location analysis'!C:C)</f>
        <v>-74.125200000000007</v>
      </c>
      <c r="G4979" t="s">
        <v>329</v>
      </c>
      <c r="H4979" t="s">
        <v>49</v>
      </c>
      <c r="I4979">
        <v>15406036467</v>
      </c>
      <c r="J4979" t="s">
        <v>795</v>
      </c>
      <c r="K4979" t="s">
        <v>36</v>
      </c>
      <c r="L4979">
        <v>147</v>
      </c>
      <c r="M4979">
        <v>2.5</v>
      </c>
      <c r="N4979">
        <v>1</v>
      </c>
      <c r="O4979">
        <v>147</v>
      </c>
      <c r="P4979">
        <v>2.5</v>
      </c>
      <c r="Q4979">
        <v>1</v>
      </c>
      <c r="R4979">
        <v>2.5</v>
      </c>
      <c r="S4979">
        <v>2.5</v>
      </c>
      <c r="T4979" s="1">
        <v>44764</v>
      </c>
      <c r="U4979" t="str">
        <f t="shared" si="385"/>
        <v>Snapple Tea - Raspberry</v>
      </c>
      <c r="V4979" t="str">
        <f t="shared" si="386"/>
        <v>Non Carbonated</v>
      </c>
      <c r="W4979" t="s">
        <v>49</v>
      </c>
      <c r="X4979" t="b">
        <f t="shared" si="388"/>
        <v>1</v>
      </c>
      <c r="Y4979">
        <f t="shared" si="387"/>
        <v>2.5</v>
      </c>
      <c r="Z4979" s="2">
        <f t="shared" si="389"/>
        <v>1.6666666666666667</v>
      </c>
      <c r="AA4979" t="s">
        <v>330</v>
      </c>
      <c r="AB4979" t="s">
        <v>144</v>
      </c>
      <c r="AD4979" t="s">
        <v>91</v>
      </c>
      <c r="AE4979" t="s">
        <v>796</v>
      </c>
      <c r="AF4979">
        <v>2022</v>
      </c>
    </row>
    <row r="4980" spans="1:32" x14ac:dyDescent="0.25">
      <c r="A4980" t="s">
        <v>29</v>
      </c>
      <c r="B4980" t="s">
        <v>67</v>
      </c>
      <c r="C4980" t="s">
        <v>68</v>
      </c>
      <c r="D4980" t="s">
        <v>69</v>
      </c>
      <c r="E4980">
        <f>_xlfn.XLOOKUP(Table1[[#This Row],[Location]],'Location analysis'!A:A,'Location analysis'!B:B)</f>
        <v>40.435699999999997</v>
      </c>
      <c r="F4980">
        <f>_xlfn.XLOOKUP(Table1[[#This Row],[Location]],'Location analysis'!A:A,'Location analysis'!C:C)</f>
        <v>-74.125200000000007</v>
      </c>
      <c r="G4980" t="s">
        <v>185</v>
      </c>
      <c r="H4980" t="s">
        <v>34</v>
      </c>
      <c r="I4980">
        <v>15406000827</v>
      </c>
      <c r="J4980" t="s">
        <v>795</v>
      </c>
      <c r="K4980" t="s">
        <v>36</v>
      </c>
      <c r="L4980">
        <v>148</v>
      </c>
      <c r="M4980">
        <v>3.5</v>
      </c>
      <c r="N4980">
        <v>1</v>
      </c>
      <c r="O4980">
        <v>148</v>
      </c>
      <c r="P4980">
        <v>3.5</v>
      </c>
      <c r="Q4980">
        <v>1</v>
      </c>
      <c r="R4980">
        <v>3.5</v>
      </c>
      <c r="S4980">
        <v>3.5</v>
      </c>
      <c r="T4980" s="1">
        <v>44764</v>
      </c>
      <c r="U4980" t="str">
        <f t="shared" si="385"/>
        <v>Red Bull - Original</v>
      </c>
      <c r="V4980" t="str">
        <f t="shared" si="386"/>
        <v>Carbonated</v>
      </c>
      <c r="W4980" t="s">
        <v>34</v>
      </c>
      <c r="X4980" t="b">
        <f t="shared" si="388"/>
        <v>1</v>
      </c>
      <c r="Y4980">
        <f t="shared" si="387"/>
        <v>3.5</v>
      </c>
      <c r="Z4980" s="2">
        <f t="shared" si="389"/>
        <v>2.3333333333333335</v>
      </c>
      <c r="AA4980" t="s">
        <v>37</v>
      </c>
      <c r="AB4980" t="s">
        <v>150</v>
      </c>
      <c r="AD4980" t="s">
        <v>91</v>
      </c>
      <c r="AE4980" t="s">
        <v>796</v>
      </c>
      <c r="AF4980">
        <v>2022</v>
      </c>
    </row>
    <row r="4981" spans="1:32" x14ac:dyDescent="0.25">
      <c r="A4981" t="s">
        <v>29</v>
      </c>
      <c r="B4981" t="s">
        <v>46</v>
      </c>
      <c r="C4981" t="s">
        <v>31</v>
      </c>
      <c r="D4981" t="s">
        <v>47</v>
      </c>
      <c r="E4981">
        <f>_xlfn.XLOOKUP(Table1[[#This Row],[Location]],'Location analysis'!A:A,'Location analysis'!B:B)</f>
        <v>40.423690999999998</v>
      </c>
      <c r="F4981">
        <f>_xlfn.XLOOKUP(Table1[[#This Row],[Location]],'Location analysis'!A:A,'Location analysis'!C:C)</f>
        <v>-74.380831999999998</v>
      </c>
      <c r="G4981" t="s">
        <v>542</v>
      </c>
      <c r="H4981" t="s">
        <v>43</v>
      </c>
      <c r="I4981">
        <v>15406149647</v>
      </c>
      <c r="J4981" t="s">
        <v>795</v>
      </c>
      <c r="K4981" t="s">
        <v>36</v>
      </c>
      <c r="L4981">
        <v>114</v>
      </c>
      <c r="M4981">
        <v>1.5</v>
      </c>
      <c r="N4981">
        <v>1</v>
      </c>
      <c r="O4981">
        <v>114</v>
      </c>
      <c r="P4981">
        <v>1.5</v>
      </c>
      <c r="Q4981">
        <v>1</v>
      </c>
      <c r="R4981">
        <v>1.5</v>
      </c>
      <c r="S4981">
        <v>1.5</v>
      </c>
      <c r="T4981" s="1">
        <v>44764</v>
      </c>
      <c r="U4981" t="str">
        <f t="shared" si="385"/>
        <v>Pop Corners - White Cheddar</v>
      </c>
      <c r="V4981" t="str">
        <f t="shared" si="386"/>
        <v>Food</v>
      </c>
      <c r="W4981" t="s">
        <v>43</v>
      </c>
      <c r="X4981" t="b">
        <f t="shared" si="388"/>
        <v>1</v>
      </c>
      <c r="Y4981">
        <f t="shared" si="387"/>
        <v>1.5</v>
      </c>
      <c r="Z4981" s="2">
        <f t="shared" si="389"/>
        <v>1</v>
      </c>
      <c r="AA4981" t="s">
        <v>509</v>
      </c>
      <c r="AB4981" t="s">
        <v>204</v>
      </c>
      <c r="AD4981" t="s">
        <v>91</v>
      </c>
      <c r="AE4981" t="s">
        <v>796</v>
      </c>
      <c r="AF4981">
        <v>2022</v>
      </c>
    </row>
    <row r="4982" spans="1:32" x14ac:dyDescent="0.25">
      <c r="A4982" t="s">
        <v>29</v>
      </c>
      <c r="B4982" t="s">
        <v>62</v>
      </c>
      <c r="C4982" t="s">
        <v>63</v>
      </c>
      <c r="D4982" t="s">
        <v>64</v>
      </c>
      <c r="E4982">
        <f>_xlfn.XLOOKUP(Table1[[#This Row],[Location]],'Location analysis'!A:A,'Location analysis'!B:B)</f>
        <v>40.091900000000003</v>
      </c>
      <c r="F4982">
        <f>_xlfn.XLOOKUP(Table1[[#This Row],[Location]],'Location analysis'!A:A,'Location analysis'!C:C)</f>
        <v>-74.358699999999999</v>
      </c>
      <c r="G4982" t="s">
        <v>112</v>
      </c>
      <c r="H4982" t="s">
        <v>43</v>
      </c>
      <c r="I4982">
        <v>15402385289</v>
      </c>
      <c r="J4982" t="s">
        <v>795</v>
      </c>
      <c r="K4982" t="s">
        <v>36</v>
      </c>
      <c r="L4982">
        <v>132</v>
      </c>
      <c r="M4982">
        <v>2</v>
      </c>
      <c r="N4982">
        <v>1</v>
      </c>
      <c r="O4982">
        <v>132</v>
      </c>
      <c r="P4982">
        <v>2</v>
      </c>
      <c r="Q4982">
        <v>1</v>
      </c>
      <c r="R4982">
        <v>2</v>
      </c>
      <c r="S4982">
        <v>2</v>
      </c>
      <c r="T4982" s="1">
        <v>44763</v>
      </c>
      <c r="U4982" t="str">
        <f t="shared" si="385"/>
        <v>Robert Irvine's - Fit Crunch -  Chocolate Pea</v>
      </c>
      <c r="V4982" t="str">
        <f t="shared" si="386"/>
        <v>Food</v>
      </c>
      <c r="W4982" t="s">
        <v>43</v>
      </c>
      <c r="X4982" t="b">
        <f t="shared" si="388"/>
        <v>1</v>
      </c>
      <c r="Y4982">
        <f t="shared" si="387"/>
        <v>2</v>
      </c>
      <c r="Z4982" s="2">
        <f t="shared" si="389"/>
        <v>1.3333333333333333</v>
      </c>
      <c r="AA4982" t="s">
        <v>113</v>
      </c>
      <c r="AB4982" t="s">
        <v>114</v>
      </c>
      <c r="AC4982" t="s">
        <v>115</v>
      </c>
      <c r="AD4982" t="s">
        <v>91</v>
      </c>
      <c r="AE4982" t="s">
        <v>796</v>
      </c>
      <c r="AF4982">
        <v>2022</v>
      </c>
    </row>
    <row r="4983" spans="1:32" x14ac:dyDescent="0.25">
      <c r="A4983" t="s">
        <v>29</v>
      </c>
      <c r="B4983" t="s">
        <v>67</v>
      </c>
      <c r="C4983" t="s">
        <v>68</v>
      </c>
      <c r="D4983" t="s">
        <v>69</v>
      </c>
      <c r="E4983">
        <f>_xlfn.XLOOKUP(Table1[[#This Row],[Location]],'Location analysis'!A:A,'Location analysis'!B:B)</f>
        <v>40.435699999999997</v>
      </c>
      <c r="F4983">
        <f>_xlfn.XLOOKUP(Table1[[#This Row],[Location]],'Location analysis'!A:A,'Location analysis'!C:C)</f>
        <v>-74.125200000000007</v>
      </c>
      <c r="G4983" t="s">
        <v>264</v>
      </c>
      <c r="H4983" t="s">
        <v>43</v>
      </c>
      <c r="I4983">
        <v>15406355867</v>
      </c>
      <c r="J4983" t="s">
        <v>795</v>
      </c>
      <c r="K4983" t="s">
        <v>36</v>
      </c>
      <c r="L4983">
        <v>112</v>
      </c>
      <c r="M4983">
        <v>1.5</v>
      </c>
      <c r="N4983">
        <v>1</v>
      </c>
      <c r="O4983">
        <v>112</v>
      </c>
      <c r="P4983">
        <v>1.5</v>
      </c>
      <c r="Q4983">
        <v>1</v>
      </c>
      <c r="R4983">
        <v>1.5</v>
      </c>
      <c r="S4983">
        <v>6</v>
      </c>
      <c r="T4983" s="1">
        <v>44764</v>
      </c>
      <c r="U4983" t="str">
        <f t="shared" si="385"/>
        <v>Funyuns - Flaming Hot</v>
      </c>
      <c r="V4983" t="str">
        <f t="shared" si="386"/>
        <v>Food</v>
      </c>
      <c r="W4983" t="s">
        <v>43</v>
      </c>
      <c r="X4983" t="b">
        <f t="shared" si="388"/>
        <v>1</v>
      </c>
      <c r="Y4983">
        <f t="shared" si="387"/>
        <v>1.5</v>
      </c>
      <c r="Z4983" s="2">
        <f t="shared" si="389"/>
        <v>1</v>
      </c>
      <c r="AA4983" t="s">
        <v>265</v>
      </c>
      <c r="AB4983" t="s">
        <v>122</v>
      </c>
      <c r="AD4983" t="s">
        <v>91</v>
      </c>
      <c r="AE4983" t="s">
        <v>796</v>
      </c>
      <c r="AF4983">
        <v>2022</v>
      </c>
    </row>
    <row r="4984" spans="1:32" x14ac:dyDescent="0.25">
      <c r="A4984" t="s">
        <v>29</v>
      </c>
      <c r="B4984" t="s">
        <v>67</v>
      </c>
      <c r="C4984" t="s">
        <v>68</v>
      </c>
      <c r="D4984" t="s">
        <v>69</v>
      </c>
      <c r="E4984">
        <f>_xlfn.XLOOKUP(Table1[[#This Row],[Location]],'Location analysis'!A:A,'Location analysis'!B:B)</f>
        <v>40.435699999999997</v>
      </c>
      <c r="F4984">
        <f>_xlfn.XLOOKUP(Table1[[#This Row],[Location]],'Location analysis'!A:A,'Location analysis'!C:C)</f>
        <v>-74.125200000000007</v>
      </c>
      <c r="G4984" t="s">
        <v>179</v>
      </c>
      <c r="H4984" t="s">
        <v>43</v>
      </c>
      <c r="I4984">
        <v>15406355867</v>
      </c>
      <c r="J4984" t="s">
        <v>795</v>
      </c>
      <c r="K4984" t="s">
        <v>36</v>
      </c>
      <c r="L4984">
        <v>111</v>
      </c>
      <c r="M4984">
        <v>2</v>
      </c>
      <c r="N4984">
        <v>1</v>
      </c>
      <c r="O4984">
        <v>111</v>
      </c>
      <c r="P4984">
        <v>2</v>
      </c>
      <c r="Q4984">
        <v>1</v>
      </c>
      <c r="R4984">
        <v>2</v>
      </c>
      <c r="S4984">
        <v>6</v>
      </c>
      <c r="T4984" s="1">
        <v>44764</v>
      </c>
      <c r="U4984" t="str">
        <f t="shared" si="385"/>
        <v>Chesters Fries Flaming hot</v>
      </c>
      <c r="V4984" t="str">
        <f t="shared" si="386"/>
        <v>Food</v>
      </c>
      <c r="W4984" t="s">
        <v>43</v>
      </c>
      <c r="X4984" t="b">
        <f t="shared" si="388"/>
        <v>1</v>
      </c>
      <c r="Y4984">
        <f t="shared" si="387"/>
        <v>2</v>
      </c>
      <c r="Z4984" s="2">
        <f t="shared" si="389"/>
        <v>1.3333333333333333</v>
      </c>
      <c r="AA4984" t="s">
        <v>179</v>
      </c>
      <c r="AD4984" t="s">
        <v>91</v>
      </c>
      <c r="AE4984" t="s">
        <v>796</v>
      </c>
      <c r="AF4984">
        <v>2022</v>
      </c>
    </row>
    <row r="4985" spans="1:32" x14ac:dyDescent="0.25">
      <c r="A4985" t="s">
        <v>29</v>
      </c>
      <c r="B4985" t="s">
        <v>67</v>
      </c>
      <c r="C4985" t="s">
        <v>68</v>
      </c>
      <c r="D4985" t="s">
        <v>69</v>
      </c>
      <c r="E4985">
        <f>_xlfn.XLOOKUP(Table1[[#This Row],[Location]],'Location analysis'!A:A,'Location analysis'!B:B)</f>
        <v>40.435699999999997</v>
      </c>
      <c r="F4985">
        <f>_xlfn.XLOOKUP(Table1[[#This Row],[Location]],'Location analysis'!A:A,'Location analysis'!C:C)</f>
        <v>-74.125200000000007</v>
      </c>
      <c r="G4985" t="s">
        <v>750</v>
      </c>
      <c r="H4985" t="s">
        <v>49</v>
      </c>
      <c r="I4985">
        <v>15406355867</v>
      </c>
      <c r="J4985" t="s">
        <v>795</v>
      </c>
      <c r="K4985" t="s">
        <v>36</v>
      </c>
      <c r="L4985">
        <v>145</v>
      </c>
      <c r="M4985">
        <v>2.5</v>
      </c>
      <c r="N4985">
        <v>1</v>
      </c>
      <c r="O4985">
        <v>145</v>
      </c>
      <c r="P4985">
        <v>2.5</v>
      </c>
      <c r="Q4985">
        <v>1</v>
      </c>
      <c r="R4985">
        <v>2.5</v>
      </c>
      <c r="S4985">
        <v>6</v>
      </c>
      <c r="T4985" s="1">
        <v>44764</v>
      </c>
      <c r="U4985" t="str">
        <f t="shared" si="385"/>
        <v>Snapple Tea - Peach</v>
      </c>
      <c r="V4985" t="str">
        <f t="shared" si="386"/>
        <v>Non Carbonated</v>
      </c>
      <c r="W4985" t="s">
        <v>49</v>
      </c>
      <c r="X4985" t="b">
        <f t="shared" si="388"/>
        <v>1</v>
      </c>
      <c r="Y4985">
        <f t="shared" si="387"/>
        <v>2.5</v>
      </c>
      <c r="Z4985" s="2">
        <f t="shared" si="389"/>
        <v>1.6666666666666667</v>
      </c>
      <c r="AA4985" t="s">
        <v>330</v>
      </c>
      <c r="AB4985" t="s">
        <v>751</v>
      </c>
      <c r="AD4985" t="s">
        <v>91</v>
      </c>
      <c r="AE4985" t="s">
        <v>796</v>
      </c>
      <c r="AF4985">
        <v>2022</v>
      </c>
    </row>
    <row r="4986" spans="1:32" x14ac:dyDescent="0.25">
      <c r="A4986" t="s">
        <v>29</v>
      </c>
      <c r="B4986" t="s">
        <v>30</v>
      </c>
      <c r="C4986" t="s">
        <v>31</v>
      </c>
      <c r="D4986" t="s">
        <v>32</v>
      </c>
      <c r="E4986">
        <f>_xlfn.XLOOKUP(Table1[[#This Row],[Location]],'Location analysis'!A:A,'Location analysis'!B:B)</f>
        <v>40.423690999999998</v>
      </c>
      <c r="F4986">
        <f>_xlfn.XLOOKUP(Table1[[#This Row],[Location]],'Location analysis'!A:A,'Location analysis'!C:C)</f>
        <v>-74.380831999999998</v>
      </c>
      <c r="G4986" t="s">
        <v>703</v>
      </c>
      <c r="I4986">
        <v>15406051304</v>
      </c>
      <c r="J4986" t="s">
        <v>795</v>
      </c>
      <c r="K4986" t="s">
        <v>36</v>
      </c>
      <c r="L4986">
        <v>140</v>
      </c>
      <c r="M4986">
        <v>1.5</v>
      </c>
      <c r="N4986">
        <v>2</v>
      </c>
      <c r="O4986">
        <v>140</v>
      </c>
      <c r="P4986">
        <v>1.5</v>
      </c>
      <c r="Q4986">
        <v>2</v>
      </c>
      <c r="R4986">
        <v>3</v>
      </c>
      <c r="S4986">
        <v>3</v>
      </c>
      <c r="T4986" s="1">
        <v>44764</v>
      </c>
      <c r="U4986" t="str">
        <f t="shared" si="385"/>
        <v>Canada Dry - Ginger Ale &amp; Lemonde</v>
      </c>
      <c r="V4986" t="str">
        <f t="shared" si="386"/>
        <v>Cell is Blank - Dis-regard</v>
      </c>
      <c r="W4986" t="s">
        <v>34</v>
      </c>
      <c r="X4986" t="b">
        <f t="shared" si="388"/>
        <v>1</v>
      </c>
      <c r="Y4986">
        <f t="shared" si="387"/>
        <v>1.5</v>
      </c>
      <c r="Z4986" s="2">
        <f t="shared" si="389"/>
        <v>1</v>
      </c>
      <c r="AA4986" t="s">
        <v>704</v>
      </c>
      <c r="AB4986" t="s">
        <v>705</v>
      </c>
      <c r="AD4986" t="s">
        <v>91</v>
      </c>
      <c r="AE4986" t="s">
        <v>796</v>
      </c>
      <c r="AF4986">
        <v>2022</v>
      </c>
    </row>
    <row r="4987" spans="1:32" x14ac:dyDescent="0.25">
      <c r="A4987" t="s">
        <v>29</v>
      </c>
      <c r="B4987" t="s">
        <v>394</v>
      </c>
      <c r="C4987" t="s">
        <v>395</v>
      </c>
      <c r="D4987" t="s">
        <v>396</v>
      </c>
      <c r="E4987">
        <f>_xlfn.XLOOKUP(Table1[[#This Row],[Location]],'Location analysis'!A:A,'Location analysis'!B:B)</f>
        <v>40.416893999999999</v>
      </c>
      <c r="F4987">
        <f>_xlfn.XLOOKUP(Table1[[#This Row],[Location]],'Location analysis'!A:A,'Location analysis'!C:C)</f>
        <v>-74.420399000000003</v>
      </c>
      <c r="G4987" t="s">
        <v>192</v>
      </c>
      <c r="H4987" t="s">
        <v>43</v>
      </c>
      <c r="I4987">
        <v>15403549597</v>
      </c>
      <c r="J4987" t="s">
        <v>795</v>
      </c>
      <c r="K4987" t="s">
        <v>51</v>
      </c>
      <c r="L4987">
        <v>121</v>
      </c>
      <c r="M4987">
        <v>1.5</v>
      </c>
      <c r="N4987">
        <v>1</v>
      </c>
      <c r="O4987">
        <v>121</v>
      </c>
      <c r="P4987">
        <v>1.5</v>
      </c>
      <c r="Q4987">
        <v>1</v>
      </c>
      <c r="R4987">
        <v>1.5</v>
      </c>
      <c r="S4987">
        <v>1.5</v>
      </c>
      <c r="T4987" s="1">
        <v>44764</v>
      </c>
      <c r="U4987" t="str">
        <f t="shared" si="385"/>
        <v>CheezIt - Original</v>
      </c>
      <c r="V4987" t="str">
        <f t="shared" si="386"/>
        <v>Food</v>
      </c>
      <c r="W4987" t="s">
        <v>43</v>
      </c>
      <c r="X4987" t="b">
        <f t="shared" si="388"/>
        <v>1</v>
      </c>
      <c r="Y4987">
        <f t="shared" si="387"/>
        <v>1.5</v>
      </c>
      <c r="Z4987" s="2">
        <f t="shared" si="389"/>
        <v>1</v>
      </c>
      <c r="AA4987" t="s">
        <v>193</v>
      </c>
      <c r="AB4987" t="s">
        <v>150</v>
      </c>
      <c r="AD4987" t="s">
        <v>91</v>
      </c>
      <c r="AE4987" t="s">
        <v>796</v>
      </c>
      <c r="AF4987">
        <v>2022</v>
      </c>
    </row>
    <row r="4988" spans="1:32" x14ac:dyDescent="0.25">
      <c r="A4988" t="s">
        <v>29</v>
      </c>
      <c r="B4988" t="s">
        <v>394</v>
      </c>
      <c r="C4988" t="s">
        <v>395</v>
      </c>
      <c r="D4988" t="s">
        <v>396</v>
      </c>
      <c r="E4988">
        <f>_xlfn.XLOOKUP(Table1[[#This Row],[Location]],'Location analysis'!A:A,'Location analysis'!B:B)</f>
        <v>40.416893999999999</v>
      </c>
      <c r="F4988">
        <f>_xlfn.XLOOKUP(Table1[[#This Row],[Location]],'Location analysis'!A:A,'Location analysis'!C:C)</f>
        <v>-74.420399000000003</v>
      </c>
      <c r="G4988" t="s">
        <v>182</v>
      </c>
      <c r="H4988" t="s">
        <v>34</v>
      </c>
      <c r="I4988">
        <v>15402404153</v>
      </c>
      <c r="J4988" t="s">
        <v>795</v>
      </c>
      <c r="K4988" t="s">
        <v>51</v>
      </c>
      <c r="L4988">
        <v>142</v>
      </c>
      <c r="M4988">
        <v>1.5</v>
      </c>
      <c r="N4988">
        <v>1</v>
      </c>
      <c r="O4988">
        <v>142</v>
      </c>
      <c r="P4988">
        <v>1.5</v>
      </c>
      <c r="Q4988">
        <v>1</v>
      </c>
      <c r="R4988">
        <v>1.5</v>
      </c>
      <c r="S4988">
        <v>1.5</v>
      </c>
      <c r="T4988" s="1">
        <v>44763</v>
      </c>
      <c r="U4988" t="str">
        <f t="shared" si="385"/>
        <v>Coca Cola - Zero Sugar</v>
      </c>
      <c r="V4988" t="str">
        <f t="shared" si="386"/>
        <v>Carbonated</v>
      </c>
      <c r="W4988" t="s">
        <v>34</v>
      </c>
      <c r="X4988" t="b">
        <f t="shared" si="388"/>
        <v>1</v>
      </c>
      <c r="Y4988">
        <f t="shared" si="387"/>
        <v>1.5</v>
      </c>
      <c r="Z4988" s="2">
        <f t="shared" si="389"/>
        <v>1</v>
      </c>
      <c r="AA4988" t="s">
        <v>183</v>
      </c>
      <c r="AB4988" t="s">
        <v>184</v>
      </c>
      <c r="AD4988" t="s">
        <v>91</v>
      </c>
      <c r="AE4988" t="s">
        <v>796</v>
      </c>
      <c r="AF4988">
        <v>2022</v>
      </c>
    </row>
    <row r="4989" spans="1:32" x14ac:dyDescent="0.25">
      <c r="A4989" t="s">
        <v>29</v>
      </c>
      <c r="B4989" t="s">
        <v>394</v>
      </c>
      <c r="C4989" t="s">
        <v>395</v>
      </c>
      <c r="D4989" t="s">
        <v>396</v>
      </c>
      <c r="E4989">
        <f>_xlfn.XLOOKUP(Table1[[#This Row],[Location]],'Location analysis'!A:A,'Location analysis'!B:B)</f>
        <v>40.416893999999999</v>
      </c>
      <c r="F4989">
        <f>_xlfn.XLOOKUP(Table1[[#This Row],[Location]],'Location analysis'!A:A,'Location analysis'!C:C)</f>
        <v>-74.420399000000003</v>
      </c>
      <c r="G4989" t="s">
        <v>590</v>
      </c>
      <c r="H4989" t="s">
        <v>43</v>
      </c>
      <c r="I4989">
        <v>15403830320</v>
      </c>
      <c r="J4989" t="s">
        <v>795</v>
      </c>
      <c r="K4989" t="s">
        <v>51</v>
      </c>
      <c r="L4989">
        <v>120</v>
      </c>
      <c r="M4989">
        <v>2.5</v>
      </c>
      <c r="N4989">
        <v>1</v>
      </c>
      <c r="O4989">
        <v>120</v>
      </c>
      <c r="P4989">
        <v>2.5</v>
      </c>
      <c r="Q4989">
        <v>1</v>
      </c>
      <c r="R4989">
        <v>2.5</v>
      </c>
      <c r="S4989">
        <v>2.5</v>
      </c>
      <c r="T4989" s="1">
        <v>44764</v>
      </c>
      <c r="U4989" t="str">
        <f t="shared" si="385"/>
        <v>Snyder's of Hanover Pretzel Pieces - Honey Mu</v>
      </c>
      <c r="V4989" t="str">
        <f t="shared" si="386"/>
        <v>Food</v>
      </c>
      <c r="W4989" t="s">
        <v>43</v>
      </c>
      <c r="X4989" t="b">
        <f t="shared" si="388"/>
        <v>1</v>
      </c>
      <c r="Y4989">
        <f t="shared" si="387"/>
        <v>2.5</v>
      </c>
      <c r="Z4989" s="2">
        <f t="shared" si="389"/>
        <v>1.6666666666666667</v>
      </c>
      <c r="AA4989" t="s">
        <v>591</v>
      </c>
      <c r="AB4989" t="s">
        <v>592</v>
      </c>
      <c r="AD4989" t="s">
        <v>91</v>
      </c>
      <c r="AE4989" t="s">
        <v>796</v>
      </c>
      <c r="AF4989">
        <v>2022</v>
      </c>
    </row>
    <row r="4990" spans="1:32" x14ac:dyDescent="0.25">
      <c r="A4990" t="s">
        <v>29</v>
      </c>
      <c r="B4990" t="s">
        <v>62</v>
      </c>
      <c r="C4990" t="s">
        <v>63</v>
      </c>
      <c r="D4990" t="s">
        <v>64</v>
      </c>
      <c r="E4990">
        <f>_xlfn.XLOOKUP(Table1[[#This Row],[Location]],'Location analysis'!A:A,'Location analysis'!B:B)</f>
        <v>40.091900000000003</v>
      </c>
      <c r="F4990">
        <f>_xlfn.XLOOKUP(Table1[[#This Row],[Location]],'Location analysis'!A:A,'Location analysis'!C:C)</f>
        <v>-74.358699999999999</v>
      </c>
      <c r="G4990" t="s">
        <v>520</v>
      </c>
      <c r="H4990" t="s">
        <v>43</v>
      </c>
      <c r="I4990">
        <v>15406296258</v>
      </c>
      <c r="J4990" t="s">
        <v>795</v>
      </c>
      <c r="K4990" t="s">
        <v>36</v>
      </c>
      <c r="L4990">
        <v>114</v>
      </c>
      <c r="M4990">
        <v>1.5</v>
      </c>
      <c r="N4990">
        <v>1</v>
      </c>
      <c r="O4990">
        <v>114</v>
      </c>
      <c r="P4990">
        <v>1.5</v>
      </c>
      <c r="Q4990">
        <v>1</v>
      </c>
      <c r="R4990">
        <v>1.5</v>
      </c>
      <c r="S4990">
        <v>3</v>
      </c>
      <c r="T4990" s="1">
        <v>44764</v>
      </c>
      <c r="U4990" t="str">
        <f t="shared" si="385"/>
        <v>Pop Corners - Sea Salt</v>
      </c>
      <c r="V4990" t="str">
        <f t="shared" si="386"/>
        <v>Food</v>
      </c>
      <c r="W4990" t="s">
        <v>43</v>
      </c>
      <c r="X4990" t="b">
        <f t="shared" si="388"/>
        <v>1</v>
      </c>
      <c r="Y4990">
        <f t="shared" si="387"/>
        <v>1.5</v>
      </c>
      <c r="Z4990" s="2">
        <f t="shared" si="389"/>
        <v>1</v>
      </c>
      <c r="AA4990" t="s">
        <v>509</v>
      </c>
      <c r="AB4990" t="s">
        <v>157</v>
      </c>
      <c r="AD4990" t="s">
        <v>91</v>
      </c>
      <c r="AE4990" t="s">
        <v>796</v>
      </c>
      <c r="AF4990">
        <v>2022</v>
      </c>
    </row>
    <row r="4991" spans="1:32" x14ac:dyDescent="0.25">
      <c r="A4991" t="s">
        <v>29</v>
      </c>
      <c r="B4991" t="s">
        <v>62</v>
      </c>
      <c r="C4991" t="s">
        <v>63</v>
      </c>
      <c r="D4991" t="s">
        <v>64</v>
      </c>
      <c r="E4991">
        <f>_xlfn.XLOOKUP(Table1[[#This Row],[Location]],'Location analysis'!A:A,'Location analysis'!B:B)</f>
        <v>40.091900000000003</v>
      </c>
      <c r="F4991">
        <f>_xlfn.XLOOKUP(Table1[[#This Row],[Location]],'Location analysis'!A:A,'Location analysis'!C:C)</f>
        <v>-74.358699999999999</v>
      </c>
      <c r="G4991" t="s">
        <v>192</v>
      </c>
      <c r="H4991" t="s">
        <v>43</v>
      </c>
      <c r="I4991">
        <v>15406296258</v>
      </c>
      <c r="J4991" t="s">
        <v>795</v>
      </c>
      <c r="K4991" t="s">
        <v>36</v>
      </c>
      <c r="L4991">
        <v>122</v>
      </c>
      <c r="M4991">
        <v>1.5</v>
      </c>
      <c r="N4991">
        <v>1</v>
      </c>
      <c r="O4991">
        <v>122</v>
      </c>
      <c r="P4991">
        <v>1.5</v>
      </c>
      <c r="Q4991">
        <v>1</v>
      </c>
      <c r="R4991">
        <v>1.5</v>
      </c>
      <c r="S4991">
        <v>3</v>
      </c>
      <c r="T4991" s="1">
        <v>44764</v>
      </c>
      <c r="U4991" t="str">
        <f t="shared" si="385"/>
        <v>CheezIt - Original</v>
      </c>
      <c r="V4991" t="str">
        <f t="shared" si="386"/>
        <v>Food</v>
      </c>
      <c r="W4991" t="s">
        <v>43</v>
      </c>
      <c r="X4991" t="b">
        <f t="shared" si="388"/>
        <v>1</v>
      </c>
      <c r="Y4991">
        <f t="shared" si="387"/>
        <v>1.5</v>
      </c>
      <c r="Z4991" s="2">
        <f t="shared" si="389"/>
        <v>1</v>
      </c>
      <c r="AA4991" t="s">
        <v>193</v>
      </c>
      <c r="AB4991" t="s">
        <v>150</v>
      </c>
      <c r="AD4991" t="s">
        <v>91</v>
      </c>
      <c r="AE4991" t="s">
        <v>796</v>
      </c>
      <c r="AF4991">
        <v>2022</v>
      </c>
    </row>
    <row r="4992" spans="1:32" x14ac:dyDescent="0.25">
      <c r="A4992" t="s">
        <v>29</v>
      </c>
      <c r="B4992" t="s">
        <v>67</v>
      </c>
      <c r="C4992" t="s">
        <v>68</v>
      </c>
      <c r="D4992" t="s">
        <v>69</v>
      </c>
      <c r="E4992">
        <f>_xlfn.XLOOKUP(Table1[[#This Row],[Location]],'Location analysis'!A:A,'Location analysis'!B:B)</f>
        <v>40.435699999999997</v>
      </c>
      <c r="F4992">
        <f>_xlfn.XLOOKUP(Table1[[#This Row],[Location]],'Location analysis'!A:A,'Location analysis'!C:C)</f>
        <v>-74.125200000000007</v>
      </c>
      <c r="G4992" t="s">
        <v>70</v>
      </c>
      <c r="H4992" t="s">
        <v>34</v>
      </c>
      <c r="I4992">
        <v>15402434424</v>
      </c>
      <c r="J4992" t="s">
        <v>795</v>
      </c>
      <c r="K4992" t="s">
        <v>51</v>
      </c>
      <c r="L4992">
        <v>146</v>
      </c>
      <c r="M4992">
        <v>3</v>
      </c>
      <c r="N4992">
        <v>1</v>
      </c>
      <c r="O4992">
        <v>146</v>
      </c>
      <c r="P4992">
        <v>3</v>
      </c>
      <c r="Q4992">
        <v>1</v>
      </c>
      <c r="R4992">
        <v>3</v>
      </c>
      <c r="S4992">
        <v>3</v>
      </c>
      <c r="T4992" s="1">
        <v>44764</v>
      </c>
      <c r="U4992" t="str">
        <f t="shared" si="385"/>
        <v>Monster Energy Original</v>
      </c>
      <c r="V4992" t="str">
        <f t="shared" si="386"/>
        <v>Carbonated</v>
      </c>
      <c r="W4992" t="s">
        <v>34</v>
      </c>
      <c r="X4992" t="b">
        <f t="shared" si="388"/>
        <v>1</v>
      </c>
      <c r="Y4992">
        <f t="shared" si="387"/>
        <v>3</v>
      </c>
      <c r="Z4992" s="2">
        <f t="shared" si="389"/>
        <v>2</v>
      </c>
      <c r="AA4992" t="s">
        <v>70</v>
      </c>
      <c r="AD4992" t="s">
        <v>91</v>
      </c>
      <c r="AE4992" t="s">
        <v>796</v>
      </c>
      <c r="AF4992">
        <v>2022</v>
      </c>
    </row>
    <row r="4993" spans="1:32" x14ac:dyDescent="0.25">
      <c r="A4993" t="s">
        <v>29</v>
      </c>
      <c r="B4993" t="s">
        <v>67</v>
      </c>
      <c r="C4993" t="s">
        <v>68</v>
      </c>
      <c r="D4993" t="s">
        <v>69</v>
      </c>
      <c r="E4993">
        <f>_xlfn.XLOOKUP(Table1[[#This Row],[Location]],'Location analysis'!A:A,'Location analysis'!B:B)</f>
        <v>40.435699999999997</v>
      </c>
      <c r="F4993">
        <f>_xlfn.XLOOKUP(Table1[[#This Row],[Location]],'Location analysis'!A:A,'Location analysis'!C:C)</f>
        <v>-74.125200000000007</v>
      </c>
      <c r="G4993" t="s">
        <v>750</v>
      </c>
      <c r="H4993" t="s">
        <v>49</v>
      </c>
      <c r="I4993">
        <v>15403147030</v>
      </c>
      <c r="J4993" t="s">
        <v>795</v>
      </c>
      <c r="K4993" t="s">
        <v>51</v>
      </c>
      <c r="L4993">
        <v>145</v>
      </c>
      <c r="M4993">
        <v>2.5</v>
      </c>
      <c r="N4993">
        <v>1</v>
      </c>
      <c r="O4993">
        <v>145</v>
      </c>
      <c r="P4993">
        <v>2.5</v>
      </c>
      <c r="Q4993">
        <v>1</v>
      </c>
      <c r="R4993">
        <v>2.5</v>
      </c>
      <c r="S4993">
        <v>2.5</v>
      </c>
      <c r="T4993" s="1">
        <v>44764</v>
      </c>
      <c r="U4993" t="str">
        <f t="shared" si="385"/>
        <v>Snapple Tea - Peach</v>
      </c>
      <c r="V4993" t="str">
        <f t="shared" si="386"/>
        <v>Non Carbonated</v>
      </c>
      <c r="W4993" t="s">
        <v>49</v>
      </c>
      <c r="X4993" t="b">
        <f t="shared" si="388"/>
        <v>1</v>
      </c>
      <c r="Y4993">
        <f t="shared" si="387"/>
        <v>2.5</v>
      </c>
      <c r="Z4993" s="2">
        <f t="shared" si="389"/>
        <v>1.6666666666666667</v>
      </c>
      <c r="AA4993" t="s">
        <v>330</v>
      </c>
      <c r="AB4993" t="s">
        <v>751</v>
      </c>
      <c r="AD4993" t="s">
        <v>91</v>
      </c>
      <c r="AE4993" t="s">
        <v>796</v>
      </c>
      <c r="AF4993">
        <v>2022</v>
      </c>
    </row>
    <row r="4994" spans="1:32" x14ac:dyDescent="0.25">
      <c r="A4994" t="s">
        <v>29</v>
      </c>
      <c r="B4994" t="s">
        <v>67</v>
      </c>
      <c r="C4994" t="s">
        <v>68</v>
      </c>
      <c r="D4994" t="s">
        <v>69</v>
      </c>
      <c r="E4994">
        <f>_xlfn.XLOOKUP(Table1[[#This Row],[Location]],'Location analysis'!A:A,'Location analysis'!B:B)</f>
        <v>40.435699999999997</v>
      </c>
      <c r="F4994">
        <f>_xlfn.XLOOKUP(Table1[[#This Row],[Location]],'Location analysis'!A:A,'Location analysis'!C:C)</f>
        <v>-74.125200000000007</v>
      </c>
      <c r="G4994" t="s">
        <v>81</v>
      </c>
      <c r="H4994" t="s">
        <v>43</v>
      </c>
      <c r="I4994">
        <v>15403147484</v>
      </c>
      <c r="J4994" t="s">
        <v>795</v>
      </c>
      <c r="K4994" t="s">
        <v>51</v>
      </c>
      <c r="L4994">
        <v>137</v>
      </c>
      <c r="M4994">
        <v>2.5</v>
      </c>
      <c r="N4994">
        <v>1</v>
      </c>
      <c r="O4994">
        <v>137</v>
      </c>
      <c r="P4994">
        <v>2.5</v>
      </c>
      <c r="Q4994">
        <v>1</v>
      </c>
      <c r="R4994">
        <v>2.5</v>
      </c>
      <c r="S4994">
        <v>2.5</v>
      </c>
      <c r="T4994" s="1">
        <v>44764</v>
      </c>
      <c r="U4994" t="str">
        <f t="shared" ref="U4994:U5057" si="390">IF(G4994="","Cell is Blank - Dis-regard",G4994)</f>
        <v>KitKat - Crisp Wafers</v>
      </c>
      <c r="V4994" t="str">
        <f t="shared" ref="V4994:V5057" si="391">IF(H4994="","Cell is Blank - Dis-regard",H4994)</f>
        <v>Food</v>
      </c>
      <c r="W4994" t="s">
        <v>43</v>
      </c>
      <c r="X4994" t="b">
        <f t="shared" si="388"/>
        <v>1</v>
      </c>
      <c r="Y4994">
        <f t="shared" ref="Y4994:Y5057" si="392">IF(X4994="FALSE",M4994,M4994)</f>
        <v>2.5</v>
      </c>
      <c r="Z4994" s="2">
        <f t="shared" si="389"/>
        <v>1.6666666666666667</v>
      </c>
      <c r="AA4994" t="s">
        <v>82</v>
      </c>
      <c r="AB4994" t="s">
        <v>83</v>
      </c>
      <c r="AD4994" t="s">
        <v>91</v>
      </c>
      <c r="AE4994" t="s">
        <v>796</v>
      </c>
      <c r="AF4994">
        <v>2022</v>
      </c>
    </row>
    <row r="4995" spans="1:32" x14ac:dyDescent="0.25">
      <c r="A4995" t="s">
        <v>29</v>
      </c>
      <c r="B4995" t="s">
        <v>394</v>
      </c>
      <c r="C4995" t="s">
        <v>395</v>
      </c>
      <c r="D4995" t="s">
        <v>396</v>
      </c>
      <c r="E4995">
        <f>_xlfn.XLOOKUP(Table1[[#This Row],[Location]],'Location analysis'!A:A,'Location analysis'!B:B)</f>
        <v>40.416893999999999</v>
      </c>
      <c r="F4995">
        <f>_xlfn.XLOOKUP(Table1[[#This Row],[Location]],'Location analysis'!A:A,'Location analysis'!C:C)</f>
        <v>-74.420399000000003</v>
      </c>
      <c r="G4995" t="s">
        <v>664</v>
      </c>
      <c r="H4995" t="s">
        <v>49</v>
      </c>
      <c r="I4995">
        <v>15403147724</v>
      </c>
      <c r="J4995" t="s">
        <v>795</v>
      </c>
      <c r="K4995" t="s">
        <v>51</v>
      </c>
      <c r="L4995">
        <v>143</v>
      </c>
      <c r="M4995">
        <v>2.75</v>
      </c>
      <c r="N4995">
        <v>1</v>
      </c>
      <c r="O4995">
        <v>143</v>
      </c>
      <c r="P4995">
        <v>2.75</v>
      </c>
      <c r="Q4995">
        <v>1</v>
      </c>
      <c r="R4995">
        <v>2.75</v>
      </c>
      <c r="S4995">
        <v>2.75</v>
      </c>
      <c r="T4995" s="1">
        <v>44764</v>
      </c>
      <c r="U4995" t="str">
        <f t="shared" si="390"/>
        <v>BodyArmor  LYTE - Blueberry Pomegranate</v>
      </c>
      <c r="V4995" t="str">
        <f t="shared" si="391"/>
        <v>Non Carbonated</v>
      </c>
      <c r="W4995" t="s">
        <v>49</v>
      </c>
      <c r="X4995" t="b">
        <f t="shared" ref="X4995:X5058" si="393">M4995=P4995</f>
        <v>1</v>
      </c>
      <c r="Y4995">
        <f t="shared" si="392"/>
        <v>2.75</v>
      </c>
      <c r="Z4995" s="2">
        <f t="shared" ref="Z4995:Z5058" si="394">Y4995/1.5</f>
        <v>1.8333333333333333</v>
      </c>
      <c r="AA4995" t="s">
        <v>665</v>
      </c>
      <c r="AB4995" t="s">
        <v>666</v>
      </c>
      <c r="AD4995" t="s">
        <v>91</v>
      </c>
      <c r="AE4995" t="s">
        <v>796</v>
      </c>
      <c r="AF4995">
        <v>2022</v>
      </c>
    </row>
    <row r="4996" spans="1:32" x14ac:dyDescent="0.25">
      <c r="A4996" t="s">
        <v>29</v>
      </c>
      <c r="B4996" t="s">
        <v>394</v>
      </c>
      <c r="C4996" t="s">
        <v>395</v>
      </c>
      <c r="D4996" t="s">
        <v>396</v>
      </c>
      <c r="E4996">
        <f>_xlfn.XLOOKUP(Table1[[#This Row],[Location]],'Location analysis'!A:A,'Location analysis'!B:B)</f>
        <v>40.416893999999999</v>
      </c>
      <c r="F4996">
        <f>_xlfn.XLOOKUP(Table1[[#This Row],[Location]],'Location analysis'!A:A,'Location analysis'!C:C)</f>
        <v>-74.420399000000003</v>
      </c>
      <c r="G4996" t="s">
        <v>664</v>
      </c>
      <c r="H4996" t="s">
        <v>49</v>
      </c>
      <c r="I4996">
        <v>15403798541</v>
      </c>
      <c r="J4996" t="s">
        <v>795</v>
      </c>
      <c r="K4996" t="s">
        <v>51</v>
      </c>
      <c r="L4996">
        <v>143</v>
      </c>
      <c r="M4996">
        <v>2.75</v>
      </c>
      <c r="N4996">
        <v>1</v>
      </c>
      <c r="O4996">
        <v>143</v>
      </c>
      <c r="P4996">
        <v>2.75</v>
      </c>
      <c r="Q4996">
        <v>1</v>
      </c>
      <c r="R4996">
        <v>2.75</v>
      </c>
      <c r="S4996">
        <v>2.75</v>
      </c>
      <c r="T4996" s="1">
        <v>44764</v>
      </c>
      <c r="U4996" t="str">
        <f t="shared" si="390"/>
        <v>BodyArmor  LYTE - Blueberry Pomegranate</v>
      </c>
      <c r="V4996" t="str">
        <f t="shared" si="391"/>
        <v>Non Carbonated</v>
      </c>
      <c r="W4996" t="s">
        <v>49</v>
      </c>
      <c r="X4996" t="b">
        <f t="shared" si="393"/>
        <v>1</v>
      </c>
      <c r="Y4996">
        <f t="shared" si="392"/>
        <v>2.75</v>
      </c>
      <c r="Z4996" s="2">
        <f t="shared" si="394"/>
        <v>1.8333333333333333</v>
      </c>
      <c r="AA4996" t="s">
        <v>665</v>
      </c>
      <c r="AB4996" t="s">
        <v>666</v>
      </c>
      <c r="AD4996" t="s">
        <v>91</v>
      </c>
      <c r="AE4996" t="s">
        <v>796</v>
      </c>
      <c r="AF4996">
        <v>2022</v>
      </c>
    </row>
    <row r="4997" spans="1:32" x14ac:dyDescent="0.25">
      <c r="A4997" t="s">
        <v>29</v>
      </c>
      <c r="B4997" t="s">
        <v>394</v>
      </c>
      <c r="C4997" t="s">
        <v>395</v>
      </c>
      <c r="D4997" t="s">
        <v>396</v>
      </c>
      <c r="E4997">
        <f>_xlfn.XLOOKUP(Table1[[#This Row],[Location]],'Location analysis'!A:A,'Location analysis'!B:B)</f>
        <v>40.416893999999999</v>
      </c>
      <c r="F4997">
        <f>_xlfn.XLOOKUP(Table1[[#This Row],[Location]],'Location analysis'!A:A,'Location analysis'!C:C)</f>
        <v>-74.420399000000003</v>
      </c>
      <c r="G4997" t="s">
        <v>485</v>
      </c>
      <c r="H4997" t="s">
        <v>43</v>
      </c>
      <c r="I4997">
        <v>15404602777</v>
      </c>
      <c r="J4997" t="s">
        <v>795</v>
      </c>
      <c r="K4997" t="s">
        <v>51</v>
      </c>
      <c r="L4997">
        <v>136</v>
      </c>
      <c r="M4997">
        <v>2</v>
      </c>
      <c r="N4997">
        <v>1</v>
      </c>
      <c r="O4997">
        <v>136</v>
      </c>
      <c r="P4997">
        <v>2</v>
      </c>
      <c r="Q4997">
        <v>1</v>
      </c>
      <c r="R4997">
        <v>2</v>
      </c>
      <c r="S4997">
        <v>2</v>
      </c>
      <c r="T4997" s="1">
        <v>44764</v>
      </c>
      <c r="U4997" t="str">
        <f t="shared" si="390"/>
        <v>Keto Bar - Creamy Peanut Butter Chocolate</v>
      </c>
      <c r="V4997" t="str">
        <f t="shared" si="391"/>
        <v>Food</v>
      </c>
      <c r="W4997" t="s">
        <v>43</v>
      </c>
      <c r="X4997" t="b">
        <f t="shared" si="393"/>
        <v>1</v>
      </c>
      <c r="Y4997">
        <f t="shared" si="392"/>
        <v>2</v>
      </c>
      <c r="Z4997" s="2">
        <f t="shared" si="394"/>
        <v>1.3333333333333333</v>
      </c>
      <c r="AA4997" t="s">
        <v>486</v>
      </c>
      <c r="AB4997" t="s">
        <v>487</v>
      </c>
      <c r="AD4997" t="s">
        <v>91</v>
      </c>
      <c r="AE4997" t="s">
        <v>796</v>
      </c>
      <c r="AF4997">
        <v>2022</v>
      </c>
    </row>
    <row r="4998" spans="1:32" x14ac:dyDescent="0.25">
      <c r="A4998" t="s">
        <v>29</v>
      </c>
      <c r="B4998" t="s">
        <v>394</v>
      </c>
      <c r="C4998" t="s">
        <v>395</v>
      </c>
      <c r="D4998" t="s">
        <v>396</v>
      </c>
      <c r="E4998">
        <f>_xlfn.XLOOKUP(Table1[[#This Row],[Location]],'Location analysis'!A:A,'Location analysis'!B:B)</f>
        <v>40.416893999999999</v>
      </c>
      <c r="F4998">
        <f>_xlfn.XLOOKUP(Table1[[#This Row],[Location]],'Location analysis'!A:A,'Location analysis'!C:C)</f>
        <v>-74.420399000000003</v>
      </c>
      <c r="G4998" t="s">
        <v>160</v>
      </c>
      <c r="H4998" t="s">
        <v>49</v>
      </c>
      <c r="I4998">
        <v>15403799973</v>
      </c>
      <c r="J4998" t="s">
        <v>795</v>
      </c>
      <c r="K4998" t="s">
        <v>51</v>
      </c>
      <c r="L4998">
        <v>145</v>
      </c>
      <c r="M4998">
        <v>2.5</v>
      </c>
      <c r="N4998">
        <v>1</v>
      </c>
      <c r="O4998">
        <v>145</v>
      </c>
      <c r="P4998">
        <v>2.5</v>
      </c>
      <c r="Q4998">
        <v>1</v>
      </c>
      <c r="R4998">
        <v>2.5</v>
      </c>
      <c r="S4998">
        <v>2.5</v>
      </c>
      <c r="T4998" s="1">
        <v>44764</v>
      </c>
      <c r="U4998" t="str">
        <f t="shared" si="390"/>
        <v>Snapple Diet Tea - Peach Tea</v>
      </c>
      <c r="V4998" t="str">
        <f t="shared" si="391"/>
        <v>Non Carbonated</v>
      </c>
      <c r="W4998" t="s">
        <v>49</v>
      </c>
      <c r="X4998" t="b">
        <f t="shared" si="393"/>
        <v>1</v>
      </c>
      <c r="Y4998">
        <f t="shared" si="392"/>
        <v>2.5</v>
      </c>
      <c r="Z4998" s="2">
        <f t="shared" si="394"/>
        <v>1.6666666666666667</v>
      </c>
      <c r="AA4998" t="s">
        <v>75</v>
      </c>
      <c r="AB4998" t="s">
        <v>161</v>
      </c>
      <c r="AD4998" t="s">
        <v>91</v>
      </c>
      <c r="AE4998" t="s">
        <v>796</v>
      </c>
      <c r="AF4998">
        <v>2022</v>
      </c>
    </row>
    <row r="4999" spans="1:32" x14ac:dyDescent="0.25">
      <c r="A4999" t="s">
        <v>29</v>
      </c>
      <c r="B4999" t="s">
        <v>394</v>
      </c>
      <c r="C4999" t="s">
        <v>395</v>
      </c>
      <c r="D4999" t="s">
        <v>396</v>
      </c>
      <c r="E4999">
        <f>_xlfn.XLOOKUP(Table1[[#This Row],[Location]],'Location analysis'!A:A,'Location analysis'!B:B)</f>
        <v>40.416893999999999</v>
      </c>
      <c r="F4999">
        <f>_xlfn.XLOOKUP(Table1[[#This Row],[Location]],'Location analysis'!A:A,'Location analysis'!C:C)</f>
        <v>-74.420399000000003</v>
      </c>
      <c r="G4999" t="s">
        <v>733</v>
      </c>
      <c r="H4999" t="s">
        <v>43</v>
      </c>
      <c r="I4999">
        <v>15403162729</v>
      </c>
      <c r="J4999" t="s">
        <v>795</v>
      </c>
      <c r="K4999" t="s">
        <v>51</v>
      </c>
      <c r="L4999">
        <v>162</v>
      </c>
      <c r="M4999">
        <v>3</v>
      </c>
      <c r="N4999">
        <v>1</v>
      </c>
      <c r="O4999">
        <v>162</v>
      </c>
      <c r="P4999">
        <v>3</v>
      </c>
      <c r="Q4999">
        <v>1</v>
      </c>
      <c r="R4999">
        <v>3</v>
      </c>
      <c r="S4999">
        <v>3</v>
      </c>
      <c r="T4999" s="1">
        <v>44764</v>
      </c>
      <c r="U4999" t="str">
        <f t="shared" si="390"/>
        <v>Pringles - Sour Cream &amp; Onion</v>
      </c>
      <c r="V4999" t="str">
        <f t="shared" si="391"/>
        <v>Food</v>
      </c>
      <c r="W4999" t="s">
        <v>43</v>
      </c>
      <c r="X4999" t="b">
        <f t="shared" si="393"/>
        <v>1</v>
      </c>
      <c r="Y4999">
        <f t="shared" si="392"/>
        <v>3</v>
      </c>
      <c r="Z4999" s="2">
        <f t="shared" si="394"/>
        <v>2</v>
      </c>
      <c r="AA4999" t="s">
        <v>728</v>
      </c>
      <c r="AB4999" t="s">
        <v>726</v>
      </c>
      <c r="AD4999" t="s">
        <v>91</v>
      </c>
      <c r="AE4999" t="s">
        <v>796</v>
      </c>
      <c r="AF4999">
        <v>2022</v>
      </c>
    </row>
    <row r="5000" spans="1:32" x14ac:dyDescent="0.25">
      <c r="A5000" t="s">
        <v>29</v>
      </c>
      <c r="B5000" t="s">
        <v>394</v>
      </c>
      <c r="C5000" t="s">
        <v>395</v>
      </c>
      <c r="D5000" t="s">
        <v>396</v>
      </c>
      <c r="E5000">
        <f>_xlfn.XLOOKUP(Table1[[#This Row],[Location]],'Location analysis'!A:A,'Location analysis'!B:B)</f>
        <v>40.416893999999999</v>
      </c>
      <c r="F5000">
        <f>_xlfn.XLOOKUP(Table1[[#This Row],[Location]],'Location analysis'!A:A,'Location analysis'!C:C)</f>
        <v>-74.420399000000003</v>
      </c>
      <c r="G5000" t="s">
        <v>84</v>
      </c>
      <c r="H5000" t="s">
        <v>43</v>
      </c>
      <c r="I5000">
        <v>15403118917</v>
      </c>
      <c r="J5000" t="s">
        <v>795</v>
      </c>
      <c r="K5000" t="s">
        <v>51</v>
      </c>
      <c r="L5000">
        <v>134</v>
      </c>
      <c r="M5000">
        <v>2</v>
      </c>
      <c r="N5000">
        <v>1</v>
      </c>
      <c r="O5000">
        <v>134</v>
      </c>
      <c r="P5000">
        <v>2</v>
      </c>
      <c r="Q5000">
        <v>1</v>
      </c>
      <c r="R5000">
        <v>2</v>
      </c>
      <c r="S5000">
        <v>2</v>
      </c>
      <c r="T5000" s="1">
        <v>44764</v>
      </c>
      <c r="U5000" t="str">
        <f t="shared" si="390"/>
        <v>Wonderful Pistachios - Variety</v>
      </c>
      <c r="V5000" t="str">
        <f t="shared" si="391"/>
        <v>Food</v>
      </c>
      <c r="W5000" t="s">
        <v>43</v>
      </c>
      <c r="X5000" t="b">
        <f t="shared" si="393"/>
        <v>1</v>
      </c>
      <c r="Y5000">
        <f t="shared" si="392"/>
        <v>2</v>
      </c>
      <c r="Z5000" s="2">
        <f t="shared" si="394"/>
        <v>1.3333333333333333</v>
      </c>
      <c r="AA5000" t="s">
        <v>85</v>
      </c>
      <c r="AB5000" t="s">
        <v>86</v>
      </c>
      <c r="AD5000" t="s">
        <v>91</v>
      </c>
      <c r="AE5000" t="s">
        <v>796</v>
      </c>
      <c r="AF5000">
        <v>2022</v>
      </c>
    </row>
    <row r="5001" spans="1:32" x14ac:dyDescent="0.25">
      <c r="A5001" t="s">
        <v>29</v>
      </c>
      <c r="B5001" t="s">
        <v>394</v>
      </c>
      <c r="C5001" t="s">
        <v>395</v>
      </c>
      <c r="D5001" t="s">
        <v>396</v>
      </c>
      <c r="E5001">
        <f>_xlfn.XLOOKUP(Table1[[#This Row],[Location]],'Location analysis'!A:A,'Location analysis'!B:B)</f>
        <v>40.416893999999999</v>
      </c>
      <c r="F5001">
        <f>_xlfn.XLOOKUP(Table1[[#This Row],[Location]],'Location analysis'!A:A,'Location analysis'!C:C)</f>
        <v>-74.420399000000003</v>
      </c>
      <c r="G5001" t="s">
        <v>160</v>
      </c>
      <c r="H5001" t="s">
        <v>49</v>
      </c>
      <c r="I5001">
        <v>15403159825</v>
      </c>
      <c r="J5001" t="s">
        <v>795</v>
      </c>
      <c r="K5001" t="s">
        <v>51</v>
      </c>
      <c r="L5001">
        <v>145</v>
      </c>
      <c r="M5001">
        <v>2.5</v>
      </c>
      <c r="N5001">
        <v>1</v>
      </c>
      <c r="O5001">
        <v>145</v>
      </c>
      <c r="P5001">
        <v>2.5</v>
      </c>
      <c r="Q5001">
        <v>1</v>
      </c>
      <c r="R5001">
        <v>2.5</v>
      </c>
      <c r="S5001">
        <v>2.5</v>
      </c>
      <c r="T5001" s="1">
        <v>44764</v>
      </c>
      <c r="U5001" t="str">
        <f t="shared" si="390"/>
        <v>Snapple Diet Tea - Peach Tea</v>
      </c>
      <c r="V5001" t="str">
        <f t="shared" si="391"/>
        <v>Non Carbonated</v>
      </c>
      <c r="W5001" t="s">
        <v>49</v>
      </c>
      <c r="X5001" t="b">
        <f t="shared" si="393"/>
        <v>1</v>
      </c>
      <c r="Y5001">
        <f t="shared" si="392"/>
        <v>2.5</v>
      </c>
      <c r="Z5001" s="2">
        <f t="shared" si="394"/>
        <v>1.6666666666666667</v>
      </c>
      <c r="AA5001" t="s">
        <v>75</v>
      </c>
      <c r="AB5001" t="s">
        <v>161</v>
      </c>
      <c r="AD5001" t="s">
        <v>91</v>
      </c>
      <c r="AE5001" t="s">
        <v>796</v>
      </c>
      <c r="AF5001">
        <v>2022</v>
      </c>
    </row>
    <row r="5002" spans="1:32" x14ac:dyDescent="0.25">
      <c r="A5002" t="s">
        <v>29</v>
      </c>
      <c r="B5002" t="s">
        <v>46</v>
      </c>
      <c r="C5002" t="s">
        <v>31</v>
      </c>
      <c r="D5002" t="s">
        <v>47</v>
      </c>
      <c r="E5002">
        <f>_xlfn.XLOOKUP(Table1[[#This Row],[Location]],'Location analysis'!A:A,'Location analysis'!B:B)</f>
        <v>40.423690999999998</v>
      </c>
      <c r="F5002">
        <f>_xlfn.XLOOKUP(Table1[[#This Row],[Location]],'Location analysis'!A:A,'Location analysis'!C:C)</f>
        <v>-74.380831999999998</v>
      </c>
      <c r="G5002" t="s">
        <v>542</v>
      </c>
      <c r="H5002" t="s">
        <v>43</v>
      </c>
      <c r="I5002">
        <v>15402719867</v>
      </c>
      <c r="J5002" t="s">
        <v>795</v>
      </c>
      <c r="K5002" t="s">
        <v>51</v>
      </c>
      <c r="L5002">
        <v>114</v>
      </c>
      <c r="M5002">
        <v>1.5</v>
      </c>
      <c r="N5002">
        <v>1</v>
      </c>
      <c r="O5002">
        <v>114</v>
      </c>
      <c r="P5002">
        <v>1.5</v>
      </c>
      <c r="Q5002">
        <v>1</v>
      </c>
      <c r="R5002">
        <v>1.5</v>
      </c>
      <c r="S5002">
        <v>1.5</v>
      </c>
      <c r="T5002" s="1">
        <v>44764</v>
      </c>
      <c r="U5002" t="str">
        <f t="shared" si="390"/>
        <v>Pop Corners - White Cheddar</v>
      </c>
      <c r="V5002" t="str">
        <f t="shared" si="391"/>
        <v>Food</v>
      </c>
      <c r="W5002" t="s">
        <v>43</v>
      </c>
      <c r="X5002" t="b">
        <f t="shared" si="393"/>
        <v>1</v>
      </c>
      <c r="Y5002">
        <f t="shared" si="392"/>
        <v>1.5</v>
      </c>
      <c r="Z5002" s="2">
        <f t="shared" si="394"/>
        <v>1</v>
      </c>
      <c r="AA5002" t="s">
        <v>509</v>
      </c>
      <c r="AB5002" t="s">
        <v>204</v>
      </c>
      <c r="AD5002" t="s">
        <v>91</v>
      </c>
      <c r="AE5002" t="s">
        <v>796</v>
      </c>
      <c r="AF5002">
        <v>2022</v>
      </c>
    </row>
    <row r="5003" spans="1:32" x14ac:dyDescent="0.25">
      <c r="A5003" t="s">
        <v>29</v>
      </c>
      <c r="B5003" t="s">
        <v>46</v>
      </c>
      <c r="C5003" t="s">
        <v>31</v>
      </c>
      <c r="D5003" t="s">
        <v>47</v>
      </c>
      <c r="E5003">
        <f>_xlfn.XLOOKUP(Table1[[#This Row],[Location]],'Location analysis'!A:A,'Location analysis'!B:B)</f>
        <v>40.423690999999998</v>
      </c>
      <c r="F5003">
        <f>_xlfn.XLOOKUP(Table1[[#This Row],[Location]],'Location analysis'!A:A,'Location analysis'!C:C)</f>
        <v>-74.380831999999998</v>
      </c>
      <c r="G5003" t="s">
        <v>160</v>
      </c>
      <c r="H5003" t="s">
        <v>49</v>
      </c>
      <c r="I5003">
        <v>15402720247</v>
      </c>
      <c r="J5003" t="s">
        <v>795</v>
      </c>
      <c r="K5003" t="s">
        <v>51</v>
      </c>
      <c r="L5003">
        <v>143</v>
      </c>
      <c r="M5003">
        <v>2.5</v>
      </c>
      <c r="N5003">
        <v>1</v>
      </c>
      <c r="O5003">
        <v>143</v>
      </c>
      <c r="P5003">
        <v>2.5</v>
      </c>
      <c r="Q5003">
        <v>1</v>
      </c>
      <c r="R5003">
        <v>2.5</v>
      </c>
      <c r="S5003">
        <v>2.5</v>
      </c>
      <c r="T5003" s="1">
        <v>44764</v>
      </c>
      <c r="U5003" t="str">
        <f t="shared" si="390"/>
        <v>Snapple Diet Tea - Peach Tea</v>
      </c>
      <c r="V5003" t="str">
        <f t="shared" si="391"/>
        <v>Non Carbonated</v>
      </c>
      <c r="W5003" t="s">
        <v>49</v>
      </c>
      <c r="X5003" t="b">
        <f t="shared" si="393"/>
        <v>1</v>
      </c>
      <c r="Y5003">
        <f t="shared" si="392"/>
        <v>2.5</v>
      </c>
      <c r="Z5003" s="2">
        <f t="shared" si="394"/>
        <v>1.6666666666666667</v>
      </c>
      <c r="AA5003" t="s">
        <v>75</v>
      </c>
      <c r="AB5003" t="s">
        <v>161</v>
      </c>
      <c r="AD5003" t="s">
        <v>91</v>
      </c>
      <c r="AE5003" t="s">
        <v>796</v>
      </c>
      <c r="AF5003">
        <v>2022</v>
      </c>
    </row>
    <row r="5004" spans="1:32" x14ac:dyDescent="0.25">
      <c r="A5004" t="s">
        <v>29</v>
      </c>
      <c r="B5004" t="s">
        <v>394</v>
      </c>
      <c r="C5004" t="s">
        <v>395</v>
      </c>
      <c r="D5004" t="s">
        <v>396</v>
      </c>
      <c r="E5004">
        <f>_xlfn.XLOOKUP(Table1[[#This Row],[Location]],'Location analysis'!A:A,'Location analysis'!B:B)</f>
        <v>40.416893999999999</v>
      </c>
      <c r="F5004">
        <f>_xlfn.XLOOKUP(Table1[[#This Row],[Location]],'Location analysis'!A:A,'Location analysis'!C:C)</f>
        <v>-74.420399000000003</v>
      </c>
      <c r="G5004" t="s">
        <v>727</v>
      </c>
      <c r="H5004" t="s">
        <v>43</v>
      </c>
      <c r="I5004">
        <v>15403168215</v>
      </c>
      <c r="J5004" t="s">
        <v>795</v>
      </c>
      <c r="K5004" t="s">
        <v>51</v>
      </c>
      <c r="L5004">
        <v>153</v>
      </c>
      <c r="M5004">
        <v>3</v>
      </c>
      <c r="N5004">
        <v>1</v>
      </c>
      <c r="O5004">
        <v>153</v>
      </c>
      <c r="P5004">
        <v>3</v>
      </c>
      <c r="Q5004">
        <v>1</v>
      </c>
      <c r="R5004">
        <v>3</v>
      </c>
      <c r="S5004">
        <v>3</v>
      </c>
      <c r="T5004" s="1">
        <v>44764</v>
      </c>
      <c r="U5004" t="str">
        <f t="shared" si="390"/>
        <v>Pringles - Cheddar Cheese</v>
      </c>
      <c r="V5004" t="str">
        <f t="shared" si="391"/>
        <v>Food</v>
      </c>
      <c r="W5004" t="s">
        <v>43</v>
      </c>
      <c r="X5004" t="b">
        <f t="shared" si="393"/>
        <v>1</v>
      </c>
      <c r="Y5004">
        <f t="shared" si="392"/>
        <v>3</v>
      </c>
      <c r="Z5004" s="2">
        <f t="shared" si="394"/>
        <v>2</v>
      </c>
      <c r="AA5004" t="s">
        <v>728</v>
      </c>
      <c r="AB5004" t="s">
        <v>233</v>
      </c>
      <c r="AD5004" t="s">
        <v>91</v>
      </c>
      <c r="AE5004" t="s">
        <v>796</v>
      </c>
      <c r="AF5004">
        <v>2022</v>
      </c>
    </row>
    <row r="5005" spans="1:32" x14ac:dyDescent="0.25">
      <c r="A5005" t="s">
        <v>29</v>
      </c>
      <c r="B5005" t="s">
        <v>394</v>
      </c>
      <c r="C5005" t="s">
        <v>395</v>
      </c>
      <c r="D5005" t="s">
        <v>396</v>
      </c>
      <c r="E5005">
        <f>_xlfn.XLOOKUP(Table1[[#This Row],[Location]],'Location analysis'!A:A,'Location analysis'!B:B)</f>
        <v>40.416893999999999</v>
      </c>
      <c r="F5005">
        <f>_xlfn.XLOOKUP(Table1[[#This Row],[Location]],'Location analysis'!A:A,'Location analysis'!C:C)</f>
        <v>-74.420399000000003</v>
      </c>
      <c r="G5005" t="s">
        <v>542</v>
      </c>
      <c r="H5005" t="s">
        <v>43</v>
      </c>
      <c r="I5005">
        <v>15403208914</v>
      </c>
      <c r="J5005" t="s">
        <v>795</v>
      </c>
      <c r="K5005" t="s">
        <v>51</v>
      </c>
      <c r="L5005">
        <v>113</v>
      </c>
      <c r="M5005">
        <v>1.5</v>
      </c>
      <c r="N5005">
        <v>1</v>
      </c>
      <c r="O5005">
        <v>113</v>
      </c>
      <c r="P5005">
        <v>1.5</v>
      </c>
      <c r="Q5005">
        <v>1</v>
      </c>
      <c r="R5005">
        <v>1.5</v>
      </c>
      <c r="S5005">
        <v>1.5</v>
      </c>
      <c r="T5005" s="1">
        <v>44764</v>
      </c>
      <c r="U5005" t="str">
        <f t="shared" si="390"/>
        <v>Pop Corners - White Cheddar</v>
      </c>
      <c r="V5005" t="str">
        <f t="shared" si="391"/>
        <v>Food</v>
      </c>
      <c r="W5005" t="s">
        <v>43</v>
      </c>
      <c r="X5005" t="b">
        <f t="shared" si="393"/>
        <v>1</v>
      </c>
      <c r="Y5005">
        <f t="shared" si="392"/>
        <v>1.5</v>
      </c>
      <c r="Z5005" s="2">
        <f t="shared" si="394"/>
        <v>1</v>
      </c>
      <c r="AA5005" t="s">
        <v>509</v>
      </c>
      <c r="AB5005" t="s">
        <v>204</v>
      </c>
      <c r="AD5005" t="s">
        <v>91</v>
      </c>
      <c r="AE5005" t="s">
        <v>796</v>
      </c>
      <c r="AF5005">
        <v>2022</v>
      </c>
    </row>
    <row r="5006" spans="1:32" x14ac:dyDescent="0.25">
      <c r="A5006" t="s">
        <v>29</v>
      </c>
      <c r="B5006" t="s">
        <v>394</v>
      </c>
      <c r="C5006" t="s">
        <v>395</v>
      </c>
      <c r="D5006" t="s">
        <v>396</v>
      </c>
      <c r="E5006">
        <f>_xlfn.XLOOKUP(Table1[[#This Row],[Location]],'Location analysis'!A:A,'Location analysis'!B:B)</f>
        <v>40.416893999999999</v>
      </c>
      <c r="F5006">
        <f>_xlfn.XLOOKUP(Table1[[#This Row],[Location]],'Location analysis'!A:A,'Location analysis'!C:C)</f>
        <v>-74.420399000000003</v>
      </c>
      <c r="G5006" t="s">
        <v>442</v>
      </c>
      <c r="H5006" t="s">
        <v>43</v>
      </c>
      <c r="I5006">
        <v>15403129997</v>
      </c>
      <c r="J5006" t="s">
        <v>795</v>
      </c>
      <c r="K5006" t="s">
        <v>51</v>
      </c>
      <c r="L5006">
        <v>137</v>
      </c>
      <c r="M5006">
        <v>2</v>
      </c>
      <c r="N5006">
        <v>1</v>
      </c>
      <c r="O5006">
        <v>137</v>
      </c>
      <c r="P5006">
        <v>2</v>
      </c>
      <c r="Q5006">
        <v>1</v>
      </c>
      <c r="R5006">
        <v>2</v>
      </c>
      <c r="S5006">
        <v>2</v>
      </c>
      <c r="T5006" s="1">
        <v>44764</v>
      </c>
      <c r="U5006" t="str">
        <f t="shared" si="390"/>
        <v>Hungry Buddha - Chocolate Chip</v>
      </c>
      <c r="V5006" t="str">
        <f t="shared" si="391"/>
        <v>Food</v>
      </c>
      <c r="W5006" t="s">
        <v>43</v>
      </c>
      <c r="X5006" t="b">
        <f t="shared" si="393"/>
        <v>1</v>
      </c>
      <c r="Y5006">
        <f t="shared" si="392"/>
        <v>2</v>
      </c>
      <c r="Z5006" s="2">
        <f t="shared" si="394"/>
        <v>1.3333333333333333</v>
      </c>
      <c r="AA5006" t="s">
        <v>443</v>
      </c>
      <c r="AB5006" t="s">
        <v>444</v>
      </c>
      <c r="AD5006" t="s">
        <v>91</v>
      </c>
      <c r="AE5006" t="s">
        <v>796</v>
      </c>
      <c r="AF5006">
        <v>2022</v>
      </c>
    </row>
    <row r="5007" spans="1:32" x14ac:dyDescent="0.25">
      <c r="A5007" t="s">
        <v>29</v>
      </c>
      <c r="B5007" t="s">
        <v>394</v>
      </c>
      <c r="C5007" t="s">
        <v>395</v>
      </c>
      <c r="D5007" t="s">
        <v>396</v>
      </c>
      <c r="E5007">
        <f>_xlfn.XLOOKUP(Table1[[#This Row],[Location]],'Location analysis'!A:A,'Location analysis'!B:B)</f>
        <v>40.416893999999999</v>
      </c>
      <c r="F5007">
        <f>_xlfn.XLOOKUP(Table1[[#This Row],[Location]],'Location analysis'!A:A,'Location analysis'!C:C)</f>
        <v>-74.420399000000003</v>
      </c>
      <c r="G5007" t="s">
        <v>71</v>
      </c>
      <c r="H5007" t="s">
        <v>43</v>
      </c>
      <c r="I5007">
        <v>15409873783</v>
      </c>
      <c r="J5007" t="s">
        <v>795</v>
      </c>
      <c r="K5007" t="s">
        <v>36</v>
      </c>
      <c r="L5007">
        <v>133</v>
      </c>
      <c r="M5007">
        <v>2.5</v>
      </c>
      <c r="N5007">
        <v>1</v>
      </c>
      <c r="O5007">
        <v>133</v>
      </c>
      <c r="P5007">
        <v>2.5</v>
      </c>
      <c r="Q5007">
        <v>1</v>
      </c>
      <c r="R5007">
        <v>2.5</v>
      </c>
      <c r="S5007">
        <v>2.5</v>
      </c>
      <c r="T5007" s="1">
        <v>44764</v>
      </c>
      <c r="U5007" t="str">
        <f t="shared" si="390"/>
        <v>Seapoint Farms Dry Roasted Edamame - Wasabi</v>
      </c>
      <c r="V5007" t="str">
        <f t="shared" si="391"/>
        <v>Food</v>
      </c>
      <c r="W5007" t="s">
        <v>43</v>
      </c>
      <c r="X5007" t="b">
        <f t="shared" si="393"/>
        <v>1</v>
      </c>
      <c r="Y5007">
        <f t="shared" si="392"/>
        <v>2.5</v>
      </c>
      <c r="Z5007" s="2">
        <f t="shared" si="394"/>
        <v>1.6666666666666667</v>
      </c>
      <c r="AA5007" t="s">
        <v>72</v>
      </c>
      <c r="AB5007" t="s">
        <v>73</v>
      </c>
      <c r="AD5007" t="s">
        <v>91</v>
      </c>
      <c r="AE5007" t="s">
        <v>796</v>
      </c>
      <c r="AF5007">
        <v>2022</v>
      </c>
    </row>
    <row r="5008" spans="1:32" x14ac:dyDescent="0.25">
      <c r="A5008" t="s">
        <v>29</v>
      </c>
      <c r="B5008" t="s">
        <v>67</v>
      </c>
      <c r="C5008" t="s">
        <v>68</v>
      </c>
      <c r="D5008" t="s">
        <v>69</v>
      </c>
      <c r="E5008">
        <f>_xlfn.XLOOKUP(Table1[[#This Row],[Location]],'Location analysis'!A:A,'Location analysis'!B:B)</f>
        <v>40.435699999999997</v>
      </c>
      <c r="F5008">
        <f>_xlfn.XLOOKUP(Table1[[#This Row],[Location]],'Location analysis'!A:A,'Location analysis'!C:C)</f>
        <v>-74.125200000000007</v>
      </c>
      <c r="G5008" t="s">
        <v>259</v>
      </c>
      <c r="H5008" t="s">
        <v>34</v>
      </c>
      <c r="I5008">
        <v>15402833586</v>
      </c>
      <c r="J5008" t="s">
        <v>795</v>
      </c>
      <c r="K5008" t="s">
        <v>51</v>
      </c>
      <c r="L5008">
        <v>140</v>
      </c>
      <c r="M5008">
        <v>1.5</v>
      </c>
      <c r="N5008">
        <v>1</v>
      </c>
      <c r="O5008">
        <v>140</v>
      </c>
      <c r="P5008">
        <v>1.5</v>
      </c>
      <c r="Q5008">
        <v>1</v>
      </c>
      <c r="R5008">
        <v>1.5</v>
      </c>
      <c r="S5008">
        <v>1.5</v>
      </c>
      <c r="T5008" s="1">
        <v>44764</v>
      </c>
      <c r="U5008" t="str">
        <f t="shared" si="390"/>
        <v>Sunkist Soda - Orange</v>
      </c>
      <c r="V5008" t="str">
        <f t="shared" si="391"/>
        <v>Carbonated</v>
      </c>
      <c r="W5008" t="s">
        <v>34</v>
      </c>
      <c r="X5008" t="b">
        <f t="shared" si="393"/>
        <v>1</v>
      </c>
      <c r="Y5008">
        <f t="shared" si="392"/>
        <v>1.5</v>
      </c>
      <c r="Z5008" s="2">
        <f t="shared" si="394"/>
        <v>1</v>
      </c>
      <c r="AA5008" t="s">
        <v>260</v>
      </c>
      <c r="AB5008" t="s">
        <v>261</v>
      </c>
      <c r="AD5008" t="s">
        <v>91</v>
      </c>
      <c r="AE5008" t="s">
        <v>796</v>
      </c>
      <c r="AF5008">
        <v>2022</v>
      </c>
    </row>
    <row r="5009" spans="1:32" x14ac:dyDescent="0.25">
      <c r="A5009" t="s">
        <v>29</v>
      </c>
      <c r="B5009" t="s">
        <v>67</v>
      </c>
      <c r="C5009" t="s">
        <v>68</v>
      </c>
      <c r="D5009" t="s">
        <v>69</v>
      </c>
      <c r="E5009">
        <f>_xlfn.XLOOKUP(Table1[[#This Row],[Location]],'Location analysis'!A:A,'Location analysis'!B:B)</f>
        <v>40.435699999999997</v>
      </c>
      <c r="F5009">
        <f>_xlfn.XLOOKUP(Table1[[#This Row],[Location]],'Location analysis'!A:A,'Location analysis'!C:C)</f>
        <v>-74.125200000000007</v>
      </c>
      <c r="G5009" t="s">
        <v>179</v>
      </c>
      <c r="H5009" t="s">
        <v>43</v>
      </c>
      <c r="I5009">
        <v>15403829215</v>
      </c>
      <c r="J5009" t="s">
        <v>795</v>
      </c>
      <c r="K5009" t="s">
        <v>51</v>
      </c>
      <c r="L5009">
        <v>111</v>
      </c>
      <c r="M5009">
        <v>2</v>
      </c>
      <c r="N5009">
        <v>1</v>
      </c>
      <c r="O5009">
        <v>111</v>
      </c>
      <c r="P5009">
        <v>2</v>
      </c>
      <c r="Q5009">
        <v>1</v>
      </c>
      <c r="R5009">
        <v>2</v>
      </c>
      <c r="S5009">
        <v>2</v>
      </c>
      <c r="T5009" s="1">
        <v>44764</v>
      </c>
      <c r="U5009" t="str">
        <f t="shared" si="390"/>
        <v>Chesters Fries Flaming hot</v>
      </c>
      <c r="V5009" t="str">
        <f t="shared" si="391"/>
        <v>Food</v>
      </c>
      <c r="W5009" t="s">
        <v>43</v>
      </c>
      <c r="X5009" t="b">
        <f t="shared" si="393"/>
        <v>1</v>
      </c>
      <c r="Y5009">
        <f t="shared" si="392"/>
        <v>2</v>
      </c>
      <c r="Z5009" s="2">
        <f t="shared" si="394"/>
        <v>1.3333333333333333</v>
      </c>
      <c r="AA5009" t="s">
        <v>179</v>
      </c>
      <c r="AD5009" t="s">
        <v>91</v>
      </c>
      <c r="AE5009" t="s">
        <v>796</v>
      </c>
      <c r="AF5009">
        <v>2022</v>
      </c>
    </row>
    <row r="5010" spans="1:32" x14ac:dyDescent="0.25">
      <c r="A5010" t="s">
        <v>29</v>
      </c>
      <c r="B5010" t="s">
        <v>67</v>
      </c>
      <c r="C5010" t="s">
        <v>68</v>
      </c>
      <c r="D5010" t="s">
        <v>69</v>
      </c>
      <c r="E5010">
        <f>_xlfn.XLOOKUP(Table1[[#This Row],[Location]],'Location analysis'!A:A,'Location analysis'!B:B)</f>
        <v>40.435699999999997</v>
      </c>
      <c r="F5010">
        <f>_xlfn.XLOOKUP(Table1[[#This Row],[Location]],'Location analysis'!A:A,'Location analysis'!C:C)</f>
        <v>-74.125200000000007</v>
      </c>
      <c r="G5010" t="s">
        <v>259</v>
      </c>
      <c r="H5010" t="s">
        <v>34</v>
      </c>
      <c r="I5010">
        <v>15404297856</v>
      </c>
      <c r="J5010" t="s">
        <v>795</v>
      </c>
      <c r="K5010" t="s">
        <v>51</v>
      </c>
      <c r="L5010">
        <v>140</v>
      </c>
      <c r="M5010">
        <v>1.5</v>
      </c>
      <c r="N5010">
        <v>1</v>
      </c>
      <c r="O5010">
        <v>140</v>
      </c>
      <c r="P5010">
        <v>1.5</v>
      </c>
      <c r="Q5010">
        <v>1</v>
      </c>
      <c r="R5010">
        <v>1.5</v>
      </c>
      <c r="S5010">
        <v>1.5</v>
      </c>
      <c r="T5010" s="1">
        <v>44764</v>
      </c>
      <c r="U5010" t="str">
        <f t="shared" si="390"/>
        <v>Sunkist Soda - Orange</v>
      </c>
      <c r="V5010" t="str">
        <f t="shared" si="391"/>
        <v>Carbonated</v>
      </c>
      <c r="W5010" t="s">
        <v>34</v>
      </c>
      <c r="X5010" t="b">
        <f t="shared" si="393"/>
        <v>1</v>
      </c>
      <c r="Y5010">
        <f t="shared" si="392"/>
        <v>1.5</v>
      </c>
      <c r="Z5010" s="2">
        <f t="shared" si="394"/>
        <v>1</v>
      </c>
      <c r="AA5010" t="s">
        <v>260</v>
      </c>
      <c r="AB5010" t="s">
        <v>261</v>
      </c>
      <c r="AD5010" t="s">
        <v>91</v>
      </c>
      <c r="AE5010" t="s">
        <v>796</v>
      </c>
      <c r="AF5010">
        <v>2022</v>
      </c>
    </row>
    <row r="5011" spans="1:32" x14ac:dyDescent="0.25">
      <c r="A5011" t="s">
        <v>29</v>
      </c>
      <c r="B5011" t="s">
        <v>394</v>
      </c>
      <c r="C5011" t="s">
        <v>395</v>
      </c>
      <c r="D5011" t="s">
        <v>396</v>
      </c>
      <c r="E5011">
        <f>_xlfn.XLOOKUP(Table1[[#This Row],[Location]],'Location analysis'!A:A,'Location analysis'!B:B)</f>
        <v>40.416893999999999</v>
      </c>
      <c r="F5011">
        <f>_xlfn.XLOOKUP(Table1[[#This Row],[Location]],'Location analysis'!A:A,'Location analysis'!C:C)</f>
        <v>-74.420399000000003</v>
      </c>
      <c r="G5011" t="s">
        <v>579</v>
      </c>
      <c r="H5011" t="s">
        <v>43</v>
      </c>
      <c r="I5011">
        <v>15403134962</v>
      </c>
      <c r="J5011" t="s">
        <v>795</v>
      </c>
      <c r="K5011" t="s">
        <v>51</v>
      </c>
      <c r="L5011">
        <v>132</v>
      </c>
      <c r="M5011">
        <v>2</v>
      </c>
      <c r="N5011">
        <v>1</v>
      </c>
      <c r="O5011">
        <v>132</v>
      </c>
      <c r="P5011">
        <v>2</v>
      </c>
      <c r="Q5011">
        <v>1</v>
      </c>
      <c r="R5011">
        <v>2</v>
      </c>
      <c r="S5011">
        <v>2</v>
      </c>
      <c r="T5011" s="1">
        <v>44764</v>
      </c>
      <c r="U5011" t="str">
        <f t="shared" si="390"/>
        <v>Keep Healthy - Chocolate Fudge</v>
      </c>
      <c r="V5011" t="str">
        <f t="shared" si="391"/>
        <v>Food</v>
      </c>
      <c r="W5011" t="s">
        <v>43</v>
      </c>
      <c r="X5011" t="b">
        <f t="shared" si="393"/>
        <v>1</v>
      </c>
      <c r="Y5011">
        <f t="shared" si="392"/>
        <v>2</v>
      </c>
      <c r="Z5011" s="2">
        <f t="shared" si="394"/>
        <v>1.3333333333333333</v>
      </c>
      <c r="AA5011" t="s">
        <v>580</v>
      </c>
      <c r="AB5011" t="s">
        <v>581</v>
      </c>
      <c r="AD5011" t="s">
        <v>91</v>
      </c>
      <c r="AE5011" t="s">
        <v>796</v>
      </c>
      <c r="AF5011">
        <v>2022</v>
      </c>
    </row>
    <row r="5012" spans="1:32" x14ac:dyDescent="0.25">
      <c r="A5012" t="s">
        <v>29</v>
      </c>
      <c r="B5012" t="s">
        <v>394</v>
      </c>
      <c r="C5012" t="s">
        <v>395</v>
      </c>
      <c r="D5012" t="s">
        <v>396</v>
      </c>
      <c r="E5012">
        <f>_xlfn.XLOOKUP(Table1[[#This Row],[Location]],'Location analysis'!A:A,'Location analysis'!B:B)</f>
        <v>40.416893999999999</v>
      </c>
      <c r="F5012">
        <f>_xlfn.XLOOKUP(Table1[[#This Row],[Location]],'Location analysis'!A:A,'Location analysis'!C:C)</f>
        <v>-74.420399000000003</v>
      </c>
      <c r="G5012" t="s">
        <v>485</v>
      </c>
      <c r="H5012" t="s">
        <v>43</v>
      </c>
      <c r="I5012">
        <v>15403807723</v>
      </c>
      <c r="J5012" t="s">
        <v>795</v>
      </c>
      <c r="K5012" t="s">
        <v>51</v>
      </c>
      <c r="L5012">
        <v>136</v>
      </c>
      <c r="M5012">
        <v>2</v>
      </c>
      <c r="N5012">
        <v>1</v>
      </c>
      <c r="O5012">
        <v>136</v>
      </c>
      <c r="P5012">
        <v>2</v>
      </c>
      <c r="Q5012">
        <v>1</v>
      </c>
      <c r="R5012">
        <v>2</v>
      </c>
      <c r="S5012">
        <v>2</v>
      </c>
      <c r="T5012" s="1">
        <v>44764</v>
      </c>
      <c r="U5012" t="str">
        <f t="shared" si="390"/>
        <v>Keto Bar - Creamy Peanut Butter Chocolate</v>
      </c>
      <c r="V5012" t="str">
        <f t="shared" si="391"/>
        <v>Food</v>
      </c>
      <c r="W5012" t="s">
        <v>43</v>
      </c>
      <c r="X5012" t="b">
        <f t="shared" si="393"/>
        <v>1</v>
      </c>
      <c r="Y5012">
        <f t="shared" si="392"/>
        <v>2</v>
      </c>
      <c r="Z5012" s="2">
        <f t="shared" si="394"/>
        <v>1.3333333333333333</v>
      </c>
      <c r="AA5012" t="s">
        <v>486</v>
      </c>
      <c r="AB5012" t="s">
        <v>487</v>
      </c>
      <c r="AD5012" t="s">
        <v>91</v>
      </c>
      <c r="AE5012" t="s">
        <v>796</v>
      </c>
      <c r="AF5012">
        <v>2022</v>
      </c>
    </row>
    <row r="5013" spans="1:32" x14ac:dyDescent="0.25">
      <c r="A5013" t="s">
        <v>29</v>
      </c>
      <c r="B5013" t="s">
        <v>394</v>
      </c>
      <c r="C5013" t="s">
        <v>395</v>
      </c>
      <c r="D5013" t="s">
        <v>396</v>
      </c>
      <c r="E5013">
        <f>_xlfn.XLOOKUP(Table1[[#This Row],[Location]],'Location analysis'!A:A,'Location analysis'!B:B)</f>
        <v>40.416893999999999</v>
      </c>
      <c r="F5013">
        <f>_xlfn.XLOOKUP(Table1[[#This Row],[Location]],'Location analysis'!A:A,'Location analysis'!C:C)</f>
        <v>-74.420399000000003</v>
      </c>
      <c r="G5013" t="s">
        <v>137</v>
      </c>
      <c r="H5013" t="s">
        <v>97</v>
      </c>
      <c r="I5013">
        <v>15403808974</v>
      </c>
      <c r="J5013" t="s">
        <v>795</v>
      </c>
      <c r="K5013" t="s">
        <v>51</v>
      </c>
      <c r="L5013">
        <v>144</v>
      </c>
      <c r="M5013">
        <v>1.5</v>
      </c>
      <c r="N5013">
        <v>1</v>
      </c>
      <c r="O5013">
        <v>144</v>
      </c>
      <c r="P5013">
        <v>1.5</v>
      </c>
      <c r="Q5013">
        <v>1</v>
      </c>
      <c r="R5013">
        <v>1.5</v>
      </c>
      <c r="S5013">
        <v>1.5</v>
      </c>
      <c r="T5013" s="1">
        <v>44764</v>
      </c>
      <c r="U5013" t="str">
        <f t="shared" si="390"/>
        <v>Poland Springs Water</v>
      </c>
      <c r="V5013" t="str">
        <f t="shared" si="391"/>
        <v>Water</v>
      </c>
      <c r="W5013" t="s">
        <v>97</v>
      </c>
      <c r="X5013" t="b">
        <f t="shared" si="393"/>
        <v>1</v>
      </c>
      <c r="Y5013">
        <f t="shared" si="392"/>
        <v>1.5</v>
      </c>
      <c r="Z5013" s="2">
        <f t="shared" si="394"/>
        <v>1</v>
      </c>
      <c r="AA5013" t="s">
        <v>137</v>
      </c>
      <c r="AD5013" t="s">
        <v>91</v>
      </c>
      <c r="AE5013" t="s">
        <v>796</v>
      </c>
      <c r="AF5013">
        <v>2022</v>
      </c>
    </row>
    <row r="5014" spans="1:32" x14ac:dyDescent="0.25">
      <c r="A5014" t="s">
        <v>29</v>
      </c>
      <c r="B5014" t="s">
        <v>67</v>
      </c>
      <c r="C5014" t="s">
        <v>68</v>
      </c>
      <c r="D5014" t="s">
        <v>69</v>
      </c>
      <c r="E5014">
        <f>_xlfn.XLOOKUP(Table1[[#This Row],[Location]],'Location analysis'!A:A,'Location analysis'!B:B)</f>
        <v>40.435699999999997</v>
      </c>
      <c r="F5014">
        <f>_xlfn.XLOOKUP(Table1[[#This Row],[Location]],'Location analysis'!A:A,'Location analysis'!C:C)</f>
        <v>-74.125200000000007</v>
      </c>
      <c r="G5014" t="s">
        <v>259</v>
      </c>
      <c r="H5014" t="s">
        <v>34</v>
      </c>
      <c r="I5014">
        <v>15404609553</v>
      </c>
      <c r="J5014" t="s">
        <v>795</v>
      </c>
      <c r="K5014" t="s">
        <v>51</v>
      </c>
      <c r="L5014">
        <v>140</v>
      </c>
      <c r="M5014">
        <v>1.5</v>
      </c>
      <c r="N5014">
        <v>1</v>
      </c>
      <c r="O5014">
        <v>140</v>
      </c>
      <c r="P5014">
        <v>1.5</v>
      </c>
      <c r="Q5014">
        <v>1</v>
      </c>
      <c r="R5014">
        <v>1.5</v>
      </c>
      <c r="S5014">
        <v>1.5</v>
      </c>
      <c r="T5014" s="1">
        <v>44764</v>
      </c>
      <c r="U5014" t="str">
        <f t="shared" si="390"/>
        <v>Sunkist Soda - Orange</v>
      </c>
      <c r="V5014" t="str">
        <f t="shared" si="391"/>
        <v>Carbonated</v>
      </c>
      <c r="W5014" t="s">
        <v>34</v>
      </c>
      <c r="X5014" t="b">
        <f t="shared" si="393"/>
        <v>1</v>
      </c>
      <c r="Y5014">
        <f t="shared" si="392"/>
        <v>1.5</v>
      </c>
      <c r="Z5014" s="2">
        <f t="shared" si="394"/>
        <v>1</v>
      </c>
      <c r="AA5014" t="s">
        <v>260</v>
      </c>
      <c r="AB5014" t="s">
        <v>261</v>
      </c>
      <c r="AD5014" t="s">
        <v>91</v>
      </c>
      <c r="AE5014" t="s">
        <v>796</v>
      </c>
      <c r="AF5014">
        <v>2022</v>
      </c>
    </row>
    <row r="5015" spans="1:32" x14ac:dyDescent="0.25">
      <c r="A5015" t="s">
        <v>29</v>
      </c>
      <c r="B5015" t="s">
        <v>394</v>
      </c>
      <c r="C5015" t="s">
        <v>395</v>
      </c>
      <c r="D5015" t="s">
        <v>396</v>
      </c>
      <c r="E5015">
        <f>_xlfn.XLOOKUP(Table1[[#This Row],[Location]],'Location analysis'!A:A,'Location analysis'!B:B)</f>
        <v>40.416893999999999</v>
      </c>
      <c r="F5015">
        <f>_xlfn.XLOOKUP(Table1[[#This Row],[Location]],'Location analysis'!A:A,'Location analysis'!C:C)</f>
        <v>-74.420399000000003</v>
      </c>
      <c r="G5015" t="s">
        <v>634</v>
      </c>
      <c r="I5015">
        <v>15404191678</v>
      </c>
      <c r="J5015" t="s">
        <v>795</v>
      </c>
      <c r="K5015" t="s">
        <v>51</v>
      </c>
      <c r="L5015">
        <v>150</v>
      </c>
      <c r="M5015">
        <v>4</v>
      </c>
      <c r="N5015">
        <v>1</v>
      </c>
      <c r="O5015">
        <v>150</v>
      </c>
      <c r="P5015">
        <v>4</v>
      </c>
      <c r="Q5015">
        <v>1</v>
      </c>
      <c r="R5015">
        <v>4</v>
      </c>
      <c r="S5015">
        <v>4</v>
      </c>
      <c r="T5015" s="1">
        <v>44764</v>
      </c>
      <c r="U5015" t="str">
        <f t="shared" si="390"/>
        <v>Oreo Mini - Go Paks</v>
      </c>
      <c r="V5015" t="str">
        <f t="shared" si="391"/>
        <v>Cell is Blank - Dis-regard</v>
      </c>
      <c r="W5015" t="s">
        <v>43</v>
      </c>
      <c r="X5015" t="b">
        <f t="shared" si="393"/>
        <v>1</v>
      </c>
      <c r="Y5015">
        <f t="shared" si="392"/>
        <v>4</v>
      </c>
      <c r="Z5015" s="2">
        <f t="shared" si="394"/>
        <v>2.6666666666666665</v>
      </c>
      <c r="AA5015" t="s">
        <v>635</v>
      </c>
      <c r="AB5015" t="s">
        <v>492</v>
      </c>
      <c r="AD5015" t="s">
        <v>91</v>
      </c>
      <c r="AE5015" t="s">
        <v>796</v>
      </c>
      <c r="AF5015">
        <v>2022</v>
      </c>
    </row>
    <row r="5016" spans="1:32" x14ac:dyDescent="0.25">
      <c r="A5016" t="s">
        <v>29</v>
      </c>
      <c r="B5016" t="s">
        <v>67</v>
      </c>
      <c r="C5016" t="s">
        <v>68</v>
      </c>
      <c r="D5016" t="s">
        <v>69</v>
      </c>
      <c r="E5016">
        <f>_xlfn.XLOOKUP(Table1[[#This Row],[Location]],'Location analysis'!A:A,'Location analysis'!B:B)</f>
        <v>40.435699999999997</v>
      </c>
      <c r="F5016">
        <f>_xlfn.XLOOKUP(Table1[[#This Row],[Location]],'Location analysis'!A:A,'Location analysis'!C:C)</f>
        <v>-74.125200000000007</v>
      </c>
      <c r="G5016" t="s">
        <v>722</v>
      </c>
      <c r="H5016" t="s">
        <v>49</v>
      </c>
      <c r="I5016">
        <v>15404317110</v>
      </c>
      <c r="J5016" t="s">
        <v>795</v>
      </c>
      <c r="K5016" t="s">
        <v>51</v>
      </c>
      <c r="L5016">
        <v>143</v>
      </c>
      <c r="M5016">
        <v>2.5</v>
      </c>
      <c r="N5016">
        <v>1</v>
      </c>
      <c r="O5016">
        <v>143</v>
      </c>
      <c r="P5016">
        <v>2.5</v>
      </c>
      <c r="Q5016">
        <v>1</v>
      </c>
      <c r="R5016">
        <v>2.5</v>
      </c>
      <c r="S5016">
        <v>2.5</v>
      </c>
      <c r="T5016" s="1">
        <v>44764</v>
      </c>
      <c r="U5016" t="str">
        <f t="shared" si="390"/>
        <v>Snapple Tea - Lemon</v>
      </c>
      <c r="V5016" t="str">
        <f t="shared" si="391"/>
        <v>Non Carbonated</v>
      </c>
      <c r="W5016" t="s">
        <v>49</v>
      </c>
      <c r="X5016" t="b">
        <f t="shared" si="393"/>
        <v>1</v>
      </c>
      <c r="Y5016">
        <f t="shared" si="392"/>
        <v>2.5</v>
      </c>
      <c r="Z5016" s="2">
        <f t="shared" si="394"/>
        <v>1.6666666666666667</v>
      </c>
      <c r="AA5016" t="s">
        <v>330</v>
      </c>
      <c r="AB5016" t="s">
        <v>76</v>
      </c>
      <c r="AD5016" t="s">
        <v>91</v>
      </c>
      <c r="AE5016" t="s">
        <v>796</v>
      </c>
      <c r="AF5016">
        <v>2022</v>
      </c>
    </row>
    <row r="5017" spans="1:32" x14ac:dyDescent="0.25">
      <c r="A5017" t="s">
        <v>29</v>
      </c>
      <c r="B5017" t="s">
        <v>394</v>
      </c>
      <c r="C5017" t="s">
        <v>395</v>
      </c>
      <c r="D5017" t="s">
        <v>396</v>
      </c>
      <c r="E5017">
        <f>_xlfn.XLOOKUP(Table1[[#This Row],[Location]],'Location analysis'!A:A,'Location analysis'!B:B)</f>
        <v>40.416893999999999</v>
      </c>
      <c r="F5017">
        <f>_xlfn.XLOOKUP(Table1[[#This Row],[Location]],'Location analysis'!A:A,'Location analysis'!C:C)</f>
        <v>-74.420399000000003</v>
      </c>
      <c r="G5017" t="s">
        <v>485</v>
      </c>
      <c r="H5017" t="s">
        <v>43</v>
      </c>
      <c r="I5017">
        <v>15405427461</v>
      </c>
      <c r="J5017" t="s">
        <v>795</v>
      </c>
      <c r="K5017" t="s">
        <v>51</v>
      </c>
      <c r="L5017">
        <v>136</v>
      </c>
      <c r="M5017">
        <v>2</v>
      </c>
      <c r="N5017">
        <v>1</v>
      </c>
      <c r="O5017">
        <v>136</v>
      </c>
      <c r="P5017">
        <v>2</v>
      </c>
      <c r="Q5017">
        <v>1</v>
      </c>
      <c r="R5017">
        <v>2</v>
      </c>
      <c r="S5017">
        <v>2</v>
      </c>
      <c r="T5017" s="1">
        <v>44764</v>
      </c>
      <c r="U5017" t="str">
        <f t="shared" si="390"/>
        <v>Keto Bar - Creamy Peanut Butter Chocolate</v>
      </c>
      <c r="V5017" t="str">
        <f t="shared" si="391"/>
        <v>Food</v>
      </c>
      <c r="W5017" t="s">
        <v>43</v>
      </c>
      <c r="X5017" t="b">
        <f t="shared" si="393"/>
        <v>1</v>
      </c>
      <c r="Y5017">
        <f t="shared" si="392"/>
        <v>2</v>
      </c>
      <c r="Z5017" s="2">
        <f t="shared" si="394"/>
        <v>1.3333333333333333</v>
      </c>
      <c r="AA5017" t="s">
        <v>486</v>
      </c>
      <c r="AB5017" t="s">
        <v>487</v>
      </c>
      <c r="AD5017" t="s">
        <v>91</v>
      </c>
      <c r="AE5017" t="s">
        <v>796</v>
      </c>
      <c r="AF5017">
        <v>2022</v>
      </c>
    </row>
    <row r="5018" spans="1:32" x14ac:dyDescent="0.25">
      <c r="A5018" t="s">
        <v>29</v>
      </c>
      <c r="B5018" t="s">
        <v>394</v>
      </c>
      <c r="C5018" t="s">
        <v>395</v>
      </c>
      <c r="D5018" t="s">
        <v>396</v>
      </c>
      <c r="E5018">
        <f>_xlfn.XLOOKUP(Table1[[#This Row],[Location]],'Location analysis'!A:A,'Location analysis'!B:B)</f>
        <v>40.416893999999999</v>
      </c>
      <c r="F5018">
        <f>_xlfn.XLOOKUP(Table1[[#This Row],[Location]],'Location analysis'!A:A,'Location analysis'!C:C)</f>
        <v>-74.420399000000003</v>
      </c>
      <c r="G5018" t="s">
        <v>137</v>
      </c>
      <c r="H5018" t="s">
        <v>97</v>
      </c>
      <c r="I5018">
        <v>15404202866</v>
      </c>
      <c r="J5018" t="s">
        <v>795</v>
      </c>
      <c r="K5018" t="s">
        <v>36</v>
      </c>
      <c r="L5018">
        <v>144</v>
      </c>
      <c r="M5018">
        <v>1.5</v>
      </c>
      <c r="N5018">
        <v>1</v>
      </c>
      <c r="O5018">
        <v>144</v>
      </c>
      <c r="P5018">
        <v>1.5</v>
      </c>
      <c r="Q5018">
        <v>1</v>
      </c>
      <c r="R5018">
        <v>1.5</v>
      </c>
      <c r="S5018">
        <v>1.5</v>
      </c>
      <c r="T5018" s="1">
        <v>44764</v>
      </c>
      <c r="U5018" t="str">
        <f t="shared" si="390"/>
        <v>Poland Springs Water</v>
      </c>
      <c r="V5018" t="str">
        <f t="shared" si="391"/>
        <v>Water</v>
      </c>
      <c r="W5018" t="s">
        <v>97</v>
      </c>
      <c r="X5018" t="b">
        <f t="shared" si="393"/>
        <v>1</v>
      </c>
      <c r="Y5018">
        <f t="shared" si="392"/>
        <v>1.5</v>
      </c>
      <c r="Z5018" s="2">
        <f t="shared" si="394"/>
        <v>1</v>
      </c>
      <c r="AA5018" t="s">
        <v>137</v>
      </c>
      <c r="AD5018" t="s">
        <v>91</v>
      </c>
      <c r="AE5018" t="s">
        <v>796</v>
      </c>
      <c r="AF5018">
        <v>2022</v>
      </c>
    </row>
    <row r="5019" spans="1:32" x14ac:dyDescent="0.25">
      <c r="A5019" t="s">
        <v>29</v>
      </c>
      <c r="B5019" t="s">
        <v>394</v>
      </c>
      <c r="C5019" t="s">
        <v>395</v>
      </c>
      <c r="D5019" t="s">
        <v>396</v>
      </c>
      <c r="E5019">
        <f>_xlfn.XLOOKUP(Table1[[#This Row],[Location]],'Location analysis'!A:A,'Location analysis'!B:B)</f>
        <v>40.416893999999999</v>
      </c>
      <c r="F5019">
        <f>_xlfn.XLOOKUP(Table1[[#This Row],[Location]],'Location analysis'!A:A,'Location analysis'!C:C)</f>
        <v>-74.420399000000003</v>
      </c>
      <c r="G5019" t="s">
        <v>628</v>
      </c>
      <c r="H5019" t="s">
        <v>43</v>
      </c>
      <c r="I5019">
        <v>15404729625</v>
      </c>
      <c r="J5019" t="s">
        <v>795</v>
      </c>
      <c r="K5019" t="s">
        <v>36</v>
      </c>
      <c r="L5019">
        <v>112</v>
      </c>
      <c r="M5019">
        <v>1.5</v>
      </c>
      <c r="N5019">
        <v>1</v>
      </c>
      <c r="O5019">
        <v>112</v>
      </c>
      <c r="P5019">
        <v>1.5</v>
      </c>
      <c r="Q5019">
        <v>1</v>
      </c>
      <c r="R5019">
        <v>1.5</v>
      </c>
      <c r="S5019">
        <v>1.5</v>
      </c>
      <c r="T5019" s="1">
        <v>44764</v>
      </c>
      <c r="U5019" t="str">
        <f t="shared" si="390"/>
        <v>Pop Corners - Sweet &amp; Salty Kettle</v>
      </c>
      <c r="V5019" t="str">
        <f t="shared" si="391"/>
        <v>Food</v>
      </c>
      <c r="W5019" t="s">
        <v>43</v>
      </c>
      <c r="X5019" t="b">
        <f t="shared" si="393"/>
        <v>1</v>
      </c>
      <c r="Y5019">
        <f t="shared" si="392"/>
        <v>1.5</v>
      </c>
      <c r="Z5019" s="2">
        <f t="shared" si="394"/>
        <v>1</v>
      </c>
      <c r="AA5019" t="s">
        <v>509</v>
      </c>
      <c r="AB5019" t="s">
        <v>629</v>
      </c>
      <c r="AD5019" t="s">
        <v>91</v>
      </c>
      <c r="AE5019" t="s">
        <v>796</v>
      </c>
      <c r="AF5019">
        <v>2022</v>
      </c>
    </row>
    <row r="5020" spans="1:32" x14ac:dyDescent="0.25">
      <c r="A5020" t="s">
        <v>29</v>
      </c>
      <c r="B5020" t="s">
        <v>394</v>
      </c>
      <c r="C5020" t="s">
        <v>395</v>
      </c>
      <c r="D5020" t="s">
        <v>396</v>
      </c>
      <c r="E5020">
        <f>_xlfn.XLOOKUP(Table1[[#This Row],[Location]],'Location analysis'!A:A,'Location analysis'!B:B)</f>
        <v>40.416893999999999</v>
      </c>
      <c r="F5020">
        <f>_xlfn.XLOOKUP(Table1[[#This Row],[Location]],'Location analysis'!A:A,'Location analysis'!C:C)</f>
        <v>-74.420399000000003</v>
      </c>
      <c r="G5020" t="s">
        <v>137</v>
      </c>
      <c r="H5020" t="s">
        <v>97</v>
      </c>
      <c r="I5020">
        <v>15407156000</v>
      </c>
      <c r="J5020" t="s">
        <v>795</v>
      </c>
      <c r="K5020" t="s">
        <v>36</v>
      </c>
      <c r="L5020">
        <v>144</v>
      </c>
      <c r="M5020">
        <v>1.5</v>
      </c>
      <c r="N5020">
        <v>1</v>
      </c>
      <c r="O5020">
        <v>144</v>
      </c>
      <c r="P5020">
        <v>1.5</v>
      </c>
      <c r="Q5020">
        <v>1</v>
      </c>
      <c r="R5020">
        <v>1.5</v>
      </c>
      <c r="S5020">
        <v>1.5</v>
      </c>
      <c r="T5020" s="1">
        <v>44764</v>
      </c>
      <c r="U5020" t="str">
        <f t="shared" si="390"/>
        <v>Poland Springs Water</v>
      </c>
      <c r="V5020" t="str">
        <f t="shared" si="391"/>
        <v>Water</v>
      </c>
      <c r="W5020" t="s">
        <v>97</v>
      </c>
      <c r="X5020" t="b">
        <f t="shared" si="393"/>
        <v>1</v>
      </c>
      <c r="Y5020">
        <f t="shared" si="392"/>
        <v>1.5</v>
      </c>
      <c r="Z5020" s="2">
        <f t="shared" si="394"/>
        <v>1</v>
      </c>
      <c r="AA5020" t="s">
        <v>137</v>
      </c>
      <c r="AD5020" t="s">
        <v>91</v>
      </c>
      <c r="AE5020" t="s">
        <v>796</v>
      </c>
      <c r="AF5020">
        <v>2022</v>
      </c>
    </row>
    <row r="5021" spans="1:32" x14ac:dyDescent="0.25">
      <c r="A5021" t="s">
        <v>29</v>
      </c>
      <c r="B5021" t="s">
        <v>46</v>
      </c>
      <c r="C5021" t="s">
        <v>31</v>
      </c>
      <c r="D5021" t="s">
        <v>47</v>
      </c>
      <c r="E5021">
        <f>_xlfn.XLOOKUP(Table1[[#This Row],[Location]],'Location analysis'!A:A,'Location analysis'!B:B)</f>
        <v>40.423690999999998</v>
      </c>
      <c r="F5021">
        <f>_xlfn.XLOOKUP(Table1[[#This Row],[Location]],'Location analysis'!A:A,'Location analysis'!C:C)</f>
        <v>-74.380831999999998</v>
      </c>
      <c r="G5021" t="s">
        <v>410</v>
      </c>
      <c r="H5021" t="s">
        <v>49</v>
      </c>
      <c r="I5021">
        <v>15404757445</v>
      </c>
      <c r="J5021" t="s">
        <v>795</v>
      </c>
      <c r="K5021" t="s">
        <v>51</v>
      </c>
      <c r="L5021">
        <v>142</v>
      </c>
      <c r="M5021">
        <v>2</v>
      </c>
      <c r="N5021">
        <v>1</v>
      </c>
      <c r="O5021">
        <v>142</v>
      </c>
      <c r="P5021">
        <v>2</v>
      </c>
      <c r="Q5021">
        <v>1</v>
      </c>
      <c r="R5021">
        <v>2</v>
      </c>
      <c r="S5021">
        <v>2</v>
      </c>
      <c r="T5021" s="1">
        <v>44764</v>
      </c>
      <c r="U5021" t="str">
        <f t="shared" si="390"/>
        <v>Iberia Coconut Water</v>
      </c>
      <c r="V5021" t="str">
        <f t="shared" si="391"/>
        <v>Non Carbonated</v>
      </c>
      <c r="W5021" t="s">
        <v>49</v>
      </c>
      <c r="X5021" t="b">
        <f t="shared" si="393"/>
        <v>1</v>
      </c>
      <c r="Y5021">
        <f t="shared" si="392"/>
        <v>2</v>
      </c>
      <c r="Z5021" s="2">
        <f t="shared" si="394"/>
        <v>1.3333333333333333</v>
      </c>
      <c r="AA5021" t="s">
        <v>410</v>
      </c>
      <c r="AD5021" t="s">
        <v>91</v>
      </c>
      <c r="AE5021" t="s">
        <v>796</v>
      </c>
      <c r="AF5021">
        <v>2022</v>
      </c>
    </row>
    <row r="5022" spans="1:32" x14ac:dyDescent="0.25">
      <c r="A5022" t="s">
        <v>29</v>
      </c>
      <c r="B5022" t="s">
        <v>394</v>
      </c>
      <c r="C5022" t="s">
        <v>395</v>
      </c>
      <c r="D5022" t="s">
        <v>396</v>
      </c>
      <c r="E5022">
        <f>_xlfn.XLOOKUP(Table1[[#This Row],[Location]],'Location analysis'!A:A,'Location analysis'!B:B)</f>
        <v>40.416893999999999</v>
      </c>
      <c r="F5022">
        <f>_xlfn.XLOOKUP(Table1[[#This Row],[Location]],'Location analysis'!A:A,'Location analysis'!C:C)</f>
        <v>-74.420399000000003</v>
      </c>
      <c r="G5022" t="s">
        <v>137</v>
      </c>
      <c r="H5022" t="s">
        <v>97</v>
      </c>
      <c r="I5022">
        <v>15404924624</v>
      </c>
      <c r="J5022" t="s">
        <v>795</v>
      </c>
      <c r="K5022" t="s">
        <v>51</v>
      </c>
      <c r="L5022">
        <v>144</v>
      </c>
      <c r="M5022">
        <v>1.5</v>
      </c>
      <c r="N5022">
        <v>1</v>
      </c>
      <c r="O5022">
        <v>144</v>
      </c>
      <c r="P5022">
        <v>1.5</v>
      </c>
      <c r="Q5022">
        <v>1</v>
      </c>
      <c r="R5022">
        <v>1.5</v>
      </c>
      <c r="S5022">
        <v>1.5</v>
      </c>
      <c r="T5022" s="1">
        <v>44764</v>
      </c>
      <c r="U5022" t="str">
        <f t="shared" si="390"/>
        <v>Poland Springs Water</v>
      </c>
      <c r="V5022" t="str">
        <f t="shared" si="391"/>
        <v>Water</v>
      </c>
      <c r="W5022" t="s">
        <v>97</v>
      </c>
      <c r="X5022" t="b">
        <f t="shared" si="393"/>
        <v>1</v>
      </c>
      <c r="Y5022">
        <f t="shared" si="392"/>
        <v>1.5</v>
      </c>
      <c r="Z5022" s="2">
        <f t="shared" si="394"/>
        <v>1</v>
      </c>
      <c r="AA5022" t="s">
        <v>137</v>
      </c>
      <c r="AD5022" t="s">
        <v>91</v>
      </c>
      <c r="AE5022" t="s">
        <v>796</v>
      </c>
      <c r="AF5022">
        <v>2022</v>
      </c>
    </row>
    <row r="5023" spans="1:32" x14ac:dyDescent="0.25">
      <c r="A5023" t="s">
        <v>29</v>
      </c>
      <c r="B5023" t="s">
        <v>67</v>
      </c>
      <c r="C5023" t="s">
        <v>68</v>
      </c>
      <c r="D5023" t="s">
        <v>69</v>
      </c>
      <c r="E5023">
        <f>_xlfn.XLOOKUP(Table1[[#This Row],[Location]],'Location analysis'!A:A,'Location analysis'!B:B)</f>
        <v>40.435699999999997</v>
      </c>
      <c r="F5023">
        <f>_xlfn.XLOOKUP(Table1[[#This Row],[Location]],'Location analysis'!A:A,'Location analysis'!C:C)</f>
        <v>-74.125200000000007</v>
      </c>
      <c r="G5023" t="s">
        <v>329</v>
      </c>
      <c r="H5023" t="s">
        <v>49</v>
      </c>
      <c r="I5023">
        <v>15404981984</v>
      </c>
      <c r="J5023" t="s">
        <v>795</v>
      </c>
      <c r="K5023" t="s">
        <v>51</v>
      </c>
      <c r="L5023">
        <v>147</v>
      </c>
      <c r="M5023">
        <v>2.5</v>
      </c>
      <c r="N5023">
        <v>1</v>
      </c>
      <c r="O5023">
        <v>147</v>
      </c>
      <c r="P5023">
        <v>2.5</v>
      </c>
      <c r="Q5023">
        <v>1</v>
      </c>
      <c r="R5023">
        <v>2.5</v>
      </c>
      <c r="S5023">
        <v>2.5</v>
      </c>
      <c r="T5023" s="1">
        <v>44764</v>
      </c>
      <c r="U5023" t="str">
        <f t="shared" si="390"/>
        <v>Snapple Tea - Raspberry</v>
      </c>
      <c r="V5023" t="str">
        <f t="shared" si="391"/>
        <v>Non Carbonated</v>
      </c>
      <c r="W5023" t="s">
        <v>49</v>
      </c>
      <c r="X5023" t="b">
        <f t="shared" si="393"/>
        <v>1</v>
      </c>
      <c r="Y5023">
        <f t="shared" si="392"/>
        <v>2.5</v>
      </c>
      <c r="Z5023" s="2">
        <f t="shared" si="394"/>
        <v>1.6666666666666667</v>
      </c>
      <c r="AA5023" t="s">
        <v>330</v>
      </c>
      <c r="AB5023" t="s">
        <v>144</v>
      </c>
      <c r="AD5023" t="s">
        <v>91</v>
      </c>
      <c r="AE5023" t="s">
        <v>796</v>
      </c>
      <c r="AF5023">
        <v>2022</v>
      </c>
    </row>
    <row r="5024" spans="1:32" x14ac:dyDescent="0.25">
      <c r="A5024" t="s">
        <v>29</v>
      </c>
      <c r="B5024" t="s">
        <v>67</v>
      </c>
      <c r="C5024" t="s">
        <v>68</v>
      </c>
      <c r="D5024" t="s">
        <v>69</v>
      </c>
      <c r="E5024">
        <f>_xlfn.XLOOKUP(Table1[[#This Row],[Location]],'Location analysis'!A:A,'Location analysis'!B:B)</f>
        <v>40.435699999999997</v>
      </c>
      <c r="F5024">
        <f>_xlfn.XLOOKUP(Table1[[#This Row],[Location]],'Location analysis'!A:A,'Location analysis'!C:C)</f>
        <v>-74.125200000000007</v>
      </c>
      <c r="G5024" t="s">
        <v>81</v>
      </c>
      <c r="H5024" t="s">
        <v>43</v>
      </c>
      <c r="I5024">
        <v>15404983029</v>
      </c>
      <c r="J5024" t="s">
        <v>795</v>
      </c>
      <c r="K5024" t="s">
        <v>51</v>
      </c>
      <c r="L5024">
        <v>137</v>
      </c>
      <c r="M5024">
        <v>2.5</v>
      </c>
      <c r="N5024">
        <v>1</v>
      </c>
      <c r="O5024">
        <v>137</v>
      </c>
      <c r="P5024">
        <v>2.5</v>
      </c>
      <c r="Q5024">
        <v>1</v>
      </c>
      <c r="R5024">
        <v>2.5</v>
      </c>
      <c r="S5024">
        <v>2.5</v>
      </c>
      <c r="T5024" s="1">
        <v>44764</v>
      </c>
      <c r="U5024" t="str">
        <f t="shared" si="390"/>
        <v>KitKat - Crisp Wafers</v>
      </c>
      <c r="V5024" t="str">
        <f t="shared" si="391"/>
        <v>Food</v>
      </c>
      <c r="W5024" t="s">
        <v>43</v>
      </c>
      <c r="X5024" t="b">
        <f t="shared" si="393"/>
        <v>1</v>
      </c>
      <c r="Y5024">
        <f t="shared" si="392"/>
        <v>2.5</v>
      </c>
      <c r="Z5024" s="2">
        <f t="shared" si="394"/>
        <v>1.6666666666666667</v>
      </c>
      <c r="AA5024" t="s">
        <v>82</v>
      </c>
      <c r="AB5024" t="s">
        <v>83</v>
      </c>
      <c r="AD5024" t="s">
        <v>91</v>
      </c>
      <c r="AE5024" t="s">
        <v>796</v>
      </c>
      <c r="AF5024">
        <v>2022</v>
      </c>
    </row>
    <row r="5025" spans="1:32" x14ac:dyDescent="0.25">
      <c r="A5025" t="s">
        <v>29</v>
      </c>
      <c r="B5025" t="s">
        <v>67</v>
      </c>
      <c r="C5025" t="s">
        <v>68</v>
      </c>
      <c r="D5025" t="s">
        <v>69</v>
      </c>
      <c r="E5025">
        <f>_xlfn.XLOOKUP(Table1[[#This Row],[Location]],'Location analysis'!A:A,'Location analysis'!B:B)</f>
        <v>40.435699999999997</v>
      </c>
      <c r="F5025">
        <f>_xlfn.XLOOKUP(Table1[[#This Row],[Location]],'Location analysis'!A:A,'Location analysis'!C:C)</f>
        <v>-74.125200000000007</v>
      </c>
      <c r="G5025" t="s">
        <v>70</v>
      </c>
      <c r="H5025" t="s">
        <v>34</v>
      </c>
      <c r="I5025">
        <v>15405027238</v>
      </c>
      <c r="J5025" t="s">
        <v>795</v>
      </c>
      <c r="K5025" t="s">
        <v>51</v>
      </c>
      <c r="L5025">
        <v>146</v>
      </c>
      <c r="M5025">
        <v>3</v>
      </c>
      <c r="N5025">
        <v>1</v>
      </c>
      <c r="O5025">
        <v>146</v>
      </c>
      <c r="P5025">
        <v>3</v>
      </c>
      <c r="Q5025">
        <v>1</v>
      </c>
      <c r="R5025">
        <v>3</v>
      </c>
      <c r="S5025">
        <v>3</v>
      </c>
      <c r="T5025" s="1">
        <v>44764</v>
      </c>
      <c r="U5025" t="str">
        <f t="shared" si="390"/>
        <v>Monster Energy Original</v>
      </c>
      <c r="V5025" t="str">
        <f t="shared" si="391"/>
        <v>Carbonated</v>
      </c>
      <c r="W5025" t="s">
        <v>34</v>
      </c>
      <c r="X5025" t="b">
        <f t="shared" si="393"/>
        <v>1</v>
      </c>
      <c r="Y5025">
        <f t="shared" si="392"/>
        <v>3</v>
      </c>
      <c r="Z5025" s="2">
        <f t="shared" si="394"/>
        <v>2</v>
      </c>
      <c r="AA5025" t="s">
        <v>70</v>
      </c>
      <c r="AD5025" t="s">
        <v>91</v>
      </c>
      <c r="AE5025" t="s">
        <v>796</v>
      </c>
      <c r="AF5025">
        <v>2022</v>
      </c>
    </row>
    <row r="5026" spans="1:32" x14ac:dyDescent="0.25">
      <c r="A5026" t="s">
        <v>29</v>
      </c>
      <c r="B5026" t="s">
        <v>67</v>
      </c>
      <c r="C5026" t="s">
        <v>68</v>
      </c>
      <c r="D5026" t="s">
        <v>69</v>
      </c>
      <c r="E5026">
        <f>_xlfn.XLOOKUP(Table1[[#This Row],[Location]],'Location analysis'!A:A,'Location analysis'!B:B)</f>
        <v>40.435699999999997</v>
      </c>
      <c r="F5026">
        <f>_xlfn.XLOOKUP(Table1[[#This Row],[Location]],'Location analysis'!A:A,'Location analysis'!C:C)</f>
        <v>-74.125200000000007</v>
      </c>
      <c r="G5026" t="s">
        <v>722</v>
      </c>
      <c r="H5026" t="s">
        <v>49</v>
      </c>
      <c r="I5026">
        <v>15404968628</v>
      </c>
      <c r="J5026" t="s">
        <v>795</v>
      </c>
      <c r="K5026" t="s">
        <v>51</v>
      </c>
      <c r="L5026">
        <v>143</v>
      </c>
      <c r="M5026">
        <v>2.5</v>
      </c>
      <c r="N5026">
        <v>1</v>
      </c>
      <c r="O5026">
        <v>143</v>
      </c>
      <c r="P5026">
        <v>2.5</v>
      </c>
      <c r="Q5026">
        <v>1</v>
      </c>
      <c r="R5026">
        <v>2.5</v>
      </c>
      <c r="S5026">
        <v>2.5</v>
      </c>
      <c r="T5026" s="1">
        <v>44764</v>
      </c>
      <c r="U5026" t="str">
        <f t="shared" si="390"/>
        <v>Snapple Tea - Lemon</v>
      </c>
      <c r="V5026" t="str">
        <f t="shared" si="391"/>
        <v>Non Carbonated</v>
      </c>
      <c r="W5026" t="s">
        <v>49</v>
      </c>
      <c r="X5026" t="b">
        <f t="shared" si="393"/>
        <v>1</v>
      </c>
      <c r="Y5026">
        <f t="shared" si="392"/>
        <v>2.5</v>
      </c>
      <c r="Z5026" s="2">
        <f t="shared" si="394"/>
        <v>1.6666666666666667</v>
      </c>
      <c r="AA5026" t="s">
        <v>330</v>
      </c>
      <c r="AB5026" t="s">
        <v>76</v>
      </c>
      <c r="AD5026" t="s">
        <v>91</v>
      </c>
      <c r="AE5026" t="s">
        <v>796</v>
      </c>
      <c r="AF5026">
        <v>2022</v>
      </c>
    </row>
    <row r="5027" spans="1:32" x14ac:dyDescent="0.25">
      <c r="A5027" t="s">
        <v>29</v>
      </c>
      <c r="B5027" t="s">
        <v>67</v>
      </c>
      <c r="C5027" t="s">
        <v>68</v>
      </c>
      <c r="D5027" t="s">
        <v>69</v>
      </c>
      <c r="E5027">
        <f>_xlfn.XLOOKUP(Table1[[#This Row],[Location]],'Location analysis'!A:A,'Location analysis'!B:B)</f>
        <v>40.435699999999997</v>
      </c>
      <c r="F5027">
        <f>_xlfn.XLOOKUP(Table1[[#This Row],[Location]],'Location analysis'!A:A,'Location analysis'!C:C)</f>
        <v>-74.125200000000007</v>
      </c>
      <c r="G5027" t="s">
        <v>350</v>
      </c>
      <c r="H5027" t="s">
        <v>43</v>
      </c>
      <c r="I5027">
        <v>15404558106</v>
      </c>
      <c r="J5027" t="s">
        <v>795</v>
      </c>
      <c r="K5027" t="s">
        <v>51</v>
      </c>
      <c r="L5027">
        <v>125</v>
      </c>
      <c r="M5027">
        <v>1.5</v>
      </c>
      <c r="N5027">
        <v>1</v>
      </c>
      <c r="O5027">
        <v>125</v>
      </c>
      <c r="P5027">
        <v>1.5</v>
      </c>
      <c r="Q5027">
        <v>1</v>
      </c>
      <c r="R5027">
        <v>1.5</v>
      </c>
      <c r="S5027">
        <v>1.5</v>
      </c>
      <c r="T5027" s="1">
        <v>44764</v>
      </c>
      <c r="U5027" t="str">
        <f t="shared" si="390"/>
        <v>Fritos - Original</v>
      </c>
      <c r="V5027" t="str">
        <f t="shared" si="391"/>
        <v>Food</v>
      </c>
      <c r="W5027" t="s">
        <v>43</v>
      </c>
      <c r="X5027" t="b">
        <f t="shared" si="393"/>
        <v>1</v>
      </c>
      <c r="Y5027">
        <f t="shared" si="392"/>
        <v>1.5</v>
      </c>
      <c r="Z5027" s="2">
        <f t="shared" si="394"/>
        <v>1</v>
      </c>
      <c r="AA5027" t="s">
        <v>351</v>
      </c>
      <c r="AB5027" t="s">
        <v>150</v>
      </c>
      <c r="AD5027" t="s">
        <v>91</v>
      </c>
      <c r="AE5027" t="s">
        <v>796</v>
      </c>
      <c r="AF5027">
        <v>2022</v>
      </c>
    </row>
    <row r="5028" spans="1:32" x14ac:dyDescent="0.25">
      <c r="A5028" t="s">
        <v>29</v>
      </c>
      <c r="B5028" t="s">
        <v>67</v>
      </c>
      <c r="C5028" t="s">
        <v>68</v>
      </c>
      <c r="D5028" t="s">
        <v>69</v>
      </c>
      <c r="E5028">
        <f>_xlfn.XLOOKUP(Table1[[#This Row],[Location]],'Location analysis'!A:A,'Location analysis'!B:B)</f>
        <v>40.435699999999997</v>
      </c>
      <c r="F5028">
        <f>_xlfn.XLOOKUP(Table1[[#This Row],[Location]],'Location analysis'!A:A,'Location analysis'!C:C)</f>
        <v>-74.125200000000007</v>
      </c>
      <c r="G5028" t="s">
        <v>545</v>
      </c>
      <c r="H5028" t="s">
        <v>43</v>
      </c>
      <c r="I5028">
        <v>15405749630</v>
      </c>
      <c r="J5028" t="s">
        <v>795</v>
      </c>
      <c r="K5028" t="s">
        <v>51</v>
      </c>
      <c r="L5028">
        <v>135</v>
      </c>
      <c r="M5028">
        <v>1.5</v>
      </c>
      <c r="N5028">
        <v>1</v>
      </c>
      <c r="O5028">
        <v>135</v>
      </c>
      <c r="P5028">
        <v>1.5</v>
      </c>
      <c r="Q5028">
        <v>1</v>
      </c>
      <c r="R5028">
        <v>1.5</v>
      </c>
      <c r="S5028">
        <v>1.5</v>
      </c>
      <c r="T5028" s="1">
        <v>44764</v>
      </c>
      <c r="U5028" t="str">
        <f t="shared" si="390"/>
        <v>Nutri Grain Apple Cinnamon</v>
      </c>
      <c r="V5028" t="str">
        <f t="shared" si="391"/>
        <v>Food</v>
      </c>
      <c r="W5028" t="s">
        <v>43</v>
      </c>
      <c r="X5028" t="b">
        <f t="shared" si="393"/>
        <v>1</v>
      </c>
      <c r="Y5028">
        <f t="shared" si="392"/>
        <v>1.5</v>
      </c>
      <c r="Z5028" s="2">
        <f t="shared" si="394"/>
        <v>1</v>
      </c>
      <c r="AA5028" t="s">
        <v>545</v>
      </c>
      <c r="AD5028" t="s">
        <v>91</v>
      </c>
      <c r="AE5028" t="s">
        <v>796</v>
      </c>
      <c r="AF5028">
        <v>2022</v>
      </c>
    </row>
    <row r="5029" spans="1:32" x14ac:dyDescent="0.25">
      <c r="A5029" t="s">
        <v>29</v>
      </c>
      <c r="B5029" t="s">
        <v>67</v>
      </c>
      <c r="C5029" t="s">
        <v>68</v>
      </c>
      <c r="D5029" t="s">
        <v>69</v>
      </c>
      <c r="E5029">
        <f>_xlfn.XLOOKUP(Table1[[#This Row],[Location]],'Location analysis'!A:A,'Location analysis'!B:B)</f>
        <v>40.435699999999997</v>
      </c>
      <c r="F5029">
        <f>_xlfn.XLOOKUP(Table1[[#This Row],[Location]],'Location analysis'!A:A,'Location analysis'!C:C)</f>
        <v>-74.125200000000007</v>
      </c>
      <c r="G5029" t="s">
        <v>750</v>
      </c>
      <c r="H5029" t="s">
        <v>49</v>
      </c>
      <c r="I5029">
        <v>15405873824</v>
      </c>
      <c r="J5029" t="s">
        <v>795</v>
      </c>
      <c r="K5029" t="s">
        <v>51</v>
      </c>
      <c r="L5029">
        <v>145</v>
      </c>
      <c r="M5029">
        <v>2.5</v>
      </c>
      <c r="N5029">
        <v>1</v>
      </c>
      <c r="O5029">
        <v>145</v>
      </c>
      <c r="P5029">
        <v>2.5</v>
      </c>
      <c r="Q5029">
        <v>1</v>
      </c>
      <c r="R5029">
        <v>2.5</v>
      </c>
      <c r="S5029">
        <v>2.5</v>
      </c>
      <c r="T5029" s="1">
        <v>44764</v>
      </c>
      <c r="U5029" t="str">
        <f t="shared" si="390"/>
        <v>Snapple Tea - Peach</v>
      </c>
      <c r="V5029" t="str">
        <f t="shared" si="391"/>
        <v>Non Carbonated</v>
      </c>
      <c r="W5029" t="s">
        <v>49</v>
      </c>
      <c r="X5029" t="b">
        <f t="shared" si="393"/>
        <v>1</v>
      </c>
      <c r="Y5029">
        <f t="shared" si="392"/>
        <v>2.5</v>
      </c>
      <c r="Z5029" s="2">
        <f t="shared" si="394"/>
        <v>1.6666666666666667</v>
      </c>
      <c r="AA5029" t="s">
        <v>330</v>
      </c>
      <c r="AB5029" t="s">
        <v>751</v>
      </c>
      <c r="AD5029" t="s">
        <v>91</v>
      </c>
      <c r="AE5029" t="s">
        <v>796</v>
      </c>
      <c r="AF5029">
        <v>2022</v>
      </c>
    </row>
    <row r="5030" spans="1:32" x14ac:dyDescent="0.25">
      <c r="A5030" t="s">
        <v>29</v>
      </c>
      <c r="B5030" t="s">
        <v>67</v>
      </c>
      <c r="C5030" t="s">
        <v>68</v>
      </c>
      <c r="D5030" t="s">
        <v>69</v>
      </c>
      <c r="E5030">
        <f>_xlfn.XLOOKUP(Table1[[#This Row],[Location]],'Location analysis'!A:A,'Location analysis'!B:B)</f>
        <v>40.435699999999997</v>
      </c>
      <c r="F5030">
        <f>_xlfn.XLOOKUP(Table1[[#This Row],[Location]],'Location analysis'!A:A,'Location analysis'!C:C)</f>
        <v>-74.125200000000007</v>
      </c>
      <c r="G5030" t="s">
        <v>413</v>
      </c>
      <c r="H5030" t="s">
        <v>43</v>
      </c>
      <c r="I5030">
        <v>15407158470</v>
      </c>
      <c r="J5030" t="s">
        <v>797</v>
      </c>
      <c r="K5030" t="s">
        <v>36</v>
      </c>
      <c r="L5030">
        <v>120</v>
      </c>
      <c r="M5030">
        <v>1.5</v>
      </c>
      <c r="N5030">
        <v>1</v>
      </c>
      <c r="O5030">
        <v>120</v>
      </c>
      <c r="P5030">
        <v>1.5</v>
      </c>
      <c r="Q5030">
        <v>1</v>
      </c>
      <c r="R5030">
        <v>1.5</v>
      </c>
      <c r="S5030">
        <v>3</v>
      </c>
      <c r="T5030" s="1">
        <v>44764</v>
      </c>
      <c r="U5030" t="str">
        <f t="shared" si="390"/>
        <v>Doritos Cool Ranch</v>
      </c>
      <c r="V5030" t="str">
        <f t="shared" si="391"/>
        <v>Food</v>
      </c>
      <c r="W5030" t="s">
        <v>43</v>
      </c>
      <c r="X5030" t="b">
        <f t="shared" si="393"/>
        <v>1</v>
      </c>
      <c r="Y5030">
        <f t="shared" si="392"/>
        <v>1.5</v>
      </c>
      <c r="Z5030" s="2">
        <f t="shared" si="394"/>
        <v>1</v>
      </c>
      <c r="AA5030" t="s">
        <v>413</v>
      </c>
      <c r="AD5030" t="s">
        <v>109</v>
      </c>
      <c r="AE5030" t="s">
        <v>798</v>
      </c>
      <c r="AF5030">
        <v>2022</v>
      </c>
    </row>
    <row r="5031" spans="1:32" x14ac:dyDescent="0.25">
      <c r="A5031" t="s">
        <v>29</v>
      </c>
      <c r="B5031" t="s">
        <v>67</v>
      </c>
      <c r="C5031" t="s">
        <v>68</v>
      </c>
      <c r="D5031" t="s">
        <v>69</v>
      </c>
      <c r="E5031">
        <f>_xlfn.XLOOKUP(Table1[[#This Row],[Location]],'Location analysis'!A:A,'Location analysis'!B:B)</f>
        <v>40.435699999999997</v>
      </c>
      <c r="F5031">
        <f>_xlfn.XLOOKUP(Table1[[#This Row],[Location]],'Location analysis'!A:A,'Location analysis'!C:C)</f>
        <v>-74.125200000000007</v>
      </c>
      <c r="G5031" t="s">
        <v>111</v>
      </c>
      <c r="H5031" t="s">
        <v>43</v>
      </c>
      <c r="I5031">
        <v>15407158470</v>
      </c>
      <c r="J5031" t="s">
        <v>797</v>
      </c>
      <c r="K5031" t="s">
        <v>36</v>
      </c>
      <c r="L5031">
        <v>139</v>
      </c>
      <c r="M5031">
        <v>1.5</v>
      </c>
      <c r="N5031">
        <v>1</v>
      </c>
      <c r="O5031">
        <v>139</v>
      </c>
      <c r="P5031">
        <v>1.5</v>
      </c>
      <c r="Q5031">
        <v>1</v>
      </c>
      <c r="R5031">
        <v>1.5</v>
      </c>
      <c r="S5031">
        <v>3</v>
      </c>
      <c r="T5031" s="1">
        <v>44764</v>
      </c>
      <c r="U5031" t="str">
        <f t="shared" si="390"/>
        <v>Jack Links Beef Steak Original</v>
      </c>
      <c r="V5031" t="str">
        <f t="shared" si="391"/>
        <v>Food</v>
      </c>
      <c r="W5031" t="s">
        <v>43</v>
      </c>
      <c r="X5031" t="b">
        <f t="shared" si="393"/>
        <v>1</v>
      </c>
      <c r="Y5031">
        <f t="shared" si="392"/>
        <v>1.5</v>
      </c>
      <c r="Z5031" s="2">
        <f t="shared" si="394"/>
        <v>1</v>
      </c>
      <c r="AA5031" t="s">
        <v>111</v>
      </c>
      <c r="AD5031" t="s">
        <v>109</v>
      </c>
      <c r="AE5031" t="s">
        <v>798</v>
      </c>
      <c r="AF5031">
        <v>2022</v>
      </c>
    </row>
    <row r="5032" spans="1:32" x14ac:dyDescent="0.25">
      <c r="A5032" t="s">
        <v>29</v>
      </c>
      <c r="B5032" t="s">
        <v>394</v>
      </c>
      <c r="C5032" t="s">
        <v>395</v>
      </c>
      <c r="D5032" t="s">
        <v>396</v>
      </c>
      <c r="E5032">
        <f>_xlfn.XLOOKUP(Table1[[#This Row],[Location]],'Location analysis'!A:A,'Location analysis'!B:B)</f>
        <v>40.416893999999999</v>
      </c>
      <c r="F5032">
        <f>_xlfn.XLOOKUP(Table1[[#This Row],[Location]],'Location analysis'!A:A,'Location analysis'!C:C)</f>
        <v>-74.420399000000003</v>
      </c>
      <c r="G5032" t="s">
        <v>84</v>
      </c>
      <c r="H5032" t="s">
        <v>43</v>
      </c>
      <c r="I5032">
        <v>15408693534</v>
      </c>
      <c r="J5032" t="s">
        <v>797</v>
      </c>
      <c r="K5032" t="s">
        <v>36</v>
      </c>
      <c r="L5032">
        <v>131</v>
      </c>
      <c r="M5032">
        <v>2</v>
      </c>
      <c r="N5032">
        <v>1</v>
      </c>
      <c r="O5032">
        <v>131</v>
      </c>
      <c r="P5032">
        <v>2</v>
      </c>
      <c r="Q5032">
        <v>1</v>
      </c>
      <c r="R5032">
        <v>2</v>
      </c>
      <c r="S5032">
        <v>2</v>
      </c>
      <c r="T5032" s="1">
        <v>44764</v>
      </c>
      <c r="U5032" t="str">
        <f t="shared" si="390"/>
        <v>Wonderful Pistachios - Variety</v>
      </c>
      <c r="V5032" t="str">
        <f t="shared" si="391"/>
        <v>Food</v>
      </c>
      <c r="W5032" t="s">
        <v>43</v>
      </c>
      <c r="X5032" t="b">
        <f t="shared" si="393"/>
        <v>1</v>
      </c>
      <c r="Y5032">
        <f t="shared" si="392"/>
        <v>2</v>
      </c>
      <c r="Z5032" s="2">
        <f t="shared" si="394"/>
        <v>1.3333333333333333</v>
      </c>
      <c r="AA5032" t="s">
        <v>85</v>
      </c>
      <c r="AB5032" t="s">
        <v>86</v>
      </c>
      <c r="AD5032" t="s">
        <v>109</v>
      </c>
      <c r="AE5032" t="s">
        <v>798</v>
      </c>
      <c r="AF5032">
        <v>2022</v>
      </c>
    </row>
    <row r="5033" spans="1:32" x14ac:dyDescent="0.25">
      <c r="A5033" t="s">
        <v>29</v>
      </c>
      <c r="B5033" t="s">
        <v>394</v>
      </c>
      <c r="C5033" t="s">
        <v>395</v>
      </c>
      <c r="D5033" t="s">
        <v>396</v>
      </c>
      <c r="E5033">
        <f>_xlfn.XLOOKUP(Table1[[#This Row],[Location]],'Location analysis'!A:A,'Location analysis'!B:B)</f>
        <v>40.416893999999999</v>
      </c>
      <c r="F5033">
        <f>_xlfn.XLOOKUP(Table1[[#This Row],[Location]],'Location analysis'!A:A,'Location analysis'!C:C)</f>
        <v>-74.420399000000003</v>
      </c>
      <c r="G5033" t="s">
        <v>397</v>
      </c>
      <c r="H5033" t="s">
        <v>49</v>
      </c>
      <c r="I5033">
        <v>15407331036</v>
      </c>
      <c r="J5033" t="s">
        <v>797</v>
      </c>
      <c r="K5033" t="s">
        <v>51</v>
      </c>
      <c r="L5033">
        <v>146</v>
      </c>
      <c r="M5033">
        <v>3.5</v>
      </c>
      <c r="N5033">
        <v>1</v>
      </c>
      <c r="O5033">
        <v>146</v>
      </c>
      <c r="P5033">
        <v>3.5</v>
      </c>
      <c r="Q5033">
        <v>1</v>
      </c>
      <c r="R5033">
        <v>3.5</v>
      </c>
      <c r="S5033">
        <v>3.5</v>
      </c>
      <c r="T5033" s="1">
        <v>44764</v>
      </c>
      <c r="U5033" t="str">
        <f t="shared" si="390"/>
        <v>Starbucks Doubleshot Energy - Mocha</v>
      </c>
      <c r="V5033" t="str">
        <f t="shared" si="391"/>
        <v>Non Carbonated</v>
      </c>
      <c r="W5033" t="s">
        <v>49</v>
      </c>
      <c r="X5033" t="b">
        <f t="shared" si="393"/>
        <v>1</v>
      </c>
      <c r="Y5033">
        <f t="shared" si="392"/>
        <v>3.5</v>
      </c>
      <c r="Z5033" s="2">
        <f t="shared" si="394"/>
        <v>2.3333333333333335</v>
      </c>
      <c r="AA5033" t="s">
        <v>398</v>
      </c>
      <c r="AB5033" t="s">
        <v>399</v>
      </c>
      <c r="AD5033" t="s">
        <v>109</v>
      </c>
      <c r="AE5033" t="s">
        <v>798</v>
      </c>
      <c r="AF5033">
        <v>2022</v>
      </c>
    </row>
    <row r="5034" spans="1:32" x14ac:dyDescent="0.25">
      <c r="A5034" t="s">
        <v>29</v>
      </c>
      <c r="B5034" t="s">
        <v>67</v>
      </c>
      <c r="C5034" t="s">
        <v>68</v>
      </c>
      <c r="D5034" t="s">
        <v>69</v>
      </c>
      <c r="E5034">
        <f>_xlfn.XLOOKUP(Table1[[#This Row],[Location]],'Location analysis'!A:A,'Location analysis'!B:B)</f>
        <v>40.435699999999997</v>
      </c>
      <c r="F5034">
        <f>_xlfn.XLOOKUP(Table1[[#This Row],[Location]],'Location analysis'!A:A,'Location analysis'!C:C)</f>
        <v>-74.125200000000007</v>
      </c>
      <c r="G5034" t="s">
        <v>81</v>
      </c>
      <c r="H5034" t="s">
        <v>43</v>
      </c>
      <c r="I5034">
        <v>15413367806</v>
      </c>
      <c r="J5034" t="s">
        <v>797</v>
      </c>
      <c r="K5034" t="s">
        <v>36</v>
      </c>
      <c r="L5034">
        <v>137</v>
      </c>
      <c r="M5034">
        <v>2.5</v>
      </c>
      <c r="N5034">
        <v>1</v>
      </c>
      <c r="O5034">
        <v>137</v>
      </c>
      <c r="P5034">
        <v>2.5</v>
      </c>
      <c r="Q5034">
        <v>1</v>
      </c>
      <c r="R5034">
        <v>2.5</v>
      </c>
      <c r="S5034">
        <v>2.5</v>
      </c>
      <c r="T5034" s="1">
        <v>44764</v>
      </c>
      <c r="U5034" t="str">
        <f t="shared" si="390"/>
        <v>KitKat - Crisp Wafers</v>
      </c>
      <c r="V5034" t="str">
        <f t="shared" si="391"/>
        <v>Food</v>
      </c>
      <c r="W5034" t="s">
        <v>43</v>
      </c>
      <c r="X5034" t="b">
        <f t="shared" si="393"/>
        <v>1</v>
      </c>
      <c r="Y5034">
        <f t="shared" si="392"/>
        <v>2.5</v>
      </c>
      <c r="Z5034" s="2">
        <f t="shared" si="394"/>
        <v>1.6666666666666667</v>
      </c>
      <c r="AA5034" t="s">
        <v>82</v>
      </c>
      <c r="AB5034" t="s">
        <v>83</v>
      </c>
      <c r="AD5034" t="s">
        <v>109</v>
      </c>
      <c r="AE5034" t="s">
        <v>798</v>
      </c>
      <c r="AF5034">
        <v>2022</v>
      </c>
    </row>
    <row r="5035" spans="1:32" x14ac:dyDescent="0.25">
      <c r="A5035" t="s">
        <v>29</v>
      </c>
      <c r="B5035" t="s">
        <v>67</v>
      </c>
      <c r="C5035" t="s">
        <v>68</v>
      </c>
      <c r="D5035" t="s">
        <v>69</v>
      </c>
      <c r="E5035">
        <f>_xlfn.XLOOKUP(Table1[[#This Row],[Location]],'Location analysis'!A:A,'Location analysis'!B:B)</f>
        <v>40.435699999999997</v>
      </c>
      <c r="F5035">
        <f>_xlfn.XLOOKUP(Table1[[#This Row],[Location]],'Location analysis'!A:A,'Location analysis'!C:C)</f>
        <v>-74.125200000000007</v>
      </c>
      <c r="G5035" t="s">
        <v>329</v>
      </c>
      <c r="H5035" t="s">
        <v>49</v>
      </c>
      <c r="I5035">
        <v>15408302853</v>
      </c>
      <c r="J5035" t="s">
        <v>797</v>
      </c>
      <c r="K5035" t="s">
        <v>51</v>
      </c>
      <c r="L5035">
        <v>147</v>
      </c>
      <c r="M5035">
        <v>2.5</v>
      </c>
      <c r="N5035">
        <v>1</v>
      </c>
      <c r="O5035">
        <v>147</v>
      </c>
      <c r="P5035">
        <v>2.5</v>
      </c>
      <c r="Q5035">
        <v>1</v>
      </c>
      <c r="R5035">
        <v>2.5</v>
      </c>
      <c r="S5035">
        <v>2.5</v>
      </c>
      <c r="T5035" s="1">
        <v>44764</v>
      </c>
      <c r="U5035" t="str">
        <f t="shared" si="390"/>
        <v>Snapple Tea - Raspberry</v>
      </c>
      <c r="V5035" t="str">
        <f t="shared" si="391"/>
        <v>Non Carbonated</v>
      </c>
      <c r="W5035" t="s">
        <v>49</v>
      </c>
      <c r="X5035" t="b">
        <f t="shared" si="393"/>
        <v>1</v>
      </c>
      <c r="Y5035">
        <f t="shared" si="392"/>
        <v>2.5</v>
      </c>
      <c r="Z5035" s="2">
        <f t="shared" si="394"/>
        <v>1.6666666666666667</v>
      </c>
      <c r="AA5035" t="s">
        <v>330</v>
      </c>
      <c r="AB5035" t="s">
        <v>144</v>
      </c>
      <c r="AD5035" t="s">
        <v>109</v>
      </c>
      <c r="AE5035" t="s">
        <v>798</v>
      </c>
      <c r="AF5035">
        <v>2022</v>
      </c>
    </row>
    <row r="5036" spans="1:32" x14ac:dyDescent="0.25">
      <c r="A5036" t="s">
        <v>29</v>
      </c>
      <c r="B5036" t="s">
        <v>67</v>
      </c>
      <c r="C5036" t="s">
        <v>68</v>
      </c>
      <c r="D5036" t="s">
        <v>69</v>
      </c>
      <c r="E5036">
        <f>_xlfn.XLOOKUP(Table1[[#This Row],[Location]],'Location analysis'!A:A,'Location analysis'!B:B)</f>
        <v>40.435699999999997</v>
      </c>
      <c r="F5036">
        <f>_xlfn.XLOOKUP(Table1[[#This Row],[Location]],'Location analysis'!A:A,'Location analysis'!C:C)</f>
        <v>-74.125200000000007</v>
      </c>
      <c r="G5036" t="s">
        <v>100</v>
      </c>
      <c r="H5036" t="s">
        <v>43</v>
      </c>
      <c r="I5036">
        <v>15409947830</v>
      </c>
      <c r="J5036" t="s">
        <v>797</v>
      </c>
      <c r="K5036" t="s">
        <v>51</v>
      </c>
      <c r="L5036">
        <v>122</v>
      </c>
      <c r="M5036">
        <v>1.5</v>
      </c>
      <c r="N5036">
        <v>1</v>
      </c>
      <c r="O5036">
        <v>122</v>
      </c>
      <c r="P5036">
        <v>1.5</v>
      </c>
      <c r="Q5036">
        <v>1</v>
      </c>
      <c r="R5036">
        <v>1.5</v>
      </c>
      <c r="S5036">
        <v>1.5</v>
      </c>
      <c r="T5036" s="1">
        <v>44764</v>
      </c>
      <c r="U5036" t="str">
        <f t="shared" si="390"/>
        <v>Cheetos - Fleming Hot Crunchy</v>
      </c>
      <c r="V5036" t="str">
        <f t="shared" si="391"/>
        <v>Food</v>
      </c>
      <c r="W5036" t="s">
        <v>43</v>
      </c>
      <c r="X5036" t="b">
        <f t="shared" si="393"/>
        <v>1</v>
      </c>
      <c r="Y5036">
        <f t="shared" si="392"/>
        <v>1.5</v>
      </c>
      <c r="Z5036" s="2">
        <f t="shared" si="394"/>
        <v>1</v>
      </c>
      <c r="AA5036" t="s">
        <v>101</v>
      </c>
      <c r="AB5036" t="s">
        <v>102</v>
      </c>
      <c r="AD5036" t="s">
        <v>109</v>
      </c>
      <c r="AE5036" t="s">
        <v>798</v>
      </c>
      <c r="AF5036">
        <v>2022</v>
      </c>
    </row>
    <row r="5037" spans="1:32" x14ac:dyDescent="0.25">
      <c r="A5037" t="s">
        <v>29</v>
      </c>
      <c r="B5037" t="s">
        <v>30</v>
      </c>
      <c r="C5037" t="s">
        <v>31</v>
      </c>
      <c r="D5037" t="s">
        <v>32</v>
      </c>
      <c r="E5037">
        <f>_xlfn.XLOOKUP(Table1[[#This Row],[Location]],'Location analysis'!A:A,'Location analysis'!B:B)</f>
        <v>40.423690999999998</v>
      </c>
      <c r="F5037">
        <f>_xlfn.XLOOKUP(Table1[[#This Row],[Location]],'Location analysis'!A:A,'Location analysis'!C:C)</f>
        <v>-74.380831999999998</v>
      </c>
      <c r="G5037" t="s">
        <v>424</v>
      </c>
      <c r="H5037" t="s">
        <v>43</v>
      </c>
      <c r="I5037">
        <v>15407992404</v>
      </c>
      <c r="J5037" t="s">
        <v>797</v>
      </c>
      <c r="K5037" t="s">
        <v>36</v>
      </c>
      <c r="L5037">
        <v>136</v>
      </c>
      <c r="M5037">
        <v>2</v>
      </c>
      <c r="N5037">
        <v>1</v>
      </c>
      <c r="O5037">
        <v>136</v>
      </c>
      <c r="P5037">
        <v>2</v>
      </c>
      <c r="Q5037">
        <v>1</v>
      </c>
      <c r="R5037">
        <v>2</v>
      </c>
      <c r="S5037">
        <v>2</v>
      </c>
      <c r="T5037" s="1">
        <v>44764</v>
      </c>
      <c r="U5037" t="str">
        <f t="shared" si="390"/>
        <v>Autumns Granola Bar - Cinnamon Almond</v>
      </c>
      <c r="V5037" t="str">
        <f t="shared" si="391"/>
        <v>Food</v>
      </c>
      <c r="W5037" t="s">
        <v>43</v>
      </c>
      <c r="X5037" t="b">
        <f t="shared" si="393"/>
        <v>1</v>
      </c>
      <c r="Y5037">
        <f t="shared" si="392"/>
        <v>2</v>
      </c>
      <c r="Z5037" s="2">
        <f t="shared" si="394"/>
        <v>1.3333333333333333</v>
      </c>
      <c r="AA5037" t="s">
        <v>425</v>
      </c>
      <c r="AB5037" t="s">
        <v>426</v>
      </c>
      <c r="AD5037" t="s">
        <v>109</v>
      </c>
      <c r="AE5037" t="s">
        <v>798</v>
      </c>
      <c r="AF5037">
        <v>2022</v>
      </c>
    </row>
    <row r="5038" spans="1:32" x14ac:dyDescent="0.25">
      <c r="A5038" t="s">
        <v>29</v>
      </c>
      <c r="B5038" t="s">
        <v>394</v>
      </c>
      <c r="C5038" t="s">
        <v>395</v>
      </c>
      <c r="D5038" t="s">
        <v>396</v>
      </c>
      <c r="E5038">
        <f>_xlfn.XLOOKUP(Table1[[#This Row],[Location]],'Location analysis'!A:A,'Location analysis'!B:B)</f>
        <v>40.416893999999999</v>
      </c>
      <c r="F5038">
        <f>_xlfn.XLOOKUP(Table1[[#This Row],[Location]],'Location analysis'!A:A,'Location analysis'!C:C)</f>
        <v>-74.420399000000003</v>
      </c>
      <c r="G5038" t="s">
        <v>154</v>
      </c>
      <c r="H5038" t="s">
        <v>43</v>
      </c>
      <c r="I5038">
        <v>15409506747</v>
      </c>
      <c r="J5038" t="s">
        <v>797</v>
      </c>
      <c r="K5038" t="s">
        <v>36</v>
      </c>
      <c r="L5038">
        <v>110</v>
      </c>
      <c r="M5038">
        <v>1.5</v>
      </c>
      <c r="N5038">
        <v>1</v>
      </c>
      <c r="O5038">
        <v>110</v>
      </c>
      <c r="P5038">
        <v>1.5</v>
      </c>
      <c r="Q5038">
        <v>1</v>
      </c>
      <c r="R5038">
        <v>1.5</v>
      </c>
      <c r="S5038">
        <v>1.5</v>
      </c>
      <c r="T5038" s="1">
        <v>44764</v>
      </c>
      <c r="U5038" t="str">
        <f t="shared" si="390"/>
        <v>SunChips Multigrain - Harvest Cheddar</v>
      </c>
      <c r="V5038" t="str">
        <f t="shared" si="391"/>
        <v>Food</v>
      </c>
      <c r="W5038" t="s">
        <v>43</v>
      </c>
      <c r="X5038" t="b">
        <f t="shared" si="393"/>
        <v>1</v>
      </c>
      <c r="Y5038">
        <f t="shared" si="392"/>
        <v>1.5</v>
      </c>
      <c r="Z5038" s="2">
        <f t="shared" si="394"/>
        <v>1</v>
      </c>
      <c r="AA5038" t="s">
        <v>129</v>
      </c>
      <c r="AB5038" t="s">
        <v>155</v>
      </c>
      <c r="AD5038" t="s">
        <v>109</v>
      </c>
      <c r="AE5038" t="s">
        <v>798</v>
      </c>
      <c r="AF5038">
        <v>2022</v>
      </c>
    </row>
    <row r="5039" spans="1:32" x14ac:dyDescent="0.25">
      <c r="A5039" t="s">
        <v>29</v>
      </c>
      <c r="B5039" t="s">
        <v>67</v>
      </c>
      <c r="C5039" t="s">
        <v>68</v>
      </c>
      <c r="D5039" t="s">
        <v>69</v>
      </c>
      <c r="E5039">
        <f>_xlfn.XLOOKUP(Table1[[#This Row],[Location]],'Location analysis'!A:A,'Location analysis'!B:B)</f>
        <v>40.435699999999997</v>
      </c>
      <c r="F5039">
        <f>_xlfn.XLOOKUP(Table1[[#This Row],[Location]],'Location analysis'!A:A,'Location analysis'!C:C)</f>
        <v>-74.125200000000007</v>
      </c>
      <c r="G5039" t="s">
        <v>81</v>
      </c>
      <c r="H5039" t="s">
        <v>43</v>
      </c>
      <c r="I5039">
        <v>15408849899</v>
      </c>
      <c r="J5039" t="s">
        <v>797</v>
      </c>
      <c r="K5039" t="s">
        <v>51</v>
      </c>
      <c r="L5039">
        <v>138</v>
      </c>
      <c r="M5039">
        <v>2.5</v>
      </c>
      <c r="N5039">
        <v>1</v>
      </c>
      <c r="O5039">
        <v>138</v>
      </c>
      <c r="P5039">
        <v>2.5</v>
      </c>
      <c r="Q5039">
        <v>1</v>
      </c>
      <c r="R5039">
        <v>2.5</v>
      </c>
      <c r="S5039">
        <v>2.5</v>
      </c>
      <c r="T5039" s="1">
        <v>44764</v>
      </c>
      <c r="U5039" t="str">
        <f t="shared" si="390"/>
        <v>KitKat - Crisp Wafers</v>
      </c>
      <c r="V5039" t="str">
        <f t="shared" si="391"/>
        <v>Food</v>
      </c>
      <c r="W5039" t="s">
        <v>43</v>
      </c>
      <c r="X5039" t="b">
        <f t="shared" si="393"/>
        <v>1</v>
      </c>
      <c r="Y5039">
        <f t="shared" si="392"/>
        <v>2.5</v>
      </c>
      <c r="Z5039" s="2">
        <f t="shared" si="394"/>
        <v>1.6666666666666667</v>
      </c>
      <c r="AA5039" t="s">
        <v>82</v>
      </c>
      <c r="AB5039" t="s">
        <v>83</v>
      </c>
      <c r="AD5039" t="s">
        <v>109</v>
      </c>
      <c r="AE5039" t="s">
        <v>798</v>
      </c>
      <c r="AF5039">
        <v>2022</v>
      </c>
    </row>
    <row r="5040" spans="1:32" x14ac:dyDescent="0.25">
      <c r="A5040" t="s">
        <v>29</v>
      </c>
      <c r="B5040" t="s">
        <v>67</v>
      </c>
      <c r="C5040" t="s">
        <v>68</v>
      </c>
      <c r="D5040" t="s">
        <v>69</v>
      </c>
      <c r="E5040">
        <f>_xlfn.XLOOKUP(Table1[[#This Row],[Location]],'Location analysis'!A:A,'Location analysis'!B:B)</f>
        <v>40.435699999999997</v>
      </c>
      <c r="F5040">
        <f>_xlfn.XLOOKUP(Table1[[#This Row],[Location]],'Location analysis'!A:A,'Location analysis'!C:C)</f>
        <v>-74.125200000000007</v>
      </c>
      <c r="G5040" t="s">
        <v>81</v>
      </c>
      <c r="H5040" t="s">
        <v>43</v>
      </c>
      <c r="I5040">
        <v>15408861832</v>
      </c>
      <c r="J5040" t="s">
        <v>797</v>
      </c>
      <c r="K5040" t="s">
        <v>51</v>
      </c>
      <c r="L5040">
        <v>137</v>
      </c>
      <c r="M5040">
        <v>2.5</v>
      </c>
      <c r="N5040">
        <v>1</v>
      </c>
      <c r="O5040">
        <v>137</v>
      </c>
      <c r="P5040">
        <v>2.5</v>
      </c>
      <c r="Q5040">
        <v>1</v>
      </c>
      <c r="R5040">
        <v>2.5</v>
      </c>
      <c r="S5040">
        <v>2.5</v>
      </c>
      <c r="T5040" s="1">
        <v>44764</v>
      </c>
      <c r="U5040" t="str">
        <f t="shared" si="390"/>
        <v>KitKat - Crisp Wafers</v>
      </c>
      <c r="V5040" t="str">
        <f t="shared" si="391"/>
        <v>Food</v>
      </c>
      <c r="W5040" t="s">
        <v>43</v>
      </c>
      <c r="X5040" t="b">
        <f t="shared" si="393"/>
        <v>1</v>
      </c>
      <c r="Y5040">
        <f t="shared" si="392"/>
        <v>2.5</v>
      </c>
      <c r="Z5040" s="2">
        <f t="shared" si="394"/>
        <v>1.6666666666666667</v>
      </c>
      <c r="AA5040" t="s">
        <v>82</v>
      </c>
      <c r="AB5040" t="s">
        <v>83</v>
      </c>
      <c r="AD5040" t="s">
        <v>109</v>
      </c>
      <c r="AE5040" t="s">
        <v>798</v>
      </c>
      <c r="AF5040">
        <v>2022</v>
      </c>
    </row>
    <row r="5041" spans="1:32" x14ac:dyDescent="0.25">
      <c r="A5041" t="s">
        <v>29</v>
      </c>
      <c r="B5041" t="s">
        <v>67</v>
      </c>
      <c r="C5041" t="s">
        <v>68</v>
      </c>
      <c r="D5041" t="s">
        <v>69</v>
      </c>
      <c r="E5041">
        <f>_xlfn.XLOOKUP(Table1[[#This Row],[Location]],'Location analysis'!A:A,'Location analysis'!B:B)</f>
        <v>40.435699999999997</v>
      </c>
      <c r="F5041">
        <f>_xlfn.XLOOKUP(Table1[[#This Row],[Location]],'Location analysis'!A:A,'Location analysis'!C:C)</f>
        <v>-74.125200000000007</v>
      </c>
      <c r="G5041" t="s">
        <v>70</v>
      </c>
      <c r="H5041" t="s">
        <v>34</v>
      </c>
      <c r="I5041">
        <v>15408868275</v>
      </c>
      <c r="J5041" t="s">
        <v>797</v>
      </c>
      <c r="K5041" t="s">
        <v>51</v>
      </c>
      <c r="L5041">
        <v>146</v>
      </c>
      <c r="M5041">
        <v>3</v>
      </c>
      <c r="N5041">
        <v>1</v>
      </c>
      <c r="O5041">
        <v>146</v>
      </c>
      <c r="P5041">
        <v>3</v>
      </c>
      <c r="Q5041">
        <v>1</v>
      </c>
      <c r="R5041">
        <v>3</v>
      </c>
      <c r="S5041">
        <v>3</v>
      </c>
      <c r="T5041" s="1">
        <v>44764</v>
      </c>
      <c r="U5041" t="str">
        <f t="shared" si="390"/>
        <v>Monster Energy Original</v>
      </c>
      <c r="V5041" t="str">
        <f t="shared" si="391"/>
        <v>Carbonated</v>
      </c>
      <c r="W5041" t="s">
        <v>34</v>
      </c>
      <c r="X5041" t="b">
        <f t="shared" si="393"/>
        <v>1</v>
      </c>
      <c r="Y5041">
        <f t="shared" si="392"/>
        <v>3</v>
      </c>
      <c r="Z5041" s="2">
        <f t="shared" si="394"/>
        <v>2</v>
      </c>
      <c r="AA5041" t="s">
        <v>70</v>
      </c>
      <c r="AD5041" t="s">
        <v>109</v>
      </c>
      <c r="AE5041" t="s">
        <v>798</v>
      </c>
      <c r="AF5041">
        <v>2022</v>
      </c>
    </row>
    <row r="5042" spans="1:32" x14ac:dyDescent="0.25">
      <c r="A5042" t="s">
        <v>29</v>
      </c>
      <c r="B5042" t="s">
        <v>62</v>
      </c>
      <c r="C5042" t="s">
        <v>63</v>
      </c>
      <c r="D5042" t="s">
        <v>64</v>
      </c>
      <c r="E5042">
        <f>_xlfn.XLOOKUP(Table1[[#This Row],[Location]],'Location analysis'!A:A,'Location analysis'!B:B)</f>
        <v>40.091900000000003</v>
      </c>
      <c r="F5042">
        <f>_xlfn.XLOOKUP(Table1[[#This Row],[Location]],'Location analysis'!A:A,'Location analysis'!C:C)</f>
        <v>-74.358699999999999</v>
      </c>
      <c r="G5042" t="s">
        <v>84</v>
      </c>
      <c r="H5042" t="s">
        <v>43</v>
      </c>
      <c r="I5042">
        <v>15410459158</v>
      </c>
      <c r="J5042" t="s">
        <v>797</v>
      </c>
      <c r="K5042" t="s">
        <v>51</v>
      </c>
      <c r="L5042">
        <v>138</v>
      </c>
      <c r="M5042">
        <v>2</v>
      </c>
      <c r="N5042">
        <v>1</v>
      </c>
      <c r="O5042">
        <v>138</v>
      </c>
      <c r="P5042">
        <v>2</v>
      </c>
      <c r="Q5042">
        <v>1</v>
      </c>
      <c r="R5042">
        <v>2</v>
      </c>
      <c r="S5042">
        <v>2</v>
      </c>
      <c r="T5042" s="1">
        <v>44764</v>
      </c>
      <c r="U5042" t="str">
        <f t="shared" si="390"/>
        <v>Wonderful Pistachios - Variety</v>
      </c>
      <c r="V5042" t="str">
        <f t="shared" si="391"/>
        <v>Food</v>
      </c>
      <c r="W5042" t="s">
        <v>43</v>
      </c>
      <c r="X5042" t="b">
        <f t="shared" si="393"/>
        <v>1</v>
      </c>
      <c r="Y5042">
        <f t="shared" si="392"/>
        <v>2</v>
      </c>
      <c r="Z5042" s="2">
        <f t="shared" si="394"/>
        <v>1.3333333333333333</v>
      </c>
      <c r="AA5042" t="s">
        <v>85</v>
      </c>
      <c r="AB5042" t="s">
        <v>86</v>
      </c>
      <c r="AD5042" t="s">
        <v>109</v>
      </c>
      <c r="AE5042" t="s">
        <v>798</v>
      </c>
      <c r="AF5042">
        <v>2022</v>
      </c>
    </row>
    <row r="5043" spans="1:32" x14ac:dyDescent="0.25">
      <c r="A5043" t="s">
        <v>29</v>
      </c>
      <c r="B5043" t="s">
        <v>62</v>
      </c>
      <c r="C5043" t="s">
        <v>63</v>
      </c>
      <c r="D5043" t="s">
        <v>64</v>
      </c>
      <c r="E5043">
        <f>_xlfn.XLOOKUP(Table1[[#This Row],[Location]],'Location analysis'!A:A,'Location analysis'!B:B)</f>
        <v>40.091900000000003</v>
      </c>
      <c r="F5043">
        <f>_xlfn.XLOOKUP(Table1[[#This Row],[Location]],'Location analysis'!A:A,'Location analysis'!C:C)</f>
        <v>-74.358699999999999</v>
      </c>
      <c r="G5043" t="s">
        <v>84</v>
      </c>
      <c r="H5043" t="s">
        <v>43</v>
      </c>
      <c r="I5043">
        <v>15410464010</v>
      </c>
      <c r="J5043" t="s">
        <v>797</v>
      </c>
      <c r="K5043" t="s">
        <v>51</v>
      </c>
      <c r="L5043">
        <v>138</v>
      </c>
      <c r="M5043">
        <v>2</v>
      </c>
      <c r="N5043">
        <v>1</v>
      </c>
      <c r="O5043">
        <v>138</v>
      </c>
      <c r="P5043">
        <v>2</v>
      </c>
      <c r="Q5043">
        <v>1</v>
      </c>
      <c r="R5043">
        <v>2</v>
      </c>
      <c r="S5043">
        <v>2</v>
      </c>
      <c r="T5043" s="1">
        <v>44764</v>
      </c>
      <c r="U5043" t="str">
        <f t="shared" si="390"/>
        <v>Wonderful Pistachios - Variety</v>
      </c>
      <c r="V5043" t="str">
        <f t="shared" si="391"/>
        <v>Food</v>
      </c>
      <c r="W5043" t="s">
        <v>43</v>
      </c>
      <c r="X5043" t="b">
        <f t="shared" si="393"/>
        <v>1</v>
      </c>
      <c r="Y5043">
        <f t="shared" si="392"/>
        <v>2</v>
      </c>
      <c r="Z5043" s="2">
        <f t="shared" si="394"/>
        <v>1.3333333333333333</v>
      </c>
      <c r="AA5043" t="s">
        <v>85</v>
      </c>
      <c r="AB5043" t="s">
        <v>86</v>
      </c>
      <c r="AD5043" t="s">
        <v>109</v>
      </c>
      <c r="AE5043" t="s">
        <v>798</v>
      </c>
      <c r="AF5043">
        <v>2022</v>
      </c>
    </row>
    <row r="5044" spans="1:32" x14ac:dyDescent="0.25">
      <c r="A5044" t="s">
        <v>29</v>
      </c>
      <c r="B5044" t="s">
        <v>394</v>
      </c>
      <c r="C5044" t="s">
        <v>395</v>
      </c>
      <c r="D5044" t="s">
        <v>396</v>
      </c>
      <c r="E5044">
        <f>_xlfn.XLOOKUP(Table1[[#This Row],[Location]],'Location analysis'!A:A,'Location analysis'!B:B)</f>
        <v>40.416893999999999</v>
      </c>
      <c r="F5044">
        <f>_xlfn.XLOOKUP(Table1[[#This Row],[Location]],'Location analysis'!A:A,'Location analysis'!C:C)</f>
        <v>-74.420399000000003</v>
      </c>
      <c r="G5044" t="s">
        <v>485</v>
      </c>
      <c r="H5044" t="s">
        <v>43</v>
      </c>
      <c r="I5044">
        <v>15409394680</v>
      </c>
      <c r="J5044" t="s">
        <v>797</v>
      </c>
      <c r="K5044" t="s">
        <v>51</v>
      </c>
      <c r="L5044">
        <v>136</v>
      </c>
      <c r="M5044">
        <v>2</v>
      </c>
      <c r="N5044">
        <v>1</v>
      </c>
      <c r="O5044">
        <v>136</v>
      </c>
      <c r="P5044">
        <v>2</v>
      </c>
      <c r="Q5044">
        <v>1</v>
      </c>
      <c r="R5044">
        <v>2</v>
      </c>
      <c r="S5044">
        <v>2</v>
      </c>
      <c r="T5044" s="1">
        <v>44764</v>
      </c>
      <c r="U5044" t="str">
        <f t="shared" si="390"/>
        <v>Keto Bar - Creamy Peanut Butter Chocolate</v>
      </c>
      <c r="V5044" t="str">
        <f t="shared" si="391"/>
        <v>Food</v>
      </c>
      <c r="W5044" t="s">
        <v>43</v>
      </c>
      <c r="X5044" t="b">
        <f t="shared" si="393"/>
        <v>1</v>
      </c>
      <c r="Y5044">
        <f t="shared" si="392"/>
        <v>2</v>
      </c>
      <c r="Z5044" s="2">
        <f t="shared" si="394"/>
        <v>1.3333333333333333</v>
      </c>
      <c r="AA5044" t="s">
        <v>486</v>
      </c>
      <c r="AB5044" t="s">
        <v>487</v>
      </c>
      <c r="AD5044" t="s">
        <v>109</v>
      </c>
      <c r="AE5044" t="s">
        <v>798</v>
      </c>
      <c r="AF5044">
        <v>2022</v>
      </c>
    </row>
    <row r="5045" spans="1:32" x14ac:dyDescent="0.25">
      <c r="A5045" t="s">
        <v>29</v>
      </c>
      <c r="B5045" t="s">
        <v>394</v>
      </c>
      <c r="C5045" t="s">
        <v>395</v>
      </c>
      <c r="D5045" t="s">
        <v>396</v>
      </c>
      <c r="E5045">
        <f>_xlfn.XLOOKUP(Table1[[#This Row],[Location]],'Location analysis'!A:A,'Location analysis'!B:B)</f>
        <v>40.416893999999999</v>
      </c>
      <c r="F5045">
        <f>_xlfn.XLOOKUP(Table1[[#This Row],[Location]],'Location analysis'!A:A,'Location analysis'!C:C)</f>
        <v>-74.420399000000003</v>
      </c>
      <c r="G5045" t="s">
        <v>485</v>
      </c>
      <c r="H5045" t="s">
        <v>43</v>
      </c>
      <c r="I5045">
        <v>15409396492</v>
      </c>
      <c r="J5045" t="s">
        <v>797</v>
      </c>
      <c r="K5045" t="s">
        <v>51</v>
      </c>
      <c r="L5045">
        <v>136</v>
      </c>
      <c r="M5045">
        <v>2</v>
      </c>
      <c r="N5045">
        <v>1</v>
      </c>
      <c r="O5045">
        <v>136</v>
      </c>
      <c r="P5045">
        <v>2</v>
      </c>
      <c r="Q5045">
        <v>1</v>
      </c>
      <c r="R5045">
        <v>2</v>
      </c>
      <c r="S5045">
        <v>2</v>
      </c>
      <c r="T5045" s="1">
        <v>44764</v>
      </c>
      <c r="U5045" t="str">
        <f t="shared" si="390"/>
        <v>Keto Bar - Creamy Peanut Butter Chocolate</v>
      </c>
      <c r="V5045" t="str">
        <f t="shared" si="391"/>
        <v>Food</v>
      </c>
      <c r="W5045" t="s">
        <v>43</v>
      </c>
      <c r="X5045" t="b">
        <f t="shared" si="393"/>
        <v>1</v>
      </c>
      <c r="Y5045">
        <f t="shared" si="392"/>
        <v>2</v>
      </c>
      <c r="Z5045" s="2">
        <f t="shared" si="394"/>
        <v>1.3333333333333333</v>
      </c>
      <c r="AA5045" t="s">
        <v>486</v>
      </c>
      <c r="AB5045" t="s">
        <v>487</v>
      </c>
      <c r="AD5045" t="s">
        <v>109</v>
      </c>
      <c r="AE5045" t="s">
        <v>798</v>
      </c>
      <c r="AF5045">
        <v>2022</v>
      </c>
    </row>
    <row r="5046" spans="1:32" x14ac:dyDescent="0.25">
      <c r="A5046" t="s">
        <v>29</v>
      </c>
      <c r="B5046" t="s">
        <v>67</v>
      </c>
      <c r="C5046" t="s">
        <v>68</v>
      </c>
      <c r="D5046" t="s">
        <v>69</v>
      </c>
      <c r="E5046">
        <f>_xlfn.XLOOKUP(Table1[[#This Row],[Location]],'Location analysis'!A:A,'Location analysis'!B:B)</f>
        <v>40.435699999999997</v>
      </c>
      <c r="F5046">
        <f>_xlfn.XLOOKUP(Table1[[#This Row],[Location]],'Location analysis'!A:A,'Location analysis'!C:C)</f>
        <v>-74.125200000000007</v>
      </c>
      <c r="G5046" t="s">
        <v>70</v>
      </c>
      <c r="H5046" t="s">
        <v>34</v>
      </c>
      <c r="I5046">
        <v>15407847199</v>
      </c>
      <c r="J5046" t="s">
        <v>797</v>
      </c>
      <c r="K5046" t="s">
        <v>51</v>
      </c>
      <c r="L5046">
        <v>146</v>
      </c>
      <c r="M5046">
        <v>3</v>
      </c>
      <c r="N5046">
        <v>1</v>
      </c>
      <c r="O5046">
        <v>146</v>
      </c>
      <c r="P5046">
        <v>3</v>
      </c>
      <c r="Q5046">
        <v>1</v>
      </c>
      <c r="R5046">
        <v>3</v>
      </c>
      <c r="S5046">
        <v>3</v>
      </c>
      <c r="T5046" s="1">
        <v>44764</v>
      </c>
      <c r="U5046" t="str">
        <f t="shared" si="390"/>
        <v>Monster Energy Original</v>
      </c>
      <c r="V5046" t="str">
        <f t="shared" si="391"/>
        <v>Carbonated</v>
      </c>
      <c r="W5046" t="s">
        <v>34</v>
      </c>
      <c r="X5046" t="b">
        <f t="shared" si="393"/>
        <v>1</v>
      </c>
      <c r="Y5046">
        <f t="shared" si="392"/>
        <v>3</v>
      </c>
      <c r="Z5046" s="2">
        <f t="shared" si="394"/>
        <v>2</v>
      </c>
      <c r="AA5046" t="s">
        <v>70</v>
      </c>
      <c r="AD5046" t="s">
        <v>109</v>
      </c>
      <c r="AE5046" t="s">
        <v>798</v>
      </c>
      <c r="AF5046">
        <v>2022</v>
      </c>
    </row>
    <row r="5047" spans="1:32" x14ac:dyDescent="0.25">
      <c r="A5047" t="s">
        <v>29</v>
      </c>
      <c r="B5047" t="s">
        <v>67</v>
      </c>
      <c r="C5047" t="s">
        <v>68</v>
      </c>
      <c r="D5047" t="s">
        <v>69</v>
      </c>
      <c r="E5047">
        <f>_xlfn.XLOOKUP(Table1[[#This Row],[Location]],'Location analysis'!A:A,'Location analysis'!B:B)</f>
        <v>40.435699999999997</v>
      </c>
      <c r="F5047">
        <f>_xlfn.XLOOKUP(Table1[[#This Row],[Location]],'Location analysis'!A:A,'Location analysis'!C:C)</f>
        <v>-74.125200000000007</v>
      </c>
      <c r="G5047" t="s">
        <v>70</v>
      </c>
      <c r="H5047" t="s">
        <v>34</v>
      </c>
      <c r="I5047">
        <v>15410377046</v>
      </c>
      <c r="J5047" t="s">
        <v>797</v>
      </c>
      <c r="K5047" t="s">
        <v>51</v>
      </c>
      <c r="L5047">
        <v>144</v>
      </c>
      <c r="M5047">
        <v>3</v>
      </c>
      <c r="N5047">
        <v>1</v>
      </c>
      <c r="O5047">
        <v>144</v>
      </c>
      <c r="P5047">
        <v>3</v>
      </c>
      <c r="Q5047">
        <v>1</v>
      </c>
      <c r="R5047">
        <v>3</v>
      </c>
      <c r="S5047">
        <v>3</v>
      </c>
      <c r="T5047" s="1">
        <v>44764</v>
      </c>
      <c r="U5047" t="str">
        <f t="shared" si="390"/>
        <v>Monster Energy Original</v>
      </c>
      <c r="V5047" t="str">
        <f t="shared" si="391"/>
        <v>Carbonated</v>
      </c>
      <c r="W5047" t="s">
        <v>34</v>
      </c>
      <c r="X5047" t="b">
        <f t="shared" si="393"/>
        <v>1</v>
      </c>
      <c r="Y5047">
        <f t="shared" si="392"/>
        <v>3</v>
      </c>
      <c r="Z5047" s="2">
        <f t="shared" si="394"/>
        <v>2</v>
      </c>
      <c r="AA5047" t="s">
        <v>70</v>
      </c>
      <c r="AD5047" t="s">
        <v>109</v>
      </c>
      <c r="AE5047" t="s">
        <v>798</v>
      </c>
      <c r="AF5047">
        <v>2022</v>
      </c>
    </row>
    <row r="5048" spans="1:32" x14ac:dyDescent="0.25">
      <c r="A5048" t="s">
        <v>29</v>
      </c>
      <c r="B5048" t="s">
        <v>62</v>
      </c>
      <c r="C5048" t="s">
        <v>63</v>
      </c>
      <c r="D5048" t="s">
        <v>64</v>
      </c>
      <c r="E5048">
        <f>_xlfn.XLOOKUP(Table1[[#This Row],[Location]],'Location analysis'!A:A,'Location analysis'!B:B)</f>
        <v>40.091900000000003</v>
      </c>
      <c r="F5048">
        <f>_xlfn.XLOOKUP(Table1[[#This Row],[Location]],'Location analysis'!A:A,'Location analysis'!C:C)</f>
        <v>-74.358699999999999</v>
      </c>
      <c r="G5048" t="s">
        <v>317</v>
      </c>
      <c r="H5048" t="s">
        <v>43</v>
      </c>
      <c r="I5048">
        <v>15410468918</v>
      </c>
      <c r="J5048" t="s">
        <v>797</v>
      </c>
      <c r="K5048" t="s">
        <v>51</v>
      </c>
      <c r="L5048">
        <v>131</v>
      </c>
      <c r="M5048">
        <v>2</v>
      </c>
      <c r="N5048">
        <v>1</v>
      </c>
      <c r="O5048">
        <v>131</v>
      </c>
      <c r="P5048">
        <v>2</v>
      </c>
      <c r="Q5048">
        <v>1</v>
      </c>
      <c r="R5048">
        <v>2</v>
      </c>
      <c r="S5048">
        <v>2</v>
      </c>
      <c r="T5048" s="1">
        <v>44764</v>
      </c>
      <c r="U5048" t="str">
        <f t="shared" si="390"/>
        <v>RXBAR - Protein Bar - Peanut Butter</v>
      </c>
      <c r="V5048" t="str">
        <f t="shared" si="391"/>
        <v>Food</v>
      </c>
      <c r="W5048" t="s">
        <v>43</v>
      </c>
      <c r="X5048" t="b">
        <f t="shared" si="393"/>
        <v>1</v>
      </c>
      <c r="Y5048">
        <f t="shared" si="392"/>
        <v>2</v>
      </c>
      <c r="Z5048" s="2">
        <f t="shared" si="394"/>
        <v>1.3333333333333333</v>
      </c>
      <c r="AA5048" t="s">
        <v>318</v>
      </c>
      <c r="AB5048" t="s">
        <v>319</v>
      </c>
      <c r="AC5048" t="s">
        <v>320</v>
      </c>
      <c r="AD5048" t="s">
        <v>109</v>
      </c>
      <c r="AE5048" t="s">
        <v>798</v>
      </c>
      <c r="AF5048">
        <v>2022</v>
      </c>
    </row>
    <row r="5049" spans="1:32" x14ac:dyDescent="0.25">
      <c r="A5049" t="s">
        <v>29</v>
      </c>
      <c r="B5049" t="s">
        <v>62</v>
      </c>
      <c r="C5049" t="s">
        <v>63</v>
      </c>
      <c r="D5049" t="s">
        <v>64</v>
      </c>
      <c r="E5049">
        <f>_xlfn.XLOOKUP(Table1[[#This Row],[Location]],'Location analysis'!A:A,'Location analysis'!B:B)</f>
        <v>40.091900000000003</v>
      </c>
      <c r="F5049">
        <f>_xlfn.XLOOKUP(Table1[[#This Row],[Location]],'Location analysis'!A:A,'Location analysis'!C:C)</f>
        <v>-74.358699999999999</v>
      </c>
      <c r="G5049" t="s">
        <v>799</v>
      </c>
      <c r="H5049" t="s">
        <v>34</v>
      </c>
      <c r="I5049">
        <v>15408001824</v>
      </c>
      <c r="J5049" t="s">
        <v>797</v>
      </c>
      <c r="K5049" t="s">
        <v>51</v>
      </c>
      <c r="L5049">
        <v>144</v>
      </c>
      <c r="M5049">
        <v>2.5</v>
      </c>
      <c r="N5049">
        <v>1</v>
      </c>
      <c r="O5049">
        <v>144</v>
      </c>
      <c r="P5049">
        <v>2.5</v>
      </c>
      <c r="Q5049">
        <v>1</v>
      </c>
      <c r="R5049">
        <v>2.5</v>
      </c>
      <c r="S5049">
        <v>2.5</v>
      </c>
      <c r="T5049" s="1">
        <v>44764</v>
      </c>
      <c r="U5049" t="str">
        <f t="shared" si="390"/>
        <v>S. Pellegrino Essenza Mineral Water - Blood O</v>
      </c>
      <c r="V5049" t="str">
        <f t="shared" si="391"/>
        <v>Carbonated</v>
      </c>
      <c r="W5049" t="s">
        <v>34</v>
      </c>
      <c r="X5049" t="b">
        <f t="shared" si="393"/>
        <v>1</v>
      </c>
      <c r="Y5049">
        <f t="shared" si="392"/>
        <v>2.5</v>
      </c>
      <c r="Z5049" s="2">
        <f t="shared" si="394"/>
        <v>1.6666666666666667</v>
      </c>
      <c r="AA5049" t="s">
        <v>800</v>
      </c>
      <c r="AB5049" t="s">
        <v>801</v>
      </c>
      <c r="AD5049" t="s">
        <v>109</v>
      </c>
      <c r="AE5049" t="s">
        <v>798</v>
      </c>
      <c r="AF5049">
        <v>2022</v>
      </c>
    </row>
    <row r="5050" spans="1:32" x14ac:dyDescent="0.25">
      <c r="A5050" t="s">
        <v>29</v>
      </c>
      <c r="B5050" t="s">
        <v>46</v>
      </c>
      <c r="C5050" t="s">
        <v>31</v>
      </c>
      <c r="D5050" t="s">
        <v>47</v>
      </c>
      <c r="E5050">
        <f>_xlfn.XLOOKUP(Table1[[#This Row],[Location]],'Location analysis'!A:A,'Location analysis'!B:B)</f>
        <v>40.423690999999998</v>
      </c>
      <c r="F5050">
        <f>_xlfn.XLOOKUP(Table1[[#This Row],[Location]],'Location analysis'!A:A,'Location analysis'!C:C)</f>
        <v>-74.380831999999998</v>
      </c>
      <c r="G5050" t="s">
        <v>225</v>
      </c>
      <c r="H5050" t="s">
        <v>43</v>
      </c>
      <c r="I5050">
        <v>15411677714</v>
      </c>
      <c r="J5050" t="s">
        <v>797</v>
      </c>
      <c r="K5050" t="s">
        <v>51</v>
      </c>
      <c r="L5050">
        <v>111</v>
      </c>
      <c r="M5050">
        <v>1.5</v>
      </c>
      <c r="N5050">
        <v>1</v>
      </c>
      <c r="O5050">
        <v>111</v>
      </c>
      <c r="P5050">
        <v>1.5</v>
      </c>
      <c r="Q5050">
        <v>1</v>
      </c>
      <c r="R5050">
        <v>1.5</v>
      </c>
      <c r="S5050">
        <v>1.5</v>
      </c>
      <c r="T5050" s="1">
        <v>44764</v>
      </c>
      <c r="U5050" t="str">
        <f t="shared" si="390"/>
        <v>SunChips Multigrain - Original</v>
      </c>
      <c r="V5050" t="str">
        <f t="shared" si="391"/>
        <v>Food</v>
      </c>
      <c r="W5050" t="s">
        <v>43</v>
      </c>
      <c r="X5050" t="b">
        <f t="shared" si="393"/>
        <v>1</v>
      </c>
      <c r="Y5050">
        <f t="shared" si="392"/>
        <v>1.5</v>
      </c>
      <c r="Z5050" s="2">
        <f t="shared" si="394"/>
        <v>1</v>
      </c>
      <c r="AA5050" t="s">
        <v>129</v>
      </c>
      <c r="AB5050" t="s">
        <v>150</v>
      </c>
      <c r="AD5050" t="s">
        <v>109</v>
      </c>
      <c r="AE5050" t="s">
        <v>798</v>
      </c>
      <c r="AF5050">
        <v>2022</v>
      </c>
    </row>
    <row r="5051" spans="1:32" x14ac:dyDescent="0.25">
      <c r="A5051" t="s">
        <v>29</v>
      </c>
      <c r="B5051" t="s">
        <v>394</v>
      </c>
      <c r="C5051" t="s">
        <v>395</v>
      </c>
      <c r="D5051" t="s">
        <v>396</v>
      </c>
      <c r="E5051">
        <f>_xlfn.XLOOKUP(Table1[[#This Row],[Location]],'Location analysis'!A:A,'Location analysis'!B:B)</f>
        <v>40.416893999999999</v>
      </c>
      <c r="F5051">
        <f>_xlfn.XLOOKUP(Table1[[#This Row],[Location]],'Location analysis'!A:A,'Location analysis'!C:C)</f>
        <v>-74.420399000000003</v>
      </c>
      <c r="G5051" t="s">
        <v>182</v>
      </c>
      <c r="H5051" t="s">
        <v>34</v>
      </c>
      <c r="I5051">
        <v>15407683274</v>
      </c>
      <c r="J5051" t="s">
        <v>797</v>
      </c>
      <c r="K5051" t="s">
        <v>51</v>
      </c>
      <c r="L5051">
        <v>142</v>
      </c>
      <c r="M5051">
        <v>1.5</v>
      </c>
      <c r="N5051">
        <v>1</v>
      </c>
      <c r="O5051">
        <v>142</v>
      </c>
      <c r="P5051">
        <v>1.5</v>
      </c>
      <c r="Q5051">
        <v>1</v>
      </c>
      <c r="R5051">
        <v>1.5</v>
      </c>
      <c r="S5051">
        <v>1.5</v>
      </c>
      <c r="T5051" s="1">
        <v>44764</v>
      </c>
      <c r="U5051" t="str">
        <f t="shared" si="390"/>
        <v>Coca Cola - Zero Sugar</v>
      </c>
      <c r="V5051" t="str">
        <f t="shared" si="391"/>
        <v>Carbonated</v>
      </c>
      <c r="W5051" t="s">
        <v>34</v>
      </c>
      <c r="X5051" t="b">
        <f t="shared" si="393"/>
        <v>1</v>
      </c>
      <c r="Y5051">
        <f t="shared" si="392"/>
        <v>1.5</v>
      </c>
      <c r="Z5051" s="2">
        <f t="shared" si="394"/>
        <v>1</v>
      </c>
      <c r="AA5051" t="s">
        <v>183</v>
      </c>
      <c r="AB5051" t="s">
        <v>184</v>
      </c>
      <c r="AD5051" t="s">
        <v>109</v>
      </c>
      <c r="AE5051" t="s">
        <v>798</v>
      </c>
      <c r="AF5051">
        <v>2022</v>
      </c>
    </row>
    <row r="5052" spans="1:32" x14ac:dyDescent="0.25">
      <c r="A5052" t="s">
        <v>29</v>
      </c>
      <c r="B5052" t="s">
        <v>394</v>
      </c>
      <c r="C5052" t="s">
        <v>395</v>
      </c>
      <c r="D5052" t="s">
        <v>396</v>
      </c>
      <c r="E5052">
        <f>_xlfn.XLOOKUP(Table1[[#This Row],[Location]],'Location analysis'!A:A,'Location analysis'!B:B)</f>
        <v>40.416893999999999</v>
      </c>
      <c r="F5052">
        <f>_xlfn.XLOOKUP(Table1[[#This Row],[Location]],'Location analysis'!A:A,'Location analysis'!C:C)</f>
        <v>-74.420399000000003</v>
      </c>
      <c r="G5052" t="s">
        <v>612</v>
      </c>
      <c r="H5052" t="s">
        <v>43</v>
      </c>
      <c r="I5052">
        <v>15411764505</v>
      </c>
      <c r="J5052" t="s">
        <v>797</v>
      </c>
      <c r="K5052" t="s">
        <v>51</v>
      </c>
      <c r="L5052">
        <v>122</v>
      </c>
      <c r="M5052">
        <v>1.25</v>
      </c>
      <c r="N5052">
        <v>1</v>
      </c>
      <c r="O5052">
        <v>122</v>
      </c>
      <c r="P5052">
        <v>1.25</v>
      </c>
      <c r="Q5052">
        <v>1</v>
      </c>
      <c r="R5052">
        <v>1.25</v>
      </c>
      <c r="S5052">
        <v>1.25</v>
      </c>
      <c r="T5052" s="1">
        <v>44764</v>
      </c>
      <c r="U5052" t="str">
        <f t="shared" si="390"/>
        <v>Goldfish Baked - Cheddar</v>
      </c>
      <c r="V5052" t="str">
        <f t="shared" si="391"/>
        <v>Food</v>
      </c>
      <c r="W5052" t="s">
        <v>43</v>
      </c>
      <c r="X5052" t="b">
        <f t="shared" si="393"/>
        <v>1</v>
      </c>
      <c r="Y5052">
        <f t="shared" si="392"/>
        <v>1.25</v>
      </c>
      <c r="Z5052" s="2">
        <f t="shared" si="394"/>
        <v>0.83333333333333337</v>
      </c>
      <c r="AA5052" t="s">
        <v>613</v>
      </c>
      <c r="AB5052" t="s">
        <v>614</v>
      </c>
      <c r="AD5052" t="s">
        <v>109</v>
      </c>
      <c r="AE5052" t="s">
        <v>798</v>
      </c>
      <c r="AF5052">
        <v>2022</v>
      </c>
    </row>
    <row r="5053" spans="1:32" x14ac:dyDescent="0.25">
      <c r="A5053" t="s">
        <v>29</v>
      </c>
      <c r="B5053" t="s">
        <v>394</v>
      </c>
      <c r="C5053" t="s">
        <v>395</v>
      </c>
      <c r="D5053" t="s">
        <v>396</v>
      </c>
      <c r="E5053">
        <f>_xlfn.XLOOKUP(Table1[[#This Row],[Location]],'Location analysis'!A:A,'Location analysis'!B:B)</f>
        <v>40.416893999999999</v>
      </c>
      <c r="F5053">
        <f>_xlfn.XLOOKUP(Table1[[#This Row],[Location]],'Location analysis'!A:A,'Location analysis'!C:C)</f>
        <v>-74.420399000000003</v>
      </c>
      <c r="G5053" t="s">
        <v>137</v>
      </c>
      <c r="H5053" t="s">
        <v>97</v>
      </c>
      <c r="I5053">
        <v>15407713629</v>
      </c>
      <c r="J5053" t="s">
        <v>797</v>
      </c>
      <c r="K5053" t="s">
        <v>51</v>
      </c>
      <c r="L5053">
        <v>144</v>
      </c>
      <c r="M5053">
        <v>1.5</v>
      </c>
      <c r="N5053">
        <v>1</v>
      </c>
      <c r="O5053">
        <v>144</v>
      </c>
      <c r="P5053">
        <v>1.5</v>
      </c>
      <c r="Q5053">
        <v>1</v>
      </c>
      <c r="R5053">
        <v>1.5</v>
      </c>
      <c r="S5053">
        <v>1.5</v>
      </c>
      <c r="T5053" s="1">
        <v>44764</v>
      </c>
      <c r="U5053" t="str">
        <f t="shared" si="390"/>
        <v>Poland Springs Water</v>
      </c>
      <c r="V5053" t="str">
        <f t="shared" si="391"/>
        <v>Water</v>
      </c>
      <c r="W5053" t="s">
        <v>97</v>
      </c>
      <c r="X5053" t="b">
        <f t="shared" si="393"/>
        <v>1</v>
      </c>
      <c r="Y5053">
        <f t="shared" si="392"/>
        <v>1.5</v>
      </c>
      <c r="Z5053" s="2">
        <f t="shared" si="394"/>
        <v>1</v>
      </c>
      <c r="AA5053" t="s">
        <v>137</v>
      </c>
      <c r="AD5053" t="s">
        <v>109</v>
      </c>
      <c r="AE5053" t="s">
        <v>798</v>
      </c>
      <c r="AF5053">
        <v>2022</v>
      </c>
    </row>
    <row r="5054" spans="1:32" x14ac:dyDescent="0.25">
      <c r="A5054" t="s">
        <v>29</v>
      </c>
      <c r="B5054" t="s">
        <v>394</v>
      </c>
      <c r="C5054" t="s">
        <v>395</v>
      </c>
      <c r="D5054" t="s">
        <v>396</v>
      </c>
      <c r="E5054">
        <f>_xlfn.XLOOKUP(Table1[[#This Row],[Location]],'Location analysis'!A:A,'Location analysis'!B:B)</f>
        <v>40.416893999999999</v>
      </c>
      <c r="F5054">
        <f>_xlfn.XLOOKUP(Table1[[#This Row],[Location]],'Location analysis'!A:A,'Location analysis'!C:C)</f>
        <v>-74.420399000000003</v>
      </c>
      <c r="G5054" t="s">
        <v>664</v>
      </c>
      <c r="H5054" t="s">
        <v>49</v>
      </c>
      <c r="I5054">
        <v>15407408971</v>
      </c>
      <c r="J5054" t="s">
        <v>797</v>
      </c>
      <c r="K5054" t="s">
        <v>51</v>
      </c>
      <c r="L5054">
        <v>143</v>
      </c>
      <c r="M5054">
        <v>2.75</v>
      </c>
      <c r="N5054">
        <v>1</v>
      </c>
      <c r="O5054">
        <v>143</v>
      </c>
      <c r="P5054">
        <v>2.75</v>
      </c>
      <c r="Q5054">
        <v>1</v>
      </c>
      <c r="R5054">
        <v>2.75</v>
      </c>
      <c r="S5054">
        <v>2.75</v>
      </c>
      <c r="T5054" s="1">
        <v>44764</v>
      </c>
      <c r="U5054" t="str">
        <f t="shared" si="390"/>
        <v>BodyArmor  LYTE - Blueberry Pomegranate</v>
      </c>
      <c r="V5054" t="str">
        <f t="shared" si="391"/>
        <v>Non Carbonated</v>
      </c>
      <c r="W5054" t="s">
        <v>49</v>
      </c>
      <c r="X5054" t="b">
        <f t="shared" si="393"/>
        <v>1</v>
      </c>
      <c r="Y5054">
        <f t="shared" si="392"/>
        <v>2.75</v>
      </c>
      <c r="Z5054" s="2">
        <f t="shared" si="394"/>
        <v>1.8333333333333333</v>
      </c>
      <c r="AA5054" t="s">
        <v>665</v>
      </c>
      <c r="AB5054" t="s">
        <v>666</v>
      </c>
      <c r="AD5054" t="s">
        <v>109</v>
      </c>
      <c r="AE5054" t="s">
        <v>798</v>
      </c>
      <c r="AF5054">
        <v>2022</v>
      </c>
    </row>
    <row r="5055" spans="1:32" x14ac:dyDescent="0.25">
      <c r="A5055" t="s">
        <v>29</v>
      </c>
      <c r="B5055" t="s">
        <v>67</v>
      </c>
      <c r="C5055" t="s">
        <v>68</v>
      </c>
      <c r="D5055" t="s">
        <v>69</v>
      </c>
      <c r="E5055">
        <f>_xlfn.XLOOKUP(Table1[[#This Row],[Location]],'Location analysis'!A:A,'Location analysis'!B:B)</f>
        <v>40.435699999999997</v>
      </c>
      <c r="F5055">
        <f>_xlfn.XLOOKUP(Table1[[#This Row],[Location]],'Location analysis'!A:A,'Location analysis'!C:C)</f>
        <v>-74.125200000000007</v>
      </c>
      <c r="G5055" t="s">
        <v>70</v>
      </c>
      <c r="H5055" t="s">
        <v>34</v>
      </c>
      <c r="I5055">
        <v>15412827102</v>
      </c>
      <c r="J5055" t="s">
        <v>797</v>
      </c>
      <c r="K5055" t="s">
        <v>51</v>
      </c>
      <c r="L5055">
        <v>146</v>
      </c>
      <c r="M5055">
        <v>3</v>
      </c>
      <c r="N5055">
        <v>1</v>
      </c>
      <c r="O5055">
        <v>146</v>
      </c>
      <c r="P5055">
        <v>3</v>
      </c>
      <c r="Q5055">
        <v>1</v>
      </c>
      <c r="R5055">
        <v>3</v>
      </c>
      <c r="S5055">
        <v>3</v>
      </c>
      <c r="T5055" s="1">
        <v>44764</v>
      </c>
      <c r="U5055" t="str">
        <f t="shared" si="390"/>
        <v>Monster Energy Original</v>
      </c>
      <c r="V5055" t="str">
        <f t="shared" si="391"/>
        <v>Carbonated</v>
      </c>
      <c r="W5055" t="s">
        <v>34</v>
      </c>
      <c r="X5055" t="b">
        <f t="shared" si="393"/>
        <v>1</v>
      </c>
      <c r="Y5055">
        <f t="shared" si="392"/>
        <v>3</v>
      </c>
      <c r="Z5055" s="2">
        <f t="shared" si="394"/>
        <v>2</v>
      </c>
      <c r="AA5055" t="s">
        <v>70</v>
      </c>
      <c r="AD5055" t="s">
        <v>109</v>
      </c>
      <c r="AE5055" t="s">
        <v>798</v>
      </c>
      <c r="AF5055">
        <v>2022</v>
      </c>
    </row>
    <row r="5056" spans="1:32" x14ac:dyDescent="0.25">
      <c r="A5056" t="s">
        <v>29</v>
      </c>
      <c r="B5056" t="s">
        <v>46</v>
      </c>
      <c r="C5056" t="s">
        <v>31</v>
      </c>
      <c r="D5056" t="s">
        <v>47</v>
      </c>
      <c r="E5056">
        <f>_xlfn.XLOOKUP(Table1[[#This Row],[Location]],'Location analysis'!A:A,'Location analysis'!B:B)</f>
        <v>40.423690999999998</v>
      </c>
      <c r="F5056">
        <f>_xlfn.XLOOKUP(Table1[[#This Row],[Location]],'Location analysis'!A:A,'Location analysis'!C:C)</f>
        <v>-74.380831999999998</v>
      </c>
      <c r="G5056" t="s">
        <v>192</v>
      </c>
      <c r="H5056" t="s">
        <v>43</v>
      </c>
      <c r="I5056">
        <v>15411054331</v>
      </c>
      <c r="J5056" t="s">
        <v>797</v>
      </c>
      <c r="K5056" t="s">
        <v>51</v>
      </c>
      <c r="L5056">
        <v>123</v>
      </c>
      <c r="M5056">
        <v>1.5</v>
      </c>
      <c r="N5056">
        <v>1</v>
      </c>
      <c r="O5056">
        <v>123</v>
      </c>
      <c r="P5056">
        <v>1.5</v>
      </c>
      <c r="Q5056">
        <v>1</v>
      </c>
      <c r="R5056">
        <v>1.5</v>
      </c>
      <c r="S5056">
        <v>1.5</v>
      </c>
      <c r="T5056" s="1">
        <v>44764</v>
      </c>
      <c r="U5056" t="str">
        <f t="shared" si="390"/>
        <v>CheezIt - Original</v>
      </c>
      <c r="V5056" t="str">
        <f t="shared" si="391"/>
        <v>Food</v>
      </c>
      <c r="W5056" t="s">
        <v>43</v>
      </c>
      <c r="X5056" t="b">
        <f t="shared" si="393"/>
        <v>1</v>
      </c>
      <c r="Y5056">
        <f t="shared" si="392"/>
        <v>1.5</v>
      </c>
      <c r="Z5056" s="2">
        <f t="shared" si="394"/>
        <v>1</v>
      </c>
      <c r="AA5056" t="s">
        <v>193</v>
      </c>
      <c r="AB5056" t="s">
        <v>150</v>
      </c>
      <c r="AD5056" t="s">
        <v>109</v>
      </c>
      <c r="AE5056" t="s">
        <v>798</v>
      </c>
      <c r="AF5056">
        <v>2022</v>
      </c>
    </row>
    <row r="5057" spans="1:32" x14ac:dyDescent="0.25">
      <c r="A5057" t="s">
        <v>29</v>
      </c>
      <c r="B5057" t="s">
        <v>46</v>
      </c>
      <c r="C5057" t="s">
        <v>31</v>
      </c>
      <c r="D5057" t="s">
        <v>47</v>
      </c>
      <c r="E5057">
        <f>_xlfn.XLOOKUP(Table1[[#This Row],[Location]],'Location analysis'!A:A,'Location analysis'!B:B)</f>
        <v>40.423690999999998</v>
      </c>
      <c r="F5057">
        <f>_xlfn.XLOOKUP(Table1[[#This Row],[Location]],'Location analysis'!A:A,'Location analysis'!C:C)</f>
        <v>-74.380831999999998</v>
      </c>
      <c r="G5057" t="s">
        <v>612</v>
      </c>
      <c r="H5057" t="s">
        <v>43</v>
      </c>
      <c r="I5057">
        <v>15412347921</v>
      </c>
      <c r="J5057" t="s">
        <v>797</v>
      </c>
      <c r="K5057" t="s">
        <v>36</v>
      </c>
      <c r="L5057">
        <v>120</v>
      </c>
      <c r="M5057">
        <v>1.5</v>
      </c>
      <c r="N5057">
        <v>1</v>
      </c>
      <c r="O5057">
        <v>120</v>
      </c>
      <c r="P5057">
        <v>1.5</v>
      </c>
      <c r="Q5057">
        <v>1</v>
      </c>
      <c r="R5057">
        <v>1.5</v>
      </c>
      <c r="S5057">
        <v>1.5</v>
      </c>
      <c r="T5057" s="1">
        <v>44764</v>
      </c>
      <c r="U5057" t="str">
        <f t="shared" si="390"/>
        <v>Goldfish Baked - Cheddar</v>
      </c>
      <c r="V5057" t="str">
        <f t="shared" si="391"/>
        <v>Food</v>
      </c>
      <c r="W5057" t="s">
        <v>43</v>
      </c>
      <c r="X5057" t="b">
        <f t="shared" si="393"/>
        <v>1</v>
      </c>
      <c r="Y5057">
        <f t="shared" si="392"/>
        <v>1.5</v>
      </c>
      <c r="Z5057" s="2">
        <f t="shared" si="394"/>
        <v>1</v>
      </c>
      <c r="AA5057" t="s">
        <v>613</v>
      </c>
      <c r="AB5057" t="s">
        <v>614</v>
      </c>
      <c r="AD5057" t="s">
        <v>109</v>
      </c>
      <c r="AE5057" t="s">
        <v>798</v>
      </c>
      <c r="AF5057">
        <v>2022</v>
      </c>
    </row>
    <row r="5058" spans="1:32" x14ac:dyDescent="0.25">
      <c r="A5058" t="s">
        <v>29</v>
      </c>
      <c r="B5058" t="s">
        <v>394</v>
      </c>
      <c r="C5058" t="s">
        <v>395</v>
      </c>
      <c r="D5058" t="s">
        <v>396</v>
      </c>
      <c r="E5058">
        <f>_xlfn.XLOOKUP(Table1[[#This Row],[Location]],'Location analysis'!A:A,'Location analysis'!B:B)</f>
        <v>40.416893999999999</v>
      </c>
      <c r="F5058">
        <f>_xlfn.XLOOKUP(Table1[[#This Row],[Location]],'Location analysis'!A:A,'Location analysis'!C:C)</f>
        <v>-74.420399000000003</v>
      </c>
      <c r="G5058" t="s">
        <v>81</v>
      </c>
      <c r="H5058" t="s">
        <v>43</v>
      </c>
      <c r="I5058">
        <v>15408438756</v>
      </c>
      <c r="J5058" t="s">
        <v>797</v>
      </c>
      <c r="K5058" t="s">
        <v>36</v>
      </c>
      <c r="L5058">
        <v>138</v>
      </c>
      <c r="M5058">
        <v>2</v>
      </c>
      <c r="N5058">
        <v>1</v>
      </c>
      <c r="O5058">
        <v>138</v>
      </c>
      <c r="P5058">
        <v>2</v>
      </c>
      <c r="Q5058">
        <v>1</v>
      </c>
      <c r="R5058">
        <v>2</v>
      </c>
      <c r="S5058">
        <v>2</v>
      </c>
      <c r="T5058" s="1">
        <v>44764</v>
      </c>
      <c r="U5058" t="str">
        <f t="shared" ref="U5058:U5121" si="395">IF(G5058="","Cell is Blank - Dis-regard",G5058)</f>
        <v>KitKat - Crisp Wafers</v>
      </c>
      <c r="V5058" t="str">
        <f t="shared" ref="V5058:V5121" si="396">IF(H5058="","Cell is Blank - Dis-regard",H5058)</f>
        <v>Food</v>
      </c>
      <c r="W5058" t="s">
        <v>43</v>
      </c>
      <c r="X5058" t="b">
        <f t="shared" si="393"/>
        <v>1</v>
      </c>
      <c r="Y5058">
        <f t="shared" ref="Y5058:Y5121" si="397">IF(X5058="FALSE",M5058,M5058)</f>
        <v>2</v>
      </c>
      <c r="Z5058" s="2">
        <f t="shared" si="394"/>
        <v>1.3333333333333333</v>
      </c>
      <c r="AA5058" t="s">
        <v>82</v>
      </c>
      <c r="AB5058" t="s">
        <v>83</v>
      </c>
      <c r="AD5058" t="s">
        <v>109</v>
      </c>
      <c r="AE5058" t="s">
        <v>798</v>
      </c>
      <c r="AF5058">
        <v>2022</v>
      </c>
    </row>
    <row r="5059" spans="1:32" x14ac:dyDescent="0.25">
      <c r="A5059" t="s">
        <v>29</v>
      </c>
      <c r="B5059" t="s">
        <v>394</v>
      </c>
      <c r="C5059" t="s">
        <v>395</v>
      </c>
      <c r="D5059" t="s">
        <v>396</v>
      </c>
      <c r="E5059">
        <f>_xlfn.XLOOKUP(Table1[[#This Row],[Location]],'Location analysis'!A:A,'Location analysis'!B:B)</f>
        <v>40.416893999999999</v>
      </c>
      <c r="F5059">
        <f>_xlfn.XLOOKUP(Table1[[#This Row],[Location]],'Location analysis'!A:A,'Location analysis'!C:C)</f>
        <v>-74.420399000000003</v>
      </c>
      <c r="G5059" t="s">
        <v>137</v>
      </c>
      <c r="H5059" t="s">
        <v>97</v>
      </c>
      <c r="I5059">
        <v>15413197627</v>
      </c>
      <c r="J5059" t="s">
        <v>797</v>
      </c>
      <c r="K5059" t="s">
        <v>51</v>
      </c>
      <c r="L5059">
        <v>144</v>
      </c>
      <c r="M5059">
        <v>1.5</v>
      </c>
      <c r="N5059">
        <v>1</v>
      </c>
      <c r="O5059">
        <v>144</v>
      </c>
      <c r="P5059">
        <v>1.5</v>
      </c>
      <c r="Q5059">
        <v>1</v>
      </c>
      <c r="R5059">
        <v>1.5</v>
      </c>
      <c r="S5059">
        <v>1.5</v>
      </c>
      <c r="T5059" s="1">
        <v>44764</v>
      </c>
      <c r="U5059" t="str">
        <f t="shared" si="395"/>
        <v>Poland Springs Water</v>
      </c>
      <c r="V5059" t="str">
        <f t="shared" si="396"/>
        <v>Water</v>
      </c>
      <c r="W5059" t="s">
        <v>97</v>
      </c>
      <c r="X5059" t="b">
        <f t="shared" ref="X5059:X5122" si="398">M5059=P5059</f>
        <v>1</v>
      </c>
      <c r="Y5059">
        <f t="shared" si="397"/>
        <v>1.5</v>
      </c>
      <c r="Z5059" s="2">
        <f t="shared" ref="Z5059:Z5122" si="399">Y5059/1.5</f>
        <v>1</v>
      </c>
      <c r="AA5059" t="s">
        <v>137</v>
      </c>
      <c r="AD5059" t="s">
        <v>109</v>
      </c>
      <c r="AE5059" t="s">
        <v>798</v>
      </c>
      <c r="AF5059">
        <v>2022</v>
      </c>
    </row>
    <row r="5060" spans="1:32" x14ac:dyDescent="0.25">
      <c r="A5060" t="s">
        <v>29</v>
      </c>
      <c r="B5060" t="s">
        <v>394</v>
      </c>
      <c r="C5060" t="s">
        <v>395</v>
      </c>
      <c r="D5060" t="s">
        <v>396</v>
      </c>
      <c r="E5060">
        <f>_xlfn.XLOOKUP(Table1[[#This Row],[Location]],'Location analysis'!A:A,'Location analysis'!B:B)</f>
        <v>40.416893999999999</v>
      </c>
      <c r="F5060">
        <f>_xlfn.XLOOKUP(Table1[[#This Row],[Location]],'Location analysis'!A:A,'Location analysis'!C:C)</f>
        <v>-74.420399000000003</v>
      </c>
      <c r="G5060" t="s">
        <v>248</v>
      </c>
      <c r="H5060" t="s">
        <v>43</v>
      </c>
      <c r="I5060">
        <v>15409336829</v>
      </c>
      <c r="J5060" t="s">
        <v>797</v>
      </c>
      <c r="K5060" t="s">
        <v>51</v>
      </c>
      <c r="L5060">
        <v>111</v>
      </c>
      <c r="M5060">
        <v>1.5</v>
      </c>
      <c r="N5060">
        <v>1</v>
      </c>
      <c r="O5060">
        <v>111</v>
      </c>
      <c r="P5060">
        <v>1.5</v>
      </c>
      <c r="Q5060">
        <v>1</v>
      </c>
      <c r="R5060">
        <v>1.5</v>
      </c>
      <c r="S5060">
        <v>1.5</v>
      </c>
      <c r="T5060" s="1">
        <v>44764</v>
      </c>
      <c r="U5060" t="str">
        <f t="shared" si="395"/>
        <v>Popchips Potato - Sea Salt</v>
      </c>
      <c r="V5060" t="str">
        <f t="shared" si="396"/>
        <v>Food</v>
      </c>
      <c r="W5060" t="s">
        <v>43</v>
      </c>
      <c r="X5060" t="b">
        <f t="shared" si="398"/>
        <v>1</v>
      </c>
      <c r="Y5060">
        <f t="shared" si="397"/>
        <v>1.5</v>
      </c>
      <c r="Z5060" s="2">
        <f t="shared" si="399"/>
        <v>1</v>
      </c>
      <c r="AA5060" t="s">
        <v>229</v>
      </c>
      <c r="AB5060" t="s">
        <v>157</v>
      </c>
      <c r="AD5060" t="s">
        <v>109</v>
      </c>
      <c r="AE5060" t="s">
        <v>798</v>
      </c>
      <c r="AF5060">
        <v>2022</v>
      </c>
    </row>
    <row r="5061" spans="1:32" x14ac:dyDescent="0.25">
      <c r="A5061" t="s">
        <v>29</v>
      </c>
      <c r="B5061" t="s">
        <v>394</v>
      </c>
      <c r="C5061" t="s">
        <v>395</v>
      </c>
      <c r="D5061" t="s">
        <v>396</v>
      </c>
      <c r="E5061">
        <f>_xlfn.XLOOKUP(Table1[[#This Row],[Location]],'Location analysis'!A:A,'Location analysis'!B:B)</f>
        <v>40.416893999999999</v>
      </c>
      <c r="F5061">
        <f>_xlfn.XLOOKUP(Table1[[#This Row],[Location]],'Location analysis'!A:A,'Location analysis'!C:C)</f>
        <v>-74.420399000000003</v>
      </c>
      <c r="G5061" t="s">
        <v>182</v>
      </c>
      <c r="H5061" t="s">
        <v>34</v>
      </c>
      <c r="I5061">
        <v>15409340721</v>
      </c>
      <c r="J5061" t="s">
        <v>797</v>
      </c>
      <c r="K5061" t="s">
        <v>51</v>
      </c>
      <c r="L5061">
        <v>142</v>
      </c>
      <c r="M5061">
        <v>1.5</v>
      </c>
      <c r="N5061">
        <v>1</v>
      </c>
      <c r="O5061">
        <v>142</v>
      </c>
      <c r="P5061">
        <v>1.5</v>
      </c>
      <c r="Q5061">
        <v>1</v>
      </c>
      <c r="R5061">
        <v>1.5</v>
      </c>
      <c r="S5061">
        <v>1.5</v>
      </c>
      <c r="T5061" s="1">
        <v>44764</v>
      </c>
      <c r="U5061" t="str">
        <f t="shared" si="395"/>
        <v>Coca Cola - Zero Sugar</v>
      </c>
      <c r="V5061" t="str">
        <f t="shared" si="396"/>
        <v>Carbonated</v>
      </c>
      <c r="W5061" t="s">
        <v>34</v>
      </c>
      <c r="X5061" t="b">
        <f t="shared" si="398"/>
        <v>1</v>
      </c>
      <c r="Y5061">
        <f t="shared" si="397"/>
        <v>1.5</v>
      </c>
      <c r="Z5061" s="2">
        <f t="shared" si="399"/>
        <v>1</v>
      </c>
      <c r="AA5061" t="s">
        <v>183</v>
      </c>
      <c r="AB5061" t="s">
        <v>184</v>
      </c>
      <c r="AD5061" t="s">
        <v>109</v>
      </c>
      <c r="AE5061" t="s">
        <v>798</v>
      </c>
      <c r="AF5061">
        <v>2022</v>
      </c>
    </row>
    <row r="5062" spans="1:32" x14ac:dyDescent="0.25">
      <c r="A5062" t="s">
        <v>29</v>
      </c>
      <c r="B5062" t="s">
        <v>394</v>
      </c>
      <c r="C5062" t="s">
        <v>395</v>
      </c>
      <c r="D5062" t="s">
        <v>396</v>
      </c>
      <c r="E5062">
        <f>_xlfn.XLOOKUP(Table1[[#This Row],[Location]],'Location analysis'!A:A,'Location analysis'!B:B)</f>
        <v>40.416893999999999</v>
      </c>
      <c r="F5062">
        <f>_xlfn.XLOOKUP(Table1[[#This Row],[Location]],'Location analysis'!A:A,'Location analysis'!C:C)</f>
        <v>-74.420399000000003</v>
      </c>
      <c r="G5062" t="s">
        <v>203</v>
      </c>
      <c r="H5062" t="s">
        <v>43</v>
      </c>
      <c r="I5062">
        <v>15409343716</v>
      </c>
      <c r="J5062" t="s">
        <v>797</v>
      </c>
      <c r="K5062" t="s">
        <v>51</v>
      </c>
      <c r="L5062">
        <v>123</v>
      </c>
      <c r="M5062">
        <v>1.5</v>
      </c>
      <c r="N5062">
        <v>1</v>
      </c>
      <c r="O5062">
        <v>123</v>
      </c>
      <c r="P5062">
        <v>1.5</v>
      </c>
      <c r="Q5062">
        <v>1</v>
      </c>
      <c r="R5062">
        <v>1.5</v>
      </c>
      <c r="S5062">
        <v>1.5</v>
      </c>
      <c r="T5062" s="1">
        <v>44764</v>
      </c>
      <c r="U5062" t="str">
        <f t="shared" si="395"/>
        <v>CheezIt - White Cheddar</v>
      </c>
      <c r="V5062" t="str">
        <f t="shared" si="396"/>
        <v>Food</v>
      </c>
      <c r="W5062" t="s">
        <v>43</v>
      </c>
      <c r="X5062" t="b">
        <f t="shared" si="398"/>
        <v>1</v>
      </c>
      <c r="Y5062">
        <f t="shared" si="397"/>
        <v>1.5</v>
      </c>
      <c r="Z5062" s="2">
        <f t="shared" si="399"/>
        <v>1</v>
      </c>
      <c r="AA5062" t="s">
        <v>193</v>
      </c>
      <c r="AB5062" t="s">
        <v>204</v>
      </c>
      <c r="AD5062" t="s">
        <v>109</v>
      </c>
      <c r="AE5062" t="s">
        <v>798</v>
      </c>
      <c r="AF5062">
        <v>2022</v>
      </c>
    </row>
    <row r="5063" spans="1:32" x14ac:dyDescent="0.25">
      <c r="A5063" t="s">
        <v>29</v>
      </c>
      <c r="B5063" t="s">
        <v>67</v>
      </c>
      <c r="C5063" t="s">
        <v>68</v>
      </c>
      <c r="D5063" t="s">
        <v>69</v>
      </c>
      <c r="E5063">
        <f>_xlfn.XLOOKUP(Table1[[#This Row],[Location]],'Location analysis'!A:A,'Location analysis'!B:B)</f>
        <v>40.435699999999997</v>
      </c>
      <c r="F5063">
        <f>_xlfn.XLOOKUP(Table1[[#This Row],[Location]],'Location analysis'!A:A,'Location analysis'!C:C)</f>
        <v>-74.125200000000007</v>
      </c>
      <c r="G5063" t="s">
        <v>413</v>
      </c>
      <c r="H5063" t="s">
        <v>43</v>
      </c>
      <c r="I5063">
        <v>15412624402</v>
      </c>
      <c r="J5063" t="s">
        <v>802</v>
      </c>
      <c r="K5063" t="s">
        <v>51</v>
      </c>
      <c r="L5063">
        <v>120</v>
      </c>
      <c r="M5063">
        <v>1.5</v>
      </c>
      <c r="N5063">
        <v>1</v>
      </c>
      <c r="O5063">
        <v>120</v>
      </c>
      <c r="P5063">
        <v>1.5</v>
      </c>
      <c r="Q5063">
        <v>1</v>
      </c>
      <c r="R5063">
        <v>1.5</v>
      </c>
      <c r="S5063">
        <v>1.5</v>
      </c>
      <c r="T5063" s="1">
        <v>44764</v>
      </c>
      <c r="U5063" t="str">
        <f t="shared" si="395"/>
        <v>Doritos Cool Ranch</v>
      </c>
      <c r="V5063" t="str">
        <f t="shared" si="396"/>
        <v>Food</v>
      </c>
      <c r="W5063" t="s">
        <v>43</v>
      </c>
      <c r="X5063" t="b">
        <f t="shared" si="398"/>
        <v>1</v>
      </c>
      <c r="Y5063">
        <f t="shared" si="397"/>
        <v>1.5</v>
      </c>
      <c r="Z5063" s="2">
        <f t="shared" si="399"/>
        <v>1</v>
      </c>
      <c r="AA5063" t="s">
        <v>413</v>
      </c>
      <c r="AD5063" t="s">
        <v>123</v>
      </c>
      <c r="AE5063" t="s">
        <v>803</v>
      </c>
      <c r="AF5063">
        <v>2022</v>
      </c>
    </row>
    <row r="5064" spans="1:32" x14ac:dyDescent="0.25">
      <c r="A5064" t="s">
        <v>29</v>
      </c>
      <c r="B5064" t="s">
        <v>67</v>
      </c>
      <c r="C5064" t="s">
        <v>68</v>
      </c>
      <c r="D5064" t="s">
        <v>69</v>
      </c>
      <c r="E5064">
        <f>_xlfn.XLOOKUP(Table1[[#This Row],[Location]],'Location analysis'!A:A,'Location analysis'!B:B)</f>
        <v>40.435699999999997</v>
      </c>
      <c r="F5064">
        <f>_xlfn.XLOOKUP(Table1[[#This Row],[Location]],'Location analysis'!A:A,'Location analysis'!C:C)</f>
        <v>-74.125200000000007</v>
      </c>
      <c r="G5064" t="s">
        <v>688</v>
      </c>
      <c r="H5064" t="s">
        <v>43</v>
      </c>
      <c r="I5064">
        <v>15412866683</v>
      </c>
      <c r="J5064" t="s">
        <v>802</v>
      </c>
      <c r="K5064" t="s">
        <v>36</v>
      </c>
      <c r="L5064">
        <v>132</v>
      </c>
      <c r="M5064">
        <v>1.5</v>
      </c>
      <c r="N5064">
        <v>1</v>
      </c>
      <c r="O5064">
        <v>132</v>
      </c>
      <c r="P5064">
        <v>1.5</v>
      </c>
      <c r="Q5064">
        <v>1</v>
      </c>
      <c r="R5064">
        <v>1.5</v>
      </c>
      <c r="S5064">
        <v>1.5</v>
      </c>
      <c r="T5064" s="1">
        <v>44764</v>
      </c>
      <c r="U5064" t="str">
        <f t="shared" si="395"/>
        <v>Nature's Bakery Fig Bar - Blueberry</v>
      </c>
      <c r="V5064" t="str">
        <f t="shared" si="396"/>
        <v>Food</v>
      </c>
      <c r="W5064" t="s">
        <v>43</v>
      </c>
      <c r="X5064" t="b">
        <f t="shared" si="398"/>
        <v>1</v>
      </c>
      <c r="Y5064">
        <f t="shared" si="397"/>
        <v>1.5</v>
      </c>
      <c r="Z5064" s="2">
        <f t="shared" si="399"/>
        <v>1</v>
      </c>
      <c r="AA5064" t="s">
        <v>690</v>
      </c>
      <c r="AB5064" t="s">
        <v>222</v>
      </c>
      <c r="AD5064" t="s">
        <v>123</v>
      </c>
      <c r="AE5064" t="s">
        <v>803</v>
      </c>
      <c r="AF5064">
        <v>2022</v>
      </c>
    </row>
    <row r="5065" spans="1:32" x14ac:dyDescent="0.25">
      <c r="A5065" t="s">
        <v>29</v>
      </c>
      <c r="B5065" t="s">
        <v>67</v>
      </c>
      <c r="C5065" t="s">
        <v>68</v>
      </c>
      <c r="D5065" t="s">
        <v>69</v>
      </c>
      <c r="E5065">
        <f>_xlfn.XLOOKUP(Table1[[#This Row],[Location]],'Location analysis'!A:A,'Location analysis'!B:B)</f>
        <v>40.435699999999997</v>
      </c>
      <c r="F5065">
        <f>_xlfn.XLOOKUP(Table1[[#This Row],[Location]],'Location analysis'!A:A,'Location analysis'!C:C)</f>
        <v>-74.125200000000007</v>
      </c>
      <c r="G5065" t="s">
        <v>688</v>
      </c>
      <c r="H5065" t="s">
        <v>43</v>
      </c>
      <c r="I5065">
        <v>15415124415</v>
      </c>
      <c r="J5065" t="s">
        <v>802</v>
      </c>
      <c r="K5065" t="s">
        <v>36</v>
      </c>
      <c r="L5065">
        <v>132</v>
      </c>
      <c r="M5065">
        <v>1.5</v>
      </c>
      <c r="N5065">
        <v>1</v>
      </c>
      <c r="O5065">
        <v>132</v>
      </c>
      <c r="P5065">
        <v>1.5</v>
      </c>
      <c r="Q5065">
        <v>1</v>
      </c>
      <c r="R5065">
        <v>1.5</v>
      </c>
      <c r="S5065">
        <v>1.5</v>
      </c>
      <c r="T5065" s="1">
        <v>44765</v>
      </c>
      <c r="U5065" t="str">
        <f t="shared" si="395"/>
        <v>Nature's Bakery Fig Bar - Blueberry</v>
      </c>
      <c r="V5065" t="str">
        <f t="shared" si="396"/>
        <v>Food</v>
      </c>
      <c r="W5065" t="s">
        <v>43</v>
      </c>
      <c r="X5065" t="b">
        <f t="shared" si="398"/>
        <v>1</v>
      </c>
      <c r="Y5065">
        <f t="shared" si="397"/>
        <v>1.5</v>
      </c>
      <c r="Z5065" s="2">
        <f t="shared" si="399"/>
        <v>1</v>
      </c>
      <c r="AA5065" t="s">
        <v>690</v>
      </c>
      <c r="AB5065" t="s">
        <v>222</v>
      </c>
      <c r="AD5065" t="s">
        <v>123</v>
      </c>
      <c r="AE5065" t="s">
        <v>803</v>
      </c>
      <c r="AF5065">
        <v>2022</v>
      </c>
    </row>
    <row r="5066" spans="1:32" x14ac:dyDescent="0.25">
      <c r="A5066" t="s">
        <v>29</v>
      </c>
      <c r="B5066" t="s">
        <v>67</v>
      </c>
      <c r="C5066" t="s">
        <v>68</v>
      </c>
      <c r="D5066" t="s">
        <v>69</v>
      </c>
      <c r="E5066">
        <f>_xlfn.XLOOKUP(Table1[[#This Row],[Location]],'Location analysis'!A:A,'Location analysis'!B:B)</f>
        <v>40.435699999999997</v>
      </c>
      <c r="F5066">
        <f>_xlfn.XLOOKUP(Table1[[#This Row],[Location]],'Location analysis'!A:A,'Location analysis'!C:C)</f>
        <v>-74.125200000000007</v>
      </c>
      <c r="G5066" t="s">
        <v>81</v>
      </c>
      <c r="H5066" t="s">
        <v>43</v>
      </c>
      <c r="I5066">
        <v>15411011776</v>
      </c>
      <c r="J5066" t="s">
        <v>802</v>
      </c>
      <c r="K5066" t="s">
        <v>51</v>
      </c>
      <c r="L5066">
        <v>137</v>
      </c>
      <c r="M5066">
        <v>2.5</v>
      </c>
      <c r="N5066">
        <v>1</v>
      </c>
      <c r="O5066">
        <v>137</v>
      </c>
      <c r="P5066">
        <v>2.5</v>
      </c>
      <c r="Q5066">
        <v>1</v>
      </c>
      <c r="R5066">
        <v>2.5</v>
      </c>
      <c r="S5066">
        <v>2.5</v>
      </c>
      <c r="T5066" s="1">
        <v>44764</v>
      </c>
      <c r="U5066" t="str">
        <f t="shared" si="395"/>
        <v>KitKat - Crisp Wafers</v>
      </c>
      <c r="V5066" t="str">
        <f t="shared" si="396"/>
        <v>Food</v>
      </c>
      <c r="W5066" t="s">
        <v>43</v>
      </c>
      <c r="X5066" t="b">
        <f t="shared" si="398"/>
        <v>1</v>
      </c>
      <c r="Y5066">
        <f t="shared" si="397"/>
        <v>2.5</v>
      </c>
      <c r="Z5066" s="2">
        <f t="shared" si="399"/>
        <v>1.6666666666666667</v>
      </c>
      <c r="AA5066" t="s">
        <v>82</v>
      </c>
      <c r="AB5066" t="s">
        <v>83</v>
      </c>
      <c r="AD5066" t="s">
        <v>123</v>
      </c>
      <c r="AE5066" t="s">
        <v>803</v>
      </c>
      <c r="AF5066">
        <v>2022</v>
      </c>
    </row>
    <row r="5067" spans="1:32" x14ac:dyDescent="0.25">
      <c r="A5067" t="s">
        <v>29</v>
      </c>
      <c r="B5067" t="s">
        <v>67</v>
      </c>
      <c r="C5067" t="s">
        <v>68</v>
      </c>
      <c r="D5067" t="s">
        <v>69</v>
      </c>
      <c r="E5067">
        <f>_xlfn.XLOOKUP(Table1[[#This Row],[Location]],'Location analysis'!A:A,'Location analysis'!B:B)</f>
        <v>40.435699999999997</v>
      </c>
      <c r="F5067">
        <f>_xlfn.XLOOKUP(Table1[[#This Row],[Location]],'Location analysis'!A:A,'Location analysis'!C:C)</f>
        <v>-74.125200000000007</v>
      </c>
      <c r="G5067" t="s">
        <v>81</v>
      </c>
      <c r="H5067" t="s">
        <v>43</v>
      </c>
      <c r="I5067">
        <v>15411013482</v>
      </c>
      <c r="J5067" t="s">
        <v>802</v>
      </c>
      <c r="K5067" t="s">
        <v>51</v>
      </c>
      <c r="L5067">
        <v>138</v>
      </c>
      <c r="M5067">
        <v>2.5</v>
      </c>
      <c r="N5067">
        <v>1</v>
      </c>
      <c r="O5067">
        <v>138</v>
      </c>
      <c r="P5067">
        <v>2.5</v>
      </c>
      <c r="Q5067">
        <v>1</v>
      </c>
      <c r="R5067">
        <v>2.5</v>
      </c>
      <c r="S5067">
        <v>2.5</v>
      </c>
      <c r="T5067" s="1">
        <v>44764</v>
      </c>
      <c r="U5067" t="str">
        <f t="shared" si="395"/>
        <v>KitKat - Crisp Wafers</v>
      </c>
      <c r="V5067" t="str">
        <f t="shared" si="396"/>
        <v>Food</v>
      </c>
      <c r="W5067" t="s">
        <v>43</v>
      </c>
      <c r="X5067" t="b">
        <f t="shared" si="398"/>
        <v>1</v>
      </c>
      <c r="Y5067">
        <f t="shared" si="397"/>
        <v>2.5</v>
      </c>
      <c r="Z5067" s="2">
        <f t="shared" si="399"/>
        <v>1.6666666666666667</v>
      </c>
      <c r="AA5067" t="s">
        <v>82</v>
      </c>
      <c r="AB5067" t="s">
        <v>83</v>
      </c>
      <c r="AD5067" t="s">
        <v>123</v>
      </c>
      <c r="AE5067" t="s">
        <v>803</v>
      </c>
      <c r="AF5067">
        <v>2022</v>
      </c>
    </row>
    <row r="5068" spans="1:32" x14ac:dyDescent="0.25">
      <c r="A5068" t="s">
        <v>29</v>
      </c>
      <c r="B5068" t="s">
        <v>67</v>
      </c>
      <c r="C5068" t="s">
        <v>68</v>
      </c>
      <c r="D5068" t="s">
        <v>69</v>
      </c>
      <c r="E5068">
        <f>_xlfn.XLOOKUP(Table1[[#This Row],[Location]],'Location analysis'!A:A,'Location analysis'!B:B)</f>
        <v>40.435699999999997</v>
      </c>
      <c r="F5068">
        <f>_xlfn.XLOOKUP(Table1[[#This Row],[Location]],'Location analysis'!A:A,'Location analysis'!C:C)</f>
        <v>-74.125200000000007</v>
      </c>
      <c r="G5068" t="s">
        <v>405</v>
      </c>
      <c r="H5068" t="s">
        <v>43</v>
      </c>
      <c r="I5068">
        <v>15409886933</v>
      </c>
      <c r="J5068" t="s">
        <v>802</v>
      </c>
      <c r="K5068" t="s">
        <v>51</v>
      </c>
      <c r="L5068">
        <v>124</v>
      </c>
      <c r="M5068">
        <v>1.5</v>
      </c>
      <c r="N5068">
        <v>1</v>
      </c>
      <c r="O5068">
        <v>124</v>
      </c>
      <c r="P5068">
        <v>1.5</v>
      </c>
      <c r="Q5068">
        <v>1</v>
      </c>
      <c r="R5068">
        <v>1.5</v>
      </c>
      <c r="S5068">
        <v>1.5</v>
      </c>
      <c r="T5068" s="1">
        <v>44764</v>
      </c>
      <c r="U5068" t="str">
        <f t="shared" si="395"/>
        <v>Cheetos - Crunchy</v>
      </c>
      <c r="V5068" t="str">
        <f t="shared" si="396"/>
        <v>Food</v>
      </c>
      <c r="W5068" t="s">
        <v>43</v>
      </c>
      <c r="X5068" t="b">
        <f t="shared" si="398"/>
        <v>1</v>
      </c>
      <c r="Y5068">
        <f t="shared" si="397"/>
        <v>1.5</v>
      </c>
      <c r="Z5068" s="2">
        <f t="shared" si="399"/>
        <v>1</v>
      </c>
      <c r="AA5068" t="s">
        <v>101</v>
      </c>
      <c r="AB5068" t="s">
        <v>406</v>
      </c>
      <c r="AD5068" t="s">
        <v>123</v>
      </c>
      <c r="AE5068" t="s">
        <v>803</v>
      </c>
      <c r="AF5068">
        <v>2022</v>
      </c>
    </row>
    <row r="5069" spans="1:32" x14ac:dyDescent="0.25">
      <c r="A5069" t="s">
        <v>29</v>
      </c>
      <c r="B5069" t="s">
        <v>46</v>
      </c>
      <c r="C5069" t="s">
        <v>31</v>
      </c>
      <c r="D5069" t="s">
        <v>47</v>
      </c>
      <c r="E5069">
        <f>_xlfn.XLOOKUP(Table1[[#This Row],[Location]],'Location analysis'!A:A,'Location analysis'!B:B)</f>
        <v>40.423690999999998</v>
      </c>
      <c r="F5069">
        <f>_xlfn.XLOOKUP(Table1[[#This Row],[Location]],'Location analysis'!A:A,'Location analysis'!C:C)</f>
        <v>-74.380831999999998</v>
      </c>
      <c r="G5069" t="s">
        <v>70</v>
      </c>
      <c r="H5069" t="s">
        <v>34</v>
      </c>
      <c r="I5069">
        <v>15411263816</v>
      </c>
      <c r="J5069" t="s">
        <v>802</v>
      </c>
      <c r="K5069" t="s">
        <v>36</v>
      </c>
      <c r="L5069">
        <v>146</v>
      </c>
      <c r="M5069">
        <v>3</v>
      </c>
      <c r="N5069">
        <v>1</v>
      </c>
      <c r="O5069">
        <v>146</v>
      </c>
      <c r="P5069">
        <v>3</v>
      </c>
      <c r="Q5069">
        <v>1</v>
      </c>
      <c r="R5069">
        <v>3</v>
      </c>
      <c r="S5069">
        <v>3</v>
      </c>
      <c r="T5069" s="1">
        <v>44764</v>
      </c>
      <c r="U5069" t="str">
        <f t="shared" si="395"/>
        <v>Monster Energy Original</v>
      </c>
      <c r="V5069" t="str">
        <f t="shared" si="396"/>
        <v>Carbonated</v>
      </c>
      <c r="W5069" t="s">
        <v>34</v>
      </c>
      <c r="X5069" t="b">
        <f t="shared" si="398"/>
        <v>1</v>
      </c>
      <c r="Y5069">
        <f t="shared" si="397"/>
        <v>3</v>
      </c>
      <c r="Z5069" s="2">
        <f t="shared" si="399"/>
        <v>2</v>
      </c>
      <c r="AA5069" t="s">
        <v>70</v>
      </c>
      <c r="AD5069" t="s">
        <v>123</v>
      </c>
      <c r="AE5069" t="s">
        <v>803</v>
      </c>
      <c r="AF5069">
        <v>2022</v>
      </c>
    </row>
    <row r="5070" spans="1:32" x14ac:dyDescent="0.25">
      <c r="A5070" t="s">
        <v>29</v>
      </c>
      <c r="B5070" t="s">
        <v>394</v>
      </c>
      <c r="C5070" t="s">
        <v>395</v>
      </c>
      <c r="D5070" t="s">
        <v>396</v>
      </c>
      <c r="E5070">
        <f>_xlfn.XLOOKUP(Table1[[#This Row],[Location]],'Location analysis'!A:A,'Location analysis'!B:B)</f>
        <v>40.416893999999999</v>
      </c>
      <c r="F5070">
        <f>_xlfn.XLOOKUP(Table1[[#This Row],[Location]],'Location analysis'!A:A,'Location analysis'!C:C)</f>
        <v>-74.420399000000003</v>
      </c>
      <c r="G5070" t="s">
        <v>112</v>
      </c>
      <c r="H5070" t="s">
        <v>43</v>
      </c>
      <c r="I5070">
        <v>15413677852</v>
      </c>
      <c r="J5070" t="s">
        <v>802</v>
      </c>
      <c r="K5070" t="s">
        <v>36</v>
      </c>
      <c r="L5070">
        <v>130</v>
      </c>
      <c r="M5070">
        <v>2</v>
      </c>
      <c r="N5070">
        <v>1</v>
      </c>
      <c r="O5070">
        <v>130</v>
      </c>
      <c r="P5070">
        <v>2</v>
      </c>
      <c r="Q5070">
        <v>1</v>
      </c>
      <c r="R5070">
        <v>2</v>
      </c>
      <c r="S5070">
        <v>2</v>
      </c>
      <c r="T5070" s="1">
        <v>44764</v>
      </c>
      <c r="U5070" t="str">
        <f t="shared" si="395"/>
        <v>Robert Irvine's - Fit Crunch -  Chocolate Pea</v>
      </c>
      <c r="V5070" t="str">
        <f t="shared" si="396"/>
        <v>Food</v>
      </c>
      <c r="W5070" t="s">
        <v>43</v>
      </c>
      <c r="X5070" t="b">
        <f t="shared" si="398"/>
        <v>1</v>
      </c>
      <c r="Y5070">
        <f t="shared" si="397"/>
        <v>2</v>
      </c>
      <c r="Z5070" s="2">
        <f t="shared" si="399"/>
        <v>1.3333333333333333</v>
      </c>
      <c r="AA5070" t="s">
        <v>113</v>
      </c>
      <c r="AB5070" t="s">
        <v>114</v>
      </c>
      <c r="AC5070" t="s">
        <v>115</v>
      </c>
      <c r="AD5070" t="s">
        <v>123</v>
      </c>
      <c r="AE5070" t="s">
        <v>803</v>
      </c>
      <c r="AF5070">
        <v>2022</v>
      </c>
    </row>
    <row r="5071" spans="1:32" x14ac:dyDescent="0.25">
      <c r="A5071" t="s">
        <v>29</v>
      </c>
      <c r="B5071" t="s">
        <v>394</v>
      </c>
      <c r="C5071" t="s">
        <v>395</v>
      </c>
      <c r="D5071" t="s">
        <v>396</v>
      </c>
      <c r="E5071">
        <f>_xlfn.XLOOKUP(Table1[[#This Row],[Location]],'Location analysis'!A:A,'Location analysis'!B:B)</f>
        <v>40.416893999999999</v>
      </c>
      <c r="F5071">
        <f>_xlfn.XLOOKUP(Table1[[#This Row],[Location]],'Location analysis'!A:A,'Location analysis'!C:C)</f>
        <v>-74.420399000000003</v>
      </c>
      <c r="G5071" t="s">
        <v>84</v>
      </c>
      <c r="H5071" t="s">
        <v>43</v>
      </c>
      <c r="I5071">
        <v>15411701717</v>
      </c>
      <c r="J5071" t="s">
        <v>802</v>
      </c>
      <c r="K5071" t="s">
        <v>51</v>
      </c>
      <c r="L5071">
        <v>131</v>
      </c>
      <c r="M5071">
        <v>2</v>
      </c>
      <c r="N5071">
        <v>1</v>
      </c>
      <c r="O5071">
        <v>131</v>
      </c>
      <c r="P5071">
        <v>2</v>
      </c>
      <c r="Q5071">
        <v>1</v>
      </c>
      <c r="R5071">
        <v>2</v>
      </c>
      <c r="S5071">
        <v>2</v>
      </c>
      <c r="T5071" s="1">
        <v>44764</v>
      </c>
      <c r="U5071" t="str">
        <f t="shared" si="395"/>
        <v>Wonderful Pistachios - Variety</v>
      </c>
      <c r="V5071" t="str">
        <f t="shared" si="396"/>
        <v>Food</v>
      </c>
      <c r="W5071" t="s">
        <v>43</v>
      </c>
      <c r="X5071" t="b">
        <f t="shared" si="398"/>
        <v>1</v>
      </c>
      <c r="Y5071">
        <f t="shared" si="397"/>
        <v>2</v>
      </c>
      <c r="Z5071" s="2">
        <f t="shared" si="399"/>
        <v>1.3333333333333333</v>
      </c>
      <c r="AA5071" t="s">
        <v>85</v>
      </c>
      <c r="AB5071" t="s">
        <v>86</v>
      </c>
      <c r="AD5071" t="s">
        <v>123</v>
      </c>
      <c r="AE5071" t="s">
        <v>803</v>
      </c>
      <c r="AF5071">
        <v>2022</v>
      </c>
    </row>
    <row r="5072" spans="1:32" x14ac:dyDescent="0.25">
      <c r="A5072" t="s">
        <v>29</v>
      </c>
      <c r="B5072" t="s">
        <v>394</v>
      </c>
      <c r="C5072" t="s">
        <v>395</v>
      </c>
      <c r="D5072" t="s">
        <v>396</v>
      </c>
      <c r="E5072">
        <f>_xlfn.XLOOKUP(Table1[[#This Row],[Location]],'Location analysis'!A:A,'Location analysis'!B:B)</f>
        <v>40.416893999999999</v>
      </c>
      <c r="F5072">
        <f>_xlfn.XLOOKUP(Table1[[#This Row],[Location]],'Location analysis'!A:A,'Location analysis'!C:C)</f>
        <v>-74.420399000000003</v>
      </c>
      <c r="G5072" t="s">
        <v>397</v>
      </c>
      <c r="H5072" t="s">
        <v>49</v>
      </c>
      <c r="I5072">
        <v>15414051230</v>
      </c>
      <c r="J5072" t="s">
        <v>802</v>
      </c>
      <c r="K5072" t="s">
        <v>36</v>
      </c>
      <c r="L5072">
        <v>146</v>
      </c>
      <c r="M5072">
        <v>3.5</v>
      </c>
      <c r="N5072">
        <v>1</v>
      </c>
      <c r="O5072">
        <v>146</v>
      </c>
      <c r="P5072">
        <v>3.5</v>
      </c>
      <c r="Q5072">
        <v>1</v>
      </c>
      <c r="R5072">
        <v>3.5</v>
      </c>
      <c r="S5072">
        <v>5</v>
      </c>
      <c r="T5072" s="1">
        <v>44764</v>
      </c>
      <c r="U5072" t="str">
        <f t="shared" si="395"/>
        <v>Starbucks Doubleshot Energy - Mocha</v>
      </c>
      <c r="V5072" t="str">
        <f t="shared" si="396"/>
        <v>Non Carbonated</v>
      </c>
      <c r="W5072" t="s">
        <v>49</v>
      </c>
      <c r="X5072" t="b">
        <f t="shared" si="398"/>
        <v>1</v>
      </c>
      <c r="Y5072">
        <f t="shared" si="397"/>
        <v>3.5</v>
      </c>
      <c r="Z5072" s="2">
        <f t="shared" si="399"/>
        <v>2.3333333333333335</v>
      </c>
      <c r="AA5072" t="s">
        <v>398</v>
      </c>
      <c r="AB5072" t="s">
        <v>399</v>
      </c>
      <c r="AD5072" t="s">
        <v>123</v>
      </c>
      <c r="AE5072" t="s">
        <v>803</v>
      </c>
      <c r="AF5072">
        <v>2022</v>
      </c>
    </row>
    <row r="5073" spans="1:32" x14ac:dyDescent="0.25">
      <c r="A5073" t="s">
        <v>29</v>
      </c>
      <c r="B5073" t="s">
        <v>394</v>
      </c>
      <c r="C5073" t="s">
        <v>395</v>
      </c>
      <c r="D5073" t="s">
        <v>396</v>
      </c>
      <c r="E5073">
        <f>_xlfn.XLOOKUP(Table1[[#This Row],[Location]],'Location analysis'!A:A,'Location analysis'!B:B)</f>
        <v>40.416893999999999</v>
      </c>
      <c r="F5073">
        <f>_xlfn.XLOOKUP(Table1[[#This Row],[Location]],'Location analysis'!A:A,'Location analysis'!C:C)</f>
        <v>-74.420399000000003</v>
      </c>
      <c r="G5073" t="s">
        <v>137</v>
      </c>
      <c r="H5073" t="s">
        <v>97</v>
      </c>
      <c r="I5073">
        <v>15414051230</v>
      </c>
      <c r="J5073" t="s">
        <v>802</v>
      </c>
      <c r="K5073" t="s">
        <v>36</v>
      </c>
      <c r="L5073">
        <v>144</v>
      </c>
      <c r="M5073">
        <v>1.5</v>
      </c>
      <c r="N5073">
        <v>1</v>
      </c>
      <c r="O5073">
        <v>144</v>
      </c>
      <c r="P5073">
        <v>1.5</v>
      </c>
      <c r="Q5073">
        <v>1</v>
      </c>
      <c r="R5073">
        <v>1.5</v>
      </c>
      <c r="S5073">
        <v>5</v>
      </c>
      <c r="T5073" s="1">
        <v>44764</v>
      </c>
      <c r="U5073" t="str">
        <f t="shared" si="395"/>
        <v>Poland Springs Water</v>
      </c>
      <c r="V5073" t="str">
        <f t="shared" si="396"/>
        <v>Water</v>
      </c>
      <c r="W5073" t="s">
        <v>97</v>
      </c>
      <c r="X5073" t="b">
        <f t="shared" si="398"/>
        <v>1</v>
      </c>
      <c r="Y5073">
        <f t="shared" si="397"/>
        <v>1.5</v>
      </c>
      <c r="Z5073" s="2">
        <f t="shared" si="399"/>
        <v>1</v>
      </c>
      <c r="AA5073" t="s">
        <v>137</v>
      </c>
      <c r="AD5073" t="s">
        <v>123</v>
      </c>
      <c r="AE5073" t="s">
        <v>803</v>
      </c>
      <c r="AF5073">
        <v>2022</v>
      </c>
    </row>
    <row r="5074" spans="1:32" x14ac:dyDescent="0.25">
      <c r="A5074" t="s">
        <v>29</v>
      </c>
      <c r="B5074" t="s">
        <v>394</v>
      </c>
      <c r="C5074" t="s">
        <v>395</v>
      </c>
      <c r="D5074" t="s">
        <v>396</v>
      </c>
      <c r="E5074">
        <f>_xlfn.XLOOKUP(Table1[[#This Row],[Location]],'Location analysis'!A:A,'Location analysis'!B:B)</f>
        <v>40.416893999999999</v>
      </c>
      <c r="F5074">
        <f>_xlfn.XLOOKUP(Table1[[#This Row],[Location]],'Location analysis'!A:A,'Location analysis'!C:C)</f>
        <v>-74.420399000000003</v>
      </c>
      <c r="G5074" t="s">
        <v>182</v>
      </c>
      <c r="H5074" t="s">
        <v>34</v>
      </c>
      <c r="I5074">
        <v>15414053980</v>
      </c>
      <c r="J5074" t="s">
        <v>802</v>
      </c>
      <c r="K5074" t="s">
        <v>36</v>
      </c>
      <c r="L5074">
        <v>142</v>
      </c>
      <c r="M5074">
        <v>1.5</v>
      </c>
      <c r="N5074">
        <v>1</v>
      </c>
      <c r="O5074">
        <v>142</v>
      </c>
      <c r="P5074">
        <v>1.5</v>
      </c>
      <c r="Q5074">
        <v>1</v>
      </c>
      <c r="R5074">
        <v>1.5</v>
      </c>
      <c r="S5074">
        <v>1.5</v>
      </c>
      <c r="T5074" s="1">
        <v>44764</v>
      </c>
      <c r="U5074" t="str">
        <f t="shared" si="395"/>
        <v>Coca Cola - Zero Sugar</v>
      </c>
      <c r="V5074" t="str">
        <f t="shared" si="396"/>
        <v>Carbonated</v>
      </c>
      <c r="W5074" t="s">
        <v>34</v>
      </c>
      <c r="X5074" t="b">
        <f t="shared" si="398"/>
        <v>1</v>
      </c>
      <c r="Y5074">
        <f t="shared" si="397"/>
        <v>1.5</v>
      </c>
      <c r="Z5074" s="2">
        <f t="shared" si="399"/>
        <v>1</v>
      </c>
      <c r="AA5074" t="s">
        <v>183</v>
      </c>
      <c r="AB5074" t="s">
        <v>184</v>
      </c>
      <c r="AD5074" t="s">
        <v>123</v>
      </c>
      <c r="AE5074" t="s">
        <v>803</v>
      </c>
      <c r="AF5074">
        <v>2022</v>
      </c>
    </row>
    <row r="5075" spans="1:32" x14ac:dyDescent="0.25">
      <c r="A5075" t="s">
        <v>29</v>
      </c>
      <c r="B5075" t="s">
        <v>394</v>
      </c>
      <c r="C5075" t="s">
        <v>395</v>
      </c>
      <c r="D5075" t="s">
        <v>396</v>
      </c>
      <c r="E5075">
        <f>_xlfn.XLOOKUP(Table1[[#This Row],[Location]],'Location analysis'!A:A,'Location analysis'!B:B)</f>
        <v>40.416893999999999</v>
      </c>
      <c r="F5075">
        <f>_xlfn.XLOOKUP(Table1[[#This Row],[Location]],'Location analysis'!A:A,'Location analysis'!C:C)</f>
        <v>-74.420399000000003</v>
      </c>
      <c r="G5075" t="s">
        <v>84</v>
      </c>
      <c r="H5075" t="s">
        <v>43</v>
      </c>
      <c r="I5075">
        <v>15414055564</v>
      </c>
      <c r="J5075" t="s">
        <v>802</v>
      </c>
      <c r="K5075" t="s">
        <v>36</v>
      </c>
      <c r="L5075">
        <v>134</v>
      </c>
      <c r="M5075">
        <v>2</v>
      </c>
      <c r="N5075">
        <v>1</v>
      </c>
      <c r="O5075">
        <v>134</v>
      </c>
      <c r="P5075">
        <v>2</v>
      </c>
      <c r="Q5075">
        <v>1</v>
      </c>
      <c r="R5075">
        <v>2</v>
      </c>
      <c r="S5075">
        <v>2</v>
      </c>
      <c r="T5075" s="1">
        <v>44764</v>
      </c>
      <c r="U5075" t="str">
        <f t="shared" si="395"/>
        <v>Wonderful Pistachios - Variety</v>
      </c>
      <c r="V5075" t="str">
        <f t="shared" si="396"/>
        <v>Food</v>
      </c>
      <c r="W5075" t="s">
        <v>43</v>
      </c>
      <c r="X5075" t="b">
        <f t="shared" si="398"/>
        <v>1</v>
      </c>
      <c r="Y5075">
        <f t="shared" si="397"/>
        <v>2</v>
      </c>
      <c r="Z5075" s="2">
        <f t="shared" si="399"/>
        <v>1.3333333333333333</v>
      </c>
      <c r="AA5075" t="s">
        <v>85</v>
      </c>
      <c r="AB5075" t="s">
        <v>86</v>
      </c>
      <c r="AD5075" t="s">
        <v>123</v>
      </c>
      <c r="AE5075" t="s">
        <v>803</v>
      </c>
      <c r="AF5075">
        <v>2022</v>
      </c>
    </row>
    <row r="5076" spans="1:32" x14ac:dyDescent="0.25">
      <c r="A5076" t="s">
        <v>29</v>
      </c>
      <c r="B5076" t="s">
        <v>394</v>
      </c>
      <c r="C5076" t="s">
        <v>395</v>
      </c>
      <c r="D5076" t="s">
        <v>396</v>
      </c>
      <c r="E5076">
        <f>_xlfn.XLOOKUP(Table1[[#This Row],[Location]],'Location analysis'!A:A,'Location analysis'!B:B)</f>
        <v>40.416893999999999</v>
      </c>
      <c r="F5076">
        <f>_xlfn.XLOOKUP(Table1[[#This Row],[Location]],'Location analysis'!A:A,'Location analysis'!C:C)</f>
        <v>-74.420399000000003</v>
      </c>
      <c r="G5076" t="s">
        <v>182</v>
      </c>
      <c r="H5076" t="s">
        <v>34</v>
      </c>
      <c r="I5076">
        <v>15417010605</v>
      </c>
      <c r="J5076" t="s">
        <v>802</v>
      </c>
      <c r="K5076" t="s">
        <v>51</v>
      </c>
      <c r="L5076">
        <v>142</v>
      </c>
      <c r="M5076">
        <v>1.5</v>
      </c>
      <c r="N5076">
        <v>1</v>
      </c>
      <c r="O5076">
        <v>142</v>
      </c>
      <c r="P5076">
        <v>1.5</v>
      </c>
      <c r="Q5076">
        <v>1</v>
      </c>
      <c r="R5076">
        <v>1.5</v>
      </c>
      <c r="S5076">
        <v>1.5</v>
      </c>
      <c r="T5076" s="1">
        <v>44765</v>
      </c>
      <c r="U5076" t="str">
        <f t="shared" si="395"/>
        <v>Coca Cola - Zero Sugar</v>
      </c>
      <c r="V5076" t="str">
        <f t="shared" si="396"/>
        <v>Carbonated</v>
      </c>
      <c r="W5076" t="s">
        <v>34</v>
      </c>
      <c r="X5076" t="b">
        <f t="shared" si="398"/>
        <v>1</v>
      </c>
      <c r="Y5076">
        <f t="shared" si="397"/>
        <v>1.5</v>
      </c>
      <c r="Z5076" s="2">
        <f t="shared" si="399"/>
        <v>1</v>
      </c>
      <c r="AA5076" t="s">
        <v>183</v>
      </c>
      <c r="AB5076" t="s">
        <v>184</v>
      </c>
      <c r="AD5076" t="s">
        <v>123</v>
      </c>
      <c r="AE5076" t="s">
        <v>803</v>
      </c>
      <c r="AF5076">
        <v>2022</v>
      </c>
    </row>
    <row r="5077" spans="1:32" x14ac:dyDescent="0.25">
      <c r="A5077" t="s">
        <v>29</v>
      </c>
      <c r="B5077" t="s">
        <v>67</v>
      </c>
      <c r="C5077" t="s">
        <v>68</v>
      </c>
      <c r="D5077" t="s">
        <v>69</v>
      </c>
      <c r="E5077">
        <f>_xlfn.XLOOKUP(Table1[[#This Row],[Location]],'Location analysis'!A:A,'Location analysis'!B:B)</f>
        <v>40.435699999999997</v>
      </c>
      <c r="F5077">
        <f>_xlfn.XLOOKUP(Table1[[#This Row],[Location]],'Location analysis'!A:A,'Location analysis'!C:C)</f>
        <v>-74.125200000000007</v>
      </c>
      <c r="G5077" t="s">
        <v>100</v>
      </c>
      <c r="H5077" t="s">
        <v>43</v>
      </c>
      <c r="I5077">
        <v>15414475064</v>
      </c>
      <c r="J5077" t="s">
        <v>802</v>
      </c>
      <c r="K5077" t="s">
        <v>51</v>
      </c>
      <c r="L5077">
        <v>114</v>
      </c>
      <c r="M5077">
        <v>2</v>
      </c>
      <c r="N5077">
        <v>1</v>
      </c>
      <c r="O5077">
        <v>114</v>
      </c>
      <c r="P5077">
        <v>2</v>
      </c>
      <c r="Q5077">
        <v>1</v>
      </c>
      <c r="R5077">
        <v>2</v>
      </c>
      <c r="S5077">
        <v>2</v>
      </c>
      <c r="T5077" s="1">
        <v>44765</v>
      </c>
      <c r="U5077" t="str">
        <f t="shared" si="395"/>
        <v>Cheetos - Fleming Hot Crunchy</v>
      </c>
      <c r="V5077" t="str">
        <f t="shared" si="396"/>
        <v>Food</v>
      </c>
      <c r="W5077" t="s">
        <v>43</v>
      </c>
      <c r="X5077" t="b">
        <f t="shared" si="398"/>
        <v>1</v>
      </c>
      <c r="Y5077">
        <f t="shared" si="397"/>
        <v>2</v>
      </c>
      <c r="Z5077" s="2">
        <f t="shared" si="399"/>
        <v>1.3333333333333333</v>
      </c>
      <c r="AA5077" t="s">
        <v>101</v>
      </c>
      <c r="AB5077" t="s">
        <v>102</v>
      </c>
      <c r="AD5077" t="s">
        <v>123</v>
      </c>
      <c r="AE5077" t="s">
        <v>803</v>
      </c>
      <c r="AF5077">
        <v>2022</v>
      </c>
    </row>
    <row r="5078" spans="1:32" x14ac:dyDescent="0.25">
      <c r="A5078" t="s">
        <v>29</v>
      </c>
      <c r="B5078" t="s">
        <v>394</v>
      </c>
      <c r="C5078" t="s">
        <v>395</v>
      </c>
      <c r="D5078" t="s">
        <v>396</v>
      </c>
      <c r="E5078">
        <f>_xlfn.XLOOKUP(Table1[[#This Row],[Location]],'Location analysis'!A:A,'Location analysis'!B:B)</f>
        <v>40.416893999999999</v>
      </c>
      <c r="F5078">
        <f>_xlfn.XLOOKUP(Table1[[#This Row],[Location]],'Location analysis'!A:A,'Location analysis'!C:C)</f>
        <v>-74.420399000000003</v>
      </c>
      <c r="G5078" t="s">
        <v>203</v>
      </c>
      <c r="H5078" t="s">
        <v>43</v>
      </c>
      <c r="I5078">
        <v>15414501436</v>
      </c>
      <c r="J5078" t="s">
        <v>802</v>
      </c>
      <c r="K5078" t="s">
        <v>51</v>
      </c>
      <c r="L5078">
        <v>123</v>
      </c>
      <c r="M5078">
        <v>1.5</v>
      </c>
      <c r="N5078">
        <v>1</v>
      </c>
      <c r="O5078">
        <v>123</v>
      </c>
      <c r="P5078">
        <v>1.5</v>
      </c>
      <c r="Q5078">
        <v>1</v>
      </c>
      <c r="R5078">
        <v>1.5</v>
      </c>
      <c r="S5078">
        <v>1.5</v>
      </c>
      <c r="T5078" s="1">
        <v>44765</v>
      </c>
      <c r="U5078" t="str">
        <f t="shared" si="395"/>
        <v>CheezIt - White Cheddar</v>
      </c>
      <c r="V5078" t="str">
        <f t="shared" si="396"/>
        <v>Food</v>
      </c>
      <c r="W5078" t="s">
        <v>43</v>
      </c>
      <c r="X5078" t="b">
        <f t="shared" si="398"/>
        <v>1</v>
      </c>
      <c r="Y5078">
        <f t="shared" si="397"/>
        <v>1.5</v>
      </c>
      <c r="Z5078" s="2">
        <f t="shared" si="399"/>
        <v>1</v>
      </c>
      <c r="AA5078" t="s">
        <v>193</v>
      </c>
      <c r="AB5078" t="s">
        <v>204</v>
      </c>
      <c r="AD5078" t="s">
        <v>123</v>
      </c>
      <c r="AE5078" t="s">
        <v>803</v>
      </c>
      <c r="AF5078">
        <v>2022</v>
      </c>
    </row>
    <row r="5079" spans="1:32" x14ac:dyDescent="0.25">
      <c r="A5079" t="s">
        <v>29</v>
      </c>
      <c r="B5079" t="s">
        <v>394</v>
      </c>
      <c r="C5079" t="s">
        <v>395</v>
      </c>
      <c r="D5079" t="s">
        <v>396</v>
      </c>
      <c r="E5079">
        <f>_xlfn.XLOOKUP(Table1[[#This Row],[Location]],'Location analysis'!A:A,'Location analysis'!B:B)</f>
        <v>40.416893999999999</v>
      </c>
      <c r="F5079">
        <f>_xlfn.XLOOKUP(Table1[[#This Row],[Location]],'Location analysis'!A:A,'Location analysis'!C:C)</f>
        <v>-74.420399000000003</v>
      </c>
      <c r="G5079" t="s">
        <v>410</v>
      </c>
      <c r="H5079" t="s">
        <v>49</v>
      </c>
      <c r="I5079">
        <v>15412483500</v>
      </c>
      <c r="J5079" t="s">
        <v>802</v>
      </c>
      <c r="K5079" t="s">
        <v>51</v>
      </c>
      <c r="L5079">
        <v>140</v>
      </c>
      <c r="M5079">
        <v>2</v>
      </c>
      <c r="N5079">
        <v>1</v>
      </c>
      <c r="O5079">
        <v>140</v>
      </c>
      <c r="P5079">
        <v>2</v>
      </c>
      <c r="Q5079">
        <v>1</v>
      </c>
      <c r="R5079">
        <v>2</v>
      </c>
      <c r="S5079">
        <v>2</v>
      </c>
      <c r="T5079" s="1">
        <v>44764</v>
      </c>
      <c r="U5079" t="str">
        <f t="shared" si="395"/>
        <v>Iberia Coconut Water</v>
      </c>
      <c r="V5079" t="str">
        <f t="shared" si="396"/>
        <v>Non Carbonated</v>
      </c>
      <c r="W5079" t="s">
        <v>49</v>
      </c>
      <c r="X5079" t="b">
        <f t="shared" si="398"/>
        <v>1</v>
      </c>
      <c r="Y5079">
        <f t="shared" si="397"/>
        <v>2</v>
      </c>
      <c r="Z5079" s="2">
        <f t="shared" si="399"/>
        <v>1.3333333333333333</v>
      </c>
      <c r="AA5079" t="s">
        <v>410</v>
      </c>
      <c r="AD5079" t="s">
        <v>123</v>
      </c>
      <c r="AE5079" t="s">
        <v>803</v>
      </c>
      <c r="AF5079">
        <v>2022</v>
      </c>
    </row>
    <row r="5080" spans="1:32" x14ac:dyDescent="0.25">
      <c r="A5080" t="s">
        <v>29</v>
      </c>
      <c r="B5080" t="s">
        <v>394</v>
      </c>
      <c r="C5080" t="s">
        <v>395</v>
      </c>
      <c r="D5080" t="s">
        <v>396</v>
      </c>
      <c r="E5080">
        <f>_xlfn.XLOOKUP(Table1[[#This Row],[Location]],'Location analysis'!A:A,'Location analysis'!B:B)</f>
        <v>40.416893999999999</v>
      </c>
      <c r="F5080">
        <f>_xlfn.XLOOKUP(Table1[[#This Row],[Location]],'Location analysis'!A:A,'Location analysis'!C:C)</f>
        <v>-74.420399000000003</v>
      </c>
      <c r="G5080" t="s">
        <v>154</v>
      </c>
      <c r="H5080" t="s">
        <v>43</v>
      </c>
      <c r="I5080">
        <v>15411726751</v>
      </c>
      <c r="J5080" t="s">
        <v>802</v>
      </c>
      <c r="K5080" t="s">
        <v>36</v>
      </c>
      <c r="L5080">
        <v>110</v>
      </c>
      <c r="M5080">
        <v>1.5</v>
      </c>
      <c r="N5080">
        <v>1</v>
      </c>
      <c r="O5080">
        <v>110</v>
      </c>
      <c r="P5080">
        <v>1.5</v>
      </c>
      <c r="Q5080">
        <v>1</v>
      </c>
      <c r="R5080">
        <v>1.5</v>
      </c>
      <c r="S5080">
        <v>1.5</v>
      </c>
      <c r="T5080" s="1">
        <v>44764</v>
      </c>
      <c r="U5080" t="str">
        <f t="shared" si="395"/>
        <v>SunChips Multigrain - Harvest Cheddar</v>
      </c>
      <c r="V5080" t="str">
        <f t="shared" si="396"/>
        <v>Food</v>
      </c>
      <c r="W5080" t="s">
        <v>43</v>
      </c>
      <c r="X5080" t="b">
        <f t="shared" si="398"/>
        <v>1</v>
      </c>
      <c r="Y5080">
        <f t="shared" si="397"/>
        <v>1.5</v>
      </c>
      <c r="Z5080" s="2">
        <f t="shared" si="399"/>
        <v>1</v>
      </c>
      <c r="AA5080" t="s">
        <v>129</v>
      </c>
      <c r="AB5080" t="s">
        <v>155</v>
      </c>
      <c r="AD5080" t="s">
        <v>123</v>
      </c>
      <c r="AE5080" t="s">
        <v>803</v>
      </c>
      <c r="AF5080">
        <v>2022</v>
      </c>
    </row>
    <row r="5081" spans="1:32" x14ac:dyDescent="0.25">
      <c r="A5081" t="s">
        <v>29</v>
      </c>
      <c r="B5081" t="s">
        <v>394</v>
      </c>
      <c r="C5081" t="s">
        <v>395</v>
      </c>
      <c r="D5081" t="s">
        <v>396</v>
      </c>
      <c r="E5081">
        <f>_xlfn.XLOOKUP(Table1[[#This Row],[Location]],'Location analysis'!A:A,'Location analysis'!B:B)</f>
        <v>40.416893999999999</v>
      </c>
      <c r="F5081">
        <f>_xlfn.XLOOKUP(Table1[[#This Row],[Location]],'Location analysis'!A:A,'Location analysis'!C:C)</f>
        <v>-74.420399000000003</v>
      </c>
      <c r="G5081" t="s">
        <v>182</v>
      </c>
      <c r="H5081" t="s">
        <v>34</v>
      </c>
      <c r="I5081">
        <v>15414609602</v>
      </c>
      <c r="J5081" t="s">
        <v>802</v>
      </c>
      <c r="K5081" t="s">
        <v>51</v>
      </c>
      <c r="L5081">
        <v>142</v>
      </c>
      <c r="M5081">
        <v>1.5</v>
      </c>
      <c r="N5081">
        <v>1</v>
      </c>
      <c r="O5081">
        <v>142</v>
      </c>
      <c r="P5081">
        <v>1.5</v>
      </c>
      <c r="Q5081">
        <v>1</v>
      </c>
      <c r="R5081">
        <v>1.5</v>
      </c>
      <c r="S5081">
        <v>1.5</v>
      </c>
      <c r="T5081" s="1">
        <v>44765</v>
      </c>
      <c r="U5081" t="str">
        <f t="shared" si="395"/>
        <v>Coca Cola - Zero Sugar</v>
      </c>
      <c r="V5081" t="str">
        <f t="shared" si="396"/>
        <v>Carbonated</v>
      </c>
      <c r="W5081" t="s">
        <v>34</v>
      </c>
      <c r="X5081" t="b">
        <f t="shared" si="398"/>
        <v>1</v>
      </c>
      <c r="Y5081">
        <f t="shared" si="397"/>
        <v>1.5</v>
      </c>
      <c r="Z5081" s="2">
        <f t="shared" si="399"/>
        <v>1</v>
      </c>
      <c r="AA5081" t="s">
        <v>183</v>
      </c>
      <c r="AB5081" t="s">
        <v>184</v>
      </c>
      <c r="AD5081" t="s">
        <v>123</v>
      </c>
      <c r="AE5081" t="s">
        <v>803</v>
      </c>
      <c r="AF5081">
        <v>2022</v>
      </c>
    </row>
    <row r="5082" spans="1:32" x14ac:dyDescent="0.25">
      <c r="A5082" t="s">
        <v>29</v>
      </c>
      <c r="B5082" t="s">
        <v>394</v>
      </c>
      <c r="C5082" t="s">
        <v>395</v>
      </c>
      <c r="D5082" t="s">
        <v>396</v>
      </c>
      <c r="E5082">
        <f>_xlfn.XLOOKUP(Table1[[#This Row],[Location]],'Location analysis'!A:A,'Location analysis'!B:B)</f>
        <v>40.416893999999999</v>
      </c>
      <c r="F5082">
        <f>_xlfn.XLOOKUP(Table1[[#This Row],[Location]],'Location analysis'!A:A,'Location analysis'!C:C)</f>
        <v>-74.420399000000003</v>
      </c>
      <c r="G5082" t="s">
        <v>182</v>
      </c>
      <c r="H5082" t="s">
        <v>34</v>
      </c>
      <c r="I5082">
        <v>15412722488</v>
      </c>
      <c r="J5082" t="s">
        <v>802</v>
      </c>
      <c r="K5082" t="s">
        <v>36</v>
      </c>
      <c r="L5082">
        <v>142</v>
      </c>
      <c r="M5082">
        <v>1.5</v>
      </c>
      <c r="N5082">
        <v>1</v>
      </c>
      <c r="O5082">
        <v>142</v>
      </c>
      <c r="P5082">
        <v>1.5</v>
      </c>
      <c r="Q5082">
        <v>1</v>
      </c>
      <c r="R5082">
        <v>1.5</v>
      </c>
      <c r="S5082">
        <v>1.5</v>
      </c>
      <c r="T5082" s="1">
        <v>44764</v>
      </c>
      <c r="U5082" t="str">
        <f t="shared" si="395"/>
        <v>Coca Cola - Zero Sugar</v>
      </c>
      <c r="V5082" t="str">
        <f t="shared" si="396"/>
        <v>Carbonated</v>
      </c>
      <c r="W5082" t="s">
        <v>34</v>
      </c>
      <c r="X5082" t="b">
        <f t="shared" si="398"/>
        <v>1</v>
      </c>
      <c r="Y5082">
        <f t="shared" si="397"/>
        <v>1.5</v>
      </c>
      <c r="Z5082" s="2">
        <f t="shared" si="399"/>
        <v>1</v>
      </c>
      <c r="AA5082" t="s">
        <v>183</v>
      </c>
      <c r="AB5082" t="s">
        <v>184</v>
      </c>
      <c r="AD5082" t="s">
        <v>123</v>
      </c>
      <c r="AE5082" t="s">
        <v>803</v>
      </c>
      <c r="AF5082">
        <v>2022</v>
      </c>
    </row>
    <row r="5083" spans="1:32" x14ac:dyDescent="0.25">
      <c r="A5083" t="s">
        <v>29</v>
      </c>
      <c r="B5083" t="s">
        <v>46</v>
      </c>
      <c r="C5083" t="s">
        <v>31</v>
      </c>
      <c r="D5083" t="s">
        <v>47</v>
      </c>
      <c r="E5083">
        <f>_xlfn.XLOOKUP(Table1[[#This Row],[Location]],'Location analysis'!A:A,'Location analysis'!B:B)</f>
        <v>40.423690999999998</v>
      </c>
      <c r="F5083">
        <f>_xlfn.XLOOKUP(Table1[[#This Row],[Location]],'Location analysis'!A:A,'Location analysis'!C:C)</f>
        <v>-74.380831999999998</v>
      </c>
      <c r="G5083" t="s">
        <v>70</v>
      </c>
      <c r="H5083" t="s">
        <v>34</v>
      </c>
      <c r="I5083">
        <v>15412958859</v>
      </c>
      <c r="J5083" t="s">
        <v>802</v>
      </c>
      <c r="K5083" t="s">
        <v>36</v>
      </c>
      <c r="L5083">
        <v>146</v>
      </c>
      <c r="M5083">
        <v>3</v>
      </c>
      <c r="N5083">
        <v>1</v>
      </c>
      <c r="O5083">
        <v>146</v>
      </c>
      <c r="P5083">
        <v>3</v>
      </c>
      <c r="Q5083">
        <v>1</v>
      </c>
      <c r="R5083">
        <v>3</v>
      </c>
      <c r="S5083">
        <v>3</v>
      </c>
      <c r="T5083" s="1">
        <v>44764</v>
      </c>
      <c r="U5083" t="str">
        <f t="shared" si="395"/>
        <v>Monster Energy Original</v>
      </c>
      <c r="V5083" t="str">
        <f t="shared" si="396"/>
        <v>Carbonated</v>
      </c>
      <c r="W5083" t="s">
        <v>34</v>
      </c>
      <c r="X5083" t="b">
        <f t="shared" si="398"/>
        <v>1</v>
      </c>
      <c r="Y5083">
        <f t="shared" si="397"/>
        <v>3</v>
      </c>
      <c r="Z5083" s="2">
        <f t="shared" si="399"/>
        <v>2</v>
      </c>
      <c r="AA5083" t="s">
        <v>70</v>
      </c>
      <c r="AD5083" t="s">
        <v>123</v>
      </c>
      <c r="AE5083" t="s">
        <v>803</v>
      </c>
      <c r="AF5083">
        <v>2022</v>
      </c>
    </row>
    <row r="5084" spans="1:32" x14ac:dyDescent="0.25">
      <c r="A5084" t="s">
        <v>29</v>
      </c>
      <c r="B5084" t="s">
        <v>394</v>
      </c>
      <c r="C5084" t="s">
        <v>395</v>
      </c>
      <c r="D5084" t="s">
        <v>396</v>
      </c>
      <c r="E5084">
        <f>_xlfn.XLOOKUP(Table1[[#This Row],[Location]],'Location analysis'!A:A,'Location analysis'!B:B)</f>
        <v>40.416893999999999</v>
      </c>
      <c r="F5084">
        <f>_xlfn.XLOOKUP(Table1[[#This Row],[Location]],'Location analysis'!A:A,'Location analysis'!C:C)</f>
        <v>-74.420399000000003</v>
      </c>
      <c r="G5084" t="s">
        <v>81</v>
      </c>
      <c r="H5084" t="s">
        <v>43</v>
      </c>
      <c r="I5084">
        <v>15411937939</v>
      </c>
      <c r="J5084" t="s">
        <v>802</v>
      </c>
      <c r="K5084" t="s">
        <v>36</v>
      </c>
      <c r="L5084">
        <v>138</v>
      </c>
      <c r="M5084">
        <v>2</v>
      </c>
      <c r="N5084">
        <v>1</v>
      </c>
      <c r="O5084">
        <v>138</v>
      </c>
      <c r="P5084">
        <v>2</v>
      </c>
      <c r="Q5084">
        <v>1</v>
      </c>
      <c r="R5084">
        <v>2</v>
      </c>
      <c r="S5084">
        <v>2</v>
      </c>
      <c r="T5084" s="1">
        <v>44764</v>
      </c>
      <c r="U5084" t="str">
        <f t="shared" si="395"/>
        <v>KitKat - Crisp Wafers</v>
      </c>
      <c r="V5084" t="str">
        <f t="shared" si="396"/>
        <v>Food</v>
      </c>
      <c r="W5084" t="s">
        <v>43</v>
      </c>
      <c r="X5084" t="b">
        <f t="shared" si="398"/>
        <v>1</v>
      </c>
      <c r="Y5084">
        <f t="shared" si="397"/>
        <v>2</v>
      </c>
      <c r="Z5084" s="2">
        <f t="shared" si="399"/>
        <v>1.3333333333333333</v>
      </c>
      <c r="AA5084" t="s">
        <v>82</v>
      </c>
      <c r="AB5084" t="s">
        <v>83</v>
      </c>
      <c r="AD5084" t="s">
        <v>123</v>
      </c>
      <c r="AE5084" t="s">
        <v>803</v>
      </c>
      <c r="AF5084">
        <v>2022</v>
      </c>
    </row>
    <row r="5085" spans="1:32" x14ac:dyDescent="0.25">
      <c r="A5085" t="s">
        <v>29</v>
      </c>
      <c r="B5085" t="s">
        <v>394</v>
      </c>
      <c r="C5085" t="s">
        <v>395</v>
      </c>
      <c r="D5085" t="s">
        <v>396</v>
      </c>
      <c r="E5085">
        <f>_xlfn.XLOOKUP(Table1[[#This Row],[Location]],'Location analysis'!A:A,'Location analysis'!B:B)</f>
        <v>40.416893999999999</v>
      </c>
      <c r="F5085">
        <f>_xlfn.XLOOKUP(Table1[[#This Row],[Location]],'Location analysis'!A:A,'Location analysis'!C:C)</f>
        <v>-74.420399000000003</v>
      </c>
      <c r="G5085" t="s">
        <v>182</v>
      </c>
      <c r="H5085" t="s">
        <v>34</v>
      </c>
      <c r="I5085">
        <v>15412036816</v>
      </c>
      <c r="J5085" t="s">
        <v>802</v>
      </c>
      <c r="K5085" t="s">
        <v>51</v>
      </c>
      <c r="L5085">
        <v>142</v>
      </c>
      <c r="M5085">
        <v>1.5</v>
      </c>
      <c r="N5085">
        <v>1</v>
      </c>
      <c r="O5085">
        <v>142</v>
      </c>
      <c r="P5085">
        <v>1.5</v>
      </c>
      <c r="Q5085">
        <v>1</v>
      </c>
      <c r="R5085">
        <v>1.5</v>
      </c>
      <c r="S5085">
        <v>1.5</v>
      </c>
      <c r="T5085" s="1">
        <v>44764</v>
      </c>
      <c r="U5085" t="str">
        <f t="shared" si="395"/>
        <v>Coca Cola - Zero Sugar</v>
      </c>
      <c r="V5085" t="str">
        <f t="shared" si="396"/>
        <v>Carbonated</v>
      </c>
      <c r="W5085" t="s">
        <v>34</v>
      </c>
      <c r="X5085" t="b">
        <f t="shared" si="398"/>
        <v>1</v>
      </c>
      <c r="Y5085">
        <f t="shared" si="397"/>
        <v>1.5</v>
      </c>
      <c r="Z5085" s="2">
        <f t="shared" si="399"/>
        <v>1</v>
      </c>
      <c r="AA5085" t="s">
        <v>183</v>
      </c>
      <c r="AB5085" t="s">
        <v>184</v>
      </c>
      <c r="AD5085" t="s">
        <v>123</v>
      </c>
      <c r="AE5085" t="s">
        <v>803</v>
      </c>
      <c r="AF5085">
        <v>2022</v>
      </c>
    </row>
    <row r="5086" spans="1:32" x14ac:dyDescent="0.25">
      <c r="A5086" t="s">
        <v>29</v>
      </c>
      <c r="B5086" t="s">
        <v>394</v>
      </c>
      <c r="C5086" t="s">
        <v>395</v>
      </c>
      <c r="D5086" t="s">
        <v>396</v>
      </c>
      <c r="E5086">
        <f>_xlfn.XLOOKUP(Table1[[#This Row],[Location]],'Location analysis'!A:A,'Location analysis'!B:B)</f>
        <v>40.416893999999999</v>
      </c>
      <c r="F5086">
        <f>_xlfn.XLOOKUP(Table1[[#This Row],[Location]],'Location analysis'!A:A,'Location analysis'!C:C)</f>
        <v>-74.420399000000003</v>
      </c>
      <c r="G5086" t="s">
        <v>664</v>
      </c>
      <c r="H5086" t="s">
        <v>49</v>
      </c>
      <c r="I5086">
        <v>15413600366</v>
      </c>
      <c r="J5086" t="s">
        <v>802</v>
      </c>
      <c r="K5086" t="s">
        <v>36</v>
      </c>
      <c r="L5086">
        <v>143</v>
      </c>
      <c r="M5086">
        <v>2.75</v>
      </c>
      <c r="N5086">
        <v>1</v>
      </c>
      <c r="O5086">
        <v>143</v>
      </c>
      <c r="P5086">
        <v>2.75</v>
      </c>
      <c r="Q5086">
        <v>1</v>
      </c>
      <c r="R5086">
        <v>2.75</v>
      </c>
      <c r="S5086">
        <v>2.75</v>
      </c>
      <c r="T5086" s="1">
        <v>44764</v>
      </c>
      <c r="U5086" t="str">
        <f t="shared" si="395"/>
        <v>BodyArmor  LYTE - Blueberry Pomegranate</v>
      </c>
      <c r="V5086" t="str">
        <f t="shared" si="396"/>
        <v>Non Carbonated</v>
      </c>
      <c r="W5086" t="s">
        <v>49</v>
      </c>
      <c r="X5086" t="b">
        <f t="shared" si="398"/>
        <v>1</v>
      </c>
      <c r="Y5086">
        <f t="shared" si="397"/>
        <v>2.75</v>
      </c>
      <c r="Z5086" s="2">
        <f t="shared" si="399"/>
        <v>1.8333333333333333</v>
      </c>
      <c r="AA5086" t="s">
        <v>665</v>
      </c>
      <c r="AB5086" t="s">
        <v>666</v>
      </c>
      <c r="AD5086" t="s">
        <v>123</v>
      </c>
      <c r="AE5086" t="s">
        <v>803</v>
      </c>
      <c r="AF5086">
        <v>2022</v>
      </c>
    </row>
    <row r="5087" spans="1:32" x14ac:dyDescent="0.25">
      <c r="A5087" t="s">
        <v>29</v>
      </c>
      <c r="B5087" t="s">
        <v>67</v>
      </c>
      <c r="C5087" t="s">
        <v>68</v>
      </c>
      <c r="D5087" t="s">
        <v>69</v>
      </c>
      <c r="E5087">
        <f>_xlfn.XLOOKUP(Table1[[#This Row],[Location]],'Location analysis'!A:A,'Location analysis'!B:B)</f>
        <v>40.435699999999997</v>
      </c>
      <c r="F5087">
        <f>_xlfn.XLOOKUP(Table1[[#This Row],[Location]],'Location analysis'!A:A,'Location analysis'!C:C)</f>
        <v>-74.125200000000007</v>
      </c>
      <c r="G5087" t="s">
        <v>100</v>
      </c>
      <c r="H5087" t="s">
        <v>43</v>
      </c>
      <c r="I5087">
        <v>15413409693</v>
      </c>
      <c r="J5087" t="s">
        <v>802</v>
      </c>
      <c r="K5087" t="s">
        <v>51</v>
      </c>
      <c r="L5087">
        <v>114</v>
      </c>
      <c r="M5087">
        <v>2</v>
      </c>
      <c r="N5087">
        <v>1</v>
      </c>
      <c r="O5087">
        <v>114</v>
      </c>
      <c r="P5087">
        <v>2</v>
      </c>
      <c r="Q5087">
        <v>1</v>
      </c>
      <c r="R5087">
        <v>2</v>
      </c>
      <c r="S5087">
        <v>2</v>
      </c>
      <c r="T5087" s="1">
        <v>44764</v>
      </c>
      <c r="U5087" t="str">
        <f t="shared" si="395"/>
        <v>Cheetos - Fleming Hot Crunchy</v>
      </c>
      <c r="V5087" t="str">
        <f t="shared" si="396"/>
        <v>Food</v>
      </c>
      <c r="W5087" t="s">
        <v>43</v>
      </c>
      <c r="X5087" t="b">
        <f t="shared" si="398"/>
        <v>1</v>
      </c>
      <c r="Y5087">
        <f t="shared" si="397"/>
        <v>2</v>
      </c>
      <c r="Z5087" s="2">
        <f t="shared" si="399"/>
        <v>1.3333333333333333</v>
      </c>
      <c r="AA5087" t="s">
        <v>101</v>
      </c>
      <c r="AB5087" t="s">
        <v>102</v>
      </c>
      <c r="AD5087" t="s">
        <v>123</v>
      </c>
      <c r="AE5087" t="s">
        <v>803</v>
      </c>
      <c r="AF5087">
        <v>2022</v>
      </c>
    </row>
    <row r="5088" spans="1:32" x14ac:dyDescent="0.25">
      <c r="A5088" t="s">
        <v>29</v>
      </c>
      <c r="B5088" t="s">
        <v>67</v>
      </c>
      <c r="C5088" t="s">
        <v>68</v>
      </c>
      <c r="D5088" t="s">
        <v>69</v>
      </c>
      <c r="E5088">
        <f>_xlfn.XLOOKUP(Table1[[#This Row],[Location]],'Location analysis'!A:A,'Location analysis'!B:B)</f>
        <v>40.435699999999997</v>
      </c>
      <c r="F5088">
        <f>_xlfn.XLOOKUP(Table1[[#This Row],[Location]],'Location analysis'!A:A,'Location analysis'!C:C)</f>
        <v>-74.125200000000007</v>
      </c>
      <c r="G5088" t="s">
        <v>100</v>
      </c>
      <c r="H5088" t="s">
        <v>43</v>
      </c>
      <c r="I5088">
        <v>15413414182</v>
      </c>
      <c r="J5088" t="s">
        <v>802</v>
      </c>
      <c r="K5088" t="s">
        <v>51</v>
      </c>
      <c r="L5088">
        <v>114</v>
      </c>
      <c r="M5088">
        <v>2</v>
      </c>
      <c r="N5088">
        <v>1</v>
      </c>
      <c r="O5088">
        <v>114</v>
      </c>
      <c r="P5088">
        <v>2</v>
      </c>
      <c r="Q5088">
        <v>1</v>
      </c>
      <c r="R5088">
        <v>2</v>
      </c>
      <c r="S5088">
        <v>2</v>
      </c>
      <c r="T5088" s="1">
        <v>44764</v>
      </c>
      <c r="U5088" t="str">
        <f t="shared" si="395"/>
        <v>Cheetos - Fleming Hot Crunchy</v>
      </c>
      <c r="V5088" t="str">
        <f t="shared" si="396"/>
        <v>Food</v>
      </c>
      <c r="W5088" t="s">
        <v>43</v>
      </c>
      <c r="X5088" t="b">
        <f t="shared" si="398"/>
        <v>1</v>
      </c>
      <c r="Y5088">
        <f t="shared" si="397"/>
        <v>2</v>
      </c>
      <c r="Z5088" s="2">
        <f t="shared" si="399"/>
        <v>1.3333333333333333</v>
      </c>
      <c r="AA5088" t="s">
        <v>101</v>
      </c>
      <c r="AB5088" t="s">
        <v>102</v>
      </c>
      <c r="AD5088" t="s">
        <v>123</v>
      </c>
      <c r="AE5088" t="s">
        <v>803</v>
      </c>
      <c r="AF5088">
        <v>2022</v>
      </c>
    </row>
    <row r="5089" spans="1:32" x14ac:dyDescent="0.25">
      <c r="A5089" t="s">
        <v>29</v>
      </c>
      <c r="B5089" t="s">
        <v>67</v>
      </c>
      <c r="C5089" t="s">
        <v>68</v>
      </c>
      <c r="D5089" t="s">
        <v>69</v>
      </c>
      <c r="E5089">
        <f>_xlfn.XLOOKUP(Table1[[#This Row],[Location]],'Location analysis'!A:A,'Location analysis'!B:B)</f>
        <v>40.435699999999997</v>
      </c>
      <c r="F5089">
        <f>_xlfn.XLOOKUP(Table1[[#This Row],[Location]],'Location analysis'!A:A,'Location analysis'!C:C)</f>
        <v>-74.125200000000007</v>
      </c>
      <c r="G5089" t="s">
        <v>179</v>
      </c>
      <c r="H5089" t="s">
        <v>43</v>
      </c>
      <c r="I5089">
        <v>15413417400</v>
      </c>
      <c r="J5089" t="s">
        <v>802</v>
      </c>
      <c r="K5089" t="s">
        <v>51</v>
      </c>
      <c r="L5089">
        <v>111</v>
      </c>
      <c r="M5089">
        <v>2</v>
      </c>
      <c r="N5089">
        <v>1</v>
      </c>
      <c r="O5089">
        <v>111</v>
      </c>
      <c r="P5089">
        <v>2</v>
      </c>
      <c r="Q5089">
        <v>1</v>
      </c>
      <c r="R5089">
        <v>2</v>
      </c>
      <c r="S5089">
        <v>2</v>
      </c>
      <c r="T5089" s="1">
        <v>44764</v>
      </c>
      <c r="U5089" t="str">
        <f t="shared" si="395"/>
        <v>Chesters Fries Flaming hot</v>
      </c>
      <c r="V5089" t="str">
        <f t="shared" si="396"/>
        <v>Food</v>
      </c>
      <c r="W5089" t="s">
        <v>43</v>
      </c>
      <c r="X5089" t="b">
        <f t="shared" si="398"/>
        <v>1</v>
      </c>
      <c r="Y5089">
        <f t="shared" si="397"/>
        <v>2</v>
      </c>
      <c r="Z5089" s="2">
        <f t="shared" si="399"/>
        <v>1.3333333333333333</v>
      </c>
      <c r="AA5089" t="s">
        <v>179</v>
      </c>
      <c r="AD5089" t="s">
        <v>123</v>
      </c>
      <c r="AE5089" t="s">
        <v>803</v>
      </c>
      <c r="AF5089">
        <v>2022</v>
      </c>
    </row>
    <row r="5090" spans="1:32" x14ac:dyDescent="0.25">
      <c r="A5090" t="s">
        <v>29</v>
      </c>
      <c r="B5090" t="s">
        <v>67</v>
      </c>
      <c r="C5090" t="s">
        <v>68</v>
      </c>
      <c r="D5090" t="s">
        <v>69</v>
      </c>
      <c r="E5090">
        <f>_xlfn.XLOOKUP(Table1[[#This Row],[Location]],'Location analysis'!A:A,'Location analysis'!B:B)</f>
        <v>40.435699999999997</v>
      </c>
      <c r="F5090">
        <f>_xlfn.XLOOKUP(Table1[[#This Row],[Location]],'Location analysis'!A:A,'Location analysis'!C:C)</f>
        <v>-74.125200000000007</v>
      </c>
      <c r="G5090" t="s">
        <v>694</v>
      </c>
      <c r="H5090" t="s">
        <v>43</v>
      </c>
      <c r="I5090">
        <v>15413419281</v>
      </c>
      <c r="J5090" t="s">
        <v>802</v>
      </c>
      <c r="K5090" t="s">
        <v>51</v>
      </c>
      <c r="L5090">
        <v>130</v>
      </c>
      <c r="M5090">
        <v>1.5</v>
      </c>
      <c r="N5090">
        <v>1</v>
      </c>
      <c r="O5090">
        <v>130</v>
      </c>
      <c r="P5090">
        <v>1.5</v>
      </c>
      <c r="Q5090">
        <v>1</v>
      </c>
      <c r="R5090">
        <v>1.5</v>
      </c>
      <c r="S5090">
        <v>1.5</v>
      </c>
      <c r="T5090" s="1">
        <v>44764</v>
      </c>
      <c r="U5090" t="str">
        <f t="shared" si="395"/>
        <v>Nature's Bakery Fig Bar - Raspberry</v>
      </c>
      <c r="V5090" t="str">
        <f t="shared" si="396"/>
        <v>Food</v>
      </c>
      <c r="W5090" t="s">
        <v>43</v>
      </c>
      <c r="X5090" t="b">
        <f t="shared" si="398"/>
        <v>1</v>
      </c>
      <c r="Y5090">
        <f t="shared" si="397"/>
        <v>1.5</v>
      </c>
      <c r="Z5090" s="2">
        <f t="shared" si="399"/>
        <v>1</v>
      </c>
      <c r="AA5090" t="s">
        <v>690</v>
      </c>
      <c r="AB5090" t="s">
        <v>144</v>
      </c>
      <c r="AD5090" t="s">
        <v>123</v>
      </c>
      <c r="AE5090" t="s">
        <v>803</v>
      </c>
      <c r="AF5090">
        <v>2022</v>
      </c>
    </row>
    <row r="5091" spans="1:32" x14ac:dyDescent="0.25">
      <c r="A5091" t="s">
        <v>29</v>
      </c>
      <c r="B5091" t="s">
        <v>67</v>
      </c>
      <c r="C5091" t="s">
        <v>68</v>
      </c>
      <c r="D5091" t="s">
        <v>69</v>
      </c>
      <c r="E5091">
        <f>_xlfn.XLOOKUP(Table1[[#This Row],[Location]],'Location analysis'!A:A,'Location analysis'!B:B)</f>
        <v>40.435699999999997</v>
      </c>
      <c r="F5091">
        <f>_xlfn.XLOOKUP(Table1[[#This Row],[Location]],'Location analysis'!A:A,'Location analysis'!C:C)</f>
        <v>-74.125200000000007</v>
      </c>
      <c r="G5091" t="s">
        <v>688</v>
      </c>
      <c r="H5091" t="s">
        <v>43</v>
      </c>
      <c r="I5091">
        <v>15413422460</v>
      </c>
      <c r="J5091" t="s">
        <v>802</v>
      </c>
      <c r="K5091" t="s">
        <v>51</v>
      </c>
      <c r="L5091">
        <v>132</v>
      </c>
      <c r="M5091">
        <v>1.5</v>
      </c>
      <c r="N5091">
        <v>1</v>
      </c>
      <c r="O5091">
        <v>132</v>
      </c>
      <c r="P5091">
        <v>1.5</v>
      </c>
      <c r="Q5091">
        <v>1</v>
      </c>
      <c r="R5091">
        <v>1.5</v>
      </c>
      <c r="S5091">
        <v>1.5</v>
      </c>
      <c r="T5091" s="1">
        <v>44764</v>
      </c>
      <c r="U5091" t="str">
        <f t="shared" si="395"/>
        <v>Nature's Bakery Fig Bar - Blueberry</v>
      </c>
      <c r="V5091" t="str">
        <f t="shared" si="396"/>
        <v>Food</v>
      </c>
      <c r="W5091" t="s">
        <v>43</v>
      </c>
      <c r="X5091" t="b">
        <f t="shared" si="398"/>
        <v>1</v>
      </c>
      <c r="Y5091">
        <f t="shared" si="397"/>
        <v>1.5</v>
      </c>
      <c r="Z5091" s="2">
        <f t="shared" si="399"/>
        <v>1</v>
      </c>
      <c r="AA5091" t="s">
        <v>690</v>
      </c>
      <c r="AB5091" t="s">
        <v>222</v>
      </c>
      <c r="AD5091" t="s">
        <v>123</v>
      </c>
      <c r="AE5091" t="s">
        <v>803</v>
      </c>
      <c r="AF5091">
        <v>2022</v>
      </c>
    </row>
    <row r="5092" spans="1:32" x14ac:dyDescent="0.25">
      <c r="A5092" t="s">
        <v>29</v>
      </c>
      <c r="B5092" t="s">
        <v>394</v>
      </c>
      <c r="C5092" t="s">
        <v>395</v>
      </c>
      <c r="D5092" t="s">
        <v>396</v>
      </c>
      <c r="E5092">
        <f>_xlfn.XLOOKUP(Table1[[#This Row],[Location]],'Location analysis'!A:A,'Location analysis'!B:B)</f>
        <v>40.416893999999999</v>
      </c>
      <c r="F5092">
        <f>_xlfn.XLOOKUP(Table1[[#This Row],[Location]],'Location analysis'!A:A,'Location analysis'!C:C)</f>
        <v>-74.420399000000003</v>
      </c>
      <c r="G5092" t="s">
        <v>160</v>
      </c>
      <c r="H5092" t="s">
        <v>49</v>
      </c>
      <c r="I5092">
        <v>15413601138</v>
      </c>
      <c r="J5092" t="s">
        <v>802</v>
      </c>
      <c r="K5092" t="s">
        <v>51</v>
      </c>
      <c r="L5092">
        <v>145</v>
      </c>
      <c r="M5092">
        <v>2.5</v>
      </c>
      <c r="N5092">
        <v>1</v>
      </c>
      <c r="O5092">
        <v>145</v>
      </c>
      <c r="P5092">
        <v>2.5</v>
      </c>
      <c r="Q5092">
        <v>1</v>
      </c>
      <c r="R5092">
        <v>2.5</v>
      </c>
      <c r="S5092">
        <v>2.5</v>
      </c>
      <c r="T5092" s="1">
        <v>44764</v>
      </c>
      <c r="U5092" t="str">
        <f t="shared" si="395"/>
        <v>Snapple Diet Tea - Peach Tea</v>
      </c>
      <c r="V5092" t="str">
        <f t="shared" si="396"/>
        <v>Non Carbonated</v>
      </c>
      <c r="W5092" t="s">
        <v>49</v>
      </c>
      <c r="X5092" t="b">
        <f t="shared" si="398"/>
        <v>1</v>
      </c>
      <c r="Y5092">
        <f t="shared" si="397"/>
        <v>2.5</v>
      </c>
      <c r="Z5092" s="2">
        <f t="shared" si="399"/>
        <v>1.6666666666666667</v>
      </c>
      <c r="AA5092" t="s">
        <v>75</v>
      </c>
      <c r="AB5092" t="s">
        <v>161</v>
      </c>
      <c r="AD5092" t="s">
        <v>123</v>
      </c>
      <c r="AE5092" t="s">
        <v>803</v>
      </c>
      <c r="AF5092">
        <v>2022</v>
      </c>
    </row>
    <row r="5093" spans="1:32" x14ac:dyDescent="0.25">
      <c r="A5093" t="s">
        <v>29</v>
      </c>
      <c r="B5093" t="s">
        <v>394</v>
      </c>
      <c r="C5093" t="s">
        <v>395</v>
      </c>
      <c r="D5093" t="s">
        <v>396</v>
      </c>
      <c r="E5093">
        <f>_xlfn.XLOOKUP(Table1[[#This Row],[Location]],'Location analysis'!A:A,'Location analysis'!B:B)</f>
        <v>40.416893999999999</v>
      </c>
      <c r="F5093">
        <f>_xlfn.XLOOKUP(Table1[[#This Row],[Location]],'Location analysis'!A:A,'Location analysis'!C:C)</f>
        <v>-74.420399000000003</v>
      </c>
      <c r="G5093" t="s">
        <v>248</v>
      </c>
      <c r="H5093" t="s">
        <v>43</v>
      </c>
      <c r="I5093">
        <v>15413602324</v>
      </c>
      <c r="J5093" t="s">
        <v>802</v>
      </c>
      <c r="K5093" t="s">
        <v>51</v>
      </c>
      <c r="L5093">
        <v>111</v>
      </c>
      <c r="M5093">
        <v>1.5</v>
      </c>
      <c r="N5093">
        <v>1</v>
      </c>
      <c r="O5093">
        <v>111</v>
      </c>
      <c r="P5093">
        <v>1.5</v>
      </c>
      <c r="Q5093">
        <v>1</v>
      </c>
      <c r="R5093">
        <v>1.5</v>
      </c>
      <c r="S5093">
        <v>1.5</v>
      </c>
      <c r="T5093" s="1">
        <v>44764</v>
      </c>
      <c r="U5093" t="str">
        <f t="shared" si="395"/>
        <v>Popchips Potato - Sea Salt</v>
      </c>
      <c r="V5093" t="str">
        <f t="shared" si="396"/>
        <v>Food</v>
      </c>
      <c r="W5093" t="s">
        <v>43</v>
      </c>
      <c r="X5093" t="b">
        <f t="shared" si="398"/>
        <v>1</v>
      </c>
      <c r="Y5093">
        <f t="shared" si="397"/>
        <v>1.5</v>
      </c>
      <c r="Z5093" s="2">
        <f t="shared" si="399"/>
        <v>1</v>
      </c>
      <c r="AA5093" t="s">
        <v>229</v>
      </c>
      <c r="AB5093" t="s">
        <v>157</v>
      </c>
      <c r="AD5093" t="s">
        <v>123</v>
      </c>
      <c r="AE5093" t="s">
        <v>803</v>
      </c>
      <c r="AF5093">
        <v>2022</v>
      </c>
    </row>
    <row r="5094" spans="1:32" x14ac:dyDescent="0.25">
      <c r="A5094" t="s">
        <v>29</v>
      </c>
      <c r="B5094" t="s">
        <v>394</v>
      </c>
      <c r="C5094" t="s">
        <v>395</v>
      </c>
      <c r="D5094" t="s">
        <v>396</v>
      </c>
      <c r="E5094">
        <f>_xlfn.XLOOKUP(Table1[[#This Row],[Location]],'Location analysis'!A:A,'Location analysis'!B:B)</f>
        <v>40.416893999999999</v>
      </c>
      <c r="F5094">
        <f>_xlfn.XLOOKUP(Table1[[#This Row],[Location]],'Location analysis'!A:A,'Location analysis'!C:C)</f>
        <v>-74.420399000000003</v>
      </c>
      <c r="G5094" t="s">
        <v>612</v>
      </c>
      <c r="H5094" t="s">
        <v>43</v>
      </c>
      <c r="I5094">
        <v>15413604162</v>
      </c>
      <c r="J5094" t="s">
        <v>802</v>
      </c>
      <c r="K5094" t="s">
        <v>51</v>
      </c>
      <c r="L5094">
        <v>122</v>
      </c>
      <c r="M5094">
        <v>1.25</v>
      </c>
      <c r="N5094">
        <v>1</v>
      </c>
      <c r="O5094">
        <v>122</v>
      </c>
      <c r="P5094">
        <v>1.25</v>
      </c>
      <c r="Q5094">
        <v>1</v>
      </c>
      <c r="R5094">
        <v>1.25</v>
      </c>
      <c r="S5094">
        <v>1.25</v>
      </c>
      <c r="T5094" s="1">
        <v>44764</v>
      </c>
      <c r="U5094" t="str">
        <f t="shared" si="395"/>
        <v>Goldfish Baked - Cheddar</v>
      </c>
      <c r="V5094" t="str">
        <f t="shared" si="396"/>
        <v>Food</v>
      </c>
      <c r="W5094" t="s">
        <v>43</v>
      </c>
      <c r="X5094" t="b">
        <f t="shared" si="398"/>
        <v>1</v>
      </c>
      <c r="Y5094">
        <f t="shared" si="397"/>
        <v>1.25</v>
      </c>
      <c r="Z5094" s="2">
        <f t="shared" si="399"/>
        <v>0.83333333333333337</v>
      </c>
      <c r="AA5094" t="s">
        <v>613</v>
      </c>
      <c r="AB5094" t="s">
        <v>614</v>
      </c>
      <c r="AD5094" t="s">
        <v>123</v>
      </c>
      <c r="AE5094" t="s">
        <v>803</v>
      </c>
      <c r="AF5094">
        <v>2022</v>
      </c>
    </row>
    <row r="5095" spans="1:32" x14ac:dyDescent="0.25">
      <c r="A5095" t="s">
        <v>29</v>
      </c>
      <c r="B5095" t="s">
        <v>394</v>
      </c>
      <c r="C5095" t="s">
        <v>395</v>
      </c>
      <c r="D5095" t="s">
        <v>396</v>
      </c>
      <c r="E5095">
        <f>_xlfn.XLOOKUP(Table1[[#This Row],[Location]],'Location analysis'!A:A,'Location analysis'!B:B)</f>
        <v>40.416893999999999</v>
      </c>
      <c r="F5095">
        <f>_xlfn.XLOOKUP(Table1[[#This Row],[Location]],'Location analysis'!A:A,'Location analysis'!C:C)</f>
        <v>-74.420399000000003</v>
      </c>
      <c r="G5095" t="s">
        <v>570</v>
      </c>
      <c r="H5095" t="s">
        <v>97</v>
      </c>
      <c r="I5095">
        <v>15413607221</v>
      </c>
      <c r="J5095" t="s">
        <v>802</v>
      </c>
      <c r="K5095" t="s">
        <v>36</v>
      </c>
      <c r="L5095">
        <v>147</v>
      </c>
      <c r="M5095">
        <v>2.75</v>
      </c>
      <c r="N5095">
        <v>1</v>
      </c>
      <c r="O5095">
        <v>147</v>
      </c>
      <c r="P5095">
        <v>2.75</v>
      </c>
      <c r="Q5095">
        <v>1</v>
      </c>
      <c r="R5095">
        <v>2.75</v>
      </c>
      <c r="S5095">
        <v>2.75</v>
      </c>
      <c r="T5095" s="1">
        <v>44764</v>
      </c>
      <c r="U5095" t="str">
        <f t="shared" si="395"/>
        <v>BodyArmor LYTE - Strawberry Lemonade</v>
      </c>
      <c r="V5095" t="str">
        <f t="shared" si="396"/>
        <v>Water</v>
      </c>
      <c r="W5095" t="s">
        <v>97</v>
      </c>
      <c r="X5095" t="b">
        <f t="shared" si="398"/>
        <v>1</v>
      </c>
      <c r="Y5095">
        <f t="shared" si="397"/>
        <v>2.75</v>
      </c>
      <c r="Z5095" s="2">
        <f t="shared" si="399"/>
        <v>1.8333333333333333</v>
      </c>
      <c r="AA5095" t="s">
        <v>571</v>
      </c>
      <c r="AB5095" t="s">
        <v>572</v>
      </c>
      <c r="AD5095" t="s">
        <v>123</v>
      </c>
      <c r="AE5095" t="s">
        <v>803</v>
      </c>
      <c r="AF5095">
        <v>2022</v>
      </c>
    </row>
    <row r="5096" spans="1:32" x14ac:dyDescent="0.25">
      <c r="A5096" t="s">
        <v>29</v>
      </c>
      <c r="B5096" t="s">
        <v>67</v>
      </c>
      <c r="C5096" t="s">
        <v>68</v>
      </c>
      <c r="D5096" t="s">
        <v>69</v>
      </c>
      <c r="E5096">
        <f>_xlfn.XLOOKUP(Table1[[#This Row],[Location]],'Location analysis'!A:A,'Location analysis'!B:B)</f>
        <v>40.435699999999997</v>
      </c>
      <c r="F5096">
        <f>_xlfn.XLOOKUP(Table1[[#This Row],[Location]],'Location analysis'!A:A,'Location analysis'!C:C)</f>
        <v>-74.125200000000007</v>
      </c>
      <c r="G5096" t="s">
        <v>688</v>
      </c>
      <c r="H5096" t="s">
        <v>43</v>
      </c>
      <c r="I5096">
        <v>15414340762</v>
      </c>
      <c r="J5096" t="s">
        <v>802</v>
      </c>
      <c r="K5096" t="s">
        <v>51</v>
      </c>
      <c r="L5096">
        <v>132</v>
      </c>
      <c r="M5096">
        <v>1.5</v>
      </c>
      <c r="N5096">
        <v>1</v>
      </c>
      <c r="O5096">
        <v>132</v>
      </c>
      <c r="P5096">
        <v>1.5</v>
      </c>
      <c r="Q5096">
        <v>1</v>
      </c>
      <c r="R5096">
        <v>1.5</v>
      </c>
      <c r="S5096">
        <v>1.5</v>
      </c>
      <c r="T5096" s="1">
        <v>44764</v>
      </c>
      <c r="U5096" t="str">
        <f t="shared" si="395"/>
        <v>Nature's Bakery Fig Bar - Blueberry</v>
      </c>
      <c r="V5096" t="str">
        <f t="shared" si="396"/>
        <v>Food</v>
      </c>
      <c r="W5096" t="s">
        <v>43</v>
      </c>
      <c r="X5096" t="b">
        <f t="shared" si="398"/>
        <v>1</v>
      </c>
      <c r="Y5096">
        <f t="shared" si="397"/>
        <v>1.5</v>
      </c>
      <c r="Z5096" s="2">
        <f t="shared" si="399"/>
        <v>1</v>
      </c>
      <c r="AA5096" t="s">
        <v>690</v>
      </c>
      <c r="AB5096" t="s">
        <v>222</v>
      </c>
      <c r="AD5096" t="s">
        <v>123</v>
      </c>
      <c r="AE5096" t="s">
        <v>803</v>
      </c>
      <c r="AF5096">
        <v>2022</v>
      </c>
    </row>
    <row r="5097" spans="1:32" x14ac:dyDescent="0.25">
      <c r="A5097" t="s">
        <v>29</v>
      </c>
      <c r="B5097" t="s">
        <v>67</v>
      </c>
      <c r="C5097" t="s">
        <v>68</v>
      </c>
      <c r="D5097" t="s">
        <v>69</v>
      </c>
      <c r="E5097">
        <f>_xlfn.XLOOKUP(Table1[[#This Row],[Location]],'Location analysis'!A:A,'Location analysis'!B:B)</f>
        <v>40.435699999999997</v>
      </c>
      <c r="F5097">
        <f>_xlfn.XLOOKUP(Table1[[#This Row],[Location]],'Location analysis'!A:A,'Location analysis'!C:C)</f>
        <v>-74.125200000000007</v>
      </c>
      <c r="G5097" t="s">
        <v>688</v>
      </c>
      <c r="H5097" t="s">
        <v>43</v>
      </c>
      <c r="I5097">
        <v>15413309770</v>
      </c>
      <c r="J5097" t="s">
        <v>802</v>
      </c>
      <c r="K5097" t="s">
        <v>51</v>
      </c>
      <c r="L5097">
        <v>132</v>
      </c>
      <c r="M5097">
        <v>1.5</v>
      </c>
      <c r="N5097">
        <v>1</v>
      </c>
      <c r="O5097">
        <v>132</v>
      </c>
      <c r="P5097">
        <v>1.5</v>
      </c>
      <c r="Q5097">
        <v>1</v>
      </c>
      <c r="R5097">
        <v>1.5</v>
      </c>
      <c r="S5097">
        <v>1.5</v>
      </c>
      <c r="T5097" s="1">
        <v>44764</v>
      </c>
      <c r="U5097" t="str">
        <f t="shared" si="395"/>
        <v>Nature's Bakery Fig Bar - Blueberry</v>
      </c>
      <c r="V5097" t="str">
        <f t="shared" si="396"/>
        <v>Food</v>
      </c>
      <c r="W5097" t="s">
        <v>43</v>
      </c>
      <c r="X5097" t="b">
        <f t="shared" si="398"/>
        <v>1</v>
      </c>
      <c r="Y5097">
        <f t="shared" si="397"/>
        <v>1.5</v>
      </c>
      <c r="Z5097" s="2">
        <f t="shared" si="399"/>
        <v>1</v>
      </c>
      <c r="AA5097" t="s">
        <v>690</v>
      </c>
      <c r="AB5097" t="s">
        <v>222</v>
      </c>
      <c r="AD5097" t="s">
        <v>123</v>
      </c>
      <c r="AE5097" t="s">
        <v>803</v>
      </c>
      <c r="AF5097">
        <v>2022</v>
      </c>
    </row>
    <row r="5098" spans="1:32" x14ac:dyDescent="0.25">
      <c r="A5098" t="s">
        <v>29</v>
      </c>
      <c r="B5098" t="s">
        <v>394</v>
      </c>
      <c r="C5098" t="s">
        <v>395</v>
      </c>
      <c r="D5098" t="s">
        <v>396</v>
      </c>
      <c r="E5098">
        <f>_xlfn.XLOOKUP(Table1[[#This Row],[Location]],'Location analysis'!A:A,'Location analysis'!B:B)</f>
        <v>40.416893999999999</v>
      </c>
      <c r="F5098">
        <f>_xlfn.XLOOKUP(Table1[[#This Row],[Location]],'Location analysis'!A:A,'Location analysis'!C:C)</f>
        <v>-74.420399000000003</v>
      </c>
      <c r="G5098" t="s">
        <v>81</v>
      </c>
      <c r="H5098" t="s">
        <v>43</v>
      </c>
      <c r="I5098">
        <v>15415345740</v>
      </c>
      <c r="J5098" t="s">
        <v>802</v>
      </c>
      <c r="K5098" t="s">
        <v>51</v>
      </c>
      <c r="L5098">
        <v>138</v>
      </c>
      <c r="M5098">
        <v>2</v>
      </c>
      <c r="N5098">
        <v>1</v>
      </c>
      <c r="O5098">
        <v>138</v>
      </c>
      <c r="P5098">
        <v>2</v>
      </c>
      <c r="Q5098">
        <v>1</v>
      </c>
      <c r="R5098">
        <v>2</v>
      </c>
      <c r="S5098">
        <v>2</v>
      </c>
      <c r="T5098" s="1">
        <v>44765</v>
      </c>
      <c r="U5098" t="str">
        <f t="shared" si="395"/>
        <v>KitKat - Crisp Wafers</v>
      </c>
      <c r="V5098" t="str">
        <f t="shared" si="396"/>
        <v>Food</v>
      </c>
      <c r="W5098" t="s">
        <v>43</v>
      </c>
      <c r="X5098" t="b">
        <f t="shared" si="398"/>
        <v>1</v>
      </c>
      <c r="Y5098">
        <f t="shared" si="397"/>
        <v>2</v>
      </c>
      <c r="Z5098" s="2">
        <f t="shared" si="399"/>
        <v>1.3333333333333333</v>
      </c>
      <c r="AA5098" t="s">
        <v>82</v>
      </c>
      <c r="AB5098" t="s">
        <v>83</v>
      </c>
      <c r="AD5098" t="s">
        <v>123</v>
      </c>
      <c r="AE5098" t="s">
        <v>803</v>
      </c>
      <c r="AF5098">
        <v>2022</v>
      </c>
    </row>
    <row r="5099" spans="1:32" x14ac:dyDescent="0.25">
      <c r="A5099" t="s">
        <v>29</v>
      </c>
      <c r="B5099" t="s">
        <v>394</v>
      </c>
      <c r="C5099" t="s">
        <v>395</v>
      </c>
      <c r="D5099" t="s">
        <v>396</v>
      </c>
      <c r="E5099">
        <f>_xlfn.XLOOKUP(Table1[[#This Row],[Location]],'Location analysis'!A:A,'Location analysis'!B:B)</f>
        <v>40.416893999999999</v>
      </c>
      <c r="F5099">
        <f>_xlfn.XLOOKUP(Table1[[#This Row],[Location]],'Location analysis'!A:A,'Location analysis'!C:C)</f>
        <v>-74.420399000000003</v>
      </c>
      <c r="G5099" t="s">
        <v>542</v>
      </c>
      <c r="H5099" t="s">
        <v>43</v>
      </c>
      <c r="I5099">
        <v>15418143497</v>
      </c>
      <c r="J5099" t="s">
        <v>802</v>
      </c>
      <c r="K5099" t="s">
        <v>51</v>
      </c>
      <c r="L5099">
        <v>113</v>
      </c>
      <c r="M5099">
        <v>1.5</v>
      </c>
      <c r="N5099">
        <v>1</v>
      </c>
      <c r="O5099">
        <v>113</v>
      </c>
      <c r="P5099">
        <v>1.5</v>
      </c>
      <c r="Q5099">
        <v>1</v>
      </c>
      <c r="R5099">
        <v>1.5</v>
      </c>
      <c r="S5099">
        <v>1.5</v>
      </c>
      <c r="T5099" s="1">
        <v>44765</v>
      </c>
      <c r="U5099" t="str">
        <f t="shared" si="395"/>
        <v>Pop Corners - White Cheddar</v>
      </c>
      <c r="V5099" t="str">
        <f t="shared" si="396"/>
        <v>Food</v>
      </c>
      <c r="W5099" t="s">
        <v>43</v>
      </c>
      <c r="X5099" t="b">
        <f t="shared" si="398"/>
        <v>1</v>
      </c>
      <c r="Y5099">
        <f t="shared" si="397"/>
        <v>1.5</v>
      </c>
      <c r="Z5099" s="2">
        <f t="shared" si="399"/>
        <v>1</v>
      </c>
      <c r="AA5099" t="s">
        <v>509</v>
      </c>
      <c r="AB5099" t="s">
        <v>204</v>
      </c>
      <c r="AD5099" t="s">
        <v>123</v>
      </c>
      <c r="AE5099" t="s">
        <v>803</v>
      </c>
      <c r="AF5099">
        <v>2022</v>
      </c>
    </row>
    <row r="5100" spans="1:32" x14ac:dyDescent="0.25">
      <c r="A5100" t="s">
        <v>29</v>
      </c>
      <c r="B5100" t="s">
        <v>394</v>
      </c>
      <c r="C5100" t="s">
        <v>395</v>
      </c>
      <c r="D5100" t="s">
        <v>396</v>
      </c>
      <c r="E5100">
        <f>_xlfn.XLOOKUP(Table1[[#This Row],[Location]],'Location analysis'!A:A,'Location analysis'!B:B)</f>
        <v>40.416893999999999</v>
      </c>
      <c r="F5100">
        <f>_xlfn.XLOOKUP(Table1[[#This Row],[Location]],'Location analysis'!A:A,'Location analysis'!C:C)</f>
        <v>-74.420399000000003</v>
      </c>
      <c r="G5100" t="s">
        <v>542</v>
      </c>
      <c r="H5100" t="s">
        <v>43</v>
      </c>
      <c r="I5100">
        <v>15418146625</v>
      </c>
      <c r="J5100" t="s">
        <v>802</v>
      </c>
      <c r="K5100" t="s">
        <v>51</v>
      </c>
      <c r="L5100">
        <v>113</v>
      </c>
      <c r="M5100">
        <v>1.5</v>
      </c>
      <c r="N5100">
        <v>1</v>
      </c>
      <c r="O5100">
        <v>113</v>
      </c>
      <c r="P5100">
        <v>1.5</v>
      </c>
      <c r="Q5100">
        <v>1</v>
      </c>
      <c r="R5100">
        <v>1.5</v>
      </c>
      <c r="S5100">
        <v>1.5</v>
      </c>
      <c r="T5100" s="1">
        <v>44765</v>
      </c>
      <c r="U5100" t="str">
        <f t="shared" si="395"/>
        <v>Pop Corners - White Cheddar</v>
      </c>
      <c r="V5100" t="str">
        <f t="shared" si="396"/>
        <v>Food</v>
      </c>
      <c r="W5100" t="s">
        <v>43</v>
      </c>
      <c r="X5100" t="b">
        <f t="shared" si="398"/>
        <v>1</v>
      </c>
      <c r="Y5100">
        <f t="shared" si="397"/>
        <v>1.5</v>
      </c>
      <c r="Z5100" s="2">
        <f t="shared" si="399"/>
        <v>1</v>
      </c>
      <c r="AA5100" t="s">
        <v>509</v>
      </c>
      <c r="AB5100" t="s">
        <v>204</v>
      </c>
      <c r="AD5100" t="s">
        <v>123</v>
      </c>
      <c r="AE5100" t="s">
        <v>803</v>
      </c>
      <c r="AF5100">
        <v>2022</v>
      </c>
    </row>
    <row r="5101" spans="1:32" x14ac:dyDescent="0.25">
      <c r="A5101" t="s">
        <v>29</v>
      </c>
      <c r="B5101" t="s">
        <v>394</v>
      </c>
      <c r="C5101" t="s">
        <v>395</v>
      </c>
      <c r="D5101" t="s">
        <v>396</v>
      </c>
      <c r="E5101">
        <f>_xlfn.XLOOKUP(Table1[[#This Row],[Location]],'Location analysis'!A:A,'Location analysis'!B:B)</f>
        <v>40.416893999999999</v>
      </c>
      <c r="F5101">
        <f>_xlfn.XLOOKUP(Table1[[#This Row],[Location]],'Location analysis'!A:A,'Location analysis'!C:C)</f>
        <v>-74.420399000000003</v>
      </c>
      <c r="G5101" t="s">
        <v>182</v>
      </c>
      <c r="H5101" t="s">
        <v>34</v>
      </c>
      <c r="I5101">
        <v>15418150615</v>
      </c>
      <c r="J5101" t="s">
        <v>802</v>
      </c>
      <c r="K5101" t="s">
        <v>51</v>
      </c>
      <c r="L5101">
        <v>142</v>
      </c>
      <c r="M5101">
        <v>1.5</v>
      </c>
      <c r="N5101">
        <v>1</v>
      </c>
      <c r="O5101">
        <v>142</v>
      </c>
      <c r="P5101">
        <v>1.5</v>
      </c>
      <c r="Q5101">
        <v>1</v>
      </c>
      <c r="R5101">
        <v>1.5</v>
      </c>
      <c r="S5101">
        <v>1.5</v>
      </c>
      <c r="T5101" s="1">
        <v>44765</v>
      </c>
      <c r="U5101" t="str">
        <f t="shared" si="395"/>
        <v>Coca Cola - Zero Sugar</v>
      </c>
      <c r="V5101" t="str">
        <f t="shared" si="396"/>
        <v>Carbonated</v>
      </c>
      <c r="W5101" t="s">
        <v>34</v>
      </c>
      <c r="X5101" t="b">
        <f t="shared" si="398"/>
        <v>1</v>
      </c>
      <c r="Y5101">
        <f t="shared" si="397"/>
        <v>1.5</v>
      </c>
      <c r="Z5101" s="2">
        <f t="shared" si="399"/>
        <v>1</v>
      </c>
      <c r="AA5101" t="s">
        <v>183</v>
      </c>
      <c r="AB5101" t="s">
        <v>184</v>
      </c>
      <c r="AD5101" t="s">
        <v>123</v>
      </c>
      <c r="AE5101" t="s">
        <v>803</v>
      </c>
      <c r="AF5101">
        <v>2022</v>
      </c>
    </row>
    <row r="5102" spans="1:32" x14ac:dyDescent="0.25">
      <c r="A5102" t="s">
        <v>29</v>
      </c>
      <c r="B5102" t="s">
        <v>394</v>
      </c>
      <c r="C5102" t="s">
        <v>395</v>
      </c>
      <c r="D5102" t="s">
        <v>396</v>
      </c>
      <c r="E5102">
        <f>_xlfn.XLOOKUP(Table1[[#This Row],[Location]],'Location analysis'!A:A,'Location analysis'!B:B)</f>
        <v>40.416893999999999</v>
      </c>
      <c r="F5102">
        <f>_xlfn.XLOOKUP(Table1[[#This Row],[Location]],'Location analysis'!A:A,'Location analysis'!C:C)</f>
        <v>-74.420399000000003</v>
      </c>
      <c r="G5102" t="s">
        <v>570</v>
      </c>
      <c r="H5102" t="s">
        <v>97</v>
      </c>
      <c r="I5102">
        <v>15415349561</v>
      </c>
      <c r="J5102" t="s">
        <v>802</v>
      </c>
      <c r="K5102" t="s">
        <v>51</v>
      </c>
      <c r="L5102">
        <v>147</v>
      </c>
      <c r="M5102">
        <v>2.75</v>
      </c>
      <c r="N5102">
        <v>1</v>
      </c>
      <c r="O5102">
        <v>147</v>
      </c>
      <c r="P5102">
        <v>2.75</v>
      </c>
      <c r="Q5102">
        <v>1</v>
      </c>
      <c r="R5102">
        <v>2.75</v>
      </c>
      <c r="S5102">
        <v>2.75</v>
      </c>
      <c r="T5102" s="1">
        <v>44765</v>
      </c>
      <c r="U5102" t="str">
        <f t="shared" si="395"/>
        <v>BodyArmor LYTE - Strawberry Lemonade</v>
      </c>
      <c r="V5102" t="str">
        <f t="shared" si="396"/>
        <v>Water</v>
      </c>
      <c r="W5102" t="s">
        <v>97</v>
      </c>
      <c r="X5102" t="b">
        <f t="shared" si="398"/>
        <v>1</v>
      </c>
      <c r="Y5102">
        <f t="shared" si="397"/>
        <v>2.75</v>
      </c>
      <c r="Z5102" s="2">
        <f t="shared" si="399"/>
        <v>1.8333333333333333</v>
      </c>
      <c r="AA5102" t="s">
        <v>571</v>
      </c>
      <c r="AB5102" t="s">
        <v>572</v>
      </c>
      <c r="AD5102" t="s">
        <v>123</v>
      </c>
      <c r="AE5102" t="s">
        <v>803</v>
      </c>
      <c r="AF5102">
        <v>2022</v>
      </c>
    </row>
    <row r="5103" spans="1:32" x14ac:dyDescent="0.25">
      <c r="A5103" t="s">
        <v>29</v>
      </c>
      <c r="B5103" t="s">
        <v>394</v>
      </c>
      <c r="C5103" t="s">
        <v>395</v>
      </c>
      <c r="D5103" t="s">
        <v>396</v>
      </c>
      <c r="E5103">
        <f>_xlfn.XLOOKUP(Table1[[#This Row],[Location]],'Location analysis'!A:A,'Location analysis'!B:B)</f>
        <v>40.416893999999999</v>
      </c>
      <c r="F5103">
        <f>_xlfn.XLOOKUP(Table1[[#This Row],[Location]],'Location analysis'!A:A,'Location analysis'!C:C)</f>
        <v>-74.420399000000003</v>
      </c>
      <c r="G5103" t="s">
        <v>160</v>
      </c>
      <c r="H5103" t="s">
        <v>49</v>
      </c>
      <c r="I5103">
        <v>15418153884</v>
      </c>
      <c r="J5103" t="s">
        <v>802</v>
      </c>
      <c r="K5103" t="s">
        <v>51</v>
      </c>
      <c r="L5103">
        <v>145</v>
      </c>
      <c r="M5103">
        <v>2.5</v>
      </c>
      <c r="N5103">
        <v>1</v>
      </c>
      <c r="O5103">
        <v>145</v>
      </c>
      <c r="P5103">
        <v>2.5</v>
      </c>
      <c r="Q5103">
        <v>1</v>
      </c>
      <c r="R5103">
        <v>2.5</v>
      </c>
      <c r="S5103">
        <v>2.5</v>
      </c>
      <c r="T5103" s="1">
        <v>44765</v>
      </c>
      <c r="U5103" t="str">
        <f t="shared" si="395"/>
        <v>Snapple Diet Tea - Peach Tea</v>
      </c>
      <c r="V5103" t="str">
        <f t="shared" si="396"/>
        <v>Non Carbonated</v>
      </c>
      <c r="W5103" t="s">
        <v>49</v>
      </c>
      <c r="X5103" t="b">
        <f t="shared" si="398"/>
        <v>1</v>
      </c>
      <c r="Y5103">
        <f t="shared" si="397"/>
        <v>2.5</v>
      </c>
      <c r="Z5103" s="2">
        <f t="shared" si="399"/>
        <v>1.6666666666666667</v>
      </c>
      <c r="AA5103" t="s">
        <v>75</v>
      </c>
      <c r="AB5103" t="s">
        <v>161</v>
      </c>
      <c r="AD5103" t="s">
        <v>123</v>
      </c>
      <c r="AE5103" t="s">
        <v>803</v>
      </c>
      <c r="AF5103">
        <v>2022</v>
      </c>
    </row>
    <row r="5104" spans="1:32" x14ac:dyDescent="0.25">
      <c r="A5104" t="s">
        <v>29</v>
      </c>
      <c r="B5104" t="s">
        <v>394</v>
      </c>
      <c r="C5104" t="s">
        <v>395</v>
      </c>
      <c r="D5104" t="s">
        <v>396</v>
      </c>
      <c r="E5104">
        <f>_xlfn.XLOOKUP(Table1[[#This Row],[Location]],'Location analysis'!A:A,'Location analysis'!B:B)</f>
        <v>40.416893999999999</v>
      </c>
      <c r="F5104">
        <f>_xlfn.XLOOKUP(Table1[[#This Row],[Location]],'Location analysis'!A:A,'Location analysis'!C:C)</f>
        <v>-74.420399000000003</v>
      </c>
      <c r="G5104" t="s">
        <v>192</v>
      </c>
      <c r="H5104" t="s">
        <v>43</v>
      </c>
      <c r="I5104">
        <v>15418157689</v>
      </c>
      <c r="J5104" t="s">
        <v>802</v>
      </c>
      <c r="K5104" t="s">
        <v>51</v>
      </c>
      <c r="L5104">
        <v>121</v>
      </c>
      <c r="M5104">
        <v>1.5</v>
      </c>
      <c r="N5104">
        <v>1</v>
      </c>
      <c r="O5104">
        <v>121</v>
      </c>
      <c r="P5104">
        <v>1.5</v>
      </c>
      <c r="Q5104">
        <v>1</v>
      </c>
      <c r="R5104">
        <v>1.5</v>
      </c>
      <c r="S5104">
        <v>1.5</v>
      </c>
      <c r="T5104" s="1">
        <v>44765</v>
      </c>
      <c r="U5104" t="str">
        <f t="shared" si="395"/>
        <v>CheezIt - Original</v>
      </c>
      <c r="V5104" t="str">
        <f t="shared" si="396"/>
        <v>Food</v>
      </c>
      <c r="W5104" t="s">
        <v>43</v>
      </c>
      <c r="X5104" t="b">
        <f t="shared" si="398"/>
        <v>1</v>
      </c>
      <c r="Y5104">
        <f t="shared" si="397"/>
        <v>1.5</v>
      </c>
      <c r="Z5104" s="2">
        <f t="shared" si="399"/>
        <v>1</v>
      </c>
      <c r="AA5104" t="s">
        <v>193</v>
      </c>
      <c r="AB5104" t="s">
        <v>150</v>
      </c>
      <c r="AD5104" t="s">
        <v>123</v>
      </c>
      <c r="AE5104" t="s">
        <v>803</v>
      </c>
      <c r="AF5104">
        <v>2022</v>
      </c>
    </row>
    <row r="5105" spans="1:32" x14ac:dyDescent="0.25">
      <c r="A5105" t="s">
        <v>29</v>
      </c>
      <c r="B5105" t="s">
        <v>394</v>
      </c>
      <c r="C5105" t="s">
        <v>395</v>
      </c>
      <c r="D5105" t="s">
        <v>396</v>
      </c>
      <c r="E5105">
        <f>_xlfn.XLOOKUP(Table1[[#This Row],[Location]],'Location analysis'!A:A,'Location analysis'!B:B)</f>
        <v>40.416893999999999</v>
      </c>
      <c r="F5105">
        <f>_xlfn.XLOOKUP(Table1[[#This Row],[Location]],'Location analysis'!A:A,'Location analysis'!C:C)</f>
        <v>-74.420399000000003</v>
      </c>
      <c r="G5105" t="s">
        <v>542</v>
      </c>
      <c r="H5105" t="s">
        <v>43</v>
      </c>
      <c r="I5105">
        <v>15418159413</v>
      </c>
      <c r="J5105" t="s">
        <v>802</v>
      </c>
      <c r="K5105" t="s">
        <v>51</v>
      </c>
      <c r="L5105">
        <v>113</v>
      </c>
      <c r="M5105">
        <v>1.5</v>
      </c>
      <c r="N5105">
        <v>1</v>
      </c>
      <c r="O5105">
        <v>113</v>
      </c>
      <c r="P5105">
        <v>1.5</v>
      </c>
      <c r="Q5105">
        <v>1</v>
      </c>
      <c r="R5105">
        <v>1.5</v>
      </c>
      <c r="S5105">
        <v>1.5</v>
      </c>
      <c r="T5105" s="1">
        <v>44765</v>
      </c>
      <c r="U5105" t="str">
        <f t="shared" si="395"/>
        <v>Pop Corners - White Cheddar</v>
      </c>
      <c r="V5105" t="str">
        <f t="shared" si="396"/>
        <v>Food</v>
      </c>
      <c r="W5105" t="s">
        <v>43</v>
      </c>
      <c r="X5105" t="b">
        <f t="shared" si="398"/>
        <v>1</v>
      </c>
      <c r="Y5105">
        <f t="shared" si="397"/>
        <v>1.5</v>
      </c>
      <c r="Z5105" s="2">
        <f t="shared" si="399"/>
        <v>1</v>
      </c>
      <c r="AA5105" t="s">
        <v>509</v>
      </c>
      <c r="AB5105" t="s">
        <v>204</v>
      </c>
      <c r="AD5105" t="s">
        <v>123</v>
      </c>
      <c r="AE5105" t="s">
        <v>803</v>
      </c>
      <c r="AF5105">
        <v>2022</v>
      </c>
    </row>
    <row r="5106" spans="1:32" x14ac:dyDescent="0.25">
      <c r="A5106" t="s">
        <v>29</v>
      </c>
      <c r="B5106" t="s">
        <v>67</v>
      </c>
      <c r="C5106" t="s">
        <v>68</v>
      </c>
      <c r="D5106" t="s">
        <v>69</v>
      </c>
      <c r="E5106">
        <f>_xlfn.XLOOKUP(Table1[[#This Row],[Location]],'Location analysis'!A:A,'Location analysis'!B:B)</f>
        <v>40.435699999999997</v>
      </c>
      <c r="F5106">
        <f>_xlfn.XLOOKUP(Table1[[#This Row],[Location]],'Location analysis'!A:A,'Location analysis'!C:C)</f>
        <v>-74.125200000000007</v>
      </c>
      <c r="G5106" t="s">
        <v>694</v>
      </c>
      <c r="H5106" t="s">
        <v>43</v>
      </c>
      <c r="I5106">
        <v>15413310304</v>
      </c>
      <c r="J5106" t="s">
        <v>802</v>
      </c>
      <c r="K5106" t="s">
        <v>51</v>
      </c>
      <c r="L5106">
        <v>130</v>
      </c>
      <c r="M5106">
        <v>1.5</v>
      </c>
      <c r="N5106">
        <v>1</v>
      </c>
      <c r="O5106">
        <v>130</v>
      </c>
      <c r="P5106">
        <v>1.5</v>
      </c>
      <c r="Q5106">
        <v>1</v>
      </c>
      <c r="R5106">
        <v>1.5</v>
      </c>
      <c r="S5106">
        <v>1.5</v>
      </c>
      <c r="T5106" s="1">
        <v>44764</v>
      </c>
      <c r="U5106" t="str">
        <f t="shared" si="395"/>
        <v>Nature's Bakery Fig Bar - Raspberry</v>
      </c>
      <c r="V5106" t="str">
        <f t="shared" si="396"/>
        <v>Food</v>
      </c>
      <c r="W5106" t="s">
        <v>43</v>
      </c>
      <c r="X5106" t="b">
        <f t="shared" si="398"/>
        <v>1</v>
      </c>
      <c r="Y5106">
        <f t="shared" si="397"/>
        <v>1.5</v>
      </c>
      <c r="Z5106" s="2">
        <f t="shared" si="399"/>
        <v>1</v>
      </c>
      <c r="AA5106" t="s">
        <v>690</v>
      </c>
      <c r="AB5106" t="s">
        <v>144</v>
      </c>
      <c r="AD5106" t="s">
        <v>123</v>
      </c>
      <c r="AE5106" t="s">
        <v>803</v>
      </c>
      <c r="AF5106">
        <v>2022</v>
      </c>
    </row>
    <row r="5107" spans="1:32" x14ac:dyDescent="0.25">
      <c r="A5107" t="s">
        <v>29</v>
      </c>
      <c r="B5107" t="s">
        <v>67</v>
      </c>
      <c r="C5107" t="s">
        <v>68</v>
      </c>
      <c r="D5107" t="s">
        <v>69</v>
      </c>
      <c r="E5107">
        <f>_xlfn.XLOOKUP(Table1[[#This Row],[Location]],'Location analysis'!A:A,'Location analysis'!B:B)</f>
        <v>40.435699999999997</v>
      </c>
      <c r="F5107">
        <f>_xlfn.XLOOKUP(Table1[[#This Row],[Location]],'Location analysis'!A:A,'Location analysis'!C:C)</f>
        <v>-74.125200000000007</v>
      </c>
      <c r="G5107" t="s">
        <v>694</v>
      </c>
      <c r="H5107" t="s">
        <v>43</v>
      </c>
      <c r="I5107">
        <v>15415993739</v>
      </c>
      <c r="J5107" t="s">
        <v>802</v>
      </c>
      <c r="K5107" t="s">
        <v>51</v>
      </c>
      <c r="L5107">
        <v>130</v>
      </c>
      <c r="M5107">
        <v>1.5</v>
      </c>
      <c r="N5107">
        <v>1</v>
      </c>
      <c r="O5107">
        <v>130</v>
      </c>
      <c r="P5107">
        <v>1.5</v>
      </c>
      <c r="Q5107">
        <v>1</v>
      </c>
      <c r="R5107">
        <v>1.5</v>
      </c>
      <c r="S5107">
        <v>1.5</v>
      </c>
      <c r="T5107" s="1">
        <v>44765</v>
      </c>
      <c r="U5107" t="str">
        <f t="shared" si="395"/>
        <v>Nature's Bakery Fig Bar - Raspberry</v>
      </c>
      <c r="V5107" t="str">
        <f t="shared" si="396"/>
        <v>Food</v>
      </c>
      <c r="W5107" t="s">
        <v>43</v>
      </c>
      <c r="X5107" t="b">
        <f t="shared" si="398"/>
        <v>1</v>
      </c>
      <c r="Y5107">
        <f t="shared" si="397"/>
        <v>1.5</v>
      </c>
      <c r="Z5107" s="2">
        <f t="shared" si="399"/>
        <v>1</v>
      </c>
      <c r="AA5107" t="s">
        <v>690</v>
      </c>
      <c r="AB5107" t="s">
        <v>144</v>
      </c>
      <c r="AD5107" t="s">
        <v>123</v>
      </c>
      <c r="AE5107" t="s">
        <v>803</v>
      </c>
      <c r="AF5107">
        <v>2022</v>
      </c>
    </row>
    <row r="5108" spans="1:32" x14ac:dyDescent="0.25">
      <c r="A5108" t="s">
        <v>29</v>
      </c>
      <c r="B5108" t="s">
        <v>394</v>
      </c>
      <c r="C5108" t="s">
        <v>395</v>
      </c>
      <c r="D5108" t="s">
        <v>396</v>
      </c>
      <c r="E5108">
        <f>_xlfn.XLOOKUP(Table1[[#This Row],[Location]],'Location analysis'!A:A,'Location analysis'!B:B)</f>
        <v>40.416893999999999</v>
      </c>
      <c r="F5108">
        <f>_xlfn.XLOOKUP(Table1[[#This Row],[Location]],'Location analysis'!A:A,'Location analysis'!C:C)</f>
        <v>-74.420399000000003</v>
      </c>
      <c r="G5108" t="s">
        <v>542</v>
      </c>
      <c r="H5108" t="s">
        <v>43</v>
      </c>
      <c r="I5108">
        <v>15415478574</v>
      </c>
      <c r="J5108" t="s">
        <v>802</v>
      </c>
      <c r="K5108" t="s">
        <v>36</v>
      </c>
      <c r="L5108">
        <v>113</v>
      </c>
      <c r="M5108">
        <v>1.5</v>
      </c>
      <c r="N5108">
        <v>1</v>
      </c>
      <c r="O5108">
        <v>113</v>
      </c>
      <c r="P5108">
        <v>1.5</v>
      </c>
      <c r="Q5108">
        <v>1</v>
      </c>
      <c r="R5108">
        <v>1.5</v>
      </c>
      <c r="S5108">
        <v>1.5</v>
      </c>
      <c r="T5108" s="1">
        <v>44765</v>
      </c>
      <c r="U5108" t="str">
        <f t="shared" si="395"/>
        <v>Pop Corners - White Cheddar</v>
      </c>
      <c r="V5108" t="str">
        <f t="shared" si="396"/>
        <v>Food</v>
      </c>
      <c r="W5108" t="s">
        <v>43</v>
      </c>
      <c r="X5108" t="b">
        <f t="shared" si="398"/>
        <v>1</v>
      </c>
      <c r="Y5108">
        <f t="shared" si="397"/>
        <v>1.5</v>
      </c>
      <c r="Z5108" s="2">
        <f t="shared" si="399"/>
        <v>1</v>
      </c>
      <c r="AA5108" t="s">
        <v>509</v>
      </c>
      <c r="AB5108" t="s">
        <v>204</v>
      </c>
      <c r="AD5108" t="s">
        <v>123</v>
      </c>
      <c r="AE5108" t="s">
        <v>803</v>
      </c>
      <c r="AF5108">
        <v>2022</v>
      </c>
    </row>
    <row r="5109" spans="1:32" x14ac:dyDescent="0.25">
      <c r="A5109" t="s">
        <v>29</v>
      </c>
      <c r="B5109" t="s">
        <v>67</v>
      </c>
      <c r="C5109" t="s">
        <v>68</v>
      </c>
      <c r="D5109" t="s">
        <v>69</v>
      </c>
      <c r="E5109">
        <f>_xlfn.XLOOKUP(Table1[[#This Row],[Location]],'Location analysis'!A:A,'Location analysis'!B:B)</f>
        <v>40.435699999999997</v>
      </c>
      <c r="F5109">
        <f>_xlfn.XLOOKUP(Table1[[#This Row],[Location]],'Location analysis'!A:A,'Location analysis'!C:C)</f>
        <v>-74.125200000000007</v>
      </c>
      <c r="G5109" t="s">
        <v>179</v>
      </c>
      <c r="H5109" t="s">
        <v>43</v>
      </c>
      <c r="I5109">
        <v>15413310751</v>
      </c>
      <c r="J5109" t="s">
        <v>802</v>
      </c>
      <c r="K5109" t="s">
        <v>51</v>
      </c>
      <c r="L5109">
        <v>113</v>
      </c>
      <c r="M5109">
        <v>1.5</v>
      </c>
      <c r="N5109">
        <v>1</v>
      </c>
      <c r="O5109">
        <v>113</v>
      </c>
      <c r="P5109">
        <v>1.5</v>
      </c>
      <c r="Q5109">
        <v>1</v>
      </c>
      <c r="R5109">
        <v>1.5</v>
      </c>
      <c r="S5109">
        <v>1.5</v>
      </c>
      <c r="T5109" s="1">
        <v>44764</v>
      </c>
      <c r="U5109" t="str">
        <f t="shared" si="395"/>
        <v>Chesters Fries Flaming hot</v>
      </c>
      <c r="V5109" t="str">
        <f t="shared" si="396"/>
        <v>Food</v>
      </c>
      <c r="W5109" t="s">
        <v>43</v>
      </c>
      <c r="X5109" t="b">
        <f t="shared" si="398"/>
        <v>1</v>
      </c>
      <c r="Y5109">
        <f t="shared" si="397"/>
        <v>1.5</v>
      </c>
      <c r="Z5109" s="2">
        <f t="shared" si="399"/>
        <v>1</v>
      </c>
      <c r="AA5109" t="s">
        <v>179</v>
      </c>
      <c r="AD5109" t="s">
        <v>123</v>
      </c>
      <c r="AE5109" t="s">
        <v>803</v>
      </c>
      <c r="AF5109">
        <v>2022</v>
      </c>
    </row>
    <row r="5110" spans="1:32" x14ac:dyDescent="0.25">
      <c r="A5110" t="s">
        <v>29</v>
      </c>
      <c r="B5110" t="s">
        <v>67</v>
      </c>
      <c r="C5110" t="s">
        <v>68</v>
      </c>
      <c r="D5110" t="s">
        <v>69</v>
      </c>
      <c r="E5110">
        <f>_xlfn.XLOOKUP(Table1[[#This Row],[Location]],'Location analysis'!A:A,'Location analysis'!B:B)</f>
        <v>40.435699999999997</v>
      </c>
      <c r="F5110">
        <f>_xlfn.XLOOKUP(Table1[[#This Row],[Location]],'Location analysis'!A:A,'Location analysis'!C:C)</f>
        <v>-74.125200000000007</v>
      </c>
      <c r="G5110" t="s">
        <v>179</v>
      </c>
      <c r="H5110" t="s">
        <v>43</v>
      </c>
      <c r="I5110">
        <v>15418876451</v>
      </c>
      <c r="J5110" t="s">
        <v>802</v>
      </c>
      <c r="K5110" t="s">
        <v>51</v>
      </c>
      <c r="L5110">
        <v>113</v>
      </c>
      <c r="M5110">
        <v>1.5</v>
      </c>
      <c r="N5110">
        <v>1</v>
      </c>
      <c r="O5110">
        <v>113</v>
      </c>
      <c r="P5110">
        <v>1.5</v>
      </c>
      <c r="Q5110">
        <v>1</v>
      </c>
      <c r="R5110">
        <v>1.5</v>
      </c>
      <c r="S5110">
        <v>1.5</v>
      </c>
      <c r="T5110" s="1">
        <v>44765</v>
      </c>
      <c r="U5110" t="str">
        <f t="shared" si="395"/>
        <v>Chesters Fries Flaming hot</v>
      </c>
      <c r="V5110" t="str">
        <f t="shared" si="396"/>
        <v>Food</v>
      </c>
      <c r="W5110" t="s">
        <v>43</v>
      </c>
      <c r="X5110" t="b">
        <f t="shared" si="398"/>
        <v>1</v>
      </c>
      <c r="Y5110">
        <f t="shared" si="397"/>
        <v>1.5</v>
      </c>
      <c r="Z5110" s="2">
        <f t="shared" si="399"/>
        <v>1</v>
      </c>
      <c r="AA5110" t="s">
        <v>179</v>
      </c>
      <c r="AD5110" t="s">
        <v>123</v>
      </c>
      <c r="AE5110" t="s">
        <v>803</v>
      </c>
      <c r="AF5110">
        <v>2022</v>
      </c>
    </row>
    <row r="5111" spans="1:32" x14ac:dyDescent="0.25">
      <c r="A5111" t="s">
        <v>29</v>
      </c>
      <c r="B5111" t="s">
        <v>394</v>
      </c>
      <c r="C5111" t="s">
        <v>395</v>
      </c>
      <c r="D5111" t="s">
        <v>396</v>
      </c>
      <c r="E5111">
        <f>_xlfn.XLOOKUP(Table1[[#This Row],[Location]],'Location analysis'!A:A,'Location analysis'!B:B)</f>
        <v>40.416893999999999</v>
      </c>
      <c r="F5111">
        <f>_xlfn.XLOOKUP(Table1[[#This Row],[Location]],'Location analysis'!A:A,'Location analysis'!C:C)</f>
        <v>-74.420399000000003</v>
      </c>
      <c r="G5111" t="s">
        <v>463</v>
      </c>
      <c r="H5111" t="s">
        <v>34</v>
      </c>
      <c r="I5111">
        <v>15416424250</v>
      </c>
      <c r="J5111" t="s">
        <v>802</v>
      </c>
      <c r="K5111" t="s">
        <v>51</v>
      </c>
      <c r="L5111">
        <v>148</v>
      </c>
      <c r="M5111">
        <v>3</v>
      </c>
      <c r="N5111">
        <v>1</v>
      </c>
      <c r="O5111">
        <v>148</v>
      </c>
      <c r="P5111">
        <v>3</v>
      </c>
      <c r="Q5111">
        <v>1</v>
      </c>
      <c r="R5111">
        <v>3</v>
      </c>
      <c r="S5111">
        <v>3</v>
      </c>
      <c r="T5111" s="1">
        <v>44765</v>
      </c>
      <c r="U5111" t="str">
        <f t="shared" si="395"/>
        <v>Starbucks Refresher - Real Coconut Water</v>
      </c>
      <c r="V5111" t="str">
        <f t="shared" si="396"/>
        <v>Carbonated</v>
      </c>
      <c r="W5111" t="s">
        <v>34</v>
      </c>
      <c r="X5111" t="b">
        <f t="shared" si="398"/>
        <v>1</v>
      </c>
      <c r="Y5111">
        <f t="shared" si="397"/>
        <v>3</v>
      </c>
      <c r="Z5111" s="2">
        <f t="shared" si="399"/>
        <v>2</v>
      </c>
      <c r="AA5111" t="s">
        <v>464</v>
      </c>
      <c r="AB5111" t="s">
        <v>465</v>
      </c>
      <c r="AD5111" t="s">
        <v>123</v>
      </c>
      <c r="AE5111" t="s">
        <v>803</v>
      </c>
      <c r="AF5111">
        <v>2022</v>
      </c>
    </row>
    <row r="5112" spans="1:32" x14ac:dyDescent="0.25">
      <c r="A5112" t="s">
        <v>29</v>
      </c>
      <c r="B5112" t="s">
        <v>394</v>
      </c>
      <c r="C5112" t="s">
        <v>395</v>
      </c>
      <c r="D5112" t="s">
        <v>396</v>
      </c>
      <c r="E5112">
        <f>_xlfn.XLOOKUP(Table1[[#This Row],[Location]],'Location analysis'!A:A,'Location analysis'!B:B)</f>
        <v>40.416893999999999</v>
      </c>
      <c r="F5112">
        <f>_xlfn.XLOOKUP(Table1[[#This Row],[Location]],'Location analysis'!A:A,'Location analysis'!C:C)</f>
        <v>-74.420399000000003</v>
      </c>
      <c r="G5112" t="s">
        <v>81</v>
      </c>
      <c r="H5112" t="s">
        <v>43</v>
      </c>
      <c r="I5112">
        <v>15414805540</v>
      </c>
      <c r="J5112" t="s">
        <v>802</v>
      </c>
      <c r="K5112" t="s">
        <v>51</v>
      </c>
      <c r="L5112">
        <v>138</v>
      </c>
      <c r="M5112">
        <v>2</v>
      </c>
      <c r="N5112">
        <v>1</v>
      </c>
      <c r="O5112">
        <v>138</v>
      </c>
      <c r="P5112">
        <v>2</v>
      </c>
      <c r="Q5112">
        <v>1</v>
      </c>
      <c r="R5112">
        <v>2</v>
      </c>
      <c r="S5112">
        <v>2</v>
      </c>
      <c r="T5112" s="1">
        <v>44765</v>
      </c>
      <c r="U5112" t="str">
        <f t="shared" si="395"/>
        <v>KitKat - Crisp Wafers</v>
      </c>
      <c r="V5112" t="str">
        <f t="shared" si="396"/>
        <v>Food</v>
      </c>
      <c r="W5112" t="s">
        <v>43</v>
      </c>
      <c r="X5112" t="b">
        <f t="shared" si="398"/>
        <v>1</v>
      </c>
      <c r="Y5112">
        <f t="shared" si="397"/>
        <v>2</v>
      </c>
      <c r="Z5112" s="2">
        <f t="shared" si="399"/>
        <v>1.3333333333333333</v>
      </c>
      <c r="AA5112" t="s">
        <v>82</v>
      </c>
      <c r="AB5112" t="s">
        <v>83</v>
      </c>
      <c r="AD5112" t="s">
        <v>123</v>
      </c>
      <c r="AE5112" t="s">
        <v>803</v>
      </c>
      <c r="AF5112">
        <v>2022</v>
      </c>
    </row>
    <row r="5113" spans="1:32" x14ac:dyDescent="0.25">
      <c r="A5113" t="s">
        <v>29</v>
      </c>
      <c r="B5113" t="s">
        <v>67</v>
      </c>
      <c r="C5113" t="s">
        <v>68</v>
      </c>
      <c r="D5113" t="s">
        <v>69</v>
      </c>
      <c r="E5113">
        <f>_xlfn.XLOOKUP(Table1[[#This Row],[Location]],'Location analysis'!A:A,'Location analysis'!B:B)</f>
        <v>40.435699999999997</v>
      </c>
      <c r="F5113">
        <f>_xlfn.XLOOKUP(Table1[[#This Row],[Location]],'Location analysis'!A:A,'Location analysis'!C:C)</f>
        <v>-74.125200000000007</v>
      </c>
      <c r="G5113" t="s">
        <v>405</v>
      </c>
      <c r="H5113" t="s">
        <v>43</v>
      </c>
      <c r="I5113">
        <v>15419969454</v>
      </c>
      <c r="J5113" t="s">
        <v>802</v>
      </c>
      <c r="K5113" t="s">
        <v>51</v>
      </c>
      <c r="L5113">
        <v>124</v>
      </c>
      <c r="M5113">
        <v>1.5</v>
      </c>
      <c r="N5113">
        <v>1</v>
      </c>
      <c r="O5113">
        <v>124</v>
      </c>
      <c r="P5113">
        <v>1.5</v>
      </c>
      <c r="Q5113">
        <v>1</v>
      </c>
      <c r="R5113">
        <v>1.5</v>
      </c>
      <c r="S5113">
        <v>1.5</v>
      </c>
      <c r="T5113" s="1">
        <v>44765</v>
      </c>
      <c r="U5113" t="str">
        <f t="shared" si="395"/>
        <v>Cheetos - Crunchy</v>
      </c>
      <c r="V5113" t="str">
        <f t="shared" si="396"/>
        <v>Food</v>
      </c>
      <c r="W5113" t="s">
        <v>43</v>
      </c>
      <c r="X5113" t="b">
        <f t="shared" si="398"/>
        <v>1</v>
      </c>
      <c r="Y5113">
        <f t="shared" si="397"/>
        <v>1.5</v>
      </c>
      <c r="Z5113" s="2">
        <f t="shared" si="399"/>
        <v>1</v>
      </c>
      <c r="AA5113" t="s">
        <v>101</v>
      </c>
      <c r="AB5113" t="s">
        <v>406</v>
      </c>
      <c r="AD5113" t="s">
        <v>123</v>
      </c>
      <c r="AE5113" t="s">
        <v>803</v>
      </c>
      <c r="AF5113">
        <v>2022</v>
      </c>
    </row>
    <row r="5114" spans="1:32" x14ac:dyDescent="0.25">
      <c r="A5114" t="s">
        <v>29</v>
      </c>
      <c r="B5114" t="s">
        <v>67</v>
      </c>
      <c r="C5114" t="s">
        <v>68</v>
      </c>
      <c r="D5114" t="s">
        <v>69</v>
      </c>
      <c r="E5114">
        <f>_xlfn.XLOOKUP(Table1[[#This Row],[Location]],'Location analysis'!A:A,'Location analysis'!B:B)</f>
        <v>40.435699999999997</v>
      </c>
      <c r="F5114">
        <f>_xlfn.XLOOKUP(Table1[[#This Row],[Location]],'Location analysis'!A:A,'Location analysis'!C:C)</f>
        <v>-74.125200000000007</v>
      </c>
      <c r="G5114" t="s">
        <v>350</v>
      </c>
      <c r="H5114" t="s">
        <v>43</v>
      </c>
      <c r="I5114">
        <v>15420721421</v>
      </c>
      <c r="J5114" t="s">
        <v>804</v>
      </c>
      <c r="K5114" t="s">
        <v>51</v>
      </c>
      <c r="L5114">
        <v>125</v>
      </c>
      <c r="M5114">
        <v>1.5</v>
      </c>
      <c r="N5114">
        <v>1</v>
      </c>
      <c r="O5114">
        <v>125</v>
      </c>
      <c r="P5114">
        <v>1.5</v>
      </c>
      <c r="Q5114">
        <v>1</v>
      </c>
      <c r="R5114">
        <v>1.5</v>
      </c>
      <c r="S5114">
        <v>1.5</v>
      </c>
      <c r="T5114" s="1">
        <v>44765</v>
      </c>
      <c r="U5114" t="str">
        <f t="shared" si="395"/>
        <v>Fritos - Original</v>
      </c>
      <c r="V5114" t="str">
        <f t="shared" si="396"/>
        <v>Food</v>
      </c>
      <c r="W5114" t="s">
        <v>43</v>
      </c>
      <c r="X5114" t="b">
        <f t="shared" si="398"/>
        <v>1</v>
      </c>
      <c r="Y5114">
        <f t="shared" si="397"/>
        <v>1.5</v>
      </c>
      <c r="Z5114" s="2">
        <f t="shared" si="399"/>
        <v>1</v>
      </c>
      <c r="AA5114" t="s">
        <v>351</v>
      </c>
      <c r="AB5114" t="s">
        <v>150</v>
      </c>
      <c r="AD5114" t="s">
        <v>132</v>
      </c>
      <c r="AE5114" t="s">
        <v>805</v>
      </c>
      <c r="AF5114">
        <v>2022</v>
      </c>
    </row>
    <row r="5115" spans="1:32" x14ac:dyDescent="0.25">
      <c r="A5115" t="s">
        <v>29</v>
      </c>
      <c r="B5115" t="s">
        <v>67</v>
      </c>
      <c r="C5115" t="s">
        <v>68</v>
      </c>
      <c r="D5115" t="s">
        <v>69</v>
      </c>
      <c r="E5115">
        <f>_xlfn.XLOOKUP(Table1[[#This Row],[Location]],'Location analysis'!A:A,'Location analysis'!B:B)</f>
        <v>40.435699999999997</v>
      </c>
      <c r="F5115">
        <f>_xlfn.XLOOKUP(Table1[[#This Row],[Location]],'Location analysis'!A:A,'Location analysis'!C:C)</f>
        <v>-74.125200000000007</v>
      </c>
      <c r="G5115" t="s">
        <v>405</v>
      </c>
      <c r="H5115" t="s">
        <v>43</v>
      </c>
      <c r="I5115">
        <v>15420723140</v>
      </c>
      <c r="J5115" t="s">
        <v>804</v>
      </c>
      <c r="K5115" t="s">
        <v>51</v>
      </c>
      <c r="L5115">
        <v>124</v>
      </c>
      <c r="M5115">
        <v>1.5</v>
      </c>
      <c r="N5115">
        <v>1</v>
      </c>
      <c r="O5115">
        <v>124</v>
      </c>
      <c r="P5115">
        <v>1.5</v>
      </c>
      <c r="Q5115">
        <v>1</v>
      </c>
      <c r="R5115">
        <v>1.5</v>
      </c>
      <c r="S5115">
        <v>1.5</v>
      </c>
      <c r="T5115" s="1">
        <v>44765</v>
      </c>
      <c r="U5115" t="str">
        <f t="shared" si="395"/>
        <v>Cheetos - Crunchy</v>
      </c>
      <c r="V5115" t="str">
        <f t="shared" si="396"/>
        <v>Food</v>
      </c>
      <c r="W5115" t="s">
        <v>43</v>
      </c>
      <c r="X5115" t="b">
        <f t="shared" si="398"/>
        <v>1</v>
      </c>
      <c r="Y5115">
        <f t="shared" si="397"/>
        <v>1.5</v>
      </c>
      <c r="Z5115" s="2">
        <f t="shared" si="399"/>
        <v>1</v>
      </c>
      <c r="AA5115" t="s">
        <v>101</v>
      </c>
      <c r="AB5115" t="s">
        <v>406</v>
      </c>
      <c r="AD5115" t="s">
        <v>132</v>
      </c>
      <c r="AE5115" t="s">
        <v>805</v>
      </c>
      <c r="AF5115">
        <v>2022</v>
      </c>
    </row>
    <row r="5116" spans="1:32" x14ac:dyDescent="0.25">
      <c r="A5116" t="s">
        <v>29</v>
      </c>
      <c r="B5116" t="s">
        <v>67</v>
      </c>
      <c r="C5116" t="s">
        <v>68</v>
      </c>
      <c r="D5116" t="s">
        <v>69</v>
      </c>
      <c r="E5116">
        <f>_xlfn.XLOOKUP(Table1[[#This Row],[Location]],'Location analysis'!A:A,'Location analysis'!B:B)</f>
        <v>40.435699999999997</v>
      </c>
      <c r="F5116">
        <f>_xlfn.XLOOKUP(Table1[[#This Row],[Location]],'Location analysis'!A:A,'Location analysis'!C:C)</f>
        <v>-74.125200000000007</v>
      </c>
      <c r="G5116" t="s">
        <v>405</v>
      </c>
      <c r="H5116" t="s">
        <v>43</v>
      </c>
      <c r="I5116">
        <v>15417020630</v>
      </c>
      <c r="J5116" t="s">
        <v>804</v>
      </c>
      <c r="K5116" t="s">
        <v>51</v>
      </c>
      <c r="L5116">
        <v>124</v>
      </c>
      <c r="M5116">
        <v>1.5</v>
      </c>
      <c r="N5116">
        <v>1</v>
      </c>
      <c r="O5116">
        <v>124</v>
      </c>
      <c r="P5116">
        <v>1.5</v>
      </c>
      <c r="Q5116">
        <v>1</v>
      </c>
      <c r="R5116">
        <v>1.5</v>
      </c>
      <c r="S5116">
        <v>1.5</v>
      </c>
      <c r="T5116" s="1">
        <v>44765</v>
      </c>
      <c r="U5116" t="str">
        <f t="shared" si="395"/>
        <v>Cheetos - Crunchy</v>
      </c>
      <c r="V5116" t="str">
        <f t="shared" si="396"/>
        <v>Food</v>
      </c>
      <c r="W5116" t="s">
        <v>43</v>
      </c>
      <c r="X5116" t="b">
        <f t="shared" si="398"/>
        <v>1</v>
      </c>
      <c r="Y5116">
        <f t="shared" si="397"/>
        <v>1.5</v>
      </c>
      <c r="Z5116" s="2">
        <f t="shared" si="399"/>
        <v>1</v>
      </c>
      <c r="AA5116" t="s">
        <v>101</v>
      </c>
      <c r="AB5116" t="s">
        <v>406</v>
      </c>
      <c r="AD5116" t="s">
        <v>132</v>
      </c>
      <c r="AE5116" t="s">
        <v>805</v>
      </c>
      <c r="AF5116">
        <v>2022</v>
      </c>
    </row>
    <row r="5117" spans="1:32" x14ac:dyDescent="0.25">
      <c r="A5117" t="s">
        <v>29</v>
      </c>
      <c r="B5117" t="s">
        <v>394</v>
      </c>
      <c r="C5117" t="s">
        <v>395</v>
      </c>
      <c r="D5117" t="s">
        <v>396</v>
      </c>
      <c r="E5117">
        <f>_xlfn.XLOOKUP(Table1[[#This Row],[Location]],'Location analysis'!A:A,'Location analysis'!B:B)</f>
        <v>40.416893999999999</v>
      </c>
      <c r="F5117">
        <f>_xlfn.XLOOKUP(Table1[[#This Row],[Location]],'Location analysis'!A:A,'Location analysis'!C:C)</f>
        <v>-74.420399000000003</v>
      </c>
      <c r="G5117" t="s">
        <v>397</v>
      </c>
      <c r="H5117" t="s">
        <v>49</v>
      </c>
      <c r="I5117">
        <v>15415522535</v>
      </c>
      <c r="J5117" t="s">
        <v>804</v>
      </c>
      <c r="K5117" t="s">
        <v>36</v>
      </c>
      <c r="L5117">
        <v>146</v>
      </c>
      <c r="M5117">
        <v>3.5</v>
      </c>
      <c r="N5117">
        <v>1</v>
      </c>
      <c r="O5117">
        <v>146</v>
      </c>
      <c r="P5117">
        <v>3.5</v>
      </c>
      <c r="Q5117">
        <v>1</v>
      </c>
      <c r="R5117">
        <v>3.5</v>
      </c>
      <c r="S5117">
        <v>3.5</v>
      </c>
      <c r="T5117" s="1">
        <v>44765</v>
      </c>
      <c r="U5117" t="str">
        <f t="shared" si="395"/>
        <v>Starbucks Doubleshot Energy - Mocha</v>
      </c>
      <c r="V5117" t="str">
        <f t="shared" si="396"/>
        <v>Non Carbonated</v>
      </c>
      <c r="W5117" t="s">
        <v>49</v>
      </c>
      <c r="X5117" t="b">
        <f t="shared" si="398"/>
        <v>1</v>
      </c>
      <c r="Y5117">
        <f t="shared" si="397"/>
        <v>3.5</v>
      </c>
      <c r="Z5117" s="2">
        <f t="shared" si="399"/>
        <v>2.3333333333333335</v>
      </c>
      <c r="AA5117" t="s">
        <v>398</v>
      </c>
      <c r="AB5117" t="s">
        <v>399</v>
      </c>
      <c r="AD5117" t="s">
        <v>132</v>
      </c>
      <c r="AE5117" t="s">
        <v>805</v>
      </c>
      <c r="AF5117">
        <v>2022</v>
      </c>
    </row>
    <row r="5118" spans="1:32" x14ac:dyDescent="0.25">
      <c r="A5118" t="s">
        <v>29</v>
      </c>
      <c r="B5118" t="s">
        <v>394</v>
      </c>
      <c r="C5118" t="s">
        <v>395</v>
      </c>
      <c r="D5118" t="s">
        <v>396</v>
      </c>
      <c r="E5118">
        <f>_xlfn.XLOOKUP(Table1[[#This Row],[Location]],'Location analysis'!A:A,'Location analysis'!B:B)</f>
        <v>40.416893999999999</v>
      </c>
      <c r="F5118">
        <f>_xlfn.XLOOKUP(Table1[[#This Row],[Location]],'Location analysis'!A:A,'Location analysis'!C:C)</f>
        <v>-74.420399000000003</v>
      </c>
      <c r="G5118" t="s">
        <v>590</v>
      </c>
      <c r="H5118" t="s">
        <v>43</v>
      </c>
      <c r="I5118">
        <v>15422155237</v>
      </c>
      <c r="J5118" t="s">
        <v>804</v>
      </c>
      <c r="K5118" t="s">
        <v>36</v>
      </c>
      <c r="L5118">
        <v>120</v>
      </c>
      <c r="M5118">
        <v>2.5</v>
      </c>
      <c r="N5118">
        <v>1</v>
      </c>
      <c r="O5118">
        <v>120</v>
      </c>
      <c r="P5118">
        <v>2.5</v>
      </c>
      <c r="Q5118">
        <v>1</v>
      </c>
      <c r="R5118">
        <v>2.5</v>
      </c>
      <c r="S5118">
        <v>4</v>
      </c>
      <c r="T5118" s="1">
        <v>44765</v>
      </c>
      <c r="U5118" t="str">
        <f t="shared" si="395"/>
        <v>Snyder's of Hanover Pretzel Pieces - Honey Mu</v>
      </c>
      <c r="V5118" t="str">
        <f t="shared" si="396"/>
        <v>Food</v>
      </c>
      <c r="W5118" t="s">
        <v>43</v>
      </c>
      <c r="X5118" t="b">
        <f t="shared" si="398"/>
        <v>1</v>
      </c>
      <c r="Y5118">
        <f t="shared" si="397"/>
        <v>2.5</v>
      </c>
      <c r="Z5118" s="2">
        <f t="shared" si="399"/>
        <v>1.6666666666666667</v>
      </c>
      <c r="AA5118" t="s">
        <v>591</v>
      </c>
      <c r="AB5118" t="s">
        <v>592</v>
      </c>
      <c r="AD5118" t="s">
        <v>132</v>
      </c>
      <c r="AE5118" t="s">
        <v>805</v>
      </c>
      <c r="AF5118">
        <v>2022</v>
      </c>
    </row>
    <row r="5119" spans="1:32" x14ac:dyDescent="0.25">
      <c r="A5119" t="s">
        <v>29</v>
      </c>
      <c r="B5119" t="s">
        <v>394</v>
      </c>
      <c r="C5119" t="s">
        <v>395</v>
      </c>
      <c r="D5119" t="s">
        <v>396</v>
      </c>
      <c r="E5119">
        <f>_xlfn.XLOOKUP(Table1[[#This Row],[Location]],'Location analysis'!A:A,'Location analysis'!B:B)</f>
        <v>40.416893999999999</v>
      </c>
      <c r="F5119">
        <f>_xlfn.XLOOKUP(Table1[[#This Row],[Location]],'Location analysis'!A:A,'Location analysis'!C:C)</f>
        <v>-74.420399000000003</v>
      </c>
      <c r="G5119" t="s">
        <v>182</v>
      </c>
      <c r="H5119" t="s">
        <v>34</v>
      </c>
      <c r="I5119">
        <v>15422155237</v>
      </c>
      <c r="J5119" t="s">
        <v>804</v>
      </c>
      <c r="K5119" t="s">
        <v>36</v>
      </c>
      <c r="L5119">
        <v>142</v>
      </c>
      <c r="M5119">
        <v>1.5</v>
      </c>
      <c r="N5119">
        <v>1</v>
      </c>
      <c r="O5119">
        <v>142</v>
      </c>
      <c r="P5119">
        <v>1.5</v>
      </c>
      <c r="Q5119">
        <v>1</v>
      </c>
      <c r="R5119">
        <v>1.5</v>
      </c>
      <c r="S5119">
        <v>4</v>
      </c>
      <c r="T5119" s="1">
        <v>44765</v>
      </c>
      <c r="U5119" t="str">
        <f t="shared" si="395"/>
        <v>Coca Cola - Zero Sugar</v>
      </c>
      <c r="V5119" t="str">
        <f t="shared" si="396"/>
        <v>Carbonated</v>
      </c>
      <c r="W5119" t="s">
        <v>34</v>
      </c>
      <c r="X5119" t="b">
        <f t="shared" si="398"/>
        <v>1</v>
      </c>
      <c r="Y5119">
        <f t="shared" si="397"/>
        <v>1.5</v>
      </c>
      <c r="Z5119" s="2">
        <f t="shared" si="399"/>
        <v>1</v>
      </c>
      <c r="AA5119" t="s">
        <v>183</v>
      </c>
      <c r="AB5119" t="s">
        <v>184</v>
      </c>
      <c r="AD5119" t="s">
        <v>132</v>
      </c>
      <c r="AE5119" t="s">
        <v>805</v>
      </c>
      <c r="AF5119">
        <v>2022</v>
      </c>
    </row>
    <row r="5120" spans="1:32" x14ac:dyDescent="0.25">
      <c r="A5120" t="s">
        <v>29</v>
      </c>
      <c r="B5120" t="s">
        <v>67</v>
      </c>
      <c r="C5120" t="s">
        <v>68</v>
      </c>
      <c r="D5120" t="s">
        <v>69</v>
      </c>
      <c r="E5120">
        <f>_xlfn.XLOOKUP(Table1[[#This Row],[Location]],'Location analysis'!A:A,'Location analysis'!B:B)</f>
        <v>40.435699999999997</v>
      </c>
      <c r="F5120">
        <f>_xlfn.XLOOKUP(Table1[[#This Row],[Location]],'Location analysis'!A:A,'Location analysis'!C:C)</f>
        <v>-74.125200000000007</v>
      </c>
      <c r="G5120" t="s">
        <v>350</v>
      </c>
      <c r="H5120" t="s">
        <v>43</v>
      </c>
      <c r="I5120">
        <v>15415527407</v>
      </c>
      <c r="J5120" t="s">
        <v>804</v>
      </c>
      <c r="K5120" t="s">
        <v>51</v>
      </c>
      <c r="L5120">
        <v>125</v>
      </c>
      <c r="M5120">
        <v>1.5</v>
      </c>
      <c r="N5120">
        <v>1</v>
      </c>
      <c r="O5120">
        <v>125</v>
      </c>
      <c r="P5120">
        <v>1.5</v>
      </c>
      <c r="Q5120">
        <v>1</v>
      </c>
      <c r="R5120">
        <v>1.5</v>
      </c>
      <c r="S5120">
        <v>1.5</v>
      </c>
      <c r="T5120" s="1">
        <v>44765</v>
      </c>
      <c r="U5120" t="str">
        <f t="shared" si="395"/>
        <v>Fritos - Original</v>
      </c>
      <c r="V5120" t="str">
        <f t="shared" si="396"/>
        <v>Food</v>
      </c>
      <c r="W5120" t="s">
        <v>43</v>
      </c>
      <c r="X5120" t="b">
        <f t="shared" si="398"/>
        <v>1</v>
      </c>
      <c r="Y5120">
        <f t="shared" si="397"/>
        <v>1.5</v>
      </c>
      <c r="Z5120" s="2">
        <f t="shared" si="399"/>
        <v>1</v>
      </c>
      <c r="AA5120" t="s">
        <v>351</v>
      </c>
      <c r="AB5120" t="s">
        <v>150</v>
      </c>
      <c r="AD5120" t="s">
        <v>132</v>
      </c>
      <c r="AE5120" t="s">
        <v>805</v>
      </c>
      <c r="AF5120">
        <v>2022</v>
      </c>
    </row>
    <row r="5121" spans="1:32" x14ac:dyDescent="0.25">
      <c r="A5121" t="s">
        <v>29</v>
      </c>
      <c r="B5121" t="s">
        <v>67</v>
      </c>
      <c r="C5121" t="s">
        <v>68</v>
      </c>
      <c r="D5121" t="s">
        <v>69</v>
      </c>
      <c r="E5121">
        <f>_xlfn.XLOOKUP(Table1[[#This Row],[Location]],'Location analysis'!A:A,'Location analysis'!B:B)</f>
        <v>40.435699999999997</v>
      </c>
      <c r="F5121">
        <f>_xlfn.XLOOKUP(Table1[[#This Row],[Location]],'Location analysis'!A:A,'Location analysis'!C:C)</f>
        <v>-74.125200000000007</v>
      </c>
      <c r="G5121" t="s">
        <v>100</v>
      </c>
      <c r="H5121" t="s">
        <v>43</v>
      </c>
      <c r="I5121">
        <v>15417022825</v>
      </c>
      <c r="J5121" t="s">
        <v>804</v>
      </c>
      <c r="K5121" t="s">
        <v>51</v>
      </c>
      <c r="L5121">
        <v>122</v>
      </c>
      <c r="M5121">
        <v>1.5</v>
      </c>
      <c r="N5121">
        <v>1</v>
      </c>
      <c r="O5121">
        <v>122</v>
      </c>
      <c r="P5121">
        <v>1.5</v>
      </c>
      <c r="Q5121">
        <v>1</v>
      </c>
      <c r="R5121">
        <v>1.5</v>
      </c>
      <c r="S5121">
        <v>1.5</v>
      </c>
      <c r="T5121" s="1">
        <v>44765</v>
      </c>
      <c r="U5121" t="str">
        <f t="shared" si="395"/>
        <v>Cheetos - Fleming Hot Crunchy</v>
      </c>
      <c r="V5121" t="str">
        <f t="shared" si="396"/>
        <v>Food</v>
      </c>
      <c r="W5121" t="s">
        <v>43</v>
      </c>
      <c r="X5121" t="b">
        <f t="shared" si="398"/>
        <v>1</v>
      </c>
      <c r="Y5121">
        <f t="shared" si="397"/>
        <v>1.5</v>
      </c>
      <c r="Z5121" s="2">
        <f t="shared" si="399"/>
        <v>1</v>
      </c>
      <c r="AA5121" t="s">
        <v>101</v>
      </c>
      <c r="AB5121" t="s">
        <v>102</v>
      </c>
      <c r="AD5121" t="s">
        <v>132</v>
      </c>
      <c r="AE5121" t="s">
        <v>805</v>
      </c>
      <c r="AF5121">
        <v>2022</v>
      </c>
    </row>
    <row r="5122" spans="1:32" x14ac:dyDescent="0.25">
      <c r="A5122" t="s">
        <v>29</v>
      </c>
      <c r="B5122" t="s">
        <v>394</v>
      </c>
      <c r="C5122" t="s">
        <v>395</v>
      </c>
      <c r="D5122" t="s">
        <v>396</v>
      </c>
      <c r="E5122">
        <f>_xlfn.XLOOKUP(Table1[[#This Row],[Location]],'Location analysis'!A:A,'Location analysis'!B:B)</f>
        <v>40.416893999999999</v>
      </c>
      <c r="F5122">
        <f>_xlfn.XLOOKUP(Table1[[#This Row],[Location]],'Location analysis'!A:A,'Location analysis'!C:C)</f>
        <v>-74.420399000000003</v>
      </c>
      <c r="G5122" t="s">
        <v>628</v>
      </c>
      <c r="H5122" t="s">
        <v>43</v>
      </c>
      <c r="I5122">
        <v>15417019211</v>
      </c>
      <c r="J5122" t="s">
        <v>804</v>
      </c>
      <c r="K5122" t="s">
        <v>51</v>
      </c>
      <c r="L5122">
        <v>112</v>
      </c>
      <c r="M5122">
        <v>1.5</v>
      </c>
      <c r="N5122">
        <v>1</v>
      </c>
      <c r="O5122">
        <v>112</v>
      </c>
      <c r="P5122">
        <v>1.5</v>
      </c>
      <c r="Q5122">
        <v>1</v>
      </c>
      <c r="R5122">
        <v>1.5</v>
      </c>
      <c r="S5122">
        <v>1.5</v>
      </c>
      <c r="T5122" s="1">
        <v>44765</v>
      </c>
      <c r="U5122" t="str">
        <f t="shared" ref="U5122:U5185" si="400">IF(G5122="","Cell is Blank - Dis-regard",G5122)</f>
        <v>Pop Corners - Sweet &amp; Salty Kettle</v>
      </c>
      <c r="V5122" t="str">
        <f t="shared" ref="V5122:V5185" si="401">IF(H5122="","Cell is Blank - Dis-regard",H5122)</f>
        <v>Food</v>
      </c>
      <c r="W5122" t="s">
        <v>43</v>
      </c>
      <c r="X5122" t="b">
        <f t="shared" si="398"/>
        <v>1</v>
      </c>
      <c r="Y5122">
        <f t="shared" ref="Y5122:Y5185" si="402">IF(X5122="FALSE",M5122,M5122)</f>
        <v>1.5</v>
      </c>
      <c r="Z5122" s="2">
        <f t="shared" si="399"/>
        <v>1</v>
      </c>
      <c r="AA5122" t="s">
        <v>509</v>
      </c>
      <c r="AB5122" t="s">
        <v>629</v>
      </c>
      <c r="AD5122" t="s">
        <v>132</v>
      </c>
      <c r="AE5122" t="s">
        <v>805</v>
      </c>
      <c r="AF5122">
        <v>2022</v>
      </c>
    </row>
    <row r="5123" spans="1:32" x14ac:dyDescent="0.25">
      <c r="A5123" t="s">
        <v>29</v>
      </c>
      <c r="B5123" t="s">
        <v>62</v>
      </c>
      <c r="C5123" t="s">
        <v>63</v>
      </c>
      <c r="D5123" t="s">
        <v>64</v>
      </c>
      <c r="E5123">
        <f>_xlfn.XLOOKUP(Table1[[#This Row],[Location]],'Location analysis'!A:A,'Location analysis'!B:B)</f>
        <v>40.091900000000003</v>
      </c>
      <c r="F5123">
        <f>_xlfn.XLOOKUP(Table1[[#This Row],[Location]],'Location analysis'!A:A,'Location analysis'!C:C)</f>
        <v>-74.358699999999999</v>
      </c>
      <c r="G5123" t="s">
        <v>112</v>
      </c>
      <c r="H5123" t="s">
        <v>43</v>
      </c>
      <c r="I5123">
        <v>15416883768</v>
      </c>
      <c r="J5123" t="s">
        <v>804</v>
      </c>
      <c r="K5123" t="s">
        <v>36</v>
      </c>
      <c r="L5123">
        <v>132</v>
      </c>
      <c r="M5123">
        <v>2</v>
      </c>
      <c r="N5123">
        <v>1</v>
      </c>
      <c r="O5123">
        <v>132</v>
      </c>
      <c r="P5123">
        <v>2</v>
      </c>
      <c r="Q5123">
        <v>1</v>
      </c>
      <c r="R5123">
        <v>2</v>
      </c>
      <c r="S5123">
        <v>2</v>
      </c>
      <c r="T5123" s="1">
        <v>44765</v>
      </c>
      <c r="U5123" t="str">
        <f t="shared" si="400"/>
        <v>Robert Irvine's - Fit Crunch -  Chocolate Pea</v>
      </c>
      <c r="V5123" t="str">
        <f t="shared" si="401"/>
        <v>Food</v>
      </c>
      <c r="W5123" t="s">
        <v>43</v>
      </c>
      <c r="X5123" t="b">
        <f t="shared" ref="X5123:X5186" si="403">M5123=P5123</f>
        <v>1</v>
      </c>
      <c r="Y5123">
        <f t="shared" si="402"/>
        <v>2</v>
      </c>
      <c r="Z5123" s="2">
        <f t="shared" ref="Z5123:Z5186" si="404">Y5123/1.5</f>
        <v>1.3333333333333333</v>
      </c>
      <c r="AA5123" t="s">
        <v>113</v>
      </c>
      <c r="AB5123" t="s">
        <v>114</v>
      </c>
      <c r="AC5123" t="s">
        <v>115</v>
      </c>
      <c r="AD5123" t="s">
        <v>132</v>
      </c>
      <c r="AE5123" t="s">
        <v>805</v>
      </c>
      <c r="AF5123">
        <v>2022</v>
      </c>
    </row>
    <row r="5124" spans="1:32" x14ac:dyDescent="0.25">
      <c r="A5124" t="s">
        <v>29</v>
      </c>
      <c r="B5124" t="s">
        <v>30</v>
      </c>
      <c r="C5124" t="s">
        <v>31</v>
      </c>
      <c r="D5124" t="s">
        <v>32</v>
      </c>
      <c r="E5124">
        <f>_xlfn.XLOOKUP(Table1[[#This Row],[Location]],'Location analysis'!A:A,'Location analysis'!B:B)</f>
        <v>40.423690999999998</v>
      </c>
      <c r="F5124">
        <f>_xlfn.XLOOKUP(Table1[[#This Row],[Location]],'Location analysis'!A:A,'Location analysis'!C:C)</f>
        <v>-74.380831999999998</v>
      </c>
      <c r="G5124" t="s">
        <v>407</v>
      </c>
      <c r="H5124" t="s">
        <v>34</v>
      </c>
      <c r="I5124">
        <v>15416953472</v>
      </c>
      <c r="J5124" t="s">
        <v>804</v>
      </c>
      <c r="K5124" t="s">
        <v>51</v>
      </c>
      <c r="L5124">
        <v>142</v>
      </c>
      <c r="M5124">
        <v>1.5</v>
      </c>
      <c r="N5124">
        <v>1</v>
      </c>
      <c r="O5124">
        <v>142</v>
      </c>
      <c r="P5124">
        <v>1.5</v>
      </c>
      <c r="Q5124">
        <v>1</v>
      </c>
      <c r="R5124">
        <v>1.5</v>
      </c>
      <c r="S5124">
        <v>1.5</v>
      </c>
      <c r="T5124" s="1">
        <v>44765</v>
      </c>
      <c r="U5124" t="str">
        <f t="shared" si="400"/>
        <v>Spindrift - Sparkling Water - Pineapple</v>
      </c>
      <c r="V5124" t="str">
        <f t="shared" si="401"/>
        <v>Carbonated</v>
      </c>
      <c r="W5124" t="s">
        <v>34</v>
      </c>
      <c r="X5124" t="b">
        <f t="shared" si="403"/>
        <v>1</v>
      </c>
      <c r="Y5124">
        <f t="shared" si="402"/>
        <v>1.5</v>
      </c>
      <c r="Z5124" s="2">
        <f t="shared" si="404"/>
        <v>1</v>
      </c>
      <c r="AA5124" t="s">
        <v>89</v>
      </c>
      <c r="AB5124" t="s">
        <v>408</v>
      </c>
      <c r="AC5124" t="s">
        <v>409</v>
      </c>
      <c r="AD5124" t="s">
        <v>132</v>
      </c>
      <c r="AE5124" t="s">
        <v>805</v>
      </c>
      <c r="AF5124">
        <v>2022</v>
      </c>
    </row>
    <row r="5125" spans="1:32" x14ac:dyDescent="0.25">
      <c r="A5125" t="s">
        <v>29</v>
      </c>
      <c r="B5125" t="s">
        <v>394</v>
      </c>
      <c r="C5125" t="s">
        <v>395</v>
      </c>
      <c r="D5125" t="s">
        <v>396</v>
      </c>
      <c r="E5125">
        <f>_xlfn.XLOOKUP(Table1[[#This Row],[Location]],'Location analysis'!A:A,'Location analysis'!B:B)</f>
        <v>40.416893999999999</v>
      </c>
      <c r="F5125">
        <f>_xlfn.XLOOKUP(Table1[[#This Row],[Location]],'Location analysis'!A:A,'Location analysis'!C:C)</f>
        <v>-74.420399000000003</v>
      </c>
      <c r="G5125" t="s">
        <v>664</v>
      </c>
      <c r="H5125" t="s">
        <v>49</v>
      </c>
      <c r="I5125">
        <v>15418850346</v>
      </c>
      <c r="J5125" t="s">
        <v>804</v>
      </c>
      <c r="K5125" t="s">
        <v>36</v>
      </c>
      <c r="L5125">
        <v>143</v>
      </c>
      <c r="M5125">
        <v>2.75</v>
      </c>
      <c r="N5125">
        <v>1</v>
      </c>
      <c r="O5125">
        <v>143</v>
      </c>
      <c r="P5125">
        <v>2.75</v>
      </c>
      <c r="Q5125">
        <v>1</v>
      </c>
      <c r="R5125">
        <v>2.75</v>
      </c>
      <c r="S5125">
        <v>2.75</v>
      </c>
      <c r="T5125" s="1">
        <v>44765</v>
      </c>
      <c r="U5125" t="str">
        <f t="shared" si="400"/>
        <v>BodyArmor  LYTE - Blueberry Pomegranate</v>
      </c>
      <c r="V5125" t="str">
        <f t="shared" si="401"/>
        <v>Non Carbonated</v>
      </c>
      <c r="W5125" t="s">
        <v>49</v>
      </c>
      <c r="X5125" t="b">
        <f t="shared" si="403"/>
        <v>1</v>
      </c>
      <c r="Y5125">
        <f t="shared" si="402"/>
        <v>2.75</v>
      </c>
      <c r="Z5125" s="2">
        <f t="shared" si="404"/>
        <v>1.8333333333333333</v>
      </c>
      <c r="AA5125" t="s">
        <v>665</v>
      </c>
      <c r="AB5125" t="s">
        <v>666</v>
      </c>
      <c r="AD5125" t="s">
        <v>132</v>
      </c>
      <c r="AE5125" t="s">
        <v>805</v>
      </c>
      <c r="AF5125">
        <v>2022</v>
      </c>
    </row>
    <row r="5126" spans="1:32" x14ac:dyDescent="0.25">
      <c r="A5126" t="s">
        <v>29</v>
      </c>
      <c r="B5126" t="s">
        <v>394</v>
      </c>
      <c r="C5126" t="s">
        <v>395</v>
      </c>
      <c r="D5126" t="s">
        <v>396</v>
      </c>
      <c r="E5126">
        <f>_xlfn.XLOOKUP(Table1[[#This Row],[Location]],'Location analysis'!A:A,'Location analysis'!B:B)</f>
        <v>40.416893999999999</v>
      </c>
      <c r="F5126">
        <f>_xlfn.XLOOKUP(Table1[[#This Row],[Location]],'Location analysis'!A:A,'Location analysis'!C:C)</f>
        <v>-74.420399000000003</v>
      </c>
      <c r="G5126" t="s">
        <v>84</v>
      </c>
      <c r="H5126" t="s">
        <v>43</v>
      </c>
      <c r="I5126">
        <v>15418851452</v>
      </c>
      <c r="J5126" t="s">
        <v>804</v>
      </c>
      <c r="K5126" t="s">
        <v>36</v>
      </c>
      <c r="L5126">
        <v>131</v>
      </c>
      <c r="M5126">
        <v>2</v>
      </c>
      <c r="N5126">
        <v>1</v>
      </c>
      <c r="O5126">
        <v>131</v>
      </c>
      <c r="P5126">
        <v>2</v>
      </c>
      <c r="Q5126">
        <v>1</v>
      </c>
      <c r="R5126">
        <v>2</v>
      </c>
      <c r="S5126">
        <v>2</v>
      </c>
      <c r="T5126" s="1">
        <v>44765</v>
      </c>
      <c r="U5126" t="str">
        <f t="shared" si="400"/>
        <v>Wonderful Pistachios - Variety</v>
      </c>
      <c r="V5126" t="str">
        <f t="shared" si="401"/>
        <v>Food</v>
      </c>
      <c r="W5126" t="s">
        <v>43</v>
      </c>
      <c r="X5126" t="b">
        <f t="shared" si="403"/>
        <v>1</v>
      </c>
      <c r="Y5126">
        <f t="shared" si="402"/>
        <v>2</v>
      </c>
      <c r="Z5126" s="2">
        <f t="shared" si="404"/>
        <v>1.3333333333333333</v>
      </c>
      <c r="AA5126" t="s">
        <v>85</v>
      </c>
      <c r="AB5126" t="s">
        <v>86</v>
      </c>
      <c r="AD5126" t="s">
        <v>132</v>
      </c>
      <c r="AE5126" t="s">
        <v>805</v>
      </c>
      <c r="AF5126">
        <v>2022</v>
      </c>
    </row>
    <row r="5127" spans="1:32" x14ac:dyDescent="0.25">
      <c r="A5127" t="s">
        <v>29</v>
      </c>
      <c r="B5127" t="s">
        <v>62</v>
      </c>
      <c r="C5127" t="s">
        <v>63</v>
      </c>
      <c r="D5127" t="s">
        <v>64</v>
      </c>
      <c r="E5127">
        <f>_xlfn.XLOOKUP(Table1[[#This Row],[Location]],'Location analysis'!A:A,'Location analysis'!B:B)</f>
        <v>40.091900000000003</v>
      </c>
      <c r="F5127">
        <f>_xlfn.XLOOKUP(Table1[[#This Row],[Location]],'Location analysis'!A:A,'Location analysis'!C:C)</f>
        <v>-74.358699999999999</v>
      </c>
      <c r="G5127" t="s">
        <v>127</v>
      </c>
      <c r="H5127" t="s">
        <v>43</v>
      </c>
      <c r="I5127">
        <v>15418884343</v>
      </c>
      <c r="J5127" t="s">
        <v>804</v>
      </c>
      <c r="K5127" t="s">
        <v>36</v>
      </c>
      <c r="L5127">
        <v>130</v>
      </c>
      <c r="M5127">
        <v>1.5</v>
      </c>
      <c r="N5127">
        <v>1</v>
      </c>
      <c r="O5127">
        <v>130</v>
      </c>
      <c r="P5127">
        <v>1.5</v>
      </c>
      <c r="Q5127">
        <v>1</v>
      </c>
      <c r="R5127">
        <v>1.5</v>
      </c>
      <c r="S5127">
        <v>3.5</v>
      </c>
      <c r="T5127" s="1">
        <v>44765</v>
      </c>
      <c r="U5127" t="str">
        <f t="shared" si="400"/>
        <v>Newtons Fig Bar</v>
      </c>
      <c r="V5127" t="str">
        <f t="shared" si="401"/>
        <v>Food</v>
      </c>
      <c r="W5127" t="s">
        <v>43</v>
      </c>
      <c r="X5127" t="b">
        <f t="shared" si="403"/>
        <v>1</v>
      </c>
      <c r="Y5127">
        <f t="shared" si="402"/>
        <v>1.5</v>
      </c>
      <c r="Z5127" s="2">
        <f t="shared" si="404"/>
        <v>1</v>
      </c>
      <c r="AA5127" t="s">
        <v>127</v>
      </c>
      <c r="AD5127" t="s">
        <v>132</v>
      </c>
      <c r="AE5127" t="s">
        <v>805</v>
      </c>
      <c r="AF5127">
        <v>2022</v>
      </c>
    </row>
    <row r="5128" spans="1:32" x14ac:dyDescent="0.25">
      <c r="A5128" t="s">
        <v>29</v>
      </c>
      <c r="B5128" t="s">
        <v>62</v>
      </c>
      <c r="C5128" t="s">
        <v>63</v>
      </c>
      <c r="D5128" t="s">
        <v>64</v>
      </c>
      <c r="E5128">
        <f>_xlfn.XLOOKUP(Table1[[#This Row],[Location]],'Location analysis'!A:A,'Location analysis'!B:B)</f>
        <v>40.091900000000003</v>
      </c>
      <c r="F5128">
        <f>_xlfn.XLOOKUP(Table1[[#This Row],[Location]],'Location analysis'!A:A,'Location analysis'!C:C)</f>
        <v>-74.358699999999999</v>
      </c>
      <c r="G5128" t="s">
        <v>112</v>
      </c>
      <c r="H5128" t="s">
        <v>43</v>
      </c>
      <c r="I5128">
        <v>15418884343</v>
      </c>
      <c r="J5128" t="s">
        <v>804</v>
      </c>
      <c r="K5128" t="s">
        <v>36</v>
      </c>
      <c r="L5128">
        <v>132</v>
      </c>
      <c r="M5128">
        <v>2</v>
      </c>
      <c r="N5128">
        <v>1</v>
      </c>
      <c r="O5128">
        <v>132</v>
      </c>
      <c r="P5128">
        <v>2</v>
      </c>
      <c r="Q5128">
        <v>1</v>
      </c>
      <c r="R5128">
        <v>2</v>
      </c>
      <c r="S5128">
        <v>3.5</v>
      </c>
      <c r="T5128" s="1">
        <v>44765</v>
      </c>
      <c r="U5128" t="str">
        <f t="shared" si="400"/>
        <v>Robert Irvine's - Fit Crunch -  Chocolate Pea</v>
      </c>
      <c r="V5128" t="str">
        <f t="shared" si="401"/>
        <v>Food</v>
      </c>
      <c r="W5128" t="s">
        <v>43</v>
      </c>
      <c r="X5128" t="b">
        <f t="shared" si="403"/>
        <v>1</v>
      </c>
      <c r="Y5128">
        <f t="shared" si="402"/>
        <v>2</v>
      </c>
      <c r="Z5128" s="2">
        <f t="shared" si="404"/>
        <v>1.3333333333333333</v>
      </c>
      <c r="AA5128" t="s">
        <v>113</v>
      </c>
      <c r="AB5128" t="s">
        <v>114</v>
      </c>
      <c r="AC5128" t="s">
        <v>115</v>
      </c>
      <c r="AD5128" t="s">
        <v>132</v>
      </c>
      <c r="AE5128" t="s">
        <v>805</v>
      </c>
      <c r="AF5128">
        <v>2022</v>
      </c>
    </row>
    <row r="5129" spans="1:32" x14ac:dyDescent="0.25">
      <c r="A5129" t="s">
        <v>29</v>
      </c>
      <c r="B5129" t="s">
        <v>46</v>
      </c>
      <c r="C5129" t="s">
        <v>31</v>
      </c>
      <c r="D5129" t="s">
        <v>47</v>
      </c>
      <c r="E5129">
        <f>_xlfn.XLOOKUP(Table1[[#This Row],[Location]],'Location analysis'!A:A,'Location analysis'!B:B)</f>
        <v>40.423690999999998</v>
      </c>
      <c r="F5129">
        <f>_xlfn.XLOOKUP(Table1[[#This Row],[Location]],'Location analysis'!A:A,'Location analysis'!C:C)</f>
        <v>-74.380831999999998</v>
      </c>
      <c r="G5129" t="s">
        <v>722</v>
      </c>
      <c r="H5129" t="s">
        <v>49</v>
      </c>
      <c r="I5129">
        <v>15419164615</v>
      </c>
      <c r="J5129" t="s">
        <v>804</v>
      </c>
      <c r="K5129" t="s">
        <v>36</v>
      </c>
      <c r="L5129">
        <v>147</v>
      </c>
      <c r="M5129">
        <v>2.5</v>
      </c>
      <c r="N5129">
        <v>1</v>
      </c>
      <c r="O5129">
        <v>147</v>
      </c>
      <c r="P5129">
        <v>2.5</v>
      </c>
      <c r="Q5129">
        <v>1</v>
      </c>
      <c r="R5129">
        <v>2.5</v>
      </c>
      <c r="S5129">
        <v>2.5</v>
      </c>
      <c r="T5129" s="1">
        <v>44765</v>
      </c>
      <c r="U5129" t="str">
        <f t="shared" si="400"/>
        <v>Snapple Tea - Lemon</v>
      </c>
      <c r="V5129" t="str">
        <f t="shared" si="401"/>
        <v>Non Carbonated</v>
      </c>
      <c r="W5129" t="s">
        <v>49</v>
      </c>
      <c r="X5129" t="b">
        <f t="shared" si="403"/>
        <v>1</v>
      </c>
      <c r="Y5129">
        <f t="shared" si="402"/>
        <v>2.5</v>
      </c>
      <c r="Z5129" s="2">
        <f t="shared" si="404"/>
        <v>1.6666666666666667</v>
      </c>
      <c r="AA5129" t="s">
        <v>330</v>
      </c>
      <c r="AB5129" t="s">
        <v>76</v>
      </c>
      <c r="AD5129" t="s">
        <v>132</v>
      </c>
      <c r="AE5129" t="s">
        <v>805</v>
      </c>
      <c r="AF5129">
        <v>2022</v>
      </c>
    </row>
    <row r="5130" spans="1:32" x14ac:dyDescent="0.25">
      <c r="A5130" t="s">
        <v>29</v>
      </c>
      <c r="B5130" t="s">
        <v>62</v>
      </c>
      <c r="C5130" t="s">
        <v>63</v>
      </c>
      <c r="D5130" t="s">
        <v>64</v>
      </c>
      <c r="E5130">
        <f>_xlfn.XLOOKUP(Table1[[#This Row],[Location]],'Location analysis'!A:A,'Location analysis'!B:B)</f>
        <v>40.091900000000003</v>
      </c>
      <c r="F5130">
        <f>_xlfn.XLOOKUP(Table1[[#This Row],[Location]],'Location analysis'!A:A,'Location analysis'!C:C)</f>
        <v>-74.358699999999999</v>
      </c>
      <c r="G5130" t="s">
        <v>182</v>
      </c>
      <c r="H5130" t="s">
        <v>34</v>
      </c>
      <c r="I5130">
        <v>15422656563</v>
      </c>
      <c r="J5130" t="s">
        <v>804</v>
      </c>
      <c r="K5130" t="s">
        <v>36</v>
      </c>
      <c r="L5130">
        <v>141</v>
      </c>
      <c r="M5130">
        <v>1.5</v>
      </c>
      <c r="N5130">
        <v>1</v>
      </c>
      <c r="O5130">
        <v>141</v>
      </c>
      <c r="P5130">
        <v>1.5</v>
      </c>
      <c r="Q5130">
        <v>1</v>
      </c>
      <c r="R5130">
        <v>1.5</v>
      </c>
      <c r="S5130">
        <v>1.5</v>
      </c>
      <c r="T5130" s="1">
        <v>44765</v>
      </c>
      <c r="U5130" t="str">
        <f t="shared" si="400"/>
        <v>Coca Cola - Zero Sugar</v>
      </c>
      <c r="V5130" t="str">
        <f t="shared" si="401"/>
        <v>Carbonated</v>
      </c>
      <c r="W5130" t="s">
        <v>34</v>
      </c>
      <c r="X5130" t="b">
        <f t="shared" si="403"/>
        <v>1</v>
      </c>
      <c r="Y5130">
        <f t="shared" si="402"/>
        <v>1.5</v>
      </c>
      <c r="Z5130" s="2">
        <f t="shared" si="404"/>
        <v>1</v>
      </c>
      <c r="AA5130" t="s">
        <v>183</v>
      </c>
      <c r="AB5130" t="s">
        <v>184</v>
      </c>
      <c r="AD5130" t="s">
        <v>132</v>
      </c>
      <c r="AE5130" t="s">
        <v>805</v>
      </c>
      <c r="AF5130">
        <v>2022</v>
      </c>
    </row>
    <row r="5131" spans="1:32" x14ac:dyDescent="0.25">
      <c r="A5131" t="s">
        <v>29</v>
      </c>
      <c r="B5131" t="s">
        <v>67</v>
      </c>
      <c r="C5131" t="s">
        <v>68</v>
      </c>
      <c r="D5131" t="s">
        <v>69</v>
      </c>
      <c r="E5131">
        <f>_xlfn.XLOOKUP(Table1[[#This Row],[Location]],'Location analysis'!A:A,'Location analysis'!B:B)</f>
        <v>40.435699999999997</v>
      </c>
      <c r="F5131">
        <f>_xlfn.XLOOKUP(Table1[[#This Row],[Location]],'Location analysis'!A:A,'Location analysis'!C:C)</f>
        <v>-74.125200000000007</v>
      </c>
      <c r="G5131" t="s">
        <v>694</v>
      </c>
      <c r="H5131" t="s">
        <v>43</v>
      </c>
      <c r="I5131">
        <v>15416060994</v>
      </c>
      <c r="J5131" t="s">
        <v>804</v>
      </c>
      <c r="K5131" t="s">
        <v>51</v>
      </c>
      <c r="L5131">
        <v>130</v>
      </c>
      <c r="M5131">
        <v>1.5</v>
      </c>
      <c r="N5131">
        <v>1</v>
      </c>
      <c r="O5131">
        <v>130</v>
      </c>
      <c r="P5131">
        <v>1.5</v>
      </c>
      <c r="Q5131">
        <v>1</v>
      </c>
      <c r="R5131">
        <v>1.5</v>
      </c>
      <c r="S5131">
        <v>1.5</v>
      </c>
      <c r="T5131" s="1">
        <v>44765</v>
      </c>
      <c r="U5131" t="str">
        <f t="shared" si="400"/>
        <v>Nature's Bakery Fig Bar - Raspberry</v>
      </c>
      <c r="V5131" t="str">
        <f t="shared" si="401"/>
        <v>Food</v>
      </c>
      <c r="W5131" t="s">
        <v>43</v>
      </c>
      <c r="X5131" t="b">
        <f t="shared" si="403"/>
        <v>1</v>
      </c>
      <c r="Y5131">
        <f t="shared" si="402"/>
        <v>1.5</v>
      </c>
      <c r="Z5131" s="2">
        <f t="shared" si="404"/>
        <v>1</v>
      </c>
      <c r="AA5131" t="s">
        <v>690</v>
      </c>
      <c r="AB5131" t="s">
        <v>144</v>
      </c>
      <c r="AD5131" t="s">
        <v>132</v>
      </c>
      <c r="AE5131" t="s">
        <v>805</v>
      </c>
      <c r="AF5131">
        <v>2022</v>
      </c>
    </row>
    <row r="5132" spans="1:32" x14ac:dyDescent="0.25">
      <c r="A5132" t="s">
        <v>29</v>
      </c>
      <c r="B5132" t="s">
        <v>67</v>
      </c>
      <c r="C5132" t="s">
        <v>68</v>
      </c>
      <c r="D5132" t="s">
        <v>69</v>
      </c>
      <c r="E5132">
        <f>_xlfn.XLOOKUP(Table1[[#This Row],[Location]],'Location analysis'!A:A,'Location analysis'!B:B)</f>
        <v>40.435699999999997</v>
      </c>
      <c r="F5132">
        <f>_xlfn.XLOOKUP(Table1[[#This Row],[Location]],'Location analysis'!A:A,'Location analysis'!C:C)</f>
        <v>-74.125200000000007</v>
      </c>
      <c r="G5132" t="s">
        <v>81</v>
      </c>
      <c r="H5132" t="s">
        <v>43</v>
      </c>
      <c r="I5132">
        <v>15416062013</v>
      </c>
      <c r="J5132" t="s">
        <v>804</v>
      </c>
      <c r="K5132" t="s">
        <v>51</v>
      </c>
      <c r="L5132">
        <v>137</v>
      </c>
      <c r="M5132">
        <v>2.5</v>
      </c>
      <c r="N5132">
        <v>1</v>
      </c>
      <c r="O5132">
        <v>137</v>
      </c>
      <c r="P5132">
        <v>2.5</v>
      </c>
      <c r="Q5132">
        <v>1</v>
      </c>
      <c r="R5132">
        <v>2.5</v>
      </c>
      <c r="S5132">
        <v>2.5</v>
      </c>
      <c r="T5132" s="1">
        <v>44765</v>
      </c>
      <c r="U5132" t="str">
        <f t="shared" si="400"/>
        <v>KitKat - Crisp Wafers</v>
      </c>
      <c r="V5132" t="str">
        <f t="shared" si="401"/>
        <v>Food</v>
      </c>
      <c r="W5132" t="s">
        <v>43</v>
      </c>
      <c r="X5132" t="b">
        <f t="shared" si="403"/>
        <v>1</v>
      </c>
      <c r="Y5132">
        <f t="shared" si="402"/>
        <v>2.5</v>
      </c>
      <c r="Z5132" s="2">
        <f t="shared" si="404"/>
        <v>1.6666666666666667</v>
      </c>
      <c r="AA5132" t="s">
        <v>82</v>
      </c>
      <c r="AB5132" t="s">
        <v>83</v>
      </c>
      <c r="AD5132" t="s">
        <v>132</v>
      </c>
      <c r="AE5132" t="s">
        <v>805</v>
      </c>
      <c r="AF5132">
        <v>2022</v>
      </c>
    </row>
    <row r="5133" spans="1:32" x14ac:dyDescent="0.25">
      <c r="A5133" t="s">
        <v>29</v>
      </c>
      <c r="B5133" t="s">
        <v>394</v>
      </c>
      <c r="C5133" t="s">
        <v>395</v>
      </c>
      <c r="D5133" t="s">
        <v>396</v>
      </c>
      <c r="E5133">
        <f>_xlfn.XLOOKUP(Table1[[#This Row],[Location]],'Location analysis'!A:A,'Location analysis'!B:B)</f>
        <v>40.416893999999999</v>
      </c>
      <c r="F5133">
        <f>_xlfn.XLOOKUP(Table1[[#This Row],[Location]],'Location analysis'!A:A,'Location analysis'!C:C)</f>
        <v>-74.420399000000003</v>
      </c>
      <c r="G5133" t="s">
        <v>81</v>
      </c>
      <c r="H5133" t="s">
        <v>43</v>
      </c>
      <c r="I5133">
        <v>15416150086</v>
      </c>
      <c r="J5133" t="s">
        <v>804</v>
      </c>
      <c r="K5133" t="s">
        <v>36</v>
      </c>
      <c r="L5133">
        <v>138</v>
      </c>
      <c r="M5133">
        <v>2</v>
      </c>
      <c r="N5133">
        <v>1</v>
      </c>
      <c r="O5133">
        <v>138</v>
      </c>
      <c r="P5133">
        <v>2</v>
      </c>
      <c r="Q5133">
        <v>1</v>
      </c>
      <c r="R5133">
        <v>2</v>
      </c>
      <c r="S5133">
        <v>2</v>
      </c>
      <c r="T5133" s="1">
        <v>44772</v>
      </c>
      <c r="U5133" t="str">
        <f t="shared" si="400"/>
        <v>KitKat - Crisp Wafers</v>
      </c>
      <c r="V5133" t="str">
        <f t="shared" si="401"/>
        <v>Food</v>
      </c>
      <c r="W5133" t="s">
        <v>43</v>
      </c>
      <c r="X5133" t="b">
        <f t="shared" si="403"/>
        <v>1</v>
      </c>
      <c r="Y5133">
        <f t="shared" si="402"/>
        <v>2</v>
      </c>
      <c r="Z5133" s="2">
        <f t="shared" si="404"/>
        <v>1.3333333333333333</v>
      </c>
      <c r="AA5133" t="s">
        <v>82</v>
      </c>
      <c r="AB5133" t="s">
        <v>83</v>
      </c>
      <c r="AD5133" t="s">
        <v>132</v>
      </c>
      <c r="AE5133" t="s">
        <v>805</v>
      </c>
      <c r="AF5133">
        <v>2022</v>
      </c>
    </row>
    <row r="5134" spans="1:32" x14ac:dyDescent="0.25">
      <c r="A5134" t="s">
        <v>29</v>
      </c>
      <c r="B5134" t="s">
        <v>67</v>
      </c>
      <c r="C5134" t="s">
        <v>68</v>
      </c>
      <c r="D5134" t="s">
        <v>69</v>
      </c>
      <c r="E5134">
        <f>_xlfn.XLOOKUP(Table1[[#This Row],[Location]],'Location analysis'!A:A,'Location analysis'!B:B)</f>
        <v>40.435699999999997</v>
      </c>
      <c r="F5134">
        <f>_xlfn.XLOOKUP(Table1[[#This Row],[Location]],'Location analysis'!A:A,'Location analysis'!C:C)</f>
        <v>-74.125200000000007</v>
      </c>
      <c r="G5134" t="s">
        <v>81</v>
      </c>
      <c r="H5134" t="s">
        <v>43</v>
      </c>
      <c r="I5134">
        <v>15417693344</v>
      </c>
      <c r="J5134" t="s">
        <v>804</v>
      </c>
      <c r="K5134" t="s">
        <v>51</v>
      </c>
      <c r="L5134">
        <v>137</v>
      </c>
      <c r="M5134">
        <v>2.5</v>
      </c>
      <c r="N5134">
        <v>1</v>
      </c>
      <c r="O5134">
        <v>137</v>
      </c>
      <c r="P5134">
        <v>2.5</v>
      </c>
      <c r="Q5134">
        <v>1</v>
      </c>
      <c r="R5134">
        <v>2.5</v>
      </c>
      <c r="S5134">
        <v>2.5</v>
      </c>
      <c r="T5134" s="1">
        <v>44765</v>
      </c>
      <c r="U5134" t="str">
        <f t="shared" si="400"/>
        <v>KitKat - Crisp Wafers</v>
      </c>
      <c r="V5134" t="str">
        <f t="shared" si="401"/>
        <v>Food</v>
      </c>
      <c r="W5134" t="s">
        <v>43</v>
      </c>
      <c r="X5134" t="b">
        <f t="shared" si="403"/>
        <v>1</v>
      </c>
      <c r="Y5134">
        <f t="shared" si="402"/>
        <v>2.5</v>
      </c>
      <c r="Z5134" s="2">
        <f t="shared" si="404"/>
        <v>1.6666666666666667</v>
      </c>
      <c r="AA5134" t="s">
        <v>82</v>
      </c>
      <c r="AB5134" t="s">
        <v>83</v>
      </c>
      <c r="AD5134" t="s">
        <v>132</v>
      </c>
      <c r="AE5134" t="s">
        <v>805</v>
      </c>
      <c r="AF5134">
        <v>2022</v>
      </c>
    </row>
    <row r="5135" spans="1:32" x14ac:dyDescent="0.25">
      <c r="A5135" t="s">
        <v>29</v>
      </c>
      <c r="B5135" t="s">
        <v>67</v>
      </c>
      <c r="C5135" t="s">
        <v>68</v>
      </c>
      <c r="D5135" t="s">
        <v>69</v>
      </c>
      <c r="E5135">
        <f>_xlfn.XLOOKUP(Table1[[#This Row],[Location]],'Location analysis'!A:A,'Location analysis'!B:B)</f>
        <v>40.435699999999997</v>
      </c>
      <c r="F5135">
        <f>_xlfn.XLOOKUP(Table1[[#This Row],[Location]],'Location analysis'!A:A,'Location analysis'!C:C)</f>
        <v>-74.125200000000007</v>
      </c>
      <c r="G5135" t="s">
        <v>81</v>
      </c>
      <c r="H5135" t="s">
        <v>43</v>
      </c>
      <c r="I5135">
        <v>15419396897</v>
      </c>
      <c r="J5135" t="s">
        <v>804</v>
      </c>
      <c r="K5135" t="s">
        <v>51</v>
      </c>
      <c r="L5135">
        <v>137</v>
      </c>
      <c r="M5135">
        <v>2.5</v>
      </c>
      <c r="N5135">
        <v>1</v>
      </c>
      <c r="O5135">
        <v>137</v>
      </c>
      <c r="P5135">
        <v>2.5</v>
      </c>
      <c r="Q5135">
        <v>1</v>
      </c>
      <c r="R5135">
        <v>2.5</v>
      </c>
      <c r="S5135">
        <v>2.5</v>
      </c>
      <c r="T5135" s="1">
        <v>44765</v>
      </c>
      <c r="U5135" t="str">
        <f t="shared" si="400"/>
        <v>KitKat - Crisp Wafers</v>
      </c>
      <c r="V5135" t="str">
        <f t="shared" si="401"/>
        <v>Food</v>
      </c>
      <c r="W5135" t="s">
        <v>43</v>
      </c>
      <c r="X5135" t="b">
        <f t="shared" si="403"/>
        <v>1</v>
      </c>
      <c r="Y5135">
        <f t="shared" si="402"/>
        <v>2.5</v>
      </c>
      <c r="Z5135" s="2">
        <f t="shared" si="404"/>
        <v>1.6666666666666667</v>
      </c>
      <c r="AA5135" t="s">
        <v>82</v>
      </c>
      <c r="AB5135" t="s">
        <v>83</v>
      </c>
      <c r="AD5135" t="s">
        <v>132</v>
      </c>
      <c r="AE5135" t="s">
        <v>805</v>
      </c>
      <c r="AF5135">
        <v>2022</v>
      </c>
    </row>
    <row r="5136" spans="1:32" x14ac:dyDescent="0.25">
      <c r="A5136" t="s">
        <v>29</v>
      </c>
      <c r="B5136" t="s">
        <v>394</v>
      </c>
      <c r="C5136" t="s">
        <v>395</v>
      </c>
      <c r="D5136" t="s">
        <v>396</v>
      </c>
      <c r="E5136">
        <f>_xlfn.XLOOKUP(Table1[[#This Row],[Location]],'Location analysis'!A:A,'Location analysis'!B:B)</f>
        <v>40.416893999999999</v>
      </c>
      <c r="F5136">
        <f>_xlfn.XLOOKUP(Table1[[#This Row],[Location]],'Location analysis'!A:A,'Location analysis'!C:C)</f>
        <v>-74.420399000000003</v>
      </c>
      <c r="G5136" t="s">
        <v>71</v>
      </c>
      <c r="H5136" t="s">
        <v>43</v>
      </c>
      <c r="I5136">
        <v>15416345422</v>
      </c>
      <c r="J5136" t="s">
        <v>804</v>
      </c>
      <c r="K5136" t="s">
        <v>36</v>
      </c>
      <c r="L5136">
        <v>133</v>
      </c>
      <c r="M5136">
        <v>2.5</v>
      </c>
      <c r="N5136">
        <v>1</v>
      </c>
      <c r="O5136">
        <v>133</v>
      </c>
      <c r="P5136">
        <v>2.5</v>
      </c>
      <c r="Q5136">
        <v>1</v>
      </c>
      <c r="R5136">
        <v>2.5</v>
      </c>
      <c r="S5136">
        <v>5.5</v>
      </c>
      <c r="T5136" s="1">
        <v>44772</v>
      </c>
      <c r="U5136" t="str">
        <f t="shared" si="400"/>
        <v>Seapoint Farms Dry Roasted Edamame - Wasabi</v>
      </c>
      <c r="V5136" t="str">
        <f t="shared" si="401"/>
        <v>Food</v>
      </c>
      <c r="W5136" t="s">
        <v>43</v>
      </c>
      <c r="X5136" t="b">
        <f t="shared" si="403"/>
        <v>1</v>
      </c>
      <c r="Y5136">
        <f t="shared" si="402"/>
        <v>2.5</v>
      </c>
      <c r="Z5136" s="2">
        <f t="shared" si="404"/>
        <v>1.6666666666666667</v>
      </c>
      <c r="AA5136" t="s">
        <v>72</v>
      </c>
      <c r="AB5136" t="s">
        <v>73</v>
      </c>
      <c r="AD5136" t="s">
        <v>132</v>
      </c>
      <c r="AE5136" t="s">
        <v>805</v>
      </c>
      <c r="AF5136">
        <v>2022</v>
      </c>
    </row>
    <row r="5137" spans="1:32" x14ac:dyDescent="0.25">
      <c r="A5137" t="s">
        <v>29</v>
      </c>
      <c r="B5137" t="s">
        <v>394</v>
      </c>
      <c r="C5137" t="s">
        <v>395</v>
      </c>
      <c r="D5137" t="s">
        <v>396</v>
      </c>
      <c r="E5137">
        <f>_xlfn.XLOOKUP(Table1[[#This Row],[Location]],'Location analysis'!A:A,'Location analysis'!B:B)</f>
        <v>40.416893999999999</v>
      </c>
      <c r="F5137">
        <f>_xlfn.XLOOKUP(Table1[[#This Row],[Location]],'Location analysis'!A:A,'Location analysis'!C:C)</f>
        <v>-74.420399000000003</v>
      </c>
      <c r="G5137" t="s">
        <v>182</v>
      </c>
      <c r="H5137" t="s">
        <v>34</v>
      </c>
      <c r="I5137">
        <v>15416345422</v>
      </c>
      <c r="J5137" t="s">
        <v>804</v>
      </c>
      <c r="K5137" t="s">
        <v>36</v>
      </c>
      <c r="L5137">
        <v>142</v>
      </c>
      <c r="M5137">
        <v>1.5</v>
      </c>
      <c r="N5137">
        <v>2</v>
      </c>
      <c r="O5137">
        <v>142</v>
      </c>
      <c r="P5137">
        <v>1.5</v>
      </c>
      <c r="Q5137">
        <v>2</v>
      </c>
      <c r="R5137">
        <v>3</v>
      </c>
      <c r="S5137">
        <v>5.5</v>
      </c>
      <c r="T5137" s="1">
        <v>44772</v>
      </c>
      <c r="U5137" t="str">
        <f t="shared" si="400"/>
        <v>Coca Cola - Zero Sugar</v>
      </c>
      <c r="V5137" t="str">
        <f t="shared" si="401"/>
        <v>Carbonated</v>
      </c>
      <c r="W5137" t="s">
        <v>34</v>
      </c>
      <c r="X5137" t="b">
        <f t="shared" si="403"/>
        <v>1</v>
      </c>
      <c r="Y5137">
        <f t="shared" si="402"/>
        <v>1.5</v>
      </c>
      <c r="Z5137" s="2">
        <f t="shared" si="404"/>
        <v>1</v>
      </c>
      <c r="AA5137" t="s">
        <v>183</v>
      </c>
      <c r="AB5137" t="s">
        <v>184</v>
      </c>
      <c r="AD5137" t="s">
        <v>132</v>
      </c>
      <c r="AE5137" t="s">
        <v>805</v>
      </c>
      <c r="AF5137">
        <v>2022</v>
      </c>
    </row>
    <row r="5138" spans="1:32" x14ac:dyDescent="0.25">
      <c r="A5138" t="s">
        <v>29</v>
      </c>
      <c r="B5138" t="s">
        <v>394</v>
      </c>
      <c r="C5138" t="s">
        <v>395</v>
      </c>
      <c r="D5138" t="s">
        <v>396</v>
      </c>
      <c r="E5138">
        <f>_xlfn.XLOOKUP(Table1[[#This Row],[Location]],'Location analysis'!A:A,'Location analysis'!B:B)</f>
        <v>40.416893999999999</v>
      </c>
      <c r="F5138">
        <f>_xlfn.XLOOKUP(Table1[[#This Row],[Location]],'Location analysis'!A:A,'Location analysis'!C:C)</f>
        <v>-74.420399000000003</v>
      </c>
      <c r="G5138" t="s">
        <v>182</v>
      </c>
      <c r="H5138" t="s">
        <v>34</v>
      </c>
      <c r="I5138">
        <v>15416388004</v>
      </c>
      <c r="J5138" t="s">
        <v>804</v>
      </c>
      <c r="K5138" t="s">
        <v>36</v>
      </c>
      <c r="L5138">
        <v>142</v>
      </c>
      <c r="M5138">
        <v>1.5</v>
      </c>
      <c r="N5138">
        <v>1</v>
      </c>
      <c r="O5138">
        <v>142</v>
      </c>
      <c r="P5138">
        <v>1.5</v>
      </c>
      <c r="Q5138">
        <v>1</v>
      </c>
      <c r="R5138">
        <v>1.5</v>
      </c>
      <c r="S5138">
        <v>1.5</v>
      </c>
      <c r="T5138" s="1">
        <v>44772</v>
      </c>
      <c r="U5138" t="str">
        <f t="shared" si="400"/>
        <v>Coca Cola - Zero Sugar</v>
      </c>
      <c r="V5138" t="str">
        <f t="shared" si="401"/>
        <v>Carbonated</v>
      </c>
      <c r="W5138" t="s">
        <v>34</v>
      </c>
      <c r="X5138" t="b">
        <f t="shared" si="403"/>
        <v>1</v>
      </c>
      <c r="Y5138">
        <f t="shared" si="402"/>
        <v>1.5</v>
      </c>
      <c r="Z5138" s="2">
        <f t="shared" si="404"/>
        <v>1</v>
      </c>
      <c r="AA5138" t="s">
        <v>183</v>
      </c>
      <c r="AB5138" t="s">
        <v>184</v>
      </c>
      <c r="AD5138" t="s">
        <v>132</v>
      </c>
      <c r="AE5138" t="s">
        <v>805</v>
      </c>
      <c r="AF5138">
        <v>2022</v>
      </c>
    </row>
    <row r="5139" spans="1:32" x14ac:dyDescent="0.25">
      <c r="A5139" t="s">
        <v>29</v>
      </c>
      <c r="B5139" t="s">
        <v>394</v>
      </c>
      <c r="C5139" t="s">
        <v>395</v>
      </c>
      <c r="D5139" t="s">
        <v>396</v>
      </c>
      <c r="E5139">
        <f>_xlfn.XLOOKUP(Table1[[#This Row],[Location]],'Location analysis'!A:A,'Location analysis'!B:B)</f>
        <v>40.416893999999999</v>
      </c>
      <c r="F5139">
        <f>_xlfn.XLOOKUP(Table1[[#This Row],[Location]],'Location analysis'!A:A,'Location analysis'!C:C)</f>
        <v>-74.420399000000003</v>
      </c>
      <c r="G5139" t="s">
        <v>542</v>
      </c>
      <c r="H5139" t="s">
        <v>43</v>
      </c>
      <c r="I5139">
        <v>15423337614</v>
      </c>
      <c r="J5139" t="s">
        <v>804</v>
      </c>
      <c r="K5139" t="s">
        <v>51</v>
      </c>
      <c r="L5139">
        <v>113</v>
      </c>
      <c r="M5139">
        <v>1.5</v>
      </c>
      <c r="N5139">
        <v>1</v>
      </c>
      <c r="O5139">
        <v>113</v>
      </c>
      <c r="P5139">
        <v>1.5</v>
      </c>
      <c r="Q5139">
        <v>1</v>
      </c>
      <c r="R5139">
        <v>1.5</v>
      </c>
      <c r="S5139">
        <v>1.5</v>
      </c>
      <c r="T5139" s="1">
        <v>44772</v>
      </c>
      <c r="U5139" t="str">
        <f t="shared" si="400"/>
        <v>Pop Corners - White Cheddar</v>
      </c>
      <c r="V5139" t="str">
        <f t="shared" si="401"/>
        <v>Food</v>
      </c>
      <c r="W5139" t="s">
        <v>43</v>
      </c>
      <c r="X5139" t="b">
        <f t="shared" si="403"/>
        <v>1</v>
      </c>
      <c r="Y5139">
        <f t="shared" si="402"/>
        <v>1.5</v>
      </c>
      <c r="Z5139" s="2">
        <f t="shared" si="404"/>
        <v>1</v>
      </c>
      <c r="AA5139" t="s">
        <v>509</v>
      </c>
      <c r="AB5139" t="s">
        <v>204</v>
      </c>
      <c r="AD5139" t="s">
        <v>132</v>
      </c>
      <c r="AE5139" t="s">
        <v>805</v>
      </c>
      <c r="AF5139">
        <v>2022</v>
      </c>
    </row>
    <row r="5140" spans="1:32" x14ac:dyDescent="0.25">
      <c r="A5140" t="s">
        <v>29</v>
      </c>
      <c r="B5140" t="s">
        <v>394</v>
      </c>
      <c r="C5140" t="s">
        <v>395</v>
      </c>
      <c r="D5140" t="s">
        <v>396</v>
      </c>
      <c r="E5140">
        <f>_xlfn.XLOOKUP(Table1[[#This Row],[Location]],'Location analysis'!A:A,'Location analysis'!B:B)</f>
        <v>40.416893999999999</v>
      </c>
      <c r="F5140">
        <f>_xlfn.XLOOKUP(Table1[[#This Row],[Location]],'Location analysis'!A:A,'Location analysis'!C:C)</f>
        <v>-74.420399000000003</v>
      </c>
      <c r="G5140" t="s">
        <v>125</v>
      </c>
      <c r="H5140" t="s">
        <v>97</v>
      </c>
      <c r="I5140">
        <v>15418092055</v>
      </c>
      <c r="J5140" t="s">
        <v>804</v>
      </c>
      <c r="K5140" t="s">
        <v>51</v>
      </c>
      <c r="L5140">
        <v>144</v>
      </c>
      <c r="M5140">
        <v>2</v>
      </c>
      <c r="N5140">
        <v>1</v>
      </c>
      <c r="O5140">
        <v>144</v>
      </c>
      <c r="P5140">
        <v>2</v>
      </c>
      <c r="Q5140">
        <v>1</v>
      </c>
      <c r="R5140">
        <v>2</v>
      </c>
      <c r="S5140">
        <v>2</v>
      </c>
      <c r="T5140" s="1">
        <v>44772</v>
      </c>
      <c r="U5140" t="str">
        <f t="shared" si="400"/>
        <v>S. Pellegrino Sparkling Mineral Water</v>
      </c>
      <c r="V5140" t="str">
        <f t="shared" si="401"/>
        <v>Water</v>
      </c>
      <c r="W5140" t="s">
        <v>97</v>
      </c>
      <c r="X5140" t="b">
        <f t="shared" si="403"/>
        <v>1</v>
      </c>
      <c r="Y5140">
        <f t="shared" si="402"/>
        <v>2</v>
      </c>
      <c r="Z5140" s="2">
        <f t="shared" si="404"/>
        <v>1.3333333333333333</v>
      </c>
      <c r="AA5140" t="s">
        <v>125</v>
      </c>
      <c r="AD5140" t="s">
        <v>132</v>
      </c>
      <c r="AE5140" t="s">
        <v>805</v>
      </c>
      <c r="AF5140">
        <v>2022</v>
      </c>
    </row>
    <row r="5141" spans="1:32" x14ac:dyDescent="0.25">
      <c r="A5141" t="s">
        <v>29</v>
      </c>
      <c r="B5141" t="s">
        <v>30</v>
      </c>
      <c r="C5141" t="s">
        <v>31</v>
      </c>
      <c r="D5141" t="s">
        <v>32</v>
      </c>
      <c r="E5141">
        <f>_xlfn.XLOOKUP(Table1[[#This Row],[Location]],'Location analysis'!A:A,'Location analysis'!B:B)</f>
        <v>40.423690999999998</v>
      </c>
      <c r="F5141">
        <f>_xlfn.XLOOKUP(Table1[[#This Row],[Location]],'Location analysis'!A:A,'Location analysis'!C:C)</f>
        <v>-74.380831999999998</v>
      </c>
      <c r="G5141" t="s">
        <v>703</v>
      </c>
      <c r="I5141">
        <v>15419772107</v>
      </c>
      <c r="J5141" t="s">
        <v>804</v>
      </c>
      <c r="K5141" t="s">
        <v>51</v>
      </c>
      <c r="L5141">
        <v>140</v>
      </c>
      <c r="M5141">
        <v>1.5</v>
      </c>
      <c r="N5141">
        <v>1</v>
      </c>
      <c r="O5141">
        <v>140</v>
      </c>
      <c r="P5141">
        <v>1.5</v>
      </c>
      <c r="Q5141">
        <v>1</v>
      </c>
      <c r="R5141">
        <v>1.5</v>
      </c>
      <c r="S5141">
        <v>1.5</v>
      </c>
      <c r="T5141" s="1">
        <v>44765</v>
      </c>
      <c r="U5141" t="str">
        <f t="shared" si="400"/>
        <v>Canada Dry - Ginger Ale &amp; Lemonde</v>
      </c>
      <c r="V5141" t="str">
        <f t="shared" si="401"/>
        <v>Cell is Blank - Dis-regard</v>
      </c>
      <c r="W5141" t="s">
        <v>34</v>
      </c>
      <c r="X5141" t="b">
        <f t="shared" si="403"/>
        <v>1</v>
      </c>
      <c r="Y5141">
        <f t="shared" si="402"/>
        <v>1.5</v>
      </c>
      <c r="Z5141" s="2">
        <f t="shared" si="404"/>
        <v>1</v>
      </c>
      <c r="AA5141" t="s">
        <v>704</v>
      </c>
      <c r="AB5141" t="s">
        <v>705</v>
      </c>
      <c r="AD5141" t="s">
        <v>132</v>
      </c>
      <c r="AE5141" t="s">
        <v>805</v>
      </c>
      <c r="AF5141">
        <v>2022</v>
      </c>
    </row>
    <row r="5142" spans="1:32" x14ac:dyDescent="0.25">
      <c r="A5142" t="s">
        <v>29</v>
      </c>
      <c r="B5142" t="s">
        <v>46</v>
      </c>
      <c r="C5142" t="s">
        <v>31</v>
      </c>
      <c r="D5142" t="s">
        <v>47</v>
      </c>
      <c r="E5142">
        <f>_xlfn.XLOOKUP(Table1[[#This Row],[Location]],'Location analysis'!A:A,'Location analysis'!B:B)</f>
        <v>40.423690999999998</v>
      </c>
      <c r="F5142">
        <f>_xlfn.XLOOKUP(Table1[[#This Row],[Location]],'Location analysis'!A:A,'Location analysis'!C:C)</f>
        <v>-74.380831999999998</v>
      </c>
      <c r="G5142" t="s">
        <v>160</v>
      </c>
      <c r="H5142" t="s">
        <v>49</v>
      </c>
      <c r="I5142">
        <v>15416503617</v>
      </c>
      <c r="J5142" t="s">
        <v>804</v>
      </c>
      <c r="K5142" t="s">
        <v>51</v>
      </c>
      <c r="L5142">
        <v>143</v>
      </c>
      <c r="M5142">
        <v>2.5</v>
      </c>
      <c r="N5142">
        <v>1</v>
      </c>
      <c r="O5142">
        <v>143</v>
      </c>
      <c r="P5142">
        <v>2.5</v>
      </c>
      <c r="Q5142">
        <v>1</v>
      </c>
      <c r="R5142">
        <v>2.5</v>
      </c>
      <c r="S5142">
        <v>2.5</v>
      </c>
      <c r="T5142" s="1">
        <v>44765</v>
      </c>
      <c r="U5142" t="str">
        <f t="shared" si="400"/>
        <v>Snapple Diet Tea - Peach Tea</v>
      </c>
      <c r="V5142" t="str">
        <f t="shared" si="401"/>
        <v>Non Carbonated</v>
      </c>
      <c r="W5142" t="s">
        <v>49</v>
      </c>
      <c r="X5142" t="b">
        <f t="shared" si="403"/>
        <v>1</v>
      </c>
      <c r="Y5142">
        <f t="shared" si="402"/>
        <v>2.5</v>
      </c>
      <c r="Z5142" s="2">
        <f t="shared" si="404"/>
        <v>1.6666666666666667</v>
      </c>
      <c r="AA5142" t="s">
        <v>75</v>
      </c>
      <c r="AB5142" t="s">
        <v>161</v>
      </c>
      <c r="AD5142" t="s">
        <v>132</v>
      </c>
      <c r="AE5142" t="s">
        <v>805</v>
      </c>
      <c r="AF5142">
        <v>2022</v>
      </c>
    </row>
    <row r="5143" spans="1:32" x14ac:dyDescent="0.25">
      <c r="A5143" t="s">
        <v>29</v>
      </c>
      <c r="B5143" t="s">
        <v>394</v>
      </c>
      <c r="C5143" t="s">
        <v>395</v>
      </c>
      <c r="D5143" t="s">
        <v>396</v>
      </c>
      <c r="E5143">
        <f>_xlfn.XLOOKUP(Table1[[#This Row],[Location]],'Location analysis'!A:A,'Location analysis'!B:B)</f>
        <v>40.416893999999999</v>
      </c>
      <c r="F5143">
        <f>_xlfn.XLOOKUP(Table1[[#This Row],[Location]],'Location analysis'!A:A,'Location analysis'!C:C)</f>
        <v>-74.420399000000003</v>
      </c>
      <c r="G5143" t="s">
        <v>125</v>
      </c>
      <c r="H5143" t="s">
        <v>97</v>
      </c>
      <c r="I5143">
        <v>15419959211</v>
      </c>
      <c r="J5143" t="s">
        <v>804</v>
      </c>
      <c r="K5143" t="s">
        <v>36</v>
      </c>
      <c r="L5143">
        <v>144</v>
      </c>
      <c r="M5143">
        <v>2</v>
      </c>
      <c r="N5143">
        <v>1</v>
      </c>
      <c r="O5143">
        <v>144</v>
      </c>
      <c r="P5143">
        <v>2</v>
      </c>
      <c r="Q5143">
        <v>1</v>
      </c>
      <c r="R5143">
        <v>2</v>
      </c>
      <c r="S5143">
        <v>2</v>
      </c>
      <c r="T5143" s="1">
        <v>44772</v>
      </c>
      <c r="U5143" t="str">
        <f t="shared" si="400"/>
        <v>S. Pellegrino Sparkling Mineral Water</v>
      </c>
      <c r="V5143" t="str">
        <f t="shared" si="401"/>
        <v>Water</v>
      </c>
      <c r="W5143" t="s">
        <v>97</v>
      </c>
      <c r="X5143" t="b">
        <f t="shared" si="403"/>
        <v>1</v>
      </c>
      <c r="Y5143">
        <f t="shared" si="402"/>
        <v>2</v>
      </c>
      <c r="Z5143" s="2">
        <f t="shared" si="404"/>
        <v>1.3333333333333333</v>
      </c>
      <c r="AA5143" t="s">
        <v>125</v>
      </c>
      <c r="AD5143" t="s">
        <v>132</v>
      </c>
      <c r="AE5143" t="s">
        <v>805</v>
      </c>
      <c r="AF5143">
        <v>2022</v>
      </c>
    </row>
    <row r="5144" spans="1:32" x14ac:dyDescent="0.25">
      <c r="A5144" t="s">
        <v>29</v>
      </c>
      <c r="B5144" t="s">
        <v>394</v>
      </c>
      <c r="C5144" t="s">
        <v>395</v>
      </c>
      <c r="D5144" t="s">
        <v>396</v>
      </c>
      <c r="E5144">
        <f>_xlfn.XLOOKUP(Table1[[#This Row],[Location]],'Location analysis'!A:A,'Location analysis'!B:B)</f>
        <v>40.416893999999999</v>
      </c>
      <c r="F5144">
        <f>_xlfn.XLOOKUP(Table1[[#This Row],[Location]],'Location analysis'!A:A,'Location analysis'!C:C)</f>
        <v>-74.420399000000003</v>
      </c>
      <c r="G5144" t="s">
        <v>664</v>
      </c>
      <c r="H5144" t="s">
        <v>49</v>
      </c>
      <c r="I5144">
        <v>15423548874</v>
      </c>
      <c r="J5144" t="s">
        <v>804</v>
      </c>
      <c r="K5144" t="s">
        <v>51</v>
      </c>
      <c r="L5144">
        <v>143</v>
      </c>
      <c r="M5144">
        <v>2.75</v>
      </c>
      <c r="N5144">
        <v>1</v>
      </c>
      <c r="O5144">
        <v>143</v>
      </c>
      <c r="P5144">
        <v>2.75</v>
      </c>
      <c r="Q5144">
        <v>1</v>
      </c>
      <c r="R5144">
        <v>2.75</v>
      </c>
      <c r="S5144">
        <v>2.75</v>
      </c>
      <c r="T5144" s="1">
        <v>44772</v>
      </c>
      <c r="U5144" t="str">
        <f t="shared" si="400"/>
        <v>BodyArmor  LYTE - Blueberry Pomegranate</v>
      </c>
      <c r="V5144" t="str">
        <f t="shared" si="401"/>
        <v>Non Carbonated</v>
      </c>
      <c r="W5144" t="s">
        <v>49</v>
      </c>
      <c r="X5144" t="b">
        <f t="shared" si="403"/>
        <v>1</v>
      </c>
      <c r="Y5144">
        <f t="shared" si="402"/>
        <v>2.75</v>
      </c>
      <c r="Z5144" s="2">
        <f t="shared" si="404"/>
        <v>1.8333333333333333</v>
      </c>
      <c r="AA5144" t="s">
        <v>665</v>
      </c>
      <c r="AB5144" t="s">
        <v>666</v>
      </c>
      <c r="AD5144" t="s">
        <v>132</v>
      </c>
      <c r="AE5144" t="s">
        <v>805</v>
      </c>
      <c r="AF5144">
        <v>2022</v>
      </c>
    </row>
    <row r="5145" spans="1:32" x14ac:dyDescent="0.25">
      <c r="A5145" t="s">
        <v>29</v>
      </c>
      <c r="B5145" t="s">
        <v>394</v>
      </c>
      <c r="C5145" t="s">
        <v>395</v>
      </c>
      <c r="D5145" t="s">
        <v>396</v>
      </c>
      <c r="E5145">
        <f>_xlfn.XLOOKUP(Table1[[#This Row],[Location]],'Location analysis'!A:A,'Location analysis'!B:B)</f>
        <v>40.416893999999999</v>
      </c>
      <c r="F5145">
        <f>_xlfn.XLOOKUP(Table1[[#This Row],[Location]],'Location analysis'!A:A,'Location analysis'!C:C)</f>
        <v>-74.420399000000003</v>
      </c>
      <c r="G5145" t="s">
        <v>485</v>
      </c>
      <c r="H5145" t="s">
        <v>43</v>
      </c>
      <c r="I5145">
        <v>15420066197</v>
      </c>
      <c r="J5145" t="s">
        <v>804</v>
      </c>
      <c r="K5145" t="s">
        <v>51</v>
      </c>
      <c r="L5145">
        <v>136</v>
      </c>
      <c r="M5145">
        <v>2</v>
      </c>
      <c r="N5145">
        <v>1</v>
      </c>
      <c r="O5145">
        <v>136</v>
      </c>
      <c r="P5145">
        <v>2</v>
      </c>
      <c r="Q5145">
        <v>1</v>
      </c>
      <c r="R5145">
        <v>2</v>
      </c>
      <c r="S5145">
        <v>2</v>
      </c>
      <c r="T5145" s="1">
        <v>44772</v>
      </c>
      <c r="U5145" t="str">
        <f t="shared" si="400"/>
        <v>Keto Bar - Creamy Peanut Butter Chocolate</v>
      </c>
      <c r="V5145" t="str">
        <f t="shared" si="401"/>
        <v>Food</v>
      </c>
      <c r="W5145" t="s">
        <v>43</v>
      </c>
      <c r="X5145" t="b">
        <f t="shared" si="403"/>
        <v>1</v>
      </c>
      <c r="Y5145">
        <f t="shared" si="402"/>
        <v>2</v>
      </c>
      <c r="Z5145" s="2">
        <f t="shared" si="404"/>
        <v>1.3333333333333333</v>
      </c>
      <c r="AA5145" t="s">
        <v>486</v>
      </c>
      <c r="AB5145" t="s">
        <v>487</v>
      </c>
      <c r="AD5145" t="s">
        <v>132</v>
      </c>
      <c r="AE5145" t="s">
        <v>805</v>
      </c>
      <c r="AF5145">
        <v>2022</v>
      </c>
    </row>
    <row r="5146" spans="1:32" x14ac:dyDescent="0.25">
      <c r="A5146" t="s">
        <v>29</v>
      </c>
      <c r="B5146" t="s">
        <v>394</v>
      </c>
      <c r="C5146" t="s">
        <v>395</v>
      </c>
      <c r="D5146" t="s">
        <v>396</v>
      </c>
      <c r="E5146">
        <f>_xlfn.XLOOKUP(Table1[[#This Row],[Location]],'Location analysis'!A:A,'Location analysis'!B:B)</f>
        <v>40.416893999999999</v>
      </c>
      <c r="F5146">
        <f>_xlfn.XLOOKUP(Table1[[#This Row],[Location]],'Location analysis'!A:A,'Location analysis'!C:C)</f>
        <v>-74.420399000000003</v>
      </c>
      <c r="G5146" t="s">
        <v>542</v>
      </c>
      <c r="H5146" t="s">
        <v>43</v>
      </c>
      <c r="I5146">
        <v>15423574208</v>
      </c>
      <c r="J5146" t="s">
        <v>804</v>
      </c>
      <c r="K5146" t="s">
        <v>51</v>
      </c>
      <c r="L5146">
        <v>113</v>
      </c>
      <c r="M5146">
        <v>1.5</v>
      </c>
      <c r="N5146">
        <v>1</v>
      </c>
      <c r="O5146">
        <v>113</v>
      </c>
      <c r="P5146">
        <v>1.5</v>
      </c>
      <c r="Q5146">
        <v>1</v>
      </c>
      <c r="R5146">
        <v>1.5</v>
      </c>
      <c r="S5146">
        <v>1.5</v>
      </c>
      <c r="T5146" s="1">
        <v>44772</v>
      </c>
      <c r="U5146" t="str">
        <f t="shared" si="400"/>
        <v>Pop Corners - White Cheddar</v>
      </c>
      <c r="V5146" t="str">
        <f t="shared" si="401"/>
        <v>Food</v>
      </c>
      <c r="W5146" t="s">
        <v>43</v>
      </c>
      <c r="X5146" t="b">
        <f t="shared" si="403"/>
        <v>1</v>
      </c>
      <c r="Y5146">
        <f t="shared" si="402"/>
        <v>1.5</v>
      </c>
      <c r="Z5146" s="2">
        <f t="shared" si="404"/>
        <v>1</v>
      </c>
      <c r="AA5146" t="s">
        <v>509</v>
      </c>
      <c r="AB5146" t="s">
        <v>204</v>
      </c>
      <c r="AD5146" t="s">
        <v>132</v>
      </c>
      <c r="AE5146" t="s">
        <v>805</v>
      </c>
      <c r="AF5146">
        <v>2022</v>
      </c>
    </row>
    <row r="5147" spans="1:32" x14ac:dyDescent="0.25">
      <c r="A5147" t="s">
        <v>29</v>
      </c>
      <c r="B5147" t="s">
        <v>394</v>
      </c>
      <c r="C5147" t="s">
        <v>395</v>
      </c>
      <c r="D5147" t="s">
        <v>396</v>
      </c>
      <c r="E5147">
        <f>_xlfn.XLOOKUP(Table1[[#This Row],[Location]],'Location analysis'!A:A,'Location analysis'!B:B)</f>
        <v>40.416893999999999</v>
      </c>
      <c r="F5147">
        <f>_xlfn.XLOOKUP(Table1[[#This Row],[Location]],'Location analysis'!A:A,'Location analysis'!C:C)</f>
        <v>-74.420399000000003</v>
      </c>
      <c r="G5147" t="s">
        <v>160</v>
      </c>
      <c r="H5147" t="s">
        <v>49</v>
      </c>
      <c r="I5147">
        <v>15420102626</v>
      </c>
      <c r="J5147" t="s">
        <v>804</v>
      </c>
      <c r="K5147" t="s">
        <v>51</v>
      </c>
      <c r="L5147">
        <v>145</v>
      </c>
      <c r="M5147">
        <v>2.5</v>
      </c>
      <c r="N5147">
        <v>1</v>
      </c>
      <c r="O5147">
        <v>145</v>
      </c>
      <c r="P5147">
        <v>2.5</v>
      </c>
      <c r="Q5147">
        <v>1</v>
      </c>
      <c r="R5147">
        <v>2.5</v>
      </c>
      <c r="S5147">
        <v>2.5</v>
      </c>
      <c r="T5147" s="1">
        <v>44772</v>
      </c>
      <c r="U5147" t="str">
        <f t="shared" si="400"/>
        <v>Snapple Diet Tea - Peach Tea</v>
      </c>
      <c r="V5147" t="str">
        <f t="shared" si="401"/>
        <v>Non Carbonated</v>
      </c>
      <c r="W5147" t="s">
        <v>49</v>
      </c>
      <c r="X5147" t="b">
        <f t="shared" si="403"/>
        <v>1</v>
      </c>
      <c r="Y5147">
        <f t="shared" si="402"/>
        <v>2.5</v>
      </c>
      <c r="Z5147" s="2">
        <f t="shared" si="404"/>
        <v>1.6666666666666667</v>
      </c>
      <c r="AA5147" t="s">
        <v>75</v>
      </c>
      <c r="AB5147" t="s">
        <v>161</v>
      </c>
      <c r="AD5147" t="s">
        <v>132</v>
      </c>
      <c r="AE5147" t="s">
        <v>805</v>
      </c>
      <c r="AF5147">
        <v>2022</v>
      </c>
    </row>
    <row r="5148" spans="1:32" x14ac:dyDescent="0.25">
      <c r="A5148" t="s">
        <v>29</v>
      </c>
      <c r="B5148" t="s">
        <v>394</v>
      </c>
      <c r="C5148" t="s">
        <v>395</v>
      </c>
      <c r="D5148" t="s">
        <v>396</v>
      </c>
      <c r="E5148">
        <f>_xlfn.XLOOKUP(Table1[[#This Row],[Location]],'Location analysis'!A:A,'Location analysis'!B:B)</f>
        <v>40.416893999999999</v>
      </c>
      <c r="F5148">
        <f>_xlfn.XLOOKUP(Table1[[#This Row],[Location]],'Location analysis'!A:A,'Location analysis'!C:C)</f>
        <v>-74.420399000000003</v>
      </c>
      <c r="G5148" t="s">
        <v>542</v>
      </c>
      <c r="H5148" t="s">
        <v>43</v>
      </c>
      <c r="I5148">
        <v>15423582686</v>
      </c>
      <c r="J5148" t="s">
        <v>804</v>
      </c>
      <c r="K5148" t="s">
        <v>51</v>
      </c>
      <c r="L5148">
        <v>113</v>
      </c>
      <c r="M5148">
        <v>1.5</v>
      </c>
      <c r="N5148">
        <v>1</v>
      </c>
      <c r="O5148">
        <v>113</v>
      </c>
      <c r="P5148">
        <v>1.5</v>
      </c>
      <c r="Q5148">
        <v>1</v>
      </c>
      <c r="R5148">
        <v>1.5</v>
      </c>
      <c r="S5148">
        <v>1.5</v>
      </c>
      <c r="T5148" s="1">
        <v>44772</v>
      </c>
      <c r="U5148" t="str">
        <f t="shared" si="400"/>
        <v>Pop Corners - White Cheddar</v>
      </c>
      <c r="V5148" t="str">
        <f t="shared" si="401"/>
        <v>Food</v>
      </c>
      <c r="W5148" t="s">
        <v>43</v>
      </c>
      <c r="X5148" t="b">
        <f t="shared" si="403"/>
        <v>1</v>
      </c>
      <c r="Y5148">
        <f t="shared" si="402"/>
        <v>1.5</v>
      </c>
      <c r="Z5148" s="2">
        <f t="shared" si="404"/>
        <v>1</v>
      </c>
      <c r="AA5148" t="s">
        <v>509</v>
      </c>
      <c r="AB5148" t="s">
        <v>204</v>
      </c>
      <c r="AD5148" t="s">
        <v>132</v>
      </c>
      <c r="AE5148" t="s">
        <v>805</v>
      </c>
      <c r="AF5148">
        <v>2022</v>
      </c>
    </row>
    <row r="5149" spans="1:32" x14ac:dyDescent="0.25">
      <c r="A5149" t="s">
        <v>29</v>
      </c>
      <c r="B5149" t="s">
        <v>394</v>
      </c>
      <c r="C5149" t="s">
        <v>395</v>
      </c>
      <c r="D5149" t="s">
        <v>396</v>
      </c>
      <c r="E5149">
        <f>_xlfn.XLOOKUP(Table1[[#This Row],[Location]],'Location analysis'!A:A,'Location analysis'!B:B)</f>
        <v>40.416893999999999</v>
      </c>
      <c r="F5149">
        <f>_xlfn.XLOOKUP(Table1[[#This Row],[Location]],'Location analysis'!A:A,'Location analysis'!C:C)</f>
        <v>-74.420399000000003</v>
      </c>
      <c r="G5149" t="s">
        <v>154</v>
      </c>
      <c r="H5149" t="s">
        <v>43</v>
      </c>
      <c r="I5149">
        <v>15416702966</v>
      </c>
      <c r="J5149" t="s">
        <v>804</v>
      </c>
      <c r="K5149" t="s">
        <v>36</v>
      </c>
      <c r="L5149">
        <v>110</v>
      </c>
      <c r="M5149">
        <v>1.5</v>
      </c>
      <c r="N5149">
        <v>1</v>
      </c>
      <c r="O5149">
        <v>110</v>
      </c>
      <c r="P5149">
        <v>1.5</v>
      </c>
      <c r="Q5149">
        <v>1</v>
      </c>
      <c r="R5149">
        <v>1.5</v>
      </c>
      <c r="S5149">
        <v>1.5</v>
      </c>
      <c r="T5149" s="1">
        <v>44772</v>
      </c>
      <c r="U5149" t="str">
        <f t="shared" si="400"/>
        <v>SunChips Multigrain - Harvest Cheddar</v>
      </c>
      <c r="V5149" t="str">
        <f t="shared" si="401"/>
        <v>Food</v>
      </c>
      <c r="W5149" t="s">
        <v>43</v>
      </c>
      <c r="X5149" t="b">
        <f t="shared" si="403"/>
        <v>1</v>
      </c>
      <c r="Y5149">
        <f t="shared" si="402"/>
        <v>1.5</v>
      </c>
      <c r="Z5149" s="2">
        <f t="shared" si="404"/>
        <v>1</v>
      </c>
      <c r="AA5149" t="s">
        <v>129</v>
      </c>
      <c r="AB5149" t="s">
        <v>155</v>
      </c>
      <c r="AD5149" t="s">
        <v>132</v>
      </c>
      <c r="AE5149" t="s">
        <v>805</v>
      </c>
      <c r="AF5149">
        <v>2022</v>
      </c>
    </row>
    <row r="5150" spans="1:32" x14ac:dyDescent="0.25">
      <c r="A5150" t="s">
        <v>29</v>
      </c>
      <c r="B5150" t="s">
        <v>394</v>
      </c>
      <c r="C5150" t="s">
        <v>395</v>
      </c>
      <c r="D5150" t="s">
        <v>396</v>
      </c>
      <c r="E5150">
        <f>_xlfn.XLOOKUP(Table1[[#This Row],[Location]],'Location analysis'!A:A,'Location analysis'!B:B)</f>
        <v>40.416893999999999</v>
      </c>
      <c r="F5150">
        <f>_xlfn.XLOOKUP(Table1[[#This Row],[Location]],'Location analysis'!A:A,'Location analysis'!C:C)</f>
        <v>-74.420399000000003</v>
      </c>
      <c r="G5150" t="s">
        <v>182</v>
      </c>
      <c r="H5150" t="s">
        <v>34</v>
      </c>
      <c r="I5150">
        <v>15423893371</v>
      </c>
      <c r="J5150" t="s">
        <v>804</v>
      </c>
      <c r="K5150" t="s">
        <v>36</v>
      </c>
      <c r="L5150">
        <v>142</v>
      </c>
      <c r="M5150">
        <v>1.5</v>
      </c>
      <c r="N5150">
        <v>1</v>
      </c>
      <c r="O5150">
        <v>142</v>
      </c>
      <c r="P5150">
        <v>1.5</v>
      </c>
      <c r="Q5150">
        <v>1</v>
      </c>
      <c r="R5150">
        <v>1.5</v>
      </c>
      <c r="S5150">
        <v>1.5</v>
      </c>
      <c r="T5150" s="1">
        <v>44772</v>
      </c>
      <c r="U5150" t="str">
        <f t="shared" si="400"/>
        <v>Coca Cola - Zero Sugar</v>
      </c>
      <c r="V5150" t="str">
        <f t="shared" si="401"/>
        <v>Carbonated</v>
      </c>
      <c r="W5150" t="s">
        <v>34</v>
      </c>
      <c r="X5150" t="b">
        <f t="shared" si="403"/>
        <v>1</v>
      </c>
      <c r="Y5150">
        <f t="shared" si="402"/>
        <v>1.5</v>
      </c>
      <c r="Z5150" s="2">
        <f t="shared" si="404"/>
        <v>1</v>
      </c>
      <c r="AA5150" t="s">
        <v>183</v>
      </c>
      <c r="AB5150" t="s">
        <v>184</v>
      </c>
      <c r="AD5150" t="s">
        <v>132</v>
      </c>
      <c r="AE5150" t="s">
        <v>805</v>
      </c>
      <c r="AF5150">
        <v>2022</v>
      </c>
    </row>
    <row r="5151" spans="1:32" x14ac:dyDescent="0.25">
      <c r="A5151" t="s">
        <v>29</v>
      </c>
      <c r="B5151" t="s">
        <v>394</v>
      </c>
      <c r="C5151" t="s">
        <v>395</v>
      </c>
      <c r="D5151" t="s">
        <v>396</v>
      </c>
      <c r="E5151">
        <f>_xlfn.XLOOKUP(Table1[[#This Row],[Location]],'Location analysis'!A:A,'Location analysis'!B:B)</f>
        <v>40.416893999999999</v>
      </c>
      <c r="F5151">
        <f>_xlfn.XLOOKUP(Table1[[#This Row],[Location]],'Location analysis'!A:A,'Location analysis'!C:C)</f>
        <v>-74.420399000000003</v>
      </c>
      <c r="G5151" t="s">
        <v>628</v>
      </c>
      <c r="H5151" t="s">
        <v>43</v>
      </c>
      <c r="I5151">
        <v>15423894251</v>
      </c>
      <c r="J5151" t="s">
        <v>804</v>
      </c>
      <c r="K5151" t="s">
        <v>36</v>
      </c>
      <c r="L5151">
        <v>112</v>
      </c>
      <c r="M5151">
        <v>1.5</v>
      </c>
      <c r="N5151">
        <v>1</v>
      </c>
      <c r="O5151">
        <v>112</v>
      </c>
      <c r="P5151">
        <v>1.5</v>
      </c>
      <c r="Q5151">
        <v>1</v>
      </c>
      <c r="R5151">
        <v>1.5</v>
      </c>
      <c r="S5151">
        <v>1.5</v>
      </c>
      <c r="T5151" s="1">
        <v>44772</v>
      </c>
      <c r="U5151" t="str">
        <f t="shared" si="400"/>
        <v>Pop Corners - Sweet &amp; Salty Kettle</v>
      </c>
      <c r="V5151" t="str">
        <f t="shared" si="401"/>
        <v>Food</v>
      </c>
      <c r="W5151" t="s">
        <v>43</v>
      </c>
      <c r="X5151" t="b">
        <f t="shared" si="403"/>
        <v>1</v>
      </c>
      <c r="Y5151">
        <f t="shared" si="402"/>
        <v>1.5</v>
      </c>
      <c r="Z5151" s="2">
        <f t="shared" si="404"/>
        <v>1</v>
      </c>
      <c r="AA5151" t="s">
        <v>509</v>
      </c>
      <c r="AB5151" t="s">
        <v>629</v>
      </c>
      <c r="AD5151" t="s">
        <v>132</v>
      </c>
      <c r="AE5151" t="s">
        <v>805</v>
      </c>
      <c r="AF5151">
        <v>2022</v>
      </c>
    </row>
    <row r="5152" spans="1:32" x14ac:dyDescent="0.25">
      <c r="A5152" t="s">
        <v>29</v>
      </c>
      <c r="B5152" t="s">
        <v>394</v>
      </c>
      <c r="C5152" t="s">
        <v>395</v>
      </c>
      <c r="D5152" t="s">
        <v>396</v>
      </c>
      <c r="E5152">
        <f>_xlfn.XLOOKUP(Table1[[#This Row],[Location]],'Location analysis'!A:A,'Location analysis'!B:B)</f>
        <v>40.416893999999999</v>
      </c>
      <c r="F5152">
        <f>_xlfn.XLOOKUP(Table1[[#This Row],[Location]],'Location analysis'!A:A,'Location analysis'!C:C)</f>
        <v>-74.420399000000003</v>
      </c>
      <c r="G5152" t="s">
        <v>463</v>
      </c>
      <c r="H5152" t="s">
        <v>34</v>
      </c>
      <c r="I5152">
        <v>15418651036</v>
      </c>
      <c r="J5152" t="s">
        <v>804</v>
      </c>
      <c r="K5152" t="s">
        <v>36</v>
      </c>
      <c r="L5152">
        <v>148</v>
      </c>
      <c r="M5152">
        <v>3</v>
      </c>
      <c r="N5152">
        <v>1</v>
      </c>
      <c r="O5152">
        <v>148</v>
      </c>
      <c r="P5152">
        <v>3</v>
      </c>
      <c r="Q5152">
        <v>1</v>
      </c>
      <c r="R5152">
        <v>3</v>
      </c>
      <c r="S5152">
        <v>3</v>
      </c>
      <c r="T5152" s="1">
        <v>44772</v>
      </c>
      <c r="U5152" t="str">
        <f t="shared" si="400"/>
        <v>Starbucks Refresher - Real Coconut Water</v>
      </c>
      <c r="V5152" t="str">
        <f t="shared" si="401"/>
        <v>Carbonated</v>
      </c>
      <c r="W5152" t="s">
        <v>34</v>
      </c>
      <c r="X5152" t="b">
        <f t="shared" si="403"/>
        <v>1</v>
      </c>
      <c r="Y5152">
        <f t="shared" si="402"/>
        <v>3</v>
      </c>
      <c r="Z5152" s="2">
        <f t="shared" si="404"/>
        <v>2</v>
      </c>
      <c r="AA5152" t="s">
        <v>464</v>
      </c>
      <c r="AB5152" t="s">
        <v>465</v>
      </c>
      <c r="AD5152" t="s">
        <v>132</v>
      </c>
      <c r="AE5152" t="s">
        <v>805</v>
      </c>
      <c r="AF5152">
        <v>2022</v>
      </c>
    </row>
    <row r="5153" spans="1:32" x14ac:dyDescent="0.25">
      <c r="A5153" t="s">
        <v>29</v>
      </c>
      <c r="B5153" t="s">
        <v>394</v>
      </c>
      <c r="C5153" t="s">
        <v>395</v>
      </c>
      <c r="D5153" t="s">
        <v>396</v>
      </c>
      <c r="E5153">
        <f>_xlfn.XLOOKUP(Table1[[#This Row],[Location]],'Location analysis'!A:A,'Location analysis'!B:B)</f>
        <v>40.416893999999999</v>
      </c>
      <c r="F5153">
        <f>_xlfn.XLOOKUP(Table1[[#This Row],[Location]],'Location analysis'!A:A,'Location analysis'!C:C)</f>
        <v>-74.420399000000003</v>
      </c>
      <c r="G5153" t="s">
        <v>182</v>
      </c>
      <c r="H5153" t="s">
        <v>34</v>
      </c>
      <c r="I5153">
        <v>15423894842</v>
      </c>
      <c r="J5153" t="s">
        <v>804</v>
      </c>
      <c r="K5153" t="s">
        <v>36</v>
      </c>
      <c r="L5153">
        <v>142</v>
      </c>
      <c r="M5153">
        <v>1.5</v>
      </c>
      <c r="N5153">
        <v>1</v>
      </c>
      <c r="O5153">
        <v>142</v>
      </c>
      <c r="P5153">
        <v>1.5</v>
      </c>
      <c r="Q5153">
        <v>1</v>
      </c>
      <c r="R5153">
        <v>1.5</v>
      </c>
      <c r="S5153">
        <v>1.5</v>
      </c>
      <c r="T5153" s="1">
        <v>44772</v>
      </c>
      <c r="U5153" t="str">
        <f t="shared" si="400"/>
        <v>Coca Cola - Zero Sugar</v>
      </c>
      <c r="V5153" t="str">
        <f t="shared" si="401"/>
        <v>Carbonated</v>
      </c>
      <c r="W5153" t="s">
        <v>34</v>
      </c>
      <c r="X5153" t="b">
        <f t="shared" si="403"/>
        <v>1</v>
      </c>
      <c r="Y5153">
        <f t="shared" si="402"/>
        <v>1.5</v>
      </c>
      <c r="Z5153" s="2">
        <f t="shared" si="404"/>
        <v>1</v>
      </c>
      <c r="AA5153" t="s">
        <v>183</v>
      </c>
      <c r="AB5153" t="s">
        <v>184</v>
      </c>
      <c r="AD5153" t="s">
        <v>132</v>
      </c>
      <c r="AE5153" t="s">
        <v>805</v>
      </c>
      <c r="AF5153">
        <v>2022</v>
      </c>
    </row>
    <row r="5154" spans="1:32" x14ac:dyDescent="0.25">
      <c r="A5154" t="s">
        <v>29</v>
      </c>
      <c r="B5154" t="s">
        <v>394</v>
      </c>
      <c r="C5154" t="s">
        <v>395</v>
      </c>
      <c r="D5154" t="s">
        <v>396</v>
      </c>
      <c r="E5154">
        <f>_xlfn.XLOOKUP(Table1[[#This Row],[Location]],'Location analysis'!A:A,'Location analysis'!B:B)</f>
        <v>40.416893999999999</v>
      </c>
      <c r="F5154">
        <f>_xlfn.XLOOKUP(Table1[[#This Row],[Location]],'Location analysis'!A:A,'Location analysis'!C:C)</f>
        <v>-74.420399000000003</v>
      </c>
      <c r="G5154" t="s">
        <v>192</v>
      </c>
      <c r="H5154" t="s">
        <v>43</v>
      </c>
      <c r="I5154">
        <v>15423895482</v>
      </c>
      <c r="J5154" t="s">
        <v>804</v>
      </c>
      <c r="K5154" t="s">
        <v>51</v>
      </c>
      <c r="L5154">
        <v>121</v>
      </c>
      <c r="M5154">
        <v>1.5</v>
      </c>
      <c r="N5154">
        <v>1</v>
      </c>
      <c r="O5154">
        <v>121</v>
      </c>
      <c r="P5154">
        <v>1.5</v>
      </c>
      <c r="Q5154">
        <v>1</v>
      </c>
      <c r="R5154">
        <v>1.5</v>
      </c>
      <c r="S5154">
        <v>1.5</v>
      </c>
      <c r="T5154" s="1">
        <v>44772</v>
      </c>
      <c r="U5154" t="str">
        <f t="shared" si="400"/>
        <v>CheezIt - Original</v>
      </c>
      <c r="V5154" t="str">
        <f t="shared" si="401"/>
        <v>Food</v>
      </c>
      <c r="W5154" t="s">
        <v>43</v>
      </c>
      <c r="X5154" t="b">
        <f t="shared" si="403"/>
        <v>1</v>
      </c>
      <c r="Y5154">
        <f t="shared" si="402"/>
        <v>1.5</v>
      </c>
      <c r="Z5154" s="2">
        <f t="shared" si="404"/>
        <v>1</v>
      </c>
      <c r="AA5154" t="s">
        <v>193</v>
      </c>
      <c r="AB5154" t="s">
        <v>150</v>
      </c>
      <c r="AD5154" t="s">
        <v>132</v>
      </c>
      <c r="AE5154" t="s">
        <v>805</v>
      </c>
      <c r="AF5154">
        <v>2022</v>
      </c>
    </row>
    <row r="5155" spans="1:32" x14ac:dyDescent="0.25">
      <c r="A5155" t="s">
        <v>29</v>
      </c>
      <c r="B5155" t="s">
        <v>394</v>
      </c>
      <c r="C5155" t="s">
        <v>395</v>
      </c>
      <c r="D5155" t="s">
        <v>396</v>
      </c>
      <c r="E5155">
        <f>_xlfn.XLOOKUP(Table1[[#This Row],[Location]],'Location analysis'!A:A,'Location analysis'!B:B)</f>
        <v>40.416893999999999</v>
      </c>
      <c r="F5155">
        <f>_xlfn.XLOOKUP(Table1[[#This Row],[Location]],'Location analysis'!A:A,'Location analysis'!C:C)</f>
        <v>-74.420399000000003</v>
      </c>
      <c r="G5155" t="s">
        <v>612</v>
      </c>
      <c r="H5155" t="s">
        <v>43</v>
      </c>
      <c r="I5155">
        <v>15420744304</v>
      </c>
      <c r="J5155" t="s">
        <v>804</v>
      </c>
      <c r="K5155" t="s">
        <v>51</v>
      </c>
      <c r="L5155">
        <v>122</v>
      </c>
      <c r="M5155">
        <v>1.25</v>
      </c>
      <c r="N5155">
        <v>1</v>
      </c>
      <c r="O5155">
        <v>122</v>
      </c>
      <c r="P5155">
        <v>1.25</v>
      </c>
      <c r="Q5155">
        <v>1</v>
      </c>
      <c r="R5155">
        <v>1.25</v>
      </c>
      <c r="S5155">
        <v>1.25</v>
      </c>
      <c r="T5155" s="1">
        <v>44772</v>
      </c>
      <c r="U5155" t="str">
        <f t="shared" si="400"/>
        <v>Goldfish Baked - Cheddar</v>
      </c>
      <c r="V5155" t="str">
        <f t="shared" si="401"/>
        <v>Food</v>
      </c>
      <c r="W5155" t="s">
        <v>43</v>
      </c>
      <c r="X5155" t="b">
        <f t="shared" si="403"/>
        <v>1</v>
      </c>
      <c r="Y5155">
        <f t="shared" si="402"/>
        <v>1.25</v>
      </c>
      <c r="Z5155" s="2">
        <f t="shared" si="404"/>
        <v>0.83333333333333337</v>
      </c>
      <c r="AA5155" t="s">
        <v>613</v>
      </c>
      <c r="AB5155" t="s">
        <v>614</v>
      </c>
      <c r="AD5155" t="s">
        <v>132</v>
      </c>
      <c r="AE5155" t="s">
        <v>805</v>
      </c>
      <c r="AF5155">
        <v>2022</v>
      </c>
    </row>
    <row r="5156" spans="1:32" x14ac:dyDescent="0.25">
      <c r="A5156" t="s">
        <v>29</v>
      </c>
      <c r="B5156" t="s">
        <v>394</v>
      </c>
      <c r="C5156" t="s">
        <v>395</v>
      </c>
      <c r="D5156" t="s">
        <v>396</v>
      </c>
      <c r="E5156">
        <f>_xlfn.XLOOKUP(Table1[[#This Row],[Location]],'Location analysis'!A:A,'Location analysis'!B:B)</f>
        <v>40.416893999999999</v>
      </c>
      <c r="F5156">
        <f>_xlfn.XLOOKUP(Table1[[#This Row],[Location]],'Location analysis'!A:A,'Location analysis'!C:C)</f>
        <v>-74.420399000000003</v>
      </c>
      <c r="G5156" t="s">
        <v>182</v>
      </c>
      <c r="H5156" t="s">
        <v>34</v>
      </c>
      <c r="I5156">
        <v>15423896068</v>
      </c>
      <c r="J5156" t="s">
        <v>804</v>
      </c>
      <c r="K5156" t="s">
        <v>51</v>
      </c>
      <c r="L5156">
        <v>142</v>
      </c>
      <c r="M5156">
        <v>1.5</v>
      </c>
      <c r="N5156">
        <v>1</v>
      </c>
      <c r="O5156">
        <v>142</v>
      </c>
      <c r="P5156">
        <v>1.5</v>
      </c>
      <c r="Q5156">
        <v>1</v>
      </c>
      <c r="R5156">
        <v>1.5</v>
      </c>
      <c r="S5156">
        <v>1.5</v>
      </c>
      <c r="T5156" s="1">
        <v>44772</v>
      </c>
      <c r="U5156" t="str">
        <f t="shared" si="400"/>
        <v>Coca Cola - Zero Sugar</v>
      </c>
      <c r="V5156" t="str">
        <f t="shared" si="401"/>
        <v>Carbonated</v>
      </c>
      <c r="W5156" t="s">
        <v>34</v>
      </c>
      <c r="X5156" t="b">
        <f t="shared" si="403"/>
        <v>1</v>
      </c>
      <c r="Y5156">
        <f t="shared" si="402"/>
        <v>1.5</v>
      </c>
      <c r="Z5156" s="2">
        <f t="shared" si="404"/>
        <v>1</v>
      </c>
      <c r="AA5156" t="s">
        <v>183</v>
      </c>
      <c r="AB5156" t="s">
        <v>184</v>
      </c>
      <c r="AD5156" t="s">
        <v>132</v>
      </c>
      <c r="AE5156" t="s">
        <v>805</v>
      </c>
      <c r="AF5156">
        <v>2022</v>
      </c>
    </row>
    <row r="5157" spans="1:32" x14ac:dyDescent="0.25">
      <c r="A5157" t="s">
        <v>29</v>
      </c>
      <c r="B5157" t="s">
        <v>394</v>
      </c>
      <c r="C5157" t="s">
        <v>395</v>
      </c>
      <c r="D5157" t="s">
        <v>396</v>
      </c>
      <c r="E5157">
        <f>_xlfn.XLOOKUP(Table1[[#This Row],[Location]],'Location analysis'!A:A,'Location analysis'!B:B)</f>
        <v>40.416893999999999</v>
      </c>
      <c r="F5157">
        <f>_xlfn.XLOOKUP(Table1[[#This Row],[Location]],'Location analysis'!A:A,'Location analysis'!C:C)</f>
        <v>-74.420399000000003</v>
      </c>
      <c r="G5157" t="s">
        <v>81</v>
      </c>
      <c r="H5157" t="s">
        <v>43</v>
      </c>
      <c r="I5157">
        <v>15420745656</v>
      </c>
      <c r="J5157" t="s">
        <v>804</v>
      </c>
      <c r="K5157" t="s">
        <v>51</v>
      </c>
      <c r="L5157">
        <v>138</v>
      </c>
      <c r="M5157">
        <v>2</v>
      </c>
      <c r="N5157">
        <v>1</v>
      </c>
      <c r="O5157">
        <v>138</v>
      </c>
      <c r="P5157">
        <v>2</v>
      </c>
      <c r="Q5157">
        <v>1</v>
      </c>
      <c r="R5157">
        <v>2</v>
      </c>
      <c r="S5157">
        <v>2</v>
      </c>
      <c r="T5157" s="1">
        <v>44772</v>
      </c>
      <c r="U5157" t="str">
        <f t="shared" si="400"/>
        <v>KitKat - Crisp Wafers</v>
      </c>
      <c r="V5157" t="str">
        <f t="shared" si="401"/>
        <v>Food</v>
      </c>
      <c r="W5157" t="s">
        <v>43</v>
      </c>
      <c r="X5157" t="b">
        <f t="shared" si="403"/>
        <v>1</v>
      </c>
      <c r="Y5157">
        <f t="shared" si="402"/>
        <v>2</v>
      </c>
      <c r="Z5157" s="2">
        <f t="shared" si="404"/>
        <v>1.3333333333333333</v>
      </c>
      <c r="AA5157" t="s">
        <v>82</v>
      </c>
      <c r="AB5157" t="s">
        <v>83</v>
      </c>
      <c r="AD5157" t="s">
        <v>132</v>
      </c>
      <c r="AE5157" t="s">
        <v>805</v>
      </c>
      <c r="AF5157">
        <v>2022</v>
      </c>
    </row>
    <row r="5158" spans="1:32" x14ac:dyDescent="0.25">
      <c r="A5158" t="s">
        <v>29</v>
      </c>
      <c r="B5158" t="s">
        <v>46</v>
      </c>
      <c r="C5158" t="s">
        <v>31</v>
      </c>
      <c r="D5158" t="s">
        <v>47</v>
      </c>
      <c r="E5158">
        <f>_xlfn.XLOOKUP(Table1[[#This Row],[Location]],'Location analysis'!A:A,'Location analysis'!B:B)</f>
        <v>40.423690999999998</v>
      </c>
      <c r="F5158">
        <f>_xlfn.XLOOKUP(Table1[[#This Row],[Location]],'Location analysis'!A:A,'Location analysis'!C:C)</f>
        <v>-74.380831999999998</v>
      </c>
      <c r="G5158" t="s">
        <v>160</v>
      </c>
      <c r="H5158" t="s">
        <v>49</v>
      </c>
      <c r="I5158">
        <v>15416873684</v>
      </c>
      <c r="J5158" t="s">
        <v>804</v>
      </c>
      <c r="K5158" t="s">
        <v>36</v>
      </c>
      <c r="L5158">
        <v>143</v>
      </c>
      <c r="M5158">
        <v>2.5</v>
      </c>
      <c r="N5158">
        <v>1</v>
      </c>
      <c r="O5158">
        <v>143</v>
      </c>
      <c r="P5158">
        <v>2.5</v>
      </c>
      <c r="Q5158">
        <v>1</v>
      </c>
      <c r="R5158">
        <v>2.5</v>
      </c>
      <c r="S5158">
        <v>2.5</v>
      </c>
      <c r="T5158" s="1">
        <v>44765</v>
      </c>
      <c r="U5158" t="str">
        <f t="shared" si="400"/>
        <v>Snapple Diet Tea - Peach Tea</v>
      </c>
      <c r="V5158" t="str">
        <f t="shared" si="401"/>
        <v>Non Carbonated</v>
      </c>
      <c r="W5158" t="s">
        <v>49</v>
      </c>
      <c r="X5158" t="b">
        <f t="shared" si="403"/>
        <v>1</v>
      </c>
      <c r="Y5158">
        <f t="shared" si="402"/>
        <v>2.5</v>
      </c>
      <c r="Z5158" s="2">
        <f t="shared" si="404"/>
        <v>1.6666666666666667</v>
      </c>
      <c r="AA5158" t="s">
        <v>75</v>
      </c>
      <c r="AB5158" t="s">
        <v>161</v>
      </c>
      <c r="AD5158" t="s">
        <v>132</v>
      </c>
      <c r="AE5158" t="s">
        <v>805</v>
      </c>
      <c r="AF5158">
        <v>2022</v>
      </c>
    </row>
    <row r="5159" spans="1:32" x14ac:dyDescent="0.25">
      <c r="A5159" t="s">
        <v>29</v>
      </c>
      <c r="B5159" t="s">
        <v>394</v>
      </c>
      <c r="C5159" t="s">
        <v>395</v>
      </c>
      <c r="D5159" t="s">
        <v>396</v>
      </c>
      <c r="E5159">
        <f>_xlfn.XLOOKUP(Table1[[#This Row],[Location]],'Location analysis'!A:A,'Location analysis'!B:B)</f>
        <v>40.416893999999999</v>
      </c>
      <c r="F5159">
        <f>_xlfn.XLOOKUP(Table1[[#This Row],[Location]],'Location analysis'!A:A,'Location analysis'!C:C)</f>
        <v>-74.420399000000003</v>
      </c>
      <c r="G5159" t="s">
        <v>570</v>
      </c>
      <c r="H5159" t="s">
        <v>97</v>
      </c>
      <c r="I5159">
        <v>15423896374</v>
      </c>
      <c r="J5159" t="s">
        <v>804</v>
      </c>
      <c r="K5159" t="s">
        <v>36</v>
      </c>
      <c r="L5159">
        <v>147</v>
      </c>
      <c r="M5159">
        <v>2.75</v>
      </c>
      <c r="N5159">
        <v>1</v>
      </c>
      <c r="O5159">
        <v>147</v>
      </c>
      <c r="P5159">
        <v>2.75</v>
      </c>
      <c r="Q5159">
        <v>1</v>
      </c>
      <c r="R5159">
        <v>2.75</v>
      </c>
      <c r="S5159">
        <v>2.75</v>
      </c>
      <c r="T5159" s="1">
        <v>44772</v>
      </c>
      <c r="U5159" t="str">
        <f t="shared" si="400"/>
        <v>BodyArmor LYTE - Strawberry Lemonade</v>
      </c>
      <c r="V5159" t="str">
        <f t="shared" si="401"/>
        <v>Water</v>
      </c>
      <c r="W5159" t="s">
        <v>97</v>
      </c>
      <c r="X5159" t="b">
        <f t="shared" si="403"/>
        <v>1</v>
      </c>
      <c r="Y5159">
        <f t="shared" si="402"/>
        <v>2.75</v>
      </c>
      <c r="Z5159" s="2">
        <f t="shared" si="404"/>
        <v>1.8333333333333333</v>
      </c>
      <c r="AA5159" t="s">
        <v>571</v>
      </c>
      <c r="AB5159" t="s">
        <v>572</v>
      </c>
      <c r="AD5159" t="s">
        <v>132</v>
      </c>
      <c r="AE5159" t="s">
        <v>805</v>
      </c>
      <c r="AF5159">
        <v>2022</v>
      </c>
    </row>
    <row r="5160" spans="1:32" x14ac:dyDescent="0.25">
      <c r="A5160" t="s">
        <v>29</v>
      </c>
      <c r="B5160" t="s">
        <v>46</v>
      </c>
      <c r="C5160" t="s">
        <v>31</v>
      </c>
      <c r="D5160" t="s">
        <v>47</v>
      </c>
      <c r="E5160">
        <f>_xlfn.XLOOKUP(Table1[[#This Row],[Location]],'Location analysis'!A:A,'Location analysis'!B:B)</f>
        <v>40.423690999999998</v>
      </c>
      <c r="F5160">
        <f>_xlfn.XLOOKUP(Table1[[#This Row],[Location]],'Location analysis'!A:A,'Location analysis'!C:C)</f>
        <v>-74.380831999999998</v>
      </c>
      <c r="G5160" t="s">
        <v>225</v>
      </c>
      <c r="H5160" t="s">
        <v>43</v>
      </c>
      <c r="I5160">
        <v>15423967555</v>
      </c>
      <c r="J5160" t="s">
        <v>804</v>
      </c>
      <c r="K5160" t="s">
        <v>51</v>
      </c>
      <c r="L5160">
        <v>111</v>
      </c>
      <c r="M5160">
        <v>1.5</v>
      </c>
      <c r="N5160">
        <v>1</v>
      </c>
      <c r="O5160">
        <v>111</v>
      </c>
      <c r="P5160">
        <v>1.5</v>
      </c>
      <c r="Q5160">
        <v>1</v>
      </c>
      <c r="R5160">
        <v>1.5</v>
      </c>
      <c r="S5160">
        <v>1.5</v>
      </c>
      <c r="T5160" s="1">
        <v>44765</v>
      </c>
      <c r="U5160" t="str">
        <f t="shared" si="400"/>
        <v>SunChips Multigrain - Original</v>
      </c>
      <c r="V5160" t="str">
        <f t="shared" si="401"/>
        <v>Food</v>
      </c>
      <c r="W5160" t="s">
        <v>43</v>
      </c>
      <c r="X5160" t="b">
        <f t="shared" si="403"/>
        <v>1</v>
      </c>
      <c r="Y5160">
        <f t="shared" si="402"/>
        <v>1.5</v>
      </c>
      <c r="Z5160" s="2">
        <f t="shared" si="404"/>
        <v>1</v>
      </c>
      <c r="AA5160" t="s">
        <v>129</v>
      </c>
      <c r="AB5160" t="s">
        <v>150</v>
      </c>
      <c r="AD5160" t="s">
        <v>132</v>
      </c>
      <c r="AE5160" t="s">
        <v>805</v>
      </c>
      <c r="AF5160">
        <v>2022</v>
      </c>
    </row>
    <row r="5161" spans="1:32" x14ac:dyDescent="0.25">
      <c r="A5161" t="s">
        <v>29</v>
      </c>
      <c r="B5161" t="s">
        <v>46</v>
      </c>
      <c r="C5161" t="s">
        <v>31</v>
      </c>
      <c r="D5161" t="s">
        <v>47</v>
      </c>
      <c r="E5161">
        <f>_xlfn.XLOOKUP(Table1[[#This Row],[Location]],'Location analysis'!A:A,'Location analysis'!B:B)</f>
        <v>40.423690999999998</v>
      </c>
      <c r="F5161">
        <f>_xlfn.XLOOKUP(Table1[[#This Row],[Location]],'Location analysis'!A:A,'Location analysis'!C:C)</f>
        <v>-74.380831999999998</v>
      </c>
      <c r="G5161" t="s">
        <v>160</v>
      </c>
      <c r="H5161" t="s">
        <v>49</v>
      </c>
      <c r="I5161">
        <v>15417411876</v>
      </c>
      <c r="J5161" t="s">
        <v>804</v>
      </c>
      <c r="K5161" t="s">
        <v>51</v>
      </c>
      <c r="L5161">
        <v>143</v>
      </c>
      <c r="M5161">
        <v>2.5</v>
      </c>
      <c r="N5161">
        <v>1</v>
      </c>
      <c r="O5161">
        <v>143</v>
      </c>
      <c r="P5161">
        <v>2.5</v>
      </c>
      <c r="Q5161">
        <v>1</v>
      </c>
      <c r="R5161">
        <v>2.5</v>
      </c>
      <c r="S5161">
        <v>2.5</v>
      </c>
      <c r="T5161" s="1">
        <v>44765</v>
      </c>
      <c r="U5161" t="str">
        <f t="shared" si="400"/>
        <v>Snapple Diet Tea - Peach Tea</v>
      </c>
      <c r="V5161" t="str">
        <f t="shared" si="401"/>
        <v>Non Carbonated</v>
      </c>
      <c r="W5161" t="s">
        <v>49</v>
      </c>
      <c r="X5161" t="b">
        <f t="shared" si="403"/>
        <v>1</v>
      </c>
      <c r="Y5161">
        <f t="shared" si="402"/>
        <v>2.5</v>
      </c>
      <c r="Z5161" s="2">
        <f t="shared" si="404"/>
        <v>1.6666666666666667</v>
      </c>
      <c r="AA5161" t="s">
        <v>75</v>
      </c>
      <c r="AB5161" t="s">
        <v>161</v>
      </c>
      <c r="AD5161" t="s">
        <v>132</v>
      </c>
      <c r="AE5161" t="s">
        <v>805</v>
      </c>
      <c r="AF5161">
        <v>2022</v>
      </c>
    </row>
    <row r="5162" spans="1:32" x14ac:dyDescent="0.25">
      <c r="A5162" t="s">
        <v>29</v>
      </c>
      <c r="B5162" t="s">
        <v>67</v>
      </c>
      <c r="C5162" t="s">
        <v>68</v>
      </c>
      <c r="D5162" t="s">
        <v>69</v>
      </c>
      <c r="E5162">
        <f>_xlfn.XLOOKUP(Table1[[#This Row],[Location]],'Location analysis'!A:A,'Location analysis'!B:B)</f>
        <v>40.435699999999997</v>
      </c>
      <c r="F5162">
        <f>_xlfn.XLOOKUP(Table1[[#This Row],[Location]],'Location analysis'!A:A,'Location analysis'!C:C)</f>
        <v>-74.125200000000007</v>
      </c>
      <c r="G5162" t="s">
        <v>290</v>
      </c>
      <c r="H5162" t="s">
        <v>43</v>
      </c>
      <c r="I5162">
        <v>15421064931</v>
      </c>
      <c r="J5162" t="s">
        <v>804</v>
      </c>
      <c r="K5162" t="s">
        <v>51</v>
      </c>
      <c r="L5162">
        <v>113</v>
      </c>
      <c r="M5162">
        <v>1.5</v>
      </c>
      <c r="N5162">
        <v>1</v>
      </c>
      <c r="O5162">
        <v>113</v>
      </c>
      <c r="P5162">
        <v>1.5</v>
      </c>
      <c r="Q5162">
        <v>1</v>
      </c>
      <c r="R5162">
        <v>1.5</v>
      </c>
      <c r="S5162">
        <v>1.5</v>
      </c>
      <c r="T5162" s="1">
        <v>44765</v>
      </c>
      <c r="U5162" t="str">
        <f t="shared" si="400"/>
        <v>Doritos Famin Hot Nacho</v>
      </c>
      <c r="V5162" t="str">
        <f t="shared" si="401"/>
        <v>Food</v>
      </c>
      <c r="W5162" t="s">
        <v>43</v>
      </c>
      <c r="X5162" t="b">
        <f t="shared" si="403"/>
        <v>1</v>
      </c>
      <c r="Y5162">
        <f t="shared" si="402"/>
        <v>1.5</v>
      </c>
      <c r="Z5162" s="2">
        <f t="shared" si="404"/>
        <v>1</v>
      </c>
      <c r="AA5162" t="s">
        <v>290</v>
      </c>
      <c r="AD5162" t="s">
        <v>132</v>
      </c>
      <c r="AE5162" t="s">
        <v>805</v>
      </c>
      <c r="AF5162">
        <v>2022</v>
      </c>
    </row>
    <row r="5163" spans="1:32" x14ac:dyDescent="0.25">
      <c r="A5163" t="s">
        <v>29</v>
      </c>
      <c r="B5163" t="s">
        <v>67</v>
      </c>
      <c r="C5163" t="s">
        <v>68</v>
      </c>
      <c r="D5163" t="s">
        <v>69</v>
      </c>
      <c r="E5163">
        <f>_xlfn.XLOOKUP(Table1[[#This Row],[Location]],'Location analysis'!A:A,'Location analysis'!B:B)</f>
        <v>40.435699999999997</v>
      </c>
      <c r="F5163">
        <f>_xlfn.XLOOKUP(Table1[[#This Row],[Location]],'Location analysis'!A:A,'Location analysis'!C:C)</f>
        <v>-74.125200000000007</v>
      </c>
      <c r="G5163" t="s">
        <v>738</v>
      </c>
      <c r="H5163" t="s">
        <v>34</v>
      </c>
      <c r="I5163">
        <v>15421087864</v>
      </c>
      <c r="J5163" t="s">
        <v>804</v>
      </c>
      <c r="K5163" t="s">
        <v>51</v>
      </c>
      <c r="L5163">
        <v>142</v>
      </c>
      <c r="M5163">
        <v>1.5</v>
      </c>
      <c r="N5163">
        <v>1</v>
      </c>
      <c r="O5163">
        <v>142</v>
      </c>
      <c r="P5163">
        <v>1.5</v>
      </c>
      <c r="Q5163">
        <v>1</v>
      </c>
      <c r="R5163">
        <v>1.5</v>
      </c>
      <c r="S5163">
        <v>1.5</v>
      </c>
      <c r="T5163" s="1">
        <v>44765</v>
      </c>
      <c r="U5163" t="str">
        <f t="shared" si="400"/>
        <v>Coca Cola - Regular</v>
      </c>
      <c r="V5163" t="str">
        <f t="shared" si="401"/>
        <v>Carbonated</v>
      </c>
      <c r="W5163" t="s">
        <v>34</v>
      </c>
      <c r="X5163" t="b">
        <f t="shared" si="403"/>
        <v>1</v>
      </c>
      <c r="Y5163">
        <f t="shared" si="402"/>
        <v>1.5</v>
      </c>
      <c r="Z5163" s="2">
        <f t="shared" si="404"/>
        <v>1</v>
      </c>
      <c r="AA5163" t="s">
        <v>183</v>
      </c>
      <c r="AB5163" t="s">
        <v>739</v>
      </c>
      <c r="AD5163" t="s">
        <v>132</v>
      </c>
      <c r="AE5163" t="s">
        <v>805</v>
      </c>
      <c r="AF5163">
        <v>2022</v>
      </c>
    </row>
    <row r="5164" spans="1:32" x14ac:dyDescent="0.25">
      <c r="A5164" t="s">
        <v>29</v>
      </c>
      <c r="B5164" t="s">
        <v>30</v>
      </c>
      <c r="C5164" t="s">
        <v>31</v>
      </c>
      <c r="D5164" t="s">
        <v>32</v>
      </c>
      <c r="E5164">
        <f>_xlfn.XLOOKUP(Table1[[#This Row],[Location]],'Location analysis'!A:A,'Location analysis'!B:B)</f>
        <v>40.423690999999998</v>
      </c>
      <c r="F5164">
        <f>_xlfn.XLOOKUP(Table1[[#This Row],[Location]],'Location analysis'!A:A,'Location analysis'!C:C)</f>
        <v>-74.380831999999998</v>
      </c>
      <c r="G5164" t="s">
        <v>137</v>
      </c>
      <c r="H5164" t="s">
        <v>97</v>
      </c>
      <c r="I5164">
        <v>15421360637</v>
      </c>
      <c r="J5164" t="s">
        <v>804</v>
      </c>
      <c r="K5164" t="s">
        <v>51</v>
      </c>
      <c r="L5164">
        <v>143</v>
      </c>
      <c r="M5164">
        <v>2</v>
      </c>
      <c r="N5164">
        <v>1</v>
      </c>
      <c r="O5164">
        <v>143</v>
      </c>
      <c r="P5164">
        <v>2</v>
      </c>
      <c r="Q5164">
        <v>1</v>
      </c>
      <c r="R5164">
        <v>2</v>
      </c>
      <c r="S5164">
        <v>2</v>
      </c>
      <c r="T5164" s="1">
        <v>44765</v>
      </c>
      <c r="U5164" t="str">
        <f t="shared" si="400"/>
        <v>Poland Springs Water</v>
      </c>
      <c r="V5164" t="str">
        <f t="shared" si="401"/>
        <v>Water</v>
      </c>
      <c r="W5164" t="s">
        <v>97</v>
      </c>
      <c r="X5164" t="b">
        <f t="shared" si="403"/>
        <v>1</v>
      </c>
      <c r="Y5164">
        <f t="shared" si="402"/>
        <v>2</v>
      </c>
      <c r="Z5164" s="2">
        <f t="shared" si="404"/>
        <v>1.3333333333333333</v>
      </c>
      <c r="AA5164" t="s">
        <v>137</v>
      </c>
      <c r="AD5164" t="s">
        <v>132</v>
      </c>
      <c r="AE5164" t="s">
        <v>805</v>
      </c>
      <c r="AF5164">
        <v>2022</v>
      </c>
    </row>
    <row r="5165" spans="1:32" x14ac:dyDescent="0.25">
      <c r="A5165" t="s">
        <v>29</v>
      </c>
      <c r="B5165" t="s">
        <v>30</v>
      </c>
      <c r="C5165" t="s">
        <v>31</v>
      </c>
      <c r="D5165" t="s">
        <v>32</v>
      </c>
      <c r="E5165">
        <f>_xlfn.XLOOKUP(Table1[[#This Row],[Location]],'Location analysis'!A:A,'Location analysis'!B:B)</f>
        <v>40.423690999999998</v>
      </c>
      <c r="F5165">
        <f>_xlfn.XLOOKUP(Table1[[#This Row],[Location]],'Location analysis'!A:A,'Location analysis'!C:C)</f>
        <v>-74.380831999999998</v>
      </c>
      <c r="G5165" t="s">
        <v>703</v>
      </c>
      <c r="I5165">
        <v>15419019148</v>
      </c>
      <c r="J5165" t="s">
        <v>804</v>
      </c>
      <c r="K5165" t="s">
        <v>51</v>
      </c>
      <c r="L5165">
        <v>140</v>
      </c>
      <c r="M5165">
        <v>1.5</v>
      </c>
      <c r="N5165">
        <v>1</v>
      </c>
      <c r="O5165">
        <v>140</v>
      </c>
      <c r="P5165">
        <v>1.5</v>
      </c>
      <c r="Q5165">
        <v>1</v>
      </c>
      <c r="R5165">
        <v>1.5</v>
      </c>
      <c r="S5165">
        <v>1.5</v>
      </c>
      <c r="T5165" s="1">
        <v>44765</v>
      </c>
      <c r="U5165" t="str">
        <f t="shared" si="400"/>
        <v>Canada Dry - Ginger Ale &amp; Lemonde</v>
      </c>
      <c r="V5165" t="str">
        <f t="shared" si="401"/>
        <v>Cell is Blank - Dis-regard</v>
      </c>
      <c r="W5165" t="s">
        <v>34</v>
      </c>
      <c r="X5165" t="b">
        <f t="shared" si="403"/>
        <v>1</v>
      </c>
      <c r="Y5165">
        <f t="shared" si="402"/>
        <v>1.5</v>
      </c>
      <c r="Z5165" s="2">
        <f t="shared" si="404"/>
        <v>1</v>
      </c>
      <c r="AA5165" t="s">
        <v>704</v>
      </c>
      <c r="AB5165" t="s">
        <v>705</v>
      </c>
      <c r="AD5165" t="s">
        <v>132</v>
      </c>
      <c r="AE5165" t="s">
        <v>805</v>
      </c>
      <c r="AF5165">
        <v>2022</v>
      </c>
    </row>
    <row r="5166" spans="1:32" x14ac:dyDescent="0.25">
      <c r="A5166" t="s">
        <v>29</v>
      </c>
      <c r="B5166" t="s">
        <v>67</v>
      </c>
      <c r="C5166" t="s">
        <v>68</v>
      </c>
      <c r="D5166" t="s">
        <v>69</v>
      </c>
      <c r="E5166">
        <f>_xlfn.XLOOKUP(Table1[[#This Row],[Location]],'Location analysis'!A:A,'Location analysis'!B:B)</f>
        <v>40.435699999999997</v>
      </c>
      <c r="F5166">
        <f>_xlfn.XLOOKUP(Table1[[#This Row],[Location]],'Location analysis'!A:A,'Location analysis'!C:C)</f>
        <v>-74.125200000000007</v>
      </c>
      <c r="G5166" t="s">
        <v>738</v>
      </c>
      <c r="H5166" t="s">
        <v>34</v>
      </c>
      <c r="I5166">
        <v>15421444832</v>
      </c>
      <c r="J5166" t="s">
        <v>804</v>
      </c>
      <c r="K5166" t="s">
        <v>51</v>
      </c>
      <c r="L5166">
        <v>141</v>
      </c>
      <c r="M5166">
        <v>1.5</v>
      </c>
      <c r="N5166">
        <v>1</v>
      </c>
      <c r="O5166">
        <v>141</v>
      </c>
      <c r="P5166">
        <v>1.5</v>
      </c>
      <c r="Q5166">
        <v>1</v>
      </c>
      <c r="R5166">
        <v>1.5</v>
      </c>
      <c r="S5166">
        <v>1.5</v>
      </c>
      <c r="T5166" s="1">
        <v>44765</v>
      </c>
      <c r="U5166" t="str">
        <f t="shared" si="400"/>
        <v>Coca Cola - Regular</v>
      </c>
      <c r="V5166" t="str">
        <f t="shared" si="401"/>
        <v>Carbonated</v>
      </c>
      <c r="W5166" t="s">
        <v>34</v>
      </c>
      <c r="X5166" t="b">
        <f t="shared" si="403"/>
        <v>1</v>
      </c>
      <c r="Y5166">
        <f t="shared" si="402"/>
        <v>1.5</v>
      </c>
      <c r="Z5166" s="2">
        <f t="shared" si="404"/>
        <v>1</v>
      </c>
      <c r="AA5166" t="s">
        <v>183</v>
      </c>
      <c r="AB5166" t="s">
        <v>739</v>
      </c>
      <c r="AD5166" t="s">
        <v>132</v>
      </c>
      <c r="AE5166" t="s">
        <v>805</v>
      </c>
      <c r="AF5166">
        <v>2022</v>
      </c>
    </row>
    <row r="5167" spans="1:32" x14ac:dyDescent="0.25">
      <c r="A5167" t="s">
        <v>29</v>
      </c>
      <c r="B5167" t="s">
        <v>67</v>
      </c>
      <c r="C5167" t="s">
        <v>68</v>
      </c>
      <c r="D5167" t="s">
        <v>69</v>
      </c>
      <c r="E5167">
        <f>_xlfn.XLOOKUP(Table1[[#This Row],[Location]],'Location analysis'!A:A,'Location analysis'!B:B)</f>
        <v>40.435699999999997</v>
      </c>
      <c r="F5167">
        <f>_xlfn.XLOOKUP(Table1[[#This Row],[Location]],'Location analysis'!A:A,'Location analysis'!C:C)</f>
        <v>-74.125200000000007</v>
      </c>
      <c r="G5167" t="s">
        <v>738</v>
      </c>
      <c r="H5167" t="s">
        <v>34</v>
      </c>
      <c r="I5167">
        <v>15421996499</v>
      </c>
      <c r="J5167" t="s">
        <v>804</v>
      </c>
      <c r="K5167" t="s">
        <v>51</v>
      </c>
      <c r="L5167">
        <v>141</v>
      </c>
      <c r="M5167">
        <v>1.5</v>
      </c>
      <c r="N5167">
        <v>1</v>
      </c>
      <c r="O5167">
        <v>141</v>
      </c>
      <c r="P5167">
        <v>1.5</v>
      </c>
      <c r="Q5167">
        <v>1</v>
      </c>
      <c r="R5167">
        <v>1.5</v>
      </c>
      <c r="S5167">
        <v>1.5</v>
      </c>
      <c r="T5167" s="1">
        <v>44765</v>
      </c>
      <c r="U5167" t="str">
        <f t="shared" si="400"/>
        <v>Coca Cola - Regular</v>
      </c>
      <c r="V5167" t="str">
        <f t="shared" si="401"/>
        <v>Carbonated</v>
      </c>
      <c r="W5167" t="s">
        <v>34</v>
      </c>
      <c r="X5167" t="b">
        <f t="shared" si="403"/>
        <v>1</v>
      </c>
      <c r="Y5167">
        <f t="shared" si="402"/>
        <v>1.5</v>
      </c>
      <c r="Z5167" s="2">
        <f t="shared" si="404"/>
        <v>1</v>
      </c>
      <c r="AA5167" t="s">
        <v>183</v>
      </c>
      <c r="AB5167" t="s">
        <v>739</v>
      </c>
      <c r="AD5167" t="s">
        <v>132</v>
      </c>
      <c r="AE5167" t="s">
        <v>805</v>
      </c>
      <c r="AF5167">
        <v>2022</v>
      </c>
    </row>
    <row r="5168" spans="1:32" x14ac:dyDescent="0.25">
      <c r="A5168" t="s">
        <v>29</v>
      </c>
      <c r="B5168" t="s">
        <v>67</v>
      </c>
      <c r="C5168" t="s">
        <v>68</v>
      </c>
      <c r="D5168" t="s">
        <v>69</v>
      </c>
      <c r="E5168">
        <f>_xlfn.XLOOKUP(Table1[[#This Row],[Location]],'Location analysis'!A:A,'Location analysis'!B:B)</f>
        <v>40.435699999999997</v>
      </c>
      <c r="F5168">
        <f>_xlfn.XLOOKUP(Table1[[#This Row],[Location]],'Location analysis'!A:A,'Location analysis'!C:C)</f>
        <v>-74.125200000000007</v>
      </c>
      <c r="G5168" t="s">
        <v>738</v>
      </c>
      <c r="H5168" t="s">
        <v>34</v>
      </c>
      <c r="I5168">
        <v>15418477612</v>
      </c>
      <c r="J5168" t="s">
        <v>804</v>
      </c>
      <c r="K5168" t="s">
        <v>51</v>
      </c>
      <c r="L5168">
        <v>142</v>
      </c>
      <c r="M5168">
        <v>1.5</v>
      </c>
      <c r="N5168">
        <v>1</v>
      </c>
      <c r="O5168">
        <v>142</v>
      </c>
      <c r="P5168">
        <v>1.5</v>
      </c>
      <c r="Q5168">
        <v>1</v>
      </c>
      <c r="R5168">
        <v>1.5</v>
      </c>
      <c r="S5168">
        <v>1.5</v>
      </c>
      <c r="T5168" s="1">
        <v>44765</v>
      </c>
      <c r="U5168" t="str">
        <f t="shared" si="400"/>
        <v>Coca Cola - Regular</v>
      </c>
      <c r="V5168" t="str">
        <f t="shared" si="401"/>
        <v>Carbonated</v>
      </c>
      <c r="W5168" t="s">
        <v>34</v>
      </c>
      <c r="X5168" t="b">
        <f t="shared" si="403"/>
        <v>1</v>
      </c>
      <c r="Y5168">
        <f t="shared" si="402"/>
        <v>1.5</v>
      </c>
      <c r="Z5168" s="2">
        <f t="shared" si="404"/>
        <v>1</v>
      </c>
      <c r="AA5168" t="s">
        <v>183</v>
      </c>
      <c r="AB5168" t="s">
        <v>739</v>
      </c>
      <c r="AD5168" t="s">
        <v>132</v>
      </c>
      <c r="AE5168" t="s">
        <v>805</v>
      </c>
      <c r="AF5168">
        <v>2022</v>
      </c>
    </row>
    <row r="5169" spans="1:32" x14ac:dyDescent="0.25">
      <c r="A5169" t="s">
        <v>29</v>
      </c>
      <c r="B5169" t="s">
        <v>67</v>
      </c>
      <c r="C5169" t="s">
        <v>68</v>
      </c>
      <c r="D5169" t="s">
        <v>69</v>
      </c>
      <c r="E5169">
        <f>_xlfn.XLOOKUP(Table1[[#This Row],[Location]],'Location analysis'!A:A,'Location analysis'!B:B)</f>
        <v>40.435699999999997</v>
      </c>
      <c r="F5169">
        <f>_xlfn.XLOOKUP(Table1[[#This Row],[Location]],'Location analysis'!A:A,'Location analysis'!C:C)</f>
        <v>-74.125200000000007</v>
      </c>
      <c r="G5169" t="s">
        <v>264</v>
      </c>
      <c r="H5169" t="s">
        <v>43</v>
      </c>
      <c r="I5169">
        <v>15419406922</v>
      </c>
      <c r="J5169" t="s">
        <v>806</v>
      </c>
      <c r="K5169" t="s">
        <v>51</v>
      </c>
      <c r="L5169">
        <v>112</v>
      </c>
      <c r="M5169">
        <v>2</v>
      </c>
      <c r="N5169">
        <v>1</v>
      </c>
      <c r="O5169">
        <v>112</v>
      </c>
      <c r="P5169">
        <v>2</v>
      </c>
      <c r="Q5169">
        <v>1</v>
      </c>
      <c r="R5169">
        <v>2</v>
      </c>
      <c r="S5169">
        <v>2</v>
      </c>
      <c r="T5169" s="1">
        <v>44765</v>
      </c>
      <c r="U5169" t="str">
        <f t="shared" si="400"/>
        <v>Funyuns - Flaming Hot</v>
      </c>
      <c r="V5169" t="str">
        <f t="shared" si="401"/>
        <v>Food</v>
      </c>
      <c r="W5169" t="s">
        <v>43</v>
      </c>
      <c r="X5169" t="b">
        <f t="shared" si="403"/>
        <v>1</v>
      </c>
      <c r="Y5169">
        <f t="shared" si="402"/>
        <v>2</v>
      </c>
      <c r="Z5169" s="2">
        <f t="shared" si="404"/>
        <v>1.3333333333333333</v>
      </c>
      <c r="AA5169" t="s">
        <v>265</v>
      </c>
      <c r="AB5169" t="s">
        <v>122</v>
      </c>
      <c r="AD5169" t="s">
        <v>40</v>
      </c>
      <c r="AE5169" t="s">
        <v>807</v>
      </c>
      <c r="AF5169">
        <v>2022</v>
      </c>
    </row>
    <row r="5170" spans="1:32" x14ac:dyDescent="0.25">
      <c r="A5170" t="s">
        <v>29</v>
      </c>
      <c r="B5170" t="s">
        <v>67</v>
      </c>
      <c r="C5170" t="s">
        <v>68</v>
      </c>
      <c r="D5170" t="s">
        <v>69</v>
      </c>
      <c r="E5170">
        <f>_xlfn.XLOOKUP(Table1[[#This Row],[Location]],'Location analysis'!A:A,'Location analysis'!B:B)</f>
        <v>40.435699999999997</v>
      </c>
      <c r="F5170">
        <f>_xlfn.XLOOKUP(Table1[[#This Row],[Location]],'Location analysis'!A:A,'Location analysis'!C:C)</f>
        <v>-74.125200000000007</v>
      </c>
      <c r="G5170" t="s">
        <v>264</v>
      </c>
      <c r="H5170" t="s">
        <v>43</v>
      </c>
      <c r="I5170">
        <v>15422090718</v>
      </c>
      <c r="J5170" t="s">
        <v>806</v>
      </c>
      <c r="K5170" t="s">
        <v>51</v>
      </c>
      <c r="L5170">
        <v>112</v>
      </c>
      <c r="M5170">
        <v>2</v>
      </c>
      <c r="N5170">
        <v>1</v>
      </c>
      <c r="O5170">
        <v>112</v>
      </c>
      <c r="P5170">
        <v>2</v>
      </c>
      <c r="Q5170">
        <v>1</v>
      </c>
      <c r="R5170">
        <v>2</v>
      </c>
      <c r="S5170">
        <v>2</v>
      </c>
      <c r="T5170" s="1">
        <v>44765</v>
      </c>
      <c r="U5170" t="str">
        <f t="shared" si="400"/>
        <v>Funyuns - Flaming Hot</v>
      </c>
      <c r="V5170" t="str">
        <f t="shared" si="401"/>
        <v>Food</v>
      </c>
      <c r="W5170" t="s">
        <v>43</v>
      </c>
      <c r="X5170" t="b">
        <f t="shared" si="403"/>
        <v>1</v>
      </c>
      <c r="Y5170">
        <f t="shared" si="402"/>
        <v>2</v>
      </c>
      <c r="Z5170" s="2">
        <f t="shared" si="404"/>
        <v>1.3333333333333333</v>
      </c>
      <c r="AA5170" t="s">
        <v>265</v>
      </c>
      <c r="AB5170" t="s">
        <v>122</v>
      </c>
      <c r="AD5170" t="s">
        <v>40</v>
      </c>
      <c r="AE5170" t="s">
        <v>807</v>
      </c>
      <c r="AF5170">
        <v>2022</v>
      </c>
    </row>
    <row r="5171" spans="1:32" x14ac:dyDescent="0.25">
      <c r="A5171" t="s">
        <v>29</v>
      </c>
      <c r="B5171" t="s">
        <v>67</v>
      </c>
      <c r="C5171" t="s">
        <v>68</v>
      </c>
      <c r="D5171" t="s">
        <v>69</v>
      </c>
      <c r="E5171">
        <f>_xlfn.XLOOKUP(Table1[[#This Row],[Location]],'Location analysis'!A:A,'Location analysis'!B:B)</f>
        <v>40.435699999999997</v>
      </c>
      <c r="F5171">
        <f>_xlfn.XLOOKUP(Table1[[#This Row],[Location]],'Location analysis'!A:A,'Location analysis'!C:C)</f>
        <v>-74.125200000000007</v>
      </c>
      <c r="G5171" t="s">
        <v>264</v>
      </c>
      <c r="H5171" t="s">
        <v>43</v>
      </c>
      <c r="I5171">
        <v>15419408648</v>
      </c>
      <c r="J5171" t="s">
        <v>806</v>
      </c>
      <c r="K5171" t="s">
        <v>51</v>
      </c>
      <c r="L5171">
        <v>112</v>
      </c>
      <c r="M5171">
        <v>2</v>
      </c>
      <c r="N5171">
        <v>1</v>
      </c>
      <c r="O5171">
        <v>112</v>
      </c>
      <c r="P5171">
        <v>2</v>
      </c>
      <c r="Q5171">
        <v>1</v>
      </c>
      <c r="R5171">
        <v>2</v>
      </c>
      <c r="S5171">
        <v>2</v>
      </c>
      <c r="T5171" s="1">
        <v>44765</v>
      </c>
      <c r="U5171" t="str">
        <f t="shared" si="400"/>
        <v>Funyuns - Flaming Hot</v>
      </c>
      <c r="V5171" t="str">
        <f t="shared" si="401"/>
        <v>Food</v>
      </c>
      <c r="W5171" t="s">
        <v>43</v>
      </c>
      <c r="X5171" t="b">
        <f t="shared" si="403"/>
        <v>1</v>
      </c>
      <c r="Y5171">
        <f t="shared" si="402"/>
        <v>2</v>
      </c>
      <c r="Z5171" s="2">
        <f t="shared" si="404"/>
        <v>1.3333333333333333</v>
      </c>
      <c r="AA5171" t="s">
        <v>265</v>
      </c>
      <c r="AB5171" t="s">
        <v>122</v>
      </c>
      <c r="AD5171" t="s">
        <v>40</v>
      </c>
      <c r="AE5171" t="s">
        <v>807</v>
      </c>
      <c r="AF5171">
        <v>2022</v>
      </c>
    </row>
    <row r="5172" spans="1:32" x14ac:dyDescent="0.25">
      <c r="A5172" t="s">
        <v>29</v>
      </c>
      <c r="B5172" t="s">
        <v>67</v>
      </c>
      <c r="C5172" t="s">
        <v>68</v>
      </c>
      <c r="D5172" t="s">
        <v>69</v>
      </c>
      <c r="E5172">
        <f>_xlfn.XLOOKUP(Table1[[#This Row],[Location]],'Location analysis'!A:A,'Location analysis'!B:B)</f>
        <v>40.435699999999997</v>
      </c>
      <c r="F5172">
        <f>_xlfn.XLOOKUP(Table1[[#This Row],[Location]],'Location analysis'!A:A,'Location analysis'!C:C)</f>
        <v>-74.125200000000007</v>
      </c>
      <c r="G5172" t="s">
        <v>70</v>
      </c>
      <c r="H5172" t="s">
        <v>34</v>
      </c>
      <c r="I5172">
        <v>15419054187</v>
      </c>
      <c r="J5172" t="s">
        <v>806</v>
      </c>
      <c r="K5172" t="s">
        <v>51</v>
      </c>
      <c r="L5172">
        <v>144</v>
      </c>
      <c r="M5172">
        <v>3</v>
      </c>
      <c r="N5172">
        <v>1</v>
      </c>
      <c r="O5172">
        <v>144</v>
      </c>
      <c r="P5172">
        <v>3</v>
      </c>
      <c r="Q5172">
        <v>1</v>
      </c>
      <c r="R5172">
        <v>3</v>
      </c>
      <c r="S5172">
        <v>3</v>
      </c>
      <c r="T5172" s="1">
        <v>44765</v>
      </c>
      <c r="U5172" t="str">
        <f t="shared" si="400"/>
        <v>Monster Energy Original</v>
      </c>
      <c r="V5172" t="str">
        <f t="shared" si="401"/>
        <v>Carbonated</v>
      </c>
      <c r="W5172" t="s">
        <v>34</v>
      </c>
      <c r="X5172" t="b">
        <f t="shared" si="403"/>
        <v>1</v>
      </c>
      <c r="Y5172">
        <f t="shared" si="402"/>
        <v>3</v>
      </c>
      <c r="Z5172" s="2">
        <f t="shared" si="404"/>
        <v>2</v>
      </c>
      <c r="AA5172" t="s">
        <v>70</v>
      </c>
      <c r="AD5172" t="s">
        <v>40</v>
      </c>
      <c r="AE5172" t="s">
        <v>807</v>
      </c>
      <c r="AF5172">
        <v>2022</v>
      </c>
    </row>
    <row r="5173" spans="1:32" x14ac:dyDescent="0.25">
      <c r="A5173" t="s">
        <v>29</v>
      </c>
      <c r="B5173" t="s">
        <v>67</v>
      </c>
      <c r="C5173" t="s">
        <v>68</v>
      </c>
      <c r="D5173" t="s">
        <v>69</v>
      </c>
      <c r="E5173">
        <f>_xlfn.XLOOKUP(Table1[[#This Row],[Location]],'Location analysis'!A:A,'Location analysis'!B:B)</f>
        <v>40.435699999999997</v>
      </c>
      <c r="F5173">
        <f>_xlfn.XLOOKUP(Table1[[#This Row],[Location]],'Location analysis'!A:A,'Location analysis'!C:C)</f>
        <v>-74.125200000000007</v>
      </c>
      <c r="G5173" t="s">
        <v>738</v>
      </c>
      <c r="H5173" t="s">
        <v>34</v>
      </c>
      <c r="I5173">
        <v>15419074927</v>
      </c>
      <c r="J5173" t="s">
        <v>806</v>
      </c>
      <c r="K5173" t="s">
        <v>51</v>
      </c>
      <c r="L5173">
        <v>141</v>
      </c>
      <c r="M5173">
        <v>1.5</v>
      </c>
      <c r="N5173">
        <v>1</v>
      </c>
      <c r="O5173">
        <v>141</v>
      </c>
      <c r="P5173">
        <v>1.5</v>
      </c>
      <c r="Q5173">
        <v>1</v>
      </c>
      <c r="R5173">
        <v>1.5</v>
      </c>
      <c r="S5173">
        <v>1.5</v>
      </c>
      <c r="T5173" s="1">
        <v>44765</v>
      </c>
      <c r="U5173" t="str">
        <f t="shared" si="400"/>
        <v>Coca Cola - Regular</v>
      </c>
      <c r="V5173" t="str">
        <f t="shared" si="401"/>
        <v>Carbonated</v>
      </c>
      <c r="W5173" t="s">
        <v>34</v>
      </c>
      <c r="X5173" t="b">
        <f t="shared" si="403"/>
        <v>1</v>
      </c>
      <c r="Y5173">
        <f t="shared" si="402"/>
        <v>1.5</v>
      </c>
      <c r="Z5173" s="2">
        <f t="shared" si="404"/>
        <v>1</v>
      </c>
      <c r="AA5173" t="s">
        <v>183</v>
      </c>
      <c r="AB5173" t="s">
        <v>739</v>
      </c>
      <c r="AD5173" t="s">
        <v>40</v>
      </c>
      <c r="AE5173" t="s">
        <v>807</v>
      </c>
      <c r="AF5173">
        <v>2022</v>
      </c>
    </row>
    <row r="5174" spans="1:32" x14ac:dyDescent="0.25">
      <c r="A5174" t="s">
        <v>29</v>
      </c>
      <c r="B5174" t="s">
        <v>394</v>
      </c>
      <c r="C5174" t="s">
        <v>395</v>
      </c>
      <c r="D5174" t="s">
        <v>396</v>
      </c>
      <c r="E5174">
        <f>_xlfn.XLOOKUP(Table1[[#This Row],[Location]],'Location analysis'!A:A,'Location analysis'!B:B)</f>
        <v>40.416893999999999</v>
      </c>
      <c r="F5174">
        <f>_xlfn.XLOOKUP(Table1[[#This Row],[Location]],'Location analysis'!A:A,'Location analysis'!C:C)</f>
        <v>-74.420399000000003</v>
      </c>
      <c r="G5174" t="s">
        <v>410</v>
      </c>
      <c r="H5174" t="s">
        <v>49</v>
      </c>
      <c r="I5174">
        <v>15420904892</v>
      </c>
      <c r="J5174" t="s">
        <v>806</v>
      </c>
      <c r="K5174" t="s">
        <v>51</v>
      </c>
      <c r="L5174">
        <v>140</v>
      </c>
      <c r="M5174">
        <v>2</v>
      </c>
      <c r="N5174">
        <v>1</v>
      </c>
      <c r="O5174">
        <v>140</v>
      </c>
      <c r="P5174">
        <v>2</v>
      </c>
      <c r="Q5174">
        <v>1</v>
      </c>
      <c r="R5174">
        <v>2</v>
      </c>
      <c r="S5174">
        <v>2</v>
      </c>
      <c r="T5174" s="1">
        <v>44772</v>
      </c>
      <c r="U5174" t="str">
        <f t="shared" si="400"/>
        <v>Iberia Coconut Water</v>
      </c>
      <c r="V5174" t="str">
        <f t="shared" si="401"/>
        <v>Non Carbonated</v>
      </c>
      <c r="W5174" t="s">
        <v>49</v>
      </c>
      <c r="X5174" t="b">
        <f t="shared" si="403"/>
        <v>1</v>
      </c>
      <c r="Y5174">
        <f t="shared" si="402"/>
        <v>2</v>
      </c>
      <c r="Z5174" s="2">
        <f t="shared" si="404"/>
        <v>1.3333333333333333</v>
      </c>
      <c r="AA5174" t="s">
        <v>410</v>
      </c>
      <c r="AD5174" t="s">
        <v>40</v>
      </c>
      <c r="AE5174" t="s">
        <v>807</v>
      </c>
      <c r="AF5174">
        <v>2022</v>
      </c>
    </row>
    <row r="5175" spans="1:32" x14ac:dyDescent="0.25">
      <c r="A5175" t="s">
        <v>29</v>
      </c>
      <c r="B5175" t="s">
        <v>394</v>
      </c>
      <c r="C5175" t="s">
        <v>395</v>
      </c>
      <c r="D5175" t="s">
        <v>396</v>
      </c>
      <c r="E5175">
        <f>_xlfn.XLOOKUP(Table1[[#This Row],[Location]],'Location analysis'!A:A,'Location analysis'!B:B)</f>
        <v>40.416893999999999</v>
      </c>
      <c r="F5175">
        <f>_xlfn.XLOOKUP(Table1[[#This Row],[Location]],'Location analysis'!A:A,'Location analysis'!C:C)</f>
        <v>-74.420399000000003</v>
      </c>
      <c r="G5175" t="s">
        <v>160</v>
      </c>
      <c r="H5175" t="s">
        <v>49</v>
      </c>
      <c r="I5175">
        <v>15420921873</v>
      </c>
      <c r="J5175" t="s">
        <v>806</v>
      </c>
      <c r="K5175" t="s">
        <v>36</v>
      </c>
      <c r="L5175">
        <v>145</v>
      </c>
      <c r="M5175">
        <v>2.5</v>
      </c>
      <c r="N5175">
        <v>1</v>
      </c>
      <c r="O5175">
        <v>145</v>
      </c>
      <c r="P5175">
        <v>2.5</v>
      </c>
      <c r="Q5175">
        <v>1</v>
      </c>
      <c r="R5175">
        <v>2.5</v>
      </c>
      <c r="S5175">
        <v>2.5</v>
      </c>
      <c r="T5175" s="1">
        <v>44772</v>
      </c>
      <c r="U5175" t="str">
        <f t="shared" si="400"/>
        <v>Snapple Diet Tea - Peach Tea</v>
      </c>
      <c r="V5175" t="str">
        <f t="shared" si="401"/>
        <v>Non Carbonated</v>
      </c>
      <c r="W5175" t="s">
        <v>49</v>
      </c>
      <c r="X5175" t="b">
        <f t="shared" si="403"/>
        <v>1</v>
      </c>
      <c r="Y5175">
        <f t="shared" si="402"/>
        <v>2.5</v>
      </c>
      <c r="Z5175" s="2">
        <f t="shared" si="404"/>
        <v>1.6666666666666667</v>
      </c>
      <c r="AA5175" t="s">
        <v>75</v>
      </c>
      <c r="AB5175" t="s">
        <v>161</v>
      </c>
      <c r="AD5175" t="s">
        <v>40</v>
      </c>
      <c r="AE5175" t="s">
        <v>807</v>
      </c>
      <c r="AF5175">
        <v>2022</v>
      </c>
    </row>
    <row r="5176" spans="1:32" x14ac:dyDescent="0.25">
      <c r="A5176" t="s">
        <v>29</v>
      </c>
      <c r="B5176" t="s">
        <v>394</v>
      </c>
      <c r="C5176" t="s">
        <v>395</v>
      </c>
      <c r="D5176" t="s">
        <v>396</v>
      </c>
      <c r="E5176">
        <f>_xlfn.XLOOKUP(Table1[[#This Row],[Location]],'Location analysis'!A:A,'Location analysis'!B:B)</f>
        <v>40.416893999999999</v>
      </c>
      <c r="F5176">
        <f>_xlfn.XLOOKUP(Table1[[#This Row],[Location]],'Location analysis'!A:A,'Location analysis'!C:C)</f>
        <v>-74.420399000000003</v>
      </c>
      <c r="G5176" t="s">
        <v>182</v>
      </c>
      <c r="H5176" t="s">
        <v>34</v>
      </c>
      <c r="I5176">
        <v>15421022268</v>
      </c>
      <c r="J5176" t="s">
        <v>806</v>
      </c>
      <c r="K5176" t="s">
        <v>51</v>
      </c>
      <c r="L5176">
        <v>142</v>
      </c>
      <c r="M5176">
        <v>1.5</v>
      </c>
      <c r="N5176">
        <v>1</v>
      </c>
      <c r="O5176">
        <v>142</v>
      </c>
      <c r="P5176">
        <v>1.5</v>
      </c>
      <c r="Q5176">
        <v>1</v>
      </c>
      <c r="R5176">
        <v>1.5</v>
      </c>
      <c r="S5176">
        <v>1.5</v>
      </c>
      <c r="T5176" s="1">
        <v>44772</v>
      </c>
      <c r="U5176" t="str">
        <f t="shared" si="400"/>
        <v>Coca Cola - Zero Sugar</v>
      </c>
      <c r="V5176" t="str">
        <f t="shared" si="401"/>
        <v>Carbonated</v>
      </c>
      <c r="W5176" t="s">
        <v>34</v>
      </c>
      <c r="X5176" t="b">
        <f t="shared" si="403"/>
        <v>1</v>
      </c>
      <c r="Y5176">
        <f t="shared" si="402"/>
        <v>1.5</v>
      </c>
      <c r="Z5176" s="2">
        <f t="shared" si="404"/>
        <v>1</v>
      </c>
      <c r="AA5176" t="s">
        <v>183</v>
      </c>
      <c r="AB5176" t="s">
        <v>184</v>
      </c>
      <c r="AD5176" t="s">
        <v>40</v>
      </c>
      <c r="AE5176" t="s">
        <v>807</v>
      </c>
      <c r="AF5176">
        <v>2022</v>
      </c>
    </row>
    <row r="5177" spans="1:32" x14ac:dyDescent="0.25">
      <c r="A5177" t="s">
        <v>29</v>
      </c>
      <c r="B5177" t="s">
        <v>394</v>
      </c>
      <c r="C5177" t="s">
        <v>395</v>
      </c>
      <c r="D5177" t="s">
        <v>396</v>
      </c>
      <c r="E5177">
        <f>_xlfn.XLOOKUP(Table1[[#This Row],[Location]],'Location analysis'!A:A,'Location analysis'!B:B)</f>
        <v>40.416893999999999</v>
      </c>
      <c r="F5177">
        <f>_xlfn.XLOOKUP(Table1[[#This Row],[Location]],'Location analysis'!A:A,'Location analysis'!C:C)</f>
        <v>-74.420399000000003</v>
      </c>
      <c r="G5177" t="s">
        <v>182</v>
      </c>
      <c r="H5177" t="s">
        <v>34</v>
      </c>
      <c r="I5177">
        <v>15421263247</v>
      </c>
      <c r="J5177" t="s">
        <v>806</v>
      </c>
      <c r="K5177" t="s">
        <v>51</v>
      </c>
      <c r="L5177">
        <v>142</v>
      </c>
      <c r="M5177">
        <v>1.5</v>
      </c>
      <c r="N5177">
        <v>1</v>
      </c>
      <c r="O5177">
        <v>142</v>
      </c>
      <c r="P5177">
        <v>1.5</v>
      </c>
      <c r="Q5177">
        <v>1</v>
      </c>
      <c r="R5177">
        <v>1.5</v>
      </c>
      <c r="S5177">
        <v>1.5</v>
      </c>
      <c r="T5177" s="1">
        <v>44772</v>
      </c>
      <c r="U5177" t="str">
        <f t="shared" si="400"/>
        <v>Coca Cola - Zero Sugar</v>
      </c>
      <c r="V5177" t="str">
        <f t="shared" si="401"/>
        <v>Carbonated</v>
      </c>
      <c r="W5177" t="s">
        <v>34</v>
      </c>
      <c r="X5177" t="b">
        <f t="shared" si="403"/>
        <v>1</v>
      </c>
      <c r="Y5177">
        <f t="shared" si="402"/>
        <v>1.5</v>
      </c>
      <c r="Z5177" s="2">
        <f t="shared" si="404"/>
        <v>1</v>
      </c>
      <c r="AA5177" t="s">
        <v>183</v>
      </c>
      <c r="AB5177" t="s">
        <v>184</v>
      </c>
      <c r="AD5177" t="s">
        <v>40</v>
      </c>
      <c r="AE5177" t="s">
        <v>807</v>
      </c>
      <c r="AF5177">
        <v>2022</v>
      </c>
    </row>
    <row r="5178" spans="1:32" x14ac:dyDescent="0.25">
      <c r="A5178" t="s">
        <v>29</v>
      </c>
      <c r="B5178" t="s">
        <v>394</v>
      </c>
      <c r="C5178" t="s">
        <v>395</v>
      </c>
      <c r="D5178" t="s">
        <v>396</v>
      </c>
      <c r="E5178">
        <f>_xlfn.XLOOKUP(Table1[[#This Row],[Location]],'Location analysis'!A:A,'Location analysis'!B:B)</f>
        <v>40.416893999999999</v>
      </c>
      <c r="F5178">
        <f>_xlfn.XLOOKUP(Table1[[#This Row],[Location]],'Location analysis'!A:A,'Location analysis'!C:C)</f>
        <v>-74.420399000000003</v>
      </c>
      <c r="G5178" t="s">
        <v>397</v>
      </c>
      <c r="H5178" t="s">
        <v>49</v>
      </c>
      <c r="I5178">
        <v>15421490692</v>
      </c>
      <c r="J5178" t="s">
        <v>806</v>
      </c>
      <c r="K5178" t="s">
        <v>36</v>
      </c>
      <c r="L5178">
        <v>146</v>
      </c>
      <c r="M5178">
        <v>3.5</v>
      </c>
      <c r="N5178">
        <v>1</v>
      </c>
      <c r="O5178">
        <v>146</v>
      </c>
      <c r="P5178">
        <v>3.5</v>
      </c>
      <c r="Q5178">
        <v>1</v>
      </c>
      <c r="R5178">
        <v>3.5</v>
      </c>
      <c r="S5178">
        <v>3.5</v>
      </c>
      <c r="T5178" s="1">
        <v>44772</v>
      </c>
      <c r="U5178" t="str">
        <f t="shared" si="400"/>
        <v>Starbucks Doubleshot Energy - Mocha</v>
      </c>
      <c r="V5178" t="str">
        <f t="shared" si="401"/>
        <v>Non Carbonated</v>
      </c>
      <c r="W5178" t="s">
        <v>49</v>
      </c>
      <c r="X5178" t="b">
        <f t="shared" si="403"/>
        <v>1</v>
      </c>
      <c r="Y5178">
        <f t="shared" si="402"/>
        <v>3.5</v>
      </c>
      <c r="Z5178" s="2">
        <f t="shared" si="404"/>
        <v>2.3333333333333335</v>
      </c>
      <c r="AA5178" t="s">
        <v>398</v>
      </c>
      <c r="AB5178" t="s">
        <v>399</v>
      </c>
      <c r="AD5178" t="s">
        <v>40</v>
      </c>
      <c r="AE5178" t="s">
        <v>807</v>
      </c>
      <c r="AF5178">
        <v>2022</v>
      </c>
    </row>
    <row r="5179" spans="1:32" x14ac:dyDescent="0.25">
      <c r="A5179" t="s">
        <v>29</v>
      </c>
      <c r="B5179" t="s">
        <v>394</v>
      </c>
      <c r="C5179" t="s">
        <v>395</v>
      </c>
      <c r="D5179" t="s">
        <v>396</v>
      </c>
      <c r="E5179">
        <f>_xlfn.XLOOKUP(Table1[[#This Row],[Location]],'Location analysis'!A:A,'Location analysis'!B:B)</f>
        <v>40.416893999999999</v>
      </c>
      <c r="F5179">
        <f>_xlfn.XLOOKUP(Table1[[#This Row],[Location]],'Location analysis'!A:A,'Location analysis'!C:C)</f>
        <v>-74.420399000000003</v>
      </c>
      <c r="G5179" t="s">
        <v>628</v>
      </c>
      <c r="H5179" t="s">
        <v>43</v>
      </c>
      <c r="I5179">
        <v>15421588450</v>
      </c>
      <c r="J5179" t="s">
        <v>806</v>
      </c>
      <c r="K5179" t="s">
        <v>36</v>
      </c>
      <c r="L5179">
        <v>112</v>
      </c>
      <c r="M5179">
        <v>1.5</v>
      </c>
      <c r="N5179">
        <v>1</v>
      </c>
      <c r="O5179">
        <v>112</v>
      </c>
      <c r="P5179">
        <v>1.5</v>
      </c>
      <c r="Q5179">
        <v>1</v>
      </c>
      <c r="R5179">
        <v>1.5</v>
      </c>
      <c r="S5179">
        <v>1.5</v>
      </c>
      <c r="T5179" s="1">
        <v>44772</v>
      </c>
      <c r="U5179" t="str">
        <f t="shared" si="400"/>
        <v>Pop Corners - Sweet &amp; Salty Kettle</v>
      </c>
      <c r="V5179" t="str">
        <f t="shared" si="401"/>
        <v>Food</v>
      </c>
      <c r="W5179" t="s">
        <v>43</v>
      </c>
      <c r="X5179" t="b">
        <f t="shared" si="403"/>
        <v>1</v>
      </c>
      <c r="Y5179">
        <f t="shared" si="402"/>
        <v>1.5</v>
      </c>
      <c r="Z5179" s="2">
        <f t="shared" si="404"/>
        <v>1</v>
      </c>
      <c r="AA5179" t="s">
        <v>509</v>
      </c>
      <c r="AB5179" t="s">
        <v>629</v>
      </c>
      <c r="AD5179" t="s">
        <v>40</v>
      </c>
      <c r="AE5179" t="s">
        <v>807</v>
      </c>
      <c r="AF5179">
        <v>2022</v>
      </c>
    </row>
    <row r="5180" spans="1:32" x14ac:dyDescent="0.25">
      <c r="A5180" t="s">
        <v>29</v>
      </c>
      <c r="B5180" t="s">
        <v>394</v>
      </c>
      <c r="C5180" t="s">
        <v>395</v>
      </c>
      <c r="D5180" t="s">
        <v>396</v>
      </c>
      <c r="E5180">
        <f>_xlfn.XLOOKUP(Table1[[#This Row],[Location]],'Location analysis'!A:A,'Location analysis'!B:B)</f>
        <v>40.416893999999999</v>
      </c>
      <c r="F5180">
        <f>_xlfn.XLOOKUP(Table1[[#This Row],[Location]],'Location analysis'!A:A,'Location analysis'!C:C)</f>
        <v>-74.420399000000003</v>
      </c>
      <c r="G5180" t="s">
        <v>182</v>
      </c>
      <c r="H5180" t="s">
        <v>34</v>
      </c>
      <c r="I5180">
        <v>15421825049</v>
      </c>
      <c r="J5180" t="s">
        <v>806</v>
      </c>
      <c r="K5180" t="s">
        <v>51</v>
      </c>
      <c r="L5180">
        <v>142</v>
      </c>
      <c r="M5180">
        <v>1.5</v>
      </c>
      <c r="N5180">
        <v>1</v>
      </c>
      <c r="O5180">
        <v>142</v>
      </c>
      <c r="P5180">
        <v>1.5</v>
      </c>
      <c r="Q5180">
        <v>1</v>
      </c>
      <c r="R5180">
        <v>1.5</v>
      </c>
      <c r="S5180">
        <v>1.5</v>
      </c>
      <c r="T5180" s="1">
        <v>44772</v>
      </c>
      <c r="U5180" t="str">
        <f t="shared" si="400"/>
        <v>Coca Cola - Zero Sugar</v>
      </c>
      <c r="V5180" t="str">
        <f t="shared" si="401"/>
        <v>Carbonated</v>
      </c>
      <c r="W5180" t="s">
        <v>34</v>
      </c>
      <c r="X5180" t="b">
        <f t="shared" si="403"/>
        <v>1</v>
      </c>
      <c r="Y5180">
        <f t="shared" si="402"/>
        <v>1.5</v>
      </c>
      <c r="Z5180" s="2">
        <f t="shared" si="404"/>
        <v>1</v>
      </c>
      <c r="AA5180" t="s">
        <v>183</v>
      </c>
      <c r="AB5180" t="s">
        <v>184</v>
      </c>
      <c r="AD5180" t="s">
        <v>40</v>
      </c>
      <c r="AE5180" t="s">
        <v>807</v>
      </c>
      <c r="AF5180">
        <v>2022</v>
      </c>
    </row>
    <row r="5181" spans="1:32" x14ac:dyDescent="0.25">
      <c r="A5181" t="s">
        <v>29</v>
      </c>
      <c r="B5181" t="s">
        <v>394</v>
      </c>
      <c r="C5181" t="s">
        <v>395</v>
      </c>
      <c r="D5181" t="s">
        <v>396</v>
      </c>
      <c r="E5181">
        <f>_xlfn.XLOOKUP(Table1[[#This Row],[Location]],'Location analysis'!A:A,'Location analysis'!B:B)</f>
        <v>40.416893999999999</v>
      </c>
      <c r="F5181">
        <f>_xlfn.XLOOKUP(Table1[[#This Row],[Location]],'Location analysis'!A:A,'Location analysis'!C:C)</f>
        <v>-74.420399000000003</v>
      </c>
      <c r="G5181" t="s">
        <v>182</v>
      </c>
      <c r="H5181" t="s">
        <v>34</v>
      </c>
      <c r="I5181">
        <v>15421804374</v>
      </c>
      <c r="J5181" t="s">
        <v>806</v>
      </c>
      <c r="K5181" t="s">
        <v>36</v>
      </c>
      <c r="L5181">
        <v>142</v>
      </c>
      <c r="M5181">
        <v>1.5</v>
      </c>
      <c r="N5181">
        <v>1</v>
      </c>
      <c r="O5181">
        <v>142</v>
      </c>
      <c r="P5181">
        <v>1.5</v>
      </c>
      <c r="Q5181">
        <v>1</v>
      </c>
      <c r="R5181">
        <v>1.5</v>
      </c>
      <c r="S5181">
        <v>1.5</v>
      </c>
      <c r="T5181" s="1">
        <v>44772</v>
      </c>
      <c r="U5181" t="str">
        <f t="shared" si="400"/>
        <v>Coca Cola - Zero Sugar</v>
      </c>
      <c r="V5181" t="str">
        <f t="shared" si="401"/>
        <v>Carbonated</v>
      </c>
      <c r="W5181" t="s">
        <v>34</v>
      </c>
      <c r="X5181" t="b">
        <f t="shared" si="403"/>
        <v>1</v>
      </c>
      <c r="Y5181">
        <f t="shared" si="402"/>
        <v>1.5</v>
      </c>
      <c r="Z5181" s="2">
        <f t="shared" si="404"/>
        <v>1</v>
      </c>
      <c r="AA5181" t="s">
        <v>183</v>
      </c>
      <c r="AB5181" t="s">
        <v>184</v>
      </c>
      <c r="AD5181" t="s">
        <v>40</v>
      </c>
      <c r="AE5181" t="s">
        <v>807</v>
      </c>
      <c r="AF5181">
        <v>2022</v>
      </c>
    </row>
    <row r="5182" spans="1:32" x14ac:dyDescent="0.25">
      <c r="A5182" t="s">
        <v>29</v>
      </c>
      <c r="B5182" t="s">
        <v>67</v>
      </c>
      <c r="C5182" t="s">
        <v>68</v>
      </c>
      <c r="D5182" t="s">
        <v>69</v>
      </c>
      <c r="E5182">
        <f>_xlfn.XLOOKUP(Table1[[#This Row],[Location]],'Location analysis'!A:A,'Location analysis'!B:B)</f>
        <v>40.435699999999997</v>
      </c>
      <c r="F5182">
        <f>_xlfn.XLOOKUP(Table1[[#This Row],[Location]],'Location analysis'!A:A,'Location analysis'!C:C)</f>
        <v>-74.125200000000007</v>
      </c>
      <c r="G5182" t="s">
        <v>70</v>
      </c>
      <c r="H5182" t="s">
        <v>34</v>
      </c>
      <c r="I5182">
        <v>15421898458</v>
      </c>
      <c r="J5182" t="s">
        <v>806</v>
      </c>
      <c r="K5182" t="s">
        <v>51</v>
      </c>
      <c r="L5182">
        <v>144</v>
      </c>
      <c r="M5182">
        <v>3</v>
      </c>
      <c r="N5182">
        <v>1</v>
      </c>
      <c r="O5182">
        <v>144</v>
      </c>
      <c r="P5182">
        <v>3</v>
      </c>
      <c r="Q5182">
        <v>1</v>
      </c>
      <c r="R5182">
        <v>3</v>
      </c>
      <c r="S5182">
        <v>3</v>
      </c>
      <c r="T5182" s="1">
        <v>44765</v>
      </c>
      <c r="U5182" t="str">
        <f t="shared" si="400"/>
        <v>Monster Energy Original</v>
      </c>
      <c r="V5182" t="str">
        <f t="shared" si="401"/>
        <v>Carbonated</v>
      </c>
      <c r="W5182" t="s">
        <v>34</v>
      </c>
      <c r="X5182" t="b">
        <f t="shared" si="403"/>
        <v>1</v>
      </c>
      <c r="Y5182">
        <f t="shared" si="402"/>
        <v>3</v>
      </c>
      <c r="Z5182" s="2">
        <f t="shared" si="404"/>
        <v>2</v>
      </c>
      <c r="AA5182" t="s">
        <v>70</v>
      </c>
      <c r="AD5182" t="s">
        <v>40</v>
      </c>
      <c r="AE5182" t="s">
        <v>807</v>
      </c>
      <c r="AF5182">
        <v>2022</v>
      </c>
    </row>
    <row r="5183" spans="1:32" x14ac:dyDescent="0.25">
      <c r="A5183" t="s">
        <v>29</v>
      </c>
      <c r="B5183" t="s">
        <v>67</v>
      </c>
      <c r="C5183" t="s">
        <v>68</v>
      </c>
      <c r="D5183" t="s">
        <v>69</v>
      </c>
      <c r="E5183">
        <f>_xlfn.XLOOKUP(Table1[[#This Row],[Location]],'Location analysis'!A:A,'Location analysis'!B:B)</f>
        <v>40.435699999999997</v>
      </c>
      <c r="F5183">
        <f>_xlfn.XLOOKUP(Table1[[#This Row],[Location]],'Location analysis'!A:A,'Location analysis'!C:C)</f>
        <v>-74.125200000000007</v>
      </c>
      <c r="G5183" t="s">
        <v>70</v>
      </c>
      <c r="H5183" t="s">
        <v>34</v>
      </c>
      <c r="I5183">
        <v>15421908433</v>
      </c>
      <c r="J5183" t="s">
        <v>806</v>
      </c>
      <c r="K5183" t="s">
        <v>51</v>
      </c>
      <c r="L5183">
        <v>144</v>
      </c>
      <c r="M5183">
        <v>3</v>
      </c>
      <c r="N5183">
        <v>1</v>
      </c>
      <c r="O5183">
        <v>144</v>
      </c>
      <c r="P5183">
        <v>3</v>
      </c>
      <c r="Q5183">
        <v>1</v>
      </c>
      <c r="R5183">
        <v>3</v>
      </c>
      <c r="S5183">
        <v>3</v>
      </c>
      <c r="T5183" s="1">
        <v>44765</v>
      </c>
      <c r="U5183" t="str">
        <f t="shared" si="400"/>
        <v>Monster Energy Original</v>
      </c>
      <c r="V5183" t="str">
        <f t="shared" si="401"/>
        <v>Carbonated</v>
      </c>
      <c r="W5183" t="s">
        <v>34</v>
      </c>
      <c r="X5183" t="b">
        <f t="shared" si="403"/>
        <v>1</v>
      </c>
      <c r="Y5183">
        <f t="shared" si="402"/>
        <v>3</v>
      </c>
      <c r="Z5183" s="2">
        <f t="shared" si="404"/>
        <v>2</v>
      </c>
      <c r="AA5183" t="s">
        <v>70</v>
      </c>
      <c r="AD5183" t="s">
        <v>40</v>
      </c>
      <c r="AE5183" t="s">
        <v>807</v>
      </c>
      <c r="AF5183">
        <v>2022</v>
      </c>
    </row>
    <row r="5184" spans="1:32" x14ac:dyDescent="0.25">
      <c r="A5184" t="s">
        <v>29</v>
      </c>
      <c r="B5184" t="s">
        <v>394</v>
      </c>
      <c r="C5184" t="s">
        <v>395</v>
      </c>
      <c r="D5184" t="s">
        <v>396</v>
      </c>
      <c r="E5184">
        <f>_xlfn.XLOOKUP(Table1[[#This Row],[Location]],'Location analysis'!A:A,'Location analysis'!B:B)</f>
        <v>40.416893999999999</v>
      </c>
      <c r="F5184">
        <f>_xlfn.XLOOKUP(Table1[[#This Row],[Location]],'Location analysis'!A:A,'Location analysis'!C:C)</f>
        <v>-74.420399000000003</v>
      </c>
      <c r="G5184" t="s">
        <v>397</v>
      </c>
      <c r="H5184" t="s">
        <v>49</v>
      </c>
      <c r="I5184">
        <v>15422519822</v>
      </c>
      <c r="J5184" t="s">
        <v>806</v>
      </c>
      <c r="K5184" t="s">
        <v>36</v>
      </c>
      <c r="L5184">
        <v>146</v>
      </c>
      <c r="M5184">
        <v>3.5</v>
      </c>
      <c r="N5184">
        <v>1</v>
      </c>
      <c r="O5184">
        <v>146</v>
      </c>
      <c r="P5184">
        <v>3.5</v>
      </c>
      <c r="Q5184">
        <v>1</v>
      </c>
      <c r="R5184">
        <v>3.5</v>
      </c>
      <c r="S5184">
        <v>3.5</v>
      </c>
      <c r="T5184" s="1">
        <v>44772</v>
      </c>
      <c r="U5184" t="str">
        <f t="shared" si="400"/>
        <v>Starbucks Doubleshot Energy - Mocha</v>
      </c>
      <c r="V5184" t="str">
        <f t="shared" si="401"/>
        <v>Non Carbonated</v>
      </c>
      <c r="W5184" t="s">
        <v>49</v>
      </c>
      <c r="X5184" t="b">
        <f t="shared" si="403"/>
        <v>1</v>
      </c>
      <c r="Y5184">
        <f t="shared" si="402"/>
        <v>3.5</v>
      </c>
      <c r="Z5184" s="2">
        <f t="shared" si="404"/>
        <v>2.3333333333333335</v>
      </c>
      <c r="AA5184" t="s">
        <v>398</v>
      </c>
      <c r="AB5184" t="s">
        <v>399</v>
      </c>
      <c r="AD5184" t="s">
        <v>40</v>
      </c>
      <c r="AE5184" t="s">
        <v>807</v>
      </c>
      <c r="AF5184">
        <v>2022</v>
      </c>
    </row>
    <row r="5185" spans="1:32" x14ac:dyDescent="0.25">
      <c r="A5185" t="s">
        <v>29</v>
      </c>
      <c r="B5185" t="s">
        <v>30</v>
      </c>
      <c r="C5185" t="s">
        <v>31</v>
      </c>
      <c r="D5185" t="s">
        <v>32</v>
      </c>
      <c r="E5185">
        <f>_xlfn.XLOOKUP(Table1[[#This Row],[Location]],'Location analysis'!A:A,'Location analysis'!B:B)</f>
        <v>40.423690999999998</v>
      </c>
      <c r="F5185">
        <f>_xlfn.XLOOKUP(Table1[[#This Row],[Location]],'Location analysis'!A:A,'Location analysis'!C:C)</f>
        <v>-74.380831999999998</v>
      </c>
      <c r="G5185" t="s">
        <v>248</v>
      </c>
      <c r="H5185" t="s">
        <v>43</v>
      </c>
      <c r="I5185">
        <v>15422664876</v>
      </c>
      <c r="J5185" t="s">
        <v>806</v>
      </c>
      <c r="K5185" t="s">
        <v>36</v>
      </c>
      <c r="L5185">
        <v>111</v>
      </c>
      <c r="M5185">
        <v>1.5</v>
      </c>
      <c r="N5185">
        <v>1</v>
      </c>
      <c r="O5185">
        <v>111</v>
      </c>
      <c r="P5185">
        <v>1.5</v>
      </c>
      <c r="Q5185">
        <v>1</v>
      </c>
      <c r="R5185">
        <v>1.5</v>
      </c>
      <c r="S5185">
        <v>1.5</v>
      </c>
      <c r="T5185" s="1">
        <v>44765</v>
      </c>
      <c r="U5185" t="str">
        <f t="shared" si="400"/>
        <v>Popchips Potato - Sea Salt</v>
      </c>
      <c r="V5185" t="str">
        <f t="shared" si="401"/>
        <v>Food</v>
      </c>
      <c r="W5185" t="s">
        <v>43</v>
      </c>
      <c r="X5185" t="b">
        <f t="shared" si="403"/>
        <v>1</v>
      </c>
      <c r="Y5185">
        <f t="shared" si="402"/>
        <v>1.5</v>
      </c>
      <c r="Z5185" s="2">
        <f t="shared" si="404"/>
        <v>1</v>
      </c>
      <c r="AA5185" t="s">
        <v>229</v>
      </c>
      <c r="AB5185" t="s">
        <v>157</v>
      </c>
      <c r="AD5185" t="s">
        <v>40</v>
      </c>
      <c r="AE5185" t="s">
        <v>807</v>
      </c>
      <c r="AF5185">
        <v>2022</v>
      </c>
    </row>
    <row r="5186" spans="1:32" x14ac:dyDescent="0.25">
      <c r="A5186" t="s">
        <v>29</v>
      </c>
      <c r="B5186" t="s">
        <v>394</v>
      </c>
      <c r="C5186" t="s">
        <v>395</v>
      </c>
      <c r="D5186" t="s">
        <v>396</v>
      </c>
      <c r="E5186">
        <f>_xlfn.XLOOKUP(Table1[[#This Row],[Location]],'Location analysis'!A:A,'Location analysis'!B:B)</f>
        <v>40.416893999999999</v>
      </c>
      <c r="F5186">
        <f>_xlfn.XLOOKUP(Table1[[#This Row],[Location]],'Location analysis'!A:A,'Location analysis'!C:C)</f>
        <v>-74.420399000000003</v>
      </c>
      <c r="G5186" t="s">
        <v>84</v>
      </c>
      <c r="H5186" t="s">
        <v>43</v>
      </c>
      <c r="I5186">
        <v>15422579727</v>
      </c>
      <c r="J5186" t="s">
        <v>806</v>
      </c>
      <c r="K5186" t="s">
        <v>36</v>
      </c>
      <c r="L5186">
        <v>134</v>
      </c>
      <c r="M5186">
        <v>2</v>
      </c>
      <c r="N5186">
        <v>1</v>
      </c>
      <c r="O5186">
        <v>134</v>
      </c>
      <c r="P5186">
        <v>2</v>
      </c>
      <c r="Q5186">
        <v>1</v>
      </c>
      <c r="R5186">
        <v>2</v>
      </c>
      <c r="S5186">
        <v>2</v>
      </c>
      <c r="T5186" s="1">
        <v>44772</v>
      </c>
      <c r="U5186" t="str">
        <f t="shared" ref="U5186:U5249" si="405">IF(G5186="","Cell is Blank - Dis-regard",G5186)</f>
        <v>Wonderful Pistachios - Variety</v>
      </c>
      <c r="V5186" t="str">
        <f t="shared" ref="V5186:V5249" si="406">IF(H5186="","Cell is Blank - Dis-regard",H5186)</f>
        <v>Food</v>
      </c>
      <c r="W5186" t="s">
        <v>43</v>
      </c>
      <c r="X5186" t="b">
        <f t="shared" si="403"/>
        <v>1</v>
      </c>
      <c r="Y5186">
        <f t="shared" ref="Y5186:Y5249" si="407">IF(X5186="FALSE",M5186,M5186)</f>
        <v>2</v>
      </c>
      <c r="Z5186" s="2">
        <f t="shared" si="404"/>
        <v>1.3333333333333333</v>
      </c>
      <c r="AA5186" t="s">
        <v>85</v>
      </c>
      <c r="AB5186" t="s">
        <v>86</v>
      </c>
      <c r="AD5186" t="s">
        <v>40</v>
      </c>
      <c r="AE5186" t="s">
        <v>807</v>
      </c>
      <c r="AF5186">
        <v>2022</v>
      </c>
    </row>
    <row r="5187" spans="1:32" x14ac:dyDescent="0.25">
      <c r="A5187" t="s">
        <v>29</v>
      </c>
      <c r="B5187" t="s">
        <v>394</v>
      </c>
      <c r="C5187" t="s">
        <v>395</v>
      </c>
      <c r="D5187" t="s">
        <v>396</v>
      </c>
      <c r="E5187">
        <f>_xlfn.XLOOKUP(Table1[[#This Row],[Location]],'Location analysis'!A:A,'Location analysis'!B:B)</f>
        <v>40.416893999999999</v>
      </c>
      <c r="F5187">
        <f>_xlfn.XLOOKUP(Table1[[#This Row],[Location]],'Location analysis'!A:A,'Location analysis'!C:C)</f>
        <v>-74.420399000000003</v>
      </c>
      <c r="G5187" t="s">
        <v>81</v>
      </c>
      <c r="H5187" t="s">
        <v>43</v>
      </c>
      <c r="I5187">
        <v>15422923887</v>
      </c>
      <c r="J5187" t="s">
        <v>806</v>
      </c>
      <c r="K5187" t="s">
        <v>36</v>
      </c>
      <c r="L5187">
        <v>138</v>
      </c>
      <c r="M5187">
        <v>2</v>
      </c>
      <c r="N5187">
        <v>1</v>
      </c>
      <c r="O5187">
        <v>138</v>
      </c>
      <c r="P5187">
        <v>2</v>
      </c>
      <c r="Q5187">
        <v>1</v>
      </c>
      <c r="R5187">
        <v>2</v>
      </c>
      <c r="S5187">
        <v>2</v>
      </c>
      <c r="T5187" s="1">
        <v>44772</v>
      </c>
      <c r="U5187" t="str">
        <f t="shared" si="405"/>
        <v>KitKat - Crisp Wafers</v>
      </c>
      <c r="V5187" t="str">
        <f t="shared" si="406"/>
        <v>Food</v>
      </c>
      <c r="W5187" t="s">
        <v>43</v>
      </c>
      <c r="X5187" t="b">
        <f t="shared" ref="X5187:X5250" si="408">M5187=P5187</f>
        <v>1</v>
      </c>
      <c r="Y5187">
        <f t="shared" si="407"/>
        <v>2</v>
      </c>
      <c r="Z5187" s="2">
        <f t="shared" ref="Z5187:Z5250" si="409">Y5187/1.5</f>
        <v>1.3333333333333333</v>
      </c>
      <c r="AA5187" t="s">
        <v>82</v>
      </c>
      <c r="AB5187" t="s">
        <v>83</v>
      </c>
      <c r="AD5187" t="s">
        <v>40</v>
      </c>
      <c r="AE5187" t="s">
        <v>807</v>
      </c>
      <c r="AF5187">
        <v>2022</v>
      </c>
    </row>
    <row r="5188" spans="1:32" x14ac:dyDescent="0.25">
      <c r="A5188" t="s">
        <v>29</v>
      </c>
      <c r="B5188" t="s">
        <v>394</v>
      </c>
      <c r="C5188" t="s">
        <v>395</v>
      </c>
      <c r="D5188" t="s">
        <v>396</v>
      </c>
      <c r="E5188">
        <f>_xlfn.XLOOKUP(Table1[[#This Row],[Location]],'Location analysis'!A:A,'Location analysis'!B:B)</f>
        <v>40.416893999999999</v>
      </c>
      <c r="F5188">
        <f>_xlfn.XLOOKUP(Table1[[#This Row],[Location]],'Location analysis'!A:A,'Location analysis'!C:C)</f>
        <v>-74.420399000000003</v>
      </c>
      <c r="G5188" t="s">
        <v>84</v>
      </c>
      <c r="H5188" t="s">
        <v>43</v>
      </c>
      <c r="I5188">
        <v>15422680738</v>
      </c>
      <c r="J5188" t="s">
        <v>806</v>
      </c>
      <c r="K5188" t="s">
        <v>36</v>
      </c>
      <c r="L5188">
        <v>134</v>
      </c>
      <c r="M5188">
        <v>2</v>
      </c>
      <c r="N5188">
        <v>1</v>
      </c>
      <c r="O5188">
        <v>134</v>
      </c>
      <c r="P5188">
        <v>2</v>
      </c>
      <c r="Q5188">
        <v>1</v>
      </c>
      <c r="R5188">
        <v>2</v>
      </c>
      <c r="S5188">
        <v>4.5</v>
      </c>
      <c r="T5188" s="1">
        <v>44772</v>
      </c>
      <c r="U5188" t="str">
        <f t="shared" si="405"/>
        <v>Wonderful Pistachios - Variety</v>
      </c>
      <c r="V5188" t="str">
        <f t="shared" si="406"/>
        <v>Food</v>
      </c>
      <c r="W5188" t="s">
        <v>43</v>
      </c>
      <c r="X5188" t="b">
        <f t="shared" si="408"/>
        <v>1</v>
      </c>
      <c r="Y5188">
        <f t="shared" si="407"/>
        <v>2</v>
      </c>
      <c r="Z5188" s="2">
        <f t="shared" si="409"/>
        <v>1.3333333333333333</v>
      </c>
      <c r="AA5188" t="s">
        <v>85</v>
      </c>
      <c r="AB5188" t="s">
        <v>86</v>
      </c>
      <c r="AD5188" t="s">
        <v>40</v>
      </c>
      <c r="AE5188" t="s">
        <v>807</v>
      </c>
      <c r="AF5188">
        <v>2022</v>
      </c>
    </row>
    <row r="5189" spans="1:32" x14ac:dyDescent="0.25">
      <c r="A5189" t="s">
        <v>29</v>
      </c>
      <c r="B5189" t="s">
        <v>394</v>
      </c>
      <c r="C5189" t="s">
        <v>395</v>
      </c>
      <c r="D5189" t="s">
        <v>396</v>
      </c>
      <c r="E5189">
        <f>_xlfn.XLOOKUP(Table1[[#This Row],[Location]],'Location analysis'!A:A,'Location analysis'!B:B)</f>
        <v>40.416893999999999</v>
      </c>
      <c r="F5189">
        <f>_xlfn.XLOOKUP(Table1[[#This Row],[Location]],'Location analysis'!A:A,'Location analysis'!C:C)</f>
        <v>-74.420399000000003</v>
      </c>
      <c r="G5189" t="s">
        <v>160</v>
      </c>
      <c r="H5189" t="s">
        <v>49</v>
      </c>
      <c r="I5189">
        <v>15422680738</v>
      </c>
      <c r="J5189" t="s">
        <v>806</v>
      </c>
      <c r="K5189" t="s">
        <v>36</v>
      </c>
      <c r="L5189">
        <v>145</v>
      </c>
      <c r="M5189">
        <v>2.5</v>
      </c>
      <c r="N5189">
        <v>1</v>
      </c>
      <c r="O5189">
        <v>145</v>
      </c>
      <c r="P5189">
        <v>2.5</v>
      </c>
      <c r="Q5189">
        <v>1</v>
      </c>
      <c r="R5189">
        <v>2.5</v>
      </c>
      <c r="S5189">
        <v>4.5</v>
      </c>
      <c r="T5189" s="1">
        <v>44772</v>
      </c>
      <c r="U5189" t="str">
        <f t="shared" si="405"/>
        <v>Snapple Diet Tea - Peach Tea</v>
      </c>
      <c r="V5189" t="str">
        <f t="shared" si="406"/>
        <v>Non Carbonated</v>
      </c>
      <c r="W5189" t="s">
        <v>49</v>
      </c>
      <c r="X5189" t="b">
        <f t="shared" si="408"/>
        <v>1</v>
      </c>
      <c r="Y5189">
        <f t="shared" si="407"/>
        <v>2.5</v>
      </c>
      <c r="Z5189" s="2">
        <f t="shared" si="409"/>
        <v>1.6666666666666667</v>
      </c>
      <c r="AA5189" t="s">
        <v>75</v>
      </c>
      <c r="AB5189" t="s">
        <v>161</v>
      </c>
      <c r="AD5189" t="s">
        <v>40</v>
      </c>
      <c r="AE5189" t="s">
        <v>807</v>
      </c>
      <c r="AF5189">
        <v>2022</v>
      </c>
    </row>
    <row r="5190" spans="1:32" x14ac:dyDescent="0.25">
      <c r="A5190" t="s">
        <v>29</v>
      </c>
      <c r="B5190" t="s">
        <v>394</v>
      </c>
      <c r="C5190" t="s">
        <v>395</v>
      </c>
      <c r="D5190" t="s">
        <v>396</v>
      </c>
      <c r="E5190">
        <f>_xlfn.XLOOKUP(Table1[[#This Row],[Location]],'Location analysis'!A:A,'Location analysis'!B:B)</f>
        <v>40.416893999999999</v>
      </c>
      <c r="F5190">
        <f>_xlfn.XLOOKUP(Table1[[#This Row],[Location]],'Location analysis'!A:A,'Location analysis'!C:C)</f>
        <v>-74.420399000000003</v>
      </c>
      <c r="G5190" t="s">
        <v>583</v>
      </c>
      <c r="H5190" t="s">
        <v>43</v>
      </c>
      <c r="I5190">
        <v>15422770203</v>
      </c>
      <c r="J5190" t="s">
        <v>806</v>
      </c>
      <c r="K5190" t="s">
        <v>36</v>
      </c>
      <c r="L5190">
        <v>158</v>
      </c>
      <c r="M5190">
        <v>2.5</v>
      </c>
      <c r="N5190">
        <v>1</v>
      </c>
      <c r="O5190">
        <v>158</v>
      </c>
      <c r="P5190">
        <v>2.5</v>
      </c>
      <c r="Q5190">
        <v>1</v>
      </c>
      <c r="R5190">
        <v>2.5</v>
      </c>
      <c r="S5190">
        <v>2.5</v>
      </c>
      <c r="T5190" s="1">
        <v>44772</v>
      </c>
      <c r="U5190" t="str">
        <f t="shared" si="405"/>
        <v>Lenny &amp; Larrys - Chocolate Chip</v>
      </c>
      <c r="V5190" t="str">
        <f t="shared" si="406"/>
        <v>Food</v>
      </c>
      <c r="W5190" t="s">
        <v>43</v>
      </c>
      <c r="X5190" t="b">
        <f t="shared" si="408"/>
        <v>1</v>
      </c>
      <c r="Y5190">
        <f t="shared" si="407"/>
        <v>2.5</v>
      </c>
      <c r="Z5190" s="2">
        <f t="shared" si="409"/>
        <v>1.6666666666666667</v>
      </c>
      <c r="AA5190" t="s">
        <v>422</v>
      </c>
      <c r="AB5190" t="s">
        <v>444</v>
      </c>
      <c r="AD5190" t="s">
        <v>40</v>
      </c>
      <c r="AE5190" t="s">
        <v>807</v>
      </c>
      <c r="AF5190">
        <v>2022</v>
      </c>
    </row>
    <row r="5191" spans="1:32" x14ac:dyDescent="0.25">
      <c r="A5191" t="s">
        <v>29</v>
      </c>
      <c r="B5191" t="s">
        <v>394</v>
      </c>
      <c r="C5191" t="s">
        <v>395</v>
      </c>
      <c r="D5191" t="s">
        <v>396</v>
      </c>
      <c r="E5191">
        <f>_xlfn.XLOOKUP(Table1[[#This Row],[Location]],'Location analysis'!A:A,'Location analysis'!B:B)</f>
        <v>40.416893999999999</v>
      </c>
      <c r="F5191">
        <f>_xlfn.XLOOKUP(Table1[[#This Row],[Location]],'Location analysis'!A:A,'Location analysis'!C:C)</f>
        <v>-74.420399000000003</v>
      </c>
      <c r="G5191" t="s">
        <v>570</v>
      </c>
      <c r="H5191" t="s">
        <v>97</v>
      </c>
      <c r="I5191">
        <v>15422973340</v>
      </c>
      <c r="J5191" t="s">
        <v>806</v>
      </c>
      <c r="K5191" t="s">
        <v>51</v>
      </c>
      <c r="L5191">
        <v>147</v>
      </c>
      <c r="M5191">
        <v>2.75</v>
      </c>
      <c r="N5191">
        <v>1</v>
      </c>
      <c r="O5191">
        <v>147</v>
      </c>
      <c r="P5191">
        <v>2.75</v>
      </c>
      <c r="Q5191">
        <v>1</v>
      </c>
      <c r="R5191">
        <v>2.75</v>
      </c>
      <c r="S5191">
        <v>2.75</v>
      </c>
      <c r="T5191" s="1">
        <v>44772</v>
      </c>
      <c r="U5191" t="str">
        <f t="shared" si="405"/>
        <v>BodyArmor LYTE - Strawberry Lemonade</v>
      </c>
      <c r="V5191" t="str">
        <f t="shared" si="406"/>
        <v>Water</v>
      </c>
      <c r="W5191" t="s">
        <v>97</v>
      </c>
      <c r="X5191" t="b">
        <f t="shared" si="408"/>
        <v>1</v>
      </c>
      <c r="Y5191">
        <f t="shared" si="407"/>
        <v>2.75</v>
      </c>
      <c r="Z5191" s="2">
        <f t="shared" si="409"/>
        <v>1.8333333333333333</v>
      </c>
      <c r="AA5191" t="s">
        <v>571</v>
      </c>
      <c r="AB5191" t="s">
        <v>572</v>
      </c>
      <c r="AD5191" t="s">
        <v>40</v>
      </c>
      <c r="AE5191" t="s">
        <v>807</v>
      </c>
      <c r="AF5191">
        <v>2022</v>
      </c>
    </row>
    <row r="5192" spans="1:32" x14ac:dyDescent="0.25">
      <c r="A5192" t="s">
        <v>29</v>
      </c>
      <c r="B5192" t="s">
        <v>46</v>
      </c>
      <c r="C5192" t="s">
        <v>31</v>
      </c>
      <c r="D5192" t="s">
        <v>47</v>
      </c>
      <c r="E5192">
        <f>_xlfn.XLOOKUP(Table1[[#This Row],[Location]],'Location analysis'!A:A,'Location analysis'!B:B)</f>
        <v>40.423690999999998</v>
      </c>
      <c r="F5192">
        <f>_xlfn.XLOOKUP(Table1[[#This Row],[Location]],'Location analysis'!A:A,'Location analysis'!C:C)</f>
        <v>-74.380831999999998</v>
      </c>
      <c r="G5192" t="s">
        <v>151</v>
      </c>
      <c r="H5192" t="s">
        <v>97</v>
      </c>
      <c r="I5192">
        <v>15422989365</v>
      </c>
      <c r="J5192" t="s">
        <v>806</v>
      </c>
      <c r="K5192" t="s">
        <v>36</v>
      </c>
      <c r="L5192">
        <v>145</v>
      </c>
      <c r="M5192">
        <v>2.75</v>
      </c>
      <c r="N5192">
        <v>1</v>
      </c>
      <c r="O5192">
        <v>145</v>
      </c>
      <c r="P5192">
        <v>2.75</v>
      </c>
      <c r="Q5192">
        <v>1</v>
      </c>
      <c r="R5192">
        <v>2.75</v>
      </c>
      <c r="S5192">
        <v>2.75</v>
      </c>
      <c r="T5192" s="1">
        <v>44765</v>
      </c>
      <c r="U5192" t="str">
        <f t="shared" si="405"/>
        <v>BodyArmor LYTE  - Peach Mango</v>
      </c>
      <c r="V5192" t="str">
        <f t="shared" si="406"/>
        <v>Water</v>
      </c>
      <c r="W5192" t="s">
        <v>97</v>
      </c>
      <c r="X5192" t="b">
        <f t="shared" si="408"/>
        <v>1</v>
      </c>
      <c r="Y5192">
        <f t="shared" si="407"/>
        <v>2.75</v>
      </c>
      <c r="Z5192" s="2">
        <f t="shared" si="409"/>
        <v>1.8333333333333333</v>
      </c>
      <c r="AA5192" t="s">
        <v>152</v>
      </c>
      <c r="AB5192" t="s">
        <v>153</v>
      </c>
      <c r="AD5192" t="s">
        <v>40</v>
      </c>
      <c r="AE5192" t="s">
        <v>807</v>
      </c>
      <c r="AF5192">
        <v>2022</v>
      </c>
    </row>
    <row r="5193" spans="1:32" x14ac:dyDescent="0.25">
      <c r="A5193" t="s">
        <v>29</v>
      </c>
      <c r="B5193" t="s">
        <v>67</v>
      </c>
      <c r="C5193" t="s">
        <v>68</v>
      </c>
      <c r="D5193" t="s">
        <v>69</v>
      </c>
      <c r="E5193">
        <f>_xlfn.XLOOKUP(Table1[[#This Row],[Location]],'Location analysis'!A:A,'Location analysis'!B:B)</f>
        <v>40.435699999999997</v>
      </c>
      <c r="F5193">
        <f>_xlfn.XLOOKUP(Table1[[#This Row],[Location]],'Location analysis'!A:A,'Location analysis'!C:C)</f>
        <v>-74.125200000000007</v>
      </c>
      <c r="G5193" t="s">
        <v>738</v>
      </c>
      <c r="H5193" t="s">
        <v>34</v>
      </c>
      <c r="I5193">
        <v>15423118498</v>
      </c>
      <c r="J5193" t="s">
        <v>806</v>
      </c>
      <c r="K5193" t="s">
        <v>51</v>
      </c>
      <c r="L5193">
        <v>141</v>
      </c>
      <c r="M5193">
        <v>1.5</v>
      </c>
      <c r="N5193">
        <v>1</v>
      </c>
      <c r="O5193">
        <v>141</v>
      </c>
      <c r="P5193">
        <v>1.5</v>
      </c>
      <c r="Q5193">
        <v>1</v>
      </c>
      <c r="R5193">
        <v>1.5</v>
      </c>
      <c r="S5193">
        <v>1.5</v>
      </c>
      <c r="T5193" s="1">
        <v>44765</v>
      </c>
      <c r="U5193" t="str">
        <f t="shared" si="405"/>
        <v>Coca Cola - Regular</v>
      </c>
      <c r="V5193" t="str">
        <f t="shared" si="406"/>
        <v>Carbonated</v>
      </c>
      <c r="W5193" t="s">
        <v>34</v>
      </c>
      <c r="X5193" t="b">
        <f t="shared" si="408"/>
        <v>1</v>
      </c>
      <c r="Y5193">
        <f t="shared" si="407"/>
        <v>1.5</v>
      </c>
      <c r="Z5193" s="2">
        <f t="shared" si="409"/>
        <v>1</v>
      </c>
      <c r="AA5193" t="s">
        <v>183</v>
      </c>
      <c r="AB5193" t="s">
        <v>739</v>
      </c>
      <c r="AD5193" t="s">
        <v>40</v>
      </c>
      <c r="AE5193" t="s">
        <v>807</v>
      </c>
      <c r="AF5193">
        <v>2022</v>
      </c>
    </row>
    <row r="5194" spans="1:32" x14ac:dyDescent="0.25">
      <c r="A5194" t="s">
        <v>29</v>
      </c>
      <c r="B5194" t="s">
        <v>67</v>
      </c>
      <c r="C5194" t="s">
        <v>68</v>
      </c>
      <c r="D5194" t="s">
        <v>69</v>
      </c>
      <c r="E5194">
        <f>_xlfn.XLOOKUP(Table1[[#This Row],[Location]],'Location analysis'!A:A,'Location analysis'!B:B)</f>
        <v>40.435699999999997</v>
      </c>
      <c r="F5194">
        <f>_xlfn.XLOOKUP(Table1[[#This Row],[Location]],'Location analysis'!A:A,'Location analysis'!C:C)</f>
        <v>-74.125200000000007</v>
      </c>
      <c r="G5194" t="s">
        <v>738</v>
      </c>
      <c r="H5194" t="s">
        <v>34</v>
      </c>
      <c r="I5194">
        <v>15423281189</v>
      </c>
      <c r="J5194" t="s">
        <v>806</v>
      </c>
      <c r="K5194" t="s">
        <v>51</v>
      </c>
      <c r="L5194">
        <v>141</v>
      </c>
      <c r="M5194">
        <v>1.5</v>
      </c>
      <c r="N5194">
        <v>1</v>
      </c>
      <c r="O5194">
        <v>141</v>
      </c>
      <c r="P5194">
        <v>1.5</v>
      </c>
      <c r="Q5194">
        <v>1</v>
      </c>
      <c r="R5194">
        <v>1.5</v>
      </c>
      <c r="S5194">
        <v>1.5</v>
      </c>
      <c r="T5194" s="1">
        <v>44765</v>
      </c>
      <c r="U5194" t="str">
        <f t="shared" si="405"/>
        <v>Coca Cola - Regular</v>
      </c>
      <c r="V5194" t="str">
        <f t="shared" si="406"/>
        <v>Carbonated</v>
      </c>
      <c r="W5194" t="s">
        <v>34</v>
      </c>
      <c r="X5194" t="b">
        <f t="shared" si="408"/>
        <v>1</v>
      </c>
      <c r="Y5194">
        <f t="shared" si="407"/>
        <v>1.5</v>
      </c>
      <c r="Z5194" s="2">
        <f t="shared" si="409"/>
        <v>1</v>
      </c>
      <c r="AA5194" t="s">
        <v>183</v>
      </c>
      <c r="AB5194" t="s">
        <v>739</v>
      </c>
      <c r="AD5194" t="s">
        <v>40</v>
      </c>
      <c r="AE5194" t="s">
        <v>807</v>
      </c>
      <c r="AF5194">
        <v>2022</v>
      </c>
    </row>
    <row r="5195" spans="1:32" x14ac:dyDescent="0.25">
      <c r="A5195" t="s">
        <v>29</v>
      </c>
      <c r="B5195" t="s">
        <v>30</v>
      </c>
      <c r="C5195" t="s">
        <v>31</v>
      </c>
      <c r="D5195" t="s">
        <v>32</v>
      </c>
      <c r="E5195">
        <f>_xlfn.XLOOKUP(Table1[[#This Row],[Location]],'Location analysis'!A:A,'Location analysis'!B:B)</f>
        <v>40.423690999999998</v>
      </c>
      <c r="F5195">
        <f>_xlfn.XLOOKUP(Table1[[#This Row],[Location]],'Location analysis'!A:A,'Location analysis'!C:C)</f>
        <v>-74.380831999999998</v>
      </c>
      <c r="G5195" t="s">
        <v>673</v>
      </c>
      <c r="I5195">
        <v>15423270080</v>
      </c>
      <c r="J5195" t="s">
        <v>806</v>
      </c>
      <c r="K5195" t="s">
        <v>36</v>
      </c>
      <c r="L5195">
        <v>146</v>
      </c>
      <c r="M5195">
        <v>3.5</v>
      </c>
      <c r="N5195">
        <v>1</v>
      </c>
      <c r="O5195">
        <v>146</v>
      </c>
      <c r="P5195">
        <v>3.5</v>
      </c>
      <c r="Q5195">
        <v>1</v>
      </c>
      <c r="R5195">
        <v>3.5</v>
      </c>
      <c r="S5195">
        <v>3.5</v>
      </c>
      <c r="T5195" s="1">
        <v>44765</v>
      </c>
      <c r="U5195" t="str">
        <f t="shared" si="405"/>
        <v>Starbucks Doubleshot Energy - Coffee</v>
      </c>
      <c r="V5195" t="str">
        <f t="shared" si="406"/>
        <v>Cell is Blank - Dis-regard</v>
      </c>
      <c r="W5195" t="s">
        <v>49</v>
      </c>
      <c r="X5195" t="b">
        <f t="shared" si="408"/>
        <v>1</v>
      </c>
      <c r="Y5195">
        <f t="shared" si="407"/>
        <v>3.5</v>
      </c>
      <c r="Z5195" s="2">
        <f t="shared" si="409"/>
        <v>2.3333333333333335</v>
      </c>
      <c r="AA5195" t="s">
        <v>398</v>
      </c>
      <c r="AB5195" t="s">
        <v>675</v>
      </c>
      <c r="AD5195" t="s">
        <v>40</v>
      </c>
      <c r="AE5195" t="s">
        <v>807</v>
      </c>
      <c r="AF5195">
        <v>2022</v>
      </c>
    </row>
    <row r="5196" spans="1:32" x14ac:dyDescent="0.25">
      <c r="A5196" t="s">
        <v>29</v>
      </c>
      <c r="B5196" t="s">
        <v>46</v>
      </c>
      <c r="C5196" t="s">
        <v>31</v>
      </c>
      <c r="D5196" t="s">
        <v>47</v>
      </c>
      <c r="E5196">
        <f>_xlfn.XLOOKUP(Table1[[#This Row],[Location]],'Location analysis'!A:A,'Location analysis'!B:B)</f>
        <v>40.423690999999998</v>
      </c>
      <c r="F5196">
        <f>_xlfn.XLOOKUP(Table1[[#This Row],[Location]],'Location analysis'!A:A,'Location analysis'!C:C)</f>
        <v>-74.380831999999998</v>
      </c>
      <c r="G5196" t="s">
        <v>70</v>
      </c>
      <c r="H5196" t="s">
        <v>34</v>
      </c>
      <c r="I5196">
        <v>15423374062</v>
      </c>
      <c r="J5196" t="s">
        <v>806</v>
      </c>
      <c r="K5196" t="s">
        <v>36</v>
      </c>
      <c r="L5196">
        <v>146</v>
      </c>
      <c r="M5196">
        <v>3</v>
      </c>
      <c r="N5196">
        <v>1</v>
      </c>
      <c r="O5196">
        <v>146</v>
      </c>
      <c r="P5196">
        <v>3</v>
      </c>
      <c r="Q5196">
        <v>1</v>
      </c>
      <c r="R5196">
        <v>3</v>
      </c>
      <c r="S5196">
        <v>7</v>
      </c>
      <c r="T5196" s="1">
        <v>44765</v>
      </c>
      <c r="U5196" t="str">
        <f t="shared" si="405"/>
        <v>Monster Energy Original</v>
      </c>
      <c r="V5196" t="str">
        <f t="shared" si="406"/>
        <v>Carbonated</v>
      </c>
      <c r="W5196" t="s">
        <v>34</v>
      </c>
      <c r="X5196" t="b">
        <f t="shared" si="408"/>
        <v>1</v>
      </c>
      <c r="Y5196">
        <f t="shared" si="407"/>
        <v>3</v>
      </c>
      <c r="Z5196" s="2">
        <f t="shared" si="409"/>
        <v>2</v>
      </c>
      <c r="AA5196" t="s">
        <v>70</v>
      </c>
      <c r="AD5196" t="s">
        <v>40</v>
      </c>
      <c r="AE5196" t="s">
        <v>807</v>
      </c>
      <c r="AF5196">
        <v>2022</v>
      </c>
    </row>
    <row r="5197" spans="1:32" x14ac:dyDescent="0.25">
      <c r="A5197" t="s">
        <v>29</v>
      </c>
      <c r="B5197" t="s">
        <v>46</v>
      </c>
      <c r="C5197" t="s">
        <v>31</v>
      </c>
      <c r="D5197" t="s">
        <v>47</v>
      </c>
      <c r="E5197">
        <f>_xlfn.XLOOKUP(Table1[[#This Row],[Location]],'Location analysis'!A:A,'Location analysis'!B:B)</f>
        <v>40.423690999999998</v>
      </c>
      <c r="F5197">
        <f>_xlfn.XLOOKUP(Table1[[#This Row],[Location]],'Location analysis'!A:A,'Location analysis'!C:C)</f>
        <v>-74.380831999999998</v>
      </c>
      <c r="G5197" t="s">
        <v>81</v>
      </c>
      <c r="H5197" t="s">
        <v>43</v>
      </c>
      <c r="I5197">
        <v>15423374062</v>
      </c>
      <c r="J5197" t="s">
        <v>806</v>
      </c>
      <c r="K5197" t="s">
        <v>36</v>
      </c>
      <c r="L5197">
        <v>130</v>
      </c>
      <c r="M5197">
        <v>2</v>
      </c>
      <c r="N5197">
        <v>1</v>
      </c>
      <c r="O5197">
        <v>130</v>
      </c>
      <c r="P5197">
        <v>2</v>
      </c>
      <c r="Q5197">
        <v>1</v>
      </c>
      <c r="R5197">
        <v>2</v>
      </c>
      <c r="S5197">
        <v>7</v>
      </c>
      <c r="T5197" s="1">
        <v>44765</v>
      </c>
      <c r="U5197" t="str">
        <f t="shared" si="405"/>
        <v>KitKat - Crisp Wafers</v>
      </c>
      <c r="V5197" t="str">
        <f t="shared" si="406"/>
        <v>Food</v>
      </c>
      <c r="W5197" t="s">
        <v>43</v>
      </c>
      <c r="X5197" t="b">
        <f t="shared" si="408"/>
        <v>1</v>
      </c>
      <c r="Y5197">
        <f t="shared" si="407"/>
        <v>2</v>
      </c>
      <c r="Z5197" s="2">
        <f t="shared" si="409"/>
        <v>1.3333333333333333</v>
      </c>
      <c r="AA5197" t="s">
        <v>82</v>
      </c>
      <c r="AB5197" t="s">
        <v>83</v>
      </c>
      <c r="AD5197" t="s">
        <v>40</v>
      </c>
      <c r="AE5197" t="s">
        <v>807</v>
      </c>
      <c r="AF5197">
        <v>2022</v>
      </c>
    </row>
    <row r="5198" spans="1:32" x14ac:dyDescent="0.25">
      <c r="A5198" t="s">
        <v>29</v>
      </c>
      <c r="B5198" t="s">
        <v>46</v>
      </c>
      <c r="C5198" t="s">
        <v>31</v>
      </c>
      <c r="D5198" t="s">
        <v>47</v>
      </c>
      <c r="E5198">
        <f>_xlfn.XLOOKUP(Table1[[#This Row],[Location]],'Location analysis'!A:A,'Location analysis'!B:B)</f>
        <v>40.423690999999998</v>
      </c>
      <c r="F5198">
        <f>_xlfn.XLOOKUP(Table1[[#This Row],[Location]],'Location analysis'!A:A,'Location analysis'!C:C)</f>
        <v>-74.380831999999998</v>
      </c>
      <c r="G5198" t="s">
        <v>84</v>
      </c>
      <c r="H5198" t="s">
        <v>43</v>
      </c>
      <c r="I5198">
        <v>15423374062</v>
      </c>
      <c r="J5198" t="s">
        <v>806</v>
      </c>
      <c r="K5198" t="s">
        <v>36</v>
      </c>
      <c r="L5198">
        <v>131</v>
      </c>
      <c r="M5198">
        <v>2</v>
      </c>
      <c r="N5198">
        <v>1</v>
      </c>
      <c r="O5198">
        <v>131</v>
      </c>
      <c r="P5198">
        <v>2</v>
      </c>
      <c r="Q5198">
        <v>1</v>
      </c>
      <c r="R5198">
        <v>2</v>
      </c>
      <c r="S5198">
        <v>7</v>
      </c>
      <c r="T5198" s="1">
        <v>44765</v>
      </c>
      <c r="U5198" t="str">
        <f t="shared" si="405"/>
        <v>Wonderful Pistachios - Variety</v>
      </c>
      <c r="V5198" t="str">
        <f t="shared" si="406"/>
        <v>Food</v>
      </c>
      <c r="W5198" t="s">
        <v>43</v>
      </c>
      <c r="X5198" t="b">
        <f t="shared" si="408"/>
        <v>1</v>
      </c>
      <c r="Y5198">
        <f t="shared" si="407"/>
        <v>2</v>
      </c>
      <c r="Z5198" s="2">
        <f t="shared" si="409"/>
        <v>1.3333333333333333</v>
      </c>
      <c r="AA5198" t="s">
        <v>85</v>
      </c>
      <c r="AB5198" t="s">
        <v>86</v>
      </c>
      <c r="AD5198" t="s">
        <v>40</v>
      </c>
      <c r="AE5198" t="s">
        <v>807</v>
      </c>
      <c r="AF5198">
        <v>2022</v>
      </c>
    </row>
    <row r="5199" spans="1:32" x14ac:dyDescent="0.25">
      <c r="A5199" t="s">
        <v>29</v>
      </c>
      <c r="B5199" t="s">
        <v>46</v>
      </c>
      <c r="C5199" t="s">
        <v>31</v>
      </c>
      <c r="D5199" t="s">
        <v>47</v>
      </c>
      <c r="E5199">
        <f>_xlfn.XLOOKUP(Table1[[#This Row],[Location]],'Location analysis'!A:A,'Location analysis'!B:B)</f>
        <v>40.423690999999998</v>
      </c>
      <c r="F5199">
        <f>_xlfn.XLOOKUP(Table1[[#This Row],[Location]],'Location analysis'!A:A,'Location analysis'!C:C)</f>
        <v>-74.380831999999998</v>
      </c>
      <c r="G5199" t="s">
        <v>70</v>
      </c>
      <c r="H5199" t="s">
        <v>34</v>
      </c>
      <c r="I5199">
        <v>15423485659</v>
      </c>
      <c r="J5199" t="s">
        <v>806</v>
      </c>
      <c r="K5199" t="s">
        <v>51</v>
      </c>
      <c r="L5199">
        <v>146</v>
      </c>
      <c r="M5199">
        <v>3</v>
      </c>
      <c r="N5199">
        <v>1</v>
      </c>
      <c r="O5199">
        <v>146</v>
      </c>
      <c r="P5199">
        <v>3</v>
      </c>
      <c r="Q5199">
        <v>1</v>
      </c>
      <c r="R5199">
        <v>3</v>
      </c>
      <c r="S5199">
        <v>3</v>
      </c>
      <c r="T5199" s="1">
        <v>44765</v>
      </c>
      <c r="U5199" t="str">
        <f t="shared" si="405"/>
        <v>Monster Energy Original</v>
      </c>
      <c r="V5199" t="str">
        <f t="shared" si="406"/>
        <v>Carbonated</v>
      </c>
      <c r="W5199" t="s">
        <v>34</v>
      </c>
      <c r="X5199" t="b">
        <f t="shared" si="408"/>
        <v>1</v>
      </c>
      <c r="Y5199">
        <f t="shared" si="407"/>
        <v>3</v>
      </c>
      <c r="Z5199" s="2">
        <f t="shared" si="409"/>
        <v>2</v>
      </c>
      <c r="AA5199" t="s">
        <v>70</v>
      </c>
      <c r="AD5199" t="s">
        <v>40</v>
      </c>
      <c r="AE5199" t="s">
        <v>807</v>
      </c>
      <c r="AF5199">
        <v>2022</v>
      </c>
    </row>
    <row r="5200" spans="1:32" x14ac:dyDescent="0.25">
      <c r="A5200" t="s">
        <v>29</v>
      </c>
      <c r="B5200" t="s">
        <v>30</v>
      </c>
      <c r="C5200" t="s">
        <v>31</v>
      </c>
      <c r="D5200" t="s">
        <v>32</v>
      </c>
      <c r="E5200">
        <f>_xlfn.XLOOKUP(Table1[[#This Row],[Location]],'Location analysis'!A:A,'Location analysis'!B:B)</f>
        <v>40.423690999999998</v>
      </c>
      <c r="F5200">
        <f>_xlfn.XLOOKUP(Table1[[#This Row],[Location]],'Location analysis'!A:A,'Location analysis'!C:C)</f>
        <v>-74.380831999999998</v>
      </c>
      <c r="G5200" t="s">
        <v>329</v>
      </c>
      <c r="H5200" t="s">
        <v>49</v>
      </c>
      <c r="I5200">
        <v>15423964298</v>
      </c>
      <c r="J5200" t="s">
        <v>806</v>
      </c>
      <c r="K5200" t="s">
        <v>51</v>
      </c>
      <c r="L5200">
        <v>144</v>
      </c>
      <c r="M5200">
        <v>2.75</v>
      </c>
      <c r="N5200">
        <v>1</v>
      </c>
      <c r="O5200">
        <v>144</v>
      </c>
      <c r="P5200">
        <v>2.75</v>
      </c>
      <c r="Q5200">
        <v>1</v>
      </c>
      <c r="R5200">
        <v>2.75</v>
      </c>
      <c r="S5200">
        <v>2.75</v>
      </c>
      <c r="T5200" s="1">
        <v>44765</v>
      </c>
      <c r="U5200" t="str">
        <f t="shared" si="405"/>
        <v>Snapple Tea - Raspberry</v>
      </c>
      <c r="V5200" t="str">
        <f t="shared" si="406"/>
        <v>Non Carbonated</v>
      </c>
      <c r="W5200" t="s">
        <v>49</v>
      </c>
      <c r="X5200" t="b">
        <f t="shared" si="408"/>
        <v>1</v>
      </c>
      <c r="Y5200">
        <f t="shared" si="407"/>
        <v>2.75</v>
      </c>
      <c r="Z5200" s="2">
        <f t="shared" si="409"/>
        <v>1.8333333333333333</v>
      </c>
      <c r="AA5200" t="s">
        <v>330</v>
      </c>
      <c r="AB5200" t="s">
        <v>144</v>
      </c>
      <c r="AD5200" t="s">
        <v>40</v>
      </c>
      <c r="AE5200" t="s">
        <v>807</v>
      </c>
      <c r="AF5200">
        <v>2022</v>
      </c>
    </row>
    <row r="5201" spans="1:32" x14ac:dyDescent="0.25">
      <c r="A5201" t="s">
        <v>29</v>
      </c>
      <c r="B5201" t="s">
        <v>46</v>
      </c>
      <c r="C5201" t="s">
        <v>31</v>
      </c>
      <c r="D5201" t="s">
        <v>47</v>
      </c>
      <c r="E5201">
        <f>_xlfn.XLOOKUP(Table1[[#This Row],[Location]],'Location analysis'!A:A,'Location analysis'!B:B)</f>
        <v>40.423690999999998</v>
      </c>
      <c r="F5201">
        <f>_xlfn.XLOOKUP(Table1[[#This Row],[Location]],'Location analysis'!A:A,'Location analysis'!C:C)</f>
        <v>-74.380831999999998</v>
      </c>
      <c r="G5201" t="s">
        <v>137</v>
      </c>
      <c r="H5201" t="s">
        <v>97</v>
      </c>
      <c r="I5201">
        <v>15424279618</v>
      </c>
      <c r="J5201" t="s">
        <v>806</v>
      </c>
      <c r="K5201" t="s">
        <v>51</v>
      </c>
      <c r="L5201">
        <v>144</v>
      </c>
      <c r="M5201">
        <v>1.5</v>
      </c>
      <c r="N5201">
        <v>1</v>
      </c>
      <c r="O5201">
        <v>144</v>
      </c>
      <c r="P5201">
        <v>1.5</v>
      </c>
      <c r="Q5201">
        <v>1</v>
      </c>
      <c r="R5201">
        <v>1.5</v>
      </c>
      <c r="S5201">
        <v>1.5</v>
      </c>
      <c r="T5201" s="1">
        <v>44765</v>
      </c>
      <c r="U5201" t="str">
        <f t="shared" si="405"/>
        <v>Poland Springs Water</v>
      </c>
      <c r="V5201" t="str">
        <f t="shared" si="406"/>
        <v>Water</v>
      </c>
      <c r="W5201" t="s">
        <v>97</v>
      </c>
      <c r="X5201" t="b">
        <f t="shared" si="408"/>
        <v>1</v>
      </c>
      <c r="Y5201">
        <f t="shared" si="407"/>
        <v>1.5</v>
      </c>
      <c r="Z5201" s="2">
        <f t="shared" si="409"/>
        <v>1</v>
      </c>
      <c r="AA5201" t="s">
        <v>137</v>
      </c>
      <c r="AD5201" t="s">
        <v>40</v>
      </c>
      <c r="AE5201" t="s">
        <v>807</v>
      </c>
      <c r="AF5201">
        <v>2022</v>
      </c>
    </row>
    <row r="5202" spans="1:32" x14ac:dyDescent="0.25">
      <c r="A5202" t="s">
        <v>29</v>
      </c>
      <c r="B5202" t="s">
        <v>46</v>
      </c>
      <c r="C5202" t="s">
        <v>31</v>
      </c>
      <c r="D5202" t="s">
        <v>47</v>
      </c>
      <c r="E5202">
        <f>_xlfn.XLOOKUP(Table1[[#This Row],[Location]],'Location analysis'!A:A,'Location analysis'!B:B)</f>
        <v>40.423690999999998</v>
      </c>
      <c r="F5202">
        <f>_xlfn.XLOOKUP(Table1[[#This Row],[Location]],'Location analysis'!A:A,'Location analysis'!C:C)</f>
        <v>-74.380831999999998</v>
      </c>
      <c r="G5202" t="s">
        <v>137</v>
      </c>
      <c r="H5202" t="s">
        <v>97</v>
      </c>
      <c r="I5202">
        <v>15424281377</v>
      </c>
      <c r="J5202" t="s">
        <v>806</v>
      </c>
      <c r="K5202" t="s">
        <v>51</v>
      </c>
      <c r="L5202">
        <v>144</v>
      </c>
      <c r="M5202">
        <v>1.5</v>
      </c>
      <c r="N5202">
        <v>1</v>
      </c>
      <c r="O5202">
        <v>144</v>
      </c>
      <c r="P5202">
        <v>1.5</v>
      </c>
      <c r="Q5202">
        <v>1</v>
      </c>
      <c r="R5202">
        <v>1.5</v>
      </c>
      <c r="S5202">
        <v>1.5</v>
      </c>
      <c r="T5202" s="1">
        <v>44765</v>
      </c>
      <c r="U5202" t="str">
        <f t="shared" si="405"/>
        <v>Poland Springs Water</v>
      </c>
      <c r="V5202" t="str">
        <f t="shared" si="406"/>
        <v>Water</v>
      </c>
      <c r="W5202" t="s">
        <v>97</v>
      </c>
      <c r="X5202" t="b">
        <f t="shared" si="408"/>
        <v>1</v>
      </c>
      <c r="Y5202">
        <f t="shared" si="407"/>
        <v>1.5</v>
      </c>
      <c r="Z5202" s="2">
        <f t="shared" si="409"/>
        <v>1</v>
      </c>
      <c r="AA5202" t="s">
        <v>137</v>
      </c>
      <c r="AD5202" t="s">
        <v>40</v>
      </c>
      <c r="AE5202" t="s">
        <v>807</v>
      </c>
      <c r="AF5202">
        <v>2022</v>
      </c>
    </row>
    <row r="5203" spans="1:32" x14ac:dyDescent="0.25">
      <c r="A5203" t="s">
        <v>29</v>
      </c>
      <c r="B5203" t="s">
        <v>46</v>
      </c>
      <c r="C5203" t="s">
        <v>31</v>
      </c>
      <c r="D5203" t="s">
        <v>47</v>
      </c>
      <c r="E5203">
        <f>_xlfn.XLOOKUP(Table1[[#This Row],[Location]],'Location analysis'!A:A,'Location analysis'!B:B)</f>
        <v>40.423690999999998</v>
      </c>
      <c r="F5203">
        <f>_xlfn.XLOOKUP(Table1[[#This Row],[Location]],'Location analysis'!A:A,'Location analysis'!C:C)</f>
        <v>-74.380831999999998</v>
      </c>
      <c r="G5203" t="s">
        <v>137</v>
      </c>
      <c r="H5203" t="s">
        <v>97</v>
      </c>
      <c r="I5203">
        <v>15424285466</v>
      </c>
      <c r="J5203" t="s">
        <v>806</v>
      </c>
      <c r="K5203" t="s">
        <v>51</v>
      </c>
      <c r="L5203">
        <v>144</v>
      </c>
      <c r="M5203">
        <v>1.5</v>
      </c>
      <c r="N5203">
        <v>1</v>
      </c>
      <c r="O5203">
        <v>144</v>
      </c>
      <c r="P5203">
        <v>1.5</v>
      </c>
      <c r="Q5203">
        <v>1</v>
      </c>
      <c r="R5203">
        <v>1.5</v>
      </c>
      <c r="S5203">
        <v>1.5</v>
      </c>
      <c r="T5203" s="1">
        <v>44765</v>
      </c>
      <c r="U5203" t="str">
        <f t="shared" si="405"/>
        <v>Poland Springs Water</v>
      </c>
      <c r="V5203" t="str">
        <f t="shared" si="406"/>
        <v>Water</v>
      </c>
      <c r="W5203" t="s">
        <v>97</v>
      </c>
      <c r="X5203" t="b">
        <f t="shared" si="408"/>
        <v>1</v>
      </c>
      <c r="Y5203">
        <f t="shared" si="407"/>
        <v>1.5</v>
      </c>
      <c r="Z5203" s="2">
        <f t="shared" si="409"/>
        <v>1</v>
      </c>
      <c r="AA5203" t="s">
        <v>137</v>
      </c>
      <c r="AD5203" t="s">
        <v>40</v>
      </c>
      <c r="AE5203" t="s">
        <v>807</v>
      </c>
      <c r="AF5203">
        <v>2022</v>
      </c>
    </row>
    <row r="5204" spans="1:32" x14ac:dyDescent="0.25">
      <c r="A5204" t="s">
        <v>29</v>
      </c>
      <c r="B5204" t="s">
        <v>46</v>
      </c>
      <c r="C5204" t="s">
        <v>31</v>
      </c>
      <c r="D5204" t="s">
        <v>47</v>
      </c>
      <c r="E5204">
        <f>_xlfn.XLOOKUP(Table1[[#This Row],[Location]],'Location analysis'!A:A,'Location analysis'!B:B)</f>
        <v>40.423690999999998</v>
      </c>
      <c r="F5204">
        <f>_xlfn.XLOOKUP(Table1[[#This Row],[Location]],'Location analysis'!A:A,'Location analysis'!C:C)</f>
        <v>-74.380831999999998</v>
      </c>
      <c r="G5204" t="s">
        <v>137</v>
      </c>
      <c r="H5204" t="s">
        <v>97</v>
      </c>
      <c r="I5204">
        <v>15424384753</v>
      </c>
      <c r="J5204" t="s">
        <v>806</v>
      </c>
      <c r="K5204" t="s">
        <v>51</v>
      </c>
      <c r="L5204">
        <v>144</v>
      </c>
      <c r="M5204">
        <v>1.5</v>
      </c>
      <c r="N5204">
        <v>1</v>
      </c>
      <c r="O5204">
        <v>144</v>
      </c>
      <c r="P5204">
        <v>1.5</v>
      </c>
      <c r="Q5204">
        <v>1</v>
      </c>
      <c r="R5204">
        <v>1.5</v>
      </c>
      <c r="S5204">
        <v>1.5</v>
      </c>
      <c r="T5204" s="1">
        <v>44765</v>
      </c>
      <c r="U5204" t="str">
        <f t="shared" si="405"/>
        <v>Poland Springs Water</v>
      </c>
      <c r="V5204" t="str">
        <f t="shared" si="406"/>
        <v>Water</v>
      </c>
      <c r="W5204" t="s">
        <v>97</v>
      </c>
      <c r="X5204" t="b">
        <f t="shared" si="408"/>
        <v>1</v>
      </c>
      <c r="Y5204">
        <f t="shared" si="407"/>
        <v>1.5</v>
      </c>
      <c r="Z5204" s="2">
        <f t="shared" si="409"/>
        <v>1</v>
      </c>
      <c r="AA5204" t="s">
        <v>137</v>
      </c>
      <c r="AD5204" t="s">
        <v>40</v>
      </c>
      <c r="AE5204" t="s">
        <v>807</v>
      </c>
      <c r="AF5204">
        <v>2022</v>
      </c>
    </row>
    <row r="5205" spans="1:32" x14ac:dyDescent="0.25">
      <c r="A5205" t="s">
        <v>29</v>
      </c>
      <c r="B5205" t="s">
        <v>46</v>
      </c>
      <c r="C5205" t="s">
        <v>31</v>
      </c>
      <c r="D5205" t="s">
        <v>47</v>
      </c>
      <c r="E5205">
        <f>_xlfn.XLOOKUP(Table1[[#This Row],[Location]],'Location analysis'!A:A,'Location analysis'!B:B)</f>
        <v>40.423690999999998</v>
      </c>
      <c r="F5205">
        <f>_xlfn.XLOOKUP(Table1[[#This Row],[Location]],'Location analysis'!A:A,'Location analysis'!C:C)</f>
        <v>-74.380831999999998</v>
      </c>
      <c r="G5205" t="s">
        <v>703</v>
      </c>
      <c r="I5205">
        <v>15424387939</v>
      </c>
      <c r="J5205" t="s">
        <v>806</v>
      </c>
      <c r="K5205" t="s">
        <v>51</v>
      </c>
      <c r="L5205">
        <v>141</v>
      </c>
      <c r="M5205">
        <v>1.5</v>
      </c>
      <c r="N5205">
        <v>1</v>
      </c>
      <c r="O5205">
        <v>141</v>
      </c>
      <c r="P5205">
        <v>1.5</v>
      </c>
      <c r="Q5205">
        <v>1</v>
      </c>
      <c r="R5205">
        <v>1.5</v>
      </c>
      <c r="S5205">
        <v>1.5</v>
      </c>
      <c r="T5205" s="1">
        <v>44765</v>
      </c>
      <c r="U5205" t="str">
        <f t="shared" si="405"/>
        <v>Canada Dry - Ginger Ale &amp; Lemonde</v>
      </c>
      <c r="V5205" t="str">
        <f t="shared" si="406"/>
        <v>Cell is Blank - Dis-regard</v>
      </c>
      <c r="W5205" t="s">
        <v>34</v>
      </c>
      <c r="X5205" t="b">
        <f t="shared" si="408"/>
        <v>1</v>
      </c>
      <c r="Y5205">
        <f t="shared" si="407"/>
        <v>1.5</v>
      </c>
      <c r="Z5205" s="2">
        <f t="shared" si="409"/>
        <v>1</v>
      </c>
      <c r="AA5205" t="s">
        <v>704</v>
      </c>
      <c r="AB5205" t="s">
        <v>705</v>
      </c>
      <c r="AD5205" t="s">
        <v>40</v>
      </c>
      <c r="AE5205" t="s">
        <v>807</v>
      </c>
      <c r="AF5205">
        <v>2022</v>
      </c>
    </row>
    <row r="5206" spans="1:32" x14ac:dyDescent="0.25">
      <c r="A5206" t="s">
        <v>29</v>
      </c>
      <c r="B5206" t="s">
        <v>394</v>
      </c>
      <c r="C5206" t="s">
        <v>395</v>
      </c>
      <c r="D5206" t="s">
        <v>396</v>
      </c>
      <c r="E5206">
        <f>_xlfn.XLOOKUP(Table1[[#This Row],[Location]],'Location analysis'!A:A,'Location analysis'!B:B)</f>
        <v>40.416893999999999</v>
      </c>
      <c r="F5206">
        <f>_xlfn.XLOOKUP(Table1[[#This Row],[Location]],'Location analysis'!A:A,'Location analysis'!C:C)</f>
        <v>-74.420399000000003</v>
      </c>
      <c r="G5206" t="s">
        <v>182</v>
      </c>
      <c r="H5206" t="s">
        <v>34</v>
      </c>
      <c r="I5206">
        <v>15425918053</v>
      </c>
      <c r="J5206" t="s">
        <v>808</v>
      </c>
      <c r="K5206" t="s">
        <v>36</v>
      </c>
      <c r="L5206">
        <v>142</v>
      </c>
      <c r="M5206">
        <v>1.5</v>
      </c>
      <c r="N5206">
        <v>1</v>
      </c>
      <c r="O5206">
        <v>142</v>
      </c>
      <c r="P5206">
        <v>1.5</v>
      </c>
      <c r="Q5206">
        <v>1</v>
      </c>
      <c r="R5206">
        <v>1.5</v>
      </c>
      <c r="S5206">
        <v>2.75</v>
      </c>
      <c r="T5206" s="1">
        <v>44772</v>
      </c>
      <c r="U5206" t="str">
        <f t="shared" si="405"/>
        <v>Coca Cola - Zero Sugar</v>
      </c>
      <c r="V5206" t="str">
        <f t="shared" si="406"/>
        <v>Carbonated</v>
      </c>
      <c r="W5206" t="s">
        <v>34</v>
      </c>
      <c r="X5206" t="b">
        <f t="shared" si="408"/>
        <v>1</v>
      </c>
      <c r="Y5206">
        <f t="shared" si="407"/>
        <v>1.5</v>
      </c>
      <c r="Z5206" s="2">
        <f t="shared" si="409"/>
        <v>1</v>
      </c>
      <c r="AA5206" t="s">
        <v>183</v>
      </c>
      <c r="AB5206" t="s">
        <v>184</v>
      </c>
      <c r="AD5206" t="s">
        <v>54</v>
      </c>
      <c r="AE5206" t="s">
        <v>809</v>
      </c>
      <c r="AF5206">
        <v>2022</v>
      </c>
    </row>
    <row r="5207" spans="1:32" x14ac:dyDescent="0.25">
      <c r="A5207" t="s">
        <v>29</v>
      </c>
      <c r="B5207" t="s">
        <v>394</v>
      </c>
      <c r="C5207" t="s">
        <v>395</v>
      </c>
      <c r="D5207" t="s">
        <v>396</v>
      </c>
      <c r="E5207">
        <f>_xlfn.XLOOKUP(Table1[[#This Row],[Location]],'Location analysis'!A:A,'Location analysis'!B:B)</f>
        <v>40.416893999999999</v>
      </c>
      <c r="F5207">
        <f>_xlfn.XLOOKUP(Table1[[#This Row],[Location]],'Location analysis'!A:A,'Location analysis'!C:C)</f>
        <v>-74.420399000000003</v>
      </c>
      <c r="G5207" t="s">
        <v>612</v>
      </c>
      <c r="H5207" t="s">
        <v>43</v>
      </c>
      <c r="I5207">
        <v>15425918053</v>
      </c>
      <c r="J5207" t="s">
        <v>808</v>
      </c>
      <c r="K5207" t="s">
        <v>36</v>
      </c>
      <c r="L5207">
        <v>122</v>
      </c>
      <c r="M5207">
        <v>1.25</v>
      </c>
      <c r="N5207">
        <v>1</v>
      </c>
      <c r="O5207">
        <v>122</v>
      </c>
      <c r="P5207">
        <v>1.25</v>
      </c>
      <c r="Q5207">
        <v>1</v>
      </c>
      <c r="R5207">
        <v>1.25</v>
      </c>
      <c r="S5207">
        <v>2.75</v>
      </c>
      <c r="T5207" s="1">
        <v>44772</v>
      </c>
      <c r="U5207" t="str">
        <f t="shared" si="405"/>
        <v>Goldfish Baked - Cheddar</v>
      </c>
      <c r="V5207" t="str">
        <f t="shared" si="406"/>
        <v>Food</v>
      </c>
      <c r="W5207" t="s">
        <v>43</v>
      </c>
      <c r="X5207" t="b">
        <f t="shared" si="408"/>
        <v>1</v>
      </c>
      <c r="Y5207">
        <f t="shared" si="407"/>
        <v>1.25</v>
      </c>
      <c r="Z5207" s="2">
        <f t="shared" si="409"/>
        <v>0.83333333333333337</v>
      </c>
      <c r="AA5207" t="s">
        <v>613</v>
      </c>
      <c r="AB5207" t="s">
        <v>614</v>
      </c>
      <c r="AD5207" t="s">
        <v>54</v>
      </c>
      <c r="AE5207" t="s">
        <v>809</v>
      </c>
      <c r="AF5207">
        <v>2022</v>
      </c>
    </row>
    <row r="5208" spans="1:32" x14ac:dyDescent="0.25">
      <c r="A5208" t="s">
        <v>29</v>
      </c>
      <c r="B5208" t="s">
        <v>394</v>
      </c>
      <c r="C5208" t="s">
        <v>395</v>
      </c>
      <c r="D5208" t="s">
        <v>396</v>
      </c>
      <c r="E5208">
        <f>_xlfn.XLOOKUP(Table1[[#This Row],[Location]],'Location analysis'!A:A,'Location analysis'!B:B)</f>
        <v>40.416893999999999</v>
      </c>
      <c r="F5208">
        <f>_xlfn.XLOOKUP(Table1[[#This Row],[Location]],'Location analysis'!A:A,'Location analysis'!C:C)</f>
        <v>-74.420399000000003</v>
      </c>
      <c r="G5208" t="s">
        <v>397</v>
      </c>
      <c r="H5208" t="s">
        <v>49</v>
      </c>
      <c r="I5208">
        <v>15425946421</v>
      </c>
      <c r="J5208" t="s">
        <v>808</v>
      </c>
      <c r="K5208" t="s">
        <v>36</v>
      </c>
      <c r="L5208">
        <v>146</v>
      </c>
      <c r="M5208">
        <v>3.5</v>
      </c>
      <c r="N5208">
        <v>1</v>
      </c>
      <c r="O5208">
        <v>146</v>
      </c>
      <c r="P5208">
        <v>3.5</v>
      </c>
      <c r="Q5208">
        <v>1</v>
      </c>
      <c r="R5208">
        <v>3.5</v>
      </c>
      <c r="S5208">
        <v>3.5</v>
      </c>
      <c r="T5208" s="1">
        <v>44772</v>
      </c>
      <c r="U5208" t="str">
        <f t="shared" si="405"/>
        <v>Starbucks Doubleshot Energy - Mocha</v>
      </c>
      <c r="V5208" t="str">
        <f t="shared" si="406"/>
        <v>Non Carbonated</v>
      </c>
      <c r="W5208" t="s">
        <v>49</v>
      </c>
      <c r="X5208" t="b">
        <f t="shared" si="408"/>
        <v>1</v>
      </c>
      <c r="Y5208">
        <f t="shared" si="407"/>
        <v>3.5</v>
      </c>
      <c r="Z5208" s="2">
        <f t="shared" si="409"/>
        <v>2.3333333333333335</v>
      </c>
      <c r="AA5208" t="s">
        <v>398</v>
      </c>
      <c r="AB5208" t="s">
        <v>399</v>
      </c>
      <c r="AD5208" t="s">
        <v>54</v>
      </c>
      <c r="AE5208" t="s">
        <v>809</v>
      </c>
      <c r="AF5208">
        <v>2022</v>
      </c>
    </row>
    <row r="5209" spans="1:32" x14ac:dyDescent="0.25">
      <c r="A5209" t="s">
        <v>29</v>
      </c>
      <c r="B5209" t="s">
        <v>394</v>
      </c>
      <c r="C5209" t="s">
        <v>395</v>
      </c>
      <c r="D5209" t="s">
        <v>396</v>
      </c>
      <c r="E5209">
        <f>_xlfn.XLOOKUP(Table1[[#This Row],[Location]],'Location analysis'!A:A,'Location analysis'!B:B)</f>
        <v>40.416893999999999</v>
      </c>
      <c r="F5209">
        <f>_xlfn.XLOOKUP(Table1[[#This Row],[Location]],'Location analysis'!A:A,'Location analysis'!C:C)</f>
        <v>-74.420399000000003</v>
      </c>
      <c r="G5209" t="s">
        <v>634</v>
      </c>
      <c r="I5209">
        <v>15425949395</v>
      </c>
      <c r="J5209" t="s">
        <v>808</v>
      </c>
      <c r="K5209" t="s">
        <v>36</v>
      </c>
      <c r="L5209">
        <v>155</v>
      </c>
      <c r="M5209">
        <v>4</v>
      </c>
      <c r="N5209">
        <v>1</v>
      </c>
      <c r="O5209">
        <v>155</v>
      </c>
      <c r="P5209">
        <v>4</v>
      </c>
      <c r="Q5209">
        <v>1</v>
      </c>
      <c r="R5209">
        <v>4</v>
      </c>
      <c r="S5209">
        <v>4</v>
      </c>
      <c r="T5209" s="1">
        <v>44772</v>
      </c>
      <c r="U5209" t="str">
        <f t="shared" si="405"/>
        <v>Oreo Mini - Go Paks</v>
      </c>
      <c r="V5209" t="str">
        <f t="shared" si="406"/>
        <v>Cell is Blank - Dis-regard</v>
      </c>
      <c r="W5209" t="s">
        <v>43</v>
      </c>
      <c r="X5209" t="b">
        <f t="shared" si="408"/>
        <v>1</v>
      </c>
      <c r="Y5209">
        <f t="shared" si="407"/>
        <v>4</v>
      </c>
      <c r="Z5209" s="2">
        <f t="shared" si="409"/>
        <v>2.6666666666666665</v>
      </c>
      <c r="AA5209" t="s">
        <v>635</v>
      </c>
      <c r="AB5209" t="s">
        <v>492</v>
      </c>
      <c r="AD5209" t="s">
        <v>54</v>
      </c>
      <c r="AE5209" t="s">
        <v>809</v>
      </c>
      <c r="AF5209">
        <v>2022</v>
      </c>
    </row>
    <row r="5210" spans="1:32" x14ac:dyDescent="0.25">
      <c r="A5210" t="s">
        <v>29</v>
      </c>
      <c r="B5210" t="s">
        <v>30</v>
      </c>
      <c r="C5210" t="s">
        <v>31</v>
      </c>
      <c r="D5210" t="s">
        <v>32</v>
      </c>
      <c r="E5210">
        <f>_xlfn.XLOOKUP(Table1[[#This Row],[Location]],'Location analysis'!A:A,'Location analysis'!B:B)</f>
        <v>40.423690999999998</v>
      </c>
      <c r="F5210">
        <f>_xlfn.XLOOKUP(Table1[[#This Row],[Location]],'Location analysis'!A:A,'Location analysis'!C:C)</f>
        <v>-74.380831999999998</v>
      </c>
      <c r="G5210" t="s">
        <v>722</v>
      </c>
      <c r="H5210" t="s">
        <v>49</v>
      </c>
      <c r="I5210">
        <v>15426071135</v>
      </c>
      <c r="J5210" t="s">
        <v>808</v>
      </c>
      <c r="K5210" t="s">
        <v>36</v>
      </c>
      <c r="L5210">
        <v>145</v>
      </c>
      <c r="M5210">
        <v>2.5</v>
      </c>
      <c r="N5210">
        <v>1</v>
      </c>
      <c r="O5210">
        <v>145</v>
      </c>
      <c r="P5210">
        <v>2.5</v>
      </c>
      <c r="Q5210">
        <v>1</v>
      </c>
      <c r="R5210">
        <v>2.5</v>
      </c>
      <c r="S5210">
        <v>2.5</v>
      </c>
      <c r="T5210" s="1">
        <v>44766</v>
      </c>
      <c r="U5210" t="str">
        <f t="shared" si="405"/>
        <v>Snapple Tea - Lemon</v>
      </c>
      <c r="V5210" t="str">
        <f t="shared" si="406"/>
        <v>Non Carbonated</v>
      </c>
      <c r="W5210" t="s">
        <v>49</v>
      </c>
      <c r="X5210" t="b">
        <f t="shared" si="408"/>
        <v>1</v>
      </c>
      <c r="Y5210">
        <f t="shared" si="407"/>
        <v>2.5</v>
      </c>
      <c r="Z5210" s="2">
        <f t="shared" si="409"/>
        <v>1.6666666666666667</v>
      </c>
      <c r="AA5210" t="s">
        <v>330</v>
      </c>
      <c r="AB5210" t="s">
        <v>76</v>
      </c>
      <c r="AD5210" t="s">
        <v>54</v>
      </c>
      <c r="AE5210" t="s">
        <v>809</v>
      </c>
      <c r="AF5210">
        <v>2022</v>
      </c>
    </row>
    <row r="5211" spans="1:32" x14ac:dyDescent="0.25">
      <c r="A5211" t="s">
        <v>29</v>
      </c>
      <c r="B5211" t="s">
        <v>30</v>
      </c>
      <c r="C5211" t="s">
        <v>31</v>
      </c>
      <c r="D5211" t="s">
        <v>32</v>
      </c>
      <c r="E5211">
        <f>_xlfn.XLOOKUP(Table1[[#This Row],[Location]],'Location analysis'!A:A,'Location analysis'!B:B)</f>
        <v>40.423690999999998</v>
      </c>
      <c r="F5211">
        <f>_xlfn.XLOOKUP(Table1[[#This Row],[Location]],'Location analysis'!A:A,'Location analysis'!C:C)</f>
        <v>-74.380831999999998</v>
      </c>
      <c r="G5211" t="s">
        <v>703</v>
      </c>
      <c r="I5211">
        <v>15426160749</v>
      </c>
      <c r="J5211" t="s">
        <v>808</v>
      </c>
      <c r="K5211" t="s">
        <v>51</v>
      </c>
      <c r="L5211">
        <v>140</v>
      </c>
      <c r="M5211">
        <v>1.5</v>
      </c>
      <c r="N5211">
        <v>1</v>
      </c>
      <c r="O5211">
        <v>140</v>
      </c>
      <c r="P5211">
        <v>1.5</v>
      </c>
      <c r="Q5211">
        <v>1</v>
      </c>
      <c r="R5211">
        <v>1.5</v>
      </c>
      <c r="S5211">
        <v>1.5</v>
      </c>
      <c r="T5211" s="1">
        <v>44766</v>
      </c>
      <c r="U5211" t="str">
        <f t="shared" si="405"/>
        <v>Canada Dry - Ginger Ale &amp; Lemonde</v>
      </c>
      <c r="V5211" t="str">
        <f t="shared" si="406"/>
        <v>Cell is Blank - Dis-regard</v>
      </c>
      <c r="W5211" t="s">
        <v>34</v>
      </c>
      <c r="X5211" t="b">
        <f t="shared" si="408"/>
        <v>1</v>
      </c>
      <c r="Y5211">
        <f t="shared" si="407"/>
        <v>1.5</v>
      </c>
      <c r="Z5211" s="2">
        <f t="shared" si="409"/>
        <v>1</v>
      </c>
      <c r="AA5211" t="s">
        <v>704</v>
      </c>
      <c r="AB5211" t="s">
        <v>705</v>
      </c>
      <c r="AD5211" t="s">
        <v>54</v>
      </c>
      <c r="AE5211" t="s">
        <v>809</v>
      </c>
      <c r="AF5211">
        <v>2022</v>
      </c>
    </row>
    <row r="5212" spans="1:32" x14ac:dyDescent="0.25">
      <c r="A5212" t="s">
        <v>29</v>
      </c>
      <c r="B5212" t="s">
        <v>394</v>
      </c>
      <c r="C5212" t="s">
        <v>395</v>
      </c>
      <c r="D5212" t="s">
        <v>396</v>
      </c>
      <c r="E5212">
        <f>_xlfn.XLOOKUP(Table1[[#This Row],[Location]],'Location analysis'!A:A,'Location analysis'!B:B)</f>
        <v>40.416893999999999</v>
      </c>
      <c r="F5212">
        <f>_xlfn.XLOOKUP(Table1[[#This Row],[Location]],'Location analysis'!A:A,'Location analysis'!C:C)</f>
        <v>-74.420399000000003</v>
      </c>
      <c r="G5212" t="s">
        <v>485</v>
      </c>
      <c r="H5212" t="s">
        <v>43</v>
      </c>
      <c r="I5212">
        <v>15426205908</v>
      </c>
      <c r="J5212" t="s">
        <v>808</v>
      </c>
      <c r="K5212" t="s">
        <v>51</v>
      </c>
      <c r="L5212">
        <v>136</v>
      </c>
      <c r="M5212">
        <v>2</v>
      </c>
      <c r="N5212">
        <v>1</v>
      </c>
      <c r="O5212">
        <v>136</v>
      </c>
      <c r="P5212">
        <v>2</v>
      </c>
      <c r="Q5212">
        <v>1</v>
      </c>
      <c r="R5212">
        <v>2</v>
      </c>
      <c r="S5212">
        <v>2</v>
      </c>
      <c r="T5212" s="1">
        <v>44772</v>
      </c>
      <c r="U5212" t="str">
        <f t="shared" si="405"/>
        <v>Keto Bar - Creamy Peanut Butter Chocolate</v>
      </c>
      <c r="V5212" t="str">
        <f t="shared" si="406"/>
        <v>Food</v>
      </c>
      <c r="W5212" t="s">
        <v>43</v>
      </c>
      <c r="X5212" t="b">
        <f t="shared" si="408"/>
        <v>1</v>
      </c>
      <c r="Y5212">
        <f t="shared" si="407"/>
        <v>2</v>
      </c>
      <c r="Z5212" s="2">
        <f t="shared" si="409"/>
        <v>1.3333333333333333</v>
      </c>
      <c r="AA5212" t="s">
        <v>486</v>
      </c>
      <c r="AB5212" t="s">
        <v>487</v>
      </c>
      <c r="AD5212" t="s">
        <v>54</v>
      </c>
      <c r="AE5212" t="s">
        <v>809</v>
      </c>
      <c r="AF5212">
        <v>2022</v>
      </c>
    </row>
    <row r="5213" spans="1:32" x14ac:dyDescent="0.25">
      <c r="A5213" t="s">
        <v>29</v>
      </c>
      <c r="B5213" t="s">
        <v>394</v>
      </c>
      <c r="C5213" t="s">
        <v>395</v>
      </c>
      <c r="D5213" t="s">
        <v>396</v>
      </c>
      <c r="E5213">
        <f>_xlfn.XLOOKUP(Table1[[#This Row],[Location]],'Location analysis'!A:A,'Location analysis'!B:B)</f>
        <v>40.416893999999999</v>
      </c>
      <c r="F5213">
        <f>_xlfn.XLOOKUP(Table1[[#This Row],[Location]],'Location analysis'!A:A,'Location analysis'!C:C)</f>
        <v>-74.420399000000003</v>
      </c>
      <c r="G5213" t="s">
        <v>192</v>
      </c>
      <c r="H5213" t="s">
        <v>43</v>
      </c>
      <c r="I5213">
        <v>15426216388</v>
      </c>
      <c r="J5213" t="s">
        <v>808</v>
      </c>
      <c r="K5213" t="s">
        <v>51</v>
      </c>
      <c r="L5213">
        <v>121</v>
      </c>
      <c r="M5213">
        <v>1.5</v>
      </c>
      <c r="N5213">
        <v>1</v>
      </c>
      <c r="O5213">
        <v>121</v>
      </c>
      <c r="P5213">
        <v>1.5</v>
      </c>
      <c r="Q5213">
        <v>1</v>
      </c>
      <c r="R5213">
        <v>1.5</v>
      </c>
      <c r="S5213">
        <v>1.5</v>
      </c>
      <c r="T5213" s="1">
        <v>44772</v>
      </c>
      <c r="U5213" t="str">
        <f t="shared" si="405"/>
        <v>CheezIt - Original</v>
      </c>
      <c r="V5213" t="str">
        <f t="shared" si="406"/>
        <v>Food</v>
      </c>
      <c r="W5213" t="s">
        <v>43</v>
      </c>
      <c r="X5213" t="b">
        <f t="shared" si="408"/>
        <v>1</v>
      </c>
      <c r="Y5213">
        <f t="shared" si="407"/>
        <v>1.5</v>
      </c>
      <c r="Z5213" s="2">
        <f t="shared" si="409"/>
        <v>1</v>
      </c>
      <c r="AA5213" t="s">
        <v>193</v>
      </c>
      <c r="AB5213" t="s">
        <v>150</v>
      </c>
      <c r="AD5213" t="s">
        <v>54</v>
      </c>
      <c r="AE5213" t="s">
        <v>809</v>
      </c>
      <c r="AF5213">
        <v>2022</v>
      </c>
    </row>
    <row r="5214" spans="1:32" x14ac:dyDescent="0.25">
      <c r="A5214" t="s">
        <v>29</v>
      </c>
      <c r="B5214" t="s">
        <v>394</v>
      </c>
      <c r="C5214" t="s">
        <v>395</v>
      </c>
      <c r="D5214" t="s">
        <v>396</v>
      </c>
      <c r="E5214">
        <f>_xlfn.XLOOKUP(Table1[[#This Row],[Location]],'Location analysis'!A:A,'Location analysis'!B:B)</f>
        <v>40.416893999999999</v>
      </c>
      <c r="F5214">
        <f>_xlfn.XLOOKUP(Table1[[#This Row],[Location]],'Location analysis'!A:A,'Location analysis'!C:C)</f>
        <v>-74.420399000000003</v>
      </c>
      <c r="G5214" t="s">
        <v>81</v>
      </c>
      <c r="H5214" t="s">
        <v>43</v>
      </c>
      <c r="I5214">
        <v>15426240627</v>
      </c>
      <c r="J5214" t="s">
        <v>808</v>
      </c>
      <c r="K5214" t="s">
        <v>36</v>
      </c>
      <c r="L5214">
        <v>138</v>
      </c>
      <c r="M5214">
        <v>2</v>
      </c>
      <c r="N5214">
        <v>1</v>
      </c>
      <c r="O5214">
        <v>138</v>
      </c>
      <c r="P5214">
        <v>2</v>
      </c>
      <c r="Q5214">
        <v>1</v>
      </c>
      <c r="R5214">
        <v>2</v>
      </c>
      <c r="S5214">
        <v>2</v>
      </c>
      <c r="T5214" s="1">
        <v>44772</v>
      </c>
      <c r="U5214" t="str">
        <f t="shared" si="405"/>
        <v>KitKat - Crisp Wafers</v>
      </c>
      <c r="V5214" t="str">
        <f t="shared" si="406"/>
        <v>Food</v>
      </c>
      <c r="W5214" t="s">
        <v>43</v>
      </c>
      <c r="X5214" t="b">
        <f t="shared" si="408"/>
        <v>1</v>
      </c>
      <c r="Y5214">
        <f t="shared" si="407"/>
        <v>2</v>
      </c>
      <c r="Z5214" s="2">
        <f t="shared" si="409"/>
        <v>1.3333333333333333</v>
      </c>
      <c r="AA5214" t="s">
        <v>82</v>
      </c>
      <c r="AB5214" t="s">
        <v>83</v>
      </c>
      <c r="AD5214" t="s">
        <v>54</v>
      </c>
      <c r="AE5214" t="s">
        <v>809</v>
      </c>
      <c r="AF5214">
        <v>2022</v>
      </c>
    </row>
    <row r="5215" spans="1:32" x14ac:dyDescent="0.25">
      <c r="A5215" t="s">
        <v>29</v>
      </c>
      <c r="B5215" t="s">
        <v>394</v>
      </c>
      <c r="C5215" t="s">
        <v>395</v>
      </c>
      <c r="D5215" t="s">
        <v>396</v>
      </c>
      <c r="E5215">
        <f>_xlfn.XLOOKUP(Table1[[#This Row],[Location]],'Location analysis'!A:A,'Location analysis'!B:B)</f>
        <v>40.416893999999999</v>
      </c>
      <c r="F5215">
        <f>_xlfn.XLOOKUP(Table1[[#This Row],[Location]],'Location analysis'!A:A,'Location analysis'!C:C)</f>
        <v>-74.420399000000003</v>
      </c>
      <c r="G5215" t="s">
        <v>542</v>
      </c>
      <c r="H5215" t="s">
        <v>43</v>
      </c>
      <c r="I5215">
        <v>15426246211</v>
      </c>
      <c r="J5215" t="s">
        <v>808</v>
      </c>
      <c r="K5215" t="s">
        <v>36</v>
      </c>
      <c r="L5215">
        <v>113</v>
      </c>
      <c r="M5215">
        <v>1.5</v>
      </c>
      <c r="N5215">
        <v>1</v>
      </c>
      <c r="O5215">
        <v>113</v>
      </c>
      <c r="P5215">
        <v>1.5</v>
      </c>
      <c r="Q5215">
        <v>1</v>
      </c>
      <c r="R5215">
        <v>1.5</v>
      </c>
      <c r="S5215">
        <v>1.5</v>
      </c>
      <c r="T5215" s="1">
        <v>44772</v>
      </c>
      <c r="U5215" t="str">
        <f t="shared" si="405"/>
        <v>Pop Corners - White Cheddar</v>
      </c>
      <c r="V5215" t="str">
        <f t="shared" si="406"/>
        <v>Food</v>
      </c>
      <c r="W5215" t="s">
        <v>43</v>
      </c>
      <c r="X5215" t="b">
        <f t="shared" si="408"/>
        <v>1</v>
      </c>
      <c r="Y5215">
        <f t="shared" si="407"/>
        <v>1.5</v>
      </c>
      <c r="Z5215" s="2">
        <f t="shared" si="409"/>
        <v>1</v>
      </c>
      <c r="AA5215" t="s">
        <v>509</v>
      </c>
      <c r="AB5215" t="s">
        <v>204</v>
      </c>
      <c r="AD5215" t="s">
        <v>54</v>
      </c>
      <c r="AE5215" t="s">
        <v>809</v>
      </c>
      <c r="AF5215">
        <v>2022</v>
      </c>
    </row>
    <row r="5216" spans="1:32" x14ac:dyDescent="0.25">
      <c r="A5216" t="s">
        <v>29</v>
      </c>
      <c r="B5216" t="s">
        <v>394</v>
      </c>
      <c r="C5216" t="s">
        <v>395</v>
      </c>
      <c r="D5216" t="s">
        <v>396</v>
      </c>
      <c r="E5216">
        <f>_xlfn.XLOOKUP(Table1[[#This Row],[Location]],'Location analysis'!A:A,'Location analysis'!B:B)</f>
        <v>40.416893999999999</v>
      </c>
      <c r="F5216">
        <f>_xlfn.XLOOKUP(Table1[[#This Row],[Location]],'Location analysis'!A:A,'Location analysis'!C:C)</f>
        <v>-74.420399000000003</v>
      </c>
      <c r="G5216" t="s">
        <v>160</v>
      </c>
      <c r="H5216" t="s">
        <v>49</v>
      </c>
      <c r="I5216">
        <v>15426291681</v>
      </c>
      <c r="J5216" t="s">
        <v>808</v>
      </c>
      <c r="K5216" t="s">
        <v>36</v>
      </c>
      <c r="L5216">
        <v>145</v>
      </c>
      <c r="M5216">
        <v>2.5</v>
      </c>
      <c r="N5216">
        <v>1</v>
      </c>
      <c r="O5216">
        <v>145</v>
      </c>
      <c r="P5216">
        <v>2.5</v>
      </c>
      <c r="Q5216">
        <v>1</v>
      </c>
      <c r="R5216">
        <v>2.5</v>
      </c>
      <c r="S5216">
        <v>2.5</v>
      </c>
      <c r="T5216" s="1">
        <v>44772</v>
      </c>
      <c r="U5216" t="str">
        <f t="shared" si="405"/>
        <v>Snapple Diet Tea - Peach Tea</v>
      </c>
      <c r="V5216" t="str">
        <f t="shared" si="406"/>
        <v>Non Carbonated</v>
      </c>
      <c r="W5216" t="s">
        <v>49</v>
      </c>
      <c r="X5216" t="b">
        <f t="shared" si="408"/>
        <v>1</v>
      </c>
      <c r="Y5216">
        <f t="shared" si="407"/>
        <v>2.5</v>
      </c>
      <c r="Z5216" s="2">
        <f t="shared" si="409"/>
        <v>1.6666666666666667</v>
      </c>
      <c r="AA5216" t="s">
        <v>75</v>
      </c>
      <c r="AB5216" t="s">
        <v>161</v>
      </c>
      <c r="AD5216" t="s">
        <v>54</v>
      </c>
      <c r="AE5216" t="s">
        <v>809</v>
      </c>
      <c r="AF5216">
        <v>2022</v>
      </c>
    </row>
    <row r="5217" spans="1:32" x14ac:dyDescent="0.25">
      <c r="A5217" t="s">
        <v>29</v>
      </c>
      <c r="B5217" t="s">
        <v>394</v>
      </c>
      <c r="C5217" t="s">
        <v>395</v>
      </c>
      <c r="D5217" t="s">
        <v>396</v>
      </c>
      <c r="E5217">
        <f>_xlfn.XLOOKUP(Table1[[#This Row],[Location]],'Location analysis'!A:A,'Location analysis'!B:B)</f>
        <v>40.416893999999999</v>
      </c>
      <c r="F5217">
        <f>_xlfn.XLOOKUP(Table1[[#This Row],[Location]],'Location analysis'!A:A,'Location analysis'!C:C)</f>
        <v>-74.420399000000003</v>
      </c>
      <c r="G5217" t="s">
        <v>612</v>
      </c>
      <c r="H5217" t="s">
        <v>43</v>
      </c>
      <c r="I5217">
        <v>15426367800</v>
      </c>
      <c r="J5217" t="s">
        <v>808</v>
      </c>
      <c r="K5217" t="s">
        <v>51</v>
      </c>
      <c r="L5217">
        <v>122</v>
      </c>
      <c r="M5217">
        <v>1.25</v>
      </c>
      <c r="N5217">
        <v>1</v>
      </c>
      <c r="O5217">
        <v>122</v>
      </c>
      <c r="P5217">
        <v>1.25</v>
      </c>
      <c r="Q5217">
        <v>1</v>
      </c>
      <c r="R5217">
        <v>1.25</v>
      </c>
      <c r="S5217">
        <v>1.25</v>
      </c>
      <c r="T5217" s="1">
        <v>44772</v>
      </c>
      <c r="U5217" t="str">
        <f t="shared" si="405"/>
        <v>Goldfish Baked - Cheddar</v>
      </c>
      <c r="V5217" t="str">
        <f t="shared" si="406"/>
        <v>Food</v>
      </c>
      <c r="W5217" t="s">
        <v>43</v>
      </c>
      <c r="X5217" t="b">
        <f t="shared" si="408"/>
        <v>1</v>
      </c>
      <c r="Y5217">
        <f t="shared" si="407"/>
        <v>1.25</v>
      </c>
      <c r="Z5217" s="2">
        <f t="shared" si="409"/>
        <v>0.83333333333333337</v>
      </c>
      <c r="AA5217" t="s">
        <v>613</v>
      </c>
      <c r="AB5217" t="s">
        <v>614</v>
      </c>
      <c r="AD5217" t="s">
        <v>54</v>
      </c>
      <c r="AE5217" t="s">
        <v>809</v>
      </c>
      <c r="AF5217">
        <v>2022</v>
      </c>
    </row>
    <row r="5218" spans="1:32" x14ac:dyDescent="0.25">
      <c r="A5218" t="s">
        <v>29</v>
      </c>
      <c r="B5218" t="s">
        <v>394</v>
      </c>
      <c r="C5218" t="s">
        <v>395</v>
      </c>
      <c r="D5218" t="s">
        <v>396</v>
      </c>
      <c r="E5218">
        <f>_xlfn.XLOOKUP(Table1[[#This Row],[Location]],'Location analysis'!A:A,'Location analysis'!B:B)</f>
        <v>40.416893999999999</v>
      </c>
      <c r="F5218">
        <f>_xlfn.XLOOKUP(Table1[[#This Row],[Location]],'Location analysis'!A:A,'Location analysis'!C:C)</f>
        <v>-74.420399000000003</v>
      </c>
      <c r="G5218" t="s">
        <v>590</v>
      </c>
      <c r="H5218" t="s">
        <v>43</v>
      </c>
      <c r="I5218">
        <v>15426375080</v>
      </c>
      <c r="J5218" t="s">
        <v>808</v>
      </c>
      <c r="K5218" t="s">
        <v>51</v>
      </c>
      <c r="L5218">
        <v>120</v>
      </c>
      <c r="M5218">
        <v>2.5</v>
      </c>
      <c r="N5218">
        <v>1</v>
      </c>
      <c r="O5218">
        <v>120</v>
      </c>
      <c r="P5218">
        <v>2.5</v>
      </c>
      <c r="Q5218">
        <v>1</v>
      </c>
      <c r="R5218">
        <v>2.5</v>
      </c>
      <c r="S5218">
        <v>2.5</v>
      </c>
      <c r="T5218" s="1">
        <v>44772</v>
      </c>
      <c r="U5218" t="str">
        <f t="shared" si="405"/>
        <v>Snyder's of Hanover Pretzel Pieces - Honey Mu</v>
      </c>
      <c r="V5218" t="str">
        <f t="shared" si="406"/>
        <v>Food</v>
      </c>
      <c r="W5218" t="s">
        <v>43</v>
      </c>
      <c r="X5218" t="b">
        <f t="shared" si="408"/>
        <v>1</v>
      </c>
      <c r="Y5218">
        <f t="shared" si="407"/>
        <v>2.5</v>
      </c>
      <c r="Z5218" s="2">
        <f t="shared" si="409"/>
        <v>1.6666666666666667</v>
      </c>
      <c r="AA5218" t="s">
        <v>591</v>
      </c>
      <c r="AB5218" t="s">
        <v>592</v>
      </c>
      <c r="AD5218" t="s">
        <v>54</v>
      </c>
      <c r="AE5218" t="s">
        <v>809</v>
      </c>
      <c r="AF5218">
        <v>2022</v>
      </c>
    </row>
    <row r="5219" spans="1:32" x14ac:dyDescent="0.25">
      <c r="A5219" t="s">
        <v>29</v>
      </c>
      <c r="B5219" t="s">
        <v>394</v>
      </c>
      <c r="C5219" t="s">
        <v>395</v>
      </c>
      <c r="D5219" t="s">
        <v>396</v>
      </c>
      <c r="E5219">
        <f>_xlfn.XLOOKUP(Table1[[#This Row],[Location]],'Location analysis'!A:A,'Location analysis'!B:B)</f>
        <v>40.416893999999999</v>
      </c>
      <c r="F5219">
        <f>_xlfn.XLOOKUP(Table1[[#This Row],[Location]],'Location analysis'!A:A,'Location analysis'!C:C)</f>
        <v>-74.420399000000003</v>
      </c>
      <c r="G5219" t="s">
        <v>542</v>
      </c>
      <c r="H5219" t="s">
        <v>43</v>
      </c>
      <c r="I5219">
        <v>15426410991</v>
      </c>
      <c r="J5219" t="s">
        <v>808</v>
      </c>
      <c r="K5219" t="s">
        <v>36</v>
      </c>
      <c r="L5219">
        <v>113</v>
      </c>
      <c r="M5219">
        <v>1.5</v>
      </c>
      <c r="N5219">
        <v>1</v>
      </c>
      <c r="O5219">
        <v>113</v>
      </c>
      <c r="P5219">
        <v>1.5</v>
      </c>
      <c r="Q5219">
        <v>1</v>
      </c>
      <c r="R5219">
        <v>1.5</v>
      </c>
      <c r="S5219">
        <v>1.5</v>
      </c>
      <c r="T5219" s="1">
        <v>44772</v>
      </c>
      <c r="U5219" t="str">
        <f t="shared" si="405"/>
        <v>Pop Corners - White Cheddar</v>
      </c>
      <c r="V5219" t="str">
        <f t="shared" si="406"/>
        <v>Food</v>
      </c>
      <c r="W5219" t="s">
        <v>43</v>
      </c>
      <c r="X5219" t="b">
        <f t="shared" si="408"/>
        <v>1</v>
      </c>
      <c r="Y5219">
        <f t="shared" si="407"/>
        <v>1.5</v>
      </c>
      <c r="Z5219" s="2">
        <f t="shared" si="409"/>
        <v>1</v>
      </c>
      <c r="AA5219" t="s">
        <v>509</v>
      </c>
      <c r="AB5219" t="s">
        <v>204</v>
      </c>
      <c r="AD5219" t="s">
        <v>54</v>
      </c>
      <c r="AE5219" t="s">
        <v>809</v>
      </c>
      <c r="AF5219">
        <v>2022</v>
      </c>
    </row>
    <row r="5220" spans="1:32" x14ac:dyDescent="0.25">
      <c r="A5220" t="s">
        <v>29</v>
      </c>
      <c r="B5220" t="s">
        <v>394</v>
      </c>
      <c r="C5220" t="s">
        <v>395</v>
      </c>
      <c r="D5220" t="s">
        <v>396</v>
      </c>
      <c r="E5220">
        <f>_xlfn.XLOOKUP(Table1[[#This Row],[Location]],'Location analysis'!A:A,'Location analysis'!B:B)</f>
        <v>40.416893999999999</v>
      </c>
      <c r="F5220">
        <f>_xlfn.XLOOKUP(Table1[[#This Row],[Location]],'Location analysis'!A:A,'Location analysis'!C:C)</f>
        <v>-74.420399000000003</v>
      </c>
      <c r="G5220" t="s">
        <v>654</v>
      </c>
      <c r="I5220">
        <v>15426422563</v>
      </c>
      <c r="J5220" t="s">
        <v>808</v>
      </c>
      <c r="K5220" t="s">
        <v>36</v>
      </c>
      <c r="L5220">
        <v>156</v>
      </c>
      <c r="M5220">
        <v>3</v>
      </c>
      <c r="N5220">
        <v>1</v>
      </c>
      <c r="O5220">
        <v>156</v>
      </c>
      <c r="P5220">
        <v>3</v>
      </c>
      <c r="Q5220">
        <v>1</v>
      </c>
      <c r="R5220">
        <v>3</v>
      </c>
      <c r="S5220">
        <v>3</v>
      </c>
      <c r="T5220" s="1">
        <v>44772</v>
      </c>
      <c r="U5220" t="str">
        <f t="shared" si="405"/>
        <v>Teddy Grahams - Go Paks</v>
      </c>
      <c r="V5220" t="str">
        <f t="shared" si="406"/>
        <v>Cell is Blank - Dis-regard</v>
      </c>
      <c r="W5220" t="s">
        <v>43</v>
      </c>
      <c r="X5220" t="b">
        <f t="shared" si="408"/>
        <v>1</v>
      </c>
      <c r="Y5220">
        <f t="shared" si="407"/>
        <v>3</v>
      </c>
      <c r="Z5220" s="2">
        <f t="shared" si="409"/>
        <v>2</v>
      </c>
      <c r="AA5220" t="s">
        <v>655</v>
      </c>
      <c r="AB5220" t="s">
        <v>492</v>
      </c>
      <c r="AD5220" t="s">
        <v>54</v>
      </c>
      <c r="AE5220" t="s">
        <v>809</v>
      </c>
      <c r="AF5220">
        <v>2022</v>
      </c>
    </row>
    <row r="5221" spans="1:32" x14ac:dyDescent="0.25">
      <c r="A5221" t="s">
        <v>29</v>
      </c>
      <c r="B5221" t="s">
        <v>46</v>
      </c>
      <c r="C5221" t="s">
        <v>31</v>
      </c>
      <c r="D5221" t="s">
        <v>47</v>
      </c>
      <c r="E5221">
        <f>_xlfn.XLOOKUP(Table1[[#This Row],[Location]],'Location analysis'!A:A,'Location analysis'!B:B)</f>
        <v>40.423690999999998</v>
      </c>
      <c r="F5221">
        <f>_xlfn.XLOOKUP(Table1[[#This Row],[Location]],'Location analysis'!A:A,'Location analysis'!C:C)</f>
        <v>-74.380831999999998</v>
      </c>
      <c r="G5221" t="s">
        <v>137</v>
      </c>
      <c r="H5221" t="s">
        <v>97</v>
      </c>
      <c r="I5221">
        <v>15426823341</v>
      </c>
      <c r="J5221" t="s">
        <v>808</v>
      </c>
      <c r="K5221" t="s">
        <v>51</v>
      </c>
      <c r="L5221">
        <v>144</v>
      </c>
      <c r="M5221">
        <v>1.5</v>
      </c>
      <c r="N5221">
        <v>1</v>
      </c>
      <c r="O5221">
        <v>144</v>
      </c>
      <c r="P5221">
        <v>1.5</v>
      </c>
      <c r="Q5221">
        <v>1</v>
      </c>
      <c r="R5221">
        <v>1.5</v>
      </c>
      <c r="S5221">
        <v>1.5</v>
      </c>
      <c r="T5221" s="1">
        <v>44766</v>
      </c>
      <c r="U5221" t="str">
        <f t="shared" si="405"/>
        <v>Poland Springs Water</v>
      </c>
      <c r="V5221" t="str">
        <f t="shared" si="406"/>
        <v>Water</v>
      </c>
      <c r="W5221" t="s">
        <v>97</v>
      </c>
      <c r="X5221" t="b">
        <f t="shared" si="408"/>
        <v>1</v>
      </c>
      <c r="Y5221">
        <f t="shared" si="407"/>
        <v>1.5</v>
      </c>
      <c r="Z5221" s="2">
        <f t="shared" si="409"/>
        <v>1</v>
      </c>
      <c r="AA5221" t="s">
        <v>137</v>
      </c>
      <c r="AD5221" t="s">
        <v>54</v>
      </c>
      <c r="AE5221" t="s">
        <v>809</v>
      </c>
      <c r="AF5221">
        <v>2022</v>
      </c>
    </row>
    <row r="5222" spans="1:32" x14ac:dyDescent="0.25">
      <c r="A5222" t="s">
        <v>29</v>
      </c>
      <c r="B5222" t="s">
        <v>67</v>
      </c>
      <c r="C5222" t="s">
        <v>68</v>
      </c>
      <c r="D5222" t="s">
        <v>69</v>
      </c>
      <c r="E5222">
        <f>_xlfn.XLOOKUP(Table1[[#This Row],[Location]],'Location analysis'!A:A,'Location analysis'!B:B)</f>
        <v>40.435699999999997</v>
      </c>
      <c r="F5222">
        <f>_xlfn.XLOOKUP(Table1[[#This Row],[Location]],'Location analysis'!A:A,'Location analysis'!C:C)</f>
        <v>-74.125200000000007</v>
      </c>
      <c r="G5222" t="s">
        <v>694</v>
      </c>
      <c r="H5222" t="s">
        <v>43</v>
      </c>
      <c r="I5222">
        <v>15427877253</v>
      </c>
      <c r="J5222" t="s">
        <v>810</v>
      </c>
      <c r="K5222" t="s">
        <v>36</v>
      </c>
      <c r="L5222">
        <v>130</v>
      </c>
      <c r="M5222">
        <v>1.5</v>
      </c>
      <c r="N5222">
        <v>2</v>
      </c>
      <c r="O5222">
        <v>130</v>
      </c>
      <c r="P5222">
        <v>1.5</v>
      </c>
      <c r="Q5222">
        <v>2</v>
      </c>
      <c r="R5222">
        <v>3</v>
      </c>
      <c r="S5222">
        <v>5.5</v>
      </c>
      <c r="T5222" s="1">
        <v>44767</v>
      </c>
      <c r="U5222" t="str">
        <f t="shared" si="405"/>
        <v>Nature's Bakery Fig Bar - Raspberry</v>
      </c>
      <c r="V5222" t="str">
        <f t="shared" si="406"/>
        <v>Food</v>
      </c>
      <c r="W5222" t="s">
        <v>43</v>
      </c>
      <c r="X5222" t="b">
        <f t="shared" si="408"/>
        <v>1</v>
      </c>
      <c r="Y5222">
        <f t="shared" si="407"/>
        <v>1.5</v>
      </c>
      <c r="Z5222" s="2">
        <f t="shared" si="409"/>
        <v>1</v>
      </c>
      <c r="AA5222" t="s">
        <v>690</v>
      </c>
      <c r="AB5222" t="s">
        <v>144</v>
      </c>
      <c r="AD5222" t="s">
        <v>60</v>
      </c>
      <c r="AE5222" t="s">
        <v>811</v>
      </c>
      <c r="AF5222">
        <v>2022</v>
      </c>
    </row>
    <row r="5223" spans="1:32" x14ac:dyDescent="0.25">
      <c r="A5223" t="s">
        <v>29</v>
      </c>
      <c r="B5223" t="s">
        <v>67</v>
      </c>
      <c r="C5223" t="s">
        <v>68</v>
      </c>
      <c r="D5223" t="s">
        <v>69</v>
      </c>
      <c r="E5223">
        <f>_xlfn.XLOOKUP(Table1[[#This Row],[Location]],'Location analysis'!A:A,'Location analysis'!B:B)</f>
        <v>40.435699999999997</v>
      </c>
      <c r="F5223">
        <f>_xlfn.XLOOKUP(Table1[[#This Row],[Location]],'Location analysis'!A:A,'Location analysis'!C:C)</f>
        <v>-74.125200000000007</v>
      </c>
      <c r="G5223" t="s">
        <v>722</v>
      </c>
      <c r="H5223" t="s">
        <v>49</v>
      </c>
      <c r="I5223">
        <v>15427877253</v>
      </c>
      <c r="J5223" t="s">
        <v>810</v>
      </c>
      <c r="K5223" t="s">
        <v>36</v>
      </c>
      <c r="L5223">
        <v>145</v>
      </c>
      <c r="M5223">
        <v>2.5</v>
      </c>
      <c r="N5223">
        <v>1</v>
      </c>
      <c r="O5223">
        <v>145</v>
      </c>
      <c r="P5223">
        <v>2.5</v>
      </c>
      <c r="Q5223">
        <v>1</v>
      </c>
      <c r="R5223">
        <v>2.5</v>
      </c>
      <c r="S5223">
        <v>5.5</v>
      </c>
      <c r="T5223" s="1">
        <v>44767</v>
      </c>
      <c r="U5223" t="str">
        <f t="shared" si="405"/>
        <v>Snapple Tea - Lemon</v>
      </c>
      <c r="V5223" t="str">
        <f t="shared" si="406"/>
        <v>Non Carbonated</v>
      </c>
      <c r="W5223" t="s">
        <v>49</v>
      </c>
      <c r="X5223" t="b">
        <f t="shared" si="408"/>
        <v>1</v>
      </c>
      <c r="Y5223">
        <f t="shared" si="407"/>
        <v>2.5</v>
      </c>
      <c r="Z5223" s="2">
        <f t="shared" si="409"/>
        <v>1.6666666666666667</v>
      </c>
      <c r="AA5223" t="s">
        <v>330</v>
      </c>
      <c r="AB5223" t="s">
        <v>76</v>
      </c>
      <c r="AD5223" t="s">
        <v>60</v>
      </c>
      <c r="AE5223" t="s">
        <v>811</v>
      </c>
      <c r="AF5223">
        <v>2022</v>
      </c>
    </row>
    <row r="5224" spans="1:32" x14ac:dyDescent="0.25">
      <c r="A5224" t="s">
        <v>29</v>
      </c>
      <c r="B5224" t="s">
        <v>67</v>
      </c>
      <c r="C5224" t="s">
        <v>68</v>
      </c>
      <c r="D5224" t="s">
        <v>69</v>
      </c>
      <c r="E5224">
        <f>_xlfn.XLOOKUP(Table1[[#This Row],[Location]],'Location analysis'!A:A,'Location analysis'!B:B)</f>
        <v>40.435699999999997</v>
      </c>
      <c r="F5224">
        <f>_xlfn.XLOOKUP(Table1[[#This Row],[Location]],'Location analysis'!A:A,'Location analysis'!C:C)</f>
        <v>-74.125200000000007</v>
      </c>
      <c r="G5224" t="s">
        <v>185</v>
      </c>
      <c r="H5224" t="s">
        <v>34</v>
      </c>
      <c r="I5224">
        <v>15427878435</v>
      </c>
      <c r="J5224" t="s">
        <v>810</v>
      </c>
      <c r="K5224" t="s">
        <v>36</v>
      </c>
      <c r="L5224">
        <v>148</v>
      </c>
      <c r="M5224">
        <v>3.5</v>
      </c>
      <c r="N5224">
        <v>1</v>
      </c>
      <c r="O5224">
        <v>148</v>
      </c>
      <c r="P5224">
        <v>3.5</v>
      </c>
      <c r="Q5224">
        <v>1</v>
      </c>
      <c r="R5224">
        <v>3.5</v>
      </c>
      <c r="S5224">
        <v>5</v>
      </c>
      <c r="T5224" s="1">
        <v>44767</v>
      </c>
      <c r="U5224" t="str">
        <f t="shared" si="405"/>
        <v>Red Bull - Original</v>
      </c>
      <c r="V5224" t="str">
        <f t="shared" si="406"/>
        <v>Carbonated</v>
      </c>
      <c r="W5224" t="s">
        <v>34</v>
      </c>
      <c r="X5224" t="b">
        <f t="shared" si="408"/>
        <v>1</v>
      </c>
      <c r="Y5224">
        <f t="shared" si="407"/>
        <v>3.5</v>
      </c>
      <c r="Z5224" s="2">
        <f t="shared" si="409"/>
        <v>2.3333333333333335</v>
      </c>
      <c r="AA5224" t="s">
        <v>37</v>
      </c>
      <c r="AB5224" t="s">
        <v>150</v>
      </c>
      <c r="AD5224" t="s">
        <v>60</v>
      </c>
      <c r="AE5224" t="s">
        <v>811</v>
      </c>
      <c r="AF5224">
        <v>2022</v>
      </c>
    </row>
    <row r="5225" spans="1:32" x14ac:dyDescent="0.25">
      <c r="A5225" t="s">
        <v>29</v>
      </c>
      <c r="B5225" t="s">
        <v>67</v>
      </c>
      <c r="C5225" t="s">
        <v>68</v>
      </c>
      <c r="D5225" t="s">
        <v>69</v>
      </c>
      <c r="E5225">
        <f>_xlfn.XLOOKUP(Table1[[#This Row],[Location]],'Location analysis'!A:A,'Location analysis'!B:B)</f>
        <v>40.435699999999997</v>
      </c>
      <c r="F5225">
        <f>_xlfn.XLOOKUP(Table1[[#This Row],[Location]],'Location analysis'!A:A,'Location analysis'!C:C)</f>
        <v>-74.125200000000007</v>
      </c>
      <c r="G5225" t="s">
        <v>694</v>
      </c>
      <c r="H5225" t="s">
        <v>43</v>
      </c>
      <c r="I5225">
        <v>15427878435</v>
      </c>
      <c r="J5225" t="s">
        <v>810</v>
      </c>
      <c r="K5225" t="s">
        <v>36</v>
      </c>
      <c r="L5225">
        <v>130</v>
      </c>
      <c r="M5225">
        <v>1.5</v>
      </c>
      <c r="N5225">
        <v>1</v>
      </c>
      <c r="O5225">
        <v>130</v>
      </c>
      <c r="P5225">
        <v>1.5</v>
      </c>
      <c r="Q5225">
        <v>1</v>
      </c>
      <c r="R5225">
        <v>1.5</v>
      </c>
      <c r="S5225">
        <v>5</v>
      </c>
      <c r="T5225" s="1">
        <v>44767</v>
      </c>
      <c r="U5225" t="str">
        <f t="shared" si="405"/>
        <v>Nature's Bakery Fig Bar - Raspberry</v>
      </c>
      <c r="V5225" t="str">
        <f t="shared" si="406"/>
        <v>Food</v>
      </c>
      <c r="W5225" t="s">
        <v>43</v>
      </c>
      <c r="X5225" t="b">
        <f t="shared" si="408"/>
        <v>1</v>
      </c>
      <c r="Y5225">
        <f t="shared" si="407"/>
        <v>1.5</v>
      </c>
      <c r="Z5225" s="2">
        <f t="shared" si="409"/>
        <v>1</v>
      </c>
      <c r="AA5225" t="s">
        <v>690</v>
      </c>
      <c r="AB5225" t="s">
        <v>144</v>
      </c>
      <c r="AD5225" t="s">
        <v>60</v>
      </c>
      <c r="AE5225" t="s">
        <v>811</v>
      </c>
      <c r="AF5225">
        <v>2022</v>
      </c>
    </row>
    <row r="5226" spans="1:32" x14ac:dyDescent="0.25">
      <c r="A5226" t="s">
        <v>29</v>
      </c>
      <c r="B5226" t="s">
        <v>67</v>
      </c>
      <c r="C5226" t="s">
        <v>68</v>
      </c>
      <c r="D5226" t="s">
        <v>69</v>
      </c>
      <c r="E5226">
        <f>_xlfn.XLOOKUP(Table1[[#This Row],[Location]],'Location analysis'!A:A,'Location analysis'!B:B)</f>
        <v>40.435699999999997</v>
      </c>
      <c r="F5226">
        <f>_xlfn.XLOOKUP(Table1[[#This Row],[Location]],'Location analysis'!A:A,'Location analysis'!C:C)</f>
        <v>-74.125200000000007</v>
      </c>
      <c r="G5226" t="s">
        <v>750</v>
      </c>
      <c r="H5226" t="s">
        <v>49</v>
      </c>
      <c r="I5226">
        <v>15427969227</v>
      </c>
      <c r="J5226" t="s">
        <v>810</v>
      </c>
      <c r="K5226" t="s">
        <v>51</v>
      </c>
      <c r="L5226">
        <v>147</v>
      </c>
      <c r="M5226">
        <v>2.5</v>
      </c>
      <c r="N5226">
        <v>1</v>
      </c>
      <c r="O5226">
        <v>147</v>
      </c>
      <c r="P5226">
        <v>2.5</v>
      </c>
      <c r="Q5226">
        <v>1</v>
      </c>
      <c r="R5226">
        <v>2.5</v>
      </c>
      <c r="S5226">
        <v>2.5</v>
      </c>
      <c r="T5226" s="1">
        <v>44767</v>
      </c>
      <c r="U5226" t="str">
        <f t="shared" si="405"/>
        <v>Snapple Tea - Peach</v>
      </c>
      <c r="V5226" t="str">
        <f t="shared" si="406"/>
        <v>Non Carbonated</v>
      </c>
      <c r="W5226" t="s">
        <v>49</v>
      </c>
      <c r="X5226" t="b">
        <f t="shared" si="408"/>
        <v>1</v>
      </c>
      <c r="Y5226">
        <f t="shared" si="407"/>
        <v>2.5</v>
      </c>
      <c r="Z5226" s="2">
        <f t="shared" si="409"/>
        <v>1.6666666666666667</v>
      </c>
      <c r="AA5226" t="s">
        <v>330</v>
      </c>
      <c r="AB5226" t="s">
        <v>751</v>
      </c>
      <c r="AD5226" t="s">
        <v>60</v>
      </c>
      <c r="AE5226" t="s">
        <v>811</v>
      </c>
      <c r="AF5226">
        <v>2022</v>
      </c>
    </row>
    <row r="5227" spans="1:32" x14ac:dyDescent="0.25">
      <c r="A5227" t="s">
        <v>29</v>
      </c>
      <c r="B5227" t="s">
        <v>67</v>
      </c>
      <c r="C5227" t="s">
        <v>68</v>
      </c>
      <c r="D5227" t="s">
        <v>69</v>
      </c>
      <c r="E5227">
        <f>_xlfn.XLOOKUP(Table1[[#This Row],[Location]],'Location analysis'!A:A,'Location analysis'!B:B)</f>
        <v>40.435699999999997</v>
      </c>
      <c r="F5227">
        <f>_xlfn.XLOOKUP(Table1[[#This Row],[Location]],'Location analysis'!A:A,'Location analysis'!C:C)</f>
        <v>-74.125200000000007</v>
      </c>
      <c r="G5227" t="s">
        <v>81</v>
      </c>
      <c r="H5227" t="s">
        <v>43</v>
      </c>
      <c r="I5227">
        <v>15427969812</v>
      </c>
      <c r="J5227" t="s">
        <v>810</v>
      </c>
      <c r="K5227" t="s">
        <v>51</v>
      </c>
      <c r="L5227">
        <v>138</v>
      </c>
      <c r="M5227">
        <v>2.5</v>
      </c>
      <c r="N5227">
        <v>1</v>
      </c>
      <c r="O5227">
        <v>138</v>
      </c>
      <c r="P5227">
        <v>2.5</v>
      </c>
      <c r="Q5227">
        <v>1</v>
      </c>
      <c r="R5227">
        <v>2.5</v>
      </c>
      <c r="S5227">
        <v>2.5</v>
      </c>
      <c r="T5227" s="1">
        <v>44767</v>
      </c>
      <c r="U5227" t="str">
        <f t="shared" si="405"/>
        <v>KitKat - Crisp Wafers</v>
      </c>
      <c r="V5227" t="str">
        <f t="shared" si="406"/>
        <v>Food</v>
      </c>
      <c r="W5227" t="s">
        <v>43</v>
      </c>
      <c r="X5227" t="b">
        <f t="shared" si="408"/>
        <v>1</v>
      </c>
      <c r="Y5227">
        <f t="shared" si="407"/>
        <v>2.5</v>
      </c>
      <c r="Z5227" s="2">
        <f t="shared" si="409"/>
        <v>1.6666666666666667</v>
      </c>
      <c r="AA5227" t="s">
        <v>82</v>
      </c>
      <c r="AB5227" t="s">
        <v>83</v>
      </c>
      <c r="AD5227" t="s">
        <v>60</v>
      </c>
      <c r="AE5227" t="s">
        <v>811</v>
      </c>
      <c r="AF5227">
        <v>2022</v>
      </c>
    </row>
    <row r="5228" spans="1:32" x14ac:dyDescent="0.25">
      <c r="A5228" t="s">
        <v>29</v>
      </c>
      <c r="B5228" t="s">
        <v>67</v>
      </c>
      <c r="C5228" t="s">
        <v>68</v>
      </c>
      <c r="D5228" t="s">
        <v>69</v>
      </c>
      <c r="E5228">
        <f>_xlfn.XLOOKUP(Table1[[#This Row],[Location]],'Location analysis'!A:A,'Location analysis'!B:B)</f>
        <v>40.435699999999997</v>
      </c>
      <c r="F5228">
        <f>_xlfn.XLOOKUP(Table1[[#This Row],[Location]],'Location analysis'!A:A,'Location analysis'!C:C)</f>
        <v>-74.125200000000007</v>
      </c>
      <c r="G5228" t="s">
        <v>750</v>
      </c>
      <c r="H5228" t="s">
        <v>49</v>
      </c>
      <c r="I5228">
        <v>15428113412</v>
      </c>
      <c r="J5228" t="s">
        <v>810</v>
      </c>
      <c r="K5228" t="s">
        <v>51</v>
      </c>
      <c r="L5228">
        <v>147</v>
      </c>
      <c r="M5228">
        <v>2.5</v>
      </c>
      <c r="N5228">
        <v>1</v>
      </c>
      <c r="O5228">
        <v>147</v>
      </c>
      <c r="P5228">
        <v>2.5</v>
      </c>
      <c r="Q5228">
        <v>1</v>
      </c>
      <c r="R5228">
        <v>2.5</v>
      </c>
      <c r="S5228">
        <v>2.5</v>
      </c>
      <c r="T5228" s="1">
        <v>44767</v>
      </c>
      <c r="U5228" t="str">
        <f t="shared" si="405"/>
        <v>Snapple Tea - Peach</v>
      </c>
      <c r="V5228" t="str">
        <f t="shared" si="406"/>
        <v>Non Carbonated</v>
      </c>
      <c r="W5228" t="s">
        <v>49</v>
      </c>
      <c r="X5228" t="b">
        <f t="shared" si="408"/>
        <v>1</v>
      </c>
      <c r="Y5228">
        <f t="shared" si="407"/>
        <v>2.5</v>
      </c>
      <c r="Z5228" s="2">
        <f t="shared" si="409"/>
        <v>1.6666666666666667</v>
      </c>
      <c r="AA5228" t="s">
        <v>330</v>
      </c>
      <c r="AB5228" t="s">
        <v>751</v>
      </c>
      <c r="AD5228" t="s">
        <v>60</v>
      </c>
      <c r="AE5228" t="s">
        <v>811</v>
      </c>
      <c r="AF5228">
        <v>2022</v>
      </c>
    </row>
    <row r="5229" spans="1:32" x14ac:dyDescent="0.25">
      <c r="A5229" t="s">
        <v>29</v>
      </c>
      <c r="B5229" t="s">
        <v>67</v>
      </c>
      <c r="C5229" t="s">
        <v>68</v>
      </c>
      <c r="D5229" t="s">
        <v>69</v>
      </c>
      <c r="E5229">
        <f>_xlfn.XLOOKUP(Table1[[#This Row],[Location]],'Location analysis'!A:A,'Location analysis'!B:B)</f>
        <v>40.435699999999997</v>
      </c>
      <c r="F5229">
        <f>_xlfn.XLOOKUP(Table1[[#This Row],[Location]],'Location analysis'!A:A,'Location analysis'!C:C)</f>
        <v>-74.125200000000007</v>
      </c>
      <c r="G5229" t="s">
        <v>750</v>
      </c>
      <c r="H5229" t="s">
        <v>49</v>
      </c>
      <c r="I5229">
        <v>15428114564</v>
      </c>
      <c r="J5229" t="s">
        <v>810</v>
      </c>
      <c r="K5229" t="s">
        <v>51</v>
      </c>
      <c r="L5229">
        <v>147</v>
      </c>
      <c r="M5229">
        <v>2.5</v>
      </c>
      <c r="N5229">
        <v>1</v>
      </c>
      <c r="O5229">
        <v>147</v>
      </c>
      <c r="P5229">
        <v>2.5</v>
      </c>
      <c r="Q5229">
        <v>1</v>
      </c>
      <c r="R5229">
        <v>2.5</v>
      </c>
      <c r="S5229">
        <v>2.5</v>
      </c>
      <c r="T5229" s="1">
        <v>44767</v>
      </c>
      <c r="U5229" t="str">
        <f t="shared" si="405"/>
        <v>Snapple Tea - Peach</v>
      </c>
      <c r="V5229" t="str">
        <f t="shared" si="406"/>
        <v>Non Carbonated</v>
      </c>
      <c r="W5229" t="s">
        <v>49</v>
      </c>
      <c r="X5229" t="b">
        <f t="shared" si="408"/>
        <v>1</v>
      </c>
      <c r="Y5229">
        <f t="shared" si="407"/>
        <v>2.5</v>
      </c>
      <c r="Z5229" s="2">
        <f t="shared" si="409"/>
        <v>1.6666666666666667</v>
      </c>
      <c r="AA5229" t="s">
        <v>330</v>
      </c>
      <c r="AB5229" t="s">
        <v>751</v>
      </c>
      <c r="AD5229" t="s">
        <v>60</v>
      </c>
      <c r="AE5229" t="s">
        <v>811</v>
      </c>
      <c r="AF5229">
        <v>2022</v>
      </c>
    </row>
    <row r="5230" spans="1:32" x14ac:dyDescent="0.25">
      <c r="A5230" t="s">
        <v>29</v>
      </c>
      <c r="B5230" t="s">
        <v>394</v>
      </c>
      <c r="C5230" t="s">
        <v>395</v>
      </c>
      <c r="D5230" t="s">
        <v>396</v>
      </c>
      <c r="E5230">
        <f>_xlfn.XLOOKUP(Table1[[#This Row],[Location]],'Location analysis'!A:A,'Location analysis'!B:B)</f>
        <v>40.416893999999999</v>
      </c>
      <c r="F5230">
        <f>_xlfn.XLOOKUP(Table1[[#This Row],[Location]],'Location analysis'!A:A,'Location analysis'!C:C)</f>
        <v>-74.420399000000003</v>
      </c>
      <c r="G5230" t="s">
        <v>112</v>
      </c>
      <c r="H5230" t="s">
        <v>43</v>
      </c>
      <c r="I5230">
        <v>15428562218</v>
      </c>
      <c r="J5230" t="s">
        <v>810</v>
      </c>
      <c r="K5230" t="s">
        <v>36</v>
      </c>
      <c r="L5230">
        <v>130</v>
      </c>
      <c r="M5230">
        <v>2</v>
      </c>
      <c r="N5230">
        <v>1</v>
      </c>
      <c r="O5230">
        <v>130</v>
      </c>
      <c r="P5230">
        <v>2</v>
      </c>
      <c r="Q5230">
        <v>1</v>
      </c>
      <c r="R5230">
        <v>2</v>
      </c>
      <c r="S5230">
        <v>2</v>
      </c>
      <c r="T5230" s="1">
        <v>44772</v>
      </c>
      <c r="U5230" t="str">
        <f t="shared" si="405"/>
        <v>Robert Irvine's - Fit Crunch -  Chocolate Pea</v>
      </c>
      <c r="V5230" t="str">
        <f t="shared" si="406"/>
        <v>Food</v>
      </c>
      <c r="W5230" t="s">
        <v>43</v>
      </c>
      <c r="X5230" t="b">
        <f t="shared" si="408"/>
        <v>1</v>
      </c>
      <c r="Y5230">
        <f t="shared" si="407"/>
        <v>2</v>
      </c>
      <c r="Z5230" s="2">
        <f t="shared" si="409"/>
        <v>1.3333333333333333</v>
      </c>
      <c r="AA5230" t="s">
        <v>113</v>
      </c>
      <c r="AB5230" t="s">
        <v>114</v>
      </c>
      <c r="AC5230" t="s">
        <v>115</v>
      </c>
      <c r="AD5230" t="s">
        <v>60</v>
      </c>
      <c r="AE5230" t="s">
        <v>811</v>
      </c>
      <c r="AF5230">
        <v>2022</v>
      </c>
    </row>
    <row r="5231" spans="1:32" x14ac:dyDescent="0.25">
      <c r="A5231" t="s">
        <v>29</v>
      </c>
      <c r="B5231" t="s">
        <v>30</v>
      </c>
      <c r="C5231" t="s">
        <v>31</v>
      </c>
      <c r="D5231" t="s">
        <v>32</v>
      </c>
      <c r="E5231">
        <f>_xlfn.XLOOKUP(Table1[[#This Row],[Location]],'Location analysis'!A:A,'Location analysis'!B:B)</f>
        <v>40.423690999999998</v>
      </c>
      <c r="F5231">
        <f>_xlfn.XLOOKUP(Table1[[#This Row],[Location]],'Location analysis'!A:A,'Location analysis'!C:C)</f>
        <v>-74.380831999999998</v>
      </c>
      <c r="G5231" t="s">
        <v>84</v>
      </c>
      <c r="H5231" t="s">
        <v>43</v>
      </c>
      <c r="I5231">
        <v>15428713613</v>
      </c>
      <c r="J5231" t="s">
        <v>810</v>
      </c>
      <c r="K5231" t="s">
        <v>36</v>
      </c>
      <c r="L5231">
        <v>133</v>
      </c>
      <c r="M5231">
        <v>2</v>
      </c>
      <c r="N5231">
        <v>1</v>
      </c>
      <c r="O5231">
        <v>133</v>
      </c>
      <c r="P5231">
        <v>2</v>
      </c>
      <c r="Q5231">
        <v>1</v>
      </c>
      <c r="R5231">
        <v>2</v>
      </c>
      <c r="S5231">
        <v>2</v>
      </c>
      <c r="T5231" s="1">
        <v>44767</v>
      </c>
      <c r="U5231" t="str">
        <f t="shared" si="405"/>
        <v>Wonderful Pistachios - Variety</v>
      </c>
      <c r="V5231" t="str">
        <f t="shared" si="406"/>
        <v>Food</v>
      </c>
      <c r="W5231" t="s">
        <v>43</v>
      </c>
      <c r="X5231" t="b">
        <f t="shared" si="408"/>
        <v>1</v>
      </c>
      <c r="Y5231">
        <f t="shared" si="407"/>
        <v>2</v>
      </c>
      <c r="Z5231" s="2">
        <f t="shared" si="409"/>
        <v>1.3333333333333333</v>
      </c>
      <c r="AA5231" t="s">
        <v>85</v>
      </c>
      <c r="AB5231" t="s">
        <v>86</v>
      </c>
      <c r="AD5231" t="s">
        <v>60</v>
      </c>
      <c r="AE5231" t="s">
        <v>811</v>
      </c>
      <c r="AF5231">
        <v>2022</v>
      </c>
    </row>
    <row r="5232" spans="1:32" x14ac:dyDescent="0.25">
      <c r="A5232" t="s">
        <v>29</v>
      </c>
      <c r="B5232" t="s">
        <v>394</v>
      </c>
      <c r="C5232" t="s">
        <v>395</v>
      </c>
      <c r="D5232" t="s">
        <v>396</v>
      </c>
      <c r="E5232">
        <f>_xlfn.XLOOKUP(Table1[[#This Row],[Location]],'Location analysis'!A:A,'Location analysis'!B:B)</f>
        <v>40.416893999999999</v>
      </c>
      <c r="F5232">
        <f>_xlfn.XLOOKUP(Table1[[#This Row],[Location]],'Location analysis'!A:A,'Location analysis'!C:C)</f>
        <v>-74.420399000000003</v>
      </c>
      <c r="G5232" t="s">
        <v>182</v>
      </c>
      <c r="H5232" t="s">
        <v>34</v>
      </c>
      <c r="I5232">
        <v>15428830244</v>
      </c>
      <c r="J5232" t="s">
        <v>810</v>
      </c>
      <c r="K5232" t="s">
        <v>36</v>
      </c>
      <c r="L5232">
        <v>142</v>
      </c>
      <c r="M5232">
        <v>1.5</v>
      </c>
      <c r="N5232">
        <v>1</v>
      </c>
      <c r="O5232">
        <v>142</v>
      </c>
      <c r="P5232">
        <v>1.5</v>
      </c>
      <c r="Q5232">
        <v>1</v>
      </c>
      <c r="R5232">
        <v>1.5</v>
      </c>
      <c r="S5232">
        <v>3</v>
      </c>
      <c r="T5232" s="1">
        <v>44772</v>
      </c>
      <c r="U5232" t="str">
        <f t="shared" si="405"/>
        <v>Coca Cola - Zero Sugar</v>
      </c>
      <c r="V5232" t="str">
        <f t="shared" si="406"/>
        <v>Carbonated</v>
      </c>
      <c r="W5232" t="s">
        <v>34</v>
      </c>
      <c r="X5232" t="b">
        <f t="shared" si="408"/>
        <v>1</v>
      </c>
      <c r="Y5232">
        <f t="shared" si="407"/>
        <v>1.5</v>
      </c>
      <c r="Z5232" s="2">
        <f t="shared" si="409"/>
        <v>1</v>
      </c>
      <c r="AA5232" t="s">
        <v>183</v>
      </c>
      <c r="AB5232" t="s">
        <v>184</v>
      </c>
      <c r="AD5232" t="s">
        <v>60</v>
      </c>
      <c r="AE5232" t="s">
        <v>811</v>
      </c>
      <c r="AF5232">
        <v>2022</v>
      </c>
    </row>
    <row r="5233" spans="1:32" x14ac:dyDescent="0.25">
      <c r="A5233" t="s">
        <v>29</v>
      </c>
      <c r="B5233" t="s">
        <v>394</v>
      </c>
      <c r="C5233" t="s">
        <v>395</v>
      </c>
      <c r="D5233" t="s">
        <v>396</v>
      </c>
      <c r="E5233">
        <f>_xlfn.XLOOKUP(Table1[[#This Row],[Location]],'Location analysis'!A:A,'Location analysis'!B:B)</f>
        <v>40.416893999999999</v>
      </c>
      <c r="F5233">
        <f>_xlfn.XLOOKUP(Table1[[#This Row],[Location]],'Location analysis'!A:A,'Location analysis'!C:C)</f>
        <v>-74.420399000000003</v>
      </c>
      <c r="G5233" t="s">
        <v>203</v>
      </c>
      <c r="H5233" t="s">
        <v>43</v>
      </c>
      <c r="I5233">
        <v>15428830244</v>
      </c>
      <c r="J5233" t="s">
        <v>810</v>
      </c>
      <c r="K5233" t="s">
        <v>36</v>
      </c>
      <c r="L5233">
        <v>123</v>
      </c>
      <c r="M5233">
        <v>1.5</v>
      </c>
      <c r="N5233">
        <v>1</v>
      </c>
      <c r="O5233">
        <v>123</v>
      </c>
      <c r="P5233">
        <v>1.5</v>
      </c>
      <c r="Q5233">
        <v>1</v>
      </c>
      <c r="R5233">
        <v>1.5</v>
      </c>
      <c r="S5233">
        <v>3</v>
      </c>
      <c r="T5233" s="1">
        <v>44772</v>
      </c>
      <c r="U5233" t="str">
        <f t="shared" si="405"/>
        <v>CheezIt - White Cheddar</v>
      </c>
      <c r="V5233" t="str">
        <f t="shared" si="406"/>
        <v>Food</v>
      </c>
      <c r="W5233" t="s">
        <v>43</v>
      </c>
      <c r="X5233" t="b">
        <f t="shared" si="408"/>
        <v>1</v>
      </c>
      <c r="Y5233">
        <f t="shared" si="407"/>
        <v>1.5</v>
      </c>
      <c r="Z5233" s="2">
        <f t="shared" si="409"/>
        <v>1</v>
      </c>
      <c r="AA5233" t="s">
        <v>193</v>
      </c>
      <c r="AB5233" t="s">
        <v>204</v>
      </c>
      <c r="AD5233" t="s">
        <v>60</v>
      </c>
      <c r="AE5233" t="s">
        <v>811</v>
      </c>
      <c r="AF5233">
        <v>2022</v>
      </c>
    </row>
    <row r="5234" spans="1:32" x14ac:dyDescent="0.25">
      <c r="A5234" t="s">
        <v>29</v>
      </c>
      <c r="B5234" t="s">
        <v>394</v>
      </c>
      <c r="C5234" t="s">
        <v>395</v>
      </c>
      <c r="D5234" t="s">
        <v>396</v>
      </c>
      <c r="E5234">
        <f>_xlfn.XLOOKUP(Table1[[#This Row],[Location]],'Location analysis'!A:A,'Location analysis'!B:B)</f>
        <v>40.416893999999999</v>
      </c>
      <c r="F5234">
        <f>_xlfn.XLOOKUP(Table1[[#This Row],[Location]],'Location analysis'!A:A,'Location analysis'!C:C)</f>
        <v>-74.420399000000003</v>
      </c>
      <c r="G5234" t="s">
        <v>112</v>
      </c>
      <c r="H5234" t="s">
        <v>43</v>
      </c>
      <c r="I5234">
        <v>15429206817</v>
      </c>
      <c r="J5234" t="s">
        <v>810</v>
      </c>
      <c r="K5234" t="s">
        <v>51</v>
      </c>
      <c r="L5234">
        <v>130</v>
      </c>
      <c r="M5234">
        <v>2</v>
      </c>
      <c r="N5234">
        <v>1</v>
      </c>
      <c r="O5234">
        <v>130</v>
      </c>
      <c r="P5234">
        <v>2</v>
      </c>
      <c r="Q5234">
        <v>1</v>
      </c>
      <c r="R5234">
        <v>2</v>
      </c>
      <c r="S5234">
        <v>2</v>
      </c>
      <c r="T5234" s="1">
        <v>44772</v>
      </c>
      <c r="U5234" t="str">
        <f t="shared" si="405"/>
        <v>Robert Irvine's - Fit Crunch -  Chocolate Pea</v>
      </c>
      <c r="V5234" t="str">
        <f t="shared" si="406"/>
        <v>Food</v>
      </c>
      <c r="W5234" t="s">
        <v>43</v>
      </c>
      <c r="X5234" t="b">
        <f t="shared" si="408"/>
        <v>1</v>
      </c>
      <c r="Y5234">
        <f t="shared" si="407"/>
        <v>2</v>
      </c>
      <c r="Z5234" s="2">
        <f t="shared" si="409"/>
        <v>1.3333333333333333</v>
      </c>
      <c r="AA5234" t="s">
        <v>113</v>
      </c>
      <c r="AB5234" t="s">
        <v>114</v>
      </c>
      <c r="AC5234" t="s">
        <v>115</v>
      </c>
      <c r="AD5234" t="s">
        <v>60</v>
      </c>
      <c r="AE5234" t="s">
        <v>811</v>
      </c>
      <c r="AF5234">
        <v>2022</v>
      </c>
    </row>
    <row r="5235" spans="1:32" x14ac:dyDescent="0.25">
      <c r="A5235" t="s">
        <v>29</v>
      </c>
      <c r="B5235" t="s">
        <v>394</v>
      </c>
      <c r="C5235" t="s">
        <v>395</v>
      </c>
      <c r="D5235" t="s">
        <v>396</v>
      </c>
      <c r="E5235">
        <f>_xlfn.XLOOKUP(Table1[[#This Row],[Location]],'Location analysis'!A:A,'Location analysis'!B:B)</f>
        <v>40.416893999999999</v>
      </c>
      <c r="F5235">
        <f>_xlfn.XLOOKUP(Table1[[#This Row],[Location]],'Location analysis'!A:A,'Location analysis'!C:C)</f>
        <v>-74.420399000000003</v>
      </c>
      <c r="G5235" t="s">
        <v>112</v>
      </c>
      <c r="H5235" t="s">
        <v>43</v>
      </c>
      <c r="I5235">
        <v>15429518591</v>
      </c>
      <c r="J5235" t="s">
        <v>810</v>
      </c>
      <c r="K5235" t="s">
        <v>51</v>
      </c>
      <c r="L5235">
        <v>130</v>
      </c>
      <c r="M5235">
        <v>2</v>
      </c>
      <c r="N5235">
        <v>1</v>
      </c>
      <c r="O5235">
        <v>130</v>
      </c>
      <c r="P5235">
        <v>2</v>
      </c>
      <c r="Q5235">
        <v>1</v>
      </c>
      <c r="R5235">
        <v>2</v>
      </c>
      <c r="S5235">
        <v>2</v>
      </c>
      <c r="T5235" s="1">
        <v>44772</v>
      </c>
      <c r="U5235" t="str">
        <f t="shared" si="405"/>
        <v>Robert Irvine's - Fit Crunch -  Chocolate Pea</v>
      </c>
      <c r="V5235" t="str">
        <f t="shared" si="406"/>
        <v>Food</v>
      </c>
      <c r="W5235" t="s">
        <v>43</v>
      </c>
      <c r="X5235" t="b">
        <f t="shared" si="408"/>
        <v>1</v>
      </c>
      <c r="Y5235">
        <f t="shared" si="407"/>
        <v>2</v>
      </c>
      <c r="Z5235" s="2">
        <f t="shared" si="409"/>
        <v>1.3333333333333333</v>
      </c>
      <c r="AA5235" t="s">
        <v>113</v>
      </c>
      <c r="AB5235" t="s">
        <v>114</v>
      </c>
      <c r="AC5235" t="s">
        <v>115</v>
      </c>
      <c r="AD5235" t="s">
        <v>60</v>
      </c>
      <c r="AE5235" t="s">
        <v>811</v>
      </c>
      <c r="AF5235">
        <v>2022</v>
      </c>
    </row>
    <row r="5236" spans="1:32" x14ac:dyDescent="0.25">
      <c r="A5236" t="s">
        <v>29</v>
      </c>
      <c r="B5236" t="s">
        <v>394</v>
      </c>
      <c r="C5236" t="s">
        <v>395</v>
      </c>
      <c r="D5236" t="s">
        <v>396</v>
      </c>
      <c r="E5236">
        <f>_xlfn.XLOOKUP(Table1[[#This Row],[Location]],'Location analysis'!A:A,'Location analysis'!B:B)</f>
        <v>40.416893999999999</v>
      </c>
      <c r="F5236">
        <f>_xlfn.XLOOKUP(Table1[[#This Row],[Location]],'Location analysis'!A:A,'Location analysis'!C:C)</f>
        <v>-74.420399000000003</v>
      </c>
      <c r="G5236" t="s">
        <v>733</v>
      </c>
      <c r="H5236" t="s">
        <v>43</v>
      </c>
      <c r="I5236">
        <v>15430501346</v>
      </c>
      <c r="J5236" t="s">
        <v>810</v>
      </c>
      <c r="K5236" t="s">
        <v>51</v>
      </c>
      <c r="L5236">
        <v>165</v>
      </c>
      <c r="M5236">
        <v>3</v>
      </c>
      <c r="N5236">
        <v>1</v>
      </c>
      <c r="O5236">
        <v>165</v>
      </c>
      <c r="P5236">
        <v>3</v>
      </c>
      <c r="Q5236">
        <v>1</v>
      </c>
      <c r="R5236">
        <v>3</v>
      </c>
      <c r="S5236">
        <v>3</v>
      </c>
      <c r="T5236" s="1">
        <v>44772</v>
      </c>
      <c r="U5236" t="str">
        <f t="shared" si="405"/>
        <v>Pringles - Sour Cream &amp; Onion</v>
      </c>
      <c r="V5236" t="str">
        <f t="shared" si="406"/>
        <v>Food</v>
      </c>
      <c r="W5236" t="s">
        <v>43</v>
      </c>
      <c r="X5236" t="b">
        <f t="shared" si="408"/>
        <v>1</v>
      </c>
      <c r="Y5236">
        <f t="shared" si="407"/>
        <v>3</v>
      </c>
      <c r="Z5236" s="2">
        <f t="shared" si="409"/>
        <v>2</v>
      </c>
      <c r="AA5236" t="s">
        <v>728</v>
      </c>
      <c r="AB5236" t="s">
        <v>726</v>
      </c>
      <c r="AD5236" t="s">
        <v>60</v>
      </c>
      <c r="AE5236" t="s">
        <v>811</v>
      </c>
      <c r="AF5236">
        <v>2022</v>
      </c>
    </row>
    <row r="5237" spans="1:32" x14ac:dyDescent="0.25">
      <c r="A5237" t="s">
        <v>29</v>
      </c>
      <c r="B5237" t="s">
        <v>67</v>
      </c>
      <c r="C5237" t="s">
        <v>68</v>
      </c>
      <c r="D5237" t="s">
        <v>69</v>
      </c>
      <c r="E5237">
        <f>_xlfn.XLOOKUP(Table1[[#This Row],[Location]],'Location analysis'!A:A,'Location analysis'!B:B)</f>
        <v>40.435699999999997</v>
      </c>
      <c r="F5237">
        <f>_xlfn.XLOOKUP(Table1[[#This Row],[Location]],'Location analysis'!A:A,'Location analysis'!C:C)</f>
        <v>-74.125200000000007</v>
      </c>
      <c r="G5237" t="s">
        <v>70</v>
      </c>
      <c r="H5237" t="s">
        <v>34</v>
      </c>
      <c r="I5237">
        <v>15430551287</v>
      </c>
      <c r="J5237" t="s">
        <v>810</v>
      </c>
      <c r="K5237" t="s">
        <v>51</v>
      </c>
      <c r="L5237">
        <v>144</v>
      </c>
      <c r="M5237">
        <v>3</v>
      </c>
      <c r="N5237">
        <v>1</v>
      </c>
      <c r="O5237">
        <v>144</v>
      </c>
      <c r="P5237">
        <v>3</v>
      </c>
      <c r="Q5237">
        <v>1</v>
      </c>
      <c r="R5237">
        <v>3</v>
      </c>
      <c r="S5237">
        <v>3</v>
      </c>
      <c r="T5237" s="1">
        <v>44767</v>
      </c>
      <c r="U5237" t="str">
        <f t="shared" si="405"/>
        <v>Monster Energy Original</v>
      </c>
      <c r="V5237" t="str">
        <f t="shared" si="406"/>
        <v>Carbonated</v>
      </c>
      <c r="W5237" t="s">
        <v>34</v>
      </c>
      <c r="X5237" t="b">
        <f t="shared" si="408"/>
        <v>1</v>
      </c>
      <c r="Y5237">
        <f t="shared" si="407"/>
        <v>3</v>
      </c>
      <c r="Z5237" s="2">
        <f t="shared" si="409"/>
        <v>2</v>
      </c>
      <c r="AA5237" t="s">
        <v>70</v>
      </c>
      <c r="AD5237" t="s">
        <v>60</v>
      </c>
      <c r="AE5237" t="s">
        <v>811</v>
      </c>
      <c r="AF5237">
        <v>2022</v>
      </c>
    </row>
    <row r="5238" spans="1:32" x14ac:dyDescent="0.25">
      <c r="A5238" t="s">
        <v>29</v>
      </c>
      <c r="B5238" t="s">
        <v>394</v>
      </c>
      <c r="C5238" t="s">
        <v>395</v>
      </c>
      <c r="D5238" t="s">
        <v>396</v>
      </c>
      <c r="E5238">
        <f>_xlfn.XLOOKUP(Table1[[#This Row],[Location]],'Location analysis'!A:A,'Location analysis'!B:B)</f>
        <v>40.416893999999999</v>
      </c>
      <c r="F5238">
        <f>_xlfn.XLOOKUP(Table1[[#This Row],[Location]],'Location analysis'!A:A,'Location analysis'!C:C)</f>
        <v>-74.420399000000003</v>
      </c>
      <c r="G5238" t="s">
        <v>125</v>
      </c>
      <c r="H5238" t="s">
        <v>97</v>
      </c>
      <c r="I5238">
        <v>15430665856</v>
      </c>
      <c r="J5238" t="s">
        <v>810</v>
      </c>
      <c r="K5238" t="s">
        <v>51</v>
      </c>
      <c r="L5238">
        <v>144</v>
      </c>
      <c r="M5238">
        <v>2</v>
      </c>
      <c r="N5238">
        <v>1</v>
      </c>
      <c r="O5238">
        <v>144</v>
      </c>
      <c r="P5238">
        <v>2</v>
      </c>
      <c r="Q5238">
        <v>1</v>
      </c>
      <c r="R5238">
        <v>2</v>
      </c>
      <c r="S5238">
        <v>2</v>
      </c>
      <c r="T5238" s="1">
        <v>44772</v>
      </c>
      <c r="U5238" t="str">
        <f t="shared" si="405"/>
        <v>S. Pellegrino Sparkling Mineral Water</v>
      </c>
      <c r="V5238" t="str">
        <f t="shared" si="406"/>
        <v>Water</v>
      </c>
      <c r="W5238" t="s">
        <v>97</v>
      </c>
      <c r="X5238" t="b">
        <f t="shared" si="408"/>
        <v>1</v>
      </c>
      <c r="Y5238">
        <f t="shared" si="407"/>
        <v>2</v>
      </c>
      <c r="Z5238" s="2">
        <f t="shared" si="409"/>
        <v>1.3333333333333333</v>
      </c>
      <c r="AA5238" t="s">
        <v>125</v>
      </c>
      <c r="AD5238" t="s">
        <v>60</v>
      </c>
      <c r="AE5238" t="s">
        <v>811</v>
      </c>
      <c r="AF5238">
        <v>2022</v>
      </c>
    </row>
    <row r="5239" spans="1:32" x14ac:dyDescent="0.25">
      <c r="A5239" t="s">
        <v>29</v>
      </c>
      <c r="B5239" t="s">
        <v>46</v>
      </c>
      <c r="C5239" t="s">
        <v>31</v>
      </c>
      <c r="D5239" t="s">
        <v>47</v>
      </c>
      <c r="E5239">
        <f>_xlfn.XLOOKUP(Table1[[#This Row],[Location]],'Location analysis'!A:A,'Location analysis'!B:B)</f>
        <v>40.423690999999998</v>
      </c>
      <c r="F5239">
        <f>_xlfn.XLOOKUP(Table1[[#This Row],[Location]],'Location analysis'!A:A,'Location analysis'!C:C)</f>
        <v>-74.380831999999998</v>
      </c>
      <c r="G5239" t="s">
        <v>137</v>
      </c>
      <c r="H5239" t="s">
        <v>97</v>
      </c>
      <c r="I5239">
        <v>15430857010</v>
      </c>
      <c r="J5239" t="s">
        <v>810</v>
      </c>
      <c r="K5239" t="s">
        <v>51</v>
      </c>
      <c r="L5239">
        <v>144</v>
      </c>
      <c r="M5239">
        <v>1.5</v>
      </c>
      <c r="N5239">
        <v>1</v>
      </c>
      <c r="O5239">
        <v>144</v>
      </c>
      <c r="P5239">
        <v>1.5</v>
      </c>
      <c r="Q5239">
        <v>1</v>
      </c>
      <c r="R5239">
        <v>1.5</v>
      </c>
      <c r="S5239">
        <v>1.5</v>
      </c>
      <c r="T5239" s="1">
        <v>44767</v>
      </c>
      <c r="U5239" t="str">
        <f t="shared" si="405"/>
        <v>Poland Springs Water</v>
      </c>
      <c r="V5239" t="str">
        <f t="shared" si="406"/>
        <v>Water</v>
      </c>
      <c r="W5239" t="s">
        <v>97</v>
      </c>
      <c r="X5239" t="b">
        <f t="shared" si="408"/>
        <v>1</v>
      </c>
      <c r="Y5239">
        <f t="shared" si="407"/>
        <v>1.5</v>
      </c>
      <c r="Z5239" s="2">
        <f t="shared" si="409"/>
        <v>1</v>
      </c>
      <c r="AA5239" t="s">
        <v>137</v>
      </c>
      <c r="AD5239" t="s">
        <v>60</v>
      </c>
      <c r="AE5239" t="s">
        <v>811</v>
      </c>
      <c r="AF5239">
        <v>2022</v>
      </c>
    </row>
    <row r="5240" spans="1:32" x14ac:dyDescent="0.25">
      <c r="A5240" t="s">
        <v>29</v>
      </c>
      <c r="B5240" t="s">
        <v>46</v>
      </c>
      <c r="C5240" t="s">
        <v>31</v>
      </c>
      <c r="D5240" t="s">
        <v>47</v>
      </c>
      <c r="E5240">
        <f>_xlfn.XLOOKUP(Table1[[#This Row],[Location]],'Location analysis'!A:A,'Location analysis'!B:B)</f>
        <v>40.423690999999998</v>
      </c>
      <c r="F5240">
        <f>_xlfn.XLOOKUP(Table1[[#This Row],[Location]],'Location analysis'!A:A,'Location analysis'!C:C)</f>
        <v>-74.380831999999998</v>
      </c>
      <c r="G5240" t="s">
        <v>137</v>
      </c>
      <c r="H5240" t="s">
        <v>97</v>
      </c>
      <c r="I5240">
        <v>15430978032</v>
      </c>
      <c r="J5240" t="s">
        <v>810</v>
      </c>
      <c r="K5240" t="s">
        <v>51</v>
      </c>
      <c r="L5240">
        <v>144</v>
      </c>
      <c r="M5240">
        <v>1.5</v>
      </c>
      <c r="N5240">
        <v>1</v>
      </c>
      <c r="O5240">
        <v>144</v>
      </c>
      <c r="P5240">
        <v>1.5</v>
      </c>
      <c r="Q5240">
        <v>1</v>
      </c>
      <c r="R5240">
        <v>1.5</v>
      </c>
      <c r="S5240">
        <v>1.5</v>
      </c>
      <c r="T5240" s="1">
        <v>44767</v>
      </c>
      <c r="U5240" t="str">
        <f t="shared" si="405"/>
        <v>Poland Springs Water</v>
      </c>
      <c r="V5240" t="str">
        <f t="shared" si="406"/>
        <v>Water</v>
      </c>
      <c r="W5240" t="s">
        <v>97</v>
      </c>
      <c r="X5240" t="b">
        <f t="shared" si="408"/>
        <v>1</v>
      </c>
      <c r="Y5240">
        <f t="shared" si="407"/>
        <v>1.5</v>
      </c>
      <c r="Z5240" s="2">
        <f t="shared" si="409"/>
        <v>1</v>
      </c>
      <c r="AA5240" t="s">
        <v>137</v>
      </c>
      <c r="AD5240" t="s">
        <v>60</v>
      </c>
      <c r="AE5240" t="s">
        <v>811</v>
      </c>
      <c r="AF5240">
        <v>2022</v>
      </c>
    </row>
    <row r="5241" spans="1:32" x14ac:dyDescent="0.25">
      <c r="A5241" t="s">
        <v>29</v>
      </c>
      <c r="B5241" t="s">
        <v>394</v>
      </c>
      <c r="C5241" t="s">
        <v>395</v>
      </c>
      <c r="D5241" t="s">
        <v>396</v>
      </c>
      <c r="E5241">
        <f>_xlfn.XLOOKUP(Table1[[#This Row],[Location]],'Location analysis'!A:A,'Location analysis'!B:B)</f>
        <v>40.416893999999999</v>
      </c>
      <c r="F5241">
        <f>_xlfn.XLOOKUP(Table1[[#This Row],[Location]],'Location analysis'!A:A,'Location analysis'!C:C)</f>
        <v>-74.420399000000003</v>
      </c>
      <c r="G5241" t="s">
        <v>542</v>
      </c>
      <c r="H5241" t="s">
        <v>43</v>
      </c>
      <c r="I5241">
        <v>15431035130</v>
      </c>
      <c r="J5241" t="s">
        <v>810</v>
      </c>
      <c r="K5241" t="s">
        <v>51</v>
      </c>
      <c r="L5241">
        <v>113</v>
      </c>
      <c r="M5241">
        <v>1.5</v>
      </c>
      <c r="N5241">
        <v>1</v>
      </c>
      <c r="O5241">
        <v>113</v>
      </c>
      <c r="P5241">
        <v>1.5</v>
      </c>
      <c r="Q5241">
        <v>1</v>
      </c>
      <c r="R5241">
        <v>1.5</v>
      </c>
      <c r="S5241">
        <v>1.5</v>
      </c>
      <c r="T5241" s="1">
        <v>44772</v>
      </c>
      <c r="U5241" t="str">
        <f t="shared" si="405"/>
        <v>Pop Corners - White Cheddar</v>
      </c>
      <c r="V5241" t="str">
        <f t="shared" si="406"/>
        <v>Food</v>
      </c>
      <c r="W5241" t="s">
        <v>43</v>
      </c>
      <c r="X5241" t="b">
        <f t="shared" si="408"/>
        <v>1</v>
      </c>
      <c r="Y5241">
        <f t="shared" si="407"/>
        <v>1.5</v>
      </c>
      <c r="Z5241" s="2">
        <f t="shared" si="409"/>
        <v>1</v>
      </c>
      <c r="AA5241" t="s">
        <v>509</v>
      </c>
      <c r="AB5241" t="s">
        <v>204</v>
      </c>
      <c r="AD5241" t="s">
        <v>60</v>
      </c>
      <c r="AE5241" t="s">
        <v>811</v>
      </c>
      <c r="AF5241">
        <v>2022</v>
      </c>
    </row>
    <row r="5242" spans="1:32" x14ac:dyDescent="0.25">
      <c r="A5242" t="s">
        <v>29</v>
      </c>
      <c r="B5242" t="s">
        <v>394</v>
      </c>
      <c r="C5242" t="s">
        <v>395</v>
      </c>
      <c r="D5242" t="s">
        <v>396</v>
      </c>
      <c r="E5242">
        <f>_xlfn.XLOOKUP(Table1[[#This Row],[Location]],'Location analysis'!A:A,'Location analysis'!B:B)</f>
        <v>40.416893999999999</v>
      </c>
      <c r="F5242">
        <f>_xlfn.XLOOKUP(Table1[[#This Row],[Location]],'Location analysis'!A:A,'Location analysis'!C:C)</f>
        <v>-74.420399000000003</v>
      </c>
      <c r="G5242" t="s">
        <v>542</v>
      </c>
      <c r="H5242" t="s">
        <v>43</v>
      </c>
      <c r="I5242">
        <v>15431058002</v>
      </c>
      <c r="J5242" t="s">
        <v>810</v>
      </c>
      <c r="K5242" t="s">
        <v>51</v>
      </c>
      <c r="L5242">
        <v>113</v>
      </c>
      <c r="M5242">
        <v>1.5</v>
      </c>
      <c r="N5242">
        <v>1</v>
      </c>
      <c r="O5242">
        <v>113</v>
      </c>
      <c r="P5242">
        <v>1.5</v>
      </c>
      <c r="Q5242">
        <v>1</v>
      </c>
      <c r="R5242">
        <v>1.5</v>
      </c>
      <c r="S5242">
        <v>1.5</v>
      </c>
      <c r="T5242" s="1">
        <v>44772</v>
      </c>
      <c r="U5242" t="str">
        <f t="shared" si="405"/>
        <v>Pop Corners - White Cheddar</v>
      </c>
      <c r="V5242" t="str">
        <f t="shared" si="406"/>
        <v>Food</v>
      </c>
      <c r="W5242" t="s">
        <v>43</v>
      </c>
      <c r="X5242" t="b">
        <f t="shared" si="408"/>
        <v>1</v>
      </c>
      <c r="Y5242">
        <f t="shared" si="407"/>
        <v>1.5</v>
      </c>
      <c r="Z5242" s="2">
        <f t="shared" si="409"/>
        <v>1</v>
      </c>
      <c r="AA5242" t="s">
        <v>509</v>
      </c>
      <c r="AB5242" t="s">
        <v>204</v>
      </c>
      <c r="AD5242" t="s">
        <v>60</v>
      </c>
      <c r="AE5242" t="s">
        <v>811</v>
      </c>
      <c r="AF5242">
        <v>2022</v>
      </c>
    </row>
    <row r="5243" spans="1:32" x14ac:dyDescent="0.25">
      <c r="A5243" t="s">
        <v>29</v>
      </c>
      <c r="B5243" t="s">
        <v>67</v>
      </c>
      <c r="C5243" t="s">
        <v>68</v>
      </c>
      <c r="D5243" t="s">
        <v>69</v>
      </c>
      <c r="E5243">
        <f>_xlfn.XLOOKUP(Table1[[#This Row],[Location]],'Location analysis'!A:A,'Location analysis'!B:B)</f>
        <v>40.435699999999997</v>
      </c>
      <c r="F5243">
        <f>_xlfn.XLOOKUP(Table1[[#This Row],[Location]],'Location analysis'!A:A,'Location analysis'!C:C)</f>
        <v>-74.125200000000007</v>
      </c>
      <c r="G5243" t="s">
        <v>414</v>
      </c>
      <c r="H5243" t="s">
        <v>43</v>
      </c>
      <c r="I5243">
        <v>15431193202</v>
      </c>
      <c r="J5243" t="s">
        <v>810</v>
      </c>
      <c r="K5243" t="s">
        <v>51</v>
      </c>
      <c r="L5243">
        <v>111</v>
      </c>
      <c r="M5243">
        <v>1.5</v>
      </c>
      <c r="N5243">
        <v>1</v>
      </c>
      <c r="O5243">
        <v>111</v>
      </c>
      <c r="P5243">
        <v>1.5</v>
      </c>
      <c r="Q5243">
        <v>1</v>
      </c>
      <c r="R5243">
        <v>1.5</v>
      </c>
      <c r="S5243">
        <v>1.5</v>
      </c>
      <c r="T5243" s="1">
        <v>44767</v>
      </c>
      <c r="U5243" t="str">
        <f t="shared" si="405"/>
        <v>Lays - Classic</v>
      </c>
      <c r="V5243" t="str">
        <f t="shared" si="406"/>
        <v>Food</v>
      </c>
      <c r="W5243" t="s">
        <v>43</v>
      </c>
      <c r="X5243" t="b">
        <f t="shared" si="408"/>
        <v>1</v>
      </c>
      <c r="Y5243">
        <f t="shared" si="407"/>
        <v>1.5</v>
      </c>
      <c r="Z5243" s="2">
        <f t="shared" si="409"/>
        <v>1</v>
      </c>
      <c r="AA5243" t="s">
        <v>415</v>
      </c>
      <c r="AB5243" t="s">
        <v>416</v>
      </c>
      <c r="AD5243" t="s">
        <v>60</v>
      </c>
      <c r="AE5243" t="s">
        <v>811</v>
      </c>
      <c r="AF5243">
        <v>2022</v>
      </c>
    </row>
    <row r="5244" spans="1:32" x14ac:dyDescent="0.25">
      <c r="A5244" t="s">
        <v>29</v>
      </c>
      <c r="B5244" t="s">
        <v>67</v>
      </c>
      <c r="C5244" t="s">
        <v>68</v>
      </c>
      <c r="D5244" t="s">
        <v>69</v>
      </c>
      <c r="E5244">
        <f>_xlfn.XLOOKUP(Table1[[#This Row],[Location]],'Location analysis'!A:A,'Location analysis'!B:B)</f>
        <v>40.435699999999997</v>
      </c>
      <c r="F5244">
        <f>_xlfn.XLOOKUP(Table1[[#This Row],[Location]],'Location analysis'!A:A,'Location analysis'!C:C)</f>
        <v>-74.125200000000007</v>
      </c>
      <c r="G5244" t="s">
        <v>688</v>
      </c>
      <c r="H5244" t="s">
        <v>43</v>
      </c>
      <c r="I5244">
        <v>15431351432</v>
      </c>
      <c r="J5244" t="s">
        <v>810</v>
      </c>
      <c r="K5244" t="s">
        <v>51</v>
      </c>
      <c r="L5244">
        <v>132</v>
      </c>
      <c r="M5244">
        <v>1.5</v>
      </c>
      <c r="N5244">
        <v>1</v>
      </c>
      <c r="O5244">
        <v>132</v>
      </c>
      <c r="P5244">
        <v>1.5</v>
      </c>
      <c r="Q5244">
        <v>1</v>
      </c>
      <c r="R5244">
        <v>1.5</v>
      </c>
      <c r="S5244">
        <v>1.5</v>
      </c>
      <c r="T5244" s="1">
        <v>44767</v>
      </c>
      <c r="U5244" t="str">
        <f t="shared" si="405"/>
        <v>Nature's Bakery Fig Bar - Blueberry</v>
      </c>
      <c r="V5244" t="str">
        <f t="shared" si="406"/>
        <v>Food</v>
      </c>
      <c r="W5244" t="s">
        <v>43</v>
      </c>
      <c r="X5244" t="b">
        <f t="shared" si="408"/>
        <v>1</v>
      </c>
      <c r="Y5244">
        <f t="shared" si="407"/>
        <v>1.5</v>
      </c>
      <c r="Z5244" s="2">
        <f t="shared" si="409"/>
        <v>1</v>
      </c>
      <c r="AA5244" t="s">
        <v>690</v>
      </c>
      <c r="AB5244" t="s">
        <v>222</v>
      </c>
      <c r="AD5244" t="s">
        <v>60</v>
      </c>
      <c r="AE5244" t="s">
        <v>811</v>
      </c>
      <c r="AF5244">
        <v>2022</v>
      </c>
    </row>
    <row r="5245" spans="1:32" x14ac:dyDescent="0.25">
      <c r="A5245" t="s">
        <v>29</v>
      </c>
      <c r="B5245" t="s">
        <v>394</v>
      </c>
      <c r="C5245" t="s">
        <v>395</v>
      </c>
      <c r="D5245" t="s">
        <v>396</v>
      </c>
      <c r="E5245">
        <f>_xlfn.XLOOKUP(Table1[[#This Row],[Location]],'Location analysis'!A:A,'Location analysis'!B:B)</f>
        <v>40.416893999999999</v>
      </c>
      <c r="F5245">
        <f>_xlfn.XLOOKUP(Table1[[#This Row],[Location]],'Location analysis'!A:A,'Location analysis'!C:C)</f>
        <v>-74.420399000000003</v>
      </c>
      <c r="G5245" t="s">
        <v>112</v>
      </c>
      <c r="H5245" t="s">
        <v>43</v>
      </c>
      <c r="I5245">
        <v>15431386736</v>
      </c>
      <c r="J5245" t="s">
        <v>810</v>
      </c>
      <c r="K5245" t="s">
        <v>36</v>
      </c>
      <c r="L5245">
        <v>130</v>
      </c>
      <c r="M5245">
        <v>2</v>
      </c>
      <c r="N5245">
        <v>1</v>
      </c>
      <c r="O5245">
        <v>130</v>
      </c>
      <c r="P5245">
        <v>2</v>
      </c>
      <c r="Q5245">
        <v>1</v>
      </c>
      <c r="R5245">
        <v>2</v>
      </c>
      <c r="S5245">
        <v>2</v>
      </c>
      <c r="T5245" s="1">
        <v>44772</v>
      </c>
      <c r="U5245" t="str">
        <f t="shared" si="405"/>
        <v>Robert Irvine's - Fit Crunch -  Chocolate Pea</v>
      </c>
      <c r="V5245" t="str">
        <f t="shared" si="406"/>
        <v>Food</v>
      </c>
      <c r="W5245" t="s">
        <v>43</v>
      </c>
      <c r="X5245" t="b">
        <f t="shared" si="408"/>
        <v>1</v>
      </c>
      <c r="Y5245">
        <f t="shared" si="407"/>
        <v>2</v>
      </c>
      <c r="Z5245" s="2">
        <f t="shared" si="409"/>
        <v>1.3333333333333333</v>
      </c>
      <c r="AA5245" t="s">
        <v>113</v>
      </c>
      <c r="AB5245" t="s">
        <v>114</v>
      </c>
      <c r="AC5245" t="s">
        <v>115</v>
      </c>
      <c r="AD5245" t="s">
        <v>60</v>
      </c>
      <c r="AE5245" t="s">
        <v>811</v>
      </c>
      <c r="AF5245">
        <v>2022</v>
      </c>
    </row>
    <row r="5246" spans="1:32" x14ac:dyDescent="0.25">
      <c r="A5246" t="s">
        <v>29</v>
      </c>
      <c r="B5246" t="s">
        <v>394</v>
      </c>
      <c r="C5246" t="s">
        <v>395</v>
      </c>
      <c r="D5246" t="s">
        <v>396</v>
      </c>
      <c r="E5246">
        <f>_xlfn.XLOOKUP(Table1[[#This Row],[Location]],'Location analysis'!A:A,'Location analysis'!B:B)</f>
        <v>40.416893999999999</v>
      </c>
      <c r="F5246">
        <f>_xlfn.XLOOKUP(Table1[[#This Row],[Location]],'Location analysis'!A:A,'Location analysis'!C:C)</f>
        <v>-74.420399000000003</v>
      </c>
      <c r="G5246" t="s">
        <v>612</v>
      </c>
      <c r="H5246" t="s">
        <v>43</v>
      </c>
      <c r="I5246">
        <v>15431392023</v>
      </c>
      <c r="J5246" t="s">
        <v>810</v>
      </c>
      <c r="K5246" t="s">
        <v>51</v>
      </c>
      <c r="L5246">
        <v>122</v>
      </c>
      <c r="M5246">
        <v>1.25</v>
      </c>
      <c r="N5246">
        <v>1</v>
      </c>
      <c r="O5246">
        <v>122</v>
      </c>
      <c r="P5246">
        <v>1.25</v>
      </c>
      <c r="Q5246">
        <v>1</v>
      </c>
      <c r="R5246">
        <v>1.25</v>
      </c>
      <c r="S5246">
        <v>1.25</v>
      </c>
      <c r="T5246" s="1">
        <v>44772</v>
      </c>
      <c r="U5246" t="str">
        <f t="shared" si="405"/>
        <v>Goldfish Baked - Cheddar</v>
      </c>
      <c r="V5246" t="str">
        <f t="shared" si="406"/>
        <v>Food</v>
      </c>
      <c r="W5246" t="s">
        <v>43</v>
      </c>
      <c r="X5246" t="b">
        <f t="shared" si="408"/>
        <v>1</v>
      </c>
      <c r="Y5246">
        <f t="shared" si="407"/>
        <v>1.25</v>
      </c>
      <c r="Z5246" s="2">
        <f t="shared" si="409"/>
        <v>0.83333333333333337</v>
      </c>
      <c r="AA5246" t="s">
        <v>613</v>
      </c>
      <c r="AB5246" t="s">
        <v>614</v>
      </c>
      <c r="AD5246" t="s">
        <v>60</v>
      </c>
      <c r="AE5246" t="s">
        <v>811</v>
      </c>
      <c r="AF5246">
        <v>2022</v>
      </c>
    </row>
    <row r="5247" spans="1:32" x14ac:dyDescent="0.25">
      <c r="A5247" t="s">
        <v>29</v>
      </c>
      <c r="B5247" t="s">
        <v>67</v>
      </c>
      <c r="C5247" t="s">
        <v>68</v>
      </c>
      <c r="D5247" t="s">
        <v>69</v>
      </c>
      <c r="E5247">
        <f>_xlfn.XLOOKUP(Table1[[#This Row],[Location]],'Location analysis'!A:A,'Location analysis'!B:B)</f>
        <v>40.435699999999997</v>
      </c>
      <c r="F5247">
        <f>_xlfn.XLOOKUP(Table1[[#This Row],[Location]],'Location analysis'!A:A,'Location analysis'!C:C)</f>
        <v>-74.125200000000007</v>
      </c>
      <c r="G5247" t="s">
        <v>414</v>
      </c>
      <c r="H5247" t="s">
        <v>43</v>
      </c>
      <c r="I5247">
        <v>15431493393</v>
      </c>
      <c r="J5247" t="s">
        <v>810</v>
      </c>
      <c r="K5247" t="s">
        <v>51</v>
      </c>
      <c r="L5247">
        <v>111</v>
      </c>
      <c r="M5247">
        <v>1.5</v>
      </c>
      <c r="N5247">
        <v>1</v>
      </c>
      <c r="O5247">
        <v>111</v>
      </c>
      <c r="P5247">
        <v>1.5</v>
      </c>
      <c r="Q5247">
        <v>1</v>
      </c>
      <c r="R5247">
        <v>1.5</v>
      </c>
      <c r="S5247">
        <v>1.5</v>
      </c>
      <c r="T5247" s="1">
        <v>44767</v>
      </c>
      <c r="U5247" t="str">
        <f t="shared" si="405"/>
        <v>Lays - Classic</v>
      </c>
      <c r="V5247" t="str">
        <f t="shared" si="406"/>
        <v>Food</v>
      </c>
      <c r="W5247" t="s">
        <v>43</v>
      </c>
      <c r="X5247" t="b">
        <f t="shared" si="408"/>
        <v>1</v>
      </c>
      <c r="Y5247">
        <f t="shared" si="407"/>
        <v>1.5</v>
      </c>
      <c r="Z5247" s="2">
        <f t="shared" si="409"/>
        <v>1</v>
      </c>
      <c r="AA5247" t="s">
        <v>415</v>
      </c>
      <c r="AB5247" t="s">
        <v>416</v>
      </c>
      <c r="AD5247" t="s">
        <v>60</v>
      </c>
      <c r="AE5247" t="s">
        <v>811</v>
      </c>
      <c r="AF5247">
        <v>2022</v>
      </c>
    </row>
    <row r="5248" spans="1:32" x14ac:dyDescent="0.25">
      <c r="A5248" t="s">
        <v>29</v>
      </c>
      <c r="B5248" t="s">
        <v>30</v>
      </c>
      <c r="C5248" t="s">
        <v>31</v>
      </c>
      <c r="D5248" t="s">
        <v>32</v>
      </c>
      <c r="E5248">
        <f>_xlfn.XLOOKUP(Table1[[#This Row],[Location]],'Location analysis'!A:A,'Location analysis'!B:B)</f>
        <v>40.423690999999998</v>
      </c>
      <c r="F5248">
        <f>_xlfn.XLOOKUP(Table1[[#This Row],[Location]],'Location analysis'!A:A,'Location analysis'!C:C)</f>
        <v>-74.380831999999998</v>
      </c>
      <c r="G5248" t="s">
        <v>722</v>
      </c>
      <c r="H5248" t="s">
        <v>49</v>
      </c>
      <c r="I5248">
        <v>15431593804</v>
      </c>
      <c r="J5248" t="s">
        <v>810</v>
      </c>
      <c r="K5248" t="s">
        <v>36</v>
      </c>
      <c r="L5248">
        <v>145</v>
      </c>
      <c r="M5248">
        <v>2.5</v>
      </c>
      <c r="N5248">
        <v>1</v>
      </c>
      <c r="O5248">
        <v>145</v>
      </c>
      <c r="P5248">
        <v>2.5</v>
      </c>
      <c r="Q5248">
        <v>1</v>
      </c>
      <c r="R5248">
        <v>2.5</v>
      </c>
      <c r="S5248">
        <v>2.5</v>
      </c>
      <c r="T5248" s="1">
        <v>44767</v>
      </c>
      <c r="U5248" t="str">
        <f t="shared" si="405"/>
        <v>Snapple Tea - Lemon</v>
      </c>
      <c r="V5248" t="str">
        <f t="shared" si="406"/>
        <v>Non Carbonated</v>
      </c>
      <c r="W5248" t="s">
        <v>49</v>
      </c>
      <c r="X5248" t="b">
        <f t="shared" si="408"/>
        <v>1</v>
      </c>
      <c r="Y5248">
        <f t="shared" si="407"/>
        <v>2.5</v>
      </c>
      <c r="Z5248" s="2">
        <f t="shared" si="409"/>
        <v>1.6666666666666667</v>
      </c>
      <c r="AA5248" t="s">
        <v>330</v>
      </c>
      <c r="AB5248" t="s">
        <v>76</v>
      </c>
      <c r="AD5248" t="s">
        <v>60</v>
      </c>
      <c r="AE5248" t="s">
        <v>811</v>
      </c>
      <c r="AF5248">
        <v>2022</v>
      </c>
    </row>
    <row r="5249" spans="1:32" x14ac:dyDescent="0.25">
      <c r="A5249" t="s">
        <v>29</v>
      </c>
      <c r="B5249" t="s">
        <v>394</v>
      </c>
      <c r="C5249" t="s">
        <v>395</v>
      </c>
      <c r="D5249" t="s">
        <v>396</v>
      </c>
      <c r="E5249">
        <f>_xlfn.XLOOKUP(Table1[[#This Row],[Location]],'Location analysis'!A:A,'Location analysis'!B:B)</f>
        <v>40.416893999999999</v>
      </c>
      <c r="F5249">
        <f>_xlfn.XLOOKUP(Table1[[#This Row],[Location]],'Location analysis'!A:A,'Location analysis'!C:C)</f>
        <v>-74.420399000000003</v>
      </c>
      <c r="G5249" t="s">
        <v>182</v>
      </c>
      <c r="H5249" t="s">
        <v>34</v>
      </c>
      <c r="I5249">
        <v>15431652088</v>
      </c>
      <c r="J5249" t="s">
        <v>810</v>
      </c>
      <c r="K5249" t="s">
        <v>51</v>
      </c>
      <c r="L5249">
        <v>142</v>
      </c>
      <c r="M5249">
        <v>1.5</v>
      </c>
      <c r="N5249">
        <v>1</v>
      </c>
      <c r="O5249">
        <v>142</v>
      </c>
      <c r="P5249">
        <v>1.5</v>
      </c>
      <c r="Q5249">
        <v>1</v>
      </c>
      <c r="R5249">
        <v>1.5</v>
      </c>
      <c r="S5249">
        <v>1.5</v>
      </c>
      <c r="T5249" s="1">
        <v>44772</v>
      </c>
      <c r="U5249" t="str">
        <f t="shared" si="405"/>
        <v>Coca Cola - Zero Sugar</v>
      </c>
      <c r="V5249" t="str">
        <f t="shared" si="406"/>
        <v>Carbonated</v>
      </c>
      <c r="W5249" t="s">
        <v>34</v>
      </c>
      <c r="X5249" t="b">
        <f t="shared" si="408"/>
        <v>1</v>
      </c>
      <c r="Y5249">
        <f t="shared" si="407"/>
        <v>1.5</v>
      </c>
      <c r="Z5249" s="2">
        <f t="shared" si="409"/>
        <v>1</v>
      </c>
      <c r="AA5249" t="s">
        <v>183</v>
      </c>
      <c r="AB5249" t="s">
        <v>184</v>
      </c>
      <c r="AD5249" t="s">
        <v>60</v>
      </c>
      <c r="AE5249" t="s">
        <v>811</v>
      </c>
      <c r="AF5249">
        <v>2022</v>
      </c>
    </row>
    <row r="5250" spans="1:32" x14ac:dyDescent="0.25">
      <c r="A5250" t="s">
        <v>29</v>
      </c>
      <c r="B5250" t="s">
        <v>394</v>
      </c>
      <c r="C5250" t="s">
        <v>395</v>
      </c>
      <c r="D5250" t="s">
        <v>396</v>
      </c>
      <c r="E5250">
        <f>_xlfn.XLOOKUP(Table1[[#This Row],[Location]],'Location analysis'!A:A,'Location analysis'!B:B)</f>
        <v>40.416893999999999</v>
      </c>
      <c r="F5250">
        <f>_xlfn.XLOOKUP(Table1[[#This Row],[Location]],'Location analysis'!A:A,'Location analysis'!C:C)</f>
        <v>-74.420399000000003</v>
      </c>
      <c r="G5250" t="s">
        <v>192</v>
      </c>
      <c r="H5250" t="s">
        <v>43</v>
      </c>
      <c r="I5250">
        <v>15431690496</v>
      </c>
      <c r="J5250" t="s">
        <v>810</v>
      </c>
      <c r="K5250" t="s">
        <v>51</v>
      </c>
      <c r="L5250">
        <v>121</v>
      </c>
      <c r="M5250">
        <v>1.5</v>
      </c>
      <c r="N5250">
        <v>1</v>
      </c>
      <c r="O5250">
        <v>121</v>
      </c>
      <c r="P5250">
        <v>1.5</v>
      </c>
      <c r="Q5250">
        <v>1</v>
      </c>
      <c r="R5250">
        <v>1.5</v>
      </c>
      <c r="S5250">
        <v>1.5</v>
      </c>
      <c r="T5250" s="1">
        <v>44772</v>
      </c>
      <c r="U5250" t="str">
        <f t="shared" ref="U5250:U5313" si="410">IF(G5250="","Cell is Blank - Dis-regard",G5250)</f>
        <v>CheezIt - Original</v>
      </c>
      <c r="V5250" t="str">
        <f t="shared" ref="V5250:V5313" si="411">IF(H5250="","Cell is Blank - Dis-regard",H5250)</f>
        <v>Food</v>
      </c>
      <c r="W5250" t="s">
        <v>43</v>
      </c>
      <c r="X5250" t="b">
        <f t="shared" si="408"/>
        <v>1</v>
      </c>
      <c r="Y5250">
        <f t="shared" ref="Y5250:Y5313" si="412">IF(X5250="FALSE",M5250,M5250)</f>
        <v>1.5</v>
      </c>
      <c r="Z5250" s="2">
        <f t="shared" si="409"/>
        <v>1</v>
      </c>
      <c r="AA5250" t="s">
        <v>193</v>
      </c>
      <c r="AB5250" t="s">
        <v>150</v>
      </c>
      <c r="AD5250" t="s">
        <v>60</v>
      </c>
      <c r="AE5250" t="s">
        <v>811</v>
      </c>
      <c r="AF5250">
        <v>2022</v>
      </c>
    </row>
    <row r="5251" spans="1:32" x14ac:dyDescent="0.25">
      <c r="A5251" t="s">
        <v>29</v>
      </c>
      <c r="B5251" t="s">
        <v>394</v>
      </c>
      <c r="C5251" t="s">
        <v>395</v>
      </c>
      <c r="D5251" t="s">
        <v>396</v>
      </c>
      <c r="E5251">
        <f>_xlfn.XLOOKUP(Table1[[#This Row],[Location]],'Location analysis'!A:A,'Location analysis'!B:B)</f>
        <v>40.416893999999999</v>
      </c>
      <c r="F5251">
        <f>_xlfn.XLOOKUP(Table1[[#This Row],[Location]],'Location analysis'!A:A,'Location analysis'!C:C)</f>
        <v>-74.420399000000003</v>
      </c>
      <c r="G5251" t="s">
        <v>81</v>
      </c>
      <c r="H5251" t="s">
        <v>43</v>
      </c>
      <c r="I5251">
        <v>15431694748</v>
      </c>
      <c r="J5251" t="s">
        <v>810</v>
      </c>
      <c r="K5251" t="s">
        <v>51</v>
      </c>
      <c r="L5251">
        <v>138</v>
      </c>
      <c r="M5251">
        <v>2</v>
      </c>
      <c r="N5251">
        <v>1</v>
      </c>
      <c r="O5251">
        <v>138</v>
      </c>
      <c r="P5251">
        <v>2</v>
      </c>
      <c r="Q5251">
        <v>1</v>
      </c>
      <c r="R5251">
        <v>2</v>
      </c>
      <c r="S5251">
        <v>2</v>
      </c>
      <c r="T5251" s="1">
        <v>44772</v>
      </c>
      <c r="U5251" t="str">
        <f t="shared" si="410"/>
        <v>KitKat - Crisp Wafers</v>
      </c>
      <c r="V5251" t="str">
        <f t="shared" si="411"/>
        <v>Food</v>
      </c>
      <c r="W5251" t="s">
        <v>43</v>
      </c>
      <c r="X5251" t="b">
        <f t="shared" ref="X5251:X5314" si="413">M5251=P5251</f>
        <v>1</v>
      </c>
      <c r="Y5251">
        <f t="shared" si="412"/>
        <v>2</v>
      </c>
      <c r="Z5251" s="2">
        <f t="shared" ref="Z5251:Z5314" si="414">Y5251/1.5</f>
        <v>1.3333333333333333</v>
      </c>
      <c r="AA5251" t="s">
        <v>82</v>
      </c>
      <c r="AB5251" t="s">
        <v>83</v>
      </c>
      <c r="AD5251" t="s">
        <v>60</v>
      </c>
      <c r="AE5251" t="s">
        <v>811</v>
      </c>
      <c r="AF5251">
        <v>2022</v>
      </c>
    </row>
    <row r="5252" spans="1:32" x14ac:dyDescent="0.25">
      <c r="A5252" t="s">
        <v>29</v>
      </c>
      <c r="B5252" t="s">
        <v>394</v>
      </c>
      <c r="C5252" t="s">
        <v>395</v>
      </c>
      <c r="D5252" t="s">
        <v>396</v>
      </c>
      <c r="E5252">
        <f>_xlfn.XLOOKUP(Table1[[#This Row],[Location]],'Location analysis'!A:A,'Location analysis'!B:B)</f>
        <v>40.416893999999999</v>
      </c>
      <c r="F5252">
        <f>_xlfn.XLOOKUP(Table1[[#This Row],[Location]],'Location analysis'!A:A,'Location analysis'!C:C)</f>
        <v>-74.420399000000003</v>
      </c>
      <c r="G5252" t="s">
        <v>612</v>
      </c>
      <c r="H5252" t="s">
        <v>43</v>
      </c>
      <c r="I5252">
        <v>15431696644</v>
      </c>
      <c r="J5252" t="s">
        <v>810</v>
      </c>
      <c r="K5252" t="s">
        <v>51</v>
      </c>
      <c r="L5252">
        <v>122</v>
      </c>
      <c r="M5252">
        <v>1.25</v>
      </c>
      <c r="N5252">
        <v>1</v>
      </c>
      <c r="O5252">
        <v>122</v>
      </c>
      <c r="P5252">
        <v>1.25</v>
      </c>
      <c r="Q5252">
        <v>1</v>
      </c>
      <c r="R5252">
        <v>1.25</v>
      </c>
      <c r="S5252">
        <v>1.25</v>
      </c>
      <c r="T5252" s="1">
        <v>44772</v>
      </c>
      <c r="U5252" t="str">
        <f t="shared" si="410"/>
        <v>Goldfish Baked - Cheddar</v>
      </c>
      <c r="V5252" t="str">
        <f t="shared" si="411"/>
        <v>Food</v>
      </c>
      <c r="W5252" t="s">
        <v>43</v>
      </c>
      <c r="X5252" t="b">
        <f t="shared" si="413"/>
        <v>1</v>
      </c>
      <c r="Y5252">
        <f t="shared" si="412"/>
        <v>1.25</v>
      </c>
      <c r="Z5252" s="2">
        <f t="shared" si="414"/>
        <v>0.83333333333333337</v>
      </c>
      <c r="AA5252" t="s">
        <v>613</v>
      </c>
      <c r="AB5252" t="s">
        <v>614</v>
      </c>
      <c r="AD5252" t="s">
        <v>60</v>
      </c>
      <c r="AE5252" t="s">
        <v>811</v>
      </c>
      <c r="AF5252">
        <v>2022</v>
      </c>
    </row>
    <row r="5253" spans="1:32" x14ac:dyDescent="0.25">
      <c r="A5253" t="s">
        <v>29</v>
      </c>
      <c r="B5253" t="s">
        <v>394</v>
      </c>
      <c r="C5253" t="s">
        <v>395</v>
      </c>
      <c r="D5253" t="s">
        <v>396</v>
      </c>
      <c r="E5253">
        <f>_xlfn.XLOOKUP(Table1[[#This Row],[Location]],'Location analysis'!A:A,'Location analysis'!B:B)</f>
        <v>40.416893999999999</v>
      </c>
      <c r="F5253">
        <f>_xlfn.XLOOKUP(Table1[[#This Row],[Location]],'Location analysis'!A:A,'Location analysis'!C:C)</f>
        <v>-74.420399000000003</v>
      </c>
      <c r="G5253" t="s">
        <v>182</v>
      </c>
      <c r="H5253" t="s">
        <v>34</v>
      </c>
      <c r="I5253">
        <v>15431819501</v>
      </c>
      <c r="J5253" t="s">
        <v>810</v>
      </c>
      <c r="K5253" t="s">
        <v>51</v>
      </c>
      <c r="L5253">
        <v>142</v>
      </c>
      <c r="M5253">
        <v>1.5</v>
      </c>
      <c r="N5253">
        <v>1</v>
      </c>
      <c r="O5253">
        <v>142</v>
      </c>
      <c r="P5253">
        <v>1.5</v>
      </c>
      <c r="Q5253">
        <v>1</v>
      </c>
      <c r="R5253">
        <v>1.5</v>
      </c>
      <c r="S5253">
        <v>1.5</v>
      </c>
      <c r="T5253" s="1">
        <v>44772</v>
      </c>
      <c r="U5253" t="str">
        <f t="shared" si="410"/>
        <v>Coca Cola - Zero Sugar</v>
      </c>
      <c r="V5253" t="str">
        <f t="shared" si="411"/>
        <v>Carbonated</v>
      </c>
      <c r="W5253" t="s">
        <v>34</v>
      </c>
      <c r="X5253" t="b">
        <f t="shared" si="413"/>
        <v>1</v>
      </c>
      <c r="Y5253">
        <f t="shared" si="412"/>
        <v>1.5</v>
      </c>
      <c r="Z5253" s="2">
        <f t="shared" si="414"/>
        <v>1</v>
      </c>
      <c r="AA5253" t="s">
        <v>183</v>
      </c>
      <c r="AB5253" t="s">
        <v>184</v>
      </c>
      <c r="AD5253" t="s">
        <v>60</v>
      </c>
      <c r="AE5253" t="s">
        <v>811</v>
      </c>
      <c r="AF5253">
        <v>2022</v>
      </c>
    </row>
    <row r="5254" spans="1:32" x14ac:dyDescent="0.25">
      <c r="A5254" t="s">
        <v>29</v>
      </c>
      <c r="B5254" t="s">
        <v>46</v>
      </c>
      <c r="C5254" t="s">
        <v>31</v>
      </c>
      <c r="D5254" t="s">
        <v>47</v>
      </c>
      <c r="E5254">
        <f>_xlfn.XLOOKUP(Table1[[#This Row],[Location]],'Location analysis'!A:A,'Location analysis'!B:B)</f>
        <v>40.423690999999998</v>
      </c>
      <c r="F5254">
        <f>_xlfn.XLOOKUP(Table1[[#This Row],[Location]],'Location analysis'!A:A,'Location analysis'!C:C)</f>
        <v>-74.380831999999998</v>
      </c>
      <c r="G5254" t="s">
        <v>410</v>
      </c>
      <c r="H5254" t="s">
        <v>49</v>
      </c>
      <c r="I5254">
        <v>15431867758</v>
      </c>
      <c r="J5254" t="s">
        <v>810</v>
      </c>
      <c r="K5254" t="s">
        <v>36</v>
      </c>
      <c r="L5254">
        <v>142</v>
      </c>
      <c r="M5254">
        <v>2</v>
      </c>
      <c r="N5254">
        <v>1</v>
      </c>
      <c r="O5254">
        <v>142</v>
      </c>
      <c r="P5254">
        <v>2</v>
      </c>
      <c r="Q5254">
        <v>1</v>
      </c>
      <c r="R5254">
        <v>2</v>
      </c>
      <c r="S5254">
        <v>2</v>
      </c>
      <c r="T5254" s="1">
        <v>44767</v>
      </c>
      <c r="U5254" t="str">
        <f t="shared" si="410"/>
        <v>Iberia Coconut Water</v>
      </c>
      <c r="V5254" t="str">
        <f t="shared" si="411"/>
        <v>Non Carbonated</v>
      </c>
      <c r="W5254" t="s">
        <v>49</v>
      </c>
      <c r="X5254" t="b">
        <f t="shared" si="413"/>
        <v>1</v>
      </c>
      <c r="Y5254">
        <f t="shared" si="412"/>
        <v>2</v>
      </c>
      <c r="Z5254" s="2">
        <f t="shared" si="414"/>
        <v>1.3333333333333333</v>
      </c>
      <c r="AA5254" t="s">
        <v>410</v>
      </c>
      <c r="AD5254" t="s">
        <v>60</v>
      </c>
      <c r="AE5254" t="s">
        <v>811</v>
      </c>
      <c r="AF5254">
        <v>2022</v>
      </c>
    </row>
    <row r="5255" spans="1:32" x14ac:dyDescent="0.25">
      <c r="A5255" t="s">
        <v>29</v>
      </c>
      <c r="B5255" t="s">
        <v>67</v>
      </c>
      <c r="C5255" t="s">
        <v>68</v>
      </c>
      <c r="D5255" t="s">
        <v>69</v>
      </c>
      <c r="E5255">
        <f>_xlfn.XLOOKUP(Table1[[#This Row],[Location]],'Location analysis'!A:A,'Location analysis'!B:B)</f>
        <v>40.435699999999997</v>
      </c>
      <c r="F5255">
        <f>_xlfn.XLOOKUP(Table1[[#This Row],[Location]],'Location analysis'!A:A,'Location analysis'!C:C)</f>
        <v>-74.125200000000007</v>
      </c>
      <c r="G5255" t="s">
        <v>259</v>
      </c>
      <c r="H5255" t="s">
        <v>34</v>
      </c>
      <c r="I5255">
        <v>15431978273</v>
      </c>
      <c r="J5255" t="s">
        <v>810</v>
      </c>
      <c r="K5255" t="s">
        <v>51</v>
      </c>
      <c r="L5255">
        <v>140</v>
      </c>
      <c r="M5255">
        <v>1.5</v>
      </c>
      <c r="N5255">
        <v>1</v>
      </c>
      <c r="O5255">
        <v>140</v>
      </c>
      <c r="P5255">
        <v>1.5</v>
      </c>
      <c r="Q5255">
        <v>1</v>
      </c>
      <c r="R5255">
        <v>1.5</v>
      </c>
      <c r="S5255">
        <v>1.5</v>
      </c>
      <c r="T5255" s="1">
        <v>44767</v>
      </c>
      <c r="U5255" t="str">
        <f t="shared" si="410"/>
        <v>Sunkist Soda - Orange</v>
      </c>
      <c r="V5255" t="str">
        <f t="shared" si="411"/>
        <v>Carbonated</v>
      </c>
      <c r="W5255" t="s">
        <v>34</v>
      </c>
      <c r="X5255" t="b">
        <f t="shared" si="413"/>
        <v>1</v>
      </c>
      <c r="Y5255">
        <f t="shared" si="412"/>
        <v>1.5</v>
      </c>
      <c r="Z5255" s="2">
        <f t="shared" si="414"/>
        <v>1</v>
      </c>
      <c r="AA5255" t="s">
        <v>260</v>
      </c>
      <c r="AB5255" t="s">
        <v>261</v>
      </c>
      <c r="AD5255" t="s">
        <v>60</v>
      </c>
      <c r="AE5255" t="s">
        <v>811</v>
      </c>
      <c r="AF5255">
        <v>2022</v>
      </c>
    </row>
    <row r="5256" spans="1:32" x14ac:dyDescent="0.25">
      <c r="A5256" t="s">
        <v>29</v>
      </c>
      <c r="B5256" t="s">
        <v>67</v>
      </c>
      <c r="C5256" t="s">
        <v>68</v>
      </c>
      <c r="D5256" t="s">
        <v>69</v>
      </c>
      <c r="E5256">
        <f>_xlfn.XLOOKUP(Table1[[#This Row],[Location]],'Location analysis'!A:A,'Location analysis'!B:B)</f>
        <v>40.435699999999997</v>
      </c>
      <c r="F5256">
        <f>_xlfn.XLOOKUP(Table1[[#This Row],[Location]],'Location analysis'!A:A,'Location analysis'!C:C)</f>
        <v>-74.125200000000007</v>
      </c>
      <c r="G5256" t="s">
        <v>404</v>
      </c>
      <c r="H5256" t="s">
        <v>43</v>
      </c>
      <c r="I5256">
        <v>15431978336</v>
      </c>
      <c r="J5256" t="s">
        <v>810</v>
      </c>
      <c r="K5256" t="s">
        <v>51</v>
      </c>
      <c r="L5256">
        <v>121</v>
      </c>
      <c r="M5256">
        <v>1.5</v>
      </c>
      <c r="N5256">
        <v>1</v>
      </c>
      <c r="O5256">
        <v>121</v>
      </c>
      <c r="P5256">
        <v>1.5</v>
      </c>
      <c r="Q5256">
        <v>1</v>
      </c>
      <c r="R5256">
        <v>1.5</v>
      </c>
      <c r="S5256">
        <v>1.5</v>
      </c>
      <c r="T5256" s="1">
        <v>44767</v>
      </c>
      <c r="U5256" t="str">
        <f t="shared" si="410"/>
        <v>Doritos Nacho Cheese</v>
      </c>
      <c r="V5256" t="str">
        <f t="shared" si="411"/>
        <v>Food</v>
      </c>
      <c r="W5256" t="s">
        <v>43</v>
      </c>
      <c r="X5256" t="b">
        <f t="shared" si="413"/>
        <v>1</v>
      </c>
      <c r="Y5256">
        <f t="shared" si="412"/>
        <v>1.5</v>
      </c>
      <c r="Z5256" s="2">
        <f t="shared" si="414"/>
        <v>1</v>
      </c>
      <c r="AA5256" t="s">
        <v>404</v>
      </c>
      <c r="AD5256" t="s">
        <v>60</v>
      </c>
      <c r="AE5256" t="s">
        <v>811</v>
      </c>
      <c r="AF5256">
        <v>2022</v>
      </c>
    </row>
    <row r="5257" spans="1:32" x14ac:dyDescent="0.25">
      <c r="A5257" t="s">
        <v>29</v>
      </c>
      <c r="B5257" t="s">
        <v>67</v>
      </c>
      <c r="C5257" t="s">
        <v>68</v>
      </c>
      <c r="D5257" t="s">
        <v>69</v>
      </c>
      <c r="E5257">
        <f>_xlfn.XLOOKUP(Table1[[#This Row],[Location]],'Location analysis'!A:A,'Location analysis'!B:B)</f>
        <v>40.435699999999997</v>
      </c>
      <c r="F5257">
        <f>_xlfn.XLOOKUP(Table1[[#This Row],[Location]],'Location analysis'!A:A,'Location analysis'!C:C)</f>
        <v>-74.125200000000007</v>
      </c>
      <c r="G5257" t="s">
        <v>259</v>
      </c>
      <c r="H5257" t="s">
        <v>34</v>
      </c>
      <c r="I5257">
        <v>15432350172</v>
      </c>
      <c r="J5257" t="s">
        <v>810</v>
      </c>
      <c r="K5257" t="s">
        <v>51</v>
      </c>
      <c r="L5257">
        <v>140</v>
      </c>
      <c r="M5257">
        <v>1.5</v>
      </c>
      <c r="N5257">
        <v>1</v>
      </c>
      <c r="O5257">
        <v>140</v>
      </c>
      <c r="P5257">
        <v>1.5</v>
      </c>
      <c r="Q5257">
        <v>1</v>
      </c>
      <c r="R5257">
        <v>1.5</v>
      </c>
      <c r="S5257">
        <v>1.5</v>
      </c>
      <c r="T5257" s="1">
        <v>44767</v>
      </c>
      <c r="U5257" t="str">
        <f t="shared" si="410"/>
        <v>Sunkist Soda - Orange</v>
      </c>
      <c r="V5257" t="str">
        <f t="shared" si="411"/>
        <v>Carbonated</v>
      </c>
      <c r="W5257" t="s">
        <v>34</v>
      </c>
      <c r="X5257" t="b">
        <f t="shared" si="413"/>
        <v>1</v>
      </c>
      <c r="Y5257">
        <f t="shared" si="412"/>
        <v>1.5</v>
      </c>
      <c r="Z5257" s="2">
        <f t="shared" si="414"/>
        <v>1</v>
      </c>
      <c r="AA5257" t="s">
        <v>260</v>
      </c>
      <c r="AB5257" t="s">
        <v>261</v>
      </c>
      <c r="AD5257" t="s">
        <v>60</v>
      </c>
      <c r="AE5257" t="s">
        <v>811</v>
      </c>
      <c r="AF5257">
        <v>2022</v>
      </c>
    </row>
    <row r="5258" spans="1:32" x14ac:dyDescent="0.25">
      <c r="A5258" t="s">
        <v>29</v>
      </c>
      <c r="B5258" t="s">
        <v>67</v>
      </c>
      <c r="C5258" t="s">
        <v>68</v>
      </c>
      <c r="D5258" t="s">
        <v>69</v>
      </c>
      <c r="E5258">
        <f>_xlfn.XLOOKUP(Table1[[#This Row],[Location]],'Location analysis'!A:A,'Location analysis'!B:B)</f>
        <v>40.435699999999997</v>
      </c>
      <c r="F5258">
        <f>_xlfn.XLOOKUP(Table1[[#This Row],[Location]],'Location analysis'!A:A,'Location analysis'!C:C)</f>
        <v>-74.125200000000007</v>
      </c>
      <c r="G5258" t="s">
        <v>414</v>
      </c>
      <c r="H5258" t="s">
        <v>43</v>
      </c>
      <c r="I5258">
        <v>15432350111</v>
      </c>
      <c r="J5258" t="s">
        <v>810</v>
      </c>
      <c r="K5258" t="s">
        <v>51</v>
      </c>
      <c r="L5258">
        <v>111</v>
      </c>
      <c r="M5258">
        <v>1.5</v>
      </c>
      <c r="N5258">
        <v>1</v>
      </c>
      <c r="O5258">
        <v>111</v>
      </c>
      <c r="P5258">
        <v>1.5</v>
      </c>
      <c r="Q5258">
        <v>1</v>
      </c>
      <c r="R5258">
        <v>1.5</v>
      </c>
      <c r="S5258">
        <v>1.5</v>
      </c>
      <c r="T5258" s="1">
        <v>44767</v>
      </c>
      <c r="U5258" t="str">
        <f t="shared" si="410"/>
        <v>Lays - Classic</v>
      </c>
      <c r="V5258" t="str">
        <f t="shared" si="411"/>
        <v>Food</v>
      </c>
      <c r="W5258" t="s">
        <v>43</v>
      </c>
      <c r="X5258" t="b">
        <f t="shared" si="413"/>
        <v>1</v>
      </c>
      <c r="Y5258">
        <f t="shared" si="412"/>
        <v>1.5</v>
      </c>
      <c r="Z5258" s="2">
        <f t="shared" si="414"/>
        <v>1</v>
      </c>
      <c r="AA5258" t="s">
        <v>415</v>
      </c>
      <c r="AB5258" t="s">
        <v>416</v>
      </c>
      <c r="AD5258" t="s">
        <v>60</v>
      </c>
      <c r="AE5258" t="s">
        <v>811</v>
      </c>
      <c r="AF5258">
        <v>2022</v>
      </c>
    </row>
    <row r="5259" spans="1:32" x14ac:dyDescent="0.25">
      <c r="A5259" t="s">
        <v>29</v>
      </c>
      <c r="B5259" t="s">
        <v>67</v>
      </c>
      <c r="C5259" t="s">
        <v>68</v>
      </c>
      <c r="D5259" t="s">
        <v>69</v>
      </c>
      <c r="E5259">
        <f>_xlfn.XLOOKUP(Table1[[#This Row],[Location]],'Location analysis'!A:A,'Location analysis'!B:B)</f>
        <v>40.435699999999997</v>
      </c>
      <c r="F5259">
        <f>_xlfn.XLOOKUP(Table1[[#This Row],[Location]],'Location analysis'!A:A,'Location analysis'!C:C)</f>
        <v>-74.125200000000007</v>
      </c>
      <c r="G5259" t="s">
        <v>111</v>
      </c>
      <c r="H5259" t="s">
        <v>43</v>
      </c>
      <c r="I5259">
        <v>15432350455</v>
      </c>
      <c r="J5259" t="s">
        <v>810</v>
      </c>
      <c r="K5259" t="s">
        <v>51</v>
      </c>
      <c r="L5259">
        <v>139</v>
      </c>
      <c r="M5259">
        <v>1.5</v>
      </c>
      <c r="N5259">
        <v>1</v>
      </c>
      <c r="O5259">
        <v>139</v>
      </c>
      <c r="P5259">
        <v>1.5</v>
      </c>
      <c r="Q5259">
        <v>1</v>
      </c>
      <c r="R5259">
        <v>1.5</v>
      </c>
      <c r="S5259">
        <v>1.5</v>
      </c>
      <c r="T5259" s="1">
        <v>44767</v>
      </c>
      <c r="U5259" t="str">
        <f t="shared" si="410"/>
        <v>Jack Links Beef Steak Original</v>
      </c>
      <c r="V5259" t="str">
        <f t="shared" si="411"/>
        <v>Food</v>
      </c>
      <c r="W5259" t="s">
        <v>43</v>
      </c>
      <c r="X5259" t="b">
        <f t="shared" si="413"/>
        <v>1</v>
      </c>
      <c r="Y5259">
        <f t="shared" si="412"/>
        <v>1.5</v>
      </c>
      <c r="Z5259" s="2">
        <f t="shared" si="414"/>
        <v>1</v>
      </c>
      <c r="AA5259" t="s">
        <v>111</v>
      </c>
      <c r="AD5259" t="s">
        <v>60</v>
      </c>
      <c r="AE5259" t="s">
        <v>811</v>
      </c>
      <c r="AF5259">
        <v>2022</v>
      </c>
    </row>
    <row r="5260" spans="1:32" x14ac:dyDescent="0.25">
      <c r="A5260" t="s">
        <v>29</v>
      </c>
      <c r="B5260" t="s">
        <v>67</v>
      </c>
      <c r="C5260" t="s">
        <v>68</v>
      </c>
      <c r="D5260" t="s">
        <v>69</v>
      </c>
      <c r="E5260">
        <f>_xlfn.XLOOKUP(Table1[[#This Row],[Location]],'Location analysis'!A:A,'Location analysis'!B:B)</f>
        <v>40.435699999999997</v>
      </c>
      <c r="F5260">
        <f>_xlfn.XLOOKUP(Table1[[#This Row],[Location]],'Location analysis'!A:A,'Location analysis'!C:C)</f>
        <v>-74.125200000000007</v>
      </c>
      <c r="G5260" t="s">
        <v>738</v>
      </c>
      <c r="H5260" t="s">
        <v>34</v>
      </c>
      <c r="I5260">
        <v>15432363066</v>
      </c>
      <c r="J5260" t="s">
        <v>810</v>
      </c>
      <c r="K5260" t="s">
        <v>51</v>
      </c>
      <c r="L5260">
        <v>141</v>
      </c>
      <c r="M5260">
        <v>1.5</v>
      </c>
      <c r="N5260">
        <v>1</v>
      </c>
      <c r="O5260">
        <v>141</v>
      </c>
      <c r="P5260">
        <v>1.5</v>
      </c>
      <c r="Q5260">
        <v>1</v>
      </c>
      <c r="R5260">
        <v>1.5</v>
      </c>
      <c r="S5260">
        <v>1.5</v>
      </c>
      <c r="T5260" s="1">
        <v>44767</v>
      </c>
      <c r="U5260" t="str">
        <f t="shared" si="410"/>
        <v>Coca Cola - Regular</v>
      </c>
      <c r="V5260" t="str">
        <f t="shared" si="411"/>
        <v>Carbonated</v>
      </c>
      <c r="W5260" t="s">
        <v>34</v>
      </c>
      <c r="X5260" t="b">
        <f t="shared" si="413"/>
        <v>1</v>
      </c>
      <c r="Y5260">
        <f t="shared" si="412"/>
        <v>1.5</v>
      </c>
      <c r="Z5260" s="2">
        <f t="shared" si="414"/>
        <v>1</v>
      </c>
      <c r="AA5260" t="s">
        <v>183</v>
      </c>
      <c r="AB5260" t="s">
        <v>739</v>
      </c>
      <c r="AD5260" t="s">
        <v>60</v>
      </c>
      <c r="AE5260" t="s">
        <v>811</v>
      </c>
      <c r="AF5260">
        <v>2022</v>
      </c>
    </row>
    <row r="5261" spans="1:32" x14ac:dyDescent="0.25">
      <c r="A5261" t="s">
        <v>29</v>
      </c>
      <c r="B5261" t="s">
        <v>67</v>
      </c>
      <c r="C5261" t="s">
        <v>68</v>
      </c>
      <c r="D5261" t="s">
        <v>69</v>
      </c>
      <c r="E5261">
        <f>_xlfn.XLOOKUP(Table1[[#This Row],[Location]],'Location analysis'!A:A,'Location analysis'!B:B)</f>
        <v>40.435699999999997</v>
      </c>
      <c r="F5261">
        <f>_xlfn.XLOOKUP(Table1[[#This Row],[Location]],'Location analysis'!A:A,'Location analysis'!C:C)</f>
        <v>-74.125200000000007</v>
      </c>
      <c r="G5261" t="s">
        <v>738</v>
      </c>
      <c r="H5261" t="s">
        <v>34</v>
      </c>
      <c r="I5261">
        <v>15432452421</v>
      </c>
      <c r="J5261" t="s">
        <v>810</v>
      </c>
      <c r="K5261" t="s">
        <v>51</v>
      </c>
      <c r="L5261">
        <v>141</v>
      </c>
      <c r="M5261">
        <v>1.5</v>
      </c>
      <c r="N5261">
        <v>1</v>
      </c>
      <c r="O5261">
        <v>141</v>
      </c>
      <c r="P5261">
        <v>1.5</v>
      </c>
      <c r="Q5261">
        <v>1</v>
      </c>
      <c r="R5261">
        <v>1.5</v>
      </c>
      <c r="S5261">
        <v>1.5</v>
      </c>
      <c r="T5261" s="1">
        <v>44767</v>
      </c>
      <c r="U5261" t="str">
        <f t="shared" si="410"/>
        <v>Coca Cola - Regular</v>
      </c>
      <c r="V5261" t="str">
        <f t="shared" si="411"/>
        <v>Carbonated</v>
      </c>
      <c r="W5261" t="s">
        <v>34</v>
      </c>
      <c r="X5261" t="b">
        <f t="shared" si="413"/>
        <v>1</v>
      </c>
      <c r="Y5261">
        <f t="shared" si="412"/>
        <v>1.5</v>
      </c>
      <c r="Z5261" s="2">
        <f t="shared" si="414"/>
        <v>1</v>
      </c>
      <c r="AA5261" t="s">
        <v>183</v>
      </c>
      <c r="AB5261" t="s">
        <v>739</v>
      </c>
      <c r="AD5261" t="s">
        <v>60</v>
      </c>
      <c r="AE5261" t="s">
        <v>811</v>
      </c>
      <c r="AF5261">
        <v>2022</v>
      </c>
    </row>
    <row r="5262" spans="1:32" x14ac:dyDescent="0.25">
      <c r="A5262" t="s">
        <v>29</v>
      </c>
      <c r="B5262" t="s">
        <v>67</v>
      </c>
      <c r="C5262" t="s">
        <v>68</v>
      </c>
      <c r="D5262" t="s">
        <v>69</v>
      </c>
      <c r="E5262">
        <f>_xlfn.XLOOKUP(Table1[[#This Row],[Location]],'Location analysis'!A:A,'Location analysis'!B:B)</f>
        <v>40.435699999999997</v>
      </c>
      <c r="F5262">
        <f>_xlfn.XLOOKUP(Table1[[#This Row],[Location]],'Location analysis'!A:A,'Location analysis'!C:C)</f>
        <v>-74.125200000000007</v>
      </c>
      <c r="G5262" t="s">
        <v>738</v>
      </c>
      <c r="H5262" t="s">
        <v>34</v>
      </c>
      <c r="I5262">
        <v>15432752386</v>
      </c>
      <c r="J5262" t="s">
        <v>812</v>
      </c>
      <c r="K5262" t="s">
        <v>51</v>
      </c>
      <c r="L5262">
        <v>141</v>
      </c>
      <c r="M5262">
        <v>1.5</v>
      </c>
      <c r="N5262">
        <v>1</v>
      </c>
      <c r="O5262">
        <v>141</v>
      </c>
      <c r="P5262">
        <v>1.5</v>
      </c>
      <c r="Q5262">
        <v>1</v>
      </c>
      <c r="R5262">
        <v>1.5</v>
      </c>
      <c r="S5262">
        <v>1.5</v>
      </c>
      <c r="T5262" s="1">
        <v>44767</v>
      </c>
      <c r="U5262" t="str">
        <f t="shared" si="410"/>
        <v>Coca Cola - Regular</v>
      </c>
      <c r="V5262" t="str">
        <f t="shared" si="411"/>
        <v>Carbonated</v>
      </c>
      <c r="W5262" t="s">
        <v>34</v>
      </c>
      <c r="X5262" t="b">
        <f t="shared" si="413"/>
        <v>1</v>
      </c>
      <c r="Y5262">
        <f t="shared" si="412"/>
        <v>1.5</v>
      </c>
      <c r="Z5262" s="2">
        <f t="shared" si="414"/>
        <v>1</v>
      </c>
      <c r="AA5262" t="s">
        <v>183</v>
      </c>
      <c r="AB5262" t="s">
        <v>739</v>
      </c>
      <c r="AD5262" t="s">
        <v>91</v>
      </c>
      <c r="AE5262" t="s">
        <v>813</v>
      </c>
      <c r="AF5262">
        <v>2022</v>
      </c>
    </row>
    <row r="5263" spans="1:32" x14ac:dyDescent="0.25">
      <c r="A5263" t="s">
        <v>29</v>
      </c>
      <c r="B5263" t="s">
        <v>67</v>
      </c>
      <c r="C5263" t="s">
        <v>68</v>
      </c>
      <c r="D5263" t="s">
        <v>69</v>
      </c>
      <c r="E5263">
        <f>_xlfn.XLOOKUP(Table1[[#This Row],[Location]],'Location analysis'!A:A,'Location analysis'!B:B)</f>
        <v>40.435699999999997</v>
      </c>
      <c r="F5263">
        <f>_xlfn.XLOOKUP(Table1[[#This Row],[Location]],'Location analysis'!A:A,'Location analysis'!C:C)</f>
        <v>-74.125200000000007</v>
      </c>
      <c r="G5263" t="s">
        <v>404</v>
      </c>
      <c r="H5263" t="s">
        <v>43</v>
      </c>
      <c r="I5263">
        <v>15432757196</v>
      </c>
      <c r="J5263" t="s">
        <v>812</v>
      </c>
      <c r="K5263" t="s">
        <v>36</v>
      </c>
      <c r="L5263">
        <v>121</v>
      </c>
      <c r="M5263">
        <v>1.5</v>
      </c>
      <c r="N5263">
        <v>1</v>
      </c>
      <c r="O5263">
        <v>121</v>
      </c>
      <c r="P5263">
        <v>1.5</v>
      </c>
      <c r="Q5263">
        <v>1</v>
      </c>
      <c r="R5263">
        <v>1.5</v>
      </c>
      <c r="S5263">
        <v>4</v>
      </c>
      <c r="T5263" s="1">
        <v>44767</v>
      </c>
      <c r="U5263" t="str">
        <f t="shared" si="410"/>
        <v>Doritos Nacho Cheese</v>
      </c>
      <c r="V5263" t="str">
        <f t="shared" si="411"/>
        <v>Food</v>
      </c>
      <c r="W5263" t="s">
        <v>43</v>
      </c>
      <c r="X5263" t="b">
        <f t="shared" si="413"/>
        <v>1</v>
      </c>
      <c r="Y5263">
        <f t="shared" si="412"/>
        <v>1.5</v>
      </c>
      <c r="Z5263" s="2">
        <f t="shared" si="414"/>
        <v>1</v>
      </c>
      <c r="AA5263" t="s">
        <v>404</v>
      </c>
      <c r="AD5263" t="s">
        <v>91</v>
      </c>
      <c r="AE5263" t="s">
        <v>813</v>
      </c>
      <c r="AF5263">
        <v>2022</v>
      </c>
    </row>
    <row r="5264" spans="1:32" x14ac:dyDescent="0.25">
      <c r="A5264" t="s">
        <v>29</v>
      </c>
      <c r="B5264" t="s">
        <v>67</v>
      </c>
      <c r="C5264" t="s">
        <v>68</v>
      </c>
      <c r="D5264" t="s">
        <v>69</v>
      </c>
      <c r="E5264">
        <f>_xlfn.XLOOKUP(Table1[[#This Row],[Location]],'Location analysis'!A:A,'Location analysis'!B:B)</f>
        <v>40.435699999999997</v>
      </c>
      <c r="F5264">
        <f>_xlfn.XLOOKUP(Table1[[#This Row],[Location]],'Location analysis'!A:A,'Location analysis'!C:C)</f>
        <v>-74.125200000000007</v>
      </c>
      <c r="G5264" t="s">
        <v>329</v>
      </c>
      <c r="H5264" t="s">
        <v>49</v>
      </c>
      <c r="I5264">
        <v>15432757196</v>
      </c>
      <c r="J5264" t="s">
        <v>812</v>
      </c>
      <c r="K5264" t="s">
        <v>36</v>
      </c>
      <c r="L5264">
        <v>143</v>
      </c>
      <c r="M5264">
        <v>2.5</v>
      </c>
      <c r="N5264">
        <v>1</v>
      </c>
      <c r="O5264">
        <v>143</v>
      </c>
      <c r="P5264">
        <v>2.5</v>
      </c>
      <c r="Q5264">
        <v>1</v>
      </c>
      <c r="R5264">
        <v>2.5</v>
      </c>
      <c r="S5264">
        <v>4</v>
      </c>
      <c r="T5264" s="1">
        <v>44767</v>
      </c>
      <c r="U5264" t="str">
        <f t="shared" si="410"/>
        <v>Snapple Tea - Raspberry</v>
      </c>
      <c r="V5264" t="str">
        <f t="shared" si="411"/>
        <v>Non Carbonated</v>
      </c>
      <c r="W5264" t="s">
        <v>49</v>
      </c>
      <c r="X5264" t="b">
        <f t="shared" si="413"/>
        <v>1</v>
      </c>
      <c r="Y5264">
        <f t="shared" si="412"/>
        <v>2.5</v>
      </c>
      <c r="Z5264" s="2">
        <f t="shared" si="414"/>
        <v>1.6666666666666667</v>
      </c>
      <c r="AA5264" t="s">
        <v>330</v>
      </c>
      <c r="AB5264" t="s">
        <v>144</v>
      </c>
      <c r="AD5264" t="s">
        <v>91</v>
      </c>
      <c r="AE5264" t="s">
        <v>813</v>
      </c>
      <c r="AF5264">
        <v>2022</v>
      </c>
    </row>
    <row r="5265" spans="1:32" x14ac:dyDescent="0.25">
      <c r="A5265" t="s">
        <v>29</v>
      </c>
      <c r="B5265" t="s">
        <v>67</v>
      </c>
      <c r="C5265" t="s">
        <v>68</v>
      </c>
      <c r="D5265" t="s">
        <v>69</v>
      </c>
      <c r="E5265">
        <f>_xlfn.XLOOKUP(Table1[[#This Row],[Location]],'Location analysis'!A:A,'Location analysis'!B:B)</f>
        <v>40.435699999999997</v>
      </c>
      <c r="F5265">
        <f>_xlfn.XLOOKUP(Table1[[#This Row],[Location]],'Location analysis'!A:A,'Location analysis'!C:C)</f>
        <v>-74.125200000000007</v>
      </c>
      <c r="G5265" t="s">
        <v>738</v>
      </c>
      <c r="H5265" t="s">
        <v>34</v>
      </c>
      <c r="I5265">
        <v>15432893624</v>
      </c>
      <c r="J5265" t="s">
        <v>812</v>
      </c>
      <c r="K5265" t="s">
        <v>51</v>
      </c>
      <c r="L5265">
        <v>142</v>
      </c>
      <c r="M5265">
        <v>1.5</v>
      </c>
      <c r="N5265">
        <v>1</v>
      </c>
      <c r="O5265">
        <v>142</v>
      </c>
      <c r="P5265">
        <v>1.5</v>
      </c>
      <c r="Q5265">
        <v>1</v>
      </c>
      <c r="R5265">
        <v>1.5</v>
      </c>
      <c r="S5265">
        <v>1.5</v>
      </c>
      <c r="T5265" s="1">
        <v>44768</v>
      </c>
      <c r="U5265" t="str">
        <f t="shared" si="410"/>
        <v>Coca Cola - Regular</v>
      </c>
      <c r="V5265" t="str">
        <f t="shared" si="411"/>
        <v>Carbonated</v>
      </c>
      <c r="W5265" t="s">
        <v>34</v>
      </c>
      <c r="X5265" t="b">
        <f t="shared" si="413"/>
        <v>1</v>
      </c>
      <c r="Y5265">
        <f t="shared" si="412"/>
        <v>1.5</v>
      </c>
      <c r="Z5265" s="2">
        <f t="shared" si="414"/>
        <v>1</v>
      </c>
      <c r="AA5265" t="s">
        <v>183</v>
      </c>
      <c r="AB5265" t="s">
        <v>739</v>
      </c>
      <c r="AD5265" t="s">
        <v>91</v>
      </c>
      <c r="AE5265" t="s">
        <v>813</v>
      </c>
      <c r="AF5265">
        <v>2022</v>
      </c>
    </row>
    <row r="5266" spans="1:32" x14ac:dyDescent="0.25">
      <c r="A5266" t="s">
        <v>29</v>
      </c>
      <c r="B5266" t="s">
        <v>67</v>
      </c>
      <c r="C5266" t="s">
        <v>68</v>
      </c>
      <c r="D5266" t="s">
        <v>69</v>
      </c>
      <c r="E5266">
        <f>_xlfn.XLOOKUP(Table1[[#This Row],[Location]],'Location analysis'!A:A,'Location analysis'!B:B)</f>
        <v>40.435699999999997</v>
      </c>
      <c r="F5266">
        <f>_xlfn.XLOOKUP(Table1[[#This Row],[Location]],'Location analysis'!A:A,'Location analysis'!C:C)</f>
        <v>-74.125200000000007</v>
      </c>
      <c r="G5266" t="s">
        <v>414</v>
      </c>
      <c r="H5266" t="s">
        <v>43</v>
      </c>
      <c r="I5266">
        <v>15432894041</v>
      </c>
      <c r="J5266" t="s">
        <v>812</v>
      </c>
      <c r="K5266" t="s">
        <v>51</v>
      </c>
      <c r="L5266">
        <v>111</v>
      </c>
      <c r="M5266">
        <v>1.5</v>
      </c>
      <c r="N5266">
        <v>1</v>
      </c>
      <c r="O5266">
        <v>111</v>
      </c>
      <c r="P5266">
        <v>1.5</v>
      </c>
      <c r="Q5266">
        <v>1</v>
      </c>
      <c r="R5266">
        <v>1.5</v>
      </c>
      <c r="S5266">
        <v>1.5</v>
      </c>
      <c r="T5266" s="1">
        <v>44768</v>
      </c>
      <c r="U5266" t="str">
        <f t="shared" si="410"/>
        <v>Lays - Classic</v>
      </c>
      <c r="V5266" t="str">
        <f t="shared" si="411"/>
        <v>Food</v>
      </c>
      <c r="W5266" t="s">
        <v>43</v>
      </c>
      <c r="X5266" t="b">
        <f t="shared" si="413"/>
        <v>1</v>
      </c>
      <c r="Y5266">
        <f t="shared" si="412"/>
        <v>1.5</v>
      </c>
      <c r="Z5266" s="2">
        <f t="shared" si="414"/>
        <v>1</v>
      </c>
      <c r="AA5266" t="s">
        <v>415</v>
      </c>
      <c r="AB5266" t="s">
        <v>416</v>
      </c>
      <c r="AD5266" t="s">
        <v>91</v>
      </c>
      <c r="AE5266" t="s">
        <v>813</v>
      </c>
      <c r="AF5266">
        <v>2022</v>
      </c>
    </row>
    <row r="5267" spans="1:32" x14ac:dyDescent="0.25">
      <c r="A5267" t="s">
        <v>29</v>
      </c>
      <c r="B5267" t="s">
        <v>67</v>
      </c>
      <c r="C5267" t="s">
        <v>68</v>
      </c>
      <c r="D5267" t="s">
        <v>69</v>
      </c>
      <c r="E5267">
        <f>_xlfn.XLOOKUP(Table1[[#This Row],[Location]],'Location analysis'!A:A,'Location analysis'!B:B)</f>
        <v>40.435699999999997</v>
      </c>
      <c r="F5267">
        <f>_xlfn.XLOOKUP(Table1[[#This Row],[Location]],'Location analysis'!A:A,'Location analysis'!C:C)</f>
        <v>-74.125200000000007</v>
      </c>
      <c r="G5267" t="s">
        <v>694</v>
      </c>
      <c r="H5267" t="s">
        <v>43</v>
      </c>
      <c r="I5267">
        <v>15433055380</v>
      </c>
      <c r="J5267" t="s">
        <v>812</v>
      </c>
      <c r="K5267" t="s">
        <v>36</v>
      </c>
      <c r="L5267">
        <v>130</v>
      </c>
      <c r="M5267">
        <v>1.5</v>
      </c>
      <c r="N5267">
        <v>2</v>
      </c>
      <c r="O5267">
        <v>130</v>
      </c>
      <c r="P5267">
        <v>1.5</v>
      </c>
      <c r="Q5267">
        <v>2</v>
      </c>
      <c r="R5267">
        <v>3</v>
      </c>
      <c r="S5267">
        <v>5.5</v>
      </c>
      <c r="T5267" s="1">
        <v>44768</v>
      </c>
      <c r="U5267" t="str">
        <f t="shared" si="410"/>
        <v>Nature's Bakery Fig Bar - Raspberry</v>
      </c>
      <c r="V5267" t="str">
        <f t="shared" si="411"/>
        <v>Food</v>
      </c>
      <c r="W5267" t="s">
        <v>43</v>
      </c>
      <c r="X5267" t="b">
        <f t="shared" si="413"/>
        <v>1</v>
      </c>
      <c r="Y5267">
        <f t="shared" si="412"/>
        <v>1.5</v>
      </c>
      <c r="Z5267" s="2">
        <f t="shared" si="414"/>
        <v>1</v>
      </c>
      <c r="AA5267" t="s">
        <v>690</v>
      </c>
      <c r="AB5267" t="s">
        <v>144</v>
      </c>
      <c r="AD5267" t="s">
        <v>91</v>
      </c>
      <c r="AE5267" t="s">
        <v>813</v>
      </c>
      <c r="AF5267">
        <v>2022</v>
      </c>
    </row>
    <row r="5268" spans="1:32" x14ac:dyDescent="0.25">
      <c r="A5268" t="s">
        <v>29</v>
      </c>
      <c r="B5268" t="s">
        <v>67</v>
      </c>
      <c r="C5268" t="s">
        <v>68</v>
      </c>
      <c r="D5268" t="s">
        <v>69</v>
      </c>
      <c r="E5268">
        <f>_xlfn.XLOOKUP(Table1[[#This Row],[Location]],'Location analysis'!A:A,'Location analysis'!B:B)</f>
        <v>40.435699999999997</v>
      </c>
      <c r="F5268">
        <f>_xlfn.XLOOKUP(Table1[[#This Row],[Location]],'Location analysis'!A:A,'Location analysis'!C:C)</f>
        <v>-74.125200000000007</v>
      </c>
      <c r="G5268" t="s">
        <v>750</v>
      </c>
      <c r="H5268" t="s">
        <v>49</v>
      </c>
      <c r="I5268">
        <v>15433055380</v>
      </c>
      <c r="J5268" t="s">
        <v>812</v>
      </c>
      <c r="K5268" t="s">
        <v>36</v>
      </c>
      <c r="L5268">
        <v>147</v>
      </c>
      <c r="M5268">
        <v>2.5</v>
      </c>
      <c r="N5268">
        <v>1</v>
      </c>
      <c r="O5268">
        <v>147</v>
      </c>
      <c r="P5268">
        <v>2.5</v>
      </c>
      <c r="Q5268">
        <v>1</v>
      </c>
      <c r="R5268">
        <v>2.5</v>
      </c>
      <c r="S5268">
        <v>5.5</v>
      </c>
      <c r="T5268" s="1">
        <v>44768</v>
      </c>
      <c r="U5268" t="str">
        <f t="shared" si="410"/>
        <v>Snapple Tea - Peach</v>
      </c>
      <c r="V5268" t="str">
        <f t="shared" si="411"/>
        <v>Non Carbonated</v>
      </c>
      <c r="W5268" t="s">
        <v>49</v>
      </c>
      <c r="X5268" t="b">
        <f t="shared" si="413"/>
        <v>1</v>
      </c>
      <c r="Y5268">
        <f t="shared" si="412"/>
        <v>2.5</v>
      </c>
      <c r="Z5268" s="2">
        <f t="shared" si="414"/>
        <v>1.6666666666666667</v>
      </c>
      <c r="AA5268" t="s">
        <v>330</v>
      </c>
      <c r="AB5268" t="s">
        <v>751</v>
      </c>
      <c r="AD5268" t="s">
        <v>91</v>
      </c>
      <c r="AE5268" t="s">
        <v>813</v>
      </c>
      <c r="AF5268">
        <v>2022</v>
      </c>
    </row>
    <row r="5269" spans="1:32" x14ac:dyDescent="0.25">
      <c r="A5269" t="s">
        <v>29</v>
      </c>
      <c r="B5269" t="s">
        <v>62</v>
      </c>
      <c r="C5269" t="s">
        <v>63</v>
      </c>
      <c r="D5269" t="s">
        <v>64</v>
      </c>
      <c r="E5269">
        <f>_xlfn.XLOOKUP(Table1[[#This Row],[Location]],'Location analysis'!A:A,'Location analysis'!B:B)</f>
        <v>40.091900000000003</v>
      </c>
      <c r="F5269">
        <f>_xlfn.XLOOKUP(Table1[[#This Row],[Location]],'Location analysis'!A:A,'Location analysis'!C:C)</f>
        <v>-74.358699999999999</v>
      </c>
      <c r="G5269" t="s">
        <v>106</v>
      </c>
      <c r="H5269" t="s">
        <v>43</v>
      </c>
      <c r="I5269">
        <v>15433141792</v>
      </c>
      <c r="J5269" t="s">
        <v>812</v>
      </c>
      <c r="K5269" t="s">
        <v>36</v>
      </c>
      <c r="L5269">
        <v>121</v>
      </c>
      <c r="M5269">
        <v>1.5</v>
      </c>
      <c r="N5269">
        <v>1</v>
      </c>
      <c r="O5269">
        <v>121</v>
      </c>
      <c r="P5269">
        <v>1.5</v>
      </c>
      <c r="Q5269">
        <v>1</v>
      </c>
      <c r="R5269">
        <v>1.5</v>
      </c>
      <c r="S5269">
        <v>1.5</v>
      </c>
      <c r="T5269" s="1">
        <v>44768</v>
      </c>
      <c r="U5269" t="str">
        <f t="shared" si="410"/>
        <v>Oreo Mini</v>
      </c>
      <c r="V5269" t="str">
        <f t="shared" si="411"/>
        <v>Food</v>
      </c>
      <c r="W5269" t="s">
        <v>43</v>
      </c>
      <c r="X5269" t="b">
        <f t="shared" si="413"/>
        <v>1</v>
      </c>
      <c r="Y5269">
        <f t="shared" si="412"/>
        <v>1.5</v>
      </c>
      <c r="Z5269" s="2">
        <f t="shared" si="414"/>
        <v>1</v>
      </c>
      <c r="AA5269" t="s">
        <v>106</v>
      </c>
      <c r="AD5269" t="s">
        <v>91</v>
      </c>
      <c r="AE5269" t="s">
        <v>813</v>
      </c>
      <c r="AF5269">
        <v>2022</v>
      </c>
    </row>
    <row r="5270" spans="1:32" x14ac:dyDescent="0.25">
      <c r="A5270" t="s">
        <v>29</v>
      </c>
      <c r="B5270" t="s">
        <v>67</v>
      </c>
      <c r="C5270" t="s">
        <v>68</v>
      </c>
      <c r="D5270" t="s">
        <v>69</v>
      </c>
      <c r="E5270">
        <f>_xlfn.XLOOKUP(Table1[[#This Row],[Location]],'Location analysis'!A:A,'Location analysis'!B:B)</f>
        <v>40.435699999999997</v>
      </c>
      <c r="F5270">
        <f>_xlfn.XLOOKUP(Table1[[#This Row],[Location]],'Location analysis'!A:A,'Location analysis'!C:C)</f>
        <v>-74.125200000000007</v>
      </c>
      <c r="G5270" t="s">
        <v>185</v>
      </c>
      <c r="H5270" t="s">
        <v>34</v>
      </c>
      <c r="I5270">
        <v>15433383681</v>
      </c>
      <c r="J5270" t="s">
        <v>812</v>
      </c>
      <c r="K5270" t="s">
        <v>36</v>
      </c>
      <c r="L5270">
        <v>148</v>
      </c>
      <c r="M5270">
        <v>3.5</v>
      </c>
      <c r="N5270">
        <v>1</v>
      </c>
      <c r="O5270">
        <v>148</v>
      </c>
      <c r="P5270">
        <v>3.5</v>
      </c>
      <c r="Q5270">
        <v>1</v>
      </c>
      <c r="R5270">
        <v>3.5</v>
      </c>
      <c r="S5270">
        <v>3.5</v>
      </c>
      <c r="T5270" s="1">
        <v>44768</v>
      </c>
      <c r="U5270" t="str">
        <f t="shared" si="410"/>
        <v>Red Bull - Original</v>
      </c>
      <c r="V5270" t="str">
        <f t="shared" si="411"/>
        <v>Carbonated</v>
      </c>
      <c r="W5270" t="s">
        <v>34</v>
      </c>
      <c r="X5270" t="b">
        <f t="shared" si="413"/>
        <v>1</v>
      </c>
      <c r="Y5270">
        <f t="shared" si="412"/>
        <v>3.5</v>
      </c>
      <c r="Z5270" s="2">
        <f t="shared" si="414"/>
        <v>2.3333333333333335</v>
      </c>
      <c r="AA5270" t="s">
        <v>37</v>
      </c>
      <c r="AB5270" t="s">
        <v>150</v>
      </c>
      <c r="AD5270" t="s">
        <v>91</v>
      </c>
      <c r="AE5270" t="s">
        <v>813</v>
      </c>
      <c r="AF5270">
        <v>2022</v>
      </c>
    </row>
    <row r="5271" spans="1:32" x14ac:dyDescent="0.25">
      <c r="A5271" t="s">
        <v>29</v>
      </c>
      <c r="B5271" t="s">
        <v>394</v>
      </c>
      <c r="C5271" t="s">
        <v>395</v>
      </c>
      <c r="D5271" t="s">
        <v>396</v>
      </c>
      <c r="E5271">
        <f>_xlfn.XLOOKUP(Table1[[#This Row],[Location]],'Location analysis'!A:A,'Location analysis'!B:B)</f>
        <v>40.416893999999999</v>
      </c>
      <c r="F5271">
        <f>_xlfn.XLOOKUP(Table1[[#This Row],[Location]],'Location analysis'!A:A,'Location analysis'!C:C)</f>
        <v>-74.420399000000003</v>
      </c>
      <c r="G5271" t="s">
        <v>182</v>
      </c>
      <c r="H5271" t="s">
        <v>34</v>
      </c>
      <c r="I5271">
        <v>15433601193</v>
      </c>
      <c r="J5271" t="s">
        <v>812</v>
      </c>
      <c r="K5271" t="s">
        <v>36</v>
      </c>
      <c r="L5271">
        <v>142</v>
      </c>
      <c r="M5271">
        <v>1.5</v>
      </c>
      <c r="N5271">
        <v>1</v>
      </c>
      <c r="O5271">
        <v>142</v>
      </c>
      <c r="P5271">
        <v>1.5</v>
      </c>
      <c r="Q5271">
        <v>1</v>
      </c>
      <c r="R5271">
        <v>1.5</v>
      </c>
      <c r="S5271">
        <v>4</v>
      </c>
      <c r="T5271" s="1">
        <v>44772</v>
      </c>
      <c r="U5271" t="str">
        <f t="shared" si="410"/>
        <v>Coca Cola - Zero Sugar</v>
      </c>
      <c r="V5271" t="str">
        <f t="shared" si="411"/>
        <v>Carbonated</v>
      </c>
      <c r="W5271" t="s">
        <v>34</v>
      </c>
      <c r="X5271" t="b">
        <f t="shared" si="413"/>
        <v>1</v>
      </c>
      <c r="Y5271">
        <f t="shared" si="412"/>
        <v>1.5</v>
      </c>
      <c r="Z5271" s="2">
        <f t="shared" si="414"/>
        <v>1</v>
      </c>
      <c r="AA5271" t="s">
        <v>183</v>
      </c>
      <c r="AB5271" t="s">
        <v>184</v>
      </c>
      <c r="AD5271" t="s">
        <v>91</v>
      </c>
      <c r="AE5271" t="s">
        <v>813</v>
      </c>
      <c r="AF5271">
        <v>2022</v>
      </c>
    </row>
    <row r="5272" spans="1:32" x14ac:dyDescent="0.25">
      <c r="A5272" t="s">
        <v>29</v>
      </c>
      <c r="B5272" t="s">
        <v>394</v>
      </c>
      <c r="C5272" t="s">
        <v>395</v>
      </c>
      <c r="D5272" t="s">
        <v>396</v>
      </c>
      <c r="E5272">
        <f>_xlfn.XLOOKUP(Table1[[#This Row],[Location]],'Location analysis'!A:A,'Location analysis'!B:B)</f>
        <v>40.416893999999999</v>
      </c>
      <c r="F5272">
        <f>_xlfn.XLOOKUP(Table1[[#This Row],[Location]],'Location analysis'!A:A,'Location analysis'!C:C)</f>
        <v>-74.420399000000003</v>
      </c>
      <c r="G5272" t="s">
        <v>612</v>
      </c>
      <c r="H5272" t="s">
        <v>43</v>
      </c>
      <c r="I5272">
        <v>15433601193</v>
      </c>
      <c r="J5272" t="s">
        <v>812</v>
      </c>
      <c r="K5272" t="s">
        <v>36</v>
      </c>
      <c r="L5272">
        <v>122</v>
      </c>
      <c r="M5272">
        <v>1.25</v>
      </c>
      <c r="N5272">
        <v>2</v>
      </c>
      <c r="O5272">
        <v>122</v>
      </c>
      <c r="P5272">
        <v>1.25</v>
      </c>
      <c r="Q5272">
        <v>2</v>
      </c>
      <c r="R5272">
        <v>2.5</v>
      </c>
      <c r="S5272">
        <v>4</v>
      </c>
      <c r="T5272" s="1">
        <v>44772</v>
      </c>
      <c r="U5272" t="str">
        <f t="shared" si="410"/>
        <v>Goldfish Baked - Cheddar</v>
      </c>
      <c r="V5272" t="str">
        <f t="shared" si="411"/>
        <v>Food</v>
      </c>
      <c r="W5272" t="s">
        <v>43</v>
      </c>
      <c r="X5272" t="b">
        <f t="shared" si="413"/>
        <v>1</v>
      </c>
      <c r="Y5272">
        <f t="shared" si="412"/>
        <v>1.25</v>
      </c>
      <c r="Z5272" s="2">
        <f t="shared" si="414"/>
        <v>0.83333333333333337</v>
      </c>
      <c r="AA5272" t="s">
        <v>613</v>
      </c>
      <c r="AB5272" t="s">
        <v>614</v>
      </c>
      <c r="AD5272" t="s">
        <v>91</v>
      </c>
      <c r="AE5272" t="s">
        <v>813</v>
      </c>
      <c r="AF5272">
        <v>2022</v>
      </c>
    </row>
    <row r="5273" spans="1:32" x14ac:dyDescent="0.25">
      <c r="A5273" t="s">
        <v>29</v>
      </c>
      <c r="B5273" t="s">
        <v>394</v>
      </c>
      <c r="C5273" t="s">
        <v>395</v>
      </c>
      <c r="D5273" t="s">
        <v>396</v>
      </c>
      <c r="E5273">
        <f>_xlfn.XLOOKUP(Table1[[#This Row],[Location]],'Location analysis'!A:A,'Location analysis'!B:B)</f>
        <v>40.416893999999999</v>
      </c>
      <c r="F5273">
        <f>_xlfn.XLOOKUP(Table1[[#This Row],[Location]],'Location analysis'!A:A,'Location analysis'!C:C)</f>
        <v>-74.420399000000003</v>
      </c>
      <c r="G5273" t="s">
        <v>583</v>
      </c>
      <c r="H5273" t="s">
        <v>43</v>
      </c>
      <c r="I5273">
        <v>15434129850</v>
      </c>
      <c r="J5273" t="s">
        <v>812</v>
      </c>
      <c r="K5273" t="s">
        <v>36</v>
      </c>
      <c r="L5273">
        <v>158</v>
      </c>
      <c r="M5273">
        <v>2.5</v>
      </c>
      <c r="N5273">
        <v>1</v>
      </c>
      <c r="O5273">
        <v>158</v>
      </c>
      <c r="P5273">
        <v>2.5</v>
      </c>
      <c r="Q5273">
        <v>1</v>
      </c>
      <c r="R5273">
        <v>2.5</v>
      </c>
      <c r="S5273">
        <v>2.5</v>
      </c>
      <c r="T5273" s="1">
        <v>44772</v>
      </c>
      <c r="U5273" t="str">
        <f t="shared" si="410"/>
        <v>Lenny &amp; Larrys - Chocolate Chip</v>
      </c>
      <c r="V5273" t="str">
        <f t="shared" si="411"/>
        <v>Food</v>
      </c>
      <c r="W5273" t="s">
        <v>43</v>
      </c>
      <c r="X5273" t="b">
        <f t="shared" si="413"/>
        <v>1</v>
      </c>
      <c r="Y5273">
        <f t="shared" si="412"/>
        <v>2.5</v>
      </c>
      <c r="Z5273" s="2">
        <f t="shared" si="414"/>
        <v>1.6666666666666667</v>
      </c>
      <c r="AA5273" t="s">
        <v>422</v>
      </c>
      <c r="AB5273" t="s">
        <v>444</v>
      </c>
      <c r="AD5273" t="s">
        <v>91</v>
      </c>
      <c r="AE5273" t="s">
        <v>813</v>
      </c>
      <c r="AF5273">
        <v>2022</v>
      </c>
    </row>
    <row r="5274" spans="1:32" x14ac:dyDescent="0.25">
      <c r="A5274" t="s">
        <v>29</v>
      </c>
      <c r="B5274" t="s">
        <v>30</v>
      </c>
      <c r="C5274" t="s">
        <v>31</v>
      </c>
      <c r="D5274" t="s">
        <v>32</v>
      </c>
      <c r="E5274">
        <f>_xlfn.XLOOKUP(Table1[[#This Row],[Location]],'Location analysis'!A:A,'Location analysis'!B:B)</f>
        <v>40.423690999999998</v>
      </c>
      <c r="F5274">
        <f>_xlfn.XLOOKUP(Table1[[#This Row],[Location]],'Location analysis'!A:A,'Location analysis'!C:C)</f>
        <v>-74.380831999999998</v>
      </c>
      <c r="G5274" t="s">
        <v>251</v>
      </c>
      <c r="H5274" t="s">
        <v>43</v>
      </c>
      <c r="I5274">
        <v>15434599418</v>
      </c>
      <c r="J5274" t="s">
        <v>812</v>
      </c>
      <c r="K5274" t="s">
        <v>36</v>
      </c>
      <c r="L5274">
        <v>124</v>
      </c>
      <c r="M5274">
        <v>1.5</v>
      </c>
      <c r="N5274">
        <v>1</v>
      </c>
      <c r="O5274">
        <v>124</v>
      </c>
      <c r="P5274">
        <v>1.5</v>
      </c>
      <c r="Q5274">
        <v>1</v>
      </c>
      <c r="R5274">
        <v>1.5</v>
      </c>
      <c r="S5274">
        <v>1.5</v>
      </c>
      <c r="T5274" s="1">
        <v>44768</v>
      </c>
      <c r="U5274" t="str">
        <f t="shared" si="410"/>
        <v>CheezIt - Double Cheese</v>
      </c>
      <c r="V5274" t="str">
        <f t="shared" si="411"/>
        <v>Food</v>
      </c>
      <c r="W5274" t="s">
        <v>43</v>
      </c>
      <c r="X5274" t="b">
        <f t="shared" si="413"/>
        <v>1</v>
      </c>
      <c r="Y5274">
        <f t="shared" si="412"/>
        <v>1.5</v>
      </c>
      <c r="Z5274" s="2">
        <f t="shared" si="414"/>
        <v>1</v>
      </c>
      <c r="AA5274" t="s">
        <v>193</v>
      </c>
      <c r="AB5274" t="s">
        <v>252</v>
      </c>
      <c r="AD5274" t="s">
        <v>91</v>
      </c>
      <c r="AE5274" t="s">
        <v>813</v>
      </c>
      <c r="AF5274">
        <v>2022</v>
      </c>
    </row>
    <row r="5275" spans="1:32" x14ac:dyDescent="0.25">
      <c r="A5275" t="s">
        <v>29</v>
      </c>
      <c r="B5275" t="s">
        <v>30</v>
      </c>
      <c r="C5275" t="s">
        <v>31</v>
      </c>
      <c r="D5275" t="s">
        <v>32</v>
      </c>
      <c r="E5275">
        <f>_xlfn.XLOOKUP(Table1[[#This Row],[Location]],'Location analysis'!A:A,'Location analysis'!B:B)</f>
        <v>40.423690999999998</v>
      </c>
      <c r="F5275">
        <f>_xlfn.XLOOKUP(Table1[[#This Row],[Location]],'Location analysis'!A:A,'Location analysis'!C:C)</f>
        <v>-74.380831999999998</v>
      </c>
      <c r="G5275" t="s">
        <v>251</v>
      </c>
      <c r="H5275" t="s">
        <v>43</v>
      </c>
      <c r="I5275">
        <v>15434634981</v>
      </c>
      <c r="J5275" t="s">
        <v>812</v>
      </c>
      <c r="K5275" t="s">
        <v>36</v>
      </c>
      <c r="L5275">
        <v>124</v>
      </c>
      <c r="M5275">
        <v>1.5</v>
      </c>
      <c r="N5275">
        <v>1</v>
      </c>
      <c r="O5275">
        <v>124</v>
      </c>
      <c r="P5275">
        <v>1.5</v>
      </c>
      <c r="Q5275">
        <v>1</v>
      </c>
      <c r="R5275">
        <v>1.5</v>
      </c>
      <c r="S5275">
        <v>1.5</v>
      </c>
      <c r="T5275" s="1">
        <v>44768</v>
      </c>
      <c r="U5275" t="str">
        <f t="shared" si="410"/>
        <v>CheezIt - Double Cheese</v>
      </c>
      <c r="V5275" t="str">
        <f t="shared" si="411"/>
        <v>Food</v>
      </c>
      <c r="W5275" t="s">
        <v>43</v>
      </c>
      <c r="X5275" t="b">
        <f t="shared" si="413"/>
        <v>1</v>
      </c>
      <c r="Y5275">
        <f t="shared" si="412"/>
        <v>1.5</v>
      </c>
      <c r="Z5275" s="2">
        <f t="shared" si="414"/>
        <v>1</v>
      </c>
      <c r="AA5275" t="s">
        <v>193</v>
      </c>
      <c r="AB5275" t="s">
        <v>252</v>
      </c>
      <c r="AD5275" t="s">
        <v>91</v>
      </c>
      <c r="AE5275" t="s">
        <v>813</v>
      </c>
      <c r="AF5275">
        <v>2022</v>
      </c>
    </row>
    <row r="5276" spans="1:32" x14ac:dyDescent="0.25">
      <c r="A5276" t="s">
        <v>29</v>
      </c>
      <c r="B5276" t="s">
        <v>62</v>
      </c>
      <c r="C5276" t="s">
        <v>63</v>
      </c>
      <c r="D5276" t="s">
        <v>64</v>
      </c>
      <c r="E5276">
        <f>_xlfn.XLOOKUP(Table1[[#This Row],[Location]],'Location analysis'!A:A,'Location analysis'!B:B)</f>
        <v>40.091900000000003</v>
      </c>
      <c r="F5276">
        <f>_xlfn.XLOOKUP(Table1[[#This Row],[Location]],'Location analysis'!A:A,'Location analysis'!C:C)</f>
        <v>-74.358699999999999</v>
      </c>
      <c r="G5276" t="s">
        <v>112</v>
      </c>
      <c r="H5276" t="s">
        <v>43</v>
      </c>
      <c r="I5276">
        <v>15434832612</v>
      </c>
      <c r="J5276" t="s">
        <v>812</v>
      </c>
      <c r="K5276" t="s">
        <v>51</v>
      </c>
      <c r="L5276">
        <v>132</v>
      </c>
      <c r="M5276">
        <v>2</v>
      </c>
      <c r="N5276">
        <v>1</v>
      </c>
      <c r="O5276">
        <v>132</v>
      </c>
      <c r="P5276">
        <v>2</v>
      </c>
      <c r="Q5276">
        <v>1</v>
      </c>
      <c r="R5276">
        <v>2</v>
      </c>
      <c r="S5276">
        <v>2</v>
      </c>
      <c r="T5276" s="1">
        <v>44768</v>
      </c>
      <c r="U5276" t="str">
        <f t="shared" si="410"/>
        <v>Robert Irvine's - Fit Crunch -  Chocolate Pea</v>
      </c>
      <c r="V5276" t="str">
        <f t="shared" si="411"/>
        <v>Food</v>
      </c>
      <c r="W5276" t="s">
        <v>43</v>
      </c>
      <c r="X5276" t="b">
        <f t="shared" si="413"/>
        <v>1</v>
      </c>
      <c r="Y5276">
        <f t="shared" si="412"/>
        <v>2</v>
      </c>
      <c r="Z5276" s="2">
        <f t="shared" si="414"/>
        <v>1.3333333333333333</v>
      </c>
      <c r="AA5276" t="s">
        <v>113</v>
      </c>
      <c r="AB5276" t="s">
        <v>114</v>
      </c>
      <c r="AC5276" t="s">
        <v>115</v>
      </c>
      <c r="AD5276" t="s">
        <v>91</v>
      </c>
      <c r="AE5276" t="s">
        <v>813</v>
      </c>
      <c r="AF5276">
        <v>2022</v>
      </c>
    </row>
    <row r="5277" spans="1:32" x14ac:dyDescent="0.25">
      <c r="A5277" t="s">
        <v>29</v>
      </c>
      <c r="B5277" t="s">
        <v>394</v>
      </c>
      <c r="C5277" t="s">
        <v>395</v>
      </c>
      <c r="D5277" t="s">
        <v>396</v>
      </c>
      <c r="E5277">
        <f>_xlfn.XLOOKUP(Table1[[#This Row],[Location]],'Location analysis'!A:A,'Location analysis'!B:B)</f>
        <v>40.416893999999999</v>
      </c>
      <c r="F5277">
        <f>_xlfn.XLOOKUP(Table1[[#This Row],[Location]],'Location analysis'!A:A,'Location analysis'!C:C)</f>
        <v>-74.420399000000003</v>
      </c>
      <c r="G5277" t="s">
        <v>182</v>
      </c>
      <c r="H5277" t="s">
        <v>34</v>
      </c>
      <c r="I5277">
        <v>15435161868</v>
      </c>
      <c r="J5277" t="s">
        <v>812</v>
      </c>
      <c r="K5277" t="s">
        <v>36</v>
      </c>
      <c r="L5277">
        <v>142</v>
      </c>
      <c r="M5277">
        <v>1.5</v>
      </c>
      <c r="N5277">
        <v>1</v>
      </c>
      <c r="O5277">
        <v>142</v>
      </c>
      <c r="P5277">
        <v>1.5</v>
      </c>
      <c r="Q5277">
        <v>1</v>
      </c>
      <c r="R5277">
        <v>1.5</v>
      </c>
      <c r="S5277">
        <v>1.5</v>
      </c>
      <c r="T5277" s="1">
        <v>44772</v>
      </c>
      <c r="U5277" t="str">
        <f t="shared" si="410"/>
        <v>Coca Cola - Zero Sugar</v>
      </c>
      <c r="V5277" t="str">
        <f t="shared" si="411"/>
        <v>Carbonated</v>
      </c>
      <c r="W5277" t="s">
        <v>34</v>
      </c>
      <c r="X5277" t="b">
        <f t="shared" si="413"/>
        <v>1</v>
      </c>
      <c r="Y5277">
        <f t="shared" si="412"/>
        <v>1.5</v>
      </c>
      <c r="Z5277" s="2">
        <f t="shared" si="414"/>
        <v>1</v>
      </c>
      <c r="AA5277" t="s">
        <v>183</v>
      </c>
      <c r="AB5277" t="s">
        <v>184</v>
      </c>
      <c r="AD5277" t="s">
        <v>91</v>
      </c>
      <c r="AE5277" t="s">
        <v>813</v>
      </c>
      <c r="AF5277">
        <v>2022</v>
      </c>
    </row>
    <row r="5278" spans="1:32" x14ac:dyDescent="0.25">
      <c r="A5278" t="s">
        <v>29</v>
      </c>
      <c r="B5278" t="s">
        <v>30</v>
      </c>
      <c r="C5278" t="s">
        <v>31</v>
      </c>
      <c r="D5278" t="s">
        <v>32</v>
      </c>
      <c r="E5278">
        <f>_xlfn.XLOOKUP(Table1[[#This Row],[Location]],'Location analysis'!A:A,'Location analysis'!B:B)</f>
        <v>40.423690999999998</v>
      </c>
      <c r="F5278">
        <f>_xlfn.XLOOKUP(Table1[[#This Row],[Location]],'Location analysis'!A:A,'Location analysis'!C:C)</f>
        <v>-74.380831999999998</v>
      </c>
      <c r="G5278" t="s">
        <v>128</v>
      </c>
      <c r="H5278" t="s">
        <v>43</v>
      </c>
      <c r="I5278">
        <v>15435282126</v>
      </c>
      <c r="J5278" t="s">
        <v>812</v>
      </c>
      <c r="K5278" t="s">
        <v>51</v>
      </c>
      <c r="L5278">
        <v>110</v>
      </c>
      <c r="M5278">
        <v>1.5</v>
      </c>
      <c r="N5278">
        <v>1</v>
      </c>
      <c r="O5278">
        <v>110</v>
      </c>
      <c r="P5278">
        <v>1.5</v>
      </c>
      <c r="Q5278">
        <v>1</v>
      </c>
      <c r="R5278">
        <v>1.5</v>
      </c>
      <c r="S5278">
        <v>1.5</v>
      </c>
      <c r="T5278" s="1">
        <v>44768</v>
      </c>
      <c r="U5278" t="str">
        <f t="shared" si="410"/>
        <v>SunChips Multigrain - Salsa</v>
      </c>
      <c r="V5278" t="str">
        <f t="shared" si="411"/>
        <v>Food</v>
      </c>
      <c r="W5278" t="s">
        <v>43</v>
      </c>
      <c r="X5278" t="b">
        <f t="shared" si="413"/>
        <v>1</v>
      </c>
      <c r="Y5278">
        <f t="shared" si="412"/>
        <v>1.5</v>
      </c>
      <c r="Z5278" s="2">
        <f t="shared" si="414"/>
        <v>1</v>
      </c>
      <c r="AA5278" t="s">
        <v>129</v>
      </c>
      <c r="AB5278" t="s">
        <v>130</v>
      </c>
      <c r="AD5278" t="s">
        <v>91</v>
      </c>
      <c r="AE5278" t="s">
        <v>813</v>
      </c>
      <c r="AF5278">
        <v>2022</v>
      </c>
    </row>
    <row r="5279" spans="1:32" x14ac:dyDescent="0.25">
      <c r="A5279" t="s">
        <v>29</v>
      </c>
      <c r="B5279" t="s">
        <v>30</v>
      </c>
      <c r="C5279" t="s">
        <v>31</v>
      </c>
      <c r="D5279" t="s">
        <v>32</v>
      </c>
      <c r="E5279">
        <f>_xlfn.XLOOKUP(Table1[[#This Row],[Location]],'Location analysis'!A:A,'Location analysis'!B:B)</f>
        <v>40.423690999999998</v>
      </c>
      <c r="F5279">
        <f>_xlfn.XLOOKUP(Table1[[#This Row],[Location]],'Location analysis'!A:A,'Location analysis'!C:C)</f>
        <v>-74.380831999999998</v>
      </c>
      <c r="G5279" t="s">
        <v>329</v>
      </c>
      <c r="H5279" t="s">
        <v>49</v>
      </c>
      <c r="I5279">
        <v>15435296052</v>
      </c>
      <c r="J5279" t="s">
        <v>812</v>
      </c>
      <c r="K5279" t="s">
        <v>51</v>
      </c>
      <c r="L5279">
        <v>144</v>
      </c>
      <c r="M5279">
        <v>2.75</v>
      </c>
      <c r="N5279">
        <v>1</v>
      </c>
      <c r="O5279">
        <v>144</v>
      </c>
      <c r="P5279">
        <v>2.75</v>
      </c>
      <c r="Q5279">
        <v>1</v>
      </c>
      <c r="R5279">
        <v>2.75</v>
      </c>
      <c r="S5279">
        <v>2.75</v>
      </c>
      <c r="T5279" s="1">
        <v>44768</v>
      </c>
      <c r="U5279" t="str">
        <f t="shared" si="410"/>
        <v>Snapple Tea - Raspberry</v>
      </c>
      <c r="V5279" t="str">
        <f t="shared" si="411"/>
        <v>Non Carbonated</v>
      </c>
      <c r="W5279" t="s">
        <v>49</v>
      </c>
      <c r="X5279" t="b">
        <f t="shared" si="413"/>
        <v>1</v>
      </c>
      <c r="Y5279">
        <f t="shared" si="412"/>
        <v>2.75</v>
      </c>
      <c r="Z5279" s="2">
        <f t="shared" si="414"/>
        <v>1.8333333333333333</v>
      </c>
      <c r="AA5279" t="s">
        <v>330</v>
      </c>
      <c r="AB5279" t="s">
        <v>144</v>
      </c>
      <c r="AD5279" t="s">
        <v>91</v>
      </c>
      <c r="AE5279" t="s">
        <v>813</v>
      </c>
      <c r="AF5279">
        <v>2022</v>
      </c>
    </row>
    <row r="5280" spans="1:32" x14ac:dyDescent="0.25">
      <c r="A5280" t="s">
        <v>29</v>
      </c>
      <c r="B5280" t="s">
        <v>30</v>
      </c>
      <c r="C5280" t="s">
        <v>31</v>
      </c>
      <c r="D5280" t="s">
        <v>32</v>
      </c>
      <c r="E5280">
        <f>_xlfn.XLOOKUP(Table1[[#This Row],[Location]],'Location analysis'!A:A,'Location analysis'!B:B)</f>
        <v>40.423690999999998</v>
      </c>
      <c r="F5280">
        <f>_xlfn.XLOOKUP(Table1[[#This Row],[Location]],'Location analysis'!A:A,'Location analysis'!C:C)</f>
        <v>-74.380831999999998</v>
      </c>
      <c r="G5280" t="s">
        <v>128</v>
      </c>
      <c r="H5280" t="s">
        <v>43</v>
      </c>
      <c r="I5280">
        <v>15435298635</v>
      </c>
      <c r="J5280" t="s">
        <v>812</v>
      </c>
      <c r="K5280" t="s">
        <v>51</v>
      </c>
      <c r="L5280">
        <v>110</v>
      </c>
      <c r="M5280">
        <v>1.5</v>
      </c>
      <c r="N5280">
        <v>1</v>
      </c>
      <c r="O5280">
        <v>110</v>
      </c>
      <c r="P5280">
        <v>1.5</v>
      </c>
      <c r="Q5280">
        <v>1</v>
      </c>
      <c r="R5280">
        <v>1.5</v>
      </c>
      <c r="S5280">
        <v>1.5</v>
      </c>
      <c r="T5280" s="1">
        <v>44768</v>
      </c>
      <c r="U5280" t="str">
        <f t="shared" si="410"/>
        <v>SunChips Multigrain - Salsa</v>
      </c>
      <c r="V5280" t="str">
        <f t="shared" si="411"/>
        <v>Food</v>
      </c>
      <c r="W5280" t="s">
        <v>43</v>
      </c>
      <c r="X5280" t="b">
        <f t="shared" si="413"/>
        <v>1</v>
      </c>
      <c r="Y5280">
        <f t="shared" si="412"/>
        <v>1.5</v>
      </c>
      <c r="Z5280" s="2">
        <f t="shared" si="414"/>
        <v>1</v>
      </c>
      <c r="AA5280" t="s">
        <v>129</v>
      </c>
      <c r="AB5280" t="s">
        <v>130</v>
      </c>
      <c r="AD5280" t="s">
        <v>91</v>
      </c>
      <c r="AE5280" t="s">
        <v>813</v>
      </c>
      <c r="AF5280">
        <v>2022</v>
      </c>
    </row>
    <row r="5281" spans="1:32" x14ac:dyDescent="0.25">
      <c r="A5281" t="s">
        <v>29</v>
      </c>
      <c r="B5281" t="s">
        <v>46</v>
      </c>
      <c r="C5281" t="s">
        <v>31</v>
      </c>
      <c r="D5281" t="s">
        <v>47</v>
      </c>
      <c r="E5281">
        <f>_xlfn.XLOOKUP(Table1[[#This Row],[Location]],'Location analysis'!A:A,'Location analysis'!B:B)</f>
        <v>40.423690999999998</v>
      </c>
      <c r="F5281">
        <f>_xlfn.XLOOKUP(Table1[[#This Row],[Location]],'Location analysis'!A:A,'Location analysis'!C:C)</f>
        <v>-74.380831999999998</v>
      </c>
      <c r="G5281" t="s">
        <v>70</v>
      </c>
      <c r="H5281" t="s">
        <v>34</v>
      </c>
      <c r="I5281">
        <v>15435467196</v>
      </c>
      <c r="J5281" t="s">
        <v>812</v>
      </c>
      <c r="K5281" t="s">
        <v>51</v>
      </c>
      <c r="L5281">
        <v>146</v>
      </c>
      <c r="M5281">
        <v>3</v>
      </c>
      <c r="N5281">
        <v>1</v>
      </c>
      <c r="O5281">
        <v>146</v>
      </c>
      <c r="P5281">
        <v>3</v>
      </c>
      <c r="Q5281">
        <v>1</v>
      </c>
      <c r="R5281">
        <v>3</v>
      </c>
      <c r="S5281">
        <v>3</v>
      </c>
      <c r="T5281" s="1">
        <v>44768</v>
      </c>
      <c r="U5281" t="str">
        <f t="shared" si="410"/>
        <v>Monster Energy Original</v>
      </c>
      <c r="V5281" t="str">
        <f t="shared" si="411"/>
        <v>Carbonated</v>
      </c>
      <c r="W5281" t="s">
        <v>34</v>
      </c>
      <c r="X5281" t="b">
        <f t="shared" si="413"/>
        <v>1</v>
      </c>
      <c r="Y5281">
        <f t="shared" si="412"/>
        <v>3</v>
      </c>
      <c r="Z5281" s="2">
        <f t="shared" si="414"/>
        <v>2</v>
      </c>
      <c r="AA5281" t="s">
        <v>70</v>
      </c>
      <c r="AD5281" t="s">
        <v>91</v>
      </c>
      <c r="AE5281" t="s">
        <v>813</v>
      </c>
      <c r="AF5281">
        <v>2022</v>
      </c>
    </row>
    <row r="5282" spans="1:32" x14ac:dyDescent="0.25">
      <c r="A5282" t="s">
        <v>29</v>
      </c>
      <c r="B5282" t="s">
        <v>46</v>
      </c>
      <c r="C5282" t="s">
        <v>31</v>
      </c>
      <c r="D5282" t="s">
        <v>47</v>
      </c>
      <c r="E5282">
        <f>_xlfn.XLOOKUP(Table1[[#This Row],[Location]],'Location analysis'!A:A,'Location analysis'!B:B)</f>
        <v>40.423690999999998</v>
      </c>
      <c r="F5282">
        <f>_xlfn.XLOOKUP(Table1[[#This Row],[Location]],'Location analysis'!A:A,'Location analysis'!C:C)</f>
        <v>-74.380831999999998</v>
      </c>
      <c r="G5282" t="s">
        <v>137</v>
      </c>
      <c r="H5282" t="s">
        <v>97</v>
      </c>
      <c r="I5282">
        <v>15435482602</v>
      </c>
      <c r="J5282" t="s">
        <v>812</v>
      </c>
      <c r="K5282" t="s">
        <v>51</v>
      </c>
      <c r="L5282">
        <v>144</v>
      </c>
      <c r="M5282">
        <v>1.5</v>
      </c>
      <c r="N5282">
        <v>1</v>
      </c>
      <c r="O5282">
        <v>144</v>
      </c>
      <c r="P5282">
        <v>1.5</v>
      </c>
      <c r="Q5282">
        <v>1</v>
      </c>
      <c r="R5282">
        <v>1.5</v>
      </c>
      <c r="S5282">
        <v>1.5</v>
      </c>
      <c r="T5282" s="1">
        <v>44768</v>
      </c>
      <c r="U5282" t="str">
        <f t="shared" si="410"/>
        <v>Poland Springs Water</v>
      </c>
      <c r="V5282" t="str">
        <f t="shared" si="411"/>
        <v>Water</v>
      </c>
      <c r="W5282" t="s">
        <v>97</v>
      </c>
      <c r="X5282" t="b">
        <f t="shared" si="413"/>
        <v>1</v>
      </c>
      <c r="Y5282">
        <f t="shared" si="412"/>
        <v>1.5</v>
      </c>
      <c r="Z5282" s="2">
        <f t="shared" si="414"/>
        <v>1</v>
      </c>
      <c r="AA5282" t="s">
        <v>137</v>
      </c>
      <c r="AD5282" t="s">
        <v>91</v>
      </c>
      <c r="AE5282" t="s">
        <v>813</v>
      </c>
      <c r="AF5282">
        <v>2022</v>
      </c>
    </row>
    <row r="5283" spans="1:32" x14ac:dyDescent="0.25">
      <c r="A5283" t="s">
        <v>29</v>
      </c>
      <c r="B5283" t="s">
        <v>62</v>
      </c>
      <c r="C5283" t="s">
        <v>63</v>
      </c>
      <c r="D5283" t="s">
        <v>64</v>
      </c>
      <c r="E5283">
        <f>_xlfn.XLOOKUP(Table1[[#This Row],[Location]],'Location analysis'!A:A,'Location analysis'!B:B)</f>
        <v>40.091900000000003</v>
      </c>
      <c r="F5283">
        <f>_xlfn.XLOOKUP(Table1[[#This Row],[Location]],'Location analysis'!A:A,'Location analysis'!C:C)</f>
        <v>-74.358699999999999</v>
      </c>
      <c r="G5283" t="s">
        <v>520</v>
      </c>
      <c r="H5283" t="s">
        <v>43</v>
      </c>
      <c r="I5283">
        <v>15435530136</v>
      </c>
      <c r="J5283" t="s">
        <v>812</v>
      </c>
      <c r="K5283" t="s">
        <v>51</v>
      </c>
      <c r="L5283">
        <v>114</v>
      </c>
      <c r="M5283">
        <v>1.5</v>
      </c>
      <c r="N5283">
        <v>1</v>
      </c>
      <c r="O5283">
        <v>114</v>
      </c>
      <c r="P5283">
        <v>1.5</v>
      </c>
      <c r="Q5283">
        <v>1</v>
      </c>
      <c r="R5283">
        <v>1.5</v>
      </c>
      <c r="S5283">
        <v>1.5</v>
      </c>
      <c r="T5283" s="1">
        <v>44768</v>
      </c>
      <c r="U5283" t="str">
        <f t="shared" si="410"/>
        <v>Pop Corners - Sea Salt</v>
      </c>
      <c r="V5283" t="str">
        <f t="shared" si="411"/>
        <v>Food</v>
      </c>
      <c r="W5283" t="s">
        <v>43</v>
      </c>
      <c r="X5283" t="b">
        <f t="shared" si="413"/>
        <v>1</v>
      </c>
      <c r="Y5283">
        <f t="shared" si="412"/>
        <v>1.5</v>
      </c>
      <c r="Z5283" s="2">
        <f t="shared" si="414"/>
        <v>1</v>
      </c>
      <c r="AA5283" t="s">
        <v>509</v>
      </c>
      <c r="AB5283" t="s">
        <v>157</v>
      </c>
      <c r="AD5283" t="s">
        <v>91</v>
      </c>
      <c r="AE5283" t="s">
        <v>813</v>
      </c>
      <c r="AF5283">
        <v>2022</v>
      </c>
    </row>
    <row r="5284" spans="1:32" x14ac:dyDescent="0.25">
      <c r="A5284" t="s">
        <v>29</v>
      </c>
      <c r="B5284" t="s">
        <v>30</v>
      </c>
      <c r="C5284" t="s">
        <v>31</v>
      </c>
      <c r="D5284" t="s">
        <v>32</v>
      </c>
      <c r="E5284">
        <f>_xlfn.XLOOKUP(Table1[[#This Row],[Location]],'Location analysis'!A:A,'Location analysis'!B:B)</f>
        <v>40.423690999999998</v>
      </c>
      <c r="F5284">
        <f>_xlfn.XLOOKUP(Table1[[#This Row],[Location]],'Location analysis'!A:A,'Location analysis'!C:C)</f>
        <v>-74.380831999999998</v>
      </c>
      <c r="G5284" t="s">
        <v>137</v>
      </c>
      <c r="H5284" t="s">
        <v>97</v>
      </c>
      <c r="I5284">
        <v>15435539403</v>
      </c>
      <c r="J5284" t="s">
        <v>812</v>
      </c>
      <c r="K5284" t="s">
        <v>51</v>
      </c>
      <c r="L5284">
        <v>143</v>
      </c>
      <c r="M5284">
        <v>2</v>
      </c>
      <c r="N5284">
        <v>1</v>
      </c>
      <c r="O5284">
        <v>143</v>
      </c>
      <c r="P5284">
        <v>2</v>
      </c>
      <c r="Q5284">
        <v>1</v>
      </c>
      <c r="R5284">
        <v>2</v>
      </c>
      <c r="S5284">
        <v>2</v>
      </c>
      <c r="T5284" s="1">
        <v>44768</v>
      </c>
      <c r="U5284" t="str">
        <f t="shared" si="410"/>
        <v>Poland Springs Water</v>
      </c>
      <c r="V5284" t="str">
        <f t="shared" si="411"/>
        <v>Water</v>
      </c>
      <c r="W5284" t="s">
        <v>97</v>
      </c>
      <c r="X5284" t="b">
        <f t="shared" si="413"/>
        <v>1</v>
      </c>
      <c r="Y5284">
        <f t="shared" si="412"/>
        <v>2</v>
      </c>
      <c r="Z5284" s="2">
        <f t="shared" si="414"/>
        <v>1.3333333333333333</v>
      </c>
      <c r="AA5284" t="s">
        <v>137</v>
      </c>
      <c r="AD5284" t="s">
        <v>91</v>
      </c>
      <c r="AE5284" t="s">
        <v>813</v>
      </c>
      <c r="AF5284">
        <v>2022</v>
      </c>
    </row>
    <row r="5285" spans="1:32" x14ac:dyDescent="0.25">
      <c r="A5285" t="s">
        <v>29</v>
      </c>
      <c r="B5285" t="s">
        <v>394</v>
      </c>
      <c r="C5285" t="s">
        <v>395</v>
      </c>
      <c r="D5285" t="s">
        <v>396</v>
      </c>
      <c r="E5285">
        <f>_xlfn.XLOOKUP(Table1[[#This Row],[Location]],'Location analysis'!A:A,'Location analysis'!B:B)</f>
        <v>40.416893999999999</v>
      </c>
      <c r="F5285">
        <f>_xlfn.XLOOKUP(Table1[[#This Row],[Location]],'Location analysis'!A:A,'Location analysis'!C:C)</f>
        <v>-74.420399000000003</v>
      </c>
      <c r="G5285" t="s">
        <v>570</v>
      </c>
      <c r="H5285" t="s">
        <v>97</v>
      </c>
      <c r="I5285">
        <v>15435681456</v>
      </c>
      <c r="J5285" t="s">
        <v>812</v>
      </c>
      <c r="K5285" t="s">
        <v>51</v>
      </c>
      <c r="L5285">
        <v>147</v>
      </c>
      <c r="M5285">
        <v>2.75</v>
      </c>
      <c r="N5285">
        <v>1</v>
      </c>
      <c r="O5285">
        <v>147</v>
      </c>
      <c r="P5285">
        <v>2.75</v>
      </c>
      <c r="Q5285">
        <v>1</v>
      </c>
      <c r="R5285">
        <v>2.75</v>
      </c>
      <c r="S5285">
        <v>2.75</v>
      </c>
      <c r="T5285" s="1">
        <v>44772</v>
      </c>
      <c r="U5285" t="str">
        <f t="shared" si="410"/>
        <v>BodyArmor LYTE - Strawberry Lemonade</v>
      </c>
      <c r="V5285" t="str">
        <f t="shared" si="411"/>
        <v>Water</v>
      </c>
      <c r="W5285" t="s">
        <v>97</v>
      </c>
      <c r="X5285" t="b">
        <f t="shared" si="413"/>
        <v>1</v>
      </c>
      <c r="Y5285">
        <f t="shared" si="412"/>
        <v>2.75</v>
      </c>
      <c r="Z5285" s="2">
        <f t="shared" si="414"/>
        <v>1.8333333333333333</v>
      </c>
      <c r="AA5285" t="s">
        <v>571</v>
      </c>
      <c r="AB5285" t="s">
        <v>572</v>
      </c>
      <c r="AD5285" t="s">
        <v>91</v>
      </c>
      <c r="AE5285" t="s">
        <v>813</v>
      </c>
      <c r="AF5285">
        <v>2022</v>
      </c>
    </row>
    <row r="5286" spans="1:32" x14ac:dyDescent="0.25">
      <c r="A5286" t="s">
        <v>29</v>
      </c>
      <c r="B5286" t="s">
        <v>394</v>
      </c>
      <c r="C5286" t="s">
        <v>395</v>
      </c>
      <c r="D5286" t="s">
        <v>396</v>
      </c>
      <c r="E5286">
        <f>_xlfn.XLOOKUP(Table1[[#This Row],[Location]],'Location analysis'!A:A,'Location analysis'!B:B)</f>
        <v>40.416893999999999</v>
      </c>
      <c r="F5286">
        <f>_xlfn.XLOOKUP(Table1[[#This Row],[Location]],'Location analysis'!A:A,'Location analysis'!C:C)</f>
        <v>-74.420399000000003</v>
      </c>
      <c r="G5286" t="s">
        <v>397</v>
      </c>
      <c r="H5286" t="s">
        <v>49</v>
      </c>
      <c r="I5286">
        <v>15435704487</v>
      </c>
      <c r="J5286" t="s">
        <v>812</v>
      </c>
      <c r="K5286" t="s">
        <v>36</v>
      </c>
      <c r="L5286">
        <v>146</v>
      </c>
      <c r="M5286">
        <v>3.5</v>
      </c>
      <c r="N5286">
        <v>1</v>
      </c>
      <c r="O5286">
        <v>146</v>
      </c>
      <c r="P5286">
        <v>3.5</v>
      </c>
      <c r="Q5286">
        <v>1</v>
      </c>
      <c r="R5286">
        <v>3.5</v>
      </c>
      <c r="S5286">
        <v>5.5</v>
      </c>
      <c r="T5286" s="1">
        <v>44772</v>
      </c>
      <c r="U5286" t="str">
        <f t="shared" si="410"/>
        <v>Starbucks Doubleshot Energy - Mocha</v>
      </c>
      <c r="V5286" t="str">
        <f t="shared" si="411"/>
        <v>Non Carbonated</v>
      </c>
      <c r="W5286" t="s">
        <v>49</v>
      </c>
      <c r="X5286" t="b">
        <f t="shared" si="413"/>
        <v>1</v>
      </c>
      <c r="Y5286">
        <f t="shared" si="412"/>
        <v>3.5</v>
      </c>
      <c r="Z5286" s="2">
        <f t="shared" si="414"/>
        <v>2.3333333333333335</v>
      </c>
      <c r="AA5286" t="s">
        <v>398</v>
      </c>
      <c r="AB5286" t="s">
        <v>399</v>
      </c>
      <c r="AD5286" t="s">
        <v>91</v>
      </c>
      <c r="AE5286" t="s">
        <v>813</v>
      </c>
      <c r="AF5286">
        <v>2022</v>
      </c>
    </row>
    <row r="5287" spans="1:32" x14ac:dyDescent="0.25">
      <c r="A5287" t="s">
        <v>29</v>
      </c>
      <c r="B5287" t="s">
        <v>394</v>
      </c>
      <c r="C5287" t="s">
        <v>395</v>
      </c>
      <c r="D5287" t="s">
        <v>396</v>
      </c>
      <c r="E5287">
        <f>_xlfn.XLOOKUP(Table1[[#This Row],[Location]],'Location analysis'!A:A,'Location analysis'!B:B)</f>
        <v>40.416893999999999</v>
      </c>
      <c r="F5287">
        <f>_xlfn.XLOOKUP(Table1[[#This Row],[Location]],'Location analysis'!A:A,'Location analysis'!C:C)</f>
        <v>-74.420399000000003</v>
      </c>
      <c r="G5287" t="s">
        <v>84</v>
      </c>
      <c r="H5287" t="s">
        <v>43</v>
      </c>
      <c r="I5287">
        <v>15435704487</v>
      </c>
      <c r="J5287" t="s">
        <v>812</v>
      </c>
      <c r="K5287" t="s">
        <v>36</v>
      </c>
      <c r="L5287">
        <v>131</v>
      </c>
      <c r="M5287">
        <v>2</v>
      </c>
      <c r="N5287">
        <v>1</v>
      </c>
      <c r="O5287">
        <v>131</v>
      </c>
      <c r="P5287">
        <v>2</v>
      </c>
      <c r="Q5287">
        <v>1</v>
      </c>
      <c r="R5287">
        <v>2</v>
      </c>
      <c r="S5287">
        <v>5.5</v>
      </c>
      <c r="T5287" s="1">
        <v>44772</v>
      </c>
      <c r="U5287" t="str">
        <f t="shared" si="410"/>
        <v>Wonderful Pistachios - Variety</v>
      </c>
      <c r="V5287" t="str">
        <f t="shared" si="411"/>
        <v>Food</v>
      </c>
      <c r="W5287" t="s">
        <v>43</v>
      </c>
      <c r="X5287" t="b">
        <f t="shared" si="413"/>
        <v>1</v>
      </c>
      <c r="Y5287">
        <f t="shared" si="412"/>
        <v>2</v>
      </c>
      <c r="Z5287" s="2">
        <f t="shared" si="414"/>
        <v>1.3333333333333333</v>
      </c>
      <c r="AA5287" t="s">
        <v>85</v>
      </c>
      <c r="AB5287" t="s">
        <v>86</v>
      </c>
      <c r="AD5287" t="s">
        <v>91</v>
      </c>
      <c r="AE5287" t="s">
        <v>813</v>
      </c>
      <c r="AF5287">
        <v>2022</v>
      </c>
    </row>
    <row r="5288" spans="1:32" x14ac:dyDescent="0.25">
      <c r="A5288" t="s">
        <v>29</v>
      </c>
      <c r="B5288" t="s">
        <v>67</v>
      </c>
      <c r="C5288" t="s">
        <v>68</v>
      </c>
      <c r="D5288" t="s">
        <v>69</v>
      </c>
      <c r="E5288">
        <f>_xlfn.XLOOKUP(Table1[[#This Row],[Location]],'Location analysis'!A:A,'Location analysis'!B:B)</f>
        <v>40.435699999999997</v>
      </c>
      <c r="F5288">
        <f>_xlfn.XLOOKUP(Table1[[#This Row],[Location]],'Location analysis'!A:A,'Location analysis'!C:C)</f>
        <v>-74.125200000000007</v>
      </c>
      <c r="G5288" t="s">
        <v>70</v>
      </c>
      <c r="H5288" t="s">
        <v>34</v>
      </c>
      <c r="I5288">
        <v>15435709870</v>
      </c>
      <c r="J5288" t="s">
        <v>812</v>
      </c>
      <c r="K5288" t="s">
        <v>51</v>
      </c>
      <c r="L5288">
        <v>144</v>
      </c>
      <c r="M5288">
        <v>3</v>
      </c>
      <c r="N5288">
        <v>1</v>
      </c>
      <c r="O5288">
        <v>144</v>
      </c>
      <c r="P5288">
        <v>3</v>
      </c>
      <c r="Q5288">
        <v>1</v>
      </c>
      <c r="R5288">
        <v>3</v>
      </c>
      <c r="S5288">
        <v>3</v>
      </c>
      <c r="T5288" s="1">
        <v>44768</v>
      </c>
      <c r="U5288" t="str">
        <f t="shared" si="410"/>
        <v>Monster Energy Original</v>
      </c>
      <c r="V5288" t="str">
        <f t="shared" si="411"/>
        <v>Carbonated</v>
      </c>
      <c r="W5288" t="s">
        <v>34</v>
      </c>
      <c r="X5288" t="b">
        <f t="shared" si="413"/>
        <v>1</v>
      </c>
      <c r="Y5288">
        <f t="shared" si="412"/>
        <v>3</v>
      </c>
      <c r="Z5288" s="2">
        <f t="shared" si="414"/>
        <v>2</v>
      </c>
      <c r="AA5288" t="s">
        <v>70</v>
      </c>
      <c r="AD5288" t="s">
        <v>91</v>
      </c>
      <c r="AE5288" t="s">
        <v>813</v>
      </c>
      <c r="AF5288">
        <v>2022</v>
      </c>
    </row>
    <row r="5289" spans="1:32" x14ac:dyDescent="0.25">
      <c r="A5289" t="s">
        <v>29</v>
      </c>
      <c r="B5289" t="s">
        <v>67</v>
      </c>
      <c r="C5289" t="s">
        <v>68</v>
      </c>
      <c r="D5289" t="s">
        <v>69</v>
      </c>
      <c r="E5289">
        <f>_xlfn.XLOOKUP(Table1[[#This Row],[Location]],'Location analysis'!A:A,'Location analysis'!B:B)</f>
        <v>40.435699999999997</v>
      </c>
      <c r="F5289">
        <f>_xlfn.XLOOKUP(Table1[[#This Row],[Location]],'Location analysis'!A:A,'Location analysis'!C:C)</f>
        <v>-74.125200000000007</v>
      </c>
      <c r="G5289" t="s">
        <v>185</v>
      </c>
      <c r="H5289" t="s">
        <v>34</v>
      </c>
      <c r="I5289">
        <v>15435714028</v>
      </c>
      <c r="J5289" t="s">
        <v>812</v>
      </c>
      <c r="K5289" t="s">
        <v>51</v>
      </c>
      <c r="L5289">
        <v>148</v>
      </c>
      <c r="M5289">
        <v>3.5</v>
      </c>
      <c r="N5289">
        <v>1</v>
      </c>
      <c r="O5289">
        <v>148</v>
      </c>
      <c r="P5289">
        <v>3.5</v>
      </c>
      <c r="Q5289">
        <v>1</v>
      </c>
      <c r="R5289">
        <v>3.5</v>
      </c>
      <c r="S5289">
        <v>3.5</v>
      </c>
      <c r="T5289" s="1">
        <v>44768</v>
      </c>
      <c r="U5289" t="str">
        <f t="shared" si="410"/>
        <v>Red Bull - Original</v>
      </c>
      <c r="V5289" t="str">
        <f t="shared" si="411"/>
        <v>Carbonated</v>
      </c>
      <c r="W5289" t="s">
        <v>34</v>
      </c>
      <c r="X5289" t="b">
        <f t="shared" si="413"/>
        <v>1</v>
      </c>
      <c r="Y5289">
        <f t="shared" si="412"/>
        <v>3.5</v>
      </c>
      <c r="Z5289" s="2">
        <f t="shared" si="414"/>
        <v>2.3333333333333335</v>
      </c>
      <c r="AA5289" t="s">
        <v>37</v>
      </c>
      <c r="AB5289" t="s">
        <v>150</v>
      </c>
      <c r="AD5289" t="s">
        <v>91</v>
      </c>
      <c r="AE5289" t="s">
        <v>813</v>
      </c>
      <c r="AF5289">
        <v>2022</v>
      </c>
    </row>
    <row r="5290" spans="1:32" x14ac:dyDescent="0.25">
      <c r="A5290" t="s">
        <v>29</v>
      </c>
      <c r="B5290" t="s">
        <v>394</v>
      </c>
      <c r="C5290" t="s">
        <v>395</v>
      </c>
      <c r="D5290" t="s">
        <v>396</v>
      </c>
      <c r="E5290">
        <f>_xlfn.XLOOKUP(Table1[[#This Row],[Location]],'Location analysis'!A:A,'Location analysis'!B:B)</f>
        <v>40.416893999999999</v>
      </c>
      <c r="F5290">
        <f>_xlfn.XLOOKUP(Table1[[#This Row],[Location]],'Location analysis'!A:A,'Location analysis'!C:C)</f>
        <v>-74.420399000000003</v>
      </c>
      <c r="G5290" t="s">
        <v>125</v>
      </c>
      <c r="H5290" t="s">
        <v>97</v>
      </c>
      <c r="I5290">
        <v>15435777530</v>
      </c>
      <c r="J5290" t="s">
        <v>812</v>
      </c>
      <c r="K5290" t="s">
        <v>36</v>
      </c>
      <c r="L5290">
        <v>144</v>
      </c>
      <c r="M5290">
        <v>2</v>
      </c>
      <c r="N5290">
        <v>1</v>
      </c>
      <c r="O5290">
        <v>144</v>
      </c>
      <c r="P5290">
        <v>2</v>
      </c>
      <c r="Q5290">
        <v>1</v>
      </c>
      <c r="R5290">
        <v>2</v>
      </c>
      <c r="S5290">
        <v>2</v>
      </c>
      <c r="T5290" s="1">
        <v>44772</v>
      </c>
      <c r="U5290" t="str">
        <f t="shared" si="410"/>
        <v>S. Pellegrino Sparkling Mineral Water</v>
      </c>
      <c r="V5290" t="str">
        <f t="shared" si="411"/>
        <v>Water</v>
      </c>
      <c r="W5290" t="s">
        <v>97</v>
      </c>
      <c r="X5290" t="b">
        <f t="shared" si="413"/>
        <v>1</v>
      </c>
      <c r="Y5290">
        <f t="shared" si="412"/>
        <v>2</v>
      </c>
      <c r="Z5290" s="2">
        <f t="shared" si="414"/>
        <v>1.3333333333333333</v>
      </c>
      <c r="AA5290" t="s">
        <v>125</v>
      </c>
      <c r="AD5290" t="s">
        <v>91</v>
      </c>
      <c r="AE5290" t="s">
        <v>813</v>
      </c>
      <c r="AF5290">
        <v>2022</v>
      </c>
    </row>
    <row r="5291" spans="1:32" x14ac:dyDescent="0.25">
      <c r="A5291" t="s">
        <v>29</v>
      </c>
      <c r="B5291" t="s">
        <v>394</v>
      </c>
      <c r="C5291" t="s">
        <v>395</v>
      </c>
      <c r="D5291" t="s">
        <v>396</v>
      </c>
      <c r="E5291">
        <f>_xlfn.XLOOKUP(Table1[[#This Row],[Location]],'Location analysis'!A:A,'Location analysis'!B:B)</f>
        <v>40.416893999999999</v>
      </c>
      <c r="F5291">
        <f>_xlfn.XLOOKUP(Table1[[#This Row],[Location]],'Location analysis'!A:A,'Location analysis'!C:C)</f>
        <v>-74.420399000000003</v>
      </c>
      <c r="G5291" t="s">
        <v>628</v>
      </c>
      <c r="H5291" t="s">
        <v>43</v>
      </c>
      <c r="I5291">
        <v>15436179473</v>
      </c>
      <c r="J5291" t="s">
        <v>812</v>
      </c>
      <c r="K5291" t="s">
        <v>36</v>
      </c>
      <c r="L5291">
        <v>112</v>
      </c>
      <c r="M5291">
        <v>1.5</v>
      </c>
      <c r="N5291">
        <v>1</v>
      </c>
      <c r="O5291">
        <v>112</v>
      </c>
      <c r="P5291">
        <v>1.5</v>
      </c>
      <c r="Q5291">
        <v>1</v>
      </c>
      <c r="R5291">
        <v>1.5</v>
      </c>
      <c r="S5291">
        <v>1.5</v>
      </c>
      <c r="T5291" s="1">
        <v>44772</v>
      </c>
      <c r="U5291" t="str">
        <f t="shared" si="410"/>
        <v>Pop Corners - Sweet &amp; Salty Kettle</v>
      </c>
      <c r="V5291" t="str">
        <f t="shared" si="411"/>
        <v>Food</v>
      </c>
      <c r="W5291" t="s">
        <v>43</v>
      </c>
      <c r="X5291" t="b">
        <f t="shared" si="413"/>
        <v>1</v>
      </c>
      <c r="Y5291">
        <f t="shared" si="412"/>
        <v>1.5</v>
      </c>
      <c r="Z5291" s="2">
        <f t="shared" si="414"/>
        <v>1</v>
      </c>
      <c r="AA5291" t="s">
        <v>509</v>
      </c>
      <c r="AB5291" t="s">
        <v>629</v>
      </c>
      <c r="AD5291" t="s">
        <v>91</v>
      </c>
      <c r="AE5291" t="s">
        <v>813</v>
      </c>
      <c r="AF5291">
        <v>2022</v>
      </c>
    </row>
    <row r="5292" spans="1:32" x14ac:dyDescent="0.25">
      <c r="A5292" t="s">
        <v>29</v>
      </c>
      <c r="B5292" t="s">
        <v>67</v>
      </c>
      <c r="C5292" t="s">
        <v>68</v>
      </c>
      <c r="D5292" t="s">
        <v>69</v>
      </c>
      <c r="E5292">
        <f>_xlfn.XLOOKUP(Table1[[#This Row],[Location]],'Location analysis'!A:A,'Location analysis'!B:B)</f>
        <v>40.435699999999997</v>
      </c>
      <c r="F5292">
        <f>_xlfn.XLOOKUP(Table1[[#This Row],[Location]],'Location analysis'!A:A,'Location analysis'!C:C)</f>
        <v>-74.125200000000007</v>
      </c>
      <c r="G5292" t="s">
        <v>738</v>
      </c>
      <c r="H5292" t="s">
        <v>34</v>
      </c>
      <c r="I5292">
        <v>15436244388</v>
      </c>
      <c r="J5292" t="s">
        <v>812</v>
      </c>
      <c r="K5292" t="s">
        <v>51</v>
      </c>
      <c r="L5292">
        <v>141</v>
      </c>
      <c r="M5292">
        <v>1.5</v>
      </c>
      <c r="N5292">
        <v>1</v>
      </c>
      <c r="O5292">
        <v>141</v>
      </c>
      <c r="P5292">
        <v>1.5</v>
      </c>
      <c r="Q5292">
        <v>1</v>
      </c>
      <c r="R5292">
        <v>1.5</v>
      </c>
      <c r="S5292">
        <v>1.5</v>
      </c>
      <c r="T5292" s="1">
        <v>44768</v>
      </c>
      <c r="U5292" t="str">
        <f t="shared" si="410"/>
        <v>Coca Cola - Regular</v>
      </c>
      <c r="V5292" t="str">
        <f t="shared" si="411"/>
        <v>Carbonated</v>
      </c>
      <c r="W5292" t="s">
        <v>34</v>
      </c>
      <c r="X5292" t="b">
        <f t="shared" si="413"/>
        <v>1</v>
      </c>
      <c r="Y5292">
        <f t="shared" si="412"/>
        <v>1.5</v>
      </c>
      <c r="Z5292" s="2">
        <f t="shared" si="414"/>
        <v>1</v>
      </c>
      <c r="AA5292" t="s">
        <v>183</v>
      </c>
      <c r="AB5292" t="s">
        <v>739</v>
      </c>
      <c r="AD5292" t="s">
        <v>91</v>
      </c>
      <c r="AE5292" t="s">
        <v>813</v>
      </c>
      <c r="AF5292">
        <v>2022</v>
      </c>
    </row>
    <row r="5293" spans="1:32" x14ac:dyDescent="0.25">
      <c r="A5293" t="s">
        <v>29</v>
      </c>
      <c r="B5293" t="s">
        <v>30</v>
      </c>
      <c r="C5293" t="s">
        <v>31</v>
      </c>
      <c r="D5293" t="s">
        <v>32</v>
      </c>
      <c r="E5293">
        <f>_xlfn.XLOOKUP(Table1[[#This Row],[Location]],'Location analysis'!A:A,'Location analysis'!B:B)</f>
        <v>40.423690999999998</v>
      </c>
      <c r="F5293">
        <f>_xlfn.XLOOKUP(Table1[[#This Row],[Location]],'Location analysis'!A:A,'Location analysis'!C:C)</f>
        <v>-74.380831999999998</v>
      </c>
      <c r="G5293" t="s">
        <v>96</v>
      </c>
      <c r="H5293" t="s">
        <v>97</v>
      </c>
      <c r="I5293">
        <v>15436396161</v>
      </c>
      <c r="J5293" t="s">
        <v>812</v>
      </c>
      <c r="K5293" t="s">
        <v>36</v>
      </c>
      <c r="L5293">
        <v>147</v>
      </c>
      <c r="M5293">
        <v>2.75</v>
      </c>
      <c r="N5293">
        <v>1</v>
      </c>
      <c r="O5293">
        <v>147</v>
      </c>
      <c r="P5293">
        <v>2.75</v>
      </c>
      <c r="Q5293">
        <v>1</v>
      </c>
      <c r="R5293">
        <v>2.75</v>
      </c>
      <c r="S5293">
        <v>2.75</v>
      </c>
      <c r="T5293" s="1">
        <v>44768</v>
      </c>
      <c r="U5293" t="str">
        <f t="shared" si="410"/>
        <v>Vitamin Water - XXX Acai BB Pomegranate</v>
      </c>
      <c r="V5293" t="str">
        <f t="shared" si="411"/>
        <v>Water</v>
      </c>
      <c r="W5293" t="s">
        <v>97</v>
      </c>
      <c r="X5293" t="b">
        <f t="shared" si="413"/>
        <v>1</v>
      </c>
      <c r="Y5293">
        <f t="shared" si="412"/>
        <v>2.75</v>
      </c>
      <c r="Z5293" s="2">
        <f t="shared" si="414"/>
        <v>1.8333333333333333</v>
      </c>
      <c r="AA5293" t="s">
        <v>98</v>
      </c>
      <c r="AB5293" t="s">
        <v>99</v>
      </c>
      <c r="AD5293" t="s">
        <v>91</v>
      </c>
      <c r="AE5293" t="s">
        <v>813</v>
      </c>
      <c r="AF5293">
        <v>2022</v>
      </c>
    </row>
    <row r="5294" spans="1:32" x14ac:dyDescent="0.25">
      <c r="A5294" t="s">
        <v>29</v>
      </c>
      <c r="B5294" t="s">
        <v>67</v>
      </c>
      <c r="C5294" t="s">
        <v>68</v>
      </c>
      <c r="D5294" t="s">
        <v>69</v>
      </c>
      <c r="E5294">
        <f>_xlfn.XLOOKUP(Table1[[#This Row],[Location]],'Location analysis'!A:A,'Location analysis'!B:B)</f>
        <v>40.435699999999997</v>
      </c>
      <c r="F5294">
        <f>_xlfn.XLOOKUP(Table1[[#This Row],[Location]],'Location analysis'!A:A,'Location analysis'!C:C)</f>
        <v>-74.125200000000007</v>
      </c>
      <c r="G5294" t="s">
        <v>404</v>
      </c>
      <c r="H5294" t="s">
        <v>43</v>
      </c>
      <c r="I5294">
        <v>15436568548</v>
      </c>
      <c r="J5294" t="s">
        <v>812</v>
      </c>
      <c r="K5294" t="s">
        <v>36</v>
      </c>
      <c r="L5294">
        <v>121</v>
      </c>
      <c r="M5294">
        <v>1.5</v>
      </c>
      <c r="N5294">
        <v>1</v>
      </c>
      <c r="O5294">
        <v>121</v>
      </c>
      <c r="P5294">
        <v>1.5</v>
      </c>
      <c r="Q5294">
        <v>1</v>
      </c>
      <c r="R5294">
        <v>1.5</v>
      </c>
      <c r="S5294">
        <v>1.5</v>
      </c>
      <c r="T5294" s="1">
        <v>44768</v>
      </c>
      <c r="U5294" t="str">
        <f t="shared" si="410"/>
        <v>Doritos Nacho Cheese</v>
      </c>
      <c r="V5294" t="str">
        <f t="shared" si="411"/>
        <v>Food</v>
      </c>
      <c r="W5294" t="s">
        <v>43</v>
      </c>
      <c r="X5294" t="b">
        <f t="shared" si="413"/>
        <v>1</v>
      </c>
      <c r="Y5294">
        <f t="shared" si="412"/>
        <v>1.5</v>
      </c>
      <c r="Z5294" s="2">
        <f t="shared" si="414"/>
        <v>1</v>
      </c>
      <c r="AA5294" t="s">
        <v>404</v>
      </c>
      <c r="AD5294" t="s">
        <v>91</v>
      </c>
      <c r="AE5294" t="s">
        <v>813</v>
      </c>
      <c r="AF5294">
        <v>2022</v>
      </c>
    </row>
    <row r="5295" spans="1:32" x14ac:dyDescent="0.25">
      <c r="A5295" t="s">
        <v>29</v>
      </c>
      <c r="B5295" t="s">
        <v>394</v>
      </c>
      <c r="C5295" t="s">
        <v>395</v>
      </c>
      <c r="D5295" t="s">
        <v>396</v>
      </c>
      <c r="E5295">
        <f>_xlfn.XLOOKUP(Table1[[#This Row],[Location]],'Location analysis'!A:A,'Location analysis'!B:B)</f>
        <v>40.416893999999999</v>
      </c>
      <c r="F5295">
        <f>_xlfn.XLOOKUP(Table1[[#This Row],[Location]],'Location analysis'!A:A,'Location analysis'!C:C)</f>
        <v>-74.420399000000003</v>
      </c>
      <c r="G5295" t="s">
        <v>192</v>
      </c>
      <c r="H5295" t="s">
        <v>43</v>
      </c>
      <c r="I5295">
        <v>15436587433</v>
      </c>
      <c r="J5295" t="s">
        <v>812</v>
      </c>
      <c r="K5295" t="s">
        <v>51</v>
      </c>
      <c r="L5295">
        <v>121</v>
      </c>
      <c r="M5295">
        <v>1.5</v>
      </c>
      <c r="N5295">
        <v>1</v>
      </c>
      <c r="O5295">
        <v>121</v>
      </c>
      <c r="P5295">
        <v>1.5</v>
      </c>
      <c r="Q5295">
        <v>1</v>
      </c>
      <c r="R5295">
        <v>1.5</v>
      </c>
      <c r="S5295">
        <v>1.5</v>
      </c>
      <c r="T5295" s="1">
        <v>44772</v>
      </c>
      <c r="U5295" t="str">
        <f t="shared" si="410"/>
        <v>CheezIt - Original</v>
      </c>
      <c r="V5295" t="str">
        <f t="shared" si="411"/>
        <v>Food</v>
      </c>
      <c r="W5295" t="s">
        <v>43</v>
      </c>
      <c r="X5295" t="b">
        <f t="shared" si="413"/>
        <v>1</v>
      </c>
      <c r="Y5295">
        <f t="shared" si="412"/>
        <v>1.5</v>
      </c>
      <c r="Z5295" s="2">
        <f t="shared" si="414"/>
        <v>1</v>
      </c>
      <c r="AA5295" t="s">
        <v>193</v>
      </c>
      <c r="AB5295" t="s">
        <v>150</v>
      </c>
      <c r="AD5295" t="s">
        <v>91</v>
      </c>
      <c r="AE5295" t="s">
        <v>813</v>
      </c>
      <c r="AF5295">
        <v>2022</v>
      </c>
    </row>
    <row r="5296" spans="1:32" x14ac:dyDescent="0.25">
      <c r="A5296" t="s">
        <v>29</v>
      </c>
      <c r="B5296" t="s">
        <v>46</v>
      </c>
      <c r="C5296" t="s">
        <v>31</v>
      </c>
      <c r="D5296" t="s">
        <v>47</v>
      </c>
      <c r="E5296">
        <f>_xlfn.XLOOKUP(Table1[[#This Row],[Location]],'Location analysis'!A:A,'Location analysis'!B:B)</f>
        <v>40.423690999999998</v>
      </c>
      <c r="F5296">
        <f>_xlfn.XLOOKUP(Table1[[#This Row],[Location]],'Location analysis'!A:A,'Location analysis'!C:C)</f>
        <v>-74.380831999999998</v>
      </c>
      <c r="G5296" t="s">
        <v>106</v>
      </c>
      <c r="H5296" t="s">
        <v>43</v>
      </c>
      <c r="I5296">
        <v>15436598191</v>
      </c>
      <c r="J5296" t="s">
        <v>812</v>
      </c>
      <c r="K5296" t="s">
        <v>51</v>
      </c>
      <c r="L5296">
        <v>124</v>
      </c>
      <c r="M5296">
        <v>1.5</v>
      </c>
      <c r="N5296">
        <v>1</v>
      </c>
      <c r="O5296">
        <v>124</v>
      </c>
      <c r="P5296">
        <v>1.5</v>
      </c>
      <c r="Q5296">
        <v>1</v>
      </c>
      <c r="R5296">
        <v>1.5</v>
      </c>
      <c r="S5296">
        <v>1.5</v>
      </c>
      <c r="T5296" s="1">
        <v>44768</v>
      </c>
      <c r="U5296" t="str">
        <f t="shared" si="410"/>
        <v>Oreo Mini</v>
      </c>
      <c r="V5296" t="str">
        <f t="shared" si="411"/>
        <v>Food</v>
      </c>
      <c r="W5296" t="s">
        <v>43</v>
      </c>
      <c r="X5296" t="b">
        <f t="shared" si="413"/>
        <v>1</v>
      </c>
      <c r="Y5296">
        <f t="shared" si="412"/>
        <v>1.5</v>
      </c>
      <c r="Z5296" s="2">
        <f t="shared" si="414"/>
        <v>1</v>
      </c>
      <c r="AA5296" t="s">
        <v>106</v>
      </c>
      <c r="AD5296" t="s">
        <v>91</v>
      </c>
      <c r="AE5296" t="s">
        <v>813</v>
      </c>
      <c r="AF5296">
        <v>2022</v>
      </c>
    </row>
    <row r="5297" spans="1:32" x14ac:dyDescent="0.25">
      <c r="A5297" t="s">
        <v>29</v>
      </c>
      <c r="B5297" t="s">
        <v>30</v>
      </c>
      <c r="C5297" t="s">
        <v>31</v>
      </c>
      <c r="D5297" t="s">
        <v>32</v>
      </c>
      <c r="E5297">
        <f>_xlfn.XLOOKUP(Table1[[#This Row],[Location]],'Location analysis'!A:A,'Location analysis'!B:B)</f>
        <v>40.423690999999998</v>
      </c>
      <c r="F5297">
        <f>_xlfn.XLOOKUP(Table1[[#This Row],[Location]],'Location analysis'!A:A,'Location analysis'!C:C)</f>
        <v>-74.380831999999998</v>
      </c>
      <c r="G5297" t="s">
        <v>248</v>
      </c>
      <c r="H5297" t="s">
        <v>43</v>
      </c>
      <c r="I5297">
        <v>15436600153</v>
      </c>
      <c r="J5297" t="s">
        <v>812</v>
      </c>
      <c r="K5297" t="s">
        <v>51</v>
      </c>
      <c r="L5297">
        <v>111</v>
      </c>
      <c r="M5297">
        <v>1.5</v>
      </c>
      <c r="N5297">
        <v>1</v>
      </c>
      <c r="O5297">
        <v>111</v>
      </c>
      <c r="P5297">
        <v>1.5</v>
      </c>
      <c r="Q5297">
        <v>1</v>
      </c>
      <c r="R5297">
        <v>1.5</v>
      </c>
      <c r="S5297">
        <v>1.5</v>
      </c>
      <c r="T5297" s="1">
        <v>44768</v>
      </c>
      <c r="U5297" t="str">
        <f t="shared" si="410"/>
        <v>Popchips Potato - Sea Salt</v>
      </c>
      <c r="V5297" t="str">
        <f t="shared" si="411"/>
        <v>Food</v>
      </c>
      <c r="W5297" t="s">
        <v>43</v>
      </c>
      <c r="X5297" t="b">
        <f t="shared" si="413"/>
        <v>1</v>
      </c>
      <c r="Y5297">
        <f t="shared" si="412"/>
        <v>1.5</v>
      </c>
      <c r="Z5297" s="2">
        <f t="shared" si="414"/>
        <v>1</v>
      </c>
      <c r="AA5297" t="s">
        <v>229</v>
      </c>
      <c r="AB5297" t="s">
        <v>157</v>
      </c>
      <c r="AD5297" t="s">
        <v>91</v>
      </c>
      <c r="AE5297" t="s">
        <v>813</v>
      </c>
      <c r="AF5297">
        <v>2022</v>
      </c>
    </row>
    <row r="5298" spans="1:32" x14ac:dyDescent="0.25">
      <c r="A5298" t="s">
        <v>29</v>
      </c>
      <c r="B5298" t="s">
        <v>394</v>
      </c>
      <c r="C5298" t="s">
        <v>395</v>
      </c>
      <c r="D5298" t="s">
        <v>396</v>
      </c>
      <c r="E5298">
        <f>_xlfn.XLOOKUP(Table1[[#This Row],[Location]],'Location analysis'!A:A,'Location analysis'!B:B)</f>
        <v>40.416893999999999</v>
      </c>
      <c r="F5298">
        <f>_xlfn.XLOOKUP(Table1[[#This Row],[Location]],'Location analysis'!A:A,'Location analysis'!C:C)</f>
        <v>-74.420399000000003</v>
      </c>
      <c r="G5298" t="s">
        <v>192</v>
      </c>
      <c r="H5298" t="s">
        <v>43</v>
      </c>
      <c r="I5298">
        <v>15436664968</v>
      </c>
      <c r="J5298" t="s">
        <v>812</v>
      </c>
      <c r="K5298" t="s">
        <v>51</v>
      </c>
      <c r="L5298">
        <v>121</v>
      </c>
      <c r="M5298">
        <v>1.5</v>
      </c>
      <c r="N5298">
        <v>1</v>
      </c>
      <c r="O5298">
        <v>121</v>
      </c>
      <c r="P5298">
        <v>1.5</v>
      </c>
      <c r="Q5298">
        <v>1</v>
      </c>
      <c r="R5298">
        <v>1.5</v>
      </c>
      <c r="S5298">
        <v>1.5</v>
      </c>
      <c r="T5298" s="1">
        <v>44772</v>
      </c>
      <c r="U5298" t="str">
        <f t="shared" si="410"/>
        <v>CheezIt - Original</v>
      </c>
      <c r="V5298" t="str">
        <f t="shared" si="411"/>
        <v>Food</v>
      </c>
      <c r="W5298" t="s">
        <v>43</v>
      </c>
      <c r="X5298" t="b">
        <f t="shared" si="413"/>
        <v>1</v>
      </c>
      <c r="Y5298">
        <f t="shared" si="412"/>
        <v>1.5</v>
      </c>
      <c r="Z5298" s="2">
        <f t="shared" si="414"/>
        <v>1</v>
      </c>
      <c r="AA5298" t="s">
        <v>193</v>
      </c>
      <c r="AB5298" t="s">
        <v>150</v>
      </c>
      <c r="AD5298" t="s">
        <v>91</v>
      </c>
      <c r="AE5298" t="s">
        <v>813</v>
      </c>
      <c r="AF5298">
        <v>2022</v>
      </c>
    </row>
    <row r="5299" spans="1:32" x14ac:dyDescent="0.25">
      <c r="A5299" t="s">
        <v>29</v>
      </c>
      <c r="B5299" t="s">
        <v>67</v>
      </c>
      <c r="C5299" t="s">
        <v>68</v>
      </c>
      <c r="D5299" t="s">
        <v>69</v>
      </c>
      <c r="E5299">
        <f>_xlfn.XLOOKUP(Table1[[#This Row],[Location]],'Location analysis'!A:A,'Location analysis'!B:B)</f>
        <v>40.435699999999997</v>
      </c>
      <c r="F5299">
        <f>_xlfn.XLOOKUP(Table1[[#This Row],[Location]],'Location analysis'!A:A,'Location analysis'!C:C)</f>
        <v>-74.125200000000007</v>
      </c>
      <c r="G5299" t="s">
        <v>738</v>
      </c>
      <c r="H5299" t="s">
        <v>34</v>
      </c>
      <c r="I5299">
        <v>15436892402</v>
      </c>
      <c r="J5299" t="s">
        <v>812</v>
      </c>
      <c r="K5299" t="s">
        <v>51</v>
      </c>
      <c r="L5299">
        <v>141</v>
      </c>
      <c r="M5299">
        <v>1.5</v>
      </c>
      <c r="N5299">
        <v>1</v>
      </c>
      <c r="O5299">
        <v>141</v>
      </c>
      <c r="P5299">
        <v>1.5</v>
      </c>
      <c r="Q5299">
        <v>1</v>
      </c>
      <c r="R5299">
        <v>1.5</v>
      </c>
      <c r="S5299">
        <v>1.5</v>
      </c>
      <c r="T5299" s="1">
        <v>44768</v>
      </c>
      <c r="U5299" t="str">
        <f t="shared" si="410"/>
        <v>Coca Cola - Regular</v>
      </c>
      <c r="V5299" t="str">
        <f t="shared" si="411"/>
        <v>Carbonated</v>
      </c>
      <c r="W5299" t="s">
        <v>34</v>
      </c>
      <c r="X5299" t="b">
        <f t="shared" si="413"/>
        <v>1</v>
      </c>
      <c r="Y5299">
        <f t="shared" si="412"/>
        <v>1.5</v>
      </c>
      <c r="Z5299" s="2">
        <f t="shared" si="414"/>
        <v>1</v>
      </c>
      <c r="AA5299" t="s">
        <v>183</v>
      </c>
      <c r="AB5299" t="s">
        <v>739</v>
      </c>
      <c r="AD5299" t="s">
        <v>91</v>
      </c>
      <c r="AE5299" t="s">
        <v>813</v>
      </c>
      <c r="AF5299">
        <v>2022</v>
      </c>
    </row>
    <row r="5300" spans="1:32" x14ac:dyDescent="0.25">
      <c r="A5300" t="s">
        <v>29</v>
      </c>
      <c r="B5300" t="s">
        <v>67</v>
      </c>
      <c r="C5300" t="s">
        <v>68</v>
      </c>
      <c r="D5300" t="s">
        <v>69</v>
      </c>
      <c r="E5300">
        <f>_xlfn.XLOOKUP(Table1[[#This Row],[Location]],'Location analysis'!A:A,'Location analysis'!B:B)</f>
        <v>40.435699999999997</v>
      </c>
      <c r="F5300">
        <f>_xlfn.XLOOKUP(Table1[[#This Row],[Location]],'Location analysis'!A:A,'Location analysis'!C:C)</f>
        <v>-74.125200000000007</v>
      </c>
      <c r="G5300" t="s">
        <v>290</v>
      </c>
      <c r="H5300" t="s">
        <v>43</v>
      </c>
      <c r="I5300">
        <v>15436893567</v>
      </c>
      <c r="J5300" t="s">
        <v>812</v>
      </c>
      <c r="K5300" t="s">
        <v>51</v>
      </c>
      <c r="L5300">
        <v>113</v>
      </c>
      <c r="M5300">
        <v>1.5</v>
      </c>
      <c r="N5300">
        <v>1</v>
      </c>
      <c r="O5300">
        <v>113</v>
      </c>
      <c r="P5300">
        <v>1.5</v>
      </c>
      <c r="Q5300">
        <v>1</v>
      </c>
      <c r="R5300">
        <v>1.5</v>
      </c>
      <c r="S5300">
        <v>1.5</v>
      </c>
      <c r="T5300" s="1">
        <v>44768</v>
      </c>
      <c r="U5300" t="str">
        <f t="shared" si="410"/>
        <v>Doritos Famin Hot Nacho</v>
      </c>
      <c r="V5300" t="str">
        <f t="shared" si="411"/>
        <v>Food</v>
      </c>
      <c r="W5300" t="s">
        <v>43</v>
      </c>
      <c r="X5300" t="b">
        <f t="shared" si="413"/>
        <v>1</v>
      </c>
      <c r="Y5300">
        <f t="shared" si="412"/>
        <v>1.5</v>
      </c>
      <c r="Z5300" s="2">
        <f t="shared" si="414"/>
        <v>1</v>
      </c>
      <c r="AA5300" t="s">
        <v>290</v>
      </c>
      <c r="AD5300" t="s">
        <v>91</v>
      </c>
      <c r="AE5300" t="s">
        <v>813</v>
      </c>
      <c r="AF5300">
        <v>2022</v>
      </c>
    </row>
    <row r="5301" spans="1:32" x14ac:dyDescent="0.25">
      <c r="A5301" t="s">
        <v>29</v>
      </c>
      <c r="B5301" t="s">
        <v>394</v>
      </c>
      <c r="C5301" t="s">
        <v>395</v>
      </c>
      <c r="D5301" t="s">
        <v>396</v>
      </c>
      <c r="E5301">
        <f>_xlfn.XLOOKUP(Table1[[#This Row],[Location]],'Location analysis'!A:A,'Location analysis'!B:B)</f>
        <v>40.416893999999999</v>
      </c>
      <c r="F5301">
        <f>_xlfn.XLOOKUP(Table1[[#This Row],[Location]],'Location analysis'!A:A,'Location analysis'!C:C)</f>
        <v>-74.420399000000003</v>
      </c>
      <c r="G5301" t="s">
        <v>410</v>
      </c>
      <c r="H5301" t="s">
        <v>49</v>
      </c>
      <c r="I5301">
        <v>15436911028</v>
      </c>
      <c r="J5301" t="s">
        <v>812</v>
      </c>
      <c r="K5301" t="s">
        <v>36</v>
      </c>
      <c r="L5301">
        <v>140</v>
      </c>
      <c r="M5301">
        <v>2</v>
      </c>
      <c r="N5301">
        <v>1</v>
      </c>
      <c r="O5301">
        <v>140</v>
      </c>
      <c r="P5301">
        <v>2</v>
      </c>
      <c r="Q5301">
        <v>1</v>
      </c>
      <c r="R5301">
        <v>2</v>
      </c>
      <c r="S5301">
        <v>2</v>
      </c>
      <c r="T5301" s="1">
        <v>44772</v>
      </c>
      <c r="U5301" t="str">
        <f t="shared" si="410"/>
        <v>Iberia Coconut Water</v>
      </c>
      <c r="V5301" t="str">
        <f t="shared" si="411"/>
        <v>Non Carbonated</v>
      </c>
      <c r="W5301" t="s">
        <v>49</v>
      </c>
      <c r="X5301" t="b">
        <f t="shared" si="413"/>
        <v>1</v>
      </c>
      <c r="Y5301">
        <f t="shared" si="412"/>
        <v>2</v>
      </c>
      <c r="Z5301" s="2">
        <f t="shared" si="414"/>
        <v>1.3333333333333333</v>
      </c>
      <c r="AA5301" t="s">
        <v>410</v>
      </c>
      <c r="AD5301" t="s">
        <v>91</v>
      </c>
      <c r="AE5301" t="s">
        <v>813</v>
      </c>
      <c r="AF5301">
        <v>2022</v>
      </c>
    </row>
    <row r="5302" spans="1:32" x14ac:dyDescent="0.25">
      <c r="A5302" t="s">
        <v>29</v>
      </c>
      <c r="B5302" t="s">
        <v>46</v>
      </c>
      <c r="C5302" t="s">
        <v>31</v>
      </c>
      <c r="D5302" t="s">
        <v>47</v>
      </c>
      <c r="E5302">
        <f>_xlfn.XLOOKUP(Table1[[#This Row],[Location]],'Location analysis'!A:A,'Location analysis'!B:B)</f>
        <v>40.423690999999998</v>
      </c>
      <c r="F5302">
        <f>_xlfn.XLOOKUP(Table1[[#This Row],[Location]],'Location analysis'!A:A,'Location analysis'!C:C)</f>
        <v>-74.380831999999998</v>
      </c>
      <c r="G5302" t="s">
        <v>192</v>
      </c>
      <c r="H5302" t="s">
        <v>43</v>
      </c>
      <c r="I5302">
        <v>15436959838</v>
      </c>
      <c r="J5302" t="s">
        <v>812</v>
      </c>
      <c r="K5302" t="s">
        <v>51</v>
      </c>
      <c r="L5302">
        <v>123</v>
      </c>
      <c r="M5302">
        <v>1.5</v>
      </c>
      <c r="N5302">
        <v>1</v>
      </c>
      <c r="O5302">
        <v>123</v>
      </c>
      <c r="P5302">
        <v>1.5</v>
      </c>
      <c r="Q5302">
        <v>1</v>
      </c>
      <c r="R5302">
        <v>1.5</v>
      </c>
      <c r="S5302">
        <v>1.5</v>
      </c>
      <c r="T5302" s="1">
        <v>44768</v>
      </c>
      <c r="U5302" t="str">
        <f t="shared" si="410"/>
        <v>CheezIt - Original</v>
      </c>
      <c r="V5302" t="str">
        <f t="shared" si="411"/>
        <v>Food</v>
      </c>
      <c r="W5302" t="s">
        <v>43</v>
      </c>
      <c r="X5302" t="b">
        <f t="shared" si="413"/>
        <v>1</v>
      </c>
      <c r="Y5302">
        <f t="shared" si="412"/>
        <v>1.5</v>
      </c>
      <c r="Z5302" s="2">
        <f t="shared" si="414"/>
        <v>1</v>
      </c>
      <c r="AA5302" t="s">
        <v>193</v>
      </c>
      <c r="AB5302" t="s">
        <v>150</v>
      </c>
      <c r="AD5302" t="s">
        <v>91</v>
      </c>
      <c r="AE5302" t="s">
        <v>813</v>
      </c>
      <c r="AF5302">
        <v>2022</v>
      </c>
    </row>
    <row r="5303" spans="1:32" x14ac:dyDescent="0.25">
      <c r="A5303" t="s">
        <v>29</v>
      </c>
      <c r="B5303" t="s">
        <v>67</v>
      </c>
      <c r="C5303" t="s">
        <v>68</v>
      </c>
      <c r="D5303" t="s">
        <v>69</v>
      </c>
      <c r="E5303">
        <f>_xlfn.XLOOKUP(Table1[[#This Row],[Location]],'Location analysis'!A:A,'Location analysis'!B:B)</f>
        <v>40.435699999999997</v>
      </c>
      <c r="F5303">
        <f>_xlfn.XLOOKUP(Table1[[#This Row],[Location]],'Location analysis'!A:A,'Location analysis'!C:C)</f>
        <v>-74.125200000000007</v>
      </c>
      <c r="G5303" t="s">
        <v>738</v>
      </c>
      <c r="H5303" t="s">
        <v>34</v>
      </c>
      <c r="I5303">
        <v>15437110057</v>
      </c>
      <c r="J5303" t="s">
        <v>812</v>
      </c>
      <c r="K5303" t="s">
        <v>51</v>
      </c>
      <c r="L5303">
        <v>141</v>
      </c>
      <c r="M5303">
        <v>1.5</v>
      </c>
      <c r="N5303">
        <v>1</v>
      </c>
      <c r="O5303">
        <v>141</v>
      </c>
      <c r="P5303">
        <v>1.5</v>
      </c>
      <c r="Q5303">
        <v>1</v>
      </c>
      <c r="R5303">
        <v>1.5</v>
      </c>
      <c r="S5303">
        <v>1.5</v>
      </c>
      <c r="T5303" s="1">
        <v>44768</v>
      </c>
      <c r="U5303" t="str">
        <f t="shared" si="410"/>
        <v>Coca Cola - Regular</v>
      </c>
      <c r="V5303" t="str">
        <f t="shared" si="411"/>
        <v>Carbonated</v>
      </c>
      <c r="W5303" t="s">
        <v>34</v>
      </c>
      <c r="X5303" t="b">
        <f t="shared" si="413"/>
        <v>1</v>
      </c>
      <c r="Y5303">
        <f t="shared" si="412"/>
        <v>1.5</v>
      </c>
      <c r="Z5303" s="2">
        <f t="shared" si="414"/>
        <v>1</v>
      </c>
      <c r="AA5303" t="s">
        <v>183</v>
      </c>
      <c r="AB5303" t="s">
        <v>739</v>
      </c>
      <c r="AD5303" t="s">
        <v>91</v>
      </c>
      <c r="AE5303" t="s">
        <v>813</v>
      </c>
      <c r="AF5303">
        <v>2022</v>
      </c>
    </row>
    <row r="5304" spans="1:32" x14ac:dyDescent="0.25">
      <c r="A5304" t="s">
        <v>29</v>
      </c>
      <c r="B5304" t="s">
        <v>67</v>
      </c>
      <c r="C5304" t="s">
        <v>68</v>
      </c>
      <c r="D5304" t="s">
        <v>69</v>
      </c>
      <c r="E5304">
        <f>_xlfn.XLOOKUP(Table1[[#This Row],[Location]],'Location analysis'!A:A,'Location analysis'!B:B)</f>
        <v>40.435699999999997</v>
      </c>
      <c r="F5304">
        <f>_xlfn.XLOOKUP(Table1[[#This Row],[Location]],'Location analysis'!A:A,'Location analysis'!C:C)</f>
        <v>-74.125200000000007</v>
      </c>
      <c r="G5304" t="s">
        <v>738</v>
      </c>
      <c r="H5304" t="s">
        <v>34</v>
      </c>
      <c r="I5304">
        <v>15437110889</v>
      </c>
      <c r="J5304" t="s">
        <v>812</v>
      </c>
      <c r="K5304" t="s">
        <v>51</v>
      </c>
      <c r="L5304">
        <v>141</v>
      </c>
      <c r="M5304">
        <v>1.5</v>
      </c>
      <c r="N5304">
        <v>1</v>
      </c>
      <c r="O5304">
        <v>141</v>
      </c>
      <c r="P5304">
        <v>1.5</v>
      </c>
      <c r="Q5304">
        <v>1</v>
      </c>
      <c r="R5304">
        <v>1.5</v>
      </c>
      <c r="S5304">
        <v>1.5</v>
      </c>
      <c r="T5304" s="1">
        <v>44768</v>
      </c>
      <c r="U5304" t="str">
        <f t="shared" si="410"/>
        <v>Coca Cola - Regular</v>
      </c>
      <c r="V5304" t="str">
        <f t="shared" si="411"/>
        <v>Carbonated</v>
      </c>
      <c r="W5304" t="s">
        <v>34</v>
      </c>
      <c r="X5304" t="b">
        <f t="shared" si="413"/>
        <v>1</v>
      </c>
      <c r="Y5304">
        <f t="shared" si="412"/>
        <v>1.5</v>
      </c>
      <c r="Z5304" s="2">
        <f t="shared" si="414"/>
        <v>1</v>
      </c>
      <c r="AA5304" t="s">
        <v>183</v>
      </c>
      <c r="AB5304" t="s">
        <v>739</v>
      </c>
      <c r="AD5304" t="s">
        <v>91</v>
      </c>
      <c r="AE5304" t="s">
        <v>813</v>
      </c>
      <c r="AF5304">
        <v>2022</v>
      </c>
    </row>
    <row r="5305" spans="1:32" x14ac:dyDescent="0.25">
      <c r="A5305" t="s">
        <v>29</v>
      </c>
      <c r="B5305" t="s">
        <v>46</v>
      </c>
      <c r="C5305" t="s">
        <v>31</v>
      </c>
      <c r="D5305" t="s">
        <v>47</v>
      </c>
      <c r="E5305">
        <f>_xlfn.XLOOKUP(Table1[[#This Row],[Location]],'Location analysis'!A:A,'Location analysis'!B:B)</f>
        <v>40.423690999999998</v>
      </c>
      <c r="F5305">
        <f>_xlfn.XLOOKUP(Table1[[#This Row],[Location]],'Location analysis'!A:A,'Location analysis'!C:C)</f>
        <v>-74.380831999999998</v>
      </c>
      <c r="G5305" t="s">
        <v>182</v>
      </c>
      <c r="H5305" t="s">
        <v>34</v>
      </c>
      <c r="I5305">
        <v>15437140947</v>
      </c>
      <c r="J5305" t="s">
        <v>812</v>
      </c>
      <c r="K5305" t="s">
        <v>51</v>
      </c>
      <c r="L5305">
        <v>140</v>
      </c>
      <c r="M5305">
        <v>1.5</v>
      </c>
      <c r="N5305">
        <v>1</v>
      </c>
      <c r="O5305">
        <v>140</v>
      </c>
      <c r="P5305">
        <v>1.5</v>
      </c>
      <c r="Q5305">
        <v>1</v>
      </c>
      <c r="R5305">
        <v>1.5</v>
      </c>
      <c r="S5305">
        <v>1.5</v>
      </c>
      <c r="T5305" s="1">
        <v>44768</v>
      </c>
      <c r="U5305" t="str">
        <f t="shared" si="410"/>
        <v>Coca Cola - Zero Sugar</v>
      </c>
      <c r="V5305" t="str">
        <f t="shared" si="411"/>
        <v>Carbonated</v>
      </c>
      <c r="W5305" t="s">
        <v>34</v>
      </c>
      <c r="X5305" t="b">
        <f t="shared" si="413"/>
        <v>1</v>
      </c>
      <c r="Y5305">
        <f t="shared" si="412"/>
        <v>1.5</v>
      </c>
      <c r="Z5305" s="2">
        <f t="shared" si="414"/>
        <v>1</v>
      </c>
      <c r="AA5305" t="s">
        <v>183</v>
      </c>
      <c r="AB5305" t="s">
        <v>184</v>
      </c>
      <c r="AD5305" t="s">
        <v>91</v>
      </c>
      <c r="AE5305" t="s">
        <v>813</v>
      </c>
      <c r="AF5305">
        <v>2022</v>
      </c>
    </row>
    <row r="5306" spans="1:32" x14ac:dyDescent="0.25">
      <c r="A5306" t="s">
        <v>29</v>
      </c>
      <c r="B5306" t="s">
        <v>46</v>
      </c>
      <c r="C5306" t="s">
        <v>31</v>
      </c>
      <c r="D5306" t="s">
        <v>47</v>
      </c>
      <c r="E5306">
        <f>_xlfn.XLOOKUP(Table1[[#This Row],[Location]],'Location analysis'!A:A,'Location analysis'!B:B)</f>
        <v>40.423690999999998</v>
      </c>
      <c r="F5306">
        <f>_xlfn.XLOOKUP(Table1[[#This Row],[Location]],'Location analysis'!A:A,'Location analysis'!C:C)</f>
        <v>-74.380831999999998</v>
      </c>
      <c r="G5306" t="s">
        <v>151</v>
      </c>
      <c r="H5306" t="s">
        <v>97</v>
      </c>
      <c r="I5306">
        <v>15437142487</v>
      </c>
      <c r="J5306" t="s">
        <v>812</v>
      </c>
      <c r="K5306" t="s">
        <v>51</v>
      </c>
      <c r="L5306">
        <v>145</v>
      </c>
      <c r="M5306">
        <v>2.75</v>
      </c>
      <c r="N5306">
        <v>1</v>
      </c>
      <c r="O5306">
        <v>145</v>
      </c>
      <c r="P5306">
        <v>2.75</v>
      </c>
      <c r="Q5306">
        <v>1</v>
      </c>
      <c r="R5306">
        <v>2.75</v>
      </c>
      <c r="S5306">
        <v>2.75</v>
      </c>
      <c r="T5306" s="1">
        <v>44768</v>
      </c>
      <c r="U5306" t="str">
        <f t="shared" si="410"/>
        <v>BodyArmor LYTE  - Peach Mango</v>
      </c>
      <c r="V5306" t="str">
        <f t="shared" si="411"/>
        <v>Water</v>
      </c>
      <c r="W5306" t="s">
        <v>97</v>
      </c>
      <c r="X5306" t="b">
        <f t="shared" si="413"/>
        <v>1</v>
      </c>
      <c r="Y5306">
        <f t="shared" si="412"/>
        <v>2.75</v>
      </c>
      <c r="Z5306" s="2">
        <f t="shared" si="414"/>
        <v>1.8333333333333333</v>
      </c>
      <c r="AA5306" t="s">
        <v>152</v>
      </c>
      <c r="AB5306" t="s">
        <v>153</v>
      </c>
      <c r="AD5306" t="s">
        <v>91</v>
      </c>
      <c r="AE5306" t="s">
        <v>813</v>
      </c>
      <c r="AF5306">
        <v>2022</v>
      </c>
    </row>
    <row r="5307" spans="1:32" x14ac:dyDescent="0.25">
      <c r="A5307" t="s">
        <v>29</v>
      </c>
      <c r="B5307" t="s">
        <v>46</v>
      </c>
      <c r="C5307" t="s">
        <v>31</v>
      </c>
      <c r="D5307" t="s">
        <v>47</v>
      </c>
      <c r="E5307">
        <f>_xlfn.XLOOKUP(Table1[[#This Row],[Location]],'Location analysis'!A:A,'Location analysis'!B:B)</f>
        <v>40.423690999999998</v>
      </c>
      <c r="F5307">
        <f>_xlfn.XLOOKUP(Table1[[#This Row],[Location]],'Location analysis'!A:A,'Location analysis'!C:C)</f>
        <v>-74.380831999999998</v>
      </c>
      <c r="G5307" t="s">
        <v>182</v>
      </c>
      <c r="H5307" t="s">
        <v>34</v>
      </c>
      <c r="I5307">
        <v>15437147936</v>
      </c>
      <c r="J5307" t="s">
        <v>812</v>
      </c>
      <c r="K5307" t="s">
        <v>51</v>
      </c>
      <c r="L5307">
        <v>140</v>
      </c>
      <c r="M5307">
        <v>1.5</v>
      </c>
      <c r="N5307">
        <v>1</v>
      </c>
      <c r="O5307">
        <v>140</v>
      </c>
      <c r="P5307">
        <v>1.5</v>
      </c>
      <c r="Q5307">
        <v>1</v>
      </c>
      <c r="R5307">
        <v>1.5</v>
      </c>
      <c r="S5307">
        <v>1.5</v>
      </c>
      <c r="T5307" s="1">
        <v>44768</v>
      </c>
      <c r="U5307" t="str">
        <f t="shared" si="410"/>
        <v>Coca Cola - Zero Sugar</v>
      </c>
      <c r="V5307" t="str">
        <f t="shared" si="411"/>
        <v>Carbonated</v>
      </c>
      <c r="W5307" t="s">
        <v>34</v>
      </c>
      <c r="X5307" t="b">
        <f t="shared" si="413"/>
        <v>1</v>
      </c>
      <c r="Y5307">
        <f t="shared" si="412"/>
        <v>1.5</v>
      </c>
      <c r="Z5307" s="2">
        <f t="shared" si="414"/>
        <v>1</v>
      </c>
      <c r="AA5307" t="s">
        <v>183</v>
      </c>
      <c r="AB5307" t="s">
        <v>184</v>
      </c>
      <c r="AD5307" t="s">
        <v>91</v>
      </c>
      <c r="AE5307" t="s">
        <v>813</v>
      </c>
      <c r="AF5307">
        <v>2022</v>
      </c>
    </row>
    <row r="5308" spans="1:32" x14ac:dyDescent="0.25">
      <c r="A5308" t="s">
        <v>29</v>
      </c>
      <c r="B5308" t="s">
        <v>46</v>
      </c>
      <c r="C5308" t="s">
        <v>31</v>
      </c>
      <c r="D5308" t="s">
        <v>47</v>
      </c>
      <c r="E5308">
        <f>_xlfn.XLOOKUP(Table1[[#This Row],[Location]],'Location analysis'!A:A,'Location analysis'!B:B)</f>
        <v>40.423690999999998</v>
      </c>
      <c r="F5308">
        <f>_xlfn.XLOOKUP(Table1[[#This Row],[Location]],'Location analysis'!A:A,'Location analysis'!C:C)</f>
        <v>-74.380831999999998</v>
      </c>
      <c r="G5308" t="s">
        <v>182</v>
      </c>
      <c r="H5308" t="s">
        <v>34</v>
      </c>
      <c r="I5308">
        <v>15437149877</v>
      </c>
      <c r="J5308" t="s">
        <v>812</v>
      </c>
      <c r="K5308" t="s">
        <v>51</v>
      </c>
      <c r="L5308">
        <v>140</v>
      </c>
      <c r="M5308">
        <v>1.5</v>
      </c>
      <c r="N5308">
        <v>1</v>
      </c>
      <c r="O5308">
        <v>140</v>
      </c>
      <c r="P5308">
        <v>1.5</v>
      </c>
      <c r="Q5308">
        <v>1</v>
      </c>
      <c r="R5308">
        <v>1.5</v>
      </c>
      <c r="S5308">
        <v>1.5</v>
      </c>
      <c r="T5308" s="1">
        <v>44768</v>
      </c>
      <c r="U5308" t="str">
        <f t="shared" si="410"/>
        <v>Coca Cola - Zero Sugar</v>
      </c>
      <c r="V5308" t="str">
        <f t="shared" si="411"/>
        <v>Carbonated</v>
      </c>
      <c r="W5308" t="s">
        <v>34</v>
      </c>
      <c r="X5308" t="b">
        <f t="shared" si="413"/>
        <v>1</v>
      </c>
      <c r="Y5308">
        <f t="shared" si="412"/>
        <v>1.5</v>
      </c>
      <c r="Z5308" s="2">
        <f t="shared" si="414"/>
        <v>1</v>
      </c>
      <c r="AA5308" t="s">
        <v>183</v>
      </c>
      <c r="AB5308" t="s">
        <v>184</v>
      </c>
      <c r="AD5308" t="s">
        <v>91</v>
      </c>
      <c r="AE5308" t="s">
        <v>813</v>
      </c>
      <c r="AF5308">
        <v>2022</v>
      </c>
    </row>
    <row r="5309" spans="1:32" x14ac:dyDescent="0.25">
      <c r="A5309" t="s">
        <v>29</v>
      </c>
      <c r="B5309" t="s">
        <v>46</v>
      </c>
      <c r="C5309" t="s">
        <v>31</v>
      </c>
      <c r="D5309" t="s">
        <v>47</v>
      </c>
      <c r="E5309">
        <f>_xlfn.XLOOKUP(Table1[[#This Row],[Location]],'Location analysis'!A:A,'Location analysis'!B:B)</f>
        <v>40.423690999999998</v>
      </c>
      <c r="F5309">
        <f>_xlfn.XLOOKUP(Table1[[#This Row],[Location]],'Location analysis'!A:A,'Location analysis'!C:C)</f>
        <v>-74.380831999999998</v>
      </c>
      <c r="G5309" t="s">
        <v>182</v>
      </c>
      <c r="H5309" t="s">
        <v>34</v>
      </c>
      <c r="I5309">
        <v>15437340105</v>
      </c>
      <c r="J5309" t="s">
        <v>812</v>
      </c>
      <c r="K5309" t="s">
        <v>36</v>
      </c>
      <c r="L5309">
        <v>140</v>
      </c>
      <c r="M5309">
        <v>1.5</v>
      </c>
      <c r="N5309">
        <v>2</v>
      </c>
      <c r="O5309">
        <v>140</v>
      </c>
      <c r="P5309">
        <v>1.5</v>
      </c>
      <c r="Q5309">
        <v>2</v>
      </c>
      <c r="R5309">
        <v>3</v>
      </c>
      <c r="S5309">
        <v>3</v>
      </c>
      <c r="T5309" s="1">
        <v>44768</v>
      </c>
      <c r="U5309" t="str">
        <f t="shared" si="410"/>
        <v>Coca Cola - Zero Sugar</v>
      </c>
      <c r="V5309" t="str">
        <f t="shared" si="411"/>
        <v>Carbonated</v>
      </c>
      <c r="W5309" t="s">
        <v>34</v>
      </c>
      <c r="X5309" t="b">
        <f t="shared" si="413"/>
        <v>1</v>
      </c>
      <c r="Y5309">
        <f t="shared" si="412"/>
        <v>1.5</v>
      </c>
      <c r="Z5309" s="2">
        <f t="shared" si="414"/>
        <v>1</v>
      </c>
      <c r="AA5309" t="s">
        <v>183</v>
      </c>
      <c r="AB5309" t="s">
        <v>184</v>
      </c>
      <c r="AD5309" t="s">
        <v>91</v>
      </c>
      <c r="AE5309" t="s">
        <v>813</v>
      </c>
      <c r="AF5309">
        <v>2022</v>
      </c>
    </row>
    <row r="5310" spans="1:32" x14ac:dyDescent="0.25">
      <c r="A5310" t="s">
        <v>29</v>
      </c>
      <c r="B5310" t="s">
        <v>67</v>
      </c>
      <c r="C5310" t="s">
        <v>68</v>
      </c>
      <c r="D5310" t="s">
        <v>69</v>
      </c>
      <c r="E5310">
        <f>_xlfn.XLOOKUP(Table1[[#This Row],[Location]],'Location analysis'!A:A,'Location analysis'!B:B)</f>
        <v>40.435699999999997</v>
      </c>
      <c r="F5310">
        <f>_xlfn.XLOOKUP(Table1[[#This Row],[Location]],'Location analysis'!A:A,'Location analysis'!C:C)</f>
        <v>-74.125200000000007</v>
      </c>
      <c r="G5310" t="s">
        <v>259</v>
      </c>
      <c r="H5310" t="s">
        <v>34</v>
      </c>
      <c r="I5310">
        <v>15437464609</v>
      </c>
      <c r="J5310" t="s">
        <v>812</v>
      </c>
      <c r="K5310" t="s">
        <v>51</v>
      </c>
      <c r="L5310">
        <v>140</v>
      </c>
      <c r="M5310">
        <v>1.5</v>
      </c>
      <c r="N5310">
        <v>1</v>
      </c>
      <c r="O5310">
        <v>140</v>
      </c>
      <c r="P5310">
        <v>1.5</v>
      </c>
      <c r="Q5310">
        <v>1</v>
      </c>
      <c r="R5310">
        <v>1.5</v>
      </c>
      <c r="S5310">
        <v>1.5</v>
      </c>
      <c r="T5310" s="1">
        <v>44768</v>
      </c>
      <c r="U5310" t="str">
        <f t="shared" si="410"/>
        <v>Sunkist Soda - Orange</v>
      </c>
      <c r="V5310" t="str">
        <f t="shared" si="411"/>
        <v>Carbonated</v>
      </c>
      <c r="W5310" t="s">
        <v>34</v>
      </c>
      <c r="X5310" t="b">
        <f t="shared" si="413"/>
        <v>1</v>
      </c>
      <c r="Y5310">
        <f t="shared" si="412"/>
        <v>1.5</v>
      </c>
      <c r="Z5310" s="2">
        <f t="shared" si="414"/>
        <v>1</v>
      </c>
      <c r="AA5310" t="s">
        <v>260</v>
      </c>
      <c r="AB5310" t="s">
        <v>261</v>
      </c>
      <c r="AD5310" t="s">
        <v>91</v>
      </c>
      <c r="AE5310" t="s">
        <v>813</v>
      </c>
      <c r="AF5310">
        <v>2022</v>
      </c>
    </row>
    <row r="5311" spans="1:32" x14ac:dyDescent="0.25">
      <c r="A5311" t="s">
        <v>29</v>
      </c>
      <c r="B5311" t="s">
        <v>67</v>
      </c>
      <c r="C5311" t="s">
        <v>68</v>
      </c>
      <c r="D5311" t="s">
        <v>69</v>
      </c>
      <c r="E5311">
        <f>_xlfn.XLOOKUP(Table1[[#This Row],[Location]],'Location analysis'!A:A,'Location analysis'!B:B)</f>
        <v>40.435699999999997</v>
      </c>
      <c r="F5311">
        <f>_xlfn.XLOOKUP(Table1[[#This Row],[Location]],'Location analysis'!A:A,'Location analysis'!C:C)</f>
        <v>-74.125200000000007</v>
      </c>
      <c r="G5311" t="s">
        <v>414</v>
      </c>
      <c r="H5311" t="s">
        <v>43</v>
      </c>
      <c r="I5311">
        <v>15437464736</v>
      </c>
      <c r="J5311" t="s">
        <v>812</v>
      </c>
      <c r="K5311" t="s">
        <v>51</v>
      </c>
      <c r="L5311">
        <v>111</v>
      </c>
      <c r="M5311">
        <v>1.5</v>
      </c>
      <c r="N5311">
        <v>1</v>
      </c>
      <c r="O5311">
        <v>111</v>
      </c>
      <c r="P5311">
        <v>1.5</v>
      </c>
      <c r="Q5311">
        <v>1</v>
      </c>
      <c r="R5311">
        <v>1.5</v>
      </c>
      <c r="S5311">
        <v>1.5</v>
      </c>
      <c r="T5311" s="1">
        <v>44768</v>
      </c>
      <c r="U5311" t="str">
        <f t="shared" si="410"/>
        <v>Lays - Classic</v>
      </c>
      <c r="V5311" t="str">
        <f t="shared" si="411"/>
        <v>Food</v>
      </c>
      <c r="W5311" t="s">
        <v>43</v>
      </c>
      <c r="X5311" t="b">
        <f t="shared" si="413"/>
        <v>1</v>
      </c>
      <c r="Y5311">
        <f t="shared" si="412"/>
        <v>1.5</v>
      </c>
      <c r="Z5311" s="2">
        <f t="shared" si="414"/>
        <v>1</v>
      </c>
      <c r="AA5311" t="s">
        <v>415</v>
      </c>
      <c r="AB5311" t="s">
        <v>416</v>
      </c>
      <c r="AD5311" t="s">
        <v>91</v>
      </c>
      <c r="AE5311" t="s">
        <v>813</v>
      </c>
      <c r="AF5311">
        <v>2022</v>
      </c>
    </row>
    <row r="5312" spans="1:32" x14ac:dyDescent="0.25">
      <c r="A5312" t="s">
        <v>29</v>
      </c>
      <c r="B5312" t="s">
        <v>67</v>
      </c>
      <c r="C5312" t="s">
        <v>68</v>
      </c>
      <c r="D5312" t="s">
        <v>69</v>
      </c>
      <c r="E5312">
        <f>_xlfn.XLOOKUP(Table1[[#This Row],[Location]],'Location analysis'!A:A,'Location analysis'!B:B)</f>
        <v>40.435699999999997</v>
      </c>
      <c r="F5312">
        <f>_xlfn.XLOOKUP(Table1[[#This Row],[Location]],'Location analysis'!A:A,'Location analysis'!C:C)</f>
        <v>-74.125200000000007</v>
      </c>
      <c r="G5312" t="s">
        <v>404</v>
      </c>
      <c r="H5312" t="s">
        <v>43</v>
      </c>
      <c r="I5312">
        <v>15437481155</v>
      </c>
      <c r="J5312" t="s">
        <v>812</v>
      </c>
      <c r="K5312" t="s">
        <v>51</v>
      </c>
      <c r="L5312">
        <v>121</v>
      </c>
      <c r="M5312">
        <v>1.5</v>
      </c>
      <c r="N5312">
        <v>1</v>
      </c>
      <c r="O5312">
        <v>121</v>
      </c>
      <c r="P5312">
        <v>1.5</v>
      </c>
      <c r="Q5312">
        <v>1</v>
      </c>
      <c r="R5312">
        <v>1.5</v>
      </c>
      <c r="S5312">
        <v>1.5</v>
      </c>
      <c r="T5312" s="1">
        <v>44768</v>
      </c>
      <c r="U5312" t="str">
        <f t="shared" si="410"/>
        <v>Doritos Nacho Cheese</v>
      </c>
      <c r="V5312" t="str">
        <f t="shared" si="411"/>
        <v>Food</v>
      </c>
      <c r="W5312" t="s">
        <v>43</v>
      </c>
      <c r="X5312" t="b">
        <f t="shared" si="413"/>
        <v>1</v>
      </c>
      <c r="Y5312">
        <f t="shared" si="412"/>
        <v>1.5</v>
      </c>
      <c r="Z5312" s="2">
        <f t="shared" si="414"/>
        <v>1</v>
      </c>
      <c r="AA5312" t="s">
        <v>404</v>
      </c>
      <c r="AD5312" t="s">
        <v>91</v>
      </c>
      <c r="AE5312" t="s">
        <v>813</v>
      </c>
      <c r="AF5312">
        <v>2022</v>
      </c>
    </row>
    <row r="5313" spans="1:32" x14ac:dyDescent="0.25">
      <c r="A5313" t="s">
        <v>29</v>
      </c>
      <c r="B5313" t="s">
        <v>67</v>
      </c>
      <c r="C5313" t="s">
        <v>68</v>
      </c>
      <c r="D5313" t="s">
        <v>69</v>
      </c>
      <c r="E5313">
        <f>_xlfn.XLOOKUP(Table1[[#This Row],[Location]],'Location analysis'!A:A,'Location analysis'!B:B)</f>
        <v>40.435699999999997</v>
      </c>
      <c r="F5313">
        <f>_xlfn.XLOOKUP(Table1[[#This Row],[Location]],'Location analysis'!A:A,'Location analysis'!C:C)</f>
        <v>-74.125200000000007</v>
      </c>
      <c r="G5313" t="s">
        <v>738</v>
      </c>
      <c r="H5313" t="s">
        <v>34</v>
      </c>
      <c r="I5313">
        <v>15437501932</v>
      </c>
      <c r="J5313" t="s">
        <v>812</v>
      </c>
      <c r="K5313" t="s">
        <v>51</v>
      </c>
      <c r="L5313">
        <v>142</v>
      </c>
      <c r="M5313">
        <v>1.5</v>
      </c>
      <c r="N5313">
        <v>1</v>
      </c>
      <c r="O5313">
        <v>142</v>
      </c>
      <c r="P5313">
        <v>1.5</v>
      </c>
      <c r="Q5313">
        <v>1</v>
      </c>
      <c r="R5313">
        <v>1.5</v>
      </c>
      <c r="S5313">
        <v>1.5</v>
      </c>
      <c r="T5313" s="1">
        <v>44768</v>
      </c>
      <c r="U5313" t="str">
        <f t="shared" si="410"/>
        <v>Coca Cola - Regular</v>
      </c>
      <c r="V5313" t="str">
        <f t="shared" si="411"/>
        <v>Carbonated</v>
      </c>
      <c r="W5313" t="s">
        <v>34</v>
      </c>
      <c r="X5313" t="b">
        <f t="shared" si="413"/>
        <v>1</v>
      </c>
      <c r="Y5313">
        <f t="shared" si="412"/>
        <v>1.5</v>
      </c>
      <c r="Z5313" s="2">
        <f t="shared" si="414"/>
        <v>1</v>
      </c>
      <c r="AA5313" t="s">
        <v>183</v>
      </c>
      <c r="AB5313" t="s">
        <v>739</v>
      </c>
      <c r="AD5313" t="s">
        <v>91</v>
      </c>
      <c r="AE5313" t="s">
        <v>813</v>
      </c>
      <c r="AF5313">
        <v>2022</v>
      </c>
    </row>
    <row r="5314" spans="1:32" x14ac:dyDescent="0.25">
      <c r="A5314" t="s">
        <v>29</v>
      </c>
      <c r="B5314" t="s">
        <v>67</v>
      </c>
      <c r="C5314" t="s">
        <v>68</v>
      </c>
      <c r="D5314" t="s">
        <v>69</v>
      </c>
      <c r="E5314">
        <f>_xlfn.XLOOKUP(Table1[[#This Row],[Location]],'Location analysis'!A:A,'Location analysis'!B:B)</f>
        <v>40.435699999999997</v>
      </c>
      <c r="F5314">
        <f>_xlfn.XLOOKUP(Table1[[#This Row],[Location]],'Location analysis'!A:A,'Location analysis'!C:C)</f>
        <v>-74.125200000000007</v>
      </c>
      <c r="G5314" t="s">
        <v>738</v>
      </c>
      <c r="H5314" t="s">
        <v>34</v>
      </c>
      <c r="I5314">
        <v>15437519060</v>
      </c>
      <c r="J5314" t="s">
        <v>812</v>
      </c>
      <c r="K5314" t="s">
        <v>51</v>
      </c>
      <c r="L5314">
        <v>141</v>
      </c>
      <c r="M5314">
        <v>1.5</v>
      </c>
      <c r="N5314">
        <v>1</v>
      </c>
      <c r="O5314">
        <v>141</v>
      </c>
      <c r="P5314">
        <v>1.5</v>
      </c>
      <c r="Q5314">
        <v>1</v>
      </c>
      <c r="R5314">
        <v>1.5</v>
      </c>
      <c r="S5314">
        <v>1.5</v>
      </c>
      <c r="T5314" s="1">
        <v>44768</v>
      </c>
      <c r="U5314" t="str">
        <f t="shared" ref="U5314:U5377" si="415">IF(G5314="","Cell is Blank - Dis-regard",G5314)</f>
        <v>Coca Cola - Regular</v>
      </c>
      <c r="V5314" t="str">
        <f t="shared" ref="V5314:V5377" si="416">IF(H5314="","Cell is Blank - Dis-regard",H5314)</f>
        <v>Carbonated</v>
      </c>
      <c r="W5314" t="s">
        <v>34</v>
      </c>
      <c r="X5314" t="b">
        <f t="shared" si="413"/>
        <v>1</v>
      </c>
      <c r="Y5314">
        <f t="shared" ref="Y5314:Y5377" si="417">IF(X5314="FALSE",M5314,M5314)</f>
        <v>1.5</v>
      </c>
      <c r="Z5314" s="2">
        <f t="shared" si="414"/>
        <v>1</v>
      </c>
      <c r="AA5314" t="s">
        <v>183</v>
      </c>
      <c r="AB5314" t="s">
        <v>739</v>
      </c>
      <c r="AD5314" t="s">
        <v>91</v>
      </c>
      <c r="AE5314" t="s">
        <v>813</v>
      </c>
      <c r="AF5314">
        <v>2022</v>
      </c>
    </row>
    <row r="5315" spans="1:32" x14ac:dyDescent="0.25">
      <c r="A5315" t="s">
        <v>29</v>
      </c>
      <c r="B5315" t="s">
        <v>30</v>
      </c>
      <c r="C5315" t="s">
        <v>31</v>
      </c>
      <c r="D5315" t="s">
        <v>32</v>
      </c>
      <c r="E5315">
        <f>_xlfn.XLOOKUP(Table1[[#This Row],[Location]],'Location analysis'!A:A,'Location analysis'!B:B)</f>
        <v>40.423690999999998</v>
      </c>
      <c r="F5315">
        <f>_xlfn.XLOOKUP(Table1[[#This Row],[Location]],'Location analysis'!A:A,'Location analysis'!C:C)</f>
        <v>-74.380831999999998</v>
      </c>
      <c r="G5315" t="s">
        <v>137</v>
      </c>
      <c r="H5315" t="s">
        <v>97</v>
      </c>
      <c r="I5315">
        <v>15437565330</v>
      </c>
      <c r="J5315" t="s">
        <v>812</v>
      </c>
      <c r="K5315" t="s">
        <v>51</v>
      </c>
      <c r="L5315">
        <v>143</v>
      </c>
      <c r="M5315">
        <v>2</v>
      </c>
      <c r="N5315">
        <v>1</v>
      </c>
      <c r="O5315">
        <v>143</v>
      </c>
      <c r="P5315">
        <v>2</v>
      </c>
      <c r="Q5315">
        <v>1</v>
      </c>
      <c r="R5315">
        <v>2</v>
      </c>
      <c r="S5315">
        <v>2</v>
      </c>
      <c r="T5315" s="1">
        <v>44768</v>
      </c>
      <c r="U5315" t="str">
        <f t="shared" si="415"/>
        <v>Poland Springs Water</v>
      </c>
      <c r="V5315" t="str">
        <f t="shared" si="416"/>
        <v>Water</v>
      </c>
      <c r="W5315" t="s">
        <v>97</v>
      </c>
      <c r="X5315" t="b">
        <f t="shared" ref="X5315:X5378" si="418">M5315=P5315</f>
        <v>1</v>
      </c>
      <c r="Y5315">
        <f t="shared" si="417"/>
        <v>2</v>
      </c>
      <c r="Z5315" s="2">
        <f t="shared" ref="Z5315:Z5378" si="419">Y5315/1.5</f>
        <v>1.3333333333333333</v>
      </c>
      <c r="AA5315" t="s">
        <v>137</v>
      </c>
      <c r="AD5315" t="s">
        <v>91</v>
      </c>
      <c r="AE5315" t="s">
        <v>813</v>
      </c>
      <c r="AF5315">
        <v>2022</v>
      </c>
    </row>
    <row r="5316" spans="1:32" x14ac:dyDescent="0.25">
      <c r="A5316" t="s">
        <v>29</v>
      </c>
      <c r="B5316" t="s">
        <v>67</v>
      </c>
      <c r="C5316" t="s">
        <v>68</v>
      </c>
      <c r="D5316" t="s">
        <v>69</v>
      </c>
      <c r="E5316">
        <f>_xlfn.XLOOKUP(Table1[[#This Row],[Location]],'Location analysis'!A:A,'Location analysis'!B:B)</f>
        <v>40.435699999999997</v>
      </c>
      <c r="F5316">
        <f>_xlfn.XLOOKUP(Table1[[#This Row],[Location]],'Location analysis'!A:A,'Location analysis'!C:C)</f>
        <v>-74.125200000000007</v>
      </c>
      <c r="G5316" t="s">
        <v>738</v>
      </c>
      <c r="H5316" t="s">
        <v>34</v>
      </c>
      <c r="I5316">
        <v>15437898806</v>
      </c>
      <c r="J5316" t="s">
        <v>814</v>
      </c>
      <c r="K5316" t="s">
        <v>36</v>
      </c>
      <c r="L5316">
        <v>141</v>
      </c>
      <c r="M5316">
        <v>1.5</v>
      </c>
      <c r="N5316">
        <v>1</v>
      </c>
      <c r="O5316">
        <v>141</v>
      </c>
      <c r="P5316">
        <v>1.5</v>
      </c>
      <c r="Q5316">
        <v>1</v>
      </c>
      <c r="R5316">
        <v>1.5</v>
      </c>
      <c r="S5316">
        <v>3</v>
      </c>
      <c r="T5316" s="1">
        <v>44768</v>
      </c>
      <c r="U5316" t="str">
        <f t="shared" si="415"/>
        <v>Coca Cola - Regular</v>
      </c>
      <c r="V5316" t="str">
        <f t="shared" si="416"/>
        <v>Carbonated</v>
      </c>
      <c r="W5316" t="s">
        <v>34</v>
      </c>
      <c r="X5316" t="b">
        <f t="shared" si="418"/>
        <v>1</v>
      </c>
      <c r="Y5316">
        <f t="shared" si="417"/>
        <v>1.5</v>
      </c>
      <c r="Z5316" s="2">
        <f t="shared" si="419"/>
        <v>1</v>
      </c>
      <c r="AA5316" t="s">
        <v>183</v>
      </c>
      <c r="AB5316" t="s">
        <v>739</v>
      </c>
      <c r="AD5316" t="s">
        <v>109</v>
      </c>
      <c r="AE5316" t="s">
        <v>815</v>
      </c>
      <c r="AF5316">
        <v>2022</v>
      </c>
    </row>
    <row r="5317" spans="1:32" x14ac:dyDescent="0.25">
      <c r="A5317" t="s">
        <v>29</v>
      </c>
      <c r="B5317" t="s">
        <v>67</v>
      </c>
      <c r="C5317" t="s">
        <v>68</v>
      </c>
      <c r="D5317" t="s">
        <v>69</v>
      </c>
      <c r="E5317">
        <f>_xlfn.XLOOKUP(Table1[[#This Row],[Location]],'Location analysis'!A:A,'Location analysis'!B:B)</f>
        <v>40.435699999999997</v>
      </c>
      <c r="F5317">
        <f>_xlfn.XLOOKUP(Table1[[#This Row],[Location]],'Location analysis'!A:A,'Location analysis'!C:C)</f>
        <v>-74.125200000000007</v>
      </c>
      <c r="G5317" t="s">
        <v>404</v>
      </c>
      <c r="H5317" t="s">
        <v>43</v>
      </c>
      <c r="I5317">
        <v>15437898806</v>
      </c>
      <c r="J5317" t="s">
        <v>814</v>
      </c>
      <c r="K5317" t="s">
        <v>36</v>
      </c>
      <c r="L5317">
        <v>121</v>
      </c>
      <c r="M5317">
        <v>1.5</v>
      </c>
      <c r="N5317">
        <v>1</v>
      </c>
      <c r="O5317">
        <v>121</v>
      </c>
      <c r="P5317">
        <v>1.5</v>
      </c>
      <c r="Q5317">
        <v>1</v>
      </c>
      <c r="R5317">
        <v>1.5</v>
      </c>
      <c r="S5317">
        <v>3</v>
      </c>
      <c r="T5317" s="1">
        <v>44768</v>
      </c>
      <c r="U5317" t="str">
        <f t="shared" si="415"/>
        <v>Doritos Nacho Cheese</v>
      </c>
      <c r="V5317" t="str">
        <f t="shared" si="416"/>
        <v>Food</v>
      </c>
      <c r="W5317" t="s">
        <v>43</v>
      </c>
      <c r="X5317" t="b">
        <f t="shared" si="418"/>
        <v>1</v>
      </c>
      <c r="Y5317">
        <f t="shared" si="417"/>
        <v>1.5</v>
      </c>
      <c r="Z5317" s="2">
        <f t="shared" si="419"/>
        <v>1</v>
      </c>
      <c r="AA5317" t="s">
        <v>404</v>
      </c>
      <c r="AD5317" t="s">
        <v>109</v>
      </c>
      <c r="AE5317" t="s">
        <v>815</v>
      </c>
      <c r="AF5317">
        <v>2022</v>
      </c>
    </row>
    <row r="5318" spans="1:32" x14ac:dyDescent="0.25">
      <c r="A5318" t="s">
        <v>29</v>
      </c>
      <c r="B5318" t="s">
        <v>67</v>
      </c>
      <c r="C5318" t="s">
        <v>68</v>
      </c>
      <c r="D5318" t="s">
        <v>69</v>
      </c>
      <c r="E5318">
        <f>_xlfn.XLOOKUP(Table1[[#This Row],[Location]],'Location analysis'!A:A,'Location analysis'!B:B)</f>
        <v>40.435699999999997</v>
      </c>
      <c r="F5318">
        <f>_xlfn.XLOOKUP(Table1[[#This Row],[Location]],'Location analysis'!A:A,'Location analysis'!C:C)</f>
        <v>-74.125200000000007</v>
      </c>
      <c r="G5318" t="s">
        <v>185</v>
      </c>
      <c r="H5318" t="s">
        <v>34</v>
      </c>
      <c r="I5318">
        <v>15438146085</v>
      </c>
      <c r="J5318" t="s">
        <v>814</v>
      </c>
      <c r="K5318" t="s">
        <v>36</v>
      </c>
      <c r="L5318">
        <v>148</v>
      </c>
      <c r="M5318">
        <v>3.5</v>
      </c>
      <c r="N5318">
        <v>1</v>
      </c>
      <c r="O5318">
        <v>148</v>
      </c>
      <c r="P5318">
        <v>3.5</v>
      </c>
      <c r="Q5318">
        <v>1</v>
      </c>
      <c r="R5318">
        <v>3.5</v>
      </c>
      <c r="S5318">
        <v>3.5</v>
      </c>
      <c r="T5318" s="1">
        <v>44769</v>
      </c>
      <c r="U5318" t="str">
        <f t="shared" si="415"/>
        <v>Red Bull - Original</v>
      </c>
      <c r="V5318" t="str">
        <f t="shared" si="416"/>
        <v>Carbonated</v>
      </c>
      <c r="W5318" t="s">
        <v>34</v>
      </c>
      <c r="X5318" t="b">
        <f t="shared" si="418"/>
        <v>1</v>
      </c>
      <c r="Y5318">
        <f t="shared" si="417"/>
        <v>3.5</v>
      </c>
      <c r="Z5318" s="2">
        <f t="shared" si="419"/>
        <v>2.3333333333333335</v>
      </c>
      <c r="AA5318" t="s">
        <v>37</v>
      </c>
      <c r="AB5318" t="s">
        <v>150</v>
      </c>
      <c r="AD5318" t="s">
        <v>109</v>
      </c>
      <c r="AE5318" t="s">
        <v>815</v>
      </c>
      <c r="AF5318">
        <v>2022</v>
      </c>
    </row>
    <row r="5319" spans="1:32" x14ac:dyDescent="0.25">
      <c r="A5319" t="s">
        <v>29</v>
      </c>
      <c r="B5319" t="s">
        <v>67</v>
      </c>
      <c r="C5319" t="s">
        <v>68</v>
      </c>
      <c r="D5319" t="s">
        <v>69</v>
      </c>
      <c r="E5319">
        <f>_xlfn.XLOOKUP(Table1[[#This Row],[Location]],'Location analysis'!A:A,'Location analysis'!B:B)</f>
        <v>40.435699999999997</v>
      </c>
      <c r="F5319">
        <f>_xlfn.XLOOKUP(Table1[[#This Row],[Location]],'Location analysis'!A:A,'Location analysis'!C:C)</f>
        <v>-74.125200000000007</v>
      </c>
      <c r="G5319" t="s">
        <v>70</v>
      </c>
      <c r="H5319" t="s">
        <v>34</v>
      </c>
      <c r="I5319">
        <v>15438207317</v>
      </c>
      <c r="J5319" t="s">
        <v>814</v>
      </c>
      <c r="K5319" t="s">
        <v>51</v>
      </c>
      <c r="L5319">
        <v>146</v>
      </c>
      <c r="M5319">
        <v>3</v>
      </c>
      <c r="N5319">
        <v>1</v>
      </c>
      <c r="O5319">
        <v>146</v>
      </c>
      <c r="P5319">
        <v>3</v>
      </c>
      <c r="Q5319">
        <v>1</v>
      </c>
      <c r="R5319">
        <v>3</v>
      </c>
      <c r="S5319">
        <v>3</v>
      </c>
      <c r="T5319" s="1">
        <v>44769</v>
      </c>
      <c r="U5319" t="str">
        <f t="shared" si="415"/>
        <v>Monster Energy Original</v>
      </c>
      <c r="V5319" t="str">
        <f t="shared" si="416"/>
        <v>Carbonated</v>
      </c>
      <c r="W5319" t="s">
        <v>34</v>
      </c>
      <c r="X5319" t="b">
        <f t="shared" si="418"/>
        <v>1</v>
      </c>
      <c r="Y5319">
        <f t="shared" si="417"/>
        <v>3</v>
      </c>
      <c r="Z5319" s="2">
        <f t="shared" si="419"/>
        <v>2</v>
      </c>
      <c r="AA5319" t="s">
        <v>70</v>
      </c>
      <c r="AD5319" t="s">
        <v>109</v>
      </c>
      <c r="AE5319" t="s">
        <v>815</v>
      </c>
      <c r="AF5319">
        <v>2022</v>
      </c>
    </row>
    <row r="5320" spans="1:32" x14ac:dyDescent="0.25">
      <c r="A5320" t="s">
        <v>29</v>
      </c>
      <c r="B5320" t="s">
        <v>67</v>
      </c>
      <c r="C5320" t="s">
        <v>68</v>
      </c>
      <c r="D5320" t="s">
        <v>69</v>
      </c>
      <c r="E5320">
        <f>_xlfn.XLOOKUP(Table1[[#This Row],[Location]],'Location analysis'!A:A,'Location analysis'!B:B)</f>
        <v>40.435699999999997</v>
      </c>
      <c r="F5320">
        <f>_xlfn.XLOOKUP(Table1[[#This Row],[Location]],'Location analysis'!A:A,'Location analysis'!C:C)</f>
        <v>-74.125200000000007</v>
      </c>
      <c r="G5320" t="s">
        <v>694</v>
      </c>
      <c r="H5320" t="s">
        <v>43</v>
      </c>
      <c r="I5320">
        <v>15438209344</v>
      </c>
      <c r="J5320" t="s">
        <v>814</v>
      </c>
      <c r="K5320" t="s">
        <v>51</v>
      </c>
      <c r="L5320">
        <v>130</v>
      </c>
      <c r="M5320">
        <v>1.5</v>
      </c>
      <c r="N5320">
        <v>1</v>
      </c>
      <c r="O5320">
        <v>130</v>
      </c>
      <c r="P5320">
        <v>1.5</v>
      </c>
      <c r="Q5320">
        <v>1</v>
      </c>
      <c r="R5320">
        <v>1.5</v>
      </c>
      <c r="S5320">
        <v>1.5</v>
      </c>
      <c r="T5320" s="1">
        <v>44769</v>
      </c>
      <c r="U5320" t="str">
        <f t="shared" si="415"/>
        <v>Nature's Bakery Fig Bar - Raspberry</v>
      </c>
      <c r="V5320" t="str">
        <f t="shared" si="416"/>
        <v>Food</v>
      </c>
      <c r="W5320" t="s">
        <v>43</v>
      </c>
      <c r="X5320" t="b">
        <f t="shared" si="418"/>
        <v>1</v>
      </c>
      <c r="Y5320">
        <f t="shared" si="417"/>
        <v>1.5</v>
      </c>
      <c r="Z5320" s="2">
        <f t="shared" si="419"/>
        <v>1</v>
      </c>
      <c r="AA5320" t="s">
        <v>690</v>
      </c>
      <c r="AB5320" t="s">
        <v>144</v>
      </c>
      <c r="AD5320" t="s">
        <v>109</v>
      </c>
      <c r="AE5320" t="s">
        <v>815</v>
      </c>
      <c r="AF5320">
        <v>2022</v>
      </c>
    </row>
    <row r="5321" spans="1:32" x14ac:dyDescent="0.25">
      <c r="A5321" t="s">
        <v>29</v>
      </c>
      <c r="B5321" t="s">
        <v>67</v>
      </c>
      <c r="C5321" t="s">
        <v>68</v>
      </c>
      <c r="D5321" t="s">
        <v>69</v>
      </c>
      <c r="E5321">
        <f>_xlfn.XLOOKUP(Table1[[#This Row],[Location]],'Location analysis'!A:A,'Location analysis'!B:B)</f>
        <v>40.435699999999997</v>
      </c>
      <c r="F5321">
        <f>_xlfn.XLOOKUP(Table1[[#This Row],[Location]],'Location analysis'!A:A,'Location analysis'!C:C)</f>
        <v>-74.125200000000007</v>
      </c>
      <c r="G5321" t="s">
        <v>694</v>
      </c>
      <c r="H5321" t="s">
        <v>43</v>
      </c>
      <c r="I5321">
        <v>15438212001</v>
      </c>
      <c r="J5321" t="s">
        <v>814</v>
      </c>
      <c r="K5321" t="s">
        <v>51</v>
      </c>
      <c r="L5321">
        <v>130</v>
      </c>
      <c r="M5321">
        <v>1.5</v>
      </c>
      <c r="N5321">
        <v>1</v>
      </c>
      <c r="O5321">
        <v>130</v>
      </c>
      <c r="P5321">
        <v>1.5</v>
      </c>
      <c r="Q5321">
        <v>1</v>
      </c>
      <c r="R5321">
        <v>1.5</v>
      </c>
      <c r="S5321">
        <v>1.5</v>
      </c>
      <c r="T5321" s="1">
        <v>44769</v>
      </c>
      <c r="U5321" t="str">
        <f t="shared" si="415"/>
        <v>Nature's Bakery Fig Bar - Raspberry</v>
      </c>
      <c r="V5321" t="str">
        <f t="shared" si="416"/>
        <v>Food</v>
      </c>
      <c r="W5321" t="s">
        <v>43</v>
      </c>
      <c r="X5321" t="b">
        <f t="shared" si="418"/>
        <v>1</v>
      </c>
      <c r="Y5321">
        <f t="shared" si="417"/>
        <v>1.5</v>
      </c>
      <c r="Z5321" s="2">
        <f t="shared" si="419"/>
        <v>1</v>
      </c>
      <c r="AA5321" t="s">
        <v>690</v>
      </c>
      <c r="AB5321" t="s">
        <v>144</v>
      </c>
      <c r="AD5321" t="s">
        <v>109</v>
      </c>
      <c r="AE5321" t="s">
        <v>815</v>
      </c>
      <c r="AF5321">
        <v>2022</v>
      </c>
    </row>
    <row r="5322" spans="1:32" x14ac:dyDescent="0.25">
      <c r="A5322" t="s">
        <v>29</v>
      </c>
      <c r="B5322" t="s">
        <v>67</v>
      </c>
      <c r="C5322" t="s">
        <v>68</v>
      </c>
      <c r="D5322" t="s">
        <v>69</v>
      </c>
      <c r="E5322">
        <f>_xlfn.XLOOKUP(Table1[[#This Row],[Location]],'Location analysis'!A:A,'Location analysis'!B:B)</f>
        <v>40.435699999999997</v>
      </c>
      <c r="F5322">
        <f>_xlfn.XLOOKUP(Table1[[#This Row],[Location]],'Location analysis'!A:A,'Location analysis'!C:C)</f>
        <v>-74.125200000000007</v>
      </c>
      <c r="G5322" t="s">
        <v>750</v>
      </c>
      <c r="H5322" t="s">
        <v>49</v>
      </c>
      <c r="I5322">
        <v>15438249114</v>
      </c>
      <c r="J5322" t="s">
        <v>814</v>
      </c>
      <c r="K5322" t="s">
        <v>36</v>
      </c>
      <c r="L5322">
        <v>147</v>
      </c>
      <c r="M5322">
        <v>2.5</v>
      </c>
      <c r="N5322">
        <v>1</v>
      </c>
      <c r="O5322">
        <v>147</v>
      </c>
      <c r="P5322">
        <v>2.5</v>
      </c>
      <c r="Q5322">
        <v>1</v>
      </c>
      <c r="R5322">
        <v>2.5</v>
      </c>
      <c r="S5322">
        <v>5.5</v>
      </c>
      <c r="T5322" s="1">
        <v>44769</v>
      </c>
      <c r="U5322" t="str">
        <f t="shared" si="415"/>
        <v>Snapple Tea - Peach</v>
      </c>
      <c r="V5322" t="str">
        <f t="shared" si="416"/>
        <v>Non Carbonated</v>
      </c>
      <c r="W5322" t="s">
        <v>49</v>
      </c>
      <c r="X5322" t="b">
        <f t="shared" si="418"/>
        <v>1</v>
      </c>
      <c r="Y5322">
        <f t="shared" si="417"/>
        <v>2.5</v>
      </c>
      <c r="Z5322" s="2">
        <f t="shared" si="419"/>
        <v>1.6666666666666667</v>
      </c>
      <c r="AA5322" t="s">
        <v>330</v>
      </c>
      <c r="AB5322" t="s">
        <v>751</v>
      </c>
      <c r="AD5322" t="s">
        <v>109</v>
      </c>
      <c r="AE5322" t="s">
        <v>815</v>
      </c>
      <c r="AF5322">
        <v>2022</v>
      </c>
    </row>
    <row r="5323" spans="1:32" x14ac:dyDescent="0.25">
      <c r="A5323" t="s">
        <v>29</v>
      </c>
      <c r="B5323" t="s">
        <v>67</v>
      </c>
      <c r="C5323" t="s">
        <v>68</v>
      </c>
      <c r="D5323" t="s">
        <v>69</v>
      </c>
      <c r="E5323">
        <f>_xlfn.XLOOKUP(Table1[[#This Row],[Location]],'Location analysis'!A:A,'Location analysis'!B:B)</f>
        <v>40.435699999999997</v>
      </c>
      <c r="F5323">
        <f>_xlfn.XLOOKUP(Table1[[#This Row],[Location]],'Location analysis'!A:A,'Location analysis'!C:C)</f>
        <v>-74.125200000000007</v>
      </c>
      <c r="G5323" t="s">
        <v>688</v>
      </c>
      <c r="H5323" t="s">
        <v>43</v>
      </c>
      <c r="I5323">
        <v>15438249114</v>
      </c>
      <c r="J5323" t="s">
        <v>814</v>
      </c>
      <c r="K5323" t="s">
        <v>36</v>
      </c>
      <c r="L5323">
        <v>132</v>
      </c>
      <c r="M5323">
        <v>1.5</v>
      </c>
      <c r="N5323">
        <v>2</v>
      </c>
      <c r="O5323">
        <v>132</v>
      </c>
      <c r="P5323">
        <v>1.5</v>
      </c>
      <c r="Q5323">
        <v>2</v>
      </c>
      <c r="R5323">
        <v>3</v>
      </c>
      <c r="S5323">
        <v>5.5</v>
      </c>
      <c r="T5323" s="1">
        <v>44769</v>
      </c>
      <c r="U5323" t="str">
        <f t="shared" si="415"/>
        <v>Nature's Bakery Fig Bar - Blueberry</v>
      </c>
      <c r="V5323" t="str">
        <f t="shared" si="416"/>
        <v>Food</v>
      </c>
      <c r="W5323" t="s">
        <v>43</v>
      </c>
      <c r="X5323" t="b">
        <f t="shared" si="418"/>
        <v>1</v>
      </c>
      <c r="Y5323">
        <f t="shared" si="417"/>
        <v>1.5</v>
      </c>
      <c r="Z5323" s="2">
        <f t="shared" si="419"/>
        <v>1</v>
      </c>
      <c r="AA5323" t="s">
        <v>690</v>
      </c>
      <c r="AB5323" t="s">
        <v>222</v>
      </c>
      <c r="AD5323" t="s">
        <v>109</v>
      </c>
      <c r="AE5323" t="s">
        <v>815</v>
      </c>
      <c r="AF5323">
        <v>2022</v>
      </c>
    </row>
    <row r="5324" spans="1:32" x14ac:dyDescent="0.25">
      <c r="A5324" t="s">
        <v>29</v>
      </c>
      <c r="B5324" t="s">
        <v>30</v>
      </c>
      <c r="C5324" t="s">
        <v>31</v>
      </c>
      <c r="D5324" t="s">
        <v>32</v>
      </c>
      <c r="E5324">
        <f>_xlfn.XLOOKUP(Table1[[#This Row],[Location]],'Location analysis'!A:A,'Location analysis'!B:B)</f>
        <v>40.423690999999998</v>
      </c>
      <c r="F5324">
        <f>_xlfn.XLOOKUP(Table1[[#This Row],[Location]],'Location analysis'!A:A,'Location analysis'!C:C)</f>
        <v>-74.380831999999998</v>
      </c>
      <c r="G5324" t="s">
        <v>137</v>
      </c>
      <c r="H5324" t="s">
        <v>97</v>
      </c>
      <c r="I5324">
        <v>15439132467</v>
      </c>
      <c r="J5324" t="s">
        <v>814</v>
      </c>
      <c r="K5324" t="s">
        <v>36</v>
      </c>
      <c r="L5324">
        <v>143</v>
      </c>
      <c r="M5324">
        <v>2</v>
      </c>
      <c r="N5324">
        <v>1</v>
      </c>
      <c r="O5324">
        <v>143</v>
      </c>
      <c r="P5324">
        <v>2</v>
      </c>
      <c r="Q5324">
        <v>1</v>
      </c>
      <c r="R5324">
        <v>2</v>
      </c>
      <c r="S5324">
        <v>2</v>
      </c>
      <c r="T5324" s="1">
        <v>44769</v>
      </c>
      <c r="U5324" t="str">
        <f t="shared" si="415"/>
        <v>Poland Springs Water</v>
      </c>
      <c r="V5324" t="str">
        <f t="shared" si="416"/>
        <v>Water</v>
      </c>
      <c r="W5324" t="s">
        <v>97</v>
      </c>
      <c r="X5324" t="b">
        <f t="shared" si="418"/>
        <v>1</v>
      </c>
      <c r="Y5324">
        <f t="shared" si="417"/>
        <v>2</v>
      </c>
      <c r="Z5324" s="2">
        <f t="shared" si="419"/>
        <v>1.3333333333333333</v>
      </c>
      <c r="AA5324" t="s">
        <v>137</v>
      </c>
      <c r="AD5324" t="s">
        <v>109</v>
      </c>
      <c r="AE5324" t="s">
        <v>815</v>
      </c>
      <c r="AF5324">
        <v>2022</v>
      </c>
    </row>
    <row r="5325" spans="1:32" x14ac:dyDescent="0.25">
      <c r="A5325" t="s">
        <v>29</v>
      </c>
      <c r="B5325" t="s">
        <v>67</v>
      </c>
      <c r="C5325" t="s">
        <v>68</v>
      </c>
      <c r="D5325" t="s">
        <v>69</v>
      </c>
      <c r="E5325">
        <f>_xlfn.XLOOKUP(Table1[[#This Row],[Location]],'Location analysis'!A:A,'Location analysis'!B:B)</f>
        <v>40.435699999999997</v>
      </c>
      <c r="F5325">
        <f>_xlfn.XLOOKUP(Table1[[#This Row],[Location]],'Location analysis'!A:A,'Location analysis'!C:C)</f>
        <v>-74.125200000000007</v>
      </c>
      <c r="G5325" t="s">
        <v>722</v>
      </c>
      <c r="H5325" t="s">
        <v>49</v>
      </c>
      <c r="I5325">
        <v>15439261142</v>
      </c>
      <c r="J5325" t="s">
        <v>814</v>
      </c>
      <c r="K5325" t="s">
        <v>36</v>
      </c>
      <c r="L5325">
        <v>145</v>
      </c>
      <c r="M5325">
        <v>2.5</v>
      </c>
      <c r="N5325">
        <v>1</v>
      </c>
      <c r="O5325">
        <v>145</v>
      </c>
      <c r="P5325">
        <v>2.5</v>
      </c>
      <c r="Q5325">
        <v>1</v>
      </c>
      <c r="R5325">
        <v>2.5</v>
      </c>
      <c r="S5325">
        <v>2.5</v>
      </c>
      <c r="T5325" s="1">
        <v>44769</v>
      </c>
      <c r="U5325" t="str">
        <f t="shared" si="415"/>
        <v>Snapple Tea - Lemon</v>
      </c>
      <c r="V5325" t="str">
        <f t="shared" si="416"/>
        <v>Non Carbonated</v>
      </c>
      <c r="W5325" t="s">
        <v>49</v>
      </c>
      <c r="X5325" t="b">
        <f t="shared" si="418"/>
        <v>1</v>
      </c>
      <c r="Y5325">
        <f t="shared" si="417"/>
        <v>2.5</v>
      </c>
      <c r="Z5325" s="2">
        <f t="shared" si="419"/>
        <v>1.6666666666666667</v>
      </c>
      <c r="AA5325" t="s">
        <v>330</v>
      </c>
      <c r="AB5325" t="s">
        <v>76</v>
      </c>
      <c r="AD5325" t="s">
        <v>109</v>
      </c>
      <c r="AE5325" t="s">
        <v>815</v>
      </c>
      <c r="AF5325">
        <v>2022</v>
      </c>
    </row>
    <row r="5326" spans="1:32" x14ac:dyDescent="0.25">
      <c r="A5326" t="s">
        <v>29</v>
      </c>
      <c r="B5326" t="s">
        <v>46</v>
      </c>
      <c r="C5326" t="s">
        <v>31</v>
      </c>
      <c r="D5326" t="s">
        <v>47</v>
      </c>
      <c r="E5326">
        <f>_xlfn.XLOOKUP(Table1[[#This Row],[Location]],'Location analysis'!A:A,'Location analysis'!B:B)</f>
        <v>40.423690999999998</v>
      </c>
      <c r="F5326">
        <f>_xlfn.XLOOKUP(Table1[[#This Row],[Location]],'Location analysis'!A:A,'Location analysis'!C:C)</f>
        <v>-74.380831999999998</v>
      </c>
      <c r="G5326" t="s">
        <v>70</v>
      </c>
      <c r="H5326" t="s">
        <v>34</v>
      </c>
      <c r="I5326">
        <v>15439796431</v>
      </c>
      <c r="J5326" t="s">
        <v>814</v>
      </c>
      <c r="K5326" t="s">
        <v>36</v>
      </c>
      <c r="L5326">
        <v>146</v>
      </c>
      <c r="M5326">
        <v>3</v>
      </c>
      <c r="N5326">
        <v>1</v>
      </c>
      <c r="O5326">
        <v>146</v>
      </c>
      <c r="P5326">
        <v>3</v>
      </c>
      <c r="Q5326">
        <v>1</v>
      </c>
      <c r="R5326">
        <v>3</v>
      </c>
      <c r="S5326">
        <v>3</v>
      </c>
      <c r="T5326" s="1">
        <v>44769</v>
      </c>
      <c r="U5326" t="str">
        <f t="shared" si="415"/>
        <v>Monster Energy Original</v>
      </c>
      <c r="V5326" t="str">
        <f t="shared" si="416"/>
        <v>Carbonated</v>
      </c>
      <c r="W5326" t="s">
        <v>34</v>
      </c>
      <c r="X5326" t="b">
        <f t="shared" si="418"/>
        <v>1</v>
      </c>
      <c r="Y5326">
        <f t="shared" si="417"/>
        <v>3</v>
      </c>
      <c r="Z5326" s="2">
        <f t="shared" si="419"/>
        <v>2</v>
      </c>
      <c r="AA5326" t="s">
        <v>70</v>
      </c>
      <c r="AD5326" t="s">
        <v>109</v>
      </c>
      <c r="AE5326" t="s">
        <v>815</v>
      </c>
      <c r="AF5326">
        <v>2022</v>
      </c>
    </row>
    <row r="5327" spans="1:32" x14ac:dyDescent="0.25">
      <c r="A5327" t="s">
        <v>29</v>
      </c>
      <c r="B5327" t="s">
        <v>394</v>
      </c>
      <c r="C5327" t="s">
        <v>395</v>
      </c>
      <c r="D5327" t="s">
        <v>396</v>
      </c>
      <c r="E5327">
        <f>_xlfn.XLOOKUP(Table1[[#This Row],[Location]],'Location analysis'!A:A,'Location analysis'!B:B)</f>
        <v>40.416893999999999</v>
      </c>
      <c r="F5327">
        <f>_xlfn.XLOOKUP(Table1[[#This Row],[Location]],'Location analysis'!A:A,'Location analysis'!C:C)</f>
        <v>-74.420399000000003</v>
      </c>
      <c r="G5327" t="s">
        <v>182</v>
      </c>
      <c r="H5327" t="s">
        <v>34</v>
      </c>
      <c r="I5327">
        <v>15440161242</v>
      </c>
      <c r="J5327" t="s">
        <v>814</v>
      </c>
      <c r="K5327" t="s">
        <v>51</v>
      </c>
      <c r="L5327">
        <v>142</v>
      </c>
      <c r="M5327">
        <v>1.5</v>
      </c>
      <c r="N5327">
        <v>1</v>
      </c>
      <c r="O5327">
        <v>142</v>
      </c>
      <c r="P5327">
        <v>1.5</v>
      </c>
      <c r="Q5327">
        <v>1</v>
      </c>
      <c r="R5327">
        <v>1.5</v>
      </c>
      <c r="S5327">
        <v>1.5</v>
      </c>
      <c r="T5327" s="1">
        <v>44772</v>
      </c>
      <c r="U5327" t="str">
        <f t="shared" si="415"/>
        <v>Coca Cola - Zero Sugar</v>
      </c>
      <c r="V5327" t="str">
        <f t="shared" si="416"/>
        <v>Carbonated</v>
      </c>
      <c r="W5327" t="s">
        <v>34</v>
      </c>
      <c r="X5327" t="b">
        <f t="shared" si="418"/>
        <v>1</v>
      </c>
      <c r="Y5327">
        <f t="shared" si="417"/>
        <v>1.5</v>
      </c>
      <c r="Z5327" s="2">
        <f t="shared" si="419"/>
        <v>1</v>
      </c>
      <c r="AA5327" t="s">
        <v>183</v>
      </c>
      <c r="AB5327" t="s">
        <v>184</v>
      </c>
      <c r="AD5327" t="s">
        <v>109</v>
      </c>
      <c r="AE5327" t="s">
        <v>815</v>
      </c>
      <c r="AF5327">
        <v>2022</v>
      </c>
    </row>
    <row r="5328" spans="1:32" x14ac:dyDescent="0.25">
      <c r="A5328" t="s">
        <v>29</v>
      </c>
      <c r="B5328" t="s">
        <v>394</v>
      </c>
      <c r="C5328" t="s">
        <v>395</v>
      </c>
      <c r="D5328" t="s">
        <v>396</v>
      </c>
      <c r="E5328">
        <f>_xlfn.XLOOKUP(Table1[[#This Row],[Location]],'Location analysis'!A:A,'Location analysis'!B:B)</f>
        <v>40.416893999999999</v>
      </c>
      <c r="F5328">
        <f>_xlfn.XLOOKUP(Table1[[#This Row],[Location]],'Location analysis'!A:A,'Location analysis'!C:C)</f>
        <v>-74.420399000000003</v>
      </c>
      <c r="G5328" t="s">
        <v>125</v>
      </c>
      <c r="H5328" t="s">
        <v>97</v>
      </c>
      <c r="I5328">
        <v>15440182170</v>
      </c>
      <c r="J5328" t="s">
        <v>814</v>
      </c>
      <c r="K5328" t="s">
        <v>51</v>
      </c>
      <c r="L5328">
        <v>144</v>
      </c>
      <c r="M5328">
        <v>2</v>
      </c>
      <c r="N5328">
        <v>1</v>
      </c>
      <c r="O5328">
        <v>144</v>
      </c>
      <c r="P5328">
        <v>2</v>
      </c>
      <c r="Q5328">
        <v>1</v>
      </c>
      <c r="R5328">
        <v>2</v>
      </c>
      <c r="S5328">
        <v>2</v>
      </c>
      <c r="T5328" s="1">
        <v>44772</v>
      </c>
      <c r="U5328" t="str">
        <f t="shared" si="415"/>
        <v>S. Pellegrino Sparkling Mineral Water</v>
      </c>
      <c r="V5328" t="str">
        <f t="shared" si="416"/>
        <v>Water</v>
      </c>
      <c r="W5328" t="s">
        <v>97</v>
      </c>
      <c r="X5328" t="b">
        <f t="shared" si="418"/>
        <v>1</v>
      </c>
      <c r="Y5328">
        <f t="shared" si="417"/>
        <v>2</v>
      </c>
      <c r="Z5328" s="2">
        <f t="shared" si="419"/>
        <v>1.3333333333333333</v>
      </c>
      <c r="AA5328" t="s">
        <v>125</v>
      </c>
      <c r="AD5328" t="s">
        <v>109</v>
      </c>
      <c r="AE5328" t="s">
        <v>815</v>
      </c>
      <c r="AF5328">
        <v>2022</v>
      </c>
    </row>
    <row r="5329" spans="1:32" x14ac:dyDescent="0.25">
      <c r="A5329" t="s">
        <v>29</v>
      </c>
      <c r="B5329" t="s">
        <v>394</v>
      </c>
      <c r="C5329" t="s">
        <v>395</v>
      </c>
      <c r="D5329" t="s">
        <v>396</v>
      </c>
      <c r="E5329">
        <f>_xlfn.XLOOKUP(Table1[[#This Row],[Location]],'Location analysis'!A:A,'Location analysis'!B:B)</f>
        <v>40.416893999999999</v>
      </c>
      <c r="F5329">
        <f>_xlfn.XLOOKUP(Table1[[#This Row],[Location]],'Location analysis'!A:A,'Location analysis'!C:C)</f>
        <v>-74.420399000000003</v>
      </c>
      <c r="G5329" t="s">
        <v>56</v>
      </c>
      <c r="H5329" t="s">
        <v>43</v>
      </c>
      <c r="I5329">
        <v>15440472578</v>
      </c>
      <c r="J5329" t="s">
        <v>814</v>
      </c>
      <c r="K5329" t="s">
        <v>36</v>
      </c>
      <c r="L5329">
        <v>125</v>
      </c>
      <c r="M5329">
        <v>1.5</v>
      </c>
      <c r="N5329">
        <v>1</v>
      </c>
      <c r="O5329">
        <v>125</v>
      </c>
      <c r="P5329">
        <v>1.5</v>
      </c>
      <c r="Q5329">
        <v>1</v>
      </c>
      <c r="R5329">
        <v>1.5</v>
      </c>
      <c r="S5329">
        <v>1.5</v>
      </c>
      <c r="T5329" s="1">
        <v>44772</v>
      </c>
      <c r="U5329" t="str">
        <f t="shared" si="415"/>
        <v>Miss Vickie's Potato Chip - Sea Salt &amp; Vinega</v>
      </c>
      <c r="V5329" t="str">
        <f t="shared" si="416"/>
        <v>Food</v>
      </c>
      <c r="W5329" t="s">
        <v>43</v>
      </c>
      <c r="X5329" t="b">
        <f t="shared" si="418"/>
        <v>1</v>
      </c>
      <c r="Y5329">
        <f t="shared" si="417"/>
        <v>1.5</v>
      </c>
      <c r="Z5329" s="2">
        <f t="shared" si="419"/>
        <v>1</v>
      </c>
      <c r="AA5329" t="s">
        <v>58</v>
      </c>
      <c r="AB5329" t="s">
        <v>59</v>
      </c>
      <c r="AD5329" t="s">
        <v>109</v>
      </c>
      <c r="AE5329" t="s">
        <v>815</v>
      </c>
      <c r="AF5329">
        <v>2022</v>
      </c>
    </row>
    <row r="5330" spans="1:32" x14ac:dyDescent="0.25">
      <c r="A5330" t="s">
        <v>29</v>
      </c>
      <c r="B5330" t="s">
        <v>394</v>
      </c>
      <c r="C5330" t="s">
        <v>395</v>
      </c>
      <c r="D5330" t="s">
        <v>396</v>
      </c>
      <c r="E5330">
        <f>_xlfn.XLOOKUP(Table1[[#This Row],[Location]],'Location analysis'!A:A,'Location analysis'!B:B)</f>
        <v>40.416893999999999</v>
      </c>
      <c r="F5330">
        <f>_xlfn.XLOOKUP(Table1[[#This Row],[Location]],'Location analysis'!A:A,'Location analysis'!C:C)</f>
        <v>-74.420399000000003</v>
      </c>
      <c r="G5330" t="s">
        <v>125</v>
      </c>
      <c r="H5330" t="s">
        <v>97</v>
      </c>
      <c r="I5330">
        <v>15440488600</v>
      </c>
      <c r="J5330" t="s">
        <v>814</v>
      </c>
      <c r="K5330" t="s">
        <v>36</v>
      </c>
      <c r="L5330">
        <v>144</v>
      </c>
      <c r="M5330">
        <v>2</v>
      </c>
      <c r="N5330">
        <v>1</v>
      </c>
      <c r="O5330">
        <v>144</v>
      </c>
      <c r="P5330">
        <v>2</v>
      </c>
      <c r="Q5330">
        <v>1</v>
      </c>
      <c r="R5330">
        <v>2</v>
      </c>
      <c r="S5330">
        <v>2</v>
      </c>
      <c r="T5330" s="1">
        <v>44772</v>
      </c>
      <c r="U5330" t="str">
        <f t="shared" si="415"/>
        <v>S. Pellegrino Sparkling Mineral Water</v>
      </c>
      <c r="V5330" t="str">
        <f t="shared" si="416"/>
        <v>Water</v>
      </c>
      <c r="W5330" t="s">
        <v>97</v>
      </c>
      <c r="X5330" t="b">
        <f t="shared" si="418"/>
        <v>1</v>
      </c>
      <c r="Y5330">
        <f t="shared" si="417"/>
        <v>2</v>
      </c>
      <c r="Z5330" s="2">
        <f t="shared" si="419"/>
        <v>1.3333333333333333</v>
      </c>
      <c r="AA5330" t="s">
        <v>125</v>
      </c>
      <c r="AD5330" t="s">
        <v>109</v>
      </c>
      <c r="AE5330" t="s">
        <v>815</v>
      </c>
      <c r="AF5330">
        <v>2022</v>
      </c>
    </row>
    <row r="5331" spans="1:32" x14ac:dyDescent="0.25">
      <c r="A5331" t="s">
        <v>29</v>
      </c>
      <c r="B5331" t="s">
        <v>394</v>
      </c>
      <c r="C5331" t="s">
        <v>395</v>
      </c>
      <c r="D5331" t="s">
        <v>396</v>
      </c>
      <c r="E5331">
        <f>_xlfn.XLOOKUP(Table1[[#This Row],[Location]],'Location analysis'!A:A,'Location analysis'!B:B)</f>
        <v>40.416893999999999</v>
      </c>
      <c r="F5331">
        <f>_xlfn.XLOOKUP(Table1[[#This Row],[Location]],'Location analysis'!A:A,'Location analysis'!C:C)</f>
        <v>-74.420399000000003</v>
      </c>
      <c r="G5331" t="s">
        <v>410</v>
      </c>
      <c r="H5331" t="s">
        <v>49</v>
      </c>
      <c r="I5331">
        <v>15440705364</v>
      </c>
      <c r="J5331" t="s">
        <v>814</v>
      </c>
      <c r="K5331" t="s">
        <v>36</v>
      </c>
      <c r="L5331">
        <v>140</v>
      </c>
      <c r="M5331">
        <v>2</v>
      </c>
      <c r="N5331">
        <v>1</v>
      </c>
      <c r="O5331">
        <v>140</v>
      </c>
      <c r="P5331">
        <v>2</v>
      </c>
      <c r="Q5331">
        <v>1</v>
      </c>
      <c r="R5331">
        <v>2</v>
      </c>
      <c r="S5331">
        <v>2</v>
      </c>
      <c r="T5331" s="1">
        <v>44772</v>
      </c>
      <c r="U5331" t="str">
        <f t="shared" si="415"/>
        <v>Iberia Coconut Water</v>
      </c>
      <c r="V5331" t="str">
        <f t="shared" si="416"/>
        <v>Non Carbonated</v>
      </c>
      <c r="W5331" t="s">
        <v>49</v>
      </c>
      <c r="X5331" t="b">
        <f t="shared" si="418"/>
        <v>1</v>
      </c>
      <c r="Y5331">
        <f t="shared" si="417"/>
        <v>2</v>
      </c>
      <c r="Z5331" s="2">
        <f t="shared" si="419"/>
        <v>1.3333333333333333</v>
      </c>
      <c r="AA5331" t="s">
        <v>410</v>
      </c>
      <c r="AD5331" t="s">
        <v>109</v>
      </c>
      <c r="AE5331" t="s">
        <v>815</v>
      </c>
      <c r="AF5331">
        <v>2022</v>
      </c>
    </row>
    <row r="5332" spans="1:32" x14ac:dyDescent="0.25">
      <c r="A5332" t="s">
        <v>29</v>
      </c>
      <c r="B5332" t="s">
        <v>62</v>
      </c>
      <c r="C5332" t="s">
        <v>63</v>
      </c>
      <c r="D5332" t="s">
        <v>64</v>
      </c>
      <c r="E5332">
        <f>_xlfn.XLOOKUP(Table1[[#This Row],[Location]],'Location analysis'!A:A,'Location analysis'!B:B)</f>
        <v>40.091900000000003</v>
      </c>
      <c r="F5332">
        <f>_xlfn.XLOOKUP(Table1[[#This Row],[Location]],'Location analysis'!A:A,'Location analysis'!C:C)</f>
        <v>-74.358699999999999</v>
      </c>
      <c r="G5332" t="s">
        <v>84</v>
      </c>
      <c r="H5332" t="s">
        <v>43</v>
      </c>
      <c r="I5332">
        <v>15440798438</v>
      </c>
      <c r="J5332" t="s">
        <v>814</v>
      </c>
      <c r="K5332" t="s">
        <v>51</v>
      </c>
      <c r="L5332">
        <v>138</v>
      </c>
      <c r="M5332">
        <v>2</v>
      </c>
      <c r="N5332">
        <v>1</v>
      </c>
      <c r="O5332">
        <v>138</v>
      </c>
      <c r="P5332">
        <v>2</v>
      </c>
      <c r="Q5332">
        <v>1</v>
      </c>
      <c r="R5332">
        <v>2</v>
      </c>
      <c r="S5332">
        <v>2</v>
      </c>
      <c r="T5332" s="1">
        <v>44769</v>
      </c>
      <c r="U5332" t="str">
        <f t="shared" si="415"/>
        <v>Wonderful Pistachios - Variety</v>
      </c>
      <c r="V5332" t="str">
        <f t="shared" si="416"/>
        <v>Food</v>
      </c>
      <c r="W5332" t="s">
        <v>43</v>
      </c>
      <c r="X5332" t="b">
        <f t="shared" si="418"/>
        <v>1</v>
      </c>
      <c r="Y5332">
        <f t="shared" si="417"/>
        <v>2</v>
      </c>
      <c r="Z5332" s="2">
        <f t="shared" si="419"/>
        <v>1.3333333333333333</v>
      </c>
      <c r="AA5332" t="s">
        <v>85</v>
      </c>
      <c r="AB5332" t="s">
        <v>86</v>
      </c>
      <c r="AD5332" t="s">
        <v>109</v>
      </c>
      <c r="AE5332" t="s">
        <v>815</v>
      </c>
      <c r="AF5332">
        <v>2022</v>
      </c>
    </row>
    <row r="5333" spans="1:32" x14ac:dyDescent="0.25">
      <c r="A5333" t="s">
        <v>29</v>
      </c>
      <c r="B5333" t="s">
        <v>62</v>
      </c>
      <c r="C5333" t="s">
        <v>63</v>
      </c>
      <c r="D5333" t="s">
        <v>64</v>
      </c>
      <c r="E5333">
        <f>_xlfn.XLOOKUP(Table1[[#This Row],[Location]],'Location analysis'!A:A,'Location analysis'!B:B)</f>
        <v>40.091900000000003</v>
      </c>
      <c r="F5333">
        <f>_xlfn.XLOOKUP(Table1[[#This Row],[Location]],'Location analysis'!A:A,'Location analysis'!C:C)</f>
        <v>-74.358699999999999</v>
      </c>
      <c r="G5333" t="s">
        <v>127</v>
      </c>
      <c r="H5333" t="s">
        <v>43</v>
      </c>
      <c r="I5333">
        <v>15440967438</v>
      </c>
      <c r="J5333" t="s">
        <v>814</v>
      </c>
      <c r="K5333" t="s">
        <v>36</v>
      </c>
      <c r="L5333">
        <v>130</v>
      </c>
      <c r="M5333">
        <v>1.5</v>
      </c>
      <c r="N5333">
        <v>1</v>
      </c>
      <c r="O5333">
        <v>130</v>
      </c>
      <c r="P5333">
        <v>1.5</v>
      </c>
      <c r="Q5333">
        <v>1</v>
      </c>
      <c r="R5333">
        <v>1.5</v>
      </c>
      <c r="S5333">
        <v>1.5</v>
      </c>
      <c r="T5333" s="1">
        <v>44769</v>
      </c>
      <c r="U5333" t="str">
        <f t="shared" si="415"/>
        <v>Newtons Fig Bar</v>
      </c>
      <c r="V5333" t="str">
        <f t="shared" si="416"/>
        <v>Food</v>
      </c>
      <c r="W5333" t="s">
        <v>43</v>
      </c>
      <c r="X5333" t="b">
        <f t="shared" si="418"/>
        <v>1</v>
      </c>
      <c r="Y5333">
        <f t="shared" si="417"/>
        <v>1.5</v>
      </c>
      <c r="Z5333" s="2">
        <f t="shared" si="419"/>
        <v>1</v>
      </c>
      <c r="AA5333" t="s">
        <v>127</v>
      </c>
      <c r="AD5333" t="s">
        <v>109</v>
      </c>
      <c r="AE5333" t="s">
        <v>815</v>
      </c>
      <c r="AF5333">
        <v>2022</v>
      </c>
    </row>
    <row r="5334" spans="1:32" x14ac:dyDescent="0.25">
      <c r="A5334" t="s">
        <v>29</v>
      </c>
      <c r="B5334" t="s">
        <v>67</v>
      </c>
      <c r="C5334" t="s">
        <v>68</v>
      </c>
      <c r="D5334" t="s">
        <v>69</v>
      </c>
      <c r="E5334">
        <f>_xlfn.XLOOKUP(Table1[[#This Row],[Location]],'Location analysis'!A:A,'Location analysis'!B:B)</f>
        <v>40.435699999999997</v>
      </c>
      <c r="F5334">
        <f>_xlfn.XLOOKUP(Table1[[#This Row],[Location]],'Location analysis'!A:A,'Location analysis'!C:C)</f>
        <v>-74.125200000000007</v>
      </c>
      <c r="G5334" t="s">
        <v>70</v>
      </c>
      <c r="H5334" t="s">
        <v>34</v>
      </c>
      <c r="I5334">
        <v>15441230138</v>
      </c>
      <c r="J5334" t="s">
        <v>814</v>
      </c>
      <c r="K5334" t="s">
        <v>36</v>
      </c>
      <c r="L5334">
        <v>146</v>
      </c>
      <c r="M5334">
        <v>3</v>
      </c>
      <c r="N5334">
        <v>1</v>
      </c>
      <c r="O5334">
        <v>146</v>
      </c>
      <c r="P5334">
        <v>3</v>
      </c>
      <c r="Q5334">
        <v>1</v>
      </c>
      <c r="R5334">
        <v>3</v>
      </c>
      <c r="S5334">
        <v>3</v>
      </c>
      <c r="T5334" s="1">
        <v>44769</v>
      </c>
      <c r="U5334" t="str">
        <f t="shared" si="415"/>
        <v>Monster Energy Original</v>
      </c>
      <c r="V5334" t="str">
        <f t="shared" si="416"/>
        <v>Carbonated</v>
      </c>
      <c r="W5334" t="s">
        <v>34</v>
      </c>
      <c r="X5334" t="b">
        <f t="shared" si="418"/>
        <v>1</v>
      </c>
      <c r="Y5334">
        <f t="shared" si="417"/>
        <v>3</v>
      </c>
      <c r="Z5334" s="2">
        <f t="shared" si="419"/>
        <v>2</v>
      </c>
      <c r="AA5334" t="s">
        <v>70</v>
      </c>
      <c r="AD5334" t="s">
        <v>109</v>
      </c>
      <c r="AE5334" t="s">
        <v>815</v>
      </c>
      <c r="AF5334">
        <v>2022</v>
      </c>
    </row>
    <row r="5335" spans="1:32" x14ac:dyDescent="0.25">
      <c r="A5335" t="s">
        <v>29</v>
      </c>
      <c r="B5335" t="s">
        <v>62</v>
      </c>
      <c r="C5335" t="s">
        <v>63</v>
      </c>
      <c r="D5335" t="s">
        <v>64</v>
      </c>
      <c r="E5335">
        <f>_xlfn.XLOOKUP(Table1[[#This Row],[Location]],'Location analysis'!A:A,'Location analysis'!B:B)</f>
        <v>40.091900000000003</v>
      </c>
      <c r="F5335">
        <f>_xlfn.XLOOKUP(Table1[[#This Row],[Location]],'Location analysis'!A:A,'Location analysis'!C:C)</f>
        <v>-74.358699999999999</v>
      </c>
      <c r="G5335" t="s">
        <v>542</v>
      </c>
      <c r="H5335" t="s">
        <v>43</v>
      </c>
      <c r="I5335">
        <v>15441241790</v>
      </c>
      <c r="J5335" t="s">
        <v>814</v>
      </c>
      <c r="K5335" t="s">
        <v>36</v>
      </c>
      <c r="L5335">
        <v>111</v>
      </c>
      <c r="M5335">
        <v>1.5</v>
      </c>
      <c r="N5335">
        <v>1</v>
      </c>
      <c r="O5335">
        <v>111</v>
      </c>
      <c r="P5335">
        <v>1.5</v>
      </c>
      <c r="Q5335">
        <v>1</v>
      </c>
      <c r="R5335">
        <v>1.5</v>
      </c>
      <c r="S5335">
        <v>1.5</v>
      </c>
      <c r="T5335" s="1">
        <v>44769</v>
      </c>
      <c r="U5335" t="str">
        <f t="shared" si="415"/>
        <v>Pop Corners - White Cheddar</v>
      </c>
      <c r="V5335" t="str">
        <f t="shared" si="416"/>
        <v>Food</v>
      </c>
      <c r="W5335" t="s">
        <v>43</v>
      </c>
      <c r="X5335" t="b">
        <f t="shared" si="418"/>
        <v>1</v>
      </c>
      <c r="Y5335">
        <f t="shared" si="417"/>
        <v>1.5</v>
      </c>
      <c r="Z5335" s="2">
        <f t="shared" si="419"/>
        <v>1</v>
      </c>
      <c r="AA5335" t="s">
        <v>509</v>
      </c>
      <c r="AB5335" t="s">
        <v>204</v>
      </c>
      <c r="AD5335" t="s">
        <v>109</v>
      </c>
      <c r="AE5335" t="s">
        <v>815</v>
      </c>
      <c r="AF5335">
        <v>2022</v>
      </c>
    </row>
    <row r="5336" spans="1:32" x14ac:dyDescent="0.25">
      <c r="A5336" t="s">
        <v>29</v>
      </c>
      <c r="B5336" t="s">
        <v>394</v>
      </c>
      <c r="C5336" t="s">
        <v>395</v>
      </c>
      <c r="D5336" t="s">
        <v>396</v>
      </c>
      <c r="E5336">
        <f>_xlfn.XLOOKUP(Table1[[#This Row],[Location]],'Location analysis'!A:A,'Location analysis'!B:B)</f>
        <v>40.416893999999999</v>
      </c>
      <c r="F5336">
        <f>_xlfn.XLOOKUP(Table1[[#This Row],[Location]],'Location analysis'!A:A,'Location analysis'!C:C)</f>
        <v>-74.420399000000003</v>
      </c>
      <c r="G5336" t="s">
        <v>81</v>
      </c>
      <c r="H5336" t="s">
        <v>43</v>
      </c>
      <c r="I5336">
        <v>15441275868</v>
      </c>
      <c r="J5336" t="s">
        <v>814</v>
      </c>
      <c r="K5336" t="s">
        <v>36</v>
      </c>
      <c r="L5336">
        <v>138</v>
      </c>
      <c r="M5336">
        <v>2</v>
      </c>
      <c r="N5336">
        <v>1</v>
      </c>
      <c r="O5336">
        <v>138</v>
      </c>
      <c r="P5336">
        <v>2</v>
      </c>
      <c r="Q5336">
        <v>1</v>
      </c>
      <c r="R5336">
        <v>2</v>
      </c>
      <c r="S5336">
        <v>2</v>
      </c>
      <c r="T5336" s="1">
        <v>44772</v>
      </c>
      <c r="U5336" t="str">
        <f t="shared" si="415"/>
        <v>KitKat - Crisp Wafers</v>
      </c>
      <c r="V5336" t="str">
        <f t="shared" si="416"/>
        <v>Food</v>
      </c>
      <c r="W5336" t="s">
        <v>43</v>
      </c>
      <c r="X5336" t="b">
        <f t="shared" si="418"/>
        <v>1</v>
      </c>
      <c r="Y5336">
        <f t="shared" si="417"/>
        <v>2</v>
      </c>
      <c r="Z5336" s="2">
        <f t="shared" si="419"/>
        <v>1.3333333333333333</v>
      </c>
      <c r="AA5336" t="s">
        <v>82</v>
      </c>
      <c r="AB5336" t="s">
        <v>83</v>
      </c>
      <c r="AD5336" t="s">
        <v>109</v>
      </c>
      <c r="AE5336" t="s">
        <v>815</v>
      </c>
      <c r="AF5336">
        <v>2022</v>
      </c>
    </row>
    <row r="5337" spans="1:32" x14ac:dyDescent="0.25">
      <c r="A5337" t="s">
        <v>29</v>
      </c>
      <c r="B5337" t="s">
        <v>394</v>
      </c>
      <c r="C5337" t="s">
        <v>395</v>
      </c>
      <c r="D5337" t="s">
        <v>396</v>
      </c>
      <c r="E5337">
        <f>_xlfn.XLOOKUP(Table1[[#This Row],[Location]],'Location analysis'!A:A,'Location analysis'!B:B)</f>
        <v>40.416893999999999</v>
      </c>
      <c r="F5337">
        <f>_xlfn.XLOOKUP(Table1[[#This Row],[Location]],'Location analysis'!A:A,'Location analysis'!C:C)</f>
        <v>-74.420399000000003</v>
      </c>
      <c r="G5337" t="s">
        <v>81</v>
      </c>
      <c r="H5337" t="s">
        <v>43</v>
      </c>
      <c r="I5337">
        <v>15441280924</v>
      </c>
      <c r="J5337" t="s">
        <v>814</v>
      </c>
      <c r="K5337" t="s">
        <v>51</v>
      </c>
      <c r="L5337">
        <v>138</v>
      </c>
      <c r="M5337">
        <v>2</v>
      </c>
      <c r="N5337">
        <v>1</v>
      </c>
      <c r="O5337">
        <v>138</v>
      </c>
      <c r="P5337">
        <v>2</v>
      </c>
      <c r="Q5337">
        <v>1</v>
      </c>
      <c r="R5337">
        <v>2</v>
      </c>
      <c r="S5337">
        <v>2</v>
      </c>
      <c r="T5337" s="1">
        <v>44772</v>
      </c>
      <c r="U5337" t="str">
        <f t="shared" si="415"/>
        <v>KitKat - Crisp Wafers</v>
      </c>
      <c r="V5337" t="str">
        <f t="shared" si="416"/>
        <v>Food</v>
      </c>
      <c r="W5337" t="s">
        <v>43</v>
      </c>
      <c r="X5337" t="b">
        <f t="shared" si="418"/>
        <v>1</v>
      </c>
      <c r="Y5337">
        <f t="shared" si="417"/>
        <v>2</v>
      </c>
      <c r="Z5337" s="2">
        <f t="shared" si="419"/>
        <v>1.3333333333333333</v>
      </c>
      <c r="AA5337" t="s">
        <v>82</v>
      </c>
      <c r="AB5337" t="s">
        <v>83</v>
      </c>
      <c r="AD5337" t="s">
        <v>109</v>
      </c>
      <c r="AE5337" t="s">
        <v>815</v>
      </c>
      <c r="AF5337">
        <v>2022</v>
      </c>
    </row>
    <row r="5338" spans="1:32" x14ac:dyDescent="0.25">
      <c r="A5338" t="s">
        <v>29</v>
      </c>
      <c r="B5338" t="s">
        <v>394</v>
      </c>
      <c r="C5338" t="s">
        <v>395</v>
      </c>
      <c r="D5338" t="s">
        <v>396</v>
      </c>
      <c r="E5338">
        <f>_xlfn.XLOOKUP(Table1[[#This Row],[Location]],'Location analysis'!A:A,'Location analysis'!B:B)</f>
        <v>40.416893999999999</v>
      </c>
      <c r="F5338">
        <f>_xlfn.XLOOKUP(Table1[[#This Row],[Location]],'Location analysis'!A:A,'Location analysis'!C:C)</f>
        <v>-74.420399000000003</v>
      </c>
      <c r="G5338" t="s">
        <v>410</v>
      </c>
      <c r="H5338" t="s">
        <v>49</v>
      </c>
      <c r="I5338">
        <v>15441289991</v>
      </c>
      <c r="J5338" t="s">
        <v>814</v>
      </c>
      <c r="K5338" t="s">
        <v>51</v>
      </c>
      <c r="L5338">
        <v>140</v>
      </c>
      <c r="M5338">
        <v>2</v>
      </c>
      <c r="N5338">
        <v>1</v>
      </c>
      <c r="O5338">
        <v>140</v>
      </c>
      <c r="P5338">
        <v>2</v>
      </c>
      <c r="Q5338">
        <v>1</v>
      </c>
      <c r="R5338">
        <v>2</v>
      </c>
      <c r="S5338">
        <v>2</v>
      </c>
      <c r="T5338" s="1">
        <v>44772</v>
      </c>
      <c r="U5338" t="str">
        <f t="shared" si="415"/>
        <v>Iberia Coconut Water</v>
      </c>
      <c r="V5338" t="str">
        <f t="shared" si="416"/>
        <v>Non Carbonated</v>
      </c>
      <c r="W5338" t="s">
        <v>49</v>
      </c>
      <c r="X5338" t="b">
        <f t="shared" si="418"/>
        <v>1</v>
      </c>
      <c r="Y5338">
        <f t="shared" si="417"/>
        <v>2</v>
      </c>
      <c r="Z5338" s="2">
        <f t="shared" si="419"/>
        <v>1.3333333333333333</v>
      </c>
      <c r="AA5338" t="s">
        <v>410</v>
      </c>
      <c r="AD5338" t="s">
        <v>109</v>
      </c>
      <c r="AE5338" t="s">
        <v>815</v>
      </c>
      <c r="AF5338">
        <v>2022</v>
      </c>
    </row>
    <row r="5339" spans="1:32" x14ac:dyDescent="0.25">
      <c r="A5339" t="s">
        <v>29</v>
      </c>
      <c r="B5339" t="s">
        <v>62</v>
      </c>
      <c r="C5339" t="s">
        <v>63</v>
      </c>
      <c r="D5339" t="s">
        <v>64</v>
      </c>
      <c r="E5339">
        <f>_xlfn.XLOOKUP(Table1[[#This Row],[Location]],'Location analysis'!A:A,'Location analysis'!B:B)</f>
        <v>40.091900000000003</v>
      </c>
      <c r="F5339">
        <f>_xlfn.XLOOKUP(Table1[[#This Row],[Location]],'Location analysis'!A:A,'Location analysis'!C:C)</f>
        <v>-74.358699999999999</v>
      </c>
      <c r="G5339" t="s">
        <v>106</v>
      </c>
      <c r="H5339" t="s">
        <v>43</v>
      </c>
      <c r="I5339">
        <v>15441331384</v>
      </c>
      <c r="J5339" t="s">
        <v>814</v>
      </c>
      <c r="K5339" t="s">
        <v>36</v>
      </c>
      <c r="L5339">
        <v>124</v>
      </c>
      <c r="M5339">
        <v>1.5</v>
      </c>
      <c r="N5339">
        <v>1</v>
      </c>
      <c r="O5339">
        <v>124</v>
      </c>
      <c r="P5339">
        <v>1.5</v>
      </c>
      <c r="Q5339">
        <v>1</v>
      </c>
      <c r="R5339">
        <v>1.5</v>
      </c>
      <c r="S5339">
        <v>1.5</v>
      </c>
      <c r="T5339" s="1">
        <v>44769</v>
      </c>
      <c r="U5339" t="str">
        <f t="shared" si="415"/>
        <v>Oreo Mini</v>
      </c>
      <c r="V5339" t="str">
        <f t="shared" si="416"/>
        <v>Food</v>
      </c>
      <c r="W5339" t="s">
        <v>43</v>
      </c>
      <c r="X5339" t="b">
        <f t="shared" si="418"/>
        <v>1</v>
      </c>
      <c r="Y5339">
        <f t="shared" si="417"/>
        <v>1.5</v>
      </c>
      <c r="Z5339" s="2">
        <f t="shared" si="419"/>
        <v>1</v>
      </c>
      <c r="AA5339" t="s">
        <v>106</v>
      </c>
      <c r="AD5339" t="s">
        <v>109</v>
      </c>
      <c r="AE5339" t="s">
        <v>815</v>
      </c>
      <c r="AF5339">
        <v>2022</v>
      </c>
    </row>
    <row r="5340" spans="1:32" x14ac:dyDescent="0.25">
      <c r="A5340" t="s">
        <v>29</v>
      </c>
      <c r="B5340" t="s">
        <v>67</v>
      </c>
      <c r="C5340" t="s">
        <v>68</v>
      </c>
      <c r="D5340" t="s">
        <v>69</v>
      </c>
      <c r="E5340">
        <f>_xlfn.XLOOKUP(Table1[[#This Row],[Location]],'Location analysis'!A:A,'Location analysis'!B:B)</f>
        <v>40.435699999999997</v>
      </c>
      <c r="F5340">
        <f>_xlfn.XLOOKUP(Table1[[#This Row],[Location]],'Location analysis'!A:A,'Location analysis'!C:C)</f>
        <v>-74.125200000000007</v>
      </c>
      <c r="G5340" t="s">
        <v>738</v>
      </c>
      <c r="H5340" t="s">
        <v>34</v>
      </c>
      <c r="I5340">
        <v>15441347469</v>
      </c>
      <c r="J5340" t="s">
        <v>814</v>
      </c>
      <c r="K5340" t="s">
        <v>51</v>
      </c>
      <c r="L5340">
        <v>142</v>
      </c>
      <c r="M5340">
        <v>1.5</v>
      </c>
      <c r="N5340">
        <v>1</v>
      </c>
      <c r="O5340">
        <v>142</v>
      </c>
      <c r="P5340">
        <v>1.5</v>
      </c>
      <c r="Q5340">
        <v>1</v>
      </c>
      <c r="R5340">
        <v>1.5</v>
      </c>
      <c r="S5340">
        <v>1.5</v>
      </c>
      <c r="T5340" s="1">
        <v>44769</v>
      </c>
      <c r="U5340" t="str">
        <f t="shared" si="415"/>
        <v>Coca Cola - Regular</v>
      </c>
      <c r="V5340" t="str">
        <f t="shared" si="416"/>
        <v>Carbonated</v>
      </c>
      <c r="W5340" t="s">
        <v>34</v>
      </c>
      <c r="X5340" t="b">
        <f t="shared" si="418"/>
        <v>1</v>
      </c>
      <c r="Y5340">
        <f t="shared" si="417"/>
        <v>1.5</v>
      </c>
      <c r="Z5340" s="2">
        <f t="shared" si="419"/>
        <v>1</v>
      </c>
      <c r="AA5340" t="s">
        <v>183</v>
      </c>
      <c r="AB5340" t="s">
        <v>739</v>
      </c>
      <c r="AD5340" t="s">
        <v>109</v>
      </c>
      <c r="AE5340" t="s">
        <v>815</v>
      </c>
      <c r="AF5340">
        <v>2022</v>
      </c>
    </row>
    <row r="5341" spans="1:32" x14ac:dyDescent="0.25">
      <c r="A5341" t="s">
        <v>29</v>
      </c>
      <c r="B5341" t="s">
        <v>67</v>
      </c>
      <c r="C5341" t="s">
        <v>68</v>
      </c>
      <c r="D5341" t="s">
        <v>69</v>
      </c>
      <c r="E5341">
        <f>_xlfn.XLOOKUP(Table1[[#This Row],[Location]],'Location analysis'!A:A,'Location analysis'!B:B)</f>
        <v>40.435699999999997</v>
      </c>
      <c r="F5341">
        <f>_xlfn.XLOOKUP(Table1[[#This Row],[Location]],'Location analysis'!A:A,'Location analysis'!C:C)</f>
        <v>-74.125200000000007</v>
      </c>
      <c r="G5341" t="s">
        <v>404</v>
      </c>
      <c r="H5341" t="s">
        <v>43</v>
      </c>
      <c r="I5341">
        <v>15441353318</v>
      </c>
      <c r="J5341" t="s">
        <v>814</v>
      </c>
      <c r="K5341" t="s">
        <v>51</v>
      </c>
      <c r="L5341">
        <v>121</v>
      </c>
      <c r="M5341">
        <v>1.5</v>
      </c>
      <c r="N5341">
        <v>1</v>
      </c>
      <c r="O5341">
        <v>121</v>
      </c>
      <c r="P5341">
        <v>1.5</v>
      </c>
      <c r="Q5341">
        <v>1</v>
      </c>
      <c r="R5341">
        <v>1.5</v>
      </c>
      <c r="S5341">
        <v>1.5</v>
      </c>
      <c r="T5341" s="1">
        <v>44769</v>
      </c>
      <c r="U5341" t="str">
        <f t="shared" si="415"/>
        <v>Doritos Nacho Cheese</v>
      </c>
      <c r="V5341" t="str">
        <f t="shared" si="416"/>
        <v>Food</v>
      </c>
      <c r="W5341" t="s">
        <v>43</v>
      </c>
      <c r="X5341" t="b">
        <f t="shared" si="418"/>
        <v>1</v>
      </c>
      <c r="Y5341">
        <f t="shared" si="417"/>
        <v>1.5</v>
      </c>
      <c r="Z5341" s="2">
        <f t="shared" si="419"/>
        <v>1</v>
      </c>
      <c r="AA5341" t="s">
        <v>404</v>
      </c>
      <c r="AD5341" t="s">
        <v>109</v>
      </c>
      <c r="AE5341" t="s">
        <v>815</v>
      </c>
      <c r="AF5341">
        <v>2022</v>
      </c>
    </row>
    <row r="5342" spans="1:32" x14ac:dyDescent="0.25">
      <c r="A5342" t="s">
        <v>29</v>
      </c>
      <c r="B5342" t="s">
        <v>67</v>
      </c>
      <c r="C5342" t="s">
        <v>68</v>
      </c>
      <c r="D5342" t="s">
        <v>69</v>
      </c>
      <c r="E5342">
        <f>_xlfn.XLOOKUP(Table1[[#This Row],[Location]],'Location analysis'!A:A,'Location analysis'!B:B)</f>
        <v>40.435699999999997</v>
      </c>
      <c r="F5342">
        <f>_xlfn.XLOOKUP(Table1[[#This Row],[Location]],'Location analysis'!A:A,'Location analysis'!C:C)</f>
        <v>-74.125200000000007</v>
      </c>
      <c r="G5342" t="s">
        <v>738</v>
      </c>
      <c r="H5342" t="s">
        <v>34</v>
      </c>
      <c r="I5342">
        <v>15441416510</v>
      </c>
      <c r="J5342" t="s">
        <v>814</v>
      </c>
      <c r="K5342" t="s">
        <v>51</v>
      </c>
      <c r="L5342">
        <v>142</v>
      </c>
      <c r="M5342">
        <v>1.5</v>
      </c>
      <c r="N5342">
        <v>1</v>
      </c>
      <c r="O5342">
        <v>142</v>
      </c>
      <c r="P5342">
        <v>1.5</v>
      </c>
      <c r="Q5342">
        <v>1</v>
      </c>
      <c r="R5342">
        <v>1.5</v>
      </c>
      <c r="S5342">
        <v>1.5</v>
      </c>
      <c r="T5342" s="1">
        <v>44769</v>
      </c>
      <c r="U5342" t="str">
        <f t="shared" si="415"/>
        <v>Coca Cola - Regular</v>
      </c>
      <c r="V5342" t="str">
        <f t="shared" si="416"/>
        <v>Carbonated</v>
      </c>
      <c r="W5342" t="s">
        <v>34</v>
      </c>
      <c r="X5342" t="b">
        <f t="shared" si="418"/>
        <v>1</v>
      </c>
      <c r="Y5342">
        <f t="shared" si="417"/>
        <v>1.5</v>
      </c>
      <c r="Z5342" s="2">
        <f t="shared" si="419"/>
        <v>1</v>
      </c>
      <c r="AA5342" t="s">
        <v>183</v>
      </c>
      <c r="AB5342" t="s">
        <v>739</v>
      </c>
      <c r="AD5342" t="s">
        <v>109</v>
      </c>
      <c r="AE5342" t="s">
        <v>815</v>
      </c>
      <c r="AF5342">
        <v>2022</v>
      </c>
    </row>
    <row r="5343" spans="1:32" x14ac:dyDescent="0.25">
      <c r="A5343" t="s">
        <v>29</v>
      </c>
      <c r="B5343" t="s">
        <v>394</v>
      </c>
      <c r="C5343" t="s">
        <v>395</v>
      </c>
      <c r="D5343" t="s">
        <v>396</v>
      </c>
      <c r="E5343">
        <f>_xlfn.XLOOKUP(Table1[[#This Row],[Location]],'Location analysis'!A:A,'Location analysis'!B:B)</f>
        <v>40.416893999999999</v>
      </c>
      <c r="F5343">
        <f>_xlfn.XLOOKUP(Table1[[#This Row],[Location]],'Location analysis'!A:A,'Location analysis'!C:C)</f>
        <v>-74.420399000000003</v>
      </c>
      <c r="G5343" t="s">
        <v>582</v>
      </c>
      <c r="H5343" t="s">
        <v>43</v>
      </c>
      <c r="I5343">
        <v>15441462755</v>
      </c>
      <c r="J5343" t="s">
        <v>814</v>
      </c>
      <c r="K5343" t="s">
        <v>36</v>
      </c>
      <c r="L5343">
        <v>151</v>
      </c>
      <c r="M5343">
        <v>4</v>
      </c>
      <c r="N5343">
        <v>1</v>
      </c>
      <c r="O5343">
        <v>151</v>
      </c>
      <c r="P5343">
        <v>4</v>
      </c>
      <c r="Q5343">
        <v>1</v>
      </c>
      <c r="R5343">
        <v>4</v>
      </c>
      <c r="S5343">
        <v>4</v>
      </c>
      <c r="T5343" s="1">
        <v>44772</v>
      </c>
      <c r="U5343" t="str">
        <f t="shared" si="415"/>
        <v>CheezIt - Go Paks</v>
      </c>
      <c r="V5343" t="str">
        <f t="shared" si="416"/>
        <v>Food</v>
      </c>
      <c r="W5343" t="s">
        <v>43</v>
      </c>
      <c r="X5343" t="b">
        <f t="shared" si="418"/>
        <v>1</v>
      </c>
      <c r="Y5343">
        <f t="shared" si="417"/>
        <v>4</v>
      </c>
      <c r="Z5343" s="2">
        <f t="shared" si="419"/>
        <v>2.6666666666666665</v>
      </c>
      <c r="AA5343" t="s">
        <v>193</v>
      </c>
      <c r="AB5343" t="s">
        <v>492</v>
      </c>
      <c r="AD5343" t="s">
        <v>109</v>
      </c>
      <c r="AE5343" t="s">
        <v>815</v>
      </c>
      <c r="AF5343">
        <v>2022</v>
      </c>
    </row>
    <row r="5344" spans="1:32" x14ac:dyDescent="0.25">
      <c r="A5344" t="s">
        <v>29</v>
      </c>
      <c r="B5344" t="s">
        <v>394</v>
      </c>
      <c r="C5344" t="s">
        <v>395</v>
      </c>
      <c r="D5344" t="s">
        <v>396</v>
      </c>
      <c r="E5344">
        <f>_xlfn.XLOOKUP(Table1[[#This Row],[Location]],'Location analysis'!A:A,'Location analysis'!B:B)</f>
        <v>40.416893999999999</v>
      </c>
      <c r="F5344">
        <f>_xlfn.XLOOKUP(Table1[[#This Row],[Location]],'Location analysis'!A:A,'Location analysis'!C:C)</f>
        <v>-74.420399000000003</v>
      </c>
      <c r="G5344" t="s">
        <v>125</v>
      </c>
      <c r="H5344" t="s">
        <v>97</v>
      </c>
      <c r="I5344">
        <v>15441596043</v>
      </c>
      <c r="J5344" t="s">
        <v>814</v>
      </c>
      <c r="K5344" t="s">
        <v>36</v>
      </c>
      <c r="L5344">
        <v>144</v>
      </c>
      <c r="M5344">
        <v>2</v>
      </c>
      <c r="N5344">
        <v>1</v>
      </c>
      <c r="O5344">
        <v>144</v>
      </c>
      <c r="P5344">
        <v>2</v>
      </c>
      <c r="Q5344">
        <v>1</v>
      </c>
      <c r="R5344">
        <v>2</v>
      </c>
      <c r="S5344">
        <v>2</v>
      </c>
      <c r="T5344" s="1">
        <v>44772</v>
      </c>
      <c r="U5344" t="str">
        <f t="shared" si="415"/>
        <v>S. Pellegrino Sparkling Mineral Water</v>
      </c>
      <c r="V5344" t="str">
        <f t="shared" si="416"/>
        <v>Water</v>
      </c>
      <c r="W5344" t="s">
        <v>97</v>
      </c>
      <c r="X5344" t="b">
        <f t="shared" si="418"/>
        <v>1</v>
      </c>
      <c r="Y5344">
        <f t="shared" si="417"/>
        <v>2</v>
      </c>
      <c r="Z5344" s="2">
        <f t="shared" si="419"/>
        <v>1.3333333333333333</v>
      </c>
      <c r="AA5344" t="s">
        <v>125</v>
      </c>
      <c r="AD5344" t="s">
        <v>109</v>
      </c>
      <c r="AE5344" t="s">
        <v>815</v>
      </c>
      <c r="AF5344">
        <v>2022</v>
      </c>
    </row>
    <row r="5345" spans="1:32" x14ac:dyDescent="0.25">
      <c r="A5345" t="s">
        <v>29</v>
      </c>
      <c r="B5345" t="s">
        <v>394</v>
      </c>
      <c r="C5345" t="s">
        <v>395</v>
      </c>
      <c r="D5345" t="s">
        <v>396</v>
      </c>
      <c r="E5345">
        <f>_xlfn.XLOOKUP(Table1[[#This Row],[Location]],'Location analysis'!A:A,'Location analysis'!B:B)</f>
        <v>40.416893999999999</v>
      </c>
      <c r="F5345">
        <f>_xlfn.XLOOKUP(Table1[[#This Row],[Location]],'Location analysis'!A:A,'Location analysis'!C:C)</f>
        <v>-74.420399000000003</v>
      </c>
      <c r="G5345" t="s">
        <v>628</v>
      </c>
      <c r="H5345" t="s">
        <v>43</v>
      </c>
      <c r="I5345">
        <v>15441824543</v>
      </c>
      <c r="J5345" t="s">
        <v>814</v>
      </c>
      <c r="K5345" t="s">
        <v>51</v>
      </c>
      <c r="L5345">
        <v>112</v>
      </c>
      <c r="M5345">
        <v>1.5</v>
      </c>
      <c r="N5345">
        <v>1</v>
      </c>
      <c r="O5345">
        <v>112</v>
      </c>
      <c r="P5345">
        <v>1.5</v>
      </c>
      <c r="Q5345">
        <v>1</v>
      </c>
      <c r="R5345">
        <v>1.5</v>
      </c>
      <c r="S5345">
        <v>1.5</v>
      </c>
      <c r="T5345" s="1">
        <v>44772</v>
      </c>
      <c r="U5345" t="str">
        <f t="shared" si="415"/>
        <v>Pop Corners - Sweet &amp; Salty Kettle</v>
      </c>
      <c r="V5345" t="str">
        <f t="shared" si="416"/>
        <v>Food</v>
      </c>
      <c r="W5345" t="s">
        <v>43</v>
      </c>
      <c r="X5345" t="b">
        <f t="shared" si="418"/>
        <v>1</v>
      </c>
      <c r="Y5345">
        <f t="shared" si="417"/>
        <v>1.5</v>
      </c>
      <c r="Z5345" s="2">
        <f t="shared" si="419"/>
        <v>1</v>
      </c>
      <c r="AA5345" t="s">
        <v>509</v>
      </c>
      <c r="AB5345" t="s">
        <v>629</v>
      </c>
      <c r="AD5345" t="s">
        <v>109</v>
      </c>
      <c r="AE5345" t="s">
        <v>815</v>
      </c>
      <c r="AF5345">
        <v>2022</v>
      </c>
    </row>
    <row r="5346" spans="1:32" x14ac:dyDescent="0.25">
      <c r="A5346" t="s">
        <v>29</v>
      </c>
      <c r="B5346" t="s">
        <v>67</v>
      </c>
      <c r="C5346" t="s">
        <v>68</v>
      </c>
      <c r="D5346" t="s">
        <v>69</v>
      </c>
      <c r="E5346">
        <f>_xlfn.XLOOKUP(Table1[[#This Row],[Location]],'Location analysis'!A:A,'Location analysis'!B:B)</f>
        <v>40.435699999999997</v>
      </c>
      <c r="F5346">
        <f>_xlfn.XLOOKUP(Table1[[#This Row],[Location]],'Location analysis'!A:A,'Location analysis'!C:C)</f>
        <v>-74.125200000000007</v>
      </c>
      <c r="G5346" t="s">
        <v>413</v>
      </c>
      <c r="H5346" t="s">
        <v>43</v>
      </c>
      <c r="I5346">
        <v>15441840029</v>
      </c>
      <c r="J5346" t="s">
        <v>814</v>
      </c>
      <c r="K5346" t="s">
        <v>51</v>
      </c>
      <c r="L5346">
        <v>120</v>
      </c>
      <c r="M5346">
        <v>1.5</v>
      </c>
      <c r="N5346">
        <v>1</v>
      </c>
      <c r="O5346">
        <v>120</v>
      </c>
      <c r="P5346">
        <v>1.5</v>
      </c>
      <c r="Q5346">
        <v>1</v>
      </c>
      <c r="R5346">
        <v>1.5</v>
      </c>
      <c r="S5346">
        <v>1.5</v>
      </c>
      <c r="T5346" s="1">
        <v>44769</v>
      </c>
      <c r="U5346" t="str">
        <f t="shared" si="415"/>
        <v>Doritos Cool Ranch</v>
      </c>
      <c r="V5346" t="str">
        <f t="shared" si="416"/>
        <v>Food</v>
      </c>
      <c r="W5346" t="s">
        <v>43</v>
      </c>
      <c r="X5346" t="b">
        <f t="shared" si="418"/>
        <v>1</v>
      </c>
      <c r="Y5346">
        <f t="shared" si="417"/>
        <v>1.5</v>
      </c>
      <c r="Z5346" s="2">
        <f t="shared" si="419"/>
        <v>1</v>
      </c>
      <c r="AA5346" t="s">
        <v>413</v>
      </c>
      <c r="AD5346" t="s">
        <v>109</v>
      </c>
      <c r="AE5346" t="s">
        <v>815</v>
      </c>
      <c r="AF5346">
        <v>2022</v>
      </c>
    </row>
    <row r="5347" spans="1:32" x14ac:dyDescent="0.25">
      <c r="A5347" t="s">
        <v>29</v>
      </c>
      <c r="B5347" t="s">
        <v>67</v>
      </c>
      <c r="C5347" t="s">
        <v>68</v>
      </c>
      <c r="D5347" t="s">
        <v>69</v>
      </c>
      <c r="E5347">
        <f>_xlfn.XLOOKUP(Table1[[#This Row],[Location]],'Location analysis'!A:A,'Location analysis'!B:B)</f>
        <v>40.435699999999997</v>
      </c>
      <c r="F5347">
        <f>_xlfn.XLOOKUP(Table1[[#This Row],[Location]],'Location analysis'!A:A,'Location analysis'!C:C)</f>
        <v>-74.125200000000007</v>
      </c>
      <c r="G5347" t="s">
        <v>738</v>
      </c>
      <c r="H5347" t="s">
        <v>34</v>
      </c>
      <c r="I5347">
        <v>15441841132</v>
      </c>
      <c r="J5347" t="s">
        <v>814</v>
      </c>
      <c r="K5347" t="s">
        <v>51</v>
      </c>
      <c r="L5347">
        <v>142</v>
      </c>
      <c r="M5347">
        <v>1.5</v>
      </c>
      <c r="N5347">
        <v>1</v>
      </c>
      <c r="O5347">
        <v>142</v>
      </c>
      <c r="P5347">
        <v>1.5</v>
      </c>
      <c r="Q5347">
        <v>1</v>
      </c>
      <c r="R5347">
        <v>1.5</v>
      </c>
      <c r="S5347">
        <v>1.5</v>
      </c>
      <c r="T5347" s="1">
        <v>44769</v>
      </c>
      <c r="U5347" t="str">
        <f t="shared" si="415"/>
        <v>Coca Cola - Regular</v>
      </c>
      <c r="V5347" t="str">
        <f t="shared" si="416"/>
        <v>Carbonated</v>
      </c>
      <c r="W5347" t="s">
        <v>34</v>
      </c>
      <c r="X5347" t="b">
        <f t="shared" si="418"/>
        <v>1</v>
      </c>
      <c r="Y5347">
        <f t="shared" si="417"/>
        <v>1.5</v>
      </c>
      <c r="Z5347" s="2">
        <f t="shared" si="419"/>
        <v>1</v>
      </c>
      <c r="AA5347" t="s">
        <v>183</v>
      </c>
      <c r="AB5347" t="s">
        <v>739</v>
      </c>
      <c r="AD5347" t="s">
        <v>109</v>
      </c>
      <c r="AE5347" t="s">
        <v>815</v>
      </c>
      <c r="AF5347">
        <v>2022</v>
      </c>
    </row>
    <row r="5348" spans="1:32" x14ac:dyDescent="0.25">
      <c r="A5348" t="s">
        <v>29</v>
      </c>
      <c r="B5348" t="s">
        <v>30</v>
      </c>
      <c r="C5348" t="s">
        <v>31</v>
      </c>
      <c r="D5348" t="s">
        <v>32</v>
      </c>
      <c r="E5348">
        <f>_xlfn.XLOOKUP(Table1[[#This Row],[Location]],'Location analysis'!A:A,'Location analysis'!B:B)</f>
        <v>40.423690999999998</v>
      </c>
      <c r="F5348">
        <f>_xlfn.XLOOKUP(Table1[[#This Row],[Location]],'Location analysis'!A:A,'Location analysis'!C:C)</f>
        <v>-74.380831999999998</v>
      </c>
      <c r="G5348" t="s">
        <v>722</v>
      </c>
      <c r="H5348" t="s">
        <v>49</v>
      </c>
      <c r="I5348">
        <v>15442215398</v>
      </c>
      <c r="J5348" t="s">
        <v>814</v>
      </c>
      <c r="K5348" t="s">
        <v>36</v>
      </c>
      <c r="L5348">
        <v>145</v>
      </c>
      <c r="M5348">
        <v>2.5</v>
      </c>
      <c r="N5348">
        <v>1</v>
      </c>
      <c r="O5348">
        <v>145</v>
      </c>
      <c r="P5348">
        <v>2.5</v>
      </c>
      <c r="Q5348">
        <v>1</v>
      </c>
      <c r="R5348">
        <v>2.5</v>
      </c>
      <c r="S5348">
        <v>2.5</v>
      </c>
      <c r="T5348" s="1">
        <v>44769</v>
      </c>
      <c r="U5348" t="str">
        <f t="shared" si="415"/>
        <v>Snapple Tea - Lemon</v>
      </c>
      <c r="V5348" t="str">
        <f t="shared" si="416"/>
        <v>Non Carbonated</v>
      </c>
      <c r="W5348" t="s">
        <v>49</v>
      </c>
      <c r="X5348" t="b">
        <f t="shared" si="418"/>
        <v>1</v>
      </c>
      <c r="Y5348">
        <f t="shared" si="417"/>
        <v>2.5</v>
      </c>
      <c r="Z5348" s="2">
        <f t="shared" si="419"/>
        <v>1.6666666666666667</v>
      </c>
      <c r="AA5348" t="s">
        <v>330</v>
      </c>
      <c r="AB5348" t="s">
        <v>76</v>
      </c>
      <c r="AD5348" t="s">
        <v>109</v>
      </c>
      <c r="AE5348" t="s">
        <v>815</v>
      </c>
      <c r="AF5348">
        <v>2022</v>
      </c>
    </row>
    <row r="5349" spans="1:32" x14ac:dyDescent="0.25">
      <c r="A5349" t="s">
        <v>29</v>
      </c>
      <c r="B5349" t="s">
        <v>67</v>
      </c>
      <c r="C5349" t="s">
        <v>68</v>
      </c>
      <c r="D5349" t="s">
        <v>69</v>
      </c>
      <c r="E5349">
        <f>_xlfn.XLOOKUP(Table1[[#This Row],[Location]],'Location analysis'!A:A,'Location analysis'!B:B)</f>
        <v>40.435699999999997</v>
      </c>
      <c r="F5349">
        <f>_xlfn.XLOOKUP(Table1[[#This Row],[Location]],'Location analysis'!A:A,'Location analysis'!C:C)</f>
        <v>-74.125200000000007</v>
      </c>
      <c r="G5349" t="s">
        <v>405</v>
      </c>
      <c r="H5349" t="s">
        <v>43</v>
      </c>
      <c r="I5349">
        <v>15442309968</v>
      </c>
      <c r="J5349" t="s">
        <v>814</v>
      </c>
      <c r="K5349" t="s">
        <v>51</v>
      </c>
      <c r="L5349">
        <v>124</v>
      </c>
      <c r="M5349">
        <v>1.5</v>
      </c>
      <c r="N5349">
        <v>1</v>
      </c>
      <c r="O5349">
        <v>124</v>
      </c>
      <c r="P5349">
        <v>1.5</v>
      </c>
      <c r="Q5349">
        <v>1</v>
      </c>
      <c r="R5349">
        <v>1.5</v>
      </c>
      <c r="S5349">
        <v>1.5</v>
      </c>
      <c r="T5349" s="1">
        <v>44769</v>
      </c>
      <c r="U5349" t="str">
        <f t="shared" si="415"/>
        <v>Cheetos - Crunchy</v>
      </c>
      <c r="V5349" t="str">
        <f t="shared" si="416"/>
        <v>Food</v>
      </c>
      <c r="W5349" t="s">
        <v>43</v>
      </c>
      <c r="X5349" t="b">
        <f t="shared" si="418"/>
        <v>1</v>
      </c>
      <c r="Y5349">
        <f t="shared" si="417"/>
        <v>1.5</v>
      </c>
      <c r="Z5349" s="2">
        <f t="shared" si="419"/>
        <v>1</v>
      </c>
      <c r="AA5349" t="s">
        <v>101</v>
      </c>
      <c r="AB5349" t="s">
        <v>406</v>
      </c>
      <c r="AD5349" t="s">
        <v>109</v>
      </c>
      <c r="AE5349" t="s">
        <v>815</v>
      </c>
      <c r="AF5349">
        <v>2022</v>
      </c>
    </row>
    <row r="5350" spans="1:32" x14ac:dyDescent="0.25">
      <c r="A5350" t="s">
        <v>29</v>
      </c>
      <c r="B5350" t="s">
        <v>67</v>
      </c>
      <c r="C5350" t="s">
        <v>68</v>
      </c>
      <c r="D5350" t="s">
        <v>69</v>
      </c>
      <c r="E5350">
        <f>_xlfn.XLOOKUP(Table1[[#This Row],[Location]],'Location analysis'!A:A,'Location analysis'!B:B)</f>
        <v>40.435699999999997</v>
      </c>
      <c r="F5350">
        <f>_xlfn.XLOOKUP(Table1[[#This Row],[Location]],'Location analysis'!A:A,'Location analysis'!C:C)</f>
        <v>-74.125200000000007</v>
      </c>
      <c r="G5350" t="s">
        <v>738</v>
      </c>
      <c r="H5350" t="s">
        <v>34</v>
      </c>
      <c r="I5350">
        <v>15442521215</v>
      </c>
      <c r="J5350" t="s">
        <v>814</v>
      </c>
      <c r="K5350" t="s">
        <v>51</v>
      </c>
      <c r="L5350">
        <v>142</v>
      </c>
      <c r="M5350">
        <v>1.5</v>
      </c>
      <c r="N5350">
        <v>1</v>
      </c>
      <c r="O5350">
        <v>142</v>
      </c>
      <c r="P5350">
        <v>1.5</v>
      </c>
      <c r="Q5350">
        <v>1</v>
      </c>
      <c r="R5350">
        <v>1.5</v>
      </c>
      <c r="S5350">
        <v>1.5</v>
      </c>
      <c r="T5350" s="1">
        <v>44769</v>
      </c>
      <c r="U5350" t="str">
        <f t="shared" si="415"/>
        <v>Coca Cola - Regular</v>
      </c>
      <c r="V5350" t="str">
        <f t="shared" si="416"/>
        <v>Carbonated</v>
      </c>
      <c r="W5350" t="s">
        <v>34</v>
      </c>
      <c r="X5350" t="b">
        <f t="shared" si="418"/>
        <v>1</v>
      </c>
      <c r="Y5350">
        <f t="shared" si="417"/>
        <v>1.5</v>
      </c>
      <c r="Z5350" s="2">
        <f t="shared" si="419"/>
        <v>1</v>
      </c>
      <c r="AA5350" t="s">
        <v>183</v>
      </c>
      <c r="AB5350" t="s">
        <v>739</v>
      </c>
      <c r="AD5350" t="s">
        <v>109</v>
      </c>
      <c r="AE5350" t="s">
        <v>815</v>
      </c>
      <c r="AF5350">
        <v>2022</v>
      </c>
    </row>
    <row r="5351" spans="1:32" x14ac:dyDescent="0.25">
      <c r="A5351" t="s">
        <v>29</v>
      </c>
      <c r="B5351" t="s">
        <v>67</v>
      </c>
      <c r="C5351" t="s">
        <v>68</v>
      </c>
      <c r="D5351" t="s">
        <v>69</v>
      </c>
      <c r="E5351">
        <f>_xlfn.XLOOKUP(Table1[[#This Row],[Location]],'Location analysis'!A:A,'Location analysis'!B:B)</f>
        <v>40.435699999999997</v>
      </c>
      <c r="F5351">
        <f>_xlfn.XLOOKUP(Table1[[#This Row],[Location]],'Location analysis'!A:A,'Location analysis'!C:C)</f>
        <v>-74.125200000000007</v>
      </c>
      <c r="G5351" t="s">
        <v>738</v>
      </c>
      <c r="H5351" t="s">
        <v>34</v>
      </c>
      <c r="I5351">
        <v>15442615165</v>
      </c>
      <c r="J5351" t="s">
        <v>814</v>
      </c>
      <c r="K5351" t="s">
        <v>51</v>
      </c>
      <c r="L5351">
        <v>142</v>
      </c>
      <c r="M5351">
        <v>1.5</v>
      </c>
      <c r="N5351">
        <v>1</v>
      </c>
      <c r="O5351">
        <v>142</v>
      </c>
      <c r="P5351">
        <v>1.5</v>
      </c>
      <c r="Q5351">
        <v>1</v>
      </c>
      <c r="R5351">
        <v>1.5</v>
      </c>
      <c r="S5351">
        <v>1.5</v>
      </c>
      <c r="T5351" s="1">
        <v>44769</v>
      </c>
      <c r="U5351" t="str">
        <f t="shared" si="415"/>
        <v>Coca Cola - Regular</v>
      </c>
      <c r="V5351" t="str">
        <f t="shared" si="416"/>
        <v>Carbonated</v>
      </c>
      <c r="W5351" t="s">
        <v>34</v>
      </c>
      <c r="X5351" t="b">
        <f t="shared" si="418"/>
        <v>1</v>
      </c>
      <c r="Y5351">
        <f t="shared" si="417"/>
        <v>1.5</v>
      </c>
      <c r="Z5351" s="2">
        <f t="shared" si="419"/>
        <v>1</v>
      </c>
      <c r="AA5351" t="s">
        <v>183</v>
      </c>
      <c r="AB5351" t="s">
        <v>739</v>
      </c>
      <c r="AD5351" t="s">
        <v>109</v>
      </c>
      <c r="AE5351" t="s">
        <v>815</v>
      </c>
      <c r="AF5351">
        <v>2022</v>
      </c>
    </row>
    <row r="5352" spans="1:32" x14ac:dyDescent="0.25">
      <c r="A5352" t="s">
        <v>29</v>
      </c>
      <c r="B5352" t="s">
        <v>67</v>
      </c>
      <c r="C5352" t="s">
        <v>68</v>
      </c>
      <c r="D5352" t="s">
        <v>69</v>
      </c>
      <c r="E5352">
        <f>_xlfn.XLOOKUP(Table1[[#This Row],[Location]],'Location analysis'!A:A,'Location analysis'!B:B)</f>
        <v>40.435699999999997</v>
      </c>
      <c r="F5352">
        <f>_xlfn.XLOOKUP(Table1[[#This Row],[Location]],'Location analysis'!A:A,'Location analysis'!C:C)</f>
        <v>-74.125200000000007</v>
      </c>
      <c r="G5352" t="s">
        <v>81</v>
      </c>
      <c r="H5352" t="s">
        <v>43</v>
      </c>
      <c r="I5352">
        <v>15442622755</v>
      </c>
      <c r="J5352" t="s">
        <v>814</v>
      </c>
      <c r="K5352" t="s">
        <v>51</v>
      </c>
      <c r="L5352">
        <v>137</v>
      </c>
      <c r="M5352">
        <v>2.5</v>
      </c>
      <c r="N5352">
        <v>1</v>
      </c>
      <c r="O5352">
        <v>137</v>
      </c>
      <c r="P5352">
        <v>2.5</v>
      </c>
      <c r="Q5352">
        <v>1</v>
      </c>
      <c r="R5352">
        <v>2.5</v>
      </c>
      <c r="S5352">
        <v>2.5</v>
      </c>
      <c r="T5352" s="1">
        <v>44769</v>
      </c>
      <c r="U5352" t="str">
        <f t="shared" si="415"/>
        <v>KitKat - Crisp Wafers</v>
      </c>
      <c r="V5352" t="str">
        <f t="shared" si="416"/>
        <v>Food</v>
      </c>
      <c r="W5352" t="s">
        <v>43</v>
      </c>
      <c r="X5352" t="b">
        <f t="shared" si="418"/>
        <v>1</v>
      </c>
      <c r="Y5352">
        <f t="shared" si="417"/>
        <v>2.5</v>
      </c>
      <c r="Z5352" s="2">
        <f t="shared" si="419"/>
        <v>1.6666666666666667</v>
      </c>
      <c r="AA5352" t="s">
        <v>82</v>
      </c>
      <c r="AB5352" t="s">
        <v>83</v>
      </c>
      <c r="AD5352" t="s">
        <v>109</v>
      </c>
      <c r="AE5352" t="s">
        <v>815</v>
      </c>
      <c r="AF5352">
        <v>2022</v>
      </c>
    </row>
    <row r="5353" spans="1:32" x14ac:dyDescent="0.25">
      <c r="A5353" t="s">
        <v>29</v>
      </c>
      <c r="B5353" t="s">
        <v>67</v>
      </c>
      <c r="C5353" t="s">
        <v>68</v>
      </c>
      <c r="D5353" t="s">
        <v>69</v>
      </c>
      <c r="E5353">
        <f>_xlfn.XLOOKUP(Table1[[#This Row],[Location]],'Location analysis'!A:A,'Location analysis'!B:B)</f>
        <v>40.435699999999997</v>
      </c>
      <c r="F5353">
        <f>_xlfn.XLOOKUP(Table1[[#This Row],[Location]],'Location analysis'!A:A,'Location analysis'!C:C)</f>
        <v>-74.125200000000007</v>
      </c>
      <c r="G5353" t="s">
        <v>738</v>
      </c>
      <c r="H5353" t="s">
        <v>34</v>
      </c>
      <c r="I5353">
        <v>15442623889</v>
      </c>
      <c r="J5353" t="s">
        <v>814</v>
      </c>
      <c r="K5353" t="s">
        <v>51</v>
      </c>
      <c r="L5353">
        <v>142</v>
      </c>
      <c r="M5353">
        <v>1.5</v>
      </c>
      <c r="N5353">
        <v>1</v>
      </c>
      <c r="O5353">
        <v>142</v>
      </c>
      <c r="P5353">
        <v>1.5</v>
      </c>
      <c r="Q5353">
        <v>1</v>
      </c>
      <c r="R5353">
        <v>1.5</v>
      </c>
      <c r="S5353">
        <v>1.5</v>
      </c>
      <c r="T5353" s="1">
        <v>44769</v>
      </c>
      <c r="U5353" t="str">
        <f t="shared" si="415"/>
        <v>Coca Cola - Regular</v>
      </c>
      <c r="V5353" t="str">
        <f t="shared" si="416"/>
        <v>Carbonated</v>
      </c>
      <c r="W5353" t="s">
        <v>34</v>
      </c>
      <c r="X5353" t="b">
        <f t="shared" si="418"/>
        <v>1</v>
      </c>
      <c r="Y5353">
        <f t="shared" si="417"/>
        <v>1.5</v>
      </c>
      <c r="Z5353" s="2">
        <f t="shared" si="419"/>
        <v>1</v>
      </c>
      <c r="AA5353" t="s">
        <v>183</v>
      </c>
      <c r="AB5353" t="s">
        <v>739</v>
      </c>
      <c r="AD5353" t="s">
        <v>109</v>
      </c>
      <c r="AE5353" t="s">
        <v>815</v>
      </c>
      <c r="AF5353">
        <v>2022</v>
      </c>
    </row>
    <row r="5354" spans="1:32" x14ac:dyDescent="0.25">
      <c r="A5354" t="s">
        <v>29</v>
      </c>
      <c r="B5354" t="s">
        <v>67</v>
      </c>
      <c r="C5354" t="s">
        <v>68</v>
      </c>
      <c r="D5354" t="s">
        <v>69</v>
      </c>
      <c r="E5354">
        <f>_xlfn.XLOOKUP(Table1[[#This Row],[Location]],'Location analysis'!A:A,'Location analysis'!B:B)</f>
        <v>40.435699999999997</v>
      </c>
      <c r="F5354">
        <f>_xlfn.XLOOKUP(Table1[[#This Row],[Location]],'Location analysis'!A:A,'Location analysis'!C:C)</f>
        <v>-74.125200000000007</v>
      </c>
      <c r="G5354" t="s">
        <v>414</v>
      </c>
      <c r="H5354" t="s">
        <v>43</v>
      </c>
      <c r="I5354">
        <v>15442627419</v>
      </c>
      <c r="J5354" t="s">
        <v>814</v>
      </c>
      <c r="K5354" t="s">
        <v>51</v>
      </c>
      <c r="L5354">
        <v>111</v>
      </c>
      <c r="M5354">
        <v>1.5</v>
      </c>
      <c r="N5354">
        <v>1</v>
      </c>
      <c r="O5354">
        <v>111</v>
      </c>
      <c r="P5354">
        <v>1.5</v>
      </c>
      <c r="Q5354">
        <v>1</v>
      </c>
      <c r="R5354">
        <v>1.5</v>
      </c>
      <c r="S5354">
        <v>1.5</v>
      </c>
      <c r="T5354" s="1">
        <v>44769</v>
      </c>
      <c r="U5354" t="str">
        <f t="shared" si="415"/>
        <v>Lays - Classic</v>
      </c>
      <c r="V5354" t="str">
        <f t="shared" si="416"/>
        <v>Food</v>
      </c>
      <c r="W5354" t="s">
        <v>43</v>
      </c>
      <c r="X5354" t="b">
        <f t="shared" si="418"/>
        <v>1</v>
      </c>
      <c r="Y5354">
        <f t="shared" si="417"/>
        <v>1.5</v>
      </c>
      <c r="Z5354" s="2">
        <f t="shared" si="419"/>
        <v>1</v>
      </c>
      <c r="AA5354" t="s">
        <v>415</v>
      </c>
      <c r="AB5354" t="s">
        <v>416</v>
      </c>
      <c r="AD5354" t="s">
        <v>109</v>
      </c>
      <c r="AE5354" t="s">
        <v>815</v>
      </c>
      <c r="AF5354">
        <v>2022</v>
      </c>
    </row>
    <row r="5355" spans="1:32" x14ac:dyDescent="0.25">
      <c r="A5355" t="s">
        <v>29</v>
      </c>
      <c r="B5355" t="s">
        <v>67</v>
      </c>
      <c r="C5355" t="s">
        <v>68</v>
      </c>
      <c r="D5355" t="s">
        <v>69</v>
      </c>
      <c r="E5355">
        <f>_xlfn.XLOOKUP(Table1[[#This Row],[Location]],'Location analysis'!A:A,'Location analysis'!B:B)</f>
        <v>40.435699999999997</v>
      </c>
      <c r="F5355">
        <f>_xlfn.XLOOKUP(Table1[[#This Row],[Location]],'Location analysis'!A:A,'Location analysis'!C:C)</f>
        <v>-74.125200000000007</v>
      </c>
      <c r="G5355" t="s">
        <v>414</v>
      </c>
      <c r="H5355" t="s">
        <v>43</v>
      </c>
      <c r="I5355">
        <v>15442642024</v>
      </c>
      <c r="J5355" t="s">
        <v>814</v>
      </c>
      <c r="K5355" t="s">
        <v>51</v>
      </c>
      <c r="L5355">
        <v>111</v>
      </c>
      <c r="M5355">
        <v>1.5</v>
      </c>
      <c r="N5355">
        <v>1</v>
      </c>
      <c r="O5355">
        <v>111</v>
      </c>
      <c r="P5355">
        <v>1.5</v>
      </c>
      <c r="Q5355">
        <v>1</v>
      </c>
      <c r="R5355">
        <v>1.5</v>
      </c>
      <c r="S5355">
        <v>1.5</v>
      </c>
      <c r="T5355" s="1">
        <v>44769</v>
      </c>
      <c r="U5355" t="str">
        <f t="shared" si="415"/>
        <v>Lays - Classic</v>
      </c>
      <c r="V5355" t="str">
        <f t="shared" si="416"/>
        <v>Food</v>
      </c>
      <c r="W5355" t="s">
        <v>43</v>
      </c>
      <c r="X5355" t="b">
        <f t="shared" si="418"/>
        <v>1</v>
      </c>
      <c r="Y5355">
        <f t="shared" si="417"/>
        <v>1.5</v>
      </c>
      <c r="Z5355" s="2">
        <f t="shared" si="419"/>
        <v>1</v>
      </c>
      <c r="AA5355" t="s">
        <v>415</v>
      </c>
      <c r="AB5355" t="s">
        <v>416</v>
      </c>
      <c r="AD5355" t="s">
        <v>109</v>
      </c>
      <c r="AE5355" t="s">
        <v>815</v>
      </c>
      <c r="AF5355">
        <v>2022</v>
      </c>
    </row>
    <row r="5356" spans="1:32" x14ac:dyDescent="0.25">
      <c r="A5356" t="s">
        <v>29</v>
      </c>
      <c r="B5356" t="s">
        <v>67</v>
      </c>
      <c r="C5356" t="s">
        <v>68</v>
      </c>
      <c r="D5356" t="s">
        <v>69</v>
      </c>
      <c r="E5356">
        <f>_xlfn.XLOOKUP(Table1[[#This Row],[Location]],'Location analysis'!A:A,'Location analysis'!B:B)</f>
        <v>40.435699999999997</v>
      </c>
      <c r="F5356">
        <f>_xlfn.XLOOKUP(Table1[[#This Row],[Location]],'Location analysis'!A:A,'Location analysis'!C:C)</f>
        <v>-74.125200000000007</v>
      </c>
      <c r="G5356" t="s">
        <v>738</v>
      </c>
      <c r="H5356" t="s">
        <v>34</v>
      </c>
      <c r="I5356">
        <v>15442743040</v>
      </c>
      <c r="J5356" t="s">
        <v>814</v>
      </c>
      <c r="K5356" t="s">
        <v>51</v>
      </c>
      <c r="L5356">
        <v>142</v>
      </c>
      <c r="M5356">
        <v>1.5</v>
      </c>
      <c r="N5356">
        <v>1</v>
      </c>
      <c r="O5356">
        <v>142</v>
      </c>
      <c r="P5356">
        <v>1.5</v>
      </c>
      <c r="Q5356">
        <v>1</v>
      </c>
      <c r="R5356">
        <v>1.5</v>
      </c>
      <c r="S5356">
        <v>1.5</v>
      </c>
      <c r="T5356" s="1">
        <v>44769</v>
      </c>
      <c r="U5356" t="str">
        <f t="shared" si="415"/>
        <v>Coca Cola - Regular</v>
      </c>
      <c r="V5356" t="str">
        <f t="shared" si="416"/>
        <v>Carbonated</v>
      </c>
      <c r="W5356" t="s">
        <v>34</v>
      </c>
      <c r="X5356" t="b">
        <f t="shared" si="418"/>
        <v>1</v>
      </c>
      <c r="Y5356">
        <f t="shared" si="417"/>
        <v>1.5</v>
      </c>
      <c r="Z5356" s="2">
        <f t="shared" si="419"/>
        <v>1</v>
      </c>
      <c r="AA5356" t="s">
        <v>183</v>
      </c>
      <c r="AB5356" t="s">
        <v>739</v>
      </c>
      <c r="AD5356" t="s">
        <v>109</v>
      </c>
      <c r="AE5356" t="s">
        <v>815</v>
      </c>
      <c r="AF5356">
        <v>2022</v>
      </c>
    </row>
    <row r="5357" spans="1:32" x14ac:dyDescent="0.25">
      <c r="A5357" t="s">
        <v>29</v>
      </c>
      <c r="B5357" t="s">
        <v>67</v>
      </c>
      <c r="C5357" t="s">
        <v>68</v>
      </c>
      <c r="D5357" t="s">
        <v>69</v>
      </c>
      <c r="E5357">
        <f>_xlfn.XLOOKUP(Table1[[#This Row],[Location]],'Location analysis'!A:A,'Location analysis'!B:B)</f>
        <v>40.435699999999997</v>
      </c>
      <c r="F5357">
        <f>_xlfn.XLOOKUP(Table1[[#This Row],[Location]],'Location analysis'!A:A,'Location analysis'!C:C)</f>
        <v>-74.125200000000007</v>
      </c>
      <c r="G5357" t="s">
        <v>70</v>
      </c>
      <c r="H5357" t="s">
        <v>34</v>
      </c>
      <c r="I5357">
        <v>15443081047</v>
      </c>
      <c r="J5357" t="s">
        <v>816</v>
      </c>
      <c r="K5357" t="s">
        <v>51</v>
      </c>
      <c r="L5357">
        <v>144</v>
      </c>
      <c r="M5357">
        <v>3</v>
      </c>
      <c r="N5357">
        <v>1</v>
      </c>
      <c r="O5357">
        <v>144</v>
      </c>
      <c r="P5357">
        <v>3</v>
      </c>
      <c r="Q5357">
        <v>1</v>
      </c>
      <c r="R5357">
        <v>3</v>
      </c>
      <c r="S5357">
        <v>3</v>
      </c>
      <c r="T5357" s="1">
        <v>44769</v>
      </c>
      <c r="U5357" t="str">
        <f t="shared" si="415"/>
        <v>Monster Energy Original</v>
      </c>
      <c r="V5357" t="str">
        <f t="shared" si="416"/>
        <v>Carbonated</v>
      </c>
      <c r="W5357" t="s">
        <v>34</v>
      </c>
      <c r="X5357" t="b">
        <f t="shared" si="418"/>
        <v>1</v>
      </c>
      <c r="Y5357">
        <f t="shared" si="417"/>
        <v>3</v>
      </c>
      <c r="Z5357" s="2">
        <f t="shared" si="419"/>
        <v>2</v>
      </c>
      <c r="AA5357" t="s">
        <v>70</v>
      </c>
      <c r="AD5357" t="s">
        <v>123</v>
      </c>
      <c r="AE5357" t="s">
        <v>817</v>
      </c>
      <c r="AF5357">
        <v>2022</v>
      </c>
    </row>
    <row r="5358" spans="1:32" x14ac:dyDescent="0.25">
      <c r="A5358" t="s">
        <v>29</v>
      </c>
      <c r="B5358" t="s">
        <v>67</v>
      </c>
      <c r="C5358" t="s">
        <v>68</v>
      </c>
      <c r="D5358" t="s">
        <v>69</v>
      </c>
      <c r="E5358">
        <f>_xlfn.XLOOKUP(Table1[[#This Row],[Location]],'Location analysis'!A:A,'Location analysis'!B:B)</f>
        <v>40.435699999999997</v>
      </c>
      <c r="F5358">
        <f>_xlfn.XLOOKUP(Table1[[#This Row],[Location]],'Location analysis'!A:A,'Location analysis'!C:C)</f>
        <v>-74.125200000000007</v>
      </c>
      <c r="G5358" t="s">
        <v>264</v>
      </c>
      <c r="H5358" t="s">
        <v>43</v>
      </c>
      <c r="I5358">
        <v>15443081871</v>
      </c>
      <c r="J5358" t="s">
        <v>816</v>
      </c>
      <c r="K5358" t="s">
        <v>51</v>
      </c>
      <c r="L5358">
        <v>112</v>
      </c>
      <c r="M5358">
        <v>2</v>
      </c>
      <c r="N5358">
        <v>1</v>
      </c>
      <c r="O5358">
        <v>112</v>
      </c>
      <c r="P5358">
        <v>2</v>
      </c>
      <c r="Q5358">
        <v>1</v>
      </c>
      <c r="R5358">
        <v>2</v>
      </c>
      <c r="S5358">
        <v>2</v>
      </c>
      <c r="T5358" s="1">
        <v>44769</v>
      </c>
      <c r="U5358" t="str">
        <f t="shared" si="415"/>
        <v>Funyuns - Flaming Hot</v>
      </c>
      <c r="V5358" t="str">
        <f t="shared" si="416"/>
        <v>Food</v>
      </c>
      <c r="W5358" t="s">
        <v>43</v>
      </c>
      <c r="X5358" t="b">
        <f t="shared" si="418"/>
        <v>1</v>
      </c>
      <c r="Y5358">
        <f t="shared" si="417"/>
        <v>2</v>
      </c>
      <c r="Z5358" s="2">
        <f t="shared" si="419"/>
        <v>1.3333333333333333</v>
      </c>
      <c r="AA5358" t="s">
        <v>265</v>
      </c>
      <c r="AB5358" t="s">
        <v>122</v>
      </c>
      <c r="AD5358" t="s">
        <v>123</v>
      </c>
      <c r="AE5358" t="s">
        <v>817</v>
      </c>
      <c r="AF5358">
        <v>2022</v>
      </c>
    </row>
    <row r="5359" spans="1:32" x14ac:dyDescent="0.25">
      <c r="A5359" t="s">
        <v>29</v>
      </c>
      <c r="B5359" t="s">
        <v>67</v>
      </c>
      <c r="C5359" t="s">
        <v>68</v>
      </c>
      <c r="D5359" t="s">
        <v>69</v>
      </c>
      <c r="E5359">
        <f>_xlfn.XLOOKUP(Table1[[#This Row],[Location]],'Location analysis'!A:A,'Location analysis'!B:B)</f>
        <v>40.435699999999997</v>
      </c>
      <c r="F5359">
        <f>_xlfn.XLOOKUP(Table1[[#This Row],[Location]],'Location analysis'!A:A,'Location analysis'!C:C)</f>
        <v>-74.125200000000007</v>
      </c>
      <c r="G5359" t="s">
        <v>259</v>
      </c>
      <c r="H5359" t="s">
        <v>34</v>
      </c>
      <c r="I5359">
        <v>15443096610</v>
      </c>
      <c r="J5359" t="s">
        <v>816</v>
      </c>
      <c r="K5359" t="s">
        <v>36</v>
      </c>
      <c r="L5359">
        <v>140</v>
      </c>
      <c r="M5359">
        <v>1.5</v>
      </c>
      <c r="N5359">
        <v>1</v>
      </c>
      <c r="O5359">
        <v>140</v>
      </c>
      <c r="P5359">
        <v>1.5</v>
      </c>
      <c r="Q5359">
        <v>1</v>
      </c>
      <c r="R5359">
        <v>1.5</v>
      </c>
      <c r="S5359">
        <v>3</v>
      </c>
      <c r="T5359" s="1">
        <v>44769</v>
      </c>
      <c r="U5359" t="str">
        <f t="shared" si="415"/>
        <v>Sunkist Soda - Orange</v>
      </c>
      <c r="V5359" t="str">
        <f t="shared" si="416"/>
        <v>Carbonated</v>
      </c>
      <c r="W5359" t="s">
        <v>34</v>
      </c>
      <c r="X5359" t="b">
        <f t="shared" si="418"/>
        <v>1</v>
      </c>
      <c r="Y5359">
        <f t="shared" si="417"/>
        <v>1.5</v>
      </c>
      <c r="Z5359" s="2">
        <f t="shared" si="419"/>
        <v>1</v>
      </c>
      <c r="AA5359" t="s">
        <v>260</v>
      </c>
      <c r="AB5359" t="s">
        <v>261</v>
      </c>
      <c r="AD5359" t="s">
        <v>123</v>
      </c>
      <c r="AE5359" t="s">
        <v>817</v>
      </c>
      <c r="AF5359">
        <v>2022</v>
      </c>
    </row>
    <row r="5360" spans="1:32" x14ac:dyDescent="0.25">
      <c r="A5360" t="s">
        <v>29</v>
      </c>
      <c r="B5360" t="s">
        <v>67</v>
      </c>
      <c r="C5360" t="s">
        <v>68</v>
      </c>
      <c r="D5360" t="s">
        <v>69</v>
      </c>
      <c r="E5360">
        <f>_xlfn.XLOOKUP(Table1[[#This Row],[Location]],'Location analysis'!A:A,'Location analysis'!B:B)</f>
        <v>40.435699999999997</v>
      </c>
      <c r="F5360">
        <f>_xlfn.XLOOKUP(Table1[[#This Row],[Location]],'Location analysis'!A:A,'Location analysis'!C:C)</f>
        <v>-74.125200000000007</v>
      </c>
      <c r="G5360" t="s">
        <v>404</v>
      </c>
      <c r="H5360" t="s">
        <v>43</v>
      </c>
      <c r="I5360">
        <v>15443096610</v>
      </c>
      <c r="J5360" t="s">
        <v>816</v>
      </c>
      <c r="K5360" t="s">
        <v>36</v>
      </c>
      <c r="L5360">
        <v>121</v>
      </c>
      <c r="M5360">
        <v>1.5</v>
      </c>
      <c r="N5360">
        <v>1</v>
      </c>
      <c r="O5360">
        <v>121</v>
      </c>
      <c r="P5360">
        <v>1.5</v>
      </c>
      <c r="Q5360">
        <v>1</v>
      </c>
      <c r="R5360">
        <v>1.5</v>
      </c>
      <c r="S5360">
        <v>3</v>
      </c>
      <c r="T5360" s="1">
        <v>44769</v>
      </c>
      <c r="U5360" t="str">
        <f t="shared" si="415"/>
        <v>Doritos Nacho Cheese</v>
      </c>
      <c r="V5360" t="str">
        <f t="shared" si="416"/>
        <v>Food</v>
      </c>
      <c r="W5360" t="s">
        <v>43</v>
      </c>
      <c r="X5360" t="b">
        <f t="shared" si="418"/>
        <v>1</v>
      </c>
      <c r="Y5360">
        <f t="shared" si="417"/>
        <v>1.5</v>
      </c>
      <c r="Z5360" s="2">
        <f t="shared" si="419"/>
        <v>1</v>
      </c>
      <c r="AA5360" t="s">
        <v>404</v>
      </c>
      <c r="AD5360" t="s">
        <v>123</v>
      </c>
      <c r="AE5360" t="s">
        <v>817</v>
      </c>
      <c r="AF5360">
        <v>2022</v>
      </c>
    </row>
    <row r="5361" spans="1:32" x14ac:dyDescent="0.25">
      <c r="A5361" t="s">
        <v>29</v>
      </c>
      <c r="B5361" t="s">
        <v>67</v>
      </c>
      <c r="C5361" t="s">
        <v>68</v>
      </c>
      <c r="D5361" t="s">
        <v>69</v>
      </c>
      <c r="E5361">
        <f>_xlfn.XLOOKUP(Table1[[#This Row],[Location]],'Location analysis'!A:A,'Location analysis'!B:B)</f>
        <v>40.435699999999997</v>
      </c>
      <c r="F5361">
        <f>_xlfn.XLOOKUP(Table1[[#This Row],[Location]],'Location analysis'!A:A,'Location analysis'!C:C)</f>
        <v>-74.125200000000007</v>
      </c>
      <c r="G5361" t="s">
        <v>70</v>
      </c>
      <c r="H5361" t="s">
        <v>34</v>
      </c>
      <c r="I5361">
        <v>15443447720</v>
      </c>
      <c r="J5361" t="s">
        <v>816</v>
      </c>
      <c r="K5361" t="s">
        <v>51</v>
      </c>
      <c r="L5361">
        <v>144</v>
      </c>
      <c r="M5361">
        <v>3</v>
      </c>
      <c r="N5361">
        <v>1</v>
      </c>
      <c r="O5361">
        <v>144</v>
      </c>
      <c r="P5361">
        <v>3</v>
      </c>
      <c r="Q5361">
        <v>1</v>
      </c>
      <c r="R5361">
        <v>3</v>
      </c>
      <c r="S5361">
        <v>3</v>
      </c>
      <c r="T5361" s="1">
        <v>44770</v>
      </c>
      <c r="U5361" t="str">
        <f t="shared" si="415"/>
        <v>Monster Energy Original</v>
      </c>
      <c r="V5361" t="str">
        <f t="shared" si="416"/>
        <v>Carbonated</v>
      </c>
      <c r="W5361" t="s">
        <v>34</v>
      </c>
      <c r="X5361" t="b">
        <f t="shared" si="418"/>
        <v>1</v>
      </c>
      <c r="Y5361">
        <f t="shared" si="417"/>
        <v>3</v>
      </c>
      <c r="Z5361" s="2">
        <f t="shared" si="419"/>
        <v>2</v>
      </c>
      <c r="AA5361" t="s">
        <v>70</v>
      </c>
      <c r="AD5361" t="s">
        <v>123</v>
      </c>
      <c r="AE5361" t="s">
        <v>817</v>
      </c>
      <c r="AF5361">
        <v>2022</v>
      </c>
    </row>
    <row r="5362" spans="1:32" x14ac:dyDescent="0.25">
      <c r="A5362" t="s">
        <v>29</v>
      </c>
      <c r="B5362" t="s">
        <v>62</v>
      </c>
      <c r="C5362" t="s">
        <v>63</v>
      </c>
      <c r="D5362" t="s">
        <v>64</v>
      </c>
      <c r="E5362">
        <f>_xlfn.XLOOKUP(Table1[[#This Row],[Location]],'Location analysis'!A:A,'Location analysis'!B:B)</f>
        <v>40.091900000000003</v>
      </c>
      <c r="F5362">
        <f>_xlfn.XLOOKUP(Table1[[#This Row],[Location]],'Location analysis'!A:A,'Location analysis'!C:C)</f>
        <v>-74.358699999999999</v>
      </c>
      <c r="G5362" t="s">
        <v>106</v>
      </c>
      <c r="H5362" t="s">
        <v>43</v>
      </c>
      <c r="I5362">
        <v>15443798219</v>
      </c>
      <c r="J5362" t="s">
        <v>816</v>
      </c>
      <c r="K5362" t="s">
        <v>51</v>
      </c>
      <c r="L5362">
        <v>124</v>
      </c>
      <c r="M5362">
        <v>1.5</v>
      </c>
      <c r="N5362">
        <v>1</v>
      </c>
      <c r="O5362">
        <v>124</v>
      </c>
      <c r="P5362">
        <v>1.5</v>
      </c>
      <c r="Q5362">
        <v>1</v>
      </c>
      <c r="R5362">
        <v>1.5</v>
      </c>
      <c r="S5362">
        <v>1.5</v>
      </c>
      <c r="T5362" s="1">
        <v>44770</v>
      </c>
      <c r="U5362" t="str">
        <f t="shared" si="415"/>
        <v>Oreo Mini</v>
      </c>
      <c r="V5362" t="str">
        <f t="shared" si="416"/>
        <v>Food</v>
      </c>
      <c r="W5362" t="s">
        <v>43</v>
      </c>
      <c r="X5362" t="b">
        <f t="shared" si="418"/>
        <v>1</v>
      </c>
      <c r="Y5362">
        <f t="shared" si="417"/>
        <v>1.5</v>
      </c>
      <c r="Z5362" s="2">
        <f t="shared" si="419"/>
        <v>1</v>
      </c>
      <c r="AA5362" t="s">
        <v>106</v>
      </c>
      <c r="AD5362" t="s">
        <v>123</v>
      </c>
      <c r="AE5362" t="s">
        <v>817</v>
      </c>
      <c r="AF5362">
        <v>2022</v>
      </c>
    </row>
    <row r="5363" spans="1:32" x14ac:dyDescent="0.25">
      <c r="A5363" t="s">
        <v>29</v>
      </c>
      <c r="B5363" t="s">
        <v>394</v>
      </c>
      <c r="C5363" t="s">
        <v>395</v>
      </c>
      <c r="D5363" t="s">
        <v>396</v>
      </c>
      <c r="E5363">
        <f>_xlfn.XLOOKUP(Table1[[#This Row],[Location]],'Location analysis'!A:A,'Location analysis'!B:B)</f>
        <v>40.416893999999999</v>
      </c>
      <c r="F5363">
        <f>_xlfn.XLOOKUP(Table1[[#This Row],[Location]],'Location analysis'!A:A,'Location analysis'!C:C)</f>
        <v>-74.420399000000003</v>
      </c>
      <c r="G5363" t="s">
        <v>81</v>
      </c>
      <c r="H5363" t="s">
        <v>43</v>
      </c>
      <c r="I5363">
        <v>15444534433</v>
      </c>
      <c r="J5363" t="s">
        <v>816</v>
      </c>
      <c r="K5363" t="s">
        <v>51</v>
      </c>
      <c r="L5363">
        <v>138</v>
      </c>
      <c r="M5363">
        <v>2</v>
      </c>
      <c r="N5363">
        <v>1</v>
      </c>
      <c r="O5363">
        <v>138</v>
      </c>
      <c r="P5363">
        <v>2</v>
      </c>
      <c r="Q5363">
        <v>1</v>
      </c>
      <c r="R5363">
        <v>2</v>
      </c>
      <c r="S5363">
        <v>2</v>
      </c>
      <c r="T5363" s="1">
        <v>44772</v>
      </c>
      <c r="U5363" t="str">
        <f t="shared" si="415"/>
        <v>KitKat - Crisp Wafers</v>
      </c>
      <c r="V5363" t="str">
        <f t="shared" si="416"/>
        <v>Food</v>
      </c>
      <c r="W5363" t="s">
        <v>43</v>
      </c>
      <c r="X5363" t="b">
        <f t="shared" si="418"/>
        <v>1</v>
      </c>
      <c r="Y5363">
        <f t="shared" si="417"/>
        <v>2</v>
      </c>
      <c r="Z5363" s="2">
        <f t="shared" si="419"/>
        <v>1.3333333333333333</v>
      </c>
      <c r="AA5363" t="s">
        <v>82</v>
      </c>
      <c r="AB5363" t="s">
        <v>83</v>
      </c>
      <c r="AD5363" t="s">
        <v>123</v>
      </c>
      <c r="AE5363" t="s">
        <v>817</v>
      </c>
      <c r="AF5363">
        <v>2022</v>
      </c>
    </row>
    <row r="5364" spans="1:32" x14ac:dyDescent="0.25">
      <c r="A5364" t="s">
        <v>29</v>
      </c>
      <c r="B5364" t="s">
        <v>394</v>
      </c>
      <c r="C5364" t="s">
        <v>395</v>
      </c>
      <c r="D5364" t="s">
        <v>396</v>
      </c>
      <c r="E5364">
        <f>_xlfn.XLOOKUP(Table1[[#This Row],[Location]],'Location analysis'!A:A,'Location analysis'!B:B)</f>
        <v>40.416893999999999</v>
      </c>
      <c r="F5364">
        <f>_xlfn.XLOOKUP(Table1[[#This Row],[Location]],'Location analysis'!A:A,'Location analysis'!C:C)</f>
        <v>-74.420399000000003</v>
      </c>
      <c r="G5364" t="s">
        <v>570</v>
      </c>
      <c r="H5364" t="s">
        <v>97</v>
      </c>
      <c r="I5364">
        <v>15444556004</v>
      </c>
      <c r="J5364" t="s">
        <v>816</v>
      </c>
      <c r="K5364" t="s">
        <v>36</v>
      </c>
      <c r="L5364">
        <v>147</v>
      </c>
      <c r="M5364">
        <v>2.75</v>
      </c>
      <c r="N5364">
        <v>1</v>
      </c>
      <c r="O5364">
        <v>147</v>
      </c>
      <c r="P5364">
        <v>2.75</v>
      </c>
      <c r="Q5364">
        <v>1</v>
      </c>
      <c r="R5364">
        <v>2.75</v>
      </c>
      <c r="S5364">
        <v>2.75</v>
      </c>
      <c r="T5364" s="1">
        <v>44772</v>
      </c>
      <c r="U5364" t="str">
        <f t="shared" si="415"/>
        <v>BodyArmor LYTE - Strawberry Lemonade</v>
      </c>
      <c r="V5364" t="str">
        <f t="shared" si="416"/>
        <v>Water</v>
      </c>
      <c r="W5364" t="s">
        <v>97</v>
      </c>
      <c r="X5364" t="b">
        <f t="shared" si="418"/>
        <v>1</v>
      </c>
      <c r="Y5364">
        <f t="shared" si="417"/>
        <v>2.75</v>
      </c>
      <c r="Z5364" s="2">
        <f t="shared" si="419"/>
        <v>1.8333333333333333</v>
      </c>
      <c r="AA5364" t="s">
        <v>571</v>
      </c>
      <c r="AB5364" t="s">
        <v>572</v>
      </c>
      <c r="AD5364" t="s">
        <v>123</v>
      </c>
      <c r="AE5364" t="s">
        <v>817</v>
      </c>
      <c r="AF5364">
        <v>2022</v>
      </c>
    </row>
    <row r="5365" spans="1:32" x14ac:dyDescent="0.25">
      <c r="A5365" t="s">
        <v>29</v>
      </c>
      <c r="B5365" t="s">
        <v>62</v>
      </c>
      <c r="C5365" t="s">
        <v>63</v>
      </c>
      <c r="D5365" t="s">
        <v>64</v>
      </c>
      <c r="E5365">
        <f>_xlfn.XLOOKUP(Table1[[#This Row],[Location]],'Location analysis'!A:A,'Location analysis'!B:B)</f>
        <v>40.091900000000003</v>
      </c>
      <c r="F5365">
        <f>_xlfn.XLOOKUP(Table1[[#This Row],[Location]],'Location analysis'!A:A,'Location analysis'!C:C)</f>
        <v>-74.358699999999999</v>
      </c>
      <c r="G5365" t="s">
        <v>472</v>
      </c>
      <c r="H5365" t="s">
        <v>43</v>
      </c>
      <c r="I5365">
        <v>15444785273</v>
      </c>
      <c r="J5365" t="s">
        <v>816</v>
      </c>
      <c r="K5365" t="s">
        <v>51</v>
      </c>
      <c r="L5365">
        <v>135</v>
      </c>
      <c r="M5365">
        <v>2</v>
      </c>
      <c r="N5365">
        <v>1</v>
      </c>
      <c r="O5365">
        <v>135</v>
      </c>
      <c r="P5365">
        <v>2</v>
      </c>
      <c r="Q5365">
        <v>1</v>
      </c>
      <c r="R5365">
        <v>2</v>
      </c>
      <c r="S5365">
        <v>2</v>
      </c>
      <c r="T5365" s="1">
        <v>44770</v>
      </c>
      <c r="U5365" t="str">
        <f t="shared" si="415"/>
        <v>Made in Nature - Mangoes Sweet &amp; Tangy</v>
      </c>
      <c r="V5365" t="str">
        <f t="shared" si="416"/>
        <v>Food</v>
      </c>
      <c r="W5365" t="s">
        <v>43</v>
      </c>
      <c r="X5365" t="b">
        <f t="shared" si="418"/>
        <v>1</v>
      </c>
      <c r="Y5365">
        <f t="shared" si="417"/>
        <v>2</v>
      </c>
      <c r="Z5365" s="2">
        <f t="shared" si="419"/>
        <v>1.3333333333333333</v>
      </c>
      <c r="AA5365" t="s">
        <v>473</v>
      </c>
      <c r="AB5365" t="s">
        <v>474</v>
      </c>
      <c r="AD5365" t="s">
        <v>123</v>
      </c>
      <c r="AE5365" t="s">
        <v>817</v>
      </c>
      <c r="AF5365">
        <v>2022</v>
      </c>
    </row>
    <row r="5366" spans="1:32" x14ac:dyDescent="0.25">
      <c r="A5366" t="s">
        <v>29</v>
      </c>
      <c r="B5366" t="s">
        <v>62</v>
      </c>
      <c r="C5366" t="s">
        <v>63</v>
      </c>
      <c r="D5366" t="s">
        <v>64</v>
      </c>
      <c r="E5366">
        <f>_xlfn.XLOOKUP(Table1[[#This Row],[Location]],'Location analysis'!A:A,'Location analysis'!B:B)</f>
        <v>40.091900000000003</v>
      </c>
      <c r="F5366">
        <f>_xlfn.XLOOKUP(Table1[[#This Row],[Location]],'Location analysis'!A:A,'Location analysis'!C:C)</f>
        <v>-74.358699999999999</v>
      </c>
      <c r="G5366" t="s">
        <v>112</v>
      </c>
      <c r="H5366" t="s">
        <v>43</v>
      </c>
      <c r="I5366">
        <v>15444789702</v>
      </c>
      <c r="J5366" t="s">
        <v>816</v>
      </c>
      <c r="K5366" t="s">
        <v>51</v>
      </c>
      <c r="L5366">
        <v>132</v>
      </c>
      <c r="M5366">
        <v>2</v>
      </c>
      <c r="N5366">
        <v>1</v>
      </c>
      <c r="O5366">
        <v>132</v>
      </c>
      <c r="P5366">
        <v>2</v>
      </c>
      <c r="Q5366">
        <v>1</v>
      </c>
      <c r="R5366">
        <v>2</v>
      </c>
      <c r="S5366">
        <v>2</v>
      </c>
      <c r="T5366" s="1">
        <v>44770</v>
      </c>
      <c r="U5366" t="str">
        <f t="shared" si="415"/>
        <v>Robert Irvine's - Fit Crunch -  Chocolate Pea</v>
      </c>
      <c r="V5366" t="str">
        <f t="shared" si="416"/>
        <v>Food</v>
      </c>
      <c r="W5366" t="s">
        <v>43</v>
      </c>
      <c r="X5366" t="b">
        <f t="shared" si="418"/>
        <v>1</v>
      </c>
      <c r="Y5366">
        <f t="shared" si="417"/>
        <v>2</v>
      </c>
      <c r="Z5366" s="2">
        <f t="shared" si="419"/>
        <v>1.3333333333333333</v>
      </c>
      <c r="AA5366" t="s">
        <v>113</v>
      </c>
      <c r="AB5366" t="s">
        <v>114</v>
      </c>
      <c r="AC5366" t="s">
        <v>115</v>
      </c>
      <c r="AD5366" t="s">
        <v>123</v>
      </c>
      <c r="AE5366" t="s">
        <v>817</v>
      </c>
      <c r="AF5366">
        <v>2022</v>
      </c>
    </row>
    <row r="5367" spans="1:32" x14ac:dyDescent="0.25">
      <c r="A5367" t="s">
        <v>29</v>
      </c>
      <c r="B5367" t="s">
        <v>67</v>
      </c>
      <c r="C5367" t="s">
        <v>68</v>
      </c>
      <c r="D5367" t="s">
        <v>69</v>
      </c>
      <c r="E5367">
        <f>_xlfn.XLOOKUP(Table1[[#This Row],[Location]],'Location analysis'!A:A,'Location analysis'!B:B)</f>
        <v>40.435699999999997</v>
      </c>
      <c r="F5367">
        <f>_xlfn.XLOOKUP(Table1[[#This Row],[Location]],'Location analysis'!A:A,'Location analysis'!C:C)</f>
        <v>-74.125200000000007</v>
      </c>
      <c r="G5367" t="s">
        <v>350</v>
      </c>
      <c r="H5367" t="s">
        <v>43</v>
      </c>
      <c r="I5367">
        <v>15445015680</v>
      </c>
      <c r="J5367" t="s">
        <v>816</v>
      </c>
      <c r="K5367" t="s">
        <v>36</v>
      </c>
      <c r="L5367">
        <v>125</v>
      </c>
      <c r="M5367">
        <v>1.5</v>
      </c>
      <c r="N5367">
        <v>1</v>
      </c>
      <c r="O5367">
        <v>125</v>
      </c>
      <c r="P5367">
        <v>1.5</v>
      </c>
      <c r="Q5367">
        <v>1</v>
      </c>
      <c r="R5367">
        <v>1.5</v>
      </c>
      <c r="S5367">
        <v>1.5</v>
      </c>
      <c r="T5367" s="1">
        <v>44770</v>
      </c>
      <c r="U5367" t="str">
        <f t="shared" si="415"/>
        <v>Fritos - Original</v>
      </c>
      <c r="V5367" t="str">
        <f t="shared" si="416"/>
        <v>Food</v>
      </c>
      <c r="W5367" t="s">
        <v>43</v>
      </c>
      <c r="X5367" t="b">
        <f t="shared" si="418"/>
        <v>1</v>
      </c>
      <c r="Y5367">
        <f t="shared" si="417"/>
        <v>1.5</v>
      </c>
      <c r="Z5367" s="2">
        <f t="shared" si="419"/>
        <v>1</v>
      </c>
      <c r="AA5367" t="s">
        <v>351</v>
      </c>
      <c r="AB5367" t="s">
        <v>150</v>
      </c>
      <c r="AD5367" t="s">
        <v>123</v>
      </c>
      <c r="AE5367" t="s">
        <v>817</v>
      </c>
      <c r="AF5367">
        <v>2022</v>
      </c>
    </row>
    <row r="5368" spans="1:32" x14ac:dyDescent="0.25">
      <c r="A5368" t="s">
        <v>29</v>
      </c>
      <c r="B5368" t="s">
        <v>394</v>
      </c>
      <c r="C5368" t="s">
        <v>395</v>
      </c>
      <c r="D5368" t="s">
        <v>396</v>
      </c>
      <c r="E5368">
        <f>_xlfn.XLOOKUP(Table1[[#This Row],[Location]],'Location analysis'!A:A,'Location analysis'!B:B)</f>
        <v>40.416893999999999</v>
      </c>
      <c r="F5368">
        <f>_xlfn.XLOOKUP(Table1[[#This Row],[Location]],'Location analysis'!A:A,'Location analysis'!C:C)</f>
        <v>-74.420399000000003</v>
      </c>
      <c r="G5368" t="s">
        <v>442</v>
      </c>
      <c r="H5368" t="s">
        <v>43</v>
      </c>
      <c r="I5368">
        <v>15445102126</v>
      </c>
      <c r="J5368" t="s">
        <v>816</v>
      </c>
      <c r="K5368" t="s">
        <v>51</v>
      </c>
      <c r="L5368">
        <v>137</v>
      </c>
      <c r="M5368">
        <v>2</v>
      </c>
      <c r="N5368">
        <v>1</v>
      </c>
      <c r="O5368">
        <v>137</v>
      </c>
      <c r="P5368">
        <v>2</v>
      </c>
      <c r="Q5368">
        <v>1</v>
      </c>
      <c r="R5368">
        <v>2</v>
      </c>
      <c r="S5368">
        <v>2</v>
      </c>
      <c r="T5368" s="1">
        <v>44772</v>
      </c>
      <c r="U5368" t="str">
        <f t="shared" si="415"/>
        <v>Hungry Buddha - Chocolate Chip</v>
      </c>
      <c r="V5368" t="str">
        <f t="shared" si="416"/>
        <v>Food</v>
      </c>
      <c r="W5368" t="s">
        <v>43</v>
      </c>
      <c r="X5368" t="b">
        <f t="shared" si="418"/>
        <v>1</v>
      </c>
      <c r="Y5368">
        <f t="shared" si="417"/>
        <v>2</v>
      </c>
      <c r="Z5368" s="2">
        <f t="shared" si="419"/>
        <v>1.3333333333333333</v>
      </c>
      <c r="AA5368" t="s">
        <v>443</v>
      </c>
      <c r="AB5368" t="s">
        <v>444</v>
      </c>
      <c r="AD5368" t="s">
        <v>123</v>
      </c>
      <c r="AE5368" t="s">
        <v>817</v>
      </c>
      <c r="AF5368">
        <v>2022</v>
      </c>
    </row>
    <row r="5369" spans="1:32" x14ac:dyDescent="0.25">
      <c r="A5369" t="s">
        <v>29</v>
      </c>
      <c r="B5369" t="s">
        <v>62</v>
      </c>
      <c r="C5369" t="s">
        <v>63</v>
      </c>
      <c r="D5369" t="s">
        <v>64</v>
      </c>
      <c r="E5369">
        <f>_xlfn.XLOOKUP(Table1[[#This Row],[Location]],'Location analysis'!A:A,'Location analysis'!B:B)</f>
        <v>40.091900000000003</v>
      </c>
      <c r="F5369">
        <f>_xlfn.XLOOKUP(Table1[[#This Row],[Location]],'Location analysis'!A:A,'Location analysis'!C:C)</f>
        <v>-74.358699999999999</v>
      </c>
      <c r="G5369" t="s">
        <v>106</v>
      </c>
      <c r="H5369" t="s">
        <v>43</v>
      </c>
      <c r="I5369">
        <v>15445182600</v>
      </c>
      <c r="J5369" t="s">
        <v>816</v>
      </c>
      <c r="K5369" t="s">
        <v>36</v>
      </c>
      <c r="L5369">
        <v>124</v>
      </c>
      <c r="M5369">
        <v>1.5</v>
      </c>
      <c r="N5369">
        <v>1</v>
      </c>
      <c r="O5369">
        <v>124</v>
      </c>
      <c r="P5369">
        <v>1.5</v>
      </c>
      <c r="Q5369">
        <v>1</v>
      </c>
      <c r="R5369">
        <v>1.5</v>
      </c>
      <c r="S5369">
        <v>1.5</v>
      </c>
      <c r="T5369" s="1">
        <v>44770</v>
      </c>
      <c r="U5369" t="str">
        <f t="shared" si="415"/>
        <v>Oreo Mini</v>
      </c>
      <c r="V5369" t="str">
        <f t="shared" si="416"/>
        <v>Food</v>
      </c>
      <c r="W5369" t="s">
        <v>43</v>
      </c>
      <c r="X5369" t="b">
        <f t="shared" si="418"/>
        <v>1</v>
      </c>
      <c r="Y5369">
        <f t="shared" si="417"/>
        <v>1.5</v>
      </c>
      <c r="Z5369" s="2">
        <f t="shared" si="419"/>
        <v>1</v>
      </c>
      <c r="AA5369" t="s">
        <v>106</v>
      </c>
      <c r="AD5369" t="s">
        <v>123</v>
      </c>
      <c r="AE5369" t="s">
        <v>817</v>
      </c>
      <c r="AF5369">
        <v>2022</v>
      </c>
    </row>
    <row r="5370" spans="1:32" x14ac:dyDescent="0.25">
      <c r="A5370" t="s">
        <v>29</v>
      </c>
      <c r="B5370" t="s">
        <v>62</v>
      </c>
      <c r="C5370" t="s">
        <v>63</v>
      </c>
      <c r="D5370" t="s">
        <v>64</v>
      </c>
      <c r="E5370">
        <f>_xlfn.XLOOKUP(Table1[[#This Row],[Location]],'Location analysis'!A:A,'Location analysis'!B:B)</f>
        <v>40.091900000000003</v>
      </c>
      <c r="F5370">
        <f>_xlfn.XLOOKUP(Table1[[#This Row],[Location]],'Location analysis'!A:A,'Location analysis'!C:C)</f>
        <v>-74.358699999999999</v>
      </c>
      <c r="G5370" t="s">
        <v>520</v>
      </c>
      <c r="H5370" t="s">
        <v>43</v>
      </c>
      <c r="I5370">
        <v>15445207702</v>
      </c>
      <c r="J5370" t="s">
        <v>816</v>
      </c>
      <c r="K5370" t="s">
        <v>51</v>
      </c>
      <c r="L5370">
        <v>114</v>
      </c>
      <c r="M5370">
        <v>1.5</v>
      </c>
      <c r="N5370">
        <v>1</v>
      </c>
      <c r="O5370">
        <v>114</v>
      </c>
      <c r="P5370">
        <v>1.5</v>
      </c>
      <c r="Q5370">
        <v>1</v>
      </c>
      <c r="R5370">
        <v>1.5</v>
      </c>
      <c r="S5370">
        <v>1.5</v>
      </c>
      <c r="T5370" s="1">
        <v>44770</v>
      </c>
      <c r="U5370" t="str">
        <f t="shared" si="415"/>
        <v>Pop Corners - Sea Salt</v>
      </c>
      <c r="V5370" t="str">
        <f t="shared" si="416"/>
        <v>Food</v>
      </c>
      <c r="W5370" t="s">
        <v>43</v>
      </c>
      <c r="X5370" t="b">
        <f t="shared" si="418"/>
        <v>1</v>
      </c>
      <c r="Y5370">
        <f t="shared" si="417"/>
        <v>1.5</v>
      </c>
      <c r="Z5370" s="2">
        <f t="shared" si="419"/>
        <v>1</v>
      </c>
      <c r="AA5370" t="s">
        <v>509</v>
      </c>
      <c r="AB5370" t="s">
        <v>157</v>
      </c>
      <c r="AD5370" t="s">
        <v>123</v>
      </c>
      <c r="AE5370" t="s">
        <v>817</v>
      </c>
      <c r="AF5370">
        <v>2022</v>
      </c>
    </row>
    <row r="5371" spans="1:32" x14ac:dyDescent="0.25">
      <c r="A5371" t="s">
        <v>29</v>
      </c>
      <c r="B5371" t="s">
        <v>394</v>
      </c>
      <c r="C5371" t="s">
        <v>395</v>
      </c>
      <c r="D5371" t="s">
        <v>396</v>
      </c>
      <c r="E5371">
        <f>_xlfn.XLOOKUP(Table1[[#This Row],[Location]],'Location analysis'!A:A,'Location analysis'!B:B)</f>
        <v>40.416893999999999</v>
      </c>
      <c r="F5371">
        <f>_xlfn.XLOOKUP(Table1[[#This Row],[Location]],'Location analysis'!A:A,'Location analysis'!C:C)</f>
        <v>-74.420399000000003</v>
      </c>
      <c r="G5371" t="s">
        <v>590</v>
      </c>
      <c r="H5371" t="s">
        <v>43</v>
      </c>
      <c r="I5371">
        <v>15445306155</v>
      </c>
      <c r="J5371" t="s">
        <v>816</v>
      </c>
      <c r="K5371" t="s">
        <v>36</v>
      </c>
      <c r="L5371">
        <v>120</v>
      </c>
      <c r="M5371">
        <v>2.5</v>
      </c>
      <c r="N5371">
        <v>1</v>
      </c>
      <c r="O5371">
        <v>120</v>
      </c>
      <c r="P5371">
        <v>2.5</v>
      </c>
      <c r="Q5371">
        <v>1</v>
      </c>
      <c r="R5371">
        <v>2.5</v>
      </c>
      <c r="S5371">
        <v>5.5</v>
      </c>
      <c r="T5371" s="1">
        <v>44772</v>
      </c>
      <c r="U5371" t="str">
        <f t="shared" si="415"/>
        <v>Snyder's of Hanover Pretzel Pieces - Honey Mu</v>
      </c>
      <c r="V5371" t="str">
        <f t="shared" si="416"/>
        <v>Food</v>
      </c>
      <c r="W5371" t="s">
        <v>43</v>
      </c>
      <c r="X5371" t="b">
        <f t="shared" si="418"/>
        <v>1</v>
      </c>
      <c r="Y5371">
        <f t="shared" si="417"/>
        <v>2.5</v>
      </c>
      <c r="Z5371" s="2">
        <f t="shared" si="419"/>
        <v>1.6666666666666667</v>
      </c>
      <c r="AA5371" t="s">
        <v>591</v>
      </c>
      <c r="AB5371" t="s">
        <v>592</v>
      </c>
      <c r="AD5371" t="s">
        <v>123</v>
      </c>
      <c r="AE5371" t="s">
        <v>817</v>
      </c>
      <c r="AF5371">
        <v>2022</v>
      </c>
    </row>
    <row r="5372" spans="1:32" x14ac:dyDescent="0.25">
      <c r="A5372" t="s">
        <v>29</v>
      </c>
      <c r="B5372" t="s">
        <v>394</v>
      </c>
      <c r="C5372" t="s">
        <v>395</v>
      </c>
      <c r="D5372" t="s">
        <v>396</v>
      </c>
      <c r="E5372">
        <f>_xlfn.XLOOKUP(Table1[[#This Row],[Location]],'Location analysis'!A:A,'Location analysis'!B:B)</f>
        <v>40.416893999999999</v>
      </c>
      <c r="F5372">
        <f>_xlfn.XLOOKUP(Table1[[#This Row],[Location]],'Location analysis'!A:A,'Location analysis'!C:C)</f>
        <v>-74.420399000000003</v>
      </c>
      <c r="G5372" t="s">
        <v>463</v>
      </c>
      <c r="H5372" t="s">
        <v>34</v>
      </c>
      <c r="I5372">
        <v>15445306155</v>
      </c>
      <c r="J5372" t="s">
        <v>816</v>
      </c>
      <c r="K5372" t="s">
        <v>36</v>
      </c>
      <c r="L5372">
        <v>148</v>
      </c>
      <c r="M5372">
        <v>3</v>
      </c>
      <c r="N5372">
        <v>1</v>
      </c>
      <c r="O5372">
        <v>148</v>
      </c>
      <c r="P5372">
        <v>3</v>
      </c>
      <c r="Q5372">
        <v>1</v>
      </c>
      <c r="R5372">
        <v>3</v>
      </c>
      <c r="S5372">
        <v>5.5</v>
      </c>
      <c r="T5372" s="1">
        <v>44772</v>
      </c>
      <c r="U5372" t="str">
        <f t="shared" si="415"/>
        <v>Starbucks Refresher - Real Coconut Water</v>
      </c>
      <c r="V5372" t="str">
        <f t="shared" si="416"/>
        <v>Carbonated</v>
      </c>
      <c r="W5372" t="s">
        <v>34</v>
      </c>
      <c r="X5372" t="b">
        <f t="shared" si="418"/>
        <v>1</v>
      </c>
      <c r="Y5372">
        <f t="shared" si="417"/>
        <v>3</v>
      </c>
      <c r="Z5372" s="2">
        <f t="shared" si="419"/>
        <v>2</v>
      </c>
      <c r="AA5372" t="s">
        <v>464</v>
      </c>
      <c r="AB5372" t="s">
        <v>465</v>
      </c>
      <c r="AD5372" t="s">
        <v>123</v>
      </c>
      <c r="AE5372" t="s">
        <v>817</v>
      </c>
      <c r="AF5372">
        <v>2022</v>
      </c>
    </row>
    <row r="5373" spans="1:32" x14ac:dyDescent="0.25">
      <c r="A5373" t="s">
        <v>29</v>
      </c>
      <c r="B5373" t="s">
        <v>67</v>
      </c>
      <c r="C5373" t="s">
        <v>68</v>
      </c>
      <c r="D5373" t="s">
        <v>69</v>
      </c>
      <c r="E5373">
        <f>_xlfn.XLOOKUP(Table1[[#This Row],[Location]],'Location analysis'!A:A,'Location analysis'!B:B)</f>
        <v>40.435699999999997</v>
      </c>
      <c r="F5373">
        <f>_xlfn.XLOOKUP(Table1[[#This Row],[Location]],'Location analysis'!A:A,'Location analysis'!C:C)</f>
        <v>-74.125200000000007</v>
      </c>
      <c r="G5373" t="s">
        <v>413</v>
      </c>
      <c r="H5373" t="s">
        <v>43</v>
      </c>
      <c r="I5373">
        <v>15445718917</v>
      </c>
      <c r="J5373" t="s">
        <v>816</v>
      </c>
      <c r="K5373" t="s">
        <v>51</v>
      </c>
      <c r="L5373">
        <v>120</v>
      </c>
      <c r="M5373">
        <v>1.5</v>
      </c>
      <c r="N5373">
        <v>1</v>
      </c>
      <c r="O5373">
        <v>120</v>
      </c>
      <c r="P5373">
        <v>1.5</v>
      </c>
      <c r="Q5373">
        <v>1</v>
      </c>
      <c r="R5373">
        <v>1.5</v>
      </c>
      <c r="S5373">
        <v>1.5</v>
      </c>
      <c r="T5373" s="1">
        <v>44770</v>
      </c>
      <c r="U5373" t="str">
        <f t="shared" si="415"/>
        <v>Doritos Cool Ranch</v>
      </c>
      <c r="V5373" t="str">
        <f t="shared" si="416"/>
        <v>Food</v>
      </c>
      <c r="W5373" t="s">
        <v>43</v>
      </c>
      <c r="X5373" t="b">
        <f t="shared" si="418"/>
        <v>1</v>
      </c>
      <c r="Y5373">
        <f t="shared" si="417"/>
        <v>1.5</v>
      </c>
      <c r="Z5373" s="2">
        <f t="shared" si="419"/>
        <v>1</v>
      </c>
      <c r="AA5373" t="s">
        <v>413</v>
      </c>
      <c r="AD5373" t="s">
        <v>123</v>
      </c>
      <c r="AE5373" t="s">
        <v>817</v>
      </c>
      <c r="AF5373">
        <v>2022</v>
      </c>
    </row>
    <row r="5374" spans="1:32" x14ac:dyDescent="0.25">
      <c r="A5374" t="s">
        <v>29</v>
      </c>
      <c r="B5374" t="s">
        <v>67</v>
      </c>
      <c r="C5374" t="s">
        <v>68</v>
      </c>
      <c r="D5374" t="s">
        <v>69</v>
      </c>
      <c r="E5374">
        <f>_xlfn.XLOOKUP(Table1[[#This Row],[Location]],'Location analysis'!A:A,'Location analysis'!B:B)</f>
        <v>40.435699999999997</v>
      </c>
      <c r="F5374">
        <f>_xlfn.XLOOKUP(Table1[[#This Row],[Location]],'Location analysis'!A:A,'Location analysis'!C:C)</f>
        <v>-74.125200000000007</v>
      </c>
      <c r="G5374" t="s">
        <v>413</v>
      </c>
      <c r="H5374" t="s">
        <v>43</v>
      </c>
      <c r="I5374">
        <v>15445771824</v>
      </c>
      <c r="J5374" t="s">
        <v>816</v>
      </c>
      <c r="K5374" t="s">
        <v>51</v>
      </c>
      <c r="L5374">
        <v>120</v>
      </c>
      <c r="M5374">
        <v>1.5</v>
      </c>
      <c r="N5374">
        <v>1</v>
      </c>
      <c r="O5374">
        <v>120</v>
      </c>
      <c r="P5374">
        <v>1.5</v>
      </c>
      <c r="Q5374">
        <v>1</v>
      </c>
      <c r="R5374">
        <v>1.5</v>
      </c>
      <c r="S5374">
        <v>1.5</v>
      </c>
      <c r="T5374" s="1">
        <v>44770</v>
      </c>
      <c r="U5374" t="str">
        <f t="shared" si="415"/>
        <v>Doritos Cool Ranch</v>
      </c>
      <c r="V5374" t="str">
        <f t="shared" si="416"/>
        <v>Food</v>
      </c>
      <c r="W5374" t="s">
        <v>43</v>
      </c>
      <c r="X5374" t="b">
        <f t="shared" si="418"/>
        <v>1</v>
      </c>
      <c r="Y5374">
        <f t="shared" si="417"/>
        <v>1.5</v>
      </c>
      <c r="Z5374" s="2">
        <f t="shared" si="419"/>
        <v>1</v>
      </c>
      <c r="AA5374" t="s">
        <v>413</v>
      </c>
      <c r="AD5374" t="s">
        <v>123</v>
      </c>
      <c r="AE5374" t="s">
        <v>817</v>
      </c>
      <c r="AF5374">
        <v>2022</v>
      </c>
    </row>
    <row r="5375" spans="1:32" x14ac:dyDescent="0.25">
      <c r="A5375" t="s">
        <v>29</v>
      </c>
      <c r="B5375" t="s">
        <v>67</v>
      </c>
      <c r="C5375" t="s">
        <v>68</v>
      </c>
      <c r="D5375" t="s">
        <v>69</v>
      </c>
      <c r="E5375">
        <f>_xlfn.XLOOKUP(Table1[[#This Row],[Location]],'Location analysis'!A:A,'Location analysis'!B:B)</f>
        <v>40.435699999999997</v>
      </c>
      <c r="F5375">
        <f>_xlfn.XLOOKUP(Table1[[#This Row],[Location]],'Location analysis'!A:A,'Location analysis'!C:C)</f>
        <v>-74.125200000000007</v>
      </c>
      <c r="G5375" t="s">
        <v>185</v>
      </c>
      <c r="H5375" t="s">
        <v>34</v>
      </c>
      <c r="I5375">
        <v>15446103069</v>
      </c>
      <c r="J5375" t="s">
        <v>816</v>
      </c>
      <c r="K5375" t="s">
        <v>51</v>
      </c>
      <c r="L5375">
        <v>148</v>
      </c>
      <c r="M5375">
        <v>3.5</v>
      </c>
      <c r="N5375">
        <v>1</v>
      </c>
      <c r="O5375">
        <v>148</v>
      </c>
      <c r="P5375">
        <v>3.5</v>
      </c>
      <c r="Q5375">
        <v>1</v>
      </c>
      <c r="R5375">
        <v>3.5</v>
      </c>
      <c r="S5375">
        <v>3.5</v>
      </c>
      <c r="T5375" s="1">
        <v>44770</v>
      </c>
      <c r="U5375" t="str">
        <f t="shared" si="415"/>
        <v>Red Bull - Original</v>
      </c>
      <c r="V5375" t="str">
        <f t="shared" si="416"/>
        <v>Carbonated</v>
      </c>
      <c r="W5375" t="s">
        <v>34</v>
      </c>
      <c r="X5375" t="b">
        <f t="shared" si="418"/>
        <v>1</v>
      </c>
      <c r="Y5375">
        <f t="shared" si="417"/>
        <v>3.5</v>
      </c>
      <c r="Z5375" s="2">
        <f t="shared" si="419"/>
        <v>2.3333333333333335</v>
      </c>
      <c r="AA5375" t="s">
        <v>37</v>
      </c>
      <c r="AB5375" t="s">
        <v>150</v>
      </c>
      <c r="AD5375" t="s">
        <v>123</v>
      </c>
      <c r="AE5375" t="s">
        <v>817</v>
      </c>
      <c r="AF5375">
        <v>2022</v>
      </c>
    </row>
    <row r="5376" spans="1:32" x14ac:dyDescent="0.25">
      <c r="A5376" t="s">
        <v>29</v>
      </c>
      <c r="B5376" t="s">
        <v>67</v>
      </c>
      <c r="C5376" t="s">
        <v>68</v>
      </c>
      <c r="D5376" t="s">
        <v>69</v>
      </c>
      <c r="E5376">
        <f>_xlfn.XLOOKUP(Table1[[#This Row],[Location]],'Location analysis'!A:A,'Location analysis'!B:B)</f>
        <v>40.435699999999997</v>
      </c>
      <c r="F5376">
        <f>_xlfn.XLOOKUP(Table1[[#This Row],[Location]],'Location analysis'!A:A,'Location analysis'!C:C)</f>
        <v>-74.125200000000007</v>
      </c>
      <c r="G5376" t="s">
        <v>185</v>
      </c>
      <c r="H5376" t="s">
        <v>34</v>
      </c>
      <c r="I5376">
        <v>15446107072</v>
      </c>
      <c r="J5376" t="s">
        <v>816</v>
      </c>
      <c r="K5376" t="s">
        <v>51</v>
      </c>
      <c r="L5376">
        <v>148</v>
      </c>
      <c r="M5376">
        <v>3.5</v>
      </c>
      <c r="N5376">
        <v>1</v>
      </c>
      <c r="O5376">
        <v>148</v>
      </c>
      <c r="P5376">
        <v>3.5</v>
      </c>
      <c r="Q5376">
        <v>1</v>
      </c>
      <c r="R5376">
        <v>3.5</v>
      </c>
      <c r="S5376">
        <v>3.5</v>
      </c>
      <c r="T5376" s="1">
        <v>44770</v>
      </c>
      <c r="U5376" t="str">
        <f t="shared" si="415"/>
        <v>Red Bull - Original</v>
      </c>
      <c r="V5376" t="str">
        <f t="shared" si="416"/>
        <v>Carbonated</v>
      </c>
      <c r="W5376" t="s">
        <v>34</v>
      </c>
      <c r="X5376" t="b">
        <f t="shared" si="418"/>
        <v>1</v>
      </c>
      <c r="Y5376">
        <f t="shared" si="417"/>
        <v>3.5</v>
      </c>
      <c r="Z5376" s="2">
        <f t="shared" si="419"/>
        <v>2.3333333333333335</v>
      </c>
      <c r="AA5376" t="s">
        <v>37</v>
      </c>
      <c r="AB5376" t="s">
        <v>150</v>
      </c>
      <c r="AD5376" t="s">
        <v>123</v>
      </c>
      <c r="AE5376" t="s">
        <v>817</v>
      </c>
      <c r="AF5376">
        <v>2022</v>
      </c>
    </row>
    <row r="5377" spans="1:32" x14ac:dyDescent="0.25">
      <c r="A5377" t="s">
        <v>29</v>
      </c>
      <c r="B5377" t="s">
        <v>394</v>
      </c>
      <c r="C5377" t="s">
        <v>395</v>
      </c>
      <c r="D5377" t="s">
        <v>396</v>
      </c>
      <c r="E5377">
        <f>_xlfn.XLOOKUP(Table1[[#This Row],[Location]],'Location analysis'!A:A,'Location analysis'!B:B)</f>
        <v>40.416893999999999</v>
      </c>
      <c r="F5377">
        <f>_xlfn.XLOOKUP(Table1[[#This Row],[Location]],'Location analysis'!A:A,'Location analysis'!C:C)</f>
        <v>-74.420399000000003</v>
      </c>
      <c r="G5377" t="s">
        <v>634</v>
      </c>
      <c r="I5377">
        <v>15446113485</v>
      </c>
      <c r="J5377" t="s">
        <v>816</v>
      </c>
      <c r="K5377" t="s">
        <v>36</v>
      </c>
      <c r="L5377">
        <v>150</v>
      </c>
      <c r="M5377">
        <v>4</v>
      </c>
      <c r="N5377">
        <v>1</v>
      </c>
      <c r="O5377">
        <v>150</v>
      </c>
      <c r="P5377">
        <v>4</v>
      </c>
      <c r="Q5377">
        <v>1</v>
      </c>
      <c r="R5377">
        <v>4</v>
      </c>
      <c r="S5377">
        <v>4</v>
      </c>
      <c r="T5377" s="1">
        <v>44772</v>
      </c>
      <c r="U5377" t="str">
        <f t="shared" si="415"/>
        <v>Oreo Mini - Go Paks</v>
      </c>
      <c r="V5377" t="str">
        <f t="shared" si="416"/>
        <v>Cell is Blank - Dis-regard</v>
      </c>
      <c r="W5377" t="s">
        <v>43</v>
      </c>
      <c r="X5377" t="b">
        <f t="shared" si="418"/>
        <v>1</v>
      </c>
      <c r="Y5377">
        <f t="shared" si="417"/>
        <v>4</v>
      </c>
      <c r="Z5377" s="2">
        <f t="shared" si="419"/>
        <v>2.6666666666666665</v>
      </c>
      <c r="AA5377" t="s">
        <v>635</v>
      </c>
      <c r="AB5377" t="s">
        <v>492</v>
      </c>
      <c r="AD5377" t="s">
        <v>123</v>
      </c>
      <c r="AE5377" t="s">
        <v>817</v>
      </c>
      <c r="AF5377">
        <v>2022</v>
      </c>
    </row>
    <row r="5378" spans="1:32" x14ac:dyDescent="0.25">
      <c r="A5378" t="s">
        <v>29</v>
      </c>
      <c r="B5378" t="s">
        <v>394</v>
      </c>
      <c r="C5378" t="s">
        <v>395</v>
      </c>
      <c r="D5378" t="s">
        <v>396</v>
      </c>
      <c r="E5378">
        <f>_xlfn.XLOOKUP(Table1[[#This Row],[Location]],'Location analysis'!A:A,'Location analysis'!B:B)</f>
        <v>40.416893999999999</v>
      </c>
      <c r="F5378">
        <f>_xlfn.XLOOKUP(Table1[[#This Row],[Location]],'Location analysis'!A:A,'Location analysis'!C:C)</f>
        <v>-74.420399000000003</v>
      </c>
      <c r="G5378" t="s">
        <v>203</v>
      </c>
      <c r="H5378" t="s">
        <v>43</v>
      </c>
      <c r="I5378">
        <v>15446114745</v>
      </c>
      <c r="J5378" t="s">
        <v>816</v>
      </c>
      <c r="K5378" t="s">
        <v>36</v>
      </c>
      <c r="L5378">
        <v>123</v>
      </c>
      <c r="M5378">
        <v>1.5</v>
      </c>
      <c r="N5378">
        <v>1</v>
      </c>
      <c r="O5378">
        <v>123</v>
      </c>
      <c r="P5378">
        <v>1.5</v>
      </c>
      <c r="Q5378">
        <v>1</v>
      </c>
      <c r="R5378">
        <v>1.5</v>
      </c>
      <c r="S5378">
        <v>1.5</v>
      </c>
      <c r="T5378" s="1">
        <v>44772</v>
      </c>
      <c r="U5378" t="str">
        <f t="shared" ref="U5378:U5441" si="420">IF(G5378="","Cell is Blank - Dis-regard",G5378)</f>
        <v>CheezIt - White Cheddar</v>
      </c>
      <c r="V5378" t="str">
        <f t="shared" ref="V5378:V5441" si="421">IF(H5378="","Cell is Blank - Dis-regard",H5378)</f>
        <v>Food</v>
      </c>
      <c r="W5378" t="s">
        <v>43</v>
      </c>
      <c r="X5378" t="b">
        <f t="shared" si="418"/>
        <v>1</v>
      </c>
      <c r="Y5378">
        <f t="shared" ref="Y5378:Y5441" si="422">IF(X5378="FALSE",M5378,M5378)</f>
        <v>1.5</v>
      </c>
      <c r="Z5378" s="2">
        <f t="shared" si="419"/>
        <v>1</v>
      </c>
      <c r="AA5378" t="s">
        <v>193</v>
      </c>
      <c r="AB5378" t="s">
        <v>204</v>
      </c>
      <c r="AD5378" t="s">
        <v>123</v>
      </c>
      <c r="AE5378" t="s">
        <v>817</v>
      </c>
      <c r="AF5378">
        <v>2022</v>
      </c>
    </row>
    <row r="5379" spans="1:32" x14ac:dyDescent="0.25">
      <c r="A5379" t="s">
        <v>29</v>
      </c>
      <c r="B5379" t="s">
        <v>394</v>
      </c>
      <c r="C5379" t="s">
        <v>395</v>
      </c>
      <c r="D5379" t="s">
        <v>396</v>
      </c>
      <c r="E5379">
        <f>_xlfn.XLOOKUP(Table1[[#This Row],[Location]],'Location analysis'!A:A,'Location analysis'!B:B)</f>
        <v>40.416893999999999</v>
      </c>
      <c r="F5379">
        <f>_xlfn.XLOOKUP(Table1[[#This Row],[Location]],'Location analysis'!A:A,'Location analysis'!C:C)</f>
        <v>-74.420399000000003</v>
      </c>
      <c r="G5379" t="s">
        <v>664</v>
      </c>
      <c r="H5379" t="s">
        <v>49</v>
      </c>
      <c r="I5379">
        <v>15446168584</v>
      </c>
      <c r="J5379" t="s">
        <v>816</v>
      </c>
      <c r="K5379" t="s">
        <v>36</v>
      </c>
      <c r="L5379">
        <v>143</v>
      </c>
      <c r="M5379">
        <v>2.75</v>
      </c>
      <c r="N5379">
        <v>1</v>
      </c>
      <c r="O5379">
        <v>143</v>
      </c>
      <c r="P5379">
        <v>2.75</v>
      </c>
      <c r="Q5379">
        <v>1</v>
      </c>
      <c r="R5379">
        <v>2.75</v>
      </c>
      <c r="S5379">
        <v>2.75</v>
      </c>
      <c r="T5379" s="1">
        <v>44772</v>
      </c>
      <c r="U5379" t="str">
        <f t="shared" si="420"/>
        <v>BodyArmor  LYTE - Blueberry Pomegranate</v>
      </c>
      <c r="V5379" t="str">
        <f t="shared" si="421"/>
        <v>Non Carbonated</v>
      </c>
      <c r="W5379" t="s">
        <v>49</v>
      </c>
      <c r="X5379" t="b">
        <f t="shared" ref="X5379:X5442" si="423">M5379=P5379</f>
        <v>1</v>
      </c>
      <c r="Y5379">
        <f t="shared" si="422"/>
        <v>2.75</v>
      </c>
      <c r="Z5379" s="2">
        <f t="shared" ref="Z5379:Z5442" si="424">Y5379/1.5</f>
        <v>1.8333333333333333</v>
      </c>
      <c r="AA5379" t="s">
        <v>665</v>
      </c>
      <c r="AB5379" t="s">
        <v>666</v>
      </c>
      <c r="AD5379" t="s">
        <v>123</v>
      </c>
      <c r="AE5379" t="s">
        <v>817</v>
      </c>
      <c r="AF5379">
        <v>2022</v>
      </c>
    </row>
    <row r="5380" spans="1:32" x14ac:dyDescent="0.25">
      <c r="A5380" t="s">
        <v>29</v>
      </c>
      <c r="B5380" t="s">
        <v>394</v>
      </c>
      <c r="C5380" t="s">
        <v>395</v>
      </c>
      <c r="D5380" t="s">
        <v>396</v>
      </c>
      <c r="E5380">
        <f>_xlfn.XLOOKUP(Table1[[#This Row],[Location]],'Location analysis'!A:A,'Location analysis'!B:B)</f>
        <v>40.416893999999999</v>
      </c>
      <c r="F5380">
        <f>_xlfn.XLOOKUP(Table1[[#This Row],[Location]],'Location analysis'!A:A,'Location analysis'!C:C)</f>
        <v>-74.420399000000003</v>
      </c>
      <c r="G5380" t="s">
        <v>463</v>
      </c>
      <c r="H5380" t="s">
        <v>34</v>
      </c>
      <c r="I5380">
        <v>15446385780</v>
      </c>
      <c r="J5380" t="s">
        <v>816</v>
      </c>
      <c r="K5380" t="s">
        <v>36</v>
      </c>
      <c r="L5380">
        <v>148</v>
      </c>
      <c r="M5380">
        <v>3</v>
      </c>
      <c r="N5380">
        <v>1</v>
      </c>
      <c r="O5380">
        <v>148</v>
      </c>
      <c r="P5380">
        <v>3</v>
      </c>
      <c r="Q5380">
        <v>1</v>
      </c>
      <c r="R5380">
        <v>3</v>
      </c>
      <c r="S5380">
        <v>3</v>
      </c>
      <c r="T5380" s="1">
        <v>44772</v>
      </c>
      <c r="U5380" t="str">
        <f t="shared" si="420"/>
        <v>Starbucks Refresher - Real Coconut Water</v>
      </c>
      <c r="V5380" t="str">
        <f t="shared" si="421"/>
        <v>Carbonated</v>
      </c>
      <c r="W5380" t="s">
        <v>34</v>
      </c>
      <c r="X5380" t="b">
        <f t="shared" si="423"/>
        <v>1</v>
      </c>
      <c r="Y5380">
        <f t="shared" si="422"/>
        <v>3</v>
      </c>
      <c r="Z5380" s="2">
        <f t="shared" si="424"/>
        <v>2</v>
      </c>
      <c r="AA5380" t="s">
        <v>464</v>
      </c>
      <c r="AB5380" t="s">
        <v>465</v>
      </c>
      <c r="AD5380" t="s">
        <v>123</v>
      </c>
      <c r="AE5380" t="s">
        <v>817</v>
      </c>
      <c r="AF5380">
        <v>2022</v>
      </c>
    </row>
    <row r="5381" spans="1:32" x14ac:dyDescent="0.25">
      <c r="A5381" t="s">
        <v>29</v>
      </c>
      <c r="B5381" t="s">
        <v>62</v>
      </c>
      <c r="C5381" t="s">
        <v>63</v>
      </c>
      <c r="D5381" t="s">
        <v>64</v>
      </c>
      <c r="E5381">
        <f>_xlfn.XLOOKUP(Table1[[#This Row],[Location]],'Location analysis'!A:A,'Location analysis'!B:B)</f>
        <v>40.091900000000003</v>
      </c>
      <c r="F5381">
        <f>_xlfn.XLOOKUP(Table1[[#This Row],[Location]],'Location analysis'!A:A,'Location analysis'!C:C)</f>
        <v>-74.358699999999999</v>
      </c>
      <c r="G5381" t="s">
        <v>106</v>
      </c>
      <c r="H5381" t="s">
        <v>43</v>
      </c>
      <c r="I5381">
        <v>15446457838</v>
      </c>
      <c r="J5381" t="s">
        <v>816</v>
      </c>
      <c r="K5381" t="s">
        <v>51</v>
      </c>
      <c r="L5381">
        <v>121</v>
      </c>
      <c r="M5381">
        <v>1.5</v>
      </c>
      <c r="N5381">
        <v>1</v>
      </c>
      <c r="O5381">
        <v>121</v>
      </c>
      <c r="P5381">
        <v>1.5</v>
      </c>
      <c r="Q5381">
        <v>1</v>
      </c>
      <c r="R5381">
        <v>1.5</v>
      </c>
      <c r="S5381">
        <v>1.5</v>
      </c>
      <c r="T5381" s="1">
        <v>44770</v>
      </c>
      <c r="U5381" t="str">
        <f t="shared" si="420"/>
        <v>Oreo Mini</v>
      </c>
      <c r="V5381" t="str">
        <f t="shared" si="421"/>
        <v>Food</v>
      </c>
      <c r="W5381" t="s">
        <v>43</v>
      </c>
      <c r="X5381" t="b">
        <f t="shared" si="423"/>
        <v>1</v>
      </c>
      <c r="Y5381">
        <f t="shared" si="422"/>
        <v>1.5</v>
      </c>
      <c r="Z5381" s="2">
        <f t="shared" si="424"/>
        <v>1</v>
      </c>
      <c r="AA5381" t="s">
        <v>106</v>
      </c>
      <c r="AD5381" t="s">
        <v>123</v>
      </c>
      <c r="AE5381" t="s">
        <v>817</v>
      </c>
      <c r="AF5381">
        <v>2022</v>
      </c>
    </row>
    <row r="5382" spans="1:32" x14ac:dyDescent="0.25">
      <c r="A5382" t="s">
        <v>29</v>
      </c>
      <c r="B5382" t="s">
        <v>67</v>
      </c>
      <c r="C5382" t="s">
        <v>68</v>
      </c>
      <c r="D5382" t="s">
        <v>69</v>
      </c>
      <c r="E5382">
        <f>_xlfn.XLOOKUP(Table1[[#This Row],[Location]],'Location analysis'!A:A,'Location analysis'!B:B)</f>
        <v>40.435699999999997</v>
      </c>
      <c r="F5382">
        <f>_xlfn.XLOOKUP(Table1[[#This Row],[Location]],'Location analysis'!A:A,'Location analysis'!C:C)</f>
        <v>-74.125200000000007</v>
      </c>
      <c r="G5382" t="s">
        <v>414</v>
      </c>
      <c r="H5382" t="s">
        <v>43</v>
      </c>
      <c r="I5382">
        <v>15446602429</v>
      </c>
      <c r="J5382" t="s">
        <v>816</v>
      </c>
      <c r="K5382" t="s">
        <v>51</v>
      </c>
      <c r="L5382">
        <v>111</v>
      </c>
      <c r="M5382">
        <v>1.5</v>
      </c>
      <c r="N5382">
        <v>1</v>
      </c>
      <c r="O5382">
        <v>111</v>
      </c>
      <c r="P5382">
        <v>1.5</v>
      </c>
      <c r="Q5382">
        <v>1</v>
      </c>
      <c r="R5382">
        <v>1.5</v>
      </c>
      <c r="S5382">
        <v>1.5</v>
      </c>
      <c r="T5382" s="1">
        <v>44770</v>
      </c>
      <c r="U5382" t="str">
        <f t="shared" si="420"/>
        <v>Lays - Classic</v>
      </c>
      <c r="V5382" t="str">
        <f t="shared" si="421"/>
        <v>Food</v>
      </c>
      <c r="W5382" t="s">
        <v>43</v>
      </c>
      <c r="X5382" t="b">
        <f t="shared" si="423"/>
        <v>1</v>
      </c>
      <c r="Y5382">
        <f t="shared" si="422"/>
        <v>1.5</v>
      </c>
      <c r="Z5382" s="2">
        <f t="shared" si="424"/>
        <v>1</v>
      </c>
      <c r="AA5382" t="s">
        <v>415</v>
      </c>
      <c r="AB5382" t="s">
        <v>416</v>
      </c>
      <c r="AD5382" t="s">
        <v>123</v>
      </c>
      <c r="AE5382" t="s">
        <v>817</v>
      </c>
      <c r="AF5382">
        <v>2022</v>
      </c>
    </row>
    <row r="5383" spans="1:32" x14ac:dyDescent="0.25">
      <c r="A5383" t="s">
        <v>29</v>
      </c>
      <c r="B5383" t="s">
        <v>67</v>
      </c>
      <c r="C5383" t="s">
        <v>68</v>
      </c>
      <c r="D5383" t="s">
        <v>69</v>
      </c>
      <c r="E5383">
        <f>_xlfn.XLOOKUP(Table1[[#This Row],[Location]],'Location analysis'!A:A,'Location analysis'!B:B)</f>
        <v>40.435699999999997</v>
      </c>
      <c r="F5383">
        <f>_xlfn.XLOOKUP(Table1[[#This Row],[Location]],'Location analysis'!A:A,'Location analysis'!C:C)</f>
        <v>-74.125200000000007</v>
      </c>
      <c r="G5383" t="s">
        <v>185</v>
      </c>
      <c r="H5383" t="s">
        <v>34</v>
      </c>
      <c r="I5383">
        <v>15446608700</v>
      </c>
      <c r="J5383" t="s">
        <v>816</v>
      </c>
      <c r="K5383" t="s">
        <v>51</v>
      </c>
      <c r="L5383">
        <v>148</v>
      </c>
      <c r="M5383">
        <v>3.5</v>
      </c>
      <c r="N5383">
        <v>1</v>
      </c>
      <c r="O5383">
        <v>148</v>
      </c>
      <c r="P5383">
        <v>3.5</v>
      </c>
      <c r="Q5383">
        <v>1</v>
      </c>
      <c r="R5383">
        <v>3.5</v>
      </c>
      <c r="S5383">
        <v>3.5</v>
      </c>
      <c r="T5383" s="1">
        <v>44770</v>
      </c>
      <c r="U5383" t="str">
        <f t="shared" si="420"/>
        <v>Red Bull - Original</v>
      </c>
      <c r="V5383" t="str">
        <f t="shared" si="421"/>
        <v>Carbonated</v>
      </c>
      <c r="W5383" t="s">
        <v>34</v>
      </c>
      <c r="X5383" t="b">
        <f t="shared" si="423"/>
        <v>1</v>
      </c>
      <c r="Y5383">
        <f t="shared" si="422"/>
        <v>3.5</v>
      </c>
      <c r="Z5383" s="2">
        <f t="shared" si="424"/>
        <v>2.3333333333333335</v>
      </c>
      <c r="AA5383" t="s">
        <v>37</v>
      </c>
      <c r="AB5383" t="s">
        <v>150</v>
      </c>
      <c r="AD5383" t="s">
        <v>123</v>
      </c>
      <c r="AE5383" t="s">
        <v>817</v>
      </c>
      <c r="AF5383">
        <v>2022</v>
      </c>
    </row>
    <row r="5384" spans="1:32" x14ac:dyDescent="0.25">
      <c r="A5384" t="s">
        <v>29</v>
      </c>
      <c r="B5384" t="s">
        <v>67</v>
      </c>
      <c r="C5384" t="s">
        <v>68</v>
      </c>
      <c r="D5384" t="s">
        <v>69</v>
      </c>
      <c r="E5384">
        <f>_xlfn.XLOOKUP(Table1[[#This Row],[Location]],'Location analysis'!A:A,'Location analysis'!B:B)</f>
        <v>40.435699999999997</v>
      </c>
      <c r="F5384">
        <f>_xlfn.XLOOKUP(Table1[[#This Row],[Location]],'Location analysis'!A:A,'Location analysis'!C:C)</f>
        <v>-74.125200000000007</v>
      </c>
      <c r="G5384" t="s">
        <v>70</v>
      </c>
      <c r="H5384" t="s">
        <v>34</v>
      </c>
      <c r="I5384">
        <v>15446816964</v>
      </c>
      <c r="J5384" t="s">
        <v>816</v>
      </c>
      <c r="K5384" t="s">
        <v>36</v>
      </c>
      <c r="L5384">
        <v>144</v>
      </c>
      <c r="M5384">
        <v>3</v>
      </c>
      <c r="N5384">
        <v>1</v>
      </c>
      <c r="O5384">
        <v>144</v>
      </c>
      <c r="P5384">
        <v>3</v>
      </c>
      <c r="Q5384">
        <v>1</v>
      </c>
      <c r="R5384">
        <v>3</v>
      </c>
      <c r="S5384">
        <v>3</v>
      </c>
      <c r="T5384" s="1">
        <v>44770</v>
      </c>
      <c r="U5384" t="str">
        <f t="shared" si="420"/>
        <v>Monster Energy Original</v>
      </c>
      <c r="V5384" t="str">
        <f t="shared" si="421"/>
        <v>Carbonated</v>
      </c>
      <c r="W5384" t="s">
        <v>34</v>
      </c>
      <c r="X5384" t="b">
        <f t="shared" si="423"/>
        <v>1</v>
      </c>
      <c r="Y5384">
        <f t="shared" si="422"/>
        <v>3</v>
      </c>
      <c r="Z5384" s="2">
        <f t="shared" si="424"/>
        <v>2</v>
      </c>
      <c r="AA5384" t="s">
        <v>70</v>
      </c>
      <c r="AD5384" t="s">
        <v>123</v>
      </c>
      <c r="AE5384" t="s">
        <v>817</v>
      </c>
      <c r="AF5384">
        <v>2022</v>
      </c>
    </row>
    <row r="5385" spans="1:32" x14ac:dyDescent="0.25">
      <c r="A5385" t="s">
        <v>29</v>
      </c>
      <c r="B5385" t="s">
        <v>67</v>
      </c>
      <c r="C5385" t="s">
        <v>68</v>
      </c>
      <c r="D5385" t="s">
        <v>69</v>
      </c>
      <c r="E5385">
        <f>_xlfn.XLOOKUP(Table1[[#This Row],[Location]],'Location analysis'!A:A,'Location analysis'!B:B)</f>
        <v>40.435699999999997</v>
      </c>
      <c r="F5385">
        <f>_xlfn.XLOOKUP(Table1[[#This Row],[Location]],'Location analysis'!A:A,'Location analysis'!C:C)</f>
        <v>-74.125200000000007</v>
      </c>
      <c r="G5385" t="s">
        <v>185</v>
      </c>
      <c r="H5385" t="s">
        <v>34</v>
      </c>
      <c r="I5385">
        <v>15446912233</v>
      </c>
      <c r="J5385" t="s">
        <v>816</v>
      </c>
      <c r="K5385" t="s">
        <v>51</v>
      </c>
      <c r="L5385">
        <v>148</v>
      </c>
      <c r="M5385">
        <v>3.5</v>
      </c>
      <c r="N5385">
        <v>1</v>
      </c>
      <c r="O5385">
        <v>148</v>
      </c>
      <c r="P5385">
        <v>3.5</v>
      </c>
      <c r="Q5385">
        <v>1</v>
      </c>
      <c r="R5385">
        <v>3.5</v>
      </c>
      <c r="S5385">
        <v>3.5</v>
      </c>
      <c r="T5385" s="1">
        <v>44770</v>
      </c>
      <c r="U5385" t="str">
        <f t="shared" si="420"/>
        <v>Red Bull - Original</v>
      </c>
      <c r="V5385" t="str">
        <f t="shared" si="421"/>
        <v>Carbonated</v>
      </c>
      <c r="W5385" t="s">
        <v>34</v>
      </c>
      <c r="X5385" t="b">
        <f t="shared" si="423"/>
        <v>1</v>
      </c>
      <c r="Y5385">
        <f t="shared" si="422"/>
        <v>3.5</v>
      </c>
      <c r="Z5385" s="2">
        <f t="shared" si="424"/>
        <v>2.3333333333333335</v>
      </c>
      <c r="AA5385" t="s">
        <v>37</v>
      </c>
      <c r="AB5385" t="s">
        <v>150</v>
      </c>
      <c r="AD5385" t="s">
        <v>123</v>
      </c>
      <c r="AE5385" t="s">
        <v>817</v>
      </c>
      <c r="AF5385">
        <v>2022</v>
      </c>
    </row>
    <row r="5386" spans="1:32" x14ac:dyDescent="0.25">
      <c r="A5386" t="s">
        <v>29</v>
      </c>
      <c r="B5386" t="s">
        <v>67</v>
      </c>
      <c r="C5386" t="s">
        <v>68</v>
      </c>
      <c r="D5386" t="s">
        <v>69</v>
      </c>
      <c r="E5386">
        <f>_xlfn.XLOOKUP(Table1[[#This Row],[Location]],'Location analysis'!A:A,'Location analysis'!B:B)</f>
        <v>40.435699999999997</v>
      </c>
      <c r="F5386">
        <f>_xlfn.XLOOKUP(Table1[[#This Row],[Location]],'Location analysis'!A:A,'Location analysis'!C:C)</f>
        <v>-74.125200000000007</v>
      </c>
      <c r="G5386" t="s">
        <v>738</v>
      </c>
      <c r="H5386" t="s">
        <v>34</v>
      </c>
      <c r="I5386">
        <v>15446914249</v>
      </c>
      <c r="J5386" t="s">
        <v>816</v>
      </c>
      <c r="K5386" t="s">
        <v>51</v>
      </c>
      <c r="L5386">
        <v>142</v>
      </c>
      <c r="M5386">
        <v>1.5</v>
      </c>
      <c r="N5386">
        <v>1</v>
      </c>
      <c r="O5386">
        <v>142</v>
      </c>
      <c r="P5386">
        <v>1.5</v>
      </c>
      <c r="Q5386">
        <v>1</v>
      </c>
      <c r="R5386">
        <v>1.5</v>
      </c>
      <c r="S5386">
        <v>1.5</v>
      </c>
      <c r="T5386" s="1">
        <v>44770</v>
      </c>
      <c r="U5386" t="str">
        <f t="shared" si="420"/>
        <v>Coca Cola - Regular</v>
      </c>
      <c r="V5386" t="str">
        <f t="shared" si="421"/>
        <v>Carbonated</v>
      </c>
      <c r="W5386" t="s">
        <v>34</v>
      </c>
      <c r="X5386" t="b">
        <f t="shared" si="423"/>
        <v>1</v>
      </c>
      <c r="Y5386">
        <f t="shared" si="422"/>
        <v>1.5</v>
      </c>
      <c r="Z5386" s="2">
        <f t="shared" si="424"/>
        <v>1</v>
      </c>
      <c r="AA5386" t="s">
        <v>183</v>
      </c>
      <c r="AB5386" t="s">
        <v>739</v>
      </c>
      <c r="AD5386" t="s">
        <v>123</v>
      </c>
      <c r="AE5386" t="s">
        <v>817</v>
      </c>
      <c r="AF5386">
        <v>2022</v>
      </c>
    </row>
    <row r="5387" spans="1:32" x14ac:dyDescent="0.25">
      <c r="A5387" t="s">
        <v>29</v>
      </c>
      <c r="B5387" t="s">
        <v>46</v>
      </c>
      <c r="C5387" t="s">
        <v>31</v>
      </c>
      <c r="D5387" t="s">
        <v>47</v>
      </c>
      <c r="E5387">
        <f>_xlfn.XLOOKUP(Table1[[#This Row],[Location]],'Location analysis'!A:A,'Location analysis'!B:B)</f>
        <v>40.423690999999998</v>
      </c>
      <c r="F5387">
        <f>_xlfn.XLOOKUP(Table1[[#This Row],[Location]],'Location analysis'!A:A,'Location analysis'!C:C)</f>
        <v>-74.380831999999998</v>
      </c>
      <c r="G5387" t="s">
        <v>192</v>
      </c>
      <c r="H5387" t="s">
        <v>43</v>
      </c>
      <c r="I5387">
        <v>15446973453</v>
      </c>
      <c r="J5387" t="s">
        <v>816</v>
      </c>
      <c r="K5387" t="s">
        <v>51</v>
      </c>
      <c r="L5387">
        <v>123</v>
      </c>
      <c r="M5387">
        <v>1.5</v>
      </c>
      <c r="N5387">
        <v>1</v>
      </c>
      <c r="O5387">
        <v>123</v>
      </c>
      <c r="P5387">
        <v>1.5</v>
      </c>
      <c r="Q5387">
        <v>1</v>
      </c>
      <c r="R5387">
        <v>1.5</v>
      </c>
      <c r="S5387">
        <v>1.5</v>
      </c>
      <c r="T5387" s="1">
        <v>44770</v>
      </c>
      <c r="U5387" t="str">
        <f t="shared" si="420"/>
        <v>CheezIt - Original</v>
      </c>
      <c r="V5387" t="str">
        <f t="shared" si="421"/>
        <v>Food</v>
      </c>
      <c r="W5387" t="s">
        <v>43</v>
      </c>
      <c r="X5387" t="b">
        <f t="shared" si="423"/>
        <v>1</v>
      </c>
      <c r="Y5387">
        <f t="shared" si="422"/>
        <v>1.5</v>
      </c>
      <c r="Z5387" s="2">
        <f t="shared" si="424"/>
        <v>1</v>
      </c>
      <c r="AA5387" t="s">
        <v>193</v>
      </c>
      <c r="AB5387" t="s">
        <v>150</v>
      </c>
      <c r="AD5387" t="s">
        <v>123</v>
      </c>
      <c r="AE5387" t="s">
        <v>817</v>
      </c>
      <c r="AF5387">
        <v>2022</v>
      </c>
    </row>
    <row r="5388" spans="1:32" x14ac:dyDescent="0.25">
      <c r="A5388" t="s">
        <v>29</v>
      </c>
      <c r="B5388" t="s">
        <v>67</v>
      </c>
      <c r="C5388" t="s">
        <v>68</v>
      </c>
      <c r="D5388" t="s">
        <v>69</v>
      </c>
      <c r="E5388">
        <f>_xlfn.XLOOKUP(Table1[[#This Row],[Location]],'Location analysis'!A:A,'Location analysis'!B:B)</f>
        <v>40.435699999999997</v>
      </c>
      <c r="F5388">
        <f>_xlfn.XLOOKUP(Table1[[#This Row],[Location]],'Location analysis'!A:A,'Location analysis'!C:C)</f>
        <v>-74.125200000000007</v>
      </c>
      <c r="G5388" t="s">
        <v>750</v>
      </c>
      <c r="H5388" t="s">
        <v>49</v>
      </c>
      <c r="I5388">
        <v>15447053319</v>
      </c>
      <c r="J5388" t="s">
        <v>816</v>
      </c>
      <c r="K5388" t="s">
        <v>51</v>
      </c>
      <c r="L5388">
        <v>147</v>
      </c>
      <c r="M5388">
        <v>2.5</v>
      </c>
      <c r="N5388">
        <v>1</v>
      </c>
      <c r="O5388">
        <v>147</v>
      </c>
      <c r="P5388">
        <v>2.5</v>
      </c>
      <c r="Q5388">
        <v>1</v>
      </c>
      <c r="R5388">
        <v>2.5</v>
      </c>
      <c r="S5388">
        <v>2.5</v>
      </c>
      <c r="T5388" s="1">
        <v>44770</v>
      </c>
      <c r="U5388" t="str">
        <f t="shared" si="420"/>
        <v>Snapple Tea - Peach</v>
      </c>
      <c r="V5388" t="str">
        <f t="shared" si="421"/>
        <v>Non Carbonated</v>
      </c>
      <c r="W5388" t="s">
        <v>49</v>
      </c>
      <c r="X5388" t="b">
        <f t="shared" si="423"/>
        <v>1</v>
      </c>
      <c r="Y5388">
        <f t="shared" si="422"/>
        <v>2.5</v>
      </c>
      <c r="Z5388" s="2">
        <f t="shared" si="424"/>
        <v>1.6666666666666667</v>
      </c>
      <c r="AA5388" t="s">
        <v>330</v>
      </c>
      <c r="AB5388" t="s">
        <v>751</v>
      </c>
      <c r="AD5388" t="s">
        <v>123</v>
      </c>
      <c r="AE5388" t="s">
        <v>817</v>
      </c>
      <c r="AF5388">
        <v>2022</v>
      </c>
    </row>
    <row r="5389" spans="1:32" x14ac:dyDescent="0.25">
      <c r="A5389" t="s">
        <v>29</v>
      </c>
      <c r="B5389" t="s">
        <v>67</v>
      </c>
      <c r="C5389" t="s">
        <v>68</v>
      </c>
      <c r="D5389" t="s">
        <v>69</v>
      </c>
      <c r="E5389">
        <f>_xlfn.XLOOKUP(Table1[[#This Row],[Location]],'Location analysis'!A:A,'Location analysis'!B:B)</f>
        <v>40.435699999999997</v>
      </c>
      <c r="F5389">
        <f>_xlfn.XLOOKUP(Table1[[#This Row],[Location]],'Location analysis'!A:A,'Location analysis'!C:C)</f>
        <v>-74.125200000000007</v>
      </c>
      <c r="G5389" t="s">
        <v>413</v>
      </c>
      <c r="H5389" t="s">
        <v>43</v>
      </c>
      <c r="I5389">
        <v>15447055153</v>
      </c>
      <c r="J5389" t="s">
        <v>816</v>
      </c>
      <c r="K5389" t="s">
        <v>51</v>
      </c>
      <c r="L5389">
        <v>120</v>
      </c>
      <c r="M5389">
        <v>1.5</v>
      </c>
      <c r="N5389">
        <v>1</v>
      </c>
      <c r="O5389">
        <v>120</v>
      </c>
      <c r="P5389">
        <v>1.5</v>
      </c>
      <c r="Q5389">
        <v>1</v>
      </c>
      <c r="R5389">
        <v>1.5</v>
      </c>
      <c r="S5389">
        <v>1.5</v>
      </c>
      <c r="T5389" s="1">
        <v>44770</v>
      </c>
      <c r="U5389" t="str">
        <f t="shared" si="420"/>
        <v>Doritos Cool Ranch</v>
      </c>
      <c r="V5389" t="str">
        <f t="shared" si="421"/>
        <v>Food</v>
      </c>
      <c r="W5389" t="s">
        <v>43</v>
      </c>
      <c r="X5389" t="b">
        <f t="shared" si="423"/>
        <v>1</v>
      </c>
      <c r="Y5389">
        <f t="shared" si="422"/>
        <v>1.5</v>
      </c>
      <c r="Z5389" s="2">
        <f t="shared" si="424"/>
        <v>1</v>
      </c>
      <c r="AA5389" t="s">
        <v>413</v>
      </c>
      <c r="AD5389" t="s">
        <v>123</v>
      </c>
      <c r="AE5389" t="s">
        <v>817</v>
      </c>
      <c r="AF5389">
        <v>2022</v>
      </c>
    </row>
    <row r="5390" spans="1:32" x14ac:dyDescent="0.25">
      <c r="A5390" t="s">
        <v>29</v>
      </c>
      <c r="B5390" t="s">
        <v>67</v>
      </c>
      <c r="C5390" t="s">
        <v>68</v>
      </c>
      <c r="D5390" t="s">
        <v>69</v>
      </c>
      <c r="E5390">
        <f>_xlfn.XLOOKUP(Table1[[#This Row],[Location]],'Location analysis'!A:A,'Location analysis'!B:B)</f>
        <v>40.435699999999997</v>
      </c>
      <c r="F5390">
        <f>_xlfn.XLOOKUP(Table1[[#This Row],[Location]],'Location analysis'!A:A,'Location analysis'!C:C)</f>
        <v>-74.125200000000007</v>
      </c>
      <c r="G5390" t="s">
        <v>100</v>
      </c>
      <c r="H5390" t="s">
        <v>43</v>
      </c>
      <c r="I5390">
        <v>15447285671</v>
      </c>
      <c r="J5390" t="s">
        <v>816</v>
      </c>
      <c r="K5390" t="s">
        <v>51</v>
      </c>
      <c r="L5390">
        <v>122</v>
      </c>
      <c r="M5390">
        <v>1.5</v>
      </c>
      <c r="N5390">
        <v>1</v>
      </c>
      <c r="O5390">
        <v>122</v>
      </c>
      <c r="P5390">
        <v>1.5</v>
      </c>
      <c r="Q5390">
        <v>1</v>
      </c>
      <c r="R5390">
        <v>1.5</v>
      </c>
      <c r="S5390">
        <v>1.5</v>
      </c>
      <c r="T5390" s="1">
        <v>44770</v>
      </c>
      <c r="U5390" t="str">
        <f t="shared" si="420"/>
        <v>Cheetos - Fleming Hot Crunchy</v>
      </c>
      <c r="V5390" t="str">
        <f t="shared" si="421"/>
        <v>Food</v>
      </c>
      <c r="W5390" t="s">
        <v>43</v>
      </c>
      <c r="X5390" t="b">
        <f t="shared" si="423"/>
        <v>1</v>
      </c>
      <c r="Y5390">
        <f t="shared" si="422"/>
        <v>1.5</v>
      </c>
      <c r="Z5390" s="2">
        <f t="shared" si="424"/>
        <v>1</v>
      </c>
      <c r="AA5390" t="s">
        <v>101</v>
      </c>
      <c r="AB5390" t="s">
        <v>102</v>
      </c>
      <c r="AD5390" t="s">
        <v>123</v>
      </c>
      <c r="AE5390" t="s">
        <v>817</v>
      </c>
      <c r="AF5390">
        <v>2022</v>
      </c>
    </row>
    <row r="5391" spans="1:32" x14ac:dyDescent="0.25">
      <c r="A5391" t="s">
        <v>29</v>
      </c>
      <c r="B5391" t="s">
        <v>394</v>
      </c>
      <c r="C5391" t="s">
        <v>395</v>
      </c>
      <c r="D5391" t="s">
        <v>396</v>
      </c>
      <c r="E5391">
        <f>_xlfn.XLOOKUP(Table1[[#This Row],[Location]],'Location analysis'!A:A,'Location analysis'!B:B)</f>
        <v>40.416893999999999</v>
      </c>
      <c r="F5391">
        <f>_xlfn.XLOOKUP(Table1[[#This Row],[Location]],'Location analysis'!A:A,'Location analysis'!C:C)</f>
        <v>-74.420399000000003</v>
      </c>
      <c r="G5391" t="s">
        <v>632</v>
      </c>
      <c r="I5391">
        <v>15447266203</v>
      </c>
      <c r="J5391" t="s">
        <v>816</v>
      </c>
      <c r="K5391" t="s">
        <v>36</v>
      </c>
      <c r="L5391">
        <v>154</v>
      </c>
      <c r="M5391">
        <v>4</v>
      </c>
      <c r="N5391">
        <v>1</v>
      </c>
      <c r="O5391">
        <v>154</v>
      </c>
      <c r="P5391">
        <v>4</v>
      </c>
      <c r="Q5391">
        <v>1</v>
      </c>
      <c r="R5391">
        <v>4</v>
      </c>
      <c r="S5391">
        <v>4</v>
      </c>
      <c r="T5391" s="1">
        <v>44772</v>
      </c>
      <c r="U5391" t="str">
        <f t="shared" si="420"/>
        <v>Mini Chips Ahoy - Go Paks</v>
      </c>
      <c r="V5391" t="str">
        <f t="shared" si="421"/>
        <v>Cell is Blank - Dis-regard</v>
      </c>
      <c r="W5391" t="s">
        <v>43</v>
      </c>
      <c r="X5391" t="b">
        <f t="shared" si="423"/>
        <v>1</v>
      </c>
      <c r="Y5391">
        <f t="shared" si="422"/>
        <v>4</v>
      </c>
      <c r="Z5391" s="2">
        <f t="shared" si="424"/>
        <v>2.6666666666666665</v>
      </c>
      <c r="AA5391" t="s">
        <v>633</v>
      </c>
      <c r="AB5391" t="s">
        <v>492</v>
      </c>
      <c r="AD5391" t="s">
        <v>123</v>
      </c>
      <c r="AE5391" t="s">
        <v>817</v>
      </c>
      <c r="AF5391">
        <v>2022</v>
      </c>
    </row>
    <row r="5392" spans="1:32" x14ac:dyDescent="0.25">
      <c r="A5392" t="s">
        <v>29</v>
      </c>
      <c r="B5392" t="s">
        <v>46</v>
      </c>
      <c r="C5392" t="s">
        <v>31</v>
      </c>
      <c r="D5392" t="s">
        <v>47</v>
      </c>
      <c r="E5392">
        <f>_xlfn.XLOOKUP(Table1[[#This Row],[Location]],'Location analysis'!A:A,'Location analysis'!B:B)</f>
        <v>40.423690999999998</v>
      </c>
      <c r="F5392">
        <f>_xlfn.XLOOKUP(Table1[[#This Row],[Location]],'Location analysis'!A:A,'Location analysis'!C:C)</f>
        <v>-74.380831999999998</v>
      </c>
      <c r="G5392" t="s">
        <v>81</v>
      </c>
      <c r="H5392" t="s">
        <v>43</v>
      </c>
      <c r="I5392">
        <v>15447299074</v>
      </c>
      <c r="J5392" t="s">
        <v>816</v>
      </c>
      <c r="K5392" t="s">
        <v>36</v>
      </c>
      <c r="L5392">
        <v>130</v>
      </c>
      <c r="M5392">
        <v>2</v>
      </c>
      <c r="N5392">
        <v>3</v>
      </c>
      <c r="O5392">
        <v>130</v>
      </c>
      <c r="P5392">
        <v>2</v>
      </c>
      <c r="Q5392">
        <v>3</v>
      </c>
      <c r="R5392">
        <v>6</v>
      </c>
      <c r="S5392">
        <v>6</v>
      </c>
      <c r="T5392" s="1">
        <v>44770</v>
      </c>
      <c r="U5392" t="str">
        <f t="shared" si="420"/>
        <v>KitKat - Crisp Wafers</v>
      </c>
      <c r="V5392" t="str">
        <f t="shared" si="421"/>
        <v>Food</v>
      </c>
      <c r="W5392" t="s">
        <v>43</v>
      </c>
      <c r="X5392" t="b">
        <f t="shared" si="423"/>
        <v>1</v>
      </c>
      <c r="Y5392">
        <f t="shared" si="422"/>
        <v>2</v>
      </c>
      <c r="Z5392" s="2">
        <f t="shared" si="424"/>
        <v>1.3333333333333333</v>
      </c>
      <c r="AA5392" t="s">
        <v>82</v>
      </c>
      <c r="AB5392" t="s">
        <v>83</v>
      </c>
      <c r="AD5392" t="s">
        <v>123</v>
      </c>
      <c r="AE5392" t="s">
        <v>817</v>
      </c>
      <c r="AF5392">
        <v>2022</v>
      </c>
    </row>
    <row r="5393" spans="1:32" x14ac:dyDescent="0.25">
      <c r="A5393" t="s">
        <v>29</v>
      </c>
      <c r="B5393" t="s">
        <v>67</v>
      </c>
      <c r="C5393" t="s">
        <v>68</v>
      </c>
      <c r="D5393" t="s">
        <v>69</v>
      </c>
      <c r="E5393">
        <f>_xlfn.XLOOKUP(Table1[[#This Row],[Location]],'Location analysis'!A:A,'Location analysis'!B:B)</f>
        <v>40.435699999999997</v>
      </c>
      <c r="F5393">
        <f>_xlfn.XLOOKUP(Table1[[#This Row],[Location]],'Location analysis'!A:A,'Location analysis'!C:C)</f>
        <v>-74.125200000000007</v>
      </c>
      <c r="G5393" t="s">
        <v>738</v>
      </c>
      <c r="H5393" t="s">
        <v>34</v>
      </c>
      <c r="I5393">
        <v>15447553825</v>
      </c>
      <c r="J5393" t="s">
        <v>816</v>
      </c>
      <c r="K5393" t="s">
        <v>51</v>
      </c>
      <c r="L5393">
        <v>142</v>
      </c>
      <c r="M5393">
        <v>1.5</v>
      </c>
      <c r="N5393">
        <v>1</v>
      </c>
      <c r="O5393">
        <v>142</v>
      </c>
      <c r="P5393">
        <v>1.5</v>
      </c>
      <c r="Q5393">
        <v>1</v>
      </c>
      <c r="R5393">
        <v>1.5</v>
      </c>
      <c r="S5393">
        <v>1.5</v>
      </c>
      <c r="T5393" s="1">
        <v>44770</v>
      </c>
      <c r="U5393" t="str">
        <f t="shared" si="420"/>
        <v>Coca Cola - Regular</v>
      </c>
      <c r="V5393" t="str">
        <f t="shared" si="421"/>
        <v>Carbonated</v>
      </c>
      <c r="W5393" t="s">
        <v>34</v>
      </c>
      <c r="X5393" t="b">
        <f t="shared" si="423"/>
        <v>1</v>
      </c>
      <c r="Y5393">
        <f t="shared" si="422"/>
        <v>1.5</v>
      </c>
      <c r="Z5393" s="2">
        <f t="shared" si="424"/>
        <v>1</v>
      </c>
      <c r="AA5393" t="s">
        <v>183</v>
      </c>
      <c r="AB5393" t="s">
        <v>739</v>
      </c>
      <c r="AD5393" t="s">
        <v>123</v>
      </c>
      <c r="AE5393" t="s">
        <v>817</v>
      </c>
      <c r="AF5393">
        <v>2022</v>
      </c>
    </row>
    <row r="5394" spans="1:32" x14ac:dyDescent="0.25">
      <c r="A5394" t="s">
        <v>29</v>
      </c>
      <c r="B5394" t="s">
        <v>67</v>
      </c>
      <c r="C5394" t="s">
        <v>68</v>
      </c>
      <c r="D5394" t="s">
        <v>69</v>
      </c>
      <c r="E5394">
        <f>_xlfn.XLOOKUP(Table1[[#This Row],[Location]],'Location analysis'!A:A,'Location analysis'!B:B)</f>
        <v>40.435699999999997</v>
      </c>
      <c r="F5394">
        <f>_xlfn.XLOOKUP(Table1[[#This Row],[Location]],'Location analysis'!A:A,'Location analysis'!C:C)</f>
        <v>-74.125200000000007</v>
      </c>
      <c r="G5394" t="s">
        <v>738</v>
      </c>
      <c r="H5394" t="s">
        <v>34</v>
      </c>
      <c r="I5394">
        <v>15447553961</v>
      </c>
      <c r="J5394" t="s">
        <v>816</v>
      </c>
      <c r="K5394" t="s">
        <v>51</v>
      </c>
      <c r="L5394">
        <v>142</v>
      </c>
      <c r="M5394">
        <v>1.5</v>
      </c>
      <c r="N5394">
        <v>1</v>
      </c>
      <c r="O5394">
        <v>142</v>
      </c>
      <c r="P5394">
        <v>1.5</v>
      </c>
      <c r="Q5394">
        <v>1</v>
      </c>
      <c r="R5394">
        <v>1.5</v>
      </c>
      <c r="S5394">
        <v>1.5</v>
      </c>
      <c r="T5394" s="1">
        <v>44770</v>
      </c>
      <c r="U5394" t="str">
        <f t="shared" si="420"/>
        <v>Coca Cola - Regular</v>
      </c>
      <c r="V5394" t="str">
        <f t="shared" si="421"/>
        <v>Carbonated</v>
      </c>
      <c r="W5394" t="s">
        <v>34</v>
      </c>
      <c r="X5394" t="b">
        <f t="shared" si="423"/>
        <v>1</v>
      </c>
      <c r="Y5394">
        <f t="shared" si="422"/>
        <v>1.5</v>
      </c>
      <c r="Z5394" s="2">
        <f t="shared" si="424"/>
        <v>1</v>
      </c>
      <c r="AA5394" t="s">
        <v>183</v>
      </c>
      <c r="AB5394" t="s">
        <v>739</v>
      </c>
      <c r="AD5394" t="s">
        <v>123</v>
      </c>
      <c r="AE5394" t="s">
        <v>817</v>
      </c>
      <c r="AF5394">
        <v>2022</v>
      </c>
    </row>
    <row r="5395" spans="1:32" x14ac:dyDescent="0.25">
      <c r="A5395" t="s">
        <v>29</v>
      </c>
      <c r="B5395" t="s">
        <v>67</v>
      </c>
      <c r="C5395" t="s">
        <v>68</v>
      </c>
      <c r="D5395" t="s">
        <v>69</v>
      </c>
      <c r="E5395">
        <f>_xlfn.XLOOKUP(Table1[[#This Row],[Location]],'Location analysis'!A:A,'Location analysis'!B:B)</f>
        <v>40.435699999999997</v>
      </c>
      <c r="F5395">
        <f>_xlfn.XLOOKUP(Table1[[#This Row],[Location]],'Location analysis'!A:A,'Location analysis'!C:C)</f>
        <v>-74.125200000000007</v>
      </c>
      <c r="G5395" t="s">
        <v>259</v>
      </c>
      <c r="H5395" t="s">
        <v>34</v>
      </c>
      <c r="I5395">
        <v>15447813850</v>
      </c>
      <c r="J5395" t="s">
        <v>816</v>
      </c>
      <c r="K5395" t="s">
        <v>51</v>
      </c>
      <c r="L5395">
        <v>140</v>
      </c>
      <c r="M5395">
        <v>1.5</v>
      </c>
      <c r="N5395">
        <v>1</v>
      </c>
      <c r="O5395">
        <v>140</v>
      </c>
      <c r="P5395">
        <v>1.5</v>
      </c>
      <c r="Q5395">
        <v>1</v>
      </c>
      <c r="R5395">
        <v>1.5</v>
      </c>
      <c r="S5395">
        <v>1.5</v>
      </c>
      <c r="T5395" s="1">
        <v>44770</v>
      </c>
      <c r="U5395" t="str">
        <f t="shared" si="420"/>
        <v>Sunkist Soda - Orange</v>
      </c>
      <c r="V5395" t="str">
        <f t="shared" si="421"/>
        <v>Carbonated</v>
      </c>
      <c r="W5395" t="s">
        <v>34</v>
      </c>
      <c r="X5395" t="b">
        <f t="shared" si="423"/>
        <v>1</v>
      </c>
      <c r="Y5395">
        <f t="shared" si="422"/>
        <v>1.5</v>
      </c>
      <c r="Z5395" s="2">
        <f t="shared" si="424"/>
        <v>1</v>
      </c>
      <c r="AA5395" t="s">
        <v>260</v>
      </c>
      <c r="AB5395" t="s">
        <v>261</v>
      </c>
      <c r="AD5395" t="s">
        <v>123</v>
      </c>
      <c r="AE5395" t="s">
        <v>817</v>
      </c>
      <c r="AF5395">
        <v>2022</v>
      </c>
    </row>
    <row r="5396" spans="1:32" x14ac:dyDescent="0.25">
      <c r="A5396" t="s">
        <v>29</v>
      </c>
      <c r="B5396" t="s">
        <v>67</v>
      </c>
      <c r="C5396" t="s">
        <v>68</v>
      </c>
      <c r="D5396" t="s">
        <v>69</v>
      </c>
      <c r="E5396">
        <f>_xlfn.XLOOKUP(Table1[[#This Row],[Location]],'Location analysis'!A:A,'Location analysis'!B:B)</f>
        <v>40.435699999999997</v>
      </c>
      <c r="F5396">
        <f>_xlfn.XLOOKUP(Table1[[#This Row],[Location]],'Location analysis'!A:A,'Location analysis'!C:C)</f>
        <v>-74.125200000000007</v>
      </c>
      <c r="G5396" t="s">
        <v>81</v>
      </c>
      <c r="H5396" t="s">
        <v>43</v>
      </c>
      <c r="I5396">
        <v>15447930546</v>
      </c>
      <c r="J5396" t="s">
        <v>816</v>
      </c>
      <c r="K5396" t="s">
        <v>51</v>
      </c>
      <c r="L5396">
        <v>137</v>
      </c>
      <c r="M5396">
        <v>2.5</v>
      </c>
      <c r="N5396">
        <v>1</v>
      </c>
      <c r="O5396">
        <v>137</v>
      </c>
      <c r="P5396">
        <v>2.5</v>
      </c>
      <c r="Q5396">
        <v>1</v>
      </c>
      <c r="R5396">
        <v>2.5</v>
      </c>
      <c r="S5396">
        <v>2.5</v>
      </c>
      <c r="T5396" s="1">
        <v>44770</v>
      </c>
      <c r="U5396" t="str">
        <f t="shared" si="420"/>
        <v>KitKat - Crisp Wafers</v>
      </c>
      <c r="V5396" t="str">
        <f t="shared" si="421"/>
        <v>Food</v>
      </c>
      <c r="W5396" t="s">
        <v>43</v>
      </c>
      <c r="X5396" t="b">
        <f t="shared" si="423"/>
        <v>1</v>
      </c>
      <c r="Y5396">
        <f t="shared" si="422"/>
        <v>2.5</v>
      </c>
      <c r="Z5396" s="2">
        <f t="shared" si="424"/>
        <v>1.6666666666666667</v>
      </c>
      <c r="AA5396" t="s">
        <v>82</v>
      </c>
      <c r="AB5396" t="s">
        <v>83</v>
      </c>
      <c r="AD5396" t="s">
        <v>123</v>
      </c>
      <c r="AE5396" t="s">
        <v>817</v>
      </c>
      <c r="AF5396">
        <v>2022</v>
      </c>
    </row>
    <row r="5397" spans="1:32" x14ac:dyDescent="0.25">
      <c r="A5397" t="s">
        <v>29</v>
      </c>
      <c r="B5397" t="s">
        <v>62</v>
      </c>
      <c r="C5397" t="s">
        <v>63</v>
      </c>
      <c r="D5397" t="s">
        <v>64</v>
      </c>
      <c r="E5397">
        <f>_xlfn.XLOOKUP(Table1[[#This Row],[Location]],'Location analysis'!A:A,'Location analysis'!B:B)</f>
        <v>40.091900000000003</v>
      </c>
      <c r="F5397">
        <f>_xlfn.XLOOKUP(Table1[[#This Row],[Location]],'Location analysis'!A:A,'Location analysis'!C:C)</f>
        <v>-74.358699999999999</v>
      </c>
      <c r="G5397" t="s">
        <v>508</v>
      </c>
      <c r="H5397" t="s">
        <v>43</v>
      </c>
      <c r="I5397">
        <v>15448934181</v>
      </c>
      <c r="J5397" t="s">
        <v>818</v>
      </c>
      <c r="K5397" t="s">
        <v>51</v>
      </c>
      <c r="L5397">
        <v>113</v>
      </c>
      <c r="M5397">
        <v>1.5</v>
      </c>
      <c r="N5397">
        <v>1</v>
      </c>
      <c r="O5397">
        <v>113</v>
      </c>
      <c r="P5397">
        <v>1.5</v>
      </c>
      <c r="Q5397">
        <v>1</v>
      </c>
      <c r="R5397">
        <v>1.5</v>
      </c>
      <c r="S5397">
        <v>1.5</v>
      </c>
      <c r="T5397" s="1">
        <v>44771</v>
      </c>
      <c r="U5397" t="str">
        <f t="shared" si="420"/>
        <v>Pop Corners - Kettle Corn</v>
      </c>
      <c r="V5397" t="str">
        <f t="shared" si="421"/>
        <v>Food</v>
      </c>
      <c r="W5397" t="s">
        <v>43</v>
      </c>
      <c r="X5397" t="b">
        <f t="shared" si="423"/>
        <v>1</v>
      </c>
      <c r="Y5397">
        <f t="shared" si="422"/>
        <v>1.5</v>
      </c>
      <c r="Z5397" s="2">
        <f t="shared" si="424"/>
        <v>1</v>
      </c>
      <c r="AA5397" t="s">
        <v>509</v>
      </c>
      <c r="AB5397" t="s">
        <v>510</v>
      </c>
      <c r="AD5397" t="s">
        <v>132</v>
      </c>
      <c r="AE5397" t="s">
        <v>819</v>
      </c>
      <c r="AF5397">
        <v>2022</v>
      </c>
    </row>
    <row r="5398" spans="1:32" x14ac:dyDescent="0.25">
      <c r="A5398" t="s">
        <v>29</v>
      </c>
      <c r="B5398" t="s">
        <v>62</v>
      </c>
      <c r="C5398" t="s">
        <v>63</v>
      </c>
      <c r="D5398" t="s">
        <v>64</v>
      </c>
      <c r="E5398">
        <f>_xlfn.XLOOKUP(Table1[[#This Row],[Location]],'Location analysis'!A:A,'Location analysis'!B:B)</f>
        <v>40.091900000000003</v>
      </c>
      <c r="F5398">
        <f>_xlfn.XLOOKUP(Table1[[#This Row],[Location]],'Location analysis'!A:A,'Location analysis'!C:C)</f>
        <v>-74.358699999999999</v>
      </c>
      <c r="G5398" t="s">
        <v>106</v>
      </c>
      <c r="H5398" t="s">
        <v>43</v>
      </c>
      <c r="I5398">
        <v>15448934556</v>
      </c>
      <c r="J5398" t="s">
        <v>818</v>
      </c>
      <c r="K5398" t="s">
        <v>51</v>
      </c>
      <c r="L5398">
        <v>121</v>
      </c>
      <c r="M5398">
        <v>1.5</v>
      </c>
      <c r="N5398">
        <v>1</v>
      </c>
      <c r="O5398">
        <v>121</v>
      </c>
      <c r="P5398">
        <v>1.5</v>
      </c>
      <c r="Q5398">
        <v>1</v>
      </c>
      <c r="R5398">
        <v>1.5</v>
      </c>
      <c r="S5398">
        <v>1.5</v>
      </c>
      <c r="T5398" s="1">
        <v>44771</v>
      </c>
      <c r="U5398" t="str">
        <f t="shared" si="420"/>
        <v>Oreo Mini</v>
      </c>
      <c r="V5398" t="str">
        <f t="shared" si="421"/>
        <v>Food</v>
      </c>
      <c r="W5398" t="s">
        <v>43</v>
      </c>
      <c r="X5398" t="b">
        <f t="shared" si="423"/>
        <v>1</v>
      </c>
      <c r="Y5398">
        <f t="shared" si="422"/>
        <v>1.5</v>
      </c>
      <c r="Z5398" s="2">
        <f t="shared" si="424"/>
        <v>1</v>
      </c>
      <c r="AA5398" t="s">
        <v>106</v>
      </c>
      <c r="AD5398" t="s">
        <v>132</v>
      </c>
      <c r="AE5398" t="s">
        <v>819</v>
      </c>
      <c r="AF5398">
        <v>2022</v>
      </c>
    </row>
    <row r="5399" spans="1:32" x14ac:dyDescent="0.25">
      <c r="A5399" t="s">
        <v>29</v>
      </c>
      <c r="B5399" t="s">
        <v>62</v>
      </c>
      <c r="C5399" t="s">
        <v>63</v>
      </c>
      <c r="D5399" t="s">
        <v>64</v>
      </c>
      <c r="E5399">
        <f>_xlfn.XLOOKUP(Table1[[#This Row],[Location]],'Location analysis'!A:A,'Location analysis'!B:B)</f>
        <v>40.091900000000003</v>
      </c>
      <c r="F5399">
        <f>_xlfn.XLOOKUP(Table1[[#This Row],[Location]],'Location analysis'!A:A,'Location analysis'!C:C)</f>
        <v>-74.358699999999999</v>
      </c>
      <c r="G5399" t="s">
        <v>520</v>
      </c>
      <c r="H5399" t="s">
        <v>43</v>
      </c>
      <c r="I5399">
        <v>15449670055</v>
      </c>
      <c r="J5399" t="s">
        <v>818</v>
      </c>
      <c r="K5399" t="s">
        <v>36</v>
      </c>
      <c r="L5399">
        <v>114</v>
      </c>
      <c r="M5399">
        <v>1.5</v>
      </c>
      <c r="N5399">
        <v>1</v>
      </c>
      <c r="O5399">
        <v>114</v>
      </c>
      <c r="P5399">
        <v>1.5</v>
      </c>
      <c r="Q5399">
        <v>1</v>
      </c>
      <c r="R5399">
        <v>1.5</v>
      </c>
      <c r="S5399">
        <v>1.5</v>
      </c>
      <c r="T5399" s="1">
        <v>44771</v>
      </c>
      <c r="U5399" t="str">
        <f t="shared" si="420"/>
        <v>Pop Corners - Sea Salt</v>
      </c>
      <c r="V5399" t="str">
        <f t="shared" si="421"/>
        <v>Food</v>
      </c>
      <c r="W5399" t="s">
        <v>43</v>
      </c>
      <c r="X5399" t="b">
        <f t="shared" si="423"/>
        <v>1</v>
      </c>
      <c r="Y5399">
        <f t="shared" si="422"/>
        <v>1.5</v>
      </c>
      <c r="Z5399" s="2">
        <f t="shared" si="424"/>
        <v>1</v>
      </c>
      <c r="AA5399" t="s">
        <v>509</v>
      </c>
      <c r="AB5399" t="s">
        <v>157</v>
      </c>
      <c r="AD5399" t="s">
        <v>132</v>
      </c>
      <c r="AE5399" t="s">
        <v>819</v>
      </c>
      <c r="AF5399">
        <v>2022</v>
      </c>
    </row>
    <row r="5400" spans="1:32" x14ac:dyDescent="0.25">
      <c r="A5400" t="s">
        <v>29</v>
      </c>
      <c r="B5400" t="s">
        <v>67</v>
      </c>
      <c r="C5400" t="s">
        <v>68</v>
      </c>
      <c r="D5400" t="s">
        <v>69</v>
      </c>
      <c r="E5400">
        <f>_xlfn.XLOOKUP(Table1[[#This Row],[Location]],'Location analysis'!A:A,'Location analysis'!B:B)</f>
        <v>40.435699999999997</v>
      </c>
      <c r="F5400">
        <f>_xlfn.XLOOKUP(Table1[[#This Row],[Location]],'Location analysis'!A:A,'Location analysis'!C:C)</f>
        <v>-74.125200000000007</v>
      </c>
      <c r="G5400" t="s">
        <v>259</v>
      </c>
      <c r="H5400" t="s">
        <v>34</v>
      </c>
      <c r="I5400">
        <v>15449784435</v>
      </c>
      <c r="J5400" t="s">
        <v>818</v>
      </c>
      <c r="K5400" t="s">
        <v>51</v>
      </c>
      <c r="L5400">
        <v>140</v>
      </c>
      <c r="M5400">
        <v>1.5</v>
      </c>
      <c r="N5400">
        <v>1</v>
      </c>
      <c r="O5400">
        <v>140</v>
      </c>
      <c r="P5400">
        <v>1.5</v>
      </c>
      <c r="Q5400">
        <v>1</v>
      </c>
      <c r="R5400">
        <v>1.5</v>
      </c>
      <c r="S5400">
        <v>1.5</v>
      </c>
      <c r="T5400" s="1">
        <v>44771</v>
      </c>
      <c r="U5400" t="str">
        <f t="shared" si="420"/>
        <v>Sunkist Soda - Orange</v>
      </c>
      <c r="V5400" t="str">
        <f t="shared" si="421"/>
        <v>Carbonated</v>
      </c>
      <c r="W5400" t="s">
        <v>34</v>
      </c>
      <c r="X5400" t="b">
        <f t="shared" si="423"/>
        <v>1</v>
      </c>
      <c r="Y5400">
        <f t="shared" si="422"/>
        <v>1.5</v>
      </c>
      <c r="Z5400" s="2">
        <f t="shared" si="424"/>
        <v>1</v>
      </c>
      <c r="AA5400" t="s">
        <v>260</v>
      </c>
      <c r="AB5400" t="s">
        <v>261</v>
      </c>
      <c r="AD5400" t="s">
        <v>132</v>
      </c>
      <c r="AE5400" t="s">
        <v>819</v>
      </c>
      <c r="AF5400">
        <v>2022</v>
      </c>
    </row>
    <row r="5401" spans="1:32" x14ac:dyDescent="0.25">
      <c r="A5401" t="s">
        <v>29</v>
      </c>
      <c r="B5401" t="s">
        <v>62</v>
      </c>
      <c r="C5401" t="s">
        <v>63</v>
      </c>
      <c r="D5401" t="s">
        <v>64</v>
      </c>
      <c r="E5401">
        <f>_xlfn.XLOOKUP(Table1[[#This Row],[Location]],'Location analysis'!A:A,'Location analysis'!B:B)</f>
        <v>40.091900000000003</v>
      </c>
      <c r="F5401">
        <f>_xlfn.XLOOKUP(Table1[[#This Row],[Location]],'Location analysis'!A:A,'Location analysis'!C:C)</f>
        <v>-74.358699999999999</v>
      </c>
      <c r="G5401" t="s">
        <v>176</v>
      </c>
      <c r="H5401" t="s">
        <v>34</v>
      </c>
      <c r="I5401">
        <v>15450486327</v>
      </c>
      <c r="J5401" t="s">
        <v>818</v>
      </c>
      <c r="K5401" t="s">
        <v>36</v>
      </c>
      <c r="L5401">
        <v>146</v>
      </c>
      <c r="M5401">
        <v>3</v>
      </c>
      <c r="N5401">
        <v>1</v>
      </c>
      <c r="O5401">
        <v>146</v>
      </c>
      <c r="P5401">
        <v>3</v>
      </c>
      <c r="Q5401">
        <v>1</v>
      </c>
      <c r="R5401">
        <v>3</v>
      </c>
      <c r="S5401">
        <v>3</v>
      </c>
      <c r="T5401" s="1">
        <v>44771</v>
      </c>
      <c r="U5401" t="str">
        <f t="shared" si="420"/>
        <v>Monster Energy  Zero Ultra</v>
      </c>
      <c r="V5401" t="str">
        <f t="shared" si="421"/>
        <v>Carbonated</v>
      </c>
      <c r="W5401" t="s">
        <v>34</v>
      </c>
      <c r="X5401" t="b">
        <f t="shared" si="423"/>
        <v>1</v>
      </c>
      <c r="Y5401">
        <f t="shared" si="422"/>
        <v>3</v>
      </c>
      <c r="Z5401" s="2">
        <f t="shared" si="424"/>
        <v>2</v>
      </c>
      <c r="AA5401" t="s">
        <v>176</v>
      </c>
      <c r="AD5401" t="s">
        <v>132</v>
      </c>
      <c r="AE5401" t="s">
        <v>819</v>
      </c>
      <c r="AF5401">
        <v>2022</v>
      </c>
    </row>
    <row r="5402" spans="1:32" x14ac:dyDescent="0.25">
      <c r="A5402" t="s">
        <v>29</v>
      </c>
      <c r="B5402" t="s">
        <v>62</v>
      </c>
      <c r="C5402" t="s">
        <v>63</v>
      </c>
      <c r="D5402" t="s">
        <v>64</v>
      </c>
      <c r="E5402">
        <f>_xlfn.XLOOKUP(Table1[[#This Row],[Location]],'Location analysis'!A:A,'Location analysis'!B:B)</f>
        <v>40.091900000000003</v>
      </c>
      <c r="F5402">
        <f>_xlfn.XLOOKUP(Table1[[#This Row],[Location]],'Location analysis'!A:A,'Location analysis'!C:C)</f>
        <v>-74.358699999999999</v>
      </c>
      <c r="G5402" t="s">
        <v>542</v>
      </c>
      <c r="H5402" t="s">
        <v>43</v>
      </c>
      <c r="I5402">
        <v>15450595471</v>
      </c>
      <c r="J5402" t="s">
        <v>818</v>
      </c>
      <c r="K5402" t="s">
        <v>51</v>
      </c>
      <c r="L5402">
        <v>111</v>
      </c>
      <c r="M5402">
        <v>1.5</v>
      </c>
      <c r="N5402">
        <v>1</v>
      </c>
      <c r="O5402">
        <v>111</v>
      </c>
      <c r="P5402">
        <v>1.5</v>
      </c>
      <c r="Q5402">
        <v>1</v>
      </c>
      <c r="R5402">
        <v>1.5</v>
      </c>
      <c r="S5402">
        <v>1.5</v>
      </c>
      <c r="T5402" s="1">
        <v>44771</v>
      </c>
      <c r="U5402" t="str">
        <f t="shared" si="420"/>
        <v>Pop Corners - White Cheddar</v>
      </c>
      <c r="V5402" t="str">
        <f t="shared" si="421"/>
        <v>Food</v>
      </c>
      <c r="W5402" t="s">
        <v>43</v>
      </c>
      <c r="X5402" t="b">
        <f t="shared" si="423"/>
        <v>1</v>
      </c>
      <c r="Y5402">
        <f t="shared" si="422"/>
        <v>1.5</v>
      </c>
      <c r="Z5402" s="2">
        <f t="shared" si="424"/>
        <v>1</v>
      </c>
      <c r="AA5402" t="s">
        <v>509</v>
      </c>
      <c r="AB5402" t="s">
        <v>204</v>
      </c>
      <c r="AD5402" t="s">
        <v>132</v>
      </c>
      <c r="AE5402" t="s">
        <v>819</v>
      </c>
      <c r="AF5402">
        <v>2022</v>
      </c>
    </row>
    <row r="5403" spans="1:32" x14ac:dyDescent="0.25">
      <c r="A5403" t="s">
        <v>29</v>
      </c>
      <c r="B5403" t="s">
        <v>62</v>
      </c>
      <c r="C5403" t="s">
        <v>63</v>
      </c>
      <c r="D5403" t="s">
        <v>64</v>
      </c>
      <c r="E5403">
        <f>_xlfn.XLOOKUP(Table1[[#This Row],[Location]],'Location analysis'!A:A,'Location analysis'!B:B)</f>
        <v>40.091900000000003</v>
      </c>
      <c r="F5403">
        <f>_xlfn.XLOOKUP(Table1[[#This Row],[Location]],'Location analysis'!A:A,'Location analysis'!C:C)</f>
        <v>-74.358699999999999</v>
      </c>
      <c r="G5403" t="s">
        <v>112</v>
      </c>
      <c r="H5403" t="s">
        <v>43</v>
      </c>
      <c r="I5403">
        <v>15450700892</v>
      </c>
      <c r="J5403" t="s">
        <v>818</v>
      </c>
      <c r="K5403" t="s">
        <v>36</v>
      </c>
      <c r="L5403">
        <v>132</v>
      </c>
      <c r="M5403">
        <v>2</v>
      </c>
      <c r="N5403">
        <v>1</v>
      </c>
      <c r="O5403">
        <v>132</v>
      </c>
      <c r="P5403">
        <v>2</v>
      </c>
      <c r="Q5403">
        <v>1</v>
      </c>
      <c r="R5403">
        <v>2</v>
      </c>
      <c r="S5403">
        <v>2</v>
      </c>
      <c r="T5403" s="1">
        <v>44771</v>
      </c>
      <c r="U5403" t="str">
        <f t="shared" si="420"/>
        <v>Robert Irvine's - Fit Crunch -  Chocolate Pea</v>
      </c>
      <c r="V5403" t="str">
        <f t="shared" si="421"/>
        <v>Food</v>
      </c>
      <c r="W5403" t="s">
        <v>43</v>
      </c>
      <c r="X5403" t="b">
        <f t="shared" si="423"/>
        <v>1</v>
      </c>
      <c r="Y5403">
        <f t="shared" si="422"/>
        <v>2</v>
      </c>
      <c r="Z5403" s="2">
        <f t="shared" si="424"/>
        <v>1.3333333333333333</v>
      </c>
      <c r="AA5403" t="s">
        <v>113</v>
      </c>
      <c r="AB5403" t="s">
        <v>114</v>
      </c>
      <c r="AC5403" t="s">
        <v>115</v>
      </c>
      <c r="AD5403" t="s">
        <v>132</v>
      </c>
      <c r="AE5403" t="s">
        <v>819</v>
      </c>
      <c r="AF5403">
        <v>2022</v>
      </c>
    </row>
    <row r="5404" spans="1:32" x14ac:dyDescent="0.25">
      <c r="A5404" t="s">
        <v>29</v>
      </c>
      <c r="B5404" t="s">
        <v>394</v>
      </c>
      <c r="C5404" t="s">
        <v>395</v>
      </c>
      <c r="D5404" t="s">
        <v>396</v>
      </c>
      <c r="E5404">
        <f>_xlfn.XLOOKUP(Table1[[#This Row],[Location]],'Location analysis'!A:A,'Location analysis'!B:B)</f>
        <v>40.416893999999999</v>
      </c>
      <c r="F5404">
        <f>_xlfn.XLOOKUP(Table1[[#This Row],[Location]],'Location analysis'!A:A,'Location analysis'!C:C)</f>
        <v>-74.420399000000003</v>
      </c>
      <c r="G5404" t="s">
        <v>148</v>
      </c>
      <c r="H5404" t="s">
        <v>49</v>
      </c>
      <c r="I5404">
        <v>15450773158</v>
      </c>
      <c r="J5404" t="s">
        <v>818</v>
      </c>
      <c r="K5404" t="s">
        <v>36</v>
      </c>
      <c r="L5404">
        <v>141</v>
      </c>
      <c r="M5404">
        <v>2</v>
      </c>
      <c r="N5404">
        <v>1</v>
      </c>
      <c r="O5404">
        <v>141</v>
      </c>
      <c r="P5404">
        <v>2</v>
      </c>
      <c r="Q5404">
        <v>1</v>
      </c>
      <c r="R5404">
        <v>2</v>
      </c>
      <c r="S5404">
        <v>2</v>
      </c>
      <c r="T5404" s="1">
        <v>44772</v>
      </c>
      <c r="U5404" t="str">
        <f t="shared" si="420"/>
        <v>V8 Vegetable Juice - Original</v>
      </c>
      <c r="V5404" t="str">
        <f t="shared" si="421"/>
        <v>Non Carbonated</v>
      </c>
      <c r="W5404" t="s">
        <v>49</v>
      </c>
      <c r="X5404" t="b">
        <f t="shared" si="423"/>
        <v>1</v>
      </c>
      <c r="Y5404">
        <f t="shared" si="422"/>
        <v>2</v>
      </c>
      <c r="Z5404" s="2">
        <f t="shared" si="424"/>
        <v>1.3333333333333333</v>
      </c>
      <c r="AA5404" t="s">
        <v>149</v>
      </c>
      <c r="AB5404" t="s">
        <v>150</v>
      </c>
      <c r="AD5404" t="s">
        <v>132</v>
      </c>
      <c r="AE5404" t="s">
        <v>819</v>
      </c>
      <c r="AF5404">
        <v>2022</v>
      </c>
    </row>
    <row r="5405" spans="1:32" x14ac:dyDescent="0.25">
      <c r="A5405" t="s">
        <v>29</v>
      </c>
      <c r="B5405" t="s">
        <v>394</v>
      </c>
      <c r="C5405" t="s">
        <v>395</v>
      </c>
      <c r="D5405" t="s">
        <v>396</v>
      </c>
      <c r="E5405">
        <f>_xlfn.XLOOKUP(Table1[[#This Row],[Location]],'Location analysis'!A:A,'Location analysis'!B:B)</f>
        <v>40.416893999999999</v>
      </c>
      <c r="F5405">
        <f>_xlfn.XLOOKUP(Table1[[#This Row],[Location]],'Location analysis'!A:A,'Location analysis'!C:C)</f>
        <v>-74.420399000000003</v>
      </c>
      <c r="G5405" t="s">
        <v>727</v>
      </c>
      <c r="H5405" t="s">
        <v>43</v>
      </c>
      <c r="I5405">
        <v>15450790482</v>
      </c>
      <c r="J5405" t="s">
        <v>818</v>
      </c>
      <c r="K5405" t="s">
        <v>36</v>
      </c>
      <c r="L5405">
        <v>153</v>
      </c>
      <c r="M5405">
        <v>3</v>
      </c>
      <c r="N5405">
        <v>1</v>
      </c>
      <c r="O5405">
        <v>153</v>
      </c>
      <c r="P5405">
        <v>3</v>
      </c>
      <c r="Q5405">
        <v>1</v>
      </c>
      <c r="R5405">
        <v>3</v>
      </c>
      <c r="S5405">
        <v>3</v>
      </c>
      <c r="T5405" s="1">
        <v>44772</v>
      </c>
      <c r="U5405" t="str">
        <f t="shared" si="420"/>
        <v>Pringles - Cheddar Cheese</v>
      </c>
      <c r="V5405" t="str">
        <f t="shared" si="421"/>
        <v>Food</v>
      </c>
      <c r="W5405" t="s">
        <v>43</v>
      </c>
      <c r="X5405" t="b">
        <f t="shared" si="423"/>
        <v>1</v>
      </c>
      <c r="Y5405">
        <f t="shared" si="422"/>
        <v>3</v>
      </c>
      <c r="Z5405" s="2">
        <f t="shared" si="424"/>
        <v>2</v>
      </c>
      <c r="AA5405" t="s">
        <v>728</v>
      </c>
      <c r="AB5405" t="s">
        <v>233</v>
      </c>
      <c r="AD5405" t="s">
        <v>132</v>
      </c>
      <c r="AE5405" t="s">
        <v>819</v>
      </c>
      <c r="AF5405">
        <v>2022</v>
      </c>
    </row>
    <row r="5406" spans="1:32" x14ac:dyDescent="0.25">
      <c r="A5406" t="s">
        <v>29</v>
      </c>
      <c r="B5406" t="s">
        <v>30</v>
      </c>
      <c r="C5406" t="s">
        <v>31</v>
      </c>
      <c r="D5406" t="s">
        <v>32</v>
      </c>
      <c r="E5406">
        <f>_xlfn.XLOOKUP(Table1[[#This Row],[Location]],'Location analysis'!A:A,'Location analysis'!B:B)</f>
        <v>40.423690999999998</v>
      </c>
      <c r="F5406">
        <f>_xlfn.XLOOKUP(Table1[[#This Row],[Location]],'Location analysis'!A:A,'Location analysis'!C:C)</f>
        <v>-74.380831999999998</v>
      </c>
      <c r="G5406" t="s">
        <v>137</v>
      </c>
      <c r="H5406" t="s">
        <v>97</v>
      </c>
      <c r="I5406">
        <v>15451055260</v>
      </c>
      <c r="J5406" t="s">
        <v>818</v>
      </c>
      <c r="K5406" t="s">
        <v>51</v>
      </c>
      <c r="L5406">
        <v>143</v>
      </c>
      <c r="M5406">
        <v>2</v>
      </c>
      <c r="N5406">
        <v>1</v>
      </c>
      <c r="O5406">
        <v>143</v>
      </c>
      <c r="P5406">
        <v>2</v>
      </c>
      <c r="Q5406">
        <v>1</v>
      </c>
      <c r="R5406">
        <v>2</v>
      </c>
      <c r="S5406">
        <v>2</v>
      </c>
      <c r="T5406" s="1">
        <v>44771</v>
      </c>
      <c r="U5406" t="str">
        <f t="shared" si="420"/>
        <v>Poland Springs Water</v>
      </c>
      <c r="V5406" t="str">
        <f t="shared" si="421"/>
        <v>Water</v>
      </c>
      <c r="W5406" t="s">
        <v>97</v>
      </c>
      <c r="X5406" t="b">
        <f t="shared" si="423"/>
        <v>1</v>
      </c>
      <c r="Y5406">
        <f t="shared" si="422"/>
        <v>2</v>
      </c>
      <c r="Z5406" s="2">
        <f t="shared" si="424"/>
        <v>1.3333333333333333</v>
      </c>
      <c r="AA5406" t="s">
        <v>137</v>
      </c>
      <c r="AD5406" t="s">
        <v>132</v>
      </c>
      <c r="AE5406" t="s">
        <v>819</v>
      </c>
      <c r="AF5406">
        <v>2022</v>
      </c>
    </row>
    <row r="5407" spans="1:32" x14ac:dyDescent="0.25">
      <c r="A5407" t="s">
        <v>29</v>
      </c>
      <c r="B5407" t="s">
        <v>62</v>
      </c>
      <c r="C5407" t="s">
        <v>63</v>
      </c>
      <c r="D5407" t="s">
        <v>64</v>
      </c>
      <c r="E5407">
        <f>_xlfn.XLOOKUP(Table1[[#This Row],[Location]],'Location analysis'!A:A,'Location analysis'!B:B)</f>
        <v>40.091900000000003</v>
      </c>
      <c r="F5407">
        <f>_xlfn.XLOOKUP(Table1[[#This Row],[Location]],'Location analysis'!A:A,'Location analysis'!C:C)</f>
        <v>-74.358699999999999</v>
      </c>
      <c r="G5407" t="s">
        <v>317</v>
      </c>
      <c r="H5407" t="s">
        <v>43</v>
      </c>
      <c r="I5407">
        <v>15451066746</v>
      </c>
      <c r="J5407" t="s">
        <v>818</v>
      </c>
      <c r="K5407" t="s">
        <v>51</v>
      </c>
      <c r="L5407">
        <v>131</v>
      </c>
      <c r="M5407">
        <v>2</v>
      </c>
      <c r="N5407">
        <v>1</v>
      </c>
      <c r="O5407">
        <v>131</v>
      </c>
      <c r="P5407">
        <v>2</v>
      </c>
      <c r="Q5407">
        <v>1</v>
      </c>
      <c r="R5407">
        <v>2</v>
      </c>
      <c r="S5407">
        <v>2</v>
      </c>
      <c r="T5407" s="1">
        <v>44771</v>
      </c>
      <c r="U5407" t="str">
        <f t="shared" si="420"/>
        <v>RXBAR - Protein Bar - Peanut Butter</v>
      </c>
      <c r="V5407" t="str">
        <f t="shared" si="421"/>
        <v>Food</v>
      </c>
      <c r="W5407" t="s">
        <v>43</v>
      </c>
      <c r="X5407" t="b">
        <f t="shared" si="423"/>
        <v>1</v>
      </c>
      <c r="Y5407">
        <f t="shared" si="422"/>
        <v>2</v>
      </c>
      <c r="Z5407" s="2">
        <f t="shared" si="424"/>
        <v>1.3333333333333333</v>
      </c>
      <c r="AA5407" t="s">
        <v>318</v>
      </c>
      <c r="AB5407" t="s">
        <v>319</v>
      </c>
      <c r="AC5407" t="s">
        <v>320</v>
      </c>
      <c r="AD5407" t="s">
        <v>132</v>
      </c>
      <c r="AE5407" t="s">
        <v>819</v>
      </c>
      <c r="AF5407">
        <v>2022</v>
      </c>
    </row>
    <row r="5408" spans="1:32" x14ac:dyDescent="0.25">
      <c r="A5408" t="s">
        <v>29</v>
      </c>
      <c r="B5408" t="s">
        <v>30</v>
      </c>
      <c r="C5408" t="s">
        <v>31</v>
      </c>
      <c r="D5408" t="s">
        <v>32</v>
      </c>
      <c r="E5408">
        <f>_xlfn.XLOOKUP(Table1[[#This Row],[Location]],'Location analysis'!A:A,'Location analysis'!B:B)</f>
        <v>40.423690999999998</v>
      </c>
      <c r="F5408">
        <f>_xlfn.XLOOKUP(Table1[[#This Row],[Location]],'Location analysis'!A:A,'Location analysis'!C:C)</f>
        <v>-74.380831999999998</v>
      </c>
      <c r="G5408" t="s">
        <v>329</v>
      </c>
      <c r="H5408" t="s">
        <v>49</v>
      </c>
      <c r="I5408">
        <v>15451070358</v>
      </c>
      <c r="J5408" t="s">
        <v>818</v>
      </c>
      <c r="K5408" t="s">
        <v>51</v>
      </c>
      <c r="L5408">
        <v>144</v>
      </c>
      <c r="M5408">
        <v>2.75</v>
      </c>
      <c r="N5408">
        <v>1</v>
      </c>
      <c r="O5408">
        <v>144</v>
      </c>
      <c r="P5408">
        <v>2.75</v>
      </c>
      <c r="Q5408">
        <v>1</v>
      </c>
      <c r="R5408">
        <v>2.75</v>
      </c>
      <c r="S5408">
        <v>2.75</v>
      </c>
      <c r="T5408" s="1">
        <v>44771</v>
      </c>
      <c r="U5408" t="str">
        <f t="shared" si="420"/>
        <v>Snapple Tea - Raspberry</v>
      </c>
      <c r="V5408" t="str">
        <f t="shared" si="421"/>
        <v>Non Carbonated</v>
      </c>
      <c r="W5408" t="s">
        <v>49</v>
      </c>
      <c r="X5408" t="b">
        <f t="shared" si="423"/>
        <v>1</v>
      </c>
      <c r="Y5408">
        <f t="shared" si="422"/>
        <v>2.75</v>
      </c>
      <c r="Z5408" s="2">
        <f t="shared" si="424"/>
        <v>1.8333333333333333</v>
      </c>
      <c r="AA5408" t="s">
        <v>330</v>
      </c>
      <c r="AB5408" t="s">
        <v>144</v>
      </c>
      <c r="AD5408" t="s">
        <v>132</v>
      </c>
      <c r="AE5408" t="s">
        <v>819</v>
      </c>
      <c r="AF5408">
        <v>2022</v>
      </c>
    </row>
    <row r="5409" spans="1:32" x14ac:dyDescent="0.25">
      <c r="A5409" t="s">
        <v>29</v>
      </c>
      <c r="B5409" t="s">
        <v>394</v>
      </c>
      <c r="C5409" t="s">
        <v>395</v>
      </c>
      <c r="D5409" t="s">
        <v>396</v>
      </c>
      <c r="E5409">
        <f>_xlfn.XLOOKUP(Table1[[#This Row],[Location]],'Location analysis'!A:A,'Location analysis'!B:B)</f>
        <v>40.416893999999999</v>
      </c>
      <c r="F5409">
        <f>_xlfn.XLOOKUP(Table1[[#This Row],[Location]],'Location analysis'!A:A,'Location analysis'!C:C)</f>
        <v>-74.420399000000003</v>
      </c>
      <c r="G5409" t="s">
        <v>628</v>
      </c>
      <c r="H5409" t="s">
        <v>43</v>
      </c>
      <c r="I5409">
        <v>15451208529</v>
      </c>
      <c r="J5409" t="s">
        <v>818</v>
      </c>
      <c r="K5409" t="s">
        <v>51</v>
      </c>
      <c r="L5409">
        <v>112</v>
      </c>
      <c r="M5409">
        <v>1.5</v>
      </c>
      <c r="N5409">
        <v>1</v>
      </c>
      <c r="O5409">
        <v>112</v>
      </c>
      <c r="P5409">
        <v>1.5</v>
      </c>
      <c r="Q5409">
        <v>1</v>
      </c>
      <c r="R5409">
        <v>1.5</v>
      </c>
      <c r="S5409">
        <v>1.5</v>
      </c>
      <c r="T5409" s="1">
        <v>44772</v>
      </c>
      <c r="U5409" t="str">
        <f t="shared" si="420"/>
        <v>Pop Corners - Sweet &amp; Salty Kettle</v>
      </c>
      <c r="V5409" t="str">
        <f t="shared" si="421"/>
        <v>Food</v>
      </c>
      <c r="W5409" t="s">
        <v>43</v>
      </c>
      <c r="X5409" t="b">
        <f t="shared" si="423"/>
        <v>1</v>
      </c>
      <c r="Y5409">
        <f t="shared" si="422"/>
        <v>1.5</v>
      </c>
      <c r="Z5409" s="2">
        <f t="shared" si="424"/>
        <v>1</v>
      </c>
      <c r="AA5409" t="s">
        <v>509</v>
      </c>
      <c r="AB5409" t="s">
        <v>629</v>
      </c>
      <c r="AD5409" t="s">
        <v>132</v>
      </c>
      <c r="AE5409" t="s">
        <v>819</v>
      </c>
      <c r="AF5409">
        <v>2022</v>
      </c>
    </row>
    <row r="5410" spans="1:32" x14ac:dyDescent="0.25">
      <c r="A5410" t="s">
        <v>29</v>
      </c>
      <c r="B5410" t="s">
        <v>67</v>
      </c>
      <c r="C5410" t="s">
        <v>68</v>
      </c>
      <c r="D5410" t="s">
        <v>69</v>
      </c>
      <c r="E5410">
        <f>_xlfn.XLOOKUP(Table1[[#This Row],[Location]],'Location analysis'!A:A,'Location analysis'!B:B)</f>
        <v>40.435699999999997</v>
      </c>
      <c r="F5410">
        <f>_xlfn.XLOOKUP(Table1[[#This Row],[Location]],'Location analysis'!A:A,'Location analysis'!C:C)</f>
        <v>-74.125200000000007</v>
      </c>
      <c r="G5410" t="s">
        <v>259</v>
      </c>
      <c r="H5410" t="s">
        <v>34</v>
      </c>
      <c r="I5410">
        <v>15451347634</v>
      </c>
      <c r="J5410" t="s">
        <v>818</v>
      </c>
      <c r="K5410" t="s">
        <v>51</v>
      </c>
      <c r="L5410">
        <v>140</v>
      </c>
      <c r="M5410">
        <v>1.5</v>
      </c>
      <c r="N5410">
        <v>1</v>
      </c>
      <c r="O5410">
        <v>140</v>
      </c>
      <c r="P5410">
        <v>1.5</v>
      </c>
      <c r="Q5410">
        <v>1</v>
      </c>
      <c r="R5410">
        <v>1.5</v>
      </c>
      <c r="S5410">
        <v>1.5</v>
      </c>
      <c r="T5410" s="1">
        <v>44771</v>
      </c>
      <c r="U5410" t="str">
        <f t="shared" si="420"/>
        <v>Sunkist Soda - Orange</v>
      </c>
      <c r="V5410" t="str">
        <f t="shared" si="421"/>
        <v>Carbonated</v>
      </c>
      <c r="W5410" t="s">
        <v>34</v>
      </c>
      <c r="X5410" t="b">
        <f t="shared" si="423"/>
        <v>1</v>
      </c>
      <c r="Y5410">
        <f t="shared" si="422"/>
        <v>1.5</v>
      </c>
      <c r="Z5410" s="2">
        <f t="shared" si="424"/>
        <v>1</v>
      </c>
      <c r="AA5410" t="s">
        <v>260</v>
      </c>
      <c r="AB5410" t="s">
        <v>261</v>
      </c>
      <c r="AD5410" t="s">
        <v>132</v>
      </c>
      <c r="AE5410" t="s">
        <v>819</v>
      </c>
      <c r="AF5410">
        <v>2022</v>
      </c>
    </row>
    <row r="5411" spans="1:32" x14ac:dyDescent="0.25">
      <c r="A5411" t="s">
        <v>29</v>
      </c>
      <c r="B5411" t="s">
        <v>67</v>
      </c>
      <c r="C5411" t="s">
        <v>68</v>
      </c>
      <c r="D5411" t="s">
        <v>69</v>
      </c>
      <c r="E5411">
        <f>_xlfn.XLOOKUP(Table1[[#This Row],[Location]],'Location analysis'!A:A,'Location analysis'!B:B)</f>
        <v>40.435699999999997</v>
      </c>
      <c r="F5411">
        <f>_xlfn.XLOOKUP(Table1[[#This Row],[Location]],'Location analysis'!A:A,'Location analysis'!C:C)</f>
        <v>-74.125200000000007</v>
      </c>
      <c r="G5411" t="s">
        <v>259</v>
      </c>
      <c r="H5411" t="s">
        <v>34</v>
      </c>
      <c r="I5411">
        <v>15451347726</v>
      </c>
      <c r="J5411" t="s">
        <v>818</v>
      </c>
      <c r="K5411" t="s">
        <v>51</v>
      </c>
      <c r="L5411">
        <v>140</v>
      </c>
      <c r="M5411">
        <v>1.5</v>
      </c>
      <c r="N5411">
        <v>1</v>
      </c>
      <c r="O5411">
        <v>140</v>
      </c>
      <c r="P5411">
        <v>1.5</v>
      </c>
      <c r="Q5411">
        <v>1</v>
      </c>
      <c r="R5411">
        <v>1.5</v>
      </c>
      <c r="S5411">
        <v>1.5</v>
      </c>
      <c r="T5411" s="1">
        <v>44771</v>
      </c>
      <c r="U5411" t="str">
        <f t="shared" si="420"/>
        <v>Sunkist Soda - Orange</v>
      </c>
      <c r="V5411" t="str">
        <f t="shared" si="421"/>
        <v>Carbonated</v>
      </c>
      <c r="W5411" t="s">
        <v>34</v>
      </c>
      <c r="X5411" t="b">
        <f t="shared" si="423"/>
        <v>1</v>
      </c>
      <c r="Y5411">
        <f t="shared" si="422"/>
        <v>1.5</v>
      </c>
      <c r="Z5411" s="2">
        <f t="shared" si="424"/>
        <v>1</v>
      </c>
      <c r="AA5411" t="s">
        <v>260</v>
      </c>
      <c r="AB5411" t="s">
        <v>261</v>
      </c>
      <c r="AD5411" t="s">
        <v>132</v>
      </c>
      <c r="AE5411" t="s">
        <v>819</v>
      </c>
      <c r="AF5411">
        <v>2022</v>
      </c>
    </row>
    <row r="5412" spans="1:32" x14ac:dyDescent="0.25">
      <c r="A5412" t="s">
        <v>29</v>
      </c>
      <c r="B5412" t="s">
        <v>67</v>
      </c>
      <c r="C5412" t="s">
        <v>68</v>
      </c>
      <c r="D5412" t="s">
        <v>69</v>
      </c>
      <c r="E5412">
        <f>_xlfn.XLOOKUP(Table1[[#This Row],[Location]],'Location analysis'!A:A,'Location analysis'!B:B)</f>
        <v>40.435699999999997</v>
      </c>
      <c r="F5412">
        <f>_xlfn.XLOOKUP(Table1[[#This Row],[Location]],'Location analysis'!A:A,'Location analysis'!C:C)</f>
        <v>-74.125200000000007</v>
      </c>
      <c r="G5412" t="s">
        <v>290</v>
      </c>
      <c r="H5412" t="s">
        <v>43</v>
      </c>
      <c r="I5412">
        <v>15451347869</v>
      </c>
      <c r="J5412" t="s">
        <v>818</v>
      </c>
      <c r="K5412" t="s">
        <v>51</v>
      </c>
      <c r="L5412">
        <v>113</v>
      </c>
      <c r="M5412">
        <v>1.5</v>
      </c>
      <c r="N5412">
        <v>1</v>
      </c>
      <c r="O5412">
        <v>113</v>
      </c>
      <c r="P5412">
        <v>1.5</v>
      </c>
      <c r="Q5412">
        <v>1</v>
      </c>
      <c r="R5412">
        <v>1.5</v>
      </c>
      <c r="S5412">
        <v>1.5</v>
      </c>
      <c r="T5412" s="1">
        <v>44771</v>
      </c>
      <c r="U5412" t="str">
        <f t="shared" si="420"/>
        <v>Doritos Famin Hot Nacho</v>
      </c>
      <c r="V5412" t="str">
        <f t="shared" si="421"/>
        <v>Food</v>
      </c>
      <c r="W5412" t="s">
        <v>43</v>
      </c>
      <c r="X5412" t="b">
        <f t="shared" si="423"/>
        <v>1</v>
      </c>
      <c r="Y5412">
        <f t="shared" si="422"/>
        <v>1.5</v>
      </c>
      <c r="Z5412" s="2">
        <f t="shared" si="424"/>
        <v>1</v>
      </c>
      <c r="AA5412" t="s">
        <v>290</v>
      </c>
      <c r="AD5412" t="s">
        <v>132</v>
      </c>
      <c r="AE5412" t="s">
        <v>819</v>
      </c>
      <c r="AF5412">
        <v>2022</v>
      </c>
    </row>
    <row r="5413" spans="1:32" x14ac:dyDescent="0.25">
      <c r="A5413" t="s">
        <v>29</v>
      </c>
      <c r="B5413" t="s">
        <v>62</v>
      </c>
      <c r="C5413" t="s">
        <v>63</v>
      </c>
      <c r="D5413" t="s">
        <v>64</v>
      </c>
      <c r="E5413">
        <f>_xlfn.XLOOKUP(Table1[[#This Row],[Location]],'Location analysis'!A:A,'Location analysis'!B:B)</f>
        <v>40.091900000000003</v>
      </c>
      <c r="F5413">
        <f>_xlfn.XLOOKUP(Table1[[#This Row],[Location]],'Location analysis'!A:A,'Location analysis'!C:C)</f>
        <v>-74.358699999999999</v>
      </c>
      <c r="G5413" t="s">
        <v>84</v>
      </c>
      <c r="H5413" t="s">
        <v>43</v>
      </c>
      <c r="I5413">
        <v>15451393883</v>
      </c>
      <c r="J5413" t="s">
        <v>818</v>
      </c>
      <c r="K5413" t="s">
        <v>36</v>
      </c>
      <c r="L5413">
        <v>138</v>
      </c>
      <c r="M5413">
        <v>2</v>
      </c>
      <c r="N5413">
        <v>1</v>
      </c>
      <c r="O5413">
        <v>138</v>
      </c>
      <c r="P5413">
        <v>2</v>
      </c>
      <c r="Q5413">
        <v>1</v>
      </c>
      <c r="R5413">
        <v>2</v>
      </c>
      <c r="S5413">
        <v>2</v>
      </c>
      <c r="T5413" s="1">
        <v>44771</v>
      </c>
      <c r="U5413" t="str">
        <f t="shared" si="420"/>
        <v>Wonderful Pistachios - Variety</v>
      </c>
      <c r="V5413" t="str">
        <f t="shared" si="421"/>
        <v>Food</v>
      </c>
      <c r="W5413" t="s">
        <v>43</v>
      </c>
      <c r="X5413" t="b">
        <f t="shared" si="423"/>
        <v>1</v>
      </c>
      <c r="Y5413">
        <f t="shared" si="422"/>
        <v>2</v>
      </c>
      <c r="Z5413" s="2">
        <f t="shared" si="424"/>
        <v>1.3333333333333333</v>
      </c>
      <c r="AA5413" t="s">
        <v>85</v>
      </c>
      <c r="AB5413" t="s">
        <v>86</v>
      </c>
      <c r="AD5413" t="s">
        <v>132</v>
      </c>
      <c r="AE5413" t="s">
        <v>819</v>
      </c>
      <c r="AF5413">
        <v>2022</v>
      </c>
    </row>
    <row r="5414" spans="1:32" x14ac:dyDescent="0.25">
      <c r="A5414" t="s">
        <v>29</v>
      </c>
      <c r="B5414" t="s">
        <v>67</v>
      </c>
      <c r="C5414" t="s">
        <v>68</v>
      </c>
      <c r="D5414" t="s">
        <v>69</v>
      </c>
      <c r="E5414">
        <f>_xlfn.XLOOKUP(Table1[[#This Row],[Location]],'Location analysis'!A:A,'Location analysis'!B:B)</f>
        <v>40.435699999999997</v>
      </c>
      <c r="F5414">
        <f>_xlfn.XLOOKUP(Table1[[#This Row],[Location]],'Location analysis'!A:A,'Location analysis'!C:C)</f>
        <v>-74.125200000000007</v>
      </c>
      <c r="G5414" t="s">
        <v>70</v>
      </c>
      <c r="H5414" t="s">
        <v>34</v>
      </c>
      <c r="I5414">
        <v>15451394803</v>
      </c>
      <c r="J5414" t="s">
        <v>818</v>
      </c>
      <c r="K5414" t="s">
        <v>51</v>
      </c>
      <c r="L5414">
        <v>144</v>
      </c>
      <c r="M5414">
        <v>3</v>
      </c>
      <c r="N5414">
        <v>1</v>
      </c>
      <c r="O5414">
        <v>144</v>
      </c>
      <c r="P5414">
        <v>3</v>
      </c>
      <c r="Q5414">
        <v>1</v>
      </c>
      <c r="R5414">
        <v>3</v>
      </c>
      <c r="S5414">
        <v>3</v>
      </c>
      <c r="T5414" s="1">
        <v>44771</v>
      </c>
      <c r="U5414" t="str">
        <f t="shared" si="420"/>
        <v>Monster Energy Original</v>
      </c>
      <c r="V5414" t="str">
        <f t="shared" si="421"/>
        <v>Carbonated</v>
      </c>
      <c r="W5414" t="s">
        <v>34</v>
      </c>
      <c r="X5414" t="b">
        <f t="shared" si="423"/>
        <v>1</v>
      </c>
      <c r="Y5414">
        <f t="shared" si="422"/>
        <v>3</v>
      </c>
      <c r="Z5414" s="2">
        <f t="shared" si="424"/>
        <v>2</v>
      </c>
      <c r="AA5414" t="s">
        <v>70</v>
      </c>
      <c r="AD5414" t="s">
        <v>132</v>
      </c>
      <c r="AE5414" t="s">
        <v>819</v>
      </c>
      <c r="AF5414">
        <v>2022</v>
      </c>
    </row>
    <row r="5415" spans="1:32" x14ac:dyDescent="0.25">
      <c r="A5415" t="s">
        <v>29</v>
      </c>
      <c r="B5415" t="s">
        <v>46</v>
      </c>
      <c r="C5415" t="s">
        <v>31</v>
      </c>
      <c r="D5415" t="s">
        <v>47</v>
      </c>
      <c r="E5415">
        <f>_xlfn.XLOOKUP(Table1[[#This Row],[Location]],'Location analysis'!A:A,'Location analysis'!B:B)</f>
        <v>40.423690999999998</v>
      </c>
      <c r="F5415">
        <f>_xlfn.XLOOKUP(Table1[[#This Row],[Location]],'Location analysis'!A:A,'Location analysis'!C:C)</f>
        <v>-74.380831999999998</v>
      </c>
      <c r="G5415" t="s">
        <v>182</v>
      </c>
      <c r="H5415" t="s">
        <v>34</v>
      </c>
      <c r="I5415">
        <v>15451407903</v>
      </c>
      <c r="J5415" t="s">
        <v>818</v>
      </c>
      <c r="K5415" t="s">
        <v>36</v>
      </c>
      <c r="L5415">
        <v>140</v>
      </c>
      <c r="M5415">
        <v>1.5</v>
      </c>
      <c r="N5415">
        <v>2</v>
      </c>
      <c r="O5415">
        <v>140</v>
      </c>
      <c r="P5415">
        <v>1.5</v>
      </c>
      <c r="Q5415">
        <v>2</v>
      </c>
      <c r="R5415">
        <v>3</v>
      </c>
      <c r="S5415">
        <v>3</v>
      </c>
      <c r="T5415" s="1">
        <v>44771</v>
      </c>
      <c r="U5415" t="str">
        <f t="shared" si="420"/>
        <v>Coca Cola - Zero Sugar</v>
      </c>
      <c r="V5415" t="str">
        <f t="shared" si="421"/>
        <v>Carbonated</v>
      </c>
      <c r="W5415" t="s">
        <v>34</v>
      </c>
      <c r="X5415" t="b">
        <f t="shared" si="423"/>
        <v>1</v>
      </c>
      <c r="Y5415">
        <f t="shared" si="422"/>
        <v>1.5</v>
      </c>
      <c r="Z5415" s="2">
        <f t="shared" si="424"/>
        <v>1</v>
      </c>
      <c r="AA5415" t="s">
        <v>183</v>
      </c>
      <c r="AB5415" t="s">
        <v>184</v>
      </c>
      <c r="AD5415" t="s">
        <v>132</v>
      </c>
      <c r="AE5415" t="s">
        <v>819</v>
      </c>
      <c r="AF5415">
        <v>2022</v>
      </c>
    </row>
    <row r="5416" spans="1:32" x14ac:dyDescent="0.25">
      <c r="A5416" t="s">
        <v>29</v>
      </c>
      <c r="B5416" t="s">
        <v>62</v>
      </c>
      <c r="C5416" t="s">
        <v>63</v>
      </c>
      <c r="D5416" t="s">
        <v>64</v>
      </c>
      <c r="E5416">
        <f>_xlfn.XLOOKUP(Table1[[#This Row],[Location]],'Location analysis'!A:A,'Location analysis'!B:B)</f>
        <v>40.091900000000003</v>
      </c>
      <c r="F5416">
        <f>_xlfn.XLOOKUP(Table1[[#This Row],[Location]],'Location analysis'!A:A,'Location analysis'!C:C)</f>
        <v>-74.358699999999999</v>
      </c>
      <c r="G5416" t="s">
        <v>612</v>
      </c>
      <c r="H5416" t="s">
        <v>43</v>
      </c>
      <c r="I5416">
        <v>15451568110</v>
      </c>
      <c r="J5416" t="s">
        <v>818</v>
      </c>
      <c r="K5416" t="s">
        <v>36</v>
      </c>
      <c r="L5416">
        <v>125</v>
      </c>
      <c r="M5416">
        <v>1.25</v>
      </c>
      <c r="N5416">
        <v>1</v>
      </c>
      <c r="O5416">
        <v>125</v>
      </c>
      <c r="P5416">
        <v>1.25</v>
      </c>
      <c r="Q5416">
        <v>1</v>
      </c>
      <c r="R5416">
        <v>1.25</v>
      </c>
      <c r="S5416">
        <v>1.25</v>
      </c>
      <c r="T5416" s="1">
        <v>44771</v>
      </c>
      <c r="U5416" t="str">
        <f t="shared" si="420"/>
        <v>Goldfish Baked - Cheddar</v>
      </c>
      <c r="V5416" t="str">
        <f t="shared" si="421"/>
        <v>Food</v>
      </c>
      <c r="W5416" t="s">
        <v>43</v>
      </c>
      <c r="X5416" t="b">
        <f t="shared" si="423"/>
        <v>1</v>
      </c>
      <c r="Y5416">
        <f t="shared" si="422"/>
        <v>1.25</v>
      </c>
      <c r="Z5416" s="2">
        <f t="shared" si="424"/>
        <v>0.83333333333333337</v>
      </c>
      <c r="AA5416" t="s">
        <v>613</v>
      </c>
      <c r="AB5416" t="s">
        <v>614</v>
      </c>
      <c r="AD5416" t="s">
        <v>132</v>
      </c>
      <c r="AE5416" t="s">
        <v>819</v>
      </c>
      <c r="AF5416">
        <v>2022</v>
      </c>
    </row>
    <row r="5417" spans="1:32" x14ac:dyDescent="0.25">
      <c r="A5417" t="s">
        <v>29</v>
      </c>
      <c r="B5417" t="s">
        <v>67</v>
      </c>
      <c r="C5417" t="s">
        <v>68</v>
      </c>
      <c r="D5417" t="s">
        <v>69</v>
      </c>
      <c r="E5417">
        <f>_xlfn.XLOOKUP(Table1[[#This Row],[Location]],'Location analysis'!A:A,'Location analysis'!B:B)</f>
        <v>40.435699999999997</v>
      </c>
      <c r="F5417">
        <f>_xlfn.XLOOKUP(Table1[[#This Row],[Location]],'Location analysis'!A:A,'Location analysis'!C:C)</f>
        <v>-74.125200000000007</v>
      </c>
      <c r="G5417" t="s">
        <v>259</v>
      </c>
      <c r="H5417" t="s">
        <v>34</v>
      </c>
      <c r="I5417">
        <v>15451796177</v>
      </c>
      <c r="J5417" t="s">
        <v>818</v>
      </c>
      <c r="K5417" t="s">
        <v>51</v>
      </c>
      <c r="L5417">
        <v>140</v>
      </c>
      <c r="M5417">
        <v>1.5</v>
      </c>
      <c r="N5417">
        <v>1</v>
      </c>
      <c r="O5417">
        <v>140</v>
      </c>
      <c r="P5417">
        <v>1.5</v>
      </c>
      <c r="Q5417">
        <v>1</v>
      </c>
      <c r="R5417">
        <v>1.5</v>
      </c>
      <c r="S5417">
        <v>1.5</v>
      </c>
      <c r="T5417" s="1">
        <v>44771</v>
      </c>
      <c r="U5417" t="str">
        <f t="shared" si="420"/>
        <v>Sunkist Soda - Orange</v>
      </c>
      <c r="V5417" t="str">
        <f t="shared" si="421"/>
        <v>Carbonated</v>
      </c>
      <c r="W5417" t="s">
        <v>34</v>
      </c>
      <c r="X5417" t="b">
        <f t="shared" si="423"/>
        <v>1</v>
      </c>
      <c r="Y5417">
        <f t="shared" si="422"/>
        <v>1.5</v>
      </c>
      <c r="Z5417" s="2">
        <f t="shared" si="424"/>
        <v>1</v>
      </c>
      <c r="AA5417" t="s">
        <v>260</v>
      </c>
      <c r="AB5417" t="s">
        <v>261</v>
      </c>
      <c r="AD5417" t="s">
        <v>132</v>
      </c>
      <c r="AE5417" t="s">
        <v>819</v>
      </c>
      <c r="AF5417">
        <v>2022</v>
      </c>
    </row>
    <row r="5418" spans="1:32" x14ac:dyDescent="0.25">
      <c r="A5418" t="s">
        <v>29</v>
      </c>
      <c r="B5418" t="s">
        <v>67</v>
      </c>
      <c r="C5418" t="s">
        <v>68</v>
      </c>
      <c r="D5418" t="s">
        <v>69</v>
      </c>
      <c r="E5418">
        <f>_xlfn.XLOOKUP(Table1[[#This Row],[Location]],'Location analysis'!A:A,'Location analysis'!B:B)</f>
        <v>40.435699999999997</v>
      </c>
      <c r="F5418">
        <f>_xlfn.XLOOKUP(Table1[[#This Row],[Location]],'Location analysis'!A:A,'Location analysis'!C:C)</f>
        <v>-74.125200000000007</v>
      </c>
      <c r="G5418" t="s">
        <v>70</v>
      </c>
      <c r="H5418" t="s">
        <v>34</v>
      </c>
      <c r="I5418">
        <v>15451867766</v>
      </c>
      <c r="J5418" t="s">
        <v>818</v>
      </c>
      <c r="K5418" t="s">
        <v>36</v>
      </c>
      <c r="L5418">
        <v>144</v>
      </c>
      <c r="M5418">
        <v>3</v>
      </c>
      <c r="N5418">
        <v>1</v>
      </c>
      <c r="O5418">
        <v>144</v>
      </c>
      <c r="P5418">
        <v>3</v>
      </c>
      <c r="Q5418">
        <v>1</v>
      </c>
      <c r="R5418">
        <v>3</v>
      </c>
      <c r="S5418">
        <v>3</v>
      </c>
      <c r="T5418" s="1">
        <v>44771</v>
      </c>
      <c r="U5418" t="str">
        <f t="shared" si="420"/>
        <v>Monster Energy Original</v>
      </c>
      <c r="V5418" t="str">
        <f t="shared" si="421"/>
        <v>Carbonated</v>
      </c>
      <c r="W5418" t="s">
        <v>34</v>
      </c>
      <c r="X5418" t="b">
        <f t="shared" si="423"/>
        <v>1</v>
      </c>
      <c r="Y5418">
        <f t="shared" si="422"/>
        <v>3</v>
      </c>
      <c r="Z5418" s="2">
        <f t="shared" si="424"/>
        <v>2</v>
      </c>
      <c r="AA5418" t="s">
        <v>70</v>
      </c>
      <c r="AD5418" t="s">
        <v>132</v>
      </c>
      <c r="AE5418" t="s">
        <v>819</v>
      </c>
      <c r="AF5418">
        <v>2022</v>
      </c>
    </row>
    <row r="5419" spans="1:32" x14ac:dyDescent="0.25">
      <c r="A5419" t="s">
        <v>29</v>
      </c>
      <c r="B5419" t="s">
        <v>67</v>
      </c>
      <c r="C5419" t="s">
        <v>68</v>
      </c>
      <c r="D5419" t="s">
        <v>69</v>
      </c>
      <c r="E5419">
        <f>_xlfn.XLOOKUP(Table1[[#This Row],[Location]],'Location analysis'!A:A,'Location analysis'!B:B)</f>
        <v>40.435699999999997</v>
      </c>
      <c r="F5419">
        <f>_xlfn.XLOOKUP(Table1[[#This Row],[Location]],'Location analysis'!A:A,'Location analysis'!C:C)</f>
        <v>-74.125200000000007</v>
      </c>
      <c r="G5419" t="s">
        <v>259</v>
      </c>
      <c r="H5419" t="s">
        <v>34</v>
      </c>
      <c r="I5419">
        <v>15451999590</v>
      </c>
      <c r="J5419" t="s">
        <v>818</v>
      </c>
      <c r="K5419" t="s">
        <v>51</v>
      </c>
      <c r="L5419">
        <v>140</v>
      </c>
      <c r="M5419">
        <v>1.5</v>
      </c>
      <c r="N5419">
        <v>1</v>
      </c>
      <c r="O5419">
        <v>140</v>
      </c>
      <c r="P5419">
        <v>1.5</v>
      </c>
      <c r="Q5419">
        <v>1</v>
      </c>
      <c r="R5419">
        <v>1.5</v>
      </c>
      <c r="S5419">
        <v>1.5</v>
      </c>
      <c r="T5419" s="1">
        <v>44771</v>
      </c>
      <c r="U5419" t="str">
        <f t="shared" si="420"/>
        <v>Sunkist Soda - Orange</v>
      </c>
      <c r="V5419" t="str">
        <f t="shared" si="421"/>
        <v>Carbonated</v>
      </c>
      <c r="W5419" t="s">
        <v>34</v>
      </c>
      <c r="X5419" t="b">
        <f t="shared" si="423"/>
        <v>1</v>
      </c>
      <c r="Y5419">
        <f t="shared" si="422"/>
        <v>1.5</v>
      </c>
      <c r="Z5419" s="2">
        <f t="shared" si="424"/>
        <v>1</v>
      </c>
      <c r="AA5419" t="s">
        <v>260</v>
      </c>
      <c r="AB5419" t="s">
        <v>261</v>
      </c>
      <c r="AD5419" t="s">
        <v>132</v>
      </c>
      <c r="AE5419" t="s">
        <v>819</v>
      </c>
      <c r="AF5419">
        <v>2022</v>
      </c>
    </row>
    <row r="5420" spans="1:32" x14ac:dyDescent="0.25">
      <c r="A5420" t="s">
        <v>29</v>
      </c>
      <c r="B5420" t="s">
        <v>30</v>
      </c>
      <c r="C5420" t="s">
        <v>31</v>
      </c>
      <c r="D5420" t="s">
        <v>32</v>
      </c>
      <c r="E5420">
        <f>_xlfn.XLOOKUP(Table1[[#This Row],[Location]],'Location analysis'!A:A,'Location analysis'!B:B)</f>
        <v>40.423690999999998</v>
      </c>
      <c r="F5420">
        <f>_xlfn.XLOOKUP(Table1[[#This Row],[Location]],'Location analysis'!A:A,'Location analysis'!C:C)</f>
        <v>-74.380831999999998</v>
      </c>
      <c r="G5420" t="s">
        <v>106</v>
      </c>
      <c r="H5420" t="s">
        <v>43</v>
      </c>
      <c r="I5420">
        <v>15452044684</v>
      </c>
      <c r="J5420" t="s">
        <v>818</v>
      </c>
      <c r="K5420" t="s">
        <v>51</v>
      </c>
      <c r="L5420">
        <v>122</v>
      </c>
      <c r="M5420">
        <v>1.5</v>
      </c>
      <c r="N5420">
        <v>1</v>
      </c>
      <c r="O5420">
        <v>122</v>
      </c>
      <c r="P5420">
        <v>1.5</v>
      </c>
      <c r="Q5420">
        <v>1</v>
      </c>
      <c r="R5420">
        <v>1.5</v>
      </c>
      <c r="S5420">
        <v>1.5</v>
      </c>
      <c r="T5420" s="1">
        <v>44771</v>
      </c>
      <c r="U5420" t="str">
        <f t="shared" si="420"/>
        <v>Oreo Mini</v>
      </c>
      <c r="V5420" t="str">
        <f t="shared" si="421"/>
        <v>Food</v>
      </c>
      <c r="W5420" t="s">
        <v>43</v>
      </c>
      <c r="X5420" t="b">
        <f t="shared" si="423"/>
        <v>1</v>
      </c>
      <c r="Y5420">
        <f t="shared" si="422"/>
        <v>1.5</v>
      </c>
      <c r="Z5420" s="2">
        <f t="shared" si="424"/>
        <v>1</v>
      </c>
      <c r="AA5420" t="s">
        <v>106</v>
      </c>
      <c r="AD5420" t="s">
        <v>132</v>
      </c>
      <c r="AE5420" t="s">
        <v>819</v>
      </c>
      <c r="AF5420">
        <v>2022</v>
      </c>
    </row>
    <row r="5421" spans="1:32" x14ac:dyDescent="0.25">
      <c r="A5421" t="s">
        <v>29</v>
      </c>
      <c r="B5421" t="s">
        <v>30</v>
      </c>
      <c r="C5421" t="s">
        <v>31</v>
      </c>
      <c r="D5421" t="s">
        <v>32</v>
      </c>
      <c r="E5421">
        <f>_xlfn.XLOOKUP(Table1[[#This Row],[Location]],'Location analysis'!A:A,'Location analysis'!B:B)</f>
        <v>40.423690999999998</v>
      </c>
      <c r="F5421">
        <f>_xlfn.XLOOKUP(Table1[[#This Row],[Location]],'Location analysis'!A:A,'Location analysis'!C:C)</f>
        <v>-74.380831999999998</v>
      </c>
      <c r="G5421" t="s">
        <v>722</v>
      </c>
      <c r="H5421" t="s">
        <v>49</v>
      </c>
      <c r="I5421">
        <v>15452052615</v>
      </c>
      <c r="J5421" t="s">
        <v>818</v>
      </c>
      <c r="K5421" t="s">
        <v>51</v>
      </c>
      <c r="L5421">
        <v>145</v>
      </c>
      <c r="M5421">
        <v>2.5</v>
      </c>
      <c r="N5421">
        <v>1</v>
      </c>
      <c r="O5421">
        <v>145</v>
      </c>
      <c r="P5421">
        <v>2.5</v>
      </c>
      <c r="Q5421">
        <v>1</v>
      </c>
      <c r="R5421">
        <v>2.5</v>
      </c>
      <c r="S5421">
        <v>2.5</v>
      </c>
      <c r="T5421" s="1">
        <v>44771</v>
      </c>
      <c r="U5421" t="str">
        <f t="shared" si="420"/>
        <v>Snapple Tea - Lemon</v>
      </c>
      <c r="V5421" t="str">
        <f t="shared" si="421"/>
        <v>Non Carbonated</v>
      </c>
      <c r="W5421" t="s">
        <v>49</v>
      </c>
      <c r="X5421" t="b">
        <f t="shared" si="423"/>
        <v>1</v>
      </c>
      <c r="Y5421">
        <f t="shared" si="422"/>
        <v>2.5</v>
      </c>
      <c r="Z5421" s="2">
        <f t="shared" si="424"/>
        <v>1.6666666666666667</v>
      </c>
      <c r="AA5421" t="s">
        <v>330</v>
      </c>
      <c r="AB5421" t="s">
        <v>76</v>
      </c>
      <c r="AD5421" t="s">
        <v>132</v>
      </c>
      <c r="AE5421" t="s">
        <v>819</v>
      </c>
      <c r="AF5421">
        <v>2022</v>
      </c>
    </row>
    <row r="5422" spans="1:32" x14ac:dyDescent="0.25">
      <c r="A5422" t="s">
        <v>29</v>
      </c>
      <c r="B5422" t="s">
        <v>67</v>
      </c>
      <c r="C5422" t="s">
        <v>68</v>
      </c>
      <c r="D5422" t="s">
        <v>69</v>
      </c>
      <c r="E5422">
        <f>_xlfn.XLOOKUP(Table1[[#This Row],[Location]],'Location analysis'!A:A,'Location analysis'!B:B)</f>
        <v>40.435699999999997</v>
      </c>
      <c r="F5422">
        <f>_xlfn.XLOOKUP(Table1[[#This Row],[Location]],'Location analysis'!A:A,'Location analysis'!C:C)</f>
        <v>-74.125200000000007</v>
      </c>
      <c r="G5422" t="s">
        <v>290</v>
      </c>
      <c r="H5422" t="s">
        <v>43</v>
      </c>
      <c r="I5422">
        <v>15452085344</v>
      </c>
      <c r="J5422" t="s">
        <v>818</v>
      </c>
      <c r="K5422" t="s">
        <v>51</v>
      </c>
      <c r="L5422">
        <v>113</v>
      </c>
      <c r="M5422">
        <v>1.5</v>
      </c>
      <c r="N5422">
        <v>1</v>
      </c>
      <c r="O5422">
        <v>113</v>
      </c>
      <c r="P5422">
        <v>1.5</v>
      </c>
      <c r="Q5422">
        <v>1</v>
      </c>
      <c r="R5422">
        <v>1.5</v>
      </c>
      <c r="S5422">
        <v>1.5</v>
      </c>
      <c r="T5422" s="1">
        <v>44771</v>
      </c>
      <c r="U5422" t="str">
        <f t="shared" si="420"/>
        <v>Doritos Famin Hot Nacho</v>
      </c>
      <c r="V5422" t="str">
        <f t="shared" si="421"/>
        <v>Food</v>
      </c>
      <c r="W5422" t="s">
        <v>43</v>
      </c>
      <c r="X5422" t="b">
        <f t="shared" si="423"/>
        <v>1</v>
      </c>
      <c r="Y5422">
        <f t="shared" si="422"/>
        <v>1.5</v>
      </c>
      <c r="Z5422" s="2">
        <f t="shared" si="424"/>
        <v>1</v>
      </c>
      <c r="AA5422" t="s">
        <v>290</v>
      </c>
      <c r="AD5422" t="s">
        <v>132</v>
      </c>
      <c r="AE5422" t="s">
        <v>819</v>
      </c>
      <c r="AF5422">
        <v>2022</v>
      </c>
    </row>
    <row r="5423" spans="1:32" x14ac:dyDescent="0.25">
      <c r="A5423" t="s">
        <v>29</v>
      </c>
      <c r="B5423" t="s">
        <v>46</v>
      </c>
      <c r="C5423" t="s">
        <v>31</v>
      </c>
      <c r="D5423" t="s">
        <v>47</v>
      </c>
      <c r="E5423">
        <f>_xlfn.XLOOKUP(Table1[[#This Row],[Location]],'Location analysis'!A:A,'Location analysis'!B:B)</f>
        <v>40.423690999999998</v>
      </c>
      <c r="F5423">
        <f>_xlfn.XLOOKUP(Table1[[#This Row],[Location]],'Location analysis'!A:A,'Location analysis'!C:C)</f>
        <v>-74.380831999999998</v>
      </c>
      <c r="G5423" t="s">
        <v>106</v>
      </c>
      <c r="H5423" t="s">
        <v>43</v>
      </c>
      <c r="I5423">
        <v>15452180476</v>
      </c>
      <c r="J5423" t="s">
        <v>818</v>
      </c>
      <c r="K5423" t="s">
        <v>36</v>
      </c>
      <c r="L5423">
        <v>125</v>
      </c>
      <c r="M5423">
        <v>1.25</v>
      </c>
      <c r="N5423">
        <v>1</v>
      </c>
      <c r="O5423">
        <v>125</v>
      </c>
      <c r="P5423">
        <v>1.25</v>
      </c>
      <c r="Q5423">
        <v>1</v>
      </c>
      <c r="R5423">
        <v>1.25</v>
      </c>
      <c r="S5423">
        <v>1.25</v>
      </c>
      <c r="T5423" s="1">
        <v>44771</v>
      </c>
      <c r="U5423" t="str">
        <f t="shared" si="420"/>
        <v>Oreo Mini</v>
      </c>
      <c r="V5423" t="str">
        <f t="shared" si="421"/>
        <v>Food</v>
      </c>
      <c r="W5423" t="s">
        <v>43</v>
      </c>
      <c r="X5423" t="b">
        <f t="shared" si="423"/>
        <v>1</v>
      </c>
      <c r="Y5423">
        <f t="shared" si="422"/>
        <v>1.25</v>
      </c>
      <c r="Z5423" s="2">
        <f t="shared" si="424"/>
        <v>0.83333333333333337</v>
      </c>
      <c r="AA5423" t="s">
        <v>106</v>
      </c>
      <c r="AD5423" t="s">
        <v>132</v>
      </c>
      <c r="AE5423" t="s">
        <v>819</v>
      </c>
      <c r="AF5423">
        <v>2022</v>
      </c>
    </row>
    <row r="5424" spans="1:32" x14ac:dyDescent="0.25">
      <c r="A5424" t="s">
        <v>29</v>
      </c>
      <c r="B5424" t="s">
        <v>67</v>
      </c>
      <c r="C5424" t="s">
        <v>68</v>
      </c>
      <c r="D5424" t="s">
        <v>69</v>
      </c>
      <c r="E5424">
        <f>_xlfn.XLOOKUP(Table1[[#This Row],[Location]],'Location analysis'!A:A,'Location analysis'!B:B)</f>
        <v>40.435699999999997</v>
      </c>
      <c r="F5424">
        <f>_xlfn.XLOOKUP(Table1[[#This Row],[Location]],'Location analysis'!A:A,'Location analysis'!C:C)</f>
        <v>-74.125200000000007</v>
      </c>
      <c r="G5424" t="s">
        <v>329</v>
      </c>
      <c r="H5424" t="s">
        <v>49</v>
      </c>
      <c r="I5424">
        <v>15452329168</v>
      </c>
      <c r="J5424" t="s">
        <v>818</v>
      </c>
      <c r="K5424" t="s">
        <v>51</v>
      </c>
      <c r="L5424">
        <v>143</v>
      </c>
      <c r="M5424">
        <v>2.5</v>
      </c>
      <c r="N5424">
        <v>1</v>
      </c>
      <c r="O5424">
        <v>143</v>
      </c>
      <c r="P5424">
        <v>2.5</v>
      </c>
      <c r="Q5424">
        <v>1</v>
      </c>
      <c r="R5424">
        <v>2.5</v>
      </c>
      <c r="S5424">
        <v>2.5</v>
      </c>
      <c r="T5424" s="1">
        <v>44771</v>
      </c>
      <c r="U5424" t="str">
        <f t="shared" si="420"/>
        <v>Snapple Tea - Raspberry</v>
      </c>
      <c r="V5424" t="str">
        <f t="shared" si="421"/>
        <v>Non Carbonated</v>
      </c>
      <c r="W5424" t="s">
        <v>49</v>
      </c>
      <c r="X5424" t="b">
        <f t="shared" si="423"/>
        <v>1</v>
      </c>
      <c r="Y5424">
        <f t="shared" si="422"/>
        <v>2.5</v>
      </c>
      <c r="Z5424" s="2">
        <f t="shared" si="424"/>
        <v>1.6666666666666667</v>
      </c>
      <c r="AA5424" t="s">
        <v>330</v>
      </c>
      <c r="AB5424" t="s">
        <v>144</v>
      </c>
      <c r="AD5424" t="s">
        <v>132</v>
      </c>
      <c r="AE5424" t="s">
        <v>819</v>
      </c>
      <c r="AF5424">
        <v>2022</v>
      </c>
    </row>
    <row r="5425" spans="1:32" x14ac:dyDescent="0.25">
      <c r="A5425" t="s">
        <v>29</v>
      </c>
      <c r="B5425" t="s">
        <v>67</v>
      </c>
      <c r="C5425" t="s">
        <v>68</v>
      </c>
      <c r="D5425" t="s">
        <v>69</v>
      </c>
      <c r="E5425">
        <f>_xlfn.XLOOKUP(Table1[[#This Row],[Location]],'Location analysis'!A:A,'Location analysis'!B:B)</f>
        <v>40.435699999999997</v>
      </c>
      <c r="F5425">
        <f>_xlfn.XLOOKUP(Table1[[#This Row],[Location]],'Location analysis'!A:A,'Location analysis'!C:C)</f>
        <v>-74.125200000000007</v>
      </c>
      <c r="G5425" t="s">
        <v>70</v>
      </c>
      <c r="H5425" t="s">
        <v>34</v>
      </c>
      <c r="I5425">
        <v>15452401095</v>
      </c>
      <c r="J5425" t="s">
        <v>818</v>
      </c>
      <c r="K5425" t="s">
        <v>51</v>
      </c>
      <c r="L5425">
        <v>144</v>
      </c>
      <c r="M5425">
        <v>3</v>
      </c>
      <c r="N5425">
        <v>1</v>
      </c>
      <c r="O5425">
        <v>144</v>
      </c>
      <c r="P5425">
        <v>3</v>
      </c>
      <c r="Q5425">
        <v>1</v>
      </c>
      <c r="R5425">
        <v>3</v>
      </c>
      <c r="S5425">
        <v>3</v>
      </c>
      <c r="T5425" s="1">
        <v>44771</v>
      </c>
      <c r="U5425" t="str">
        <f t="shared" si="420"/>
        <v>Monster Energy Original</v>
      </c>
      <c r="V5425" t="str">
        <f t="shared" si="421"/>
        <v>Carbonated</v>
      </c>
      <c r="W5425" t="s">
        <v>34</v>
      </c>
      <c r="X5425" t="b">
        <f t="shared" si="423"/>
        <v>1</v>
      </c>
      <c r="Y5425">
        <f t="shared" si="422"/>
        <v>3</v>
      </c>
      <c r="Z5425" s="2">
        <f t="shared" si="424"/>
        <v>2</v>
      </c>
      <c r="AA5425" t="s">
        <v>70</v>
      </c>
      <c r="AD5425" t="s">
        <v>132</v>
      </c>
      <c r="AE5425" t="s">
        <v>819</v>
      </c>
      <c r="AF5425">
        <v>2022</v>
      </c>
    </row>
    <row r="5426" spans="1:32" x14ac:dyDescent="0.25">
      <c r="A5426" t="s">
        <v>29</v>
      </c>
      <c r="B5426" t="s">
        <v>67</v>
      </c>
      <c r="C5426" t="s">
        <v>68</v>
      </c>
      <c r="D5426" t="s">
        <v>69</v>
      </c>
      <c r="E5426">
        <f>_xlfn.XLOOKUP(Table1[[#This Row],[Location]],'Location analysis'!A:A,'Location analysis'!B:B)</f>
        <v>40.435699999999997</v>
      </c>
      <c r="F5426">
        <f>_xlfn.XLOOKUP(Table1[[#This Row],[Location]],'Location analysis'!A:A,'Location analysis'!C:C)</f>
        <v>-74.125200000000007</v>
      </c>
      <c r="G5426" t="s">
        <v>750</v>
      </c>
      <c r="H5426" t="s">
        <v>49</v>
      </c>
      <c r="I5426">
        <v>15452424895</v>
      </c>
      <c r="J5426" t="s">
        <v>818</v>
      </c>
      <c r="K5426" t="s">
        <v>51</v>
      </c>
      <c r="L5426">
        <v>147</v>
      </c>
      <c r="M5426">
        <v>2.5</v>
      </c>
      <c r="N5426">
        <v>1</v>
      </c>
      <c r="O5426">
        <v>147</v>
      </c>
      <c r="P5426">
        <v>2.5</v>
      </c>
      <c r="Q5426">
        <v>1</v>
      </c>
      <c r="R5426">
        <v>2.5</v>
      </c>
      <c r="S5426">
        <v>2.5</v>
      </c>
      <c r="T5426" s="1">
        <v>44771</v>
      </c>
      <c r="U5426" t="str">
        <f t="shared" si="420"/>
        <v>Snapple Tea - Peach</v>
      </c>
      <c r="V5426" t="str">
        <f t="shared" si="421"/>
        <v>Non Carbonated</v>
      </c>
      <c r="W5426" t="s">
        <v>49</v>
      </c>
      <c r="X5426" t="b">
        <f t="shared" si="423"/>
        <v>1</v>
      </c>
      <c r="Y5426">
        <f t="shared" si="422"/>
        <v>2.5</v>
      </c>
      <c r="Z5426" s="2">
        <f t="shared" si="424"/>
        <v>1.6666666666666667</v>
      </c>
      <c r="AA5426" t="s">
        <v>330</v>
      </c>
      <c r="AB5426" t="s">
        <v>751</v>
      </c>
      <c r="AD5426" t="s">
        <v>132</v>
      </c>
      <c r="AE5426" t="s">
        <v>819</v>
      </c>
      <c r="AF5426">
        <v>2022</v>
      </c>
    </row>
    <row r="5427" spans="1:32" x14ac:dyDescent="0.25">
      <c r="A5427" t="s">
        <v>29</v>
      </c>
      <c r="B5427" t="s">
        <v>67</v>
      </c>
      <c r="C5427" t="s">
        <v>68</v>
      </c>
      <c r="D5427" t="s">
        <v>69</v>
      </c>
      <c r="E5427">
        <f>_xlfn.XLOOKUP(Table1[[#This Row],[Location]],'Location analysis'!A:A,'Location analysis'!B:B)</f>
        <v>40.435699999999997</v>
      </c>
      <c r="F5427">
        <f>_xlfn.XLOOKUP(Table1[[#This Row],[Location]],'Location analysis'!A:A,'Location analysis'!C:C)</f>
        <v>-74.125200000000007</v>
      </c>
      <c r="G5427" t="s">
        <v>413</v>
      </c>
      <c r="H5427" t="s">
        <v>43</v>
      </c>
      <c r="I5427">
        <v>15452425993</v>
      </c>
      <c r="J5427" t="s">
        <v>818</v>
      </c>
      <c r="K5427" t="s">
        <v>51</v>
      </c>
      <c r="L5427">
        <v>120</v>
      </c>
      <c r="M5427">
        <v>1.5</v>
      </c>
      <c r="N5427">
        <v>1</v>
      </c>
      <c r="O5427">
        <v>120</v>
      </c>
      <c r="P5427">
        <v>1.5</v>
      </c>
      <c r="Q5427">
        <v>1</v>
      </c>
      <c r="R5427">
        <v>1.5</v>
      </c>
      <c r="S5427">
        <v>1.5</v>
      </c>
      <c r="T5427" s="1">
        <v>44771</v>
      </c>
      <c r="U5427" t="str">
        <f t="shared" si="420"/>
        <v>Doritos Cool Ranch</v>
      </c>
      <c r="V5427" t="str">
        <f t="shared" si="421"/>
        <v>Food</v>
      </c>
      <c r="W5427" t="s">
        <v>43</v>
      </c>
      <c r="X5427" t="b">
        <f t="shared" si="423"/>
        <v>1</v>
      </c>
      <c r="Y5427">
        <f t="shared" si="422"/>
        <v>1.5</v>
      </c>
      <c r="Z5427" s="2">
        <f t="shared" si="424"/>
        <v>1</v>
      </c>
      <c r="AA5427" t="s">
        <v>413</v>
      </c>
      <c r="AD5427" t="s">
        <v>132</v>
      </c>
      <c r="AE5427" t="s">
        <v>819</v>
      </c>
      <c r="AF5427">
        <v>2022</v>
      </c>
    </row>
    <row r="5428" spans="1:32" x14ac:dyDescent="0.25">
      <c r="A5428" t="s">
        <v>29</v>
      </c>
      <c r="B5428" t="s">
        <v>67</v>
      </c>
      <c r="C5428" t="s">
        <v>68</v>
      </c>
      <c r="D5428" t="s">
        <v>69</v>
      </c>
      <c r="E5428">
        <f>_xlfn.XLOOKUP(Table1[[#This Row],[Location]],'Location analysis'!A:A,'Location analysis'!B:B)</f>
        <v>40.435699999999997</v>
      </c>
      <c r="F5428">
        <f>_xlfn.XLOOKUP(Table1[[#This Row],[Location]],'Location analysis'!A:A,'Location analysis'!C:C)</f>
        <v>-74.125200000000007</v>
      </c>
      <c r="G5428" t="s">
        <v>70</v>
      </c>
      <c r="H5428" t="s">
        <v>34</v>
      </c>
      <c r="I5428">
        <v>15452596839</v>
      </c>
      <c r="J5428" t="s">
        <v>818</v>
      </c>
      <c r="K5428" t="s">
        <v>51</v>
      </c>
      <c r="L5428">
        <v>146</v>
      </c>
      <c r="M5428">
        <v>3</v>
      </c>
      <c r="N5428">
        <v>1</v>
      </c>
      <c r="O5428">
        <v>146</v>
      </c>
      <c r="P5428">
        <v>3</v>
      </c>
      <c r="Q5428">
        <v>1</v>
      </c>
      <c r="R5428">
        <v>3</v>
      </c>
      <c r="S5428">
        <v>3</v>
      </c>
      <c r="T5428" s="1">
        <v>44771</v>
      </c>
      <c r="U5428" t="str">
        <f t="shared" si="420"/>
        <v>Monster Energy Original</v>
      </c>
      <c r="V5428" t="str">
        <f t="shared" si="421"/>
        <v>Carbonated</v>
      </c>
      <c r="W5428" t="s">
        <v>34</v>
      </c>
      <c r="X5428" t="b">
        <f t="shared" si="423"/>
        <v>1</v>
      </c>
      <c r="Y5428">
        <f t="shared" si="422"/>
        <v>3</v>
      </c>
      <c r="Z5428" s="2">
        <f t="shared" si="424"/>
        <v>2</v>
      </c>
      <c r="AA5428" t="s">
        <v>70</v>
      </c>
      <c r="AD5428" t="s">
        <v>132</v>
      </c>
      <c r="AE5428" t="s">
        <v>819</v>
      </c>
      <c r="AF5428">
        <v>2022</v>
      </c>
    </row>
    <row r="5429" spans="1:32" x14ac:dyDescent="0.25">
      <c r="A5429" t="s">
        <v>29</v>
      </c>
      <c r="B5429" t="s">
        <v>67</v>
      </c>
      <c r="C5429" t="s">
        <v>68</v>
      </c>
      <c r="D5429" t="s">
        <v>69</v>
      </c>
      <c r="E5429">
        <f>_xlfn.XLOOKUP(Table1[[#This Row],[Location]],'Location analysis'!A:A,'Location analysis'!B:B)</f>
        <v>40.435699999999997</v>
      </c>
      <c r="F5429">
        <f>_xlfn.XLOOKUP(Table1[[#This Row],[Location]],'Location analysis'!A:A,'Location analysis'!C:C)</f>
        <v>-74.125200000000007</v>
      </c>
      <c r="G5429" t="s">
        <v>413</v>
      </c>
      <c r="H5429" t="s">
        <v>43</v>
      </c>
      <c r="I5429">
        <v>15452601748</v>
      </c>
      <c r="J5429" t="s">
        <v>818</v>
      </c>
      <c r="K5429" t="s">
        <v>51</v>
      </c>
      <c r="L5429">
        <v>120</v>
      </c>
      <c r="M5429">
        <v>1.5</v>
      </c>
      <c r="N5429">
        <v>1</v>
      </c>
      <c r="O5429">
        <v>120</v>
      </c>
      <c r="P5429">
        <v>1.5</v>
      </c>
      <c r="Q5429">
        <v>1</v>
      </c>
      <c r="R5429">
        <v>1.5</v>
      </c>
      <c r="S5429">
        <v>1.5</v>
      </c>
      <c r="T5429" s="1">
        <v>44771</v>
      </c>
      <c r="U5429" t="str">
        <f t="shared" si="420"/>
        <v>Doritos Cool Ranch</v>
      </c>
      <c r="V5429" t="str">
        <f t="shared" si="421"/>
        <v>Food</v>
      </c>
      <c r="W5429" t="s">
        <v>43</v>
      </c>
      <c r="X5429" t="b">
        <f t="shared" si="423"/>
        <v>1</v>
      </c>
      <c r="Y5429">
        <f t="shared" si="422"/>
        <v>1.5</v>
      </c>
      <c r="Z5429" s="2">
        <f t="shared" si="424"/>
        <v>1</v>
      </c>
      <c r="AA5429" t="s">
        <v>413</v>
      </c>
      <c r="AD5429" t="s">
        <v>132</v>
      </c>
      <c r="AE5429" t="s">
        <v>819</v>
      </c>
      <c r="AF5429">
        <v>2022</v>
      </c>
    </row>
    <row r="5430" spans="1:32" x14ac:dyDescent="0.25">
      <c r="A5430" t="s">
        <v>29</v>
      </c>
      <c r="B5430" t="s">
        <v>67</v>
      </c>
      <c r="C5430" t="s">
        <v>68</v>
      </c>
      <c r="D5430" t="s">
        <v>69</v>
      </c>
      <c r="E5430">
        <f>_xlfn.XLOOKUP(Table1[[#This Row],[Location]],'Location analysis'!A:A,'Location analysis'!B:B)</f>
        <v>40.435699999999997</v>
      </c>
      <c r="F5430">
        <f>_xlfn.XLOOKUP(Table1[[#This Row],[Location]],'Location analysis'!A:A,'Location analysis'!C:C)</f>
        <v>-74.125200000000007</v>
      </c>
      <c r="G5430" t="s">
        <v>70</v>
      </c>
      <c r="H5430" t="s">
        <v>34</v>
      </c>
      <c r="I5430">
        <v>15452883147</v>
      </c>
      <c r="J5430" t="s">
        <v>818</v>
      </c>
      <c r="K5430" t="s">
        <v>51</v>
      </c>
      <c r="L5430">
        <v>146</v>
      </c>
      <c r="M5430">
        <v>3</v>
      </c>
      <c r="N5430">
        <v>1</v>
      </c>
      <c r="O5430">
        <v>146</v>
      </c>
      <c r="P5430">
        <v>3</v>
      </c>
      <c r="Q5430">
        <v>1</v>
      </c>
      <c r="R5430">
        <v>3</v>
      </c>
      <c r="S5430">
        <v>3</v>
      </c>
      <c r="T5430" s="1">
        <v>44771</v>
      </c>
      <c r="U5430" t="str">
        <f t="shared" si="420"/>
        <v>Monster Energy Original</v>
      </c>
      <c r="V5430" t="str">
        <f t="shared" si="421"/>
        <v>Carbonated</v>
      </c>
      <c r="W5430" t="s">
        <v>34</v>
      </c>
      <c r="X5430" t="b">
        <f t="shared" si="423"/>
        <v>1</v>
      </c>
      <c r="Y5430">
        <f t="shared" si="422"/>
        <v>3</v>
      </c>
      <c r="Z5430" s="2">
        <f t="shared" si="424"/>
        <v>2</v>
      </c>
      <c r="AA5430" t="s">
        <v>70</v>
      </c>
      <c r="AD5430" t="s">
        <v>132</v>
      </c>
      <c r="AE5430" t="s">
        <v>819</v>
      </c>
      <c r="AF5430">
        <v>2022</v>
      </c>
    </row>
    <row r="5431" spans="1:32" x14ac:dyDescent="0.25">
      <c r="A5431" t="s">
        <v>29</v>
      </c>
      <c r="B5431" t="s">
        <v>67</v>
      </c>
      <c r="C5431" t="s">
        <v>68</v>
      </c>
      <c r="D5431" t="s">
        <v>69</v>
      </c>
      <c r="E5431">
        <f>_xlfn.XLOOKUP(Table1[[#This Row],[Location]],'Location analysis'!A:A,'Location analysis'!B:B)</f>
        <v>40.435699999999997</v>
      </c>
      <c r="F5431">
        <f>_xlfn.XLOOKUP(Table1[[#This Row],[Location]],'Location analysis'!A:A,'Location analysis'!C:C)</f>
        <v>-74.125200000000007</v>
      </c>
      <c r="G5431" t="s">
        <v>186</v>
      </c>
      <c r="H5431" t="s">
        <v>43</v>
      </c>
      <c r="I5431">
        <v>15453053272</v>
      </c>
      <c r="J5431" t="s">
        <v>818</v>
      </c>
      <c r="K5431" t="s">
        <v>51</v>
      </c>
      <c r="L5431">
        <v>123</v>
      </c>
      <c r="M5431">
        <v>1.5</v>
      </c>
      <c r="N5431">
        <v>1</v>
      </c>
      <c r="O5431">
        <v>123</v>
      </c>
      <c r="P5431">
        <v>1.5</v>
      </c>
      <c r="Q5431">
        <v>1</v>
      </c>
      <c r="R5431">
        <v>1.5</v>
      </c>
      <c r="S5431">
        <v>1.5</v>
      </c>
      <c r="T5431" s="1">
        <v>44771</v>
      </c>
      <c r="U5431" t="str">
        <f t="shared" si="420"/>
        <v>Ruffles Baked  - Cheddar &amp; Sour Cream</v>
      </c>
      <c r="V5431" t="str">
        <f t="shared" si="421"/>
        <v>Food</v>
      </c>
      <c r="W5431" t="s">
        <v>43</v>
      </c>
      <c r="X5431" t="b">
        <f t="shared" si="423"/>
        <v>1</v>
      </c>
      <c r="Y5431">
        <f t="shared" si="422"/>
        <v>1.5</v>
      </c>
      <c r="Z5431" s="2">
        <f t="shared" si="424"/>
        <v>1</v>
      </c>
      <c r="AA5431" t="s">
        <v>187</v>
      </c>
      <c r="AB5431" t="s">
        <v>188</v>
      </c>
      <c r="AD5431" t="s">
        <v>132</v>
      </c>
      <c r="AE5431" t="s">
        <v>819</v>
      </c>
      <c r="AF5431">
        <v>2022</v>
      </c>
    </row>
    <row r="5432" spans="1:32" x14ac:dyDescent="0.25">
      <c r="A5432" t="s">
        <v>29</v>
      </c>
      <c r="B5432" t="s">
        <v>67</v>
      </c>
      <c r="C5432" t="s">
        <v>68</v>
      </c>
      <c r="D5432" t="s">
        <v>69</v>
      </c>
      <c r="E5432">
        <f>_xlfn.XLOOKUP(Table1[[#This Row],[Location]],'Location analysis'!A:A,'Location analysis'!B:B)</f>
        <v>40.435699999999997</v>
      </c>
      <c r="F5432">
        <f>_xlfn.XLOOKUP(Table1[[#This Row],[Location]],'Location analysis'!A:A,'Location analysis'!C:C)</f>
        <v>-74.125200000000007</v>
      </c>
      <c r="G5432" t="s">
        <v>722</v>
      </c>
      <c r="H5432" t="s">
        <v>49</v>
      </c>
      <c r="I5432">
        <v>15453073119</v>
      </c>
      <c r="J5432" t="s">
        <v>818</v>
      </c>
      <c r="K5432" t="s">
        <v>51</v>
      </c>
      <c r="L5432">
        <v>145</v>
      </c>
      <c r="M5432">
        <v>2.5</v>
      </c>
      <c r="N5432">
        <v>1</v>
      </c>
      <c r="O5432">
        <v>145</v>
      </c>
      <c r="P5432">
        <v>2.5</v>
      </c>
      <c r="Q5432">
        <v>1</v>
      </c>
      <c r="R5432">
        <v>2.5</v>
      </c>
      <c r="S5432">
        <v>2.5</v>
      </c>
      <c r="T5432" s="1">
        <v>44771</v>
      </c>
      <c r="U5432" t="str">
        <f t="shared" si="420"/>
        <v>Snapple Tea - Lemon</v>
      </c>
      <c r="V5432" t="str">
        <f t="shared" si="421"/>
        <v>Non Carbonated</v>
      </c>
      <c r="W5432" t="s">
        <v>49</v>
      </c>
      <c r="X5432" t="b">
        <f t="shared" si="423"/>
        <v>1</v>
      </c>
      <c r="Y5432">
        <f t="shared" si="422"/>
        <v>2.5</v>
      </c>
      <c r="Z5432" s="2">
        <f t="shared" si="424"/>
        <v>1.6666666666666667</v>
      </c>
      <c r="AA5432" t="s">
        <v>330</v>
      </c>
      <c r="AB5432" t="s">
        <v>76</v>
      </c>
      <c r="AD5432" t="s">
        <v>132</v>
      </c>
      <c r="AE5432" t="s">
        <v>819</v>
      </c>
      <c r="AF5432">
        <v>2022</v>
      </c>
    </row>
    <row r="5433" spans="1:32" x14ac:dyDescent="0.25">
      <c r="A5433" t="s">
        <v>29</v>
      </c>
      <c r="B5433" t="s">
        <v>67</v>
      </c>
      <c r="C5433" t="s">
        <v>68</v>
      </c>
      <c r="D5433" t="s">
        <v>69</v>
      </c>
      <c r="E5433">
        <f>_xlfn.XLOOKUP(Table1[[#This Row],[Location]],'Location analysis'!A:A,'Location analysis'!B:B)</f>
        <v>40.435699999999997</v>
      </c>
      <c r="F5433">
        <f>_xlfn.XLOOKUP(Table1[[#This Row],[Location]],'Location analysis'!A:A,'Location analysis'!C:C)</f>
        <v>-74.125200000000007</v>
      </c>
      <c r="G5433" t="s">
        <v>70</v>
      </c>
      <c r="H5433" t="s">
        <v>34</v>
      </c>
      <c r="I5433">
        <v>15454621071</v>
      </c>
      <c r="J5433" t="s">
        <v>820</v>
      </c>
      <c r="K5433" t="s">
        <v>51</v>
      </c>
      <c r="L5433">
        <v>146</v>
      </c>
      <c r="M5433">
        <v>3</v>
      </c>
      <c r="N5433">
        <v>1</v>
      </c>
      <c r="O5433">
        <v>146</v>
      </c>
      <c r="P5433">
        <v>3</v>
      </c>
      <c r="Q5433">
        <v>1</v>
      </c>
      <c r="R5433">
        <v>3</v>
      </c>
      <c r="S5433">
        <v>3</v>
      </c>
      <c r="T5433" s="1">
        <v>44772</v>
      </c>
      <c r="U5433" t="str">
        <f t="shared" si="420"/>
        <v>Monster Energy Original</v>
      </c>
      <c r="V5433" t="str">
        <f t="shared" si="421"/>
        <v>Carbonated</v>
      </c>
      <c r="W5433" t="s">
        <v>34</v>
      </c>
      <c r="X5433" t="b">
        <f t="shared" si="423"/>
        <v>1</v>
      </c>
      <c r="Y5433">
        <f t="shared" si="422"/>
        <v>3</v>
      </c>
      <c r="Z5433" s="2">
        <f t="shared" si="424"/>
        <v>2</v>
      </c>
      <c r="AA5433" t="s">
        <v>70</v>
      </c>
      <c r="AD5433" t="s">
        <v>40</v>
      </c>
      <c r="AE5433" t="s">
        <v>821</v>
      </c>
      <c r="AF5433">
        <v>2022</v>
      </c>
    </row>
    <row r="5434" spans="1:32" x14ac:dyDescent="0.25">
      <c r="A5434" t="s">
        <v>29</v>
      </c>
      <c r="B5434" t="s">
        <v>67</v>
      </c>
      <c r="C5434" t="s">
        <v>68</v>
      </c>
      <c r="D5434" t="s">
        <v>69</v>
      </c>
      <c r="E5434">
        <f>_xlfn.XLOOKUP(Table1[[#This Row],[Location]],'Location analysis'!A:A,'Location analysis'!B:B)</f>
        <v>40.435699999999997</v>
      </c>
      <c r="F5434">
        <f>_xlfn.XLOOKUP(Table1[[#This Row],[Location]],'Location analysis'!A:A,'Location analysis'!C:C)</f>
        <v>-74.125200000000007</v>
      </c>
      <c r="G5434" t="s">
        <v>70</v>
      </c>
      <c r="H5434" t="s">
        <v>34</v>
      </c>
      <c r="I5434">
        <v>15454657224</v>
      </c>
      <c r="J5434" t="s">
        <v>820</v>
      </c>
      <c r="K5434" t="s">
        <v>51</v>
      </c>
      <c r="L5434">
        <v>146</v>
      </c>
      <c r="M5434">
        <v>3</v>
      </c>
      <c r="N5434">
        <v>1</v>
      </c>
      <c r="O5434">
        <v>146</v>
      </c>
      <c r="P5434">
        <v>3</v>
      </c>
      <c r="Q5434">
        <v>1</v>
      </c>
      <c r="R5434">
        <v>3</v>
      </c>
      <c r="S5434">
        <v>3</v>
      </c>
      <c r="T5434" s="1">
        <v>44772</v>
      </c>
      <c r="U5434" t="str">
        <f t="shared" si="420"/>
        <v>Monster Energy Original</v>
      </c>
      <c r="V5434" t="str">
        <f t="shared" si="421"/>
        <v>Carbonated</v>
      </c>
      <c r="W5434" t="s">
        <v>34</v>
      </c>
      <c r="X5434" t="b">
        <f t="shared" si="423"/>
        <v>1</v>
      </c>
      <c r="Y5434">
        <f t="shared" si="422"/>
        <v>3</v>
      </c>
      <c r="Z5434" s="2">
        <f t="shared" si="424"/>
        <v>2</v>
      </c>
      <c r="AA5434" t="s">
        <v>70</v>
      </c>
      <c r="AD5434" t="s">
        <v>40</v>
      </c>
      <c r="AE5434" t="s">
        <v>821</v>
      </c>
      <c r="AF5434">
        <v>2022</v>
      </c>
    </row>
    <row r="5435" spans="1:32" x14ac:dyDescent="0.25">
      <c r="A5435" t="s">
        <v>29</v>
      </c>
      <c r="B5435" t="s">
        <v>394</v>
      </c>
      <c r="C5435" t="s">
        <v>395</v>
      </c>
      <c r="D5435" t="s">
        <v>396</v>
      </c>
      <c r="E5435">
        <f>_xlfn.XLOOKUP(Table1[[#This Row],[Location]],'Location analysis'!A:A,'Location analysis'!B:B)</f>
        <v>40.416893999999999</v>
      </c>
      <c r="F5435">
        <f>_xlfn.XLOOKUP(Table1[[#This Row],[Location]],'Location analysis'!A:A,'Location analysis'!C:C)</f>
        <v>-74.420399000000003</v>
      </c>
      <c r="G5435" t="s">
        <v>84</v>
      </c>
      <c r="H5435" t="s">
        <v>43</v>
      </c>
      <c r="I5435">
        <v>15454922395</v>
      </c>
      <c r="J5435" t="s">
        <v>820</v>
      </c>
      <c r="K5435" t="s">
        <v>51</v>
      </c>
      <c r="L5435">
        <v>131</v>
      </c>
      <c r="M5435">
        <v>2</v>
      </c>
      <c r="N5435">
        <v>1</v>
      </c>
      <c r="O5435">
        <v>131</v>
      </c>
      <c r="P5435">
        <v>2</v>
      </c>
      <c r="Q5435">
        <v>1</v>
      </c>
      <c r="R5435">
        <v>2</v>
      </c>
      <c r="S5435">
        <v>2</v>
      </c>
      <c r="T5435" s="1">
        <v>44773</v>
      </c>
      <c r="U5435" t="str">
        <f t="shared" si="420"/>
        <v>Wonderful Pistachios - Variety</v>
      </c>
      <c r="V5435" t="str">
        <f t="shared" si="421"/>
        <v>Food</v>
      </c>
      <c r="W5435" t="s">
        <v>43</v>
      </c>
      <c r="X5435" t="b">
        <f t="shared" si="423"/>
        <v>1</v>
      </c>
      <c r="Y5435">
        <f t="shared" si="422"/>
        <v>2</v>
      </c>
      <c r="Z5435" s="2">
        <f t="shared" si="424"/>
        <v>1.3333333333333333</v>
      </c>
      <c r="AA5435" t="s">
        <v>85</v>
      </c>
      <c r="AB5435" t="s">
        <v>86</v>
      </c>
      <c r="AD5435" t="s">
        <v>40</v>
      </c>
      <c r="AE5435" t="s">
        <v>821</v>
      </c>
      <c r="AF5435">
        <v>2022</v>
      </c>
    </row>
    <row r="5436" spans="1:32" x14ac:dyDescent="0.25">
      <c r="A5436" t="s">
        <v>29</v>
      </c>
      <c r="B5436" t="s">
        <v>394</v>
      </c>
      <c r="C5436" t="s">
        <v>395</v>
      </c>
      <c r="D5436" t="s">
        <v>396</v>
      </c>
      <c r="E5436">
        <f>_xlfn.XLOOKUP(Table1[[#This Row],[Location]],'Location analysis'!A:A,'Location analysis'!B:B)</f>
        <v>40.416893999999999</v>
      </c>
      <c r="F5436">
        <f>_xlfn.XLOOKUP(Table1[[#This Row],[Location]],'Location analysis'!A:A,'Location analysis'!C:C)</f>
        <v>-74.420399000000003</v>
      </c>
      <c r="G5436" t="s">
        <v>125</v>
      </c>
      <c r="H5436" t="s">
        <v>97</v>
      </c>
      <c r="I5436">
        <v>15454936571</v>
      </c>
      <c r="J5436" t="s">
        <v>820</v>
      </c>
      <c r="K5436" t="s">
        <v>36</v>
      </c>
      <c r="L5436">
        <v>144</v>
      </c>
      <c r="M5436">
        <v>2</v>
      </c>
      <c r="N5436">
        <v>1</v>
      </c>
      <c r="O5436">
        <v>144</v>
      </c>
      <c r="P5436">
        <v>2</v>
      </c>
      <c r="Q5436">
        <v>1</v>
      </c>
      <c r="R5436">
        <v>2</v>
      </c>
      <c r="S5436">
        <v>2</v>
      </c>
      <c r="T5436" s="1">
        <v>44773</v>
      </c>
      <c r="U5436" t="str">
        <f t="shared" si="420"/>
        <v>S. Pellegrino Sparkling Mineral Water</v>
      </c>
      <c r="V5436" t="str">
        <f t="shared" si="421"/>
        <v>Water</v>
      </c>
      <c r="W5436" t="s">
        <v>97</v>
      </c>
      <c r="X5436" t="b">
        <f t="shared" si="423"/>
        <v>1</v>
      </c>
      <c r="Y5436">
        <f t="shared" si="422"/>
        <v>2</v>
      </c>
      <c r="Z5436" s="2">
        <f t="shared" si="424"/>
        <v>1.3333333333333333</v>
      </c>
      <c r="AA5436" t="s">
        <v>125</v>
      </c>
      <c r="AD5436" t="s">
        <v>40</v>
      </c>
      <c r="AE5436" t="s">
        <v>821</v>
      </c>
      <c r="AF5436">
        <v>2022</v>
      </c>
    </row>
    <row r="5437" spans="1:32" x14ac:dyDescent="0.25">
      <c r="A5437" t="s">
        <v>29</v>
      </c>
      <c r="B5437" t="s">
        <v>30</v>
      </c>
      <c r="C5437" t="s">
        <v>31</v>
      </c>
      <c r="D5437" t="s">
        <v>32</v>
      </c>
      <c r="E5437">
        <f>_xlfn.XLOOKUP(Table1[[#This Row],[Location]],'Location analysis'!A:A,'Location analysis'!B:B)</f>
        <v>40.423690999999998</v>
      </c>
      <c r="F5437">
        <f>_xlfn.XLOOKUP(Table1[[#This Row],[Location]],'Location analysis'!A:A,'Location analysis'!C:C)</f>
        <v>-74.380831999999998</v>
      </c>
      <c r="G5437" t="s">
        <v>192</v>
      </c>
      <c r="H5437" t="s">
        <v>43</v>
      </c>
      <c r="I5437">
        <v>15454962495</v>
      </c>
      <c r="J5437" t="s">
        <v>820</v>
      </c>
      <c r="K5437" t="s">
        <v>51</v>
      </c>
      <c r="L5437">
        <v>121</v>
      </c>
      <c r="M5437">
        <v>1.5</v>
      </c>
      <c r="N5437">
        <v>1</v>
      </c>
      <c r="O5437">
        <v>121</v>
      </c>
      <c r="P5437">
        <v>1.5</v>
      </c>
      <c r="Q5437">
        <v>1</v>
      </c>
      <c r="R5437">
        <v>1.5</v>
      </c>
      <c r="S5437">
        <v>1.5</v>
      </c>
      <c r="T5437" s="1">
        <v>44772</v>
      </c>
      <c r="U5437" t="str">
        <f t="shared" si="420"/>
        <v>CheezIt - Original</v>
      </c>
      <c r="V5437" t="str">
        <f t="shared" si="421"/>
        <v>Food</v>
      </c>
      <c r="W5437" t="s">
        <v>43</v>
      </c>
      <c r="X5437" t="b">
        <f t="shared" si="423"/>
        <v>1</v>
      </c>
      <c r="Y5437">
        <f t="shared" si="422"/>
        <v>1.5</v>
      </c>
      <c r="Z5437" s="2">
        <f t="shared" si="424"/>
        <v>1</v>
      </c>
      <c r="AA5437" t="s">
        <v>193</v>
      </c>
      <c r="AB5437" t="s">
        <v>150</v>
      </c>
      <c r="AD5437" t="s">
        <v>40</v>
      </c>
      <c r="AE5437" t="s">
        <v>821</v>
      </c>
      <c r="AF5437">
        <v>2022</v>
      </c>
    </row>
    <row r="5438" spans="1:32" x14ac:dyDescent="0.25">
      <c r="A5438" t="s">
        <v>29</v>
      </c>
      <c r="B5438" t="s">
        <v>46</v>
      </c>
      <c r="C5438" t="s">
        <v>31</v>
      </c>
      <c r="D5438" t="s">
        <v>47</v>
      </c>
      <c r="E5438">
        <f>_xlfn.XLOOKUP(Table1[[#This Row],[Location]],'Location analysis'!A:A,'Location analysis'!B:B)</f>
        <v>40.423690999999998</v>
      </c>
      <c r="F5438">
        <f>_xlfn.XLOOKUP(Table1[[#This Row],[Location]],'Location analysis'!A:A,'Location analysis'!C:C)</f>
        <v>-74.380831999999998</v>
      </c>
      <c r="G5438" t="s">
        <v>151</v>
      </c>
      <c r="H5438" t="s">
        <v>97</v>
      </c>
      <c r="I5438">
        <v>15455075680</v>
      </c>
      <c r="J5438" t="s">
        <v>820</v>
      </c>
      <c r="K5438" t="s">
        <v>51</v>
      </c>
      <c r="L5438">
        <v>145</v>
      </c>
      <c r="M5438">
        <v>2.75</v>
      </c>
      <c r="N5438">
        <v>1</v>
      </c>
      <c r="O5438">
        <v>145</v>
      </c>
      <c r="P5438">
        <v>2.75</v>
      </c>
      <c r="Q5438">
        <v>1</v>
      </c>
      <c r="R5438">
        <v>2.75</v>
      </c>
      <c r="S5438">
        <v>2.75</v>
      </c>
      <c r="T5438" s="1">
        <v>44772</v>
      </c>
      <c r="U5438" t="str">
        <f t="shared" si="420"/>
        <v>BodyArmor LYTE  - Peach Mango</v>
      </c>
      <c r="V5438" t="str">
        <f t="shared" si="421"/>
        <v>Water</v>
      </c>
      <c r="W5438" t="s">
        <v>97</v>
      </c>
      <c r="X5438" t="b">
        <f t="shared" si="423"/>
        <v>1</v>
      </c>
      <c r="Y5438">
        <f t="shared" si="422"/>
        <v>2.75</v>
      </c>
      <c r="Z5438" s="2">
        <f t="shared" si="424"/>
        <v>1.8333333333333333</v>
      </c>
      <c r="AA5438" t="s">
        <v>152</v>
      </c>
      <c r="AB5438" t="s">
        <v>153</v>
      </c>
      <c r="AD5438" t="s">
        <v>40</v>
      </c>
      <c r="AE5438" t="s">
        <v>821</v>
      </c>
      <c r="AF5438">
        <v>2022</v>
      </c>
    </row>
    <row r="5439" spans="1:32" x14ac:dyDescent="0.25">
      <c r="A5439" t="s">
        <v>29</v>
      </c>
      <c r="B5439" t="s">
        <v>46</v>
      </c>
      <c r="C5439" t="s">
        <v>31</v>
      </c>
      <c r="D5439" t="s">
        <v>47</v>
      </c>
      <c r="E5439">
        <f>_xlfn.XLOOKUP(Table1[[#This Row],[Location]],'Location analysis'!A:A,'Location analysis'!B:B)</f>
        <v>40.423690999999998</v>
      </c>
      <c r="F5439">
        <f>_xlfn.XLOOKUP(Table1[[#This Row],[Location]],'Location analysis'!A:A,'Location analysis'!C:C)</f>
        <v>-74.380831999999998</v>
      </c>
      <c r="G5439" t="s">
        <v>410</v>
      </c>
      <c r="H5439" t="s">
        <v>49</v>
      </c>
      <c r="I5439">
        <v>15455080986</v>
      </c>
      <c r="J5439" t="s">
        <v>820</v>
      </c>
      <c r="K5439" t="s">
        <v>51</v>
      </c>
      <c r="L5439">
        <v>142</v>
      </c>
      <c r="M5439">
        <v>2</v>
      </c>
      <c r="N5439">
        <v>1</v>
      </c>
      <c r="O5439">
        <v>142</v>
      </c>
      <c r="P5439">
        <v>2</v>
      </c>
      <c r="Q5439">
        <v>1</v>
      </c>
      <c r="R5439">
        <v>2</v>
      </c>
      <c r="S5439">
        <v>2</v>
      </c>
      <c r="T5439" s="1">
        <v>44772</v>
      </c>
      <c r="U5439" t="str">
        <f t="shared" si="420"/>
        <v>Iberia Coconut Water</v>
      </c>
      <c r="V5439" t="str">
        <f t="shared" si="421"/>
        <v>Non Carbonated</v>
      </c>
      <c r="W5439" t="s">
        <v>49</v>
      </c>
      <c r="X5439" t="b">
        <f t="shared" si="423"/>
        <v>1</v>
      </c>
      <c r="Y5439">
        <f t="shared" si="422"/>
        <v>2</v>
      </c>
      <c r="Z5439" s="2">
        <f t="shared" si="424"/>
        <v>1.3333333333333333</v>
      </c>
      <c r="AA5439" t="s">
        <v>410</v>
      </c>
      <c r="AD5439" t="s">
        <v>40</v>
      </c>
      <c r="AE5439" t="s">
        <v>821</v>
      </c>
      <c r="AF5439">
        <v>2022</v>
      </c>
    </row>
    <row r="5440" spans="1:32" x14ac:dyDescent="0.25">
      <c r="A5440" t="s">
        <v>29</v>
      </c>
      <c r="B5440" t="s">
        <v>30</v>
      </c>
      <c r="C5440" t="s">
        <v>31</v>
      </c>
      <c r="D5440" t="s">
        <v>32</v>
      </c>
      <c r="E5440">
        <f>_xlfn.XLOOKUP(Table1[[#This Row],[Location]],'Location analysis'!A:A,'Location analysis'!B:B)</f>
        <v>40.423690999999998</v>
      </c>
      <c r="F5440">
        <f>_xlfn.XLOOKUP(Table1[[#This Row],[Location]],'Location analysis'!A:A,'Location analysis'!C:C)</f>
        <v>-74.380831999999998</v>
      </c>
      <c r="G5440" t="s">
        <v>329</v>
      </c>
      <c r="H5440" t="s">
        <v>49</v>
      </c>
      <c r="I5440">
        <v>15455932292</v>
      </c>
      <c r="J5440" t="s">
        <v>820</v>
      </c>
      <c r="K5440" t="s">
        <v>36</v>
      </c>
      <c r="L5440">
        <v>144</v>
      </c>
      <c r="M5440">
        <v>2.75</v>
      </c>
      <c r="N5440">
        <v>1</v>
      </c>
      <c r="O5440">
        <v>144</v>
      </c>
      <c r="P5440">
        <v>2.75</v>
      </c>
      <c r="Q5440">
        <v>1</v>
      </c>
      <c r="R5440">
        <v>2.75</v>
      </c>
      <c r="S5440">
        <v>2.75</v>
      </c>
      <c r="T5440" s="1">
        <v>44772</v>
      </c>
      <c r="U5440" t="str">
        <f t="shared" si="420"/>
        <v>Snapple Tea - Raspberry</v>
      </c>
      <c r="V5440" t="str">
        <f t="shared" si="421"/>
        <v>Non Carbonated</v>
      </c>
      <c r="W5440" t="s">
        <v>49</v>
      </c>
      <c r="X5440" t="b">
        <f t="shared" si="423"/>
        <v>1</v>
      </c>
      <c r="Y5440">
        <f t="shared" si="422"/>
        <v>2.75</v>
      </c>
      <c r="Z5440" s="2">
        <f t="shared" si="424"/>
        <v>1.8333333333333333</v>
      </c>
      <c r="AA5440" t="s">
        <v>330</v>
      </c>
      <c r="AB5440" t="s">
        <v>144</v>
      </c>
      <c r="AD5440" t="s">
        <v>40</v>
      </c>
      <c r="AE5440" t="s">
        <v>821</v>
      </c>
      <c r="AF5440">
        <v>2022</v>
      </c>
    </row>
    <row r="5441" spans="1:32" x14ac:dyDescent="0.25">
      <c r="A5441" t="s">
        <v>29</v>
      </c>
      <c r="B5441" t="s">
        <v>30</v>
      </c>
      <c r="C5441" t="s">
        <v>31</v>
      </c>
      <c r="D5441" t="s">
        <v>32</v>
      </c>
      <c r="E5441">
        <f>_xlfn.XLOOKUP(Table1[[#This Row],[Location]],'Location analysis'!A:A,'Location analysis'!B:B)</f>
        <v>40.423690999999998</v>
      </c>
      <c r="F5441">
        <f>_xlfn.XLOOKUP(Table1[[#This Row],[Location]],'Location analysis'!A:A,'Location analysis'!C:C)</f>
        <v>-74.380831999999998</v>
      </c>
      <c r="G5441" t="s">
        <v>703</v>
      </c>
      <c r="I5441">
        <v>15457464666</v>
      </c>
      <c r="J5441" t="s">
        <v>822</v>
      </c>
      <c r="K5441" t="s">
        <v>36</v>
      </c>
      <c r="L5441">
        <v>140</v>
      </c>
      <c r="M5441">
        <v>1.5</v>
      </c>
      <c r="N5441">
        <v>1</v>
      </c>
      <c r="O5441">
        <v>140</v>
      </c>
      <c r="P5441">
        <v>1.5</v>
      </c>
      <c r="Q5441">
        <v>1</v>
      </c>
      <c r="R5441">
        <v>1.5</v>
      </c>
      <c r="S5441">
        <v>1.5</v>
      </c>
      <c r="T5441" s="1">
        <v>44773</v>
      </c>
      <c r="U5441" t="str">
        <f t="shared" si="420"/>
        <v>Canada Dry - Ginger Ale &amp; Lemonde</v>
      </c>
      <c r="V5441" t="str">
        <f t="shared" si="421"/>
        <v>Cell is Blank - Dis-regard</v>
      </c>
      <c r="W5441" t="s">
        <v>34</v>
      </c>
      <c r="X5441" t="b">
        <f t="shared" si="423"/>
        <v>1</v>
      </c>
      <c r="Y5441">
        <f t="shared" si="422"/>
        <v>1.5</v>
      </c>
      <c r="Z5441" s="2">
        <f t="shared" si="424"/>
        <v>1</v>
      </c>
      <c r="AA5441" t="s">
        <v>704</v>
      </c>
      <c r="AB5441" t="s">
        <v>705</v>
      </c>
      <c r="AD5441" t="s">
        <v>54</v>
      </c>
      <c r="AE5441" t="s">
        <v>823</v>
      </c>
      <c r="AF5441">
        <v>2022</v>
      </c>
    </row>
    <row r="5442" spans="1:32" x14ac:dyDescent="0.25">
      <c r="A5442" t="s">
        <v>29</v>
      </c>
      <c r="B5442" t="s">
        <v>394</v>
      </c>
      <c r="C5442" t="s">
        <v>395</v>
      </c>
      <c r="D5442" t="s">
        <v>396</v>
      </c>
      <c r="E5442">
        <f>_xlfn.XLOOKUP(Table1[[#This Row],[Location]],'Location analysis'!A:A,'Location analysis'!B:B)</f>
        <v>40.416893999999999</v>
      </c>
      <c r="F5442">
        <f>_xlfn.XLOOKUP(Table1[[#This Row],[Location]],'Location analysis'!A:A,'Location analysis'!C:C)</f>
        <v>-74.420399000000003</v>
      </c>
      <c r="G5442" t="s">
        <v>570</v>
      </c>
      <c r="H5442" t="s">
        <v>97</v>
      </c>
      <c r="I5442">
        <v>15457572468</v>
      </c>
      <c r="J5442" t="s">
        <v>822</v>
      </c>
      <c r="K5442" t="s">
        <v>36</v>
      </c>
      <c r="L5442">
        <v>147</v>
      </c>
      <c r="M5442">
        <v>2.75</v>
      </c>
      <c r="N5442">
        <v>1</v>
      </c>
      <c r="O5442">
        <v>147</v>
      </c>
      <c r="P5442">
        <v>2.75</v>
      </c>
      <c r="Q5442">
        <v>1</v>
      </c>
      <c r="R5442">
        <v>2.75</v>
      </c>
      <c r="S5442">
        <v>5.75</v>
      </c>
      <c r="T5442" s="1">
        <v>44773</v>
      </c>
      <c r="U5442" t="str">
        <f t="shared" ref="U5442:U5505" si="425">IF(G5442="","Cell is Blank - Dis-regard",G5442)</f>
        <v>BodyArmor LYTE - Strawberry Lemonade</v>
      </c>
      <c r="V5442" t="str">
        <f t="shared" ref="V5442:V5505" si="426">IF(H5442="","Cell is Blank - Dis-regard",H5442)</f>
        <v>Water</v>
      </c>
      <c r="W5442" t="s">
        <v>97</v>
      </c>
      <c r="X5442" t="b">
        <f t="shared" si="423"/>
        <v>1</v>
      </c>
      <c r="Y5442">
        <f t="shared" ref="Y5442:Y5505" si="427">IF(X5442="FALSE",M5442,M5442)</f>
        <v>2.75</v>
      </c>
      <c r="Z5442" s="2">
        <f t="shared" si="424"/>
        <v>1.8333333333333333</v>
      </c>
      <c r="AA5442" t="s">
        <v>571</v>
      </c>
      <c r="AB5442" t="s">
        <v>572</v>
      </c>
      <c r="AD5442" t="s">
        <v>54</v>
      </c>
      <c r="AE5442" t="s">
        <v>823</v>
      </c>
      <c r="AF5442">
        <v>2022</v>
      </c>
    </row>
    <row r="5443" spans="1:32" x14ac:dyDescent="0.25">
      <c r="A5443" t="s">
        <v>29</v>
      </c>
      <c r="B5443" t="s">
        <v>394</v>
      </c>
      <c r="C5443" t="s">
        <v>395</v>
      </c>
      <c r="D5443" t="s">
        <v>396</v>
      </c>
      <c r="E5443">
        <f>_xlfn.XLOOKUP(Table1[[#This Row],[Location]],'Location analysis'!A:A,'Location analysis'!B:B)</f>
        <v>40.416893999999999</v>
      </c>
      <c r="F5443">
        <f>_xlfn.XLOOKUP(Table1[[#This Row],[Location]],'Location analysis'!A:A,'Location analysis'!C:C)</f>
        <v>-74.420399000000003</v>
      </c>
      <c r="G5443" t="s">
        <v>733</v>
      </c>
      <c r="H5443" t="s">
        <v>43</v>
      </c>
      <c r="I5443">
        <v>15457572468</v>
      </c>
      <c r="J5443" t="s">
        <v>822</v>
      </c>
      <c r="K5443" t="s">
        <v>36</v>
      </c>
      <c r="L5443">
        <v>162</v>
      </c>
      <c r="M5443">
        <v>3</v>
      </c>
      <c r="N5443">
        <v>1</v>
      </c>
      <c r="O5443">
        <v>162</v>
      </c>
      <c r="P5443">
        <v>3</v>
      </c>
      <c r="Q5443">
        <v>1</v>
      </c>
      <c r="R5443">
        <v>3</v>
      </c>
      <c r="S5443">
        <v>5.75</v>
      </c>
      <c r="T5443" s="1">
        <v>44773</v>
      </c>
      <c r="U5443" t="str">
        <f t="shared" si="425"/>
        <v>Pringles - Sour Cream &amp; Onion</v>
      </c>
      <c r="V5443" t="str">
        <f t="shared" si="426"/>
        <v>Food</v>
      </c>
      <c r="W5443" t="s">
        <v>43</v>
      </c>
      <c r="X5443" t="b">
        <f t="shared" ref="X5443:X5506" si="428">M5443=P5443</f>
        <v>1</v>
      </c>
      <c r="Y5443">
        <f t="shared" si="427"/>
        <v>3</v>
      </c>
      <c r="Z5443" s="2">
        <f t="shared" ref="Z5443:Z5506" si="429">Y5443/1.5</f>
        <v>2</v>
      </c>
      <c r="AA5443" t="s">
        <v>728</v>
      </c>
      <c r="AB5443" t="s">
        <v>726</v>
      </c>
      <c r="AD5443" t="s">
        <v>54</v>
      </c>
      <c r="AE5443" t="s">
        <v>823</v>
      </c>
      <c r="AF5443">
        <v>2022</v>
      </c>
    </row>
    <row r="5444" spans="1:32" x14ac:dyDescent="0.25">
      <c r="A5444" t="s">
        <v>29</v>
      </c>
      <c r="B5444" t="s">
        <v>394</v>
      </c>
      <c r="C5444" t="s">
        <v>395</v>
      </c>
      <c r="D5444" t="s">
        <v>396</v>
      </c>
      <c r="E5444">
        <f>_xlfn.XLOOKUP(Table1[[#This Row],[Location]],'Location analysis'!A:A,'Location analysis'!B:B)</f>
        <v>40.416893999999999</v>
      </c>
      <c r="F5444">
        <f>_xlfn.XLOOKUP(Table1[[#This Row],[Location]],'Location analysis'!A:A,'Location analysis'!C:C)</f>
        <v>-74.420399000000003</v>
      </c>
      <c r="G5444" t="s">
        <v>84</v>
      </c>
      <c r="H5444" t="s">
        <v>43</v>
      </c>
      <c r="I5444">
        <v>15457784151</v>
      </c>
      <c r="J5444" t="s">
        <v>822</v>
      </c>
      <c r="K5444" t="s">
        <v>36</v>
      </c>
      <c r="L5444">
        <v>131</v>
      </c>
      <c r="M5444">
        <v>2</v>
      </c>
      <c r="N5444">
        <v>1</v>
      </c>
      <c r="O5444">
        <v>131</v>
      </c>
      <c r="P5444">
        <v>2</v>
      </c>
      <c r="Q5444">
        <v>1</v>
      </c>
      <c r="R5444">
        <v>2</v>
      </c>
      <c r="S5444">
        <v>3.5</v>
      </c>
      <c r="T5444" s="1">
        <v>44773</v>
      </c>
      <c r="U5444" t="str">
        <f t="shared" si="425"/>
        <v>Wonderful Pistachios - Variety</v>
      </c>
      <c r="V5444" t="str">
        <f t="shared" si="426"/>
        <v>Food</v>
      </c>
      <c r="W5444" t="s">
        <v>43</v>
      </c>
      <c r="X5444" t="b">
        <f t="shared" si="428"/>
        <v>1</v>
      </c>
      <c r="Y5444">
        <f t="shared" si="427"/>
        <v>2</v>
      </c>
      <c r="Z5444" s="2">
        <f t="shared" si="429"/>
        <v>1.3333333333333333</v>
      </c>
      <c r="AA5444" t="s">
        <v>85</v>
      </c>
      <c r="AB5444" t="s">
        <v>86</v>
      </c>
      <c r="AD5444" t="s">
        <v>54</v>
      </c>
      <c r="AE5444" t="s">
        <v>823</v>
      </c>
      <c r="AF5444">
        <v>2022</v>
      </c>
    </row>
    <row r="5445" spans="1:32" x14ac:dyDescent="0.25">
      <c r="A5445" t="s">
        <v>29</v>
      </c>
      <c r="B5445" t="s">
        <v>394</v>
      </c>
      <c r="C5445" t="s">
        <v>395</v>
      </c>
      <c r="D5445" t="s">
        <v>396</v>
      </c>
      <c r="E5445">
        <f>_xlfn.XLOOKUP(Table1[[#This Row],[Location]],'Location analysis'!A:A,'Location analysis'!B:B)</f>
        <v>40.416893999999999</v>
      </c>
      <c r="F5445">
        <f>_xlfn.XLOOKUP(Table1[[#This Row],[Location]],'Location analysis'!A:A,'Location analysis'!C:C)</f>
        <v>-74.420399000000003</v>
      </c>
      <c r="G5445" t="s">
        <v>56</v>
      </c>
      <c r="H5445" t="s">
        <v>43</v>
      </c>
      <c r="I5445">
        <v>15457784151</v>
      </c>
      <c r="J5445" t="s">
        <v>822</v>
      </c>
      <c r="K5445" t="s">
        <v>36</v>
      </c>
      <c r="L5445">
        <v>125</v>
      </c>
      <c r="M5445">
        <v>1.5</v>
      </c>
      <c r="N5445">
        <v>1</v>
      </c>
      <c r="O5445">
        <v>125</v>
      </c>
      <c r="P5445">
        <v>1.5</v>
      </c>
      <c r="Q5445">
        <v>1</v>
      </c>
      <c r="R5445">
        <v>1.5</v>
      </c>
      <c r="S5445">
        <v>3.5</v>
      </c>
      <c r="T5445" s="1">
        <v>44773</v>
      </c>
      <c r="U5445" t="str">
        <f t="shared" si="425"/>
        <v>Miss Vickie's Potato Chip - Sea Salt &amp; Vinega</v>
      </c>
      <c r="V5445" t="str">
        <f t="shared" si="426"/>
        <v>Food</v>
      </c>
      <c r="W5445" t="s">
        <v>43</v>
      </c>
      <c r="X5445" t="b">
        <f t="shared" si="428"/>
        <v>1</v>
      </c>
      <c r="Y5445">
        <f t="shared" si="427"/>
        <v>1.5</v>
      </c>
      <c r="Z5445" s="2">
        <f t="shared" si="429"/>
        <v>1</v>
      </c>
      <c r="AA5445" t="s">
        <v>58</v>
      </c>
      <c r="AB5445" t="s">
        <v>59</v>
      </c>
      <c r="AD5445" t="s">
        <v>54</v>
      </c>
      <c r="AE5445" t="s">
        <v>823</v>
      </c>
      <c r="AF5445">
        <v>2022</v>
      </c>
    </row>
    <row r="5446" spans="1:32" x14ac:dyDescent="0.25">
      <c r="A5446" t="s">
        <v>29</v>
      </c>
      <c r="B5446" t="s">
        <v>394</v>
      </c>
      <c r="C5446" t="s">
        <v>395</v>
      </c>
      <c r="D5446" t="s">
        <v>396</v>
      </c>
      <c r="E5446">
        <f>_xlfn.XLOOKUP(Table1[[#This Row],[Location]],'Location analysis'!A:A,'Location analysis'!B:B)</f>
        <v>40.416893999999999</v>
      </c>
      <c r="F5446">
        <f>_xlfn.XLOOKUP(Table1[[#This Row],[Location]],'Location analysis'!A:A,'Location analysis'!C:C)</f>
        <v>-74.420399000000003</v>
      </c>
      <c r="G5446" t="s">
        <v>56</v>
      </c>
      <c r="H5446" t="s">
        <v>43</v>
      </c>
      <c r="I5446">
        <v>15457786473</v>
      </c>
      <c r="J5446" t="s">
        <v>822</v>
      </c>
      <c r="K5446" t="s">
        <v>36</v>
      </c>
      <c r="L5446">
        <v>125</v>
      </c>
      <c r="M5446">
        <v>1.5</v>
      </c>
      <c r="N5446">
        <v>1</v>
      </c>
      <c r="O5446">
        <v>125</v>
      </c>
      <c r="P5446">
        <v>1.5</v>
      </c>
      <c r="Q5446">
        <v>1</v>
      </c>
      <c r="R5446">
        <v>1.5</v>
      </c>
      <c r="S5446">
        <v>1.5</v>
      </c>
      <c r="T5446" s="1">
        <v>44773</v>
      </c>
      <c r="U5446" t="str">
        <f t="shared" si="425"/>
        <v>Miss Vickie's Potato Chip - Sea Salt &amp; Vinega</v>
      </c>
      <c r="V5446" t="str">
        <f t="shared" si="426"/>
        <v>Food</v>
      </c>
      <c r="W5446" t="s">
        <v>43</v>
      </c>
      <c r="X5446" t="b">
        <f t="shared" si="428"/>
        <v>1</v>
      </c>
      <c r="Y5446">
        <f t="shared" si="427"/>
        <v>1.5</v>
      </c>
      <c r="Z5446" s="2">
        <f t="shared" si="429"/>
        <v>1</v>
      </c>
      <c r="AA5446" t="s">
        <v>58</v>
      </c>
      <c r="AB5446" t="s">
        <v>59</v>
      </c>
      <c r="AD5446" t="s">
        <v>54</v>
      </c>
      <c r="AE5446" t="s">
        <v>823</v>
      </c>
      <c r="AF5446">
        <v>2022</v>
      </c>
    </row>
    <row r="5447" spans="1:32" x14ac:dyDescent="0.25">
      <c r="A5447" t="s">
        <v>29</v>
      </c>
      <c r="B5447" t="s">
        <v>30</v>
      </c>
      <c r="C5447" t="s">
        <v>31</v>
      </c>
      <c r="D5447" t="s">
        <v>32</v>
      </c>
      <c r="E5447">
        <f>_xlfn.XLOOKUP(Table1[[#This Row],[Location]],'Location analysis'!A:A,'Location analysis'!B:B)</f>
        <v>40.423690999999998</v>
      </c>
      <c r="F5447">
        <f>_xlfn.XLOOKUP(Table1[[#This Row],[Location]],'Location analysis'!A:A,'Location analysis'!C:C)</f>
        <v>-74.380831999999998</v>
      </c>
      <c r="G5447" t="s">
        <v>329</v>
      </c>
      <c r="H5447" t="s">
        <v>49</v>
      </c>
      <c r="I5447">
        <v>15457811726</v>
      </c>
      <c r="J5447" t="s">
        <v>822</v>
      </c>
      <c r="K5447" t="s">
        <v>36</v>
      </c>
      <c r="L5447">
        <v>144</v>
      </c>
      <c r="M5447">
        <v>2.75</v>
      </c>
      <c r="N5447">
        <v>1</v>
      </c>
      <c r="O5447">
        <v>144</v>
      </c>
      <c r="P5447">
        <v>2.75</v>
      </c>
      <c r="Q5447">
        <v>1</v>
      </c>
      <c r="R5447">
        <v>2.75</v>
      </c>
      <c r="S5447">
        <v>2.75</v>
      </c>
      <c r="T5447" s="1">
        <v>44773</v>
      </c>
      <c r="U5447" t="str">
        <f t="shared" si="425"/>
        <v>Snapple Tea - Raspberry</v>
      </c>
      <c r="V5447" t="str">
        <f t="shared" si="426"/>
        <v>Non Carbonated</v>
      </c>
      <c r="W5447" t="s">
        <v>49</v>
      </c>
      <c r="X5447" t="b">
        <f t="shared" si="428"/>
        <v>1</v>
      </c>
      <c r="Y5447">
        <f t="shared" si="427"/>
        <v>2.75</v>
      </c>
      <c r="Z5447" s="2">
        <f t="shared" si="429"/>
        <v>1.8333333333333333</v>
      </c>
      <c r="AA5447" t="s">
        <v>330</v>
      </c>
      <c r="AB5447" t="s">
        <v>144</v>
      </c>
      <c r="AD5447" t="s">
        <v>54</v>
      </c>
      <c r="AE5447" t="s">
        <v>823</v>
      </c>
      <c r="AF5447">
        <v>2022</v>
      </c>
    </row>
    <row r="5448" spans="1:32" x14ac:dyDescent="0.25">
      <c r="A5448" t="s">
        <v>29</v>
      </c>
      <c r="B5448" t="s">
        <v>30</v>
      </c>
      <c r="C5448" t="s">
        <v>31</v>
      </c>
      <c r="D5448" t="s">
        <v>32</v>
      </c>
      <c r="E5448">
        <f>_xlfn.XLOOKUP(Table1[[#This Row],[Location]],'Location analysis'!A:A,'Location analysis'!B:B)</f>
        <v>40.423690999999998</v>
      </c>
      <c r="F5448">
        <f>_xlfn.XLOOKUP(Table1[[#This Row],[Location]],'Location analysis'!A:A,'Location analysis'!C:C)</f>
        <v>-74.380831999999998</v>
      </c>
      <c r="G5448" t="s">
        <v>248</v>
      </c>
      <c r="H5448" t="s">
        <v>43</v>
      </c>
      <c r="I5448">
        <v>15458430741</v>
      </c>
      <c r="J5448" t="s">
        <v>822</v>
      </c>
      <c r="K5448" t="s">
        <v>36</v>
      </c>
      <c r="L5448">
        <v>111</v>
      </c>
      <c r="M5448">
        <v>1.5</v>
      </c>
      <c r="N5448">
        <v>1</v>
      </c>
      <c r="O5448">
        <v>111</v>
      </c>
      <c r="P5448">
        <v>1.5</v>
      </c>
      <c r="Q5448">
        <v>1</v>
      </c>
      <c r="R5448">
        <v>1.5</v>
      </c>
      <c r="S5448">
        <v>1.5</v>
      </c>
      <c r="T5448" s="1">
        <v>44773</v>
      </c>
      <c r="U5448" t="str">
        <f t="shared" si="425"/>
        <v>Popchips Potato - Sea Salt</v>
      </c>
      <c r="V5448" t="str">
        <f t="shared" si="426"/>
        <v>Food</v>
      </c>
      <c r="W5448" t="s">
        <v>43</v>
      </c>
      <c r="X5448" t="b">
        <f t="shared" si="428"/>
        <v>1</v>
      </c>
      <c r="Y5448">
        <f t="shared" si="427"/>
        <v>1.5</v>
      </c>
      <c r="Z5448" s="2">
        <f t="shared" si="429"/>
        <v>1</v>
      </c>
      <c r="AA5448" t="s">
        <v>229</v>
      </c>
      <c r="AB5448" t="s">
        <v>157</v>
      </c>
      <c r="AD5448" t="s">
        <v>54</v>
      </c>
      <c r="AE5448" t="s">
        <v>823</v>
      </c>
      <c r="AF5448">
        <v>2022</v>
      </c>
    </row>
    <row r="5449" spans="1:32" x14ac:dyDescent="0.25">
      <c r="A5449" t="s">
        <v>29</v>
      </c>
      <c r="B5449" t="s">
        <v>67</v>
      </c>
      <c r="C5449" t="s">
        <v>68</v>
      </c>
      <c r="D5449" t="s">
        <v>69</v>
      </c>
      <c r="E5449">
        <f>_xlfn.XLOOKUP(Table1[[#This Row],[Location]],'Location analysis'!A:A,'Location analysis'!B:B)</f>
        <v>40.435699999999997</v>
      </c>
      <c r="F5449">
        <f>_xlfn.XLOOKUP(Table1[[#This Row],[Location]],'Location analysis'!A:A,'Location analysis'!C:C)</f>
        <v>-74.125200000000007</v>
      </c>
      <c r="G5449" t="s">
        <v>722</v>
      </c>
      <c r="H5449" t="s">
        <v>49</v>
      </c>
      <c r="I5449">
        <v>15459706497</v>
      </c>
      <c r="J5449" t="s">
        <v>824</v>
      </c>
      <c r="K5449" t="s">
        <v>36</v>
      </c>
      <c r="L5449">
        <v>145</v>
      </c>
      <c r="M5449">
        <v>2.5</v>
      </c>
      <c r="N5449">
        <v>1</v>
      </c>
      <c r="O5449">
        <v>145</v>
      </c>
      <c r="P5449">
        <v>2.5</v>
      </c>
      <c r="Q5449">
        <v>1</v>
      </c>
      <c r="R5449">
        <v>2.5</v>
      </c>
      <c r="S5449">
        <v>2.5</v>
      </c>
      <c r="T5449" s="1">
        <v>44774</v>
      </c>
      <c r="U5449" t="str">
        <f t="shared" si="425"/>
        <v>Snapple Tea - Lemon</v>
      </c>
      <c r="V5449" t="str">
        <f t="shared" si="426"/>
        <v>Non Carbonated</v>
      </c>
      <c r="W5449" t="s">
        <v>49</v>
      </c>
      <c r="X5449" t="b">
        <f t="shared" si="428"/>
        <v>1</v>
      </c>
      <c r="Y5449">
        <f t="shared" si="427"/>
        <v>2.5</v>
      </c>
      <c r="Z5449" s="2">
        <f t="shared" si="429"/>
        <v>1.6666666666666667</v>
      </c>
      <c r="AA5449" t="s">
        <v>330</v>
      </c>
      <c r="AB5449" t="s">
        <v>76</v>
      </c>
      <c r="AD5449" t="s">
        <v>60</v>
      </c>
      <c r="AE5449" t="s">
        <v>825</v>
      </c>
      <c r="AF5449">
        <v>2022</v>
      </c>
    </row>
    <row r="5450" spans="1:32" x14ac:dyDescent="0.25">
      <c r="A5450" t="s">
        <v>29</v>
      </c>
      <c r="B5450" t="s">
        <v>67</v>
      </c>
      <c r="C5450" t="s">
        <v>68</v>
      </c>
      <c r="D5450" t="s">
        <v>69</v>
      </c>
      <c r="E5450">
        <f>_xlfn.XLOOKUP(Table1[[#This Row],[Location]],'Location analysis'!A:A,'Location analysis'!B:B)</f>
        <v>40.435699999999997</v>
      </c>
      <c r="F5450">
        <f>_xlfn.XLOOKUP(Table1[[#This Row],[Location]],'Location analysis'!A:A,'Location analysis'!C:C)</f>
        <v>-74.125200000000007</v>
      </c>
      <c r="G5450" t="s">
        <v>329</v>
      </c>
      <c r="H5450" t="s">
        <v>49</v>
      </c>
      <c r="I5450">
        <v>15459757721</v>
      </c>
      <c r="J5450" t="s">
        <v>824</v>
      </c>
      <c r="K5450" t="s">
        <v>51</v>
      </c>
      <c r="L5450">
        <v>143</v>
      </c>
      <c r="M5450">
        <v>2.5</v>
      </c>
      <c r="N5450">
        <v>1</v>
      </c>
      <c r="O5450">
        <v>143</v>
      </c>
      <c r="P5450">
        <v>2.5</v>
      </c>
      <c r="Q5450">
        <v>1</v>
      </c>
      <c r="R5450">
        <v>2.5</v>
      </c>
      <c r="S5450">
        <v>2.5</v>
      </c>
      <c r="T5450" s="1">
        <v>44774</v>
      </c>
      <c r="U5450" t="str">
        <f t="shared" si="425"/>
        <v>Snapple Tea - Raspberry</v>
      </c>
      <c r="V5450" t="str">
        <f t="shared" si="426"/>
        <v>Non Carbonated</v>
      </c>
      <c r="W5450" t="s">
        <v>49</v>
      </c>
      <c r="X5450" t="b">
        <f t="shared" si="428"/>
        <v>1</v>
      </c>
      <c r="Y5450">
        <f t="shared" si="427"/>
        <v>2.5</v>
      </c>
      <c r="Z5450" s="2">
        <f t="shared" si="429"/>
        <v>1.6666666666666667</v>
      </c>
      <c r="AA5450" t="s">
        <v>330</v>
      </c>
      <c r="AB5450" t="s">
        <v>144</v>
      </c>
      <c r="AD5450" t="s">
        <v>60</v>
      </c>
      <c r="AE5450" t="s">
        <v>825</v>
      </c>
      <c r="AF5450">
        <v>2022</v>
      </c>
    </row>
    <row r="5451" spans="1:32" x14ac:dyDescent="0.25">
      <c r="A5451" t="s">
        <v>29</v>
      </c>
      <c r="B5451" t="s">
        <v>67</v>
      </c>
      <c r="C5451" t="s">
        <v>68</v>
      </c>
      <c r="D5451" t="s">
        <v>69</v>
      </c>
      <c r="E5451">
        <f>_xlfn.XLOOKUP(Table1[[#This Row],[Location]],'Location analysis'!A:A,'Location analysis'!B:B)</f>
        <v>40.435699999999997</v>
      </c>
      <c r="F5451">
        <f>_xlfn.XLOOKUP(Table1[[#This Row],[Location]],'Location analysis'!A:A,'Location analysis'!C:C)</f>
        <v>-74.125200000000007</v>
      </c>
      <c r="G5451" t="s">
        <v>81</v>
      </c>
      <c r="H5451" t="s">
        <v>43</v>
      </c>
      <c r="I5451">
        <v>15459758989</v>
      </c>
      <c r="J5451" t="s">
        <v>824</v>
      </c>
      <c r="K5451" t="s">
        <v>51</v>
      </c>
      <c r="L5451">
        <v>138</v>
      </c>
      <c r="M5451">
        <v>2.5</v>
      </c>
      <c r="N5451">
        <v>1</v>
      </c>
      <c r="O5451">
        <v>138</v>
      </c>
      <c r="P5451">
        <v>2.5</v>
      </c>
      <c r="Q5451">
        <v>1</v>
      </c>
      <c r="R5451">
        <v>2.5</v>
      </c>
      <c r="S5451">
        <v>2.5</v>
      </c>
      <c r="T5451" s="1">
        <v>44774</v>
      </c>
      <c r="U5451" t="str">
        <f t="shared" si="425"/>
        <v>KitKat - Crisp Wafers</v>
      </c>
      <c r="V5451" t="str">
        <f t="shared" si="426"/>
        <v>Food</v>
      </c>
      <c r="W5451" t="s">
        <v>43</v>
      </c>
      <c r="X5451" t="b">
        <f t="shared" si="428"/>
        <v>1</v>
      </c>
      <c r="Y5451">
        <f t="shared" si="427"/>
        <v>2.5</v>
      </c>
      <c r="Z5451" s="2">
        <f t="shared" si="429"/>
        <v>1.6666666666666667</v>
      </c>
      <c r="AA5451" t="s">
        <v>82</v>
      </c>
      <c r="AB5451" t="s">
        <v>83</v>
      </c>
      <c r="AD5451" t="s">
        <v>60</v>
      </c>
      <c r="AE5451" t="s">
        <v>825</v>
      </c>
      <c r="AF5451">
        <v>2022</v>
      </c>
    </row>
    <row r="5452" spans="1:32" x14ac:dyDescent="0.25">
      <c r="A5452" t="s">
        <v>29</v>
      </c>
      <c r="B5452" t="s">
        <v>67</v>
      </c>
      <c r="C5452" t="s">
        <v>68</v>
      </c>
      <c r="D5452" t="s">
        <v>69</v>
      </c>
      <c r="E5452">
        <f>_xlfn.XLOOKUP(Table1[[#This Row],[Location]],'Location analysis'!A:A,'Location analysis'!B:B)</f>
        <v>40.435699999999997</v>
      </c>
      <c r="F5452">
        <f>_xlfn.XLOOKUP(Table1[[#This Row],[Location]],'Location analysis'!A:A,'Location analysis'!C:C)</f>
        <v>-74.125200000000007</v>
      </c>
      <c r="G5452" t="s">
        <v>185</v>
      </c>
      <c r="H5452" t="s">
        <v>34</v>
      </c>
      <c r="I5452">
        <v>15460169761</v>
      </c>
      <c r="J5452" t="s">
        <v>824</v>
      </c>
      <c r="K5452" t="s">
        <v>36</v>
      </c>
      <c r="L5452">
        <v>148</v>
      </c>
      <c r="M5452">
        <v>3.5</v>
      </c>
      <c r="N5452">
        <v>1</v>
      </c>
      <c r="O5452">
        <v>148</v>
      </c>
      <c r="P5452">
        <v>3.5</v>
      </c>
      <c r="Q5452">
        <v>1</v>
      </c>
      <c r="R5452">
        <v>3.5</v>
      </c>
      <c r="S5452">
        <v>3.5</v>
      </c>
      <c r="T5452" s="1">
        <v>44774</v>
      </c>
      <c r="U5452" t="str">
        <f t="shared" si="425"/>
        <v>Red Bull - Original</v>
      </c>
      <c r="V5452" t="str">
        <f t="shared" si="426"/>
        <v>Carbonated</v>
      </c>
      <c r="W5452" t="s">
        <v>34</v>
      </c>
      <c r="X5452" t="b">
        <f t="shared" si="428"/>
        <v>1</v>
      </c>
      <c r="Y5452">
        <f t="shared" si="427"/>
        <v>3.5</v>
      </c>
      <c r="Z5452" s="2">
        <f t="shared" si="429"/>
        <v>2.3333333333333335</v>
      </c>
      <c r="AA5452" t="s">
        <v>37</v>
      </c>
      <c r="AB5452" t="s">
        <v>150</v>
      </c>
      <c r="AD5452" t="s">
        <v>60</v>
      </c>
      <c r="AE5452" t="s">
        <v>825</v>
      </c>
      <c r="AF5452">
        <v>2022</v>
      </c>
    </row>
    <row r="5453" spans="1:32" x14ac:dyDescent="0.25">
      <c r="A5453" t="s">
        <v>29</v>
      </c>
      <c r="B5453" t="s">
        <v>67</v>
      </c>
      <c r="C5453" t="s">
        <v>68</v>
      </c>
      <c r="D5453" t="s">
        <v>69</v>
      </c>
      <c r="E5453">
        <f>_xlfn.XLOOKUP(Table1[[#This Row],[Location]],'Location analysis'!A:A,'Location analysis'!B:B)</f>
        <v>40.435699999999997</v>
      </c>
      <c r="F5453">
        <f>_xlfn.XLOOKUP(Table1[[#This Row],[Location]],'Location analysis'!A:A,'Location analysis'!C:C)</f>
        <v>-74.125200000000007</v>
      </c>
      <c r="G5453" t="s">
        <v>185</v>
      </c>
      <c r="H5453" t="s">
        <v>34</v>
      </c>
      <c r="I5453">
        <v>15460364346</v>
      </c>
      <c r="J5453" t="s">
        <v>824</v>
      </c>
      <c r="K5453" t="s">
        <v>51</v>
      </c>
      <c r="L5453">
        <v>148</v>
      </c>
      <c r="M5453">
        <v>3.5</v>
      </c>
      <c r="N5453">
        <v>1</v>
      </c>
      <c r="O5453">
        <v>148</v>
      </c>
      <c r="P5453">
        <v>3.5</v>
      </c>
      <c r="Q5453">
        <v>1</v>
      </c>
      <c r="R5453">
        <v>3.5</v>
      </c>
      <c r="S5453">
        <v>3.5</v>
      </c>
      <c r="T5453" s="1">
        <v>44774</v>
      </c>
      <c r="U5453" t="str">
        <f t="shared" si="425"/>
        <v>Red Bull - Original</v>
      </c>
      <c r="V5453" t="str">
        <f t="shared" si="426"/>
        <v>Carbonated</v>
      </c>
      <c r="W5453" t="s">
        <v>34</v>
      </c>
      <c r="X5453" t="b">
        <f t="shared" si="428"/>
        <v>1</v>
      </c>
      <c r="Y5453">
        <f t="shared" si="427"/>
        <v>3.5</v>
      </c>
      <c r="Z5453" s="2">
        <f t="shared" si="429"/>
        <v>2.3333333333333335</v>
      </c>
      <c r="AA5453" t="s">
        <v>37</v>
      </c>
      <c r="AB5453" t="s">
        <v>150</v>
      </c>
      <c r="AD5453" t="s">
        <v>60</v>
      </c>
      <c r="AE5453" t="s">
        <v>825</v>
      </c>
      <c r="AF5453">
        <v>2022</v>
      </c>
    </row>
    <row r="5454" spans="1:32" x14ac:dyDescent="0.25">
      <c r="A5454" t="s">
        <v>29</v>
      </c>
      <c r="B5454" t="s">
        <v>62</v>
      </c>
      <c r="C5454" t="s">
        <v>63</v>
      </c>
      <c r="D5454" t="s">
        <v>64</v>
      </c>
      <c r="E5454">
        <f>_xlfn.XLOOKUP(Table1[[#This Row],[Location]],'Location analysis'!A:A,'Location analysis'!B:B)</f>
        <v>40.091900000000003</v>
      </c>
      <c r="F5454">
        <f>_xlfn.XLOOKUP(Table1[[#This Row],[Location]],'Location analysis'!A:A,'Location analysis'!C:C)</f>
        <v>-74.358699999999999</v>
      </c>
      <c r="G5454" t="s">
        <v>106</v>
      </c>
      <c r="H5454" t="s">
        <v>43</v>
      </c>
      <c r="I5454">
        <v>15460588842</v>
      </c>
      <c r="J5454" t="s">
        <v>824</v>
      </c>
      <c r="K5454" t="s">
        <v>51</v>
      </c>
      <c r="L5454">
        <v>121</v>
      </c>
      <c r="M5454">
        <v>1.5</v>
      </c>
      <c r="N5454">
        <v>1</v>
      </c>
      <c r="O5454">
        <v>121</v>
      </c>
      <c r="P5454">
        <v>1.5</v>
      </c>
      <c r="Q5454">
        <v>1</v>
      </c>
      <c r="R5454">
        <v>1.5</v>
      </c>
      <c r="S5454">
        <v>1.5</v>
      </c>
      <c r="T5454" s="1">
        <v>44774</v>
      </c>
      <c r="U5454" t="str">
        <f t="shared" si="425"/>
        <v>Oreo Mini</v>
      </c>
      <c r="V5454" t="str">
        <f t="shared" si="426"/>
        <v>Food</v>
      </c>
      <c r="W5454" t="s">
        <v>43</v>
      </c>
      <c r="X5454" t="b">
        <f t="shared" si="428"/>
        <v>1</v>
      </c>
      <c r="Y5454">
        <f t="shared" si="427"/>
        <v>1.5</v>
      </c>
      <c r="Z5454" s="2">
        <f t="shared" si="429"/>
        <v>1</v>
      </c>
      <c r="AA5454" t="s">
        <v>106</v>
      </c>
      <c r="AD5454" t="s">
        <v>60</v>
      </c>
      <c r="AE5454" t="s">
        <v>825</v>
      </c>
      <c r="AF5454">
        <v>2022</v>
      </c>
    </row>
    <row r="5455" spans="1:32" x14ac:dyDescent="0.25">
      <c r="A5455" t="s">
        <v>29</v>
      </c>
      <c r="B5455" t="s">
        <v>394</v>
      </c>
      <c r="C5455" t="s">
        <v>395</v>
      </c>
      <c r="D5455" t="s">
        <v>396</v>
      </c>
      <c r="E5455">
        <f>_xlfn.XLOOKUP(Table1[[#This Row],[Location]],'Location analysis'!A:A,'Location analysis'!B:B)</f>
        <v>40.416893999999999</v>
      </c>
      <c r="F5455">
        <f>_xlfn.XLOOKUP(Table1[[#This Row],[Location]],'Location analysis'!A:A,'Location analysis'!C:C)</f>
        <v>-74.420399000000003</v>
      </c>
      <c r="G5455" t="s">
        <v>81</v>
      </c>
      <c r="H5455" t="s">
        <v>43</v>
      </c>
      <c r="I5455">
        <v>15460757100</v>
      </c>
      <c r="J5455" t="s">
        <v>824</v>
      </c>
      <c r="K5455" t="s">
        <v>36</v>
      </c>
      <c r="L5455">
        <v>138</v>
      </c>
      <c r="M5455">
        <v>2</v>
      </c>
      <c r="N5455">
        <v>1</v>
      </c>
      <c r="O5455">
        <v>138</v>
      </c>
      <c r="P5455">
        <v>2</v>
      </c>
      <c r="Q5455">
        <v>1</v>
      </c>
      <c r="R5455">
        <v>2</v>
      </c>
      <c r="S5455">
        <v>5.5</v>
      </c>
      <c r="T5455" s="1">
        <v>44774</v>
      </c>
      <c r="U5455" t="str">
        <f t="shared" si="425"/>
        <v>KitKat - Crisp Wafers</v>
      </c>
      <c r="V5455" t="str">
        <f t="shared" si="426"/>
        <v>Food</v>
      </c>
      <c r="W5455" t="s">
        <v>43</v>
      </c>
      <c r="X5455" t="b">
        <f t="shared" si="428"/>
        <v>1</v>
      </c>
      <c r="Y5455">
        <f t="shared" si="427"/>
        <v>2</v>
      </c>
      <c r="Z5455" s="2">
        <f t="shared" si="429"/>
        <v>1.3333333333333333</v>
      </c>
      <c r="AA5455" t="s">
        <v>82</v>
      </c>
      <c r="AB5455" t="s">
        <v>83</v>
      </c>
      <c r="AD5455" t="s">
        <v>60</v>
      </c>
      <c r="AE5455" t="s">
        <v>825</v>
      </c>
      <c r="AF5455">
        <v>2022</v>
      </c>
    </row>
    <row r="5456" spans="1:32" x14ac:dyDescent="0.25">
      <c r="A5456" t="s">
        <v>29</v>
      </c>
      <c r="B5456" t="s">
        <v>394</v>
      </c>
      <c r="C5456" t="s">
        <v>395</v>
      </c>
      <c r="D5456" t="s">
        <v>396</v>
      </c>
      <c r="E5456">
        <f>_xlfn.XLOOKUP(Table1[[#This Row],[Location]],'Location analysis'!A:A,'Location analysis'!B:B)</f>
        <v>40.416893999999999</v>
      </c>
      <c r="F5456">
        <f>_xlfn.XLOOKUP(Table1[[#This Row],[Location]],'Location analysis'!A:A,'Location analysis'!C:C)</f>
        <v>-74.420399000000003</v>
      </c>
      <c r="G5456" t="s">
        <v>112</v>
      </c>
      <c r="H5456" t="s">
        <v>43</v>
      </c>
      <c r="I5456">
        <v>15460757100</v>
      </c>
      <c r="J5456" t="s">
        <v>824</v>
      </c>
      <c r="K5456" t="s">
        <v>36</v>
      </c>
      <c r="L5456">
        <v>130</v>
      </c>
      <c r="M5456">
        <v>2</v>
      </c>
      <c r="N5456">
        <v>1</v>
      </c>
      <c r="O5456">
        <v>130</v>
      </c>
      <c r="P5456">
        <v>2</v>
      </c>
      <c r="Q5456">
        <v>1</v>
      </c>
      <c r="R5456">
        <v>2</v>
      </c>
      <c r="S5456">
        <v>5.5</v>
      </c>
      <c r="T5456" s="1">
        <v>44774</v>
      </c>
      <c r="U5456" t="str">
        <f t="shared" si="425"/>
        <v>Robert Irvine's - Fit Crunch -  Chocolate Pea</v>
      </c>
      <c r="V5456" t="str">
        <f t="shared" si="426"/>
        <v>Food</v>
      </c>
      <c r="W5456" t="s">
        <v>43</v>
      </c>
      <c r="X5456" t="b">
        <f t="shared" si="428"/>
        <v>1</v>
      </c>
      <c r="Y5456">
        <f t="shared" si="427"/>
        <v>2</v>
      </c>
      <c r="Z5456" s="2">
        <f t="shared" si="429"/>
        <v>1.3333333333333333</v>
      </c>
      <c r="AA5456" t="s">
        <v>113</v>
      </c>
      <c r="AB5456" t="s">
        <v>114</v>
      </c>
      <c r="AC5456" t="s">
        <v>115</v>
      </c>
      <c r="AD5456" t="s">
        <v>60</v>
      </c>
      <c r="AE5456" t="s">
        <v>825</v>
      </c>
      <c r="AF5456">
        <v>2022</v>
      </c>
    </row>
    <row r="5457" spans="1:32" x14ac:dyDescent="0.25">
      <c r="A5457" t="s">
        <v>29</v>
      </c>
      <c r="B5457" t="s">
        <v>394</v>
      </c>
      <c r="C5457" t="s">
        <v>395</v>
      </c>
      <c r="D5457" t="s">
        <v>396</v>
      </c>
      <c r="E5457">
        <f>_xlfn.XLOOKUP(Table1[[#This Row],[Location]],'Location analysis'!A:A,'Location analysis'!B:B)</f>
        <v>40.416893999999999</v>
      </c>
      <c r="F5457">
        <f>_xlfn.XLOOKUP(Table1[[#This Row],[Location]],'Location analysis'!A:A,'Location analysis'!C:C)</f>
        <v>-74.420399000000003</v>
      </c>
      <c r="G5457" t="s">
        <v>56</v>
      </c>
      <c r="H5457" t="s">
        <v>43</v>
      </c>
      <c r="I5457">
        <v>15460757100</v>
      </c>
      <c r="J5457" t="s">
        <v>824</v>
      </c>
      <c r="K5457" t="s">
        <v>36</v>
      </c>
      <c r="L5457">
        <v>125</v>
      </c>
      <c r="M5457">
        <v>1.5</v>
      </c>
      <c r="N5457">
        <v>1</v>
      </c>
      <c r="O5457">
        <v>125</v>
      </c>
      <c r="P5457">
        <v>1.5</v>
      </c>
      <c r="Q5457">
        <v>1</v>
      </c>
      <c r="R5457">
        <v>1.5</v>
      </c>
      <c r="S5457">
        <v>5.5</v>
      </c>
      <c r="T5457" s="1">
        <v>44774</v>
      </c>
      <c r="U5457" t="str">
        <f t="shared" si="425"/>
        <v>Miss Vickie's Potato Chip - Sea Salt &amp; Vinega</v>
      </c>
      <c r="V5457" t="str">
        <f t="shared" si="426"/>
        <v>Food</v>
      </c>
      <c r="W5457" t="s">
        <v>43</v>
      </c>
      <c r="X5457" t="b">
        <f t="shared" si="428"/>
        <v>1</v>
      </c>
      <c r="Y5457">
        <f t="shared" si="427"/>
        <v>1.5</v>
      </c>
      <c r="Z5457" s="2">
        <f t="shared" si="429"/>
        <v>1</v>
      </c>
      <c r="AA5457" t="s">
        <v>58</v>
      </c>
      <c r="AB5457" t="s">
        <v>59</v>
      </c>
      <c r="AD5457" t="s">
        <v>60</v>
      </c>
      <c r="AE5457" t="s">
        <v>825</v>
      </c>
      <c r="AF5457">
        <v>2022</v>
      </c>
    </row>
    <row r="5458" spans="1:32" x14ac:dyDescent="0.25">
      <c r="A5458" t="s">
        <v>29</v>
      </c>
      <c r="B5458" t="s">
        <v>62</v>
      </c>
      <c r="C5458" t="s">
        <v>63</v>
      </c>
      <c r="D5458" t="s">
        <v>64</v>
      </c>
      <c r="E5458">
        <f>_xlfn.XLOOKUP(Table1[[#This Row],[Location]],'Location analysis'!A:A,'Location analysis'!B:B)</f>
        <v>40.091900000000003</v>
      </c>
      <c r="F5458">
        <f>_xlfn.XLOOKUP(Table1[[#This Row],[Location]],'Location analysis'!A:A,'Location analysis'!C:C)</f>
        <v>-74.358699999999999</v>
      </c>
      <c r="G5458" t="s">
        <v>542</v>
      </c>
      <c r="H5458" t="s">
        <v>43</v>
      </c>
      <c r="I5458">
        <v>15460861239</v>
      </c>
      <c r="J5458" t="s">
        <v>824</v>
      </c>
      <c r="K5458" t="s">
        <v>51</v>
      </c>
      <c r="L5458">
        <v>111</v>
      </c>
      <c r="M5458">
        <v>1.5</v>
      </c>
      <c r="N5458">
        <v>1</v>
      </c>
      <c r="O5458">
        <v>111</v>
      </c>
      <c r="P5458">
        <v>1.5</v>
      </c>
      <c r="Q5458">
        <v>1</v>
      </c>
      <c r="R5458">
        <v>1.5</v>
      </c>
      <c r="S5458">
        <v>1.5</v>
      </c>
      <c r="T5458" s="1">
        <v>44774</v>
      </c>
      <c r="U5458" t="str">
        <f t="shared" si="425"/>
        <v>Pop Corners - White Cheddar</v>
      </c>
      <c r="V5458" t="str">
        <f t="shared" si="426"/>
        <v>Food</v>
      </c>
      <c r="W5458" t="s">
        <v>43</v>
      </c>
      <c r="X5458" t="b">
        <f t="shared" si="428"/>
        <v>1</v>
      </c>
      <c r="Y5458">
        <f t="shared" si="427"/>
        <v>1.5</v>
      </c>
      <c r="Z5458" s="2">
        <f t="shared" si="429"/>
        <v>1</v>
      </c>
      <c r="AA5458" t="s">
        <v>509</v>
      </c>
      <c r="AB5458" t="s">
        <v>204</v>
      </c>
      <c r="AD5458" t="s">
        <v>60</v>
      </c>
      <c r="AE5458" t="s">
        <v>825</v>
      </c>
      <c r="AF5458">
        <v>2022</v>
      </c>
    </row>
    <row r="5459" spans="1:32" x14ac:dyDescent="0.25">
      <c r="A5459" t="s">
        <v>29</v>
      </c>
      <c r="B5459" t="s">
        <v>394</v>
      </c>
      <c r="C5459" t="s">
        <v>395</v>
      </c>
      <c r="D5459" t="s">
        <v>396</v>
      </c>
      <c r="E5459">
        <f>_xlfn.XLOOKUP(Table1[[#This Row],[Location]],'Location analysis'!A:A,'Location analysis'!B:B)</f>
        <v>40.416893999999999</v>
      </c>
      <c r="F5459">
        <f>_xlfn.XLOOKUP(Table1[[#This Row],[Location]],'Location analysis'!A:A,'Location analysis'!C:C)</f>
        <v>-74.420399000000003</v>
      </c>
      <c r="G5459" t="s">
        <v>87</v>
      </c>
      <c r="H5459" t="s">
        <v>34</v>
      </c>
      <c r="I5459">
        <v>15461083945</v>
      </c>
      <c r="J5459" t="s">
        <v>824</v>
      </c>
      <c r="K5459" t="s">
        <v>36</v>
      </c>
      <c r="L5459">
        <v>142</v>
      </c>
      <c r="M5459">
        <v>1.5</v>
      </c>
      <c r="N5459">
        <v>1</v>
      </c>
      <c r="O5459">
        <v>142</v>
      </c>
      <c r="P5459">
        <v>1.5</v>
      </c>
      <c r="Q5459">
        <v>1</v>
      </c>
      <c r="R5459">
        <v>1.5</v>
      </c>
      <c r="S5459">
        <v>1.5</v>
      </c>
      <c r="T5459" s="1">
        <v>44774</v>
      </c>
      <c r="U5459" t="str">
        <f t="shared" si="425"/>
        <v>Spindrift - Sparkling Water  Lime</v>
      </c>
      <c r="V5459" t="str">
        <f t="shared" si="426"/>
        <v>Carbonated</v>
      </c>
      <c r="W5459" t="s">
        <v>34</v>
      </c>
      <c r="X5459" t="b">
        <f t="shared" si="428"/>
        <v>1</v>
      </c>
      <c r="Y5459">
        <f t="shared" si="427"/>
        <v>1.5</v>
      </c>
      <c r="Z5459" s="2">
        <f t="shared" si="429"/>
        <v>1</v>
      </c>
      <c r="AA5459" t="s">
        <v>89</v>
      </c>
      <c r="AB5459" t="s">
        <v>90</v>
      </c>
      <c r="AD5459" t="s">
        <v>60</v>
      </c>
      <c r="AE5459" t="s">
        <v>825</v>
      </c>
      <c r="AF5459">
        <v>2022</v>
      </c>
    </row>
    <row r="5460" spans="1:32" x14ac:dyDescent="0.25">
      <c r="A5460" t="s">
        <v>29</v>
      </c>
      <c r="B5460" t="s">
        <v>394</v>
      </c>
      <c r="C5460" t="s">
        <v>395</v>
      </c>
      <c r="D5460" t="s">
        <v>396</v>
      </c>
      <c r="E5460">
        <f>_xlfn.XLOOKUP(Table1[[#This Row],[Location]],'Location analysis'!A:A,'Location analysis'!B:B)</f>
        <v>40.416893999999999</v>
      </c>
      <c r="F5460">
        <f>_xlfn.XLOOKUP(Table1[[#This Row],[Location]],'Location analysis'!A:A,'Location analysis'!C:C)</f>
        <v>-74.420399000000003</v>
      </c>
      <c r="G5460" t="s">
        <v>125</v>
      </c>
      <c r="H5460" t="s">
        <v>97</v>
      </c>
      <c r="I5460">
        <v>15461274804</v>
      </c>
      <c r="J5460" t="s">
        <v>824</v>
      </c>
      <c r="K5460" t="s">
        <v>51</v>
      </c>
      <c r="L5460">
        <v>144</v>
      </c>
      <c r="M5460">
        <v>2</v>
      </c>
      <c r="N5460">
        <v>1</v>
      </c>
      <c r="O5460">
        <v>144</v>
      </c>
      <c r="P5460">
        <v>2</v>
      </c>
      <c r="Q5460">
        <v>1</v>
      </c>
      <c r="R5460">
        <v>2</v>
      </c>
      <c r="S5460">
        <v>2</v>
      </c>
      <c r="T5460" s="1">
        <v>44774</v>
      </c>
      <c r="U5460" t="str">
        <f t="shared" si="425"/>
        <v>S. Pellegrino Sparkling Mineral Water</v>
      </c>
      <c r="V5460" t="str">
        <f t="shared" si="426"/>
        <v>Water</v>
      </c>
      <c r="W5460" t="s">
        <v>97</v>
      </c>
      <c r="X5460" t="b">
        <f t="shared" si="428"/>
        <v>1</v>
      </c>
      <c r="Y5460">
        <f t="shared" si="427"/>
        <v>2</v>
      </c>
      <c r="Z5460" s="2">
        <f t="shared" si="429"/>
        <v>1.3333333333333333</v>
      </c>
      <c r="AA5460" t="s">
        <v>125</v>
      </c>
      <c r="AD5460" t="s">
        <v>60</v>
      </c>
      <c r="AE5460" t="s">
        <v>825</v>
      </c>
      <c r="AF5460">
        <v>2022</v>
      </c>
    </row>
    <row r="5461" spans="1:32" x14ac:dyDescent="0.25">
      <c r="A5461" t="s">
        <v>29</v>
      </c>
      <c r="B5461" t="s">
        <v>394</v>
      </c>
      <c r="C5461" t="s">
        <v>395</v>
      </c>
      <c r="D5461" t="s">
        <v>396</v>
      </c>
      <c r="E5461">
        <f>_xlfn.XLOOKUP(Table1[[#This Row],[Location]],'Location analysis'!A:A,'Location analysis'!B:B)</f>
        <v>40.416893999999999</v>
      </c>
      <c r="F5461">
        <f>_xlfn.XLOOKUP(Table1[[#This Row],[Location]],'Location analysis'!A:A,'Location analysis'!C:C)</f>
        <v>-74.420399000000003</v>
      </c>
      <c r="G5461" t="s">
        <v>87</v>
      </c>
      <c r="H5461" t="s">
        <v>34</v>
      </c>
      <c r="I5461">
        <v>15461697184</v>
      </c>
      <c r="J5461" t="s">
        <v>824</v>
      </c>
      <c r="K5461" t="s">
        <v>36</v>
      </c>
      <c r="L5461">
        <v>142</v>
      </c>
      <c r="M5461">
        <v>1.5</v>
      </c>
      <c r="N5461">
        <v>1</v>
      </c>
      <c r="O5461">
        <v>142</v>
      </c>
      <c r="P5461">
        <v>1.5</v>
      </c>
      <c r="Q5461">
        <v>1</v>
      </c>
      <c r="R5461">
        <v>1.5</v>
      </c>
      <c r="S5461">
        <v>1.5</v>
      </c>
      <c r="T5461" s="1">
        <v>44774</v>
      </c>
      <c r="U5461" t="str">
        <f t="shared" si="425"/>
        <v>Spindrift - Sparkling Water  Lime</v>
      </c>
      <c r="V5461" t="str">
        <f t="shared" si="426"/>
        <v>Carbonated</v>
      </c>
      <c r="W5461" t="s">
        <v>34</v>
      </c>
      <c r="X5461" t="b">
        <f t="shared" si="428"/>
        <v>1</v>
      </c>
      <c r="Y5461">
        <f t="shared" si="427"/>
        <v>1.5</v>
      </c>
      <c r="Z5461" s="2">
        <f t="shared" si="429"/>
        <v>1</v>
      </c>
      <c r="AA5461" t="s">
        <v>89</v>
      </c>
      <c r="AB5461" t="s">
        <v>90</v>
      </c>
      <c r="AD5461" t="s">
        <v>60</v>
      </c>
      <c r="AE5461" t="s">
        <v>825</v>
      </c>
      <c r="AF5461">
        <v>2022</v>
      </c>
    </row>
    <row r="5462" spans="1:32" x14ac:dyDescent="0.25">
      <c r="A5462" t="s">
        <v>29</v>
      </c>
      <c r="B5462" t="s">
        <v>62</v>
      </c>
      <c r="C5462" t="s">
        <v>63</v>
      </c>
      <c r="D5462" t="s">
        <v>64</v>
      </c>
      <c r="E5462">
        <f>_xlfn.XLOOKUP(Table1[[#This Row],[Location]],'Location analysis'!A:A,'Location analysis'!B:B)</f>
        <v>40.091900000000003</v>
      </c>
      <c r="F5462">
        <f>_xlfn.XLOOKUP(Table1[[#This Row],[Location]],'Location analysis'!A:A,'Location analysis'!C:C)</f>
        <v>-74.358699999999999</v>
      </c>
      <c r="G5462" t="s">
        <v>508</v>
      </c>
      <c r="H5462" t="s">
        <v>43</v>
      </c>
      <c r="I5462">
        <v>15461868382</v>
      </c>
      <c r="J5462" t="s">
        <v>824</v>
      </c>
      <c r="K5462" t="s">
        <v>51</v>
      </c>
      <c r="L5462">
        <v>113</v>
      </c>
      <c r="M5462">
        <v>1.5</v>
      </c>
      <c r="N5462">
        <v>1</v>
      </c>
      <c r="O5462">
        <v>113</v>
      </c>
      <c r="P5462">
        <v>1.5</v>
      </c>
      <c r="Q5462">
        <v>1</v>
      </c>
      <c r="R5462">
        <v>1.5</v>
      </c>
      <c r="S5462">
        <v>1.5</v>
      </c>
      <c r="T5462" s="1">
        <v>44774</v>
      </c>
      <c r="U5462" t="str">
        <f t="shared" si="425"/>
        <v>Pop Corners - Kettle Corn</v>
      </c>
      <c r="V5462" t="str">
        <f t="shared" si="426"/>
        <v>Food</v>
      </c>
      <c r="W5462" t="s">
        <v>43</v>
      </c>
      <c r="X5462" t="b">
        <f t="shared" si="428"/>
        <v>1</v>
      </c>
      <c r="Y5462">
        <f t="shared" si="427"/>
        <v>1.5</v>
      </c>
      <c r="Z5462" s="2">
        <f t="shared" si="429"/>
        <v>1</v>
      </c>
      <c r="AA5462" t="s">
        <v>509</v>
      </c>
      <c r="AB5462" t="s">
        <v>510</v>
      </c>
      <c r="AD5462" t="s">
        <v>60</v>
      </c>
      <c r="AE5462" t="s">
        <v>825</v>
      </c>
      <c r="AF5462">
        <v>2022</v>
      </c>
    </row>
    <row r="5463" spans="1:32" x14ac:dyDescent="0.25">
      <c r="A5463" t="s">
        <v>29</v>
      </c>
      <c r="B5463" t="s">
        <v>62</v>
      </c>
      <c r="C5463" t="s">
        <v>63</v>
      </c>
      <c r="D5463" t="s">
        <v>64</v>
      </c>
      <c r="E5463">
        <f>_xlfn.XLOOKUP(Table1[[#This Row],[Location]],'Location analysis'!A:A,'Location analysis'!B:B)</f>
        <v>40.091900000000003</v>
      </c>
      <c r="F5463">
        <f>_xlfn.XLOOKUP(Table1[[#This Row],[Location]],'Location analysis'!A:A,'Location analysis'!C:C)</f>
        <v>-74.358699999999999</v>
      </c>
      <c r="G5463" t="s">
        <v>192</v>
      </c>
      <c r="H5463" t="s">
        <v>43</v>
      </c>
      <c r="I5463">
        <v>15461902002</v>
      </c>
      <c r="J5463" t="s">
        <v>824</v>
      </c>
      <c r="K5463" t="s">
        <v>36</v>
      </c>
      <c r="L5463">
        <v>122</v>
      </c>
      <c r="M5463">
        <v>1.5</v>
      </c>
      <c r="N5463">
        <v>1</v>
      </c>
      <c r="O5463">
        <v>122</v>
      </c>
      <c r="P5463">
        <v>1.5</v>
      </c>
      <c r="Q5463">
        <v>1</v>
      </c>
      <c r="R5463">
        <v>1.5</v>
      </c>
      <c r="S5463">
        <v>3</v>
      </c>
      <c r="T5463" s="1">
        <v>44774</v>
      </c>
      <c r="U5463" t="str">
        <f t="shared" si="425"/>
        <v>CheezIt - Original</v>
      </c>
      <c r="V5463" t="str">
        <f t="shared" si="426"/>
        <v>Food</v>
      </c>
      <c r="W5463" t="s">
        <v>43</v>
      </c>
      <c r="X5463" t="b">
        <f t="shared" si="428"/>
        <v>1</v>
      </c>
      <c r="Y5463">
        <f t="shared" si="427"/>
        <v>1.5</v>
      </c>
      <c r="Z5463" s="2">
        <f t="shared" si="429"/>
        <v>1</v>
      </c>
      <c r="AA5463" t="s">
        <v>193</v>
      </c>
      <c r="AB5463" t="s">
        <v>150</v>
      </c>
      <c r="AD5463" t="s">
        <v>60</v>
      </c>
      <c r="AE5463" t="s">
        <v>825</v>
      </c>
      <c r="AF5463">
        <v>2022</v>
      </c>
    </row>
    <row r="5464" spans="1:32" x14ac:dyDescent="0.25">
      <c r="A5464" t="s">
        <v>29</v>
      </c>
      <c r="B5464" t="s">
        <v>62</v>
      </c>
      <c r="C5464" t="s">
        <v>63</v>
      </c>
      <c r="D5464" t="s">
        <v>64</v>
      </c>
      <c r="E5464">
        <f>_xlfn.XLOOKUP(Table1[[#This Row],[Location]],'Location analysis'!A:A,'Location analysis'!B:B)</f>
        <v>40.091900000000003</v>
      </c>
      <c r="F5464">
        <f>_xlfn.XLOOKUP(Table1[[#This Row],[Location]],'Location analysis'!A:A,'Location analysis'!C:C)</f>
        <v>-74.358699999999999</v>
      </c>
      <c r="G5464" t="s">
        <v>106</v>
      </c>
      <c r="H5464" t="s">
        <v>43</v>
      </c>
      <c r="I5464">
        <v>15461902002</v>
      </c>
      <c r="J5464" t="s">
        <v>824</v>
      </c>
      <c r="K5464" t="s">
        <v>36</v>
      </c>
      <c r="L5464">
        <v>124</v>
      </c>
      <c r="M5464">
        <v>1.5</v>
      </c>
      <c r="N5464">
        <v>1</v>
      </c>
      <c r="O5464">
        <v>124</v>
      </c>
      <c r="P5464">
        <v>1.5</v>
      </c>
      <c r="Q5464">
        <v>1</v>
      </c>
      <c r="R5464">
        <v>1.5</v>
      </c>
      <c r="S5464">
        <v>3</v>
      </c>
      <c r="T5464" s="1">
        <v>44774</v>
      </c>
      <c r="U5464" t="str">
        <f t="shared" si="425"/>
        <v>Oreo Mini</v>
      </c>
      <c r="V5464" t="str">
        <f t="shared" si="426"/>
        <v>Food</v>
      </c>
      <c r="W5464" t="s">
        <v>43</v>
      </c>
      <c r="X5464" t="b">
        <f t="shared" si="428"/>
        <v>1</v>
      </c>
      <c r="Y5464">
        <f t="shared" si="427"/>
        <v>1.5</v>
      </c>
      <c r="Z5464" s="2">
        <f t="shared" si="429"/>
        <v>1</v>
      </c>
      <c r="AA5464" t="s">
        <v>106</v>
      </c>
      <c r="AD5464" t="s">
        <v>60</v>
      </c>
      <c r="AE5464" t="s">
        <v>825</v>
      </c>
      <c r="AF5464">
        <v>2022</v>
      </c>
    </row>
    <row r="5465" spans="1:32" x14ac:dyDescent="0.25">
      <c r="A5465" t="s">
        <v>29</v>
      </c>
      <c r="B5465" t="s">
        <v>67</v>
      </c>
      <c r="C5465" t="s">
        <v>68</v>
      </c>
      <c r="D5465" t="s">
        <v>69</v>
      </c>
      <c r="E5465">
        <f>_xlfn.XLOOKUP(Table1[[#This Row],[Location]],'Location analysis'!A:A,'Location analysis'!B:B)</f>
        <v>40.435699999999997</v>
      </c>
      <c r="F5465">
        <f>_xlfn.XLOOKUP(Table1[[#This Row],[Location]],'Location analysis'!A:A,'Location analysis'!C:C)</f>
        <v>-74.125200000000007</v>
      </c>
      <c r="G5465" t="s">
        <v>722</v>
      </c>
      <c r="H5465" t="s">
        <v>49</v>
      </c>
      <c r="I5465">
        <v>15461986830</v>
      </c>
      <c r="J5465" t="s">
        <v>824</v>
      </c>
      <c r="K5465" t="s">
        <v>36</v>
      </c>
      <c r="L5465">
        <v>145</v>
      </c>
      <c r="M5465">
        <v>2.5</v>
      </c>
      <c r="N5465">
        <v>1</v>
      </c>
      <c r="O5465">
        <v>145</v>
      </c>
      <c r="P5465">
        <v>2.5</v>
      </c>
      <c r="Q5465">
        <v>1</v>
      </c>
      <c r="R5465">
        <v>2.5</v>
      </c>
      <c r="S5465">
        <v>2.5</v>
      </c>
      <c r="T5465" s="1">
        <v>44774</v>
      </c>
      <c r="U5465" t="str">
        <f t="shared" si="425"/>
        <v>Snapple Tea - Lemon</v>
      </c>
      <c r="V5465" t="str">
        <f t="shared" si="426"/>
        <v>Non Carbonated</v>
      </c>
      <c r="W5465" t="s">
        <v>49</v>
      </c>
      <c r="X5465" t="b">
        <f t="shared" si="428"/>
        <v>1</v>
      </c>
      <c r="Y5465">
        <f t="shared" si="427"/>
        <v>2.5</v>
      </c>
      <c r="Z5465" s="2">
        <f t="shared" si="429"/>
        <v>1.6666666666666667</v>
      </c>
      <c r="AA5465" t="s">
        <v>330</v>
      </c>
      <c r="AB5465" t="s">
        <v>76</v>
      </c>
      <c r="AD5465" t="s">
        <v>60</v>
      </c>
      <c r="AE5465" t="s">
        <v>825</v>
      </c>
      <c r="AF5465">
        <v>2022</v>
      </c>
    </row>
    <row r="5466" spans="1:32" x14ac:dyDescent="0.25">
      <c r="A5466" t="s">
        <v>29</v>
      </c>
      <c r="B5466" t="s">
        <v>67</v>
      </c>
      <c r="C5466" t="s">
        <v>68</v>
      </c>
      <c r="D5466" t="s">
        <v>69</v>
      </c>
      <c r="E5466">
        <f>_xlfn.XLOOKUP(Table1[[#This Row],[Location]],'Location analysis'!A:A,'Location analysis'!B:B)</f>
        <v>40.435699999999997</v>
      </c>
      <c r="F5466">
        <f>_xlfn.XLOOKUP(Table1[[#This Row],[Location]],'Location analysis'!A:A,'Location analysis'!C:C)</f>
        <v>-74.125200000000007</v>
      </c>
      <c r="G5466" t="s">
        <v>329</v>
      </c>
      <c r="H5466" t="s">
        <v>49</v>
      </c>
      <c r="I5466">
        <v>15462417634</v>
      </c>
      <c r="J5466" t="s">
        <v>824</v>
      </c>
      <c r="K5466" t="s">
        <v>51</v>
      </c>
      <c r="L5466">
        <v>143</v>
      </c>
      <c r="M5466">
        <v>2.5</v>
      </c>
      <c r="N5466">
        <v>1</v>
      </c>
      <c r="O5466">
        <v>143</v>
      </c>
      <c r="P5466">
        <v>2.5</v>
      </c>
      <c r="Q5466">
        <v>1</v>
      </c>
      <c r="R5466">
        <v>2.5</v>
      </c>
      <c r="S5466">
        <v>2.5</v>
      </c>
      <c r="T5466" s="1">
        <v>44774</v>
      </c>
      <c r="U5466" t="str">
        <f t="shared" si="425"/>
        <v>Snapple Tea - Raspberry</v>
      </c>
      <c r="V5466" t="str">
        <f t="shared" si="426"/>
        <v>Non Carbonated</v>
      </c>
      <c r="W5466" t="s">
        <v>49</v>
      </c>
      <c r="X5466" t="b">
        <f t="shared" si="428"/>
        <v>1</v>
      </c>
      <c r="Y5466">
        <f t="shared" si="427"/>
        <v>2.5</v>
      </c>
      <c r="Z5466" s="2">
        <f t="shared" si="429"/>
        <v>1.6666666666666667</v>
      </c>
      <c r="AA5466" t="s">
        <v>330</v>
      </c>
      <c r="AB5466" t="s">
        <v>144</v>
      </c>
      <c r="AD5466" t="s">
        <v>60</v>
      </c>
      <c r="AE5466" t="s">
        <v>825</v>
      </c>
      <c r="AF5466">
        <v>2022</v>
      </c>
    </row>
    <row r="5467" spans="1:32" x14ac:dyDescent="0.25">
      <c r="A5467" t="s">
        <v>29</v>
      </c>
      <c r="B5467" t="s">
        <v>394</v>
      </c>
      <c r="C5467" t="s">
        <v>395</v>
      </c>
      <c r="D5467" t="s">
        <v>396</v>
      </c>
      <c r="E5467">
        <f>_xlfn.XLOOKUP(Table1[[#This Row],[Location]],'Location analysis'!A:A,'Location analysis'!B:B)</f>
        <v>40.416893999999999</v>
      </c>
      <c r="F5467">
        <f>_xlfn.XLOOKUP(Table1[[#This Row],[Location]],'Location analysis'!A:A,'Location analysis'!C:C)</f>
        <v>-74.420399000000003</v>
      </c>
      <c r="G5467" t="s">
        <v>463</v>
      </c>
      <c r="H5467" t="s">
        <v>34</v>
      </c>
      <c r="I5467">
        <v>15462560375</v>
      </c>
      <c r="J5467" t="s">
        <v>824</v>
      </c>
      <c r="K5467" t="s">
        <v>51</v>
      </c>
      <c r="L5467">
        <v>148</v>
      </c>
      <c r="M5467">
        <v>3</v>
      </c>
      <c r="N5467">
        <v>1</v>
      </c>
      <c r="O5467">
        <v>148</v>
      </c>
      <c r="P5467">
        <v>3</v>
      </c>
      <c r="Q5467">
        <v>1</v>
      </c>
      <c r="R5467">
        <v>3</v>
      </c>
      <c r="S5467">
        <v>3</v>
      </c>
      <c r="T5467" s="1">
        <v>44774</v>
      </c>
      <c r="U5467" t="str">
        <f t="shared" si="425"/>
        <v>Starbucks Refresher - Real Coconut Water</v>
      </c>
      <c r="V5467" t="str">
        <f t="shared" si="426"/>
        <v>Carbonated</v>
      </c>
      <c r="W5467" t="s">
        <v>34</v>
      </c>
      <c r="X5467" t="b">
        <f t="shared" si="428"/>
        <v>1</v>
      </c>
      <c r="Y5467">
        <f t="shared" si="427"/>
        <v>3</v>
      </c>
      <c r="Z5467" s="2">
        <f t="shared" si="429"/>
        <v>2</v>
      </c>
      <c r="AA5467" t="s">
        <v>464</v>
      </c>
      <c r="AB5467" t="s">
        <v>465</v>
      </c>
      <c r="AD5467" t="s">
        <v>60</v>
      </c>
      <c r="AE5467" t="s">
        <v>825</v>
      </c>
      <c r="AF5467">
        <v>2022</v>
      </c>
    </row>
    <row r="5468" spans="1:32" x14ac:dyDescent="0.25">
      <c r="A5468" t="s">
        <v>29</v>
      </c>
      <c r="B5468" t="s">
        <v>46</v>
      </c>
      <c r="C5468" t="s">
        <v>31</v>
      </c>
      <c r="D5468" t="s">
        <v>47</v>
      </c>
      <c r="E5468">
        <f>_xlfn.XLOOKUP(Table1[[#This Row],[Location]],'Location analysis'!A:A,'Location analysis'!B:B)</f>
        <v>40.423690999999998</v>
      </c>
      <c r="F5468">
        <f>_xlfn.XLOOKUP(Table1[[#This Row],[Location]],'Location analysis'!A:A,'Location analysis'!C:C)</f>
        <v>-74.380831999999998</v>
      </c>
      <c r="G5468" t="s">
        <v>151</v>
      </c>
      <c r="H5468" t="s">
        <v>97</v>
      </c>
      <c r="I5468">
        <v>15462581923</v>
      </c>
      <c r="J5468" t="s">
        <v>824</v>
      </c>
      <c r="K5468" t="s">
        <v>51</v>
      </c>
      <c r="L5468">
        <v>145</v>
      </c>
      <c r="M5468">
        <v>2.75</v>
      </c>
      <c r="N5468">
        <v>1</v>
      </c>
      <c r="O5468">
        <v>145</v>
      </c>
      <c r="P5468">
        <v>2.75</v>
      </c>
      <c r="Q5468">
        <v>1</v>
      </c>
      <c r="R5468">
        <v>2.75</v>
      </c>
      <c r="S5468">
        <v>2.75</v>
      </c>
      <c r="T5468" s="1">
        <v>44774</v>
      </c>
      <c r="U5468" t="str">
        <f t="shared" si="425"/>
        <v>BodyArmor LYTE  - Peach Mango</v>
      </c>
      <c r="V5468" t="str">
        <f t="shared" si="426"/>
        <v>Water</v>
      </c>
      <c r="W5468" t="s">
        <v>97</v>
      </c>
      <c r="X5468" t="b">
        <f t="shared" si="428"/>
        <v>1</v>
      </c>
      <c r="Y5468">
        <f t="shared" si="427"/>
        <v>2.75</v>
      </c>
      <c r="Z5468" s="2">
        <f t="shared" si="429"/>
        <v>1.8333333333333333</v>
      </c>
      <c r="AA5468" t="s">
        <v>152</v>
      </c>
      <c r="AB5468" t="s">
        <v>153</v>
      </c>
      <c r="AD5468" t="s">
        <v>60</v>
      </c>
      <c r="AE5468" t="s">
        <v>825</v>
      </c>
      <c r="AF5468">
        <v>2022</v>
      </c>
    </row>
    <row r="5469" spans="1:32" x14ac:dyDescent="0.25">
      <c r="A5469" t="s">
        <v>29</v>
      </c>
      <c r="B5469" t="s">
        <v>67</v>
      </c>
      <c r="C5469" t="s">
        <v>68</v>
      </c>
      <c r="D5469" t="s">
        <v>69</v>
      </c>
      <c r="E5469">
        <f>_xlfn.XLOOKUP(Table1[[#This Row],[Location]],'Location analysis'!A:A,'Location analysis'!B:B)</f>
        <v>40.435699999999997</v>
      </c>
      <c r="F5469">
        <f>_xlfn.XLOOKUP(Table1[[#This Row],[Location]],'Location analysis'!A:A,'Location analysis'!C:C)</f>
        <v>-74.125200000000007</v>
      </c>
      <c r="G5469" t="s">
        <v>81</v>
      </c>
      <c r="H5469" t="s">
        <v>43</v>
      </c>
      <c r="I5469">
        <v>15462963478</v>
      </c>
      <c r="J5469" t="s">
        <v>824</v>
      </c>
      <c r="K5469" t="s">
        <v>51</v>
      </c>
      <c r="L5469">
        <v>137</v>
      </c>
      <c r="M5469">
        <v>2.5</v>
      </c>
      <c r="N5469">
        <v>1</v>
      </c>
      <c r="O5469">
        <v>137</v>
      </c>
      <c r="P5469">
        <v>2.5</v>
      </c>
      <c r="Q5469">
        <v>1</v>
      </c>
      <c r="R5469">
        <v>2.5</v>
      </c>
      <c r="S5469">
        <v>2.5</v>
      </c>
      <c r="T5469" s="1">
        <v>44774</v>
      </c>
      <c r="U5469" t="str">
        <f t="shared" si="425"/>
        <v>KitKat - Crisp Wafers</v>
      </c>
      <c r="V5469" t="str">
        <f t="shared" si="426"/>
        <v>Food</v>
      </c>
      <c r="W5469" t="s">
        <v>43</v>
      </c>
      <c r="X5469" t="b">
        <f t="shared" si="428"/>
        <v>1</v>
      </c>
      <c r="Y5469">
        <f t="shared" si="427"/>
        <v>2.5</v>
      </c>
      <c r="Z5469" s="2">
        <f t="shared" si="429"/>
        <v>1.6666666666666667</v>
      </c>
      <c r="AA5469" t="s">
        <v>82</v>
      </c>
      <c r="AB5469" t="s">
        <v>83</v>
      </c>
      <c r="AD5469" t="s">
        <v>60</v>
      </c>
      <c r="AE5469" t="s">
        <v>825</v>
      </c>
      <c r="AF5469">
        <v>2022</v>
      </c>
    </row>
    <row r="5470" spans="1:32" x14ac:dyDescent="0.25">
      <c r="A5470" t="s">
        <v>29</v>
      </c>
      <c r="B5470" t="s">
        <v>67</v>
      </c>
      <c r="C5470" t="s">
        <v>68</v>
      </c>
      <c r="D5470" t="s">
        <v>69</v>
      </c>
      <c r="E5470">
        <f>_xlfn.XLOOKUP(Table1[[#This Row],[Location]],'Location analysis'!A:A,'Location analysis'!B:B)</f>
        <v>40.435699999999997</v>
      </c>
      <c r="F5470">
        <f>_xlfn.XLOOKUP(Table1[[#This Row],[Location]],'Location analysis'!A:A,'Location analysis'!C:C)</f>
        <v>-74.125200000000007</v>
      </c>
      <c r="G5470" t="s">
        <v>70</v>
      </c>
      <c r="H5470" t="s">
        <v>34</v>
      </c>
      <c r="I5470">
        <v>15463032905</v>
      </c>
      <c r="J5470" t="s">
        <v>824</v>
      </c>
      <c r="K5470" t="s">
        <v>51</v>
      </c>
      <c r="L5470">
        <v>146</v>
      </c>
      <c r="M5470">
        <v>3</v>
      </c>
      <c r="N5470">
        <v>1</v>
      </c>
      <c r="O5470">
        <v>146</v>
      </c>
      <c r="P5470">
        <v>3</v>
      </c>
      <c r="Q5470">
        <v>1</v>
      </c>
      <c r="R5470">
        <v>3</v>
      </c>
      <c r="S5470">
        <v>3</v>
      </c>
      <c r="T5470" s="1">
        <v>44774</v>
      </c>
      <c r="U5470" t="str">
        <f t="shared" si="425"/>
        <v>Monster Energy Original</v>
      </c>
      <c r="V5470" t="str">
        <f t="shared" si="426"/>
        <v>Carbonated</v>
      </c>
      <c r="W5470" t="s">
        <v>34</v>
      </c>
      <c r="X5470" t="b">
        <f t="shared" si="428"/>
        <v>1</v>
      </c>
      <c r="Y5470">
        <f t="shared" si="427"/>
        <v>3</v>
      </c>
      <c r="Z5470" s="2">
        <f t="shared" si="429"/>
        <v>2</v>
      </c>
      <c r="AA5470" t="s">
        <v>70</v>
      </c>
      <c r="AD5470" t="s">
        <v>60</v>
      </c>
      <c r="AE5470" t="s">
        <v>825</v>
      </c>
      <c r="AF5470">
        <v>2022</v>
      </c>
    </row>
    <row r="5471" spans="1:32" x14ac:dyDescent="0.25">
      <c r="A5471" t="s">
        <v>29</v>
      </c>
      <c r="B5471" t="s">
        <v>67</v>
      </c>
      <c r="C5471" t="s">
        <v>68</v>
      </c>
      <c r="D5471" t="s">
        <v>69</v>
      </c>
      <c r="E5471">
        <f>_xlfn.XLOOKUP(Table1[[#This Row],[Location]],'Location analysis'!A:A,'Location analysis'!B:B)</f>
        <v>40.435699999999997</v>
      </c>
      <c r="F5471">
        <f>_xlfn.XLOOKUP(Table1[[#This Row],[Location]],'Location analysis'!A:A,'Location analysis'!C:C)</f>
        <v>-74.125200000000007</v>
      </c>
      <c r="G5471" t="s">
        <v>329</v>
      </c>
      <c r="H5471" t="s">
        <v>49</v>
      </c>
      <c r="I5471">
        <v>15463146081</v>
      </c>
      <c r="J5471" t="s">
        <v>824</v>
      </c>
      <c r="K5471" t="s">
        <v>51</v>
      </c>
      <c r="L5471">
        <v>143</v>
      </c>
      <c r="M5471">
        <v>2.5</v>
      </c>
      <c r="N5471">
        <v>1</v>
      </c>
      <c r="O5471">
        <v>143</v>
      </c>
      <c r="P5471">
        <v>2.5</v>
      </c>
      <c r="Q5471">
        <v>1</v>
      </c>
      <c r="R5471">
        <v>2.5</v>
      </c>
      <c r="S5471">
        <v>2.5</v>
      </c>
      <c r="T5471" s="1">
        <v>44774</v>
      </c>
      <c r="U5471" t="str">
        <f t="shared" si="425"/>
        <v>Snapple Tea - Raspberry</v>
      </c>
      <c r="V5471" t="str">
        <f t="shared" si="426"/>
        <v>Non Carbonated</v>
      </c>
      <c r="W5471" t="s">
        <v>49</v>
      </c>
      <c r="X5471" t="b">
        <f t="shared" si="428"/>
        <v>1</v>
      </c>
      <c r="Y5471">
        <f t="shared" si="427"/>
        <v>2.5</v>
      </c>
      <c r="Z5471" s="2">
        <f t="shared" si="429"/>
        <v>1.6666666666666667</v>
      </c>
      <c r="AA5471" t="s">
        <v>330</v>
      </c>
      <c r="AB5471" t="s">
        <v>144</v>
      </c>
      <c r="AD5471" t="s">
        <v>60</v>
      </c>
      <c r="AE5471" t="s">
        <v>825</v>
      </c>
      <c r="AF5471">
        <v>2022</v>
      </c>
    </row>
    <row r="5472" spans="1:32" x14ac:dyDescent="0.25">
      <c r="A5472" t="s">
        <v>29</v>
      </c>
      <c r="B5472" t="s">
        <v>67</v>
      </c>
      <c r="C5472" t="s">
        <v>68</v>
      </c>
      <c r="D5472" t="s">
        <v>69</v>
      </c>
      <c r="E5472">
        <f>_xlfn.XLOOKUP(Table1[[#This Row],[Location]],'Location analysis'!A:A,'Location analysis'!B:B)</f>
        <v>40.435699999999997</v>
      </c>
      <c r="F5472">
        <f>_xlfn.XLOOKUP(Table1[[#This Row],[Location]],'Location analysis'!A:A,'Location analysis'!C:C)</f>
        <v>-74.125200000000007</v>
      </c>
      <c r="G5472" t="s">
        <v>70</v>
      </c>
      <c r="H5472" t="s">
        <v>34</v>
      </c>
      <c r="I5472">
        <v>15463233292</v>
      </c>
      <c r="J5472" t="s">
        <v>824</v>
      </c>
      <c r="K5472" t="s">
        <v>51</v>
      </c>
      <c r="L5472">
        <v>146</v>
      </c>
      <c r="M5472">
        <v>3</v>
      </c>
      <c r="N5472">
        <v>1</v>
      </c>
      <c r="O5472">
        <v>146</v>
      </c>
      <c r="P5472">
        <v>3</v>
      </c>
      <c r="Q5472">
        <v>1</v>
      </c>
      <c r="R5472">
        <v>3</v>
      </c>
      <c r="S5472">
        <v>3</v>
      </c>
      <c r="T5472" s="1">
        <v>44774</v>
      </c>
      <c r="U5472" t="str">
        <f t="shared" si="425"/>
        <v>Monster Energy Original</v>
      </c>
      <c r="V5472" t="str">
        <f t="shared" si="426"/>
        <v>Carbonated</v>
      </c>
      <c r="W5472" t="s">
        <v>34</v>
      </c>
      <c r="X5472" t="b">
        <f t="shared" si="428"/>
        <v>1</v>
      </c>
      <c r="Y5472">
        <f t="shared" si="427"/>
        <v>3</v>
      </c>
      <c r="Z5472" s="2">
        <f t="shared" si="429"/>
        <v>2</v>
      </c>
      <c r="AA5472" t="s">
        <v>70</v>
      </c>
      <c r="AD5472" t="s">
        <v>60</v>
      </c>
      <c r="AE5472" t="s">
        <v>825</v>
      </c>
      <c r="AF5472">
        <v>2022</v>
      </c>
    </row>
    <row r="5473" spans="1:32" x14ac:dyDescent="0.25">
      <c r="A5473" t="s">
        <v>29</v>
      </c>
      <c r="B5473" t="s">
        <v>394</v>
      </c>
      <c r="C5473" t="s">
        <v>395</v>
      </c>
      <c r="D5473" t="s">
        <v>396</v>
      </c>
      <c r="E5473">
        <f>_xlfn.XLOOKUP(Table1[[#This Row],[Location]],'Location analysis'!A:A,'Location analysis'!B:B)</f>
        <v>40.416893999999999</v>
      </c>
      <c r="F5473">
        <f>_xlfn.XLOOKUP(Table1[[#This Row],[Location]],'Location analysis'!A:A,'Location analysis'!C:C)</f>
        <v>-74.420399000000003</v>
      </c>
      <c r="G5473" t="s">
        <v>463</v>
      </c>
      <c r="H5473" t="s">
        <v>34</v>
      </c>
      <c r="I5473">
        <v>15463321981</v>
      </c>
      <c r="J5473" t="s">
        <v>824</v>
      </c>
      <c r="K5473" t="s">
        <v>36</v>
      </c>
      <c r="L5473">
        <v>148</v>
      </c>
      <c r="M5473">
        <v>3</v>
      </c>
      <c r="N5473">
        <v>1</v>
      </c>
      <c r="O5473">
        <v>148</v>
      </c>
      <c r="P5473">
        <v>3</v>
      </c>
      <c r="Q5473">
        <v>1</v>
      </c>
      <c r="R5473">
        <v>3</v>
      </c>
      <c r="S5473">
        <v>3</v>
      </c>
      <c r="T5473" s="1">
        <v>44774</v>
      </c>
      <c r="U5473" t="str">
        <f t="shared" si="425"/>
        <v>Starbucks Refresher - Real Coconut Water</v>
      </c>
      <c r="V5473" t="str">
        <f t="shared" si="426"/>
        <v>Carbonated</v>
      </c>
      <c r="W5473" t="s">
        <v>34</v>
      </c>
      <c r="X5473" t="b">
        <f t="shared" si="428"/>
        <v>1</v>
      </c>
      <c r="Y5473">
        <f t="shared" si="427"/>
        <v>3</v>
      </c>
      <c r="Z5473" s="2">
        <f t="shared" si="429"/>
        <v>2</v>
      </c>
      <c r="AA5473" t="s">
        <v>464</v>
      </c>
      <c r="AB5473" t="s">
        <v>465</v>
      </c>
      <c r="AD5473" t="s">
        <v>60</v>
      </c>
      <c r="AE5473" t="s">
        <v>825</v>
      </c>
      <c r="AF5473">
        <v>2022</v>
      </c>
    </row>
    <row r="5474" spans="1:32" x14ac:dyDescent="0.25">
      <c r="A5474" t="s">
        <v>29</v>
      </c>
      <c r="B5474" t="s">
        <v>67</v>
      </c>
      <c r="C5474" t="s">
        <v>68</v>
      </c>
      <c r="D5474" t="s">
        <v>69</v>
      </c>
      <c r="E5474">
        <f>_xlfn.XLOOKUP(Table1[[#This Row],[Location]],'Location analysis'!A:A,'Location analysis'!B:B)</f>
        <v>40.435699999999997</v>
      </c>
      <c r="F5474">
        <f>_xlfn.XLOOKUP(Table1[[#This Row],[Location]],'Location analysis'!A:A,'Location analysis'!C:C)</f>
        <v>-74.125200000000007</v>
      </c>
      <c r="G5474" t="s">
        <v>722</v>
      </c>
      <c r="H5474" t="s">
        <v>49</v>
      </c>
      <c r="I5474">
        <v>15463563636</v>
      </c>
      <c r="J5474" t="s">
        <v>824</v>
      </c>
      <c r="K5474" t="s">
        <v>51</v>
      </c>
      <c r="L5474">
        <v>145</v>
      </c>
      <c r="M5474">
        <v>2.5</v>
      </c>
      <c r="N5474">
        <v>1</v>
      </c>
      <c r="O5474">
        <v>145</v>
      </c>
      <c r="P5474">
        <v>2.5</v>
      </c>
      <c r="Q5474">
        <v>1</v>
      </c>
      <c r="R5474">
        <v>2.5</v>
      </c>
      <c r="S5474">
        <v>2.5</v>
      </c>
      <c r="T5474" s="1">
        <v>44774</v>
      </c>
      <c r="U5474" t="str">
        <f t="shared" si="425"/>
        <v>Snapple Tea - Lemon</v>
      </c>
      <c r="V5474" t="str">
        <f t="shared" si="426"/>
        <v>Non Carbonated</v>
      </c>
      <c r="W5474" t="s">
        <v>49</v>
      </c>
      <c r="X5474" t="b">
        <f t="shared" si="428"/>
        <v>1</v>
      </c>
      <c r="Y5474">
        <f t="shared" si="427"/>
        <v>2.5</v>
      </c>
      <c r="Z5474" s="2">
        <f t="shared" si="429"/>
        <v>1.6666666666666667</v>
      </c>
      <c r="AA5474" t="s">
        <v>330</v>
      </c>
      <c r="AB5474" t="s">
        <v>76</v>
      </c>
      <c r="AD5474" t="s">
        <v>60</v>
      </c>
      <c r="AE5474" t="s">
        <v>825</v>
      </c>
      <c r="AF5474">
        <v>2022</v>
      </c>
    </row>
    <row r="5475" spans="1:32" x14ac:dyDescent="0.25">
      <c r="A5475" t="s">
        <v>29</v>
      </c>
      <c r="B5475" t="s">
        <v>67</v>
      </c>
      <c r="C5475" t="s">
        <v>68</v>
      </c>
      <c r="D5475" t="s">
        <v>69</v>
      </c>
      <c r="E5475">
        <f>_xlfn.XLOOKUP(Table1[[#This Row],[Location]],'Location analysis'!A:A,'Location analysis'!B:B)</f>
        <v>40.435699999999997</v>
      </c>
      <c r="F5475">
        <f>_xlfn.XLOOKUP(Table1[[#This Row],[Location]],'Location analysis'!A:A,'Location analysis'!C:C)</f>
        <v>-74.125200000000007</v>
      </c>
      <c r="G5475" t="s">
        <v>722</v>
      </c>
      <c r="H5475" t="s">
        <v>49</v>
      </c>
      <c r="I5475">
        <v>15464699645</v>
      </c>
      <c r="J5475" t="s">
        <v>826</v>
      </c>
      <c r="K5475" t="s">
        <v>36</v>
      </c>
      <c r="L5475">
        <v>145</v>
      </c>
      <c r="M5475">
        <v>2.5</v>
      </c>
      <c r="N5475">
        <v>1</v>
      </c>
      <c r="O5475">
        <v>145</v>
      </c>
      <c r="P5475">
        <v>2.5</v>
      </c>
      <c r="Q5475">
        <v>1</v>
      </c>
      <c r="R5475">
        <v>2.5</v>
      </c>
      <c r="S5475">
        <v>2.5</v>
      </c>
      <c r="T5475" s="1">
        <v>44775</v>
      </c>
      <c r="U5475" t="str">
        <f t="shared" si="425"/>
        <v>Snapple Tea - Lemon</v>
      </c>
      <c r="V5475" t="str">
        <f t="shared" si="426"/>
        <v>Non Carbonated</v>
      </c>
      <c r="W5475" t="s">
        <v>49</v>
      </c>
      <c r="X5475" t="b">
        <f t="shared" si="428"/>
        <v>1</v>
      </c>
      <c r="Y5475">
        <f t="shared" si="427"/>
        <v>2.5</v>
      </c>
      <c r="Z5475" s="2">
        <f t="shared" si="429"/>
        <v>1.6666666666666667</v>
      </c>
      <c r="AA5475" t="s">
        <v>330</v>
      </c>
      <c r="AB5475" t="s">
        <v>76</v>
      </c>
      <c r="AD5475" t="s">
        <v>91</v>
      </c>
      <c r="AE5475" t="s">
        <v>827</v>
      </c>
      <c r="AF5475">
        <v>2022</v>
      </c>
    </row>
    <row r="5476" spans="1:32" x14ac:dyDescent="0.25">
      <c r="A5476" t="s">
        <v>29</v>
      </c>
      <c r="B5476" t="s">
        <v>67</v>
      </c>
      <c r="C5476" t="s">
        <v>68</v>
      </c>
      <c r="D5476" t="s">
        <v>69</v>
      </c>
      <c r="E5476">
        <f>_xlfn.XLOOKUP(Table1[[#This Row],[Location]],'Location analysis'!A:A,'Location analysis'!B:B)</f>
        <v>40.435699999999997</v>
      </c>
      <c r="F5476">
        <f>_xlfn.XLOOKUP(Table1[[#This Row],[Location]],'Location analysis'!A:A,'Location analysis'!C:C)</f>
        <v>-74.125200000000007</v>
      </c>
      <c r="G5476" t="s">
        <v>81</v>
      </c>
      <c r="H5476" t="s">
        <v>43</v>
      </c>
      <c r="I5476">
        <v>15464817902</v>
      </c>
      <c r="J5476" t="s">
        <v>826</v>
      </c>
      <c r="K5476" t="s">
        <v>51</v>
      </c>
      <c r="L5476">
        <v>138</v>
      </c>
      <c r="M5476">
        <v>2.5</v>
      </c>
      <c r="N5476">
        <v>1</v>
      </c>
      <c r="O5476">
        <v>138</v>
      </c>
      <c r="P5476">
        <v>2.5</v>
      </c>
      <c r="Q5476">
        <v>1</v>
      </c>
      <c r="R5476">
        <v>2.5</v>
      </c>
      <c r="S5476">
        <v>2.5</v>
      </c>
      <c r="T5476" s="1">
        <v>44775</v>
      </c>
      <c r="U5476" t="str">
        <f t="shared" si="425"/>
        <v>KitKat - Crisp Wafers</v>
      </c>
      <c r="V5476" t="str">
        <f t="shared" si="426"/>
        <v>Food</v>
      </c>
      <c r="W5476" t="s">
        <v>43</v>
      </c>
      <c r="X5476" t="b">
        <f t="shared" si="428"/>
        <v>1</v>
      </c>
      <c r="Y5476">
        <f t="shared" si="427"/>
        <v>2.5</v>
      </c>
      <c r="Z5476" s="2">
        <f t="shared" si="429"/>
        <v>1.6666666666666667</v>
      </c>
      <c r="AA5476" t="s">
        <v>82</v>
      </c>
      <c r="AB5476" t="s">
        <v>83</v>
      </c>
      <c r="AD5476" t="s">
        <v>91</v>
      </c>
      <c r="AE5476" t="s">
        <v>827</v>
      </c>
      <c r="AF5476">
        <v>2022</v>
      </c>
    </row>
    <row r="5477" spans="1:32" x14ac:dyDescent="0.25">
      <c r="A5477" t="s">
        <v>29</v>
      </c>
      <c r="B5477" t="s">
        <v>67</v>
      </c>
      <c r="C5477" t="s">
        <v>68</v>
      </c>
      <c r="D5477" t="s">
        <v>69</v>
      </c>
      <c r="E5477">
        <f>_xlfn.XLOOKUP(Table1[[#This Row],[Location]],'Location analysis'!A:A,'Location analysis'!B:B)</f>
        <v>40.435699999999997</v>
      </c>
      <c r="F5477">
        <f>_xlfn.XLOOKUP(Table1[[#This Row],[Location]],'Location analysis'!A:A,'Location analysis'!C:C)</f>
        <v>-74.125200000000007</v>
      </c>
      <c r="G5477" t="s">
        <v>70</v>
      </c>
      <c r="H5477" t="s">
        <v>34</v>
      </c>
      <c r="I5477">
        <v>15464870909</v>
      </c>
      <c r="J5477" t="s">
        <v>826</v>
      </c>
      <c r="K5477" t="s">
        <v>51</v>
      </c>
      <c r="L5477">
        <v>146</v>
      </c>
      <c r="M5477">
        <v>3</v>
      </c>
      <c r="N5477">
        <v>1</v>
      </c>
      <c r="O5477">
        <v>146</v>
      </c>
      <c r="P5477">
        <v>3</v>
      </c>
      <c r="Q5477">
        <v>1</v>
      </c>
      <c r="R5477">
        <v>3</v>
      </c>
      <c r="S5477">
        <v>3</v>
      </c>
      <c r="T5477" s="1">
        <v>44775</v>
      </c>
      <c r="U5477" t="str">
        <f t="shared" si="425"/>
        <v>Monster Energy Original</v>
      </c>
      <c r="V5477" t="str">
        <f t="shared" si="426"/>
        <v>Carbonated</v>
      </c>
      <c r="W5477" t="s">
        <v>34</v>
      </c>
      <c r="X5477" t="b">
        <f t="shared" si="428"/>
        <v>1</v>
      </c>
      <c r="Y5477">
        <f t="shared" si="427"/>
        <v>3</v>
      </c>
      <c r="Z5477" s="2">
        <f t="shared" si="429"/>
        <v>2</v>
      </c>
      <c r="AA5477" t="s">
        <v>70</v>
      </c>
      <c r="AD5477" t="s">
        <v>91</v>
      </c>
      <c r="AE5477" t="s">
        <v>827</v>
      </c>
      <c r="AF5477">
        <v>2022</v>
      </c>
    </row>
    <row r="5478" spans="1:32" x14ac:dyDescent="0.25">
      <c r="A5478" t="s">
        <v>29</v>
      </c>
      <c r="B5478" t="s">
        <v>67</v>
      </c>
      <c r="C5478" t="s">
        <v>68</v>
      </c>
      <c r="D5478" t="s">
        <v>69</v>
      </c>
      <c r="E5478">
        <f>_xlfn.XLOOKUP(Table1[[#This Row],[Location]],'Location analysis'!A:A,'Location analysis'!B:B)</f>
        <v>40.435699999999997</v>
      </c>
      <c r="F5478">
        <f>_xlfn.XLOOKUP(Table1[[#This Row],[Location]],'Location analysis'!A:A,'Location analysis'!C:C)</f>
        <v>-74.125200000000007</v>
      </c>
      <c r="G5478" t="s">
        <v>186</v>
      </c>
      <c r="H5478" t="s">
        <v>43</v>
      </c>
      <c r="I5478">
        <v>15464969122</v>
      </c>
      <c r="J5478" t="s">
        <v>826</v>
      </c>
      <c r="K5478" t="s">
        <v>36</v>
      </c>
      <c r="L5478">
        <v>123</v>
      </c>
      <c r="M5478">
        <v>1.5</v>
      </c>
      <c r="N5478">
        <v>2</v>
      </c>
      <c r="O5478">
        <v>123</v>
      </c>
      <c r="P5478">
        <v>1.5</v>
      </c>
      <c r="Q5478">
        <v>2</v>
      </c>
      <c r="R5478">
        <v>3</v>
      </c>
      <c r="S5478">
        <v>3</v>
      </c>
      <c r="T5478" s="1">
        <v>44775</v>
      </c>
      <c r="U5478" t="str">
        <f t="shared" si="425"/>
        <v>Ruffles Baked  - Cheddar &amp; Sour Cream</v>
      </c>
      <c r="V5478" t="str">
        <f t="shared" si="426"/>
        <v>Food</v>
      </c>
      <c r="W5478" t="s">
        <v>43</v>
      </c>
      <c r="X5478" t="b">
        <f t="shared" si="428"/>
        <v>1</v>
      </c>
      <c r="Y5478">
        <f t="shared" si="427"/>
        <v>1.5</v>
      </c>
      <c r="Z5478" s="2">
        <f t="shared" si="429"/>
        <v>1</v>
      </c>
      <c r="AA5478" t="s">
        <v>187</v>
      </c>
      <c r="AB5478" t="s">
        <v>188</v>
      </c>
      <c r="AD5478" t="s">
        <v>91</v>
      </c>
      <c r="AE5478" t="s">
        <v>827</v>
      </c>
      <c r="AF5478">
        <v>2022</v>
      </c>
    </row>
    <row r="5479" spans="1:32" x14ac:dyDescent="0.25">
      <c r="A5479" t="s">
        <v>29</v>
      </c>
      <c r="B5479" t="s">
        <v>62</v>
      </c>
      <c r="C5479" t="s">
        <v>63</v>
      </c>
      <c r="D5479" t="s">
        <v>64</v>
      </c>
      <c r="E5479">
        <f>_xlfn.XLOOKUP(Table1[[#This Row],[Location]],'Location analysis'!A:A,'Location analysis'!B:B)</f>
        <v>40.091900000000003</v>
      </c>
      <c r="F5479">
        <f>_xlfn.XLOOKUP(Table1[[#This Row],[Location]],'Location analysis'!A:A,'Location analysis'!C:C)</f>
        <v>-74.358699999999999</v>
      </c>
      <c r="G5479" t="s">
        <v>542</v>
      </c>
      <c r="H5479" t="s">
        <v>43</v>
      </c>
      <c r="I5479">
        <v>15465849068</v>
      </c>
      <c r="J5479" t="s">
        <v>826</v>
      </c>
      <c r="K5479" t="s">
        <v>51</v>
      </c>
      <c r="L5479">
        <v>111</v>
      </c>
      <c r="M5479">
        <v>1.5</v>
      </c>
      <c r="N5479">
        <v>1</v>
      </c>
      <c r="O5479">
        <v>111</v>
      </c>
      <c r="P5479">
        <v>1.5</v>
      </c>
      <c r="Q5479">
        <v>1</v>
      </c>
      <c r="R5479">
        <v>1.5</v>
      </c>
      <c r="S5479">
        <v>1.5</v>
      </c>
      <c r="T5479" s="1">
        <v>44775</v>
      </c>
      <c r="U5479" t="str">
        <f t="shared" si="425"/>
        <v>Pop Corners - White Cheddar</v>
      </c>
      <c r="V5479" t="str">
        <f t="shared" si="426"/>
        <v>Food</v>
      </c>
      <c r="W5479" t="s">
        <v>43</v>
      </c>
      <c r="X5479" t="b">
        <f t="shared" si="428"/>
        <v>1</v>
      </c>
      <c r="Y5479">
        <f t="shared" si="427"/>
        <v>1.5</v>
      </c>
      <c r="Z5479" s="2">
        <f t="shared" si="429"/>
        <v>1</v>
      </c>
      <c r="AA5479" t="s">
        <v>509</v>
      </c>
      <c r="AB5479" t="s">
        <v>204</v>
      </c>
      <c r="AD5479" t="s">
        <v>91</v>
      </c>
      <c r="AE5479" t="s">
        <v>827</v>
      </c>
      <c r="AF5479">
        <v>2022</v>
      </c>
    </row>
    <row r="5480" spans="1:32" x14ac:dyDescent="0.25">
      <c r="A5480" t="s">
        <v>29</v>
      </c>
      <c r="B5480" t="s">
        <v>394</v>
      </c>
      <c r="C5480" t="s">
        <v>395</v>
      </c>
      <c r="D5480" t="s">
        <v>396</v>
      </c>
      <c r="E5480">
        <f>_xlfn.XLOOKUP(Table1[[#This Row],[Location]],'Location analysis'!A:A,'Location analysis'!B:B)</f>
        <v>40.416893999999999</v>
      </c>
      <c r="F5480">
        <f>_xlfn.XLOOKUP(Table1[[#This Row],[Location]],'Location analysis'!A:A,'Location analysis'!C:C)</f>
        <v>-74.420399000000003</v>
      </c>
      <c r="G5480" t="s">
        <v>410</v>
      </c>
      <c r="H5480" t="s">
        <v>49</v>
      </c>
      <c r="I5480">
        <v>15466084734</v>
      </c>
      <c r="J5480" t="s">
        <v>826</v>
      </c>
      <c r="K5480" t="s">
        <v>51</v>
      </c>
      <c r="L5480">
        <v>140</v>
      </c>
      <c r="M5480">
        <v>2</v>
      </c>
      <c r="N5480">
        <v>1</v>
      </c>
      <c r="O5480">
        <v>140</v>
      </c>
      <c r="P5480">
        <v>2</v>
      </c>
      <c r="Q5480">
        <v>1</v>
      </c>
      <c r="R5480">
        <v>2</v>
      </c>
      <c r="S5480">
        <v>2</v>
      </c>
      <c r="T5480" s="1">
        <v>44775</v>
      </c>
      <c r="U5480" t="str">
        <f t="shared" si="425"/>
        <v>Iberia Coconut Water</v>
      </c>
      <c r="V5480" t="str">
        <f t="shared" si="426"/>
        <v>Non Carbonated</v>
      </c>
      <c r="W5480" t="s">
        <v>49</v>
      </c>
      <c r="X5480" t="b">
        <f t="shared" si="428"/>
        <v>1</v>
      </c>
      <c r="Y5480">
        <f t="shared" si="427"/>
        <v>2</v>
      </c>
      <c r="Z5480" s="2">
        <f t="shared" si="429"/>
        <v>1.3333333333333333</v>
      </c>
      <c r="AA5480" t="s">
        <v>410</v>
      </c>
      <c r="AD5480" t="s">
        <v>91</v>
      </c>
      <c r="AE5480" t="s">
        <v>827</v>
      </c>
      <c r="AF5480">
        <v>2022</v>
      </c>
    </row>
    <row r="5481" spans="1:32" x14ac:dyDescent="0.25">
      <c r="A5481" t="s">
        <v>29</v>
      </c>
      <c r="B5481" t="s">
        <v>394</v>
      </c>
      <c r="C5481" t="s">
        <v>395</v>
      </c>
      <c r="D5481" t="s">
        <v>396</v>
      </c>
      <c r="E5481">
        <f>_xlfn.XLOOKUP(Table1[[#This Row],[Location]],'Location analysis'!A:A,'Location analysis'!B:B)</f>
        <v>40.416893999999999</v>
      </c>
      <c r="F5481">
        <f>_xlfn.XLOOKUP(Table1[[#This Row],[Location]],'Location analysis'!A:A,'Location analysis'!C:C)</f>
        <v>-74.420399000000003</v>
      </c>
      <c r="G5481" t="s">
        <v>485</v>
      </c>
      <c r="H5481" t="s">
        <v>43</v>
      </c>
      <c r="I5481">
        <v>15466087322</v>
      </c>
      <c r="J5481" t="s">
        <v>826</v>
      </c>
      <c r="K5481" t="s">
        <v>51</v>
      </c>
      <c r="L5481">
        <v>136</v>
      </c>
      <c r="M5481">
        <v>2</v>
      </c>
      <c r="N5481">
        <v>1</v>
      </c>
      <c r="O5481">
        <v>136</v>
      </c>
      <c r="P5481">
        <v>2</v>
      </c>
      <c r="Q5481">
        <v>1</v>
      </c>
      <c r="R5481">
        <v>2</v>
      </c>
      <c r="S5481">
        <v>2</v>
      </c>
      <c r="T5481" s="1">
        <v>44775</v>
      </c>
      <c r="U5481" t="str">
        <f t="shared" si="425"/>
        <v>Keto Bar - Creamy Peanut Butter Chocolate</v>
      </c>
      <c r="V5481" t="str">
        <f t="shared" si="426"/>
        <v>Food</v>
      </c>
      <c r="W5481" t="s">
        <v>43</v>
      </c>
      <c r="X5481" t="b">
        <f t="shared" si="428"/>
        <v>1</v>
      </c>
      <c r="Y5481">
        <f t="shared" si="427"/>
        <v>2</v>
      </c>
      <c r="Z5481" s="2">
        <f t="shared" si="429"/>
        <v>1.3333333333333333</v>
      </c>
      <c r="AA5481" t="s">
        <v>486</v>
      </c>
      <c r="AB5481" t="s">
        <v>487</v>
      </c>
      <c r="AD5481" t="s">
        <v>91</v>
      </c>
      <c r="AE5481" t="s">
        <v>827</v>
      </c>
      <c r="AF5481">
        <v>2022</v>
      </c>
    </row>
    <row r="5482" spans="1:32" x14ac:dyDescent="0.25">
      <c r="A5482" t="s">
        <v>29</v>
      </c>
      <c r="B5482" t="s">
        <v>30</v>
      </c>
      <c r="C5482" t="s">
        <v>31</v>
      </c>
      <c r="D5482" t="s">
        <v>32</v>
      </c>
      <c r="E5482">
        <f>_xlfn.XLOOKUP(Table1[[#This Row],[Location]],'Location analysis'!A:A,'Location analysis'!B:B)</f>
        <v>40.423690999999998</v>
      </c>
      <c r="F5482">
        <f>_xlfn.XLOOKUP(Table1[[#This Row],[Location]],'Location analysis'!A:A,'Location analysis'!C:C)</f>
        <v>-74.380831999999998</v>
      </c>
      <c r="G5482" t="s">
        <v>128</v>
      </c>
      <c r="H5482" t="s">
        <v>43</v>
      </c>
      <c r="I5482">
        <v>15466347549</v>
      </c>
      <c r="J5482" t="s">
        <v>826</v>
      </c>
      <c r="K5482" t="s">
        <v>36</v>
      </c>
      <c r="L5482">
        <v>110</v>
      </c>
      <c r="M5482">
        <v>1.5</v>
      </c>
      <c r="N5482">
        <v>1</v>
      </c>
      <c r="O5482">
        <v>110</v>
      </c>
      <c r="P5482">
        <v>1.5</v>
      </c>
      <c r="Q5482">
        <v>1</v>
      </c>
      <c r="R5482">
        <v>1.5</v>
      </c>
      <c r="S5482">
        <v>1.5</v>
      </c>
      <c r="T5482" s="1">
        <v>44775</v>
      </c>
      <c r="U5482" t="str">
        <f t="shared" si="425"/>
        <v>SunChips Multigrain - Salsa</v>
      </c>
      <c r="V5482" t="str">
        <f t="shared" si="426"/>
        <v>Food</v>
      </c>
      <c r="W5482" t="s">
        <v>43</v>
      </c>
      <c r="X5482" t="b">
        <f t="shared" si="428"/>
        <v>1</v>
      </c>
      <c r="Y5482">
        <f t="shared" si="427"/>
        <v>1.5</v>
      </c>
      <c r="Z5482" s="2">
        <f t="shared" si="429"/>
        <v>1</v>
      </c>
      <c r="AA5482" t="s">
        <v>129</v>
      </c>
      <c r="AB5482" t="s">
        <v>130</v>
      </c>
      <c r="AD5482" t="s">
        <v>91</v>
      </c>
      <c r="AE5482" t="s">
        <v>827</v>
      </c>
      <c r="AF5482">
        <v>2022</v>
      </c>
    </row>
    <row r="5483" spans="1:32" x14ac:dyDescent="0.25">
      <c r="A5483" t="s">
        <v>29</v>
      </c>
      <c r="B5483" t="s">
        <v>62</v>
      </c>
      <c r="C5483" t="s">
        <v>63</v>
      </c>
      <c r="D5483" t="s">
        <v>64</v>
      </c>
      <c r="E5483">
        <f>_xlfn.XLOOKUP(Table1[[#This Row],[Location]],'Location analysis'!A:A,'Location analysis'!B:B)</f>
        <v>40.091900000000003</v>
      </c>
      <c r="F5483">
        <f>_xlfn.XLOOKUP(Table1[[#This Row],[Location]],'Location analysis'!A:A,'Location analysis'!C:C)</f>
        <v>-74.358699999999999</v>
      </c>
      <c r="G5483" t="s">
        <v>192</v>
      </c>
      <c r="H5483" t="s">
        <v>43</v>
      </c>
      <c r="I5483">
        <v>15466348230</v>
      </c>
      <c r="J5483" t="s">
        <v>826</v>
      </c>
      <c r="K5483" t="s">
        <v>51</v>
      </c>
      <c r="L5483">
        <v>122</v>
      </c>
      <c r="M5483">
        <v>1.5</v>
      </c>
      <c r="N5483">
        <v>1</v>
      </c>
      <c r="O5483">
        <v>122</v>
      </c>
      <c r="P5483">
        <v>1.5</v>
      </c>
      <c r="Q5483">
        <v>1</v>
      </c>
      <c r="R5483">
        <v>1.5</v>
      </c>
      <c r="S5483">
        <v>1.5</v>
      </c>
      <c r="T5483" s="1">
        <v>44775</v>
      </c>
      <c r="U5483" t="str">
        <f t="shared" si="425"/>
        <v>CheezIt - Original</v>
      </c>
      <c r="V5483" t="str">
        <f t="shared" si="426"/>
        <v>Food</v>
      </c>
      <c r="W5483" t="s">
        <v>43</v>
      </c>
      <c r="X5483" t="b">
        <f t="shared" si="428"/>
        <v>1</v>
      </c>
      <c r="Y5483">
        <f t="shared" si="427"/>
        <v>1.5</v>
      </c>
      <c r="Z5483" s="2">
        <f t="shared" si="429"/>
        <v>1</v>
      </c>
      <c r="AA5483" t="s">
        <v>193</v>
      </c>
      <c r="AB5483" t="s">
        <v>150</v>
      </c>
      <c r="AD5483" t="s">
        <v>91</v>
      </c>
      <c r="AE5483" t="s">
        <v>827</v>
      </c>
      <c r="AF5483">
        <v>2022</v>
      </c>
    </row>
    <row r="5484" spans="1:32" x14ac:dyDescent="0.25">
      <c r="A5484" t="s">
        <v>29</v>
      </c>
      <c r="B5484" t="s">
        <v>62</v>
      </c>
      <c r="C5484" t="s">
        <v>63</v>
      </c>
      <c r="D5484" t="s">
        <v>64</v>
      </c>
      <c r="E5484">
        <f>_xlfn.XLOOKUP(Table1[[#This Row],[Location]],'Location analysis'!A:A,'Location analysis'!B:B)</f>
        <v>40.091900000000003</v>
      </c>
      <c r="F5484">
        <f>_xlfn.XLOOKUP(Table1[[#This Row],[Location]],'Location analysis'!A:A,'Location analysis'!C:C)</f>
        <v>-74.358699999999999</v>
      </c>
      <c r="G5484" t="s">
        <v>508</v>
      </c>
      <c r="H5484" t="s">
        <v>43</v>
      </c>
      <c r="I5484">
        <v>15466578072</v>
      </c>
      <c r="J5484" t="s">
        <v>826</v>
      </c>
      <c r="K5484" t="s">
        <v>51</v>
      </c>
      <c r="L5484">
        <v>113</v>
      </c>
      <c r="M5484">
        <v>1.5</v>
      </c>
      <c r="N5484">
        <v>1</v>
      </c>
      <c r="O5484">
        <v>113</v>
      </c>
      <c r="P5484">
        <v>1.5</v>
      </c>
      <c r="Q5484">
        <v>1</v>
      </c>
      <c r="R5484">
        <v>1.5</v>
      </c>
      <c r="S5484">
        <v>1.5</v>
      </c>
      <c r="T5484" s="1">
        <v>44775</v>
      </c>
      <c r="U5484" t="str">
        <f t="shared" si="425"/>
        <v>Pop Corners - Kettle Corn</v>
      </c>
      <c r="V5484" t="str">
        <f t="shared" si="426"/>
        <v>Food</v>
      </c>
      <c r="W5484" t="s">
        <v>43</v>
      </c>
      <c r="X5484" t="b">
        <f t="shared" si="428"/>
        <v>1</v>
      </c>
      <c r="Y5484">
        <f t="shared" si="427"/>
        <v>1.5</v>
      </c>
      <c r="Z5484" s="2">
        <f t="shared" si="429"/>
        <v>1</v>
      </c>
      <c r="AA5484" t="s">
        <v>509</v>
      </c>
      <c r="AB5484" t="s">
        <v>510</v>
      </c>
      <c r="AD5484" t="s">
        <v>91</v>
      </c>
      <c r="AE5484" t="s">
        <v>827</v>
      </c>
      <c r="AF5484">
        <v>2022</v>
      </c>
    </row>
    <row r="5485" spans="1:32" x14ac:dyDescent="0.25">
      <c r="A5485" t="s">
        <v>29</v>
      </c>
      <c r="B5485" t="s">
        <v>67</v>
      </c>
      <c r="C5485" t="s">
        <v>68</v>
      </c>
      <c r="D5485" t="s">
        <v>69</v>
      </c>
      <c r="E5485">
        <f>_xlfn.XLOOKUP(Table1[[#This Row],[Location]],'Location analysis'!A:A,'Location analysis'!B:B)</f>
        <v>40.435699999999997</v>
      </c>
      <c r="F5485">
        <f>_xlfn.XLOOKUP(Table1[[#This Row],[Location]],'Location analysis'!A:A,'Location analysis'!C:C)</f>
        <v>-74.125200000000007</v>
      </c>
      <c r="G5485" t="s">
        <v>70</v>
      </c>
      <c r="H5485" t="s">
        <v>34</v>
      </c>
      <c r="I5485">
        <v>15466599812</v>
      </c>
      <c r="J5485" t="s">
        <v>826</v>
      </c>
      <c r="K5485" t="s">
        <v>51</v>
      </c>
      <c r="L5485">
        <v>146</v>
      </c>
      <c r="M5485">
        <v>3</v>
      </c>
      <c r="N5485">
        <v>1</v>
      </c>
      <c r="O5485">
        <v>146</v>
      </c>
      <c r="P5485">
        <v>3</v>
      </c>
      <c r="Q5485">
        <v>1</v>
      </c>
      <c r="R5485">
        <v>3</v>
      </c>
      <c r="S5485">
        <v>3</v>
      </c>
      <c r="T5485" s="1">
        <v>44775</v>
      </c>
      <c r="U5485" t="str">
        <f t="shared" si="425"/>
        <v>Monster Energy Original</v>
      </c>
      <c r="V5485" t="str">
        <f t="shared" si="426"/>
        <v>Carbonated</v>
      </c>
      <c r="W5485" t="s">
        <v>34</v>
      </c>
      <c r="X5485" t="b">
        <f t="shared" si="428"/>
        <v>1</v>
      </c>
      <c r="Y5485">
        <f t="shared" si="427"/>
        <v>3</v>
      </c>
      <c r="Z5485" s="2">
        <f t="shared" si="429"/>
        <v>2</v>
      </c>
      <c r="AA5485" t="s">
        <v>70</v>
      </c>
      <c r="AD5485" t="s">
        <v>91</v>
      </c>
      <c r="AE5485" t="s">
        <v>827</v>
      </c>
      <c r="AF5485">
        <v>2022</v>
      </c>
    </row>
    <row r="5486" spans="1:32" x14ac:dyDescent="0.25">
      <c r="A5486" t="s">
        <v>29</v>
      </c>
      <c r="B5486" t="s">
        <v>62</v>
      </c>
      <c r="C5486" t="s">
        <v>63</v>
      </c>
      <c r="D5486" t="s">
        <v>64</v>
      </c>
      <c r="E5486">
        <f>_xlfn.XLOOKUP(Table1[[#This Row],[Location]],'Location analysis'!A:A,'Location analysis'!B:B)</f>
        <v>40.091900000000003</v>
      </c>
      <c r="F5486">
        <f>_xlfn.XLOOKUP(Table1[[#This Row],[Location]],'Location analysis'!A:A,'Location analysis'!C:C)</f>
        <v>-74.358699999999999</v>
      </c>
      <c r="G5486" t="s">
        <v>84</v>
      </c>
      <c r="H5486" t="s">
        <v>43</v>
      </c>
      <c r="I5486">
        <v>15466720915</v>
      </c>
      <c r="J5486" t="s">
        <v>826</v>
      </c>
      <c r="K5486" t="s">
        <v>51</v>
      </c>
      <c r="L5486">
        <v>138</v>
      </c>
      <c r="M5486">
        <v>2</v>
      </c>
      <c r="N5486">
        <v>1</v>
      </c>
      <c r="O5486">
        <v>138</v>
      </c>
      <c r="P5486">
        <v>2</v>
      </c>
      <c r="Q5486">
        <v>1</v>
      </c>
      <c r="R5486">
        <v>2</v>
      </c>
      <c r="S5486">
        <v>2</v>
      </c>
      <c r="T5486" s="1">
        <v>44775</v>
      </c>
      <c r="U5486" t="str">
        <f t="shared" si="425"/>
        <v>Wonderful Pistachios - Variety</v>
      </c>
      <c r="V5486" t="str">
        <f t="shared" si="426"/>
        <v>Food</v>
      </c>
      <c r="W5486" t="s">
        <v>43</v>
      </c>
      <c r="X5486" t="b">
        <f t="shared" si="428"/>
        <v>1</v>
      </c>
      <c r="Y5486">
        <f t="shared" si="427"/>
        <v>2</v>
      </c>
      <c r="Z5486" s="2">
        <f t="shared" si="429"/>
        <v>1.3333333333333333</v>
      </c>
      <c r="AA5486" t="s">
        <v>85</v>
      </c>
      <c r="AB5486" t="s">
        <v>86</v>
      </c>
      <c r="AD5486" t="s">
        <v>91</v>
      </c>
      <c r="AE5486" t="s">
        <v>827</v>
      </c>
      <c r="AF5486">
        <v>2022</v>
      </c>
    </row>
    <row r="5487" spans="1:32" x14ac:dyDescent="0.25">
      <c r="A5487" t="s">
        <v>29</v>
      </c>
      <c r="B5487" t="s">
        <v>394</v>
      </c>
      <c r="C5487" t="s">
        <v>395</v>
      </c>
      <c r="D5487" t="s">
        <v>396</v>
      </c>
      <c r="E5487">
        <f>_xlfn.XLOOKUP(Table1[[#This Row],[Location]],'Location analysis'!A:A,'Location analysis'!B:B)</f>
        <v>40.416893999999999</v>
      </c>
      <c r="F5487">
        <f>_xlfn.XLOOKUP(Table1[[#This Row],[Location]],'Location analysis'!A:A,'Location analysis'!C:C)</f>
        <v>-74.420399000000003</v>
      </c>
      <c r="G5487" t="s">
        <v>681</v>
      </c>
      <c r="H5487" t="s">
        <v>43</v>
      </c>
      <c r="I5487">
        <v>15466810901</v>
      </c>
      <c r="J5487" t="s">
        <v>826</v>
      </c>
      <c r="K5487" t="s">
        <v>36</v>
      </c>
      <c r="L5487">
        <v>114</v>
      </c>
      <c r="M5487">
        <v>2.5</v>
      </c>
      <c r="N5487">
        <v>1</v>
      </c>
      <c r="O5487">
        <v>114</v>
      </c>
      <c r="P5487">
        <v>2.5</v>
      </c>
      <c r="Q5487">
        <v>1</v>
      </c>
      <c r="R5487">
        <v>2.5</v>
      </c>
      <c r="S5487">
        <v>2.5</v>
      </c>
      <c r="T5487" s="1">
        <v>44775</v>
      </c>
      <c r="U5487" t="str">
        <f t="shared" si="425"/>
        <v>Snyder's of Hanover Pretzel Pieces - Cheddar</v>
      </c>
      <c r="V5487" t="str">
        <f t="shared" si="426"/>
        <v>Food</v>
      </c>
      <c r="W5487" t="s">
        <v>43</v>
      </c>
      <c r="X5487" t="b">
        <f t="shared" si="428"/>
        <v>1</v>
      </c>
      <c r="Y5487">
        <f t="shared" si="427"/>
        <v>2.5</v>
      </c>
      <c r="Z5487" s="2">
        <f t="shared" si="429"/>
        <v>1.6666666666666667</v>
      </c>
      <c r="AA5487" t="s">
        <v>591</v>
      </c>
      <c r="AB5487" t="s">
        <v>614</v>
      </c>
      <c r="AD5487" t="s">
        <v>91</v>
      </c>
      <c r="AE5487" t="s">
        <v>827</v>
      </c>
      <c r="AF5487">
        <v>2022</v>
      </c>
    </row>
    <row r="5488" spans="1:32" x14ac:dyDescent="0.25">
      <c r="A5488" t="s">
        <v>29</v>
      </c>
      <c r="B5488" t="s">
        <v>62</v>
      </c>
      <c r="C5488" t="s">
        <v>63</v>
      </c>
      <c r="D5488" t="s">
        <v>64</v>
      </c>
      <c r="E5488">
        <f>_xlfn.XLOOKUP(Table1[[#This Row],[Location]],'Location analysis'!A:A,'Location analysis'!B:B)</f>
        <v>40.091900000000003</v>
      </c>
      <c r="F5488">
        <f>_xlfn.XLOOKUP(Table1[[#This Row],[Location]],'Location analysis'!A:A,'Location analysis'!C:C)</f>
        <v>-74.358699999999999</v>
      </c>
      <c r="G5488" t="s">
        <v>84</v>
      </c>
      <c r="H5488" t="s">
        <v>43</v>
      </c>
      <c r="I5488">
        <v>15466803435</v>
      </c>
      <c r="J5488" t="s">
        <v>826</v>
      </c>
      <c r="K5488" t="s">
        <v>51</v>
      </c>
      <c r="L5488">
        <v>138</v>
      </c>
      <c r="M5488">
        <v>2</v>
      </c>
      <c r="N5488">
        <v>1</v>
      </c>
      <c r="O5488">
        <v>138</v>
      </c>
      <c r="P5488">
        <v>2</v>
      </c>
      <c r="Q5488">
        <v>1</v>
      </c>
      <c r="R5488">
        <v>2</v>
      </c>
      <c r="S5488">
        <v>2</v>
      </c>
      <c r="T5488" s="1">
        <v>44775</v>
      </c>
      <c r="U5488" t="str">
        <f t="shared" si="425"/>
        <v>Wonderful Pistachios - Variety</v>
      </c>
      <c r="V5488" t="str">
        <f t="shared" si="426"/>
        <v>Food</v>
      </c>
      <c r="W5488" t="s">
        <v>43</v>
      </c>
      <c r="X5488" t="b">
        <f t="shared" si="428"/>
        <v>1</v>
      </c>
      <c r="Y5488">
        <f t="shared" si="427"/>
        <v>2</v>
      </c>
      <c r="Z5488" s="2">
        <f t="shared" si="429"/>
        <v>1.3333333333333333</v>
      </c>
      <c r="AA5488" t="s">
        <v>85</v>
      </c>
      <c r="AB5488" t="s">
        <v>86</v>
      </c>
      <c r="AD5488" t="s">
        <v>91</v>
      </c>
      <c r="AE5488" t="s">
        <v>827</v>
      </c>
      <c r="AF5488">
        <v>2022</v>
      </c>
    </row>
    <row r="5489" spans="1:32" x14ac:dyDescent="0.25">
      <c r="A5489" t="s">
        <v>29</v>
      </c>
      <c r="B5489" t="s">
        <v>394</v>
      </c>
      <c r="C5489" t="s">
        <v>395</v>
      </c>
      <c r="D5489" t="s">
        <v>396</v>
      </c>
      <c r="E5489">
        <f>_xlfn.XLOOKUP(Table1[[#This Row],[Location]],'Location analysis'!A:A,'Location analysis'!B:B)</f>
        <v>40.416893999999999</v>
      </c>
      <c r="F5489">
        <f>_xlfn.XLOOKUP(Table1[[#This Row],[Location]],'Location analysis'!A:A,'Location analysis'!C:C)</f>
        <v>-74.420399000000003</v>
      </c>
      <c r="G5489" t="s">
        <v>463</v>
      </c>
      <c r="H5489" t="s">
        <v>34</v>
      </c>
      <c r="I5489">
        <v>15466787866</v>
      </c>
      <c r="J5489" t="s">
        <v>826</v>
      </c>
      <c r="K5489" t="s">
        <v>36</v>
      </c>
      <c r="L5489">
        <v>148</v>
      </c>
      <c r="M5489">
        <v>3</v>
      </c>
      <c r="N5489">
        <v>1</v>
      </c>
      <c r="O5489">
        <v>148</v>
      </c>
      <c r="P5489">
        <v>3</v>
      </c>
      <c r="Q5489">
        <v>1</v>
      </c>
      <c r="R5489">
        <v>3</v>
      </c>
      <c r="S5489">
        <v>3</v>
      </c>
      <c r="T5489" s="1">
        <v>44775</v>
      </c>
      <c r="U5489" t="str">
        <f t="shared" si="425"/>
        <v>Starbucks Refresher - Real Coconut Water</v>
      </c>
      <c r="V5489" t="str">
        <f t="shared" si="426"/>
        <v>Carbonated</v>
      </c>
      <c r="W5489" t="s">
        <v>34</v>
      </c>
      <c r="X5489" t="b">
        <f t="shared" si="428"/>
        <v>1</v>
      </c>
      <c r="Y5489">
        <f t="shared" si="427"/>
        <v>3</v>
      </c>
      <c r="Z5489" s="2">
        <f t="shared" si="429"/>
        <v>2</v>
      </c>
      <c r="AA5489" t="s">
        <v>464</v>
      </c>
      <c r="AB5489" t="s">
        <v>465</v>
      </c>
      <c r="AD5489" t="s">
        <v>91</v>
      </c>
      <c r="AE5489" t="s">
        <v>827</v>
      </c>
      <c r="AF5489">
        <v>2022</v>
      </c>
    </row>
    <row r="5490" spans="1:32" x14ac:dyDescent="0.25">
      <c r="A5490" t="s">
        <v>29</v>
      </c>
      <c r="B5490" t="s">
        <v>62</v>
      </c>
      <c r="C5490" t="s">
        <v>63</v>
      </c>
      <c r="D5490" t="s">
        <v>64</v>
      </c>
      <c r="E5490">
        <f>_xlfn.XLOOKUP(Table1[[#This Row],[Location]],'Location analysis'!A:A,'Location analysis'!B:B)</f>
        <v>40.091900000000003</v>
      </c>
      <c r="F5490">
        <f>_xlfn.XLOOKUP(Table1[[#This Row],[Location]],'Location analysis'!A:A,'Location analysis'!C:C)</f>
        <v>-74.358699999999999</v>
      </c>
      <c r="G5490" t="s">
        <v>192</v>
      </c>
      <c r="H5490" t="s">
        <v>43</v>
      </c>
      <c r="I5490">
        <v>15466951027</v>
      </c>
      <c r="J5490" t="s">
        <v>826</v>
      </c>
      <c r="K5490" t="s">
        <v>51</v>
      </c>
      <c r="L5490">
        <v>122</v>
      </c>
      <c r="M5490">
        <v>1.5</v>
      </c>
      <c r="N5490">
        <v>1</v>
      </c>
      <c r="O5490">
        <v>122</v>
      </c>
      <c r="P5490">
        <v>1.5</v>
      </c>
      <c r="Q5490">
        <v>1</v>
      </c>
      <c r="R5490">
        <v>1.5</v>
      </c>
      <c r="S5490">
        <v>1.5</v>
      </c>
      <c r="T5490" s="1">
        <v>44775</v>
      </c>
      <c r="U5490" t="str">
        <f t="shared" si="425"/>
        <v>CheezIt - Original</v>
      </c>
      <c r="V5490" t="str">
        <f t="shared" si="426"/>
        <v>Food</v>
      </c>
      <c r="W5490" t="s">
        <v>43</v>
      </c>
      <c r="X5490" t="b">
        <f t="shared" si="428"/>
        <v>1</v>
      </c>
      <c r="Y5490">
        <f t="shared" si="427"/>
        <v>1.5</v>
      </c>
      <c r="Z5490" s="2">
        <f t="shared" si="429"/>
        <v>1</v>
      </c>
      <c r="AA5490" t="s">
        <v>193</v>
      </c>
      <c r="AB5490" t="s">
        <v>150</v>
      </c>
      <c r="AD5490" t="s">
        <v>91</v>
      </c>
      <c r="AE5490" t="s">
        <v>827</v>
      </c>
      <c r="AF5490">
        <v>2022</v>
      </c>
    </row>
    <row r="5491" spans="1:32" x14ac:dyDescent="0.25">
      <c r="A5491" t="s">
        <v>29</v>
      </c>
      <c r="B5491" t="s">
        <v>394</v>
      </c>
      <c r="C5491" t="s">
        <v>395</v>
      </c>
      <c r="D5491" t="s">
        <v>396</v>
      </c>
      <c r="E5491">
        <f>_xlfn.XLOOKUP(Table1[[#This Row],[Location]],'Location analysis'!A:A,'Location analysis'!B:B)</f>
        <v>40.416893999999999</v>
      </c>
      <c r="F5491">
        <f>_xlfn.XLOOKUP(Table1[[#This Row],[Location]],'Location analysis'!A:A,'Location analysis'!C:C)</f>
        <v>-74.420399000000003</v>
      </c>
      <c r="G5491" t="s">
        <v>81</v>
      </c>
      <c r="H5491" t="s">
        <v>43</v>
      </c>
      <c r="I5491">
        <v>15467098983</v>
      </c>
      <c r="J5491" t="s">
        <v>826</v>
      </c>
      <c r="K5491" t="s">
        <v>51</v>
      </c>
      <c r="L5491">
        <v>138</v>
      </c>
      <c r="M5491">
        <v>2</v>
      </c>
      <c r="N5491">
        <v>1</v>
      </c>
      <c r="O5491">
        <v>138</v>
      </c>
      <c r="P5491">
        <v>2</v>
      </c>
      <c r="Q5491">
        <v>1</v>
      </c>
      <c r="R5491">
        <v>2</v>
      </c>
      <c r="S5491">
        <v>2</v>
      </c>
      <c r="T5491" s="1">
        <v>44775</v>
      </c>
      <c r="U5491" t="str">
        <f t="shared" si="425"/>
        <v>KitKat - Crisp Wafers</v>
      </c>
      <c r="V5491" t="str">
        <f t="shared" si="426"/>
        <v>Food</v>
      </c>
      <c r="W5491" t="s">
        <v>43</v>
      </c>
      <c r="X5491" t="b">
        <f t="shared" si="428"/>
        <v>1</v>
      </c>
      <c r="Y5491">
        <f t="shared" si="427"/>
        <v>2</v>
      </c>
      <c r="Z5491" s="2">
        <f t="shared" si="429"/>
        <v>1.3333333333333333</v>
      </c>
      <c r="AA5491" t="s">
        <v>82</v>
      </c>
      <c r="AB5491" t="s">
        <v>83</v>
      </c>
      <c r="AD5491" t="s">
        <v>91</v>
      </c>
      <c r="AE5491" t="s">
        <v>827</v>
      </c>
      <c r="AF5491">
        <v>2022</v>
      </c>
    </row>
    <row r="5492" spans="1:32" x14ac:dyDescent="0.25">
      <c r="A5492" t="s">
        <v>29</v>
      </c>
      <c r="B5492" t="s">
        <v>62</v>
      </c>
      <c r="C5492" t="s">
        <v>63</v>
      </c>
      <c r="D5492" t="s">
        <v>64</v>
      </c>
      <c r="E5492">
        <f>_xlfn.XLOOKUP(Table1[[#This Row],[Location]],'Location analysis'!A:A,'Location analysis'!B:B)</f>
        <v>40.091900000000003</v>
      </c>
      <c r="F5492">
        <f>_xlfn.XLOOKUP(Table1[[#This Row],[Location]],'Location analysis'!A:A,'Location analysis'!C:C)</f>
        <v>-74.358699999999999</v>
      </c>
      <c r="G5492" t="s">
        <v>192</v>
      </c>
      <c r="H5492" t="s">
        <v>43</v>
      </c>
      <c r="I5492">
        <v>15467250399</v>
      </c>
      <c r="J5492" t="s">
        <v>826</v>
      </c>
      <c r="K5492" t="s">
        <v>36</v>
      </c>
      <c r="L5492">
        <v>122</v>
      </c>
      <c r="M5492">
        <v>1.5</v>
      </c>
      <c r="N5492">
        <v>1</v>
      </c>
      <c r="O5492">
        <v>122</v>
      </c>
      <c r="P5492">
        <v>1.5</v>
      </c>
      <c r="Q5492">
        <v>1</v>
      </c>
      <c r="R5492">
        <v>1.5</v>
      </c>
      <c r="S5492">
        <v>1.5</v>
      </c>
      <c r="T5492" s="1">
        <v>44775</v>
      </c>
      <c r="U5492" t="str">
        <f t="shared" si="425"/>
        <v>CheezIt - Original</v>
      </c>
      <c r="V5492" t="str">
        <f t="shared" si="426"/>
        <v>Food</v>
      </c>
      <c r="W5492" t="s">
        <v>43</v>
      </c>
      <c r="X5492" t="b">
        <f t="shared" si="428"/>
        <v>1</v>
      </c>
      <c r="Y5492">
        <f t="shared" si="427"/>
        <v>1.5</v>
      </c>
      <c r="Z5492" s="2">
        <f t="shared" si="429"/>
        <v>1</v>
      </c>
      <c r="AA5492" t="s">
        <v>193</v>
      </c>
      <c r="AB5492" t="s">
        <v>150</v>
      </c>
      <c r="AD5492" t="s">
        <v>91</v>
      </c>
      <c r="AE5492" t="s">
        <v>827</v>
      </c>
      <c r="AF5492">
        <v>2022</v>
      </c>
    </row>
    <row r="5493" spans="1:32" x14ac:dyDescent="0.25">
      <c r="A5493" t="s">
        <v>29</v>
      </c>
      <c r="B5493" t="s">
        <v>394</v>
      </c>
      <c r="C5493" t="s">
        <v>395</v>
      </c>
      <c r="D5493" t="s">
        <v>396</v>
      </c>
      <c r="E5493">
        <f>_xlfn.XLOOKUP(Table1[[#This Row],[Location]],'Location analysis'!A:A,'Location analysis'!B:B)</f>
        <v>40.416893999999999</v>
      </c>
      <c r="F5493">
        <f>_xlfn.XLOOKUP(Table1[[#This Row],[Location]],'Location analysis'!A:A,'Location analysis'!C:C)</f>
        <v>-74.420399000000003</v>
      </c>
      <c r="G5493" t="s">
        <v>125</v>
      </c>
      <c r="H5493" t="s">
        <v>97</v>
      </c>
      <c r="I5493">
        <v>15467332843</v>
      </c>
      <c r="J5493" t="s">
        <v>826</v>
      </c>
      <c r="K5493" t="s">
        <v>51</v>
      </c>
      <c r="L5493">
        <v>144</v>
      </c>
      <c r="M5493">
        <v>2</v>
      </c>
      <c r="N5493">
        <v>1</v>
      </c>
      <c r="O5493">
        <v>144</v>
      </c>
      <c r="P5493">
        <v>2</v>
      </c>
      <c r="Q5493">
        <v>1</v>
      </c>
      <c r="R5493">
        <v>2</v>
      </c>
      <c r="S5493">
        <v>2</v>
      </c>
      <c r="T5493" s="1">
        <v>44775</v>
      </c>
      <c r="U5493" t="str">
        <f t="shared" si="425"/>
        <v>S. Pellegrino Sparkling Mineral Water</v>
      </c>
      <c r="V5493" t="str">
        <f t="shared" si="426"/>
        <v>Water</v>
      </c>
      <c r="W5493" t="s">
        <v>97</v>
      </c>
      <c r="X5493" t="b">
        <f t="shared" si="428"/>
        <v>1</v>
      </c>
      <c r="Y5493">
        <f t="shared" si="427"/>
        <v>2</v>
      </c>
      <c r="Z5493" s="2">
        <f t="shared" si="429"/>
        <v>1.3333333333333333</v>
      </c>
      <c r="AA5493" t="s">
        <v>125</v>
      </c>
      <c r="AD5493" t="s">
        <v>91</v>
      </c>
      <c r="AE5493" t="s">
        <v>827</v>
      </c>
      <c r="AF5493">
        <v>2022</v>
      </c>
    </row>
    <row r="5494" spans="1:32" x14ac:dyDescent="0.25">
      <c r="A5494" t="s">
        <v>29</v>
      </c>
      <c r="B5494" t="s">
        <v>394</v>
      </c>
      <c r="C5494" t="s">
        <v>395</v>
      </c>
      <c r="D5494" t="s">
        <v>396</v>
      </c>
      <c r="E5494">
        <f>_xlfn.XLOOKUP(Table1[[#This Row],[Location]],'Location analysis'!A:A,'Location analysis'!B:B)</f>
        <v>40.416893999999999</v>
      </c>
      <c r="F5494">
        <f>_xlfn.XLOOKUP(Table1[[#This Row],[Location]],'Location analysis'!A:A,'Location analysis'!C:C)</f>
        <v>-74.420399000000003</v>
      </c>
      <c r="G5494" t="s">
        <v>84</v>
      </c>
      <c r="H5494" t="s">
        <v>43</v>
      </c>
      <c r="I5494">
        <v>15467336094</v>
      </c>
      <c r="J5494" t="s">
        <v>826</v>
      </c>
      <c r="K5494" t="s">
        <v>51</v>
      </c>
      <c r="L5494">
        <v>131</v>
      </c>
      <c r="M5494">
        <v>2</v>
      </c>
      <c r="N5494">
        <v>1</v>
      </c>
      <c r="O5494">
        <v>131</v>
      </c>
      <c r="P5494">
        <v>2</v>
      </c>
      <c r="Q5494">
        <v>1</v>
      </c>
      <c r="R5494">
        <v>2</v>
      </c>
      <c r="S5494">
        <v>2</v>
      </c>
      <c r="T5494" s="1">
        <v>44775</v>
      </c>
      <c r="U5494" t="str">
        <f t="shared" si="425"/>
        <v>Wonderful Pistachios - Variety</v>
      </c>
      <c r="V5494" t="str">
        <f t="shared" si="426"/>
        <v>Food</v>
      </c>
      <c r="W5494" t="s">
        <v>43</v>
      </c>
      <c r="X5494" t="b">
        <f t="shared" si="428"/>
        <v>1</v>
      </c>
      <c r="Y5494">
        <f t="shared" si="427"/>
        <v>2</v>
      </c>
      <c r="Z5494" s="2">
        <f t="shared" si="429"/>
        <v>1.3333333333333333</v>
      </c>
      <c r="AA5494" t="s">
        <v>85</v>
      </c>
      <c r="AB5494" t="s">
        <v>86</v>
      </c>
      <c r="AD5494" t="s">
        <v>91</v>
      </c>
      <c r="AE5494" t="s">
        <v>827</v>
      </c>
      <c r="AF5494">
        <v>2022</v>
      </c>
    </row>
    <row r="5495" spans="1:32" x14ac:dyDescent="0.25">
      <c r="A5495" t="s">
        <v>29</v>
      </c>
      <c r="B5495" t="s">
        <v>62</v>
      </c>
      <c r="C5495" t="s">
        <v>63</v>
      </c>
      <c r="D5495" t="s">
        <v>64</v>
      </c>
      <c r="E5495">
        <f>_xlfn.XLOOKUP(Table1[[#This Row],[Location]],'Location analysis'!A:A,'Location analysis'!B:B)</f>
        <v>40.091900000000003</v>
      </c>
      <c r="F5495">
        <f>_xlfn.XLOOKUP(Table1[[#This Row],[Location]],'Location analysis'!A:A,'Location analysis'!C:C)</f>
        <v>-74.358699999999999</v>
      </c>
      <c r="G5495" t="s">
        <v>542</v>
      </c>
      <c r="H5495" t="s">
        <v>43</v>
      </c>
      <c r="I5495">
        <v>15467589440</v>
      </c>
      <c r="J5495" t="s">
        <v>826</v>
      </c>
      <c r="K5495" t="s">
        <v>51</v>
      </c>
      <c r="L5495">
        <v>111</v>
      </c>
      <c r="M5495">
        <v>1.5</v>
      </c>
      <c r="N5495">
        <v>1</v>
      </c>
      <c r="O5495">
        <v>111</v>
      </c>
      <c r="P5495">
        <v>1.5</v>
      </c>
      <c r="Q5495">
        <v>1</v>
      </c>
      <c r="R5495">
        <v>1.5</v>
      </c>
      <c r="S5495">
        <v>1.5</v>
      </c>
      <c r="T5495" s="1">
        <v>44775</v>
      </c>
      <c r="U5495" t="str">
        <f t="shared" si="425"/>
        <v>Pop Corners - White Cheddar</v>
      </c>
      <c r="V5495" t="str">
        <f t="shared" si="426"/>
        <v>Food</v>
      </c>
      <c r="W5495" t="s">
        <v>43</v>
      </c>
      <c r="X5495" t="b">
        <f t="shared" si="428"/>
        <v>1</v>
      </c>
      <c r="Y5495">
        <f t="shared" si="427"/>
        <v>1.5</v>
      </c>
      <c r="Z5495" s="2">
        <f t="shared" si="429"/>
        <v>1</v>
      </c>
      <c r="AA5495" t="s">
        <v>509</v>
      </c>
      <c r="AB5495" t="s">
        <v>204</v>
      </c>
      <c r="AD5495" t="s">
        <v>91</v>
      </c>
      <c r="AE5495" t="s">
        <v>827</v>
      </c>
      <c r="AF5495">
        <v>2022</v>
      </c>
    </row>
    <row r="5496" spans="1:32" x14ac:dyDescent="0.25">
      <c r="A5496" t="s">
        <v>29</v>
      </c>
      <c r="B5496" t="s">
        <v>394</v>
      </c>
      <c r="C5496" t="s">
        <v>395</v>
      </c>
      <c r="D5496" t="s">
        <v>396</v>
      </c>
      <c r="E5496">
        <f>_xlfn.XLOOKUP(Table1[[#This Row],[Location]],'Location analysis'!A:A,'Location analysis'!B:B)</f>
        <v>40.416893999999999</v>
      </c>
      <c r="F5496">
        <f>_xlfn.XLOOKUP(Table1[[#This Row],[Location]],'Location analysis'!A:A,'Location analysis'!C:C)</f>
        <v>-74.420399000000003</v>
      </c>
      <c r="G5496" t="s">
        <v>84</v>
      </c>
      <c r="H5496" t="s">
        <v>43</v>
      </c>
      <c r="I5496">
        <v>15467609554</v>
      </c>
      <c r="J5496" t="s">
        <v>826</v>
      </c>
      <c r="K5496" t="s">
        <v>36</v>
      </c>
      <c r="L5496">
        <v>131</v>
      </c>
      <c r="M5496">
        <v>2</v>
      </c>
      <c r="N5496">
        <v>1</v>
      </c>
      <c r="O5496">
        <v>131</v>
      </c>
      <c r="P5496">
        <v>2</v>
      </c>
      <c r="Q5496">
        <v>1</v>
      </c>
      <c r="R5496">
        <v>2</v>
      </c>
      <c r="S5496">
        <v>4</v>
      </c>
      <c r="T5496" s="1">
        <v>44775</v>
      </c>
      <c r="U5496" t="str">
        <f t="shared" si="425"/>
        <v>Wonderful Pistachios - Variety</v>
      </c>
      <c r="V5496" t="str">
        <f t="shared" si="426"/>
        <v>Food</v>
      </c>
      <c r="W5496" t="s">
        <v>43</v>
      </c>
      <c r="X5496" t="b">
        <f t="shared" si="428"/>
        <v>1</v>
      </c>
      <c r="Y5496">
        <f t="shared" si="427"/>
        <v>2</v>
      </c>
      <c r="Z5496" s="2">
        <f t="shared" si="429"/>
        <v>1.3333333333333333</v>
      </c>
      <c r="AA5496" t="s">
        <v>85</v>
      </c>
      <c r="AB5496" t="s">
        <v>86</v>
      </c>
      <c r="AD5496" t="s">
        <v>91</v>
      </c>
      <c r="AE5496" t="s">
        <v>827</v>
      </c>
      <c r="AF5496">
        <v>2022</v>
      </c>
    </row>
    <row r="5497" spans="1:32" x14ac:dyDescent="0.25">
      <c r="A5497" t="s">
        <v>29</v>
      </c>
      <c r="B5497" t="s">
        <v>394</v>
      </c>
      <c r="C5497" t="s">
        <v>395</v>
      </c>
      <c r="D5497" t="s">
        <v>396</v>
      </c>
      <c r="E5497">
        <f>_xlfn.XLOOKUP(Table1[[#This Row],[Location]],'Location analysis'!A:A,'Location analysis'!B:B)</f>
        <v>40.416893999999999</v>
      </c>
      <c r="F5497">
        <f>_xlfn.XLOOKUP(Table1[[#This Row],[Location]],'Location analysis'!A:A,'Location analysis'!C:C)</f>
        <v>-74.420399000000003</v>
      </c>
      <c r="G5497" t="s">
        <v>125</v>
      </c>
      <c r="H5497" t="s">
        <v>97</v>
      </c>
      <c r="I5497">
        <v>15467609554</v>
      </c>
      <c r="J5497" t="s">
        <v>826</v>
      </c>
      <c r="K5497" t="s">
        <v>36</v>
      </c>
      <c r="L5497">
        <v>144</v>
      </c>
      <c r="M5497">
        <v>2</v>
      </c>
      <c r="N5497">
        <v>1</v>
      </c>
      <c r="O5497">
        <v>144</v>
      </c>
      <c r="P5497">
        <v>2</v>
      </c>
      <c r="Q5497">
        <v>1</v>
      </c>
      <c r="R5497">
        <v>2</v>
      </c>
      <c r="S5497">
        <v>4</v>
      </c>
      <c r="T5497" s="1">
        <v>44775</v>
      </c>
      <c r="U5497" t="str">
        <f t="shared" si="425"/>
        <v>S. Pellegrino Sparkling Mineral Water</v>
      </c>
      <c r="V5497" t="str">
        <f t="shared" si="426"/>
        <v>Water</v>
      </c>
      <c r="W5497" t="s">
        <v>97</v>
      </c>
      <c r="X5497" t="b">
        <f t="shared" si="428"/>
        <v>1</v>
      </c>
      <c r="Y5497">
        <f t="shared" si="427"/>
        <v>2</v>
      </c>
      <c r="Z5497" s="2">
        <f t="shared" si="429"/>
        <v>1.3333333333333333</v>
      </c>
      <c r="AA5497" t="s">
        <v>125</v>
      </c>
      <c r="AD5497" t="s">
        <v>91</v>
      </c>
      <c r="AE5497" t="s">
        <v>827</v>
      </c>
      <c r="AF5497">
        <v>2022</v>
      </c>
    </row>
    <row r="5498" spans="1:32" x14ac:dyDescent="0.25">
      <c r="A5498" t="s">
        <v>29</v>
      </c>
      <c r="B5498" t="s">
        <v>394</v>
      </c>
      <c r="C5498" t="s">
        <v>395</v>
      </c>
      <c r="D5498" t="s">
        <v>396</v>
      </c>
      <c r="E5498">
        <f>_xlfn.XLOOKUP(Table1[[#This Row],[Location]],'Location analysis'!A:A,'Location analysis'!B:B)</f>
        <v>40.416893999999999</v>
      </c>
      <c r="F5498">
        <f>_xlfn.XLOOKUP(Table1[[#This Row],[Location]],'Location analysis'!A:A,'Location analysis'!C:C)</f>
        <v>-74.420399000000003</v>
      </c>
      <c r="G5498" t="s">
        <v>463</v>
      </c>
      <c r="H5498" t="s">
        <v>34</v>
      </c>
      <c r="I5498">
        <v>15467662349</v>
      </c>
      <c r="J5498" t="s">
        <v>826</v>
      </c>
      <c r="K5498" t="s">
        <v>36</v>
      </c>
      <c r="L5498">
        <v>148</v>
      </c>
      <c r="M5498">
        <v>3</v>
      </c>
      <c r="N5498">
        <v>1</v>
      </c>
      <c r="O5498">
        <v>148</v>
      </c>
      <c r="P5498">
        <v>3</v>
      </c>
      <c r="Q5498">
        <v>1</v>
      </c>
      <c r="R5498">
        <v>3</v>
      </c>
      <c r="S5498">
        <v>3</v>
      </c>
      <c r="T5498" s="1">
        <v>44775</v>
      </c>
      <c r="U5498" t="str">
        <f t="shared" si="425"/>
        <v>Starbucks Refresher - Real Coconut Water</v>
      </c>
      <c r="V5498" t="str">
        <f t="shared" si="426"/>
        <v>Carbonated</v>
      </c>
      <c r="W5498" t="s">
        <v>34</v>
      </c>
      <c r="X5498" t="b">
        <f t="shared" si="428"/>
        <v>1</v>
      </c>
      <c r="Y5498">
        <f t="shared" si="427"/>
        <v>3</v>
      </c>
      <c r="Z5498" s="2">
        <f t="shared" si="429"/>
        <v>2</v>
      </c>
      <c r="AA5498" t="s">
        <v>464</v>
      </c>
      <c r="AB5498" t="s">
        <v>465</v>
      </c>
      <c r="AD5498" t="s">
        <v>91</v>
      </c>
      <c r="AE5498" t="s">
        <v>827</v>
      </c>
      <c r="AF5498">
        <v>2022</v>
      </c>
    </row>
    <row r="5499" spans="1:32" x14ac:dyDescent="0.25">
      <c r="A5499" t="s">
        <v>29</v>
      </c>
      <c r="B5499" t="s">
        <v>46</v>
      </c>
      <c r="C5499" t="s">
        <v>31</v>
      </c>
      <c r="D5499" t="s">
        <v>47</v>
      </c>
      <c r="E5499">
        <f>_xlfn.XLOOKUP(Table1[[#This Row],[Location]],'Location analysis'!A:A,'Location analysis'!B:B)</f>
        <v>40.423690999999998</v>
      </c>
      <c r="F5499">
        <f>_xlfn.XLOOKUP(Table1[[#This Row],[Location]],'Location analysis'!A:A,'Location analysis'!C:C)</f>
        <v>-74.380831999999998</v>
      </c>
      <c r="G5499" t="s">
        <v>137</v>
      </c>
      <c r="H5499" t="s">
        <v>97</v>
      </c>
      <c r="I5499">
        <v>15467794514</v>
      </c>
      <c r="J5499" t="s">
        <v>826</v>
      </c>
      <c r="K5499" t="s">
        <v>51</v>
      </c>
      <c r="L5499">
        <v>144</v>
      </c>
      <c r="M5499">
        <v>1.5</v>
      </c>
      <c r="N5499">
        <v>1</v>
      </c>
      <c r="O5499">
        <v>144</v>
      </c>
      <c r="P5499">
        <v>1.5</v>
      </c>
      <c r="Q5499">
        <v>1</v>
      </c>
      <c r="R5499">
        <v>1.5</v>
      </c>
      <c r="S5499">
        <v>1.5</v>
      </c>
      <c r="T5499" s="1">
        <v>44775</v>
      </c>
      <c r="U5499" t="str">
        <f t="shared" si="425"/>
        <v>Poland Springs Water</v>
      </c>
      <c r="V5499" t="str">
        <f t="shared" si="426"/>
        <v>Water</v>
      </c>
      <c r="W5499" t="s">
        <v>97</v>
      </c>
      <c r="X5499" t="b">
        <f t="shared" si="428"/>
        <v>1</v>
      </c>
      <c r="Y5499">
        <f t="shared" si="427"/>
        <v>1.5</v>
      </c>
      <c r="Z5499" s="2">
        <f t="shared" si="429"/>
        <v>1</v>
      </c>
      <c r="AA5499" t="s">
        <v>137</v>
      </c>
      <c r="AD5499" t="s">
        <v>91</v>
      </c>
      <c r="AE5499" t="s">
        <v>827</v>
      </c>
      <c r="AF5499">
        <v>2022</v>
      </c>
    </row>
    <row r="5500" spans="1:32" x14ac:dyDescent="0.25">
      <c r="A5500" t="s">
        <v>29</v>
      </c>
      <c r="B5500" t="s">
        <v>67</v>
      </c>
      <c r="C5500" t="s">
        <v>68</v>
      </c>
      <c r="D5500" t="s">
        <v>69</v>
      </c>
      <c r="E5500">
        <f>_xlfn.XLOOKUP(Table1[[#This Row],[Location]],'Location analysis'!A:A,'Location analysis'!B:B)</f>
        <v>40.435699999999997</v>
      </c>
      <c r="F5500">
        <f>_xlfn.XLOOKUP(Table1[[#This Row],[Location]],'Location analysis'!A:A,'Location analysis'!C:C)</f>
        <v>-74.125200000000007</v>
      </c>
      <c r="G5500" t="s">
        <v>70</v>
      </c>
      <c r="H5500" t="s">
        <v>34</v>
      </c>
      <c r="I5500">
        <v>15468190871</v>
      </c>
      <c r="J5500" t="s">
        <v>826</v>
      </c>
      <c r="K5500" t="s">
        <v>51</v>
      </c>
      <c r="L5500">
        <v>146</v>
      </c>
      <c r="M5500">
        <v>3</v>
      </c>
      <c r="N5500">
        <v>1</v>
      </c>
      <c r="O5500">
        <v>146</v>
      </c>
      <c r="P5500">
        <v>3</v>
      </c>
      <c r="Q5500">
        <v>1</v>
      </c>
      <c r="R5500">
        <v>3</v>
      </c>
      <c r="S5500">
        <v>3</v>
      </c>
      <c r="T5500" s="1">
        <v>44775</v>
      </c>
      <c r="U5500" t="str">
        <f t="shared" si="425"/>
        <v>Monster Energy Original</v>
      </c>
      <c r="V5500" t="str">
        <f t="shared" si="426"/>
        <v>Carbonated</v>
      </c>
      <c r="W5500" t="s">
        <v>34</v>
      </c>
      <c r="X5500" t="b">
        <f t="shared" si="428"/>
        <v>1</v>
      </c>
      <c r="Y5500">
        <f t="shared" si="427"/>
        <v>3</v>
      </c>
      <c r="Z5500" s="2">
        <f t="shared" si="429"/>
        <v>2</v>
      </c>
      <c r="AA5500" t="s">
        <v>70</v>
      </c>
      <c r="AD5500" t="s">
        <v>91</v>
      </c>
      <c r="AE5500" t="s">
        <v>827</v>
      </c>
      <c r="AF5500">
        <v>2022</v>
      </c>
    </row>
    <row r="5501" spans="1:32" x14ac:dyDescent="0.25">
      <c r="A5501" t="s">
        <v>29</v>
      </c>
      <c r="B5501" t="s">
        <v>67</v>
      </c>
      <c r="C5501" t="s">
        <v>68</v>
      </c>
      <c r="D5501" t="s">
        <v>69</v>
      </c>
      <c r="E5501">
        <f>_xlfn.XLOOKUP(Table1[[#This Row],[Location]],'Location analysis'!A:A,'Location analysis'!B:B)</f>
        <v>40.435699999999997</v>
      </c>
      <c r="F5501">
        <f>_xlfn.XLOOKUP(Table1[[#This Row],[Location]],'Location analysis'!A:A,'Location analysis'!C:C)</f>
        <v>-74.125200000000007</v>
      </c>
      <c r="G5501" t="s">
        <v>290</v>
      </c>
      <c r="H5501" t="s">
        <v>43</v>
      </c>
      <c r="I5501">
        <v>15469025818</v>
      </c>
      <c r="J5501" t="s">
        <v>826</v>
      </c>
      <c r="K5501" t="s">
        <v>51</v>
      </c>
      <c r="L5501">
        <v>113</v>
      </c>
      <c r="M5501">
        <v>1.5</v>
      </c>
      <c r="N5501">
        <v>1</v>
      </c>
      <c r="O5501">
        <v>113</v>
      </c>
      <c r="P5501">
        <v>1.5</v>
      </c>
      <c r="Q5501">
        <v>1</v>
      </c>
      <c r="R5501">
        <v>1.5</v>
      </c>
      <c r="S5501">
        <v>1.5</v>
      </c>
      <c r="T5501" s="1">
        <v>44775</v>
      </c>
      <c r="U5501" t="str">
        <f t="shared" si="425"/>
        <v>Doritos Famin Hot Nacho</v>
      </c>
      <c r="V5501" t="str">
        <f t="shared" si="426"/>
        <v>Food</v>
      </c>
      <c r="W5501" t="s">
        <v>43</v>
      </c>
      <c r="X5501" t="b">
        <f t="shared" si="428"/>
        <v>1</v>
      </c>
      <c r="Y5501">
        <f t="shared" si="427"/>
        <v>1.5</v>
      </c>
      <c r="Z5501" s="2">
        <f t="shared" si="429"/>
        <v>1</v>
      </c>
      <c r="AA5501" t="s">
        <v>290</v>
      </c>
      <c r="AD5501" t="s">
        <v>91</v>
      </c>
      <c r="AE5501" t="s">
        <v>827</v>
      </c>
      <c r="AF5501">
        <v>2022</v>
      </c>
    </row>
    <row r="5502" spans="1:32" x14ac:dyDescent="0.25">
      <c r="A5502" t="s">
        <v>828</v>
      </c>
      <c r="B5502" t="s">
        <v>67</v>
      </c>
      <c r="C5502" t="s">
        <v>68</v>
      </c>
      <c r="D5502" t="s">
        <v>69</v>
      </c>
      <c r="E5502">
        <f>_xlfn.XLOOKUP(Table1[[#This Row],[Location]],'Location analysis'!A:A,'Location analysis'!B:B)</f>
        <v>40.435699999999997</v>
      </c>
      <c r="F5502">
        <f>_xlfn.XLOOKUP(Table1[[#This Row],[Location]],'Location analysis'!A:A,'Location analysis'!C:C)</f>
        <v>-74.125200000000007</v>
      </c>
      <c r="I5502">
        <v>15469028445</v>
      </c>
      <c r="J5502" t="s">
        <v>826</v>
      </c>
      <c r="K5502" t="s">
        <v>51</v>
      </c>
      <c r="L5502">
        <v>133</v>
      </c>
      <c r="M5502">
        <v>1.5</v>
      </c>
      <c r="N5502">
        <v>1</v>
      </c>
      <c r="O5502">
        <v>133</v>
      </c>
      <c r="Q5502">
        <v>1</v>
      </c>
      <c r="R5502">
        <v>1.5</v>
      </c>
      <c r="S5502">
        <v>1.5</v>
      </c>
      <c r="T5502" s="1">
        <v>44775</v>
      </c>
      <c r="U5502" t="str">
        <f t="shared" si="425"/>
        <v>Cell is Blank - Dis-regard</v>
      </c>
      <c r="V5502" t="str">
        <f t="shared" si="426"/>
        <v>Cell is Blank - Dis-regard</v>
      </c>
      <c r="W5502" t="s">
        <v>420</v>
      </c>
      <c r="X5502" t="b">
        <f t="shared" si="428"/>
        <v>0</v>
      </c>
      <c r="Y5502">
        <f t="shared" si="427"/>
        <v>1.5</v>
      </c>
      <c r="Z5502" s="2">
        <f t="shared" si="429"/>
        <v>1</v>
      </c>
      <c r="AD5502" t="s">
        <v>91</v>
      </c>
      <c r="AE5502" t="s">
        <v>827</v>
      </c>
      <c r="AF5502">
        <v>2022</v>
      </c>
    </row>
    <row r="5503" spans="1:32" x14ac:dyDescent="0.25">
      <c r="A5503" t="s">
        <v>29</v>
      </c>
      <c r="B5503" t="s">
        <v>67</v>
      </c>
      <c r="C5503" t="s">
        <v>68</v>
      </c>
      <c r="D5503" t="s">
        <v>69</v>
      </c>
      <c r="E5503">
        <f>_xlfn.XLOOKUP(Table1[[#This Row],[Location]],'Location analysis'!A:A,'Location analysis'!B:B)</f>
        <v>40.435699999999997</v>
      </c>
      <c r="F5503">
        <f>_xlfn.XLOOKUP(Table1[[#This Row],[Location]],'Location analysis'!A:A,'Location analysis'!C:C)</f>
        <v>-74.125200000000007</v>
      </c>
      <c r="G5503" t="s">
        <v>70</v>
      </c>
      <c r="H5503" t="s">
        <v>34</v>
      </c>
      <c r="I5503">
        <v>15469050274</v>
      </c>
      <c r="J5503" t="s">
        <v>826</v>
      </c>
      <c r="K5503" t="s">
        <v>51</v>
      </c>
      <c r="L5503">
        <v>146</v>
      </c>
      <c r="M5503">
        <v>3</v>
      </c>
      <c r="N5503">
        <v>1</v>
      </c>
      <c r="O5503">
        <v>146</v>
      </c>
      <c r="P5503">
        <v>3</v>
      </c>
      <c r="Q5503">
        <v>1</v>
      </c>
      <c r="R5503">
        <v>3</v>
      </c>
      <c r="S5503">
        <v>3</v>
      </c>
      <c r="T5503" s="1">
        <v>44775</v>
      </c>
      <c r="U5503" t="str">
        <f t="shared" si="425"/>
        <v>Monster Energy Original</v>
      </c>
      <c r="V5503" t="str">
        <f t="shared" si="426"/>
        <v>Carbonated</v>
      </c>
      <c r="W5503" t="s">
        <v>34</v>
      </c>
      <c r="X5503" t="b">
        <f t="shared" si="428"/>
        <v>1</v>
      </c>
      <c r="Y5503">
        <f t="shared" si="427"/>
        <v>3</v>
      </c>
      <c r="Z5503" s="2">
        <f t="shared" si="429"/>
        <v>2</v>
      </c>
      <c r="AA5503" t="s">
        <v>70</v>
      </c>
      <c r="AD5503" t="s">
        <v>91</v>
      </c>
      <c r="AE5503" t="s">
        <v>827</v>
      </c>
      <c r="AF5503">
        <v>2022</v>
      </c>
    </row>
    <row r="5504" spans="1:32" x14ac:dyDescent="0.25">
      <c r="A5504" t="s">
        <v>29</v>
      </c>
      <c r="B5504" t="s">
        <v>67</v>
      </c>
      <c r="C5504" t="s">
        <v>68</v>
      </c>
      <c r="D5504" t="s">
        <v>69</v>
      </c>
      <c r="E5504">
        <f>_xlfn.XLOOKUP(Table1[[#This Row],[Location]],'Location analysis'!A:A,'Location analysis'!B:B)</f>
        <v>40.435699999999997</v>
      </c>
      <c r="F5504">
        <f>_xlfn.XLOOKUP(Table1[[#This Row],[Location]],'Location analysis'!A:A,'Location analysis'!C:C)</f>
        <v>-74.125200000000007</v>
      </c>
      <c r="G5504" t="s">
        <v>405</v>
      </c>
      <c r="H5504" t="s">
        <v>43</v>
      </c>
      <c r="I5504">
        <v>15469051262</v>
      </c>
      <c r="J5504" t="s">
        <v>826</v>
      </c>
      <c r="K5504" t="s">
        <v>51</v>
      </c>
      <c r="L5504">
        <v>124</v>
      </c>
      <c r="M5504">
        <v>1.5</v>
      </c>
      <c r="N5504">
        <v>1</v>
      </c>
      <c r="O5504">
        <v>124</v>
      </c>
      <c r="P5504">
        <v>1.5</v>
      </c>
      <c r="Q5504">
        <v>1</v>
      </c>
      <c r="R5504">
        <v>1.5</v>
      </c>
      <c r="S5504">
        <v>1.5</v>
      </c>
      <c r="T5504" s="1">
        <v>44775</v>
      </c>
      <c r="U5504" t="str">
        <f t="shared" si="425"/>
        <v>Cheetos - Crunchy</v>
      </c>
      <c r="V5504" t="str">
        <f t="shared" si="426"/>
        <v>Food</v>
      </c>
      <c r="W5504" t="s">
        <v>43</v>
      </c>
      <c r="X5504" t="b">
        <f t="shared" si="428"/>
        <v>1</v>
      </c>
      <c r="Y5504">
        <f t="shared" si="427"/>
        <v>1.5</v>
      </c>
      <c r="Z5504" s="2">
        <f t="shared" si="429"/>
        <v>1</v>
      </c>
      <c r="AA5504" t="s">
        <v>101</v>
      </c>
      <c r="AB5504" t="s">
        <v>406</v>
      </c>
      <c r="AD5504" t="s">
        <v>91</v>
      </c>
      <c r="AE5504" t="s">
        <v>827</v>
      </c>
      <c r="AF5504">
        <v>2022</v>
      </c>
    </row>
    <row r="5505" spans="1:32" x14ac:dyDescent="0.25">
      <c r="A5505" t="s">
        <v>29</v>
      </c>
      <c r="B5505" t="s">
        <v>67</v>
      </c>
      <c r="C5505" t="s">
        <v>68</v>
      </c>
      <c r="D5505" t="s">
        <v>69</v>
      </c>
      <c r="E5505">
        <f>_xlfn.XLOOKUP(Table1[[#This Row],[Location]],'Location analysis'!A:A,'Location analysis'!B:B)</f>
        <v>40.435699999999997</v>
      </c>
      <c r="F5505">
        <f>_xlfn.XLOOKUP(Table1[[#This Row],[Location]],'Location analysis'!A:A,'Location analysis'!C:C)</f>
        <v>-74.125200000000007</v>
      </c>
      <c r="G5505" t="s">
        <v>100</v>
      </c>
      <c r="H5505" t="s">
        <v>43</v>
      </c>
      <c r="I5505">
        <v>15469959685</v>
      </c>
      <c r="J5505" t="s">
        <v>829</v>
      </c>
      <c r="K5505" t="s">
        <v>51</v>
      </c>
      <c r="L5505">
        <v>114</v>
      </c>
      <c r="M5505">
        <v>2</v>
      </c>
      <c r="N5505">
        <v>1</v>
      </c>
      <c r="O5505">
        <v>114</v>
      </c>
      <c r="P5505">
        <v>2</v>
      </c>
      <c r="Q5505">
        <v>1</v>
      </c>
      <c r="R5505">
        <v>2</v>
      </c>
      <c r="S5505">
        <v>2</v>
      </c>
      <c r="T5505" s="1">
        <v>44775</v>
      </c>
      <c r="U5505" t="str">
        <f t="shared" si="425"/>
        <v>Cheetos - Fleming Hot Crunchy</v>
      </c>
      <c r="V5505" t="str">
        <f t="shared" si="426"/>
        <v>Food</v>
      </c>
      <c r="W5505" t="s">
        <v>43</v>
      </c>
      <c r="X5505" t="b">
        <f t="shared" si="428"/>
        <v>1</v>
      </c>
      <c r="Y5505">
        <f t="shared" si="427"/>
        <v>2</v>
      </c>
      <c r="Z5505" s="2">
        <f t="shared" si="429"/>
        <v>1.3333333333333333</v>
      </c>
      <c r="AA5505" t="s">
        <v>101</v>
      </c>
      <c r="AB5505" t="s">
        <v>102</v>
      </c>
      <c r="AD5505" t="s">
        <v>109</v>
      </c>
      <c r="AE5505" t="s">
        <v>830</v>
      </c>
      <c r="AF5505">
        <v>2022</v>
      </c>
    </row>
    <row r="5506" spans="1:32" x14ac:dyDescent="0.25">
      <c r="A5506" t="s">
        <v>29</v>
      </c>
      <c r="B5506" t="s">
        <v>30</v>
      </c>
      <c r="C5506" t="s">
        <v>31</v>
      </c>
      <c r="D5506" t="s">
        <v>32</v>
      </c>
      <c r="E5506">
        <f>_xlfn.XLOOKUP(Table1[[#This Row],[Location]],'Location analysis'!A:A,'Location analysis'!B:B)</f>
        <v>40.423690999999998</v>
      </c>
      <c r="F5506">
        <f>_xlfn.XLOOKUP(Table1[[#This Row],[Location]],'Location analysis'!A:A,'Location analysis'!C:C)</f>
        <v>-74.380831999999998</v>
      </c>
      <c r="G5506" t="s">
        <v>128</v>
      </c>
      <c r="H5506" t="s">
        <v>43</v>
      </c>
      <c r="I5506">
        <v>15471321150</v>
      </c>
      <c r="J5506" t="s">
        <v>829</v>
      </c>
      <c r="K5506" t="s">
        <v>36</v>
      </c>
      <c r="L5506">
        <v>110</v>
      </c>
      <c r="M5506">
        <v>1.5</v>
      </c>
      <c r="N5506">
        <v>1</v>
      </c>
      <c r="O5506">
        <v>110</v>
      </c>
      <c r="P5506">
        <v>1.5</v>
      </c>
      <c r="Q5506">
        <v>1</v>
      </c>
      <c r="R5506">
        <v>1.5</v>
      </c>
      <c r="S5506">
        <v>1.5</v>
      </c>
      <c r="T5506" s="1">
        <v>44776</v>
      </c>
      <c r="U5506" t="str">
        <f t="shared" ref="U5506:U5569" si="430">IF(G5506="","Cell is Blank - Dis-regard",G5506)</f>
        <v>SunChips Multigrain - Salsa</v>
      </c>
      <c r="V5506" t="str">
        <f t="shared" ref="V5506:V5569" si="431">IF(H5506="","Cell is Blank - Dis-regard",H5506)</f>
        <v>Food</v>
      </c>
      <c r="W5506" t="s">
        <v>43</v>
      </c>
      <c r="X5506" t="b">
        <f t="shared" si="428"/>
        <v>1</v>
      </c>
      <c r="Y5506">
        <f t="shared" ref="Y5506:Y5569" si="432">IF(X5506="FALSE",M5506,M5506)</f>
        <v>1.5</v>
      </c>
      <c r="Z5506" s="2">
        <f t="shared" si="429"/>
        <v>1</v>
      </c>
      <c r="AA5506" t="s">
        <v>129</v>
      </c>
      <c r="AB5506" t="s">
        <v>130</v>
      </c>
      <c r="AD5506" t="s">
        <v>109</v>
      </c>
      <c r="AE5506" t="s">
        <v>830</v>
      </c>
      <c r="AF5506">
        <v>2022</v>
      </c>
    </row>
    <row r="5507" spans="1:32" x14ac:dyDescent="0.25">
      <c r="A5507" t="s">
        <v>29</v>
      </c>
      <c r="B5507" t="s">
        <v>30</v>
      </c>
      <c r="C5507" t="s">
        <v>31</v>
      </c>
      <c r="D5507" t="s">
        <v>32</v>
      </c>
      <c r="E5507">
        <f>_xlfn.XLOOKUP(Table1[[#This Row],[Location]],'Location analysis'!A:A,'Location analysis'!B:B)</f>
        <v>40.423690999999998</v>
      </c>
      <c r="F5507">
        <f>_xlfn.XLOOKUP(Table1[[#This Row],[Location]],'Location analysis'!A:A,'Location analysis'!C:C)</f>
        <v>-74.380831999999998</v>
      </c>
      <c r="G5507" t="s">
        <v>84</v>
      </c>
      <c r="H5507" t="s">
        <v>43</v>
      </c>
      <c r="I5507">
        <v>15471326355</v>
      </c>
      <c r="J5507" t="s">
        <v>829</v>
      </c>
      <c r="K5507" t="s">
        <v>36</v>
      </c>
      <c r="L5507">
        <v>133</v>
      </c>
      <c r="M5507">
        <v>2</v>
      </c>
      <c r="N5507">
        <v>1</v>
      </c>
      <c r="O5507">
        <v>133</v>
      </c>
      <c r="P5507">
        <v>2</v>
      </c>
      <c r="Q5507">
        <v>1</v>
      </c>
      <c r="R5507">
        <v>2</v>
      </c>
      <c r="S5507">
        <v>2</v>
      </c>
      <c r="T5507" s="1">
        <v>44776</v>
      </c>
      <c r="U5507" t="str">
        <f t="shared" si="430"/>
        <v>Wonderful Pistachios - Variety</v>
      </c>
      <c r="V5507" t="str">
        <f t="shared" si="431"/>
        <v>Food</v>
      </c>
      <c r="W5507" t="s">
        <v>43</v>
      </c>
      <c r="X5507" t="b">
        <f t="shared" ref="X5507:X5570" si="433">M5507=P5507</f>
        <v>1</v>
      </c>
      <c r="Y5507">
        <f t="shared" si="432"/>
        <v>2</v>
      </c>
      <c r="Z5507" s="2">
        <f t="shared" ref="Z5507:Z5570" si="434">Y5507/1.5</f>
        <v>1.3333333333333333</v>
      </c>
      <c r="AA5507" t="s">
        <v>85</v>
      </c>
      <c r="AB5507" t="s">
        <v>86</v>
      </c>
      <c r="AD5507" t="s">
        <v>109</v>
      </c>
      <c r="AE5507" t="s">
        <v>830</v>
      </c>
      <c r="AF5507">
        <v>2022</v>
      </c>
    </row>
    <row r="5508" spans="1:32" x14ac:dyDescent="0.25">
      <c r="A5508" t="s">
        <v>29</v>
      </c>
      <c r="B5508" t="s">
        <v>394</v>
      </c>
      <c r="C5508" t="s">
        <v>395</v>
      </c>
      <c r="D5508" t="s">
        <v>396</v>
      </c>
      <c r="E5508">
        <f>_xlfn.XLOOKUP(Table1[[#This Row],[Location]],'Location analysis'!A:A,'Location analysis'!B:B)</f>
        <v>40.416893999999999</v>
      </c>
      <c r="F5508">
        <f>_xlfn.XLOOKUP(Table1[[#This Row],[Location]],'Location analysis'!A:A,'Location analysis'!C:C)</f>
        <v>-74.420399000000003</v>
      </c>
      <c r="G5508" t="s">
        <v>463</v>
      </c>
      <c r="H5508" t="s">
        <v>34</v>
      </c>
      <c r="I5508">
        <v>15471884593</v>
      </c>
      <c r="J5508" t="s">
        <v>829</v>
      </c>
      <c r="K5508" t="s">
        <v>36</v>
      </c>
      <c r="L5508">
        <v>148</v>
      </c>
      <c r="M5508">
        <v>3</v>
      </c>
      <c r="N5508">
        <v>1</v>
      </c>
      <c r="O5508">
        <v>148</v>
      </c>
      <c r="P5508">
        <v>3</v>
      </c>
      <c r="Q5508">
        <v>1</v>
      </c>
      <c r="R5508">
        <v>3</v>
      </c>
      <c r="S5508">
        <v>4.5</v>
      </c>
      <c r="T5508" s="1">
        <v>44776</v>
      </c>
      <c r="U5508" t="str">
        <f t="shared" si="430"/>
        <v>Starbucks Refresher - Real Coconut Water</v>
      </c>
      <c r="V5508" t="str">
        <f t="shared" si="431"/>
        <v>Carbonated</v>
      </c>
      <c r="W5508" t="s">
        <v>34</v>
      </c>
      <c r="X5508" t="b">
        <f t="shared" si="433"/>
        <v>1</v>
      </c>
      <c r="Y5508">
        <f t="shared" si="432"/>
        <v>3</v>
      </c>
      <c r="Z5508" s="2">
        <f t="shared" si="434"/>
        <v>2</v>
      </c>
      <c r="AA5508" t="s">
        <v>464</v>
      </c>
      <c r="AB5508" t="s">
        <v>465</v>
      </c>
      <c r="AD5508" t="s">
        <v>109</v>
      </c>
      <c r="AE5508" t="s">
        <v>830</v>
      </c>
      <c r="AF5508">
        <v>2022</v>
      </c>
    </row>
    <row r="5509" spans="1:32" x14ac:dyDescent="0.25">
      <c r="A5509" t="s">
        <v>29</v>
      </c>
      <c r="B5509" t="s">
        <v>394</v>
      </c>
      <c r="C5509" t="s">
        <v>395</v>
      </c>
      <c r="D5509" t="s">
        <v>396</v>
      </c>
      <c r="E5509">
        <f>_xlfn.XLOOKUP(Table1[[#This Row],[Location]],'Location analysis'!A:A,'Location analysis'!B:B)</f>
        <v>40.416893999999999</v>
      </c>
      <c r="F5509">
        <f>_xlfn.XLOOKUP(Table1[[#This Row],[Location]],'Location analysis'!A:A,'Location analysis'!C:C)</f>
        <v>-74.420399000000003</v>
      </c>
      <c r="G5509" t="s">
        <v>628</v>
      </c>
      <c r="H5509" t="s">
        <v>43</v>
      </c>
      <c r="I5509">
        <v>15471884593</v>
      </c>
      <c r="J5509" t="s">
        <v>829</v>
      </c>
      <c r="K5509" t="s">
        <v>36</v>
      </c>
      <c r="L5509">
        <v>112</v>
      </c>
      <c r="M5509">
        <v>1.5</v>
      </c>
      <c r="N5509">
        <v>1</v>
      </c>
      <c r="O5509">
        <v>112</v>
      </c>
      <c r="P5509">
        <v>1.5</v>
      </c>
      <c r="Q5509">
        <v>1</v>
      </c>
      <c r="R5509">
        <v>1.5</v>
      </c>
      <c r="S5509">
        <v>4.5</v>
      </c>
      <c r="T5509" s="1">
        <v>44776</v>
      </c>
      <c r="U5509" t="str">
        <f t="shared" si="430"/>
        <v>Pop Corners - Sweet &amp; Salty Kettle</v>
      </c>
      <c r="V5509" t="str">
        <f t="shared" si="431"/>
        <v>Food</v>
      </c>
      <c r="W5509" t="s">
        <v>43</v>
      </c>
      <c r="X5509" t="b">
        <f t="shared" si="433"/>
        <v>1</v>
      </c>
      <c r="Y5509">
        <f t="shared" si="432"/>
        <v>1.5</v>
      </c>
      <c r="Z5509" s="2">
        <f t="shared" si="434"/>
        <v>1</v>
      </c>
      <c r="AA5509" t="s">
        <v>509</v>
      </c>
      <c r="AB5509" t="s">
        <v>629</v>
      </c>
      <c r="AD5509" t="s">
        <v>109</v>
      </c>
      <c r="AE5509" t="s">
        <v>830</v>
      </c>
      <c r="AF5509">
        <v>2022</v>
      </c>
    </row>
    <row r="5510" spans="1:32" x14ac:dyDescent="0.25">
      <c r="A5510" t="s">
        <v>29</v>
      </c>
      <c r="B5510" t="s">
        <v>67</v>
      </c>
      <c r="C5510" t="s">
        <v>68</v>
      </c>
      <c r="D5510" t="s">
        <v>69</v>
      </c>
      <c r="E5510">
        <f>_xlfn.XLOOKUP(Table1[[#This Row],[Location]],'Location analysis'!A:A,'Location analysis'!B:B)</f>
        <v>40.435699999999997</v>
      </c>
      <c r="F5510">
        <f>_xlfn.XLOOKUP(Table1[[#This Row],[Location]],'Location analysis'!A:A,'Location analysis'!C:C)</f>
        <v>-74.125200000000007</v>
      </c>
      <c r="G5510" t="s">
        <v>81</v>
      </c>
      <c r="H5510" t="s">
        <v>43</v>
      </c>
      <c r="I5510">
        <v>15472404010</v>
      </c>
      <c r="J5510" t="s">
        <v>829</v>
      </c>
      <c r="K5510" t="s">
        <v>36</v>
      </c>
      <c r="L5510">
        <v>137</v>
      </c>
      <c r="M5510">
        <v>2.5</v>
      </c>
      <c r="N5510">
        <v>1</v>
      </c>
      <c r="O5510">
        <v>137</v>
      </c>
      <c r="P5510">
        <v>2.5</v>
      </c>
      <c r="Q5510">
        <v>1</v>
      </c>
      <c r="R5510">
        <v>2.5</v>
      </c>
      <c r="S5510">
        <v>5</v>
      </c>
      <c r="T5510" s="1">
        <v>44776</v>
      </c>
      <c r="U5510" t="str">
        <f t="shared" si="430"/>
        <v>KitKat - Crisp Wafers</v>
      </c>
      <c r="V5510" t="str">
        <f t="shared" si="431"/>
        <v>Food</v>
      </c>
      <c r="W5510" t="s">
        <v>43</v>
      </c>
      <c r="X5510" t="b">
        <f t="shared" si="433"/>
        <v>1</v>
      </c>
      <c r="Y5510">
        <f t="shared" si="432"/>
        <v>2.5</v>
      </c>
      <c r="Z5510" s="2">
        <f t="shared" si="434"/>
        <v>1.6666666666666667</v>
      </c>
      <c r="AA5510" t="s">
        <v>82</v>
      </c>
      <c r="AB5510" t="s">
        <v>83</v>
      </c>
      <c r="AD5510" t="s">
        <v>109</v>
      </c>
      <c r="AE5510" t="s">
        <v>830</v>
      </c>
      <c r="AF5510">
        <v>2022</v>
      </c>
    </row>
    <row r="5511" spans="1:32" x14ac:dyDescent="0.25">
      <c r="A5511" t="s">
        <v>29</v>
      </c>
      <c r="B5511" t="s">
        <v>67</v>
      </c>
      <c r="C5511" t="s">
        <v>68</v>
      </c>
      <c r="D5511" t="s">
        <v>69</v>
      </c>
      <c r="E5511">
        <f>_xlfn.XLOOKUP(Table1[[#This Row],[Location]],'Location analysis'!A:A,'Location analysis'!B:B)</f>
        <v>40.435699999999997</v>
      </c>
      <c r="F5511">
        <f>_xlfn.XLOOKUP(Table1[[#This Row],[Location]],'Location analysis'!A:A,'Location analysis'!C:C)</f>
        <v>-74.125200000000007</v>
      </c>
      <c r="G5511" t="s">
        <v>831</v>
      </c>
      <c r="H5511" t="s">
        <v>49</v>
      </c>
      <c r="I5511">
        <v>15472404010</v>
      </c>
      <c r="J5511" t="s">
        <v>829</v>
      </c>
      <c r="K5511" t="s">
        <v>36</v>
      </c>
      <c r="L5511">
        <v>147</v>
      </c>
      <c r="M5511">
        <v>2.5</v>
      </c>
      <c r="N5511">
        <v>1</v>
      </c>
      <c r="O5511">
        <v>147</v>
      </c>
      <c r="P5511">
        <v>2.5</v>
      </c>
      <c r="Q5511">
        <v>1</v>
      </c>
      <c r="R5511">
        <v>2.5</v>
      </c>
      <c r="S5511">
        <v>5</v>
      </c>
      <c r="T5511" s="1">
        <v>44776</v>
      </c>
      <c r="U5511" t="str">
        <f t="shared" si="430"/>
        <v>Snapple Lemonade - black berry</v>
      </c>
      <c r="V5511" t="str">
        <f t="shared" si="431"/>
        <v>Non Carbonated</v>
      </c>
      <c r="W5511" t="s">
        <v>49</v>
      </c>
      <c r="X5511" t="b">
        <f t="shared" si="433"/>
        <v>1</v>
      </c>
      <c r="Y5511">
        <f t="shared" si="432"/>
        <v>2.5</v>
      </c>
      <c r="Z5511" s="2">
        <f t="shared" si="434"/>
        <v>1.6666666666666667</v>
      </c>
      <c r="AA5511" t="s">
        <v>832</v>
      </c>
      <c r="AB5511" t="s">
        <v>833</v>
      </c>
      <c r="AD5511" t="s">
        <v>109</v>
      </c>
      <c r="AE5511" t="s">
        <v>830</v>
      </c>
      <c r="AF5511">
        <v>2022</v>
      </c>
    </row>
    <row r="5512" spans="1:32" x14ac:dyDescent="0.25">
      <c r="A5512" t="s">
        <v>29</v>
      </c>
      <c r="B5512" t="s">
        <v>67</v>
      </c>
      <c r="C5512" t="s">
        <v>68</v>
      </c>
      <c r="D5512" t="s">
        <v>69</v>
      </c>
      <c r="E5512">
        <f>_xlfn.XLOOKUP(Table1[[#This Row],[Location]],'Location analysis'!A:A,'Location analysis'!B:B)</f>
        <v>40.435699999999997</v>
      </c>
      <c r="F5512">
        <f>_xlfn.XLOOKUP(Table1[[#This Row],[Location]],'Location analysis'!A:A,'Location analysis'!C:C)</f>
        <v>-74.125200000000007</v>
      </c>
      <c r="G5512" t="s">
        <v>834</v>
      </c>
      <c r="H5512" t="s">
        <v>49</v>
      </c>
      <c r="I5512">
        <v>15472543864</v>
      </c>
      <c r="J5512" t="s">
        <v>829</v>
      </c>
      <c r="K5512" t="s">
        <v>51</v>
      </c>
      <c r="L5512">
        <v>143</v>
      </c>
      <c r="M5512">
        <v>2.5</v>
      </c>
      <c r="N5512">
        <v>1</v>
      </c>
      <c r="O5512">
        <v>143</v>
      </c>
      <c r="P5512">
        <v>2.5</v>
      </c>
      <c r="Q5512">
        <v>1</v>
      </c>
      <c r="R5512">
        <v>2.5</v>
      </c>
      <c r="S5512">
        <v>2.5</v>
      </c>
      <c r="T5512" s="1">
        <v>44776</v>
      </c>
      <c r="U5512" t="str">
        <f t="shared" si="430"/>
        <v>Snapple Lemonade - watermelon</v>
      </c>
      <c r="V5512" t="str">
        <f t="shared" si="431"/>
        <v>Non Carbonated</v>
      </c>
      <c r="W5512" t="s">
        <v>49</v>
      </c>
      <c r="X5512" t="b">
        <f t="shared" si="433"/>
        <v>1</v>
      </c>
      <c r="Y5512">
        <f t="shared" si="432"/>
        <v>2.5</v>
      </c>
      <c r="Z5512" s="2">
        <f t="shared" si="434"/>
        <v>1.6666666666666667</v>
      </c>
      <c r="AA5512" t="s">
        <v>832</v>
      </c>
      <c r="AB5512" t="s">
        <v>835</v>
      </c>
      <c r="AD5512" t="s">
        <v>109</v>
      </c>
      <c r="AE5512" t="s">
        <v>830</v>
      </c>
      <c r="AF5512">
        <v>2022</v>
      </c>
    </row>
    <row r="5513" spans="1:32" x14ac:dyDescent="0.25">
      <c r="A5513" t="s">
        <v>29</v>
      </c>
      <c r="B5513" t="s">
        <v>46</v>
      </c>
      <c r="C5513" t="s">
        <v>31</v>
      </c>
      <c r="D5513" t="s">
        <v>47</v>
      </c>
      <c r="E5513">
        <f>_xlfn.XLOOKUP(Table1[[#This Row],[Location]],'Location analysis'!A:A,'Location analysis'!B:B)</f>
        <v>40.423690999999998</v>
      </c>
      <c r="F5513">
        <f>_xlfn.XLOOKUP(Table1[[#This Row],[Location]],'Location analysis'!A:A,'Location analysis'!C:C)</f>
        <v>-74.380831999999998</v>
      </c>
      <c r="G5513" t="s">
        <v>137</v>
      </c>
      <c r="H5513" t="s">
        <v>97</v>
      </c>
      <c r="I5513">
        <v>15472584530</v>
      </c>
      <c r="J5513" t="s">
        <v>829</v>
      </c>
      <c r="K5513" t="s">
        <v>36</v>
      </c>
      <c r="L5513">
        <v>144</v>
      </c>
      <c r="M5513">
        <v>1.5</v>
      </c>
      <c r="N5513">
        <v>1</v>
      </c>
      <c r="O5513">
        <v>144</v>
      </c>
      <c r="P5513">
        <v>1.5</v>
      </c>
      <c r="Q5513">
        <v>1</v>
      </c>
      <c r="R5513">
        <v>1.5</v>
      </c>
      <c r="S5513">
        <v>1.5</v>
      </c>
      <c r="T5513" s="1">
        <v>44776</v>
      </c>
      <c r="U5513" t="str">
        <f t="shared" si="430"/>
        <v>Poland Springs Water</v>
      </c>
      <c r="V5513" t="str">
        <f t="shared" si="431"/>
        <v>Water</v>
      </c>
      <c r="W5513" t="s">
        <v>97</v>
      </c>
      <c r="X5513" t="b">
        <f t="shared" si="433"/>
        <v>1</v>
      </c>
      <c r="Y5513">
        <f t="shared" si="432"/>
        <v>1.5</v>
      </c>
      <c r="Z5513" s="2">
        <f t="shared" si="434"/>
        <v>1</v>
      </c>
      <c r="AA5513" t="s">
        <v>137</v>
      </c>
      <c r="AD5513" t="s">
        <v>109</v>
      </c>
      <c r="AE5513" t="s">
        <v>830</v>
      </c>
      <c r="AF5513">
        <v>2022</v>
      </c>
    </row>
    <row r="5514" spans="1:32" x14ac:dyDescent="0.25">
      <c r="A5514" t="s">
        <v>29</v>
      </c>
      <c r="B5514" t="s">
        <v>394</v>
      </c>
      <c r="C5514" t="s">
        <v>395</v>
      </c>
      <c r="D5514" t="s">
        <v>396</v>
      </c>
      <c r="E5514">
        <f>_xlfn.XLOOKUP(Table1[[#This Row],[Location]],'Location analysis'!A:A,'Location analysis'!B:B)</f>
        <v>40.416893999999999</v>
      </c>
      <c r="F5514">
        <f>_xlfn.XLOOKUP(Table1[[#This Row],[Location]],'Location analysis'!A:A,'Location analysis'!C:C)</f>
        <v>-74.420399000000003</v>
      </c>
      <c r="G5514" t="s">
        <v>125</v>
      </c>
      <c r="H5514" t="s">
        <v>97</v>
      </c>
      <c r="I5514">
        <v>15472613373</v>
      </c>
      <c r="J5514" t="s">
        <v>829</v>
      </c>
      <c r="K5514" t="s">
        <v>51</v>
      </c>
      <c r="L5514">
        <v>144</v>
      </c>
      <c r="M5514">
        <v>2</v>
      </c>
      <c r="N5514">
        <v>1</v>
      </c>
      <c r="O5514">
        <v>144</v>
      </c>
      <c r="P5514">
        <v>2</v>
      </c>
      <c r="Q5514">
        <v>1</v>
      </c>
      <c r="R5514">
        <v>2</v>
      </c>
      <c r="S5514">
        <v>2</v>
      </c>
      <c r="T5514" s="1">
        <v>44776</v>
      </c>
      <c r="U5514" t="str">
        <f t="shared" si="430"/>
        <v>S. Pellegrino Sparkling Mineral Water</v>
      </c>
      <c r="V5514" t="str">
        <f t="shared" si="431"/>
        <v>Water</v>
      </c>
      <c r="W5514" t="s">
        <v>97</v>
      </c>
      <c r="X5514" t="b">
        <f t="shared" si="433"/>
        <v>1</v>
      </c>
      <c r="Y5514">
        <f t="shared" si="432"/>
        <v>2</v>
      </c>
      <c r="Z5514" s="2">
        <f t="shared" si="434"/>
        <v>1.3333333333333333</v>
      </c>
      <c r="AA5514" t="s">
        <v>125</v>
      </c>
      <c r="AD5514" t="s">
        <v>109</v>
      </c>
      <c r="AE5514" t="s">
        <v>830</v>
      </c>
      <c r="AF5514">
        <v>2022</v>
      </c>
    </row>
    <row r="5515" spans="1:32" x14ac:dyDescent="0.25">
      <c r="A5515" t="s">
        <v>29</v>
      </c>
      <c r="B5515" t="s">
        <v>394</v>
      </c>
      <c r="C5515" t="s">
        <v>395</v>
      </c>
      <c r="D5515" t="s">
        <v>396</v>
      </c>
      <c r="E5515">
        <f>_xlfn.XLOOKUP(Table1[[#This Row],[Location]],'Location analysis'!A:A,'Location analysis'!B:B)</f>
        <v>40.416893999999999</v>
      </c>
      <c r="F5515">
        <f>_xlfn.XLOOKUP(Table1[[#This Row],[Location]],'Location analysis'!A:A,'Location analysis'!C:C)</f>
        <v>-74.420399000000003</v>
      </c>
      <c r="G5515" t="s">
        <v>125</v>
      </c>
      <c r="H5515" t="s">
        <v>97</v>
      </c>
      <c r="I5515">
        <v>15472615187</v>
      </c>
      <c r="J5515" t="s">
        <v>829</v>
      </c>
      <c r="K5515" t="s">
        <v>51</v>
      </c>
      <c r="L5515">
        <v>144</v>
      </c>
      <c r="M5515">
        <v>2</v>
      </c>
      <c r="N5515">
        <v>1</v>
      </c>
      <c r="O5515">
        <v>144</v>
      </c>
      <c r="P5515">
        <v>2</v>
      </c>
      <c r="Q5515">
        <v>1</v>
      </c>
      <c r="R5515">
        <v>2</v>
      </c>
      <c r="S5515">
        <v>2</v>
      </c>
      <c r="T5515" s="1">
        <v>44776</v>
      </c>
      <c r="U5515" t="str">
        <f t="shared" si="430"/>
        <v>S. Pellegrino Sparkling Mineral Water</v>
      </c>
      <c r="V5515" t="str">
        <f t="shared" si="431"/>
        <v>Water</v>
      </c>
      <c r="W5515" t="s">
        <v>97</v>
      </c>
      <c r="X5515" t="b">
        <f t="shared" si="433"/>
        <v>1</v>
      </c>
      <c r="Y5515">
        <f t="shared" si="432"/>
        <v>2</v>
      </c>
      <c r="Z5515" s="2">
        <f t="shared" si="434"/>
        <v>1.3333333333333333</v>
      </c>
      <c r="AA5515" t="s">
        <v>125</v>
      </c>
      <c r="AD5515" t="s">
        <v>109</v>
      </c>
      <c r="AE5515" t="s">
        <v>830</v>
      </c>
      <c r="AF5515">
        <v>2022</v>
      </c>
    </row>
    <row r="5516" spans="1:32" x14ac:dyDescent="0.25">
      <c r="A5516" t="s">
        <v>29</v>
      </c>
      <c r="B5516" t="s">
        <v>67</v>
      </c>
      <c r="C5516" t="s">
        <v>68</v>
      </c>
      <c r="D5516" t="s">
        <v>69</v>
      </c>
      <c r="E5516">
        <f>_xlfn.XLOOKUP(Table1[[#This Row],[Location]],'Location analysis'!A:A,'Location analysis'!B:B)</f>
        <v>40.435699999999997</v>
      </c>
      <c r="F5516">
        <f>_xlfn.XLOOKUP(Table1[[#This Row],[Location]],'Location analysis'!A:A,'Location analysis'!C:C)</f>
        <v>-74.125200000000007</v>
      </c>
      <c r="G5516" t="s">
        <v>834</v>
      </c>
      <c r="H5516" t="s">
        <v>49</v>
      </c>
      <c r="I5516">
        <v>15472647045</v>
      </c>
      <c r="J5516" t="s">
        <v>829</v>
      </c>
      <c r="K5516" t="s">
        <v>36</v>
      </c>
      <c r="L5516">
        <v>143</v>
      </c>
      <c r="M5516">
        <v>2.5</v>
      </c>
      <c r="N5516">
        <v>1</v>
      </c>
      <c r="O5516">
        <v>143</v>
      </c>
      <c r="P5516">
        <v>2.5</v>
      </c>
      <c r="Q5516">
        <v>1</v>
      </c>
      <c r="R5516">
        <v>2.5</v>
      </c>
      <c r="S5516">
        <v>4</v>
      </c>
      <c r="T5516" s="1">
        <v>44776</v>
      </c>
      <c r="U5516" t="str">
        <f t="shared" si="430"/>
        <v>Snapple Lemonade - watermelon</v>
      </c>
      <c r="V5516" t="str">
        <f t="shared" si="431"/>
        <v>Non Carbonated</v>
      </c>
      <c r="W5516" t="s">
        <v>49</v>
      </c>
      <c r="X5516" t="b">
        <f t="shared" si="433"/>
        <v>1</v>
      </c>
      <c r="Y5516">
        <f t="shared" si="432"/>
        <v>2.5</v>
      </c>
      <c r="Z5516" s="2">
        <f t="shared" si="434"/>
        <v>1.6666666666666667</v>
      </c>
      <c r="AA5516" t="s">
        <v>832</v>
      </c>
      <c r="AB5516" t="s">
        <v>835</v>
      </c>
      <c r="AD5516" t="s">
        <v>109</v>
      </c>
      <c r="AE5516" t="s">
        <v>830</v>
      </c>
      <c r="AF5516">
        <v>2022</v>
      </c>
    </row>
    <row r="5517" spans="1:32" x14ac:dyDescent="0.25">
      <c r="A5517" t="s">
        <v>29</v>
      </c>
      <c r="B5517" t="s">
        <v>67</v>
      </c>
      <c r="C5517" t="s">
        <v>68</v>
      </c>
      <c r="D5517" t="s">
        <v>69</v>
      </c>
      <c r="E5517">
        <f>_xlfn.XLOOKUP(Table1[[#This Row],[Location]],'Location analysis'!A:A,'Location analysis'!B:B)</f>
        <v>40.435699999999997</v>
      </c>
      <c r="F5517">
        <f>_xlfn.XLOOKUP(Table1[[#This Row],[Location]],'Location analysis'!A:A,'Location analysis'!C:C)</f>
        <v>-74.125200000000007</v>
      </c>
      <c r="G5517" t="s">
        <v>405</v>
      </c>
      <c r="H5517" t="s">
        <v>43</v>
      </c>
      <c r="I5517">
        <v>15472647045</v>
      </c>
      <c r="J5517" t="s">
        <v>829</v>
      </c>
      <c r="K5517" t="s">
        <v>36</v>
      </c>
      <c r="L5517">
        <v>124</v>
      </c>
      <c r="M5517">
        <v>1.5</v>
      </c>
      <c r="N5517">
        <v>1</v>
      </c>
      <c r="O5517">
        <v>124</v>
      </c>
      <c r="P5517">
        <v>1.5</v>
      </c>
      <c r="Q5517">
        <v>1</v>
      </c>
      <c r="R5517">
        <v>1.5</v>
      </c>
      <c r="S5517">
        <v>4</v>
      </c>
      <c r="T5517" s="1">
        <v>44776</v>
      </c>
      <c r="U5517" t="str">
        <f t="shared" si="430"/>
        <v>Cheetos - Crunchy</v>
      </c>
      <c r="V5517" t="str">
        <f t="shared" si="431"/>
        <v>Food</v>
      </c>
      <c r="W5517" t="s">
        <v>43</v>
      </c>
      <c r="X5517" t="b">
        <f t="shared" si="433"/>
        <v>1</v>
      </c>
      <c r="Y5517">
        <f t="shared" si="432"/>
        <v>1.5</v>
      </c>
      <c r="Z5517" s="2">
        <f t="shared" si="434"/>
        <v>1</v>
      </c>
      <c r="AA5517" t="s">
        <v>101</v>
      </c>
      <c r="AB5517" t="s">
        <v>406</v>
      </c>
      <c r="AD5517" t="s">
        <v>109</v>
      </c>
      <c r="AE5517" t="s">
        <v>830</v>
      </c>
      <c r="AF5517">
        <v>2022</v>
      </c>
    </row>
    <row r="5518" spans="1:32" x14ac:dyDescent="0.25">
      <c r="A5518" t="s">
        <v>29</v>
      </c>
      <c r="B5518" t="s">
        <v>46</v>
      </c>
      <c r="C5518" t="s">
        <v>31</v>
      </c>
      <c r="D5518" t="s">
        <v>47</v>
      </c>
      <c r="E5518">
        <f>_xlfn.XLOOKUP(Table1[[#This Row],[Location]],'Location analysis'!A:A,'Location analysis'!B:B)</f>
        <v>40.423690999999998</v>
      </c>
      <c r="F5518">
        <f>_xlfn.XLOOKUP(Table1[[#This Row],[Location]],'Location analysis'!A:A,'Location analysis'!C:C)</f>
        <v>-74.380831999999998</v>
      </c>
      <c r="G5518" t="s">
        <v>160</v>
      </c>
      <c r="H5518" t="s">
        <v>49</v>
      </c>
      <c r="I5518">
        <v>15472739983</v>
      </c>
      <c r="J5518" t="s">
        <v>829</v>
      </c>
      <c r="K5518" t="s">
        <v>36</v>
      </c>
      <c r="L5518">
        <v>143</v>
      </c>
      <c r="M5518">
        <v>2.5</v>
      </c>
      <c r="N5518">
        <v>1</v>
      </c>
      <c r="O5518">
        <v>143</v>
      </c>
      <c r="P5518">
        <v>2.5</v>
      </c>
      <c r="Q5518">
        <v>1</v>
      </c>
      <c r="R5518">
        <v>2.5</v>
      </c>
      <c r="S5518">
        <v>2.5</v>
      </c>
      <c r="T5518" s="1">
        <v>44776</v>
      </c>
      <c r="U5518" t="str">
        <f t="shared" si="430"/>
        <v>Snapple Diet Tea - Peach Tea</v>
      </c>
      <c r="V5518" t="str">
        <f t="shared" si="431"/>
        <v>Non Carbonated</v>
      </c>
      <c r="W5518" t="s">
        <v>49</v>
      </c>
      <c r="X5518" t="b">
        <f t="shared" si="433"/>
        <v>1</v>
      </c>
      <c r="Y5518">
        <f t="shared" si="432"/>
        <v>2.5</v>
      </c>
      <c r="Z5518" s="2">
        <f t="shared" si="434"/>
        <v>1.6666666666666667</v>
      </c>
      <c r="AA5518" t="s">
        <v>75</v>
      </c>
      <c r="AB5518" t="s">
        <v>161</v>
      </c>
      <c r="AD5518" t="s">
        <v>109</v>
      </c>
      <c r="AE5518" t="s">
        <v>830</v>
      </c>
      <c r="AF5518">
        <v>2022</v>
      </c>
    </row>
    <row r="5519" spans="1:32" x14ac:dyDescent="0.25">
      <c r="A5519" t="s">
        <v>29</v>
      </c>
      <c r="B5519" t="s">
        <v>62</v>
      </c>
      <c r="C5519" t="s">
        <v>63</v>
      </c>
      <c r="D5519" t="s">
        <v>64</v>
      </c>
      <c r="E5519">
        <f>_xlfn.XLOOKUP(Table1[[#This Row],[Location]],'Location analysis'!A:A,'Location analysis'!B:B)</f>
        <v>40.091900000000003</v>
      </c>
      <c r="F5519">
        <f>_xlfn.XLOOKUP(Table1[[#This Row],[Location]],'Location analysis'!A:A,'Location analysis'!C:C)</f>
        <v>-74.358699999999999</v>
      </c>
      <c r="G5519" t="s">
        <v>84</v>
      </c>
      <c r="H5519" t="s">
        <v>43</v>
      </c>
      <c r="I5519">
        <v>15472890235</v>
      </c>
      <c r="J5519" t="s">
        <v>829</v>
      </c>
      <c r="K5519" t="s">
        <v>51</v>
      </c>
      <c r="L5519">
        <v>138</v>
      </c>
      <c r="M5519">
        <v>2</v>
      </c>
      <c r="N5519">
        <v>1</v>
      </c>
      <c r="O5519">
        <v>138</v>
      </c>
      <c r="P5519">
        <v>2</v>
      </c>
      <c r="Q5519">
        <v>1</v>
      </c>
      <c r="R5519">
        <v>2</v>
      </c>
      <c r="S5519">
        <v>2</v>
      </c>
      <c r="T5519" s="1">
        <v>44776</v>
      </c>
      <c r="U5519" t="str">
        <f t="shared" si="430"/>
        <v>Wonderful Pistachios - Variety</v>
      </c>
      <c r="V5519" t="str">
        <f t="shared" si="431"/>
        <v>Food</v>
      </c>
      <c r="W5519" t="s">
        <v>43</v>
      </c>
      <c r="X5519" t="b">
        <f t="shared" si="433"/>
        <v>1</v>
      </c>
      <c r="Y5519">
        <f t="shared" si="432"/>
        <v>2</v>
      </c>
      <c r="Z5519" s="2">
        <f t="shared" si="434"/>
        <v>1.3333333333333333</v>
      </c>
      <c r="AA5519" t="s">
        <v>85</v>
      </c>
      <c r="AB5519" t="s">
        <v>86</v>
      </c>
      <c r="AD5519" t="s">
        <v>109</v>
      </c>
      <c r="AE5519" t="s">
        <v>830</v>
      </c>
      <c r="AF5519">
        <v>2022</v>
      </c>
    </row>
    <row r="5520" spans="1:32" x14ac:dyDescent="0.25">
      <c r="A5520" t="s">
        <v>29</v>
      </c>
      <c r="B5520" t="s">
        <v>394</v>
      </c>
      <c r="C5520" t="s">
        <v>395</v>
      </c>
      <c r="D5520" t="s">
        <v>396</v>
      </c>
      <c r="E5520">
        <f>_xlfn.XLOOKUP(Table1[[#This Row],[Location]],'Location analysis'!A:A,'Location analysis'!B:B)</f>
        <v>40.416893999999999</v>
      </c>
      <c r="F5520">
        <f>_xlfn.XLOOKUP(Table1[[#This Row],[Location]],'Location analysis'!A:A,'Location analysis'!C:C)</f>
        <v>-74.420399000000003</v>
      </c>
      <c r="G5520" t="s">
        <v>154</v>
      </c>
      <c r="H5520" t="s">
        <v>43</v>
      </c>
      <c r="I5520">
        <v>15472949878</v>
      </c>
      <c r="J5520" t="s">
        <v>829</v>
      </c>
      <c r="K5520" t="s">
        <v>36</v>
      </c>
      <c r="L5520">
        <v>110</v>
      </c>
      <c r="M5520">
        <v>1.5</v>
      </c>
      <c r="N5520">
        <v>1</v>
      </c>
      <c r="O5520">
        <v>110</v>
      </c>
      <c r="P5520">
        <v>1.5</v>
      </c>
      <c r="Q5520">
        <v>1</v>
      </c>
      <c r="R5520">
        <v>1.5</v>
      </c>
      <c r="S5520">
        <v>1.5</v>
      </c>
      <c r="T5520" s="1">
        <v>44776</v>
      </c>
      <c r="U5520" t="str">
        <f t="shared" si="430"/>
        <v>SunChips Multigrain - Harvest Cheddar</v>
      </c>
      <c r="V5520" t="str">
        <f t="shared" si="431"/>
        <v>Food</v>
      </c>
      <c r="W5520" t="s">
        <v>43</v>
      </c>
      <c r="X5520" t="b">
        <f t="shared" si="433"/>
        <v>1</v>
      </c>
      <c r="Y5520">
        <f t="shared" si="432"/>
        <v>1.5</v>
      </c>
      <c r="Z5520" s="2">
        <f t="shared" si="434"/>
        <v>1</v>
      </c>
      <c r="AA5520" t="s">
        <v>129</v>
      </c>
      <c r="AB5520" t="s">
        <v>155</v>
      </c>
      <c r="AD5520" t="s">
        <v>109</v>
      </c>
      <c r="AE5520" t="s">
        <v>830</v>
      </c>
      <c r="AF5520">
        <v>2022</v>
      </c>
    </row>
    <row r="5521" spans="1:32" x14ac:dyDescent="0.25">
      <c r="A5521" t="s">
        <v>29</v>
      </c>
      <c r="B5521" t="s">
        <v>394</v>
      </c>
      <c r="C5521" t="s">
        <v>395</v>
      </c>
      <c r="D5521" t="s">
        <v>396</v>
      </c>
      <c r="E5521">
        <f>_xlfn.XLOOKUP(Table1[[#This Row],[Location]],'Location analysis'!A:A,'Location analysis'!B:B)</f>
        <v>40.416893999999999</v>
      </c>
      <c r="F5521">
        <f>_xlfn.XLOOKUP(Table1[[#This Row],[Location]],'Location analysis'!A:A,'Location analysis'!C:C)</f>
        <v>-74.420399000000003</v>
      </c>
      <c r="G5521" t="s">
        <v>681</v>
      </c>
      <c r="H5521" t="s">
        <v>43</v>
      </c>
      <c r="I5521">
        <v>15472964397</v>
      </c>
      <c r="J5521" t="s">
        <v>829</v>
      </c>
      <c r="K5521" t="s">
        <v>36</v>
      </c>
      <c r="L5521">
        <v>114</v>
      </c>
      <c r="M5521">
        <v>2.5</v>
      </c>
      <c r="N5521">
        <v>1</v>
      </c>
      <c r="O5521">
        <v>114</v>
      </c>
      <c r="P5521">
        <v>2.5</v>
      </c>
      <c r="Q5521">
        <v>1</v>
      </c>
      <c r="R5521">
        <v>2.5</v>
      </c>
      <c r="S5521">
        <v>6</v>
      </c>
      <c r="T5521" s="1">
        <v>44776</v>
      </c>
      <c r="U5521" t="str">
        <f t="shared" si="430"/>
        <v>Snyder's of Hanover Pretzel Pieces - Cheddar</v>
      </c>
      <c r="V5521" t="str">
        <f t="shared" si="431"/>
        <v>Food</v>
      </c>
      <c r="W5521" t="s">
        <v>43</v>
      </c>
      <c r="X5521" t="b">
        <f t="shared" si="433"/>
        <v>1</v>
      </c>
      <c r="Y5521">
        <f t="shared" si="432"/>
        <v>2.5</v>
      </c>
      <c r="Z5521" s="2">
        <f t="shared" si="434"/>
        <v>1.6666666666666667</v>
      </c>
      <c r="AA5521" t="s">
        <v>591</v>
      </c>
      <c r="AB5521" t="s">
        <v>614</v>
      </c>
      <c r="AD5521" t="s">
        <v>109</v>
      </c>
      <c r="AE5521" t="s">
        <v>830</v>
      </c>
      <c r="AF5521">
        <v>2022</v>
      </c>
    </row>
    <row r="5522" spans="1:32" x14ac:dyDescent="0.25">
      <c r="A5522" t="s">
        <v>29</v>
      </c>
      <c r="B5522" t="s">
        <v>394</v>
      </c>
      <c r="C5522" t="s">
        <v>395</v>
      </c>
      <c r="D5522" t="s">
        <v>396</v>
      </c>
      <c r="E5522">
        <f>_xlfn.XLOOKUP(Table1[[#This Row],[Location]],'Location analysis'!A:A,'Location analysis'!B:B)</f>
        <v>40.416893999999999</v>
      </c>
      <c r="F5522">
        <f>_xlfn.XLOOKUP(Table1[[#This Row],[Location]],'Location analysis'!A:A,'Location analysis'!C:C)</f>
        <v>-74.420399000000003</v>
      </c>
      <c r="G5522" t="s">
        <v>84</v>
      </c>
      <c r="H5522" t="s">
        <v>43</v>
      </c>
      <c r="I5522">
        <v>15472964397</v>
      </c>
      <c r="J5522" t="s">
        <v>829</v>
      </c>
      <c r="K5522" t="s">
        <v>36</v>
      </c>
      <c r="L5522">
        <v>131</v>
      </c>
      <c r="M5522">
        <v>2</v>
      </c>
      <c r="N5522">
        <v>1</v>
      </c>
      <c r="O5522">
        <v>131</v>
      </c>
      <c r="P5522">
        <v>2</v>
      </c>
      <c r="Q5522">
        <v>1</v>
      </c>
      <c r="R5522">
        <v>2</v>
      </c>
      <c r="S5522">
        <v>6</v>
      </c>
      <c r="T5522" s="1">
        <v>44776</v>
      </c>
      <c r="U5522" t="str">
        <f t="shared" si="430"/>
        <v>Wonderful Pistachios - Variety</v>
      </c>
      <c r="V5522" t="str">
        <f t="shared" si="431"/>
        <v>Food</v>
      </c>
      <c r="W5522" t="s">
        <v>43</v>
      </c>
      <c r="X5522" t="b">
        <f t="shared" si="433"/>
        <v>1</v>
      </c>
      <c r="Y5522">
        <f t="shared" si="432"/>
        <v>2</v>
      </c>
      <c r="Z5522" s="2">
        <f t="shared" si="434"/>
        <v>1.3333333333333333</v>
      </c>
      <c r="AA5522" t="s">
        <v>85</v>
      </c>
      <c r="AB5522" t="s">
        <v>86</v>
      </c>
      <c r="AD5522" t="s">
        <v>109</v>
      </c>
      <c r="AE5522" t="s">
        <v>830</v>
      </c>
      <c r="AF5522">
        <v>2022</v>
      </c>
    </row>
    <row r="5523" spans="1:32" x14ac:dyDescent="0.25">
      <c r="A5523" t="s">
        <v>29</v>
      </c>
      <c r="B5523" t="s">
        <v>394</v>
      </c>
      <c r="C5523" t="s">
        <v>395</v>
      </c>
      <c r="D5523" t="s">
        <v>396</v>
      </c>
      <c r="E5523">
        <f>_xlfn.XLOOKUP(Table1[[#This Row],[Location]],'Location analysis'!A:A,'Location analysis'!B:B)</f>
        <v>40.416893999999999</v>
      </c>
      <c r="F5523">
        <f>_xlfn.XLOOKUP(Table1[[#This Row],[Location]],'Location analysis'!A:A,'Location analysis'!C:C)</f>
        <v>-74.420399000000003</v>
      </c>
      <c r="G5523" t="s">
        <v>192</v>
      </c>
      <c r="H5523" t="s">
        <v>43</v>
      </c>
      <c r="I5523">
        <v>15472964397</v>
      </c>
      <c r="J5523" t="s">
        <v>829</v>
      </c>
      <c r="K5523" t="s">
        <v>36</v>
      </c>
      <c r="L5523">
        <v>121</v>
      </c>
      <c r="M5523">
        <v>1.5</v>
      </c>
      <c r="N5523">
        <v>1</v>
      </c>
      <c r="O5523">
        <v>121</v>
      </c>
      <c r="P5523">
        <v>1.5</v>
      </c>
      <c r="Q5523">
        <v>1</v>
      </c>
      <c r="R5523">
        <v>1.5</v>
      </c>
      <c r="S5523">
        <v>6</v>
      </c>
      <c r="T5523" s="1">
        <v>44776</v>
      </c>
      <c r="U5523" t="str">
        <f t="shared" si="430"/>
        <v>CheezIt - Original</v>
      </c>
      <c r="V5523" t="str">
        <f t="shared" si="431"/>
        <v>Food</v>
      </c>
      <c r="W5523" t="s">
        <v>43</v>
      </c>
      <c r="X5523" t="b">
        <f t="shared" si="433"/>
        <v>1</v>
      </c>
      <c r="Y5523">
        <f t="shared" si="432"/>
        <v>1.5</v>
      </c>
      <c r="Z5523" s="2">
        <f t="shared" si="434"/>
        <v>1</v>
      </c>
      <c r="AA5523" t="s">
        <v>193</v>
      </c>
      <c r="AB5523" t="s">
        <v>150</v>
      </c>
      <c r="AD5523" t="s">
        <v>109</v>
      </c>
      <c r="AE5523" t="s">
        <v>830</v>
      </c>
      <c r="AF5523">
        <v>2022</v>
      </c>
    </row>
    <row r="5524" spans="1:32" x14ac:dyDescent="0.25">
      <c r="A5524" t="s">
        <v>29</v>
      </c>
      <c r="B5524" t="s">
        <v>67</v>
      </c>
      <c r="C5524" t="s">
        <v>68</v>
      </c>
      <c r="D5524" t="s">
        <v>69</v>
      </c>
      <c r="E5524">
        <f>_xlfn.XLOOKUP(Table1[[#This Row],[Location]],'Location analysis'!A:A,'Location analysis'!B:B)</f>
        <v>40.435699999999997</v>
      </c>
      <c r="F5524">
        <f>_xlfn.XLOOKUP(Table1[[#This Row],[Location]],'Location analysis'!A:A,'Location analysis'!C:C)</f>
        <v>-74.125200000000007</v>
      </c>
      <c r="G5524" t="s">
        <v>70</v>
      </c>
      <c r="H5524" t="s">
        <v>34</v>
      </c>
      <c r="I5524">
        <v>15472978179</v>
      </c>
      <c r="J5524" t="s">
        <v>829</v>
      </c>
      <c r="K5524" t="s">
        <v>51</v>
      </c>
      <c r="L5524">
        <v>146</v>
      </c>
      <c r="M5524">
        <v>3</v>
      </c>
      <c r="N5524">
        <v>1</v>
      </c>
      <c r="O5524">
        <v>146</v>
      </c>
      <c r="P5524">
        <v>3</v>
      </c>
      <c r="Q5524">
        <v>1</v>
      </c>
      <c r="R5524">
        <v>3</v>
      </c>
      <c r="S5524">
        <v>3</v>
      </c>
      <c r="T5524" s="1">
        <v>44776</v>
      </c>
      <c r="U5524" t="str">
        <f t="shared" si="430"/>
        <v>Monster Energy Original</v>
      </c>
      <c r="V5524" t="str">
        <f t="shared" si="431"/>
        <v>Carbonated</v>
      </c>
      <c r="W5524" t="s">
        <v>34</v>
      </c>
      <c r="X5524" t="b">
        <f t="shared" si="433"/>
        <v>1</v>
      </c>
      <c r="Y5524">
        <f t="shared" si="432"/>
        <v>3</v>
      </c>
      <c r="Z5524" s="2">
        <f t="shared" si="434"/>
        <v>2</v>
      </c>
      <c r="AA5524" t="s">
        <v>70</v>
      </c>
      <c r="AD5524" t="s">
        <v>109</v>
      </c>
      <c r="AE5524" t="s">
        <v>830</v>
      </c>
      <c r="AF5524">
        <v>2022</v>
      </c>
    </row>
    <row r="5525" spans="1:32" x14ac:dyDescent="0.25">
      <c r="A5525" t="s">
        <v>29</v>
      </c>
      <c r="B5525" t="s">
        <v>67</v>
      </c>
      <c r="C5525" t="s">
        <v>68</v>
      </c>
      <c r="D5525" t="s">
        <v>69</v>
      </c>
      <c r="E5525">
        <f>_xlfn.XLOOKUP(Table1[[#This Row],[Location]],'Location analysis'!A:A,'Location analysis'!B:B)</f>
        <v>40.435699999999997</v>
      </c>
      <c r="F5525">
        <f>_xlfn.XLOOKUP(Table1[[#This Row],[Location]],'Location analysis'!A:A,'Location analysis'!C:C)</f>
        <v>-74.125200000000007</v>
      </c>
      <c r="G5525" t="s">
        <v>185</v>
      </c>
      <c r="H5525" t="s">
        <v>34</v>
      </c>
      <c r="I5525">
        <v>15472992782</v>
      </c>
      <c r="J5525" t="s">
        <v>829</v>
      </c>
      <c r="K5525" t="s">
        <v>51</v>
      </c>
      <c r="L5525">
        <v>148</v>
      </c>
      <c r="M5525">
        <v>3.5</v>
      </c>
      <c r="N5525">
        <v>1</v>
      </c>
      <c r="O5525">
        <v>148</v>
      </c>
      <c r="P5525">
        <v>3.5</v>
      </c>
      <c r="Q5525">
        <v>1</v>
      </c>
      <c r="R5525">
        <v>3.5</v>
      </c>
      <c r="S5525">
        <v>3.5</v>
      </c>
      <c r="T5525" s="1">
        <v>44776</v>
      </c>
      <c r="U5525" t="str">
        <f t="shared" si="430"/>
        <v>Red Bull - Original</v>
      </c>
      <c r="V5525" t="str">
        <f t="shared" si="431"/>
        <v>Carbonated</v>
      </c>
      <c r="W5525" t="s">
        <v>34</v>
      </c>
      <c r="X5525" t="b">
        <f t="shared" si="433"/>
        <v>1</v>
      </c>
      <c r="Y5525">
        <f t="shared" si="432"/>
        <v>3.5</v>
      </c>
      <c r="Z5525" s="2">
        <f t="shared" si="434"/>
        <v>2.3333333333333335</v>
      </c>
      <c r="AA5525" t="s">
        <v>37</v>
      </c>
      <c r="AB5525" t="s">
        <v>150</v>
      </c>
      <c r="AD5525" t="s">
        <v>109</v>
      </c>
      <c r="AE5525" t="s">
        <v>830</v>
      </c>
      <c r="AF5525">
        <v>2022</v>
      </c>
    </row>
    <row r="5526" spans="1:32" x14ac:dyDescent="0.25">
      <c r="A5526" t="s">
        <v>29</v>
      </c>
      <c r="B5526" t="s">
        <v>67</v>
      </c>
      <c r="C5526" t="s">
        <v>68</v>
      </c>
      <c r="D5526" t="s">
        <v>69</v>
      </c>
      <c r="E5526">
        <f>_xlfn.XLOOKUP(Table1[[#This Row],[Location]],'Location analysis'!A:A,'Location analysis'!B:B)</f>
        <v>40.435699999999997</v>
      </c>
      <c r="F5526">
        <f>_xlfn.XLOOKUP(Table1[[#This Row],[Location]],'Location analysis'!A:A,'Location analysis'!C:C)</f>
        <v>-74.125200000000007</v>
      </c>
      <c r="G5526" t="s">
        <v>738</v>
      </c>
      <c r="H5526" t="s">
        <v>34</v>
      </c>
      <c r="I5526">
        <v>15473114700</v>
      </c>
      <c r="J5526" t="s">
        <v>829</v>
      </c>
      <c r="K5526" t="s">
        <v>51</v>
      </c>
      <c r="L5526">
        <v>141</v>
      </c>
      <c r="M5526">
        <v>1.5</v>
      </c>
      <c r="N5526">
        <v>1</v>
      </c>
      <c r="O5526">
        <v>141</v>
      </c>
      <c r="P5526">
        <v>1.5</v>
      </c>
      <c r="Q5526">
        <v>1</v>
      </c>
      <c r="R5526">
        <v>1.5</v>
      </c>
      <c r="S5526">
        <v>1.5</v>
      </c>
      <c r="T5526" s="1">
        <v>44776</v>
      </c>
      <c r="U5526" t="str">
        <f t="shared" si="430"/>
        <v>Coca Cola - Regular</v>
      </c>
      <c r="V5526" t="str">
        <f t="shared" si="431"/>
        <v>Carbonated</v>
      </c>
      <c r="W5526" t="s">
        <v>34</v>
      </c>
      <c r="X5526" t="b">
        <f t="shared" si="433"/>
        <v>1</v>
      </c>
      <c r="Y5526">
        <f t="shared" si="432"/>
        <v>1.5</v>
      </c>
      <c r="Z5526" s="2">
        <f t="shared" si="434"/>
        <v>1</v>
      </c>
      <c r="AA5526" t="s">
        <v>183</v>
      </c>
      <c r="AB5526" t="s">
        <v>739</v>
      </c>
      <c r="AD5526" t="s">
        <v>109</v>
      </c>
      <c r="AE5526" t="s">
        <v>830</v>
      </c>
      <c r="AF5526">
        <v>2022</v>
      </c>
    </row>
    <row r="5527" spans="1:32" x14ac:dyDescent="0.25">
      <c r="A5527" t="s">
        <v>29</v>
      </c>
      <c r="B5527" t="s">
        <v>67</v>
      </c>
      <c r="C5527" t="s">
        <v>68</v>
      </c>
      <c r="D5527" t="s">
        <v>69</v>
      </c>
      <c r="E5527">
        <f>_xlfn.XLOOKUP(Table1[[#This Row],[Location]],'Location analysis'!A:A,'Location analysis'!B:B)</f>
        <v>40.435699999999997</v>
      </c>
      <c r="F5527">
        <f>_xlfn.XLOOKUP(Table1[[#This Row],[Location]],'Location analysis'!A:A,'Location analysis'!C:C)</f>
        <v>-74.125200000000007</v>
      </c>
      <c r="G5527" t="s">
        <v>738</v>
      </c>
      <c r="H5527" t="s">
        <v>34</v>
      </c>
      <c r="I5527">
        <v>15473127274</v>
      </c>
      <c r="J5527" t="s">
        <v>829</v>
      </c>
      <c r="K5527" t="s">
        <v>51</v>
      </c>
      <c r="L5527">
        <v>141</v>
      </c>
      <c r="M5527">
        <v>1.5</v>
      </c>
      <c r="N5527">
        <v>1</v>
      </c>
      <c r="O5527">
        <v>141</v>
      </c>
      <c r="P5527">
        <v>1.5</v>
      </c>
      <c r="Q5527">
        <v>1</v>
      </c>
      <c r="R5527">
        <v>1.5</v>
      </c>
      <c r="S5527">
        <v>1.5</v>
      </c>
      <c r="T5527" s="1">
        <v>44776</v>
      </c>
      <c r="U5527" t="str">
        <f t="shared" si="430"/>
        <v>Coca Cola - Regular</v>
      </c>
      <c r="V5527" t="str">
        <f t="shared" si="431"/>
        <v>Carbonated</v>
      </c>
      <c r="W5527" t="s">
        <v>34</v>
      </c>
      <c r="X5527" t="b">
        <f t="shared" si="433"/>
        <v>1</v>
      </c>
      <c r="Y5527">
        <f t="shared" si="432"/>
        <v>1.5</v>
      </c>
      <c r="Z5527" s="2">
        <f t="shared" si="434"/>
        <v>1</v>
      </c>
      <c r="AA5527" t="s">
        <v>183</v>
      </c>
      <c r="AB5527" t="s">
        <v>739</v>
      </c>
      <c r="AD5527" t="s">
        <v>109</v>
      </c>
      <c r="AE5527" t="s">
        <v>830</v>
      </c>
      <c r="AF5527">
        <v>2022</v>
      </c>
    </row>
    <row r="5528" spans="1:32" x14ac:dyDescent="0.25">
      <c r="A5528" t="s">
        <v>29</v>
      </c>
      <c r="B5528" t="s">
        <v>67</v>
      </c>
      <c r="C5528" t="s">
        <v>68</v>
      </c>
      <c r="D5528" t="s">
        <v>69</v>
      </c>
      <c r="E5528">
        <f>_xlfn.XLOOKUP(Table1[[#This Row],[Location]],'Location analysis'!A:A,'Location analysis'!B:B)</f>
        <v>40.435699999999997</v>
      </c>
      <c r="F5528">
        <f>_xlfn.XLOOKUP(Table1[[#This Row],[Location]],'Location analysis'!A:A,'Location analysis'!C:C)</f>
        <v>-74.125200000000007</v>
      </c>
      <c r="G5528" t="s">
        <v>259</v>
      </c>
      <c r="H5528" t="s">
        <v>34</v>
      </c>
      <c r="I5528">
        <v>15473127950</v>
      </c>
      <c r="J5528" t="s">
        <v>829</v>
      </c>
      <c r="K5528" t="s">
        <v>51</v>
      </c>
      <c r="L5528">
        <v>140</v>
      </c>
      <c r="M5528">
        <v>1.5</v>
      </c>
      <c r="N5528">
        <v>1</v>
      </c>
      <c r="O5528">
        <v>140</v>
      </c>
      <c r="P5528">
        <v>1.5</v>
      </c>
      <c r="Q5528">
        <v>1</v>
      </c>
      <c r="R5528">
        <v>1.5</v>
      </c>
      <c r="S5528">
        <v>1.5</v>
      </c>
      <c r="T5528" s="1">
        <v>44776</v>
      </c>
      <c r="U5528" t="str">
        <f t="shared" si="430"/>
        <v>Sunkist Soda - Orange</v>
      </c>
      <c r="V5528" t="str">
        <f t="shared" si="431"/>
        <v>Carbonated</v>
      </c>
      <c r="W5528" t="s">
        <v>34</v>
      </c>
      <c r="X5528" t="b">
        <f t="shared" si="433"/>
        <v>1</v>
      </c>
      <c r="Y5528">
        <f t="shared" si="432"/>
        <v>1.5</v>
      </c>
      <c r="Z5528" s="2">
        <f t="shared" si="434"/>
        <v>1</v>
      </c>
      <c r="AA5528" t="s">
        <v>260</v>
      </c>
      <c r="AB5528" t="s">
        <v>261</v>
      </c>
      <c r="AD5528" t="s">
        <v>109</v>
      </c>
      <c r="AE5528" t="s">
        <v>830</v>
      </c>
      <c r="AF5528">
        <v>2022</v>
      </c>
    </row>
    <row r="5529" spans="1:32" x14ac:dyDescent="0.25">
      <c r="A5529" t="s">
        <v>29</v>
      </c>
      <c r="B5529" t="s">
        <v>67</v>
      </c>
      <c r="C5529" t="s">
        <v>68</v>
      </c>
      <c r="D5529" t="s">
        <v>69</v>
      </c>
      <c r="E5529">
        <f>_xlfn.XLOOKUP(Table1[[#This Row],[Location]],'Location analysis'!A:A,'Location analysis'!B:B)</f>
        <v>40.435699999999997</v>
      </c>
      <c r="F5529">
        <f>_xlfn.XLOOKUP(Table1[[#This Row],[Location]],'Location analysis'!A:A,'Location analysis'!C:C)</f>
        <v>-74.125200000000007</v>
      </c>
      <c r="G5529" t="s">
        <v>70</v>
      </c>
      <c r="H5529" t="s">
        <v>34</v>
      </c>
      <c r="I5529">
        <v>15473195789</v>
      </c>
      <c r="J5529" t="s">
        <v>829</v>
      </c>
      <c r="K5529" t="s">
        <v>51</v>
      </c>
      <c r="L5529">
        <v>146</v>
      </c>
      <c r="M5529">
        <v>3</v>
      </c>
      <c r="N5529">
        <v>1</v>
      </c>
      <c r="O5529">
        <v>146</v>
      </c>
      <c r="P5529">
        <v>3</v>
      </c>
      <c r="Q5529">
        <v>1</v>
      </c>
      <c r="R5529">
        <v>3</v>
      </c>
      <c r="S5529">
        <v>3</v>
      </c>
      <c r="T5529" s="1">
        <v>44776</v>
      </c>
      <c r="U5529" t="str">
        <f t="shared" si="430"/>
        <v>Monster Energy Original</v>
      </c>
      <c r="V5529" t="str">
        <f t="shared" si="431"/>
        <v>Carbonated</v>
      </c>
      <c r="W5529" t="s">
        <v>34</v>
      </c>
      <c r="X5529" t="b">
        <f t="shared" si="433"/>
        <v>1</v>
      </c>
      <c r="Y5529">
        <f t="shared" si="432"/>
        <v>3</v>
      </c>
      <c r="Z5529" s="2">
        <f t="shared" si="434"/>
        <v>2</v>
      </c>
      <c r="AA5529" t="s">
        <v>70</v>
      </c>
      <c r="AD5529" t="s">
        <v>109</v>
      </c>
      <c r="AE5529" t="s">
        <v>830</v>
      </c>
      <c r="AF5529">
        <v>2022</v>
      </c>
    </row>
    <row r="5530" spans="1:32" x14ac:dyDescent="0.25">
      <c r="A5530" t="s">
        <v>29</v>
      </c>
      <c r="B5530" t="s">
        <v>67</v>
      </c>
      <c r="C5530" t="s">
        <v>68</v>
      </c>
      <c r="D5530" t="s">
        <v>69</v>
      </c>
      <c r="E5530">
        <f>_xlfn.XLOOKUP(Table1[[#This Row],[Location]],'Location analysis'!A:A,'Location analysis'!B:B)</f>
        <v>40.435699999999997</v>
      </c>
      <c r="F5530">
        <f>_xlfn.XLOOKUP(Table1[[#This Row],[Location]],'Location analysis'!A:A,'Location analysis'!C:C)</f>
        <v>-74.125200000000007</v>
      </c>
      <c r="G5530" t="s">
        <v>738</v>
      </c>
      <c r="H5530" t="s">
        <v>34</v>
      </c>
      <c r="I5530">
        <v>15473215613</v>
      </c>
      <c r="J5530" t="s">
        <v>829</v>
      </c>
      <c r="K5530" t="s">
        <v>51</v>
      </c>
      <c r="L5530">
        <v>141</v>
      </c>
      <c r="M5530">
        <v>1.5</v>
      </c>
      <c r="N5530">
        <v>1</v>
      </c>
      <c r="O5530">
        <v>141</v>
      </c>
      <c r="P5530">
        <v>1.5</v>
      </c>
      <c r="Q5530">
        <v>1</v>
      </c>
      <c r="R5530">
        <v>1.5</v>
      </c>
      <c r="S5530">
        <v>1.5</v>
      </c>
      <c r="T5530" s="1">
        <v>44776</v>
      </c>
      <c r="U5530" t="str">
        <f t="shared" si="430"/>
        <v>Coca Cola - Regular</v>
      </c>
      <c r="V5530" t="str">
        <f t="shared" si="431"/>
        <v>Carbonated</v>
      </c>
      <c r="W5530" t="s">
        <v>34</v>
      </c>
      <c r="X5530" t="b">
        <f t="shared" si="433"/>
        <v>1</v>
      </c>
      <c r="Y5530">
        <f t="shared" si="432"/>
        <v>1.5</v>
      </c>
      <c r="Z5530" s="2">
        <f t="shared" si="434"/>
        <v>1</v>
      </c>
      <c r="AA5530" t="s">
        <v>183</v>
      </c>
      <c r="AB5530" t="s">
        <v>739</v>
      </c>
      <c r="AD5530" t="s">
        <v>109</v>
      </c>
      <c r="AE5530" t="s">
        <v>830</v>
      </c>
      <c r="AF5530">
        <v>2022</v>
      </c>
    </row>
    <row r="5531" spans="1:32" x14ac:dyDescent="0.25">
      <c r="A5531" t="s">
        <v>29</v>
      </c>
      <c r="B5531" t="s">
        <v>67</v>
      </c>
      <c r="C5531" t="s">
        <v>68</v>
      </c>
      <c r="D5531" t="s">
        <v>69</v>
      </c>
      <c r="E5531">
        <f>_xlfn.XLOOKUP(Table1[[#This Row],[Location]],'Location analysis'!A:A,'Location analysis'!B:B)</f>
        <v>40.435699999999997</v>
      </c>
      <c r="F5531">
        <f>_xlfn.XLOOKUP(Table1[[#This Row],[Location]],'Location analysis'!A:A,'Location analysis'!C:C)</f>
        <v>-74.125200000000007</v>
      </c>
      <c r="G5531" t="s">
        <v>738</v>
      </c>
      <c r="H5531" t="s">
        <v>34</v>
      </c>
      <c r="I5531">
        <v>15473547693</v>
      </c>
      <c r="J5531" t="s">
        <v>829</v>
      </c>
      <c r="K5531" t="s">
        <v>51</v>
      </c>
      <c r="L5531">
        <v>141</v>
      </c>
      <c r="M5531">
        <v>1.5</v>
      </c>
      <c r="N5531">
        <v>1</v>
      </c>
      <c r="O5531">
        <v>141</v>
      </c>
      <c r="P5531">
        <v>1.5</v>
      </c>
      <c r="Q5531">
        <v>1</v>
      </c>
      <c r="R5531">
        <v>1.5</v>
      </c>
      <c r="S5531">
        <v>1.5</v>
      </c>
      <c r="T5531" s="1">
        <v>44776</v>
      </c>
      <c r="U5531" t="str">
        <f t="shared" si="430"/>
        <v>Coca Cola - Regular</v>
      </c>
      <c r="V5531" t="str">
        <f t="shared" si="431"/>
        <v>Carbonated</v>
      </c>
      <c r="W5531" t="s">
        <v>34</v>
      </c>
      <c r="X5531" t="b">
        <f t="shared" si="433"/>
        <v>1</v>
      </c>
      <c r="Y5531">
        <f t="shared" si="432"/>
        <v>1.5</v>
      </c>
      <c r="Z5531" s="2">
        <f t="shared" si="434"/>
        <v>1</v>
      </c>
      <c r="AA5531" t="s">
        <v>183</v>
      </c>
      <c r="AB5531" t="s">
        <v>739</v>
      </c>
      <c r="AD5531" t="s">
        <v>109</v>
      </c>
      <c r="AE5531" t="s">
        <v>830</v>
      </c>
      <c r="AF5531">
        <v>2022</v>
      </c>
    </row>
    <row r="5532" spans="1:32" x14ac:dyDescent="0.25">
      <c r="A5532" t="s">
        <v>29</v>
      </c>
      <c r="B5532" t="s">
        <v>67</v>
      </c>
      <c r="C5532" t="s">
        <v>68</v>
      </c>
      <c r="D5532" t="s">
        <v>69</v>
      </c>
      <c r="E5532">
        <f>_xlfn.XLOOKUP(Table1[[#This Row],[Location]],'Location analysis'!A:A,'Location analysis'!B:B)</f>
        <v>40.435699999999997</v>
      </c>
      <c r="F5532">
        <f>_xlfn.XLOOKUP(Table1[[#This Row],[Location]],'Location analysis'!A:A,'Location analysis'!C:C)</f>
        <v>-74.125200000000007</v>
      </c>
      <c r="G5532" t="s">
        <v>404</v>
      </c>
      <c r="H5532" t="s">
        <v>43</v>
      </c>
      <c r="I5532">
        <v>15473550284</v>
      </c>
      <c r="J5532" t="s">
        <v>829</v>
      </c>
      <c r="K5532" t="s">
        <v>51</v>
      </c>
      <c r="L5532">
        <v>111</v>
      </c>
      <c r="M5532">
        <v>1.5</v>
      </c>
      <c r="N5532">
        <v>1</v>
      </c>
      <c r="O5532">
        <v>111</v>
      </c>
      <c r="P5532">
        <v>1.5</v>
      </c>
      <c r="Q5532">
        <v>1</v>
      </c>
      <c r="R5532">
        <v>1.5</v>
      </c>
      <c r="S5532">
        <v>1.5</v>
      </c>
      <c r="T5532" s="1">
        <v>44776</v>
      </c>
      <c r="U5532" t="str">
        <f t="shared" si="430"/>
        <v>Doritos Nacho Cheese</v>
      </c>
      <c r="V5532" t="str">
        <f t="shared" si="431"/>
        <v>Food</v>
      </c>
      <c r="W5532" t="s">
        <v>43</v>
      </c>
      <c r="X5532" t="b">
        <f t="shared" si="433"/>
        <v>1</v>
      </c>
      <c r="Y5532">
        <f t="shared" si="432"/>
        <v>1.5</v>
      </c>
      <c r="Z5532" s="2">
        <f t="shared" si="434"/>
        <v>1</v>
      </c>
      <c r="AA5532" t="s">
        <v>404</v>
      </c>
      <c r="AD5532" t="s">
        <v>109</v>
      </c>
      <c r="AE5532" t="s">
        <v>830</v>
      </c>
      <c r="AF5532">
        <v>2022</v>
      </c>
    </row>
    <row r="5533" spans="1:32" x14ac:dyDescent="0.25">
      <c r="A5533" t="s">
        <v>29</v>
      </c>
      <c r="B5533" t="s">
        <v>67</v>
      </c>
      <c r="C5533" t="s">
        <v>68</v>
      </c>
      <c r="D5533" t="s">
        <v>69</v>
      </c>
      <c r="E5533">
        <f>_xlfn.XLOOKUP(Table1[[#This Row],[Location]],'Location analysis'!A:A,'Location analysis'!B:B)</f>
        <v>40.435699999999997</v>
      </c>
      <c r="F5533">
        <f>_xlfn.XLOOKUP(Table1[[#This Row],[Location]],'Location analysis'!A:A,'Location analysis'!C:C)</f>
        <v>-74.125200000000007</v>
      </c>
      <c r="G5533" t="s">
        <v>831</v>
      </c>
      <c r="H5533" t="s">
        <v>49</v>
      </c>
      <c r="I5533">
        <v>15473754733</v>
      </c>
      <c r="J5533" t="s">
        <v>829</v>
      </c>
      <c r="K5533" t="s">
        <v>51</v>
      </c>
      <c r="L5533">
        <v>147</v>
      </c>
      <c r="M5533">
        <v>2.5</v>
      </c>
      <c r="N5533">
        <v>1</v>
      </c>
      <c r="O5533">
        <v>147</v>
      </c>
      <c r="P5533">
        <v>2.5</v>
      </c>
      <c r="Q5533">
        <v>1</v>
      </c>
      <c r="R5533">
        <v>2.5</v>
      </c>
      <c r="S5533">
        <v>2.5</v>
      </c>
      <c r="T5533" s="1">
        <v>44776</v>
      </c>
      <c r="U5533" t="str">
        <f t="shared" si="430"/>
        <v>Snapple Lemonade - black berry</v>
      </c>
      <c r="V5533" t="str">
        <f t="shared" si="431"/>
        <v>Non Carbonated</v>
      </c>
      <c r="W5533" t="s">
        <v>49</v>
      </c>
      <c r="X5533" t="b">
        <f t="shared" si="433"/>
        <v>1</v>
      </c>
      <c r="Y5533">
        <f t="shared" si="432"/>
        <v>2.5</v>
      </c>
      <c r="Z5533" s="2">
        <f t="shared" si="434"/>
        <v>1.6666666666666667</v>
      </c>
      <c r="AA5533" t="s">
        <v>832</v>
      </c>
      <c r="AB5533" t="s">
        <v>833</v>
      </c>
      <c r="AD5533" t="s">
        <v>109</v>
      </c>
      <c r="AE5533" t="s">
        <v>830</v>
      </c>
      <c r="AF5533">
        <v>2022</v>
      </c>
    </row>
    <row r="5534" spans="1:32" x14ac:dyDescent="0.25">
      <c r="A5534" t="s">
        <v>29</v>
      </c>
      <c r="B5534" t="s">
        <v>67</v>
      </c>
      <c r="C5534" t="s">
        <v>68</v>
      </c>
      <c r="D5534" t="s">
        <v>69</v>
      </c>
      <c r="E5534">
        <f>_xlfn.XLOOKUP(Table1[[#This Row],[Location]],'Location analysis'!A:A,'Location analysis'!B:B)</f>
        <v>40.435699999999997</v>
      </c>
      <c r="F5534">
        <f>_xlfn.XLOOKUP(Table1[[#This Row],[Location]],'Location analysis'!A:A,'Location analysis'!C:C)</f>
        <v>-74.125200000000007</v>
      </c>
      <c r="G5534" t="s">
        <v>264</v>
      </c>
      <c r="H5534" t="s">
        <v>43</v>
      </c>
      <c r="I5534">
        <v>15473756672</v>
      </c>
      <c r="J5534" t="s">
        <v>829</v>
      </c>
      <c r="K5534" t="s">
        <v>51</v>
      </c>
      <c r="L5534">
        <v>112</v>
      </c>
      <c r="M5534">
        <v>1.5</v>
      </c>
      <c r="N5534">
        <v>1</v>
      </c>
      <c r="O5534">
        <v>112</v>
      </c>
      <c r="P5534">
        <v>1.5</v>
      </c>
      <c r="Q5534">
        <v>1</v>
      </c>
      <c r="R5534">
        <v>1.5</v>
      </c>
      <c r="S5534">
        <v>1.5</v>
      </c>
      <c r="T5534" s="1">
        <v>44776</v>
      </c>
      <c r="U5534" t="str">
        <f t="shared" si="430"/>
        <v>Funyuns - Flaming Hot</v>
      </c>
      <c r="V5534" t="str">
        <f t="shared" si="431"/>
        <v>Food</v>
      </c>
      <c r="W5534" t="s">
        <v>43</v>
      </c>
      <c r="X5534" t="b">
        <f t="shared" si="433"/>
        <v>1</v>
      </c>
      <c r="Y5534">
        <f t="shared" si="432"/>
        <v>1.5</v>
      </c>
      <c r="Z5534" s="2">
        <f t="shared" si="434"/>
        <v>1</v>
      </c>
      <c r="AA5534" t="s">
        <v>265</v>
      </c>
      <c r="AB5534" t="s">
        <v>122</v>
      </c>
      <c r="AD5534" t="s">
        <v>109</v>
      </c>
      <c r="AE5534" t="s">
        <v>830</v>
      </c>
      <c r="AF5534">
        <v>2022</v>
      </c>
    </row>
    <row r="5535" spans="1:32" x14ac:dyDescent="0.25">
      <c r="A5535" t="s">
        <v>29</v>
      </c>
      <c r="B5535" t="s">
        <v>67</v>
      </c>
      <c r="C5535" t="s">
        <v>68</v>
      </c>
      <c r="D5535" t="s">
        <v>69</v>
      </c>
      <c r="E5535">
        <f>_xlfn.XLOOKUP(Table1[[#This Row],[Location]],'Location analysis'!A:A,'Location analysis'!B:B)</f>
        <v>40.435699999999997</v>
      </c>
      <c r="F5535">
        <f>_xlfn.XLOOKUP(Table1[[#This Row],[Location]],'Location analysis'!A:A,'Location analysis'!C:C)</f>
        <v>-74.125200000000007</v>
      </c>
      <c r="G5535" t="s">
        <v>404</v>
      </c>
      <c r="H5535" t="s">
        <v>43</v>
      </c>
      <c r="I5535">
        <v>15473759986</v>
      </c>
      <c r="J5535" t="s">
        <v>829</v>
      </c>
      <c r="K5535" t="s">
        <v>51</v>
      </c>
      <c r="L5535">
        <v>111</v>
      </c>
      <c r="M5535">
        <v>1.5</v>
      </c>
      <c r="N5535">
        <v>1</v>
      </c>
      <c r="O5535">
        <v>111</v>
      </c>
      <c r="P5535">
        <v>1.5</v>
      </c>
      <c r="Q5535">
        <v>1</v>
      </c>
      <c r="R5535">
        <v>1.5</v>
      </c>
      <c r="S5535">
        <v>1.5</v>
      </c>
      <c r="T5535" s="1">
        <v>44776</v>
      </c>
      <c r="U5535" t="str">
        <f t="shared" si="430"/>
        <v>Doritos Nacho Cheese</v>
      </c>
      <c r="V5535" t="str">
        <f t="shared" si="431"/>
        <v>Food</v>
      </c>
      <c r="W5535" t="s">
        <v>43</v>
      </c>
      <c r="X5535" t="b">
        <f t="shared" si="433"/>
        <v>1</v>
      </c>
      <c r="Y5535">
        <f t="shared" si="432"/>
        <v>1.5</v>
      </c>
      <c r="Z5535" s="2">
        <f t="shared" si="434"/>
        <v>1</v>
      </c>
      <c r="AA5535" t="s">
        <v>404</v>
      </c>
      <c r="AD5535" t="s">
        <v>109</v>
      </c>
      <c r="AE5535" t="s">
        <v>830</v>
      </c>
      <c r="AF5535">
        <v>2022</v>
      </c>
    </row>
    <row r="5536" spans="1:32" x14ac:dyDescent="0.25">
      <c r="A5536" t="s">
        <v>29</v>
      </c>
      <c r="B5536" t="s">
        <v>67</v>
      </c>
      <c r="C5536" t="s">
        <v>68</v>
      </c>
      <c r="D5536" t="s">
        <v>69</v>
      </c>
      <c r="E5536">
        <f>_xlfn.XLOOKUP(Table1[[#This Row],[Location]],'Location analysis'!A:A,'Location analysis'!B:B)</f>
        <v>40.435699999999997</v>
      </c>
      <c r="F5536">
        <f>_xlfn.XLOOKUP(Table1[[#This Row],[Location]],'Location analysis'!A:A,'Location analysis'!C:C)</f>
        <v>-74.125200000000007</v>
      </c>
      <c r="G5536" t="s">
        <v>264</v>
      </c>
      <c r="H5536" t="s">
        <v>43</v>
      </c>
      <c r="I5536">
        <v>15473790860</v>
      </c>
      <c r="J5536" t="s">
        <v>829</v>
      </c>
      <c r="K5536" t="s">
        <v>51</v>
      </c>
      <c r="L5536">
        <v>112</v>
      </c>
      <c r="M5536">
        <v>1.5</v>
      </c>
      <c r="N5536">
        <v>1</v>
      </c>
      <c r="O5536">
        <v>112</v>
      </c>
      <c r="P5536">
        <v>1.5</v>
      </c>
      <c r="Q5536">
        <v>1</v>
      </c>
      <c r="R5536">
        <v>1.5</v>
      </c>
      <c r="S5536">
        <v>1.5</v>
      </c>
      <c r="T5536" s="1">
        <v>44776</v>
      </c>
      <c r="U5536" t="str">
        <f t="shared" si="430"/>
        <v>Funyuns - Flaming Hot</v>
      </c>
      <c r="V5536" t="str">
        <f t="shared" si="431"/>
        <v>Food</v>
      </c>
      <c r="W5536" t="s">
        <v>43</v>
      </c>
      <c r="X5536" t="b">
        <f t="shared" si="433"/>
        <v>1</v>
      </c>
      <c r="Y5536">
        <f t="shared" si="432"/>
        <v>1.5</v>
      </c>
      <c r="Z5536" s="2">
        <f t="shared" si="434"/>
        <v>1</v>
      </c>
      <c r="AA5536" t="s">
        <v>265</v>
      </c>
      <c r="AB5536" t="s">
        <v>122</v>
      </c>
      <c r="AD5536" t="s">
        <v>109</v>
      </c>
      <c r="AE5536" t="s">
        <v>830</v>
      </c>
      <c r="AF5536">
        <v>2022</v>
      </c>
    </row>
    <row r="5537" spans="1:32" x14ac:dyDescent="0.25">
      <c r="A5537" t="s">
        <v>29</v>
      </c>
      <c r="B5537" t="s">
        <v>394</v>
      </c>
      <c r="C5537" t="s">
        <v>395</v>
      </c>
      <c r="D5537" t="s">
        <v>396</v>
      </c>
      <c r="E5537">
        <f>_xlfn.XLOOKUP(Table1[[#This Row],[Location]],'Location analysis'!A:A,'Location analysis'!B:B)</f>
        <v>40.416893999999999</v>
      </c>
      <c r="F5537">
        <f>_xlfn.XLOOKUP(Table1[[#This Row],[Location]],'Location analysis'!A:A,'Location analysis'!C:C)</f>
        <v>-74.420399000000003</v>
      </c>
      <c r="G5537" t="s">
        <v>570</v>
      </c>
      <c r="H5537" t="s">
        <v>97</v>
      </c>
      <c r="I5537">
        <v>15474182941</v>
      </c>
      <c r="J5537" t="s">
        <v>829</v>
      </c>
      <c r="K5537" t="s">
        <v>51</v>
      </c>
      <c r="L5537">
        <v>147</v>
      </c>
      <c r="M5537">
        <v>2.75</v>
      </c>
      <c r="N5537">
        <v>1</v>
      </c>
      <c r="O5537">
        <v>147</v>
      </c>
      <c r="P5537">
        <v>2.75</v>
      </c>
      <c r="Q5537">
        <v>1</v>
      </c>
      <c r="R5537">
        <v>2.75</v>
      </c>
      <c r="S5537">
        <v>2.75</v>
      </c>
      <c r="T5537" s="1">
        <v>44776</v>
      </c>
      <c r="U5537" t="str">
        <f t="shared" si="430"/>
        <v>BodyArmor LYTE - Strawberry Lemonade</v>
      </c>
      <c r="V5537" t="str">
        <f t="shared" si="431"/>
        <v>Water</v>
      </c>
      <c r="W5537" t="s">
        <v>97</v>
      </c>
      <c r="X5537" t="b">
        <f t="shared" si="433"/>
        <v>1</v>
      </c>
      <c r="Y5537">
        <f t="shared" si="432"/>
        <v>2.75</v>
      </c>
      <c r="Z5537" s="2">
        <f t="shared" si="434"/>
        <v>1.8333333333333333</v>
      </c>
      <c r="AA5537" t="s">
        <v>571</v>
      </c>
      <c r="AB5537" t="s">
        <v>572</v>
      </c>
      <c r="AD5537" t="s">
        <v>109</v>
      </c>
      <c r="AE5537" t="s">
        <v>830</v>
      </c>
      <c r="AF5537">
        <v>2022</v>
      </c>
    </row>
    <row r="5538" spans="1:32" x14ac:dyDescent="0.25">
      <c r="A5538" t="s">
        <v>29</v>
      </c>
      <c r="B5538" t="s">
        <v>394</v>
      </c>
      <c r="C5538" t="s">
        <v>395</v>
      </c>
      <c r="D5538" t="s">
        <v>396</v>
      </c>
      <c r="E5538">
        <f>_xlfn.XLOOKUP(Table1[[#This Row],[Location]],'Location analysis'!A:A,'Location analysis'!B:B)</f>
        <v>40.416893999999999</v>
      </c>
      <c r="F5538">
        <f>_xlfn.XLOOKUP(Table1[[#This Row],[Location]],'Location analysis'!A:A,'Location analysis'!C:C)</f>
        <v>-74.420399000000003</v>
      </c>
      <c r="G5538" t="s">
        <v>733</v>
      </c>
      <c r="H5538" t="s">
        <v>43</v>
      </c>
      <c r="I5538">
        <v>15474342476</v>
      </c>
      <c r="J5538" t="s">
        <v>829</v>
      </c>
      <c r="K5538" t="s">
        <v>36</v>
      </c>
      <c r="L5538">
        <v>165</v>
      </c>
      <c r="M5538">
        <v>3</v>
      </c>
      <c r="N5538">
        <v>1</v>
      </c>
      <c r="O5538">
        <v>165</v>
      </c>
      <c r="P5538">
        <v>3</v>
      </c>
      <c r="Q5538">
        <v>1</v>
      </c>
      <c r="R5538">
        <v>3</v>
      </c>
      <c r="S5538">
        <v>3</v>
      </c>
      <c r="T5538" s="1">
        <v>44776</v>
      </c>
      <c r="U5538" t="str">
        <f t="shared" si="430"/>
        <v>Pringles - Sour Cream &amp; Onion</v>
      </c>
      <c r="V5538" t="str">
        <f t="shared" si="431"/>
        <v>Food</v>
      </c>
      <c r="W5538" t="s">
        <v>43</v>
      </c>
      <c r="X5538" t="b">
        <f t="shared" si="433"/>
        <v>1</v>
      </c>
      <c r="Y5538">
        <f t="shared" si="432"/>
        <v>3</v>
      </c>
      <c r="Z5538" s="2">
        <f t="shared" si="434"/>
        <v>2</v>
      </c>
      <c r="AA5538" t="s">
        <v>728</v>
      </c>
      <c r="AB5538" t="s">
        <v>726</v>
      </c>
      <c r="AD5538" t="s">
        <v>109</v>
      </c>
      <c r="AE5538" t="s">
        <v>830</v>
      </c>
      <c r="AF5538">
        <v>2022</v>
      </c>
    </row>
    <row r="5539" spans="1:32" x14ac:dyDescent="0.25">
      <c r="A5539" t="s">
        <v>29</v>
      </c>
      <c r="B5539" t="s">
        <v>46</v>
      </c>
      <c r="C5539" t="s">
        <v>31</v>
      </c>
      <c r="D5539" t="s">
        <v>47</v>
      </c>
      <c r="E5539">
        <f>_xlfn.XLOOKUP(Table1[[#This Row],[Location]],'Location analysis'!A:A,'Location analysis'!B:B)</f>
        <v>40.423690999999998</v>
      </c>
      <c r="F5539">
        <f>_xlfn.XLOOKUP(Table1[[#This Row],[Location]],'Location analysis'!A:A,'Location analysis'!C:C)</f>
        <v>-74.380831999999998</v>
      </c>
      <c r="G5539" t="s">
        <v>106</v>
      </c>
      <c r="H5539" t="s">
        <v>43</v>
      </c>
      <c r="I5539">
        <v>15474430190</v>
      </c>
      <c r="J5539" t="s">
        <v>829</v>
      </c>
      <c r="K5539" t="s">
        <v>51</v>
      </c>
      <c r="L5539">
        <v>124</v>
      </c>
      <c r="M5539">
        <v>1.5</v>
      </c>
      <c r="N5539">
        <v>1</v>
      </c>
      <c r="O5539">
        <v>124</v>
      </c>
      <c r="P5539">
        <v>1.5</v>
      </c>
      <c r="Q5539">
        <v>1</v>
      </c>
      <c r="R5539">
        <v>1.5</v>
      </c>
      <c r="S5539">
        <v>1.5</v>
      </c>
      <c r="T5539" s="1">
        <v>44776</v>
      </c>
      <c r="U5539" t="str">
        <f t="shared" si="430"/>
        <v>Oreo Mini</v>
      </c>
      <c r="V5539" t="str">
        <f t="shared" si="431"/>
        <v>Food</v>
      </c>
      <c r="W5539" t="s">
        <v>43</v>
      </c>
      <c r="X5539" t="b">
        <f t="shared" si="433"/>
        <v>1</v>
      </c>
      <c r="Y5539">
        <f t="shared" si="432"/>
        <v>1.5</v>
      </c>
      <c r="Z5539" s="2">
        <f t="shared" si="434"/>
        <v>1</v>
      </c>
      <c r="AA5539" t="s">
        <v>106</v>
      </c>
      <c r="AD5539" t="s">
        <v>109</v>
      </c>
      <c r="AE5539" t="s">
        <v>830</v>
      </c>
      <c r="AF5539">
        <v>2022</v>
      </c>
    </row>
    <row r="5540" spans="1:32" x14ac:dyDescent="0.25">
      <c r="A5540" t="s">
        <v>29</v>
      </c>
      <c r="B5540" t="s">
        <v>46</v>
      </c>
      <c r="C5540" t="s">
        <v>31</v>
      </c>
      <c r="D5540" t="s">
        <v>47</v>
      </c>
      <c r="E5540">
        <f>_xlfn.XLOOKUP(Table1[[#This Row],[Location]],'Location analysis'!A:A,'Location analysis'!B:B)</f>
        <v>40.423690999999998</v>
      </c>
      <c r="F5540">
        <f>_xlfn.XLOOKUP(Table1[[#This Row],[Location]],'Location analysis'!A:A,'Location analysis'!C:C)</f>
        <v>-74.380831999999998</v>
      </c>
      <c r="G5540" t="s">
        <v>106</v>
      </c>
      <c r="H5540" t="s">
        <v>43</v>
      </c>
      <c r="I5540">
        <v>15474432761</v>
      </c>
      <c r="J5540" t="s">
        <v>829</v>
      </c>
      <c r="K5540" t="s">
        <v>51</v>
      </c>
      <c r="L5540">
        <v>124</v>
      </c>
      <c r="M5540">
        <v>1.5</v>
      </c>
      <c r="N5540">
        <v>1</v>
      </c>
      <c r="O5540">
        <v>124</v>
      </c>
      <c r="P5540">
        <v>1.5</v>
      </c>
      <c r="Q5540">
        <v>1</v>
      </c>
      <c r="R5540">
        <v>1.5</v>
      </c>
      <c r="S5540">
        <v>1.5</v>
      </c>
      <c r="T5540" s="1">
        <v>44776</v>
      </c>
      <c r="U5540" t="str">
        <f t="shared" si="430"/>
        <v>Oreo Mini</v>
      </c>
      <c r="V5540" t="str">
        <f t="shared" si="431"/>
        <v>Food</v>
      </c>
      <c r="W5540" t="s">
        <v>43</v>
      </c>
      <c r="X5540" t="b">
        <f t="shared" si="433"/>
        <v>1</v>
      </c>
      <c r="Y5540">
        <f t="shared" si="432"/>
        <v>1.5</v>
      </c>
      <c r="Z5540" s="2">
        <f t="shared" si="434"/>
        <v>1</v>
      </c>
      <c r="AA5540" t="s">
        <v>106</v>
      </c>
      <c r="AD5540" t="s">
        <v>109</v>
      </c>
      <c r="AE5540" t="s">
        <v>830</v>
      </c>
      <c r="AF5540">
        <v>2022</v>
      </c>
    </row>
    <row r="5541" spans="1:32" x14ac:dyDescent="0.25">
      <c r="A5541" t="s">
        <v>29</v>
      </c>
      <c r="B5541" t="s">
        <v>67</v>
      </c>
      <c r="C5541" t="s">
        <v>68</v>
      </c>
      <c r="D5541" t="s">
        <v>69</v>
      </c>
      <c r="E5541">
        <f>_xlfn.XLOOKUP(Table1[[#This Row],[Location]],'Location analysis'!A:A,'Location analysis'!B:B)</f>
        <v>40.435699999999997</v>
      </c>
      <c r="F5541">
        <f>_xlfn.XLOOKUP(Table1[[#This Row],[Location]],'Location analysis'!A:A,'Location analysis'!C:C)</f>
        <v>-74.125200000000007</v>
      </c>
      <c r="G5541" t="s">
        <v>264</v>
      </c>
      <c r="H5541" t="s">
        <v>43</v>
      </c>
      <c r="I5541">
        <v>15475237686</v>
      </c>
      <c r="J5541" t="s">
        <v>836</v>
      </c>
      <c r="K5541" t="s">
        <v>51</v>
      </c>
      <c r="L5541">
        <v>112</v>
      </c>
      <c r="M5541">
        <v>1.5</v>
      </c>
      <c r="N5541">
        <v>1</v>
      </c>
      <c r="O5541">
        <v>112</v>
      </c>
      <c r="P5541">
        <v>1.5</v>
      </c>
      <c r="Q5541">
        <v>1</v>
      </c>
      <c r="R5541">
        <v>1.5</v>
      </c>
      <c r="S5541">
        <v>1.5</v>
      </c>
      <c r="T5541" s="1">
        <v>44776</v>
      </c>
      <c r="U5541" t="str">
        <f t="shared" si="430"/>
        <v>Funyuns - Flaming Hot</v>
      </c>
      <c r="V5541" t="str">
        <f t="shared" si="431"/>
        <v>Food</v>
      </c>
      <c r="W5541" t="s">
        <v>43</v>
      </c>
      <c r="X5541" t="b">
        <f t="shared" si="433"/>
        <v>1</v>
      </c>
      <c r="Y5541">
        <f t="shared" si="432"/>
        <v>1.5</v>
      </c>
      <c r="Z5541" s="2">
        <f t="shared" si="434"/>
        <v>1</v>
      </c>
      <c r="AA5541" t="s">
        <v>265</v>
      </c>
      <c r="AB5541" t="s">
        <v>122</v>
      </c>
      <c r="AD5541" t="s">
        <v>123</v>
      </c>
      <c r="AE5541" t="s">
        <v>837</v>
      </c>
      <c r="AF5541">
        <v>2022</v>
      </c>
    </row>
    <row r="5542" spans="1:32" x14ac:dyDescent="0.25">
      <c r="A5542" t="s">
        <v>29</v>
      </c>
      <c r="B5542" t="s">
        <v>67</v>
      </c>
      <c r="C5542" t="s">
        <v>68</v>
      </c>
      <c r="D5542" t="s">
        <v>69</v>
      </c>
      <c r="E5542">
        <f>_xlfn.XLOOKUP(Table1[[#This Row],[Location]],'Location analysis'!A:A,'Location analysis'!B:B)</f>
        <v>40.435699999999997</v>
      </c>
      <c r="F5542">
        <f>_xlfn.XLOOKUP(Table1[[#This Row],[Location]],'Location analysis'!A:A,'Location analysis'!C:C)</f>
        <v>-74.125200000000007</v>
      </c>
      <c r="G5542" t="s">
        <v>70</v>
      </c>
      <c r="H5542" t="s">
        <v>34</v>
      </c>
      <c r="I5542">
        <v>15475238747</v>
      </c>
      <c r="J5542" t="s">
        <v>836</v>
      </c>
      <c r="K5542" t="s">
        <v>51</v>
      </c>
      <c r="L5542">
        <v>144</v>
      </c>
      <c r="M5542">
        <v>3</v>
      </c>
      <c r="N5542">
        <v>1</v>
      </c>
      <c r="O5542">
        <v>144</v>
      </c>
      <c r="P5542">
        <v>3</v>
      </c>
      <c r="Q5542">
        <v>1</v>
      </c>
      <c r="R5542">
        <v>3</v>
      </c>
      <c r="S5542">
        <v>3</v>
      </c>
      <c r="T5542" s="1">
        <v>44776</v>
      </c>
      <c r="U5542" t="str">
        <f t="shared" si="430"/>
        <v>Monster Energy Original</v>
      </c>
      <c r="V5542" t="str">
        <f t="shared" si="431"/>
        <v>Carbonated</v>
      </c>
      <c r="W5542" t="s">
        <v>34</v>
      </c>
      <c r="X5542" t="b">
        <f t="shared" si="433"/>
        <v>1</v>
      </c>
      <c r="Y5542">
        <f t="shared" si="432"/>
        <v>3</v>
      </c>
      <c r="Z5542" s="2">
        <f t="shared" si="434"/>
        <v>2</v>
      </c>
      <c r="AA5542" t="s">
        <v>70</v>
      </c>
      <c r="AD5542" t="s">
        <v>123</v>
      </c>
      <c r="AE5542" t="s">
        <v>837</v>
      </c>
      <c r="AF5542">
        <v>2022</v>
      </c>
    </row>
    <row r="5543" spans="1:32" x14ac:dyDescent="0.25">
      <c r="A5543" t="s">
        <v>29</v>
      </c>
      <c r="B5543" t="s">
        <v>67</v>
      </c>
      <c r="C5543" t="s">
        <v>68</v>
      </c>
      <c r="D5543" t="s">
        <v>69</v>
      </c>
      <c r="E5543">
        <f>_xlfn.XLOOKUP(Table1[[#This Row],[Location]],'Location analysis'!A:A,'Location analysis'!B:B)</f>
        <v>40.435699999999997</v>
      </c>
      <c r="F5543">
        <f>_xlfn.XLOOKUP(Table1[[#This Row],[Location]],'Location analysis'!A:A,'Location analysis'!C:C)</f>
        <v>-74.125200000000007</v>
      </c>
      <c r="G5543" t="s">
        <v>404</v>
      </c>
      <c r="H5543" t="s">
        <v>43</v>
      </c>
      <c r="I5543">
        <v>15475256153</v>
      </c>
      <c r="J5543" t="s">
        <v>836</v>
      </c>
      <c r="K5543" t="s">
        <v>51</v>
      </c>
      <c r="L5543">
        <v>111</v>
      </c>
      <c r="M5543">
        <v>1.5</v>
      </c>
      <c r="N5543">
        <v>1</v>
      </c>
      <c r="O5543">
        <v>111</v>
      </c>
      <c r="P5543">
        <v>1.5</v>
      </c>
      <c r="Q5543">
        <v>1</v>
      </c>
      <c r="R5543">
        <v>1.5</v>
      </c>
      <c r="S5543">
        <v>1.5</v>
      </c>
      <c r="T5543" s="1">
        <v>44776</v>
      </c>
      <c r="U5543" t="str">
        <f t="shared" si="430"/>
        <v>Doritos Nacho Cheese</v>
      </c>
      <c r="V5543" t="str">
        <f t="shared" si="431"/>
        <v>Food</v>
      </c>
      <c r="W5543" t="s">
        <v>43</v>
      </c>
      <c r="X5543" t="b">
        <f t="shared" si="433"/>
        <v>1</v>
      </c>
      <c r="Y5543">
        <f t="shared" si="432"/>
        <v>1.5</v>
      </c>
      <c r="Z5543" s="2">
        <f t="shared" si="434"/>
        <v>1</v>
      </c>
      <c r="AA5543" t="s">
        <v>404</v>
      </c>
      <c r="AD5543" t="s">
        <v>123</v>
      </c>
      <c r="AE5543" t="s">
        <v>837</v>
      </c>
      <c r="AF5543">
        <v>2022</v>
      </c>
    </row>
    <row r="5544" spans="1:32" x14ac:dyDescent="0.25">
      <c r="A5544" t="s">
        <v>29</v>
      </c>
      <c r="B5544" t="s">
        <v>67</v>
      </c>
      <c r="C5544" t="s">
        <v>68</v>
      </c>
      <c r="D5544" t="s">
        <v>69</v>
      </c>
      <c r="E5544">
        <f>_xlfn.XLOOKUP(Table1[[#This Row],[Location]],'Location analysis'!A:A,'Location analysis'!B:B)</f>
        <v>40.435699999999997</v>
      </c>
      <c r="F5544">
        <f>_xlfn.XLOOKUP(Table1[[#This Row],[Location]],'Location analysis'!A:A,'Location analysis'!C:C)</f>
        <v>-74.125200000000007</v>
      </c>
      <c r="G5544" t="s">
        <v>259</v>
      </c>
      <c r="H5544" t="s">
        <v>34</v>
      </c>
      <c r="I5544">
        <v>15475257044</v>
      </c>
      <c r="J5544" t="s">
        <v>836</v>
      </c>
      <c r="K5544" t="s">
        <v>51</v>
      </c>
      <c r="L5544">
        <v>140</v>
      </c>
      <c r="M5544">
        <v>1.5</v>
      </c>
      <c r="N5544">
        <v>1</v>
      </c>
      <c r="O5544">
        <v>140</v>
      </c>
      <c r="P5544">
        <v>1.5</v>
      </c>
      <c r="Q5544">
        <v>1</v>
      </c>
      <c r="R5544">
        <v>1.5</v>
      </c>
      <c r="S5544">
        <v>1.5</v>
      </c>
      <c r="T5544" s="1">
        <v>44776</v>
      </c>
      <c r="U5544" t="str">
        <f t="shared" si="430"/>
        <v>Sunkist Soda - Orange</v>
      </c>
      <c r="V5544" t="str">
        <f t="shared" si="431"/>
        <v>Carbonated</v>
      </c>
      <c r="W5544" t="s">
        <v>34</v>
      </c>
      <c r="X5544" t="b">
        <f t="shared" si="433"/>
        <v>1</v>
      </c>
      <c r="Y5544">
        <f t="shared" si="432"/>
        <v>1.5</v>
      </c>
      <c r="Z5544" s="2">
        <f t="shared" si="434"/>
        <v>1</v>
      </c>
      <c r="AA5544" t="s">
        <v>260</v>
      </c>
      <c r="AB5544" t="s">
        <v>261</v>
      </c>
      <c r="AD5544" t="s">
        <v>123</v>
      </c>
      <c r="AE5544" t="s">
        <v>837</v>
      </c>
      <c r="AF5544">
        <v>2022</v>
      </c>
    </row>
    <row r="5545" spans="1:32" x14ac:dyDescent="0.25">
      <c r="A5545" t="s">
        <v>29</v>
      </c>
      <c r="B5545" t="s">
        <v>67</v>
      </c>
      <c r="C5545" t="s">
        <v>68</v>
      </c>
      <c r="D5545" t="s">
        <v>69</v>
      </c>
      <c r="E5545">
        <f>_xlfn.XLOOKUP(Table1[[#This Row],[Location]],'Location analysis'!A:A,'Location analysis'!B:B)</f>
        <v>40.435699999999997</v>
      </c>
      <c r="F5545">
        <f>_xlfn.XLOOKUP(Table1[[#This Row],[Location]],'Location analysis'!A:A,'Location analysis'!C:C)</f>
        <v>-74.125200000000007</v>
      </c>
      <c r="G5545" t="s">
        <v>694</v>
      </c>
      <c r="H5545" t="s">
        <v>43</v>
      </c>
      <c r="I5545">
        <v>15475584066</v>
      </c>
      <c r="J5545" t="s">
        <v>836</v>
      </c>
      <c r="K5545" t="s">
        <v>36</v>
      </c>
      <c r="L5545">
        <v>130</v>
      </c>
      <c r="M5545">
        <v>1.5</v>
      </c>
      <c r="N5545">
        <v>2</v>
      </c>
      <c r="O5545">
        <v>130</v>
      </c>
      <c r="P5545">
        <v>1.5</v>
      </c>
      <c r="Q5545">
        <v>2</v>
      </c>
      <c r="R5545">
        <v>3</v>
      </c>
      <c r="S5545">
        <v>3</v>
      </c>
      <c r="T5545" s="1">
        <v>44777</v>
      </c>
      <c r="U5545" t="str">
        <f t="shared" si="430"/>
        <v>Nature's Bakery Fig Bar - Raspberry</v>
      </c>
      <c r="V5545" t="str">
        <f t="shared" si="431"/>
        <v>Food</v>
      </c>
      <c r="W5545" t="s">
        <v>43</v>
      </c>
      <c r="X5545" t="b">
        <f t="shared" si="433"/>
        <v>1</v>
      </c>
      <c r="Y5545">
        <f t="shared" si="432"/>
        <v>1.5</v>
      </c>
      <c r="Z5545" s="2">
        <f t="shared" si="434"/>
        <v>1</v>
      </c>
      <c r="AA5545" t="s">
        <v>690</v>
      </c>
      <c r="AB5545" t="s">
        <v>144</v>
      </c>
      <c r="AD5545" t="s">
        <v>123</v>
      </c>
      <c r="AE5545" t="s">
        <v>837</v>
      </c>
      <c r="AF5545">
        <v>2022</v>
      </c>
    </row>
    <row r="5546" spans="1:32" x14ac:dyDescent="0.25">
      <c r="A5546" t="s">
        <v>29</v>
      </c>
      <c r="B5546" t="s">
        <v>67</v>
      </c>
      <c r="C5546" t="s">
        <v>68</v>
      </c>
      <c r="D5546" t="s">
        <v>69</v>
      </c>
      <c r="E5546">
        <f>_xlfn.XLOOKUP(Table1[[#This Row],[Location]],'Location analysis'!A:A,'Location analysis'!B:B)</f>
        <v>40.435699999999997</v>
      </c>
      <c r="F5546">
        <f>_xlfn.XLOOKUP(Table1[[#This Row],[Location]],'Location analysis'!A:A,'Location analysis'!C:C)</f>
        <v>-74.125200000000007</v>
      </c>
      <c r="G5546" t="s">
        <v>185</v>
      </c>
      <c r="H5546" t="s">
        <v>34</v>
      </c>
      <c r="I5546">
        <v>15475748999</v>
      </c>
      <c r="J5546" t="s">
        <v>836</v>
      </c>
      <c r="K5546" t="s">
        <v>36</v>
      </c>
      <c r="L5546">
        <v>148</v>
      </c>
      <c r="M5546">
        <v>3.5</v>
      </c>
      <c r="N5546">
        <v>1</v>
      </c>
      <c r="O5546">
        <v>148</v>
      </c>
      <c r="P5546">
        <v>3.5</v>
      </c>
      <c r="Q5546">
        <v>1</v>
      </c>
      <c r="R5546">
        <v>3.5</v>
      </c>
      <c r="S5546">
        <v>3.5</v>
      </c>
      <c r="T5546" s="1">
        <v>44777</v>
      </c>
      <c r="U5546" t="str">
        <f t="shared" si="430"/>
        <v>Red Bull - Original</v>
      </c>
      <c r="V5546" t="str">
        <f t="shared" si="431"/>
        <v>Carbonated</v>
      </c>
      <c r="W5546" t="s">
        <v>34</v>
      </c>
      <c r="X5546" t="b">
        <f t="shared" si="433"/>
        <v>1</v>
      </c>
      <c r="Y5546">
        <f t="shared" si="432"/>
        <v>3.5</v>
      </c>
      <c r="Z5546" s="2">
        <f t="shared" si="434"/>
        <v>2.3333333333333335</v>
      </c>
      <c r="AA5546" t="s">
        <v>37</v>
      </c>
      <c r="AB5546" t="s">
        <v>150</v>
      </c>
      <c r="AD5546" t="s">
        <v>123</v>
      </c>
      <c r="AE5546" t="s">
        <v>837</v>
      </c>
      <c r="AF5546">
        <v>2022</v>
      </c>
    </row>
    <row r="5547" spans="1:32" x14ac:dyDescent="0.25">
      <c r="A5547" t="s">
        <v>29</v>
      </c>
      <c r="B5547" t="s">
        <v>67</v>
      </c>
      <c r="C5547" t="s">
        <v>68</v>
      </c>
      <c r="D5547" t="s">
        <v>69</v>
      </c>
      <c r="E5547">
        <f>_xlfn.XLOOKUP(Table1[[#This Row],[Location]],'Location analysis'!A:A,'Location analysis'!B:B)</f>
        <v>40.435699999999997</v>
      </c>
      <c r="F5547">
        <f>_xlfn.XLOOKUP(Table1[[#This Row],[Location]],'Location analysis'!A:A,'Location analysis'!C:C)</f>
        <v>-74.125200000000007</v>
      </c>
      <c r="G5547" t="s">
        <v>185</v>
      </c>
      <c r="H5547" t="s">
        <v>34</v>
      </c>
      <c r="I5547">
        <v>15476098402</v>
      </c>
      <c r="J5547" t="s">
        <v>836</v>
      </c>
      <c r="K5547" t="s">
        <v>36</v>
      </c>
      <c r="L5547">
        <v>148</v>
      </c>
      <c r="M5547">
        <v>3.5</v>
      </c>
      <c r="N5547">
        <v>1</v>
      </c>
      <c r="O5547">
        <v>148</v>
      </c>
      <c r="P5547">
        <v>3.5</v>
      </c>
      <c r="Q5547">
        <v>1</v>
      </c>
      <c r="R5547">
        <v>3.5</v>
      </c>
      <c r="S5547">
        <v>3.5</v>
      </c>
      <c r="T5547" s="1">
        <v>44777</v>
      </c>
      <c r="U5547" t="str">
        <f t="shared" si="430"/>
        <v>Red Bull - Original</v>
      </c>
      <c r="V5547" t="str">
        <f t="shared" si="431"/>
        <v>Carbonated</v>
      </c>
      <c r="W5547" t="s">
        <v>34</v>
      </c>
      <c r="X5547" t="b">
        <f t="shared" si="433"/>
        <v>1</v>
      </c>
      <c r="Y5547">
        <f t="shared" si="432"/>
        <v>3.5</v>
      </c>
      <c r="Z5547" s="2">
        <f t="shared" si="434"/>
        <v>2.3333333333333335</v>
      </c>
      <c r="AA5547" t="s">
        <v>37</v>
      </c>
      <c r="AB5547" t="s">
        <v>150</v>
      </c>
      <c r="AD5547" t="s">
        <v>123</v>
      </c>
      <c r="AE5547" t="s">
        <v>837</v>
      </c>
      <c r="AF5547">
        <v>2022</v>
      </c>
    </row>
    <row r="5548" spans="1:32" x14ac:dyDescent="0.25">
      <c r="A5548" t="s">
        <v>29</v>
      </c>
      <c r="B5548" t="s">
        <v>394</v>
      </c>
      <c r="C5548" t="s">
        <v>395</v>
      </c>
      <c r="D5548" t="s">
        <v>396</v>
      </c>
      <c r="E5548">
        <f>_xlfn.XLOOKUP(Table1[[#This Row],[Location]],'Location analysis'!A:A,'Location analysis'!B:B)</f>
        <v>40.416893999999999</v>
      </c>
      <c r="F5548">
        <f>_xlfn.XLOOKUP(Table1[[#This Row],[Location]],'Location analysis'!A:A,'Location analysis'!C:C)</f>
        <v>-74.420399000000003</v>
      </c>
      <c r="G5548" t="s">
        <v>125</v>
      </c>
      <c r="H5548" t="s">
        <v>97</v>
      </c>
      <c r="I5548">
        <v>15476323501</v>
      </c>
      <c r="J5548" t="s">
        <v>836</v>
      </c>
      <c r="K5548" t="s">
        <v>51</v>
      </c>
      <c r="L5548">
        <v>144</v>
      </c>
      <c r="M5548">
        <v>2</v>
      </c>
      <c r="N5548">
        <v>1</v>
      </c>
      <c r="O5548">
        <v>144</v>
      </c>
      <c r="P5548">
        <v>2</v>
      </c>
      <c r="Q5548">
        <v>1</v>
      </c>
      <c r="R5548">
        <v>2</v>
      </c>
      <c r="S5548">
        <v>2</v>
      </c>
      <c r="T5548" s="1">
        <v>44777</v>
      </c>
      <c r="U5548" t="str">
        <f t="shared" si="430"/>
        <v>S. Pellegrino Sparkling Mineral Water</v>
      </c>
      <c r="V5548" t="str">
        <f t="shared" si="431"/>
        <v>Water</v>
      </c>
      <c r="W5548" t="s">
        <v>97</v>
      </c>
      <c r="X5548" t="b">
        <f t="shared" si="433"/>
        <v>1</v>
      </c>
      <c r="Y5548">
        <f t="shared" si="432"/>
        <v>2</v>
      </c>
      <c r="Z5548" s="2">
        <f t="shared" si="434"/>
        <v>1.3333333333333333</v>
      </c>
      <c r="AA5548" t="s">
        <v>125</v>
      </c>
      <c r="AD5548" t="s">
        <v>123</v>
      </c>
      <c r="AE5548" t="s">
        <v>837</v>
      </c>
      <c r="AF5548">
        <v>2022</v>
      </c>
    </row>
    <row r="5549" spans="1:32" x14ac:dyDescent="0.25">
      <c r="A5549" t="s">
        <v>29</v>
      </c>
      <c r="B5549" t="s">
        <v>394</v>
      </c>
      <c r="C5549" t="s">
        <v>395</v>
      </c>
      <c r="D5549" t="s">
        <v>396</v>
      </c>
      <c r="E5549">
        <f>_xlfn.XLOOKUP(Table1[[#This Row],[Location]],'Location analysis'!A:A,'Location analysis'!B:B)</f>
        <v>40.416893999999999</v>
      </c>
      <c r="F5549">
        <f>_xlfn.XLOOKUP(Table1[[#This Row],[Location]],'Location analysis'!A:A,'Location analysis'!C:C)</f>
        <v>-74.420399000000003</v>
      </c>
      <c r="G5549" t="s">
        <v>463</v>
      </c>
      <c r="H5549" t="s">
        <v>34</v>
      </c>
      <c r="I5549">
        <v>15476558841</v>
      </c>
      <c r="J5549" t="s">
        <v>836</v>
      </c>
      <c r="K5549" t="s">
        <v>36</v>
      </c>
      <c r="L5549">
        <v>148</v>
      </c>
      <c r="M5549">
        <v>3</v>
      </c>
      <c r="N5549">
        <v>1</v>
      </c>
      <c r="O5549">
        <v>148</v>
      </c>
      <c r="P5549">
        <v>3</v>
      </c>
      <c r="Q5549">
        <v>1</v>
      </c>
      <c r="R5549">
        <v>3</v>
      </c>
      <c r="S5549">
        <v>3</v>
      </c>
      <c r="T5549" s="1">
        <v>44777</v>
      </c>
      <c r="U5549" t="str">
        <f t="shared" si="430"/>
        <v>Starbucks Refresher - Real Coconut Water</v>
      </c>
      <c r="V5549" t="str">
        <f t="shared" si="431"/>
        <v>Carbonated</v>
      </c>
      <c r="W5549" t="s">
        <v>34</v>
      </c>
      <c r="X5549" t="b">
        <f t="shared" si="433"/>
        <v>1</v>
      </c>
      <c r="Y5549">
        <f t="shared" si="432"/>
        <v>3</v>
      </c>
      <c r="Z5549" s="2">
        <f t="shared" si="434"/>
        <v>2</v>
      </c>
      <c r="AA5549" t="s">
        <v>464</v>
      </c>
      <c r="AB5549" t="s">
        <v>465</v>
      </c>
      <c r="AD5549" t="s">
        <v>123</v>
      </c>
      <c r="AE5549" t="s">
        <v>837</v>
      </c>
      <c r="AF5549">
        <v>2022</v>
      </c>
    </row>
    <row r="5550" spans="1:32" x14ac:dyDescent="0.25">
      <c r="A5550" t="s">
        <v>29</v>
      </c>
      <c r="B5550" t="s">
        <v>62</v>
      </c>
      <c r="C5550" t="s">
        <v>63</v>
      </c>
      <c r="D5550" t="s">
        <v>64</v>
      </c>
      <c r="E5550">
        <f>_xlfn.XLOOKUP(Table1[[#This Row],[Location]],'Location analysis'!A:A,'Location analysis'!B:B)</f>
        <v>40.091900000000003</v>
      </c>
      <c r="F5550">
        <f>_xlfn.XLOOKUP(Table1[[#This Row],[Location]],'Location analysis'!A:A,'Location analysis'!C:C)</f>
        <v>-74.358699999999999</v>
      </c>
      <c r="G5550" t="s">
        <v>192</v>
      </c>
      <c r="H5550" t="s">
        <v>43</v>
      </c>
      <c r="I5550">
        <v>15476845159</v>
      </c>
      <c r="J5550" t="s">
        <v>836</v>
      </c>
      <c r="K5550" t="s">
        <v>36</v>
      </c>
      <c r="L5550">
        <v>122</v>
      </c>
      <c r="M5550">
        <v>1.5</v>
      </c>
      <c r="N5550">
        <v>1</v>
      </c>
      <c r="O5550">
        <v>122</v>
      </c>
      <c r="P5550">
        <v>1.5</v>
      </c>
      <c r="Q5550">
        <v>1</v>
      </c>
      <c r="R5550">
        <v>1.5</v>
      </c>
      <c r="S5550">
        <v>3</v>
      </c>
      <c r="T5550" s="1">
        <v>44777</v>
      </c>
      <c r="U5550" t="str">
        <f t="shared" si="430"/>
        <v>CheezIt - Original</v>
      </c>
      <c r="V5550" t="str">
        <f t="shared" si="431"/>
        <v>Food</v>
      </c>
      <c r="W5550" t="s">
        <v>43</v>
      </c>
      <c r="X5550" t="b">
        <f t="shared" si="433"/>
        <v>1</v>
      </c>
      <c r="Y5550">
        <f t="shared" si="432"/>
        <v>1.5</v>
      </c>
      <c r="Z5550" s="2">
        <f t="shared" si="434"/>
        <v>1</v>
      </c>
      <c r="AA5550" t="s">
        <v>193</v>
      </c>
      <c r="AB5550" t="s">
        <v>150</v>
      </c>
      <c r="AD5550" t="s">
        <v>123</v>
      </c>
      <c r="AE5550" t="s">
        <v>837</v>
      </c>
      <c r="AF5550">
        <v>2022</v>
      </c>
    </row>
    <row r="5551" spans="1:32" x14ac:dyDescent="0.25">
      <c r="A5551" t="s">
        <v>29</v>
      </c>
      <c r="B5551" t="s">
        <v>62</v>
      </c>
      <c r="C5551" t="s">
        <v>63</v>
      </c>
      <c r="D5551" t="s">
        <v>64</v>
      </c>
      <c r="E5551">
        <f>_xlfn.XLOOKUP(Table1[[#This Row],[Location]],'Location analysis'!A:A,'Location analysis'!B:B)</f>
        <v>40.091900000000003</v>
      </c>
      <c r="F5551">
        <f>_xlfn.XLOOKUP(Table1[[#This Row],[Location]],'Location analysis'!A:A,'Location analysis'!C:C)</f>
        <v>-74.358699999999999</v>
      </c>
      <c r="G5551" t="s">
        <v>508</v>
      </c>
      <c r="H5551" t="s">
        <v>43</v>
      </c>
      <c r="I5551">
        <v>15476845159</v>
      </c>
      <c r="J5551" t="s">
        <v>836</v>
      </c>
      <c r="K5551" t="s">
        <v>36</v>
      </c>
      <c r="L5551">
        <v>113</v>
      </c>
      <c r="M5551">
        <v>1.5</v>
      </c>
      <c r="N5551">
        <v>1</v>
      </c>
      <c r="O5551">
        <v>113</v>
      </c>
      <c r="P5551">
        <v>1.5</v>
      </c>
      <c r="Q5551">
        <v>1</v>
      </c>
      <c r="R5551">
        <v>1.5</v>
      </c>
      <c r="S5551">
        <v>3</v>
      </c>
      <c r="T5551" s="1">
        <v>44777</v>
      </c>
      <c r="U5551" t="str">
        <f t="shared" si="430"/>
        <v>Pop Corners - Kettle Corn</v>
      </c>
      <c r="V5551" t="str">
        <f t="shared" si="431"/>
        <v>Food</v>
      </c>
      <c r="W5551" t="s">
        <v>43</v>
      </c>
      <c r="X5551" t="b">
        <f t="shared" si="433"/>
        <v>1</v>
      </c>
      <c r="Y5551">
        <f t="shared" si="432"/>
        <v>1.5</v>
      </c>
      <c r="Z5551" s="2">
        <f t="shared" si="434"/>
        <v>1</v>
      </c>
      <c r="AA5551" t="s">
        <v>509</v>
      </c>
      <c r="AB5551" t="s">
        <v>510</v>
      </c>
      <c r="AD5551" t="s">
        <v>123</v>
      </c>
      <c r="AE5551" t="s">
        <v>837</v>
      </c>
      <c r="AF5551">
        <v>2022</v>
      </c>
    </row>
    <row r="5552" spans="1:32" x14ac:dyDescent="0.25">
      <c r="A5552" t="s">
        <v>29</v>
      </c>
      <c r="B5552" t="s">
        <v>394</v>
      </c>
      <c r="C5552" t="s">
        <v>395</v>
      </c>
      <c r="D5552" t="s">
        <v>396</v>
      </c>
      <c r="E5552">
        <f>_xlfn.XLOOKUP(Table1[[#This Row],[Location]],'Location analysis'!A:A,'Location analysis'!B:B)</f>
        <v>40.416893999999999</v>
      </c>
      <c r="F5552">
        <f>_xlfn.XLOOKUP(Table1[[#This Row],[Location]],'Location analysis'!A:A,'Location analysis'!C:C)</f>
        <v>-74.420399000000003</v>
      </c>
      <c r="G5552" t="s">
        <v>733</v>
      </c>
      <c r="H5552" t="s">
        <v>43</v>
      </c>
      <c r="I5552">
        <v>15477002798</v>
      </c>
      <c r="J5552" t="s">
        <v>836</v>
      </c>
      <c r="K5552" t="s">
        <v>51</v>
      </c>
      <c r="L5552">
        <v>165</v>
      </c>
      <c r="M5552">
        <v>3</v>
      </c>
      <c r="N5552">
        <v>1</v>
      </c>
      <c r="O5552">
        <v>165</v>
      </c>
      <c r="P5552">
        <v>3</v>
      </c>
      <c r="Q5552">
        <v>1</v>
      </c>
      <c r="R5552">
        <v>3</v>
      </c>
      <c r="S5552">
        <v>3</v>
      </c>
      <c r="T5552" s="1">
        <v>44777</v>
      </c>
      <c r="U5552" t="str">
        <f t="shared" si="430"/>
        <v>Pringles - Sour Cream &amp; Onion</v>
      </c>
      <c r="V5552" t="str">
        <f t="shared" si="431"/>
        <v>Food</v>
      </c>
      <c r="W5552" t="s">
        <v>43</v>
      </c>
      <c r="X5552" t="b">
        <f t="shared" si="433"/>
        <v>1</v>
      </c>
      <c r="Y5552">
        <f t="shared" si="432"/>
        <v>3</v>
      </c>
      <c r="Z5552" s="2">
        <f t="shared" si="434"/>
        <v>2</v>
      </c>
      <c r="AA5552" t="s">
        <v>728</v>
      </c>
      <c r="AB5552" t="s">
        <v>726</v>
      </c>
      <c r="AD5552" t="s">
        <v>123</v>
      </c>
      <c r="AE5552" t="s">
        <v>837</v>
      </c>
      <c r="AF5552">
        <v>2022</v>
      </c>
    </row>
    <row r="5553" spans="1:32" x14ac:dyDescent="0.25">
      <c r="A5553" t="s">
        <v>29</v>
      </c>
      <c r="B5553" t="s">
        <v>394</v>
      </c>
      <c r="C5553" t="s">
        <v>395</v>
      </c>
      <c r="D5553" t="s">
        <v>396</v>
      </c>
      <c r="E5553">
        <f>_xlfn.XLOOKUP(Table1[[#This Row],[Location]],'Location analysis'!A:A,'Location analysis'!B:B)</f>
        <v>40.416893999999999</v>
      </c>
      <c r="F5553">
        <f>_xlfn.XLOOKUP(Table1[[#This Row],[Location]],'Location analysis'!A:A,'Location analysis'!C:C)</f>
        <v>-74.420399000000003</v>
      </c>
      <c r="G5553" t="s">
        <v>570</v>
      </c>
      <c r="H5553" t="s">
        <v>97</v>
      </c>
      <c r="I5553">
        <v>15477010935</v>
      </c>
      <c r="J5553" t="s">
        <v>836</v>
      </c>
      <c r="K5553" t="s">
        <v>51</v>
      </c>
      <c r="L5553">
        <v>147</v>
      </c>
      <c r="M5553">
        <v>2.75</v>
      </c>
      <c r="N5553">
        <v>1</v>
      </c>
      <c r="O5553">
        <v>147</v>
      </c>
      <c r="P5553">
        <v>2.75</v>
      </c>
      <c r="Q5553">
        <v>1</v>
      </c>
      <c r="R5553">
        <v>2.75</v>
      </c>
      <c r="S5553">
        <v>2.75</v>
      </c>
      <c r="T5553" s="1">
        <v>44777</v>
      </c>
      <c r="U5553" t="str">
        <f t="shared" si="430"/>
        <v>BodyArmor LYTE - Strawberry Lemonade</v>
      </c>
      <c r="V5553" t="str">
        <f t="shared" si="431"/>
        <v>Water</v>
      </c>
      <c r="W5553" t="s">
        <v>97</v>
      </c>
      <c r="X5553" t="b">
        <f t="shared" si="433"/>
        <v>1</v>
      </c>
      <c r="Y5553">
        <f t="shared" si="432"/>
        <v>2.75</v>
      </c>
      <c r="Z5553" s="2">
        <f t="shared" si="434"/>
        <v>1.8333333333333333</v>
      </c>
      <c r="AA5553" t="s">
        <v>571</v>
      </c>
      <c r="AB5553" t="s">
        <v>572</v>
      </c>
      <c r="AD5553" t="s">
        <v>123</v>
      </c>
      <c r="AE5553" t="s">
        <v>837</v>
      </c>
      <c r="AF5553">
        <v>2022</v>
      </c>
    </row>
    <row r="5554" spans="1:32" x14ac:dyDescent="0.25">
      <c r="A5554" t="s">
        <v>29</v>
      </c>
      <c r="B5554" t="s">
        <v>394</v>
      </c>
      <c r="C5554" t="s">
        <v>395</v>
      </c>
      <c r="D5554" t="s">
        <v>396</v>
      </c>
      <c r="E5554">
        <f>_xlfn.XLOOKUP(Table1[[#This Row],[Location]],'Location analysis'!A:A,'Location analysis'!B:B)</f>
        <v>40.416893999999999</v>
      </c>
      <c r="F5554">
        <f>_xlfn.XLOOKUP(Table1[[#This Row],[Location]],'Location analysis'!A:A,'Location analysis'!C:C)</f>
        <v>-74.420399000000003</v>
      </c>
      <c r="G5554" t="s">
        <v>421</v>
      </c>
      <c r="H5554" t="s">
        <v>43</v>
      </c>
      <c r="I5554">
        <v>15477094570</v>
      </c>
      <c r="J5554" t="s">
        <v>836</v>
      </c>
      <c r="K5554" t="s">
        <v>36</v>
      </c>
      <c r="L5554">
        <v>157</v>
      </c>
      <c r="M5554">
        <v>3</v>
      </c>
      <c r="N5554">
        <v>1</v>
      </c>
      <c r="O5554">
        <v>157</v>
      </c>
      <c r="P5554">
        <v>3</v>
      </c>
      <c r="Q5554">
        <v>1</v>
      </c>
      <c r="R5554">
        <v>3</v>
      </c>
      <c r="S5554">
        <v>3</v>
      </c>
      <c r="T5554" s="1">
        <v>44777</v>
      </c>
      <c r="U5554" t="str">
        <f t="shared" si="430"/>
        <v>Lenny &amp; Larrys - SnickerDoodle</v>
      </c>
      <c r="V5554" t="str">
        <f t="shared" si="431"/>
        <v>Food</v>
      </c>
      <c r="W5554" t="s">
        <v>43</v>
      </c>
      <c r="X5554" t="b">
        <f t="shared" si="433"/>
        <v>1</v>
      </c>
      <c r="Y5554">
        <f t="shared" si="432"/>
        <v>3</v>
      </c>
      <c r="Z5554" s="2">
        <f t="shared" si="434"/>
        <v>2</v>
      </c>
      <c r="AA5554" t="s">
        <v>422</v>
      </c>
      <c r="AB5554" t="s">
        <v>423</v>
      </c>
      <c r="AD5554" t="s">
        <v>123</v>
      </c>
      <c r="AE5554" t="s">
        <v>837</v>
      </c>
      <c r="AF5554">
        <v>2022</v>
      </c>
    </row>
    <row r="5555" spans="1:32" x14ac:dyDescent="0.25">
      <c r="A5555" t="s">
        <v>29</v>
      </c>
      <c r="B5555" t="s">
        <v>394</v>
      </c>
      <c r="C5555" t="s">
        <v>395</v>
      </c>
      <c r="D5555" t="s">
        <v>396</v>
      </c>
      <c r="E5555">
        <f>_xlfn.XLOOKUP(Table1[[#This Row],[Location]],'Location analysis'!A:A,'Location analysis'!B:B)</f>
        <v>40.416893999999999</v>
      </c>
      <c r="F5555">
        <f>_xlfn.XLOOKUP(Table1[[#This Row],[Location]],'Location analysis'!A:A,'Location analysis'!C:C)</f>
        <v>-74.420399000000003</v>
      </c>
      <c r="G5555" t="s">
        <v>225</v>
      </c>
      <c r="H5555" t="s">
        <v>43</v>
      </c>
      <c r="I5555">
        <v>15477369202</v>
      </c>
      <c r="J5555" t="s">
        <v>836</v>
      </c>
      <c r="K5555" t="s">
        <v>51</v>
      </c>
      <c r="L5555">
        <v>125</v>
      </c>
      <c r="M5555">
        <v>1.5</v>
      </c>
      <c r="N5555">
        <v>1</v>
      </c>
      <c r="O5555">
        <v>125</v>
      </c>
      <c r="P5555">
        <v>1.5</v>
      </c>
      <c r="Q5555">
        <v>1</v>
      </c>
      <c r="R5555">
        <v>1.5</v>
      </c>
      <c r="S5555">
        <v>1.5</v>
      </c>
      <c r="T5555" s="1">
        <v>44777</v>
      </c>
      <c r="U5555" t="str">
        <f t="shared" si="430"/>
        <v>SunChips Multigrain - Original</v>
      </c>
      <c r="V5555" t="str">
        <f t="shared" si="431"/>
        <v>Food</v>
      </c>
      <c r="W5555" t="s">
        <v>43</v>
      </c>
      <c r="X5555" t="b">
        <f t="shared" si="433"/>
        <v>1</v>
      </c>
      <c r="Y5555">
        <f t="shared" si="432"/>
        <v>1.5</v>
      </c>
      <c r="Z5555" s="2">
        <f t="shared" si="434"/>
        <v>1</v>
      </c>
      <c r="AA5555" t="s">
        <v>129</v>
      </c>
      <c r="AB5555" t="s">
        <v>150</v>
      </c>
      <c r="AD5555" t="s">
        <v>123</v>
      </c>
      <c r="AE5555" t="s">
        <v>837</v>
      </c>
      <c r="AF5555">
        <v>2022</v>
      </c>
    </row>
    <row r="5556" spans="1:32" x14ac:dyDescent="0.25">
      <c r="A5556" t="s">
        <v>29</v>
      </c>
      <c r="B5556" t="s">
        <v>67</v>
      </c>
      <c r="C5556" t="s">
        <v>68</v>
      </c>
      <c r="D5556" t="s">
        <v>69</v>
      </c>
      <c r="E5556">
        <f>_xlfn.XLOOKUP(Table1[[#This Row],[Location]],'Location analysis'!A:A,'Location analysis'!B:B)</f>
        <v>40.435699999999997</v>
      </c>
      <c r="F5556">
        <f>_xlfn.XLOOKUP(Table1[[#This Row],[Location]],'Location analysis'!A:A,'Location analysis'!C:C)</f>
        <v>-74.125200000000007</v>
      </c>
      <c r="G5556" t="s">
        <v>838</v>
      </c>
      <c r="H5556" t="s">
        <v>49</v>
      </c>
      <c r="I5556">
        <v>15477901246</v>
      </c>
      <c r="J5556" t="s">
        <v>836</v>
      </c>
      <c r="K5556" t="s">
        <v>36</v>
      </c>
      <c r="L5556">
        <v>145</v>
      </c>
      <c r="M5556">
        <v>2.5</v>
      </c>
      <c r="N5556">
        <v>1</v>
      </c>
      <c r="O5556">
        <v>145</v>
      </c>
      <c r="P5556">
        <v>2.5</v>
      </c>
      <c r="Q5556">
        <v>1</v>
      </c>
      <c r="R5556">
        <v>2.5</v>
      </c>
      <c r="S5556">
        <v>5</v>
      </c>
      <c r="T5556" s="1">
        <v>44777</v>
      </c>
      <c r="U5556" t="str">
        <f t="shared" si="430"/>
        <v>Snapple Lemonade - pineapple</v>
      </c>
      <c r="V5556" t="str">
        <f t="shared" si="431"/>
        <v>Non Carbonated</v>
      </c>
      <c r="W5556" t="s">
        <v>49</v>
      </c>
      <c r="X5556" t="b">
        <f t="shared" si="433"/>
        <v>1</v>
      </c>
      <c r="Y5556">
        <f t="shared" si="432"/>
        <v>2.5</v>
      </c>
      <c r="Z5556" s="2">
        <f t="shared" si="434"/>
        <v>1.6666666666666667</v>
      </c>
      <c r="AA5556" t="s">
        <v>832</v>
      </c>
      <c r="AB5556" t="s">
        <v>839</v>
      </c>
      <c r="AD5556" t="s">
        <v>123</v>
      </c>
      <c r="AE5556" t="s">
        <v>837</v>
      </c>
      <c r="AF5556">
        <v>2022</v>
      </c>
    </row>
    <row r="5557" spans="1:32" x14ac:dyDescent="0.25">
      <c r="A5557" t="s">
        <v>29</v>
      </c>
      <c r="B5557" t="s">
        <v>67</v>
      </c>
      <c r="C5557" t="s">
        <v>68</v>
      </c>
      <c r="D5557" t="s">
        <v>69</v>
      </c>
      <c r="E5557">
        <f>_xlfn.XLOOKUP(Table1[[#This Row],[Location]],'Location analysis'!A:A,'Location analysis'!B:B)</f>
        <v>40.435699999999997</v>
      </c>
      <c r="F5557">
        <f>_xlfn.XLOOKUP(Table1[[#This Row],[Location]],'Location analysis'!A:A,'Location analysis'!C:C)</f>
        <v>-74.125200000000007</v>
      </c>
      <c r="G5557" t="s">
        <v>81</v>
      </c>
      <c r="H5557" t="s">
        <v>43</v>
      </c>
      <c r="I5557">
        <v>15477901246</v>
      </c>
      <c r="J5557" t="s">
        <v>836</v>
      </c>
      <c r="K5557" t="s">
        <v>36</v>
      </c>
      <c r="L5557">
        <v>138</v>
      </c>
      <c r="M5557">
        <v>2.5</v>
      </c>
      <c r="N5557">
        <v>1</v>
      </c>
      <c r="O5557">
        <v>138</v>
      </c>
      <c r="P5557">
        <v>2.5</v>
      </c>
      <c r="Q5557">
        <v>1</v>
      </c>
      <c r="R5557">
        <v>2.5</v>
      </c>
      <c r="S5557">
        <v>5</v>
      </c>
      <c r="T5557" s="1">
        <v>44777</v>
      </c>
      <c r="U5557" t="str">
        <f t="shared" si="430"/>
        <v>KitKat - Crisp Wafers</v>
      </c>
      <c r="V5557" t="str">
        <f t="shared" si="431"/>
        <v>Food</v>
      </c>
      <c r="W5557" t="s">
        <v>43</v>
      </c>
      <c r="X5557" t="b">
        <f t="shared" si="433"/>
        <v>1</v>
      </c>
      <c r="Y5557">
        <f t="shared" si="432"/>
        <v>2.5</v>
      </c>
      <c r="Z5557" s="2">
        <f t="shared" si="434"/>
        <v>1.6666666666666667</v>
      </c>
      <c r="AA5557" t="s">
        <v>82</v>
      </c>
      <c r="AB5557" t="s">
        <v>83</v>
      </c>
      <c r="AD5557" t="s">
        <v>123</v>
      </c>
      <c r="AE5557" t="s">
        <v>837</v>
      </c>
      <c r="AF5557">
        <v>2022</v>
      </c>
    </row>
    <row r="5558" spans="1:32" x14ac:dyDescent="0.25">
      <c r="A5558" t="s">
        <v>29</v>
      </c>
      <c r="B5558" t="s">
        <v>394</v>
      </c>
      <c r="C5558" t="s">
        <v>395</v>
      </c>
      <c r="D5558" t="s">
        <v>396</v>
      </c>
      <c r="E5558">
        <f>_xlfn.XLOOKUP(Table1[[#This Row],[Location]],'Location analysis'!A:A,'Location analysis'!B:B)</f>
        <v>40.416893999999999</v>
      </c>
      <c r="F5558">
        <f>_xlfn.XLOOKUP(Table1[[#This Row],[Location]],'Location analysis'!A:A,'Location analysis'!C:C)</f>
        <v>-74.420399000000003</v>
      </c>
      <c r="G5558" t="s">
        <v>397</v>
      </c>
      <c r="H5558" t="s">
        <v>49</v>
      </c>
      <c r="I5558">
        <v>15478183811</v>
      </c>
      <c r="J5558" t="s">
        <v>836</v>
      </c>
      <c r="K5558" t="s">
        <v>36</v>
      </c>
      <c r="L5558">
        <v>146</v>
      </c>
      <c r="M5558">
        <v>3.5</v>
      </c>
      <c r="N5558">
        <v>1</v>
      </c>
      <c r="O5558">
        <v>146</v>
      </c>
      <c r="P5558">
        <v>3.5</v>
      </c>
      <c r="Q5558">
        <v>1</v>
      </c>
      <c r="R5558">
        <v>3.5</v>
      </c>
      <c r="S5558">
        <v>3.5</v>
      </c>
      <c r="T5558" s="1">
        <v>44777</v>
      </c>
      <c r="U5558" t="str">
        <f t="shared" si="430"/>
        <v>Starbucks Doubleshot Energy - Mocha</v>
      </c>
      <c r="V5558" t="str">
        <f t="shared" si="431"/>
        <v>Non Carbonated</v>
      </c>
      <c r="W5558" t="s">
        <v>49</v>
      </c>
      <c r="X5558" t="b">
        <f t="shared" si="433"/>
        <v>1</v>
      </c>
      <c r="Y5558">
        <f t="shared" si="432"/>
        <v>3.5</v>
      </c>
      <c r="Z5558" s="2">
        <f t="shared" si="434"/>
        <v>2.3333333333333335</v>
      </c>
      <c r="AA5558" t="s">
        <v>398</v>
      </c>
      <c r="AB5558" t="s">
        <v>399</v>
      </c>
      <c r="AD5558" t="s">
        <v>123</v>
      </c>
      <c r="AE5558" t="s">
        <v>837</v>
      </c>
      <c r="AF5558">
        <v>2022</v>
      </c>
    </row>
    <row r="5559" spans="1:32" x14ac:dyDescent="0.25">
      <c r="A5559" t="s">
        <v>29</v>
      </c>
      <c r="B5559" t="s">
        <v>394</v>
      </c>
      <c r="C5559" t="s">
        <v>395</v>
      </c>
      <c r="D5559" t="s">
        <v>396</v>
      </c>
      <c r="E5559">
        <f>_xlfn.XLOOKUP(Table1[[#This Row],[Location]],'Location analysis'!A:A,'Location analysis'!B:B)</f>
        <v>40.416893999999999</v>
      </c>
      <c r="F5559">
        <f>_xlfn.XLOOKUP(Table1[[#This Row],[Location]],'Location analysis'!A:A,'Location analysis'!C:C)</f>
        <v>-74.420399000000003</v>
      </c>
      <c r="G5559" t="s">
        <v>664</v>
      </c>
      <c r="H5559" t="s">
        <v>49</v>
      </c>
      <c r="I5559">
        <v>15478202467</v>
      </c>
      <c r="J5559" t="s">
        <v>836</v>
      </c>
      <c r="K5559" t="s">
        <v>51</v>
      </c>
      <c r="L5559">
        <v>143</v>
      </c>
      <c r="M5559">
        <v>2.75</v>
      </c>
      <c r="N5559">
        <v>1</v>
      </c>
      <c r="O5559">
        <v>143</v>
      </c>
      <c r="P5559">
        <v>2.75</v>
      </c>
      <c r="Q5559">
        <v>1</v>
      </c>
      <c r="R5559">
        <v>2.75</v>
      </c>
      <c r="S5559">
        <v>2.75</v>
      </c>
      <c r="T5559" s="1">
        <v>44777</v>
      </c>
      <c r="U5559" t="str">
        <f t="shared" si="430"/>
        <v>BodyArmor  LYTE - Blueberry Pomegranate</v>
      </c>
      <c r="V5559" t="str">
        <f t="shared" si="431"/>
        <v>Non Carbonated</v>
      </c>
      <c r="W5559" t="s">
        <v>49</v>
      </c>
      <c r="X5559" t="b">
        <f t="shared" si="433"/>
        <v>1</v>
      </c>
      <c r="Y5559">
        <f t="shared" si="432"/>
        <v>2.75</v>
      </c>
      <c r="Z5559" s="2">
        <f t="shared" si="434"/>
        <v>1.8333333333333333</v>
      </c>
      <c r="AA5559" t="s">
        <v>665</v>
      </c>
      <c r="AB5559" t="s">
        <v>666</v>
      </c>
      <c r="AD5559" t="s">
        <v>123</v>
      </c>
      <c r="AE5559" t="s">
        <v>837</v>
      </c>
      <c r="AF5559">
        <v>2022</v>
      </c>
    </row>
    <row r="5560" spans="1:32" x14ac:dyDescent="0.25">
      <c r="A5560" t="s">
        <v>29</v>
      </c>
      <c r="B5560" t="s">
        <v>394</v>
      </c>
      <c r="C5560" t="s">
        <v>395</v>
      </c>
      <c r="D5560" t="s">
        <v>396</v>
      </c>
      <c r="E5560">
        <f>_xlfn.XLOOKUP(Table1[[#This Row],[Location]],'Location analysis'!A:A,'Location analysis'!B:B)</f>
        <v>40.416893999999999</v>
      </c>
      <c r="F5560">
        <f>_xlfn.XLOOKUP(Table1[[#This Row],[Location]],'Location analysis'!A:A,'Location analysis'!C:C)</f>
        <v>-74.420399000000003</v>
      </c>
      <c r="G5560" t="s">
        <v>125</v>
      </c>
      <c r="H5560" t="s">
        <v>97</v>
      </c>
      <c r="I5560">
        <v>15478213904</v>
      </c>
      <c r="J5560" t="s">
        <v>836</v>
      </c>
      <c r="K5560" t="s">
        <v>36</v>
      </c>
      <c r="L5560">
        <v>144</v>
      </c>
      <c r="M5560">
        <v>2</v>
      </c>
      <c r="N5560">
        <v>1</v>
      </c>
      <c r="O5560">
        <v>144</v>
      </c>
      <c r="P5560">
        <v>2</v>
      </c>
      <c r="Q5560">
        <v>1</v>
      </c>
      <c r="R5560">
        <v>2</v>
      </c>
      <c r="S5560">
        <v>2</v>
      </c>
      <c r="T5560" s="1">
        <v>44777</v>
      </c>
      <c r="U5560" t="str">
        <f t="shared" si="430"/>
        <v>S. Pellegrino Sparkling Mineral Water</v>
      </c>
      <c r="V5560" t="str">
        <f t="shared" si="431"/>
        <v>Water</v>
      </c>
      <c r="W5560" t="s">
        <v>97</v>
      </c>
      <c r="X5560" t="b">
        <f t="shared" si="433"/>
        <v>1</v>
      </c>
      <c r="Y5560">
        <f t="shared" si="432"/>
        <v>2</v>
      </c>
      <c r="Z5560" s="2">
        <f t="shared" si="434"/>
        <v>1.3333333333333333</v>
      </c>
      <c r="AA5560" t="s">
        <v>125</v>
      </c>
      <c r="AD5560" t="s">
        <v>123</v>
      </c>
      <c r="AE5560" t="s">
        <v>837</v>
      </c>
      <c r="AF5560">
        <v>2022</v>
      </c>
    </row>
    <row r="5561" spans="1:32" x14ac:dyDescent="0.25">
      <c r="A5561" t="s">
        <v>29</v>
      </c>
      <c r="B5561" t="s">
        <v>67</v>
      </c>
      <c r="C5561" t="s">
        <v>68</v>
      </c>
      <c r="D5561" t="s">
        <v>69</v>
      </c>
      <c r="E5561">
        <f>_xlfn.XLOOKUP(Table1[[#This Row],[Location]],'Location analysis'!A:A,'Location analysis'!B:B)</f>
        <v>40.435699999999997</v>
      </c>
      <c r="F5561">
        <f>_xlfn.XLOOKUP(Table1[[#This Row],[Location]],'Location analysis'!A:A,'Location analysis'!C:C)</f>
        <v>-74.125200000000007</v>
      </c>
      <c r="G5561" t="s">
        <v>70</v>
      </c>
      <c r="H5561" t="s">
        <v>34</v>
      </c>
      <c r="I5561">
        <v>15478353059</v>
      </c>
      <c r="J5561" t="s">
        <v>836</v>
      </c>
      <c r="K5561" t="s">
        <v>51</v>
      </c>
      <c r="L5561">
        <v>146</v>
      </c>
      <c r="M5561">
        <v>3</v>
      </c>
      <c r="N5561">
        <v>1</v>
      </c>
      <c r="O5561">
        <v>146</v>
      </c>
      <c r="P5561">
        <v>3</v>
      </c>
      <c r="Q5561">
        <v>1</v>
      </c>
      <c r="R5561">
        <v>3</v>
      </c>
      <c r="S5561">
        <v>3</v>
      </c>
      <c r="T5561" s="1">
        <v>44777</v>
      </c>
      <c r="U5561" t="str">
        <f t="shared" si="430"/>
        <v>Monster Energy Original</v>
      </c>
      <c r="V5561" t="str">
        <f t="shared" si="431"/>
        <v>Carbonated</v>
      </c>
      <c r="W5561" t="s">
        <v>34</v>
      </c>
      <c r="X5561" t="b">
        <f t="shared" si="433"/>
        <v>1</v>
      </c>
      <c r="Y5561">
        <f t="shared" si="432"/>
        <v>3</v>
      </c>
      <c r="Z5561" s="2">
        <f t="shared" si="434"/>
        <v>2</v>
      </c>
      <c r="AA5561" t="s">
        <v>70</v>
      </c>
      <c r="AD5561" t="s">
        <v>123</v>
      </c>
      <c r="AE5561" t="s">
        <v>837</v>
      </c>
      <c r="AF5561">
        <v>2022</v>
      </c>
    </row>
    <row r="5562" spans="1:32" x14ac:dyDescent="0.25">
      <c r="A5562" t="s">
        <v>29</v>
      </c>
      <c r="B5562" t="s">
        <v>67</v>
      </c>
      <c r="C5562" t="s">
        <v>68</v>
      </c>
      <c r="D5562" t="s">
        <v>69</v>
      </c>
      <c r="E5562">
        <f>_xlfn.XLOOKUP(Table1[[#This Row],[Location]],'Location analysis'!A:A,'Location analysis'!B:B)</f>
        <v>40.435699999999997</v>
      </c>
      <c r="F5562">
        <f>_xlfn.XLOOKUP(Table1[[#This Row],[Location]],'Location analysis'!A:A,'Location analysis'!C:C)</f>
        <v>-74.125200000000007</v>
      </c>
      <c r="G5562" t="s">
        <v>70</v>
      </c>
      <c r="H5562" t="s">
        <v>34</v>
      </c>
      <c r="I5562">
        <v>15478315089</v>
      </c>
      <c r="J5562" t="s">
        <v>836</v>
      </c>
      <c r="K5562" t="s">
        <v>51</v>
      </c>
      <c r="L5562">
        <v>146</v>
      </c>
      <c r="M5562">
        <v>3</v>
      </c>
      <c r="N5562">
        <v>1</v>
      </c>
      <c r="O5562">
        <v>146</v>
      </c>
      <c r="P5562">
        <v>3</v>
      </c>
      <c r="Q5562">
        <v>1</v>
      </c>
      <c r="R5562">
        <v>3</v>
      </c>
      <c r="S5562">
        <v>3</v>
      </c>
      <c r="T5562" s="1">
        <v>44777</v>
      </c>
      <c r="U5562" t="str">
        <f t="shared" si="430"/>
        <v>Monster Energy Original</v>
      </c>
      <c r="V5562" t="str">
        <f t="shared" si="431"/>
        <v>Carbonated</v>
      </c>
      <c r="W5562" t="s">
        <v>34</v>
      </c>
      <c r="X5562" t="b">
        <f t="shared" si="433"/>
        <v>1</v>
      </c>
      <c r="Y5562">
        <f t="shared" si="432"/>
        <v>3</v>
      </c>
      <c r="Z5562" s="2">
        <f t="shared" si="434"/>
        <v>2</v>
      </c>
      <c r="AA5562" t="s">
        <v>70</v>
      </c>
      <c r="AD5562" t="s">
        <v>123</v>
      </c>
      <c r="AE5562" t="s">
        <v>837</v>
      </c>
      <c r="AF5562">
        <v>2022</v>
      </c>
    </row>
    <row r="5563" spans="1:32" x14ac:dyDescent="0.25">
      <c r="A5563" t="s">
        <v>29</v>
      </c>
      <c r="B5563" t="s">
        <v>67</v>
      </c>
      <c r="C5563" t="s">
        <v>68</v>
      </c>
      <c r="D5563" t="s">
        <v>69</v>
      </c>
      <c r="E5563">
        <f>_xlfn.XLOOKUP(Table1[[#This Row],[Location]],'Location analysis'!A:A,'Location analysis'!B:B)</f>
        <v>40.435699999999997</v>
      </c>
      <c r="F5563">
        <f>_xlfn.XLOOKUP(Table1[[#This Row],[Location]],'Location analysis'!A:A,'Location analysis'!C:C)</f>
        <v>-74.125200000000007</v>
      </c>
      <c r="G5563" t="s">
        <v>738</v>
      </c>
      <c r="H5563" t="s">
        <v>34</v>
      </c>
      <c r="I5563">
        <v>15478420914</v>
      </c>
      <c r="J5563" t="s">
        <v>836</v>
      </c>
      <c r="K5563" t="s">
        <v>51</v>
      </c>
      <c r="L5563">
        <v>141</v>
      </c>
      <c r="M5563">
        <v>1.5</v>
      </c>
      <c r="N5563">
        <v>1</v>
      </c>
      <c r="O5563">
        <v>141</v>
      </c>
      <c r="P5563">
        <v>1.5</v>
      </c>
      <c r="Q5563">
        <v>1</v>
      </c>
      <c r="R5563">
        <v>1.5</v>
      </c>
      <c r="S5563">
        <v>1.5</v>
      </c>
      <c r="T5563" s="1">
        <v>44777</v>
      </c>
      <c r="U5563" t="str">
        <f t="shared" si="430"/>
        <v>Coca Cola - Regular</v>
      </c>
      <c r="V5563" t="str">
        <f t="shared" si="431"/>
        <v>Carbonated</v>
      </c>
      <c r="W5563" t="s">
        <v>34</v>
      </c>
      <c r="X5563" t="b">
        <f t="shared" si="433"/>
        <v>1</v>
      </c>
      <c r="Y5563">
        <f t="shared" si="432"/>
        <v>1.5</v>
      </c>
      <c r="Z5563" s="2">
        <f t="shared" si="434"/>
        <v>1</v>
      </c>
      <c r="AA5563" t="s">
        <v>183</v>
      </c>
      <c r="AB5563" t="s">
        <v>739</v>
      </c>
      <c r="AD5563" t="s">
        <v>123</v>
      </c>
      <c r="AE5563" t="s">
        <v>837</v>
      </c>
      <c r="AF5563">
        <v>2022</v>
      </c>
    </row>
    <row r="5564" spans="1:32" x14ac:dyDescent="0.25">
      <c r="A5564" t="s">
        <v>29</v>
      </c>
      <c r="B5564" t="s">
        <v>67</v>
      </c>
      <c r="C5564" t="s">
        <v>68</v>
      </c>
      <c r="D5564" t="s">
        <v>69</v>
      </c>
      <c r="E5564">
        <f>_xlfn.XLOOKUP(Table1[[#This Row],[Location]],'Location analysis'!A:A,'Location analysis'!B:B)</f>
        <v>40.435699999999997</v>
      </c>
      <c r="F5564">
        <f>_xlfn.XLOOKUP(Table1[[#This Row],[Location]],'Location analysis'!A:A,'Location analysis'!C:C)</f>
        <v>-74.125200000000007</v>
      </c>
      <c r="G5564" t="s">
        <v>81</v>
      </c>
      <c r="H5564" t="s">
        <v>43</v>
      </c>
      <c r="I5564">
        <v>15478422580</v>
      </c>
      <c r="J5564" t="s">
        <v>836</v>
      </c>
      <c r="K5564" t="s">
        <v>51</v>
      </c>
      <c r="L5564">
        <v>138</v>
      </c>
      <c r="M5564">
        <v>2.5</v>
      </c>
      <c r="N5564">
        <v>1</v>
      </c>
      <c r="O5564">
        <v>138</v>
      </c>
      <c r="P5564">
        <v>2.5</v>
      </c>
      <c r="Q5564">
        <v>1</v>
      </c>
      <c r="R5564">
        <v>2.5</v>
      </c>
      <c r="S5564">
        <v>2.5</v>
      </c>
      <c r="T5564" s="1">
        <v>44777</v>
      </c>
      <c r="U5564" t="str">
        <f t="shared" si="430"/>
        <v>KitKat - Crisp Wafers</v>
      </c>
      <c r="V5564" t="str">
        <f t="shared" si="431"/>
        <v>Food</v>
      </c>
      <c r="W5564" t="s">
        <v>43</v>
      </c>
      <c r="X5564" t="b">
        <f t="shared" si="433"/>
        <v>1</v>
      </c>
      <c r="Y5564">
        <f t="shared" si="432"/>
        <v>2.5</v>
      </c>
      <c r="Z5564" s="2">
        <f t="shared" si="434"/>
        <v>1.6666666666666667</v>
      </c>
      <c r="AA5564" t="s">
        <v>82</v>
      </c>
      <c r="AB5564" t="s">
        <v>83</v>
      </c>
      <c r="AD5564" t="s">
        <v>123</v>
      </c>
      <c r="AE5564" t="s">
        <v>837</v>
      </c>
      <c r="AF5564">
        <v>2022</v>
      </c>
    </row>
    <row r="5565" spans="1:32" x14ac:dyDescent="0.25">
      <c r="A5565" t="s">
        <v>29</v>
      </c>
      <c r="B5565" t="s">
        <v>67</v>
      </c>
      <c r="C5565" t="s">
        <v>68</v>
      </c>
      <c r="D5565" t="s">
        <v>69</v>
      </c>
      <c r="E5565">
        <f>_xlfn.XLOOKUP(Table1[[#This Row],[Location]],'Location analysis'!A:A,'Location analysis'!B:B)</f>
        <v>40.435699999999997</v>
      </c>
      <c r="F5565">
        <f>_xlfn.XLOOKUP(Table1[[#This Row],[Location]],'Location analysis'!A:A,'Location analysis'!C:C)</f>
        <v>-74.125200000000007</v>
      </c>
      <c r="G5565" t="s">
        <v>738</v>
      </c>
      <c r="H5565" t="s">
        <v>34</v>
      </c>
      <c r="I5565">
        <v>15478423682</v>
      </c>
      <c r="J5565" t="s">
        <v>836</v>
      </c>
      <c r="K5565" t="s">
        <v>51</v>
      </c>
      <c r="L5565">
        <v>141</v>
      </c>
      <c r="M5565">
        <v>1.5</v>
      </c>
      <c r="N5565">
        <v>1</v>
      </c>
      <c r="O5565">
        <v>141</v>
      </c>
      <c r="P5565">
        <v>1.5</v>
      </c>
      <c r="Q5565">
        <v>1</v>
      </c>
      <c r="R5565">
        <v>1.5</v>
      </c>
      <c r="S5565">
        <v>1.5</v>
      </c>
      <c r="T5565" s="1">
        <v>44777</v>
      </c>
      <c r="U5565" t="str">
        <f t="shared" si="430"/>
        <v>Coca Cola - Regular</v>
      </c>
      <c r="V5565" t="str">
        <f t="shared" si="431"/>
        <v>Carbonated</v>
      </c>
      <c r="W5565" t="s">
        <v>34</v>
      </c>
      <c r="X5565" t="b">
        <f t="shared" si="433"/>
        <v>1</v>
      </c>
      <c r="Y5565">
        <f t="shared" si="432"/>
        <v>1.5</v>
      </c>
      <c r="Z5565" s="2">
        <f t="shared" si="434"/>
        <v>1</v>
      </c>
      <c r="AA5565" t="s">
        <v>183</v>
      </c>
      <c r="AB5565" t="s">
        <v>739</v>
      </c>
      <c r="AD5565" t="s">
        <v>123</v>
      </c>
      <c r="AE5565" t="s">
        <v>837</v>
      </c>
      <c r="AF5565">
        <v>2022</v>
      </c>
    </row>
    <row r="5566" spans="1:32" x14ac:dyDescent="0.25">
      <c r="A5566" t="s">
        <v>29</v>
      </c>
      <c r="B5566" t="s">
        <v>67</v>
      </c>
      <c r="C5566" t="s">
        <v>68</v>
      </c>
      <c r="D5566" t="s">
        <v>69</v>
      </c>
      <c r="E5566">
        <f>_xlfn.XLOOKUP(Table1[[#This Row],[Location]],'Location analysis'!A:A,'Location analysis'!B:B)</f>
        <v>40.435699999999997</v>
      </c>
      <c r="F5566">
        <f>_xlfn.XLOOKUP(Table1[[#This Row],[Location]],'Location analysis'!A:A,'Location analysis'!C:C)</f>
        <v>-74.125200000000007</v>
      </c>
      <c r="G5566" t="s">
        <v>70</v>
      </c>
      <c r="H5566" t="s">
        <v>34</v>
      </c>
      <c r="I5566">
        <v>15478436668</v>
      </c>
      <c r="J5566" t="s">
        <v>836</v>
      </c>
      <c r="K5566" t="s">
        <v>51</v>
      </c>
      <c r="L5566">
        <v>144</v>
      </c>
      <c r="M5566">
        <v>3</v>
      </c>
      <c r="N5566">
        <v>1</v>
      </c>
      <c r="O5566">
        <v>144</v>
      </c>
      <c r="P5566">
        <v>3</v>
      </c>
      <c r="Q5566">
        <v>1</v>
      </c>
      <c r="R5566">
        <v>3</v>
      </c>
      <c r="S5566">
        <v>3</v>
      </c>
      <c r="T5566" s="1">
        <v>44777</v>
      </c>
      <c r="U5566" t="str">
        <f t="shared" si="430"/>
        <v>Monster Energy Original</v>
      </c>
      <c r="V5566" t="str">
        <f t="shared" si="431"/>
        <v>Carbonated</v>
      </c>
      <c r="W5566" t="s">
        <v>34</v>
      </c>
      <c r="X5566" t="b">
        <f t="shared" si="433"/>
        <v>1</v>
      </c>
      <c r="Y5566">
        <f t="shared" si="432"/>
        <v>3</v>
      </c>
      <c r="Z5566" s="2">
        <f t="shared" si="434"/>
        <v>2</v>
      </c>
      <c r="AA5566" t="s">
        <v>70</v>
      </c>
      <c r="AD5566" t="s">
        <v>123</v>
      </c>
      <c r="AE5566" t="s">
        <v>837</v>
      </c>
      <c r="AF5566">
        <v>2022</v>
      </c>
    </row>
    <row r="5567" spans="1:32" x14ac:dyDescent="0.25">
      <c r="A5567" t="s">
        <v>29</v>
      </c>
      <c r="B5567" t="s">
        <v>67</v>
      </c>
      <c r="C5567" t="s">
        <v>68</v>
      </c>
      <c r="D5567" t="s">
        <v>69</v>
      </c>
      <c r="E5567">
        <f>_xlfn.XLOOKUP(Table1[[#This Row],[Location]],'Location analysis'!A:A,'Location analysis'!B:B)</f>
        <v>40.435699999999997</v>
      </c>
      <c r="F5567">
        <f>_xlfn.XLOOKUP(Table1[[#This Row],[Location]],'Location analysis'!A:A,'Location analysis'!C:C)</f>
        <v>-74.125200000000007</v>
      </c>
      <c r="G5567" t="s">
        <v>738</v>
      </c>
      <c r="H5567" t="s">
        <v>34</v>
      </c>
      <c r="I5567">
        <v>15478539706</v>
      </c>
      <c r="J5567" t="s">
        <v>836</v>
      </c>
      <c r="K5567" t="s">
        <v>51</v>
      </c>
      <c r="L5567">
        <v>141</v>
      </c>
      <c r="M5567">
        <v>1.5</v>
      </c>
      <c r="N5567">
        <v>1</v>
      </c>
      <c r="O5567">
        <v>141</v>
      </c>
      <c r="P5567">
        <v>1.5</v>
      </c>
      <c r="Q5567">
        <v>1</v>
      </c>
      <c r="R5567">
        <v>1.5</v>
      </c>
      <c r="S5567">
        <v>1.5</v>
      </c>
      <c r="T5567" s="1">
        <v>44777</v>
      </c>
      <c r="U5567" t="str">
        <f t="shared" si="430"/>
        <v>Coca Cola - Regular</v>
      </c>
      <c r="V5567" t="str">
        <f t="shared" si="431"/>
        <v>Carbonated</v>
      </c>
      <c r="W5567" t="s">
        <v>34</v>
      </c>
      <c r="X5567" t="b">
        <f t="shared" si="433"/>
        <v>1</v>
      </c>
      <c r="Y5567">
        <f t="shared" si="432"/>
        <v>1.5</v>
      </c>
      <c r="Z5567" s="2">
        <f t="shared" si="434"/>
        <v>1</v>
      </c>
      <c r="AA5567" t="s">
        <v>183</v>
      </c>
      <c r="AB5567" t="s">
        <v>739</v>
      </c>
      <c r="AD5567" t="s">
        <v>123</v>
      </c>
      <c r="AE5567" t="s">
        <v>837</v>
      </c>
      <c r="AF5567">
        <v>2022</v>
      </c>
    </row>
    <row r="5568" spans="1:32" x14ac:dyDescent="0.25">
      <c r="A5568" t="s">
        <v>29</v>
      </c>
      <c r="B5568" t="s">
        <v>394</v>
      </c>
      <c r="C5568" t="s">
        <v>395</v>
      </c>
      <c r="D5568" t="s">
        <v>396</v>
      </c>
      <c r="E5568">
        <f>_xlfn.XLOOKUP(Table1[[#This Row],[Location]],'Location analysis'!A:A,'Location analysis'!B:B)</f>
        <v>40.416893999999999</v>
      </c>
      <c r="F5568">
        <f>_xlfn.XLOOKUP(Table1[[#This Row],[Location]],'Location analysis'!A:A,'Location analysis'!C:C)</f>
        <v>-74.420399000000003</v>
      </c>
      <c r="G5568" t="s">
        <v>125</v>
      </c>
      <c r="H5568" t="s">
        <v>97</v>
      </c>
      <c r="I5568">
        <v>15478568387</v>
      </c>
      <c r="J5568" t="s">
        <v>836</v>
      </c>
      <c r="K5568" t="s">
        <v>36</v>
      </c>
      <c r="L5568">
        <v>144</v>
      </c>
      <c r="M5568">
        <v>2</v>
      </c>
      <c r="N5568">
        <v>1</v>
      </c>
      <c r="O5568">
        <v>144</v>
      </c>
      <c r="P5568">
        <v>2</v>
      </c>
      <c r="Q5568">
        <v>1</v>
      </c>
      <c r="R5568">
        <v>2</v>
      </c>
      <c r="S5568">
        <v>2</v>
      </c>
      <c r="T5568" s="1">
        <v>44777</v>
      </c>
      <c r="U5568" t="str">
        <f t="shared" si="430"/>
        <v>S. Pellegrino Sparkling Mineral Water</v>
      </c>
      <c r="V5568" t="str">
        <f t="shared" si="431"/>
        <v>Water</v>
      </c>
      <c r="W5568" t="s">
        <v>97</v>
      </c>
      <c r="X5568" t="b">
        <f t="shared" si="433"/>
        <v>1</v>
      </c>
      <c r="Y5568">
        <f t="shared" si="432"/>
        <v>2</v>
      </c>
      <c r="Z5568" s="2">
        <f t="shared" si="434"/>
        <v>1.3333333333333333</v>
      </c>
      <c r="AA5568" t="s">
        <v>125</v>
      </c>
      <c r="AD5568" t="s">
        <v>123</v>
      </c>
      <c r="AE5568" t="s">
        <v>837</v>
      </c>
      <c r="AF5568">
        <v>2022</v>
      </c>
    </row>
    <row r="5569" spans="1:32" x14ac:dyDescent="0.25">
      <c r="A5569" t="s">
        <v>29</v>
      </c>
      <c r="B5569" t="s">
        <v>67</v>
      </c>
      <c r="C5569" t="s">
        <v>68</v>
      </c>
      <c r="D5569" t="s">
        <v>69</v>
      </c>
      <c r="E5569">
        <f>_xlfn.XLOOKUP(Table1[[#This Row],[Location]],'Location analysis'!A:A,'Location analysis'!B:B)</f>
        <v>40.435699999999997</v>
      </c>
      <c r="F5569">
        <f>_xlfn.XLOOKUP(Table1[[#This Row],[Location]],'Location analysis'!A:A,'Location analysis'!C:C)</f>
        <v>-74.125200000000007</v>
      </c>
      <c r="G5569" t="s">
        <v>738</v>
      </c>
      <c r="H5569" t="s">
        <v>34</v>
      </c>
      <c r="I5569">
        <v>15478970544</v>
      </c>
      <c r="J5569" t="s">
        <v>836</v>
      </c>
      <c r="K5569" t="s">
        <v>51</v>
      </c>
      <c r="L5569">
        <v>142</v>
      </c>
      <c r="M5569">
        <v>1.5</v>
      </c>
      <c r="N5569">
        <v>1</v>
      </c>
      <c r="O5569">
        <v>142</v>
      </c>
      <c r="P5569">
        <v>1.5</v>
      </c>
      <c r="Q5569">
        <v>1</v>
      </c>
      <c r="R5569">
        <v>1.5</v>
      </c>
      <c r="S5569">
        <v>1.5</v>
      </c>
      <c r="T5569" s="1">
        <v>44777</v>
      </c>
      <c r="U5569" t="str">
        <f t="shared" si="430"/>
        <v>Coca Cola - Regular</v>
      </c>
      <c r="V5569" t="str">
        <f t="shared" si="431"/>
        <v>Carbonated</v>
      </c>
      <c r="W5569" t="s">
        <v>34</v>
      </c>
      <c r="X5569" t="b">
        <f t="shared" si="433"/>
        <v>1</v>
      </c>
      <c r="Y5569">
        <f t="shared" si="432"/>
        <v>1.5</v>
      </c>
      <c r="Z5569" s="2">
        <f t="shared" si="434"/>
        <v>1</v>
      </c>
      <c r="AA5569" t="s">
        <v>183</v>
      </c>
      <c r="AB5569" t="s">
        <v>739</v>
      </c>
      <c r="AD5569" t="s">
        <v>123</v>
      </c>
      <c r="AE5569" t="s">
        <v>837</v>
      </c>
      <c r="AF5569">
        <v>2022</v>
      </c>
    </row>
    <row r="5570" spans="1:32" x14ac:dyDescent="0.25">
      <c r="A5570" t="s">
        <v>29</v>
      </c>
      <c r="B5570" t="s">
        <v>67</v>
      </c>
      <c r="C5570" t="s">
        <v>68</v>
      </c>
      <c r="D5570" t="s">
        <v>69</v>
      </c>
      <c r="E5570">
        <f>_xlfn.XLOOKUP(Table1[[#This Row],[Location]],'Location analysis'!A:A,'Location analysis'!B:B)</f>
        <v>40.435699999999997</v>
      </c>
      <c r="F5570">
        <f>_xlfn.XLOOKUP(Table1[[#This Row],[Location]],'Location analysis'!A:A,'Location analysis'!C:C)</f>
        <v>-74.125200000000007</v>
      </c>
      <c r="G5570" t="s">
        <v>259</v>
      </c>
      <c r="H5570" t="s">
        <v>34</v>
      </c>
      <c r="I5570">
        <v>15479557923</v>
      </c>
      <c r="J5570" t="s">
        <v>836</v>
      </c>
      <c r="K5570" t="s">
        <v>51</v>
      </c>
      <c r="L5570">
        <v>140</v>
      </c>
      <c r="M5570">
        <v>1.5</v>
      </c>
      <c r="N5570">
        <v>1</v>
      </c>
      <c r="O5570">
        <v>140</v>
      </c>
      <c r="P5570">
        <v>1.5</v>
      </c>
      <c r="Q5570">
        <v>1</v>
      </c>
      <c r="R5570">
        <v>1.5</v>
      </c>
      <c r="S5570">
        <v>1.5</v>
      </c>
      <c r="T5570" s="1">
        <v>44777</v>
      </c>
      <c r="U5570" t="str">
        <f t="shared" ref="U5570:U5633" si="435">IF(G5570="","Cell is Blank - Dis-regard",G5570)</f>
        <v>Sunkist Soda - Orange</v>
      </c>
      <c r="V5570" t="str">
        <f t="shared" ref="V5570:V5633" si="436">IF(H5570="","Cell is Blank - Dis-regard",H5570)</f>
        <v>Carbonated</v>
      </c>
      <c r="W5570" t="s">
        <v>34</v>
      </c>
      <c r="X5570" t="b">
        <f t="shared" si="433"/>
        <v>1</v>
      </c>
      <c r="Y5570">
        <f t="shared" ref="Y5570:Y5633" si="437">IF(X5570="FALSE",M5570,M5570)</f>
        <v>1.5</v>
      </c>
      <c r="Z5570" s="2">
        <f t="shared" si="434"/>
        <v>1</v>
      </c>
      <c r="AA5570" t="s">
        <v>260</v>
      </c>
      <c r="AB5570" t="s">
        <v>261</v>
      </c>
      <c r="AD5570" t="s">
        <v>123</v>
      </c>
      <c r="AE5570" t="s">
        <v>837</v>
      </c>
      <c r="AF5570">
        <v>2022</v>
      </c>
    </row>
    <row r="5571" spans="1:32" x14ac:dyDescent="0.25">
      <c r="A5571" t="s">
        <v>29</v>
      </c>
      <c r="B5571" t="s">
        <v>67</v>
      </c>
      <c r="C5571" t="s">
        <v>68</v>
      </c>
      <c r="D5571" t="s">
        <v>69</v>
      </c>
      <c r="E5571">
        <f>_xlfn.XLOOKUP(Table1[[#This Row],[Location]],'Location analysis'!A:A,'Location analysis'!B:B)</f>
        <v>40.435699999999997</v>
      </c>
      <c r="F5571">
        <f>_xlfn.XLOOKUP(Table1[[#This Row],[Location]],'Location analysis'!A:A,'Location analysis'!C:C)</f>
        <v>-74.125200000000007</v>
      </c>
      <c r="G5571" t="s">
        <v>738</v>
      </c>
      <c r="H5571" t="s">
        <v>34</v>
      </c>
      <c r="I5571">
        <v>15479623525</v>
      </c>
      <c r="J5571" t="s">
        <v>836</v>
      </c>
      <c r="K5571" t="s">
        <v>51</v>
      </c>
      <c r="L5571">
        <v>141</v>
      </c>
      <c r="M5571">
        <v>1.5</v>
      </c>
      <c r="N5571">
        <v>1</v>
      </c>
      <c r="O5571">
        <v>141</v>
      </c>
      <c r="P5571">
        <v>1.5</v>
      </c>
      <c r="Q5571">
        <v>1</v>
      </c>
      <c r="R5571">
        <v>1.5</v>
      </c>
      <c r="S5571">
        <v>1.5</v>
      </c>
      <c r="T5571" s="1">
        <v>44777</v>
      </c>
      <c r="U5571" t="str">
        <f t="shared" si="435"/>
        <v>Coca Cola - Regular</v>
      </c>
      <c r="V5571" t="str">
        <f t="shared" si="436"/>
        <v>Carbonated</v>
      </c>
      <c r="W5571" t="s">
        <v>34</v>
      </c>
      <c r="X5571" t="b">
        <f t="shared" ref="X5571:X5634" si="438">M5571=P5571</f>
        <v>1</v>
      </c>
      <c r="Y5571">
        <f t="shared" si="437"/>
        <v>1.5</v>
      </c>
      <c r="Z5571" s="2">
        <f t="shared" ref="Z5571:Z5634" si="439">Y5571/1.5</f>
        <v>1</v>
      </c>
      <c r="AA5571" t="s">
        <v>183</v>
      </c>
      <c r="AB5571" t="s">
        <v>739</v>
      </c>
      <c r="AD5571" t="s">
        <v>123</v>
      </c>
      <c r="AE5571" t="s">
        <v>837</v>
      </c>
      <c r="AF5571">
        <v>2022</v>
      </c>
    </row>
    <row r="5572" spans="1:32" x14ac:dyDescent="0.25">
      <c r="A5572" t="s">
        <v>29</v>
      </c>
      <c r="B5572" t="s">
        <v>67</v>
      </c>
      <c r="C5572" t="s">
        <v>68</v>
      </c>
      <c r="D5572" t="s">
        <v>69</v>
      </c>
      <c r="E5572">
        <f>_xlfn.XLOOKUP(Table1[[#This Row],[Location]],'Location analysis'!A:A,'Location analysis'!B:B)</f>
        <v>40.435699999999997</v>
      </c>
      <c r="F5572">
        <f>_xlfn.XLOOKUP(Table1[[#This Row],[Location]],'Location analysis'!A:A,'Location analysis'!C:C)</f>
        <v>-74.125200000000007</v>
      </c>
      <c r="G5572" t="s">
        <v>738</v>
      </c>
      <c r="H5572" t="s">
        <v>34</v>
      </c>
      <c r="I5572">
        <v>15479624503</v>
      </c>
      <c r="J5572" t="s">
        <v>836</v>
      </c>
      <c r="K5572" t="s">
        <v>51</v>
      </c>
      <c r="L5572">
        <v>142</v>
      </c>
      <c r="M5572">
        <v>1.5</v>
      </c>
      <c r="N5572">
        <v>1</v>
      </c>
      <c r="O5572">
        <v>142</v>
      </c>
      <c r="P5572">
        <v>1.5</v>
      </c>
      <c r="Q5572">
        <v>1</v>
      </c>
      <c r="R5572">
        <v>1.5</v>
      </c>
      <c r="S5572">
        <v>1.5</v>
      </c>
      <c r="T5572" s="1">
        <v>44777</v>
      </c>
      <c r="U5572" t="str">
        <f t="shared" si="435"/>
        <v>Coca Cola - Regular</v>
      </c>
      <c r="V5572" t="str">
        <f t="shared" si="436"/>
        <v>Carbonated</v>
      </c>
      <c r="W5572" t="s">
        <v>34</v>
      </c>
      <c r="X5572" t="b">
        <f t="shared" si="438"/>
        <v>1</v>
      </c>
      <c r="Y5572">
        <f t="shared" si="437"/>
        <v>1.5</v>
      </c>
      <c r="Z5572" s="2">
        <f t="shared" si="439"/>
        <v>1</v>
      </c>
      <c r="AA5572" t="s">
        <v>183</v>
      </c>
      <c r="AB5572" t="s">
        <v>739</v>
      </c>
      <c r="AD5572" t="s">
        <v>123</v>
      </c>
      <c r="AE5572" t="s">
        <v>837</v>
      </c>
      <c r="AF5572">
        <v>2022</v>
      </c>
    </row>
    <row r="5573" spans="1:32" x14ac:dyDescent="0.25">
      <c r="A5573" t="s">
        <v>29</v>
      </c>
      <c r="B5573" t="s">
        <v>67</v>
      </c>
      <c r="C5573" t="s">
        <v>68</v>
      </c>
      <c r="D5573" t="s">
        <v>69</v>
      </c>
      <c r="E5573">
        <f>_xlfn.XLOOKUP(Table1[[#This Row],[Location]],'Location analysis'!A:A,'Location analysis'!B:B)</f>
        <v>40.435699999999997</v>
      </c>
      <c r="F5573">
        <f>_xlfn.XLOOKUP(Table1[[#This Row],[Location]],'Location analysis'!A:A,'Location analysis'!C:C)</f>
        <v>-74.125200000000007</v>
      </c>
      <c r="G5573" t="s">
        <v>738</v>
      </c>
      <c r="H5573" t="s">
        <v>34</v>
      </c>
      <c r="I5573">
        <v>15480128263</v>
      </c>
      <c r="J5573" t="s">
        <v>836</v>
      </c>
      <c r="K5573" t="s">
        <v>51</v>
      </c>
      <c r="L5573">
        <v>142</v>
      </c>
      <c r="M5573">
        <v>1.5</v>
      </c>
      <c r="N5573">
        <v>1</v>
      </c>
      <c r="O5573">
        <v>142</v>
      </c>
      <c r="P5573">
        <v>1.5</v>
      </c>
      <c r="Q5573">
        <v>1</v>
      </c>
      <c r="R5573">
        <v>1.5</v>
      </c>
      <c r="S5573">
        <v>1.5</v>
      </c>
      <c r="T5573" s="1">
        <v>44777</v>
      </c>
      <c r="U5573" t="str">
        <f t="shared" si="435"/>
        <v>Coca Cola - Regular</v>
      </c>
      <c r="V5573" t="str">
        <f t="shared" si="436"/>
        <v>Carbonated</v>
      </c>
      <c r="W5573" t="s">
        <v>34</v>
      </c>
      <c r="X5573" t="b">
        <f t="shared" si="438"/>
        <v>1</v>
      </c>
      <c r="Y5573">
        <f t="shared" si="437"/>
        <v>1.5</v>
      </c>
      <c r="Z5573" s="2">
        <f t="shared" si="439"/>
        <v>1</v>
      </c>
      <c r="AA5573" t="s">
        <v>183</v>
      </c>
      <c r="AB5573" t="s">
        <v>739</v>
      </c>
      <c r="AD5573" t="s">
        <v>123</v>
      </c>
      <c r="AE5573" t="s">
        <v>837</v>
      </c>
      <c r="AF5573">
        <v>2022</v>
      </c>
    </row>
    <row r="5574" spans="1:32" x14ac:dyDescent="0.25">
      <c r="A5574" t="s">
        <v>29</v>
      </c>
      <c r="B5574" t="s">
        <v>67</v>
      </c>
      <c r="C5574" t="s">
        <v>68</v>
      </c>
      <c r="D5574" t="s">
        <v>69</v>
      </c>
      <c r="E5574">
        <f>_xlfn.XLOOKUP(Table1[[#This Row],[Location]],'Location analysis'!A:A,'Location analysis'!B:B)</f>
        <v>40.435699999999997</v>
      </c>
      <c r="F5574">
        <f>_xlfn.XLOOKUP(Table1[[#This Row],[Location]],'Location analysis'!A:A,'Location analysis'!C:C)</f>
        <v>-74.125200000000007</v>
      </c>
      <c r="G5574" t="s">
        <v>738</v>
      </c>
      <c r="H5574" t="s">
        <v>34</v>
      </c>
      <c r="I5574">
        <v>15480137815</v>
      </c>
      <c r="J5574" t="s">
        <v>836</v>
      </c>
      <c r="K5574" t="s">
        <v>51</v>
      </c>
      <c r="L5574">
        <v>141</v>
      </c>
      <c r="M5574">
        <v>1.5</v>
      </c>
      <c r="N5574">
        <v>1</v>
      </c>
      <c r="O5574">
        <v>141</v>
      </c>
      <c r="P5574">
        <v>1.5</v>
      </c>
      <c r="Q5574">
        <v>1</v>
      </c>
      <c r="R5574">
        <v>1.5</v>
      </c>
      <c r="S5574">
        <v>1.5</v>
      </c>
      <c r="T5574" s="1">
        <v>44777</v>
      </c>
      <c r="U5574" t="str">
        <f t="shared" si="435"/>
        <v>Coca Cola - Regular</v>
      </c>
      <c r="V5574" t="str">
        <f t="shared" si="436"/>
        <v>Carbonated</v>
      </c>
      <c r="W5574" t="s">
        <v>34</v>
      </c>
      <c r="X5574" t="b">
        <f t="shared" si="438"/>
        <v>1</v>
      </c>
      <c r="Y5574">
        <f t="shared" si="437"/>
        <v>1.5</v>
      </c>
      <c r="Z5574" s="2">
        <f t="shared" si="439"/>
        <v>1</v>
      </c>
      <c r="AA5574" t="s">
        <v>183</v>
      </c>
      <c r="AB5574" t="s">
        <v>739</v>
      </c>
      <c r="AD5574" t="s">
        <v>123</v>
      </c>
      <c r="AE5574" t="s">
        <v>837</v>
      </c>
      <c r="AF5574">
        <v>2022</v>
      </c>
    </row>
    <row r="5575" spans="1:32" x14ac:dyDescent="0.25">
      <c r="A5575" t="s">
        <v>29</v>
      </c>
      <c r="B5575" t="s">
        <v>67</v>
      </c>
      <c r="C5575" t="s">
        <v>68</v>
      </c>
      <c r="D5575" t="s">
        <v>69</v>
      </c>
      <c r="E5575">
        <f>_xlfn.XLOOKUP(Table1[[#This Row],[Location]],'Location analysis'!A:A,'Location analysis'!B:B)</f>
        <v>40.435699999999997</v>
      </c>
      <c r="F5575">
        <f>_xlfn.XLOOKUP(Table1[[#This Row],[Location]],'Location analysis'!A:A,'Location analysis'!C:C)</f>
        <v>-74.125200000000007</v>
      </c>
      <c r="G5575" t="s">
        <v>70</v>
      </c>
      <c r="H5575" t="s">
        <v>34</v>
      </c>
      <c r="I5575">
        <v>15480257802</v>
      </c>
      <c r="J5575" t="s">
        <v>836</v>
      </c>
      <c r="K5575" t="s">
        <v>51</v>
      </c>
      <c r="L5575">
        <v>144</v>
      </c>
      <c r="M5575">
        <v>3</v>
      </c>
      <c r="N5575">
        <v>1</v>
      </c>
      <c r="O5575">
        <v>144</v>
      </c>
      <c r="P5575">
        <v>3</v>
      </c>
      <c r="Q5575">
        <v>1</v>
      </c>
      <c r="R5575">
        <v>3</v>
      </c>
      <c r="S5575">
        <v>3</v>
      </c>
      <c r="T5575" s="1">
        <v>44777</v>
      </c>
      <c r="U5575" t="str">
        <f t="shared" si="435"/>
        <v>Monster Energy Original</v>
      </c>
      <c r="V5575" t="str">
        <f t="shared" si="436"/>
        <v>Carbonated</v>
      </c>
      <c r="W5575" t="s">
        <v>34</v>
      </c>
      <c r="X5575" t="b">
        <f t="shared" si="438"/>
        <v>1</v>
      </c>
      <c r="Y5575">
        <f t="shared" si="437"/>
        <v>3</v>
      </c>
      <c r="Z5575" s="2">
        <f t="shared" si="439"/>
        <v>2</v>
      </c>
      <c r="AA5575" t="s">
        <v>70</v>
      </c>
      <c r="AD5575" t="s">
        <v>123</v>
      </c>
      <c r="AE5575" t="s">
        <v>837</v>
      </c>
      <c r="AF5575">
        <v>2022</v>
      </c>
    </row>
    <row r="5576" spans="1:32" x14ac:dyDescent="0.25">
      <c r="A5576" t="s">
        <v>29</v>
      </c>
      <c r="B5576" t="s">
        <v>67</v>
      </c>
      <c r="C5576" t="s">
        <v>68</v>
      </c>
      <c r="D5576" t="s">
        <v>69</v>
      </c>
      <c r="E5576">
        <f>_xlfn.XLOOKUP(Table1[[#This Row],[Location]],'Location analysis'!A:A,'Location analysis'!B:B)</f>
        <v>40.435699999999997</v>
      </c>
      <c r="F5576">
        <f>_xlfn.XLOOKUP(Table1[[#This Row],[Location]],'Location analysis'!A:A,'Location analysis'!C:C)</f>
        <v>-74.125200000000007</v>
      </c>
      <c r="G5576" t="s">
        <v>100</v>
      </c>
      <c r="H5576" t="s">
        <v>43</v>
      </c>
      <c r="I5576">
        <v>15480257968</v>
      </c>
      <c r="J5576" t="s">
        <v>836</v>
      </c>
      <c r="K5576" t="s">
        <v>51</v>
      </c>
      <c r="L5576">
        <v>114</v>
      </c>
      <c r="M5576">
        <v>2</v>
      </c>
      <c r="N5576">
        <v>1</v>
      </c>
      <c r="O5576">
        <v>114</v>
      </c>
      <c r="P5576">
        <v>2</v>
      </c>
      <c r="Q5576">
        <v>1</v>
      </c>
      <c r="R5576">
        <v>2</v>
      </c>
      <c r="S5576">
        <v>2</v>
      </c>
      <c r="T5576" s="1">
        <v>44777</v>
      </c>
      <c r="U5576" t="str">
        <f t="shared" si="435"/>
        <v>Cheetos - Fleming Hot Crunchy</v>
      </c>
      <c r="V5576" t="str">
        <f t="shared" si="436"/>
        <v>Food</v>
      </c>
      <c r="W5576" t="s">
        <v>43</v>
      </c>
      <c r="X5576" t="b">
        <f t="shared" si="438"/>
        <v>1</v>
      </c>
      <c r="Y5576">
        <f t="shared" si="437"/>
        <v>2</v>
      </c>
      <c r="Z5576" s="2">
        <f t="shared" si="439"/>
        <v>1.3333333333333333</v>
      </c>
      <c r="AA5576" t="s">
        <v>101</v>
      </c>
      <c r="AB5576" t="s">
        <v>102</v>
      </c>
      <c r="AD5576" t="s">
        <v>123</v>
      </c>
      <c r="AE5576" t="s">
        <v>837</v>
      </c>
      <c r="AF5576">
        <v>2022</v>
      </c>
    </row>
    <row r="5577" spans="1:32" x14ac:dyDescent="0.25">
      <c r="A5577" t="s">
        <v>29</v>
      </c>
      <c r="B5577" t="s">
        <v>67</v>
      </c>
      <c r="C5577" t="s">
        <v>68</v>
      </c>
      <c r="D5577" t="s">
        <v>69</v>
      </c>
      <c r="E5577">
        <f>_xlfn.XLOOKUP(Table1[[#This Row],[Location]],'Location analysis'!A:A,'Location analysis'!B:B)</f>
        <v>40.435699999999997</v>
      </c>
      <c r="F5577">
        <f>_xlfn.XLOOKUP(Table1[[#This Row],[Location]],'Location analysis'!A:A,'Location analysis'!C:C)</f>
        <v>-74.125200000000007</v>
      </c>
      <c r="G5577" t="s">
        <v>738</v>
      </c>
      <c r="H5577" t="s">
        <v>34</v>
      </c>
      <c r="I5577">
        <v>15480258087</v>
      </c>
      <c r="J5577" t="s">
        <v>836</v>
      </c>
      <c r="K5577" t="s">
        <v>51</v>
      </c>
      <c r="L5577">
        <v>141</v>
      </c>
      <c r="M5577">
        <v>1.5</v>
      </c>
      <c r="N5577">
        <v>1</v>
      </c>
      <c r="O5577">
        <v>141</v>
      </c>
      <c r="P5577">
        <v>1.5</v>
      </c>
      <c r="Q5577">
        <v>1</v>
      </c>
      <c r="R5577">
        <v>1.5</v>
      </c>
      <c r="S5577">
        <v>1.5</v>
      </c>
      <c r="T5577" s="1">
        <v>44777</v>
      </c>
      <c r="U5577" t="str">
        <f t="shared" si="435"/>
        <v>Coca Cola - Regular</v>
      </c>
      <c r="V5577" t="str">
        <f t="shared" si="436"/>
        <v>Carbonated</v>
      </c>
      <c r="W5577" t="s">
        <v>34</v>
      </c>
      <c r="X5577" t="b">
        <f t="shared" si="438"/>
        <v>1</v>
      </c>
      <c r="Y5577">
        <f t="shared" si="437"/>
        <v>1.5</v>
      </c>
      <c r="Z5577" s="2">
        <f t="shared" si="439"/>
        <v>1</v>
      </c>
      <c r="AA5577" t="s">
        <v>183</v>
      </c>
      <c r="AB5577" t="s">
        <v>739</v>
      </c>
      <c r="AD5577" t="s">
        <v>123</v>
      </c>
      <c r="AE5577" t="s">
        <v>837</v>
      </c>
      <c r="AF5577">
        <v>2022</v>
      </c>
    </row>
    <row r="5578" spans="1:32" x14ac:dyDescent="0.25">
      <c r="A5578" t="s">
        <v>29</v>
      </c>
      <c r="B5578" t="s">
        <v>67</v>
      </c>
      <c r="C5578" t="s">
        <v>68</v>
      </c>
      <c r="D5578" t="s">
        <v>69</v>
      </c>
      <c r="E5578">
        <f>_xlfn.XLOOKUP(Table1[[#This Row],[Location]],'Location analysis'!A:A,'Location analysis'!B:B)</f>
        <v>40.435699999999997</v>
      </c>
      <c r="F5578">
        <f>_xlfn.XLOOKUP(Table1[[#This Row],[Location]],'Location analysis'!A:A,'Location analysis'!C:C)</f>
        <v>-74.125200000000007</v>
      </c>
      <c r="G5578" t="s">
        <v>738</v>
      </c>
      <c r="H5578" t="s">
        <v>34</v>
      </c>
      <c r="I5578">
        <v>15480387886</v>
      </c>
      <c r="J5578" t="s">
        <v>840</v>
      </c>
      <c r="K5578" t="s">
        <v>51</v>
      </c>
      <c r="L5578">
        <v>142</v>
      </c>
      <c r="M5578">
        <v>1.5</v>
      </c>
      <c r="N5578">
        <v>1</v>
      </c>
      <c r="O5578">
        <v>142</v>
      </c>
      <c r="P5578">
        <v>1.5</v>
      </c>
      <c r="Q5578">
        <v>1</v>
      </c>
      <c r="R5578">
        <v>1.5</v>
      </c>
      <c r="S5578">
        <v>1.5</v>
      </c>
      <c r="T5578" s="1">
        <v>44777</v>
      </c>
      <c r="U5578" t="str">
        <f t="shared" si="435"/>
        <v>Coca Cola - Regular</v>
      </c>
      <c r="V5578" t="str">
        <f t="shared" si="436"/>
        <v>Carbonated</v>
      </c>
      <c r="W5578" t="s">
        <v>34</v>
      </c>
      <c r="X5578" t="b">
        <f t="shared" si="438"/>
        <v>1</v>
      </c>
      <c r="Y5578">
        <f t="shared" si="437"/>
        <v>1.5</v>
      </c>
      <c r="Z5578" s="2">
        <f t="shared" si="439"/>
        <v>1</v>
      </c>
      <c r="AA5578" t="s">
        <v>183</v>
      </c>
      <c r="AB5578" t="s">
        <v>739</v>
      </c>
      <c r="AD5578" t="s">
        <v>132</v>
      </c>
      <c r="AE5578" t="s">
        <v>841</v>
      </c>
      <c r="AF5578">
        <v>2022</v>
      </c>
    </row>
    <row r="5579" spans="1:32" x14ac:dyDescent="0.25">
      <c r="A5579" t="s">
        <v>29</v>
      </c>
      <c r="B5579" t="s">
        <v>67</v>
      </c>
      <c r="C5579" t="s">
        <v>68</v>
      </c>
      <c r="D5579" t="s">
        <v>69</v>
      </c>
      <c r="E5579">
        <f>_xlfn.XLOOKUP(Table1[[#This Row],[Location]],'Location analysis'!A:A,'Location analysis'!B:B)</f>
        <v>40.435699999999997</v>
      </c>
      <c r="F5579">
        <f>_xlfn.XLOOKUP(Table1[[#This Row],[Location]],'Location analysis'!A:A,'Location analysis'!C:C)</f>
        <v>-74.125200000000007</v>
      </c>
      <c r="G5579" t="s">
        <v>404</v>
      </c>
      <c r="H5579" t="s">
        <v>43</v>
      </c>
      <c r="I5579">
        <v>15480604678</v>
      </c>
      <c r="J5579" t="s">
        <v>840</v>
      </c>
      <c r="K5579" t="s">
        <v>51</v>
      </c>
      <c r="L5579">
        <v>111</v>
      </c>
      <c r="M5579">
        <v>1.5</v>
      </c>
      <c r="N5579">
        <v>1</v>
      </c>
      <c r="O5579">
        <v>111</v>
      </c>
      <c r="P5579">
        <v>1.5</v>
      </c>
      <c r="Q5579">
        <v>1</v>
      </c>
      <c r="R5579">
        <v>1.5</v>
      </c>
      <c r="S5579">
        <v>1.5</v>
      </c>
      <c r="T5579" s="1">
        <v>44777</v>
      </c>
      <c r="U5579" t="str">
        <f t="shared" si="435"/>
        <v>Doritos Nacho Cheese</v>
      </c>
      <c r="V5579" t="str">
        <f t="shared" si="436"/>
        <v>Food</v>
      </c>
      <c r="W5579" t="s">
        <v>43</v>
      </c>
      <c r="X5579" t="b">
        <f t="shared" si="438"/>
        <v>1</v>
      </c>
      <c r="Y5579">
        <f t="shared" si="437"/>
        <v>1.5</v>
      </c>
      <c r="Z5579" s="2">
        <f t="shared" si="439"/>
        <v>1</v>
      </c>
      <c r="AA5579" t="s">
        <v>404</v>
      </c>
      <c r="AD5579" t="s">
        <v>132</v>
      </c>
      <c r="AE5579" t="s">
        <v>841</v>
      </c>
      <c r="AF5579">
        <v>2022</v>
      </c>
    </row>
    <row r="5580" spans="1:32" x14ac:dyDescent="0.25">
      <c r="A5580" t="s">
        <v>29</v>
      </c>
      <c r="B5580" t="s">
        <v>67</v>
      </c>
      <c r="C5580" t="s">
        <v>68</v>
      </c>
      <c r="D5580" t="s">
        <v>69</v>
      </c>
      <c r="E5580">
        <f>_xlfn.XLOOKUP(Table1[[#This Row],[Location]],'Location analysis'!A:A,'Location analysis'!B:B)</f>
        <v>40.435699999999997</v>
      </c>
      <c r="F5580">
        <f>_xlfn.XLOOKUP(Table1[[#This Row],[Location]],'Location analysis'!A:A,'Location analysis'!C:C)</f>
        <v>-74.125200000000007</v>
      </c>
      <c r="G5580" t="s">
        <v>404</v>
      </c>
      <c r="H5580" t="s">
        <v>43</v>
      </c>
      <c r="I5580">
        <v>15480620822</v>
      </c>
      <c r="J5580" t="s">
        <v>840</v>
      </c>
      <c r="K5580" t="s">
        <v>51</v>
      </c>
      <c r="L5580">
        <v>111</v>
      </c>
      <c r="M5580">
        <v>1.5</v>
      </c>
      <c r="N5580">
        <v>1</v>
      </c>
      <c r="O5580">
        <v>111</v>
      </c>
      <c r="P5580">
        <v>1.5</v>
      </c>
      <c r="Q5580">
        <v>1</v>
      </c>
      <c r="R5580">
        <v>1.5</v>
      </c>
      <c r="S5580">
        <v>1.5</v>
      </c>
      <c r="T5580" s="1">
        <v>44777</v>
      </c>
      <c r="U5580" t="str">
        <f t="shared" si="435"/>
        <v>Doritos Nacho Cheese</v>
      </c>
      <c r="V5580" t="str">
        <f t="shared" si="436"/>
        <v>Food</v>
      </c>
      <c r="W5580" t="s">
        <v>43</v>
      </c>
      <c r="X5580" t="b">
        <f t="shared" si="438"/>
        <v>1</v>
      </c>
      <c r="Y5580">
        <f t="shared" si="437"/>
        <v>1.5</v>
      </c>
      <c r="Z5580" s="2">
        <f t="shared" si="439"/>
        <v>1</v>
      </c>
      <c r="AA5580" t="s">
        <v>404</v>
      </c>
      <c r="AD5580" t="s">
        <v>132</v>
      </c>
      <c r="AE5580" t="s">
        <v>841</v>
      </c>
      <c r="AF5580">
        <v>2022</v>
      </c>
    </row>
    <row r="5581" spans="1:32" x14ac:dyDescent="0.25">
      <c r="A5581" t="s">
        <v>29</v>
      </c>
      <c r="B5581" t="s">
        <v>67</v>
      </c>
      <c r="C5581" t="s">
        <v>68</v>
      </c>
      <c r="D5581" t="s">
        <v>69</v>
      </c>
      <c r="E5581">
        <f>_xlfn.XLOOKUP(Table1[[#This Row],[Location]],'Location analysis'!A:A,'Location analysis'!B:B)</f>
        <v>40.435699999999997</v>
      </c>
      <c r="F5581">
        <f>_xlfn.XLOOKUP(Table1[[#This Row],[Location]],'Location analysis'!A:A,'Location analysis'!C:C)</f>
        <v>-74.125200000000007</v>
      </c>
      <c r="G5581" t="s">
        <v>70</v>
      </c>
      <c r="H5581" t="s">
        <v>34</v>
      </c>
      <c r="I5581">
        <v>15480786401</v>
      </c>
      <c r="J5581" t="s">
        <v>840</v>
      </c>
      <c r="K5581" t="s">
        <v>51</v>
      </c>
      <c r="L5581">
        <v>146</v>
      </c>
      <c r="M5581">
        <v>3</v>
      </c>
      <c r="N5581">
        <v>1</v>
      </c>
      <c r="O5581">
        <v>146</v>
      </c>
      <c r="P5581">
        <v>3</v>
      </c>
      <c r="Q5581">
        <v>1</v>
      </c>
      <c r="R5581">
        <v>3</v>
      </c>
      <c r="S5581">
        <v>3</v>
      </c>
      <c r="T5581" s="1">
        <v>44778</v>
      </c>
      <c r="U5581" t="str">
        <f t="shared" si="435"/>
        <v>Monster Energy Original</v>
      </c>
      <c r="V5581" t="str">
        <f t="shared" si="436"/>
        <v>Carbonated</v>
      </c>
      <c r="W5581" t="s">
        <v>34</v>
      </c>
      <c r="X5581" t="b">
        <f t="shared" si="438"/>
        <v>1</v>
      </c>
      <c r="Y5581">
        <f t="shared" si="437"/>
        <v>3</v>
      </c>
      <c r="Z5581" s="2">
        <f t="shared" si="439"/>
        <v>2</v>
      </c>
      <c r="AA5581" t="s">
        <v>70</v>
      </c>
      <c r="AD5581" t="s">
        <v>132</v>
      </c>
      <c r="AE5581" t="s">
        <v>841</v>
      </c>
      <c r="AF5581">
        <v>2022</v>
      </c>
    </row>
    <row r="5582" spans="1:32" x14ac:dyDescent="0.25">
      <c r="A5582" t="s">
        <v>29</v>
      </c>
      <c r="B5582" t="s">
        <v>67</v>
      </c>
      <c r="C5582" t="s">
        <v>68</v>
      </c>
      <c r="D5582" t="s">
        <v>69</v>
      </c>
      <c r="E5582">
        <f>_xlfn.XLOOKUP(Table1[[#This Row],[Location]],'Location analysis'!A:A,'Location analysis'!B:B)</f>
        <v>40.435699999999997</v>
      </c>
      <c r="F5582">
        <f>_xlfn.XLOOKUP(Table1[[#This Row],[Location]],'Location analysis'!A:A,'Location analysis'!C:C)</f>
        <v>-74.125200000000007</v>
      </c>
      <c r="G5582" t="s">
        <v>688</v>
      </c>
      <c r="H5582" t="s">
        <v>43</v>
      </c>
      <c r="I5582">
        <v>15480858265</v>
      </c>
      <c r="J5582" t="s">
        <v>840</v>
      </c>
      <c r="K5582" t="s">
        <v>51</v>
      </c>
      <c r="L5582">
        <v>131</v>
      </c>
      <c r="M5582">
        <v>1.5</v>
      </c>
      <c r="N5582">
        <v>1</v>
      </c>
      <c r="O5582">
        <v>131</v>
      </c>
      <c r="P5582">
        <v>1.5</v>
      </c>
      <c r="Q5582">
        <v>1</v>
      </c>
      <c r="R5582">
        <v>1.5</v>
      </c>
      <c r="S5582">
        <v>1.5</v>
      </c>
      <c r="T5582" s="1">
        <v>44778</v>
      </c>
      <c r="U5582" t="str">
        <f t="shared" si="435"/>
        <v>Nature's Bakery Fig Bar - Blueberry</v>
      </c>
      <c r="V5582" t="str">
        <f t="shared" si="436"/>
        <v>Food</v>
      </c>
      <c r="W5582" t="s">
        <v>43</v>
      </c>
      <c r="X5582" t="b">
        <f t="shared" si="438"/>
        <v>1</v>
      </c>
      <c r="Y5582">
        <f t="shared" si="437"/>
        <v>1.5</v>
      </c>
      <c r="Z5582" s="2">
        <f t="shared" si="439"/>
        <v>1</v>
      </c>
      <c r="AA5582" t="s">
        <v>690</v>
      </c>
      <c r="AB5582" t="s">
        <v>222</v>
      </c>
      <c r="AD5582" t="s">
        <v>132</v>
      </c>
      <c r="AE5582" t="s">
        <v>841</v>
      </c>
      <c r="AF5582">
        <v>2022</v>
      </c>
    </row>
    <row r="5583" spans="1:32" x14ac:dyDescent="0.25">
      <c r="A5583" t="s">
        <v>29</v>
      </c>
      <c r="B5583" t="s">
        <v>67</v>
      </c>
      <c r="C5583" t="s">
        <v>68</v>
      </c>
      <c r="D5583" t="s">
        <v>69</v>
      </c>
      <c r="E5583">
        <f>_xlfn.XLOOKUP(Table1[[#This Row],[Location]],'Location analysis'!A:A,'Location analysis'!B:B)</f>
        <v>40.435699999999997</v>
      </c>
      <c r="F5583">
        <f>_xlfn.XLOOKUP(Table1[[#This Row],[Location]],'Location analysis'!A:A,'Location analysis'!C:C)</f>
        <v>-74.125200000000007</v>
      </c>
      <c r="G5583" t="s">
        <v>694</v>
      </c>
      <c r="H5583" t="s">
        <v>43</v>
      </c>
      <c r="I5583">
        <v>15480860495</v>
      </c>
      <c r="J5583" t="s">
        <v>840</v>
      </c>
      <c r="K5583" t="s">
        <v>36</v>
      </c>
      <c r="L5583">
        <v>130</v>
      </c>
      <c r="M5583">
        <v>1.5</v>
      </c>
      <c r="N5583">
        <v>2</v>
      </c>
      <c r="O5583">
        <v>130</v>
      </c>
      <c r="P5583">
        <v>1.5</v>
      </c>
      <c r="Q5583">
        <v>2</v>
      </c>
      <c r="R5583">
        <v>3</v>
      </c>
      <c r="S5583">
        <v>3</v>
      </c>
      <c r="T5583" s="1">
        <v>44778</v>
      </c>
      <c r="U5583" t="str">
        <f t="shared" si="435"/>
        <v>Nature's Bakery Fig Bar - Raspberry</v>
      </c>
      <c r="V5583" t="str">
        <f t="shared" si="436"/>
        <v>Food</v>
      </c>
      <c r="W5583" t="s">
        <v>43</v>
      </c>
      <c r="X5583" t="b">
        <f t="shared" si="438"/>
        <v>1</v>
      </c>
      <c r="Y5583">
        <f t="shared" si="437"/>
        <v>1.5</v>
      </c>
      <c r="Z5583" s="2">
        <f t="shared" si="439"/>
        <v>1</v>
      </c>
      <c r="AA5583" t="s">
        <v>690</v>
      </c>
      <c r="AB5583" t="s">
        <v>144</v>
      </c>
      <c r="AD5583" t="s">
        <v>132</v>
      </c>
      <c r="AE5583" t="s">
        <v>841</v>
      </c>
      <c r="AF5583">
        <v>2022</v>
      </c>
    </row>
    <row r="5584" spans="1:32" x14ac:dyDescent="0.25">
      <c r="A5584" t="s">
        <v>29</v>
      </c>
      <c r="B5584" t="s">
        <v>67</v>
      </c>
      <c r="C5584" t="s">
        <v>68</v>
      </c>
      <c r="D5584" t="s">
        <v>69</v>
      </c>
      <c r="E5584">
        <f>_xlfn.XLOOKUP(Table1[[#This Row],[Location]],'Location analysis'!A:A,'Location analysis'!B:B)</f>
        <v>40.435699999999997</v>
      </c>
      <c r="F5584">
        <f>_xlfn.XLOOKUP(Table1[[#This Row],[Location]],'Location analysis'!A:A,'Location analysis'!C:C)</f>
        <v>-74.125200000000007</v>
      </c>
      <c r="G5584" t="s">
        <v>185</v>
      </c>
      <c r="H5584" t="s">
        <v>34</v>
      </c>
      <c r="I5584">
        <v>15481181772</v>
      </c>
      <c r="J5584" t="s">
        <v>840</v>
      </c>
      <c r="K5584" t="s">
        <v>36</v>
      </c>
      <c r="L5584">
        <v>148</v>
      </c>
      <c r="M5584">
        <v>3.5</v>
      </c>
      <c r="N5584">
        <v>1</v>
      </c>
      <c r="O5584">
        <v>148</v>
      </c>
      <c r="P5584">
        <v>3.5</v>
      </c>
      <c r="Q5584">
        <v>1</v>
      </c>
      <c r="R5584">
        <v>3.5</v>
      </c>
      <c r="S5584">
        <v>3.5</v>
      </c>
      <c r="T5584" s="1">
        <v>44778</v>
      </c>
      <c r="U5584" t="str">
        <f t="shared" si="435"/>
        <v>Red Bull - Original</v>
      </c>
      <c r="V5584" t="str">
        <f t="shared" si="436"/>
        <v>Carbonated</v>
      </c>
      <c r="W5584" t="s">
        <v>34</v>
      </c>
      <c r="X5584" t="b">
        <f t="shared" si="438"/>
        <v>1</v>
      </c>
      <c r="Y5584">
        <f t="shared" si="437"/>
        <v>3.5</v>
      </c>
      <c r="Z5584" s="2">
        <f t="shared" si="439"/>
        <v>2.3333333333333335</v>
      </c>
      <c r="AA5584" t="s">
        <v>37</v>
      </c>
      <c r="AB5584" t="s">
        <v>150</v>
      </c>
      <c r="AD5584" t="s">
        <v>132</v>
      </c>
      <c r="AE5584" t="s">
        <v>841</v>
      </c>
      <c r="AF5584">
        <v>2022</v>
      </c>
    </row>
    <row r="5585" spans="1:32" x14ac:dyDescent="0.25">
      <c r="A5585" t="s">
        <v>29</v>
      </c>
      <c r="B5585" t="s">
        <v>394</v>
      </c>
      <c r="C5585" t="s">
        <v>395</v>
      </c>
      <c r="D5585" t="s">
        <v>396</v>
      </c>
      <c r="E5585">
        <f>_xlfn.XLOOKUP(Table1[[#This Row],[Location]],'Location analysis'!A:A,'Location analysis'!B:B)</f>
        <v>40.416893999999999</v>
      </c>
      <c r="F5585">
        <f>_xlfn.XLOOKUP(Table1[[#This Row],[Location]],'Location analysis'!A:A,'Location analysis'!C:C)</f>
        <v>-74.420399000000003</v>
      </c>
      <c r="G5585" t="s">
        <v>397</v>
      </c>
      <c r="H5585" t="s">
        <v>49</v>
      </c>
      <c r="I5585">
        <v>15481566323</v>
      </c>
      <c r="J5585" t="s">
        <v>840</v>
      </c>
      <c r="K5585" t="s">
        <v>51</v>
      </c>
      <c r="L5585">
        <v>146</v>
      </c>
      <c r="M5585">
        <v>3.5</v>
      </c>
      <c r="N5585">
        <v>1</v>
      </c>
      <c r="O5585">
        <v>146</v>
      </c>
      <c r="P5585">
        <v>3.5</v>
      </c>
      <c r="Q5585">
        <v>1</v>
      </c>
      <c r="R5585">
        <v>3.5</v>
      </c>
      <c r="S5585">
        <v>3.5</v>
      </c>
      <c r="T5585" s="1">
        <v>44778</v>
      </c>
      <c r="U5585" t="str">
        <f t="shared" si="435"/>
        <v>Starbucks Doubleshot Energy - Mocha</v>
      </c>
      <c r="V5585" t="str">
        <f t="shared" si="436"/>
        <v>Non Carbonated</v>
      </c>
      <c r="W5585" t="s">
        <v>49</v>
      </c>
      <c r="X5585" t="b">
        <f t="shared" si="438"/>
        <v>1</v>
      </c>
      <c r="Y5585">
        <f t="shared" si="437"/>
        <v>3.5</v>
      </c>
      <c r="Z5585" s="2">
        <f t="shared" si="439"/>
        <v>2.3333333333333335</v>
      </c>
      <c r="AA5585" t="s">
        <v>398</v>
      </c>
      <c r="AB5585" t="s">
        <v>399</v>
      </c>
      <c r="AD5585" t="s">
        <v>132</v>
      </c>
      <c r="AE5585" t="s">
        <v>841</v>
      </c>
      <c r="AF5585">
        <v>2022</v>
      </c>
    </row>
    <row r="5586" spans="1:32" x14ac:dyDescent="0.25">
      <c r="A5586" t="s">
        <v>29</v>
      </c>
      <c r="B5586" t="s">
        <v>62</v>
      </c>
      <c r="C5586" t="s">
        <v>63</v>
      </c>
      <c r="D5586" t="s">
        <v>64</v>
      </c>
      <c r="E5586">
        <f>_xlfn.XLOOKUP(Table1[[#This Row],[Location]],'Location analysis'!A:A,'Location analysis'!B:B)</f>
        <v>40.091900000000003</v>
      </c>
      <c r="F5586">
        <f>_xlfn.XLOOKUP(Table1[[#This Row],[Location]],'Location analysis'!A:A,'Location analysis'!C:C)</f>
        <v>-74.358699999999999</v>
      </c>
      <c r="G5586" t="s">
        <v>106</v>
      </c>
      <c r="H5586" t="s">
        <v>43</v>
      </c>
      <c r="I5586">
        <v>15481786818</v>
      </c>
      <c r="J5586" t="s">
        <v>840</v>
      </c>
      <c r="K5586" t="s">
        <v>51</v>
      </c>
      <c r="L5586">
        <v>121</v>
      </c>
      <c r="M5586">
        <v>1.5</v>
      </c>
      <c r="N5586">
        <v>1</v>
      </c>
      <c r="O5586">
        <v>121</v>
      </c>
      <c r="P5586">
        <v>1.5</v>
      </c>
      <c r="Q5586">
        <v>1</v>
      </c>
      <c r="R5586">
        <v>1.5</v>
      </c>
      <c r="S5586">
        <v>1.5</v>
      </c>
      <c r="T5586" s="1">
        <v>44778</v>
      </c>
      <c r="U5586" t="str">
        <f t="shared" si="435"/>
        <v>Oreo Mini</v>
      </c>
      <c r="V5586" t="str">
        <f t="shared" si="436"/>
        <v>Food</v>
      </c>
      <c r="W5586" t="s">
        <v>43</v>
      </c>
      <c r="X5586" t="b">
        <f t="shared" si="438"/>
        <v>1</v>
      </c>
      <c r="Y5586">
        <f t="shared" si="437"/>
        <v>1.5</v>
      </c>
      <c r="Z5586" s="2">
        <f t="shared" si="439"/>
        <v>1</v>
      </c>
      <c r="AA5586" t="s">
        <v>106</v>
      </c>
      <c r="AD5586" t="s">
        <v>132</v>
      </c>
      <c r="AE5586" t="s">
        <v>841</v>
      </c>
      <c r="AF5586">
        <v>2022</v>
      </c>
    </row>
    <row r="5587" spans="1:32" x14ac:dyDescent="0.25">
      <c r="A5587" t="s">
        <v>29</v>
      </c>
      <c r="B5587" t="s">
        <v>394</v>
      </c>
      <c r="C5587" t="s">
        <v>395</v>
      </c>
      <c r="D5587" t="s">
        <v>396</v>
      </c>
      <c r="E5587">
        <f>_xlfn.XLOOKUP(Table1[[#This Row],[Location]],'Location analysis'!A:A,'Location analysis'!B:B)</f>
        <v>40.416893999999999</v>
      </c>
      <c r="F5587">
        <f>_xlfn.XLOOKUP(Table1[[#This Row],[Location]],'Location analysis'!A:A,'Location analysis'!C:C)</f>
        <v>-74.420399000000003</v>
      </c>
      <c r="G5587" t="s">
        <v>154</v>
      </c>
      <c r="H5587" t="s">
        <v>43</v>
      </c>
      <c r="I5587">
        <v>15482103641</v>
      </c>
      <c r="J5587" t="s">
        <v>840</v>
      </c>
      <c r="K5587" t="s">
        <v>51</v>
      </c>
      <c r="L5587">
        <v>110</v>
      </c>
      <c r="M5587">
        <v>1.5</v>
      </c>
      <c r="N5587">
        <v>1</v>
      </c>
      <c r="O5587">
        <v>110</v>
      </c>
      <c r="P5587">
        <v>1.5</v>
      </c>
      <c r="Q5587">
        <v>1</v>
      </c>
      <c r="R5587">
        <v>1.5</v>
      </c>
      <c r="S5587">
        <v>1.5</v>
      </c>
      <c r="T5587" s="1">
        <v>44778</v>
      </c>
      <c r="U5587" t="str">
        <f t="shared" si="435"/>
        <v>SunChips Multigrain - Harvest Cheddar</v>
      </c>
      <c r="V5587" t="str">
        <f t="shared" si="436"/>
        <v>Food</v>
      </c>
      <c r="W5587" t="s">
        <v>43</v>
      </c>
      <c r="X5587" t="b">
        <f t="shared" si="438"/>
        <v>1</v>
      </c>
      <c r="Y5587">
        <f t="shared" si="437"/>
        <v>1.5</v>
      </c>
      <c r="Z5587" s="2">
        <f t="shared" si="439"/>
        <v>1</v>
      </c>
      <c r="AA5587" t="s">
        <v>129</v>
      </c>
      <c r="AB5587" t="s">
        <v>155</v>
      </c>
      <c r="AD5587" t="s">
        <v>132</v>
      </c>
      <c r="AE5587" t="s">
        <v>841</v>
      </c>
      <c r="AF5587">
        <v>2022</v>
      </c>
    </row>
    <row r="5588" spans="1:32" x14ac:dyDescent="0.25">
      <c r="A5588" t="s">
        <v>29</v>
      </c>
      <c r="B5588" t="s">
        <v>30</v>
      </c>
      <c r="C5588" t="s">
        <v>31</v>
      </c>
      <c r="D5588" t="s">
        <v>32</v>
      </c>
      <c r="E5588">
        <f>_xlfn.XLOOKUP(Table1[[#This Row],[Location]],'Location analysis'!A:A,'Location analysis'!B:B)</f>
        <v>40.423690999999998</v>
      </c>
      <c r="F5588">
        <f>_xlfn.XLOOKUP(Table1[[#This Row],[Location]],'Location analysis'!A:A,'Location analysis'!C:C)</f>
        <v>-74.380831999999998</v>
      </c>
      <c r="G5588" t="s">
        <v>407</v>
      </c>
      <c r="H5588" t="s">
        <v>34</v>
      </c>
      <c r="I5588">
        <v>15482326930</v>
      </c>
      <c r="J5588" t="s">
        <v>840</v>
      </c>
      <c r="K5588" t="s">
        <v>36</v>
      </c>
      <c r="L5588">
        <v>142</v>
      </c>
      <c r="M5588">
        <v>1.5</v>
      </c>
      <c r="N5588">
        <v>1</v>
      </c>
      <c r="O5588">
        <v>142</v>
      </c>
      <c r="P5588">
        <v>1.5</v>
      </c>
      <c r="Q5588">
        <v>1</v>
      </c>
      <c r="R5588">
        <v>1.5</v>
      </c>
      <c r="S5588">
        <v>1.5</v>
      </c>
      <c r="T5588" s="1">
        <v>44778</v>
      </c>
      <c r="U5588" t="str">
        <f t="shared" si="435"/>
        <v>Spindrift - Sparkling Water - Pineapple</v>
      </c>
      <c r="V5588" t="str">
        <f t="shared" si="436"/>
        <v>Carbonated</v>
      </c>
      <c r="W5588" t="s">
        <v>34</v>
      </c>
      <c r="X5588" t="b">
        <f t="shared" si="438"/>
        <v>1</v>
      </c>
      <c r="Y5588">
        <f t="shared" si="437"/>
        <v>1.5</v>
      </c>
      <c r="Z5588" s="2">
        <f t="shared" si="439"/>
        <v>1</v>
      </c>
      <c r="AA5588" t="s">
        <v>89</v>
      </c>
      <c r="AB5588" t="s">
        <v>408</v>
      </c>
      <c r="AC5588" t="s">
        <v>409</v>
      </c>
      <c r="AD5588" t="s">
        <v>132</v>
      </c>
      <c r="AE5588" t="s">
        <v>841</v>
      </c>
      <c r="AF5588">
        <v>2022</v>
      </c>
    </row>
    <row r="5589" spans="1:32" x14ac:dyDescent="0.25">
      <c r="A5589" t="s">
        <v>29</v>
      </c>
      <c r="B5589" t="s">
        <v>67</v>
      </c>
      <c r="C5589" t="s">
        <v>68</v>
      </c>
      <c r="D5589" t="s">
        <v>69</v>
      </c>
      <c r="E5589">
        <f>_xlfn.XLOOKUP(Table1[[#This Row],[Location]],'Location analysis'!A:A,'Location analysis'!B:B)</f>
        <v>40.435699999999997</v>
      </c>
      <c r="F5589">
        <f>_xlfn.XLOOKUP(Table1[[#This Row],[Location]],'Location analysis'!A:A,'Location analysis'!C:C)</f>
        <v>-74.125200000000007</v>
      </c>
      <c r="G5589" t="s">
        <v>834</v>
      </c>
      <c r="H5589" t="s">
        <v>49</v>
      </c>
      <c r="I5589">
        <v>15482456782</v>
      </c>
      <c r="J5589" t="s">
        <v>840</v>
      </c>
      <c r="K5589" t="s">
        <v>51</v>
      </c>
      <c r="L5589">
        <v>143</v>
      </c>
      <c r="M5589">
        <v>2.5</v>
      </c>
      <c r="N5589">
        <v>1</v>
      </c>
      <c r="O5589">
        <v>143</v>
      </c>
      <c r="P5589">
        <v>2.5</v>
      </c>
      <c r="Q5589">
        <v>1</v>
      </c>
      <c r="R5589">
        <v>2.5</v>
      </c>
      <c r="S5589">
        <v>2.5</v>
      </c>
      <c r="T5589" s="1">
        <v>44778</v>
      </c>
      <c r="U5589" t="str">
        <f t="shared" si="435"/>
        <v>Snapple Lemonade - watermelon</v>
      </c>
      <c r="V5589" t="str">
        <f t="shared" si="436"/>
        <v>Non Carbonated</v>
      </c>
      <c r="W5589" t="s">
        <v>49</v>
      </c>
      <c r="X5589" t="b">
        <f t="shared" si="438"/>
        <v>1</v>
      </c>
      <c r="Y5589">
        <f t="shared" si="437"/>
        <v>2.5</v>
      </c>
      <c r="Z5589" s="2">
        <f t="shared" si="439"/>
        <v>1.6666666666666667</v>
      </c>
      <c r="AA5589" t="s">
        <v>832</v>
      </c>
      <c r="AB5589" t="s">
        <v>835</v>
      </c>
      <c r="AD5589" t="s">
        <v>132</v>
      </c>
      <c r="AE5589" t="s">
        <v>841</v>
      </c>
      <c r="AF5589">
        <v>2022</v>
      </c>
    </row>
    <row r="5590" spans="1:32" x14ac:dyDescent="0.25">
      <c r="A5590" t="s">
        <v>29</v>
      </c>
      <c r="B5590" t="s">
        <v>67</v>
      </c>
      <c r="C5590" t="s">
        <v>68</v>
      </c>
      <c r="D5590" t="s">
        <v>69</v>
      </c>
      <c r="E5590">
        <f>_xlfn.XLOOKUP(Table1[[#This Row],[Location]],'Location analysis'!A:A,'Location analysis'!B:B)</f>
        <v>40.435699999999997</v>
      </c>
      <c r="F5590">
        <f>_xlfn.XLOOKUP(Table1[[#This Row],[Location]],'Location analysis'!A:A,'Location analysis'!C:C)</f>
        <v>-74.125200000000007</v>
      </c>
      <c r="G5590" t="s">
        <v>738</v>
      </c>
      <c r="H5590" t="s">
        <v>34</v>
      </c>
      <c r="I5590">
        <v>15482519139</v>
      </c>
      <c r="J5590" t="s">
        <v>840</v>
      </c>
      <c r="K5590" t="s">
        <v>36</v>
      </c>
      <c r="L5590">
        <v>141</v>
      </c>
      <c r="M5590">
        <v>1.5</v>
      </c>
      <c r="N5590">
        <v>1</v>
      </c>
      <c r="O5590">
        <v>141</v>
      </c>
      <c r="P5590">
        <v>1.5</v>
      </c>
      <c r="Q5590">
        <v>1</v>
      </c>
      <c r="R5590">
        <v>1.5</v>
      </c>
      <c r="S5590">
        <v>1.5</v>
      </c>
      <c r="T5590" s="1">
        <v>44778</v>
      </c>
      <c r="U5590" t="str">
        <f t="shared" si="435"/>
        <v>Coca Cola - Regular</v>
      </c>
      <c r="V5590" t="str">
        <f t="shared" si="436"/>
        <v>Carbonated</v>
      </c>
      <c r="W5590" t="s">
        <v>34</v>
      </c>
      <c r="X5590" t="b">
        <f t="shared" si="438"/>
        <v>1</v>
      </c>
      <c r="Y5590">
        <f t="shared" si="437"/>
        <v>1.5</v>
      </c>
      <c r="Z5590" s="2">
        <f t="shared" si="439"/>
        <v>1</v>
      </c>
      <c r="AA5590" t="s">
        <v>183</v>
      </c>
      <c r="AB5590" t="s">
        <v>739</v>
      </c>
      <c r="AD5590" t="s">
        <v>132</v>
      </c>
      <c r="AE5590" t="s">
        <v>841</v>
      </c>
      <c r="AF5590">
        <v>2022</v>
      </c>
    </row>
    <row r="5591" spans="1:32" x14ac:dyDescent="0.25">
      <c r="A5591" t="s">
        <v>29</v>
      </c>
      <c r="B5591" t="s">
        <v>46</v>
      </c>
      <c r="C5591" t="s">
        <v>31</v>
      </c>
      <c r="D5591" t="s">
        <v>47</v>
      </c>
      <c r="E5591">
        <f>_xlfn.XLOOKUP(Table1[[#This Row],[Location]],'Location analysis'!A:A,'Location analysis'!B:B)</f>
        <v>40.423690999999998</v>
      </c>
      <c r="F5591">
        <f>_xlfn.XLOOKUP(Table1[[#This Row],[Location]],'Location analysis'!A:A,'Location analysis'!C:C)</f>
        <v>-74.380831999999998</v>
      </c>
      <c r="G5591" t="s">
        <v>137</v>
      </c>
      <c r="H5591" t="s">
        <v>97</v>
      </c>
      <c r="I5591">
        <v>15482529959</v>
      </c>
      <c r="J5591" t="s">
        <v>840</v>
      </c>
      <c r="K5591" t="s">
        <v>36</v>
      </c>
      <c r="L5591">
        <v>144</v>
      </c>
      <c r="M5591">
        <v>1.5</v>
      </c>
      <c r="N5591">
        <v>1</v>
      </c>
      <c r="O5591">
        <v>144</v>
      </c>
      <c r="P5591">
        <v>1.5</v>
      </c>
      <c r="Q5591">
        <v>1</v>
      </c>
      <c r="R5591">
        <v>1.5</v>
      </c>
      <c r="S5591">
        <v>1.5</v>
      </c>
      <c r="T5591" s="1">
        <v>44778</v>
      </c>
      <c r="U5591" t="str">
        <f t="shared" si="435"/>
        <v>Poland Springs Water</v>
      </c>
      <c r="V5591" t="str">
        <f t="shared" si="436"/>
        <v>Water</v>
      </c>
      <c r="W5591" t="s">
        <v>97</v>
      </c>
      <c r="X5591" t="b">
        <f t="shared" si="438"/>
        <v>1</v>
      </c>
      <c r="Y5591">
        <f t="shared" si="437"/>
        <v>1.5</v>
      </c>
      <c r="Z5591" s="2">
        <f t="shared" si="439"/>
        <v>1</v>
      </c>
      <c r="AA5591" t="s">
        <v>137</v>
      </c>
      <c r="AD5591" t="s">
        <v>132</v>
      </c>
      <c r="AE5591" t="s">
        <v>841</v>
      </c>
      <c r="AF5591">
        <v>2022</v>
      </c>
    </row>
    <row r="5592" spans="1:32" x14ac:dyDescent="0.25">
      <c r="A5592" t="s">
        <v>29</v>
      </c>
      <c r="B5592" t="s">
        <v>394</v>
      </c>
      <c r="C5592" t="s">
        <v>395</v>
      </c>
      <c r="D5592" t="s">
        <v>396</v>
      </c>
      <c r="E5592">
        <f>_xlfn.XLOOKUP(Table1[[#This Row],[Location]],'Location analysis'!A:A,'Location analysis'!B:B)</f>
        <v>40.416893999999999</v>
      </c>
      <c r="F5592">
        <f>_xlfn.XLOOKUP(Table1[[#This Row],[Location]],'Location analysis'!A:A,'Location analysis'!C:C)</f>
        <v>-74.420399000000003</v>
      </c>
      <c r="G5592" t="s">
        <v>410</v>
      </c>
      <c r="H5592" t="s">
        <v>49</v>
      </c>
      <c r="I5592">
        <v>15482564951</v>
      </c>
      <c r="J5592" t="s">
        <v>840</v>
      </c>
      <c r="K5592" t="s">
        <v>36</v>
      </c>
      <c r="L5592">
        <v>140</v>
      </c>
      <c r="M5592">
        <v>2</v>
      </c>
      <c r="N5592">
        <v>1</v>
      </c>
      <c r="O5592">
        <v>140</v>
      </c>
      <c r="P5592">
        <v>2</v>
      </c>
      <c r="Q5592">
        <v>1</v>
      </c>
      <c r="R5592">
        <v>2</v>
      </c>
      <c r="S5592">
        <v>2</v>
      </c>
      <c r="T5592" s="1">
        <v>44778</v>
      </c>
      <c r="U5592" t="str">
        <f t="shared" si="435"/>
        <v>Iberia Coconut Water</v>
      </c>
      <c r="V5592" t="str">
        <f t="shared" si="436"/>
        <v>Non Carbonated</v>
      </c>
      <c r="W5592" t="s">
        <v>49</v>
      </c>
      <c r="X5592" t="b">
        <f t="shared" si="438"/>
        <v>1</v>
      </c>
      <c r="Y5592">
        <f t="shared" si="437"/>
        <v>2</v>
      </c>
      <c r="Z5592" s="2">
        <f t="shared" si="439"/>
        <v>1.3333333333333333</v>
      </c>
      <c r="AA5592" t="s">
        <v>410</v>
      </c>
      <c r="AD5592" t="s">
        <v>132</v>
      </c>
      <c r="AE5592" t="s">
        <v>841</v>
      </c>
      <c r="AF5592">
        <v>2022</v>
      </c>
    </row>
    <row r="5593" spans="1:32" x14ac:dyDescent="0.25">
      <c r="A5593" t="s">
        <v>29</v>
      </c>
      <c r="B5593" t="s">
        <v>67</v>
      </c>
      <c r="C5593" t="s">
        <v>68</v>
      </c>
      <c r="D5593" t="s">
        <v>69</v>
      </c>
      <c r="E5593">
        <f>_xlfn.XLOOKUP(Table1[[#This Row],[Location]],'Location analysis'!A:A,'Location analysis'!B:B)</f>
        <v>40.435699999999997</v>
      </c>
      <c r="F5593">
        <f>_xlfn.XLOOKUP(Table1[[#This Row],[Location]],'Location analysis'!A:A,'Location analysis'!C:C)</f>
        <v>-74.125200000000007</v>
      </c>
      <c r="G5593" t="s">
        <v>81</v>
      </c>
      <c r="H5593" t="s">
        <v>43</v>
      </c>
      <c r="I5593">
        <v>15482668395</v>
      </c>
      <c r="J5593" t="s">
        <v>840</v>
      </c>
      <c r="K5593" t="s">
        <v>51</v>
      </c>
      <c r="L5593">
        <v>138</v>
      </c>
      <c r="M5593">
        <v>2.5</v>
      </c>
      <c r="N5593">
        <v>1</v>
      </c>
      <c r="O5593">
        <v>138</v>
      </c>
      <c r="P5593">
        <v>2.5</v>
      </c>
      <c r="Q5593">
        <v>1</v>
      </c>
      <c r="R5593">
        <v>2.5</v>
      </c>
      <c r="S5593">
        <v>2.5</v>
      </c>
      <c r="T5593" s="1">
        <v>44778</v>
      </c>
      <c r="U5593" t="str">
        <f t="shared" si="435"/>
        <v>KitKat - Crisp Wafers</v>
      </c>
      <c r="V5593" t="str">
        <f t="shared" si="436"/>
        <v>Food</v>
      </c>
      <c r="W5593" t="s">
        <v>43</v>
      </c>
      <c r="X5593" t="b">
        <f t="shared" si="438"/>
        <v>1</v>
      </c>
      <c r="Y5593">
        <f t="shared" si="437"/>
        <v>2.5</v>
      </c>
      <c r="Z5593" s="2">
        <f t="shared" si="439"/>
        <v>1.6666666666666667</v>
      </c>
      <c r="AA5593" t="s">
        <v>82</v>
      </c>
      <c r="AB5593" t="s">
        <v>83</v>
      </c>
      <c r="AD5593" t="s">
        <v>132</v>
      </c>
      <c r="AE5593" t="s">
        <v>841</v>
      </c>
      <c r="AF5593">
        <v>2022</v>
      </c>
    </row>
    <row r="5594" spans="1:32" x14ac:dyDescent="0.25">
      <c r="A5594" t="s">
        <v>29</v>
      </c>
      <c r="B5594" t="s">
        <v>67</v>
      </c>
      <c r="C5594" t="s">
        <v>68</v>
      </c>
      <c r="D5594" t="s">
        <v>69</v>
      </c>
      <c r="E5594">
        <f>_xlfn.XLOOKUP(Table1[[#This Row],[Location]],'Location analysis'!A:A,'Location analysis'!B:B)</f>
        <v>40.435699999999997</v>
      </c>
      <c r="F5594">
        <f>_xlfn.XLOOKUP(Table1[[#This Row],[Location]],'Location analysis'!A:A,'Location analysis'!C:C)</f>
        <v>-74.125200000000007</v>
      </c>
      <c r="G5594" t="s">
        <v>738</v>
      </c>
      <c r="H5594" t="s">
        <v>34</v>
      </c>
      <c r="I5594">
        <v>15482669511</v>
      </c>
      <c r="J5594" t="s">
        <v>840</v>
      </c>
      <c r="K5594" t="s">
        <v>51</v>
      </c>
      <c r="L5594">
        <v>141</v>
      </c>
      <c r="M5594">
        <v>1.5</v>
      </c>
      <c r="N5594">
        <v>1</v>
      </c>
      <c r="O5594">
        <v>141</v>
      </c>
      <c r="P5594">
        <v>1.5</v>
      </c>
      <c r="Q5594">
        <v>1</v>
      </c>
      <c r="R5594">
        <v>1.5</v>
      </c>
      <c r="S5594">
        <v>1.5</v>
      </c>
      <c r="T5594" s="1">
        <v>44778</v>
      </c>
      <c r="U5594" t="str">
        <f t="shared" si="435"/>
        <v>Coca Cola - Regular</v>
      </c>
      <c r="V5594" t="str">
        <f t="shared" si="436"/>
        <v>Carbonated</v>
      </c>
      <c r="W5594" t="s">
        <v>34</v>
      </c>
      <c r="X5594" t="b">
        <f t="shared" si="438"/>
        <v>1</v>
      </c>
      <c r="Y5594">
        <f t="shared" si="437"/>
        <v>1.5</v>
      </c>
      <c r="Z5594" s="2">
        <f t="shared" si="439"/>
        <v>1</v>
      </c>
      <c r="AA5594" t="s">
        <v>183</v>
      </c>
      <c r="AB5594" t="s">
        <v>739</v>
      </c>
      <c r="AD5594" t="s">
        <v>132</v>
      </c>
      <c r="AE5594" t="s">
        <v>841</v>
      </c>
      <c r="AF5594">
        <v>2022</v>
      </c>
    </row>
    <row r="5595" spans="1:32" x14ac:dyDescent="0.25">
      <c r="A5595" t="s">
        <v>29</v>
      </c>
      <c r="B5595" t="s">
        <v>67</v>
      </c>
      <c r="C5595" t="s">
        <v>68</v>
      </c>
      <c r="D5595" t="s">
        <v>69</v>
      </c>
      <c r="E5595">
        <f>_xlfn.XLOOKUP(Table1[[#This Row],[Location]],'Location analysis'!A:A,'Location analysis'!B:B)</f>
        <v>40.435699999999997</v>
      </c>
      <c r="F5595">
        <f>_xlfn.XLOOKUP(Table1[[#This Row],[Location]],'Location analysis'!A:A,'Location analysis'!C:C)</f>
        <v>-74.125200000000007</v>
      </c>
      <c r="G5595" t="s">
        <v>838</v>
      </c>
      <c r="H5595" t="s">
        <v>49</v>
      </c>
      <c r="I5595">
        <v>15482974550</v>
      </c>
      <c r="J5595" t="s">
        <v>840</v>
      </c>
      <c r="K5595" t="s">
        <v>36</v>
      </c>
      <c r="L5595">
        <v>145</v>
      </c>
      <c r="M5595">
        <v>2.5</v>
      </c>
      <c r="N5595">
        <v>1</v>
      </c>
      <c r="O5595">
        <v>145</v>
      </c>
      <c r="P5595">
        <v>2.5</v>
      </c>
      <c r="Q5595">
        <v>1</v>
      </c>
      <c r="R5595">
        <v>2.5</v>
      </c>
      <c r="S5595">
        <v>5</v>
      </c>
      <c r="T5595" s="1">
        <v>44778</v>
      </c>
      <c r="U5595" t="str">
        <f t="shared" si="435"/>
        <v>Snapple Lemonade - pineapple</v>
      </c>
      <c r="V5595" t="str">
        <f t="shared" si="436"/>
        <v>Non Carbonated</v>
      </c>
      <c r="W5595" t="s">
        <v>49</v>
      </c>
      <c r="X5595" t="b">
        <f t="shared" si="438"/>
        <v>1</v>
      </c>
      <c r="Y5595">
        <f t="shared" si="437"/>
        <v>2.5</v>
      </c>
      <c r="Z5595" s="2">
        <f t="shared" si="439"/>
        <v>1.6666666666666667</v>
      </c>
      <c r="AA5595" t="s">
        <v>832</v>
      </c>
      <c r="AB5595" t="s">
        <v>839</v>
      </c>
      <c r="AD5595" t="s">
        <v>132</v>
      </c>
      <c r="AE5595" t="s">
        <v>841</v>
      </c>
      <c r="AF5595">
        <v>2022</v>
      </c>
    </row>
    <row r="5596" spans="1:32" x14ac:dyDescent="0.25">
      <c r="A5596" t="s">
        <v>29</v>
      </c>
      <c r="B5596" t="s">
        <v>67</v>
      </c>
      <c r="C5596" t="s">
        <v>68</v>
      </c>
      <c r="D5596" t="s">
        <v>69</v>
      </c>
      <c r="E5596">
        <f>_xlfn.XLOOKUP(Table1[[#This Row],[Location]],'Location analysis'!A:A,'Location analysis'!B:B)</f>
        <v>40.435699999999997</v>
      </c>
      <c r="F5596">
        <f>_xlfn.XLOOKUP(Table1[[#This Row],[Location]],'Location analysis'!A:A,'Location analysis'!C:C)</f>
        <v>-74.125200000000007</v>
      </c>
      <c r="G5596" t="s">
        <v>81</v>
      </c>
      <c r="H5596" t="s">
        <v>43</v>
      </c>
      <c r="I5596">
        <v>15482974550</v>
      </c>
      <c r="J5596" t="s">
        <v>840</v>
      </c>
      <c r="K5596" t="s">
        <v>36</v>
      </c>
      <c r="L5596">
        <v>138</v>
      </c>
      <c r="M5596">
        <v>2.5</v>
      </c>
      <c r="N5596">
        <v>1</v>
      </c>
      <c r="O5596">
        <v>138</v>
      </c>
      <c r="P5596">
        <v>2.5</v>
      </c>
      <c r="Q5596">
        <v>1</v>
      </c>
      <c r="R5596">
        <v>2.5</v>
      </c>
      <c r="S5596">
        <v>5</v>
      </c>
      <c r="T5596" s="1">
        <v>44778</v>
      </c>
      <c r="U5596" t="str">
        <f t="shared" si="435"/>
        <v>KitKat - Crisp Wafers</v>
      </c>
      <c r="V5596" t="str">
        <f t="shared" si="436"/>
        <v>Food</v>
      </c>
      <c r="W5596" t="s">
        <v>43</v>
      </c>
      <c r="X5596" t="b">
        <f t="shared" si="438"/>
        <v>1</v>
      </c>
      <c r="Y5596">
        <f t="shared" si="437"/>
        <v>2.5</v>
      </c>
      <c r="Z5596" s="2">
        <f t="shared" si="439"/>
        <v>1.6666666666666667</v>
      </c>
      <c r="AA5596" t="s">
        <v>82</v>
      </c>
      <c r="AB5596" t="s">
        <v>83</v>
      </c>
      <c r="AD5596" t="s">
        <v>132</v>
      </c>
      <c r="AE5596" t="s">
        <v>841</v>
      </c>
      <c r="AF5596">
        <v>2022</v>
      </c>
    </row>
    <row r="5597" spans="1:32" x14ac:dyDescent="0.25">
      <c r="A5597" t="s">
        <v>29</v>
      </c>
      <c r="B5597" t="s">
        <v>394</v>
      </c>
      <c r="C5597" t="s">
        <v>395</v>
      </c>
      <c r="D5597" t="s">
        <v>396</v>
      </c>
      <c r="E5597">
        <f>_xlfn.XLOOKUP(Table1[[#This Row],[Location]],'Location analysis'!A:A,'Location analysis'!B:B)</f>
        <v>40.416893999999999</v>
      </c>
      <c r="F5597">
        <f>_xlfn.XLOOKUP(Table1[[#This Row],[Location]],'Location analysis'!A:A,'Location analysis'!C:C)</f>
        <v>-74.420399000000003</v>
      </c>
      <c r="G5597" t="s">
        <v>203</v>
      </c>
      <c r="H5597" t="s">
        <v>43</v>
      </c>
      <c r="I5597">
        <v>15483035655</v>
      </c>
      <c r="J5597" t="s">
        <v>840</v>
      </c>
      <c r="K5597" t="s">
        <v>51</v>
      </c>
      <c r="L5597">
        <v>123</v>
      </c>
      <c r="M5597">
        <v>1.5</v>
      </c>
      <c r="N5597">
        <v>1</v>
      </c>
      <c r="O5597">
        <v>123</v>
      </c>
      <c r="P5597">
        <v>1.5</v>
      </c>
      <c r="Q5597">
        <v>1</v>
      </c>
      <c r="R5597">
        <v>1.5</v>
      </c>
      <c r="S5597">
        <v>1.5</v>
      </c>
      <c r="T5597" s="1">
        <v>44778</v>
      </c>
      <c r="U5597" t="str">
        <f t="shared" si="435"/>
        <v>CheezIt - White Cheddar</v>
      </c>
      <c r="V5597" t="str">
        <f t="shared" si="436"/>
        <v>Food</v>
      </c>
      <c r="W5597" t="s">
        <v>43</v>
      </c>
      <c r="X5597" t="b">
        <f t="shared" si="438"/>
        <v>1</v>
      </c>
      <c r="Y5597">
        <f t="shared" si="437"/>
        <v>1.5</v>
      </c>
      <c r="Z5597" s="2">
        <f t="shared" si="439"/>
        <v>1</v>
      </c>
      <c r="AA5597" t="s">
        <v>193</v>
      </c>
      <c r="AB5597" t="s">
        <v>204</v>
      </c>
      <c r="AD5597" t="s">
        <v>132</v>
      </c>
      <c r="AE5597" t="s">
        <v>841</v>
      </c>
      <c r="AF5597">
        <v>2022</v>
      </c>
    </row>
    <row r="5598" spans="1:32" x14ac:dyDescent="0.25">
      <c r="A5598" t="s">
        <v>29</v>
      </c>
      <c r="B5598" t="s">
        <v>394</v>
      </c>
      <c r="C5598" t="s">
        <v>395</v>
      </c>
      <c r="D5598" t="s">
        <v>396</v>
      </c>
      <c r="E5598">
        <f>_xlfn.XLOOKUP(Table1[[#This Row],[Location]],'Location analysis'!A:A,'Location analysis'!B:B)</f>
        <v>40.416893999999999</v>
      </c>
      <c r="F5598">
        <f>_xlfn.XLOOKUP(Table1[[#This Row],[Location]],'Location analysis'!A:A,'Location analysis'!C:C)</f>
        <v>-74.420399000000003</v>
      </c>
      <c r="G5598" t="s">
        <v>384</v>
      </c>
      <c r="H5598" t="s">
        <v>43</v>
      </c>
      <c r="I5598">
        <v>15483096576</v>
      </c>
      <c r="J5598" t="s">
        <v>840</v>
      </c>
      <c r="K5598" t="s">
        <v>51</v>
      </c>
      <c r="L5598">
        <v>124</v>
      </c>
      <c r="M5598">
        <v>1.5</v>
      </c>
      <c r="N5598">
        <v>1</v>
      </c>
      <c r="O5598">
        <v>124</v>
      </c>
      <c r="P5598">
        <v>1.5</v>
      </c>
      <c r="Q5598">
        <v>1</v>
      </c>
      <c r="R5598">
        <v>1.5</v>
      </c>
      <c r="S5598">
        <v>1.5</v>
      </c>
      <c r="T5598" s="1">
        <v>44778</v>
      </c>
      <c r="U5598" t="str">
        <f t="shared" si="435"/>
        <v>CheezIt - Cheddar Sour Cream and Onion</v>
      </c>
      <c r="V5598" t="str">
        <f t="shared" si="436"/>
        <v>Food</v>
      </c>
      <c r="W5598" t="s">
        <v>43</v>
      </c>
      <c r="X5598" t="b">
        <f t="shared" si="438"/>
        <v>1</v>
      </c>
      <c r="Y5598">
        <f t="shared" si="437"/>
        <v>1.5</v>
      </c>
      <c r="Z5598" s="2">
        <f t="shared" si="439"/>
        <v>1</v>
      </c>
      <c r="AA5598" t="s">
        <v>193</v>
      </c>
      <c r="AB5598" t="s">
        <v>386</v>
      </c>
      <c r="AD5598" t="s">
        <v>132</v>
      </c>
      <c r="AE5598" t="s">
        <v>841</v>
      </c>
      <c r="AF5598">
        <v>2022</v>
      </c>
    </row>
    <row r="5599" spans="1:32" x14ac:dyDescent="0.25">
      <c r="A5599" t="s">
        <v>29</v>
      </c>
      <c r="B5599" t="s">
        <v>394</v>
      </c>
      <c r="C5599" t="s">
        <v>395</v>
      </c>
      <c r="D5599" t="s">
        <v>396</v>
      </c>
      <c r="E5599">
        <f>_xlfn.XLOOKUP(Table1[[#This Row],[Location]],'Location analysis'!A:A,'Location analysis'!B:B)</f>
        <v>40.416893999999999</v>
      </c>
      <c r="F5599">
        <f>_xlfn.XLOOKUP(Table1[[#This Row],[Location]],'Location analysis'!A:A,'Location analysis'!C:C)</f>
        <v>-74.420399000000003</v>
      </c>
      <c r="G5599" t="s">
        <v>81</v>
      </c>
      <c r="H5599" t="s">
        <v>43</v>
      </c>
      <c r="I5599">
        <v>15483235407</v>
      </c>
      <c r="J5599" t="s">
        <v>840</v>
      </c>
      <c r="K5599" t="s">
        <v>51</v>
      </c>
      <c r="L5599">
        <v>138</v>
      </c>
      <c r="M5599">
        <v>2</v>
      </c>
      <c r="N5599">
        <v>1</v>
      </c>
      <c r="O5599">
        <v>138</v>
      </c>
      <c r="P5599">
        <v>2</v>
      </c>
      <c r="Q5599">
        <v>1</v>
      </c>
      <c r="R5599">
        <v>2</v>
      </c>
      <c r="S5599">
        <v>2</v>
      </c>
      <c r="T5599" s="1">
        <v>44778</v>
      </c>
      <c r="U5599" t="str">
        <f t="shared" si="435"/>
        <v>KitKat - Crisp Wafers</v>
      </c>
      <c r="V5599" t="str">
        <f t="shared" si="436"/>
        <v>Food</v>
      </c>
      <c r="W5599" t="s">
        <v>43</v>
      </c>
      <c r="X5599" t="b">
        <f t="shared" si="438"/>
        <v>1</v>
      </c>
      <c r="Y5599">
        <f t="shared" si="437"/>
        <v>2</v>
      </c>
      <c r="Z5599" s="2">
        <f t="shared" si="439"/>
        <v>1.3333333333333333</v>
      </c>
      <c r="AA5599" t="s">
        <v>82</v>
      </c>
      <c r="AB5599" t="s">
        <v>83</v>
      </c>
      <c r="AD5599" t="s">
        <v>132</v>
      </c>
      <c r="AE5599" t="s">
        <v>841</v>
      </c>
      <c r="AF5599">
        <v>2022</v>
      </c>
    </row>
    <row r="5600" spans="1:32" x14ac:dyDescent="0.25">
      <c r="A5600" t="s">
        <v>29</v>
      </c>
      <c r="B5600" t="s">
        <v>394</v>
      </c>
      <c r="C5600" t="s">
        <v>395</v>
      </c>
      <c r="D5600" t="s">
        <v>396</v>
      </c>
      <c r="E5600">
        <f>_xlfn.XLOOKUP(Table1[[#This Row],[Location]],'Location analysis'!A:A,'Location analysis'!B:B)</f>
        <v>40.416893999999999</v>
      </c>
      <c r="F5600">
        <f>_xlfn.XLOOKUP(Table1[[#This Row],[Location]],'Location analysis'!A:A,'Location analysis'!C:C)</f>
        <v>-74.420399000000003</v>
      </c>
      <c r="G5600" t="s">
        <v>148</v>
      </c>
      <c r="H5600" t="s">
        <v>49</v>
      </c>
      <c r="I5600">
        <v>15483530038</v>
      </c>
      <c r="J5600" t="s">
        <v>840</v>
      </c>
      <c r="K5600" t="s">
        <v>51</v>
      </c>
      <c r="L5600">
        <v>141</v>
      </c>
      <c r="M5600">
        <v>2</v>
      </c>
      <c r="N5600">
        <v>1</v>
      </c>
      <c r="O5600">
        <v>141</v>
      </c>
      <c r="P5600">
        <v>2</v>
      </c>
      <c r="Q5600">
        <v>1</v>
      </c>
      <c r="R5600">
        <v>2</v>
      </c>
      <c r="S5600">
        <v>2</v>
      </c>
      <c r="T5600" s="1">
        <v>44778</v>
      </c>
      <c r="U5600" t="str">
        <f t="shared" si="435"/>
        <v>V8 Vegetable Juice - Original</v>
      </c>
      <c r="V5600" t="str">
        <f t="shared" si="436"/>
        <v>Non Carbonated</v>
      </c>
      <c r="W5600" t="s">
        <v>49</v>
      </c>
      <c r="X5600" t="b">
        <f t="shared" si="438"/>
        <v>1</v>
      </c>
      <c r="Y5600">
        <f t="shared" si="437"/>
        <v>2</v>
      </c>
      <c r="Z5600" s="2">
        <f t="shared" si="439"/>
        <v>1.3333333333333333</v>
      </c>
      <c r="AA5600" t="s">
        <v>149</v>
      </c>
      <c r="AB5600" t="s">
        <v>150</v>
      </c>
      <c r="AD5600" t="s">
        <v>132</v>
      </c>
      <c r="AE5600" t="s">
        <v>841</v>
      </c>
      <c r="AF5600">
        <v>2022</v>
      </c>
    </row>
    <row r="5601" spans="1:32" x14ac:dyDescent="0.25">
      <c r="A5601" t="s">
        <v>29</v>
      </c>
      <c r="B5601" t="s">
        <v>67</v>
      </c>
      <c r="C5601" t="s">
        <v>68</v>
      </c>
      <c r="D5601" t="s">
        <v>69</v>
      </c>
      <c r="E5601">
        <f>_xlfn.XLOOKUP(Table1[[#This Row],[Location]],'Location analysis'!A:A,'Location analysis'!B:B)</f>
        <v>40.435699999999997</v>
      </c>
      <c r="F5601">
        <f>_xlfn.XLOOKUP(Table1[[#This Row],[Location]],'Location analysis'!A:A,'Location analysis'!C:C)</f>
        <v>-74.125200000000007</v>
      </c>
      <c r="G5601" t="s">
        <v>738</v>
      </c>
      <c r="H5601" t="s">
        <v>34</v>
      </c>
      <c r="I5601">
        <v>15483567838</v>
      </c>
      <c r="J5601" t="s">
        <v>840</v>
      </c>
      <c r="K5601" t="s">
        <v>51</v>
      </c>
      <c r="L5601">
        <v>141</v>
      </c>
      <c r="M5601">
        <v>1.5</v>
      </c>
      <c r="N5601">
        <v>1</v>
      </c>
      <c r="O5601">
        <v>141</v>
      </c>
      <c r="P5601">
        <v>1.5</v>
      </c>
      <c r="Q5601">
        <v>1</v>
      </c>
      <c r="R5601">
        <v>1.5</v>
      </c>
      <c r="S5601">
        <v>1.5</v>
      </c>
      <c r="T5601" s="1">
        <v>44778</v>
      </c>
      <c r="U5601" t="str">
        <f t="shared" si="435"/>
        <v>Coca Cola - Regular</v>
      </c>
      <c r="V5601" t="str">
        <f t="shared" si="436"/>
        <v>Carbonated</v>
      </c>
      <c r="W5601" t="s">
        <v>34</v>
      </c>
      <c r="X5601" t="b">
        <f t="shared" si="438"/>
        <v>1</v>
      </c>
      <c r="Y5601">
        <f t="shared" si="437"/>
        <v>1.5</v>
      </c>
      <c r="Z5601" s="2">
        <f t="shared" si="439"/>
        <v>1</v>
      </c>
      <c r="AA5601" t="s">
        <v>183</v>
      </c>
      <c r="AB5601" t="s">
        <v>739</v>
      </c>
      <c r="AD5601" t="s">
        <v>132</v>
      </c>
      <c r="AE5601" t="s">
        <v>841</v>
      </c>
      <c r="AF5601">
        <v>2022</v>
      </c>
    </row>
    <row r="5602" spans="1:32" x14ac:dyDescent="0.25">
      <c r="A5602" t="s">
        <v>29</v>
      </c>
      <c r="B5602" t="s">
        <v>67</v>
      </c>
      <c r="C5602" t="s">
        <v>68</v>
      </c>
      <c r="D5602" t="s">
        <v>69</v>
      </c>
      <c r="E5602">
        <f>_xlfn.XLOOKUP(Table1[[#This Row],[Location]],'Location analysis'!A:A,'Location analysis'!B:B)</f>
        <v>40.435699999999997</v>
      </c>
      <c r="F5602">
        <f>_xlfn.XLOOKUP(Table1[[#This Row],[Location]],'Location analysis'!A:A,'Location analysis'!C:C)</f>
        <v>-74.125200000000007</v>
      </c>
      <c r="G5602" t="s">
        <v>264</v>
      </c>
      <c r="H5602" t="s">
        <v>43</v>
      </c>
      <c r="I5602">
        <v>15483571317</v>
      </c>
      <c r="J5602" t="s">
        <v>840</v>
      </c>
      <c r="K5602" t="s">
        <v>51</v>
      </c>
      <c r="L5602">
        <v>112</v>
      </c>
      <c r="M5602">
        <v>1.5</v>
      </c>
      <c r="N5602">
        <v>1</v>
      </c>
      <c r="O5602">
        <v>112</v>
      </c>
      <c r="P5602">
        <v>1.5</v>
      </c>
      <c r="Q5602">
        <v>1</v>
      </c>
      <c r="R5602">
        <v>1.5</v>
      </c>
      <c r="S5602">
        <v>1.5</v>
      </c>
      <c r="T5602" s="1">
        <v>44778</v>
      </c>
      <c r="U5602" t="str">
        <f t="shared" si="435"/>
        <v>Funyuns - Flaming Hot</v>
      </c>
      <c r="V5602" t="str">
        <f t="shared" si="436"/>
        <v>Food</v>
      </c>
      <c r="W5602" t="s">
        <v>43</v>
      </c>
      <c r="X5602" t="b">
        <f t="shared" si="438"/>
        <v>1</v>
      </c>
      <c r="Y5602">
        <f t="shared" si="437"/>
        <v>1.5</v>
      </c>
      <c r="Z5602" s="2">
        <f t="shared" si="439"/>
        <v>1</v>
      </c>
      <c r="AA5602" t="s">
        <v>265</v>
      </c>
      <c r="AB5602" t="s">
        <v>122</v>
      </c>
      <c r="AD5602" t="s">
        <v>132</v>
      </c>
      <c r="AE5602" t="s">
        <v>841</v>
      </c>
      <c r="AF5602">
        <v>2022</v>
      </c>
    </row>
    <row r="5603" spans="1:32" x14ac:dyDescent="0.25">
      <c r="A5603" t="s">
        <v>29</v>
      </c>
      <c r="B5603" t="s">
        <v>394</v>
      </c>
      <c r="C5603" t="s">
        <v>395</v>
      </c>
      <c r="D5603" t="s">
        <v>396</v>
      </c>
      <c r="E5603">
        <f>_xlfn.XLOOKUP(Table1[[#This Row],[Location]],'Location analysis'!A:A,'Location analysis'!B:B)</f>
        <v>40.416893999999999</v>
      </c>
      <c r="F5603">
        <f>_xlfn.XLOOKUP(Table1[[#This Row],[Location]],'Location analysis'!A:A,'Location analysis'!C:C)</f>
        <v>-74.420399000000003</v>
      </c>
      <c r="G5603" t="s">
        <v>125</v>
      </c>
      <c r="H5603" t="s">
        <v>97</v>
      </c>
      <c r="I5603">
        <v>15483577308</v>
      </c>
      <c r="J5603" t="s">
        <v>840</v>
      </c>
      <c r="K5603" t="s">
        <v>36</v>
      </c>
      <c r="L5603">
        <v>144</v>
      </c>
      <c r="M5603">
        <v>2</v>
      </c>
      <c r="N5603">
        <v>1</v>
      </c>
      <c r="O5603">
        <v>144</v>
      </c>
      <c r="P5603">
        <v>2</v>
      </c>
      <c r="Q5603">
        <v>1</v>
      </c>
      <c r="R5603">
        <v>2</v>
      </c>
      <c r="S5603">
        <v>2</v>
      </c>
      <c r="T5603" s="1">
        <v>44778</v>
      </c>
      <c r="U5603" t="str">
        <f t="shared" si="435"/>
        <v>S. Pellegrino Sparkling Mineral Water</v>
      </c>
      <c r="V5603" t="str">
        <f t="shared" si="436"/>
        <v>Water</v>
      </c>
      <c r="W5603" t="s">
        <v>97</v>
      </c>
      <c r="X5603" t="b">
        <f t="shared" si="438"/>
        <v>1</v>
      </c>
      <c r="Y5603">
        <f t="shared" si="437"/>
        <v>2</v>
      </c>
      <c r="Z5603" s="2">
        <f t="shared" si="439"/>
        <v>1.3333333333333333</v>
      </c>
      <c r="AA5603" t="s">
        <v>125</v>
      </c>
      <c r="AD5603" t="s">
        <v>132</v>
      </c>
      <c r="AE5603" t="s">
        <v>841</v>
      </c>
      <c r="AF5603">
        <v>2022</v>
      </c>
    </row>
    <row r="5604" spans="1:32" x14ac:dyDescent="0.25">
      <c r="A5604" t="s">
        <v>29</v>
      </c>
      <c r="B5604" t="s">
        <v>67</v>
      </c>
      <c r="C5604" t="s">
        <v>68</v>
      </c>
      <c r="D5604" t="s">
        <v>69</v>
      </c>
      <c r="E5604">
        <f>_xlfn.XLOOKUP(Table1[[#This Row],[Location]],'Location analysis'!A:A,'Location analysis'!B:B)</f>
        <v>40.435699999999997</v>
      </c>
      <c r="F5604">
        <f>_xlfn.XLOOKUP(Table1[[#This Row],[Location]],'Location analysis'!A:A,'Location analysis'!C:C)</f>
        <v>-74.125200000000007</v>
      </c>
      <c r="G5604" t="s">
        <v>70</v>
      </c>
      <c r="H5604" t="s">
        <v>34</v>
      </c>
      <c r="I5604">
        <v>15483578923</v>
      </c>
      <c r="J5604" t="s">
        <v>840</v>
      </c>
      <c r="K5604" t="s">
        <v>51</v>
      </c>
      <c r="L5604">
        <v>146</v>
      </c>
      <c r="M5604">
        <v>3</v>
      </c>
      <c r="N5604">
        <v>1</v>
      </c>
      <c r="O5604">
        <v>146</v>
      </c>
      <c r="P5604">
        <v>3</v>
      </c>
      <c r="Q5604">
        <v>1</v>
      </c>
      <c r="R5604">
        <v>3</v>
      </c>
      <c r="S5604">
        <v>3</v>
      </c>
      <c r="T5604" s="1">
        <v>44778</v>
      </c>
      <c r="U5604" t="str">
        <f t="shared" si="435"/>
        <v>Monster Energy Original</v>
      </c>
      <c r="V5604" t="str">
        <f t="shared" si="436"/>
        <v>Carbonated</v>
      </c>
      <c r="W5604" t="s">
        <v>34</v>
      </c>
      <c r="X5604" t="b">
        <f t="shared" si="438"/>
        <v>1</v>
      </c>
      <c r="Y5604">
        <f t="shared" si="437"/>
        <v>3</v>
      </c>
      <c r="Z5604" s="2">
        <f t="shared" si="439"/>
        <v>2</v>
      </c>
      <c r="AA5604" t="s">
        <v>70</v>
      </c>
      <c r="AD5604" t="s">
        <v>132</v>
      </c>
      <c r="AE5604" t="s">
        <v>841</v>
      </c>
      <c r="AF5604">
        <v>2022</v>
      </c>
    </row>
    <row r="5605" spans="1:32" x14ac:dyDescent="0.25">
      <c r="A5605" t="s">
        <v>29</v>
      </c>
      <c r="B5605" t="s">
        <v>67</v>
      </c>
      <c r="C5605" t="s">
        <v>68</v>
      </c>
      <c r="D5605" t="s">
        <v>69</v>
      </c>
      <c r="E5605">
        <f>_xlfn.XLOOKUP(Table1[[#This Row],[Location]],'Location analysis'!A:A,'Location analysis'!B:B)</f>
        <v>40.435699999999997</v>
      </c>
      <c r="F5605">
        <f>_xlfn.XLOOKUP(Table1[[#This Row],[Location]],'Location analysis'!A:A,'Location analysis'!C:C)</f>
        <v>-74.125200000000007</v>
      </c>
      <c r="G5605" t="s">
        <v>738</v>
      </c>
      <c r="H5605" t="s">
        <v>34</v>
      </c>
      <c r="I5605">
        <v>15483732434</v>
      </c>
      <c r="J5605" t="s">
        <v>840</v>
      </c>
      <c r="K5605" t="s">
        <v>51</v>
      </c>
      <c r="L5605">
        <v>142</v>
      </c>
      <c r="M5605">
        <v>1.5</v>
      </c>
      <c r="N5605">
        <v>1</v>
      </c>
      <c r="O5605">
        <v>142</v>
      </c>
      <c r="P5605">
        <v>1.5</v>
      </c>
      <c r="Q5605">
        <v>1</v>
      </c>
      <c r="R5605">
        <v>1.5</v>
      </c>
      <c r="S5605">
        <v>1.5</v>
      </c>
      <c r="T5605" s="1">
        <v>44778</v>
      </c>
      <c r="U5605" t="str">
        <f t="shared" si="435"/>
        <v>Coca Cola - Regular</v>
      </c>
      <c r="V5605" t="str">
        <f t="shared" si="436"/>
        <v>Carbonated</v>
      </c>
      <c r="W5605" t="s">
        <v>34</v>
      </c>
      <c r="X5605" t="b">
        <f t="shared" si="438"/>
        <v>1</v>
      </c>
      <c r="Y5605">
        <f t="shared" si="437"/>
        <v>1.5</v>
      </c>
      <c r="Z5605" s="2">
        <f t="shared" si="439"/>
        <v>1</v>
      </c>
      <c r="AA5605" t="s">
        <v>183</v>
      </c>
      <c r="AB5605" t="s">
        <v>739</v>
      </c>
      <c r="AD5605" t="s">
        <v>132</v>
      </c>
      <c r="AE5605" t="s">
        <v>841</v>
      </c>
      <c r="AF5605">
        <v>2022</v>
      </c>
    </row>
    <row r="5606" spans="1:32" x14ac:dyDescent="0.25">
      <c r="A5606" t="s">
        <v>29</v>
      </c>
      <c r="B5606" t="s">
        <v>67</v>
      </c>
      <c r="C5606" t="s">
        <v>68</v>
      </c>
      <c r="D5606" t="s">
        <v>69</v>
      </c>
      <c r="E5606">
        <f>_xlfn.XLOOKUP(Table1[[#This Row],[Location]],'Location analysis'!A:A,'Location analysis'!B:B)</f>
        <v>40.435699999999997</v>
      </c>
      <c r="F5606">
        <f>_xlfn.XLOOKUP(Table1[[#This Row],[Location]],'Location analysis'!A:A,'Location analysis'!C:C)</f>
        <v>-74.125200000000007</v>
      </c>
      <c r="G5606" t="s">
        <v>405</v>
      </c>
      <c r="H5606" t="s">
        <v>43</v>
      </c>
      <c r="I5606">
        <v>15483748423</v>
      </c>
      <c r="J5606" t="s">
        <v>840</v>
      </c>
      <c r="K5606" t="s">
        <v>51</v>
      </c>
      <c r="L5606">
        <v>124</v>
      </c>
      <c r="M5606">
        <v>1.5</v>
      </c>
      <c r="N5606">
        <v>1</v>
      </c>
      <c r="O5606">
        <v>124</v>
      </c>
      <c r="P5606">
        <v>1.5</v>
      </c>
      <c r="Q5606">
        <v>1</v>
      </c>
      <c r="R5606">
        <v>1.5</v>
      </c>
      <c r="S5606">
        <v>1.5</v>
      </c>
      <c r="T5606" s="1">
        <v>44778</v>
      </c>
      <c r="U5606" t="str">
        <f t="shared" si="435"/>
        <v>Cheetos - Crunchy</v>
      </c>
      <c r="V5606" t="str">
        <f t="shared" si="436"/>
        <v>Food</v>
      </c>
      <c r="W5606" t="s">
        <v>43</v>
      </c>
      <c r="X5606" t="b">
        <f t="shared" si="438"/>
        <v>1</v>
      </c>
      <c r="Y5606">
        <f t="shared" si="437"/>
        <v>1.5</v>
      </c>
      <c r="Z5606" s="2">
        <f t="shared" si="439"/>
        <v>1</v>
      </c>
      <c r="AA5606" t="s">
        <v>101</v>
      </c>
      <c r="AB5606" t="s">
        <v>406</v>
      </c>
      <c r="AD5606" t="s">
        <v>132</v>
      </c>
      <c r="AE5606" t="s">
        <v>841</v>
      </c>
      <c r="AF5606">
        <v>2022</v>
      </c>
    </row>
    <row r="5607" spans="1:32" x14ac:dyDescent="0.25">
      <c r="A5607" t="s">
        <v>29</v>
      </c>
      <c r="B5607" t="s">
        <v>30</v>
      </c>
      <c r="C5607" t="s">
        <v>31</v>
      </c>
      <c r="D5607" t="s">
        <v>32</v>
      </c>
      <c r="E5607">
        <f>_xlfn.XLOOKUP(Table1[[#This Row],[Location]],'Location analysis'!A:A,'Location analysis'!B:B)</f>
        <v>40.423690999999998</v>
      </c>
      <c r="F5607">
        <f>_xlfn.XLOOKUP(Table1[[#This Row],[Location]],'Location analysis'!A:A,'Location analysis'!C:C)</f>
        <v>-74.380831999999998</v>
      </c>
      <c r="G5607" t="s">
        <v>128</v>
      </c>
      <c r="H5607" t="s">
        <v>43</v>
      </c>
      <c r="I5607">
        <v>15483822932</v>
      </c>
      <c r="J5607" t="s">
        <v>840</v>
      </c>
      <c r="K5607" t="s">
        <v>36</v>
      </c>
      <c r="L5607">
        <v>110</v>
      </c>
      <c r="M5607">
        <v>1.5</v>
      </c>
      <c r="N5607">
        <v>1</v>
      </c>
      <c r="O5607">
        <v>110</v>
      </c>
      <c r="P5607">
        <v>1.5</v>
      </c>
      <c r="Q5607">
        <v>1</v>
      </c>
      <c r="R5607">
        <v>1.5</v>
      </c>
      <c r="S5607">
        <v>1.5</v>
      </c>
      <c r="T5607" s="1">
        <v>44778</v>
      </c>
      <c r="U5607" t="str">
        <f t="shared" si="435"/>
        <v>SunChips Multigrain - Salsa</v>
      </c>
      <c r="V5607" t="str">
        <f t="shared" si="436"/>
        <v>Food</v>
      </c>
      <c r="W5607" t="s">
        <v>43</v>
      </c>
      <c r="X5607" t="b">
        <f t="shared" si="438"/>
        <v>1</v>
      </c>
      <c r="Y5607">
        <f t="shared" si="437"/>
        <v>1.5</v>
      </c>
      <c r="Z5607" s="2">
        <f t="shared" si="439"/>
        <v>1</v>
      </c>
      <c r="AA5607" t="s">
        <v>129</v>
      </c>
      <c r="AB5607" t="s">
        <v>130</v>
      </c>
      <c r="AD5607" t="s">
        <v>132</v>
      </c>
      <c r="AE5607" t="s">
        <v>841</v>
      </c>
      <c r="AF5607">
        <v>2022</v>
      </c>
    </row>
    <row r="5608" spans="1:32" x14ac:dyDescent="0.25">
      <c r="A5608" t="s">
        <v>29</v>
      </c>
      <c r="B5608" t="s">
        <v>67</v>
      </c>
      <c r="C5608" t="s">
        <v>68</v>
      </c>
      <c r="D5608" t="s">
        <v>69</v>
      </c>
      <c r="E5608">
        <f>_xlfn.XLOOKUP(Table1[[#This Row],[Location]],'Location analysis'!A:A,'Location analysis'!B:B)</f>
        <v>40.435699999999997</v>
      </c>
      <c r="F5608">
        <f>_xlfn.XLOOKUP(Table1[[#This Row],[Location]],'Location analysis'!A:A,'Location analysis'!C:C)</f>
        <v>-74.125200000000007</v>
      </c>
      <c r="G5608" t="s">
        <v>70</v>
      </c>
      <c r="H5608" t="s">
        <v>34</v>
      </c>
      <c r="I5608">
        <v>15483835750</v>
      </c>
      <c r="J5608" t="s">
        <v>840</v>
      </c>
      <c r="K5608" t="s">
        <v>51</v>
      </c>
      <c r="L5608">
        <v>146</v>
      </c>
      <c r="M5608">
        <v>3</v>
      </c>
      <c r="N5608">
        <v>1</v>
      </c>
      <c r="O5608">
        <v>146</v>
      </c>
      <c r="P5608">
        <v>3</v>
      </c>
      <c r="Q5608">
        <v>1</v>
      </c>
      <c r="R5608">
        <v>3</v>
      </c>
      <c r="S5608">
        <v>3</v>
      </c>
      <c r="T5608" s="1">
        <v>44778</v>
      </c>
      <c r="U5608" t="str">
        <f t="shared" si="435"/>
        <v>Monster Energy Original</v>
      </c>
      <c r="V5608" t="str">
        <f t="shared" si="436"/>
        <v>Carbonated</v>
      </c>
      <c r="W5608" t="s">
        <v>34</v>
      </c>
      <c r="X5608" t="b">
        <f t="shared" si="438"/>
        <v>1</v>
      </c>
      <c r="Y5608">
        <f t="shared" si="437"/>
        <v>3</v>
      </c>
      <c r="Z5608" s="2">
        <f t="shared" si="439"/>
        <v>2</v>
      </c>
      <c r="AA5608" t="s">
        <v>70</v>
      </c>
      <c r="AD5608" t="s">
        <v>132</v>
      </c>
      <c r="AE5608" t="s">
        <v>841</v>
      </c>
      <c r="AF5608">
        <v>2022</v>
      </c>
    </row>
    <row r="5609" spans="1:32" x14ac:dyDescent="0.25">
      <c r="A5609" t="s">
        <v>29</v>
      </c>
      <c r="B5609" t="s">
        <v>67</v>
      </c>
      <c r="C5609" t="s">
        <v>68</v>
      </c>
      <c r="D5609" t="s">
        <v>69</v>
      </c>
      <c r="E5609">
        <f>_xlfn.XLOOKUP(Table1[[#This Row],[Location]],'Location analysis'!A:A,'Location analysis'!B:B)</f>
        <v>40.435699999999997</v>
      </c>
      <c r="F5609">
        <f>_xlfn.XLOOKUP(Table1[[#This Row],[Location]],'Location analysis'!A:A,'Location analysis'!C:C)</f>
        <v>-74.125200000000007</v>
      </c>
      <c r="G5609" t="s">
        <v>70</v>
      </c>
      <c r="H5609" t="s">
        <v>34</v>
      </c>
      <c r="I5609">
        <v>15483838339</v>
      </c>
      <c r="J5609" t="s">
        <v>840</v>
      </c>
      <c r="K5609" t="s">
        <v>51</v>
      </c>
      <c r="L5609">
        <v>146</v>
      </c>
      <c r="M5609">
        <v>3</v>
      </c>
      <c r="N5609">
        <v>1</v>
      </c>
      <c r="O5609">
        <v>146</v>
      </c>
      <c r="P5609">
        <v>3</v>
      </c>
      <c r="Q5609">
        <v>1</v>
      </c>
      <c r="R5609">
        <v>3</v>
      </c>
      <c r="S5609">
        <v>3</v>
      </c>
      <c r="T5609" s="1">
        <v>44778</v>
      </c>
      <c r="U5609" t="str">
        <f t="shared" si="435"/>
        <v>Monster Energy Original</v>
      </c>
      <c r="V5609" t="str">
        <f t="shared" si="436"/>
        <v>Carbonated</v>
      </c>
      <c r="W5609" t="s">
        <v>34</v>
      </c>
      <c r="X5609" t="b">
        <f t="shared" si="438"/>
        <v>1</v>
      </c>
      <c r="Y5609">
        <f t="shared" si="437"/>
        <v>3</v>
      </c>
      <c r="Z5609" s="2">
        <f t="shared" si="439"/>
        <v>2</v>
      </c>
      <c r="AA5609" t="s">
        <v>70</v>
      </c>
      <c r="AD5609" t="s">
        <v>132</v>
      </c>
      <c r="AE5609" t="s">
        <v>841</v>
      </c>
      <c r="AF5609">
        <v>2022</v>
      </c>
    </row>
    <row r="5610" spans="1:32" x14ac:dyDescent="0.25">
      <c r="A5610" t="s">
        <v>29</v>
      </c>
      <c r="B5610" t="s">
        <v>394</v>
      </c>
      <c r="C5610" t="s">
        <v>395</v>
      </c>
      <c r="D5610" t="s">
        <v>396</v>
      </c>
      <c r="E5610">
        <f>_xlfn.XLOOKUP(Table1[[#This Row],[Location]],'Location analysis'!A:A,'Location analysis'!B:B)</f>
        <v>40.416893999999999</v>
      </c>
      <c r="F5610">
        <f>_xlfn.XLOOKUP(Table1[[#This Row],[Location]],'Location analysis'!A:A,'Location analysis'!C:C)</f>
        <v>-74.420399000000003</v>
      </c>
      <c r="G5610" t="s">
        <v>192</v>
      </c>
      <c r="H5610" t="s">
        <v>43</v>
      </c>
      <c r="I5610">
        <v>15484111746</v>
      </c>
      <c r="J5610" t="s">
        <v>840</v>
      </c>
      <c r="K5610" t="s">
        <v>51</v>
      </c>
      <c r="L5610">
        <v>121</v>
      </c>
      <c r="M5610">
        <v>1.5</v>
      </c>
      <c r="N5610">
        <v>1</v>
      </c>
      <c r="O5610">
        <v>121</v>
      </c>
      <c r="P5610">
        <v>1.5</v>
      </c>
      <c r="Q5610">
        <v>1</v>
      </c>
      <c r="R5610">
        <v>1.5</v>
      </c>
      <c r="S5610">
        <v>1.5</v>
      </c>
      <c r="T5610" s="1">
        <v>44778</v>
      </c>
      <c r="U5610" t="str">
        <f t="shared" si="435"/>
        <v>CheezIt - Original</v>
      </c>
      <c r="V5610" t="str">
        <f t="shared" si="436"/>
        <v>Food</v>
      </c>
      <c r="W5610" t="s">
        <v>43</v>
      </c>
      <c r="X5610" t="b">
        <f t="shared" si="438"/>
        <v>1</v>
      </c>
      <c r="Y5610">
        <f t="shared" si="437"/>
        <v>1.5</v>
      </c>
      <c r="Z5610" s="2">
        <f t="shared" si="439"/>
        <v>1</v>
      </c>
      <c r="AA5610" t="s">
        <v>193</v>
      </c>
      <c r="AB5610" t="s">
        <v>150</v>
      </c>
      <c r="AD5610" t="s">
        <v>132</v>
      </c>
      <c r="AE5610" t="s">
        <v>841</v>
      </c>
      <c r="AF5610">
        <v>2022</v>
      </c>
    </row>
    <row r="5611" spans="1:32" x14ac:dyDescent="0.25">
      <c r="A5611" t="s">
        <v>29</v>
      </c>
      <c r="B5611" t="s">
        <v>67</v>
      </c>
      <c r="C5611" t="s">
        <v>68</v>
      </c>
      <c r="D5611" t="s">
        <v>69</v>
      </c>
      <c r="E5611">
        <f>_xlfn.XLOOKUP(Table1[[#This Row],[Location]],'Location analysis'!A:A,'Location analysis'!B:B)</f>
        <v>40.435699999999997</v>
      </c>
      <c r="F5611">
        <f>_xlfn.XLOOKUP(Table1[[#This Row],[Location]],'Location analysis'!A:A,'Location analysis'!C:C)</f>
        <v>-74.125200000000007</v>
      </c>
      <c r="G5611" t="s">
        <v>259</v>
      </c>
      <c r="H5611" t="s">
        <v>34</v>
      </c>
      <c r="I5611">
        <v>15484125563</v>
      </c>
      <c r="J5611" t="s">
        <v>840</v>
      </c>
      <c r="K5611" t="s">
        <v>51</v>
      </c>
      <c r="L5611">
        <v>140</v>
      </c>
      <c r="M5611">
        <v>1.5</v>
      </c>
      <c r="N5611">
        <v>1</v>
      </c>
      <c r="O5611">
        <v>140</v>
      </c>
      <c r="P5611">
        <v>1.5</v>
      </c>
      <c r="Q5611">
        <v>1</v>
      </c>
      <c r="R5611">
        <v>1.5</v>
      </c>
      <c r="S5611">
        <v>1.5</v>
      </c>
      <c r="T5611" s="1">
        <v>44778</v>
      </c>
      <c r="U5611" t="str">
        <f t="shared" si="435"/>
        <v>Sunkist Soda - Orange</v>
      </c>
      <c r="V5611" t="str">
        <f t="shared" si="436"/>
        <v>Carbonated</v>
      </c>
      <c r="W5611" t="s">
        <v>34</v>
      </c>
      <c r="X5611" t="b">
        <f t="shared" si="438"/>
        <v>1</v>
      </c>
      <c r="Y5611">
        <f t="shared" si="437"/>
        <v>1.5</v>
      </c>
      <c r="Z5611" s="2">
        <f t="shared" si="439"/>
        <v>1</v>
      </c>
      <c r="AA5611" t="s">
        <v>260</v>
      </c>
      <c r="AB5611" t="s">
        <v>261</v>
      </c>
      <c r="AD5611" t="s">
        <v>132</v>
      </c>
      <c r="AE5611" t="s">
        <v>841</v>
      </c>
      <c r="AF5611">
        <v>2022</v>
      </c>
    </row>
    <row r="5612" spans="1:32" x14ac:dyDescent="0.25">
      <c r="A5612" t="s">
        <v>29</v>
      </c>
      <c r="B5612" t="s">
        <v>67</v>
      </c>
      <c r="C5612" t="s">
        <v>68</v>
      </c>
      <c r="D5612" t="s">
        <v>69</v>
      </c>
      <c r="E5612">
        <f>_xlfn.XLOOKUP(Table1[[#This Row],[Location]],'Location analysis'!A:A,'Location analysis'!B:B)</f>
        <v>40.435699999999997</v>
      </c>
      <c r="F5612">
        <f>_xlfn.XLOOKUP(Table1[[#This Row],[Location]],'Location analysis'!A:A,'Location analysis'!C:C)</f>
        <v>-74.125200000000007</v>
      </c>
      <c r="G5612" t="s">
        <v>738</v>
      </c>
      <c r="H5612" t="s">
        <v>34</v>
      </c>
      <c r="I5612">
        <v>15484126573</v>
      </c>
      <c r="J5612" t="s">
        <v>840</v>
      </c>
      <c r="K5612" t="s">
        <v>51</v>
      </c>
      <c r="L5612">
        <v>142</v>
      </c>
      <c r="M5612">
        <v>1.5</v>
      </c>
      <c r="N5612">
        <v>1</v>
      </c>
      <c r="O5612">
        <v>142</v>
      </c>
      <c r="P5612">
        <v>1.5</v>
      </c>
      <c r="Q5612">
        <v>1</v>
      </c>
      <c r="R5612">
        <v>1.5</v>
      </c>
      <c r="S5612">
        <v>1.5</v>
      </c>
      <c r="T5612" s="1">
        <v>44778</v>
      </c>
      <c r="U5612" t="str">
        <f t="shared" si="435"/>
        <v>Coca Cola - Regular</v>
      </c>
      <c r="V5612" t="str">
        <f t="shared" si="436"/>
        <v>Carbonated</v>
      </c>
      <c r="W5612" t="s">
        <v>34</v>
      </c>
      <c r="X5612" t="b">
        <f t="shared" si="438"/>
        <v>1</v>
      </c>
      <c r="Y5612">
        <f t="shared" si="437"/>
        <v>1.5</v>
      </c>
      <c r="Z5612" s="2">
        <f t="shared" si="439"/>
        <v>1</v>
      </c>
      <c r="AA5612" t="s">
        <v>183</v>
      </c>
      <c r="AB5612" t="s">
        <v>739</v>
      </c>
      <c r="AD5612" t="s">
        <v>132</v>
      </c>
      <c r="AE5612" t="s">
        <v>841</v>
      </c>
      <c r="AF5612">
        <v>2022</v>
      </c>
    </row>
    <row r="5613" spans="1:32" x14ac:dyDescent="0.25">
      <c r="A5613" t="s">
        <v>29</v>
      </c>
      <c r="B5613" t="s">
        <v>30</v>
      </c>
      <c r="C5613" t="s">
        <v>31</v>
      </c>
      <c r="D5613" t="s">
        <v>32</v>
      </c>
      <c r="E5613">
        <f>_xlfn.XLOOKUP(Table1[[#This Row],[Location]],'Location analysis'!A:A,'Location analysis'!B:B)</f>
        <v>40.423690999999998</v>
      </c>
      <c r="F5613">
        <f>_xlfn.XLOOKUP(Table1[[#This Row],[Location]],'Location analysis'!A:A,'Location analysis'!C:C)</f>
        <v>-74.380831999999998</v>
      </c>
      <c r="G5613" t="s">
        <v>738</v>
      </c>
      <c r="H5613" t="s">
        <v>34</v>
      </c>
      <c r="I5613">
        <v>15484203890</v>
      </c>
      <c r="J5613" t="s">
        <v>840</v>
      </c>
      <c r="K5613" t="s">
        <v>36</v>
      </c>
      <c r="L5613">
        <v>141</v>
      </c>
      <c r="M5613">
        <v>2</v>
      </c>
      <c r="N5613">
        <v>1</v>
      </c>
      <c r="O5613">
        <v>141</v>
      </c>
      <c r="P5613">
        <v>2</v>
      </c>
      <c r="Q5613">
        <v>1</v>
      </c>
      <c r="R5613">
        <v>2</v>
      </c>
      <c r="S5613">
        <v>2</v>
      </c>
      <c r="T5613" s="1">
        <v>44778</v>
      </c>
      <c r="U5613" t="str">
        <f t="shared" si="435"/>
        <v>Coca Cola - Regular</v>
      </c>
      <c r="V5613" t="str">
        <f t="shared" si="436"/>
        <v>Carbonated</v>
      </c>
      <c r="W5613" t="s">
        <v>34</v>
      </c>
      <c r="X5613" t="b">
        <f t="shared" si="438"/>
        <v>1</v>
      </c>
      <c r="Y5613">
        <f t="shared" si="437"/>
        <v>2</v>
      </c>
      <c r="Z5613" s="2">
        <f t="shared" si="439"/>
        <v>1.3333333333333333</v>
      </c>
      <c r="AA5613" t="s">
        <v>183</v>
      </c>
      <c r="AB5613" t="s">
        <v>739</v>
      </c>
      <c r="AD5613" t="s">
        <v>132</v>
      </c>
      <c r="AE5613" t="s">
        <v>841</v>
      </c>
      <c r="AF5613">
        <v>2022</v>
      </c>
    </row>
    <row r="5614" spans="1:32" x14ac:dyDescent="0.25">
      <c r="A5614" t="s">
        <v>29</v>
      </c>
      <c r="B5614" t="s">
        <v>394</v>
      </c>
      <c r="C5614" t="s">
        <v>395</v>
      </c>
      <c r="D5614" t="s">
        <v>396</v>
      </c>
      <c r="E5614">
        <f>_xlfn.XLOOKUP(Table1[[#This Row],[Location]],'Location analysis'!A:A,'Location analysis'!B:B)</f>
        <v>40.416893999999999</v>
      </c>
      <c r="F5614">
        <f>_xlfn.XLOOKUP(Table1[[#This Row],[Location]],'Location analysis'!A:A,'Location analysis'!C:C)</f>
        <v>-74.420399000000003</v>
      </c>
      <c r="G5614" t="s">
        <v>384</v>
      </c>
      <c r="H5614" t="s">
        <v>43</v>
      </c>
      <c r="I5614">
        <v>15484232153</v>
      </c>
      <c r="J5614" t="s">
        <v>840</v>
      </c>
      <c r="K5614" t="s">
        <v>51</v>
      </c>
      <c r="L5614">
        <v>124</v>
      </c>
      <c r="M5614">
        <v>1.5</v>
      </c>
      <c r="N5614">
        <v>1</v>
      </c>
      <c r="O5614">
        <v>124</v>
      </c>
      <c r="P5614">
        <v>1.5</v>
      </c>
      <c r="Q5614">
        <v>1</v>
      </c>
      <c r="R5614">
        <v>1.5</v>
      </c>
      <c r="S5614">
        <v>1.5</v>
      </c>
      <c r="T5614" s="1">
        <v>44778</v>
      </c>
      <c r="U5614" t="str">
        <f t="shared" si="435"/>
        <v>CheezIt - Cheddar Sour Cream and Onion</v>
      </c>
      <c r="V5614" t="str">
        <f t="shared" si="436"/>
        <v>Food</v>
      </c>
      <c r="W5614" t="s">
        <v>43</v>
      </c>
      <c r="X5614" t="b">
        <f t="shared" si="438"/>
        <v>1</v>
      </c>
      <c r="Y5614">
        <f t="shared" si="437"/>
        <v>1.5</v>
      </c>
      <c r="Z5614" s="2">
        <f t="shared" si="439"/>
        <v>1</v>
      </c>
      <c r="AA5614" t="s">
        <v>193</v>
      </c>
      <c r="AB5614" t="s">
        <v>386</v>
      </c>
      <c r="AD5614" t="s">
        <v>132</v>
      </c>
      <c r="AE5614" t="s">
        <v>841</v>
      </c>
      <c r="AF5614">
        <v>2022</v>
      </c>
    </row>
    <row r="5615" spans="1:32" x14ac:dyDescent="0.25">
      <c r="A5615" t="s">
        <v>29</v>
      </c>
      <c r="B5615" t="s">
        <v>67</v>
      </c>
      <c r="C5615" t="s">
        <v>68</v>
      </c>
      <c r="D5615" t="s">
        <v>69</v>
      </c>
      <c r="E5615">
        <f>_xlfn.XLOOKUP(Table1[[#This Row],[Location]],'Location analysis'!A:A,'Location analysis'!B:B)</f>
        <v>40.435699999999997</v>
      </c>
      <c r="F5615">
        <f>_xlfn.XLOOKUP(Table1[[#This Row],[Location]],'Location analysis'!A:A,'Location analysis'!C:C)</f>
        <v>-74.125200000000007</v>
      </c>
      <c r="G5615" t="s">
        <v>738</v>
      </c>
      <c r="H5615" t="s">
        <v>34</v>
      </c>
      <c r="I5615">
        <v>15484237713</v>
      </c>
      <c r="J5615" t="s">
        <v>840</v>
      </c>
      <c r="K5615" t="s">
        <v>51</v>
      </c>
      <c r="L5615">
        <v>142</v>
      </c>
      <c r="M5615">
        <v>1.5</v>
      </c>
      <c r="N5615">
        <v>1</v>
      </c>
      <c r="O5615">
        <v>142</v>
      </c>
      <c r="P5615">
        <v>1.5</v>
      </c>
      <c r="Q5615">
        <v>1</v>
      </c>
      <c r="R5615">
        <v>1.5</v>
      </c>
      <c r="S5615">
        <v>1.5</v>
      </c>
      <c r="T5615" s="1">
        <v>44778</v>
      </c>
      <c r="U5615" t="str">
        <f t="shared" si="435"/>
        <v>Coca Cola - Regular</v>
      </c>
      <c r="V5615" t="str">
        <f t="shared" si="436"/>
        <v>Carbonated</v>
      </c>
      <c r="W5615" t="s">
        <v>34</v>
      </c>
      <c r="X5615" t="b">
        <f t="shared" si="438"/>
        <v>1</v>
      </c>
      <c r="Y5615">
        <f t="shared" si="437"/>
        <v>1.5</v>
      </c>
      <c r="Z5615" s="2">
        <f t="shared" si="439"/>
        <v>1</v>
      </c>
      <c r="AA5615" t="s">
        <v>183</v>
      </c>
      <c r="AB5615" t="s">
        <v>739</v>
      </c>
      <c r="AD5615" t="s">
        <v>132</v>
      </c>
      <c r="AE5615" t="s">
        <v>841</v>
      </c>
      <c r="AF5615">
        <v>2022</v>
      </c>
    </row>
    <row r="5616" spans="1:32" x14ac:dyDescent="0.25">
      <c r="A5616" t="s">
        <v>29</v>
      </c>
      <c r="B5616" t="s">
        <v>30</v>
      </c>
      <c r="C5616" t="s">
        <v>31</v>
      </c>
      <c r="D5616" t="s">
        <v>32</v>
      </c>
      <c r="E5616">
        <f>_xlfn.XLOOKUP(Table1[[#This Row],[Location]],'Location analysis'!A:A,'Location analysis'!B:B)</f>
        <v>40.423690999999998</v>
      </c>
      <c r="F5616">
        <f>_xlfn.XLOOKUP(Table1[[#This Row],[Location]],'Location analysis'!A:A,'Location analysis'!C:C)</f>
        <v>-74.380831999999998</v>
      </c>
      <c r="G5616" t="s">
        <v>128</v>
      </c>
      <c r="H5616" t="s">
        <v>43</v>
      </c>
      <c r="I5616">
        <v>15484260845</v>
      </c>
      <c r="J5616" t="s">
        <v>840</v>
      </c>
      <c r="K5616" t="s">
        <v>51</v>
      </c>
      <c r="L5616">
        <v>110</v>
      </c>
      <c r="M5616">
        <v>1.5</v>
      </c>
      <c r="N5616">
        <v>1</v>
      </c>
      <c r="O5616">
        <v>110</v>
      </c>
      <c r="P5616">
        <v>1.5</v>
      </c>
      <c r="Q5616">
        <v>1</v>
      </c>
      <c r="R5616">
        <v>1.5</v>
      </c>
      <c r="S5616">
        <v>1.5</v>
      </c>
      <c r="T5616" s="1">
        <v>44778</v>
      </c>
      <c r="U5616" t="str">
        <f t="shared" si="435"/>
        <v>SunChips Multigrain - Salsa</v>
      </c>
      <c r="V5616" t="str">
        <f t="shared" si="436"/>
        <v>Food</v>
      </c>
      <c r="W5616" t="s">
        <v>43</v>
      </c>
      <c r="X5616" t="b">
        <f t="shared" si="438"/>
        <v>1</v>
      </c>
      <c r="Y5616">
        <f t="shared" si="437"/>
        <v>1.5</v>
      </c>
      <c r="Z5616" s="2">
        <f t="shared" si="439"/>
        <v>1</v>
      </c>
      <c r="AA5616" t="s">
        <v>129</v>
      </c>
      <c r="AB5616" t="s">
        <v>130</v>
      </c>
      <c r="AD5616" t="s">
        <v>132</v>
      </c>
      <c r="AE5616" t="s">
        <v>841</v>
      </c>
      <c r="AF5616">
        <v>2022</v>
      </c>
    </row>
    <row r="5617" spans="1:32" x14ac:dyDescent="0.25">
      <c r="A5617" t="s">
        <v>29</v>
      </c>
      <c r="B5617" t="s">
        <v>67</v>
      </c>
      <c r="C5617" t="s">
        <v>68</v>
      </c>
      <c r="D5617" t="s">
        <v>69</v>
      </c>
      <c r="E5617">
        <f>_xlfn.XLOOKUP(Table1[[#This Row],[Location]],'Location analysis'!A:A,'Location analysis'!B:B)</f>
        <v>40.435699999999997</v>
      </c>
      <c r="F5617">
        <f>_xlfn.XLOOKUP(Table1[[#This Row],[Location]],'Location analysis'!A:A,'Location analysis'!C:C)</f>
        <v>-74.125200000000007</v>
      </c>
      <c r="G5617" t="s">
        <v>259</v>
      </c>
      <c r="H5617" t="s">
        <v>34</v>
      </c>
      <c r="I5617">
        <v>15484383403</v>
      </c>
      <c r="J5617" t="s">
        <v>840</v>
      </c>
      <c r="K5617" t="s">
        <v>51</v>
      </c>
      <c r="L5617">
        <v>140</v>
      </c>
      <c r="M5617">
        <v>1.5</v>
      </c>
      <c r="N5617">
        <v>1</v>
      </c>
      <c r="O5617">
        <v>140</v>
      </c>
      <c r="P5617">
        <v>1.5</v>
      </c>
      <c r="Q5617">
        <v>1</v>
      </c>
      <c r="R5617">
        <v>1.5</v>
      </c>
      <c r="S5617">
        <v>1.5</v>
      </c>
      <c r="T5617" s="1">
        <v>44778</v>
      </c>
      <c r="U5617" t="str">
        <f t="shared" si="435"/>
        <v>Sunkist Soda - Orange</v>
      </c>
      <c r="V5617" t="str">
        <f t="shared" si="436"/>
        <v>Carbonated</v>
      </c>
      <c r="W5617" t="s">
        <v>34</v>
      </c>
      <c r="X5617" t="b">
        <f t="shared" si="438"/>
        <v>1</v>
      </c>
      <c r="Y5617">
        <f t="shared" si="437"/>
        <v>1.5</v>
      </c>
      <c r="Z5617" s="2">
        <f t="shared" si="439"/>
        <v>1</v>
      </c>
      <c r="AA5617" t="s">
        <v>260</v>
      </c>
      <c r="AB5617" t="s">
        <v>261</v>
      </c>
      <c r="AD5617" t="s">
        <v>132</v>
      </c>
      <c r="AE5617" t="s">
        <v>841</v>
      </c>
      <c r="AF5617">
        <v>2022</v>
      </c>
    </row>
    <row r="5618" spans="1:32" x14ac:dyDescent="0.25">
      <c r="A5618" t="s">
        <v>29</v>
      </c>
      <c r="B5618" t="s">
        <v>46</v>
      </c>
      <c r="C5618" t="s">
        <v>31</v>
      </c>
      <c r="D5618" t="s">
        <v>47</v>
      </c>
      <c r="E5618">
        <f>_xlfn.XLOOKUP(Table1[[#This Row],[Location]],'Location analysis'!A:A,'Location analysis'!B:B)</f>
        <v>40.423690999999998</v>
      </c>
      <c r="F5618">
        <f>_xlfn.XLOOKUP(Table1[[#This Row],[Location]],'Location analysis'!A:A,'Location analysis'!C:C)</f>
        <v>-74.380831999999998</v>
      </c>
      <c r="G5618" t="s">
        <v>192</v>
      </c>
      <c r="H5618" t="s">
        <v>43</v>
      </c>
      <c r="I5618">
        <v>15484871916</v>
      </c>
      <c r="J5618" t="s">
        <v>840</v>
      </c>
      <c r="K5618" t="s">
        <v>51</v>
      </c>
      <c r="L5618">
        <v>123</v>
      </c>
      <c r="M5618">
        <v>1.5</v>
      </c>
      <c r="N5618">
        <v>1</v>
      </c>
      <c r="O5618">
        <v>123</v>
      </c>
      <c r="P5618">
        <v>1.5</v>
      </c>
      <c r="Q5618">
        <v>1</v>
      </c>
      <c r="R5618">
        <v>1.5</v>
      </c>
      <c r="S5618">
        <v>1.5</v>
      </c>
      <c r="T5618" s="1">
        <v>44778</v>
      </c>
      <c r="U5618" t="str">
        <f t="shared" si="435"/>
        <v>CheezIt - Original</v>
      </c>
      <c r="V5618" t="str">
        <f t="shared" si="436"/>
        <v>Food</v>
      </c>
      <c r="W5618" t="s">
        <v>43</v>
      </c>
      <c r="X5618" t="b">
        <f t="shared" si="438"/>
        <v>1</v>
      </c>
      <c r="Y5618">
        <f t="shared" si="437"/>
        <v>1.5</v>
      </c>
      <c r="Z5618" s="2">
        <f t="shared" si="439"/>
        <v>1</v>
      </c>
      <c r="AA5618" t="s">
        <v>193</v>
      </c>
      <c r="AB5618" t="s">
        <v>150</v>
      </c>
      <c r="AD5618" t="s">
        <v>132</v>
      </c>
      <c r="AE5618" t="s">
        <v>841</v>
      </c>
      <c r="AF5618">
        <v>2022</v>
      </c>
    </row>
    <row r="5619" spans="1:32" x14ac:dyDescent="0.25">
      <c r="A5619" t="s">
        <v>29</v>
      </c>
      <c r="B5619" t="s">
        <v>46</v>
      </c>
      <c r="C5619" t="s">
        <v>31</v>
      </c>
      <c r="D5619" t="s">
        <v>47</v>
      </c>
      <c r="E5619">
        <f>_xlfn.XLOOKUP(Table1[[#This Row],[Location]],'Location analysis'!A:A,'Location analysis'!B:B)</f>
        <v>40.423690999999998</v>
      </c>
      <c r="F5619">
        <f>_xlfn.XLOOKUP(Table1[[#This Row],[Location]],'Location analysis'!A:A,'Location analysis'!C:C)</f>
        <v>-74.380831999999998</v>
      </c>
      <c r="G5619" t="s">
        <v>192</v>
      </c>
      <c r="H5619" t="s">
        <v>43</v>
      </c>
      <c r="I5619">
        <v>15484874566</v>
      </c>
      <c r="J5619" t="s">
        <v>840</v>
      </c>
      <c r="K5619" t="s">
        <v>51</v>
      </c>
      <c r="L5619">
        <v>123</v>
      </c>
      <c r="M5619">
        <v>1.5</v>
      </c>
      <c r="N5619">
        <v>1</v>
      </c>
      <c r="O5619">
        <v>123</v>
      </c>
      <c r="P5619">
        <v>1.5</v>
      </c>
      <c r="Q5619">
        <v>1</v>
      </c>
      <c r="R5619">
        <v>1.5</v>
      </c>
      <c r="S5619">
        <v>1.5</v>
      </c>
      <c r="T5619" s="1">
        <v>44778</v>
      </c>
      <c r="U5619" t="str">
        <f t="shared" si="435"/>
        <v>CheezIt - Original</v>
      </c>
      <c r="V5619" t="str">
        <f t="shared" si="436"/>
        <v>Food</v>
      </c>
      <c r="W5619" t="s">
        <v>43</v>
      </c>
      <c r="X5619" t="b">
        <f t="shared" si="438"/>
        <v>1</v>
      </c>
      <c r="Y5619">
        <f t="shared" si="437"/>
        <v>1.5</v>
      </c>
      <c r="Z5619" s="2">
        <f t="shared" si="439"/>
        <v>1</v>
      </c>
      <c r="AA5619" t="s">
        <v>193</v>
      </c>
      <c r="AB5619" t="s">
        <v>150</v>
      </c>
      <c r="AD5619" t="s">
        <v>132</v>
      </c>
      <c r="AE5619" t="s">
        <v>841</v>
      </c>
      <c r="AF5619">
        <v>2022</v>
      </c>
    </row>
    <row r="5620" spans="1:32" x14ac:dyDescent="0.25">
      <c r="A5620" t="s">
        <v>29</v>
      </c>
      <c r="B5620" t="s">
        <v>67</v>
      </c>
      <c r="C5620" t="s">
        <v>68</v>
      </c>
      <c r="D5620" t="s">
        <v>69</v>
      </c>
      <c r="E5620">
        <f>_xlfn.XLOOKUP(Table1[[#This Row],[Location]],'Location analysis'!A:A,'Location analysis'!B:B)</f>
        <v>40.435699999999997</v>
      </c>
      <c r="F5620">
        <f>_xlfn.XLOOKUP(Table1[[#This Row],[Location]],'Location analysis'!A:A,'Location analysis'!C:C)</f>
        <v>-74.125200000000007</v>
      </c>
      <c r="G5620" t="s">
        <v>70</v>
      </c>
      <c r="H5620" t="s">
        <v>34</v>
      </c>
      <c r="I5620">
        <v>15484914491</v>
      </c>
      <c r="J5620" t="s">
        <v>840</v>
      </c>
      <c r="K5620" t="s">
        <v>51</v>
      </c>
      <c r="L5620">
        <v>146</v>
      </c>
      <c r="M5620">
        <v>3</v>
      </c>
      <c r="N5620">
        <v>1</v>
      </c>
      <c r="O5620">
        <v>146</v>
      </c>
      <c r="P5620">
        <v>3</v>
      </c>
      <c r="Q5620">
        <v>1</v>
      </c>
      <c r="R5620">
        <v>3</v>
      </c>
      <c r="S5620">
        <v>3</v>
      </c>
      <c r="T5620" s="1">
        <v>44778</v>
      </c>
      <c r="U5620" t="str">
        <f t="shared" si="435"/>
        <v>Monster Energy Original</v>
      </c>
      <c r="V5620" t="str">
        <f t="shared" si="436"/>
        <v>Carbonated</v>
      </c>
      <c r="W5620" t="s">
        <v>34</v>
      </c>
      <c r="X5620" t="b">
        <f t="shared" si="438"/>
        <v>1</v>
      </c>
      <c r="Y5620">
        <f t="shared" si="437"/>
        <v>3</v>
      </c>
      <c r="Z5620" s="2">
        <f t="shared" si="439"/>
        <v>2</v>
      </c>
      <c r="AA5620" t="s">
        <v>70</v>
      </c>
      <c r="AD5620" t="s">
        <v>132</v>
      </c>
      <c r="AE5620" t="s">
        <v>841</v>
      </c>
      <c r="AF5620">
        <v>2022</v>
      </c>
    </row>
    <row r="5621" spans="1:32" x14ac:dyDescent="0.25">
      <c r="A5621" t="s">
        <v>29</v>
      </c>
      <c r="B5621" t="s">
        <v>67</v>
      </c>
      <c r="C5621" t="s">
        <v>68</v>
      </c>
      <c r="D5621" t="s">
        <v>69</v>
      </c>
      <c r="E5621">
        <f>_xlfn.XLOOKUP(Table1[[#This Row],[Location]],'Location analysis'!A:A,'Location analysis'!B:B)</f>
        <v>40.435699999999997</v>
      </c>
      <c r="F5621">
        <f>_xlfn.XLOOKUP(Table1[[#This Row],[Location]],'Location analysis'!A:A,'Location analysis'!C:C)</f>
        <v>-74.125200000000007</v>
      </c>
      <c r="G5621" t="s">
        <v>738</v>
      </c>
      <c r="H5621" t="s">
        <v>34</v>
      </c>
      <c r="I5621">
        <v>15484931886</v>
      </c>
      <c r="J5621" t="s">
        <v>840</v>
      </c>
      <c r="K5621" t="s">
        <v>51</v>
      </c>
      <c r="L5621">
        <v>141</v>
      </c>
      <c r="M5621">
        <v>1.5</v>
      </c>
      <c r="N5621">
        <v>1</v>
      </c>
      <c r="O5621">
        <v>141</v>
      </c>
      <c r="P5621">
        <v>1.5</v>
      </c>
      <c r="Q5621">
        <v>1</v>
      </c>
      <c r="R5621">
        <v>1.5</v>
      </c>
      <c r="S5621">
        <v>1.5</v>
      </c>
      <c r="T5621" s="1">
        <v>44778</v>
      </c>
      <c r="U5621" t="str">
        <f t="shared" si="435"/>
        <v>Coca Cola - Regular</v>
      </c>
      <c r="V5621" t="str">
        <f t="shared" si="436"/>
        <v>Carbonated</v>
      </c>
      <c r="W5621" t="s">
        <v>34</v>
      </c>
      <c r="X5621" t="b">
        <f t="shared" si="438"/>
        <v>1</v>
      </c>
      <c r="Y5621">
        <f t="shared" si="437"/>
        <v>1.5</v>
      </c>
      <c r="Z5621" s="2">
        <f t="shared" si="439"/>
        <v>1</v>
      </c>
      <c r="AA5621" t="s">
        <v>183</v>
      </c>
      <c r="AB5621" t="s">
        <v>739</v>
      </c>
      <c r="AD5621" t="s">
        <v>132</v>
      </c>
      <c r="AE5621" t="s">
        <v>841</v>
      </c>
      <c r="AF5621">
        <v>2022</v>
      </c>
    </row>
    <row r="5622" spans="1:32" x14ac:dyDescent="0.25">
      <c r="A5622" t="s">
        <v>29</v>
      </c>
      <c r="B5622" t="s">
        <v>67</v>
      </c>
      <c r="C5622" t="s">
        <v>68</v>
      </c>
      <c r="D5622" t="s">
        <v>69</v>
      </c>
      <c r="E5622">
        <f>_xlfn.XLOOKUP(Table1[[#This Row],[Location]],'Location analysis'!A:A,'Location analysis'!B:B)</f>
        <v>40.435699999999997</v>
      </c>
      <c r="F5622">
        <f>_xlfn.XLOOKUP(Table1[[#This Row],[Location]],'Location analysis'!A:A,'Location analysis'!C:C)</f>
        <v>-74.125200000000007</v>
      </c>
      <c r="G5622" t="s">
        <v>738</v>
      </c>
      <c r="H5622" t="s">
        <v>34</v>
      </c>
      <c r="I5622">
        <v>15484932362</v>
      </c>
      <c r="J5622" t="s">
        <v>840</v>
      </c>
      <c r="K5622" t="s">
        <v>51</v>
      </c>
      <c r="L5622">
        <v>141</v>
      </c>
      <c r="M5622">
        <v>1.5</v>
      </c>
      <c r="N5622">
        <v>1</v>
      </c>
      <c r="O5622">
        <v>141</v>
      </c>
      <c r="P5622">
        <v>1.5</v>
      </c>
      <c r="Q5622">
        <v>1</v>
      </c>
      <c r="R5622">
        <v>1.5</v>
      </c>
      <c r="S5622">
        <v>1.5</v>
      </c>
      <c r="T5622" s="1">
        <v>44778</v>
      </c>
      <c r="U5622" t="str">
        <f t="shared" si="435"/>
        <v>Coca Cola - Regular</v>
      </c>
      <c r="V5622" t="str">
        <f t="shared" si="436"/>
        <v>Carbonated</v>
      </c>
      <c r="W5622" t="s">
        <v>34</v>
      </c>
      <c r="X5622" t="b">
        <f t="shared" si="438"/>
        <v>1</v>
      </c>
      <c r="Y5622">
        <f t="shared" si="437"/>
        <v>1.5</v>
      </c>
      <c r="Z5622" s="2">
        <f t="shared" si="439"/>
        <v>1</v>
      </c>
      <c r="AA5622" t="s">
        <v>183</v>
      </c>
      <c r="AB5622" t="s">
        <v>739</v>
      </c>
      <c r="AD5622" t="s">
        <v>132</v>
      </c>
      <c r="AE5622" t="s">
        <v>841</v>
      </c>
      <c r="AF5622">
        <v>2022</v>
      </c>
    </row>
    <row r="5623" spans="1:32" x14ac:dyDescent="0.25">
      <c r="A5623" t="s">
        <v>29</v>
      </c>
      <c r="B5623" t="s">
        <v>67</v>
      </c>
      <c r="C5623" t="s">
        <v>68</v>
      </c>
      <c r="D5623" t="s">
        <v>69</v>
      </c>
      <c r="E5623">
        <f>_xlfn.XLOOKUP(Table1[[#This Row],[Location]],'Location analysis'!A:A,'Location analysis'!B:B)</f>
        <v>40.435699999999997</v>
      </c>
      <c r="F5623">
        <f>_xlfn.XLOOKUP(Table1[[#This Row],[Location]],'Location analysis'!A:A,'Location analysis'!C:C)</f>
        <v>-74.125200000000007</v>
      </c>
      <c r="G5623" t="s">
        <v>128</v>
      </c>
      <c r="H5623" t="s">
        <v>43</v>
      </c>
      <c r="I5623">
        <v>15484933191</v>
      </c>
      <c r="J5623" t="s">
        <v>840</v>
      </c>
      <c r="K5623" t="s">
        <v>51</v>
      </c>
      <c r="L5623">
        <v>121</v>
      </c>
      <c r="M5623">
        <v>1.5</v>
      </c>
      <c r="N5623">
        <v>1</v>
      </c>
      <c r="O5623">
        <v>121</v>
      </c>
      <c r="P5623">
        <v>1.5</v>
      </c>
      <c r="Q5623">
        <v>1</v>
      </c>
      <c r="R5623">
        <v>1.5</v>
      </c>
      <c r="S5623">
        <v>1.5</v>
      </c>
      <c r="T5623" s="1">
        <v>44778</v>
      </c>
      <c r="U5623" t="str">
        <f t="shared" si="435"/>
        <v>SunChips Multigrain - Salsa</v>
      </c>
      <c r="V5623" t="str">
        <f t="shared" si="436"/>
        <v>Food</v>
      </c>
      <c r="W5623" t="s">
        <v>43</v>
      </c>
      <c r="X5623" t="b">
        <f t="shared" si="438"/>
        <v>1</v>
      </c>
      <c r="Y5623">
        <f t="shared" si="437"/>
        <v>1.5</v>
      </c>
      <c r="Z5623" s="2">
        <f t="shared" si="439"/>
        <v>1</v>
      </c>
      <c r="AA5623" t="s">
        <v>129</v>
      </c>
      <c r="AB5623" t="s">
        <v>130</v>
      </c>
      <c r="AD5623" t="s">
        <v>132</v>
      </c>
      <c r="AE5623" t="s">
        <v>841</v>
      </c>
      <c r="AF5623">
        <v>2022</v>
      </c>
    </row>
    <row r="5624" spans="1:32" x14ac:dyDescent="0.25">
      <c r="A5624" t="s">
        <v>29</v>
      </c>
      <c r="B5624" t="s">
        <v>67</v>
      </c>
      <c r="C5624" t="s">
        <v>68</v>
      </c>
      <c r="D5624" t="s">
        <v>69</v>
      </c>
      <c r="E5624">
        <f>_xlfn.XLOOKUP(Table1[[#This Row],[Location]],'Location analysis'!A:A,'Location analysis'!B:B)</f>
        <v>40.435699999999997</v>
      </c>
      <c r="F5624">
        <f>_xlfn.XLOOKUP(Table1[[#This Row],[Location]],'Location analysis'!A:A,'Location analysis'!C:C)</f>
        <v>-74.125200000000007</v>
      </c>
      <c r="G5624" t="s">
        <v>350</v>
      </c>
      <c r="H5624" t="s">
        <v>43</v>
      </c>
      <c r="I5624">
        <v>15485263740</v>
      </c>
      <c r="J5624" t="s">
        <v>840</v>
      </c>
      <c r="K5624" t="s">
        <v>51</v>
      </c>
      <c r="L5624">
        <v>125</v>
      </c>
      <c r="M5624">
        <v>1.5</v>
      </c>
      <c r="N5624">
        <v>1</v>
      </c>
      <c r="O5624">
        <v>125</v>
      </c>
      <c r="P5624">
        <v>1.5</v>
      </c>
      <c r="Q5624">
        <v>1</v>
      </c>
      <c r="R5624">
        <v>1.5</v>
      </c>
      <c r="S5624">
        <v>1.5</v>
      </c>
      <c r="T5624" s="1">
        <v>44778</v>
      </c>
      <c r="U5624" t="str">
        <f t="shared" si="435"/>
        <v>Fritos - Original</v>
      </c>
      <c r="V5624" t="str">
        <f t="shared" si="436"/>
        <v>Food</v>
      </c>
      <c r="W5624" t="s">
        <v>43</v>
      </c>
      <c r="X5624" t="b">
        <f t="shared" si="438"/>
        <v>1</v>
      </c>
      <c r="Y5624">
        <f t="shared" si="437"/>
        <v>1.5</v>
      </c>
      <c r="Z5624" s="2">
        <f t="shared" si="439"/>
        <v>1</v>
      </c>
      <c r="AA5624" t="s">
        <v>351</v>
      </c>
      <c r="AB5624" t="s">
        <v>150</v>
      </c>
      <c r="AD5624" t="s">
        <v>132</v>
      </c>
      <c r="AE5624" t="s">
        <v>841</v>
      </c>
      <c r="AF5624">
        <v>2022</v>
      </c>
    </row>
    <row r="5625" spans="1:32" x14ac:dyDescent="0.25">
      <c r="A5625" t="s">
        <v>29</v>
      </c>
      <c r="B5625" t="s">
        <v>67</v>
      </c>
      <c r="C5625" t="s">
        <v>68</v>
      </c>
      <c r="D5625" t="s">
        <v>69</v>
      </c>
      <c r="E5625">
        <f>_xlfn.XLOOKUP(Table1[[#This Row],[Location]],'Location analysis'!A:A,'Location analysis'!B:B)</f>
        <v>40.435699999999997</v>
      </c>
      <c r="F5625">
        <f>_xlfn.XLOOKUP(Table1[[#This Row],[Location]],'Location analysis'!A:A,'Location analysis'!C:C)</f>
        <v>-74.125200000000007</v>
      </c>
      <c r="G5625" t="s">
        <v>738</v>
      </c>
      <c r="H5625" t="s">
        <v>34</v>
      </c>
      <c r="I5625">
        <v>15485264452</v>
      </c>
      <c r="J5625" t="s">
        <v>840</v>
      </c>
      <c r="K5625" t="s">
        <v>51</v>
      </c>
      <c r="L5625">
        <v>142</v>
      </c>
      <c r="M5625">
        <v>1.5</v>
      </c>
      <c r="N5625">
        <v>1</v>
      </c>
      <c r="O5625">
        <v>142</v>
      </c>
      <c r="P5625">
        <v>1.5</v>
      </c>
      <c r="Q5625">
        <v>1</v>
      </c>
      <c r="R5625">
        <v>1.5</v>
      </c>
      <c r="S5625">
        <v>1.5</v>
      </c>
      <c r="T5625" s="1">
        <v>44778</v>
      </c>
      <c r="U5625" t="str">
        <f t="shared" si="435"/>
        <v>Coca Cola - Regular</v>
      </c>
      <c r="V5625" t="str">
        <f t="shared" si="436"/>
        <v>Carbonated</v>
      </c>
      <c r="W5625" t="s">
        <v>34</v>
      </c>
      <c r="X5625" t="b">
        <f t="shared" si="438"/>
        <v>1</v>
      </c>
      <c r="Y5625">
        <f t="shared" si="437"/>
        <v>1.5</v>
      </c>
      <c r="Z5625" s="2">
        <f t="shared" si="439"/>
        <v>1</v>
      </c>
      <c r="AA5625" t="s">
        <v>183</v>
      </c>
      <c r="AB5625" t="s">
        <v>739</v>
      </c>
      <c r="AD5625" t="s">
        <v>132</v>
      </c>
      <c r="AE5625" t="s">
        <v>841</v>
      </c>
      <c r="AF5625">
        <v>2022</v>
      </c>
    </row>
    <row r="5626" spans="1:32" x14ac:dyDescent="0.25">
      <c r="A5626" t="s">
        <v>29</v>
      </c>
      <c r="B5626" t="s">
        <v>67</v>
      </c>
      <c r="C5626" t="s">
        <v>68</v>
      </c>
      <c r="D5626" t="s">
        <v>69</v>
      </c>
      <c r="E5626">
        <f>_xlfn.XLOOKUP(Table1[[#This Row],[Location]],'Location analysis'!A:A,'Location analysis'!B:B)</f>
        <v>40.435699999999997</v>
      </c>
      <c r="F5626">
        <f>_xlfn.XLOOKUP(Table1[[#This Row],[Location]],'Location analysis'!A:A,'Location analysis'!C:C)</f>
        <v>-74.125200000000007</v>
      </c>
      <c r="G5626" t="s">
        <v>259</v>
      </c>
      <c r="H5626" t="s">
        <v>34</v>
      </c>
      <c r="I5626">
        <v>15485593573</v>
      </c>
      <c r="J5626" t="s">
        <v>842</v>
      </c>
      <c r="K5626" t="s">
        <v>51</v>
      </c>
      <c r="L5626">
        <v>140</v>
      </c>
      <c r="M5626">
        <v>1.5</v>
      </c>
      <c r="N5626">
        <v>1</v>
      </c>
      <c r="O5626">
        <v>140</v>
      </c>
      <c r="P5626">
        <v>1.5</v>
      </c>
      <c r="Q5626">
        <v>1</v>
      </c>
      <c r="R5626">
        <v>1.5</v>
      </c>
      <c r="S5626">
        <v>1.5</v>
      </c>
      <c r="T5626" s="1">
        <v>44778</v>
      </c>
      <c r="U5626" t="str">
        <f t="shared" si="435"/>
        <v>Sunkist Soda - Orange</v>
      </c>
      <c r="V5626" t="str">
        <f t="shared" si="436"/>
        <v>Carbonated</v>
      </c>
      <c r="W5626" t="s">
        <v>34</v>
      </c>
      <c r="X5626" t="b">
        <f t="shared" si="438"/>
        <v>1</v>
      </c>
      <c r="Y5626">
        <f t="shared" si="437"/>
        <v>1.5</v>
      </c>
      <c r="Z5626" s="2">
        <f t="shared" si="439"/>
        <v>1</v>
      </c>
      <c r="AA5626" t="s">
        <v>260</v>
      </c>
      <c r="AB5626" t="s">
        <v>261</v>
      </c>
      <c r="AD5626" t="s">
        <v>40</v>
      </c>
      <c r="AE5626" t="s">
        <v>843</v>
      </c>
      <c r="AF5626">
        <v>2022</v>
      </c>
    </row>
    <row r="5627" spans="1:32" x14ac:dyDescent="0.25">
      <c r="A5627" t="s">
        <v>29</v>
      </c>
      <c r="B5627" t="s">
        <v>67</v>
      </c>
      <c r="C5627" t="s">
        <v>68</v>
      </c>
      <c r="D5627" t="s">
        <v>69</v>
      </c>
      <c r="E5627">
        <f>_xlfn.XLOOKUP(Table1[[#This Row],[Location]],'Location analysis'!A:A,'Location analysis'!B:B)</f>
        <v>40.435699999999997</v>
      </c>
      <c r="F5627">
        <f>_xlfn.XLOOKUP(Table1[[#This Row],[Location]],'Location analysis'!A:A,'Location analysis'!C:C)</f>
        <v>-74.125200000000007</v>
      </c>
      <c r="G5627" t="s">
        <v>834</v>
      </c>
      <c r="H5627" t="s">
        <v>49</v>
      </c>
      <c r="I5627">
        <v>15486213299</v>
      </c>
      <c r="J5627" t="s">
        <v>842</v>
      </c>
      <c r="K5627" t="s">
        <v>36</v>
      </c>
      <c r="L5627">
        <v>143</v>
      </c>
      <c r="M5627">
        <v>2.5</v>
      </c>
      <c r="N5627">
        <v>1</v>
      </c>
      <c r="O5627">
        <v>143</v>
      </c>
      <c r="P5627">
        <v>2.5</v>
      </c>
      <c r="Q5627">
        <v>1</v>
      </c>
      <c r="R5627">
        <v>2.5</v>
      </c>
      <c r="S5627">
        <v>2.5</v>
      </c>
      <c r="T5627" s="1">
        <v>44779</v>
      </c>
      <c r="U5627" t="str">
        <f t="shared" si="435"/>
        <v>Snapple Lemonade - watermelon</v>
      </c>
      <c r="V5627" t="str">
        <f t="shared" si="436"/>
        <v>Non Carbonated</v>
      </c>
      <c r="W5627" t="s">
        <v>49</v>
      </c>
      <c r="X5627" t="b">
        <f t="shared" si="438"/>
        <v>1</v>
      </c>
      <c r="Y5627">
        <f t="shared" si="437"/>
        <v>2.5</v>
      </c>
      <c r="Z5627" s="2">
        <f t="shared" si="439"/>
        <v>1.6666666666666667</v>
      </c>
      <c r="AA5627" t="s">
        <v>832</v>
      </c>
      <c r="AB5627" t="s">
        <v>835</v>
      </c>
      <c r="AD5627" t="s">
        <v>40</v>
      </c>
      <c r="AE5627" t="s">
        <v>843</v>
      </c>
      <c r="AF5627">
        <v>2022</v>
      </c>
    </row>
    <row r="5628" spans="1:32" x14ac:dyDescent="0.25">
      <c r="A5628" t="s">
        <v>29</v>
      </c>
      <c r="B5628" t="s">
        <v>394</v>
      </c>
      <c r="C5628" t="s">
        <v>395</v>
      </c>
      <c r="D5628" t="s">
        <v>396</v>
      </c>
      <c r="E5628">
        <f>_xlfn.XLOOKUP(Table1[[#This Row],[Location]],'Location analysis'!A:A,'Location analysis'!B:B)</f>
        <v>40.416893999999999</v>
      </c>
      <c r="F5628">
        <f>_xlfn.XLOOKUP(Table1[[#This Row],[Location]],'Location analysis'!A:A,'Location analysis'!C:C)</f>
        <v>-74.420399000000003</v>
      </c>
      <c r="G5628" t="s">
        <v>463</v>
      </c>
      <c r="H5628" t="s">
        <v>34</v>
      </c>
      <c r="I5628">
        <v>15486498784</v>
      </c>
      <c r="J5628" t="s">
        <v>842</v>
      </c>
      <c r="K5628" t="s">
        <v>36</v>
      </c>
      <c r="L5628">
        <v>148</v>
      </c>
      <c r="M5628">
        <v>3</v>
      </c>
      <c r="N5628">
        <v>1</v>
      </c>
      <c r="O5628">
        <v>148</v>
      </c>
      <c r="P5628">
        <v>3</v>
      </c>
      <c r="Q5628">
        <v>1</v>
      </c>
      <c r="R5628">
        <v>3</v>
      </c>
      <c r="S5628">
        <v>3</v>
      </c>
      <c r="T5628" s="1">
        <v>44779</v>
      </c>
      <c r="U5628" t="str">
        <f t="shared" si="435"/>
        <v>Starbucks Refresher - Real Coconut Water</v>
      </c>
      <c r="V5628" t="str">
        <f t="shared" si="436"/>
        <v>Carbonated</v>
      </c>
      <c r="W5628" t="s">
        <v>34</v>
      </c>
      <c r="X5628" t="b">
        <f t="shared" si="438"/>
        <v>1</v>
      </c>
      <c r="Y5628">
        <f t="shared" si="437"/>
        <v>3</v>
      </c>
      <c r="Z5628" s="2">
        <f t="shared" si="439"/>
        <v>2</v>
      </c>
      <c r="AA5628" t="s">
        <v>464</v>
      </c>
      <c r="AB5628" t="s">
        <v>465</v>
      </c>
      <c r="AD5628" t="s">
        <v>40</v>
      </c>
      <c r="AE5628" t="s">
        <v>843</v>
      </c>
      <c r="AF5628">
        <v>2022</v>
      </c>
    </row>
    <row r="5629" spans="1:32" x14ac:dyDescent="0.25">
      <c r="A5629" t="s">
        <v>29</v>
      </c>
      <c r="B5629" t="s">
        <v>394</v>
      </c>
      <c r="C5629" t="s">
        <v>395</v>
      </c>
      <c r="D5629" t="s">
        <v>396</v>
      </c>
      <c r="E5629">
        <f>_xlfn.XLOOKUP(Table1[[#This Row],[Location]],'Location analysis'!A:A,'Location analysis'!B:B)</f>
        <v>40.416893999999999</v>
      </c>
      <c r="F5629">
        <f>_xlfn.XLOOKUP(Table1[[#This Row],[Location]],'Location analysis'!A:A,'Location analysis'!C:C)</f>
        <v>-74.420399000000003</v>
      </c>
      <c r="G5629" t="s">
        <v>192</v>
      </c>
      <c r="H5629" t="s">
        <v>43</v>
      </c>
      <c r="I5629">
        <v>15486760871</v>
      </c>
      <c r="J5629" t="s">
        <v>842</v>
      </c>
      <c r="K5629" t="s">
        <v>36</v>
      </c>
      <c r="L5629">
        <v>121</v>
      </c>
      <c r="M5629">
        <v>1.5</v>
      </c>
      <c r="N5629">
        <v>1</v>
      </c>
      <c r="O5629">
        <v>121</v>
      </c>
      <c r="P5629">
        <v>1.5</v>
      </c>
      <c r="Q5629">
        <v>1</v>
      </c>
      <c r="R5629">
        <v>1.5</v>
      </c>
      <c r="S5629">
        <v>1.5</v>
      </c>
      <c r="T5629" s="1">
        <v>44779</v>
      </c>
      <c r="U5629" t="str">
        <f t="shared" si="435"/>
        <v>CheezIt - Original</v>
      </c>
      <c r="V5629" t="str">
        <f t="shared" si="436"/>
        <v>Food</v>
      </c>
      <c r="W5629" t="s">
        <v>43</v>
      </c>
      <c r="X5629" t="b">
        <f t="shared" si="438"/>
        <v>1</v>
      </c>
      <c r="Y5629">
        <f t="shared" si="437"/>
        <v>1.5</v>
      </c>
      <c r="Z5629" s="2">
        <f t="shared" si="439"/>
        <v>1</v>
      </c>
      <c r="AA5629" t="s">
        <v>193</v>
      </c>
      <c r="AB5629" t="s">
        <v>150</v>
      </c>
      <c r="AD5629" t="s">
        <v>40</v>
      </c>
      <c r="AE5629" t="s">
        <v>843</v>
      </c>
      <c r="AF5629">
        <v>2022</v>
      </c>
    </row>
    <row r="5630" spans="1:32" x14ac:dyDescent="0.25">
      <c r="A5630" t="s">
        <v>29</v>
      </c>
      <c r="B5630" t="s">
        <v>67</v>
      </c>
      <c r="C5630" t="s">
        <v>68</v>
      </c>
      <c r="D5630" t="s">
        <v>69</v>
      </c>
      <c r="E5630">
        <f>_xlfn.XLOOKUP(Table1[[#This Row],[Location]],'Location analysis'!A:A,'Location analysis'!B:B)</f>
        <v>40.435699999999997</v>
      </c>
      <c r="F5630">
        <f>_xlfn.XLOOKUP(Table1[[#This Row],[Location]],'Location analysis'!A:A,'Location analysis'!C:C)</f>
        <v>-74.125200000000007</v>
      </c>
      <c r="G5630" t="s">
        <v>838</v>
      </c>
      <c r="H5630" t="s">
        <v>49</v>
      </c>
      <c r="I5630">
        <v>15486934595</v>
      </c>
      <c r="J5630" t="s">
        <v>842</v>
      </c>
      <c r="K5630" t="s">
        <v>51</v>
      </c>
      <c r="L5630">
        <v>145</v>
      </c>
      <c r="M5630">
        <v>2.5</v>
      </c>
      <c r="N5630">
        <v>1</v>
      </c>
      <c r="O5630">
        <v>145</v>
      </c>
      <c r="P5630">
        <v>2.5</v>
      </c>
      <c r="Q5630">
        <v>1</v>
      </c>
      <c r="R5630">
        <v>2.5</v>
      </c>
      <c r="S5630">
        <v>2.5</v>
      </c>
      <c r="T5630" s="1">
        <v>44779</v>
      </c>
      <c r="U5630" t="str">
        <f t="shared" si="435"/>
        <v>Snapple Lemonade - pineapple</v>
      </c>
      <c r="V5630" t="str">
        <f t="shared" si="436"/>
        <v>Non Carbonated</v>
      </c>
      <c r="W5630" t="s">
        <v>49</v>
      </c>
      <c r="X5630" t="b">
        <f t="shared" si="438"/>
        <v>1</v>
      </c>
      <c r="Y5630">
        <f t="shared" si="437"/>
        <v>2.5</v>
      </c>
      <c r="Z5630" s="2">
        <f t="shared" si="439"/>
        <v>1.6666666666666667</v>
      </c>
      <c r="AA5630" t="s">
        <v>832</v>
      </c>
      <c r="AB5630" t="s">
        <v>839</v>
      </c>
      <c r="AD5630" t="s">
        <v>40</v>
      </c>
      <c r="AE5630" t="s">
        <v>843</v>
      </c>
      <c r="AF5630">
        <v>2022</v>
      </c>
    </row>
    <row r="5631" spans="1:32" x14ac:dyDescent="0.25">
      <c r="A5631" t="s">
        <v>29</v>
      </c>
      <c r="B5631" t="s">
        <v>67</v>
      </c>
      <c r="C5631" t="s">
        <v>68</v>
      </c>
      <c r="D5631" t="s">
        <v>69</v>
      </c>
      <c r="E5631">
        <f>_xlfn.XLOOKUP(Table1[[#This Row],[Location]],'Location analysis'!A:A,'Location analysis'!B:B)</f>
        <v>40.435699999999997</v>
      </c>
      <c r="F5631">
        <f>_xlfn.XLOOKUP(Table1[[#This Row],[Location]],'Location analysis'!A:A,'Location analysis'!C:C)</f>
        <v>-74.125200000000007</v>
      </c>
      <c r="G5631" t="s">
        <v>831</v>
      </c>
      <c r="H5631" t="s">
        <v>49</v>
      </c>
      <c r="I5631">
        <v>15486936787</v>
      </c>
      <c r="J5631" t="s">
        <v>842</v>
      </c>
      <c r="K5631" t="s">
        <v>51</v>
      </c>
      <c r="L5631">
        <v>147</v>
      </c>
      <c r="M5631">
        <v>2.5</v>
      </c>
      <c r="N5631">
        <v>1</v>
      </c>
      <c r="O5631">
        <v>147</v>
      </c>
      <c r="P5631">
        <v>2.5</v>
      </c>
      <c r="Q5631">
        <v>1</v>
      </c>
      <c r="R5631">
        <v>2.5</v>
      </c>
      <c r="S5631">
        <v>2.5</v>
      </c>
      <c r="T5631" s="1">
        <v>44779</v>
      </c>
      <c r="U5631" t="str">
        <f t="shared" si="435"/>
        <v>Snapple Lemonade - black berry</v>
      </c>
      <c r="V5631" t="str">
        <f t="shared" si="436"/>
        <v>Non Carbonated</v>
      </c>
      <c r="W5631" t="s">
        <v>49</v>
      </c>
      <c r="X5631" t="b">
        <f t="shared" si="438"/>
        <v>1</v>
      </c>
      <c r="Y5631">
        <f t="shared" si="437"/>
        <v>2.5</v>
      </c>
      <c r="Z5631" s="2">
        <f t="shared" si="439"/>
        <v>1.6666666666666667</v>
      </c>
      <c r="AA5631" t="s">
        <v>832</v>
      </c>
      <c r="AB5631" t="s">
        <v>833</v>
      </c>
      <c r="AD5631" t="s">
        <v>40</v>
      </c>
      <c r="AE5631" t="s">
        <v>843</v>
      </c>
      <c r="AF5631">
        <v>2022</v>
      </c>
    </row>
    <row r="5632" spans="1:32" x14ac:dyDescent="0.25">
      <c r="A5632" t="s">
        <v>29</v>
      </c>
      <c r="B5632" t="s">
        <v>67</v>
      </c>
      <c r="C5632" t="s">
        <v>68</v>
      </c>
      <c r="D5632" t="s">
        <v>69</v>
      </c>
      <c r="E5632">
        <f>_xlfn.XLOOKUP(Table1[[#This Row],[Location]],'Location analysis'!A:A,'Location analysis'!B:B)</f>
        <v>40.435699999999997</v>
      </c>
      <c r="F5632">
        <f>_xlfn.XLOOKUP(Table1[[#This Row],[Location]],'Location analysis'!A:A,'Location analysis'!C:C)</f>
        <v>-74.125200000000007</v>
      </c>
      <c r="G5632" t="s">
        <v>70</v>
      </c>
      <c r="H5632" t="s">
        <v>34</v>
      </c>
      <c r="I5632">
        <v>15486951563</v>
      </c>
      <c r="J5632" t="s">
        <v>842</v>
      </c>
      <c r="K5632" t="s">
        <v>51</v>
      </c>
      <c r="L5632">
        <v>144</v>
      </c>
      <c r="M5632">
        <v>3</v>
      </c>
      <c r="N5632">
        <v>1</v>
      </c>
      <c r="O5632">
        <v>144</v>
      </c>
      <c r="P5632">
        <v>3</v>
      </c>
      <c r="Q5632">
        <v>1</v>
      </c>
      <c r="R5632">
        <v>3</v>
      </c>
      <c r="S5632">
        <v>3</v>
      </c>
      <c r="T5632" s="1">
        <v>44779</v>
      </c>
      <c r="U5632" t="str">
        <f t="shared" si="435"/>
        <v>Monster Energy Original</v>
      </c>
      <c r="V5632" t="str">
        <f t="shared" si="436"/>
        <v>Carbonated</v>
      </c>
      <c r="W5632" t="s">
        <v>34</v>
      </c>
      <c r="X5632" t="b">
        <f t="shared" si="438"/>
        <v>1</v>
      </c>
      <c r="Y5632">
        <f t="shared" si="437"/>
        <v>3</v>
      </c>
      <c r="Z5632" s="2">
        <f t="shared" si="439"/>
        <v>2</v>
      </c>
      <c r="AA5632" t="s">
        <v>70</v>
      </c>
      <c r="AD5632" t="s">
        <v>40</v>
      </c>
      <c r="AE5632" t="s">
        <v>843</v>
      </c>
      <c r="AF5632">
        <v>2022</v>
      </c>
    </row>
    <row r="5633" spans="1:32" x14ac:dyDescent="0.25">
      <c r="A5633" t="s">
        <v>29</v>
      </c>
      <c r="B5633" t="s">
        <v>30</v>
      </c>
      <c r="C5633" t="s">
        <v>31</v>
      </c>
      <c r="D5633" t="s">
        <v>32</v>
      </c>
      <c r="E5633">
        <f>_xlfn.XLOOKUP(Table1[[#This Row],[Location]],'Location analysis'!A:A,'Location analysis'!B:B)</f>
        <v>40.423690999999998</v>
      </c>
      <c r="F5633">
        <f>_xlfn.XLOOKUP(Table1[[#This Row],[Location]],'Location analysis'!A:A,'Location analysis'!C:C)</f>
        <v>-74.380831999999998</v>
      </c>
      <c r="G5633" t="s">
        <v>154</v>
      </c>
      <c r="H5633" t="s">
        <v>43</v>
      </c>
      <c r="I5633">
        <v>15487081699</v>
      </c>
      <c r="J5633" t="s">
        <v>842</v>
      </c>
      <c r="K5633" t="s">
        <v>36</v>
      </c>
      <c r="L5633">
        <v>111</v>
      </c>
      <c r="M5633">
        <v>1.5</v>
      </c>
      <c r="N5633">
        <v>1</v>
      </c>
      <c r="O5633">
        <v>111</v>
      </c>
      <c r="P5633">
        <v>1.5</v>
      </c>
      <c r="Q5633">
        <v>1</v>
      </c>
      <c r="R5633">
        <v>1.5</v>
      </c>
      <c r="S5633">
        <v>1.5</v>
      </c>
      <c r="T5633" s="1">
        <v>44779</v>
      </c>
      <c r="U5633" t="str">
        <f t="shared" si="435"/>
        <v>SunChips Multigrain - Harvest Cheddar</v>
      </c>
      <c r="V5633" t="str">
        <f t="shared" si="436"/>
        <v>Food</v>
      </c>
      <c r="W5633" t="s">
        <v>43</v>
      </c>
      <c r="X5633" t="b">
        <f t="shared" si="438"/>
        <v>1</v>
      </c>
      <c r="Y5633">
        <f t="shared" si="437"/>
        <v>1.5</v>
      </c>
      <c r="Z5633" s="2">
        <f t="shared" si="439"/>
        <v>1</v>
      </c>
      <c r="AA5633" t="s">
        <v>129</v>
      </c>
      <c r="AB5633" t="s">
        <v>155</v>
      </c>
      <c r="AD5633" t="s">
        <v>40</v>
      </c>
      <c r="AE5633" t="s">
        <v>843</v>
      </c>
      <c r="AF5633">
        <v>2022</v>
      </c>
    </row>
    <row r="5634" spans="1:32" x14ac:dyDescent="0.25">
      <c r="A5634" t="s">
        <v>29</v>
      </c>
      <c r="B5634" t="s">
        <v>30</v>
      </c>
      <c r="C5634" t="s">
        <v>31</v>
      </c>
      <c r="D5634" t="s">
        <v>32</v>
      </c>
      <c r="E5634">
        <f>_xlfn.XLOOKUP(Table1[[#This Row],[Location]],'Location analysis'!A:A,'Location analysis'!B:B)</f>
        <v>40.423690999999998</v>
      </c>
      <c r="F5634">
        <f>_xlfn.XLOOKUP(Table1[[#This Row],[Location]],'Location analysis'!A:A,'Location analysis'!C:C)</f>
        <v>-74.380831999999998</v>
      </c>
      <c r="G5634" t="s">
        <v>106</v>
      </c>
      <c r="H5634" t="s">
        <v>43</v>
      </c>
      <c r="I5634">
        <v>15487085251</v>
      </c>
      <c r="J5634" t="s">
        <v>842</v>
      </c>
      <c r="K5634" t="s">
        <v>36</v>
      </c>
      <c r="L5634">
        <v>122</v>
      </c>
      <c r="M5634">
        <v>1.5</v>
      </c>
      <c r="N5634">
        <v>1</v>
      </c>
      <c r="O5634">
        <v>122</v>
      </c>
      <c r="P5634">
        <v>1.5</v>
      </c>
      <c r="Q5634">
        <v>1</v>
      </c>
      <c r="R5634">
        <v>1.5</v>
      </c>
      <c r="S5634">
        <v>1.5</v>
      </c>
      <c r="T5634" s="1">
        <v>44779</v>
      </c>
      <c r="U5634" t="str">
        <f t="shared" ref="U5634:U5697" si="440">IF(G5634="","Cell is Blank - Dis-regard",G5634)</f>
        <v>Oreo Mini</v>
      </c>
      <c r="V5634" t="str">
        <f t="shared" ref="V5634:V5697" si="441">IF(H5634="","Cell is Blank - Dis-regard",H5634)</f>
        <v>Food</v>
      </c>
      <c r="W5634" t="s">
        <v>43</v>
      </c>
      <c r="X5634" t="b">
        <f t="shared" si="438"/>
        <v>1</v>
      </c>
      <c r="Y5634">
        <f t="shared" ref="Y5634:Y5697" si="442">IF(X5634="FALSE",M5634,M5634)</f>
        <v>1.5</v>
      </c>
      <c r="Z5634" s="2">
        <f t="shared" si="439"/>
        <v>1</v>
      </c>
      <c r="AA5634" t="s">
        <v>106</v>
      </c>
      <c r="AD5634" t="s">
        <v>40</v>
      </c>
      <c r="AE5634" t="s">
        <v>843</v>
      </c>
      <c r="AF5634">
        <v>2022</v>
      </c>
    </row>
    <row r="5635" spans="1:32" x14ac:dyDescent="0.25">
      <c r="A5635" t="s">
        <v>29</v>
      </c>
      <c r="B5635" t="s">
        <v>394</v>
      </c>
      <c r="C5635" t="s">
        <v>395</v>
      </c>
      <c r="D5635" t="s">
        <v>396</v>
      </c>
      <c r="E5635">
        <f>_xlfn.XLOOKUP(Table1[[#This Row],[Location]],'Location analysis'!A:A,'Location analysis'!B:B)</f>
        <v>40.416893999999999</v>
      </c>
      <c r="F5635">
        <f>_xlfn.XLOOKUP(Table1[[#This Row],[Location]],'Location analysis'!A:A,'Location analysis'!C:C)</f>
        <v>-74.420399000000003</v>
      </c>
      <c r="G5635" t="s">
        <v>612</v>
      </c>
      <c r="H5635" t="s">
        <v>43</v>
      </c>
      <c r="I5635">
        <v>15487162668</v>
      </c>
      <c r="J5635" t="s">
        <v>842</v>
      </c>
      <c r="K5635" t="s">
        <v>51</v>
      </c>
      <c r="L5635">
        <v>122</v>
      </c>
      <c r="M5635">
        <v>1.25</v>
      </c>
      <c r="N5635">
        <v>1</v>
      </c>
      <c r="O5635">
        <v>122</v>
      </c>
      <c r="P5635">
        <v>1.25</v>
      </c>
      <c r="Q5635">
        <v>1</v>
      </c>
      <c r="R5635">
        <v>1.25</v>
      </c>
      <c r="S5635">
        <v>1.25</v>
      </c>
      <c r="T5635" s="1">
        <v>44779</v>
      </c>
      <c r="U5635" t="str">
        <f t="shared" si="440"/>
        <v>Goldfish Baked - Cheddar</v>
      </c>
      <c r="V5635" t="str">
        <f t="shared" si="441"/>
        <v>Food</v>
      </c>
      <c r="W5635" t="s">
        <v>43</v>
      </c>
      <c r="X5635" t="b">
        <f t="shared" ref="X5635:X5698" si="443">M5635=P5635</f>
        <v>1</v>
      </c>
      <c r="Y5635">
        <f t="shared" si="442"/>
        <v>1.25</v>
      </c>
      <c r="Z5635" s="2">
        <f t="shared" ref="Z5635:Z5698" si="444">Y5635/1.5</f>
        <v>0.83333333333333337</v>
      </c>
      <c r="AA5635" t="s">
        <v>613</v>
      </c>
      <c r="AB5635" t="s">
        <v>614</v>
      </c>
      <c r="AD5635" t="s">
        <v>40</v>
      </c>
      <c r="AE5635" t="s">
        <v>843</v>
      </c>
      <c r="AF5635">
        <v>2022</v>
      </c>
    </row>
    <row r="5636" spans="1:32" x14ac:dyDescent="0.25">
      <c r="A5636" t="s">
        <v>29</v>
      </c>
      <c r="B5636" t="s">
        <v>30</v>
      </c>
      <c r="C5636" t="s">
        <v>31</v>
      </c>
      <c r="D5636" t="s">
        <v>32</v>
      </c>
      <c r="E5636">
        <f>_xlfn.XLOOKUP(Table1[[#This Row],[Location]],'Location analysis'!A:A,'Location analysis'!B:B)</f>
        <v>40.423690999999998</v>
      </c>
      <c r="F5636">
        <f>_xlfn.XLOOKUP(Table1[[#This Row],[Location]],'Location analysis'!A:A,'Location analysis'!C:C)</f>
        <v>-74.380831999999998</v>
      </c>
      <c r="G5636" t="s">
        <v>738</v>
      </c>
      <c r="H5636" t="s">
        <v>34</v>
      </c>
      <c r="I5636">
        <v>15487329225</v>
      </c>
      <c r="J5636" t="s">
        <v>842</v>
      </c>
      <c r="K5636" t="s">
        <v>36</v>
      </c>
      <c r="L5636">
        <v>141</v>
      </c>
      <c r="M5636">
        <v>2</v>
      </c>
      <c r="N5636">
        <v>1</v>
      </c>
      <c r="O5636">
        <v>141</v>
      </c>
      <c r="P5636">
        <v>2</v>
      </c>
      <c r="Q5636">
        <v>1</v>
      </c>
      <c r="R5636">
        <v>2</v>
      </c>
      <c r="S5636">
        <v>2</v>
      </c>
      <c r="T5636" s="1">
        <v>44779</v>
      </c>
      <c r="U5636" t="str">
        <f t="shared" si="440"/>
        <v>Coca Cola - Regular</v>
      </c>
      <c r="V5636" t="str">
        <f t="shared" si="441"/>
        <v>Carbonated</v>
      </c>
      <c r="W5636" t="s">
        <v>34</v>
      </c>
      <c r="X5636" t="b">
        <f t="shared" si="443"/>
        <v>1</v>
      </c>
      <c r="Y5636">
        <f t="shared" si="442"/>
        <v>2</v>
      </c>
      <c r="Z5636" s="2">
        <f t="shared" si="444"/>
        <v>1.3333333333333333</v>
      </c>
      <c r="AA5636" t="s">
        <v>183</v>
      </c>
      <c r="AB5636" t="s">
        <v>739</v>
      </c>
      <c r="AD5636" t="s">
        <v>40</v>
      </c>
      <c r="AE5636" t="s">
        <v>843</v>
      </c>
      <c r="AF5636">
        <v>2022</v>
      </c>
    </row>
    <row r="5637" spans="1:32" x14ac:dyDescent="0.25">
      <c r="A5637" t="s">
        <v>29</v>
      </c>
      <c r="B5637" t="s">
        <v>394</v>
      </c>
      <c r="C5637" t="s">
        <v>395</v>
      </c>
      <c r="D5637" t="s">
        <v>396</v>
      </c>
      <c r="E5637">
        <f>_xlfn.XLOOKUP(Table1[[#This Row],[Location]],'Location analysis'!A:A,'Location analysis'!B:B)</f>
        <v>40.416893999999999</v>
      </c>
      <c r="F5637">
        <f>_xlfn.XLOOKUP(Table1[[#This Row],[Location]],'Location analysis'!A:A,'Location analysis'!C:C)</f>
        <v>-74.420399000000003</v>
      </c>
      <c r="G5637" t="s">
        <v>520</v>
      </c>
      <c r="H5637" t="s">
        <v>43</v>
      </c>
      <c r="I5637">
        <v>15487329229</v>
      </c>
      <c r="J5637" t="s">
        <v>842</v>
      </c>
      <c r="K5637" t="s">
        <v>51</v>
      </c>
      <c r="L5637">
        <v>112</v>
      </c>
      <c r="M5637">
        <v>1.5</v>
      </c>
      <c r="N5637">
        <v>1</v>
      </c>
      <c r="O5637">
        <v>112</v>
      </c>
      <c r="P5637">
        <v>1.5</v>
      </c>
      <c r="Q5637">
        <v>1</v>
      </c>
      <c r="R5637">
        <v>1.5</v>
      </c>
      <c r="S5637">
        <v>1.5</v>
      </c>
      <c r="T5637" s="1">
        <v>44779</v>
      </c>
      <c r="U5637" t="str">
        <f t="shared" si="440"/>
        <v>Pop Corners - Sea Salt</v>
      </c>
      <c r="V5637" t="str">
        <f t="shared" si="441"/>
        <v>Food</v>
      </c>
      <c r="W5637" t="s">
        <v>43</v>
      </c>
      <c r="X5637" t="b">
        <f t="shared" si="443"/>
        <v>1</v>
      </c>
      <c r="Y5637">
        <f t="shared" si="442"/>
        <v>1.5</v>
      </c>
      <c r="Z5637" s="2">
        <f t="shared" si="444"/>
        <v>1</v>
      </c>
      <c r="AA5637" t="s">
        <v>509</v>
      </c>
      <c r="AB5637" t="s">
        <v>157</v>
      </c>
      <c r="AD5637" t="s">
        <v>40</v>
      </c>
      <c r="AE5637" t="s">
        <v>843</v>
      </c>
      <c r="AF5637">
        <v>2022</v>
      </c>
    </row>
    <row r="5638" spans="1:32" x14ac:dyDescent="0.25">
      <c r="A5638" t="s">
        <v>29</v>
      </c>
      <c r="B5638" t="s">
        <v>67</v>
      </c>
      <c r="C5638" t="s">
        <v>68</v>
      </c>
      <c r="D5638" t="s">
        <v>69</v>
      </c>
      <c r="E5638">
        <f>_xlfn.XLOOKUP(Table1[[#This Row],[Location]],'Location analysis'!A:A,'Location analysis'!B:B)</f>
        <v>40.435699999999997</v>
      </c>
      <c r="F5638">
        <f>_xlfn.XLOOKUP(Table1[[#This Row],[Location]],'Location analysis'!A:A,'Location analysis'!C:C)</f>
        <v>-74.125200000000007</v>
      </c>
      <c r="G5638" t="s">
        <v>70</v>
      </c>
      <c r="H5638" t="s">
        <v>34</v>
      </c>
      <c r="I5638">
        <v>15487653481</v>
      </c>
      <c r="J5638" t="s">
        <v>842</v>
      </c>
      <c r="K5638" t="s">
        <v>51</v>
      </c>
      <c r="L5638">
        <v>146</v>
      </c>
      <c r="M5638">
        <v>3</v>
      </c>
      <c r="N5638">
        <v>1</v>
      </c>
      <c r="O5638">
        <v>146</v>
      </c>
      <c r="P5638">
        <v>3</v>
      </c>
      <c r="Q5638">
        <v>1</v>
      </c>
      <c r="R5638">
        <v>3</v>
      </c>
      <c r="S5638">
        <v>3</v>
      </c>
      <c r="T5638" s="1">
        <v>44779</v>
      </c>
      <c r="U5638" t="str">
        <f t="shared" si="440"/>
        <v>Monster Energy Original</v>
      </c>
      <c r="V5638" t="str">
        <f t="shared" si="441"/>
        <v>Carbonated</v>
      </c>
      <c r="W5638" t="s">
        <v>34</v>
      </c>
      <c r="X5638" t="b">
        <f t="shared" si="443"/>
        <v>1</v>
      </c>
      <c r="Y5638">
        <f t="shared" si="442"/>
        <v>3</v>
      </c>
      <c r="Z5638" s="2">
        <f t="shared" si="444"/>
        <v>2</v>
      </c>
      <c r="AA5638" t="s">
        <v>70</v>
      </c>
      <c r="AD5638" t="s">
        <v>40</v>
      </c>
      <c r="AE5638" t="s">
        <v>843</v>
      </c>
      <c r="AF5638">
        <v>2022</v>
      </c>
    </row>
    <row r="5639" spans="1:32" x14ac:dyDescent="0.25">
      <c r="A5639" t="s">
        <v>29</v>
      </c>
      <c r="B5639" t="s">
        <v>46</v>
      </c>
      <c r="C5639" t="s">
        <v>31</v>
      </c>
      <c r="D5639" t="s">
        <v>47</v>
      </c>
      <c r="E5639">
        <f>_xlfn.XLOOKUP(Table1[[#This Row],[Location]],'Location analysis'!A:A,'Location analysis'!B:B)</f>
        <v>40.423690999999998</v>
      </c>
      <c r="F5639">
        <f>_xlfn.XLOOKUP(Table1[[#This Row],[Location]],'Location analysis'!A:A,'Location analysis'!C:C)</f>
        <v>-74.380831999999998</v>
      </c>
      <c r="G5639" t="s">
        <v>225</v>
      </c>
      <c r="H5639" t="s">
        <v>43</v>
      </c>
      <c r="I5639">
        <v>15487796031</v>
      </c>
      <c r="J5639" t="s">
        <v>842</v>
      </c>
      <c r="K5639" t="s">
        <v>51</v>
      </c>
      <c r="L5639">
        <v>111</v>
      </c>
      <c r="M5639">
        <v>1.5</v>
      </c>
      <c r="N5639">
        <v>1</v>
      </c>
      <c r="O5639">
        <v>111</v>
      </c>
      <c r="P5639">
        <v>1.5</v>
      </c>
      <c r="Q5639">
        <v>1</v>
      </c>
      <c r="R5639">
        <v>1.5</v>
      </c>
      <c r="S5639">
        <v>1.5</v>
      </c>
      <c r="T5639" s="1">
        <v>44779</v>
      </c>
      <c r="U5639" t="str">
        <f t="shared" si="440"/>
        <v>SunChips Multigrain - Original</v>
      </c>
      <c r="V5639" t="str">
        <f t="shared" si="441"/>
        <v>Food</v>
      </c>
      <c r="W5639" t="s">
        <v>43</v>
      </c>
      <c r="X5639" t="b">
        <f t="shared" si="443"/>
        <v>1</v>
      </c>
      <c r="Y5639">
        <f t="shared" si="442"/>
        <v>1.5</v>
      </c>
      <c r="Z5639" s="2">
        <f t="shared" si="444"/>
        <v>1</v>
      </c>
      <c r="AA5639" t="s">
        <v>129</v>
      </c>
      <c r="AB5639" t="s">
        <v>150</v>
      </c>
      <c r="AD5639" t="s">
        <v>40</v>
      </c>
      <c r="AE5639" t="s">
        <v>843</v>
      </c>
      <c r="AF5639">
        <v>2022</v>
      </c>
    </row>
    <row r="5640" spans="1:32" x14ac:dyDescent="0.25">
      <c r="A5640" t="s">
        <v>29</v>
      </c>
      <c r="B5640" t="s">
        <v>30</v>
      </c>
      <c r="C5640" t="s">
        <v>31</v>
      </c>
      <c r="D5640" t="s">
        <v>32</v>
      </c>
      <c r="E5640">
        <f>_xlfn.XLOOKUP(Table1[[#This Row],[Location]],'Location analysis'!A:A,'Location analysis'!B:B)</f>
        <v>40.423690999999998</v>
      </c>
      <c r="F5640">
        <f>_xlfn.XLOOKUP(Table1[[#This Row],[Location]],'Location analysis'!A:A,'Location analysis'!C:C)</f>
        <v>-74.380831999999998</v>
      </c>
      <c r="G5640" t="s">
        <v>407</v>
      </c>
      <c r="H5640" t="s">
        <v>34</v>
      </c>
      <c r="I5640">
        <v>15488392942</v>
      </c>
      <c r="J5640" t="s">
        <v>842</v>
      </c>
      <c r="K5640" t="s">
        <v>51</v>
      </c>
      <c r="L5640">
        <v>142</v>
      </c>
      <c r="M5640">
        <v>1.5</v>
      </c>
      <c r="N5640">
        <v>1</v>
      </c>
      <c r="O5640">
        <v>142</v>
      </c>
      <c r="P5640">
        <v>1.5</v>
      </c>
      <c r="Q5640">
        <v>1</v>
      </c>
      <c r="R5640">
        <v>1.5</v>
      </c>
      <c r="S5640">
        <v>1.5</v>
      </c>
      <c r="T5640" s="1">
        <v>44779</v>
      </c>
      <c r="U5640" t="str">
        <f t="shared" si="440"/>
        <v>Spindrift - Sparkling Water - Pineapple</v>
      </c>
      <c r="V5640" t="str">
        <f t="shared" si="441"/>
        <v>Carbonated</v>
      </c>
      <c r="W5640" t="s">
        <v>34</v>
      </c>
      <c r="X5640" t="b">
        <f t="shared" si="443"/>
        <v>1</v>
      </c>
      <c r="Y5640">
        <f t="shared" si="442"/>
        <v>1.5</v>
      </c>
      <c r="Z5640" s="2">
        <f t="shared" si="444"/>
        <v>1</v>
      </c>
      <c r="AA5640" t="s">
        <v>89</v>
      </c>
      <c r="AB5640" t="s">
        <v>408</v>
      </c>
      <c r="AC5640" t="s">
        <v>409</v>
      </c>
      <c r="AD5640" t="s">
        <v>40</v>
      </c>
      <c r="AE5640" t="s">
        <v>843</v>
      </c>
      <c r="AF5640">
        <v>2022</v>
      </c>
    </row>
    <row r="5641" spans="1:32" x14ac:dyDescent="0.25">
      <c r="A5641" t="s">
        <v>29</v>
      </c>
      <c r="B5641" t="s">
        <v>30</v>
      </c>
      <c r="C5641" t="s">
        <v>31</v>
      </c>
      <c r="D5641" t="s">
        <v>32</v>
      </c>
      <c r="E5641">
        <f>_xlfn.XLOOKUP(Table1[[#This Row],[Location]],'Location analysis'!A:A,'Location analysis'!B:B)</f>
        <v>40.423690999999998</v>
      </c>
      <c r="F5641">
        <f>_xlfn.XLOOKUP(Table1[[#This Row],[Location]],'Location analysis'!A:A,'Location analysis'!C:C)</f>
        <v>-74.380831999999998</v>
      </c>
      <c r="G5641" t="s">
        <v>84</v>
      </c>
      <c r="H5641" t="s">
        <v>43</v>
      </c>
      <c r="I5641">
        <v>15488412829</v>
      </c>
      <c r="J5641" t="s">
        <v>842</v>
      </c>
      <c r="K5641" t="s">
        <v>36</v>
      </c>
      <c r="L5641">
        <v>133</v>
      </c>
      <c r="M5641">
        <v>2</v>
      </c>
      <c r="N5641">
        <v>2</v>
      </c>
      <c r="O5641">
        <v>133</v>
      </c>
      <c r="P5641">
        <v>2</v>
      </c>
      <c r="Q5641">
        <v>2</v>
      </c>
      <c r="R5641">
        <v>4</v>
      </c>
      <c r="S5641">
        <v>4</v>
      </c>
      <c r="T5641" s="1">
        <v>44779</v>
      </c>
      <c r="U5641" t="str">
        <f t="shared" si="440"/>
        <v>Wonderful Pistachios - Variety</v>
      </c>
      <c r="V5641" t="str">
        <f t="shared" si="441"/>
        <v>Food</v>
      </c>
      <c r="W5641" t="s">
        <v>43</v>
      </c>
      <c r="X5641" t="b">
        <f t="shared" si="443"/>
        <v>1</v>
      </c>
      <c r="Y5641">
        <f t="shared" si="442"/>
        <v>2</v>
      </c>
      <c r="Z5641" s="2">
        <f t="shared" si="444"/>
        <v>1.3333333333333333</v>
      </c>
      <c r="AA5641" t="s">
        <v>85</v>
      </c>
      <c r="AB5641" t="s">
        <v>86</v>
      </c>
      <c r="AD5641" t="s">
        <v>40</v>
      </c>
      <c r="AE5641" t="s">
        <v>843</v>
      </c>
      <c r="AF5641">
        <v>2022</v>
      </c>
    </row>
    <row r="5642" spans="1:32" x14ac:dyDescent="0.25">
      <c r="A5642" t="s">
        <v>29</v>
      </c>
      <c r="B5642" t="s">
        <v>46</v>
      </c>
      <c r="C5642" t="s">
        <v>31</v>
      </c>
      <c r="D5642" t="s">
        <v>47</v>
      </c>
      <c r="E5642">
        <f>_xlfn.XLOOKUP(Table1[[#This Row],[Location]],'Location analysis'!A:A,'Location analysis'!B:B)</f>
        <v>40.423690999999998</v>
      </c>
      <c r="F5642">
        <f>_xlfn.XLOOKUP(Table1[[#This Row],[Location]],'Location analysis'!A:A,'Location analysis'!C:C)</f>
        <v>-74.380831999999998</v>
      </c>
      <c r="G5642" t="s">
        <v>151</v>
      </c>
      <c r="H5642" t="s">
        <v>97</v>
      </c>
      <c r="I5642">
        <v>15489714562</v>
      </c>
      <c r="J5642" t="s">
        <v>844</v>
      </c>
      <c r="K5642" t="s">
        <v>51</v>
      </c>
      <c r="L5642">
        <v>145</v>
      </c>
      <c r="M5642">
        <v>2.75</v>
      </c>
      <c r="N5642">
        <v>1</v>
      </c>
      <c r="O5642">
        <v>145</v>
      </c>
      <c r="P5642">
        <v>2.75</v>
      </c>
      <c r="Q5642">
        <v>1</v>
      </c>
      <c r="R5642">
        <v>2.75</v>
      </c>
      <c r="S5642">
        <v>2.75</v>
      </c>
      <c r="T5642" s="1">
        <v>44780</v>
      </c>
      <c r="U5642" t="str">
        <f t="shared" si="440"/>
        <v>BodyArmor LYTE  - Peach Mango</v>
      </c>
      <c r="V5642" t="str">
        <f t="shared" si="441"/>
        <v>Water</v>
      </c>
      <c r="W5642" t="s">
        <v>97</v>
      </c>
      <c r="X5642" t="b">
        <f t="shared" si="443"/>
        <v>1</v>
      </c>
      <c r="Y5642">
        <f t="shared" si="442"/>
        <v>2.75</v>
      </c>
      <c r="Z5642" s="2">
        <f t="shared" si="444"/>
        <v>1.8333333333333333</v>
      </c>
      <c r="AA5642" t="s">
        <v>152</v>
      </c>
      <c r="AB5642" t="s">
        <v>153</v>
      </c>
      <c r="AD5642" t="s">
        <v>54</v>
      </c>
      <c r="AE5642" t="s">
        <v>845</v>
      </c>
      <c r="AF5642">
        <v>2022</v>
      </c>
    </row>
    <row r="5643" spans="1:32" x14ac:dyDescent="0.25">
      <c r="A5643" t="s">
        <v>29</v>
      </c>
      <c r="B5643" t="s">
        <v>46</v>
      </c>
      <c r="C5643" t="s">
        <v>31</v>
      </c>
      <c r="D5643" t="s">
        <v>47</v>
      </c>
      <c r="E5643">
        <f>_xlfn.XLOOKUP(Table1[[#This Row],[Location]],'Location analysis'!A:A,'Location analysis'!B:B)</f>
        <v>40.423690999999998</v>
      </c>
      <c r="F5643">
        <f>_xlfn.XLOOKUP(Table1[[#This Row],[Location]],'Location analysis'!A:A,'Location analysis'!C:C)</f>
        <v>-74.380831999999998</v>
      </c>
      <c r="G5643" t="s">
        <v>70</v>
      </c>
      <c r="H5643" t="s">
        <v>34</v>
      </c>
      <c r="I5643">
        <v>15489753109</v>
      </c>
      <c r="J5643" t="s">
        <v>844</v>
      </c>
      <c r="K5643" t="s">
        <v>36</v>
      </c>
      <c r="L5643">
        <v>146</v>
      </c>
      <c r="M5643">
        <v>3</v>
      </c>
      <c r="N5643">
        <v>1</v>
      </c>
      <c r="O5643">
        <v>146</v>
      </c>
      <c r="P5643">
        <v>3</v>
      </c>
      <c r="Q5643">
        <v>1</v>
      </c>
      <c r="R5643">
        <v>3</v>
      </c>
      <c r="S5643">
        <v>3</v>
      </c>
      <c r="T5643" s="1">
        <v>44780</v>
      </c>
      <c r="U5643" t="str">
        <f t="shared" si="440"/>
        <v>Monster Energy Original</v>
      </c>
      <c r="V5643" t="str">
        <f t="shared" si="441"/>
        <v>Carbonated</v>
      </c>
      <c r="W5643" t="s">
        <v>34</v>
      </c>
      <c r="X5643" t="b">
        <f t="shared" si="443"/>
        <v>1</v>
      </c>
      <c r="Y5643">
        <f t="shared" si="442"/>
        <v>3</v>
      </c>
      <c r="Z5643" s="2">
        <f t="shared" si="444"/>
        <v>2</v>
      </c>
      <c r="AA5643" t="s">
        <v>70</v>
      </c>
      <c r="AD5643" t="s">
        <v>54</v>
      </c>
      <c r="AE5643" t="s">
        <v>845</v>
      </c>
      <c r="AF5643">
        <v>2022</v>
      </c>
    </row>
    <row r="5644" spans="1:32" x14ac:dyDescent="0.25">
      <c r="A5644" t="s">
        <v>29</v>
      </c>
      <c r="B5644" t="s">
        <v>46</v>
      </c>
      <c r="C5644" t="s">
        <v>31</v>
      </c>
      <c r="D5644" t="s">
        <v>47</v>
      </c>
      <c r="E5644">
        <f>_xlfn.XLOOKUP(Table1[[#This Row],[Location]],'Location analysis'!A:A,'Location analysis'!B:B)</f>
        <v>40.423690999999998</v>
      </c>
      <c r="F5644">
        <f>_xlfn.XLOOKUP(Table1[[#This Row],[Location]],'Location analysis'!A:A,'Location analysis'!C:C)</f>
        <v>-74.380831999999998</v>
      </c>
      <c r="G5644" t="s">
        <v>137</v>
      </c>
      <c r="H5644" t="s">
        <v>97</v>
      </c>
      <c r="I5644">
        <v>15490330903</v>
      </c>
      <c r="J5644" t="s">
        <v>844</v>
      </c>
      <c r="K5644" t="s">
        <v>51</v>
      </c>
      <c r="L5644">
        <v>144</v>
      </c>
      <c r="M5644">
        <v>1.5</v>
      </c>
      <c r="N5644">
        <v>1</v>
      </c>
      <c r="O5644">
        <v>144</v>
      </c>
      <c r="P5644">
        <v>1.5</v>
      </c>
      <c r="Q5644">
        <v>1</v>
      </c>
      <c r="R5644">
        <v>1.5</v>
      </c>
      <c r="S5644">
        <v>1.5</v>
      </c>
      <c r="T5644" s="1">
        <v>44780</v>
      </c>
      <c r="U5644" t="str">
        <f t="shared" si="440"/>
        <v>Poland Springs Water</v>
      </c>
      <c r="V5644" t="str">
        <f t="shared" si="441"/>
        <v>Water</v>
      </c>
      <c r="W5644" t="s">
        <v>97</v>
      </c>
      <c r="X5644" t="b">
        <f t="shared" si="443"/>
        <v>1</v>
      </c>
      <c r="Y5644">
        <f t="shared" si="442"/>
        <v>1.5</v>
      </c>
      <c r="Z5644" s="2">
        <f t="shared" si="444"/>
        <v>1</v>
      </c>
      <c r="AA5644" t="s">
        <v>137</v>
      </c>
      <c r="AD5644" t="s">
        <v>54</v>
      </c>
      <c r="AE5644" t="s">
        <v>845</v>
      </c>
      <c r="AF5644">
        <v>2022</v>
      </c>
    </row>
    <row r="5645" spans="1:32" x14ac:dyDescent="0.25">
      <c r="A5645" t="s">
        <v>29</v>
      </c>
      <c r="B5645" t="s">
        <v>67</v>
      </c>
      <c r="C5645" t="s">
        <v>68</v>
      </c>
      <c r="D5645" t="s">
        <v>69</v>
      </c>
      <c r="E5645">
        <f>_xlfn.XLOOKUP(Table1[[#This Row],[Location]],'Location analysis'!A:A,'Location analysis'!B:B)</f>
        <v>40.435699999999997</v>
      </c>
      <c r="F5645">
        <f>_xlfn.XLOOKUP(Table1[[#This Row],[Location]],'Location analysis'!A:A,'Location analysis'!C:C)</f>
        <v>-74.125200000000007</v>
      </c>
      <c r="G5645" t="s">
        <v>694</v>
      </c>
      <c r="H5645" t="s">
        <v>43</v>
      </c>
      <c r="I5645">
        <v>15492101559</v>
      </c>
      <c r="J5645" t="s">
        <v>846</v>
      </c>
      <c r="K5645" t="s">
        <v>36</v>
      </c>
      <c r="L5645">
        <v>130</v>
      </c>
      <c r="M5645">
        <v>1.5</v>
      </c>
      <c r="N5645">
        <v>1</v>
      </c>
      <c r="O5645">
        <v>130</v>
      </c>
      <c r="P5645">
        <v>1.5</v>
      </c>
      <c r="Q5645">
        <v>1</v>
      </c>
      <c r="R5645">
        <v>1.5</v>
      </c>
      <c r="S5645">
        <v>3</v>
      </c>
      <c r="T5645" s="1">
        <v>44781</v>
      </c>
      <c r="U5645" t="str">
        <f t="shared" si="440"/>
        <v>Nature's Bakery Fig Bar - Raspberry</v>
      </c>
      <c r="V5645" t="str">
        <f t="shared" si="441"/>
        <v>Food</v>
      </c>
      <c r="W5645" t="s">
        <v>43</v>
      </c>
      <c r="X5645" t="b">
        <f t="shared" si="443"/>
        <v>1</v>
      </c>
      <c r="Y5645">
        <f t="shared" si="442"/>
        <v>1.5</v>
      </c>
      <c r="Z5645" s="2">
        <f t="shared" si="444"/>
        <v>1</v>
      </c>
      <c r="AA5645" t="s">
        <v>690</v>
      </c>
      <c r="AB5645" t="s">
        <v>144</v>
      </c>
      <c r="AD5645" t="s">
        <v>60</v>
      </c>
      <c r="AE5645" t="s">
        <v>847</v>
      </c>
      <c r="AF5645">
        <v>2022</v>
      </c>
    </row>
    <row r="5646" spans="1:32" x14ac:dyDescent="0.25">
      <c r="A5646" t="s">
        <v>29</v>
      </c>
      <c r="B5646" t="s">
        <v>67</v>
      </c>
      <c r="C5646" t="s">
        <v>68</v>
      </c>
      <c r="D5646" t="s">
        <v>69</v>
      </c>
      <c r="E5646">
        <f>_xlfn.XLOOKUP(Table1[[#This Row],[Location]],'Location analysis'!A:A,'Location analysis'!B:B)</f>
        <v>40.435699999999997</v>
      </c>
      <c r="F5646">
        <f>_xlfn.XLOOKUP(Table1[[#This Row],[Location]],'Location analysis'!A:A,'Location analysis'!C:C)</f>
        <v>-74.125200000000007</v>
      </c>
      <c r="G5646" t="s">
        <v>688</v>
      </c>
      <c r="H5646" t="s">
        <v>43</v>
      </c>
      <c r="I5646">
        <v>15492101559</v>
      </c>
      <c r="J5646" t="s">
        <v>846</v>
      </c>
      <c r="K5646" t="s">
        <v>36</v>
      </c>
      <c r="L5646">
        <v>131</v>
      </c>
      <c r="M5646">
        <v>1.5</v>
      </c>
      <c r="N5646">
        <v>1</v>
      </c>
      <c r="O5646">
        <v>131</v>
      </c>
      <c r="P5646">
        <v>1.5</v>
      </c>
      <c r="Q5646">
        <v>1</v>
      </c>
      <c r="R5646">
        <v>1.5</v>
      </c>
      <c r="S5646">
        <v>3</v>
      </c>
      <c r="T5646" s="1">
        <v>44781</v>
      </c>
      <c r="U5646" t="str">
        <f t="shared" si="440"/>
        <v>Nature's Bakery Fig Bar - Blueberry</v>
      </c>
      <c r="V5646" t="str">
        <f t="shared" si="441"/>
        <v>Food</v>
      </c>
      <c r="W5646" t="s">
        <v>43</v>
      </c>
      <c r="X5646" t="b">
        <f t="shared" si="443"/>
        <v>1</v>
      </c>
      <c r="Y5646">
        <f t="shared" si="442"/>
        <v>1.5</v>
      </c>
      <c r="Z5646" s="2">
        <f t="shared" si="444"/>
        <v>1</v>
      </c>
      <c r="AA5646" t="s">
        <v>690</v>
      </c>
      <c r="AB5646" t="s">
        <v>222</v>
      </c>
      <c r="AD5646" t="s">
        <v>60</v>
      </c>
      <c r="AE5646" t="s">
        <v>847</v>
      </c>
      <c r="AF5646">
        <v>2022</v>
      </c>
    </row>
    <row r="5647" spans="1:32" x14ac:dyDescent="0.25">
      <c r="A5647" t="s">
        <v>29</v>
      </c>
      <c r="B5647" t="s">
        <v>67</v>
      </c>
      <c r="C5647" t="s">
        <v>68</v>
      </c>
      <c r="D5647" t="s">
        <v>69</v>
      </c>
      <c r="E5647">
        <f>_xlfn.XLOOKUP(Table1[[#This Row],[Location]],'Location analysis'!A:A,'Location analysis'!B:B)</f>
        <v>40.435699999999997</v>
      </c>
      <c r="F5647">
        <f>_xlfn.XLOOKUP(Table1[[#This Row],[Location]],'Location analysis'!A:A,'Location analysis'!C:C)</f>
        <v>-74.125200000000007</v>
      </c>
      <c r="G5647" t="s">
        <v>738</v>
      </c>
      <c r="H5647" t="s">
        <v>34</v>
      </c>
      <c r="I5647">
        <v>15492120955</v>
      </c>
      <c r="J5647" t="s">
        <v>846</v>
      </c>
      <c r="K5647" t="s">
        <v>51</v>
      </c>
      <c r="L5647">
        <v>142</v>
      </c>
      <c r="M5647">
        <v>1.5</v>
      </c>
      <c r="N5647">
        <v>1</v>
      </c>
      <c r="O5647">
        <v>142</v>
      </c>
      <c r="P5647">
        <v>1.5</v>
      </c>
      <c r="Q5647">
        <v>1</v>
      </c>
      <c r="R5647">
        <v>1.5</v>
      </c>
      <c r="S5647">
        <v>1.5</v>
      </c>
      <c r="T5647" s="1">
        <v>44781</v>
      </c>
      <c r="U5647" t="str">
        <f t="shared" si="440"/>
        <v>Coca Cola - Regular</v>
      </c>
      <c r="V5647" t="str">
        <f t="shared" si="441"/>
        <v>Carbonated</v>
      </c>
      <c r="W5647" t="s">
        <v>34</v>
      </c>
      <c r="X5647" t="b">
        <f t="shared" si="443"/>
        <v>1</v>
      </c>
      <c r="Y5647">
        <f t="shared" si="442"/>
        <v>1.5</v>
      </c>
      <c r="Z5647" s="2">
        <f t="shared" si="444"/>
        <v>1</v>
      </c>
      <c r="AA5647" t="s">
        <v>183</v>
      </c>
      <c r="AB5647" t="s">
        <v>739</v>
      </c>
      <c r="AD5647" t="s">
        <v>60</v>
      </c>
      <c r="AE5647" t="s">
        <v>847</v>
      </c>
      <c r="AF5647">
        <v>2022</v>
      </c>
    </row>
    <row r="5648" spans="1:32" x14ac:dyDescent="0.25">
      <c r="A5648" t="s">
        <v>29</v>
      </c>
      <c r="B5648" t="s">
        <v>67</v>
      </c>
      <c r="C5648" t="s">
        <v>68</v>
      </c>
      <c r="D5648" t="s">
        <v>69</v>
      </c>
      <c r="E5648">
        <f>_xlfn.XLOOKUP(Table1[[#This Row],[Location]],'Location analysis'!A:A,'Location analysis'!B:B)</f>
        <v>40.435699999999997</v>
      </c>
      <c r="F5648">
        <f>_xlfn.XLOOKUP(Table1[[#This Row],[Location]],'Location analysis'!A:A,'Location analysis'!C:C)</f>
        <v>-74.125200000000007</v>
      </c>
      <c r="G5648" t="s">
        <v>275</v>
      </c>
      <c r="H5648" t="s">
        <v>43</v>
      </c>
      <c r="I5648">
        <v>15492121211</v>
      </c>
      <c r="J5648" t="s">
        <v>846</v>
      </c>
      <c r="K5648" t="s">
        <v>51</v>
      </c>
      <c r="L5648">
        <v>123</v>
      </c>
      <c r="M5648">
        <v>1.5</v>
      </c>
      <c r="N5648">
        <v>1</v>
      </c>
      <c r="O5648">
        <v>123</v>
      </c>
      <c r="P5648">
        <v>1.5</v>
      </c>
      <c r="Q5648">
        <v>1</v>
      </c>
      <c r="R5648">
        <v>1.5</v>
      </c>
      <c r="S5648">
        <v>1.5</v>
      </c>
      <c r="T5648" s="1">
        <v>44781</v>
      </c>
      <c r="U5648" t="str">
        <f t="shared" si="440"/>
        <v>Cheetos Flaming Hot Limon Crunchy</v>
      </c>
      <c r="V5648" t="str">
        <f t="shared" si="441"/>
        <v>Food</v>
      </c>
      <c r="W5648" t="s">
        <v>43</v>
      </c>
      <c r="X5648" t="b">
        <f t="shared" si="443"/>
        <v>1</v>
      </c>
      <c r="Y5648">
        <f t="shared" si="442"/>
        <v>1.5</v>
      </c>
      <c r="Z5648" s="2">
        <f t="shared" si="444"/>
        <v>1</v>
      </c>
      <c r="AA5648" t="s">
        <v>275</v>
      </c>
      <c r="AD5648" t="s">
        <v>60</v>
      </c>
      <c r="AE5648" t="s">
        <v>847</v>
      </c>
      <c r="AF5648">
        <v>2022</v>
      </c>
    </row>
    <row r="5649" spans="1:32" x14ac:dyDescent="0.25">
      <c r="A5649" t="s">
        <v>29</v>
      </c>
      <c r="B5649" t="s">
        <v>67</v>
      </c>
      <c r="C5649" t="s">
        <v>68</v>
      </c>
      <c r="D5649" t="s">
        <v>69</v>
      </c>
      <c r="E5649">
        <f>_xlfn.XLOOKUP(Table1[[#This Row],[Location]],'Location analysis'!A:A,'Location analysis'!B:B)</f>
        <v>40.435699999999997</v>
      </c>
      <c r="F5649">
        <f>_xlfn.XLOOKUP(Table1[[#This Row],[Location]],'Location analysis'!A:A,'Location analysis'!C:C)</f>
        <v>-74.125200000000007</v>
      </c>
      <c r="G5649" t="s">
        <v>738</v>
      </c>
      <c r="H5649" t="s">
        <v>34</v>
      </c>
      <c r="I5649">
        <v>15492142545</v>
      </c>
      <c r="J5649" t="s">
        <v>846</v>
      </c>
      <c r="K5649" t="s">
        <v>51</v>
      </c>
      <c r="L5649">
        <v>142</v>
      </c>
      <c r="M5649">
        <v>1.5</v>
      </c>
      <c r="N5649">
        <v>1</v>
      </c>
      <c r="O5649">
        <v>142</v>
      </c>
      <c r="P5649">
        <v>1.5</v>
      </c>
      <c r="Q5649">
        <v>1</v>
      </c>
      <c r="R5649">
        <v>1.5</v>
      </c>
      <c r="S5649">
        <v>1.5</v>
      </c>
      <c r="T5649" s="1">
        <v>44781</v>
      </c>
      <c r="U5649" t="str">
        <f t="shared" si="440"/>
        <v>Coca Cola - Regular</v>
      </c>
      <c r="V5649" t="str">
        <f t="shared" si="441"/>
        <v>Carbonated</v>
      </c>
      <c r="W5649" t="s">
        <v>34</v>
      </c>
      <c r="X5649" t="b">
        <f t="shared" si="443"/>
        <v>1</v>
      </c>
      <c r="Y5649">
        <f t="shared" si="442"/>
        <v>1.5</v>
      </c>
      <c r="Z5649" s="2">
        <f t="shared" si="444"/>
        <v>1</v>
      </c>
      <c r="AA5649" t="s">
        <v>183</v>
      </c>
      <c r="AB5649" t="s">
        <v>739</v>
      </c>
      <c r="AD5649" t="s">
        <v>60</v>
      </c>
      <c r="AE5649" t="s">
        <v>847</v>
      </c>
      <c r="AF5649">
        <v>2022</v>
      </c>
    </row>
    <row r="5650" spans="1:32" x14ac:dyDescent="0.25">
      <c r="A5650" t="s">
        <v>29</v>
      </c>
      <c r="B5650" t="s">
        <v>67</v>
      </c>
      <c r="C5650" t="s">
        <v>68</v>
      </c>
      <c r="D5650" t="s">
        <v>69</v>
      </c>
      <c r="E5650">
        <f>_xlfn.XLOOKUP(Table1[[#This Row],[Location]],'Location analysis'!A:A,'Location analysis'!B:B)</f>
        <v>40.435699999999997</v>
      </c>
      <c r="F5650">
        <f>_xlfn.XLOOKUP(Table1[[#This Row],[Location]],'Location analysis'!A:A,'Location analysis'!C:C)</f>
        <v>-74.125200000000007</v>
      </c>
      <c r="G5650" t="s">
        <v>688</v>
      </c>
      <c r="H5650" t="s">
        <v>43</v>
      </c>
      <c r="I5650">
        <v>15492142775</v>
      </c>
      <c r="J5650" t="s">
        <v>846</v>
      </c>
      <c r="K5650" t="s">
        <v>51</v>
      </c>
      <c r="L5650">
        <v>131</v>
      </c>
      <c r="M5650">
        <v>1.5</v>
      </c>
      <c r="N5650">
        <v>1</v>
      </c>
      <c r="O5650">
        <v>131</v>
      </c>
      <c r="P5650">
        <v>1.5</v>
      </c>
      <c r="Q5650">
        <v>1</v>
      </c>
      <c r="R5650">
        <v>1.5</v>
      </c>
      <c r="S5650">
        <v>1.5</v>
      </c>
      <c r="T5650" s="1">
        <v>44781</v>
      </c>
      <c r="U5650" t="str">
        <f t="shared" si="440"/>
        <v>Nature's Bakery Fig Bar - Blueberry</v>
      </c>
      <c r="V5650" t="str">
        <f t="shared" si="441"/>
        <v>Food</v>
      </c>
      <c r="W5650" t="s">
        <v>43</v>
      </c>
      <c r="X5650" t="b">
        <f t="shared" si="443"/>
        <v>1</v>
      </c>
      <c r="Y5650">
        <f t="shared" si="442"/>
        <v>1.5</v>
      </c>
      <c r="Z5650" s="2">
        <f t="shared" si="444"/>
        <v>1</v>
      </c>
      <c r="AA5650" t="s">
        <v>690</v>
      </c>
      <c r="AB5650" t="s">
        <v>222</v>
      </c>
      <c r="AD5650" t="s">
        <v>60</v>
      </c>
      <c r="AE5650" t="s">
        <v>847</v>
      </c>
      <c r="AF5650">
        <v>2022</v>
      </c>
    </row>
    <row r="5651" spans="1:32" x14ac:dyDescent="0.25">
      <c r="A5651" t="s">
        <v>29</v>
      </c>
      <c r="B5651" t="s">
        <v>67</v>
      </c>
      <c r="C5651" t="s">
        <v>68</v>
      </c>
      <c r="D5651" t="s">
        <v>69</v>
      </c>
      <c r="E5651">
        <f>_xlfn.XLOOKUP(Table1[[#This Row],[Location]],'Location analysis'!A:A,'Location analysis'!B:B)</f>
        <v>40.435699999999997</v>
      </c>
      <c r="F5651">
        <f>_xlfn.XLOOKUP(Table1[[#This Row],[Location]],'Location analysis'!A:A,'Location analysis'!C:C)</f>
        <v>-74.125200000000007</v>
      </c>
      <c r="G5651" t="s">
        <v>185</v>
      </c>
      <c r="H5651" t="s">
        <v>34</v>
      </c>
      <c r="I5651">
        <v>15492659154</v>
      </c>
      <c r="J5651" t="s">
        <v>846</v>
      </c>
      <c r="K5651" t="s">
        <v>36</v>
      </c>
      <c r="L5651">
        <v>148</v>
      </c>
      <c r="M5651">
        <v>3.5</v>
      </c>
      <c r="N5651">
        <v>1</v>
      </c>
      <c r="O5651">
        <v>148</v>
      </c>
      <c r="P5651">
        <v>3.5</v>
      </c>
      <c r="Q5651">
        <v>1</v>
      </c>
      <c r="R5651">
        <v>3.5</v>
      </c>
      <c r="S5651">
        <v>3.5</v>
      </c>
      <c r="T5651" s="1">
        <v>44781</v>
      </c>
      <c r="U5651" t="str">
        <f t="shared" si="440"/>
        <v>Red Bull - Original</v>
      </c>
      <c r="V5651" t="str">
        <f t="shared" si="441"/>
        <v>Carbonated</v>
      </c>
      <c r="W5651" t="s">
        <v>34</v>
      </c>
      <c r="X5651" t="b">
        <f t="shared" si="443"/>
        <v>1</v>
      </c>
      <c r="Y5651">
        <f t="shared" si="442"/>
        <v>3.5</v>
      </c>
      <c r="Z5651" s="2">
        <f t="shared" si="444"/>
        <v>2.3333333333333335</v>
      </c>
      <c r="AA5651" t="s">
        <v>37</v>
      </c>
      <c r="AB5651" t="s">
        <v>150</v>
      </c>
      <c r="AD5651" t="s">
        <v>60</v>
      </c>
      <c r="AE5651" t="s">
        <v>847</v>
      </c>
      <c r="AF5651">
        <v>2022</v>
      </c>
    </row>
    <row r="5652" spans="1:32" x14ac:dyDescent="0.25">
      <c r="A5652" t="s">
        <v>29</v>
      </c>
      <c r="B5652" t="s">
        <v>62</v>
      </c>
      <c r="C5652" t="s">
        <v>63</v>
      </c>
      <c r="D5652" t="s">
        <v>64</v>
      </c>
      <c r="E5652">
        <f>_xlfn.XLOOKUP(Table1[[#This Row],[Location]],'Location analysis'!A:A,'Location analysis'!B:B)</f>
        <v>40.091900000000003</v>
      </c>
      <c r="F5652">
        <f>_xlfn.XLOOKUP(Table1[[#This Row],[Location]],'Location analysis'!A:A,'Location analysis'!C:C)</f>
        <v>-74.358699999999999</v>
      </c>
      <c r="G5652" t="s">
        <v>251</v>
      </c>
      <c r="H5652" t="s">
        <v>43</v>
      </c>
      <c r="I5652">
        <v>15492833506</v>
      </c>
      <c r="J5652" t="s">
        <v>846</v>
      </c>
      <c r="K5652" t="s">
        <v>51</v>
      </c>
      <c r="L5652">
        <v>124</v>
      </c>
      <c r="M5652">
        <v>1.5</v>
      </c>
      <c r="N5652">
        <v>1</v>
      </c>
      <c r="O5652">
        <v>124</v>
      </c>
      <c r="P5652">
        <v>1.5</v>
      </c>
      <c r="Q5652">
        <v>1</v>
      </c>
      <c r="R5652">
        <v>1.5</v>
      </c>
      <c r="S5652">
        <v>1.5</v>
      </c>
      <c r="T5652" s="1">
        <v>44781</v>
      </c>
      <c r="U5652" t="str">
        <f t="shared" si="440"/>
        <v>CheezIt - Double Cheese</v>
      </c>
      <c r="V5652" t="str">
        <f t="shared" si="441"/>
        <v>Food</v>
      </c>
      <c r="W5652" t="s">
        <v>43</v>
      </c>
      <c r="X5652" t="b">
        <f t="shared" si="443"/>
        <v>1</v>
      </c>
      <c r="Y5652">
        <f t="shared" si="442"/>
        <v>1.5</v>
      </c>
      <c r="Z5652" s="2">
        <f t="shared" si="444"/>
        <v>1</v>
      </c>
      <c r="AA5652" t="s">
        <v>193</v>
      </c>
      <c r="AB5652" t="s">
        <v>252</v>
      </c>
      <c r="AD5652" t="s">
        <v>60</v>
      </c>
      <c r="AE5652" t="s">
        <v>847</v>
      </c>
      <c r="AF5652">
        <v>2022</v>
      </c>
    </row>
    <row r="5653" spans="1:32" x14ac:dyDescent="0.25">
      <c r="A5653" t="s">
        <v>29</v>
      </c>
      <c r="B5653" t="s">
        <v>62</v>
      </c>
      <c r="C5653" t="s">
        <v>63</v>
      </c>
      <c r="D5653" t="s">
        <v>64</v>
      </c>
      <c r="E5653">
        <f>_xlfn.XLOOKUP(Table1[[#This Row],[Location]],'Location analysis'!A:A,'Location analysis'!B:B)</f>
        <v>40.091900000000003</v>
      </c>
      <c r="F5653">
        <f>_xlfn.XLOOKUP(Table1[[#This Row],[Location]],'Location analysis'!A:A,'Location analysis'!C:C)</f>
        <v>-74.358699999999999</v>
      </c>
      <c r="G5653" t="s">
        <v>106</v>
      </c>
      <c r="H5653" t="s">
        <v>43</v>
      </c>
      <c r="I5653">
        <v>15493106145</v>
      </c>
      <c r="J5653" t="s">
        <v>846</v>
      </c>
      <c r="K5653" t="s">
        <v>36</v>
      </c>
      <c r="L5653">
        <v>121</v>
      </c>
      <c r="M5653">
        <v>1.5</v>
      </c>
      <c r="N5653">
        <v>1</v>
      </c>
      <c r="O5653">
        <v>121</v>
      </c>
      <c r="P5653">
        <v>1.5</v>
      </c>
      <c r="Q5653">
        <v>1</v>
      </c>
      <c r="R5653">
        <v>1.5</v>
      </c>
      <c r="S5653">
        <v>1.5</v>
      </c>
      <c r="T5653" s="1">
        <v>44781</v>
      </c>
      <c r="U5653" t="str">
        <f t="shared" si="440"/>
        <v>Oreo Mini</v>
      </c>
      <c r="V5653" t="str">
        <f t="shared" si="441"/>
        <v>Food</v>
      </c>
      <c r="W5653" t="s">
        <v>43</v>
      </c>
      <c r="X5653" t="b">
        <f t="shared" si="443"/>
        <v>1</v>
      </c>
      <c r="Y5653">
        <f t="shared" si="442"/>
        <v>1.5</v>
      </c>
      <c r="Z5653" s="2">
        <f t="shared" si="444"/>
        <v>1</v>
      </c>
      <c r="AA5653" t="s">
        <v>106</v>
      </c>
      <c r="AD5653" t="s">
        <v>60</v>
      </c>
      <c r="AE5653" t="s">
        <v>847</v>
      </c>
      <c r="AF5653">
        <v>2022</v>
      </c>
    </row>
    <row r="5654" spans="1:32" x14ac:dyDescent="0.25">
      <c r="A5654" t="s">
        <v>29</v>
      </c>
      <c r="B5654" t="s">
        <v>62</v>
      </c>
      <c r="C5654" t="s">
        <v>63</v>
      </c>
      <c r="D5654" t="s">
        <v>64</v>
      </c>
      <c r="E5654">
        <f>_xlfn.XLOOKUP(Table1[[#This Row],[Location]],'Location analysis'!A:A,'Location analysis'!B:B)</f>
        <v>40.091900000000003</v>
      </c>
      <c r="F5654">
        <f>_xlfn.XLOOKUP(Table1[[#This Row],[Location]],'Location analysis'!A:A,'Location analysis'!C:C)</f>
        <v>-74.358699999999999</v>
      </c>
      <c r="G5654" t="s">
        <v>508</v>
      </c>
      <c r="H5654" t="s">
        <v>43</v>
      </c>
      <c r="I5654">
        <v>15493218329</v>
      </c>
      <c r="J5654" t="s">
        <v>846</v>
      </c>
      <c r="K5654" t="s">
        <v>51</v>
      </c>
      <c r="L5654">
        <v>113</v>
      </c>
      <c r="M5654">
        <v>1.5</v>
      </c>
      <c r="N5654">
        <v>1</v>
      </c>
      <c r="O5654">
        <v>113</v>
      </c>
      <c r="P5654">
        <v>1.5</v>
      </c>
      <c r="Q5654">
        <v>1</v>
      </c>
      <c r="R5654">
        <v>1.5</v>
      </c>
      <c r="S5654">
        <v>1.5</v>
      </c>
      <c r="T5654" s="1">
        <v>44781</v>
      </c>
      <c r="U5654" t="str">
        <f t="shared" si="440"/>
        <v>Pop Corners - Kettle Corn</v>
      </c>
      <c r="V5654" t="str">
        <f t="shared" si="441"/>
        <v>Food</v>
      </c>
      <c r="W5654" t="s">
        <v>43</v>
      </c>
      <c r="X5654" t="b">
        <f t="shared" si="443"/>
        <v>1</v>
      </c>
      <c r="Y5654">
        <f t="shared" si="442"/>
        <v>1.5</v>
      </c>
      <c r="Z5654" s="2">
        <f t="shared" si="444"/>
        <v>1</v>
      </c>
      <c r="AA5654" t="s">
        <v>509</v>
      </c>
      <c r="AB5654" t="s">
        <v>510</v>
      </c>
      <c r="AD5654" t="s">
        <v>60</v>
      </c>
      <c r="AE5654" t="s">
        <v>847</v>
      </c>
      <c r="AF5654">
        <v>2022</v>
      </c>
    </row>
    <row r="5655" spans="1:32" x14ac:dyDescent="0.25">
      <c r="A5655" t="s">
        <v>29</v>
      </c>
      <c r="B5655" t="s">
        <v>62</v>
      </c>
      <c r="C5655" t="s">
        <v>63</v>
      </c>
      <c r="D5655" t="s">
        <v>64</v>
      </c>
      <c r="E5655">
        <f>_xlfn.XLOOKUP(Table1[[#This Row],[Location]],'Location analysis'!A:A,'Location analysis'!B:B)</f>
        <v>40.091900000000003</v>
      </c>
      <c r="F5655">
        <f>_xlfn.XLOOKUP(Table1[[#This Row],[Location]],'Location analysis'!A:A,'Location analysis'!C:C)</f>
        <v>-74.358699999999999</v>
      </c>
      <c r="G5655" t="s">
        <v>84</v>
      </c>
      <c r="H5655" t="s">
        <v>43</v>
      </c>
      <c r="I5655">
        <v>15493239247</v>
      </c>
      <c r="J5655" t="s">
        <v>846</v>
      </c>
      <c r="K5655" t="s">
        <v>36</v>
      </c>
      <c r="L5655">
        <v>138</v>
      </c>
      <c r="M5655">
        <v>2</v>
      </c>
      <c r="N5655">
        <v>1</v>
      </c>
      <c r="O5655">
        <v>138</v>
      </c>
      <c r="P5655">
        <v>2</v>
      </c>
      <c r="Q5655">
        <v>1</v>
      </c>
      <c r="R5655">
        <v>2</v>
      </c>
      <c r="S5655">
        <v>2</v>
      </c>
      <c r="T5655" s="1">
        <v>44781</v>
      </c>
      <c r="U5655" t="str">
        <f t="shared" si="440"/>
        <v>Wonderful Pistachios - Variety</v>
      </c>
      <c r="V5655" t="str">
        <f t="shared" si="441"/>
        <v>Food</v>
      </c>
      <c r="W5655" t="s">
        <v>43</v>
      </c>
      <c r="X5655" t="b">
        <f t="shared" si="443"/>
        <v>1</v>
      </c>
      <c r="Y5655">
        <f t="shared" si="442"/>
        <v>2</v>
      </c>
      <c r="Z5655" s="2">
        <f t="shared" si="444"/>
        <v>1.3333333333333333</v>
      </c>
      <c r="AA5655" t="s">
        <v>85</v>
      </c>
      <c r="AB5655" t="s">
        <v>86</v>
      </c>
      <c r="AD5655" t="s">
        <v>60</v>
      </c>
      <c r="AE5655" t="s">
        <v>847</v>
      </c>
      <c r="AF5655">
        <v>2022</v>
      </c>
    </row>
    <row r="5656" spans="1:32" x14ac:dyDescent="0.25">
      <c r="A5656" t="s">
        <v>29</v>
      </c>
      <c r="B5656" t="s">
        <v>62</v>
      </c>
      <c r="C5656" t="s">
        <v>63</v>
      </c>
      <c r="D5656" t="s">
        <v>64</v>
      </c>
      <c r="E5656">
        <f>_xlfn.XLOOKUP(Table1[[#This Row],[Location]],'Location analysis'!A:A,'Location analysis'!B:B)</f>
        <v>40.091900000000003</v>
      </c>
      <c r="F5656">
        <f>_xlfn.XLOOKUP(Table1[[#This Row],[Location]],'Location analysis'!A:A,'Location analysis'!C:C)</f>
        <v>-74.358699999999999</v>
      </c>
      <c r="G5656" t="s">
        <v>384</v>
      </c>
      <c r="H5656" t="s">
        <v>43</v>
      </c>
      <c r="I5656">
        <v>15493293059</v>
      </c>
      <c r="J5656" t="s">
        <v>846</v>
      </c>
      <c r="K5656" t="s">
        <v>51</v>
      </c>
      <c r="L5656">
        <v>120</v>
      </c>
      <c r="M5656">
        <v>1.5</v>
      </c>
      <c r="N5656">
        <v>1</v>
      </c>
      <c r="O5656">
        <v>120</v>
      </c>
      <c r="P5656">
        <v>1.5</v>
      </c>
      <c r="Q5656">
        <v>1</v>
      </c>
      <c r="R5656">
        <v>1.5</v>
      </c>
      <c r="S5656">
        <v>1.5</v>
      </c>
      <c r="T5656" s="1">
        <v>44781</v>
      </c>
      <c r="U5656" t="str">
        <f t="shared" si="440"/>
        <v>CheezIt - Cheddar Sour Cream and Onion</v>
      </c>
      <c r="V5656" t="str">
        <f t="shared" si="441"/>
        <v>Food</v>
      </c>
      <c r="W5656" t="s">
        <v>43</v>
      </c>
      <c r="X5656" t="b">
        <f t="shared" si="443"/>
        <v>1</v>
      </c>
      <c r="Y5656">
        <f t="shared" si="442"/>
        <v>1.5</v>
      </c>
      <c r="Z5656" s="2">
        <f t="shared" si="444"/>
        <v>1</v>
      </c>
      <c r="AA5656" t="s">
        <v>193</v>
      </c>
      <c r="AB5656" t="s">
        <v>386</v>
      </c>
      <c r="AD5656" t="s">
        <v>60</v>
      </c>
      <c r="AE5656" t="s">
        <v>847</v>
      </c>
      <c r="AF5656">
        <v>2022</v>
      </c>
    </row>
    <row r="5657" spans="1:32" x14ac:dyDescent="0.25">
      <c r="A5657" t="s">
        <v>29</v>
      </c>
      <c r="B5657" t="s">
        <v>62</v>
      </c>
      <c r="C5657" t="s">
        <v>63</v>
      </c>
      <c r="D5657" t="s">
        <v>64</v>
      </c>
      <c r="E5657">
        <f>_xlfn.XLOOKUP(Table1[[#This Row],[Location]],'Location analysis'!A:A,'Location analysis'!B:B)</f>
        <v>40.091900000000003</v>
      </c>
      <c r="F5657">
        <f>_xlfn.XLOOKUP(Table1[[#This Row],[Location]],'Location analysis'!A:A,'Location analysis'!C:C)</f>
        <v>-74.358699999999999</v>
      </c>
      <c r="G5657" t="s">
        <v>112</v>
      </c>
      <c r="H5657" t="s">
        <v>43</v>
      </c>
      <c r="I5657">
        <v>15493949573</v>
      </c>
      <c r="J5657" t="s">
        <v>846</v>
      </c>
      <c r="K5657" t="s">
        <v>51</v>
      </c>
      <c r="L5657">
        <v>132</v>
      </c>
      <c r="M5657">
        <v>2</v>
      </c>
      <c r="N5657">
        <v>1</v>
      </c>
      <c r="O5657">
        <v>132</v>
      </c>
      <c r="P5657">
        <v>2</v>
      </c>
      <c r="Q5657">
        <v>1</v>
      </c>
      <c r="R5657">
        <v>2</v>
      </c>
      <c r="S5657">
        <v>2</v>
      </c>
      <c r="T5657" s="1">
        <v>44781</v>
      </c>
      <c r="U5657" t="str">
        <f t="shared" si="440"/>
        <v>Robert Irvine's - Fit Crunch -  Chocolate Pea</v>
      </c>
      <c r="V5657" t="str">
        <f t="shared" si="441"/>
        <v>Food</v>
      </c>
      <c r="W5657" t="s">
        <v>43</v>
      </c>
      <c r="X5657" t="b">
        <f t="shared" si="443"/>
        <v>1</v>
      </c>
      <c r="Y5657">
        <f t="shared" si="442"/>
        <v>2</v>
      </c>
      <c r="Z5657" s="2">
        <f t="shared" si="444"/>
        <v>1.3333333333333333</v>
      </c>
      <c r="AA5657" t="s">
        <v>113</v>
      </c>
      <c r="AB5657" t="s">
        <v>114</v>
      </c>
      <c r="AC5657" t="s">
        <v>115</v>
      </c>
      <c r="AD5657" t="s">
        <v>60</v>
      </c>
      <c r="AE5657" t="s">
        <v>847</v>
      </c>
      <c r="AF5657">
        <v>2022</v>
      </c>
    </row>
    <row r="5658" spans="1:32" x14ac:dyDescent="0.25">
      <c r="A5658" t="s">
        <v>29</v>
      </c>
      <c r="B5658" t="s">
        <v>62</v>
      </c>
      <c r="C5658" t="s">
        <v>63</v>
      </c>
      <c r="D5658" t="s">
        <v>64</v>
      </c>
      <c r="E5658">
        <f>_xlfn.XLOOKUP(Table1[[#This Row],[Location]],'Location analysis'!A:A,'Location analysis'!B:B)</f>
        <v>40.091900000000003</v>
      </c>
      <c r="F5658">
        <f>_xlfn.XLOOKUP(Table1[[#This Row],[Location]],'Location analysis'!A:A,'Location analysis'!C:C)</f>
        <v>-74.358699999999999</v>
      </c>
      <c r="G5658" t="s">
        <v>182</v>
      </c>
      <c r="H5658" t="s">
        <v>34</v>
      </c>
      <c r="I5658">
        <v>15493991009</v>
      </c>
      <c r="J5658" t="s">
        <v>846</v>
      </c>
      <c r="K5658" t="s">
        <v>36</v>
      </c>
      <c r="L5658">
        <v>141</v>
      </c>
      <c r="M5658">
        <v>1.5</v>
      </c>
      <c r="N5658">
        <v>1</v>
      </c>
      <c r="O5658">
        <v>141</v>
      </c>
      <c r="P5658">
        <v>1.5</v>
      </c>
      <c r="Q5658">
        <v>1</v>
      </c>
      <c r="R5658">
        <v>1.5</v>
      </c>
      <c r="S5658">
        <v>1.5</v>
      </c>
      <c r="T5658" s="1">
        <v>44781</v>
      </c>
      <c r="U5658" t="str">
        <f t="shared" si="440"/>
        <v>Coca Cola - Zero Sugar</v>
      </c>
      <c r="V5658" t="str">
        <f t="shared" si="441"/>
        <v>Carbonated</v>
      </c>
      <c r="W5658" t="s">
        <v>34</v>
      </c>
      <c r="X5658" t="b">
        <f t="shared" si="443"/>
        <v>1</v>
      </c>
      <c r="Y5658">
        <f t="shared" si="442"/>
        <v>1.5</v>
      </c>
      <c r="Z5658" s="2">
        <f t="shared" si="444"/>
        <v>1</v>
      </c>
      <c r="AA5658" t="s">
        <v>183</v>
      </c>
      <c r="AB5658" t="s">
        <v>184</v>
      </c>
      <c r="AD5658" t="s">
        <v>60</v>
      </c>
      <c r="AE5658" t="s">
        <v>847</v>
      </c>
      <c r="AF5658">
        <v>2022</v>
      </c>
    </row>
    <row r="5659" spans="1:32" x14ac:dyDescent="0.25">
      <c r="A5659" t="s">
        <v>29</v>
      </c>
      <c r="B5659" t="s">
        <v>394</v>
      </c>
      <c r="C5659" t="s">
        <v>395</v>
      </c>
      <c r="D5659" t="s">
        <v>396</v>
      </c>
      <c r="E5659">
        <f>_xlfn.XLOOKUP(Table1[[#This Row],[Location]],'Location analysis'!A:A,'Location analysis'!B:B)</f>
        <v>40.416893999999999</v>
      </c>
      <c r="F5659">
        <f>_xlfn.XLOOKUP(Table1[[#This Row],[Location]],'Location analysis'!A:A,'Location analysis'!C:C)</f>
        <v>-74.420399000000003</v>
      </c>
      <c r="G5659" t="s">
        <v>582</v>
      </c>
      <c r="H5659" t="s">
        <v>43</v>
      </c>
      <c r="I5659">
        <v>15494075403</v>
      </c>
      <c r="J5659" t="s">
        <v>846</v>
      </c>
      <c r="K5659" t="s">
        <v>51</v>
      </c>
      <c r="L5659">
        <v>164</v>
      </c>
      <c r="M5659">
        <v>4</v>
      </c>
      <c r="N5659">
        <v>1</v>
      </c>
      <c r="O5659">
        <v>164</v>
      </c>
      <c r="P5659">
        <v>4</v>
      </c>
      <c r="Q5659">
        <v>1</v>
      </c>
      <c r="R5659">
        <v>4</v>
      </c>
      <c r="S5659">
        <v>4</v>
      </c>
      <c r="T5659" s="1">
        <v>44781</v>
      </c>
      <c r="U5659" t="str">
        <f t="shared" si="440"/>
        <v>CheezIt - Go Paks</v>
      </c>
      <c r="V5659" t="str">
        <f t="shared" si="441"/>
        <v>Food</v>
      </c>
      <c r="W5659" t="s">
        <v>43</v>
      </c>
      <c r="X5659" t="b">
        <f t="shared" si="443"/>
        <v>1</v>
      </c>
      <c r="Y5659">
        <f t="shared" si="442"/>
        <v>4</v>
      </c>
      <c r="Z5659" s="2">
        <f t="shared" si="444"/>
        <v>2.6666666666666665</v>
      </c>
      <c r="AA5659" t="s">
        <v>193</v>
      </c>
      <c r="AB5659" t="s">
        <v>492</v>
      </c>
      <c r="AD5659" t="s">
        <v>60</v>
      </c>
      <c r="AE5659" t="s">
        <v>847</v>
      </c>
      <c r="AF5659">
        <v>2022</v>
      </c>
    </row>
    <row r="5660" spans="1:32" x14ac:dyDescent="0.25">
      <c r="A5660" t="s">
        <v>29</v>
      </c>
      <c r="B5660" t="s">
        <v>67</v>
      </c>
      <c r="C5660" t="s">
        <v>68</v>
      </c>
      <c r="D5660" t="s">
        <v>69</v>
      </c>
      <c r="E5660">
        <f>_xlfn.XLOOKUP(Table1[[#This Row],[Location]],'Location analysis'!A:A,'Location analysis'!B:B)</f>
        <v>40.435699999999997</v>
      </c>
      <c r="F5660">
        <f>_xlfn.XLOOKUP(Table1[[#This Row],[Location]],'Location analysis'!A:A,'Location analysis'!C:C)</f>
        <v>-74.125200000000007</v>
      </c>
      <c r="G5660" t="s">
        <v>838</v>
      </c>
      <c r="H5660" t="s">
        <v>49</v>
      </c>
      <c r="I5660">
        <v>15494231957</v>
      </c>
      <c r="J5660" t="s">
        <v>846</v>
      </c>
      <c r="K5660" t="s">
        <v>36</v>
      </c>
      <c r="L5660">
        <v>145</v>
      </c>
      <c r="M5660">
        <v>2.5</v>
      </c>
      <c r="N5660">
        <v>1</v>
      </c>
      <c r="O5660">
        <v>145</v>
      </c>
      <c r="P5660">
        <v>2.5</v>
      </c>
      <c r="Q5660">
        <v>1</v>
      </c>
      <c r="R5660">
        <v>2.5</v>
      </c>
      <c r="S5660">
        <v>4</v>
      </c>
      <c r="T5660" s="1">
        <v>44781</v>
      </c>
      <c r="U5660" t="str">
        <f t="shared" si="440"/>
        <v>Snapple Lemonade - pineapple</v>
      </c>
      <c r="V5660" t="str">
        <f t="shared" si="441"/>
        <v>Non Carbonated</v>
      </c>
      <c r="W5660" t="s">
        <v>49</v>
      </c>
      <c r="X5660" t="b">
        <f t="shared" si="443"/>
        <v>1</v>
      </c>
      <c r="Y5660">
        <f t="shared" si="442"/>
        <v>2.5</v>
      </c>
      <c r="Z5660" s="2">
        <f t="shared" si="444"/>
        <v>1.6666666666666667</v>
      </c>
      <c r="AA5660" t="s">
        <v>832</v>
      </c>
      <c r="AB5660" t="s">
        <v>839</v>
      </c>
      <c r="AD5660" t="s">
        <v>60</v>
      </c>
      <c r="AE5660" t="s">
        <v>847</v>
      </c>
      <c r="AF5660">
        <v>2022</v>
      </c>
    </row>
    <row r="5661" spans="1:32" x14ac:dyDescent="0.25">
      <c r="A5661" t="s">
        <v>29</v>
      </c>
      <c r="B5661" t="s">
        <v>67</v>
      </c>
      <c r="C5661" t="s">
        <v>68</v>
      </c>
      <c r="D5661" t="s">
        <v>69</v>
      </c>
      <c r="E5661">
        <f>_xlfn.XLOOKUP(Table1[[#This Row],[Location]],'Location analysis'!A:A,'Location analysis'!B:B)</f>
        <v>40.435699999999997</v>
      </c>
      <c r="F5661">
        <f>_xlfn.XLOOKUP(Table1[[#This Row],[Location]],'Location analysis'!A:A,'Location analysis'!C:C)</f>
        <v>-74.125200000000007</v>
      </c>
      <c r="G5661" t="s">
        <v>350</v>
      </c>
      <c r="H5661" t="s">
        <v>43</v>
      </c>
      <c r="I5661">
        <v>15494231957</v>
      </c>
      <c r="J5661" t="s">
        <v>846</v>
      </c>
      <c r="K5661" t="s">
        <v>36</v>
      </c>
      <c r="L5661">
        <v>125</v>
      </c>
      <c r="M5661">
        <v>1.5</v>
      </c>
      <c r="N5661">
        <v>1</v>
      </c>
      <c r="O5661">
        <v>125</v>
      </c>
      <c r="P5661">
        <v>1.5</v>
      </c>
      <c r="Q5661">
        <v>1</v>
      </c>
      <c r="R5661">
        <v>1.5</v>
      </c>
      <c r="S5661">
        <v>4</v>
      </c>
      <c r="T5661" s="1">
        <v>44781</v>
      </c>
      <c r="U5661" t="str">
        <f t="shared" si="440"/>
        <v>Fritos - Original</v>
      </c>
      <c r="V5661" t="str">
        <f t="shared" si="441"/>
        <v>Food</v>
      </c>
      <c r="W5661" t="s">
        <v>43</v>
      </c>
      <c r="X5661" t="b">
        <f t="shared" si="443"/>
        <v>1</v>
      </c>
      <c r="Y5661">
        <f t="shared" si="442"/>
        <v>1.5</v>
      </c>
      <c r="Z5661" s="2">
        <f t="shared" si="444"/>
        <v>1</v>
      </c>
      <c r="AA5661" t="s">
        <v>351</v>
      </c>
      <c r="AB5661" t="s">
        <v>150</v>
      </c>
      <c r="AD5661" t="s">
        <v>60</v>
      </c>
      <c r="AE5661" t="s">
        <v>847</v>
      </c>
      <c r="AF5661">
        <v>2022</v>
      </c>
    </row>
    <row r="5662" spans="1:32" x14ac:dyDescent="0.25">
      <c r="A5662" t="s">
        <v>29</v>
      </c>
      <c r="B5662" t="s">
        <v>62</v>
      </c>
      <c r="C5662" t="s">
        <v>63</v>
      </c>
      <c r="D5662" t="s">
        <v>64</v>
      </c>
      <c r="E5662">
        <f>_xlfn.XLOOKUP(Table1[[#This Row],[Location]],'Location analysis'!A:A,'Location analysis'!B:B)</f>
        <v>40.091900000000003</v>
      </c>
      <c r="F5662">
        <f>_xlfn.XLOOKUP(Table1[[#This Row],[Location]],'Location analysis'!A:A,'Location analysis'!C:C)</f>
        <v>-74.358699999999999</v>
      </c>
      <c r="G5662" t="s">
        <v>192</v>
      </c>
      <c r="H5662" t="s">
        <v>43</v>
      </c>
      <c r="I5662">
        <v>15494277782</v>
      </c>
      <c r="J5662" t="s">
        <v>846</v>
      </c>
      <c r="K5662" t="s">
        <v>36</v>
      </c>
      <c r="L5662">
        <v>122</v>
      </c>
      <c r="M5662">
        <v>1.5</v>
      </c>
      <c r="N5662">
        <v>1</v>
      </c>
      <c r="O5662">
        <v>122</v>
      </c>
      <c r="P5662">
        <v>1.5</v>
      </c>
      <c r="Q5662">
        <v>1</v>
      </c>
      <c r="R5662">
        <v>1.5</v>
      </c>
      <c r="S5662">
        <v>1.5</v>
      </c>
      <c r="T5662" s="1">
        <v>44781</v>
      </c>
      <c r="U5662" t="str">
        <f t="shared" si="440"/>
        <v>CheezIt - Original</v>
      </c>
      <c r="V5662" t="str">
        <f t="shared" si="441"/>
        <v>Food</v>
      </c>
      <c r="W5662" t="s">
        <v>43</v>
      </c>
      <c r="X5662" t="b">
        <f t="shared" si="443"/>
        <v>1</v>
      </c>
      <c r="Y5662">
        <f t="shared" si="442"/>
        <v>1.5</v>
      </c>
      <c r="Z5662" s="2">
        <f t="shared" si="444"/>
        <v>1</v>
      </c>
      <c r="AA5662" t="s">
        <v>193</v>
      </c>
      <c r="AB5662" t="s">
        <v>150</v>
      </c>
      <c r="AD5662" t="s">
        <v>60</v>
      </c>
      <c r="AE5662" t="s">
        <v>847</v>
      </c>
      <c r="AF5662">
        <v>2022</v>
      </c>
    </row>
    <row r="5663" spans="1:32" x14ac:dyDescent="0.25">
      <c r="A5663" t="s">
        <v>29</v>
      </c>
      <c r="B5663" t="s">
        <v>67</v>
      </c>
      <c r="C5663" t="s">
        <v>68</v>
      </c>
      <c r="D5663" t="s">
        <v>69</v>
      </c>
      <c r="E5663">
        <f>_xlfn.XLOOKUP(Table1[[#This Row],[Location]],'Location analysis'!A:A,'Location analysis'!B:B)</f>
        <v>40.435699999999997</v>
      </c>
      <c r="F5663">
        <f>_xlfn.XLOOKUP(Table1[[#This Row],[Location]],'Location analysis'!A:A,'Location analysis'!C:C)</f>
        <v>-74.125200000000007</v>
      </c>
      <c r="G5663" t="s">
        <v>185</v>
      </c>
      <c r="H5663" t="s">
        <v>34</v>
      </c>
      <c r="I5663">
        <v>15494812570</v>
      </c>
      <c r="J5663" t="s">
        <v>846</v>
      </c>
      <c r="K5663" t="s">
        <v>51</v>
      </c>
      <c r="L5663">
        <v>148</v>
      </c>
      <c r="M5663">
        <v>3.5</v>
      </c>
      <c r="N5663">
        <v>1</v>
      </c>
      <c r="O5663">
        <v>148</v>
      </c>
      <c r="P5663">
        <v>3.5</v>
      </c>
      <c r="Q5663">
        <v>1</v>
      </c>
      <c r="R5663">
        <v>3.5</v>
      </c>
      <c r="S5663">
        <v>3.5</v>
      </c>
      <c r="T5663" s="1">
        <v>44781</v>
      </c>
      <c r="U5663" t="str">
        <f t="shared" si="440"/>
        <v>Red Bull - Original</v>
      </c>
      <c r="V5663" t="str">
        <f t="shared" si="441"/>
        <v>Carbonated</v>
      </c>
      <c r="W5663" t="s">
        <v>34</v>
      </c>
      <c r="X5663" t="b">
        <f t="shared" si="443"/>
        <v>1</v>
      </c>
      <c r="Y5663">
        <f t="shared" si="442"/>
        <v>3.5</v>
      </c>
      <c r="Z5663" s="2">
        <f t="shared" si="444"/>
        <v>2.3333333333333335</v>
      </c>
      <c r="AA5663" t="s">
        <v>37</v>
      </c>
      <c r="AB5663" t="s">
        <v>150</v>
      </c>
      <c r="AD5663" t="s">
        <v>60</v>
      </c>
      <c r="AE5663" t="s">
        <v>847</v>
      </c>
      <c r="AF5663">
        <v>2022</v>
      </c>
    </row>
    <row r="5664" spans="1:32" x14ac:dyDescent="0.25">
      <c r="A5664" t="s">
        <v>29</v>
      </c>
      <c r="B5664" t="s">
        <v>394</v>
      </c>
      <c r="C5664" t="s">
        <v>395</v>
      </c>
      <c r="D5664" t="s">
        <v>396</v>
      </c>
      <c r="E5664">
        <f>_xlfn.XLOOKUP(Table1[[#This Row],[Location]],'Location analysis'!A:A,'Location analysis'!B:B)</f>
        <v>40.416893999999999</v>
      </c>
      <c r="F5664">
        <f>_xlfn.XLOOKUP(Table1[[#This Row],[Location]],'Location analysis'!A:A,'Location analysis'!C:C)</f>
        <v>-74.420399000000003</v>
      </c>
      <c r="G5664" t="s">
        <v>463</v>
      </c>
      <c r="H5664" t="s">
        <v>34</v>
      </c>
      <c r="I5664">
        <v>15494862110</v>
      </c>
      <c r="J5664" t="s">
        <v>846</v>
      </c>
      <c r="K5664" t="s">
        <v>36</v>
      </c>
      <c r="L5664">
        <v>148</v>
      </c>
      <c r="M5664">
        <v>3</v>
      </c>
      <c r="N5664">
        <v>1</v>
      </c>
      <c r="O5664">
        <v>148</v>
      </c>
      <c r="P5664">
        <v>3</v>
      </c>
      <c r="Q5664">
        <v>1</v>
      </c>
      <c r="R5664">
        <v>3</v>
      </c>
      <c r="S5664">
        <v>3</v>
      </c>
      <c r="T5664" s="1">
        <v>44781</v>
      </c>
      <c r="U5664" t="str">
        <f t="shared" si="440"/>
        <v>Starbucks Refresher - Real Coconut Water</v>
      </c>
      <c r="V5664" t="str">
        <f t="shared" si="441"/>
        <v>Carbonated</v>
      </c>
      <c r="W5664" t="s">
        <v>34</v>
      </c>
      <c r="X5664" t="b">
        <f t="shared" si="443"/>
        <v>1</v>
      </c>
      <c r="Y5664">
        <f t="shared" si="442"/>
        <v>3</v>
      </c>
      <c r="Z5664" s="2">
        <f t="shared" si="444"/>
        <v>2</v>
      </c>
      <c r="AA5664" t="s">
        <v>464</v>
      </c>
      <c r="AB5664" t="s">
        <v>465</v>
      </c>
      <c r="AD5664" t="s">
        <v>60</v>
      </c>
      <c r="AE5664" t="s">
        <v>847</v>
      </c>
      <c r="AF5664">
        <v>2022</v>
      </c>
    </row>
    <row r="5665" spans="1:32" x14ac:dyDescent="0.25">
      <c r="A5665" t="s">
        <v>29</v>
      </c>
      <c r="B5665" t="s">
        <v>394</v>
      </c>
      <c r="C5665" t="s">
        <v>395</v>
      </c>
      <c r="D5665" t="s">
        <v>396</v>
      </c>
      <c r="E5665">
        <f>_xlfn.XLOOKUP(Table1[[#This Row],[Location]],'Location analysis'!A:A,'Location analysis'!B:B)</f>
        <v>40.416893999999999</v>
      </c>
      <c r="F5665">
        <f>_xlfn.XLOOKUP(Table1[[#This Row],[Location]],'Location analysis'!A:A,'Location analysis'!C:C)</f>
        <v>-74.420399000000003</v>
      </c>
      <c r="G5665" t="s">
        <v>520</v>
      </c>
      <c r="H5665" t="s">
        <v>43</v>
      </c>
      <c r="I5665">
        <v>15494881334</v>
      </c>
      <c r="J5665" t="s">
        <v>846</v>
      </c>
      <c r="K5665" t="s">
        <v>51</v>
      </c>
      <c r="L5665">
        <v>112</v>
      </c>
      <c r="M5665">
        <v>1.5</v>
      </c>
      <c r="N5665">
        <v>1</v>
      </c>
      <c r="O5665">
        <v>112</v>
      </c>
      <c r="P5665">
        <v>1.5</v>
      </c>
      <c r="Q5665">
        <v>1</v>
      </c>
      <c r="R5665">
        <v>1.5</v>
      </c>
      <c r="S5665">
        <v>1.5</v>
      </c>
      <c r="T5665" s="1">
        <v>44781</v>
      </c>
      <c r="U5665" t="str">
        <f t="shared" si="440"/>
        <v>Pop Corners - Sea Salt</v>
      </c>
      <c r="V5665" t="str">
        <f t="shared" si="441"/>
        <v>Food</v>
      </c>
      <c r="W5665" t="s">
        <v>43</v>
      </c>
      <c r="X5665" t="b">
        <f t="shared" si="443"/>
        <v>1</v>
      </c>
      <c r="Y5665">
        <f t="shared" si="442"/>
        <v>1.5</v>
      </c>
      <c r="Z5665" s="2">
        <f t="shared" si="444"/>
        <v>1</v>
      </c>
      <c r="AA5665" t="s">
        <v>509</v>
      </c>
      <c r="AB5665" t="s">
        <v>157</v>
      </c>
      <c r="AD5665" t="s">
        <v>60</v>
      </c>
      <c r="AE5665" t="s">
        <v>847</v>
      </c>
      <c r="AF5665">
        <v>2022</v>
      </c>
    </row>
    <row r="5666" spans="1:32" x14ac:dyDescent="0.25">
      <c r="A5666" t="s">
        <v>29</v>
      </c>
      <c r="B5666" t="s">
        <v>62</v>
      </c>
      <c r="C5666" t="s">
        <v>63</v>
      </c>
      <c r="D5666" t="s">
        <v>64</v>
      </c>
      <c r="E5666">
        <f>_xlfn.XLOOKUP(Table1[[#This Row],[Location]],'Location analysis'!A:A,'Location analysis'!B:B)</f>
        <v>40.091900000000003</v>
      </c>
      <c r="F5666">
        <f>_xlfn.XLOOKUP(Table1[[#This Row],[Location]],'Location analysis'!A:A,'Location analysis'!C:C)</f>
        <v>-74.358699999999999</v>
      </c>
      <c r="G5666" t="s">
        <v>106</v>
      </c>
      <c r="H5666" t="s">
        <v>43</v>
      </c>
      <c r="I5666">
        <v>15494945999</v>
      </c>
      <c r="J5666" t="s">
        <v>846</v>
      </c>
      <c r="K5666" t="s">
        <v>51</v>
      </c>
      <c r="L5666">
        <v>121</v>
      </c>
      <c r="M5666">
        <v>1.5</v>
      </c>
      <c r="N5666">
        <v>1</v>
      </c>
      <c r="O5666">
        <v>121</v>
      </c>
      <c r="P5666">
        <v>1.5</v>
      </c>
      <c r="Q5666">
        <v>1</v>
      </c>
      <c r="R5666">
        <v>1.5</v>
      </c>
      <c r="S5666">
        <v>1.5</v>
      </c>
      <c r="T5666" s="1">
        <v>44781</v>
      </c>
      <c r="U5666" t="str">
        <f t="shared" si="440"/>
        <v>Oreo Mini</v>
      </c>
      <c r="V5666" t="str">
        <f t="shared" si="441"/>
        <v>Food</v>
      </c>
      <c r="W5666" t="s">
        <v>43</v>
      </c>
      <c r="X5666" t="b">
        <f t="shared" si="443"/>
        <v>1</v>
      </c>
      <c r="Y5666">
        <f t="shared" si="442"/>
        <v>1.5</v>
      </c>
      <c r="Z5666" s="2">
        <f t="shared" si="444"/>
        <v>1</v>
      </c>
      <c r="AA5666" t="s">
        <v>106</v>
      </c>
      <c r="AD5666" t="s">
        <v>60</v>
      </c>
      <c r="AE5666" t="s">
        <v>847</v>
      </c>
      <c r="AF5666">
        <v>2022</v>
      </c>
    </row>
    <row r="5667" spans="1:32" x14ac:dyDescent="0.25">
      <c r="A5667" t="s">
        <v>29</v>
      </c>
      <c r="B5667" t="s">
        <v>67</v>
      </c>
      <c r="C5667" t="s">
        <v>68</v>
      </c>
      <c r="D5667" t="s">
        <v>69</v>
      </c>
      <c r="E5667">
        <f>_xlfn.XLOOKUP(Table1[[#This Row],[Location]],'Location analysis'!A:A,'Location analysis'!B:B)</f>
        <v>40.435699999999997</v>
      </c>
      <c r="F5667">
        <f>_xlfn.XLOOKUP(Table1[[#This Row],[Location]],'Location analysis'!A:A,'Location analysis'!C:C)</f>
        <v>-74.125200000000007</v>
      </c>
      <c r="G5667" t="s">
        <v>70</v>
      </c>
      <c r="H5667" t="s">
        <v>34</v>
      </c>
      <c r="I5667">
        <v>15495487409</v>
      </c>
      <c r="J5667" t="s">
        <v>846</v>
      </c>
      <c r="K5667" t="s">
        <v>51</v>
      </c>
      <c r="L5667">
        <v>146</v>
      </c>
      <c r="M5667">
        <v>3</v>
      </c>
      <c r="N5667">
        <v>1</v>
      </c>
      <c r="O5667">
        <v>146</v>
      </c>
      <c r="P5667">
        <v>3</v>
      </c>
      <c r="Q5667">
        <v>1</v>
      </c>
      <c r="R5667">
        <v>3</v>
      </c>
      <c r="S5667">
        <v>3</v>
      </c>
      <c r="T5667" s="1">
        <v>44781</v>
      </c>
      <c r="U5667" t="str">
        <f t="shared" si="440"/>
        <v>Monster Energy Original</v>
      </c>
      <c r="V5667" t="str">
        <f t="shared" si="441"/>
        <v>Carbonated</v>
      </c>
      <c r="W5667" t="s">
        <v>34</v>
      </c>
      <c r="X5667" t="b">
        <f t="shared" si="443"/>
        <v>1</v>
      </c>
      <c r="Y5667">
        <f t="shared" si="442"/>
        <v>3</v>
      </c>
      <c r="Z5667" s="2">
        <f t="shared" si="444"/>
        <v>2</v>
      </c>
      <c r="AA5667" t="s">
        <v>70</v>
      </c>
      <c r="AD5667" t="s">
        <v>60</v>
      </c>
      <c r="AE5667" t="s">
        <v>847</v>
      </c>
      <c r="AF5667">
        <v>2022</v>
      </c>
    </row>
    <row r="5668" spans="1:32" x14ac:dyDescent="0.25">
      <c r="A5668" t="s">
        <v>29</v>
      </c>
      <c r="B5668" t="s">
        <v>67</v>
      </c>
      <c r="C5668" t="s">
        <v>68</v>
      </c>
      <c r="D5668" t="s">
        <v>69</v>
      </c>
      <c r="E5668">
        <f>_xlfn.XLOOKUP(Table1[[#This Row],[Location]],'Location analysis'!A:A,'Location analysis'!B:B)</f>
        <v>40.435699999999997</v>
      </c>
      <c r="F5668">
        <f>_xlfn.XLOOKUP(Table1[[#This Row],[Location]],'Location analysis'!A:A,'Location analysis'!C:C)</f>
        <v>-74.125200000000007</v>
      </c>
      <c r="G5668" t="s">
        <v>738</v>
      </c>
      <c r="H5668" t="s">
        <v>34</v>
      </c>
      <c r="I5668">
        <v>15495498095</v>
      </c>
      <c r="J5668" t="s">
        <v>846</v>
      </c>
      <c r="K5668" t="s">
        <v>51</v>
      </c>
      <c r="L5668">
        <v>142</v>
      </c>
      <c r="M5668">
        <v>1.5</v>
      </c>
      <c r="N5668">
        <v>1</v>
      </c>
      <c r="O5668">
        <v>142</v>
      </c>
      <c r="P5668">
        <v>1.5</v>
      </c>
      <c r="Q5668">
        <v>1</v>
      </c>
      <c r="R5668">
        <v>1.5</v>
      </c>
      <c r="S5668">
        <v>1.5</v>
      </c>
      <c r="T5668" s="1">
        <v>44781</v>
      </c>
      <c r="U5668" t="str">
        <f t="shared" si="440"/>
        <v>Coca Cola - Regular</v>
      </c>
      <c r="V5668" t="str">
        <f t="shared" si="441"/>
        <v>Carbonated</v>
      </c>
      <c r="W5668" t="s">
        <v>34</v>
      </c>
      <c r="X5668" t="b">
        <f t="shared" si="443"/>
        <v>1</v>
      </c>
      <c r="Y5668">
        <f t="shared" si="442"/>
        <v>1.5</v>
      </c>
      <c r="Z5668" s="2">
        <f t="shared" si="444"/>
        <v>1</v>
      </c>
      <c r="AA5668" t="s">
        <v>183</v>
      </c>
      <c r="AB5668" t="s">
        <v>739</v>
      </c>
      <c r="AD5668" t="s">
        <v>60</v>
      </c>
      <c r="AE5668" t="s">
        <v>847</v>
      </c>
      <c r="AF5668">
        <v>2022</v>
      </c>
    </row>
    <row r="5669" spans="1:32" x14ac:dyDescent="0.25">
      <c r="A5669" t="s">
        <v>29</v>
      </c>
      <c r="B5669" t="s">
        <v>67</v>
      </c>
      <c r="C5669" t="s">
        <v>68</v>
      </c>
      <c r="D5669" t="s">
        <v>69</v>
      </c>
      <c r="E5669">
        <f>_xlfn.XLOOKUP(Table1[[#This Row],[Location]],'Location analysis'!A:A,'Location analysis'!B:B)</f>
        <v>40.435699999999997</v>
      </c>
      <c r="F5669">
        <f>_xlfn.XLOOKUP(Table1[[#This Row],[Location]],'Location analysis'!A:A,'Location analysis'!C:C)</f>
        <v>-74.125200000000007</v>
      </c>
      <c r="G5669" t="s">
        <v>100</v>
      </c>
      <c r="H5669" t="s">
        <v>43</v>
      </c>
      <c r="I5669">
        <v>15495575440</v>
      </c>
      <c r="J5669" t="s">
        <v>846</v>
      </c>
      <c r="K5669" t="s">
        <v>51</v>
      </c>
      <c r="L5669">
        <v>114</v>
      </c>
      <c r="M5669">
        <v>2</v>
      </c>
      <c r="N5669">
        <v>1</v>
      </c>
      <c r="O5669">
        <v>114</v>
      </c>
      <c r="P5669">
        <v>2</v>
      </c>
      <c r="Q5669">
        <v>1</v>
      </c>
      <c r="R5669">
        <v>2</v>
      </c>
      <c r="S5669">
        <v>2</v>
      </c>
      <c r="T5669" s="1">
        <v>44781</v>
      </c>
      <c r="U5669" t="str">
        <f t="shared" si="440"/>
        <v>Cheetos - Fleming Hot Crunchy</v>
      </c>
      <c r="V5669" t="str">
        <f t="shared" si="441"/>
        <v>Food</v>
      </c>
      <c r="W5669" t="s">
        <v>43</v>
      </c>
      <c r="X5669" t="b">
        <f t="shared" si="443"/>
        <v>1</v>
      </c>
      <c r="Y5669">
        <f t="shared" si="442"/>
        <v>2</v>
      </c>
      <c r="Z5669" s="2">
        <f t="shared" si="444"/>
        <v>1.3333333333333333</v>
      </c>
      <c r="AA5669" t="s">
        <v>101</v>
      </c>
      <c r="AB5669" t="s">
        <v>102</v>
      </c>
      <c r="AD5669" t="s">
        <v>60</v>
      </c>
      <c r="AE5669" t="s">
        <v>847</v>
      </c>
      <c r="AF5669">
        <v>2022</v>
      </c>
    </row>
    <row r="5670" spans="1:32" x14ac:dyDescent="0.25">
      <c r="A5670" t="s">
        <v>29</v>
      </c>
      <c r="B5670" t="s">
        <v>46</v>
      </c>
      <c r="C5670" t="s">
        <v>31</v>
      </c>
      <c r="D5670" t="s">
        <v>47</v>
      </c>
      <c r="E5670">
        <f>_xlfn.XLOOKUP(Table1[[#This Row],[Location]],'Location analysis'!A:A,'Location analysis'!B:B)</f>
        <v>40.423690999999998</v>
      </c>
      <c r="F5670">
        <f>_xlfn.XLOOKUP(Table1[[#This Row],[Location]],'Location analysis'!A:A,'Location analysis'!C:C)</f>
        <v>-74.380831999999998</v>
      </c>
      <c r="G5670" t="s">
        <v>137</v>
      </c>
      <c r="H5670" t="s">
        <v>97</v>
      </c>
      <c r="I5670">
        <v>15495598991</v>
      </c>
      <c r="J5670" t="s">
        <v>846</v>
      </c>
      <c r="K5670" t="s">
        <v>36</v>
      </c>
      <c r="L5670">
        <v>144</v>
      </c>
      <c r="M5670">
        <v>1.5</v>
      </c>
      <c r="N5670">
        <v>1</v>
      </c>
      <c r="O5670">
        <v>144</v>
      </c>
      <c r="P5670">
        <v>1.5</v>
      </c>
      <c r="Q5670">
        <v>1</v>
      </c>
      <c r="R5670">
        <v>1.5</v>
      </c>
      <c r="S5670">
        <v>1.5</v>
      </c>
      <c r="T5670" s="1">
        <v>44781</v>
      </c>
      <c r="U5670" t="str">
        <f t="shared" si="440"/>
        <v>Poland Springs Water</v>
      </c>
      <c r="V5670" t="str">
        <f t="shared" si="441"/>
        <v>Water</v>
      </c>
      <c r="W5670" t="s">
        <v>97</v>
      </c>
      <c r="X5670" t="b">
        <f t="shared" si="443"/>
        <v>1</v>
      </c>
      <c r="Y5670">
        <f t="shared" si="442"/>
        <v>1.5</v>
      </c>
      <c r="Z5670" s="2">
        <f t="shared" si="444"/>
        <v>1</v>
      </c>
      <c r="AA5670" t="s">
        <v>137</v>
      </c>
      <c r="AD5670" t="s">
        <v>60</v>
      </c>
      <c r="AE5670" t="s">
        <v>847</v>
      </c>
      <c r="AF5670">
        <v>2022</v>
      </c>
    </row>
    <row r="5671" spans="1:32" x14ac:dyDescent="0.25">
      <c r="A5671" t="s">
        <v>29</v>
      </c>
      <c r="B5671" t="s">
        <v>67</v>
      </c>
      <c r="C5671" t="s">
        <v>68</v>
      </c>
      <c r="D5671" t="s">
        <v>69</v>
      </c>
      <c r="E5671">
        <f>_xlfn.XLOOKUP(Table1[[#This Row],[Location]],'Location analysis'!A:A,'Location analysis'!B:B)</f>
        <v>40.435699999999997</v>
      </c>
      <c r="F5671">
        <f>_xlfn.XLOOKUP(Table1[[#This Row],[Location]],'Location analysis'!A:A,'Location analysis'!C:C)</f>
        <v>-74.125200000000007</v>
      </c>
      <c r="G5671" t="s">
        <v>688</v>
      </c>
      <c r="H5671" t="s">
        <v>43</v>
      </c>
      <c r="I5671">
        <v>15495629909</v>
      </c>
      <c r="J5671" t="s">
        <v>846</v>
      </c>
      <c r="K5671" t="s">
        <v>51</v>
      </c>
      <c r="L5671">
        <v>131</v>
      </c>
      <c r="M5671">
        <v>1.5</v>
      </c>
      <c r="N5671">
        <v>1</v>
      </c>
      <c r="O5671">
        <v>131</v>
      </c>
      <c r="P5671">
        <v>1.5</v>
      </c>
      <c r="Q5671">
        <v>1</v>
      </c>
      <c r="R5671">
        <v>1.5</v>
      </c>
      <c r="S5671">
        <v>1.5</v>
      </c>
      <c r="T5671" s="1">
        <v>44781</v>
      </c>
      <c r="U5671" t="str">
        <f t="shared" si="440"/>
        <v>Nature's Bakery Fig Bar - Blueberry</v>
      </c>
      <c r="V5671" t="str">
        <f t="shared" si="441"/>
        <v>Food</v>
      </c>
      <c r="W5671" t="s">
        <v>43</v>
      </c>
      <c r="X5671" t="b">
        <f t="shared" si="443"/>
        <v>1</v>
      </c>
      <c r="Y5671">
        <f t="shared" si="442"/>
        <v>1.5</v>
      </c>
      <c r="Z5671" s="2">
        <f t="shared" si="444"/>
        <v>1</v>
      </c>
      <c r="AA5671" t="s">
        <v>690</v>
      </c>
      <c r="AB5671" t="s">
        <v>222</v>
      </c>
      <c r="AD5671" t="s">
        <v>60</v>
      </c>
      <c r="AE5671" t="s">
        <v>847</v>
      </c>
      <c r="AF5671">
        <v>2022</v>
      </c>
    </row>
    <row r="5672" spans="1:32" x14ac:dyDescent="0.25">
      <c r="A5672" t="s">
        <v>29</v>
      </c>
      <c r="B5672" t="s">
        <v>67</v>
      </c>
      <c r="C5672" t="s">
        <v>68</v>
      </c>
      <c r="D5672" t="s">
        <v>69</v>
      </c>
      <c r="E5672">
        <f>_xlfn.XLOOKUP(Table1[[#This Row],[Location]],'Location analysis'!A:A,'Location analysis'!B:B)</f>
        <v>40.435699999999997</v>
      </c>
      <c r="F5672">
        <f>_xlfn.XLOOKUP(Table1[[#This Row],[Location]],'Location analysis'!A:A,'Location analysis'!C:C)</f>
        <v>-74.125200000000007</v>
      </c>
      <c r="G5672" t="s">
        <v>185</v>
      </c>
      <c r="H5672" t="s">
        <v>34</v>
      </c>
      <c r="I5672">
        <v>15495678612</v>
      </c>
      <c r="J5672" t="s">
        <v>846</v>
      </c>
      <c r="K5672" t="s">
        <v>51</v>
      </c>
      <c r="L5672">
        <v>148</v>
      </c>
      <c r="M5672">
        <v>3.5</v>
      </c>
      <c r="N5672">
        <v>1</v>
      </c>
      <c r="O5672">
        <v>148</v>
      </c>
      <c r="P5672">
        <v>3.5</v>
      </c>
      <c r="Q5672">
        <v>1</v>
      </c>
      <c r="R5672">
        <v>3.5</v>
      </c>
      <c r="S5672">
        <v>3.5</v>
      </c>
      <c r="T5672" s="1">
        <v>44781</v>
      </c>
      <c r="U5672" t="str">
        <f t="shared" si="440"/>
        <v>Red Bull - Original</v>
      </c>
      <c r="V5672" t="str">
        <f t="shared" si="441"/>
        <v>Carbonated</v>
      </c>
      <c r="W5672" t="s">
        <v>34</v>
      </c>
      <c r="X5672" t="b">
        <f t="shared" si="443"/>
        <v>1</v>
      </c>
      <c r="Y5672">
        <f t="shared" si="442"/>
        <v>3.5</v>
      </c>
      <c r="Z5672" s="2">
        <f t="shared" si="444"/>
        <v>2.3333333333333335</v>
      </c>
      <c r="AA5672" t="s">
        <v>37</v>
      </c>
      <c r="AB5672" t="s">
        <v>150</v>
      </c>
      <c r="AD5672" t="s">
        <v>60</v>
      </c>
      <c r="AE5672" t="s">
        <v>847</v>
      </c>
      <c r="AF5672">
        <v>2022</v>
      </c>
    </row>
    <row r="5673" spans="1:32" x14ac:dyDescent="0.25">
      <c r="A5673" t="s">
        <v>29</v>
      </c>
      <c r="B5673" t="s">
        <v>67</v>
      </c>
      <c r="C5673" t="s">
        <v>68</v>
      </c>
      <c r="D5673" t="s">
        <v>69</v>
      </c>
      <c r="E5673">
        <f>_xlfn.XLOOKUP(Table1[[#This Row],[Location]],'Location analysis'!A:A,'Location analysis'!B:B)</f>
        <v>40.435699999999997</v>
      </c>
      <c r="F5673">
        <f>_xlfn.XLOOKUP(Table1[[#This Row],[Location]],'Location analysis'!A:A,'Location analysis'!C:C)</f>
        <v>-74.125200000000007</v>
      </c>
      <c r="G5673" t="s">
        <v>738</v>
      </c>
      <c r="H5673" t="s">
        <v>34</v>
      </c>
      <c r="I5673">
        <v>15495679842</v>
      </c>
      <c r="J5673" t="s">
        <v>846</v>
      </c>
      <c r="K5673" t="s">
        <v>51</v>
      </c>
      <c r="L5673">
        <v>141</v>
      </c>
      <c r="M5673">
        <v>1.5</v>
      </c>
      <c r="N5673">
        <v>1</v>
      </c>
      <c r="O5673">
        <v>141</v>
      </c>
      <c r="P5673">
        <v>1.5</v>
      </c>
      <c r="Q5673">
        <v>1</v>
      </c>
      <c r="R5673">
        <v>1.5</v>
      </c>
      <c r="S5673">
        <v>1.5</v>
      </c>
      <c r="T5673" s="1">
        <v>44781</v>
      </c>
      <c r="U5673" t="str">
        <f t="shared" si="440"/>
        <v>Coca Cola - Regular</v>
      </c>
      <c r="V5673" t="str">
        <f t="shared" si="441"/>
        <v>Carbonated</v>
      </c>
      <c r="W5673" t="s">
        <v>34</v>
      </c>
      <c r="X5673" t="b">
        <f t="shared" si="443"/>
        <v>1</v>
      </c>
      <c r="Y5673">
        <f t="shared" si="442"/>
        <v>1.5</v>
      </c>
      <c r="Z5673" s="2">
        <f t="shared" si="444"/>
        <v>1</v>
      </c>
      <c r="AA5673" t="s">
        <v>183</v>
      </c>
      <c r="AB5673" t="s">
        <v>739</v>
      </c>
      <c r="AD5673" t="s">
        <v>60</v>
      </c>
      <c r="AE5673" t="s">
        <v>847</v>
      </c>
      <c r="AF5673">
        <v>2022</v>
      </c>
    </row>
    <row r="5674" spans="1:32" x14ac:dyDescent="0.25">
      <c r="A5674" t="s">
        <v>29</v>
      </c>
      <c r="B5674" t="s">
        <v>394</v>
      </c>
      <c r="C5674" t="s">
        <v>395</v>
      </c>
      <c r="D5674" t="s">
        <v>396</v>
      </c>
      <c r="E5674">
        <f>_xlfn.XLOOKUP(Table1[[#This Row],[Location]],'Location analysis'!A:A,'Location analysis'!B:B)</f>
        <v>40.416893999999999</v>
      </c>
      <c r="F5674">
        <f>_xlfn.XLOOKUP(Table1[[#This Row],[Location]],'Location analysis'!A:A,'Location analysis'!C:C)</f>
        <v>-74.420399000000003</v>
      </c>
      <c r="G5674" t="s">
        <v>384</v>
      </c>
      <c r="H5674" t="s">
        <v>43</v>
      </c>
      <c r="I5674">
        <v>15495994327</v>
      </c>
      <c r="J5674" t="s">
        <v>846</v>
      </c>
      <c r="K5674" t="s">
        <v>51</v>
      </c>
      <c r="L5674">
        <v>124</v>
      </c>
      <c r="M5674">
        <v>1.5</v>
      </c>
      <c r="N5674">
        <v>1</v>
      </c>
      <c r="O5674">
        <v>124</v>
      </c>
      <c r="P5674">
        <v>1.5</v>
      </c>
      <c r="Q5674">
        <v>1</v>
      </c>
      <c r="R5674">
        <v>1.5</v>
      </c>
      <c r="S5674">
        <v>1.5</v>
      </c>
      <c r="T5674" s="1">
        <v>44781</v>
      </c>
      <c r="U5674" t="str">
        <f t="shared" si="440"/>
        <v>CheezIt - Cheddar Sour Cream and Onion</v>
      </c>
      <c r="V5674" t="str">
        <f t="shared" si="441"/>
        <v>Food</v>
      </c>
      <c r="W5674" t="s">
        <v>43</v>
      </c>
      <c r="X5674" t="b">
        <f t="shared" si="443"/>
        <v>1</v>
      </c>
      <c r="Y5674">
        <f t="shared" si="442"/>
        <v>1.5</v>
      </c>
      <c r="Z5674" s="2">
        <f t="shared" si="444"/>
        <v>1</v>
      </c>
      <c r="AA5674" t="s">
        <v>193</v>
      </c>
      <c r="AB5674" t="s">
        <v>386</v>
      </c>
      <c r="AD5674" t="s">
        <v>60</v>
      </c>
      <c r="AE5674" t="s">
        <v>847</v>
      </c>
      <c r="AF5674">
        <v>2022</v>
      </c>
    </row>
    <row r="5675" spans="1:32" x14ac:dyDescent="0.25">
      <c r="A5675" t="s">
        <v>29</v>
      </c>
      <c r="B5675" t="s">
        <v>67</v>
      </c>
      <c r="C5675" t="s">
        <v>68</v>
      </c>
      <c r="D5675" t="s">
        <v>69</v>
      </c>
      <c r="E5675">
        <f>_xlfn.XLOOKUP(Table1[[#This Row],[Location]],'Location analysis'!A:A,'Location analysis'!B:B)</f>
        <v>40.435699999999997</v>
      </c>
      <c r="F5675">
        <f>_xlfn.XLOOKUP(Table1[[#This Row],[Location]],'Location analysis'!A:A,'Location analysis'!C:C)</f>
        <v>-74.125200000000007</v>
      </c>
      <c r="G5675" t="s">
        <v>70</v>
      </c>
      <c r="H5675" t="s">
        <v>34</v>
      </c>
      <c r="I5675">
        <v>15496055078</v>
      </c>
      <c r="J5675" t="s">
        <v>846</v>
      </c>
      <c r="K5675" t="s">
        <v>51</v>
      </c>
      <c r="L5675">
        <v>146</v>
      </c>
      <c r="M5675">
        <v>3</v>
      </c>
      <c r="N5675">
        <v>1</v>
      </c>
      <c r="O5675">
        <v>146</v>
      </c>
      <c r="P5675">
        <v>3</v>
      </c>
      <c r="Q5675">
        <v>1</v>
      </c>
      <c r="R5675">
        <v>3</v>
      </c>
      <c r="S5675">
        <v>3</v>
      </c>
      <c r="T5675" s="1">
        <v>44781</v>
      </c>
      <c r="U5675" t="str">
        <f t="shared" si="440"/>
        <v>Monster Energy Original</v>
      </c>
      <c r="V5675" t="str">
        <f t="shared" si="441"/>
        <v>Carbonated</v>
      </c>
      <c r="W5675" t="s">
        <v>34</v>
      </c>
      <c r="X5675" t="b">
        <f t="shared" si="443"/>
        <v>1</v>
      </c>
      <c r="Y5675">
        <f t="shared" si="442"/>
        <v>3</v>
      </c>
      <c r="Z5675" s="2">
        <f t="shared" si="444"/>
        <v>2</v>
      </c>
      <c r="AA5675" t="s">
        <v>70</v>
      </c>
      <c r="AD5675" t="s">
        <v>60</v>
      </c>
      <c r="AE5675" t="s">
        <v>847</v>
      </c>
      <c r="AF5675">
        <v>2022</v>
      </c>
    </row>
    <row r="5676" spans="1:32" x14ac:dyDescent="0.25">
      <c r="A5676" t="s">
        <v>29</v>
      </c>
      <c r="B5676" t="s">
        <v>394</v>
      </c>
      <c r="C5676" t="s">
        <v>395</v>
      </c>
      <c r="D5676" t="s">
        <v>396</v>
      </c>
      <c r="E5676">
        <f>_xlfn.XLOOKUP(Table1[[#This Row],[Location]],'Location analysis'!A:A,'Location analysis'!B:B)</f>
        <v>40.416893999999999</v>
      </c>
      <c r="F5676">
        <f>_xlfn.XLOOKUP(Table1[[#This Row],[Location]],'Location analysis'!A:A,'Location analysis'!C:C)</f>
        <v>-74.420399000000003</v>
      </c>
      <c r="G5676" t="s">
        <v>570</v>
      </c>
      <c r="H5676" t="s">
        <v>97</v>
      </c>
      <c r="I5676">
        <v>15496064479</v>
      </c>
      <c r="J5676" t="s">
        <v>846</v>
      </c>
      <c r="K5676" t="s">
        <v>51</v>
      </c>
      <c r="L5676">
        <v>147</v>
      </c>
      <c r="M5676">
        <v>2.75</v>
      </c>
      <c r="N5676">
        <v>1</v>
      </c>
      <c r="O5676">
        <v>147</v>
      </c>
      <c r="P5676">
        <v>2.75</v>
      </c>
      <c r="Q5676">
        <v>1</v>
      </c>
      <c r="R5676">
        <v>2.75</v>
      </c>
      <c r="S5676">
        <v>2.75</v>
      </c>
      <c r="T5676" s="1">
        <v>44781</v>
      </c>
      <c r="U5676" t="str">
        <f t="shared" si="440"/>
        <v>BodyArmor LYTE - Strawberry Lemonade</v>
      </c>
      <c r="V5676" t="str">
        <f t="shared" si="441"/>
        <v>Water</v>
      </c>
      <c r="W5676" t="s">
        <v>97</v>
      </c>
      <c r="X5676" t="b">
        <f t="shared" si="443"/>
        <v>1</v>
      </c>
      <c r="Y5676">
        <f t="shared" si="442"/>
        <v>2.75</v>
      </c>
      <c r="Z5676" s="2">
        <f t="shared" si="444"/>
        <v>1.8333333333333333</v>
      </c>
      <c r="AA5676" t="s">
        <v>571</v>
      </c>
      <c r="AB5676" t="s">
        <v>572</v>
      </c>
      <c r="AD5676" t="s">
        <v>60</v>
      </c>
      <c r="AE5676" t="s">
        <v>847</v>
      </c>
      <c r="AF5676">
        <v>2022</v>
      </c>
    </row>
    <row r="5677" spans="1:32" x14ac:dyDescent="0.25">
      <c r="A5677" t="s">
        <v>29</v>
      </c>
      <c r="B5677" t="s">
        <v>394</v>
      </c>
      <c r="C5677" t="s">
        <v>395</v>
      </c>
      <c r="D5677" t="s">
        <v>396</v>
      </c>
      <c r="E5677">
        <f>_xlfn.XLOOKUP(Table1[[#This Row],[Location]],'Location analysis'!A:A,'Location analysis'!B:B)</f>
        <v>40.416893999999999</v>
      </c>
      <c r="F5677">
        <f>_xlfn.XLOOKUP(Table1[[#This Row],[Location]],'Location analysis'!A:A,'Location analysis'!C:C)</f>
        <v>-74.420399000000003</v>
      </c>
      <c r="G5677" t="s">
        <v>528</v>
      </c>
      <c r="H5677" t="s">
        <v>49</v>
      </c>
      <c r="I5677">
        <v>15496211097</v>
      </c>
      <c r="J5677" t="s">
        <v>846</v>
      </c>
      <c r="K5677" t="s">
        <v>51</v>
      </c>
      <c r="L5677">
        <v>145</v>
      </c>
      <c r="M5677">
        <v>2.75</v>
      </c>
      <c r="N5677">
        <v>1</v>
      </c>
      <c r="O5677">
        <v>145</v>
      </c>
      <c r="P5677">
        <v>2.75</v>
      </c>
      <c r="Q5677">
        <v>1</v>
      </c>
      <c r="R5677">
        <v>2.75</v>
      </c>
      <c r="S5677">
        <v>2.75</v>
      </c>
      <c r="T5677" s="1">
        <v>44781</v>
      </c>
      <c r="U5677" t="str">
        <f t="shared" si="440"/>
        <v>Bai Antioxidant - Tanzania Lemon Super Tea</v>
      </c>
      <c r="V5677" t="str">
        <f t="shared" si="441"/>
        <v>Non Carbonated</v>
      </c>
      <c r="W5677" t="s">
        <v>49</v>
      </c>
      <c r="X5677" t="b">
        <f t="shared" si="443"/>
        <v>1</v>
      </c>
      <c r="Y5677">
        <f t="shared" si="442"/>
        <v>2.75</v>
      </c>
      <c r="Z5677" s="2">
        <f t="shared" si="444"/>
        <v>1.8333333333333333</v>
      </c>
      <c r="AA5677" t="s">
        <v>52</v>
      </c>
      <c r="AB5677" t="s">
        <v>529</v>
      </c>
      <c r="AD5677" t="s">
        <v>60</v>
      </c>
      <c r="AE5677" t="s">
        <v>847</v>
      </c>
      <c r="AF5677">
        <v>2022</v>
      </c>
    </row>
    <row r="5678" spans="1:32" x14ac:dyDescent="0.25">
      <c r="A5678" t="s">
        <v>29</v>
      </c>
      <c r="B5678" t="s">
        <v>46</v>
      </c>
      <c r="C5678" t="s">
        <v>31</v>
      </c>
      <c r="D5678" t="s">
        <v>47</v>
      </c>
      <c r="E5678">
        <f>_xlfn.XLOOKUP(Table1[[#This Row],[Location]],'Location analysis'!A:A,'Location analysis'!B:B)</f>
        <v>40.423690999999998</v>
      </c>
      <c r="F5678">
        <f>_xlfn.XLOOKUP(Table1[[#This Row],[Location]],'Location analysis'!A:A,'Location analysis'!C:C)</f>
        <v>-74.380831999999998</v>
      </c>
      <c r="G5678" t="s">
        <v>410</v>
      </c>
      <c r="H5678" t="s">
        <v>49</v>
      </c>
      <c r="I5678">
        <v>15496224691</v>
      </c>
      <c r="J5678" t="s">
        <v>846</v>
      </c>
      <c r="K5678" t="s">
        <v>51</v>
      </c>
      <c r="L5678">
        <v>142</v>
      </c>
      <c r="M5678">
        <v>2</v>
      </c>
      <c r="N5678">
        <v>1</v>
      </c>
      <c r="O5678">
        <v>142</v>
      </c>
      <c r="P5678">
        <v>2</v>
      </c>
      <c r="Q5678">
        <v>1</v>
      </c>
      <c r="R5678">
        <v>2</v>
      </c>
      <c r="S5678">
        <v>2</v>
      </c>
      <c r="T5678" s="1">
        <v>44781</v>
      </c>
      <c r="U5678" t="str">
        <f t="shared" si="440"/>
        <v>Iberia Coconut Water</v>
      </c>
      <c r="V5678" t="str">
        <f t="shared" si="441"/>
        <v>Non Carbonated</v>
      </c>
      <c r="W5678" t="s">
        <v>49</v>
      </c>
      <c r="X5678" t="b">
        <f t="shared" si="443"/>
        <v>1</v>
      </c>
      <c r="Y5678">
        <f t="shared" si="442"/>
        <v>2</v>
      </c>
      <c r="Z5678" s="2">
        <f t="shared" si="444"/>
        <v>1.3333333333333333</v>
      </c>
      <c r="AA5678" t="s">
        <v>410</v>
      </c>
      <c r="AD5678" t="s">
        <v>60</v>
      </c>
      <c r="AE5678" t="s">
        <v>847</v>
      </c>
      <c r="AF5678">
        <v>2022</v>
      </c>
    </row>
    <row r="5679" spans="1:32" x14ac:dyDescent="0.25">
      <c r="A5679" t="s">
        <v>29</v>
      </c>
      <c r="B5679" t="s">
        <v>394</v>
      </c>
      <c r="C5679" t="s">
        <v>395</v>
      </c>
      <c r="D5679" t="s">
        <v>396</v>
      </c>
      <c r="E5679">
        <f>_xlfn.XLOOKUP(Table1[[#This Row],[Location]],'Location analysis'!A:A,'Location analysis'!B:B)</f>
        <v>40.416893999999999</v>
      </c>
      <c r="F5679">
        <f>_xlfn.XLOOKUP(Table1[[#This Row],[Location]],'Location analysis'!A:A,'Location analysis'!C:C)</f>
        <v>-74.420399000000003</v>
      </c>
      <c r="G5679" t="s">
        <v>180</v>
      </c>
      <c r="H5679" t="s">
        <v>43</v>
      </c>
      <c r="I5679">
        <v>15496250319</v>
      </c>
      <c r="J5679" t="s">
        <v>846</v>
      </c>
      <c r="K5679" t="s">
        <v>51</v>
      </c>
      <c r="L5679">
        <v>113</v>
      </c>
      <c r="M5679">
        <v>1.5</v>
      </c>
      <c r="N5679">
        <v>1</v>
      </c>
      <c r="O5679">
        <v>113</v>
      </c>
      <c r="P5679">
        <v>1.5</v>
      </c>
      <c r="Q5679">
        <v>1</v>
      </c>
      <c r="R5679">
        <v>1.5</v>
      </c>
      <c r="S5679">
        <v>1.5</v>
      </c>
      <c r="T5679" s="1">
        <v>44781</v>
      </c>
      <c r="U5679" t="str">
        <f t="shared" si="440"/>
        <v>Miss Vickie's Potato Chip - Jalapeno</v>
      </c>
      <c r="V5679" t="str">
        <f t="shared" si="441"/>
        <v>Food</v>
      </c>
      <c r="W5679" t="s">
        <v>43</v>
      </c>
      <c r="X5679" t="b">
        <f t="shared" si="443"/>
        <v>1</v>
      </c>
      <c r="Y5679">
        <f t="shared" si="442"/>
        <v>1.5</v>
      </c>
      <c r="Z5679" s="2">
        <f t="shared" si="444"/>
        <v>1</v>
      </c>
      <c r="AA5679" t="s">
        <v>58</v>
      </c>
      <c r="AB5679" t="s">
        <v>181</v>
      </c>
      <c r="AD5679" t="s">
        <v>60</v>
      </c>
      <c r="AE5679" t="s">
        <v>847</v>
      </c>
      <c r="AF5679">
        <v>2022</v>
      </c>
    </row>
    <row r="5680" spans="1:32" x14ac:dyDescent="0.25">
      <c r="A5680" t="s">
        <v>29</v>
      </c>
      <c r="B5680" t="s">
        <v>67</v>
      </c>
      <c r="C5680" t="s">
        <v>68</v>
      </c>
      <c r="D5680" t="s">
        <v>69</v>
      </c>
      <c r="E5680">
        <f>_xlfn.XLOOKUP(Table1[[#This Row],[Location]],'Location analysis'!A:A,'Location analysis'!B:B)</f>
        <v>40.435699999999997</v>
      </c>
      <c r="F5680">
        <f>_xlfn.XLOOKUP(Table1[[#This Row],[Location]],'Location analysis'!A:A,'Location analysis'!C:C)</f>
        <v>-74.125200000000007</v>
      </c>
      <c r="G5680" t="s">
        <v>738</v>
      </c>
      <c r="H5680" t="s">
        <v>34</v>
      </c>
      <c r="I5680">
        <v>15496487870</v>
      </c>
      <c r="J5680" t="s">
        <v>846</v>
      </c>
      <c r="K5680" t="s">
        <v>51</v>
      </c>
      <c r="L5680">
        <v>141</v>
      </c>
      <c r="M5680">
        <v>1.5</v>
      </c>
      <c r="N5680">
        <v>1</v>
      </c>
      <c r="O5680">
        <v>141</v>
      </c>
      <c r="P5680">
        <v>1.5</v>
      </c>
      <c r="Q5680">
        <v>1</v>
      </c>
      <c r="R5680">
        <v>1.5</v>
      </c>
      <c r="S5680">
        <v>1.5</v>
      </c>
      <c r="T5680" s="1">
        <v>44781</v>
      </c>
      <c r="U5680" t="str">
        <f t="shared" si="440"/>
        <v>Coca Cola - Regular</v>
      </c>
      <c r="V5680" t="str">
        <f t="shared" si="441"/>
        <v>Carbonated</v>
      </c>
      <c r="W5680" t="s">
        <v>34</v>
      </c>
      <c r="X5680" t="b">
        <f t="shared" si="443"/>
        <v>1</v>
      </c>
      <c r="Y5680">
        <f t="shared" si="442"/>
        <v>1.5</v>
      </c>
      <c r="Z5680" s="2">
        <f t="shared" si="444"/>
        <v>1</v>
      </c>
      <c r="AA5680" t="s">
        <v>183</v>
      </c>
      <c r="AB5680" t="s">
        <v>739</v>
      </c>
      <c r="AD5680" t="s">
        <v>60</v>
      </c>
      <c r="AE5680" t="s">
        <v>847</v>
      </c>
      <c r="AF5680">
        <v>2022</v>
      </c>
    </row>
    <row r="5681" spans="1:32" x14ac:dyDescent="0.25">
      <c r="A5681" t="s">
        <v>29</v>
      </c>
      <c r="B5681" t="s">
        <v>67</v>
      </c>
      <c r="C5681" t="s">
        <v>68</v>
      </c>
      <c r="D5681" t="s">
        <v>69</v>
      </c>
      <c r="E5681">
        <f>_xlfn.XLOOKUP(Table1[[#This Row],[Location]],'Location analysis'!A:A,'Location analysis'!B:B)</f>
        <v>40.435699999999997</v>
      </c>
      <c r="F5681">
        <f>_xlfn.XLOOKUP(Table1[[#This Row],[Location]],'Location analysis'!A:A,'Location analysis'!C:C)</f>
        <v>-74.125200000000007</v>
      </c>
      <c r="G5681" t="s">
        <v>738</v>
      </c>
      <c r="H5681" t="s">
        <v>34</v>
      </c>
      <c r="I5681">
        <v>15496518117</v>
      </c>
      <c r="J5681" t="s">
        <v>846</v>
      </c>
      <c r="K5681" t="s">
        <v>51</v>
      </c>
      <c r="L5681">
        <v>142</v>
      </c>
      <c r="M5681">
        <v>1.5</v>
      </c>
      <c r="N5681">
        <v>1</v>
      </c>
      <c r="O5681">
        <v>142</v>
      </c>
      <c r="P5681">
        <v>1.5</v>
      </c>
      <c r="Q5681">
        <v>1</v>
      </c>
      <c r="R5681">
        <v>1.5</v>
      </c>
      <c r="S5681">
        <v>1.5</v>
      </c>
      <c r="T5681" s="1">
        <v>44781</v>
      </c>
      <c r="U5681" t="str">
        <f t="shared" si="440"/>
        <v>Coca Cola - Regular</v>
      </c>
      <c r="V5681" t="str">
        <f t="shared" si="441"/>
        <v>Carbonated</v>
      </c>
      <c r="W5681" t="s">
        <v>34</v>
      </c>
      <c r="X5681" t="b">
        <f t="shared" si="443"/>
        <v>1</v>
      </c>
      <c r="Y5681">
        <f t="shared" si="442"/>
        <v>1.5</v>
      </c>
      <c r="Z5681" s="2">
        <f t="shared" si="444"/>
        <v>1</v>
      </c>
      <c r="AA5681" t="s">
        <v>183</v>
      </c>
      <c r="AB5681" t="s">
        <v>739</v>
      </c>
      <c r="AD5681" t="s">
        <v>60</v>
      </c>
      <c r="AE5681" t="s">
        <v>847</v>
      </c>
      <c r="AF5681">
        <v>2022</v>
      </c>
    </row>
    <row r="5682" spans="1:32" x14ac:dyDescent="0.25">
      <c r="A5682" t="s">
        <v>29</v>
      </c>
      <c r="B5682" t="s">
        <v>67</v>
      </c>
      <c r="C5682" t="s">
        <v>68</v>
      </c>
      <c r="D5682" t="s">
        <v>69</v>
      </c>
      <c r="E5682">
        <f>_xlfn.XLOOKUP(Table1[[#This Row],[Location]],'Location analysis'!A:A,'Location analysis'!B:B)</f>
        <v>40.435699999999997</v>
      </c>
      <c r="F5682">
        <f>_xlfn.XLOOKUP(Table1[[#This Row],[Location]],'Location analysis'!A:A,'Location analysis'!C:C)</f>
        <v>-74.125200000000007</v>
      </c>
      <c r="G5682" t="s">
        <v>100</v>
      </c>
      <c r="H5682" t="s">
        <v>43</v>
      </c>
      <c r="I5682">
        <v>15496626254</v>
      </c>
      <c r="J5682" t="s">
        <v>846</v>
      </c>
      <c r="K5682" t="s">
        <v>51</v>
      </c>
      <c r="L5682">
        <v>122</v>
      </c>
      <c r="M5682">
        <v>1.5</v>
      </c>
      <c r="N5682">
        <v>1</v>
      </c>
      <c r="O5682">
        <v>122</v>
      </c>
      <c r="P5682">
        <v>1.5</v>
      </c>
      <c r="Q5682">
        <v>1</v>
      </c>
      <c r="R5682">
        <v>1.5</v>
      </c>
      <c r="S5682">
        <v>1.5</v>
      </c>
      <c r="T5682" s="1">
        <v>44781</v>
      </c>
      <c r="U5682" t="str">
        <f t="shared" si="440"/>
        <v>Cheetos - Fleming Hot Crunchy</v>
      </c>
      <c r="V5682" t="str">
        <f t="shared" si="441"/>
        <v>Food</v>
      </c>
      <c r="W5682" t="s">
        <v>43</v>
      </c>
      <c r="X5682" t="b">
        <f t="shared" si="443"/>
        <v>1</v>
      </c>
      <c r="Y5682">
        <f t="shared" si="442"/>
        <v>1.5</v>
      </c>
      <c r="Z5682" s="2">
        <f t="shared" si="444"/>
        <v>1</v>
      </c>
      <c r="AA5682" t="s">
        <v>101</v>
      </c>
      <c r="AB5682" t="s">
        <v>102</v>
      </c>
      <c r="AD5682" t="s">
        <v>60</v>
      </c>
      <c r="AE5682" t="s">
        <v>847</v>
      </c>
      <c r="AF5682">
        <v>2022</v>
      </c>
    </row>
    <row r="5683" spans="1:32" x14ac:dyDescent="0.25">
      <c r="A5683" t="s">
        <v>29</v>
      </c>
      <c r="B5683" t="s">
        <v>67</v>
      </c>
      <c r="C5683" t="s">
        <v>68</v>
      </c>
      <c r="D5683" t="s">
        <v>69</v>
      </c>
      <c r="E5683">
        <f>_xlfn.XLOOKUP(Table1[[#This Row],[Location]],'Location analysis'!A:A,'Location analysis'!B:B)</f>
        <v>40.435699999999997</v>
      </c>
      <c r="F5683">
        <f>_xlfn.XLOOKUP(Table1[[#This Row],[Location]],'Location analysis'!A:A,'Location analysis'!C:C)</f>
        <v>-74.125200000000007</v>
      </c>
      <c r="G5683" t="s">
        <v>81</v>
      </c>
      <c r="H5683" t="s">
        <v>43</v>
      </c>
      <c r="I5683">
        <v>15496628230</v>
      </c>
      <c r="J5683" t="s">
        <v>846</v>
      </c>
      <c r="K5683" t="s">
        <v>51</v>
      </c>
      <c r="L5683">
        <v>137</v>
      </c>
      <c r="M5683">
        <v>2.5</v>
      </c>
      <c r="N5683">
        <v>1</v>
      </c>
      <c r="O5683">
        <v>137</v>
      </c>
      <c r="P5683">
        <v>2.5</v>
      </c>
      <c r="Q5683">
        <v>1</v>
      </c>
      <c r="R5683">
        <v>2.5</v>
      </c>
      <c r="S5683">
        <v>2.5</v>
      </c>
      <c r="T5683" s="1">
        <v>44781</v>
      </c>
      <c r="U5683" t="str">
        <f t="shared" si="440"/>
        <v>KitKat - Crisp Wafers</v>
      </c>
      <c r="V5683" t="str">
        <f t="shared" si="441"/>
        <v>Food</v>
      </c>
      <c r="W5683" t="s">
        <v>43</v>
      </c>
      <c r="X5683" t="b">
        <f t="shared" si="443"/>
        <v>1</v>
      </c>
      <c r="Y5683">
        <f t="shared" si="442"/>
        <v>2.5</v>
      </c>
      <c r="Z5683" s="2">
        <f t="shared" si="444"/>
        <v>1.6666666666666667</v>
      </c>
      <c r="AA5683" t="s">
        <v>82</v>
      </c>
      <c r="AB5683" t="s">
        <v>83</v>
      </c>
      <c r="AD5683" t="s">
        <v>60</v>
      </c>
      <c r="AE5683" t="s">
        <v>847</v>
      </c>
      <c r="AF5683">
        <v>2022</v>
      </c>
    </row>
    <row r="5684" spans="1:32" x14ac:dyDescent="0.25">
      <c r="A5684" t="s">
        <v>29</v>
      </c>
      <c r="B5684" t="s">
        <v>67</v>
      </c>
      <c r="C5684" t="s">
        <v>68</v>
      </c>
      <c r="D5684" t="s">
        <v>69</v>
      </c>
      <c r="E5684">
        <f>_xlfn.XLOOKUP(Table1[[#This Row],[Location]],'Location analysis'!A:A,'Location analysis'!B:B)</f>
        <v>40.435699999999997</v>
      </c>
      <c r="F5684">
        <f>_xlfn.XLOOKUP(Table1[[#This Row],[Location]],'Location analysis'!A:A,'Location analysis'!C:C)</f>
        <v>-74.125200000000007</v>
      </c>
      <c r="G5684" t="s">
        <v>404</v>
      </c>
      <c r="H5684" t="s">
        <v>43</v>
      </c>
      <c r="I5684">
        <v>15497027533</v>
      </c>
      <c r="J5684" t="s">
        <v>848</v>
      </c>
      <c r="K5684" t="s">
        <v>36</v>
      </c>
      <c r="L5684">
        <v>111</v>
      </c>
      <c r="M5684">
        <v>1.5</v>
      </c>
      <c r="N5684">
        <v>1</v>
      </c>
      <c r="O5684">
        <v>111</v>
      </c>
      <c r="P5684">
        <v>1.5</v>
      </c>
      <c r="Q5684">
        <v>1</v>
      </c>
      <c r="R5684">
        <v>1.5</v>
      </c>
      <c r="S5684">
        <v>5.5</v>
      </c>
      <c r="T5684" s="1">
        <v>44781</v>
      </c>
      <c r="U5684" t="str">
        <f t="shared" si="440"/>
        <v>Doritos Nacho Cheese</v>
      </c>
      <c r="V5684" t="str">
        <f t="shared" si="441"/>
        <v>Food</v>
      </c>
      <c r="W5684" t="s">
        <v>43</v>
      </c>
      <c r="X5684" t="b">
        <f t="shared" si="443"/>
        <v>1</v>
      </c>
      <c r="Y5684">
        <f t="shared" si="442"/>
        <v>1.5</v>
      </c>
      <c r="Z5684" s="2">
        <f t="shared" si="444"/>
        <v>1</v>
      </c>
      <c r="AA5684" t="s">
        <v>404</v>
      </c>
      <c r="AD5684" t="s">
        <v>91</v>
      </c>
      <c r="AE5684" t="s">
        <v>849</v>
      </c>
      <c r="AF5684">
        <v>2022</v>
      </c>
    </row>
    <row r="5685" spans="1:32" x14ac:dyDescent="0.25">
      <c r="A5685" t="s">
        <v>29</v>
      </c>
      <c r="B5685" t="s">
        <v>67</v>
      </c>
      <c r="C5685" t="s">
        <v>68</v>
      </c>
      <c r="D5685" t="s">
        <v>69</v>
      </c>
      <c r="E5685">
        <f>_xlfn.XLOOKUP(Table1[[#This Row],[Location]],'Location analysis'!A:A,'Location analysis'!B:B)</f>
        <v>40.435699999999997</v>
      </c>
      <c r="F5685">
        <f>_xlfn.XLOOKUP(Table1[[#This Row],[Location]],'Location analysis'!A:A,'Location analysis'!C:C)</f>
        <v>-74.125200000000007</v>
      </c>
      <c r="G5685" t="s">
        <v>831</v>
      </c>
      <c r="H5685" t="s">
        <v>49</v>
      </c>
      <c r="I5685">
        <v>15497027533</v>
      </c>
      <c r="J5685" t="s">
        <v>848</v>
      </c>
      <c r="K5685" t="s">
        <v>36</v>
      </c>
      <c r="L5685">
        <v>147</v>
      </c>
      <c r="M5685">
        <v>2.5</v>
      </c>
      <c r="N5685">
        <v>1</v>
      </c>
      <c r="O5685">
        <v>147</v>
      </c>
      <c r="P5685">
        <v>2.5</v>
      </c>
      <c r="Q5685">
        <v>1</v>
      </c>
      <c r="R5685">
        <v>2.5</v>
      </c>
      <c r="S5685">
        <v>5.5</v>
      </c>
      <c r="T5685" s="1">
        <v>44781</v>
      </c>
      <c r="U5685" t="str">
        <f t="shared" si="440"/>
        <v>Snapple Lemonade - black berry</v>
      </c>
      <c r="V5685" t="str">
        <f t="shared" si="441"/>
        <v>Non Carbonated</v>
      </c>
      <c r="W5685" t="s">
        <v>49</v>
      </c>
      <c r="X5685" t="b">
        <f t="shared" si="443"/>
        <v>1</v>
      </c>
      <c r="Y5685">
        <f t="shared" si="442"/>
        <v>2.5</v>
      </c>
      <c r="Z5685" s="2">
        <f t="shared" si="444"/>
        <v>1.6666666666666667</v>
      </c>
      <c r="AA5685" t="s">
        <v>832</v>
      </c>
      <c r="AB5685" t="s">
        <v>833</v>
      </c>
      <c r="AD5685" t="s">
        <v>91</v>
      </c>
      <c r="AE5685" t="s">
        <v>849</v>
      </c>
      <c r="AF5685">
        <v>2022</v>
      </c>
    </row>
    <row r="5686" spans="1:32" x14ac:dyDescent="0.25">
      <c r="A5686" t="s">
        <v>29</v>
      </c>
      <c r="B5686" t="s">
        <v>67</v>
      </c>
      <c r="C5686" t="s">
        <v>68</v>
      </c>
      <c r="D5686" t="s">
        <v>69</v>
      </c>
      <c r="E5686">
        <f>_xlfn.XLOOKUP(Table1[[#This Row],[Location]],'Location analysis'!A:A,'Location analysis'!B:B)</f>
        <v>40.435699999999997</v>
      </c>
      <c r="F5686">
        <f>_xlfn.XLOOKUP(Table1[[#This Row],[Location]],'Location analysis'!A:A,'Location analysis'!C:C)</f>
        <v>-74.125200000000007</v>
      </c>
      <c r="G5686" t="s">
        <v>264</v>
      </c>
      <c r="H5686" t="s">
        <v>43</v>
      </c>
      <c r="I5686">
        <v>15497027533</v>
      </c>
      <c r="J5686" t="s">
        <v>848</v>
      </c>
      <c r="K5686" t="s">
        <v>36</v>
      </c>
      <c r="L5686">
        <v>112</v>
      </c>
      <c r="M5686">
        <v>1.5</v>
      </c>
      <c r="N5686">
        <v>1</v>
      </c>
      <c r="O5686">
        <v>112</v>
      </c>
      <c r="P5686">
        <v>1.5</v>
      </c>
      <c r="Q5686">
        <v>1</v>
      </c>
      <c r="R5686">
        <v>1.5</v>
      </c>
      <c r="S5686">
        <v>5.5</v>
      </c>
      <c r="T5686" s="1">
        <v>44781</v>
      </c>
      <c r="U5686" t="str">
        <f t="shared" si="440"/>
        <v>Funyuns - Flaming Hot</v>
      </c>
      <c r="V5686" t="str">
        <f t="shared" si="441"/>
        <v>Food</v>
      </c>
      <c r="W5686" t="s">
        <v>43</v>
      </c>
      <c r="X5686" t="b">
        <f t="shared" si="443"/>
        <v>1</v>
      </c>
      <c r="Y5686">
        <f t="shared" si="442"/>
        <v>1.5</v>
      </c>
      <c r="Z5686" s="2">
        <f t="shared" si="444"/>
        <v>1</v>
      </c>
      <c r="AA5686" t="s">
        <v>265</v>
      </c>
      <c r="AB5686" t="s">
        <v>122</v>
      </c>
      <c r="AD5686" t="s">
        <v>91</v>
      </c>
      <c r="AE5686" t="s">
        <v>849</v>
      </c>
      <c r="AF5686">
        <v>2022</v>
      </c>
    </row>
    <row r="5687" spans="1:32" x14ac:dyDescent="0.25">
      <c r="A5687" t="s">
        <v>29</v>
      </c>
      <c r="B5687" t="s">
        <v>67</v>
      </c>
      <c r="C5687" t="s">
        <v>68</v>
      </c>
      <c r="D5687" t="s">
        <v>69</v>
      </c>
      <c r="E5687">
        <f>_xlfn.XLOOKUP(Table1[[#This Row],[Location]],'Location analysis'!A:A,'Location analysis'!B:B)</f>
        <v>40.435699999999997</v>
      </c>
      <c r="F5687">
        <f>_xlfn.XLOOKUP(Table1[[#This Row],[Location]],'Location analysis'!A:A,'Location analysis'!C:C)</f>
        <v>-74.125200000000007</v>
      </c>
      <c r="G5687" t="s">
        <v>694</v>
      </c>
      <c r="H5687" t="s">
        <v>43</v>
      </c>
      <c r="I5687">
        <v>15497284186</v>
      </c>
      <c r="J5687" t="s">
        <v>848</v>
      </c>
      <c r="K5687" t="s">
        <v>36</v>
      </c>
      <c r="L5687">
        <v>130</v>
      </c>
      <c r="M5687">
        <v>1.5</v>
      </c>
      <c r="N5687">
        <v>1</v>
      </c>
      <c r="O5687">
        <v>130</v>
      </c>
      <c r="P5687">
        <v>1.5</v>
      </c>
      <c r="Q5687">
        <v>1</v>
      </c>
      <c r="R5687">
        <v>1.5</v>
      </c>
      <c r="S5687">
        <v>3</v>
      </c>
      <c r="T5687" s="1">
        <v>44782</v>
      </c>
      <c r="U5687" t="str">
        <f t="shared" si="440"/>
        <v>Nature's Bakery Fig Bar - Raspberry</v>
      </c>
      <c r="V5687" t="str">
        <f t="shared" si="441"/>
        <v>Food</v>
      </c>
      <c r="W5687" t="s">
        <v>43</v>
      </c>
      <c r="X5687" t="b">
        <f t="shared" si="443"/>
        <v>1</v>
      </c>
      <c r="Y5687">
        <f t="shared" si="442"/>
        <v>1.5</v>
      </c>
      <c r="Z5687" s="2">
        <f t="shared" si="444"/>
        <v>1</v>
      </c>
      <c r="AA5687" t="s">
        <v>690</v>
      </c>
      <c r="AB5687" t="s">
        <v>144</v>
      </c>
      <c r="AD5687" t="s">
        <v>91</v>
      </c>
      <c r="AE5687" t="s">
        <v>849</v>
      </c>
      <c r="AF5687">
        <v>2022</v>
      </c>
    </row>
    <row r="5688" spans="1:32" x14ac:dyDescent="0.25">
      <c r="A5688" t="s">
        <v>29</v>
      </c>
      <c r="B5688" t="s">
        <v>67</v>
      </c>
      <c r="C5688" t="s">
        <v>68</v>
      </c>
      <c r="D5688" t="s">
        <v>69</v>
      </c>
      <c r="E5688">
        <f>_xlfn.XLOOKUP(Table1[[#This Row],[Location]],'Location analysis'!A:A,'Location analysis'!B:B)</f>
        <v>40.435699999999997</v>
      </c>
      <c r="F5688">
        <f>_xlfn.XLOOKUP(Table1[[#This Row],[Location]],'Location analysis'!A:A,'Location analysis'!C:C)</f>
        <v>-74.125200000000007</v>
      </c>
      <c r="G5688" t="s">
        <v>688</v>
      </c>
      <c r="H5688" t="s">
        <v>43</v>
      </c>
      <c r="I5688">
        <v>15497284186</v>
      </c>
      <c r="J5688" t="s">
        <v>848</v>
      </c>
      <c r="K5688" t="s">
        <v>36</v>
      </c>
      <c r="L5688">
        <v>131</v>
      </c>
      <c r="M5688">
        <v>1.5</v>
      </c>
      <c r="N5688">
        <v>1</v>
      </c>
      <c r="O5688">
        <v>131</v>
      </c>
      <c r="P5688">
        <v>1.5</v>
      </c>
      <c r="Q5688">
        <v>1</v>
      </c>
      <c r="R5688">
        <v>1.5</v>
      </c>
      <c r="S5688">
        <v>3</v>
      </c>
      <c r="T5688" s="1">
        <v>44782</v>
      </c>
      <c r="U5688" t="str">
        <f t="shared" si="440"/>
        <v>Nature's Bakery Fig Bar - Blueberry</v>
      </c>
      <c r="V5688" t="str">
        <f t="shared" si="441"/>
        <v>Food</v>
      </c>
      <c r="W5688" t="s">
        <v>43</v>
      </c>
      <c r="X5688" t="b">
        <f t="shared" si="443"/>
        <v>1</v>
      </c>
      <c r="Y5688">
        <f t="shared" si="442"/>
        <v>1.5</v>
      </c>
      <c r="Z5688" s="2">
        <f t="shared" si="444"/>
        <v>1</v>
      </c>
      <c r="AA5688" t="s">
        <v>690</v>
      </c>
      <c r="AB5688" t="s">
        <v>222</v>
      </c>
      <c r="AD5688" t="s">
        <v>91</v>
      </c>
      <c r="AE5688" t="s">
        <v>849</v>
      </c>
      <c r="AF5688">
        <v>2022</v>
      </c>
    </row>
    <row r="5689" spans="1:32" x14ac:dyDescent="0.25">
      <c r="A5689" t="s">
        <v>29</v>
      </c>
      <c r="B5689" t="s">
        <v>67</v>
      </c>
      <c r="C5689" t="s">
        <v>68</v>
      </c>
      <c r="D5689" t="s">
        <v>69</v>
      </c>
      <c r="E5689">
        <f>_xlfn.XLOOKUP(Table1[[#This Row],[Location]],'Location analysis'!A:A,'Location analysis'!B:B)</f>
        <v>40.435699999999997</v>
      </c>
      <c r="F5689">
        <f>_xlfn.XLOOKUP(Table1[[#This Row],[Location]],'Location analysis'!A:A,'Location analysis'!C:C)</f>
        <v>-74.125200000000007</v>
      </c>
      <c r="G5689" t="s">
        <v>738</v>
      </c>
      <c r="H5689" t="s">
        <v>34</v>
      </c>
      <c r="I5689">
        <v>15497322225</v>
      </c>
      <c r="J5689" t="s">
        <v>848</v>
      </c>
      <c r="K5689" t="s">
        <v>51</v>
      </c>
      <c r="L5689">
        <v>142</v>
      </c>
      <c r="M5689">
        <v>1.5</v>
      </c>
      <c r="N5689">
        <v>1</v>
      </c>
      <c r="O5689">
        <v>142</v>
      </c>
      <c r="P5689">
        <v>1.5</v>
      </c>
      <c r="Q5689">
        <v>1</v>
      </c>
      <c r="R5689">
        <v>1.5</v>
      </c>
      <c r="S5689">
        <v>1.5</v>
      </c>
      <c r="T5689" s="1">
        <v>44782</v>
      </c>
      <c r="U5689" t="str">
        <f t="shared" si="440"/>
        <v>Coca Cola - Regular</v>
      </c>
      <c r="V5689" t="str">
        <f t="shared" si="441"/>
        <v>Carbonated</v>
      </c>
      <c r="W5689" t="s">
        <v>34</v>
      </c>
      <c r="X5689" t="b">
        <f t="shared" si="443"/>
        <v>1</v>
      </c>
      <c r="Y5689">
        <f t="shared" si="442"/>
        <v>1.5</v>
      </c>
      <c r="Z5689" s="2">
        <f t="shared" si="444"/>
        <v>1</v>
      </c>
      <c r="AA5689" t="s">
        <v>183</v>
      </c>
      <c r="AB5689" t="s">
        <v>739</v>
      </c>
      <c r="AD5689" t="s">
        <v>91</v>
      </c>
      <c r="AE5689" t="s">
        <v>849</v>
      </c>
      <c r="AF5689">
        <v>2022</v>
      </c>
    </row>
    <row r="5690" spans="1:32" x14ac:dyDescent="0.25">
      <c r="A5690" t="s">
        <v>29</v>
      </c>
      <c r="B5690" t="s">
        <v>67</v>
      </c>
      <c r="C5690" t="s">
        <v>68</v>
      </c>
      <c r="D5690" t="s">
        <v>69</v>
      </c>
      <c r="E5690">
        <f>_xlfn.XLOOKUP(Table1[[#This Row],[Location]],'Location analysis'!A:A,'Location analysis'!B:B)</f>
        <v>40.435699999999997</v>
      </c>
      <c r="F5690">
        <f>_xlfn.XLOOKUP(Table1[[#This Row],[Location]],'Location analysis'!A:A,'Location analysis'!C:C)</f>
        <v>-74.125200000000007</v>
      </c>
      <c r="G5690" t="s">
        <v>405</v>
      </c>
      <c r="H5690" t="s">
        <v>43</v>
      </c>
      <c r="I5690">
        <v>15497322626</v>
      </c>
      <c r="J5690" t="s">
        <v>848</v>
      </c>
      <c r="K5690" t="s">
        <v>51</v>
      </c>
      <c r="L5690">
        <v>124</v>
      </c>
      <c r="M5690">
        <v>1.5</v>
      </c>
      <c r="N5690">
        <v>1</v>
      </c>
      <c r="O5690">
        <v>124</v>
      </c>
      <c r="P5690">
        <v>1.5</v>
      </c>
      <c r="Q5690">
        <v>1</v>
      </c>
      <c r="R5690">
        <v>1.5</v>
      </c>
      <c r="S5690">
        <v>1.5</v>
      </c>
      <c r="T5690" s="1">
        <v>44782</v>
      </c>
      <c r="U5690" t="str">
        <f t="shared" si="440"/>
        <v>Cheetos - Crunchy</v>
      </c>
      <c r="V5690" t="str">
        <f t="shared" si="441"/>
        <v>Food</v>
      </c>
      <c r="W5690" t="s">
        <v>43</v>
      </c>
      <c r="X5690" t="b">
        <f t="shared" si="443"/>
        <v>1</v>
      </c>
      <c r="Y5690">
        <f t="shared" si="442"/>
        <v>1.5</v>
      </c>
      <c r="Z5690" s="2">
        <f t="shared" si="444"/>
        <v>1</v>
      </c>
      <c r="AA5690" t="s">
        <v>101</v>
      </c>
      <c r="AB5690" t="s">
        <v>406</v>
      </c>
      <c r="AD5690" t="s">
        <v>91</v>
      </c>
      <c r="AE5690" t="s">
        <v>849</v>
      </c>
      <c r="AF5690">
        <v>2022</v>
      </c>
    </row>
    <row r="5691" spans="1:32" x14ac:dyDescent="0.25">
      <c r="A5691" t="s">
        <v>29</v>
      </c>
      <c r="B5691" t="s">
        <v>67</v>
      </c>
      <c r="C5691" t="s">
        <v>68</v>
      </c>
      <c r="D5691" t="s">
        <v>69</v>
      </c>
      <c r="E5691">
        <f>_xlfn.XLOOKUP(Table1[[#This Row],[Location]],'Location analysis'!A:A,'Location analysis'!B:B)</f>
        <v>40.435699999999997</v>
      </c>
      <c r="F5691">
        <f>_xlfn.XLOOKUP(Table1[[#This Row],[Location]],'Location analysis'!A:A,'Location analysis'!C:C)</f>
        <v>-74.125200000000007</v>
      </c>
      <c r="G5691" t="s">
        <v>738</v>
      </c>
      <c r="H5691" t="s">
        <v>34</v>
      </c>
      <c r="I5691">
        <v>15497344233</v>
      </c>
      <c r="J5691" t="s">
        <v>848</v>
      </c>
      <c r="K5691" t="s">
        <v>36</v>
      </c>
      <c r="L5691">
        <v>142</v>
      </c>
      <c r="M5691">
        <v>1.5</v>
      </c>
      <c r="N5691">
        <v>1</v>
      </c>
      <c r="O5691">
        <v>142</v>
      </c>
      <c r="P5691">
        <v>1.5</v>
      </c>
      <c r="Q5691">
        <v>1</v>
      </c>
      <c r="R5691">
        <v>1.5</v>
      </c>
      <c r="S5691">
        <v>1.5</v>
      </c>
      <c r="T5691" s="1">
        <v>44782</v>
      </c>
      <c r="U5691" t="str">
        <f t="shared" si="440"/>
        <v>Coca Cola - Regular</v>
      </c>
      <c r="V5691" t="str">
        <f t="shared" si="441"/>
        <v>Carbonated</v>
      </c>
      <c r="W5691" t="s">
        <v>34</v>
      </c>
      <c r="X5691" t="b">
        <f t="shared" si="443"/>
        <v>1</v>
      </c>
      <c r="Y5691">
        <f t="shared" si="442"/>
        <v>1.5</v>
      </c>
      <c r="Z5691" s="2">
        <f t="shared" si="444"/>
        <v>1</v>
      </c>
      <c r="AA5691" t="s">
        <v>183</v>
      </c>
      <c r="AB5691" t="s">
        <v>739</v>
      </c>
      <c r="AD5691" t="s">
        <v>91</v>
      </c>
      <c r="AE5691" t="s">
        <v>849</v>
      </c>
      <c r="AF5691">
        <v>2022</v>
      </c>
    </row>
    <row r="5692" spans="1:32" x14ac:dyDescent="0.25">
      <c r="A5692" t="s">
        <v>29</v>
      </c>
      <c r="B5692" t="s">
        <v>62</v>
      </c>
      <c r="C5692" t="s">
        <v>63</v>
      </c>
      <c r="D5692" t="s">
        <v>64</v>
      </c>
      <c r="E5692">
        <f>_xlfn.XLOOKUP(Table1[[#This Row],[Location]],'Location analysis'!A:A,'Location analysis'!B:B)</f>
        <v>40.091900000000003</v>
      </c>
      <c r="F5692">
        <f>_xlfn.XLOOKUP(Table1[[#This Row],[Location]],'Location analysis'!A:A,'Location analysis'!C:C)</f>
        <v>-74.358699999999999</v>
      </c>
      <c r="G5692" t="s">
        <v>106</v>
      </c>
      <c r="H5692" t="s">
        <v>43</v>
      </c>
      <c r="I5692">
        <v>15497413068</v>
      </c>
      <c r="J5692" t="s">
        <v>848</v>
      </c>
      <c r="K5692" t="s">
        <v>36</v>
      </c>
      <c r="L5692">
        <v>121</v>
      </c>
      <c r="M5692">
        <v>1.5</v>
      </c>
      <c r="N5692">
        <v>1</v>
      </c>
      <c r="O5692">
        <v>121</v>
      </c>
      <c r="P5692">
        <v>1.5</v>
      </c>
      <c r="Q5692">
        <v>1</v>
      </c>
      <c r="R5692">
        <v>1.5</v>
      </c>
      <c r="S5692">
        <v>1.5</v>
      </c>
      <c r="T5692" s="1">
        <v>44782</v>
      </c>
      <c r="U5692" t="str">
        <f t="shared" si="440"/>
        <v>Oreo Mini</v>
      </c>
      <c r="V5692" t="str">
        <f t="shared" si="441"/>
        <v>Food</v>
      </c>
      <c r="W5692" t="s">
        <v>43</v>
      </c>
      <c r="X5692" t="b">
        <f t="shared" si="443"/>
        <v>1</v>
      </c>
      <c r="Y5692">
        <f t="shared" si="442"/>
        <v>1.5</v>
      </c>
      <c r="Z5692" s="2">
        <f t="shared" si="444"/>
        <v>1</v>
      </c>
      <c r="AA5692" t="s">
        <v>106</v>
      </c>
      <c r="AD5692" t="s">
        <v>91</v>
      </c>
      <c r="AE5692" t="s">
        <v>849</v>
      </c>
      <c r="AF5692">
        <v>2022</v>
      </c>
    </row>
    <row r="5693" spans="1:32" x14ac:dyDescent="0.25">
      <c r="A5693" t="s">
        <v>29</v>
      </c>
      <c r="B5693" t="s">
        <v>62</v>
      </c>
      <c r="C5693" t="s">
        <v>63</v>
      </c>
      <c r="D5693" t="s">
        <v>64</v>
      </c>
      <c r="E5693">
        <f>_xlfn.XLOOKUP(Table1[[#This Row],[Location]],'Location analysis'!A:A,'Location analysis'!B:B)</f>
        <v>40.091900000000003</v>
      </c>
      <c r="F5693">
        <f>_xlfn.XLOOKUP(Table1[[#This Row],[Location]],'Location analysis'!A:A,'Location analysis'!C:C)</f>
        <v>-74.358699999999999</v>
      </c>
      <c r="G5693" t="s">
        <v>106</v>
      </c>
      <c r="H5693" t="s">
        <v>43</v>
      </c>
      <c r="I5693">
        <v>15497415306</v>
      </c>
      <c r="J5693" t="s">
        <v>848</v>
      </c>
      <c r="K5693" t="s">
        <v>36</v>
      </c>
      <c r="L5693">
        <v>121</v>
      </c>
      <c r="M5693">
        <v>1.5</v>
      </c>
      <c r="N5693">
        <v>1</v>
      </c>
      <c r="O5693">
        <v>121</v>
      </c>
      <c r="P5693">
        <v>1.5</v>
      </c>
      <c r="Q5693">
        <v>1</v>
      </c>
      <c r="R5693">
        <v>1.5</v>
      </c>
      <c r="S5693">
        <v>1.5</v>
      </c>
      <c r="T5693" s="1">
        <v>44782</v>
      </c>
      <c r="U5693" t="str">
        <f t="shared" si="440"/>
        <v>Oreo Mini</v>
      </c>
      <c r="V5693" t="str">
        <f t="shared" si="441"/>
        <v>Food</v>
      </c>
      <c r="W5693" t="s">
        <v>43</v>
      </c>
      <c r="X5693" t="b">
        <f t="shared" si="443"/>
        <v>1</v>
      </c>
      <c r="Y5693">
        <f t="shared" si="442"/>
        <v>1.5</v>
      </c>
      <c r="Z5693" s="2">
        <f t="shared" si="444"/>
        <v>1</v>
      </c>
      <c r="AA5693" t="s">
        <v>106</v>
      </c>
      <c r="AD5693" t="s">
        <v>91</v>
      </c>
      <c r="AE5693" t="s">
        <v>849</v>
      </c>
      <c r="AF5693">
        <v>2022</v>
      </c>
    </row>
    <row r="5694" spans="1:32" x14ac:dyDescent="0.25">
      <c r="A5694" t="s">
        <v>29</v>
      </c>
      <c r="B5694" t="s">
        <v>67</v>
      </c>
      <c r="C5694" t="s">
        <v>68</v>
      </c>
      <c r="D5694" t="s">
        <v>69</v>
      </c>
      <c r="E5694">
        <f>_xlfn.XLOOKUP(Table1[[#This Row],[Location]],'Location analysis'!A:A,'Location analysis'!B:B)</f>
        <v>40.435699999999997</v>
      </c>
      <c r="F5694">
        <f>_xlfn.XLOOKUP(Table1[[#This Row],[Location]],'Location analysis'!A:A,'Location analysis'!C:C)</f>
        <v>-74.125200000000007</v>
      </c>
      <c r="G5694" t="s">
        <v>70</v>
      </c>
      <c r="H5694" t="s">
        <v>34</v>
      </c>
      <c r="I5694">
        <v>15497781979</v>
      </c>
      <c r="J5694" t="s">
        <v>848</v>
      </c>
      <c r="K5694" t="s">
        <v>36</v>
      </c>
      <c r="L5694">
        <v>144</v>
      </c>
      <c r="M5694">
        <v>3</v>
      </c>
      <c r="N5694">
        <v>1</v>
      </c>
      <c r="O5694">
        <v>144</v>
      </c>
      <c r="P5694">
        <v>3</v>
      </c>
      <c r="Q5694">
        <v>1</v>
      </c>
      <c r="R5694">
        <v>3</v>
      </c>
      <c r="S5694">
        <v>3</v>
      </c>
      <c r="T5694" s="1">
        <v>44782</v>
      </c>
      <c r="U5694" t="str">
        <f t="shared" si="440"/>
        <v>Monster Energy Original</v>
      </c>
      <c r="V5694" t="str">
        <f t="shared" si="441"/>
        <v>Carbonated</v>
      </c>
      <c r="W5694" t="s">
        <v>34</v>
      </c>
      <c r="X5694" t="b">
        <f t="shared" si="443"/>
        <v>1</v>
      </c>
      <c r="Y5694">
        <f t="shared" si="442"/>
        <v>3</v>
      </c>
      <c r="Z5694" s="2">
        <f t="shared" si="444"/>
        <v>2</v>
      </c>
      <c r="AA5694" t="s">
        <v>70</v>
      </c>
      <c r="AD5694" t="s">
        <v>91</v>
      </c>
      <c r="AE5694" t="s">
        <v>849</v>
      </c>
      <c r="AF5694">
        <v>2022</v>
      </c>
    </row>
    <row r="5695" spans="1:32" x14ac:dyDescent="0.25">
      <c r="A5695" t="s">
        <v>29</v>
      </c>
      <c r="B5695" t="s">
        <v>67</v>
      </c>
      <c r="C5695" t="s">
        <v>68</v>
      </c>
      <c r="D5695" t="s">
        <v>69</v>
      </c>
      <c r="E5695">
        <f>_xlfn.XLOOKUP(Table1[[#This Row],[Location]],'Location analysis'!A:A,'Location analysis'!B:B)</f>
        <v>40.435699999999997</v>
      </c>
      <c r="F5695">
        <f>_xlfn.XLOOKUP(Table1[[#This Row],[Location]],'Location analysis'!A:A,'Location analysis'!C:C)</f>
        <v>-74.125200000000007</v>
      </c>
      <c r="G5695" t="s">
        <v>694</v>
      </c>
      <c r="H5695" t="s">
        <v>43</v>
      </c>
      <c r="I5695">
        <v>15497821837</v>
      </c>
      <c r="J5695" t="s">
        <v>848</v>
      </c>
      <c r="K5695" t="s">
        <v>36</v>
      </c>
      <c r="L5695">
        <v>130</v>
      </c>
      <c r="M5695">
        <v>1.5</v>
      </c>
      <c r="N5695">
        <v>1</v>
      </c>
      <c r="O5695">
        <v>130</v>
      </c>
      <c r="P5695">
        <v>1.5</v>
      </c>
      <c r="Q5695">
        <v>1</v>
      </c>
      <c r="R5695">
        <v>1.5</v>
      </c>
      <c r="S5695">
        <v>1.5</v>
      </c>
      <c r="T5695" s="1">
        <v>44782</v>
      </c>
      <c r="U5695" t="str">
        <f t="shared" si="440"/>
        <v>Nature's Bakery Fig Bar - Raspberry</v>
      </c>
      <c r="V5695" t="str">
        <f t="shared" si="441"/>
        <v>Food</v>
      </c>
      <c r="W5695" t="s">
        <v>43</v>
      </c>
      <c r="X5695" t="b">
        <f t="shared" si="443"/>
        <v>1</v>
      </c>
      <c r="Y5695">
        <f t="shared" si="442"/>
        <v>1.5</v>
      </c>
      <c r="Z5695" s="2">
        <f t="shared" si="444"/>
        <v>1</v>
      </c>
      <c r="AA5695" t="s">
        <v>690</v>
      </c>
      <c r="AB5695" t="s">
        <v>144</v>
      </c>
      <c r="AD5695" t="s">
        <v>91</v>
      </c>
      <c r="AE5695" t="s">
        <v>849</v>
      </c>
      <c r="AF5695">
        <v>2022</v>
      </c>
    </row>
    <row r="5696" spans="1:32" x14ac:dyDescent="0.25">
      <c r="A5696" t="s">
        <v>29</v>
      </c>
      <c r="B5696" t="s">
        <v>394</v>
      </c>
      <c r="C5696" t="s">
        <v>395</v>
      </c>
      <c r="D5696" t="s">
        <v>396</v>
      </c>
      <c r="E5696">
        <f>_xlfn.XLOOKUP(Table1[[#This Row],[Location]],'Location analysis'!A:A,'Location analysis'!B:B)</f>
        <v>40.416893999999999</v>
      </c>
      <c r="F5696">
        <f>_xlfn.XLOOKUP(Table1[[#This Row],[Location]],'Location analysis'!A:A,'Location analysis'!C:C)</f>
        <v>-74.420399000000003</v>
      </c>
      <c r="G5696" t="s">
        <v>664</v>
      </c>
      <c r="H5696" t="s">
        <v>49</v>
      </c>
      <c r="I5696">
        <v>15498008095</v>
      </c>
      <c r="J5696" t="s">
        <v>848</v>
      </c>
      <c r="K5696" t="s">
        <v>51</v>
      </c>
      <c r="L5696">
        <v>143</v>
      </c>
      <c r="M5696">
        <v>2.75</v>
      </c>
      <c r="N5696">
        <v>1</v>
      </c>
      <c r="O5696">
        <v>143</v>
      </c>
      <c r="P5696">
        <v>2.75</v>
      </c>
      <c r="Q5696">
        <v>1</v>
      </c>
      <c r="R5696">
        <v>2.75</v>
      </c>
      <c r="S5696">
        <v>2.75</v>
      </c>
      <c r="T5696" s="1">
        <v>44782</v>
      </c>
      <c r="U5696" t="str">
        <f t="shared" si="440"/>
        <v>BodyArmor  LYTE - Blueberry Pomegranate</v>
      </c>
      <c r="V5696" t="str">
        <f t="shared" si="441"/>
        <v>Non Carbonated</v>
      </c>
      <c r="W5696" t="s">
        <v>49</v>
      </c>
      <c r="X5696" t="b">
        <f t="shared" si="443"/>
        <v>1</v>
      </c>
      <c r="Y5696">
        <f t="shared" si="442"/>
        <v>2.75</v>
      </c>
      <c r="Z5696" s="2">
        <f t="shared" si="444"/>
        <v>1.8333333333333333</v>
      </c>
      <c r="AA5696" t="s">
        <v>665</v>
      </c>
      <c r="AB5696" t="s">
        <v>666</v>
      </c>
      <c r="AD5696" t="s">
        <v>91</v>
      </c>
      <c r="AE5696" t="s">
        <v>849</v>
      </c>
      <c r="AF5696">
        <v>2022</v>
      </c>
    </row>
    <row r="5697" spans="1:32" x14ac:dyDescent="0.25">
      <c r="A5697" t="s">
        <v>29</v>
      </c>
      <c r="B5697" t="s">
        <v>394</v>
      </c>
      <c r="C5697" t="s">
        <v>395</v>
      </c>
      <c r="D5697" t="s">
        <v>396</v>
      </c>
      <c r="E5697">
        <f>_xlfn.XLOOKUP(Table1[[#This Row],[Location]],'Location analysis'!A:A,'Location analysis'!B:B)</f>
        <v>40.416893999999999</v>
      </c>
      <c r="F5697">
        <f>_xlfn.XLOOKUP(Table1[[#This Row],[Location]],'Location analysis'!A:A,'Location analysis'!C:C)</f>
        <v>-74.420399000000003</v>
      </c>
      <c r="G5697" t="s">
        <v>180</v>
      </c>
      <c r="H5697" t="s">
        <v>43</v>
      </c>
      <c r="I5697">
        <v>15498025275</v>
      </c>
      <c r="J5697" t="s">
        <v>848</v>
      </c>
      <c r="K5697" t="s">
        <v>51</v>
      </c>
      <c r="L5697">
        <v>113</v>
      </c>
      <c r="M5697">
        <v>1.5</v>
      </c>
      <c r="N5697">
        <v>1</v>
      </c>
      <c r="O5697">
        <v>113</v>
      </c>
      <c r="P5697">
        <v>1.5</v>
      </c>
      <c r="Q5697">
        <v>1</v>
      </c>
      <c r="R5697">
        <v>1.5</v>
      </c>
      <c r="S5697">
        <v>1.5</v>
      </c>
      <c r="T5697" s="1">
        <v>44782</v>
      </c>
      <c r="U5697" t="str">
        <f t="shared" si="440"/>
        <v>Miss Vickie's Potato Chip - Jalapeno</v>
      </c>
      <c r="V5697" t="str">
        <f t="shared" si="441"/>
        <v>Food</v>
      </c>
      <c r="W5697" t="s">
        <v>43</v>
      </c>
      <c r="X5697" t="b">
        <f t="shared" si="443"/>
        <v>1</v>
      </c>
      <c r="Y5697">
        <f t="shared" si="442"/>
        <v>1.5</v>
      </c>
      <c r="Z5697" s="2">
        <f t="shared" si="444"/>
        <v>1</v>
      </c>
      <c r="AA5697" t="s">
        <v>58</v>
      </c>
      <c r="AB5697" t="s">
        <v>181</v>
      </c>
      <c r="AD5697" t="s">
        <v>91</v>
      </c>
      <c r="AE5697" t="s">
        <v>849</v>
      </c>
      <c r="AF5697">
        <v>2022</v>
      </c>
    </row>
    <row r="5698" spans="1:32" x14ac:dyDescent="0.25">
      <c r="A5698" t="s">
        <v>29</v>
      </c>
      <c r="B5698" t="s">
        <v>394</v>
      </c>
      <c r="C5698" t="s">
        <v>395</v>
      </c>
      <c r="D5698" t="s">
        <v>396</v>
      </c>
      <c r="E5698">
        <f>_xlfn.XLOOKUP(Table1[[#This Row],[Location]],'Location analysis'!A:A,'Location analysis'!B:B)</f>
        <v>40.416893999999999</v>
      </c>
      <c r="F5698">
        <f>_xlfn.XLOOKUP(Table1[[#This Row],[Location]],'Location analysis'!A:A,'Location analysis'!C:C)</f>
        <v>-74.420399000000003</v>
      </c>
      <c r="G5698" t="s">
        <v>397</v>
      </c>
      <c r="H5698" t="s">
        <v>49</v>
      </c>
      <c r="I5698">
        <v>15498128908</v>
      </c>
      <c r="J5698" t="s">
        <v>848</v>
      </c>
      <c r="K5698" t="s">
        <v>36</v>
      </c>
      <c r="L5698">
        <v>146</v>
      </c>
      <c r="M5698">
        <v>3.5</v>
      </c>
      <c r="N5698">
        <v>1</v>
      </c>
      <c r="O5698">
        <v>146</v>
      </c>
      <c r="P5698">
        <v>3.5</v>
      </c>
      <c r="Q5698">
        <v>1</v>
      </c>
      <c r="R5698">
        <v>3.5</v>
      </c>
      <c r="S5698">
        <v>3.5</v>
      </c>
      <c r="T5698" s="1">
        <v>44782</v>
      </c>
      <c r="U5698" t="str">
        <f t="shared" ref="U5698:U5761" si="445">IF(G5698="","Cell is Blank - Dis-regard",G5698)</f>
        <v>Starbucks Doubleshot Energy - Mocha</v>
      </c>
      <c r="V5698" t="str">
        <f t="shared" ref="V5698:V5761" si="446">IF(H5698="","Cell is Blank - Dis-regard",H5698)</f>
        <v>Non Carbonated</v>
      </c>
      <c r="W5698" t="s">
        <v>49</v>
      </c>
      <c r="X5698" t="b">
        <f t="shared" si="443"/>
        <v>1</v>
      </c>
      <c r="Y5698">
        <f t="shared" ref="Y5698:Y5761" si="447">IF(X5698="FALSE",M5698,M5698)</f>
        <v>3.5</v>
      </c>
      <c r="Z5698" s="2">
        <f t="shared" si="444"/>
        <v>2.3333333333333335</v>
      </c>
      <c r="AA5698" t="s">
        <v>398</v>
      </c>
      <c r="AB5698" t="s">
        <v>399</v>
      </c>
      <c r="AD5698" t="s">
        <v>91</v>
      </c>
      <c r="AE5698" t="s">
        <v>849</v>
      </c>
      <c r="AF5698">
        <v>2022</v>
      </c>
    </row>
    <row r="5699" spans="1:32" x14ac:dyDescent="0.25">
      <c r="A5699" t="s">
        <v>29</v>
      </c>
      <c r="B5699" t="s">
        <v>62</v>
      </c>
      <c r="C5699" t="s">
        <v>63</v>
      </c>
      <c r="D5699" t="s">
        <v>64</v>
      </c>
      <c r="E5699">
        <f>_xlfn.XLOOKUP(Table1[[#This Row],[Location]],'Location analysis'!A:A,'Location analysis'!B:B)</f>
        <v>40.091900000000003</v>
      </c>
      <c r="F5699">
        <f>_xlfn.XLOOKUP(Table1[[#This Row],[Location]],'Location analysis'!A:A,'Location analysis'!C:C)</f>
        <v>-74.358699999999999</v>
      </c>
      <c r="G5699" t="s">
        <v>251</v>
      </c>
      <c r="H5699" t="s">
        <v>43</v>
      </c>
      <c r="I5699">
        <v>15498340180</v>
      </c>
      <c r="J5699" t="s">
        <v>848</v>
      </c>
      <c r="K5699" t="s">
        <v>51</v>
      </c>
      <c r="L5699">
        <v>124</v>
      </c>
      <c r="M5699">
        <v>1.5</v>
      </c>
      <c r="N5699">
        <v>1</v>
      </c>
      <c r="O5699">
        <v>124</v>
      </c>
      <c r="P5699">
        <v>1.5</v>
      </c>
      <c r="Q5699">
        <v>1</v>
      </c>
      <c r="R5699">
        <v>1.5</v>
      </c>
      <c r="S5699">
        <v>1.5</v>
      </c>
      <c r="T5699" s="1">
        <v>44782</v>
      </c>
      <c r="U5699" t="str">
        <f t="shared" si="445"/>
        <v>CheezIt - Double Cheese</v>
      </c>
      <c r="V5699" t="str">
        <f t="shared" si="446"/>
        <v>Food</v>
      </c>
      <c r="W5699" t="s">
        <v>43</v>
      </c>
      <c r="X5699" t="b">
        <f t="shared" ref="X5699:X5762" si="448">M5699=P5699</f>
        <v>1</v>
      </c>
      <c r="Y5699">
        <f t="shared" si="447"/>
        <v>1.5</v>
      </c>
      <c r="Z5699" s="2">
        <f t="shared" ref="Z5699:Z5762" si="449">Y5699/1.5</f>
        <v>1</v>
      </c>
      <c r="AA5699" t="s">
        <v>193</v>
      </c>
      <c r="AB5699" t="s">
        <v>252</v>
      </c>
      <c r="AD5699" t="s">
        <v>91</v>
      </c>
      <c r="AE5699" t="s">
        <v>849</v>
      </c>
      <c r="AF5699">
        <v>2022</v>
      </c>
    </row>
    <row r="5700" spans="1:32" x14ac:dyDescent="0.25">
      <c r="A5700" t="s">
        <v>29</v>
      </c>
      <c r="B5700" t="s">
        <v>62</v>
      </c>
      <c r="C5700" t="s">
        <v>63</v>
      </c>
      <c r="D5700" t="s">
        <v>64</v>
      </c>
      <c r="E5700">
        <f>_xlfn.XLOOKUP(Table1[[#This Row],[Location]],'Location analysis'!A:A,'Location analysis'!B:B)</f>
        <v>40.091900000000003</v>
      </c>
      <c r="F5700">
        <f>_xlfn.XLOOKUP(Table1[[#This Row],[Location]],'Location analysis'!A:A,'Location analysis'!C:C)</f>
        <v>-74.358699999999999</v>
      </c>
      <c r="G5700" t="s">
        <v>128</v>
      </c>
      <c r="H5700" t="s">
        <v>43</v>
      </c>
      <c r="I5700">
        <v>15498341293</v>
      </c>
      <c r="J5700" t="s">
        <v>848</v>
      </c>
      <c r="K5700" t="s">
        <v>51</v>
      </c>
      <c r="L5700">
        <v>110</v>
      </c>
      <c r="M5700">
        <v>1.5</v>
      </c>
      <c r="N5700">
        <v>1</v>
      </c>
      <c r="O5700">
        <v>110</v>
      </c>
      <c r="P5700">
        <v>1.5</v>
      </c>
      <c r="Q5700">
        <v>1</v>
      </c>
      <c r="R5700">
        <v>1.5</v>
      </c>
      <c r="S5700">
        <v>1.5</v>
      </c>
      <c r="T5700" s="1">
        <v>44782</v>
      </c>
      <c r="U5700" t="str">
        <f t="shared" si="445"/>
        <v>SunChips Multigrain - Salsa</v>
      </c>
      <c r="V5700" t="str">
        <f t="shared" si="446"/>
        <v>Food</v>
      </c>
      <c r="W5700" t="s">
        <v>43</v>
      </c>
      <c r="X5700" t="b">
        <f t="shared" si="448"/>
        <v>1</v>
      </c>
      <c r="Y5700">
        <f t="shared" si="447"/>
        <v>1.5</v>
      </c>
      <c r="Z5700" s="2">
        <f t="shared" si="449"/>
        <v>1</v>
      </c>
      <c r="AA5700" t="s">
        <v>129</v>
      </c>
      <c r="AB5700" t="s">
        <v>130</v>
      </c>
      <c r="AD5700" t="s">
        <v>91</v>
      </c>
      <c r="AE5700" t="s">
        <v>849</v>
      </c>
      <c r="AF5700">
        <v>2022</v>
      </c>
    </row>
    <row r="5701" spans="1:32" x14ac:dyDescent="0.25">
      <c r="A5701" t="s">
        <v>29</v>
      </c>
      <c r="B5701" t="s">
        <v>67</v>
      </c>
      <c r="C5701" t="s">
        <v>68</v>
      </c>
      <c r="D5701" t="s">
        <v>69</v>
      </c>
      <c r="E5701">
        <f>_xlfn.XLOOKUP(Table1[[#This Row],[Location]],'Location analysis'!A:A,'Location analysis'!B:B)</f>
        <v>40.435699999999997</v>
      </c>
      <c r="F5701">
        <f>_xlfn.XLOOKUP(Table1[[#This Row],[Location]],'Location analysis'!A:A,'Location analysis'!C:C)</f>
        <v>-74.125200000000007</v>
      </c>
      <c r="G5701" t="s">
        <v>185</v>
      </c>
      <c r="H5701" t="s">
        <v>34</v>
      </c>
      <c r="I5701">
        <v>15498390690</v>
      </c>
      <c r="J5701" t="s">
        <v>848</v>
      </c>
      <c r="K5701" t="s">
        <v>51</v>
      </c>
      <c r="L5701">
        <v>148</v>
      </c>
      <c r="M5701">
        <v>3.5</v>
      </c>
      <c r="N5701">
        <v>1</v>
      </c>
      <c r="O5701">
        <v>148</v>
      </c>
      <c r="P5701">
        <v>3.5</v>
      </c>
      <c r="Q5701">
        <v>1</v>
      </c>
      <c r="R5701">
        <v>3.5</v>
      </c>
      <c r="S5701">
        <v>3.5</v>
      </c>
      <c r="T5701" s="1">
        <v>44782</v>
      </c>
      <c r="U5701" t="str">
        <f t="shared" si="445"/>
        <v>Red Bull - Original</v>
      </c>
      <c r="V5701" t="str">
        <f t="shared" si="446"/>
        <v>Carbonated</v>
      </c>
      <c r="W5701" t="s">
        <v>34</v>
      </c>
      <c r="X5701" t="b">
        <f t="shared" si="448"/>
        <v>1</v>
      </c>
      <c r="Y5701">
        <f t="shared" si="447"/>
        <v>3.5</v>
      </c>
      <c r="Z5701" s="2">
        <f t="shared" si="449"/>
        <v>2.3333333333333335</v>
      </c>
      <c r="AA5701" t="s">
        <v>37</v>
      </c>
      <c r="AB5701" t="s">
        <v>150</v>
      </c>
      <c r="AD5701" t="s">
        <v>91</v>
      </c>
      <c r="AE5701" t="s">
        <v>849</v>
      </c>
      <c r="AF5701">
        <v>2022</v>
      </c>
    </row>
    <row r="5702" spans="1:32" x14ac:dyDescent="0.25">
      <c r="A5702" t="s">
        <v>29</v>
      </c>
      <c r="B5702" t="s">
        <v>67</v>
      </c>
      <c r="C5702" t="s">
        <v>68</v>
      </c>
      <c r="D5702" t="s">
        <v>69</v>
      </c>
      <c r="E5702">
        <f>_xlfn.XLOOKUP(Table1[[#This Row],[Location]],'Location analysis'!A:A,'Location analysis'!B:B)</f>
        <v>40.435699999999997</v>
      </c>
      <c r="F5702">
        <f>_xlfn.XLOOKUP(Table1[[#This Row],[Location]],'Location analysis'!A:A,'Location analysis'!C:C)</f>
        <v>-74.125200000000007</v>
      </c>
      <c r="G5702" t="s">
        <v>405</v>
      </c>
      <c r="H5702" t="s">
        <v>43</v>
      </c>
      <c r="I5702">
        <v>15498392674</v>
      </c>
      <c r="J5702" t="s">
        <v>848</v>
      </c>
      <c r="K5702" t="s">
        <v>51</v>
      </c>
      <c r="L5702">
        <v>124</v>
      </c>
      <c r="M5702">
        <v>1.5</v>
      </c>
      <c r="N5702">
        <v>1</v>
      </c>
      <c r="O5702">
        <v>124</v>
      </c>
      <c r="P5702">
        <v>1.5</v>
      </c>
      <c r="Q5702">
        <v>1</v>
      </c>
      <c r="R5702">
        <v>1.5</v>
      </c>
      <c r="S5702">
        <v>1.5</v>
      </c>
      <c r="T5702" s="1">
        <v>44782</v>
      </c>
      <c r="U5702" t="str">
        <f t="shared" si="445"/>
        <v>Cheetos - Crunchy</v>
      </c>
      <c r="V5702" t="str">
        <f t="shared" si="446"/>
        <v>Food</v>
      </c>
      <c r="W5702" t="s">
        <v>43</v>
      </c>
      <c r="X5702" t="b">
        <f t="shared" si="448"/>
        <v>1</v>
      </c>
      <c r="Y5702">
        <f t="shared" si="447"/>
        <v>1.5</v>
      </c>
      <c r="Z5702" s="2">
        <f t="shared" si="449"/>
        <v>1</v>
      </c>
      <c r="AA5702" t="s">
        <v>101</v>
      </c>
      <c r="AB5702" t="s">
        <v>406</v>
      </c>
      <c r="AD5702" t="s">
        <v>91</v>
      </c>
      <c r="AE5702" t="s">
        <v>849</v>
      </c>
      <c r="AF5702">
        <v>2022</v>
      </c>
    </row>
    <row r="5703" spans="1:32" x14ac:dyDescent="0.25">
      <c r="A5703" t="s">
        <v>29</v>
      </c>
      <c r="B5703" t="s">
        <v>62</v>
      </c>
      <c r="C5703" t="s">
        <v>63</v>
      </c>
      <c r="D5703" t="s">
        <v>64</v>
      </c>
      <c r="E5703">
        <f>_xlfn.XLOOKUP(Table1[[#This Row],[Location]],'Location analysis'!A:A,'Location analysis'!B:B)</f>
        <v>40.091900000000003</v>
      </c>
      <c r="F5703">
        <f>_xlfn.XLOOKUP(Table1[[#This Row],[Location]],'Location analysis'!A:A,'Location analysis'!C:C)</f>
        <v>-74.358699999999999</v>
      </c>
      <c r="G5703" t="s">
        <v>508</v>
      </c>
      <c r="H5703" t="s">
        <v>43</v>
      </c>
      <c r="I5703">
        <v>15499158247</v>
      </c>
      <c r="J5703" t="s">
        <v>848</v>
      </c>
      <c r="K5703" t="s">
        <v>36</v>
      </c>
      <c r="L5703">
        <v>113</v>
      </c>
      <c r="M5703">
        <v>1.5</v>
      </c>
      <c r="N5703">
        <v>1</v>
      </c>
      <c r="O5703">
        <v>113</v>
      </c>
      <c r="P5703">
        <v>1.5</v>
      </c>
      <c r="Q5703">
        <v>1</v>
      </c>
      <c r="R5703">
        <v>1.5</v>
      </c>
      <c r="S5703">
        <v>3</v>
      </c>
      <c r="T5703" s="1">
        <v>44782</v>
      </c>
      <c r="U5703" t="str">
        <f t="shared" si="445"/>
        <v>Pop Corners - Kettle Corn</v>
      </c>
      <c r="V5703" t="str">
        <f t="shared" si="446"/>
        <v>Food</v>
      </c>
      <c r="W5703" t="s">
        <v>43</v>
      </c>
      <c r="X5703" t="b">
        <f t="shared" si="448"/>
        <v>1</v>
      </c>
      <c r="Y5703">
        <f t="shared" si="447"/>
        <v>1.5</v>
      </c>
      <c r="Z5703" s="2">
        <f t="shared" si="449"/>
        <v>1</v>
      </c>
      <c r="AA5703" t="s">
        <v>509</v>
      </c>
      <c r="AB5703" t="s">
        <v>510</v>
      </c>
      <c r="AD5703" t="s">
        <v>91</v>
      </c>
      <c r="AE5703" t="s">
        <v>849</v>
      </c>
      <c r="AF5703">
        <v>2022</v>
      </c>
    </row>
    <row r="5704" spans="1:32" x14ac:dyDescent="0.25">
      <c r="A5704" t="s">
        <v>29</v>
      </c>
      <c r="B5704" t="s">
        <v>62</v>
      </c>
      <c r="C5704" t="s">
        <v>63</v>
      </c>
      <c r="D5704" t="s">
        <v>64</v>
      </c>
      <c r="E5704">
        <f>_xlfn.XLOOKUP(Table1[[#This Row],[Location]],'Location analysis'!A:A,'Location analysis'!B:B)</f>
        <v>40.091900000000003</v>
      </c>
      <c r="F5704">
        <f>_xlfn.XLOOKUP(Table1[[#This Row],[Location]],'Location analysis'!A:A,'Location analysis'!C:C)</f>
        <v>-74.358699999999999</v>
      </c>
      <c r="G5704" t="s">
        <v>192</v>
      </c>
      <c r="H5704" t="s">
        <v>43</v>
      </c>
      <c r="I5704">
        <v>15499158247</v>
      </c>
      <c r="J5704" t="s">
        <v>848</v>
      </c>
      <c r="K5704" t="s">
        <v>36</v>
      </c>
      <c r="L5704">
        <v>122</v>
      </c>
      <c r="M5704">
        <v>1.5</v>
      </c>
      <c r="N5704">
        <v>1</v>
      </c>
      <c r="O5704">
        <v>122</v>
      </c>
      <c r="P5704">
        <v>1.5</v>
      </c>
      <c r="Q5704">
        <v>1</v>
      </c>
      <c r="R5704">
        <v>1.5</v>
      </c>
      <c r="S5704">
        <v>3</v>
      </c>
      <c r="T5704" s="1">
        <v>44782</v>
      </c>
      <c r="U5704" t="str">
        <f t="shared" si="445"/>
        <v>CheezIt - Original</v>
      </c>
      <c r="V5704" t="str">
        <f t="shared" si="446"/>
        <v>Food</v>
      </c>
      <c r="W5704" t="s">
        <v>43</v>
      </c>
      <c r="X5704" t="b">
        <f t="shared" si="448"/>
        <v>1</v>
      </c>
      <c r="Y5704">
        <f t="shared" si="447"/>
        <v>1.5</v>
      </c>
      <c r="Z5704" s="2">
        <f t="shared" si="449"/>
        <v>1</v>
      </c>
      <c r="AA5704" t="s">
        <v>193</v>
      </c>
      <c r="AB5704" t="s">
        <v>150</v>
      </c>
      <c r="AD5704" t="s">
        <v>91</v>
      </c>
      <c r="AE5704" t="s">
        <v>849</v>
      </c>
      <c r="AF5704">
        <v>2022</v>
      </c>
    </row>
    <row r="5705" spans="1:32" x14ac:dyDescent="0.25">
      <c r="A5705" t="s">
        <v>29</v>
      </c>
      <c r="B5705" t="s">
        <v>67</v>
      </c>
      <c r="C5705" t="s">
        <v>68</v>
      </c>
      <c r="D5705" t="s">
        <v>69</v>
      </c>
      <c r="E5705">
        <f>_xlfn.XLOOKUP(Table1[[#This Row],[Location]],'Location analysis'!A:A,'Location analysis'!B:B)</f>
        <v>40.435699999999997</v>
      </c>
      <c r="F5705">
        <f>_xlfn.XLOOKUP(Table1[[#This Row],[Location]],'Location analysis'!A:A,'Location analysis'!C:C)</f>
        <v>-74.125200000000007</v>
      </c>
      <c r="G5705" t="s">
        <v>100</v>
      </c>
      <c r="H5705" t="s">
        <v>43</v>
      </c>
      <c r="I5705">
        <v>15499193959</v>
      </c>
      <c r="J5705" t="s">
        <v>848</v>
      </c>
      <c r="K5705" t="s">
        <v>36</v>
      </c>
      <c r="L5705">
        <v>122</v>
      </c>
      <c r="M5705">
        <v>1.5</v>
      </c>
      <c r="N5705">
        <v>1</v>
      </c>
      <c r="O5705">
        <v>122</v>
      </c>
      <c r="P5705">
        <v>1.5</v>
      </c>
      <c r="Q5705">
        <v>1</v>
      </c>
      <c r="R5705">
        <v>1.5</v>
      </c>
      <c r="S5705">
        <v>1.5</v>
      </c>
      <c r="T5705" s="1">
        <v>44782</v>
      </c>
      <c r="U5705" t="str">
        <f t="shared" si="445"/>
        <v>Cheetos - Fleming Hot Crunchy</v>
      </c>
      <c r="V5705" t="str">
        <f t="shared" si="446"/>
        <v>Food</v>
      </c>
      <c r="W5705" t="s">
        <v>43</v>
      </c>
      <c r="X5705" t="b">
        <f t="shared" si="448"/>
        <v>1</v>
      </c>
      <c r="Y5705">
        <f t="shared" si="447"/>
        <v>1.5</v>
      </c>
      <c r="Z5705" s="2">
        <f t="shared" si="449"/>
        <v>1</v>
      </c>
      <c r="AA5705" t="s">
        <v>101</v>
      </c>
      <c r="AB5705" t="s">
        <v>102</v>
      </c>
      <c r="AD5705" t="s">
        <v>91</v>
      </c>
      <c r="AE5705" t="s">
        <v>849</v>
      </c>
      <c r="AF5705">
        <v>2022</v>
      </c>
    </row>
    <row r="5706" spans="1:32" x14ac:dyDescent="0.25">
      <c r="A5706" t="s">
        <v>29</v>
      </c>
      <c r="B5706" t="s">
        <v>394</v>
      </c>
      <c r="C5706" t="s">
        <v>395</v>
      </c>
      <c r="D5706" t="s">
        <v>396</v>
      </c>
      <c r="E5706">
        <f>_xlfn.XLOOKUP(Table1[[#This Row],[Location]],'Location analysis'!A:A,'Location analysis'!B:B)</f>
        <v>40.416893999999999</v>
      </c>
      <c r="F5706">
        <f>_xlfn.XLOOKUP(Table1[[#This Row],[Location]],'Location analysis'!A:A,'Location analysis'!C:C)</f>
        <v>-74.420399000000003</v>
      </c>
      <c r="G5706" t="s">
        <v>603</v>
      </c>
      <c r="H5706" t="s">
        <v>43</v>
      </c>
      <c r="I5706">
        <v>15499215677</v>
      </c>
      <c r="J5706" t="s">
        <v>848</v>
      </c>
      <c r="K5706" t="s">
        <v>51</v>
      </c>
      <c r="L5706">
        <v>163</v>
      </c>
      <c r="M5706">
        <v>5</v>
      </c>
      <c r="N5706">
        <v>1</v>
      </c>
      <c r="O5706">
        <v>163</v>
      </c>
      <c r="P5706">
        <v>5</v>
      </c>
      <c r="Q5706">
        <v>1</v>
      </c>
      <c r="R5706">
        <v>5</v>
      </c>
      <c r="S5706">
        <v>5</v>
      </c>
      <c r="T5706" s="1">
        <v>44782</v>
      </c>
      <c r="U5706" t="str">
        <f t="shared" si="445"/>
        <v>Ice Breakers Ice Cubes - PepperMint</v>
      </c>
      <c r="V5706" t="str">
        <f t="shared" si="446"/>
        <v>Food</v>
      </c>
      <c r="W5706" t="s">
        <v>43</v>
      </c>
      <c r="X5706" t="b">
        <f t="shared" si="448"/>
        <v>1</v>
      </c>
      <c r="Y5706">
        <f t="shared" si="447"/>
        <v>5</v>
      </c>
      <c r="Z5706" s="2">
        <f t="shared" si="449"/>
        <v>3.3333333333333335</v>
      </c>
      <c r="AA5706" t="s">
        <v>604</v>
      </c>
      <c r="AB5706" t="s">
        <v>605</v>
      </c>
      <c r="AD5706" t="s">
        <v>91</v>
      </c>
      <c r="AE5706" t="s">
        <v>849</v>
      </c>
      <c r="AF5706">
        <v>2022</v>
      </c>
    </row>
    <row r="5707" spans="1:32" x14ac:dyDescent="0.25">
      <c r="A5707" t="s">
        <v>29</v>
      </c>
      <c r="B5707" t="s">
        <v>394</v>
      </c>
      <c r="C5707" t="s">
        <v>395</v>
      </c>
      <c r="D5707" t="s">
        <v>396</v>
      </c>
      <c r="E5707">
        <f>_xlfn.XLOOKUP(Table1[[#This Row],[Location]],'Location analysis'!A:A,'Location analysis'!B:B)</f>
        <v>40.416893999999999</v>
      </c>
      <c r="F5707">
        <f>_xlfn.XLOOKUP(Table1[[#This Row],[Location]],'Location analysis'!A:A,'Location analysis'!C:C)</f>
        <v>-74.420399000000003</v>
      </c>
      <c r="G5707" t="s">
        <v>612</v>
      </c>
      <c r="H5707" t="s">
        <v>43</v>
      </c>
      <c r="I5707">
        <v>15499229275</v>
      </c>
      <c r="J5707" t="s">
        <v>848</v>
      </c>
      <c r="K5707" t="s">
        <v>51</v>
      </c>
      <c r="L5707">
        <v>122</v>
      </c>
      <c r="M5707">
        <v>1.25</v>
      </c>
      <c r="N5707">
        <v>1</v>
      </c>
      <c r="O5707">
        <v>122</v>
      </c>
      <c r="P5707">
        <v>1.25</v>
      </c>
      <c r="Q5707">
        <v>1</v>
      </c>
      <c r="R5707">
        <v>1.25</v>
      </c>
      <c r="S5707">
        <v>1.25</v>
      </c>
      <c r="T5707" s="1">
        <v>44782</v>
      </c>
      <c r="U5707" t="str">
        <f t="shared" si="445"/>
        <v>Goldfish Baked - Cheddar</v>
      </c>
      <c r="V5707" t="str">
        <f t="shared" si="446"/>
        <v>Food</v>
      </c>
      <c r="W5707" t="s">
        <v>43</v>
      </c>
      <c r="X5707" t="b">
        <f t="shared" si="448"/>
        <v>1</v>
      </c>
      <c r="Y5707">
        <f t="shared" si="447"/>
        <v>1.25</v>
      </c>
      <c r="Z5707" s="2">
        <f t="shared" si="449"/>
        <v>0.83333333333333337</v>
      </c>
      <c r="AA5707" t="s">
        <v>613</v>
      </c>
      <c r="AB5707" t="s">
        <v>614</v>
      </c>
      <c r="AD5707" t="s">
        <v>91</v>
      </c>
      <c r="AE5707" t="s">
        <v>849</v>
      </c>
      <c r="AF5707">
        <v>2022</v>
      </c>
    </row>
    <row r="5708" spans="1:32" x14ac:dyDescent="0.25">
      <c r="A5708" t="s">
        <v>29</v>
      </c>
      <c r="B5708" t="s">
        <v>394</v>
      </c>
      <c r="C5708" t="s">
        <v>395</v>
      </c>
      <c r="D5708" t="s">
        <v>396</v>
      </c>
      <c r="E5708">
        <f>_xlfn.XLOOKUP(Table1[[#This Row],[Location]],'Location analysis'!A:A,'Location analysis'!B:B)</f>
        <v>40.416893999999999</v>
      </c>
      <c r="F5708">
        <f>_xlfn.XLOOKUP(Table1[[#This Row],[Location]],'Location analysis'!A:A,'Location analysis'!C:C)</f>
        <v>-74.420399000000003</v>
      </c>
      <c r="G5708" t="s">
        <v>180</v>
      </c>
      <c r="H5708" t="s">
        <v>43</v>
      </c>
      <c r="I5708">
        <v>15499413939</v>
      </c>
      <c r="J5708" t="s">
        <v>848</v>
      </c>
      <c r="K5708" t="s">
        <v>51</v>
      </c>
      <c r="L5708">
        <v>113</v>
      </c>
      <c r="M5708">
        <v>1.5</v>
      </c>
      <c r="N5708">
        <v>1</v>
      </c>
      <c r="O5708">
        <v>113</v>
      </c>
      <c r="P5708">
        <v>1.5</v>
      </c>
      <c r="Q5708">
        <v>1</v>
      </c>
      <c r="R5708">
        <v>1.5</v>
      </c>
      <c r="S5708">
        <v>1.5</v>
      </c>
      <c r="T5708" s="1">
        <v>44782</v>
      </c>
      <c r="U5708" t="str">
        <f t="shared" si="445"/>
        <v>Miss Vickie's Potato Chip - Jalapeno</v>
      </c>
      <c r="V5708" t="str">
        <f t="shared" si="446"/>
        <v>Food</v>
      </c>
      <c r="W5708" t="s">
        <v>43</v>
      </c>
      <c r="X5708" t="b">
        <f t="shared" si="448"/>
        <v>1</v>
      </c>
      <c r="Y5708">
        <f t="shared" si="447"/>
        <v>1.5</v>
      </c>
      <c r="Z5708" s="2">
        <f t="shared" si="449"/>
        <v>1</v>
      </c>
      <c r="AA5708" t="s">
        <v>58</v>
      </c>
      <c r="AB5708" t="s">
        <v>181</v>
      </c>
      <c r="AD5708" t="s">
        <v>91</v>
      </c>
      <c r="AE5708" t="s">
        <v>849</v>
      </c>
      <c r="AF5708">
        <v>2022</v>
      </c>
    </row>
    <row r="5709" spans="1:32" x14ac:dyDescent="0.25">
      <c r="A5709" t="s">
        <v>29</v>
      </c>
      <c r="B5709" t="s">
        <v>394</v>
      </c>
      <c r="C5709" t="s">
        <v>395</v>
      </c>
      <c r="D5709" t="s">
        <v>396</v>
      </c>
      <c r="E5709">
        <f>_xlfn.XLOOKUP(Table1[[#This Row],[Location]],'Location analysis'!A:A,'Location analysis'!B:B)</f>
        <v>40.416893999999999</v>
      </c>
      <c r="F5709">
        <f>_xlfn.XLOOKUP(Table1[[#This Row],[Location]],'Location analysis'!A:A,'Location analysis'!C:C)</f>
        <v>-74.420399000000003</v>
      </c>
      <c r="G5709" t="s">
        <v>148</v>
      </c>
      <c r="H5709" t="s">
        <v>49</v>
      </c>
      <c r="I5709">
        <v>15499430863</v>
      </c>
      <c r="J5709" t="s">
        <v>848</v>
      </c>
      <c r="K5709" t="s">
        <v>51</v>
      </c>
      <c r="L5709">
        <v>141</v>
      </c>
      <c r="M5709">
        <v>2</v>
      </c>
      <c r="N5709">
        <v>1</v>
      </c>
      <c r="O5709">
        <v>141</v>
      </c>
      <c r="P5709">
        <v>2</v>
      </c>
      <c r="Q5709">
        <v>1</v>
      </c>
      <c r="R5709">
        <v>2</v>
      </c>
      <c r="S5709">
        <v>2</v>
      </c>
      <c r="T5709" s="1">
        <v>44782</v>
      </c>
      <c r="U5709" t="str">
        <f t="shared" si="445"/>
        <v>V8 Vegetable Juice - Original</v>
      </c>
      <c r="V5709" t="str">
        <f t="shared" si="446"/>
        <v>Non Carbonated</v>
      </c>
      <c r="W5709" t="s">
        <v>49</v>
      </c>
      <c r="X5709" t="b">
        <f t="shared" si="448"/>
        <v>1</v>
      </c>
      <c r="Y5709">
        <f t="shared" si="447"/>
        <v>2</v>
      </c>
      <c r="Z5709" s="2">
        <f t="shared" si="449"/>
        <v>1.3333333333333333</v>
      </c>
      <c r="AA5709" t="s">
        <v>149</v>
      </c>
      <c r="AB5709" t="s">
        <v>150</v>
      </c>
      <c r="AD5709" t="s">
        <v>91</v>
      </c>
      <c r="AE5709" t="s">
        <v>849</v>
      </c>
      <c r="AF5709">
        <v>2022</v>
      </c>
    </row>
    <row r="5710" spans="1:32" x14ac:dyDescent="0.25">
      <c r="A5710" t="s">
        <v>29</v>
      </c>
      <c r="B5710" t="s">
        <v>62</v>
      </c>
      <c r="C5710" t="s">
        <v>63</v>
      </c>
      <c r="D5710" t="s">
        <v>64</v>
      </c>
      <c r="E5710">
        <f>_xlfn.XLOOKUP(Table1[[#This Row],[Location]],'Location analysis'!A:A,'Location analysis'!B:B)</f>
        <v>40.091900000000003</v>
      </c>
      <c r="F5710">
        <f>_xlfn.XLOOKUP(Table1[[#This Row],[Location]],'Location analysis'!A:A,'Location analysis'!C:C)</f>
        <v>-74.358699999999999</v>
      </c>
      <c r="G5710" t="s">
        <v>148</v>
      </c>
      <c r="H5710" t="s">
        <v>49</v>
      </c>
      <c r="I5710">
        <v>15499677445</v>
      </c>
      <c r="J5710" t="s">
        <v>848</v>
      </c>
      <c r="K5710" t="s">
        <v>36</v>
      </c>
      <c r="L5710">
        <v>142</v>
      </c>
      <c r="M5710">
        <v>1.5</v>
      </c>
      <c r="N5710">
        <v>1</v>
      </c>
      <c r="O5710">
        <v>142</v>
      </c>
      <c r="P5710">
        <v>1.5</v>
      </c>
      <c r="Q5710">
        <v>1</v>
      </c>
      <c r="R5710">
        <v>1.5</v>
      </c>
      <c r="S5710">
        <v>1.5</v>
      </c>
      <c r="T5710" s="1">
        <v>44782</v>
      </c>
      <c r="U5710" t="str">
        <f t="shared" si="445"/>
        <v>V8 Vegetable Juice - Original</v>
      </c>
      <c r="V5710" t="str">
        <f t="shared" si="446"/>
        <v>Non Carbonated</v>
      </c>
      <c r="W5710" t="s">
        <v>49</v>
      </c>
      <c r="X5710" t="b">
        <f t="shared" si="448"/>
        <v>1</v>
      </c>
      <c r="Y5710">
        <f t="shared" si="447"/>
        <v>1.5</v>
      </c>
      <c r="Z5710" s="2">
        <f t="shared" si="449"/>
        <v>1</v>
      </c>
      <c r="AA5710" t="s">
        <v>149</v>
      </c>
      <c r="AB5710" t="s">
        <v>150</v>
      </c>
      <c r="AD5710" t="s">
        <v>91</v>
      </c>
      <c r="AE5710" t="s">
        <v>849</v>
      </c>
      <c r="AF5710">
        <v>2022</v>
      </c>
    </row>
    <row r="5711" spans="1:32" x14ac:dyDescent="0.25">
      <c r="A5711" t="s">
        <v>29</v>
      </c>
      <c r="B5711" t="s">
        <v>394</v>
      </c>
      <c r="C5711" t="s">
        <v>395</v>
      </c>
      <c r="D5711" t="s">
        <v>396</v>
      </c>
      <c r="E5711">
        <f>_xlfn.XLOOKUP(Table1[[#This Row],[Location]],'Location analysis'!A:A,'Location analysis'!B:B)</f>
        <v>40.416893999999999</v>
      </c>
      <c r="F5711">
        <f>_xlfn.XLOOKUP(Table1[[#This Row],[Location]],'Location analysis'!A:A,'Location analysis'!C:C)</f>
        <v>-74.420399000000003</v>
      </c>
      <c r="G5711" t="s">
        <v>84</v>
      </c>
      <c r="H5711" t="s">
        <v>43</v>
      </c>
      <c r="I5711">
        <v>15499719900</v>
      </c>
      <c r="J5711" t="s">
        <v>848</v>
      </c>
      <c r="K5711" t="s">
        <v>36</v>
      </c>
      <c r="L5711">
        <v>134</v>
      </c>
      <c r="M5711">
        <v>2</v>
      </c>
      <c r="N5711">
        <v>1</v>
      </c>
      <c r="O5711">
        <v>134</v>
      </c>
      <c r="P5711">
        <v>2</v>
      </c>
      <c r="Q5711">
        <v>1</v>
      </c>
      <c r="R5711">
        <v>2</v>
      </c>
      <c r="S5711">
        <v>2</v>
      </c>
      <c r="T5711" s="1">
        <v>44782</v>
      </c>
      <c r="U5711" t="str">
        <f t="shared" si="445"/>
        <v>Wonderful Pistachios - Variety</v>
      </c>
      <c r="V5711" t="str">
        <f t="shared" si="446"/>
        <v>Food</v>
      </c>
      <c r="W5711" t="s">
        <v>43</v>
      </c>
      <c r="X5711" t="b">
        <f t="shared" si="448"/>
        <v>1</v>
      </c>
      <c r="Y5711">
        <f t="shared" si="447"/>
        <v>2</v>
      </c>
      <c r="Z5711" s="2">
        <f t="shared" si="449"/>
        <v>1.3333333333333333</v>
      </c>
      <c r="AA5711" t="s">
        <v>85</v>
      </c>
      <c r="AB5711" t="s">
        <v>86</v>
      </c>
      <c r="AD5711" t="s">
        <v>91</v>
      </c>
      <c r="AE5711" t="s">
        <v>849</v>
      </c>
      <c r="AF5711">
        <v>2022</v>
      </c>
    </row>
    <row r="5712" spans="1:32" x14ac:dyDescent="0.25">
      <c r="A5712" t="s">
        <v>29</v>
      </c>
      <c r="B5712" t="s">
        <v>394</v>
      </c>
      <c r="C5712" t="s">
        <v>395</v>
      </c>
      <c r="D5712" t="s">
        <v>396</v>
      </c>
      <c r="E5712">
        <f>_xlfn.XLOOKUP(Table1[[#This Row],[Location]],'Location analysis'!A:A,'Location analysis'!B:B)</f>
        <v>40.416893999999999</v>
      </c>
      <c r="F5712">
        <f>_xlfn.XLOOKUP(Table1[[#This Row],[Location]],'Location analysis'!A:A,'Location analysis'!C:C)</f>
        <v>-74.420399000000003</v>
      </c>
      <c r="G5712" t="s">
        <v>397</v>
      </c>
      <c r="H5712" t="s">
        <v>49</v>
      </c>
      <c r="I5712">
        <v>15499813074</v>
      </c>
      <c r="J5712" t="s">
        <v>848</v>
      </c>
      <c r="K5712" t="s">
        <v>36</v>
      </c>
      <c r="L5712">
        <v>146</v>
      </c>
      <c r="M5712">
        <v>3.5</v>
      </c>
      <c r="N5712">
        <v>1</v>
      </c>
      <c r="O5712">
        <v>146</v>
      </c>
      <c r="P5712">
        <v>3.5</v>
      </c>
      <c r="Q5712">
        <v>1</v>
      </c>
      <c r="R5712">
        <v>3.5</v>
      </c>
      <c r="S5712">
        <v>3.5</v>
      </c>
      <c r="T5712" s="1">
        <v>44782</v>
      </c>
      <c r="U5712" t="str">
        <f t="shared" si="445"/>
        <v>Starbucks Doubleshot Energy - Mocha</v>
      </c>
      <c r="V5712" t="str">
        <f t="shared" si="446"/>
        <v>Non Carbonated</v>
      </c>
      <c r="W5712" t="s">
        <v>49</v>
      </c>
      <c r="X5712" t="b">
        <f t="shared" si="448"/>
        <v>1</v>
      </c>
      <c r="Y5712">
        <f t="shared" si="447"/>
        <v>3.5</v>
      </c>
      <c r="Z5712" s="2">
        <f t="shared" si="449"/>
        <v>2.3333333333333335</v>
      </c>
      <c r="AA5712" t="s">
        <v>398</v>
      </c>
      <c r="AB5712" t="s">
        <v>399</v>
      </c>
      <c r="AD5712" t="s">
        <v>91</v>
      </c>
      <c r="AE5712" t="s">
        <v>849</v>
      </c>
      <c r="AF5712">
        <v>2022</v>
      </c>
    </row>
    <row r="5713" spans="1:32" x14ac:dyDescent="0.25">
      <c r="A5713" t="s">
        <v>29</v>
      </c>
      <c r="B5713" t="s">
        <v>394</v>
      </c>
      <c r="C5713" t="s">
        <v>395</v>
      </c>
      <c r="D5713" t="s">
        <v>396</v>
      </c>
      <c r="E5713">
        <f>_xlfn.XLOOKUP(Table1[[#This Row],[Location]],'Location analysis'!A:A,'Location analysis'!B:B)</f>
        <v>40.416893999999999</v>
      </c>
      <c r="F5713">
        <f>_xlfn.XLOOKUP(Table1[[#This Row],[Location]],'Location analysis'!A:A,'Location analysis'!C:C)</f>
        <v>-74.420399000000003</v>
      </c>
      <c r="G5713" t="s">
        <v>397</v>
      </c>
      <c r="H5713" t="s">
        <v>49</v>
      </c>
      <c r="I5713">
        <v>15499918481</v>
      </c>
      <c r="J5713" t="s">
        <v>848</v>
      </c>
      <c r="K5713" t="s">
        <v>36</v>
      </c>
      <c r="L5713">
        <v>146</v>
      </c>
      <c r="M5713">
        <v>3.5</v>
      </c>
      <c r="N5713">
        <v>1</v>
      </c>
      <c r="O5713">
        <v>146</v>
      </c>
      <c r="P5713">
        <v>3.5</v>
      </c>
      <c r="Q5713">
        <v>1</v>
      </c>
      <c r="R5713">
        <v>3.5</v>
      </c>
      <c r="S5713">
        <v>3.5</v>
      </c>
      <c r="T5713" s="1">
        <v>44782</v>
      </c>
      <c r="U5713" t="str">
        <f t="shared" si="445"/>
        <v>Starbucks Doubleshot Energy - Mocha</v>
      </c>
      <c r="V5713" t="str">
        <f t="shared" si="446"/>
        <v>Non Carbonated</v>
      </c>
      <c r="W5713" t="s">
        <v>49</v>
      </c>
      <c r="X5713" t="b">
        <f t="shared" si="448"/>
        <v>1</v>
      </c>
      <c r="Y5713">
        <f t="shared" si="447"/>
        <v>3.5</v>
      </c>
      <c r="Z5713" s="2">
        <f t="shared" si="449"/>
        <v>2.3333333333333335</v>
      </c>
      <c r="AA5713" t="s">
        <v>398</v>
      </c>
      <c r="AB5713" t="s">
        <v>399</v>
      </c>
      <c r="AD5713" t="s">
        <v>91</v>
      </c>
      <c r="AE5713" t="s">
        <v>849</v>
      </c>
      <c r="AF5713">
        <v>2022</v>
      </c>
    </row>
    <row r="5714" spans="1:32" x14ac:dyDescent="0.25">
      <c r="A5714" t="s">
        <v>29</v>
      </c>
      <c r="B5714" t="s">
        <v>62</v>
      </c>
      <c r="C5714" t="s">
        <v>63</v>
      </c>
      <c r="D5714" t="s">
        <v>64</v>
      </c>
      <c r="E5714">
        <f>_xlfn.XLOOKUP(Table1[[#This Row],[Location]],'Location analysis'!A:A,'Location analysis'!B:B)</f>
        <v>40.091900000000003</v>
      </c>
      <c r="F5714">
        <f>_xlfn.XLOOKUP(Table1[[#This Row],[Location]],'Location analysis'!A:A,'Location analysis'!C:C)</f>
        <v>-74.358699999999999</v>
      </c>
      <c r="G5714" t="s">
        <v>106</v>
      </c>
      <c r="H5714" t="s">
        <v>43</v>
      </c>
      <c r="I5714">
        <v>15499954071</v>
      </c>
      <c r="J5714" t="s">
        <v>848</v>
      </c>
      <c r="K5714" t="s">
        <v>51</v>
      </c>
      <c r="L5714">
        <v>121</v>
      </c>
      <c r="M5714">
        <v>1.5</v>
      </c>
      <c r="N5714">
        <v>1</v>
      </c>
      <c r="O5714">
        <v>121</v>
      </c>
      <c r="P5714">
        <v>1.5</v>
      </c>
      <c r="Q5714">
        <v>1</v>
      </c>
      <c r="R5714">
        <v>1.5</v>
      </c>
      <c r="S5714">
        <v>1.5</v>
      </c>
      <c r="T5714" s="1">
        <v>44782</v>
      </c>
      <c r="U5714" t="str">
        <f t="shared" si="445"/>
        <v>Oreo Mini</v>
      </c>
      <c r="V5714" t="str">
        <f t="shared" si="446"/>
        <v>Food</v>
      </c>
      <c r="W5714" t="s">
        <v>43</v>
      </c>
      <c r="X5714" t="b">
        <f t="shared" si="448"/>
        <v>1</v>
      </c>
      <c r="Y5714">
        <f t="shared" si="447"/>
        <v>1.5</v>
      </c>
      <c r="Z5714" s="2">
        <f t="shared" si="449"/>
        <v>1</v>
      </c>
      <c r="AA5714" t="s">
        <v>106</v>
      </c>
      <c r="AD5714" t="s">
        <v>91</v>
      </c>
      <c r="AE5714" t="s">
        <v>849</v>
      </c>
      <c r="AF5714">
        <v>2022</v>
      </c>
    </row>
    <row r="5715" spans="1:32" x14ac:dyDescent="0.25">
      <c r="A5715" t="s">
        <v>29</v>
      </c>
      <c r="B5715" t="s">
        <v>67</v>
      </c>
      <c r="C5715" t="s">
        <v>68</v>
      </c>
      <c r="D5715" t="s">
        <v>69</v>
      </c>
      <c r="E5715">
        <f>_xlfn.XLOOKUP(Table1[[#This Row],[Location]],'Location analysis'!A:A,'Location analysis'!B:B)</f>
        <v>40.435699999999997</v>
      </c>
      <c r="F5715">
        <f>_xlfn.XLOOKUP(Table1[[#This Row],[Location]],'Location analysis'!A:A,'Location analysis'!C:C)</f>
        <v>-74.125200000000007</v>
      </c>
      <c r="G5715" t="s">
        <v>185</v>
      </c>
      <c r="H5715" t="s">
        <v>34</v>
      </c>
      <c r="I5715">
        <v>15500080208</v>
      </c>
      <c r="J5715" t="s">
        <v>848</v>
      </c>
      <c r="K5715" t="s">
        <v>51</v>
      </c>
      <c r="L5715">
        <v>148</v>
      </c>
      <c r="M5715">
        <v>3.5</v>
      </c>
      <c r="N5715">
        <v>1</v>
      </c>
      <c r="O5715">
        <v>148</v>
      </c>
      <c r="P5715">
        <v>3.5</v>
      </c>
      <c r="Q5715">
        <v>1</v>
      </c>
      <c r="R5715">
        <v>3.5</v>
      </c>
      <c r="S5715">
        <v>3.5</v>
      </c>
      <c r="T5715" s="1">
        <v>44782</v>
      </c>
      <c r="U5715" t="str">
        <f t="shared" si="445"/>
        <v>Red Bull - Original</v>
      </c>
      <c r="V5715" t="str">
        <f t="shared" si="446"/>
        <v>Carbonated</v>
      </c>
      <c r="W5715" t="s">
        <v>34</v>
      </c>
      <c r="X5715" t="b">
        <f t="shared" si="448"/>
        <v>1</v>
      </c>
      <c r="Y5715">
        <f t="shared" si="447"/>
        <v>3.5</v>
      </c>
      <c r="Z5715" s="2">
        <f t="shared" si="449"/>
        <v>2.3333333333333335</v>
      </c>
      <c r="AA5715" t="s">
        <v>37</v>
      </c>
      <c r="AB5715" t="s">
        <v>150</v>
      </c>
      <c r="AD5715" t="s">
        <v>91</v>
      </c>
      <c r="AE5715" t="s">
        <v>849</v>
      </c>
      <c r="AF5715">
        <v>2022</v>
      </c>
    </row>
    <row r="5716" spans="1:32" x14ac:dyDescent="0.25">
      <c r="A5716" t="s">
        <v>29</v>
      </c>
      <c r="B5716" t="s">
        <v>67</v>
      </c>
      <c r="C5716" t="s">
        <v>68</v>
      </c>
      <c r="D5716" t="s">
        <v>69</v>
      </c>
      <c r="E5716">
        <f>_xlfn.XLOOKUP(Table1[[#This Row],[Location]],'Location analysis'!A:A,'Location analysis'!B:B)</f>
        <v>40.435699999999997</v>
      </c>
      <c r="F5716">
        <f>_xlfn.XLOOKUP(Table1[[#This Row],[Location]],'Location analysis'!A:A,'Location analysis'!C:C)</f>
        <v>-74.125200000000007</v>
      </c>
      <c r="G5716" t="s">
        <v>185</v>
      </c>
      <c r="H5716" t="s">
        <v>34</v>
      </c>
      <c r="I5716">
        <v>15500081201</v>
      </c>
      <c r="J5716" t="s">
        <v>848</v>
      </c>
      <c r="K5716" t="s">
        <v>51</v>
      </c>
      <c r="L5716">
        <v>148</v>
      </c>
      <c r="M5716">
        <v>3.5</v>
      </c>
      <c r="N5716">
        <v>1</v>
      </c>
      <c r="O5716">
        <v>148</v>
      </c>
      <c r="P5716">
        <v>3.5</v>
      </c>
      <c r="Q5716">
        <v>1</v>
      </c>
      <c r="R5716">
        <v>3.5</v>
      </c>
      <c r="S5716">
        <v>3.5</v>
      </c>
      <c r="T5716" s="1">
        <v>44782</v>
      </c>
      <c r="U5716" t="str">
        <f t="shared" si="445"/>
        <v>Red Bull - Original</v>
      </c>
      <c r="V5716" t="str">
        <f t="shared" si="446"/>
        <v>Carbonated</v>
      </c>
      <c r="W5716" t="s">
        <v>34</v>
      </c>
      <c r="X5716" t="b">
        <f t="shared" si="448"/>
        <v>1</v>
      </c>
      <c r="Y5716">
        <f t="shared" si="447"/>
        <v>3.5</v>
      </c>
      <c r="Z5716" s="2">
        <f t="shared" si="449"/>
        <v>2.3333333333333335</v>
      </c>
      <c r="AA5716" t="s">
        <v>37</v>
      </c>
      <c r="AB5716" t="s">
        <v>150</v>
      </c>
      <c r="AD5716" t="s">
        <v>91</v>
      </c>
      <c r="AE5716" t="s">
        <v>849</v>
      </c>
      <c r="AF5716">
        <v>2022</v>
      </c>
    </row>
    <row r="5717" spans="1:32" x14ac:dyDescent="0.25">
      <c r="A5717" t="s">
        <v>29</v>
      </c>
      <c r="B5717" t="s">
        <v>62</v>
      </c>
      <c r="C5717" t="s">
        <v>63</v>
      </c>
      <c r="D5717" t="s">
        <v>64</v>
      </c>
      <c r="E5717">
        <f>_xlfn.XLOOKUP(Table1[[#This Row],[Location]],'Location analysis'!A:A,'Location analysis'!B:B)</f>
        <v>40.091900000000003</v>
      </c>
      <c r="F5717">
        <f>_xlfn.XLOOKUP(Table1[[#This Row],[Location]],'Location analysis'!A:A,'Location analysis'!C:C)</f>
        <v>-74.358699999999999</v>
      </c>
      <c r="G5717" t="s">
        <v>127</v>
      </c>
      <c r="H5717" t="s">
        <v>43</v>
      </c>
      <c r="I5717">
        <v>15500084478</v>
      </c>
      <c r="J5717" t="s">
        <v>848</v>
      </c>
      <c r="K5717" t="s">
        <v>36</v>
      </c>
      <c r="L5717">
        <v>130</v>
      </c>
      <c r="M5717">
        <v>1.5</v>
      </c>
      <c r="N5717">
        <v>1</v>
      </c>
      <c r="O5717">
        <v>130</v>
      </c>
      <c r="P5717">
        <v>1.5</v>
      </c>
      <c r="Q5717">
        <v>1</v>
      </c>
      <c r="R5717">
        <v>1.5</v>
      </c>
      <c r="S5717">
        <v>1.5</v>
      </c>
      <c r="T5717" s="1">
        <v>44782</v>
      </c>
      <c r="U5717" t="str">
        <f t="shared" si="445"/>
        <v>Newtons Fig Bar</v>
      </c>
      <c r="V5717" t="str">
        <f t="shared" si="446"/>
        <v>Food</v>
      </c>
      <c r="W5717" t="s">
        <v>43</v>
      </c>
      <c r="X5717" t="b">
        <f t="shared" si="448"/>
        <v>1</v>
      </c>
      <c r="Y5717">
        <f t="shared" si="447"/>
        <v>1.5</v>
      </c>
      <c r="Z5717" s="2">
        <f t="shared" si="449"/>
        <v>1</v>
      </c>
      <c r="AA5717" t="s">
        <v>127</v>
      </c>
      <c r="AD5717" t="s">
        <v>91</v>
      </c>
      <c r="AE5717" t="s">
        <v>849</v>
      </c>
      <c r="AF5717">
        <v>2022</v>
      </c>
    </row>
    <row r="5718" spans="1:32" x14ac:dyDescent="0.25">
      <c r="A5718" t="s">
        <v>29</v>
      </c>
      <c r="B5718" t="s">
        <v>67</v>
      </c>
      <c r="C5718" t="s">
        <v>68</v>
      </c>
      <c r="D5718" t="s">
        <v>69</v>
      </c>
      <c r="E5718">
        <f>_xlfn.XLOOKUP(Table1[[#This Row],[Location]],'Location analysis'!A:A,'Location analysis'!B:B)</f>
        <v>40.435699999999997</v>
      </c>
      <c r="F5718">
        <f>_xlfn.XLOOKUP(Table1[[#This Row],[Location]],'Location analysis'!A:A,'Location analysis'!C:C)</f>
        <v>-74.125200000000007</v>
      </c>
      <c r="G5718" t="s">
        <v>70</v>
      </c>
      <c r="H5718" t="s">
        <v>34</v>
      </c>
      <c r="I5718">
        <v>15500142826</v>
      </c>
      <c r="J5718" t="s">
        <v>848</v>
      </c>
      <c r="K5718" t="s">
        <v>51</v>
      </c>
      <c r="L5718">
        <v>144</v>
      </c>
      <c r="M5718">
        <v>3</v>
      </c>
      <c r="N5718">
        <v>1</v>
      </c>
      <c r="O5718">
        <v>144</v>
      </c>
      <c r="P5718">
        <v>3</v>
      </c>
      <c r="Q5718">
        <v>1</v>
      </c>
      <c r="R5718">
        <v>3</v>
      </c>
      <c r="S5718">
        <v>3</v>
      </c>
      <c r="T5718" s="1">
        <v>44782</v>
      </c>
      <c r="U5718" t="str">
        <f t="shared" si="445"/>
        <v>Monster Energy Original</v>
      </c>
      <c r="V5718" t="str">
        <f t="shared" si="446"/>
        <v>Carbonated</v>
      </c>
      <c r="W5718" t="s">
        <v>34</v>
      </c>
      <c r="X5718" t="b">
        <f t="shared" si="448"/>
        <v>1</v>
      </c>
      <c r="Y5718">
        <f t="shared" si="447"/>
        <v>3</v>
      </c>
      <c r="Z5718" s="2">
        <f t="shared" si="449"/>
        <v>2</v>
      </c>
      <c r="AA5718" t="s">
        <v>70</v>
      </c>
      <c r="AD5718" t="s">
        <v>91</v>
      </c>
      <c r="AE5718" t="s">
        <v>849</v>
      </c>
      <c r="AF5718">
        <v>2022</v>
      </c>
    </row>
    <row r="5719" spans="1:32" x14ac:dyDescent="0.25">
      <c r="A5719" t="s">
        <v>29</v>
      </c>
      <c r="B5719" t="s">
        <v>62</v>
      </c>
      <c r="C5719" t="s">
        <v>63</v>
      </c>
      <c r="D5719" t="s">
        <v>64</v>
      </c>
      <c r="E5719">
        <f>_xlfn.XLOOKUP(Table1[[#This Row],[Location]],'Location analysis'!A:A,'Location analysis'!B:B)</f>
        <v>40.091900000000003</v>
      </c>
      <c r="F5719">
        <f>_xlfn.XLOOKUP(Table1[[#This Row],[Location]],'Location analysis'!A:A,'Location analysis'!C:C)</f>
        <v>-74.358699999999999</v>
      </c>
      <c r="G5719" t="s">
        <v>112</v>
      </c>
      <c r="H5719" t="s">
        <v>43</v>
      </c>
      <c r="I5719">
        <v>15500197352</v>
      </c>
      <c r="J5719" t="s">
        <v>848</v>
      </c>
      <c r="K5719" t="s">
        <v>51</v>
      </c>
      <c r="L5719">
        <v>132</v>
      </c>
      <c r="M5719">
        <v>2</v>
      </c>
      <c r="N5719">
        <v>1</v>
      </c>
      <c r="O5719">
        <v>132</v>
      </c>
      <c r="P5719">
        <v>2</v>
      </c>
      <c r="Q5719">
        <v>1</v>
      </c>
      <c r="R5719">
        <v>2</v>
      </c>
      <c r="S5719">
        <v>2</v>
      </c>
      <c r="T5719" s="1">
        <v>44782</v>
      </c>
      <c r="U5719" t="str">
        <f t="shared" si="445"/>
        <v>Robert Irvine's - Fit Crunch -  Chocolate Pea</v>
      </c>
      <c r="V5719" t="str">
        <f t="shared" si="446"/>
        <v>Food</v>
      </c>
      <c r="W5719" t="s">
        <v>43</v>
      </c>
      <c r="X5719" t="b">
        <f t="shared" si="448"/>
        <v>1</v>
      </c>
      <c r="Y5719">
        <f t="shared" si="447"/>
        <v>2</v>
      </c>
      <c r="Z5719" s="2">
        <f t="shared" si="449"/>
        <v>1.3333333333333333</v>
      </c>
      <c r="AA5719" t="s">
        <v>113</v>
      </c>
      <c r="AB5719" t="s">
        <v>114</v>
      </c>
      <c r="AC5719" t="s">
        <v>115</v>
      </c>
      <c r="AD5719" t="s">
        <v>91</v>
      </c>
      <c r="AE5719" t="s">
        <v>849</v>
      </c>
      <c r="AF5719">
        <v>2022</v>
      </c>
    </row>
    <row r="5720" spans="1:32" x14ac:dyDescent="0.25">
      <c r="A5720" t="s">
        <v>29</v>
      </c>
      <c r="B5720" t="s">
        <v>67</v>
      </c>
      <c r="C5720" t="s">
        <v>68</v>
      </c>
      <c r="D5720" t="s">
        <v>69</v>
      </c>
      <c r="E5720">
        <f>_xlfn.XLOOKUP(Table1[[#This Row],[Location]],'Location analysis'!A:A,'Location analysis'!B:B)</f>
        <v>40.435699999999997</v>
      </c>
      <c r="F5720">
        <f>_xlfn.XLOOKUP(Table1[[#This Row],[Location]],'Location analysis'!A:A,'Location analysis'!C:C)</f>
        <v>-74.125200000000007</v>
      </c>
      <c r="G5720" t="s">
        <v>738</v>
      </c>
      <c r="H5720" t="s">
        <v>34</v>
      </c>
      <c r="I5720">
        <v>15500285264</v>
      </c>
      <c r="J5720" t="s">
        <v>848</v>
      </c>
      <c r="K5720" t="s">
        <v>51</v>
      </c>
      <c r="L5720">
        <v>142</v>
      </c>
      <c r="M5720">
        <v>1.5</v>
      </c>
      <c r="N5720">
        <v>1</v>
      </c>
      <c r="O5720">
        <v>142</v>
      </c>
      <c r="P5720">
        <v>1.5</v>
      </c>
      <c r="Q5720">
        <v>1</v>
      </c>
      <c r="R5720">
        <v>1.5</v>
      </c>
      <c r="S5720">
        <v>1.5</v>
      </c>
      <c r="T5720" s="1">
        <v>44782</v>
      </c>
      <c r="U5720" t="str">
        <f t="shared" si="445"/>
        <v>Coca Cola - Regular</v>
      </c>
      <c r="V5720" t="str">
        <f t="shared" si="446"/>
        <v>Carbonated</v>
      </c>
      <c r="W5720" t="s">
        <v>34</v>
      </c>
      <c r="X5720" t="b">
        <f t="shared" si="448"/>
        <v>1</v>
      </c>
      <c r="Y5720">
        <f t="shared" si="447"/>
        <v>1.5</v>
      </c>
      <c r="Z5720" s="2">
        <f t="shared" si="449"/>
        <v>1</v>
      </c>
      <c r="AA5720" t="s">
        <v>183</v>
      </c>
      <c r="AB5720" t="s">
        <v>739</v>
      </c>
      <c r="AD5720" t="s">
        <v>91</v>
      </c>
      <c r="AE5720" t="s">
        <v>849</v>
      </c>
      <c r="AF5720">
        <v>2022</v>
      </c>
    </row>
    <row r="5721" spans="1:32" x14ac:dyDescent="0.25">
      <c r="A5721" t="s">
        <v>29</v>
      </c>
      <c r="B5721" t="s">
        <v>67</v>
      </c>
      <c r="C5721" t="s">
        <v>68</v>
      </c>
      <c r="D5721" t="s">
        <v>69</v>
      </c>
      <c r="E5721">
        <f>_xlfn.XLOOKUP(Table1[[#This Row],[Location]],'Location analysis'!A:A,'Location analysis'!B:B)</f>
        <v>40.435699999999997</v>
      </c>
      <c r="F5721">
        <f>_xlfn.XLOOKUP(Table1[[#This Row],[Location]],'Location analysis'!A:A,'Location analysis'!C:C)</f>
        <v>-74.125200000000007</v>
      </c>
      <c r="G5721" t="s">
        <v>738</v>
      </c>
      <c r="H5721" t="s">
        <v>34</v>
      </c>
      <c r="I5721">
        <v>15500297864</v>
      </c>
      <c r="J5721" t="s">
        <v>848</v>
      </c>
      <c r="K5721" t="s">
        <v>51</v>
      </c>
      <c r="L5721">
        <v>142</v>
      </c>
      <c r="M5721">
        <v>1.5</v>
      </c>
      <c r="N5721">
        <v>1</v>
      </c>
      <c r="O5721">
        <v>142</v>
      </c>
      <c r="P5721">
        <v>1.5</v>
      </c>
      <c r="Q5721">
        <v>1</v>
      </c>
      <c r="R5721">
        <v>1.5</v>
      </c>
      <c r="S5721">
        <v>1.5</v>
      </c>
      <c r="T5721" s="1">
        <v>44782</v>
      </c>
      <c r="U5721" t="str">
        <f t="shared" si="445"/>
        <v>Coca Cola - Regular</v>
      </c>
      <c r="V5721" t="str">
        <f t="shared" si="446"/>
        <v>Carbonated</v>
      </c>
      <c r="W5721" t="s">
        <v>34</v>
      </c>
      <c r="X5721" t="b">
        <f t="shared" si="448"/>
        <v>1</v>
      </c>
      <c r="Y5721">
        <f t="shared" si="447"/>
        <v>1.5</v>
      </c>
      <c r="Z5721" s="2">
        <f t="shared" si="449"/>
        <v>1</v>
      </c>
      <c r="AA5721" t="s">
        <v>183</v>
      </c>
      <c r="AB5721" t="s">
        <v>739</v>
      </c>
      <c r="AD5721" t="s">
        <v>91</v>
      </c>
      <c r="AE5721" t="s">
        <v>849</v>
      </c>
      <c r="AF5721">
        <v>2022</v>
      </c>
    </row>
    <row r="5722" spans="1:32" x14ac:dyDescent="0.25">
      <c r="A5722" t="s">
        <v>29</v>
      </c>
      <c r="B5722" t="s">
        <v>67</v>
      </c>
      <c r="C5722" t="s">
        <v>68</v>
      </c>
      <c r="D5722" t="s">
        <v>69</v>
      </c>
      <c r="E5722">
        <f>_xlfn.XLOOKUP(Table1[[#This Row],[Location]],'Location analysis'!A:A,'Location analysis'!B:B)</f>
        <v>40.435699999999997</v>
      </c>
      <c r="F5722">
        <f>_xlfn.XLOOKUP(Table1[[#This Row],[Location]],'Location analysis'!A:A,'Location analysis'!C:C)</f>
        <v>-74.125200000000007</v>
      </c>
      <c r="G5722" t="s">
        <v>738</v>
      </c>
      <c r="H5722" t="s">
        <v>34</v>
      </c>
      <c r="I5722">
        <v>15500337595</v>
      </c>
      <c r="J5722" t="s">
        <v>848</v>
      </c>
      <c r="K5722" t="s">
        <v>51</v>
      </c>
      <c r="L5722">
        <v>142</v>
      </c>
      <c r="M5722">
        <v>1.5</v>
      </c>
      <c r="N5722">
        <v>1</v>
      </c>
      <c r="O5722">
        <v>142</v>
      </c>
      <c r="P5722">
        <v>1.5</v>
      </c>
      <c r="Q5722">
        <v>1</v>
      </c>
      <c r="R5722">
        <v>1.5</v>
      </c>
      <c r="S5722">
        <v>1.5</v>
      </c>
      <c r="T5722" s="1">
        <v>44782</v>
      </c>
      <c r="U5722" t="str">
        <f t="shared" si="445"/>
        <v>Coca Cola - Regular</v>
      </c>
      <c r="V5722" t="str">
        <f t="shared" si="446"/>
        <v>Carbonated</v>
      </c>
      <c r="W5722" t="s">
        <v>34</v>
      </c>
      <c r="X5722" t="b">
        <f t="shared" si="448"/>
        <v>1</v>
      </c>
      <c r="Y5722">
        <f t="shared" si="447"/>
        <v>1.5</v>
      </c>
      <c r="Z5722" s="2">
        <f t="shared" si="449"/>
        <v>1</v>
      </c>
      <c r="AA5722" t="s">
        <v>183</v>
      </c>
      <c r="AB5722" t="s">
        <v>739</v>
      </c>
      <c r="AD5722" t="s">
        <v>91</v>
      </c>
      <c r="AE5722" t="s">
        <v>849</v>
      </c>
      <c r="AF5722">
        <v>2022</v>
      </c>
    </row>
    <row r="5723" spans="1:32" x14ac:dyDescent="0.25">
      <c r="A5723" t="s">
        <v>29</v>
      </c>
      <c r="B5723" t="s">
        <v>62</v>
      </c>
      <c r="C5723" t="s">
        <v>63</v>
      </c>
      <c r="D5723" t="s">
        <v>64</v>
      </c>
      <c r="E5723">
        <f>_xlfn.XLOOKUP(Table1[[#This Row],[Location]],'Location analysis'!A:A,'Location analysis'!B:B)</f>
        <v>40.091900000000003</v>
      </c>
      <c r="F5723">
        <f>_xlfn.XLOOKUP(Table1[[#This Row],[Location]],'Location analysis'!A:A,'Location analysis'!C:C)</f>
        <v>-74.358699999999999</v>
      </c>
      <c r="G5723" t="s">
        <v>112</v>
      </c>
      <c r="H5723" t="s">
        <v>43</v>
      </c>
      <c r="I5723">
        <v>15500514040</v>
      </c>
      <c r="J5723" t="s">
        <v>848</v>
      </c>
      <c r="K5723" t="s">
        <v>51</v>
      </c>
      <c r="L5723">
        <v>132</v>
      </c>
      <c r="M5723">
        <v>2</v>
      </c>
      <c r="N5723">
        <v>1</v>
      </c>
      <c r="O5723">
        <v>132</v>
      </c>
      <c r="P5723">
        <v>2</v>
      </c>
      <c r="Q5723">
        <v>1</v>
      </c>
      <c r="R5723">
        <v>2</v>
      </c>
      <c r="S5723">
        <v>2</v>
      </c>
      <c r="T5723" s="1">
        <v>44782</v>
      </c>
      <c r="U5723" t="str">
        <f t="shared" si="445"/>
        <v>Robert Irvine's - Fit Crunch -  Chocolate Pea</v>
      </c>
      <c r="V5723" t="str">
        <f t="shared" si="446"/>
        <v>Food</v>
      </c>
      <c r="W5723" t="s">
        <v>43</v>
      </c>
      <c r="X5723" t="b">
        <f t="shared" si="448"/>
        <v>1</v>
      </c>
      <c r="Y5723">
        <f t="shared" si="447"/>
        <v>2</v>
      </c>
      <c r="Z5723" s="2">
        <f t="shared" si="449"/>
        <v>1.3333333333333333</v>
      </c>
      <c r="AA5723" t="s">
        <v>113</v>
      </c>
      <c r="AB5723" t="s">
        <v>114</v>
      </c>
      <c r="AC5723" t="s">
        <v>115</v>
      </c>
      <c r="AD5723" t="s">
        <v>91</v>
      </c>
      <c r="AE5723" t="s">
        <v>849</v>
      </c>
      <c r="AF5723">
        <v>2022</v>
      </c>
    </row>
    <row r="5724" spans="1:32" x14ac:dyDescent="0.25">
      <c r="A5724" t="s">
        <v>29</v>
      </c>
      <c r="B5724" t="s">
        <v>67</v>
      </c>
      <c r="C5724" t="s">
        <v>68</v>
      </c>
      <c r="D5724" t="s">
        <v>69</v>
      </c>
      <c r="E5724">
        <f>_xlfn.XLOOKUP(Table1[[#This Row],[Location]],'Location analysis'!A:A,'Location analysis'!B:B)</f>
        <v>40.435699999999997</v>
      </c>
      <c r="F5724">
        <f>_xlfn.XLOOKUP(Table1[[#This Row],[Location]],'Location analysis'!A:A,'Location analysis'!C:C)</f>
        <v>-74.125200000000007</v>
      </c>
      <c r="G5724" t="s">
        <v>738</v>
      </c>
      <c r="H5724" t="s">
        <v>34</v>
      </c>
      <c r="I5724">
        <v>15500700208</v>
      </c>
      <c r="J5724" t="s">
        <v>848</v>
      </c>
      <c r="K5724" t="s">
        <v>51</v>
      </c>
      <c r="L5724">
        <v>142</v>
      </c>
      <c r="M5724">
        <v>1.5</v>
      </c>
      <c r="N5724">
        <v>1</v>
      </c>
      <c r="O5724">
        <v>142</v>
      </c>
      <c r="P5724">
        <v>1.5</v>
      </c>
      <c r="Q5724">
        <v>1</v>
      </c>
      <c r="R5724">
        <v>1.5</v>
      </c>
      <c r="S5724">
        <v>1.5</v>
      </c>
      <c r="T5724" s="1">
        <v>44782</v>
      </c>
      <c r="U5724" t="str">
        <f t="shared" si="445"/>
        <v>Coca Cola - Regular</v>
      </c>
      <c r="V5724" t="str">
        <f t="shared" si="446"/>
        <v>Carbonated</v>
      </c>
      <c r="W5724" t="s">
        <v>34</v>
      </c>
      <c r="X5724" t="b">
        <f t="shared" si="448"/>
        <v>1</v>
      </c>
      <c r="Y5724">
        <f t="shared" si="447"/>
        <v>1.5</v>
      </c>
      <c r="Z5724" s="2">
        <f t="shared" si="449"/>
        <v>1</v>
      </c>
      <c r="AA5724" t="s">
        <v>183</v>
      </c>
      <c r="AB5724" t="s">
        <v>739</v>
      </c>
      <c r="AD5724" t="s">
        <v>91</v>
      </c>
      <c r="AE5724" t="s">
        <v>849</v>
      </c>
      <c r="AF5724">
        <v>2022</v>
      </c>
    </row>
    <row r="5725" spans="1:32" x14ac:dyDescent="0.25">
      <c r="A5725" t="s">
        <v>29</v>
      </c>
      <c r="B5725" t="s">
        <v>67</v>
      </c>
      <c r="C5725" t="s">
        <v>68</v>
      </c>
      <c r="D5725" t="s">
        <v>69</v>
      </c>
      <c r="E5725">
        <f>_xlfn.XLOOKUP(Table1[[#This Row],[Location]],'Location analysis'!A:A,'Location analysis'!B:B)</f>
        <v>40.435699999999997</v>
      </c>
      <c r="F5725">
        <f>_xlfn.XLOOKUP(Table1[[#This Row],[Location]],'Location analysis'!A:A,'Location analysis'!C:C)</f>
        <v>-74.125200000000007</v>
      </c>
      <c r="G5725" t="s">
        <v>290</v>
      </c>
      <c r="H5725" t="s">
        <v>43</v>
      </c>
      <c r="I5725">
        <v>15500876206</v>
      </c>
      <c r="J5725" t="s">
        <v>848</v>
      </c>
      <c r="K5725" t="s">
        <v>51</v>
      </c>
      <c r="L5725">
        <v>113</v>
      </c>
      <c r="M5725">
        <v>1.5</v>
      </c>
      <c r="N5725">
        <v>1</v>
      </c>
      <c r="O5725">
        <v>113</v>
      </c>
      <c r="P5725">
        <v>1.5</v>
      </c>
      <c r="Q5725">
        <v>1</v>
      </c>
      <c r="R5725">
        <v>1.5</v>
      </c>
      <c r="S5725">
        <v>1.5</v>
      </c>
      <c r="T5725" s="1">
        <v>44782</v>
      </c>
      <c r="U5725" t="str">
        <f t="shared" si="445"/>
        <v>Doritos Famin Hot Nacho</v>
      </c>
      <c r="V5725" t="str">
        <f t="shared" si="446"/>
        <v>Food</v>
      </c>
      <c r="W5725" t="s">
        <v>43</v>
      </c>
      <c r="X5725" t="b">
        <f t="shared" si="448"/>
        <v>1</v>
      </c>
      <c r="Y5725">
        <f t="shared" si="447"/>
        <v>1.5</v>
      </c>
      <c r="Z5725" s="2">
        <f t="shared" si="449"/>
        <v>1</v>
      </c>
      <c r="AA5725" t="s">
        <v>290</v>
      </c>
      <c r="AD5725" t="s">
        <v>91</v>
      </c>
      <c r="AE5725" t="s">
        <v>849</v>
      </c>
      <c r="AF5725">
        <v>2022</v>
      </c>
    </row>
    <row r="5726" spans="1:32" x14ac:dyDescent="0.25">
      <c r="A5726" t="s">
        <v>29</v>
      </c>
      <c r="B5726" t="s">
        <v>67</v>
      </c>
      <c r="C5726" t="s">
        <v>68</v>
      </c>
      <c r="D5726" t="s">
        <v>69</v>
      </c>
      <c r="E5726">
        <f>_xlfn.XLOOKUP(Table1[[#This Row],[Location]],'Location analysis'!A:A,'Location analysis'!B:B)</f>
        <v>40.435699999999997</v>
      </c>
      <c r="F5726">
        <f>_xlfn.XLOOKUP(Table1[[#This Row],[Location]],'Location analysis'!A:A,'Location analysis'!C:C)</f>
        <v>-74.125200000000007</v>
      </c>
      <c r="G5726" t="s">
        <v>70</v>
      </c>
      <c r="H5726" t="s">
        <v>34</v>
      </c>
      <c r="I5726">
        <v>15500941049</v>
      </c>
      <c r="J5726" t="s">
        <v>848</v>
      </c>
      <c r="K5726" t="s">
        <v>51</v>
      </c>
      <c r="L5726">
        <v>144</v>
      </c>
      <c r="M5726">
        <v>3</v>
      </c>
      <c r="N5726">
        <v>1</v>
      </c>
      <c r="O5726">
        <v>144</v>
      </c>
      <c r="P5726">
        <v>3</v>
      </c>
      <c r="Q5726">
        <v>1</v>
      </c>
      <c r="R5726">
        <v>3</v>
      </c>
      <c r="S5726">
        <v>3</v>
      </c>
      <c r="T5726" s="1">
        <v>44782</v>
      </c>
      <c r="U5726" t="str">
        <f t="shared" si="445"/>
        <v>Monster Energy Original</v>
      </c>
      <c r="V5726" t="str">
        <f t="shared" si="446"/>
        <v>Carbonated</v>
      </c>
      <c r="W5726" t="s">
        <v>34</v>
      </c>
      <c r="X5726" t="b">
        <f t="shared" si="448"/>
        <v>1</v>
      </c>
      <c r="Y5726">
        <f t="shared" si="447"/>
        <v>3</v>
      </c>
      <c r="Z5726" s="2">
        <f t="shared" si="449"/>
        <v>2</v>
      </c>
      <c r="AA5726" t="s">
        <v>70</v>
      </c>
      <c r="AD5726" t="s">
        <v>91</v>
      </c>
      <c r="AE5726" t="s">
        <v>849</v>
      </c>
      <c r="AF5726">
        <v>2022</v>
      </c>
    </row>
    <row r="5727" spans="1:32" x14ac:dyDescent="0.25">
      <c r="A5727" t="s">
        <v>29</v>
      </c>
      <c r="B5727" t="s">
        <v>46</v>
      </c>
      <c r="C5727" t="s">
        <v>31</v>
      </c>
      <c r="D5727" t="s">
        <v>47</v>
      </c>
      <c r="E5727">
        <f>_xlfn.XLOOKUP(Table1[[#This Row],[Location]],'Location analysis'!A:A,'Location analysis'!B:B)</f>
        <v>40.423690999999998</v>
      </c>
      <c r="F5727">
        <f>_xlfn.XLOOKUP(Table1[[#This Row],[Location]],'Location analysis'!A:A,'Location analysis'!C:C)</f>
        <v>-74.380831999999998</v>
      </c>
      <c r="G5727" t="s">
        <v>106</v>
      </c>
      <c r="H5727" t="s">
        <v>43</v>
      </c>
      <c r="I5727">
        <v>15500964346</v>
      </c>
      <c r="J5727" t="s">
        <v>848</v>
      </c>
      <c r="K5727" t="s">
        <v>51</v>
      </c>
      <c r="L5727">
        <v>124</v>
      </c>
      <c r="M5727">
        <v>1.5</v>
      </c>
      <c r="N5727">
        <v>1</v>
      </c>
      <c r="O5727">
        <v>124</v>
      </c>
      <c r="P5727">
        <v>1.5</v>
      </c>
      <c r="Q5727">
        <v>1</v>
      </c>
      <c r="R5727">
        <v>1.5</v>
      </c>
      <c r="S5727">
        <v>1.5</v>
      </c>
      <c r="T5727" s="1">
        <v>44782</v>
      </c>
      <c r="U5727" t="str">
        <f t="shared" si="445"/>
        <v>Oreo Mini</v>
      </c>
      <c r="V5727" t="str">
        <f t="shared" si="446"/>
        <v>Food</v>
      </c>
      <c r="W5727" t="s">
        <v>43</v>
      </c>
      <c r="X5727" t="b">
        <f t="shared" si="448"/>
        <v>1</v>
      </c>
      <c r="Y5727">
        <f t="shared" si="447"/>
        <v>1.5</v>
      </c>
      <c r="Z5727" s="2">
        <f t="shared" si="449"/>
        <v>1</v>
      </c>
      <c r="AA5727" t="s">
        <v>106</v>
      </c>
      <c r="AD5727" t="s">
        <v>91</v>
      </c>
      <c r="AE5727" t="s">
        <v>849</v>
      </c>
      <c r="AF5727">
        <v>2022</v>
      </c>
    </row>
    <row r="5728" spans="1:32" x14ac:dyDescent="0.25">
      <c r="A5728" t="s">
        <v>29</v>
      </c>
      <c r="B5728" t="s">
        <v>67</v>
      </c>
      <c r="C5728" t="s">
        <v>68</v>
      </c>
      <c r="D5728" t="s">
        <v>69</v>
      </c>
      <c r="E5728">
        <f>_xlfn.XLOOKUP(Table1[[#This Row],[Location]],'Location analysis'!A:A,'Location analysis'!B:B)</f>
        <v>40.435699999999997</v>
      </c>
      <c r="F5728">
        <f>_xlfn.XLOOKUP(Table1[[#This Row],[Location]],'Location analysis'!A:A,'Location analysis'!C:C)</f>
        <v>-74.125200000000007</v>
      </c>
      <c r="G5728" t="s">
        <v>154</v>
      </c>
      <c r="H5728" t="s">
        <v>43</v>
      </c>
      <c r="I5728">
        <v>15501046863</v>
      </c>
      <c r="J5728" t="s">
        <v>848</v>
      </c>
      <c r="K5728" t="s">
        <v>51</v>
      </c>
      <c r="L5728">
        <v>120</v>
      </c>
      <c r="M5728">
        <v>1.5</v>
      </c>
      <c r="N5728">
        <v>1</v>
      </c>
      <c r="O5728">
        <v>120</v>
      </c>
      <c r="P5728">
        <v>1.5</v>
      </c>
      <c r="Q5728">
        <v>1</v>
      </c>
      <c r="R5728">
        <v>1.5</v>
      </c>
      <c r="S5728">
        <v>1.5</v>
      </c>
      <c r="T5728" s="1">
        <v>44782</v>
      </c>
      <c r="U5728" t="str">
        <f t="shared" si="445"/>
        <v>SunChips Multigrain - Harvest Cheddar</v>
      </c>
      <c r="V5728" t="str">
        <f t="shared" si="446"/>
        <v>Food</v>
      </c>
      <c r="W5728" t="s">
        <v>43</v>
      </c>
      <c r="X5728" t="b">
        <f t="shared" si="448"/>
        <v>1</v>
      </c>
      <c r="Y5728">
        <f t="shared" si="447"/>
        <v>1.5</v>
      </c>
      <c r="Z5728" s="2">
        <f t="shared" si="449"/>
        <v>1</v>
      </c>
      <c r="AA5728" t="s">
        <v>129</v>
      </c>
      <c r="AB5728" t="s">
        <v>155</v>
      </c>
      <c r="AD5728" t="s">
        <v>91</v>
      </c>
      <c r="AE5728" t="s">
        <v>849</v>
      </c>
      <c r="AF5728">
        <v>2022</v>
      </c>
    </row>
    <row r="5729" spans="1:32" x14ac:dyDescent="0.25">
      <c r="A5729" t="s">
        <v>29</v>
      </c>
      <c r="B5729" t="s">
        <v>394</v>
      </c>
      <c r="C5729" t="s">
        <v>395</v>
      </c>
      <c r="D5729" t="s">
        <v>396</v>
      </c>
      <c r="E5729">
        <f>_xlfn.XLOOKUP(Table1[[#This Row],[Location]],'Location analysis'!A:A,'Location analysis'!B:B)</f>
        <v>40.416893999999999</v>
      </c>
      <c r="F5729">
        <f>_xlfn.XLOOKUP(Table1[[#This Row],[Location]],'Location analysis'!A:A,'Location analysis'!C:C)</f>
        <v>-74.420399000000003</v>
      </c>
      <c r="G5729" t="s">
        <v>570</v>
      </c>
      <c r="H5729" t="s">
        <v>97</v>
      </c>
      <c r="I5729">
        <v>15501125516</v>
      </c>
      <c r="J5729" t="s">
        <v>848</v>
      </c>
      <c r="K5729" t="s">
        <v>51</v>
      </c>
      <c r="L5729">
        <v>147</v>
      </c>
      <c r="M5729">
        <v>2.75</v>
      </c>
      <c r="N5729">
        <v>1</v>
      </c>
      <c r="O5729">
        <v>147</v>
      </c>
      <c r="P5729">
        <v>2.75</v>
      </c>
      <c r="Q5729">
        <v>1</v>
      </c>
      <c r="R5729">
        <v>2.75</v>
      </c>
      <c r="S5729">
        <v>2.75</v>
      </c>
      <c r="T5729" s="1">
        <v>44782</v>
      </c>
      <c r="U5729" t="str">
        <f t="shared" si="445"/>
        <v>BodyArmor LYTE - Strawberry Lemonade</v>
      </c>
      <c r="V5729" t="str">
        <f t="shared" si="446"/>
        <v>Water</v>
      </c>
      <c r="W5729" t="s">
        <v>97</v>
      </c>
      <c r="X5729" t="b">
        <f t="shared" si="448"/>
        <v>1</v>
      </c>
      <c r="Y5729">
        <f t="shared" si="447"/>
        <v>2.75</v>
      </c>
      <c r="Z5729" s="2">
        <f t="shared" si="449"/>
        <v>1.8333333333333333</v>
      </c>
      <c r="AA5729" t="s">
        <v>571</v>
      </c>
      <c r="AB5729" t="s">
        <v>572</v>
      </c>
      <c r="AD5729" t="s">
        <v>91</v>
      </c>
      <c r="AE5729" t="s">
        <v>849</v>
      </c>
      <c r="AF5729">
        <v>2022</v>
      </c>
    </row>
    <row r="5730" spans="1:32" x14ac:dyDescent="0.25">
      <c r="A5730" t="s">
        <v>29</v>
      </c>
      <c r="B5730" t="s">
        <v>46</v>
      </c>
      <c r="C5730" t="s">
        <v>31</v>
      </c>
      <c r="D5730" t="s">
        <v>47</v>
      </c>
      <c r="E5730">
        <f>_xlfn.XLOOKUP(Table1[[#This Row],[Location]],'Location analysis'!A:A,'Location analysis'!B:B)</f>
        <v>40.423690999999998</v>
      </c>
      <c r="F5730">
        <f>_xlfn.XLOOKUP(Table1[[#This Row],[Location]],'Location analysis'!A:A,'Location analysis'!C:C)</f>
        <v>-74.380831999999998</v>
      </c>
      <c r="G5730" t="s">
        <v>410</v>
      </c>
      <c r="H5730" t="s">
        <v>49</v>
      </c>
      <c r="I5730">
        <v>15501174643</v>
      </c>
      <c r="J5730" t="s">
        <v>848</v>
      </c>
      <c r="K5730" t="s">
        <v>51</v>
      </c>
      <c r="L5730">
        <v>142</v>
      </c>
      <c r="M5730">
        <v>2</v>
      </c>
      <c r="N5730">
        <v>1</v>
      </c>
      <c r="O5730">
        <v>142</v>
      </c>
      <c r="P5730">
        <v>2</v>
      </c>
      <c r="Q5730">
        <v>1</v>
      </c>
      <c r="R5730">
        <v>2</v>
      </c>
      <c r="S5730">
        <v>2</v>
      </c>
      <c r="T5730" s="1">
        <v>44782</v>
      </c>
      <c r="U5730" t="str">
        <f t="shared" si="445"/>
        <v>Iberia Coconut Water</v>
      </c>
      <c r="V5730" t="str">
        <f t="shared" si="446"/>
        <v>Non Carbonated</v>
      </c>
      <c r="W5730" t="s">
        <v>49</v>
      </c>
      <c r="X5730" t="b">
        <f t="shared" si="448"/>
        <v>1</v>
      </c>
      <c r="Y5730">
        <f t="shared" si="447"/>
        <v>2</v>
      </c>
      <c r="Z5730" s="2">
        <f t="shared" si="449"/>
        <v>1.3333333333333333</v>
      </c>
      <c r="AA5730" t="s">
        <v>410</v>
      </c>
      <c r="AD5730" t="s">
        <v>91</v>
      </c>
      <c r="AE5730" t="s">
        <v>849</v>
      </c>
      <c r="AF5730">
        <v>2022</v>
      </c>
    </row>
    <row r="5731" spans="1:32" x14ac:dyDescent="0.25">
      <c r="A5731" t="s">
        <v>29</v>
      </c>
      <c r="B5731" t="s">
        <v>67</v>
      </c>
      <c r="C5731" t="s">
        <v>68</v>
      </c>
      <c r="D5731" t="s">
        <v>69</v>
      </c>
      <c r="E5731">
        <f>_xlfn.XLOOKUP(Table1[[#This Row],[Location]],'Location analysis'!A:A,'Location analysis'!B:B)</f>
        <v>40.435699999999997</v>
      </c>
      <c r="F5731">
        <f>_xlfn.XLOOKUP(Table1[[#This Row],[Location]],'Location analysis'!A:A,'Location analysis'!C:C)</f>
        <v>-74.125200000000007</v>
      </c>
      <c r="G5731" t="s">
        <v>404</v>
      </c>
      <c r="H5731" t="s">
        <v>43</v>
      </c>
      <c r="I5731">
        <v>15501453276</v>
      </c>
      <c r="J5731" t="s">
        <v>848</v>
      </c>
      <c r="K5731" t="s">
        <v>36</v>
      </c>
      <c r="L5731">
        <v>111</v>
      </c>
      <c r="M5731">
        <v>1.5</v>
      </c>
      <c r="N5731">
        <v>1</v>
      </c>
      <c r="O5731">
        <v>111</v>
      </c>
      <c r="P5731">
        <v>1.5</v>
      </c>
      <c r="Q5731">
        <v>1</v>
      </c>
      <c r="R5731">
        <v>1.5</v>
      </c>
      <c r="S5731">
        <v>3</v>
      </c>
      <c r="T5731" s="1">
        <v>44782</v>
      </c>
      <c r="U5731" t="str">
        <f t="shared" si="445"/>
        <v>Doritos Nacho Cheese</v>
      </c>
      <c r="V5731" t="str">
        <f t="shared" si="446"/>
        <v>Food</v>
      </c>
      <c r="W5731" t="s">
        <v>43</v>
      </c>
      <c r="X5731" t="b">
        <f t="shared" si="448"/>
        <v>1</v>
      </c>
      <c r="Y5731">
        <f t="shared" si="447"/>
        <v>1.5</v>
      </c>
      <c r="Z5731" s="2">
        <f t="shared" si="449"/>
        <v>1</v>
      </c>
      <c r="AA5731" t="s">
        <v>404</v>
      </c>
      <c r="AD5731" t="s">
        <v>91</v>
      </c>
      <c r="AE5731" t="s">
        <v>849</v>
      </c>
      <c r="AF5731">
        <v>2022</v>
      </c>
    </row>
    <row r="5732" spans="1:32" x14ac:dyDescent="0.25">
      <c r="A5732" t="s">
        <v>29</v>
      </c>
      <c r="B5732" t="s">
        <v>67</v>
      </c>
      <c r="C5732" t="s">
        <v>68</v>
      </c>
      <c r="D5732" t="s">
        <v>69</v>
      </c>
      <c r="E5732">
        <f>_xlfn.XLOOKUP(Table1[[#This Row],[Location]],'Location analysis'!A:A,'Location analysis'!B:B)</f>
        <v>40.435699999999997</v>
      </c>
      <c r="F5732">
        <f>_xlfn.XLOOKUP(Table1[[#This Row],[Location]],'Location analysis'!A:A,'Location analysis'!C:C)</f>
        <v>-74.125200000000007</v>
      </c>
      <c r="G5732" t="s">
        <v>128</v>
      </c>
      <c r="H5732" t="s">
        <v>43</v>
      </c>
      <c r="I5732">
        <v>15501453276</v>
      </c>
      <c r="J5732" t="s">
        <v>848</v>
      </c>
      <c r="K5732" t="s">
        <v>36</v>
      </c>
      <c r="L5732">
        <v>121</v>
      </c>
      <c r="M5732">
        <v>1.5</v>
      </c>
      <c r="N5732">
        <v>1</v>
      </c>
      <c r="O5732">
        <v>121</v>
      </c>
      <c r="P5732">
        <v>1.5</v>
      </c>
      <c r="Q5732">
        <v>1</v>
      </c>
      <c r="R5732">
        <v>1.5</v>
      </c>
      <c r="S5732">
        <v>3</v>
      </c>
      <c r="T5732" s="1">
        <v>44782</v>
      </c>
      <c r="U5732" t="str">
        <f t="shared" si="445"/>
        <v>SunChips Multigrain - Salsa</v>
      </c>
      <c r="V5732" t="str">
        <f t="shared" si="446"/>
        <v>Food</v>
      </c>
      <c r="W5732" t="s">
        <v>43</v>
      </c>
      <c r="X5732" t="b">
        <f t="shared" si="448"/>
        <v>1</v>
      </c>
      <c r="Y5732">
        <f t="shared" si="447"/>
        <v>1.5</v>
      </c>
      <c r="Z5732" s="2">
        <f t="shared" si="449"/>
        <v>1</v>
      </c>
      <c r="AA5732" t="s">
        <v>129</v>
      </c>
      <c r="AB5732" t="s">
        <v>130</v>
      </c>
      <c r="AD5732" t="s">
        <v>91</v>
      </c>
      <c r="AE5732" t="s">
        <v>849</v>
      </c>
      <c r="AF5732">
        <v>2022</v>
      </c>
    </row>
    <row r="5733" spans="1:32" x14ac:dyDescent="0.25">
      <c r="A5733" t="s">
        <v>29</v>
      </c>
      <c r="B5733" t="s">
        <v>67</v>
      </c>
      <c r="C5733" t="s">
        <v>68</v>
      </c>
      <c r="D5733" t="s">
        <v>69</v>
      </c>
      <c r="E5733">
        <f>_xlfn.XLOOKUP(Table1[[#This Row],[Location]],'Location analysis'!A:A,'Location analysis'!B:B)</f>
        <v>40.435699999999997</v>
      </c>
      <c r="F5733">
        <f>_xlfn.XLOOKUP(Table1[[#This Row],[Location]],'Location analysis'!A:A,'Location analysis'!C:C)</f>
        <v>-74.125200000000007</v>
      </c>
      <c r="G5733" t="s">
        <v>100</v>
      </c>
      <c r="H5733" t="s">
        <v>43</v>
      </c>
      <c r="I5733">
        <v>15501569997</v>
      </c>
      <c r="J5733" t="s">
        <v>848</v>
      </c>
      <c r="K5733" t="s">
        <v>51</v>
      </c>
      <c r="L5733">
        <v>122</v>
      </c>
      <c r="M5733">
        <v>1.5</v>
      </c>
      <c r="N5733">
        <v>1</v>
      </c>
      <c r="O5733">
        <v>122</v>
      </c>
      <c r="P5733">
        <v>1.5</v>
      </c>
      <c r="Q5733">
        <v>1</v>
      </c>
      <c r="R5733">
        <v>1.5</v>
      </c>
      <c r="S5733">
        <v>1.5</v>
      </c>
      <c r="T5733" s="1">
        <v>44782</v>
      </c>
      <c r="U5733" t="str">
        <f t="shared" si="445"/>
        <v>Cheetos - Fleming Hot Crunchy</v>
      </c>
      <c r="V5733" t="str">
        <f t="shared" si="446"/>
        <v>Food</v>
      </c>
      <c r="W5733" t="s">
        <v>43</v>
      </c>
      <c r="X5733" t="b">
        <f t="shared" si="448"/>
        <v>1</v>
      </c>
      <c r="Y5733">
        <f t="shared" si="447"/>
        <v>1.5</v>
      </c>
      <c r="Z5733" s="2">
        <f t="shared" si="449"/>
        <v>1</v>
      </c>
      <c r="AA5733" t="s">
        <v>101</v>
      </c>
      <c r="AB5733" t="s">
        <v>102</v>
      </c>
      <c r="AD5733" t="s">
        <v>91</v>
      </c>
      <c r="AE5733" t="s">
        <v>849</v>
      </c>
      <c r="AF5733">
        <v>2022</v>
      </c>
    </row>
    <row r="5734" spans="1:32" x14ac:dyDescent="0.25">
      <c r="A5734" t="s">
        <v>29</v>
      </c>
      <c r="B5734" t="s">
        <v>67</v>
      </c>
      <c r="C5734" t="s">
        <v>68</v>
      </c>
      <c r="D5734" t="s">
        <v>69</v>
      </c>
      <c r="E5734">
        <f>_xlfn.XLOOKUP(Table1[[#This Row],[Location]],'Location analysis'!A:A,'Location analysis'!B:B)</f>
        <v>40.435699999999997</v>
      </c>
      <c r="F5734">
        <f>_xlfn.XLOOKUP(Table1[[#This Row],[Location]],'Location analysis'!A:A,'Location analysis'!C:C)</f>
        <v>-74.125200000000007</v>
      </c>
      <c r="G5734" t="s">
        <v>70</v>
      </c>
      <c r="H5734" t="s">
        <v>34</v>
      </c>
      <c r="I5734">
        <v>15502326778</v>
      </c>
      <c r="J5734" t="s">
        <v>850</v>
      </c>
      <c r="K5734" t="s">
        <v>51</v>
      </c>
      <c r="L5734">
        <v>144</v>
      </c>
      <c r="M5734">
        <v>3</v>
      </c>
      <c r="N5734">
        <v>1</v>
      </c>
      <c r="O5734">
        <v>144</v>
      </c>
      <c r="P5734">
        <v>3</v>
      </c>
      <c r="Q5734">
        <v>1</v>
      </c>
      <c r="R5734">
        <v>3</v>
      </c>
      <c r="S5734">
        <v>3</v>
      </c>
      <c r="T5734" s="1">
        <v>44782</v>
      </c>
      <c r="U5734" t="str">
        <f t="shared" si="445"/>
        <v>Monster Energy Original</v>
      </c>
      <c r="V5734" t="str">
        <f t="shared" si="446"/>
        <v>Carbonated</v>
      </c>
      <c r="W5734" t="s">
        <v>34</v>
      </c>
      <c r="X5734" t="b">
        <f t="shared" si="448"/>
        <v>1</v>
      </c>
      <c r="Y5734">
        <f t="shared" si="447"/>
        <v>3</v>
      </c>
      <c r="Z5734" s="2">
        <f t="shared" si="449"/>
        <v>2</v>
      </c>
      <c r="AA5734" t="s">
        <v>70</v>
      </c>
      <c r="AD5734" t="s">
        <v>109</v>
      </c>
      <c r="AE5734" t="s">
        <v>851</v>
      </c>
      <c r="AF5734">
        <v>2022</v>
      </c>
    </row>
    <row r="5735" spans="1:32" x14ac:dyDescent="0.25">
      <c r="A5735" t="s">
        <v>29</v>
      </c>
      <c r="B5735" t="s">
        <v>67</v>
      </c>
      <c r="C5735" t="s">
        <v>68</v>
      </c>
      <c r="D5735" t="s">
        <v>69</v>
      </c>
      <c r="E5735">
        <f>_xlfn.XLOOKUP(Table1[[#This Row],[Location]],'Location analysis'!A:A,'Location analysis'!B:B)</f>
        <v>40.435699999999997</v>
      </c>
      <c r="F5735">
        <f>_xlfn.XLOOKUP(Table1[[#This Row],[Location]],'Location analysis'!A:A,'Location analysis'!C:C)</f>
        <v>-74.125200000000007</v>
      </c>
      <c r="G5735" t="s">
        <v>831</v>
      </c>
      <c r="H5735" t="s">
        <v>49</v>
      </c>
      <c r="I5735">
        <v>15502351900</v>
      </c>
      <c r="J5735" t="s">
        <v>850</v>
      </c>
      <c r="K5735" t="s">
        <v>36</v>
      </c>
      <c r="L5735">
        <v>147</v>
      </c>
      <c r="M5735">
        <v>2.5</v>
      </c>
      <c r="N5735">
        <v>1</v>
      </c>
      <c r="O5735">
        <v>147</v>
      </c>
      <c r="P5735">
        <v>2.5</v>
      </c>
      <c r="Q5735">
        <v>1</v>
      </c>
      <c r="R5735">
        <v>2.5</v>
      </c>
      <c r="S5735">
        <v>5.5</v>
      </c>
      <c r="T5735" s="1">
        <v>44782</v>
      </c>
      <c r="U5735" t="str">
        <f t="shared" si="445"/>
        <v>Snapple Lemonade - black berry</v>
      </c>
      <c r="V5735" t="str">
        <f t="shared" si="446"/>
        <v>Non Carbonated</v>
      </c>
      <c r="W5735" t="s">
        <v>49</v>
      </c>
      <c r="X5735" t="b">
        <f t="shared" si="448"/>
        <v>1</v>
      </c>
      <c r="Y5735">
        <f t="shared" si="447"/>
        <v>2.5</v>
      </c>
      <c r="Z5735" s="2">
        <f t="shared" si="449"/>
        <v>1.6666666666666667</v>
      </c>
      <c r="AA5735" t="s">
        <v>832</v>
      </c>
      <c r="AB5735" t="s">
        <v>833</v>
      </c>
      <c r="AD5735" t="s">
        <v>109</v>
      </c>
      <c r="AE5735" t="s">
        <v>851</v>
      </c>
      <c r="AF5735">
        <v>2022</v>
      </c>
    </row>
    <row r="5736" spans="1:32" x14ac:dyDescent="0.25">
      <c r="A5736" t="s">
        <v>29</v>
      </c>
      <c r="B5736" t="s">
        <v>67</v>
      </c>
      <c r="C5736" t="s">
        <v>68</v>
      </c>
      <c r="D5736" t="s">
        <v>69</v>
      </c>
      <c r="E5736">
        <f>_xlfn.XLOOKUP(Table1[[#This Row],[Location]],'Location analysis'!A:A,'Location analysis'!B:B)</f>
        <v>40.435699999999997</v>
      </c>
      <c r="F5736">
        <f>_xlfn.XLOOKUP(Table1[[#This Row],[Location]],'Location analysis'!A:A,'Location analysis'!C:C)</f>
        <v>-74.125200000000007</v>
      </c>
      <c r="G5736" t="s">
        <v>264</v>
      </c>
      <c r="H5736" t="s">
        <v>43</v>
      </c>
      <c r="I5736">
        <v>15502351900</v>
      </c>
      <c r="J5736" t="s">
        <v>850</v>
      </c>
      <c r="K5736" t="s">
        <v>36</v>
      </c>
      <c r="L5736">
        <v>112</v>
      </c>
      <c r="M5736">
        <v>1.5</v>
      </c>
      <c r="N5736">
        <v>1</v>
      </c>
      <c r="O5736">
        <v>112</v>
      </c>
      <c r="P5736">
        <v>1.5</v>
      </c>
      <c r="Q5736">
        <v>1</v>
      </c>
      <c r="R5736">
        <v>1.5</v>
      </c>
      <c r="S5736">
        <v>5.5</v>
      </c>
      <c r="T5736" s="1">
        <v>44782</v>
      </c>
      <c r="U5736" t="str">
        <f t="shared" si="445"/>
        <v>Funyuns - Flaming Hot</v>
      </c>
      <c r="V5736" t="str">
        <f t="shared" si="446"/>
        <v>Food</v>
      </c>
      <c r="W5736" t="s">
        <v>43</v>
      </c>
      <c r="X5736" t="b">
        <f t="shared" si="448"/>
        <v>1</v>
      </c>
      <c r="Y5736">
        <f t="shared" si="447"/>
        <v>1.5</v>
      </c>
      <c r="Z5736" s="2">
        <f t="shared" si="449"/>
        <v>1</v>
      </c>
      <c r="AA5736" t="s">
        <v>265</v>
      </c>
      <c r="AB5736" t="s">
        <v>122</v>
      </c>
      <c r="AD5736" t="s">
        <v>109</v>
      </c>
      <c r="AE5736" t="s">
        <v>851</v>
      </c>
      <c r="AF5736">
        <v>2022</v>
      </c>
    </row>
    <row r="5737" spans="1:32" x14ac:dyDescent="0.25">
      <c r="A5737" t="s">
        <v>29</v>
      </c>
      <c r="B5737" t="s">
        <v>67</v>
      </c>
      <c r="C5737" t="s">
        <v>68</v>
      </c>
      <c r="D5737" t="s">
        <v>69</v>
      </c>
      <c r="E5737">
        <f>_xlfn.XLOOKUP(Table1[[#This Row],[Location]],'Location analysis'!A:A,'Location analysis'!B:B)</f>
        <v>40.435699999999997</v>
      </c>
      <c r="F5737">
        <f>_xlfn.XLOOKUP(Table1[[#This Row],[Location]],'Location analysis'!A:A,'Location analysis'!C:C)</f>
        <v>-74.125200000000007</v>
      </c>
      <c r="G5737" t="s">
        <v>128</v>
      </c>
      <c r="H5737" t="s">
        <v>43</v>
      </c>
      <c r="I5737">
        <v>15502351900</v>
      </c>
      <c r="J5737" t="s">
        <v>850</v>
      </c>
      <c r="K5737" t="s">
        <v>36</v>
      </c>
      <c r="L5737">
        <v>121</v>
      </c>
      <c r="M5737">
        <v>1.5</v>
      </c>
      <c r="N5737">
        <v>1</v>
      </c>
      <c r="O5737">
        <v>121</v>
      </c>
      <c r="P5737">
        <v>1.5</v>
      </c>
      <c r="Q5737">
        <v>1</v>
      </c>
      <c r="R5737">
        <v>1.5</v>
      </c>
      <c r="S5737">
        <v>5.5</v>
      </c>
      <c r="T5737" s="1">
        <v>44782</v>
      </c>
      <c r="U5737" t="str">
        <f t="shared" si="445"/>
        <v>SunChips Multigrain - Salsa</v>
      </c>
      <c r="V5737" t="str">
        <f t="shared" si="446"/>
        <v>Food</v>
      </c>
      <c r="W5737" t="s">
        <v>43</v>
      </c>
      <c r="X5737" t="b">
        <f t="shared" si="448"/>
        <v>1</v>
      </c>
      <c r="Y5737">
        <f t="shared" si="447"/>
        <v>1.5</v>
      </c>
      <c r="Z5737" s="2">
        <f t="shared" si="449"/>
        <v>1</v>
      </c>
      <c r="AA5737" t="s">
        <v>129</v>
      </c>
      <c r="AB5737" t="s">
        <v>130</v>
      </c>
      <c r="AD5737" t="s">
        <v>109</v>
      </c>
      <c r="AE5737" t="s">
        <v>851</v>
      </c>
      <c r="AF5737">
        <v>2022</v>
      </c>
    </row>
    <row r="5738" spans="1:32" x14ac:dyDescent="0.25">
      <c r="A5738" t="s">
        <v>29</v>
      </c>
      <c r="B5738" t="s">
        <v>67</v>
      </c>
      <c r="C5738" t="s">
        <v>68</v>
      </c>
      <c r="D5738" t="s">
        <v>69</v>
      </c>
      <c r="E5738">
        <f>_xlfn.XLOOKUP(Table1[[#This Row],[Location]],'Location analysis'!A:A,'Location analysis'!B:B)</f>
        <v>40.435699999999997</v>
      </c>
      <c r="F5738">
        <f>_xlfn.XLOOKUP(Table1[[#This Row],[Location]],'Location analysis'!A:A,'Location analysis'!C:C)</f>
        <v>-74.125200000000007</v>
      </c>
      <c r="G5738" t="s">
        <v>688</v>
      </c>
      <c r="H5738" t="s">
        <v>43</v>
      </c>
      <c r="I5738">
        <v>15502600980</v>
      </c>
      <c r="J5738" t="s">
        <v>850</v>
      </c>
      <c r="K5738" t="s">
        <v>36</v>
      </c>
      <c r="L5738">
        <v>131</v>
      </c>
      <c r="M5738">
        <v>1.5</v>
      </c>
      <c r="N5738">
        <v>2</v>
      </c>
      <c r="O5738">
        <v>131</v>
      </c>
      <c r="P5738">
        <v>1.5</v>
      </c>
      <c r="Q5738">
        <v>2</v>
      </c>
      <c r="R5738">
        <v>3</v>
      </c>
      <c r="S5738">
        <v>3</v>
      </c>
      <c r="T5738" s="1">
        <v>44783</v>
      </c>
      <c r="U5738" t="str">
        <f t="shared" si="445"/>
        <v>Nature's Bakery Fig Bar - Blueberry</v>
      </c>
      <c r="V5738" t="str">
        <f t="shared" si="446"/>
        <v>Food</v>
      </c>
      <c r="W5738" t="s">
        <v>43</v>
      </c>
      <c r="X5738" t="b">
        <f t="shared" si="448"/>
        <v>1</v>
      </c>
      <c r="Y5738">
        <f t="shared" si="447"/>
        <v>1.5</v>
      </c>
      <c r="Z5738" s="2">
        <f t="shared" si="449"/>
        <v>1</v>
      </c>
      <c r="AA5738" t="s">
        <v>690</v>
      </c>
      <c r="AB5738" t="s">
        <v>222</v>
      </c>
      <c r="AD5738" t="s">
        <v>109</v>
      </c>
      <c r="AE5738" t="s">
        <v>851</v>
      </c>
      <c r="AF5738">
        <v>2022</v>
      </c>
    </row>
    <row r="5739" spans="1:32" x14ac:dyDescent="0.25">
      <c r="A5739" t="s">
        <v>29</v>
      </c>
      <c r="B5739" t="s">
        <v>67</v>
      </c>
      <c r="C5739" t="s">
        <v>68</v>
      </c>
      <c r="D5739" t="s">
        <v>69</v>
      </c>
      <c r="E5739">
        <f>_xlfn.XLOOKUP(Table1[[#This Row],[Location]],'Location analysis'!A:A,'Location analysis'!B:B)</f>
        <v>40.435699999999997</v>
      </c>
      <c r="F5739">
        <f>_xlfn.XLOOKUP(Table1[[#This Row],[Location]],'Location analysis'!A:A,'Location analysis'!C:C)</f>
        <v>-74.125200000000007</v>
      </c>
      <c r="G5739" t="s">
        <v>688</v>
      </c>
      <c r="H5739" t="s">
        <v>43</v>
      </c>
      <c r="I5739">
        <v>15502604763</v>
      </c>
      <c r="J5739" t="s">
        <v>850</v>
      </c>
      <c r="K5739" t="s">
        <v>51</v>
      </c>
      <c r="L5739">
        <v>131</v>
      </c>
      <c r="M5739">
        <v>1.5</v>
      </c>
      <c r="N5739">
        <v>1</v>
      </c>
      <c r="O5739">
        <v>131</v>
      </c>
      <c r="P5739">
        <v>1.5</v>
      </c>
      <c r="Q5739">
        <v>1</v>
      </c>
      <c r="R5739">
        <v>1.5</v>
      </c>
      <c r="S5739">
        <v>1.5</v>
      </c>
      <c r="T5739" s="1">
        <v>44783</v>
      </c>
      <c r="U5739" t="str">
        <f t="shared" si="445"/>
        <v>Nature's Bakery Fig Bar - Blueberry</v>
      </c>
      <c r="V5739" t="str">
        <f t="shared" si="446"/>
        <v>Food</v>
      </c>
      <c r="W5739" t="s">
        <v>43</v>
      </c>
      <c r="X5739" t="b">
        <f t="shared" si="448"/>
        <v>1</v>
      </c>
      <c r="Y5739">
        <f t="shared" si="447"/>
        <v>1.5</v>
      </c>
      <c r="Z5739" s="2">
        <f t="shared" si="449"/>
        <v>1</v>
      </c>
      <c r="AA5739" t="s">
        <v>690</v>
      </c>
      <c r="AB5739" t="s">
        <v>222</v>
      </c>
      <c r="AD5739" t="s">
        <v>109</v>
      </c>
      <c r="AE5739" t="s">
        <v>851</v>
      </c>
      <c r="AF5739">
        <v>2022</v>
      </c>
    </row>
    <row r="5740" spans="1:32" x14ac:dyDescent="0.25">
      <c r="A5740" t="s">
        <v>29</v>
      </c>
      <c r="B5740" t="s">
        <v>67</v>
      </c>
      <c r="C5740" t="s">
        <v>68</v>
      </c>
      <c r="D5740" t="s">
        <v>69</v>
      </c>
      <c r="E5740">
        <f>_xlfn.XLOOKUP(Table1[[#This Row],[Location]],'Location analysis'!A:A,'Location analysis'!B:B)</f>
        <v>40.435699999999997</v>
      </c>
      <c r="F5740">
        <f>_xlfn.XLOOKUP(Table1[[#This Row],[Location]],'Location analysis'!A:A,'Location analysis'!C:C)</f>
        <v>-74.125200000000007</v>
      </c>
      <c r="G5740" t="s">
        <v>688</v>
      </c>
      <c r="H5740" t="s">
        <v>43</v>
      </c>
      <c r="I5740">
        <v>15502605621</v>
      </c>
      <c r="J5740" t="s">
        <v>850</v>
      </c>
      <c r="K5740" t="s">
        <v>51</v>
      </c>
      <c r="L5740">
        <v>131</v>
      </c>
      <c r="M5740">
        <v>1.5</v>
      </c>
      <c r="N5740">
        <v>1</v>
      </c>
      <c r="O5740">
        <v>131</v>
      </c>
      <c r="P5740">
        <v>1.5</v>
      </c>
      <c r="Q5740">
        <v>1</v>
      </c>
      <c r="R5740">
        <v>1.5</v>
      </c>
      <c r="S5740">
        <v>1.5</v>
      </c>
      <c r="T5740" s="1">
        <v>44783</v>
      </c>
      <c r="U5740" t="str">
        <f t="shared" si="445"/>
        <v>Nature's Bakery Fig Bar - Blueberry</v>
      </c>
      <c r="V5740" t="str">
        <f t="shared" si="446"/>
        <v>Food</v>
      </c>
      <c r="W5740" t="s">
        <v>43</v>
      </c>
      <c r="X5740" t="b">
        <f t="shared" si="448"/>
        <v>1</v>
      </c>
      <c r="Y5740">
        <f t="shared" si="447"/>
        <v>1.5</v>
      </c>
      <c r="Z5740" s="2">
        <f t="shared" si="449"/>
        <v>1</v>
      </c>
      <c r="AA5740" t="s">
        <v>690</v>
      </c>
      <c r="AB5740" t="s">
        <v>222</v>
      </c>
      <c r="AD5740" t="s">
        <v>109</v>
      </c>
      <c r="AE5740" t="s">
        <v>851</v>
      </c>
      <c r="AF5740">
        <v>2022</v>
      </c>
    </row>
    <row r="5741" spans="1:32" x14ac:dyDescent="0.25">
      <c r="A5741" t="s">
        <v>29</v>
      </c>
      <c r="B5741" t="s">
        <v>67</v>
      </c>
      <c r="C5741" t="s">
        <v>68</v>
      </c>
      <c r="D5741" t="s">
        <v>69</v>
      </c>
      <c r="E5741">
        <f>_xlfn.XLOOKUP(Table1[[#This Row],[Location]],'Location analysis'!A:A,'Location analysis'!B:B)</f>
        <v>40.435699999999997</v>
      </c>
      <c r="F5741">
        <f>_xlfn.XLOOKUP(Table1[[#This Row],[Location]],'Location analysis'!A:A,'Location analysis'!C:C)</f>
        <v>-74.125200000000007</v>
      </c>
      <c r="G5741" t="s">
        <v>694</v>
      </c>
      <c r="H5741" t="s">
        <v>43</v>
      </c>
      <c r="I5741">
        <v>15502698521</v>
      </c>
      <c r="J5741" t="s">
        <v>850</v>
      </c>
      <c r="K5741" t="s">
        <v>36</v>
      </c>
      <c r="L5741">
        <v>130</v>
      </c>
      <c r="M5741">
        <v>1.5</v>
      </c>
      <c r="N5741">
        <v>1</v>
      </c>
      <c r="O5741">
        <v>130</v>
      </c>
      <c r="P5741">
        <v>1.5</v>
      </c>
      <c r="Q5741">
        <v>1</v>
      </c>
      <c r="R5741">
        <v>1.5</v>
      </c>
      <c r="S5741">
        <v>3</v>
      </c>
      <c r="T5741" s="1">
        <v>44783</v>
      </c>
      <c r="U5741" t="str">
        <f t="shared" si="445"/>
        <v>Nature's Bakery Fig Bar - Raspberry</v>
      </c>
      <c r="V5741" t="str">
        <f t="shared" si="446"/>
        <v>Food</v>
      </c>
      <c r="W5741" t="s">
        <v>43</v>
      </c>
      <c r="X5741" t="b">
        <f t="shared" si="448"/>
        <v>1</v>
      </c>
      <c r="Y5741">
        <f t="shared" si="447"/>
        <v>1.5</v>
      </c>
      <c r="Z5741" s="2">
        <f t="shared" si="449"/>
        <v>1</v>
      </c>
      <c r="AA5741" t="s">
        <v>690</v>
      </c>
      <c r="AB5741" t="s">
        <v>144</v>
      </c>
      <c r="AD5741" t="s">
        <v>109</v>
      </c>
      <c r="AE5741" t="s">
        <v>851</v>
      </c>
      <c r="AF5741">
        <v>2022</v>
      </c>
    </row>
    <row r="5742" spans="1:32" x14ac:dyDescent="0.25">
      <c r="A5742" t="s">
        <v>29</v>
      </c>
      <c r="B5742" t="s">
        <v>67</v>
      </c>
      <c r="C5742" t="s">
        <v>68</v>
      </c>
      <c r="D5742" t="s">
        <v>69</v>
      </c>
      <c r="E5742">
        <f>_xlfn.XLOOKUP(Table1[[#This Row],[Location]],'Location analysis'!A:A,'Location analysis'!B:B)</f>
        <v>40.435699999999997</v>
      </c>
      <c r="F5742">
        <f>_xlfn.XLOOKUP(Table1[[#This Row],[Location]],'Location analysis'!A:A,'Location analysis'!C:C)</f>
        <v>-74.125200000000007</v>
      </c>
      <c r="G5742" t="s">
        <v>688</v>
      </c>
      <c r="H5742" t="s">
        <v>43</v>
      </c>
      <c r="I5742">
        <v>15502698521</v>
      </c>
      <c r="J5742" t="s">
        <v>850</v>
      </c>
      <c r="K5742" t="s">
        <v>36</v>
      </c>
      <c r="L5742">
        <v>131</v>
      </c>
      <c r="M5742">
        <v>1.5</v>
      </c>
      <c r="N5742">
        <v>1</v>
      </c>
      <c r="O5742">
        <v>131</v>
      </c>
      <c r="P5742">
        <v>1.5</v>
      </c>
      <c r="Q5742">
        <v>1</v>
      </c>
      <c r="R5742">
        <v>1.5</v>
      </c>
      <c r="S5742">
        <v>3</v>
      </c>
      <c r="T5742" s="1">
        <v>44783</v>
      </c>
      <c r="U5742" t="str">
        <f t="shared" si="445"/>
        <v>Nature's Bakery Fig Bar - Blueberry</v>
      </c>
      <c r="V5742" t="str">
        <f t="shared" si="446"/>
        <v>Food</v>
      </c>
      <c r="W5742" t="s">
        <v>43</v>
      </c>
      <c r="X5742" t="b">
        <f t="shared" si="448"/>
        <v>1</v>
      </c>
      <c r="Y5742">
        <f t="shared" si="447"/>
        <v>1.5</v>
      </c>
      <c r="Z5742" s="2">
        <f t="shared" si="449"/>
        <v>1</v>
      </c>
      <c r="AA5742" t="s">
        <v>690</v>
      </c>
      <c r="AB5742" t="s">
        <v>222</v>
      </c>
      <c r="AD5742" t="s">
        <v>109</v>
      </c>
      <c r="AE5742" t="s">
        <v>851</v>
      </c>
      <c r="AF5742">
        <v>2022</v>
      </c>
    </row>
    <row r="5743" spans="1:32" x14ac:dyDescent="0.25">
      <c r="A5743" t="s">
        <v>29</v>
      </c>
      <c r="B5743" t="s">
        <v>62</v>
      </c>
      <c r="C5743" t="s">
        <v>63</v>
      </c>
      <c r="D5743" t="s">
        <v>64</v>
      </c>
      <c r="E5743">
        <f>_xlfn.XLOOKUP(Table1[[#This Row],[Location]],'Location analysis'!A:A,'Location analysis'!B:B)</f>
        <v>40.091900000000003</v>
      </c>
      <c r="F5743">
        <f>_xlfn.XLOOKUP(Table1[[#This Row],[Location]],'Location analysis'!A:A,'Location analysis'!C:C)</f>
        <v>-74.358699999999999</v>
      </c>
      <c r="G5743" t="s">
        <v>106</v>
      </c>
      <c r="H5743" t="s">
        <v>43</v>
      </c>
      <c r="I5743">
        <v>15502791515</v>
      </c>
      <c r="J5743" t="s">
        <v>850</v>
      </c>
      <c r="K5743" t="s">
        <v>36</v>
      </c>
      <c r="L5743">
        <v>121</v>
      </c>
      <c r="M5743">
        <v>1.5</v>
      </c>
      <c r="N5743">
        <v>2</v>
      </c>
      <c r="O5743">
        <v>121</v>
      </c>
      <c r="P5743">
        <v>1.5</v>
      </c>
      <c r="Q5743">
        <v>2</v>
      </c>
      <c r="R5743">
        <v>3</v>
      </c>
      <c r="S5743">
        <v>3</v>
      </c>
      <c r="T5743" s="1">
        <v>44783</v>
      </c>
      <c r="U5743" t="str">
        <f t="shared" si="445"/>
        <v>Oreo Mini</v>
      </c>
      <c r="V5743" t="str">
        <f t="shared" si="446"/>
        <v>Food</v>
      </c>
      <c r="W5743" t="s">
        <v>43</v>
      </c>
      <c r="X5743" t="b">
        <f t="shared" si="448"/>
        <v>1</v>
      </c>
      <c r="Y5743">
        <f t="shared" si="447"/>
        <v>1.5</v>
      </c>
      <c r="Z5743" s="2">
        <f t="shared" si="449"/>
        <v>1</v>
      </c>
      <c r="AA5743" t="s">
        <v>106</v>
      </c>
      <c r="AD5743" t="s">
        <v>109</v>
      </c>
      <c r="AE5743" t="s">
        <v>851</v>
      </c>
      <c r="AF5743">
        <v>2022</v>
      </c>
    </row>
    <row r="5744" spans="1:32" x14ac:dyDescent="0.25">
      <c r="A5744" t="s">
        <v>29</v>
      </c>
      <c r="B5744" t="s">
        <v>67</v>
      </c>
      <c r="C5744" t="s">
        <v>68</v>
      </c>
      <c r="D5744" t="s">
        <v>69</v>
      </c>
      <c r="E5744">
        <f>_xlfn.XLOOKUP(Table1[[#This Row],[Location]],'Location analysis'!A:A,'Location analysis'!B:B)</f>
        <v>40.435699999999997</v>
      </c>
      <c r="F5744">
        <f>_xlfn.XLOOKUP(Table1[[#This Row],[Location]],'Location analysis'!A:A,'Location analysis'!C:C)</f>
        <v>-74.125200000000007</v>
      </c>
      <c r="G5744" t="s">
        <v>831</v>
      </c>
      <c r="H5744" t="s">
        <v>49</v>
      </c>
      <c r="I5744">
        <v>15502822947</v>
      </c>
      <c r="J5744" t="s">
        <v>850</v>
      </c>
      <c r="K5744" t="s">
        <v>36</v>
      </c>
      <c r="L5744">
        <v>147</v>
      </c>
      <c r="M5744">
        <v>2.5</v>
      </c>
      <c r="N5744">
        <v>1</v>
      </c>
      <c r="O5744">
        <v>147</v>
      </c>
      <c r="P5744">
        <v>2.5</v>
      </c>
      <c r="Q5744">
        <v>1</v>
      </c>
      <c r="R5744">
        <v>2.5</v>
      </c>
      <c r="S5744">
        <v>2.5</v>
      </c>
      <c r="T5744" s="1">
        <v>44783</v>
      </c>
      <c r="U5744" t="str">
        <f t="shared" si="445"/>
        <v>Snapple Lemonade - black berry</v>
      </c>
      <c r="V5744" t="str">
        <f t="shared" si="446"/>
        <v>Non Carbonated</v>
      </c>
      <c r="W5744" t="s">
        <v>49</v>
      </c>
      <c r="X5744" t="b">
        <f t="shared" si="448"/>
        <v>1</v>
      </c>
      <c r="Y5744">
        <f t="shared" si="447"/>
        <v>2.5</v>
      </c>
      <c r="Z5744" s="2">
        <f t="shared" si="449"/>
        <v>1.6666666666666667</v>
      </c>
      <c r="AA5744" t="s">
        <v>832</v>
      </c>
      <c r="AB5744" t="s">
        <v>833</v>
      </c>
      <c r="AD5744" t="s">
        <v>109</v>
      </c>
      <c r="AE5744" t="s">
        <v>851</v>
      </c>
      <c r="AF5744">
        <v>2022</v>
      </c>
    </row>
    <row r="5745" spans="1:32" x14ac:dyDescent="0.25">
      <c r="A5745" t="s">
        <v>29</v>
      </c>
      <c r="B5745" t="s">
        <v>67</v>
      </c>
      <c r="C5745" t="s">
        <v>68</v>
      </c>
      <c r="D5745" t="s">
        <v>69</v>
      </c>
      <c r="E5745">
        <f>_xlfn.XLOOKUP(Table1[[#This Row],[Location]],'Location analysis'!A:A,'Location analysis'!B:B)</f>
        <v>40.435699999999997</v>
      </c>
      <c r="F5745">
        <f>_xlfn.XLOOKUP(Table1[[#This Row],[Location]],'Location analysis'!A:A,'Location analysis'!C:C)</f>
        <v>-74.125200000000007</v>
      </c>
      <c r="G5745" t="s">
        <v>185</v>
      </c>
      <c r="H5745" t="s">
        <v>34</v>
      </c>
      <c r="I5745">
        <v>15502958383</v>
      </c>
      <c r="J5745" t="s">
        <v>850</v>
      </c>
      <c r="K5745" t="s">
        <v>36</v>
      </c>
      <c r="L5745">
        <v>148</v>
      </c>
      <c r="M5745">
        <v>3.5</v>
      </c>
      <c r="N5745">
        <v>1</v>
      </c>
      <c r="O5745">
        <v>148</v>
      </c>
      <c r="P5745">
        <v>3.5</v>
      </c>
      <c r="Q5745">
        <v>1</v>
      </c>
      <c r="R5745">
        <v>3.5</v>
      </c>
      <c r="S5745">
        <v>3.5</v>
      </c>
      <c r="T5745" s="1">
        <v>44783</v>
      </c>
      <c r="U5745" t="str">
        <f t="shared" si="445"/>
        <v>Red Bull - Original</v>
      </c>
      <c r="V5745" t="str">
        <f t="shared" si="446"/>
        <v>Carbonated</v>
      </c>
      <c r="W5745" t="s">
        <v>34</v>
      </c>
      <c r="X5745" t="b">
        <f t="shared" si="448"/>
        <v>1</v>
      </c>
      <c r="Y5745">
        <f t="shared" si="447"/>
        <v>3.5</v>
      </c>
      <c r="Z5745" s="2">
        <f t="shared" si="449"/>
        <v>2.3333333333333335</v>
      </c>
      <c r="AA5745" t="s">
        <v>37</v>
      </c>
      <c r="AB5745" t="s">
        <v>150</v>
      </c>
      <c r="AD5745" t="s">
        <v>109</v>
      </c>
      <c r="AE5745" t="s">
        <v>851</v>
      </c>
      <c r="AF5745">
        <v>2022</v>
      </c>
    </row>
    <row r="5746" spans="1:32" x14ac:dyDescent="0.25">
      <c r="A5746" t="s">
        <v>29</v>
      </c>
      <c r="B5746" t="s">
        <v>67</v>
      </c>
      <c r="C5746" t="s">
        <v>68</v>
      </c>
      <c r="D5746" t="s">
        <v>69</v>
      </c>
      <c r="E5746">
        <f>_xlfn.XLOOKUP(Table1[[#This Row],[Location]],'Location analysis'!A:A,'Location analysis'!B:B)</f>
        <v>40.435699999999997</v>
      </c>
      <c r="F5746">
        <f>_xlfn.XLOOKUP(Table1[[#This Row],[Location]],'Location analysis'!A:A,'Location analysis'!C:C)</f>
        <v>-74.125200000000007</v>
      </c>
      <c r="G5746" t="s">
        <v>831</v>
      </c>
      <c r="H5746" t="s">
        <v>49</v>
      </c>
      <c r="I5746">
        <v>15503395711</v>
      </c>
      <c r="J5746" t="s">
        <v>850</v>
      </c>
      <c r="K5746" t="s">
        <v>36</v>
      </c>
      <c r="L5746">
        <v>147</v>
      </c>
      <c r="M5746">
        <v>2.5</v>
      </c>
      <c r="N5746">
        <v>1</v>
      </c>
      <c r="O5746">
        <v>147</v>
      </c>
      <c r="P5746">
        <v>2.5</v>
      </c>
      <c r="Q5746">
        <v>1</v>
      </c>
      <c r="R5746">
        <v>2.5</v>
      </c>
      <c r="S5746">
        <v>2.5</v>
      </c>
      <c r="T5746" s="1">
        <v>44783</v>
      </c>
      <c r="U5746" t="str">
        <f t="shared" si="445"/>
        <v>Snapple Lemonade - black berry</v>
      </c>
      <c r="V5746" t="str">
        <f t="shared" si="446"/>
        <v>Non Carbonated</v>
      </c>
      <c r="W5746" t="s">
        <v>49</v>
      </c>
      <c r="X5746" t="b">
        <f t="shared" si="448"/>
        <v>1</v>
      </c>
      <c r="Y5746">
        <f t="shared" si="447"/>
        <v>2.5</v>
      </c>
      <c r="Z5746" s="2">
        <f t="shared" si="449"/>
        <v>1.6666666666666667</v>
      </c>
      <c r="AA5746" t="s">
        <v>832</v>
      </c>
      <c r="AB5746" t="s">
        <v>833</v>
      </c>
      <c r="AD5746" t="s">
        <v>109</v>
      </c>
      <c r="AE5746" t="s">
        <v>851</v>
      </c>
      <c r="AF5746">
        <v>2022</v>
      </c>
    </row>
    <row r="5747" spans="1:32" x14ac:dyDescent="0.25">
      <c r="A5747" t="s">
        <v>29</v>
      </c>
      <c r="B5747" t="s">
        <v>67</v>
      </c>
      <c r="C5747" t="s">
        <v>68</v>
      </c>
      <c r="D5747" t="s">
        <v>69</v>
      </c>
      <c r="E5747">
        <f>_xlfn.XLOOKUP(Table1[[#This Row],[Location]],'Location analysis'!A:A,'Location analysis'!B:B)</f>
        <v>40.435699999999997</v>
      </c>
      <c r="F5747">
        <f>_xlfn.XLOOKUP(Table1[[#This Row],[Location]],'Location analysis'!A:A,'Location analysis'!C:C)</f>
        <v>-74.125200000000007</v>
      </c>
      <c r="G5747" t="s">
        <v>259</v>
      </c>
      <c r="H5747" t="s">
        <v>34</v>
      </c>
      <c r="I5747">
        <v>15503399884</v>
      </c>
      <c r="J5747" t="s">
        <v>850</v>
      </c>
      <c r="K5747" t="s">
        <v>36</v>
      </c>
      <c r="L5747">
        <v>140</v>
      </c>
      <c r="M5747">
        <v>1.5</v>
      </c>
      <c r="N5747">
        <v>1</v>
      </c>
      <c r="O5747">
        <v>140</v>
      </c>
      <c r="P5747">
        <v>1.5</v>
      </c>
      <c r="Q5747">
        <v>1</v>
      </c>
      <c r="R5747">
        <v>1.5</v>
      </c>
      <c r="S5747">
        <v>1.5</v>
      </c>
      <c r="T5747" s="1">
        <v>44783</v>
      </c>
      <c r="U5747" t="str">
        <f t="shared" si="445"/>
        <v>Sunkist Soda - Orange</v>
      </c>
      <c r="V5747" t="str">
        <f t="shared" si="446"/>
        <v>Carbonated</v>
      </c>
      <c r="W5747" t="s">
        <v>34</v>
      </c>
      <c r="X5747" t="b">
        <f t="shared" si="448"/>
        <v>1</v>
      </c>
      <c r="Y5747">
        <f t="shared" si="447"/>
        <v>1.5</v>
      </c>
      <c r="Z5747" s="2">
        <f t="shared" si="449"/>
        <v>1</v>
      </c>
      <c r="AA5747" t="s">
        <v>260</v>
      </c>
      <c r="AB5747" t="s">
        <v>261</v>
      </c>
      <c r="AD5747" t="s">
        <v>109</v>
      </c>
      <c r="AE5747" t="s">
        <v>851</v>
      </c>
      <c r="AF5747">
        <v>2022</v>
      </c>
    </row>
    <row r="5748" spans="1:32" x14ac:dyDescent="0.25">
      <c r="A5748" t="s">
        <v>29</v>
      </c>
      <c r="B5748" t="s">
        <v>394</v>
      </c>
      <c r="C5748" t="s">
        <v>395</v>
      </c>
      <c r="D5748" t="s">
        <v>396</v>
      </c>
      <c r="E5748">
        <f>_xlfn.XLOOKUP(Table1[[#This Row],[Location]],'Location analysis'!A:A,'Location analysis'!B:B)</f>
        <v>40.416893999999999</v>
      </c>
      <c r="F5748">
        <f>_xlfn.XLOOKUP(Table1[[#This Row],[Location]],'Location analysis'!A:A,'Location analysis'!C:C)</f>
        <v>-74.420399000000003</v>
      </c>
      <c r="G5748" t="s">
        <v>397</v>
      </c>
      <c r="H5748" t="s">
        <v>49</v>
      </c>
      <c r="I5748">
        <v>15504203888</v>
      </c>
      <c r="J5748" t="s">
        <v>850</v>
      </c>
      <c r="K5748" t="s">
        <v>36</v>
      </c>
      <c r="L5748">
        <v>146</v>
      </c>
      <c r="M5748">
        <v>3.5</v>
      </c>
      <c r="N5748">
        <v>1</v>
      </c>
      <c r="O5748">
        <v>146</v>
      </c>
      <c r="P5748">
        <v>3.5</v>
      </c>
      <c r="Q5748">
        <v>1</v>
      </c>
      <c r="R5748">
        <v>3.5</v>
      </c>
      <c r="S5748">
        <v>3.5</v>
      </c>
      <c r="T5748" s="1">
        <v>44783</v>
      </c>
      <c r="U5748" t="str">
        <f t="shared" si="445"/>
        <v>Starbucks Doubleshot Energy - Mocha</v>
      </c>
      <c r="V5748" t="str">
        <f t="shared" si="446"/>
        <v>Non Carbonated</v>
      </c>
      <c r="W5748" t="s">
        <v>49</v>
      </c>
      <c r="X5748" t="b">
        <f t="shared" si="448"/>
        <v>1</v>
      </c>
      <c r="Y5748">
        <f t="shared" si="447"/>
        <v>3.5</v>
      </c>
      <c r="Z5748" s="2">
        <f t="shared" si="449"/>
        <v>2.3333333333333335</v>
      </c>
      <c r="AA5748" t="s">
        <v>398</v>
      </c>
      <c r="AB5748" t="s">
        <v>399</v>
      </c>
      <c r="AD5748" t="s">
        <v>109</v>
      </c>
      <c r="AE5748" t="s">
        <v>851</v>
      </c>
      <c r="AF5748">
        <v>2022</v>
      </c>
    </row>
    <row r="5749" spans="1:32" x14ac:dyDescent="0.25">
      <c r="A5749" t="s">
        <v>29</v>
      </c>
      <c r="B5749" t="s">
        <v>67</v>
      </c>
      <c r="C5749" t="s">
        <v>68</v>
      </c>
      <c r="D5749" t="s">
        <v>69</v>
      </c>
      <c r="E5749">
        <f>_xlfn.XLOOKUP(Table1[[#This Row],[Location]],'Location analysis'!A:A,'Location analysis'!B:B)</f>
        <v>40.435699999999997</v>
      </c>
      <c r="F5749">
        <f>_xlfn.XLOOKUP(Table1[[#This Row],[Location]],'Location analysis'!A:A,'Location analysis'!C:C)</f>
        <v>-74.125200000000007</v>
      </c>
      <c r="G5749" t="s">
        <v>185</v>
      </c>
      <c r="H5749" t="s">
        <v>34</v>
      </c>
      <c r="I5749">
        <v>15504192033</v>
      </c>
      <c r="J5749" t="s">
        <v>850</v>
      </c>
      <c r="K5749" t="s">
        <v>36</v>
      </c>
      <c r="L5749">
        <v>148</v>
      </c>
      <c r="M5749">
        <v>3.5</v>
      </c>
      <c r="N5749">
        <v>1</v>
      </c>
      <c r="O5749">
        <v>148</v>
      </c>
      <c r="P5749">
        <v>3.5</v>
      </c>
      <c r="Q5749">
        <v>1</v>
      </c>
      <c r="R5749">
        <v>3.5</v>
      </c>
      <c r="S5749">
        <v>3.5</v>
      </c>
      <c r="T5749" s="1">
        <v>44783</v>
      </c>
      <c r="U5749" t="str">
        <f t="shared" si="445"/>
        <v>Red Bull - Original</v>
      </c>
      <c r="V5749" t="str">
        <f t="shared" si="446"/>
        <v>Carbonated</v>
      </c>
      <c r="W5749" t="s">
        <v>34</v>
      </c>
      <c r="X5749" t="b">
        <f t="shared" si="448"/>
        <v>1</v>
      </c>
      <c r="Y5749">
        <f t="shared" si="447"/>
        <v>3.5</v>
      </c>
      <c r="Z5749" s="2">
        <f t="shared" si="449"/>
        <v>2.3333333333333335</v>
      </c>
      <c r="AA5749" t="s">
        <v>37</v>
      </c>
      <c r="AB5749" t="s">
        <v>150</v>
      </c>
      <c r="AD5749" t="s">
        <v>109</v>
      </c>
      <c r="AE5749" t="s">
        <v>851</v>
      </c>
      <c r="AF5749">
        <v>2022</v>
      </c>
    </row>
    <row r="5750" spans="1:32" x14ac:dyDescent="0.25">
      <c r="A5750" t="s">
        <v>29</v>
      </c>
      <c r="B5750" t="s">
        <v>46</v>
      </c>
      <c r="C5750" t="s">
        <v>31</v>
      </c>
      <c r="D5750" t="s">
        <v>47</v>
      </c>
      <c r="E5750">
        <f>_xlfn.XLOOKUP(Table1[[#This Row],[Location]],'Location analysis'!A:A,'Location analysis'!B:B)</f>
        <v>40.423690999999998</v>
      </c>
      <c r="F5750">
        <f>_xlfn.XLOOKUP(Table1[[#This Row],[Location]],'Location analysis'!A:A,'Location analysis'!C:C)</f>
        <v>-74.380831999999998</v>
      </c>
      <c r="G5750" t="s">
        <v>182</v>
      </c>
      <c r="H5750" t="s">
        <v>34</v>
      </c>
      <c r="I5750">
        <v>15504826076</v>
      </c>
      <c r="J5750" t="s">
        <v>850</v>
      </c>
      <c r="K5750" t="s">
        <v>51</v>
      </c>
      <c r="L5750">
        <v>140</v>
      </c>
      <c r="M5750">
        <v>1.5</v>
      </c>
      <c r="N5750">
        <v>1</v>
      </c>
      <c r="O5750">
        <v>140</v>
      </c>
      <c r="P5750">
        <v>1.5</v>
      </c>
      <c r="Q5750">
        <v>1</v>
      </c>
      <c r="R5750">
        <v>1.5</v>
      </c>
      <c r="S5750">
        <v>1.5</v>
      </c>
      <c r="T5750" s="1">
        <v>44783</v>
      </c>
      <c r="U5750" t="str">
        <f t="shared" si="445"/>
        <v>Coca Cola - Zero Sugar</v>
      </c>
      <c r="V5750" t="str">
        <f t="shared" si="446"/>
        <v>Carbonated</v>
      </c>
      <c r="W5750" t="s">
        <v>34</v>
      </c>
      <c r="X5750" t="b">
        <f t="shared" si="448"/>
        <v>1</v>
      </c>
      <c r="Y5750">
        <f t="shared" si="447"/>
        <v>1.5</v>
      </c>
      <c r="Z5750" s="2">
        <f t="shared" si="449"/>
        <v>1</v>
      </c>
      <c r="AA5750" t="s">
        <v>183</v>
      </c>
      <c r="AB5750" t="s">
        <v>184</v>
      </c>
      <c r="AD5750" t="s">
        <v>109</v>
      </c>
      <c r="AE5750" t="s">
        <v>851</v>
      </c>
      <c r="AF5750">
        <v>2022</v>
      </c>
    </row>
    <row r="5751" spans="1:32" x14ac:dyDescent="0.25">
      <c r="A5751" t="s">
        <v>29</v>
      </c>
      <c r="B5751" t="s">
        <v>62</v>
      </c>
      <c r="C5751" t="s">
        <v>63</v>
      </c>
      <c r="D5751" t="s">
        <v>64</v>
      </c>
      <c r="E5751">
        <f>_xlfn.XLOOKUP(Table1[[#This Row],[Location]],'Location analysis'!A:A,'Location analysis'!B:B)</f>
        <v>40.091900000000003</v>
      </c>
      <c r="F5751">
        <f>_xlfn.XLOOKUP(Table1[[#This Row],[Location]],'Location analysis'!A:A,'Location analysis'!C:C)</f>
        <v>-74.358699999999999</v>
      </c>
      <c r="G5751" t="s">
        <v>442</v>
      </c>
      <c r="H5751" t="s">
        <v>43</v>
      </c>
      <c r="I5751">
        <v>15504975105</v>
      </c>
      <c r="J5751" t="s">
        <v>850</v>
      </c>
      <c r="K5751" t="s">
        <v>51</v>
      </c>
      <c r="L5751">
        <v>137</v>
      </c>
      <c r="M5751">
        <v>2</v>
      </c>
      <c r="N5751">
        <v>1</v>
      </c>
      <c r="O5751">
        <v>137</v>
      </c>
      <c r="P5751">
        <v>2</v>
      </c>
      <c r="Q5751">
        <v>1</v>
      </c>
      <c r="R5751">
        <v>2</v>
      </c>
      <c r="S5751">
        <v>2</v>
      </c>
      <c r="T5751" s="1">
        <v>44783</v>
      </c>
      <c r="U5751" t="str">
        <f t="shared" si="445"/>
        <v>Hungry Buddha - Chocolate Chip</v>
      </c>
      <c r="V5751" t="str">
        <f t="shared" si="446"/>
        <v>Food</v>
      </c>
      <c r="W5751" t="s">
        <v>43</v>
      </c>
      <c r="X5751" t="b">
        <f t="shared" si="448"/>
        <v>1</v>
      </c>
      <c r="Y5751">
        <f t="shared" si="447"/>
        <v>2</v>
      </c>
      <c r="Z5751" s="2">
        <f t="shared" si="449"/>
        <v>1.3333333333333333</v>
      </c>
      <c r="AA5751" t="s">
        <v>443</v>
      </c>
      <c r="AB5751" t="s">
        <v>444</v>
      </c>
      <c r="AD5751" t="s">
        <v>109</v>
      </c>
      <c r="AE5751" t="s">
        <v>851</v>
      </c>
      <c r="AF5751">
        <v>2022</v>
      </c>
    </row>
    <row r="5752" spans="1:32" x14ac:dyDescent="0.25">
      <c r="A5752" t="s">
        <v>29</v>
      </c>
      <c r="B5752" t="s">
        <v>67</v>
      </c>
      <c r="C5752" t="s">
        <v>68</v>
      </c>
      <c r="D5752" t="s">
        <v>69</v>
      </c>
      <c r="E5752">
        <f>_xlfn.XLOOKUP(Table1[[#This Row],[Location]],'Location analysis'!A:A,'Location analysis'!B:B)</f>
        <v>40.435699999999997</v>
      </c>
      <c r="F5752">
        <f>_xlfn.XLOOKUP(Table1[[#This Row],[Location]],'Location analysis'!A:A,'Location analysis'!C:C)</f>
        <v>-74.125200000000007</v>
      </c>
      <c r="G5752" t="s">
        <v>838</v>
      </c>
      <c r="H5752" t="s">
        <v>49</v>
      </c>
      <c r="I5752">
        <v>15505005442</v>
      </c>
      <c r="J5752" t="s">
        <v>850</v>
      </c>
      <c r="K5752" t="s">
        <v>36</v>
      </c>
      <c r="L5752">
        <v>145</v>
      </c>
      <c r="M5752">
        <v>2.5</v>
      </c>
      <c r="N5752">
        <v>1</v>
      </c>
      <c r="O5752">
        <v>145</v>
      </c>
      <c r="P5752">
        <v>2.5</v>
      </c>
      <c r="Q5752">
        <v>1</v>
      </c>
      <c r="R5752">
        <v>2.5</v>
      </c>
      <c r="S5752">
        <v>4</v>
      </c>
      <c r="T5752" s="1">
        <v>44783</v>
      </c>
      <c r="U5752" t="str">
        <f t="shared" si="445"/>
        <v>Snapple Lemonade - pineapple</v>
      </c>
      <c r="V5752" t="str">
        <f t="shared" si="446"/>
        <v>Non Carbonated</v>
      </c>
      <c r="W5752" t="s">
        <v>49</v>
      </c>
      <c r="X5752" t="b">
        <f t="shared" si="448"/>
        <v>1</v>
      </c>
      <c r="Y5752">
        <f t="shared" si="447"/>
        <v>2.5</v>
      </c>
      <c r="Z5752" s="2">
        <f t="shared" si="449"/>
        <v>1.6666666666666667</v>
      </c>
      <c r="AA5752" t="s">
        <v>832</v>
      </c>
      <c r="AB5752" t="s">
        <v>839</v>
      </c>
      <c r="AD5752" t="s">
        <v>109</v>
      </c>
      <c r="AE5752" t="s">
        <v>851</v>
      </c>
      <c r="AF5752">
        <v>2022</v>
      </c>
    </row>
    <row r="5753" spans="1:32" x14ac:dyDescent="0.25">
      <c r="A5753" t="s">
        <v>29</v>
      </c>
      <c r="B5753" t="s">
        <v>67</v>
      </c>
      <c r="C5753" t="s">
        <v>68</v>
      </c>
      <c r="D5753" t="s">
        <v>69</v>
      </c>
      <c r="E5753">
        <f>_xlfn.XLOOKUP(Table1[[#This Row],[Location]],'Location analysis'!A:A,'Location analysis'!B:B)</f>
        <v>40.435699999999997</v>
      </c>
      <c r="F5753">
        <f>_xlfn.XLOOKUP(Table1[[#This Row],[Location]],'Location analysis'!A:A,'Location analysis'!C:C)</f>
        <v>-74.125200000000007</v>
      </c>
      <c r="G5753" t="s">
        <v>350</v>
      </c>
      <c r="H5753" t="s">
        <v>43</v>
      </c>
      <c r="I5753">
        <v>15505005442</v>
      </c>
      <c r="J5753" t="s">
        <v>850</v>
      </c>
      <c r="K5753" t="s">
        <v>36</v>
      </c>
      <c r="L5753">
        <v>125</v>
      </c>
      <c r="M5753">
        <v>1.5</v>
      </c>
      <c r="N5753">
        <v>1</v>
      </c>
      <c r="O5753">
        <v>125</v>
      </c>
      <c r="P5753">
        <v>1.5</v>
      </c>
      <c r="Q5753">
        <v>1</v>
      </c>
      <c r="R5753">
        <v>1.5</v>
      </c>
      <c r="S5753">
        <v>4</v>
      </c>
      <c r="T5753" s="1">
        <v>44783</v>
      </c>
      <c r="U5753" t="str">
        <f t="shared" si="445"/>
        <v>Fritos - Original</v>
      </c>
      <c r="V5753" t="str">
        <f t="shared" si="446"/>
        <v>Food</v>
      </c>
      <c r="W5753" t="s">
        <v>43</v>
      </c>
      <c r="X5753" t="b">
        <f t="shared" si="448"/>
        <v>1</v>
      </c>
      <c r="Y5753">
        <f t="shared" si="447"/>
        <v>1.5</v>
      </c>
      <c r="Z5753" s="2">
        <f t="shared" si="449"/>
        <v>1</v>
      </c>
      <c r="AA5753" t="s">
        <v>351</v>
      </c>
      <c r="AB5753" t="s">
        <v>150</v>
      </c>
      <c r="AD5753" t="s">
        <v>109</v>
      </c>
      <c r="AE5753" t="s">
        <v>851</v>
      </c>
      <c r="AF5753">
        <v>2022</v>
      </c>
    </row>
    <row r="5754" spans="1:32" x14ac:dyDescent="0.25">
      <c r="A5754" t="s">
        <v>29</v>
      </c>
      <c r="B5754" t="s">
        <v>394</v>
      </c>
      <c r="C5754" t="s">
        <v>395</v>
      </c>
      <c r="D5754" t="s">
        <v>396</v>
      </c>
      <c r="E5754">
        <f>_xlfn.XLOOKUP(Table1[[#This Row],[Location]],'Location analysis'!A:A,'Location analysis'!B:B)</f>
        <v>40.416893999999999</v>
      </c>
      <c r="F5754">
        <f>_xlfn.XLOOKUP(Table1[[#This Row],[Location]],'Location analysis'!A:A,'Location analysis'!C:C)</f>
        <v>-74.420399000000003</v>
      </c>
      <c r="G5754" t="s">
        <v>528</v>
      </c>
      <c r="H5754" t="s">
        <v>49</v>
      </c>
      <c r="I5754">
        <v>15505157673</v>
      </c>
      <c r="J5754" t="s">
        <v>850</v>
      </c>
      <c r="K5754" t="s">
        <v>51</v>
      </c>
      <c r="L5754">
        <v>145</v>
      </c>
      <c r="M5754">
        <v>2.75</v>
      </c>
      <c r="N5754">
        <v>1</v>
      </c>
      <c r="O5754">
        <v>145</v>
      </c>
      <c r="P5754">
        <v>2.75</v>
      </c>
      <c r="Q5754">
        <v>1</v>
      </c>
      <c r="R5754">
        <v>2.75</v>
      </c>
      <c r="S5754">
        <v>2.75</v>
      </c>
      <c r="T5754" s="1">
        <v>44783</v>
      </c>
      <c r="U5754" t="str">
        <f t="shared" si="445"/>
        <v>Bai Antioxidant - Tanzania Lemon Super Tea</v>
      </c>
      <c r="V5754" t="str">
        <f t="shared" si="446"/>
        <v>Non Carbonated</v>
      </c>
      <c r="W5754" t="s">
        <v>49</v>
      </c>
      <c r="X5754" t="b">
        <f t="shared" si="448"/>
        <v>1</v>
      </c>
      <c r="Y5754">
        <f t="shared" si="447"/>
        <v>2.75</v>
      </c>
      <c r="Z5754" s="2">
        <f t="shared" si="449"/>
        <v>1.8333333333333333</v>
      </c>
      <c r="AA5754" t="s">
        <v>52</v>
      </c>
      <c r="AB5754" t="s">
        <v>529</v>
      </c>
      <c r="AD5754" t="s">
        <v>109</v>
      </c>
      <c r="AE5754" t="s">
        <v>851</v>
      </c>
      <c r="AF5754">
        <v>2022</v>
      </c>
    </row>
    <row r="5755" spans="1:32" x14ac:dyDescent="0.25">
      <c r="A5755" t="s">
        <v>29</v>
      </c>
      <c r="B5755" t="s">
        <v>394</v>
      </c>
      <c r="C5755" t="s">
        <v>395</v>
      </c>
      <c r="D5755" t="s">
        <v>396</v>
      </c>
      <c r="E5755">
        <f>_xlfn.XLOOKUP(Table1[[#This Row],[Location]],'Location analysis'!A:A,'Location analysis'!B:B)</f>
        <v>40.416893999999999</v>
      </c>
      <c r="F5755">
        <f>_xlfn.XLOOKUP(Table1[[#This Row],[Location]],'Location analysis'!A:A,'Location analysis'!C:C)</f>
        <v>-74.420399000000003</v>
      </c>
      <c r="G5755" t="s">
        <v>612</v>
      </c>
      <c r="H5755" t="s">
        <v>43</v>
      </c>
      <c r="I5755">
        <v>15505270375</v>
      </c>
      <c r="J5755" t="s">
        <v>850</v>
      </c>
      <c r="K5755" t="s">
        <v>51</v>
      </c>
      <c r="L5755">
        <v>122</v>
      </c>
      <c r="M5755">
        <v>1.25</v>
      </c>
      <c r="N5755">
        <v>1</v>
      </c>
      <c r="O5755">
        <v>122</v>
      </c>
      <c r="P5755">
        <v>1.25</v>
      </c>
      <c r="Q5755">
        <v>1</v>
      </c>
      <c r="R5755">
        <v>1.25</v>
      </c>
      <c r="S5755">
        <v>1.25</v>
      </c>
      <c r="T5755" s="1">
        <v>44783</v>
      </c>
      <c r="U5755" t="str">
        <f t="shared" si="445"/>
        <v>Goldfish Baked - Cheddar</v>
      </c>
      <c r="V5755" t="str">
        <f t="shared" si="446"/>
        <v>Food</v>
      </c>
      <c r="W5755" t="s">
        <v>43</v>
      </c>
      <c r="X5755" t="b">
        <f t="shared" si="448"/>
        <v>1</v>
      </c>
      <c r="Y5755">
        <f t="shared" si="447"/>
        <v>1.25</v>
      </c>
      <c r="Z5755" s="2">
        <f t="shared" si="449"/>
        <v>0.83333333333333337</v>
      </c>
      <c r="AA5755" t="s">
        <v>613</v>
      </c>
      <c r="AB5755" t="s">
        <v>614</v>
      </c>
      <c r="AD5755" t="s">
        <v>109</v>
      </c>
      <c r="AE5755" t="s">
        <v>851</v>
      </c>
      <c r="AF5755">
        <v>2022</v>
      </c>
    </row>
    <row r="5756" spans="1:32" x14ac:dyDescent="0.25">
      <c r="A5756" t="s">
        <v>29</v>
      </c>
      <c r="B5756" t="s">
        <v>394</v>
      </c>
      <c r="C5756" t="s">
        <v>395</v>
      </c>
      <c r="D5756" t="s">
        <v>396</v>
      </c>
      <c r="E5756">
        <f>_xlfn.XLOOKUP(Table1[[#This Row],[Location]],'Location analysis'!A:A,'Location analysis'!B:B)</f>
        <v>40.416893999999999</v>
      </c>
      <c r="F5756">
        <f>_xlfn.XLOOKUP(Table1[[#This Row],[Location]],'Location analysis'!A:A,'Location analysis'!C:C)</f>
        <v>-74.420399000000003</v>
      </c>
      <c r="G5756" t="s">
        <v>528</v>
      </c>
      <c r="H5756" t="s">
        <v>49</v>
      </c>
      <c r="I5756">
        <v>15505275473</v>
      </c>
      <c r="J5756" t="s">
        <v>850</v>
      </c>
      <c r="K5756" t="s">
        <v>51</v>
      </c>
      <c r="L5756">
        <v>145</v>
      </c>
      <c r="M5756">
        <v>2.75</v>
      </c>
      <c r="N5756">
        <v>1</v>
      </c>
      <c r="O5756">
        <v>145</v>
      </c>
      <c r="P5756">
        <v>2.75</v>
      </c>
      <c r="Q5756">
        <v>1</v>
      </c>
      <c r="R5756">
        <v>2.75</v>
      </c>
      <c r="S5756">
        <v>2.75</v>
      </c>
      <c r="T5756" s="1">
        <v>44783</v>
      </c>
      <c r="U5756" t="str">
        <f t="shared" si="445"/>
        <v>Bai Antioxidant - Tanzania Lemon Super Tea</v>
      </c>
      <c r="V5756" t="str">
        <f t="shared" si="446"/>
        <v>Non Carbonated</v>
      </c>
      <c r="W5756" t="s">
        <v>49</v>
      </c>
      <c r="X5756" t="b">
        <f t="shared" si="448"/>
        <v>1</v>
      </c>
      <c r="Y5756">
        <f t="shared" si="447"/>
        <v>2.75</v>
      </c>
      <c r="Z5756" s="2">
        <f t="shared" si="449"/>
        <v>1.8333333333333333</v>
      </c>
      <c r="AA5756" t="s">
        <v>52</v>
      </c>
      <c r="AB5756" t="s">
        <v>529</v>
      </c>
      <c r="AD5756" t="s">
        <v>109</v>
      </c>
      <c r="AE5756" t="s">
        <v>851</v>
      </c>
      <c r="AF5756">
        <v>2022</v>
      </c>
    </row>
    <row r="5757" spans="1:32" x14ac:dyDescent="0.25">
      <c r="A5757" t="s">
        <v>29</v>
      </c>
      <c r="B5757" t="s">
        <v>46</v>
      </c>
      <c r="C5757" t="s">
        <v>31</v>
      </c>
      <c r="D5757" t="s">
        <v>47</v>
      </c>
      <c r="E5757">
        <f>_xlfn.XLOOKUP(Table1[[#This Row],[Location]],'Location analysis'!A:A,'Location analysis'!B:B)</f>
        <v>40.423690999999998</v>
      </c>
      <c r="F5757">
        <f>_xlfn.XLOOKUP(Table1[[#This Row],[Location]],'Location analysis'!A:A,'Location analysis'!C:C)</f>
        <v>-74.380831999999998</v>
      </c>
      <c r="G5757" t="s">
        <v>192</v>
      </c>
      <c r="H5757" t="s">
        <v>43</v>
      </c>
      <c r="I5757">
        <v>15505291756</v>
      </c>
      <c r="J5757" t="s">
        <v>850</v>
      </c>
      <c r="K5757" t="s">
        <v>51</v>
      </c>
      <c r="L5757">
        <v>123</v>
      </c>
      <c r="M5757">
        <v>1.5</v>
      </c>
      <c r="N5757">
        <v>1</v>
      </c>
      <c r="O5757">
        <v>123</v>
      </c>
      <c r="P5757">
        <v>1.5</v>
      </c>
      <c r="Q5757">
        <v>1</v>
      </c>
      <c r="R5757">
        <v>1.5</v>
      </c>
      <c r="S5757">
        <v>1.5</v>
      </c>
      <c r="T5757" s="1">
        <v>44783</v>
      </c>
      <c r="U5757" t="str">
        <f t="shared" si="445"/>
        <v>CheezIt - Original</v>
      </c>
      <c r="V5757" t="str">
        <f t="shared" si="446"/>
        <v>Food</v>
      </c>
      <c r="W5757" t="s">
        <v>43</v>
      </c>
      <c r="X5757" t="b">
        <f t="shared" si="448"/>
        <v>1</v>
      </c>
      <c r="Y5757">
        <f t="shared" si="447"/>
        <v>1.5</v>
      </c>
      <c r="Z5757" s="2">
        <f t="shared" si="449"/>
        <v>1</v>
      </c>
      <c r="AA5757" t="s">
        <v>193</v>
      </c>
      <c r="AB5757" t="s">
        <v>150</v>
      </c>
      <c r="AD5757" t="s">
        <v>109</v>
      </c>
      <c r="AE5757" t="s">
        <v>851</v>
      </c>
      <c r="AF5757">
        <v>2022</v>
      </c>
    </row>
    <row r="5758" spans="1:32" x14ac:dyDescent="0.25">
      <c r="A5758" t="s">
        <v>29</v>
      </c>
      <c r="B5758" t="s">
        <v>62</v>
      </c>
      <c r="C5758" t="s">
        <v>63</v>
      </c>
      <c r="D5758" t="s">
        <v>64</v>
      </c>
      <c r="E5758">
        <f>_xlfn.XLOOKUP(Table1[[#This Row],[Location]],'Location analysis'!A:A,'Location analysis'!B:B)</f>
        <v>40.091900000000003</v>
      </c>
      <c r="F5758">
        <f>_xlfn.XLOOKUP(Table1[[#This Row],[Location]],'Location analysis'!A:A,'Location analysis'!C:C)</f>
        <v>-74.358699999999999</v>
      </c>
      <c r="G5758" t="s">
        <v>251</v>
      </c>
      <c r="H5758" t="s">
        <v>43</v>
      </c>
      <c r="I5758">
        <v>15505333583</v>
      </c>
      <c r="J5758" t="s">
        <v>850</v>
      </c>
      <c r="K5758" t="s">
        <v>51</v>
      </c>
      <c r="L5758">
        <v>124</v>
      </c>
      <c r="M5758">
        <v>1.5</v>
      </c>
      <c r="N5758">
        <v>1</v>
      </c>
      <c r="O5758">
        <v>124</v>
      </c>
      <c r="P5758">
        <v>1.5</v>
      </c>
      <c r="Q5758">
        <v>1</v>
      </c>
      <c r="R5758">
        <v>1.5</v>
      </c>
      <c r="S5758">
        <v>1.5</v>
      </c>
      <c r="T5758" s="1">
        <v>44783</v>
      </c>
      <c r="U5758" t="str">
        <f t="shared" si="445"/>
        <v>CheezIt - Double Cheese</v>
      </c>
      <c r="V5758" t="str">
        <f t="shared" si="446"/>
        <v>Food</v>
      </c>
      <c r="W5758" t="s">
        <v>43</v>
      </c>
      <c r="X5758" t="b">
        <f t="shared" si="448"/>
        <v>1</v>
      </c>
      <c r="Y5758">
        <f t="shared" si="447"/>
        <v>1.5</v>
      </c>
      <c r="Z5758" s="2">
        <f t="shared" si="449"/>
        <v>1</v>
      </c>
      <c r="AA5758" t="s">
        <v>193</v>
      </c>
      <c r="AB5758" t="s">
        <v>252</v>
      </c>
      <c r="AD5758" t="s">
        <v>109</v>
      </c>
      <c r="AE5758" t="s">
        <v>851</v>
      </c>
      <c r="AF5758">
        <v>2022</v>
      </c>
    </row>
    <row r="5759" spans="1:32" x14ac:dyDescent="0.25">
      <c r="A5759" t="s">
        <v>29</v>
      </c>
      <c r="B5759" t="s">
        <v>67</v>
      </c>
      <c r="C5759" t="s">
        <v>68</v>
      </c>
      <c r="D5759" t="s">
        <v>69</v>
      </c>
      <c r="E5759">
        <f>_xlfn.XLOOKUP(Table1[[#This Row],[Location]],'Location analysis'!A:A,'Location analysis'!B:B)</f>
        <v>40.435699999999997</v>
      </c>
      <c r="F5759">
        <f>_xlfn.XLOOKUP(Table1[[#This Row],[Location]],'Location analysis'!A:A,'Location analysis'!C:C)</f>
        <v>-74.125200000000007</v>
      </c>
      <c r="G5759" t="s">
        <v>264</v>
      </c>
      <c r="H5759" t="s">
        <v>43</v>
      </c>
      <c r="I5759">
        <v>15505411854</v>
      </c>
      <c r="J5759" t="s">
        <v>850</v>
      </c>
      <c r="K5759" t="s">
        <v>51</v>
      </c>
      <c r="L5759">
        <v>112</v>
      </c>
      <c r="M5759">
        <v>1.5</v>
      </c>
      <c r="N5759">
        <v>1</v>
      </c>
      <c r="O5759">
        <v>112</v>
      </c>
      <c r="P5759">
        <v>1.5</v>
      </c>
      <c r="Q5759">
        <v>1</v>
      </c>
      <c r="R5759">
        <v>1.5</v>
      </c>
      <c r="S5759">
        <v>1.5</v>
      </c>
      <c r="T5759" s="1">
        <v>44783</v>
      </c>
      <c r="U5759" t="str">
        <f t="shared" si="445"/>
        <v>Funyuns - Flaming Hot</v>
      </c>
      <c r="V5759" t="str">
        <f t="shared" si="446"/>
        <v>Food</v>
      </c>
      <c r="W5759" t="s">
        <v>43</v>
      </c>
      <c r="X5759" t="b">
        <f t="shared" si="448"/>
        <v>1</v>
      </c>
      <c r="Y5759">
        <f t="shared" si="447"/>
        <v>1.5</v>
      </c>
      <c r="Z5759" s="2">
        <f t="shared" si="449"/>
        <v>1</v>
      </c>
      <c r="AA5759" t="s">
        <v>265</v>
      </c>
      <c r="AB5759" t="s">
        <v>122</v>
      </c>
      <c r="AD5759" t="s">
        <v>109</v>
      </c>
      <c r="AE5759" t="s">
        <v>851</v>
      </c>
      <c r="AF5759">
        <v>2022</v>
      </c>
    </row>
    <row r="5760" spans="1:32" x14ac:dyDescent="0.25">
      <c r="A5760" t="s">
        <v>29</v>
      </c>
      <c r="B5760" t="s">
        <v>67</v>
      </c>
      <c r="C5760" t="s">
        <v>68</v>
      </c>
      <c r="D5760" t="s">
        <v>69</v>
      </c>
      <c r="E5760">
        <f>_xlfn.XLOOKUP(Table1[[#This Row],[Location]],'Location analysis'!A:A,'Location analysis'!B:B)</f>
        <v>40.435699999999997</v>
      </c>
      <c r="F5760">
        <f>_xlfn.XLOOKUP(Table1[[#This Row],[Location]],'Location analysis'!A:A,'Location analysis'!C:C)</f>
        <v>-74.125200000000007</v>
      </c>
      <c r="G5760" t="s">
        <v>70</v>
      </c>
      <c r="H5760" t="s">
        <v>34</v>
      </c>
      <c r="I5760">
        <v>15505414593</v>
      </c>
      <c r="J5760" t="s">
        <v>850</v>
      </c>
      <c r="K5760" t="s">
        <v>51</v>
      </c>
      <c r="L5760">
        <v>144</v>
      </c>
      <c r="M5760">
        <v>3</v>
      </c>
      <c r="N5760">
        <v>1</v>
      </c>
      <c r="O5760">
        <v>144</v>
      </c>
      <c r="P5760">
        <v>3</v>
      </c>
      <c r="Q5760">
        <v>1</v>
      </c>
      <c r="R5760">
        <v>3</v>
      </c>
      <c r="S5760">
        <v>3</v>
      </c>
      <c r="T5760" s="1">
        <v>44783</v>
      </c>
      <c r="U5760" t="str">
        <f t="shared" si="445"/>
        <v>Monster Energy Original</v>
      </c>
      <c r="V5760" t="str">
        <f t="shared" si="446"/>
        <v>Carbonated</v>
      </c>
      <c r="W5760" t="s">
        <v>34</v>
      </c>
      <c r="X5760" t="b">
        <f t="shared" si="448"/>
        <v>1</v>
      </c>
      <c r="Y5760">
        <f t="shared" si="447"/>
        <v>3</v>
      </c>
      <c r="Z5760" s="2">
        <f t="shared" si="449"/>
        <v>2</v>
      </c>
      <c r="AA5760" t="s">
        <v>70</v>
      </c>
      <c r="AD5760" t="s">
        <v>109</v>
      </c>
      <c r="AE5760" t="s">
        <v>851</v>
      </c>
      <c r="AF5760">
        <v>2022</v>
      </c>
    </row>
    <row r="5761" spans="1:32" x14ac:dyDescent="0.25">
      <c r="A5761" t="s">
        <v>29</v>
      </c>
      <c r="B5761" t="s">
        <v>67</v>
      </c>
      <c r="C5761" t="s">
        <v>68</v>
      </c>
      <c r="D5761" t="s">
        <v>69</v>
      </c>
      <c r="E5761">
        <f>_xlfn.XLOOKUP(Table1[[#This Row],[Location]],'Location analysis'!A:A,'Location analysis'!B:B)</f>
        <v>40.435699999999997</v>
      </c>
      <c r="F5761">
        <f>_xlfn.XLOOKUP(Table1[[#This Row],[Location]],'Location analysis'!A:A,'Location analysis'!C:C)</f>
        <v>-74.125200000000007</v>
      </c>
      <c r="G5761" t="s">
        <v>70</v>
      </c>
      <c r="H5761" t="s">
        <v>34</v>
      </c>
      <c r="I5761">
        <v>15505423678</v>
      </c>
      <c r="J5761" t="s">
        <v>850</v>
      </c>
      <c r="K5761" t="s">
        <v>51</v>
      </c>
      <c r="L5761">
        <v>144</v>
      </c>
      <c r="M5761">
        <v>3</v>
      </c>
      <c r="N5761">
        <v>1</v>
      </c>
      <c r="O5761">
        <v>144</v>
      </c>
      <c r="P5761">
        <v>3</v>
      </c>
      <c r="Q5761">
        <v>1</v>
      </c>
      <c r="R5761">
        <v>3</v>
      </c>
      <c r="S5761">
        <v>3</v>
      </c>
      <c r="T5761" s="1">
        <v>44783</v>
      </c>
      <c r="U5761" t="str">
        <f t="shared" si="445"/>
        <v>Monster Energy Original</v>
      </c>
      <c r="V5761" t="str">
        <f t="shared" si="446"/>
        <v>Carbonated</v>
      </c>
      <c r="W5761" t="s">
        <v>34</v>
      </c>
      <c r="X5761" t="b">
        <f t="shared" si="448"/>
        <v>1</v>
      </c>
      <c r="Y5761">
        <f t="shared" si="447"/>
        <v>3</v>
      </c>
      <c r="Z5761" s="2">
        <f t="shared" si="449"/>
        <v>2</v>
      </c>
      <c r="AA5761" t="s">
        <v>70</v>
      </c>
      <c r="AD5761" t="s">
        <v>109</v>
      </c>
      <c r="AE5761" t="s">
        <v>851</v>
      </c>
      <c r="AF5761">
        <v>2022</v>
      </c>
    </row>
    <row r="5762" spans="1:32" x14ac:dyDescent="0.25">
      <c r="A5762" t="s">
        <v>29</v>
      </c>
      <c r="B5762" t="s">
        <v>67</v>
      </c>
      <c r="C5762" t="s">
        <v>68</v>
      </c>
      <c r="D5762" t="s">
        <v>69</v>
      </c>
      <c r="E5762">
        <f>_xlfn.XLOOKUP(Table1[[#This Row],[Location]],'Location analysis'!A:A,'Location analysis'!B:B)</f>
        <v>40.435699999999997</v>
      </c>
      <c r="F5762">
        <f>_xlfn.XLOOKUP(Table1[[#This Row],[Location]],'Location analysis'!A:A,'Location analysis'!C:C)</f>
        <v>-74.125200000000007</v>
      </c>
      <c r="G5762" t="s">
        <v>259</v>
      </c>
      <c r="H5762" t="s">
        <v>34</v>
      </c>
      <c r="I5762">
        <v>15505441218</v>
      </c>
      <c r="J5762" t="s">
        <v>850</v>
      </c>
      <c r="K5762" t="s">
        <v>51</v>
      </c>
      <c r="L5762">
        <v>140</v>
      </c>
      <c r="M5762">
        <v>1.5</v>
      </c>
      <c r="N5762">
        <v>1</v>
      </c>
      <c r="O5762">
        <v>140</v>
      </c>
      <c r="P5762">
        <v>1.5</v>
      </c>
      <c r="Q5762">
        <v>1</v>
      </c>
      <c r="R5762">
        <v>1.5</v>
      </c>
      <c r="S5762">
        <v>1.5</v>
      </c>
      <c r="T5762" s="1">
        <v>44783</v>
      </c>
      <c r="U5762" t="str">
        <f t="shared" ref="U5762:U5825" si="450">IF(G5762="","Cell is Blank - Dis-regard",G5762)</f>
        <v>Sunkist Soda - Orange</v>
      </c>
      <c r="V5762" t="str">
        <f t="shared" ref="V5762:V5825" si="451">IF(H5762="","Cell is Blank - Dis-regard",H5762)</f>
        <v>Carbonated</v>
      </c>
      <c r="W5762" t="s">
        <v>34</v>
      </c>
      <c r="X5762" t="b">
        <f t="shared" si="448"/>
        <v>1</v>
      </c>
      <c r="Y5762">
        <f t="shared" ref="Y5762:Y5825" si="452">IF(X5762="FALSE",M5762,M5762)</f>
        <v>1.5</v>
      </c>
      <c r="Z5762" s="2">
        <f t="shared" si="449"/>
        <v>1</v>
      </c>
      <c r="AA5762" t="s">
        <v>260</v>
      </c>
      <c r="AB5762" t="s">
        <v>261</v>
      </c>
      <c r="AD5762" t="s">
        <v>109</v>
      </c>
      <c r="AE5762" t="s">
        <v>851</v>
      </c>
      <c r="AF5762">
        <v>2022</v>
      </c>
    </row>
    <row r="5763" spans="1:32" x14ac:dyDescent="0.25">
      <c r="A5763" t="s">
        <v>29</v>
      </c>
      <c r="B5763" t="s">
        <v>67</v>
      </c>
      <c r="C5763" t="s">
        <v>68</v>
      </c>
      <c r="D5763" t="s">
        <v>69</v>
      </c>
      <c r="E5763">
        <f>_xlfn.XLOOKUP(Table1[[#This Row],[Location]],'Location analysis'!A:A,'Location analysis'!B:B)</f>
        <v>40.435699999999997</v>
      </c>
      <c r="F5763">
        <f>_xlfn.XLOOKUP(Table1[[#This Row],[Location]],'Location analysis'!A:A,'Location analysis'!C:C)</f>
        <v>-74.125200000000007</v>
      </c>
      <c r="G5763" t="s">
        <v>259</v>
      </c>
      <c r="H5763" t="s">
        <v>34</v>
      </c>
      <c r="I5763">
        <v>15505449474</v>
      </c>
      <c r="J5763" t="s">
        <v>850</v>
      </c>
      <c r="K5763" t="s">
        <v>51</v>
      </c>
      <c r="L5763">
        <v>140</v>
      </c>
      <c r="M5763">
        <v>1.5</v>
      </c>
      <c r="N5763">
        <v>1</v>
      </c>
      <c r="O5763">
        <v>140</v>
      </c>
      <c r="P5763">
        <v>1.5</v>
      </c>
      <c r="Q5763">
        <v>1</v>
      </c>
      <c r="R5763">
        <v>1.5</v>
      </c>
      <c r="S5763">
        <v>1.5</v>
      </c>
      <c r="T5763" s="1">
        <v>44783</v>
      </c>
      <c r="U5763" t="str">
        <f t="shared" si="450"/>
        <v>Sunkist Soda - Orange</v>
      </c>
      <c r="V5763" t="str">
        <f t="shared" si="451"/>
        <v>Carbonated</v>
      </c>
      <c r="W5763" t="s">
        <v>34</v>
      </c>
      <c r="X5763" t="b">
        <f t="shared" ref="X5763:X5826" si="453">M5763=P5763</f>
        <v>1</v>
      </c>
      <c r="Y5763">
        <f t="shared" si="452"/>
        <v>1.5</v>
      </c>
      <c r="Z5763" s="2">
        <f t="shared" ref="Z5763:Z5826" si="454">Y5763/1.5</f>
        <v>1</v>
      </c>
      <c r="AA5763" t="s">
        <v>260</v>
      </c>
      <c r="AB5763" t="s">
        <v>261</v>
      </c>
      <c r="AD5763" t="s">
        <v>109</v>
      </c>
      <c r="AE5763" t="s">
        <v>851</v>
      </c>
      <c r="AF5763">
        <v>2022</v>
      </c>
    </row>
    <row r="5764" spans="1:32" x14ac:dyDescent="0.25">
      <c r="A5764" t="s">
        <v>29</v>
      </c>
      <c r="B5764" t="s">
        <v>394</v>
      </c>
      <c r="C5764" t="s">
        <v>395</v>
      </c>
      <c r="D5764" t="s">
        <v>396</v>
      </c>
      <c r="E5764">
        <f>_xlfn.XLOOKUP(Table1[[#This Row],[Location]],'Location analysis'!A:A,'Location analysis'!B:B)</f>
        <v>40.416893999999999</v>
      </c>
      <c r="F5764">
        <f>_xlfn.XLOOKUP(Table1[[#This Row],[Location]],'Location analysis'!A:A,'Location analysis'!C:C)</f>
        <v>-74.420399000000003</v>
      </c>
      <c r="G5764" t="s">
        <v>733</v>
      </c>
      <c r="H5764" t="s">
        <v>43</v>
      </c>
      <c r="I5764">
        <v>15505557450</v>
      </c>
      <c r="J5764" t="s">
        <v>850</v>
      </c>
      <c r="K5764" t="s">
        <v>51</v>
      </c>
      <c r="L5764">
        <v>165</v>
      </c>
      <c r="M5764">
        <v>3</v>
      </c>
      <c r="N5764">
        <v>1</v>
      </c>
      <c r="O5764">
        <v>165</v>
      </c>
      <c r="P5764">
        <v>3</v>
      </c>
      <c r="Q5764">
        <v>1</v>
      </c>
      <c r="R5764">
        <v>3</v>
      </c>
      <c r="S5764">
        <v>3</v>
      </c>
      <c r="T5764" s="1">
        <v>44783</v>
      </c>
      <c r="U5764" t="str">
        <f t="shared" si="450"/>
        <v>Pringles - Sour Cream &amp; Onion</v>
      </c>
      <c r="V5764" t="str">
        <f t="shared" si="451"/>
        <v>Food</v>
      </c>
      <c r="W5764" t="s">
        <v>43</v>
      </c>
      <c r="X5764" t="b">
        <f t="shared" si="453"/>
        <v>1</v>
      </c>
      <c r="Y5764">
        <f t="shared" si="452"/>
        <v>3</v>
      </c>
      <c r="Z5764" s="2">
        <f t="shared" si="454"/>
        <v>2</v>
      </c>
      <c r="AA5764" t="s">
        <v>728</v>
      </c>
      <c r="AB5764" t="s">
        <v>726</v>
      </c>
      <c r="AD5764" t="s">
        <v>109</v>
      </c>
      <c r="AE5764" t="s">
        <v>851</v>
      </c>
      <c r="AF5764">
        <v>2022</v>
      </c>
    </row>
    <row r="5765" spans="1:32" x14ac:dyDescent="0.25">
      <c r="A5765" t="s">
        <v>29</v>
      </c>
      <c r="B5765" t="s">
        <v>62</v>
      </c>
      <c r="C5765" t="s">
        <v>63</v>
      </c>
      <c r="D5765" t="s">
        <v>64</v>
      </c>
      <c r="E5765">
        <f>_xlfn.XLOOKUP(Table1[[#This Row],[Location]],'Location analysis'!A:A,'Location analysis'!B:B)</f>
        <v>40.091900000000003</v>
      </c>
      <c r="F5765">
        <f>_xlfn.XLOOKUP(Table1[[#This Row],[Location]],'Location analysis'!A:A,'Location analysis'!C:C)</f>
        <v>-74.358699999999999</v>
      </c>
      <c r="G5765" t="s">
        <v>442</v>
      </c>
      <c r="H5765" t="s">
        <v>43</v>
      </c>
      <c r="I5765">
        <v>15505639950</v>
      </c>
      <c r="J5765" t="s">
        <v>850</v>
      </c>
      <c r="K5765" t="s">
        <v>51</v>
      </c>
      <c r="L5765">
        <v>137</v>
      </c>
      <c r="M5765">
        <v>2</v>
      </c>
      <c r="N5765">
        <v>1</v>
      </c>
      <c r="O5765">
        <v>137</v>
      </c>
      <c r="P5765">
        <v>2</v>
      </c>
      <c r="Q5765">
        <v>1</v>
      </c>
      <c r="R5765">
        <v>2</v>
      </c>
      <c r="S5765">
        <v>2</v>
      </c>
      <c r="T5765" s="1">
        <v>44783</v>
      </c>
      <c r="U5765" t="str">
        <f t="shared" si="450"/>
        <v>Hungry Buddha - Chocolate Chip</v>
      </c>
      <c r="V5765" t="str">
        <f t="shared" si="451"/>
        <v>Food</v>
      </c>
      <c r="W5765" t="s">
        <v>43</v>
      </c>
      <c r="X5765" t="b">
        <f t="shared" si="453"/>
        <v>1</v>
      </c>
      <c r="Y5765">
        <f t="shared" si="452"/>
        <v>2</v>
      </c>
      <c r="Z5765" s="2">
        <f t="shared" si="454"/>
        <v>1.3333333333333333</v>
      </c>
      <c r="AA5765" t="s">
        <v>443</v>
      </c>
      <c r="AB5765" t="s">
        <v>444</v>
      </c>
      <c r="AD5765" t="s">
        <v>109</v>
      </c>
      <c r="AE5765" t="s">
        <v>851</v>
      </c>
      <c r="AF5765">
        <v>2022</v>
      </c>
    </row>
    <row r="5766" spans="1:32" x14ac:dyDescent="0.25">
      <c r="A5766" t="s">
        <v>29</v>
      </c>
      <c r="B5766" t="s">
        <v>394</v>
      </c>
      <c r="C5766" t="s">
        <v>395</v>
      </c>
      <c r="D5766" t="s">
        <v>396</v>
      </c>
      <c r="E5766">
        <f>_xlfn.XLOOKUP(Table1[[#This Row],[Location]],'Location analysis'!A:A,'Location analysis'!B:B)</f>
        <v>40.416893999999999</v>
      </c>
      <c r="F5766">
        <f>_xlfn.XLOOKUP(Table1[[#This Row],[Location]],'Location analysis'!A:A,'Location analysis'!C:C)</f>
        <v>-74.420399000000003</v>
      </c>
      <c r="G5766" t="s">
        <v>81</v>
      </c>
      <c r="H5766" t="s">
        <v>43</v>
      </c>
      <c r="I5766">
        <v>15505880311</v>
      </c>
      <c r="J5766" t="s">
        <v>850</v>
      </c>
      <c r="K5766" t="s">
        <v>51</v>
      </c>
      <c r="L5766">
        <v>138</v>
      </c>
      <c r="M5766">
        <v>2</v>
      </c>
      <c r="N5766">
        <v>1</v>
      </c>
      <c r="O5766">
        <v>138</v>
      </c>
      <c r="P5766">
        <v>2</v>
      </c>
      <c r="Q5766">
        <v>1</v>
      </c>
      <c r="R5766">
        <v>2</v>
      </c>
      <c r="S5766">
        <v>2</v>
      </c>
      <c r="T5766" s="1">
        <v>44783</v>
      </c>
      <c r="U5766" t="str">
        <f t="shared" si="450"/>
        <v>KitKat - Crisp Wafers</v>
      </c>
      <c r="V5766" t="str">
        <f t="shared" si="451"/>
        <v>Food</v>
      </c>
      <c r="W5766" t="s">
        <v>43</v>
      </c>
      <c r="X5766" t="b">
        <f t="shared" si="453"/>
        <v>1</v>
      </c>
      <c r="Y5766">
        <f t="shared" si="452"/>
        <v>2</v>
      </c>
      <c r="Z5766" s="2">
        <f t="shared" si="454"/>
        <v>1.3333333333333333</v>
      </c>
      <c r="AA5766" t="s">
        <v>82</v>
      </c>
      <c r="AB5766" t="s">
        <v>83</v>
      </c>
      <c r="AD5766" t="s">
        <v>109</v>
      </c>
      <c r="AE5766" t="s">
        <v>851</v>
      </c>
      <c r="AF5766">
        <v>2022</v>
      </c>
    </row>
    <row r="5767" spans="1:32" x14ac:dyDescent="0.25">
      <c r="A5767" t="s">
        <v>29</v>
      </c>
      <c r="B5767" t="s">
        <v>394</v>
      </c>
      <c r="C5767" t="s">
        <v>395</v>
      </c>
      <c r="D5767" t="s">
        <v>396</v>
      </c>
      <c r="E5767">
        <f>_xlfn.XLOOKUP(Table1[[#This Row],[Location]],'Location analysis'!A:A,'Location analysis'!B:B)</f>
        <v>40.416893999999999</v>
      </c>
      <c r="F5767">
        <f>_xlfn.XLOOKUP(Table1[[#This Row],[Location]],'Location analysis'!A:A,'Location analysis'!C:C)</f>
        <v>-74.420399000000003</v>
      </c>
      <c r="G5767" t="s">
        <v>570</v>
      </c>
      <c r="H5767" t="s">
        <v>97</v>
      </c>
      <c r="I5767">
        <v>15505884817</v>
      </c>
      <c r="J5767" t="s">
        <v>850</v>
      </c>
      <c r="K5767" t="s">
        <v>51</v>
      </c>
      <c r="L5767">
        <v>147</v>
      </c>
      <c r="M5767">
        <v>2.75</v>
      </c>
      <c r="N5767">
        <v>1</v>
      </c>
      <c r="O5767">
        <v>147</v>
      </c>
      <c r="P5767">
        <v>2.75</v>
      </c>
      <c r="Q5767">
        <v>1</v>
      </c>
      <c r="R5767">
        <v>2.75</v>
      </c>
      <c r="S5767">
        <v>2.75</v>
      </c>
      <c r="T5767" s="1">
        <v>44783</v>
      </c>
      <c r="U5767" t="str">
        <f t="shared" si="450"/>
        <v>BodyArmor LYTE - Strawberry Lemonade</v>
      </c>
      <c r="V5767" t="str">
        <f t="shared" si="451"/>
        <v>Water</v>
      </c>
      <c r="W5767" t="s">
        <v>97</v>
      </c>
      <c r="X5767" t="b">
        <f t="shared" si="453"/>
        <v>1</v>
      </c>
      <c r="Y5767">
        <f t="shared" si="452"/>
        <v>2.75</v>
      </c>
      <c r="Z5767" s="2">
        <f t="shared" si="454"/>
        <v>1.8333333333333333</v>
      </c>
      <c r="AA5767" t="s">
        <v>571</v>
      </c>
      <c r="AB5767" t="s">
        <v>572</v>
      </c>
      <c r="AD5767" t="s">
        <v>109</v>
      </c>
      <c r="AE5767" t="s">
        <v>851</v>
      </c>
      <c r="AF5767">
        <v>2022</v>
      </c>
    </row>
    <row r="5768" spans="1:32" x14ac:dyDescent="0.25">
      <c r="A5768" t="s">
        <v>29</v>
      </c>
      <c r="B5768" t="s">
        <v>394</v>
      </c>
      <c r="C5768" t="s">
        <v>395</v>
      </c>
      <c r="D5768" t="s">
        <v>396</v>
      </c>
      <c r="E5768">
        <f>_xlfn.XLOOKUP(Table1[[#This Row],[Location]],'Location analysis'!A:A,'Location analysis'!B:B)</f>
        <v>40.416893999999999</v>
      </c>
      <c r="F5768">
        <f>_xlfn.XLOOKUP(Table1[[#This Row],[Location]],'Location analysis'!A:A,'Location analysis'!C:C)</f>
        <v>-74.420399000000003</v>
      </c>
      <c r="G5768" t="s">
        <v>93</v>
      </c>
      <c r="H5768" t="s">
        <v>43</v>
      </c>
      <c r="I5768">
        <v>15505892467</v>
      </c>
      <c r="J5768" t="s">
        <v>850</v>
      </c>
      <c r="K5768" t="s">
        <v>51</v>
      </c>
      <c r="L5768">
        <v>111</v>
      </c>
      <c r="M5768">
        <v>1.5</v>
      </c>
      <c r="N5768">
        <v>1</v>
      </c>
      <c r="O5768">
        <v>111</v>
      </c>
      <c r="P5768">
        <v>1.5</v>
      </c>
      <c r="Q5768">
        <v>1</v>
      </c>
      <c r="R5768">
        <v>1.5</v>
      </c>
      <c r="S5768">
        <v>1.5</v>
      </c>
      <c r="T5768" s="1">
        <v>44783</v>
      </c>
      <c r="U5768" t="str">
        <f t="shared" si="450"/>
        <v>Miss Vickie's Potato Chip - Sea Salt Original</v>
      </c>
      <c r="V5768" t="str">
        <f t="shared" si="451"/>
        <v>Food</v>
      </c>
      <c r="W5768" t="s">
        <v>43</v>
      </c>
      <c r="X5768" t="b">
        <f t="shared" si="453"/>
        <v>1</v>
      </c>
      <c r="Y5768">
        <f t="shared" si="452"/>
        <v>1.5</v>
      </c>
      <c r="Z5768" s="2">
        <f t="shared" si="454"/>
        <v>1</v>
      </c>
      <c r="AA5768" t="s">
        <v>58</v>
      </c>
      <c r="AB5768" t="s">
        <v>94</v>
      </c>
      <c r="AD5768" t="s">
        <v>109</v>
      </c>
      <c r="AE5768" t="s">
        <v>851</v>
      </c>
      <c r="AF5768">
        <v>2022</v>
      </c>
    </row>
    <row r="5769" spans="1:32" x14ac:dyDescent="0.25">
      <c r="A5769" t="s">
        <v>29</v>
      </c>
      <c r="B5769" t="s">
        <v>394</v>
      </c>
      <c r="C5769" t="s">
        <v>395</v>
      </c>
      <c r="D5769" t="s">
        <v>396</v>
      </c>
      <c r="E5769">
        <f>_xlfn.XLOOKUP(Table1[[#This Row],[Location]],'Location analysis'!A:A,'Location analysis'!B:B)</f>
        <v>40.416893999999999</v>
      </c>
      <c r="F5769">
        <f>_xlfn.XLOOKUP(Table1[[#This Row],[Location]],'Location analysis'!A:A,'Location analysis'!C:C)</f>
        <v>-74.420399000000003</v>
      </c>
      <c r="G5769" t="s">
        <v>84</v>
      </c>
      <c r="H5769" t="s">
        <v>43</v>
      </c>
      <c r="I5769">
        <v>15505922165</v>
      </c>
      <c r="J5769" t="s">
        <v>850</v>
      </c>
      <c r="K5769" t="s">
        <v>51</v>
      </c>
      <c r="L5769">
        <v>131</v>
      </c>
      <c r="M5769">
        <v>2</v>
      </c>
      <c r="N5769">
        <v>1</v>
      </c>
      <c r="O5769">
        <v>131</v>
      </c>
      <c r="P5769">
        <v>2</v>
      </c>
      <c r="Q5769">
        <v>1</v>
      </c>
      <c r="R5769">
        <v>2</v>
      </c>
      <c r="S5769">
        <v>2</v>
      </c>
      <c r="T5769" s="1">
        <v>44783</v>
      </c>
      <c r="U5769" t="str">
        <f t="shared" si="450"/>
        <v>Wonderful Pistachios - Variety</v>
      </c>
      <c r="V5769" t="str">
        <f t="shared" si="451"/>
        <v>Food</v>
      </c>
      <c r="W5769" t="s">
        <v>43</v>
      </c>
      <c r="X5769" t="b">
        <f t="shared" si="453"/>
        <v>1</v>
      </c>
      <c r="Y5769">
        <f t="shared" si="452"/>
        <v>2</v>
      </c>
      <c r="Z5769" s="2">
        <f t="shared" si="454"/>
        <v>1.3333333333333333</v>
      </c>
      <c r="AA5769" t="s">
        <v>85</v>
      </c>
      <c r="AB5769" t="s">
        <v>86</v>
      </c>
      <c r="AD5769" t="s">
        <v>109</v>
      </c>
      <c r="AE5769" t="s">
        <v>851</v>
      </c>
      <c r="AF5769">
        <v>2022</v>
      </c>
    </row>
    <row r="5770" spans="1:32" x14ac:dyDescent="0.25">
      <c r="A5770" t="s">
        <v>29</v>
      </c>
      <c r="B5770" t="s">
        <v>67</v>
      </c>
      <c r="C5770" t="s">
        <v>68</v>
      </c>
      <c r="D5770" t="s">
        <v>69</v>
      </c>
      <c r="E5770">
        <f>_xlfn.XLOOKUP(Table1[[#This Row],[Location]],'Location analysis'!A:A,'Location analysis'!B:B)</f>
        <v>40.435699999999997</v>
      </c>
      <c r="F5770">
        <f>_xlfn.XLOOKUP(Table1[[#This Row],[Location]],'Location analysis'!A:A,'Location analysis'!C:C)</f>
        <v>-74.125200000000007</v>
      </c>
      <c r="G5770" t="s">
        <v>70</v>
      </c>
      <c r="H5770" t="s">
        <v>34</v>
      </c>
      <c r="I5770">
        <v>15505977276</v>
      </c>
      <c r="J5770" t="s">
        <v>850</v>
      </c>
      <c r="K5770" t="s">
        <v>51</v>
      </c>
      <c r="L5770">
        <v>144</v>
      </c>
      <c r="M5770">
        <v>3</v>
      </c>
      <c r="N5770">
        <v>1</v>
      </c>
      <c r="O5770">
        <v>144</v>
      </c>
      <c r="P5770">
        <v>3</v>
      </c>
      <c r="Q5770">
        <v>1</v>
      </c>
      <c r="R5770">
        <v>3</v>
      </c>
      <c r="S5770">
        <v>3</v>
      </c>
      <c r="T5770" s="1">
        <v>44783</v>
      </c>
      <c r="U5770" t="str">
        <f t="shared" si="450"/>
        <v>Monster Energy Original</v>
      </c>
      <c r="V5770" t="str">
        <f t="shared" si="451"/>
        <v>Carbonated</v>
      </c>
      <c r="W5770" t="s">
        <v>34</v>
      </c>
      <c r="X5770" t="b">
        <f t="shared" si="453"/>
        <v>1</v>
      </c>
      <c r="Y5770">
        <f t="shared" si="452"/>
        <v>3</v>
      </c>
      <c r="Z5770" s="2">
        <f t="shared" si="454"/>
        <v>2</v>
      </c>
      <c r="AA5770" t="s">
        <v>70</v>
      </c>
      <c r="AD5770" t="s">
        <v>109</v>
      </c>
      <c r="AE5770" t="s">
        <v>851</v>
      </c>
      <c r="AF5770">
        <v>2022</v>
      </c>
    </row>
    <row r="5771" spans="1:32" x14ac:dyDescent="0.25">
      <c r="A5771" t="s">
        <v>29</v>
      </c>
      <c r="B5771" t="s">
        <v>46</v>
      </c>
      <c r="C5771" t="s">
        <v>31</v>
      </c>
      <c r="D5771" t="s">
        <v>47</v>
      </c>
      <c r="E5771">
        <f>_xlfn.XLOOKUP(Table1[[#This Row],[Location]],'Location analysis'!A:A,'Location analysis'!B:B)</f>
        <v>40.423690999999998</v>
      </c>
      <c r="F5771">
        <f>_xlfn.XLOOKUP(Table1[[#This Row],[Location]],'Location analysis'!A:A,'Location analysis'!C:C)</f>
        <v>-74.380831999999998</v>
      </c>
      <c r="G5771" t="s">
        <v>160</v>
      </c>
      <c r="H5771" t="s">
        <v>49</v>
      </c>
      <c r="I5771">
        <v>15506160229</v>
      </c>
      <c r="J5771" t="s">
        <v>850</v>
      </c>
      <c r="K5771" t="s">
        <v>36</v>
      </c>
      <c r="L5771">
        <v>143</v>
      </c>
      <c r="M5771">
        <v>2.5</v>
      </c>
      <c r="N5771">
        <v>1</v>
      </c>
      <c r="O5771">
        <v>143</v>
      </c>
      <c r="P5771">
        <v>2.5</v>
      </c>
      <c r="Q5771">
        <v>1</v>
      </c>
      <c r="R5771">
        <v>2.5</v>
      </c>
      <c r="S5771">
        <v>2.5</v>
      </c>
      <c r="T5771" s="1">
        <v>44783</v>
      </c>
      <c r="U5771" t="str">
        <f t="shared" si="450"/>
        <v>Snapple Diet Tea - Peach Tea</v>
      </c>
      <c r="V5771" t="str">
        <f t="shared" si="451"/>
        <v>Non Carbonated</v>
      </c>
      <c r="W5771" t="s">
        <v>49</v>
      </c>
      <c r="X5771" t="b">
        <f t="shared" si="453"/>
        <v>1</v>
      </c>
      <c r="Y5771">
        <f t="shared" si="452"/>
        <v>2.5</v>
      </c>
      <c r="Z5771" s="2">
        <f t="shared" si="454"/>
        <v>1.6666666666666667</v>
      </c>
      <c r="AA5771" t="s">
        <v>75</v>
      </c>
      <c r="AB5771" t="s">
        <v>161</v>
      </c>
      <c r="AD5771" t="s">
        <v>109</v>
      </c>
      <c r="AE5771" t="s">
        <v>851</v>
      </c>
      <c r="AF5771">
        <v>2022</v>
      </c>
    </row>
    <row r="5772" spans="1:32" x14ac:dyDescent="0.25">
      <c r="A5772" t="s">
        <v>29</v>
      </c>
      <c r="B5772" t="s">
        <v>67</v>
      </c>
      <c r="C5772" t="s">
        <v>68</v>
      </c>
      <c r="D5772" t="s">
        <v>69</v>
      </c>
      <c r="E5772">
        <f>_xlfn.XLOOKUP(Table1[[#This Row],[Location]],'Location analysis'!A:A,'Location analysis'!B:B)</f>
        <v>40.435699999999997</v>
      </c>
      <c r="F5772">
        <f>_xlfn.XLOOKUP(Table1[[#This Row],[Location]],'Location analysis'!A:A,'Location analysis'!C:C)</f>
        <v>-74.125200000000007</v>
      </c>
      <c r="G5772" t="s">
        <v>405</v>
      </c>
      <c r="H5772" t="s">
        <v>43</v>
      </c>
      <c r="I5772">
        <v>15506346296</v>
      </c>
      <c r="J5772" t="s">
        <v>850</v>
      </c>
      <c r="K5772" t="s">
        <v>51</v>
      </c>
      <c r="L5772">
        <v>124</v>
      </c>
      <c r="M5772">
        <v>1.5</v>
      </c>
      <c r="N5772">
        <v>1</v>
      </c>
      <c r="O5772">
        <v>124</v>
      </c>
      <c r="P5772">
        <v>1.5</v>
      </c>
      <c r="Q5772">
        <v>1</v>
      </c>
      <c r="R5772">
        <v>1.5</v>
      </c>
      <c r="S5772">
        <v>1.5</v>
      </c>
      <c r="T5772" s="1">
        <v>44783</v>
      </c>
      <c r="U5772" t="str">
        <f t="shared" si="450"/>
        <v>Cheetos - Crunchy</v>
      </c>
      <c r="V5772" t="str">
        <f t="shared" si="451"/>
        <v>Food</v>
      </c>
      <c r="W5772" t="s">
        <v>43</v>
      </c>
      <c r="X5772" t="b">
        <f t="shared" si="453"/>
        <v>1</v>
      </c>
      <c r="Y5772">
        <f t="shared" si="452"/>
        <v>1.5</v>
      </c>
      <c r="Z5772" s="2">
        <f t="shared" si="454"/>
        <v>1</v>
      </c>
      <c r="AA5772" t="s">
        <v>101</v>
      </c>
      <c r="AB5772" t="s">
        <v>406</v>
      </c>
      <c r="AD5772" t="s">
        <v>109</v>
      </c>
      <c r="AE5772" t="s">
        <v>851</v>
      </c>
      <c r="AF5772">
        <v>2022</v>
      </c>
    </row>
    <row r="5773" spans="1:32" x14ac:dyDescent="0.25">
      <c r="A5773" t="s">
        <v>29</v>
      </c>
      <c r="B5773" t="s">
        <v>67</v>
      </c>
      <c r="C5773" t="s">
        <v>68</v>
      </c>
      <c r="D5773" t="s">
        <v>69</v>
      </c>
      <c r="E5773">
        <f>_xlfn.XLOOKUP(Table1[[#This Row],[Location]],'Location analysis'!A:A,'Location analysis'!B:B)</f>
        <v>40.435699999999997</v>
      </c>
      <c r="F5773">
        <f>_xlfn.XLOOKUP(Table1[[#This Row],[Location]],'Location analysis'!A:A,'Location analysis'!C:C)</f>
        <v>-74.125200000000007</v>
      </c>
      <c r="G5773" t="s">
        <v>154</v>
      </c>
      <c r="H5773" t="s">
        <v>43</v>
      </c>
      <c r="I5773">
        <v>15506428781</v>
      </c>
      <c r="J5773" t="s">
        <v>850</v>
      </c>
      <c r="K5773" t="s">
        <v>51</v>
      </c>
      <c r="L5773">
        <v>120</v>
      </c>
      <c r="M5773">
        <v>1.5</v>
      </c>
      <c r="N5773">
        <v>1</v>
      </c>
      <c r="O5773">
        <v>120</v>
      </c>
      <c r="P5773">
        <v>1.5</v>
      </c>
      <c r="Q5773">
        <v>1</v>
      </c>
      <c r="R5773">
        <v>1.5</v>
      </c>
      <c r="S5773">
        <v>1.5</v>
      </c>
      <c r="T5773" s="1">
        <v>44783</v>
      </c>
      <c r="U5773" t="str">
        <f t="shared" si="450"/>
        <v>SunChips Multigrain - Harvest Cheddar</v>
      </c>
      <c r="V5773" t="str">
        <f t="shared" si="451"/>
        <v>Food</v>
      </c>
      <c r="W5773" t="s">
        <v>43</v>
      </c>
      <c r="X5773" t="b">
        <f t="shared" si="453"/>
        <v>1</v>
      </c>
      <c r="Y5773">
        <f t="shared" si="452"/>
        <v>1.5</v>
      </c>
      <c r="Z5773" s="2">
        <f t="shared" si="454"/>
        <v>1</v>
      </c>
      <c r="AA5773" t="s">
        <v>129</v>
      </c>
      <c r="AB5773" t="s">
        <v>155</v>
      </c>
      <c r="AD5773" t="s">
        <v>109</v>
      </c>
      <c r="AE5773" t="s">
        <v>851</v>
      </c>
      <c r="AF5773">
        <v>2022</v>
      </c>
    </row>
    <row r="5774" spans="1:32" x14ac:dyDescent="0.25">
      <c r="A5774" t="s">
        <v>29</v>
      </c>
      <c r="B5774" t="s">
        <v>67</v>
      </c>
      <c r="C5774" t="s">
        <v>68</v>
      </c>
      <c r="D5774" t="s">
        <v>69</v>
      </c>
      <c r="E5774">
        <f>_xlfn.XLOOKUP(Table1[[#This Row],[Location]],'Location analysis'!A:A,'Location analysis'!B:B)</f>
        <v>40.435699999999997</v>
      </c>
      <c r="F5774">
        <f>_xlfn.XLOOKUP(Table1[[#This Row],[Location]],'Location analysis'!A:A,'Location analysis'!C:C)</f>
        <v>-74.125200000000007</v>
      </c>
      <c r="G5774" t="s">
        <v>831</v>
      </c>
      <c r="H5774" t="s">
        <v>49</v>
      </c>
      <c r="I5774">
        <v>15506876043</v>
      </c>
      <c r="J5774" t="s">
        <v>850</v>
      </c>
      <c r="K5774" t="s">
        <v>36</v>
      </c>
      <c r="L5774">
        <v>147</v>
      </c>
      <c r="M5774">
        <v>2.5</v>
      </c>
      <c r="N5774">
        <v>1</v>
      </c>
      <c r="O5774">
        <v>147</v>
      </c>
      <c r="P5774">
        <v>2.5</v>
      </c>
      <c r="Q5774">
        <v>1</v>
      </c>
      <c r="R5774">
        <v>2.5</v>
      </c>
      <c r="S5774">
        <v>4</v>
      </c>
      <c r="T5774" s="1">
        <v>44783</v>
      </c>
      <c r="U5774" t="str">
        <f t="shared" si="450"/>
        <v>Snapple Lemonade - black berry</v>
      </c>
      <c r="V5774" t="str">
        <f t="shared" si="451"/>
        <v>Non Carbonated</v>
      </c>
      <c r="W5774" t="s">
        <v>49</v>
      </c>
      <c r="X5774" t="b">
        <f t="shared" si="453"/>
        <v>1</v>
      </c>
      <c r="Y5774">
        <f t="shared" si="452"/>
        <v>2.5</v>
      </c>
      <c r="Z5774" s="2">
        <f t="shared" si="454"/>
        <v>1.6666666666666667</v>
      </c>
      <c r="AA5774" t="s">
        <v>832</v>
      </c>
      <c r="AB5774" t="s">
        <v>833</v>
      </c>
      <c r="AD5774" t="s">
        <v>109</v>
      </c>
      <c r="AE5774" t="s">
        <v>851</v>
      </c>
      <c r="AF5774">
        <v>2022</v>
      </c>
    </row>
    <row r="5775" spans="1:32" x14ac:dyDescent="0.25">
      <c r="A5775" t="s">
        <v>29</v>
      </c>
      <c r="B5775" t="s">
        <v>67</v>
      </c>
      <c r="C5775" t="s">
        <v>68</v>
      </c>
      <c r="D5775" t="s">
        <v>69</v>
      </c>
      <c r="E5775">
        <f>_xlfn.XLOOKUP(Table1[[#This Row],[Location]],'Location analysis'!A:A,'Location analysis'!B:B)</f>
        <v>40.435699999999997</v>
      </c>
      <c r="F5775">
        <f>_xlfn.XLOOKUP(Table1[[#This Row],[Location]],'Location analysis'!A:A,'Location analysis'!C:C)</f>
        <v>-74.125200000000007</v>
      </c>
      <c r="G5775" t="s">
        <v>128</v>
      </c>
      <c r="H5775" t="s">
        <v>43</v>
      </c>
      <c r="I5775">
        <v>15506876043</v>
      </c>
      <c r="J5775" t="s">
        <v>850</v>
      </c>
      <c r="K5775" t="s">
        <v>36</v>
      </c>
      <c r="L5775">
        <v>121</v>
      </c>
      <c r="M5775">
        <v>1.5</v>
      </c>
      <c r="N5775">
        <v>1</v>
      </c>
      <c r="O5775">
        <v>121</v>
      </c>
      <c r="P5775">
        <v>1.5</v>
      </c>
      <c r="Q5775">
        <v>1</v>
      </c>
      <c r="R5775">
        <v>1.5</v>
      </c>
      <c r="S5775">
        <v>4</v>
      </c>
      <c r="T5775" s="1">
        <v>44783</v>
      </c>
      <c r="U5775" t="str">
        <f t="shared" si="450"/>
        <v>SunChips Multigrain - Salsa</v>
      </c>
      <c r="V5775" t="str">
        <f t="shared" si="451"/>
        <v>Food</v>
      </c>
      <c r="W5775" t="s">
        <v>43</v>
      </c>
      <c r="X5775" t="b">
        <f t="shared" si="453"/>
        <v>1</v>
      </c>
      <c r="Y5775">
        <f t="shared" si="452"/>
        <v>1.5</v>
      </c>
      <c r="Z5775" s="2">
        <f t="shared" si="454"/>
        <v>1</v>
      </c>
      <c r="AA5775" t="s">
        <v>129</v>
      </c>
      <c r="AB5775" t="s">
        <v>130</v>
      </c>
      <c r="AD5775" t="s">
        <v>109</v>
      </c>
      <c r="AE5775" t="s">
        <v>851</v>
      </c>
      <c r="AF5775">
        <v>2022</v>
      </c>
    </row>
    <row r="5776" spans="1:32" x14ac:dyDescent="0.25">
      <c r="A5776" t="s">
        <v>29</v>
      </c>
      <c r="B5776" t="s">
        <v>67</v>
      </c>
      <c r="C5776" t="s">
        <v>68</v>
      </c>
      <c r="D5776" t="s">
        <v>69</v>
      </c>
      <c r="E5776">
        <f>_xlfn.XLOOKUP(Table1[[#This Row],[Location]],'Location analysis'!A:A,'Location analysis'!B:B)</f>
        <v>40.435699999999997</v>
      </c>
      <c r="F5776">
        <f>_xlfn.XLOOKUP(Table1[[#This Row],[Location]],'Location analysis'!A:A,'Location analysis'!C:C)</f>
        <v>-74.125200000000007</v>
      </c>
      <c r="G5776" t="s">
        <v>154</v>
      </c>
      <c r="H5776" t="s">
        <v>43</v>
      </c>
      <c r="I5776">
        <v>15506878746</v>
      </c>
      <c r="J5776" t="s">
        <v>850</v>
      </c>
      <c r="K5776" t="s">
        <v>36</v>
      </c>
      <c r="L5776">
        <v>120</v>
      </c>
      <c r="M5776">
        <v>1.5</v>
      </c>
      <c r="N5776">
        <v>1</v>
      </c>
      <c r="O5776">
        <v>120</v>
      </c>
      <c r="P5776">
        <v>1.5</v>
      </c>
      <c r="Q5776">
        <v>1</v>
      </c>
      <c r="R5776">
        <v>1.5</v>
      </c>
      <c r="S5776">
        <v>1.5</v>
      </c>
      <c r="T5776" s="1">
        <v>44783</v>
      </c>
      <c r="U5776" t="str">
        <f t="shared" si="450"/>
        <v>SunChips Multigrain - Harvest Cheddar</v>
      </c>
      <c r="V5776" t="str">
        <f t="shared" si="451"/>
        <v>Food</v>
      </c>
      <c r="W5776" t="s">
        <v>43</v>
      </c>
      <c r="X5776" t="b">
        <f t="shared" si="453"/>
        <v>1</v>
      </c>
      <c r="Y5776">
        <f t="shared" si="452"/>
        <v>1.5</v>
      </c>
      <c r="Z5776" s="2">
        <f t="shared" si="454"/>
        <v>1</v>
      </c>
      <c r="AA5776" t="s">
        <v>129</v>
      </c>
      <c r="AB5776" t="s">
        <v>155</v>
      </c>
      <c r="AD5776" t="s">
        <v>109</v>
      </c>
      <c r="AE5776" t="s">
        <v>851</v>
      </c>
      <c r="AF5776">
        <v>2022</v>
      </c>
    </row>
    <row r="5777" spans="1:32" x14ac:dyDescent="0.25">
      <c r="A5777" t="s">
        <v>29</v>
      </c>
      <c r="B5777" t="s">
        <v>394</v>
      </c>
      <c r="C5777" t="s">
        <v>395</v>
      </c>
      <c r="D5777" t="s">
        <v>396</v>
      </c>
      <c r="E5777">
        <f>_xlfn.XLOOKUP(Table1[[#This Row],[Location]],'Location analysis'!A:A,'Location analysis'!B:B)</f>
        <v>40.416893999999999</v>
      </c>
      <c r="F5777">
        <f>_xlfn.XLOOKUP(Table1[[#This Row],[Location]],'Location analysis'!A:A,'Location analysis'!C:C)</f>
        <v>-74.420399000000003</v>
      </c>
      <c r="G5777" t="s">
        <v>421</v>
      </c>
      <c r="H5777" t="s">
        <v>43</v>
      </c>
      <c r="I5777">
        <v>15506880904</v>
      </c>
      <c r="J5777" t="s">
        <v>850</v>
      </c>
      <c r="K5777" t="s">
        <v>51</v>
      </c>
      <c r="L5777">
        <v>157</v>
      </c>
      <c r="M5777">
        <v>3</v>
      </c>
      <c r="N5777">
        <v>1</v>
      </c>
      <c r="O5777">
        <v>157</v>
      </c>
      <c r="P5777">
        <v>3</v>
      </c>
      <c r="Q5777">
        <v>1</v>
      </c>
      <c r="R5777">
        <v>3</v>
      </c>
      <c r="S5777">
        <v>3</v>
      </c>
      <c r="T5777" s="1">
        <v>44783</v>
      </c>
      <c r="U5777" t="str">
        <f t="shared" si="450"/>
        <v>Lenny &amp; Larrys - SnickerDoodle</v>
      </c>
      <c r="V5777" t="str">
        <f t="shared" si="451"/>
        <v>Food</v>
      </c>
      <c r="W5777" t="s">
        <v>43</v>
      </c>
      <c r="X5777" t="b">
        <f t="shared" si="453"/>
        <v>1</v>
      </c>
      <c r="Y5777">
        <f t="shared" si="452"/>
        <v>3</v>
      </c>
      <c r="Z5777" s="2">
        <f t="shared" si="454"/>
        <v>2</v>
      </c>
      <c r="AA5777" t="s">
        <v>422</v>
      </c>
      <c r="AB5777" t="s">
        <v>423</v>
      </c>
      <c r="AD5777" t="s">
        <v>109</v>
      </c>
      <c r="AE5777" t="s">
        <v>851</v>
      </c>
      <c r="AF5777">
        <v>2022</v>
      </c>
    </row>
    <row r="5778" spans="1:32" x14ac:dyDescent="0.25">
      <c r="A5778" t="s">
        <v>29</v>
      </c>
      <c r="B5778" t="s">
        <v>67</v>
      </c>
      <c r="C5778" t="s">
        <v>68</v>
      </c>
      <c r="D5778" t="s">
        <v>69</v>
      </c>
      <c r="E5778">
        <f>_xlfn.XLOOKUP(Table1[[#This Row],[Location]],'Location analysis'!A:A,'Location analysis'!B:B)</f>
        <v>40.435699999999997</v>
      </c>
      <c r="F5778">
        <f>_xlfn.XLOOKUP(Table1[[#This Row],[Location]],'Location analysis'!A:A,'Location analysis'!C:C)</f>
        <v>-74.125200000000007</v>
      </c>
      <c r="G5778" t="s">
        <v>268</v>
      </c>
      <c r="H5778" t="s">
        <v>43</v>
      </c>
      <c r="I5778">
        <v>15507145158</v>
      </c>
      <c r="J5778" t="s">
        <v>850</v>
      </c>
      <c r="K5778" t="s">
        <v>51</v>
      </c>
      <c r="L5778">
        <v>110</v>
      </c>
      <c r="M5778">
        <v>2</v>
      </c>
      <c r="N5778">
        <v>1</v>
      </c>
      <c r="O5778">
        <v>110</v>
      </c>
      <c r="P5778">
        <v>2</v>
      </c>
      <c r="Q5778">
        <v>1</v>
      </c>
      <c r="R5778">
        <v>2</v>
      </c>
      <c r="S5778">
        <v>2</v>
      </c>
      <c r="T5778" s="1">
        <v>44783</v>
      </c>
      <c r="U5778" t="str">
        <f t="shared" si="450"/>
        <v>Munchies Snack mix Flaming Hot</v>
      </c>
      <c r="V5778" t="str">
        <f t="shared" si="451"/>
        <v>Food</v>
      </c>
      <c r="W5778" t="s">
        <v>43</v>
      </c>
      <c r="X5778" t="b">
        <f t="shared" si="453"/>
        <v>1</v>
      </c>
      <c r="Y5778">
        <f t="shared" si="452"/>
        <v>2</v>
      </c>
      <c r="Z5778" s="2">
        <f t="shared" si="454"/>
        <v>1.3333333333333333</v>
      </c>
      <c r="AA5778" t="s">
        <v>268</v>
      </c>
      <c r="AD5778" t="s">
        <v>109</v>
      </c>
      <c r="AE5778" t="s">
        <v>851</v>
      </c>
      <c r="AF5778">
        <v>2022</v>
      </c>
    </row>
    <row r="5779" spans="1:32" x14ac:dyDescent="0.25">
      <c r="A5779" t="s">
        <v>29</v>
      </c>
      <c r="B5779" t="s">
        <v>67</v>
      </c>
      <c r="C5779" t="s">
        <v>68</v>
      </c>
      <c r="D5779" t="s">
        <v>69</v>
      </c>
      <c r="E5779">
        <f>_xlfn.XLOOKUP(Table1[[#This Row],[Location]],'Location analysis'!A:A,'Location analysis'!B:B)</f>
        <v>40.435699999999997</v>
      </c>
      <c r="F5779">
        <f>_xlfn.XLOOKUP(Table1[[#This Row],[Location]],'Location analysis'!A:A,'Location analysis'!C:C)</f>
        <v>-74.125200000000007</v>
      </c>
      <c r="G5779" t="s">
        <v>128</v>
      </c>
      <c r="H5779" t="s">
        <v>43</v>
      </c>
      <c r="I5779">
        <v>15507695318</v>
      </c>
      <c r="J5779" t="s">
        <v>852</v>
      </c>
      <c r="K5779" t="s">
        <v>51</v>
      </c>
      <c r="L5779">
        <v>121</v>
      </c>
      <c r="M5779">
        <v>1.5</v>
      </c>
      <c r="N5779">
        <v>1</v>
      </c>
      <c r="O5779">
        <v>121</v>
      </c>
      <c r="P5779">
        <v>1.5</v>
      </c>
      <c r="Q5779">
        <v>1</v>
      </c>
      <c r="R5779">
        <v>1.5</v>
      </c>
      <c r="S5779">
        <v>1.5</v>
      </c>
      <c r="T5779" s="1">
        <v>44783</v>
      </c>
      <c r="U5779" t="str">
        <f t="shared" si="450"/>
        <v>SunChips Multigrain - Salsa</v>
      </c>
      <c r="V5779" t="str">
        <f t="shared" si="451"/>
        <v>Food</v>
      </c>
      <c r="W5779" t="s">
        <v>43</v>
      </c>
      <c r="X5779" t="b">
        <f t="shared" si="453"/>
        <v>1</v>
      </c>
      <c r="Y5779">
        <f t="shared" si="452"/>
        <v>1.5</v>
      </c>
      <c r="Z5779" s="2">
        <f t="shared" si="454"/>
        <v>1</v>
      </c>
      <c r="AA5779" t="s">
        <v>129</v>
      </c>
      <c r="AB5779" t="s">
        <v>130</v>
      </c>
      <c r="AD5779" t="s">
        <v>123</v>
      </c>
      <c r="AE5779" t="s">
        <v>853</v>
      </c>
      <c r="AF5779">
        <v>2022</v>
      </c>
    </row>
    <row r="5780" spans="1:32" x14ac:dyDescent="0.25">
      <c r="A5780" t="s">
        <v>29</v>
      </c>
      <c r="B5780" t="s">
        <v>394</v>
      </c>
      <c r="C5780" t="s">
        <v>395</v>
      </c>
      <c r="D5780" t="s">
        <v>396</v>
      </c>
      <c r="E5780">
        <f>_xlfn.XLOOKUP(Table1[[#This Row],[Location]],'Location analysis'!A:A,'Location analysis'!B:B)</f>
        <v>40.416893999999999</v>
      </c>
      <c r="F5780">
        <f>_xlfn.XLOOKUP(Table1[[#This Row],[Location]],'Location analysis'!A:A,'Location analysis'!C:C)</f>
        <v>-74.420399000000003</v>
      </c>
      <c r="G5780" t="s">
        <v>410</v>
      </c>
      <c r="H5780" t="s">
        <v>49</v>
      </c>
      <c r="I5780">
        <v>15508900755</v>
      </c>
      <c r="J5780" t="s">
        <v>852</v>
      </c>
      <c r="K5780" t="s">
        <v>51</v>
      </c>
      <c r="L5780">
        <v>140</v>
      </c>
      <c r="M5780">
        <v>2</v>
      </c>
      <c r="N5780">
        <v>1</v>
      </c>
      <c r="O5780">
        <v>140</v>
      </c>
      <c r="P5780">
        <v>2</v>
      </c>
      <c r="Q5780">
        <v>1</v>
      </c>
      <c r="R5780">
        <v>2</v>
      </c>
      <c r="S5780">
        <v>2</v>
      </c>
      <c r="T5780" s="1">
        <v>44784</v>
      </c>
      <c r="U5780" t="str">
        <f t="shared" si="450"/>
        <v>Iberia Coconut Water</v>
      </c>
      <c r="V5780" t="str">
        <f t="shared" si="451"/>
        <v>Non Carbonated</v>
      </c>
      <c r="W5780" t="s">
        <v>49</v>
      </c>
      <c r="X5780" t="b">
        <f t="shared" si="453"/>
        <v>1</v>
      </c>
      <c r="Y5780">
        <f t="shared" si="452"/>
        <v>2</v>
      </c>
      <c r="Z5780" s="2">
        <f t="shared" si="454"/>
        <v>1.3333333333333333</v>
      </c>
      <c r="AA5780" t="s">
        <v>410</v>
      </c>
      <c r="AD5780" t="s">
        <v>123</v>
      </c>
      <c r="AE5780" t="s">
        <v>853</v>
      </c>
      <c r="AF5780">
        <v>2022</v>
      </c>
    </row>
    <row r="5781" spans="1:32" x14ac:dyDescent="0.25">
      <c r="A5781" t="s">
        <v>29</v>
      </c>
      <c r="B5781" t="s">
        <v>62</v>
      </c>
      <c r="C5781" t="s">
        <v>63</v>
      </c>
      <c r="D5781" t="s">
        <v>64</v>
      </c>
      <c r="E5781">
        <f>_xlfn.XLOOKUP(Table1[[#This Row],[Location]],'Location analysis'!A:A,'Location analysis'!B:B)</f>
        <v>40.091900000000003</v>
      </c>
      <c r="F5781">
        <f>_xlfn.XLOOKUP(Table1[[#This Row],[Location]],'Location analysis'!A:A,'Location analysis'!C:C)</f>
        <v>-74.358699999999999</v>
      </c>
      <c r="G5781" t="s">
        <v>384</v>
      </c>
      <c r="H5781" t="s">
        <v>43</v>
      </c>
      <c r="I5781">
        <v>15509078795</v>
      </c>
      <c r="J5781" t="s">
        <v>852</v>
      </c>
      <c r="K5781" t="s">
        <v>51</v>
      </c>
      <c r="L5781">
        <v>120</v>
      </c>
      <c r="M5781">
        <v>1.5</v>
      </c>
      <c r="N5781">
        <v>1</v>
      </c>
      <c r="O5781">
        <v>120</v>
      </c>
      <c r="P5781">
        <v>1.5</v>
      </c>
      <c r="Q5781">
        <v>1</v>
      </c>
      <c r="R5781">
        <v>1.5</v>
      </c>
      <c r="S5781">
        <v>1.5</v>
      </c>
      <c r="T5781" s="1">
        <v>44784</v>
      </c>
      <c r="U5781" t="str">
        <f t="shared" si="450"/>
        <v>CheezIt - Cheddar Sour Cream and Onion</v>
      </c>
      <c r="V5781" t="str">
        <f t="shared" si="451"/>
        <v>Food</v>
      </c>
      <c r="W5781" t="s">
        <v>43</v>
      </c>
      <c r="X5781" t="b">
        <f t="shared" si="453"/>
        <v>1</v>
      </c>
      <c r="Y5781">
        <f t="shared" si="452"/>
        <v>1.5</v>
      </c>
      <c r="Z5781" s="2">
        <f t="shared" si="454"/>
        <v>1</v>
      </c>
      <c r="AA5781" t="s">
        <v>193</v>
      </c>
      <c r="AB5781" t="s">
        <v>386</v>
      </c>
      <c r="AD5781" t="s">
        <v>123</v>
      </c>
      <c r="AE5781" t="s">
        <v>853</v>
      </c>
      <c r="AF5781">
        <v>2022</v>
      </c>
    </row>
    <row r="5782" spans="1:32" x14ac:dyDescent="0.25">
      <c r="A5782" t="s">
        <v>29</v>
      </c>
      <c r="B5782" t="s">
        <v>67</v>
      </c>
      <c r="C5782" t="s">
        <v>68</v>
      </c>
      <c r="D5782" t="s">
        <v>69</v>
      </c>
      <c r="E5782">
        <f>_xlfn.XLOOKUP(Table1[[#This Row],[Location]],'Location analysis'!A:A,'Location analysis'!B:B)</f>
        <v>40.435699999999997</v>
      </c>
      <c r="F5782">
        <f>_xlfn.XLOOKUP(Table1[[#This Row],[Location]],'Location analysis'!A:A,'Location analysis'!C:C)</f>
        <v>-74.125200000000007</v>
      </c>
      <c r="G5782" t="s">
        <v>259</v>
      </c>
      <c r="H5782" t="s">
        <v>34</v>
      </c>
      <c r="I5782">
        <v>15509091504</v>
      </c>
      <c r="J5782" t="s">
        <v>852</v>
      </c>
      <c r="K5782" t="s">
        <v>51</v>
      </c>
      <c r="L5782">
        <v>140</v>
      </c>
      <c r="M5782">
        <v>1.5</v>
      </c>
      <c r="N5782">
        <v>1</v>
      </c>
      <c r="O5782">
        <v>140</v>
      </c>
      <c r="P5782">
        <v>1.5</v>
      </c>
      <c r="Q5782">
        <v>1</v>
      </c>
      <c r="R5782">
        <v>1.5</v>
      </c>
      <c r="S5782">
        <v>1.5</v>
      </c>
      <c r="T5782" s="1">
        <v>44784</v>
      </c>
      <c r="U5782" t="str">
        <f t="shared" si="450"/>
        <v>Sunkist Soda - Orange</v>
      </c>
      <c r="V5782" t="str">
        <f t="shared" si="451"/>
        <v>Carbonated</v>
      </c>
      <c r="W5782" t="s">
        <v>34</v>
      </c>
      <c r="X5782" t="b">
        <f t="shared" si="453"/>
        <v>1</v>
      </c>
      <c r="Y5782">
        <f t="shared" si="452"/>
        <v>1.5</v>
      </c>
      <c r="Z5782" s="2">
        <f t="shared" si="454"/>
        <v>1</v>
      </c>
      <c r="AA5782" t="s">
        <v>260</v>
      </c>
      <c r="AB5782" t="s">
        <v>261</v>
      </c>
      <c r="AD5782" t="s">
        <v>123</v>
      </c>
      <c r="AE5782" t="s">
        <v>853</v>
      </c>
      <c r="AF5782">
        <v>2022</v>
      </c>
    </row>
    <row r="5783" spans="1:32" x14ac:dyDescent="0.25">
      <c r="A5783" t="s">
        <v>29</v>
      </c>
      <c r="B5783" t="s">
        <v>67</v>
      </c>
      <c r="C5783" t="s">
        <v>68</v>
      </c>
      <c r="D5783" t="s">
        <v>69</v>
      </c>
      <c r="E5783">
        <f>_xlfn.XLOOKUP(Table1[[#This Row],[Location]],'Location analysis'!A:A,'Location analysis'!B:B)</f>
        <v>40.435699999999997</v>
      </c>
      <c r="F5783">
        <f>_xlfn.XLOOKUP(Table1[[#This Row],[Location]],'Location analysis'!A:A,'Location analysis'!C:C)</f>
        <v>-74.125200000000007</v>
      </c>
      <c r="G5783" t="s">
        <v>275</v>
      </c>
      <c r="H5783" t="s">
        <v>43</v>
      </c>
      <c r="I5783">
        <v>15509093545</v>
      </c>
      <c r="J5783" t="s">
        <v>852</v>
      </c>
      <c r="K5783" t="s">
        <v>51</v>
      </c>
      <c r="L5783">
        <v>123</v>
      </c>
      <c r="M5783">
        <v>1.5</v>
      </c>
      <c r="N5783">
        <v>1</v>
      </c>
      <c r="O5783">
        <v>123</v>
      </c>
      <c r="P5783">
        <v>1.5</v>
      </c>
      <c r="Q5783">
        <v>1</v>
      </c>
      <c r="R5783">
        <v>1.5</v>
      </c>
      <c r="S5783">
        <v>1.5</v>
      </c>
      <c r="T5783" s="1">
        <v>44784</v>
      </c>
      <c r="U5783" t="str">
        <f t="shared" si="450"/>
        <v>Cheetos Flaming Hot Limon Crunchy</v>
      </c>
      <c r="V5783" t="str">
        <f t="shared" si="451"/>
        <v>Food</v>
      </c>
      <c r="W5783" t="s">
        <v>43</v>
      </c>
      <c r="X5783" t="b">
        <f t="shared" si="453"/>
        <v>1</v>
      </c>
      <c r="Y5783">
        <f t="shared" si="452"/>
        <v>1.5</v>
      </c>
      <c r="Z5783" s="2">
        <f t="shared" si="454"/>
        <v>1</v>
      </c>
      <c r="AA5783" t="s">
        <v>275</v>
      </c>
      <c r="AD5783" t="s">
        <v>123</v>
      </c>
      <c r="AE5783" t="s">
        <v>853</v>
      </c>
      <c r="AF5783">
        <v>2022</v>
      </c>
    </row>
    <row r="5784" spans="1:32" x14ac:dyDescent="0.25">
      <c r="A5784" t="s">
        <v>29</v>
      </c>
      <c r="B5784" t="s">
        <v>67</v>
      </c>
      <c r="C5784" t="s">
        <v>68</v>
      </c>
      <c r="D5784" t="s">
        <v>69</v>
      </c>
      <c r="E5784">
        <f>_xlfn.XLOOKUP(Table1[[#This Row],[Location]],'Location analysis'!A:A,'Location analysis'!B:B)</f>
        <v>40.435699999999997</v>
      </c>
      <c r="F5784">
        <f>_xlfn.XLOOKUP(Table1[[#This Row],[Location]],'Location analysis'!A:A,'Location analysis'!C:C)</f>
        <v>-74.125200000000007</v>
      </c>
      <c r="G5784" t="s">
        <v>259</v>
      </c>
      <c r="H5784" t="s">
        <v>34</v>
      </c>
      <c r="I5784">
        <v>15509101719</v>
      </c>
      <c r="J5784" t="s">
        <v>852</v>
      </c>
      <c r="K5784" t="s">
        <v>51</v>
      </c>
      <c r="L5784">
        <v>140</v>
      </c>
      <c r="M5784">
        <v>1.5</v>
      </c>
      <c r="N5784">
        <v>1</v>
      </c>
      <c r="O5784">
        <v>140</v>
      </c>
      <c r="P5784">
        <v>1.5</v>
      </c>
      <c r="Q5784">
        <v>1</v>
      </c>
      <c r="R5784">
        <v>1.5</v>
      </c>
      <c r="S5784">
        <v>1.5</v>
      </c>
      <c r="T5784" s="1">
        <v>44784</v>
      </c>
      <c r="U5784" t="str">
        <f t="shared" si="450"/>
        <v>Sunkist Soda - Orange</v>
      </c>
      <c r="V5784" t="str">
        <f t="shared" si="451"/>
        <v>Carbonated</v>
      </c>
      <c r="W5784" t="s">
        <v>34</v>
      </c>
      <c r="X5784" t="b">
        <f t="shared" si="453"/>
        <v>1</v>
      </c>
      <c r="Y5784">
        <f t="shared" si="452"/>
        <v>1.5</v>
      </c>
      <c r="Z5784" s="2">
        <f t="shared" si="454"/>
        <v>1</v>
      </c>
      <c r="AA5784" t="s">
        <v>260</v>
      </c>
      <c r="AB5784" t="s">
        <v>261</v>
      </c>
      <c r="AD5784" t="s">
        <v>123</v>
      </c>
      <c r="AE5784" t="s">
        <v>853</v>
      </c>
      <c r="AF5784">
        <v>2022</v>
      </c>
    </row>
    <row r="5785" spans="1:32" x14ac:dyDescent="0.25">
      <c r="A5785" t="s">
        <v>29</v>
      </c>
      <c r="B5785" t="s">
        <v>394</v>
      </c>
      <c r="C5785" t="s">
        <v>395</v>
      </c>
      <c r="D5785" t="s">
        <v>396</v>
      </c>
      <c r="E5785">
        <f>_xlfn.XLOOKUP(Table1[[#This Row],[Location]],'Location analysis'!A:A,'Location analysis'!B:B)</f>
        <v>40.416893999999999</v>
      </c>
      <c r="F5785">
        <f>_xlfn.XLOOKUP(Table1[[#This Row],[Location]],'Location analysis'!A:A,'Location analysis'!C:C)</f>
        <v>-74.420399000000003</v>
      </c>
      <c r="G5785" t="s">
        <v>664</v>
      </c>
      <c r="H5785" t="s">
        <v>49</v>
      </c>
      <c r="I5785">
        <v>15509649825</v>
      </c>
      <c r="J5785" t="s">
        <v>852</v>
      </c>
      <c r="K5785" t="s">
        <v>51</v>
      </c>
      <c r="L5785">
        <v>143</v>
      </c>
      <c r="M5785">
        <v>2.75</v>
      </c>
      <c r="N5785">
        <v>1</v>
      </c>
      <c r="O5785">
        <v>143</v>
      </c>
      <c r="P5785">
        <v>2.75</v>
      </c>
      <c r="Q5785">
        <v>1</v>
      </c>
      <c r="R5785">
        <v>2.75</v>
      </c>
      <c r="S5785">
        <v>2.75</v>
      </c>
      <c r="T5785" s="1">
        <v>44784</v>
      </c>
      <c r="U5785" t="str">
        <f t="shared" si="450"/>
        <v>BodyArmor  LYTE - Blueberry Pomegranate</v>
      </c>
      <c r="V5785" t="str">
        <f t="shared" si="451"/>
        <v>Non Carbonated</v>
      </c>
      <c r="W5785" t="s">
        <v>49</v>
      </c>
      <c r="X5785" t="b">
        <f t="shared" si="453"/>
        <v>1</v>
      </c>
      <c r="Y5785">
        <f t="shared" si="452"/>
        <v>2.75</v>
      </c>
      <c r="Z5785" s="2">
        <f t="shared" si="454"/>
        <v>1.8333333333333333</v>
      </c>
      <c r="AA5785" t="s">
        <v>665</v>
      </c>
      <c r="AB5785" t="s">
        <v>666</v>
      </c>
      <c r="AD5785" t="s">
        <v>123</v>
      </c>
      <c r="AE5785" t="s">
        <v>853</v>
      </c>
      <c r="AF5785">
        <v>2022</v>
      </c>
    </row>
    <row r="5786" spans="1:32" x14ac:dyDescent="0.25">
      <c r="A5786" t="s">
        <v>29</v>
      </c>
      <c r="B5786" t="s">
        <v>62</v>
      </c>
      <c r="C5786" t="s">
        <v>63</v>
      </c>
      <c r="D5786" t="s">
        <v>64</v>
      </c>
      <c r="E5786">
        <f>_xlfn.XLOOKUP(Table1[[#This Row],[Location]],'Location analysis'!A:A,'Location analysis'!B:B)</f>
        <v>40.091900000000003</v>
      </c>
      <c r="F5786">
        <f>_xlfn.XLOOKUP(Table1[[#This Row],[Location]],'Location analysis'!A:A,'Location analysis'!C:C)</f>
        <v>-74.358699999999999</v>
      </c>
      <c r="G5786" t="s">
        <v>225</v>
      </c>
      <c r="H5786" t="s">
        <v>43</v>
      </c>
      <c r="I5786">
        <v>15509827426</v>
      </c>
      <c r="J5786" t="s">
        <v>852</v>
      </c>
      <c r="K5786" t="s">
        <v>51</v>
      </c>
      <c r="L5786">
        <v>112</v>
      </c>
      <c r="M5786">
        <v>1.5</v>
      </c>
      <c r="N5786">
        <v>1</v>
      </c>
      <c r="O5786">
        <v>112</v>
      </c>
      <c r="P5786">
        <v>1.5</v>
      </c>
      <c r="Q5786">
        <v>1</v>
      </c>
      <c r="R5786">
        <v>1.5</v>
      </c>
      <c r="S5786">
        <v>1.5</v>
      </c>
      <c r="T5786" s="1">
        <v>44784</v>
      </c>
      <c r="U5786" t="str">
        <f t="shared" si="450"/>
        <v>SunChips Multigrain - Original</v>
      </c>
      <c r="V5786" t="str">
        <f t="shared" si="451"/>
        <v>Food</v>
      </c>
      <c r="W5786" t="s">
        <v>43</v>
      </c>
      <c r="X5786" t="b">
        <f t="shared" si="453"/>
        <v>1</v>
      </c>
      <c r="Y5786">
        <f t="shared" si="452"/>
        <v>1.5</v>
      </c>
      <c r="Z5786" s="2">
        <f t="shared" si="454"/>
        <v>1</v>
      </c>
      <c r="AA5786" t="s">
        <v>129</v>
      </c>
      <c r="AB5786" t="s">
        <v>150</v>
      </c>
      <c r="AD5786" t="s">
        <v>123</v>
      </c>
      <c r="AE5786" t="s">
        <v>853</v>
      </c>
      <c r="AF5786">
        <v>2022</v>
      </c>
    </row>
    <row r="5787" spans="1:32" x14ac:dyDescent="0.25">
      <c r="A5787" t="s">
        <v>29</v>
      </c>
      <c r="B5787" t="s">
        <v>394</v>
      </c>
      <c r="C5787" t="s">
        <v>395</v>
      </c>
      <c r="D5787" t="s">
        <v>396</v>
      </c>
      <c r="E5787">
        <f>_xlfn.XLOOKUP(Table1[[#This Row],[Location]],'Location analysis'!A:A,'Location analysis'!B:B)</f>
        <v>40.416893999999999</v>
      </c>
      <c r="F5787">
        <f>_xlfn.XLOOKUP(Table1[[#This Row],[Location]],'Location analysis'!A:A,'Location analysis'!C:C)</f>
        <v>-74.420399000000003</v>
      </c>
      <c r="G5787" t="s">
        <v>154</v>
      </c>
      <c r="H5787" t="s">
        <v>43</v>
      </c>
      <c r="I5787">
        <v>15509868889</v>
      </c>
      <c r="J5787" t="s">
        <v>852</v>
      </c>
      <c r="K5787" t="s">
        <v>51</v>
      </c>
      <c r="L5787">
        <v>110</v>
      </c>
      <c r="M5787">
        <v>1.5</v>
      </c>
      <c r="N5787">
        <v>1</v>
      </c>
      <c r="O5787">
        <v>110</v>
      </c>
      <c r="P5787">
        <v>1.5</v>
      </c>
      <c r="Q5787">
        <v>1</v>
      </c>
      <c r="R5787">
        <v>1.5</v>
      </c>
      <c r="S5787">
        <v>1.5</v>
      </c>
      <c r="T5787" s="1">
        <v>44784</v>
      </c>
      <c r="U5787" t="str">
        <f t="shared" si="450"/>
        <v>SunChips Multigrain - Harvest Cheddar</v>
      </c>
      <c r="V5787" t="str">
        <f t="shared" si="451"/>
        <v>Food</v>
      </c>
      <c r="W5787" t="s">
        <v>43</v>
      </c>
      <c r="X5787" t="b">
        <f t="shared" si="453"/>
        <v>1</v>
      </c>
      <c r="Y5787">
        <f t="shared" si="452"/>
        <v>1.5</v>
      </c>
      <c r="Z5787" s="2">
        <f t="shared" si="454"/>
        <v>1</v>
      </c>
      <c r="AA5787" t="s">
        <v>129</v>
      </c>
      <c r="AB5787" t="s">
        <v>155</v>
      </c>
      <c r="AD5787" t="s">
        <v>123</v>
      </c>
      <c r="AE5787" t="s">
        <v>853</v>
      </c>
      <c r="AF5787">
        <v>2022</v>
      </c>
    </row>
    <row r="5788" spans="1:32" x14ac:dyDescent="0.25">
      <c r="A5788" t="s">
        <v>29</v>
      </c>
      <c r="B5788" t="s">
        <v>67</v>
      </c>
      <c r="C5788" t="s">
        <v>68</v>
      </c>
      <c r="D5788" t="s">
        <v>69</v>
      </c>
      <c r="E5788">
        <f>_xlfn.XLOOKUP(Table1[[#This Row],[Location]],'Location analysis'!A:A,'Location analysis'!B:B)</f>
        <v>40.435699999999997</v>
      </c>
      <c r="F5788">
        <f>_xlfn.XLOOKUP(Table1[[#This Row],[Location]],'Location analysis'!A:A,'Location analysis'!C:C)</f>
        <v>-74.125200000000007</v>
      </c>
      <c r="G5788" t="s">
        <v>259</v>
      </c>
      <c r="H5788" t="s">
        <v>34</v>
      </c>
      <c r="I5788">
        <v>15510062480</v>
      </c>
      <c r="J5788" t="s">
        <v>852</v>
      </c>
      <c r="K5788" t="s">
        <v>51</v>
      </c>
      <c r="L5788">
        <v>140</v>
      </c>
      <c r="M5788">
        <v>1.5</v>
      </c>
      <c r="N5788">
        <v>1</v>
      </c>
      <c r="O5788">
        <v>140</v>
      </c>
      <c r="P5788">
        <v>1.5</v>
      </c>
      <c r="Q5788">
        <v>1</v>
      </c>
      <c r="R5788">
        <v>1.5</v>
      </c>
      <c r="S5788">
        <v>1.5</v>
      </c>
      <c r="T5788" s="1">
        <v>44784</v>
      </c>
      <c r="U5788" t="str">
        <f t="shared" si="450"/>
        <v>Sunkist Soda - Orange</v>
      </c>
      <c r="V5788" t="str">
        <f t="shared" si="451"/>
        <v>Carbonated</v>
      </c>
      <c r="W5788" t="s">
        <v>34</v>
      </c>
      <c r="X5788" t="b">
        <f t="shared" si="453"/>
        <v>1</v>
      </c>
      <c r="Y5788">
        <f t="shared" si="452"/>
        <v>1.5</v>
      </c>
      <c r="Z5788" s="2">
        <f t="shared" si="454"/>
        <v>1</v>
      </c>
      <c r="AA5788" t="s">
        <v>260</v>
      </c>
      <c r="AB5788" t="s">
        <v>261</v>
      </c>
      <c r="AD5788" t="s">
        <v>123</v>
      </c>
      <c r="AE5788" t="s">
        <v>853</v>
      </c>
      <c r="AF5788">
        <v>2022</v>
      </c>
    </row>
    <row r="5789" spans="1:32" x14ac:dyDescent="0.25">
      <c r="A5789" t="s">
        <v>29</v>
      </c>
      <c r="B5789" t="s">
        <v>67</v>
      </c>
      <c r="C5789" t="s">
        <v>68</v>
      </c>
      <c r="D5789" t="s">
        <v>69</v>
      </c>
      <c r="E5789">
        <f>_xlfn.XLOOKUP(Table1[[#This Row],[Location]],'Location analysis'!A:A,'Location analysis'!B:B)</f>
        <v>40.435699999999997</v>
      </c>
      <c r="F5789">
        <f>_xlfn.XLOOKUP(Table1[[#This Row],[Location]],'Location analysis'!A:A,'Location analysis'!C:C)</f>
        <v>-74.125200000000007</v>
      </c>
      <c r="G5789" t="s">
        <v>259</v>
      </c>
      <c r="H5789" t="s">
        <v>34</v>
      </c>
      <c r="I5789">
        <v>15510074517</v>
      </c>
      <c r="J5789" t="s">
        <v>852</v>
      </c>
      <c r="K5789" t="s">
        <v>51</v>
      </c>
      <c r="L5789">
        <v>140</v>
      </c>
      <c r="M5789">
        <v>1.5</v>
      </c>
      <c r="N5789">
        <v>1</v>
      </c>
      <c r="O5789">
        <v>140</v>
      </c>
      <c r="P5789">
        <v>1.5</v>
      </c>
      <c r="Q5789">
        <v>1</v>
      </c>
      <c r="R5789">
        <v>1.5</v>
      </c>
      <c r="S5789">
        <v>1.5</v>
      </c>
      <c r="T5789" s="1">
        <v>44784</v>
      </c>
      <c r="U5789" t="str">
        <f t="shared" si="450"/>
        <v>Sunkist Soda - Orange</v>
      </c>
      <c r="V5789" t="str">
        <f t="shared" si="451"/>
        <v>Carbonated</v>
      </c>
      <c r="W5789" t="s">
        <v>34</v>
      </c>
      <c r="X5789" t="b">
        <f t="shared" si="453"/>
        <v>1</v>
      </c>
      <c r="Y5789">
        <f t="shared" si="452"/>
        <v>1.5</v>
      </c>
      <c r="Z5789" s="2">
        <f t="shared" si="454"/>
        <v>1</v>
      </c>
      <c r="AA5789" t="s">
        <v>260</v>
      </c>
      <c r="AB5789" t="s">
        <v>261</v>
      </c>
      <c r="AD5789" t="s">
        <v>123</v>
      </c>
      <c r="AE5789" t="s">
        <v>853</v>
      </c>
      <c r="AF5789">
        <v>2022</v>
      </c>
    </row>
    <row r="5790" spans="1:32" x14ac:dyDescent="0.25">
      <c r="A5790" t="s">
        <v>29</v>
      </c>
      <c r="B5790" t="s">
        <v>67</v>
      </c>
      <c r="C5790" t="s">
        <v>68</v>
      </c>
      <c r="D5790" t="s">
        <v>69</v>
      </c>
      <c r="E5790">
        <f>_xlfn.XLOOKUP(Table1[[#This Row],[Location]],'Location analysis'!A:A,'Location analysis'!B:B)</f>
        <v>40.435699999999997</v>
      </c>
      <c r="F5790">
        <f>_xlfn.XLOOKUP(Table1[[#This Row],[Location]],'Location analysis'!A:A,'Location analysis'!C:C)</f>
        <v>-74.125200000000007</v>
      </c>
      <c r="G5790" t="s">
        <v>290</v>
      </c>
      <c r="H5790" t="s">
        <v>43</v>
      </c>
      <c r="I5790">
        <v>15510085357</v>
      </c>
      <c r="J5790" t="s">
        <v>852</v>
      </c>
      <c r="K5790" t="s">
        <v>51</v>
      </c>
      <c r="L5790">
        <v>113</v>
      </c>
      <c r="M5790">
        <v>1.5</v>
      </c>
      <c r="N5790">
        <v>1</v>
      </c>
      <c r="O5790">
        <v>113</v>
      </c>
      <c r="P5790">
        <v>1.5</v>
      </c>
      <c r="Q5790">
        <v>1</v>
      </c>
      <c r="R5790">
        <v>1.5</v>
      </c>
      <c r="S5790">
        <v>1.5</v>
      </c>
      <c r="T5790" s="1">
        <v>44784</v>
      </c>
      <c r="U5790" t="str">
        <f t="shared" si="450"/>
        <v>Doritos Famin Hot Nacho</v>
      </c>
      <c r="V5790" t="str">
        <f t="shared" si="451"/>
        <v>Food</v>
      </c>
      <c r="W5790" t="s">
        <v>43</v>
      </c>
      <c r="X5790" t="b">
        <f t="shared" si="453"/>
        <v>1</v>
      </c>
      <c r="Y5790">
        <f t="shared" si="452"/>
        <v>1.5</v>
      </c>
      <c r="Z5790" s="2">
        <f t="shared" si="454"/>
        <v>1</v>
      </c>
      <c r="AA5790" t="s">
        <v>290</v>
      </c>
      <c r="AD5790" t="s">
        <v>123</v>
      </c>
      <c r="AE5790" t="s">
        <v>853</v>
      </c>
      <c r="AF5790">
        <v>2022</v>
      </c>
    </row>
    <row r="5791" spans="1:32" x14ac:dyDescent="0.25">
      <c r="A5791" t="s">
        <v>29</v>
      </c>
      <c r="B5791" t="s">
        <v>67</v>
      </c>
      <c r="C5791" t="s">
        <v>68</v>
      </c>
      <c r="D5791" t="s">
        <v>69</v>
      </c>
      <c r="E5791">
        <f>_xlfn.XLOOKUP(Table1[[#This Row],[Location]],'Location analysis'!A:A,'Location analysis'!B:B)</f>
        <v>40.435699999999997</v>
      </c>
      <c r="F5791">
        <f>_xlfn.XLOOKUP(Table1[[#This Row],[Location]],'Location analysis'!A:A,'Location analysis'!C:C)</f>
        <v>-74.125200000000007</v>
      </c>
      <c r="G5791" t="s">
        <v>275</v>
      </c>
      <c r="H5791" t="s">
        <v>43</v>
      </c>
      <c r="I5791">
        <v>15510097117</v>
      </c>
      <c r="J5791" t="s">
        <v>852</v>
      </c>
      <c r="K5791" t="s">
        <v>51</v>
      </c>
      <c r="L5791">
        <v>123</v>
      </c>
      <c r="M5791">
        <v>1.5</v>
      </c>
      <c r="N5791">
        <v>1</v>
      </c>
      <c r="O5791">
        <v>123</v>
      </c>
      <c r="P5791">
        <v>1.5</v>
      </c>
      <c r="Q5791">
        <v>1</v>
      </c>
      <c r="R5791">
        <v>1.5</v>
      </c>
      <c r="S5791">
        <v>1.5</v>
      </c>
      <c r="T5791" s="1">
        <v>44784</v>
      </c>
      <c r="U5791" t="str">
        <f t="shared" si="450"/>
        <v>Cheetos Flaming Hot Limon Crunchy</v>
      </c>
      <c r="V5791" t="str">
        <f t="shared" si="451"/>
        <v>Food</v>
      </c>
      <c r="W5791" t="s">
        <v>43</v>
      </c>
      <c r="X5791" t="b">
        <f t="shared" si="453"/>
        <v>1</v>
      </c>
      <c r="Y5791">
        <f t="shared" si="452"/>
        <v>1.5</v>
      </c>
      <c r="Z5791" s="2">
        <f t="shared" si="454"/>
        <v>1</v>
      </c>
      <c r="AA5791" t="s">
        <v>275</v>
      </c>
      <c r="AD5791" t="s">
        <v>123</v>
      </c>
      <c r="AE5791" t="s">
        <v>853</v>
      </c>
      <c r="AF5791">
        <v>2022</v>
      </c>
    </row>
    <row r="5792" spans="1:32" x14ac:dyDescent="0.25">
      <c r="A5792" t="s">
        <v>29</v>
      </c>
      <c r="B5792" t="s">
        <v>394</v>
      </c>
      <c r="C5792" t="s">
        <v>395</v>
      </c>
      <c r="D5792" t="s">
        <v>396</v>
      </c>
      <c r="E5792">
        <f>_xlfn.XLOOKUP(Table1[[#This Row],[Location]],'Location analysis'!A:A,'Location analysis'!B:B)</f>
        <v>40.416893999999999</v>
      </c>
      <c r="F5792">
        <f>_xlfn.XLOOKUP(Table1[[#This Row],[Location]],'Location analysis'!A:A,'Location analysis'!C:C)</f>
        <v>-74.420399000000003</v>
      </c>
      <c r="G5792" t="s">
        <v>397</v>
      </c>
      <c r="H5792" t="s">
        <v>49</v>
      </c>
      <c r="I5792">
        <v>15510053732</v>
      </c>
      <c r="J5792" t="s">
        <v>852</v>
      </c>
      <c r="K5792" t="s">
        <v>51</v>
      </c>
      <c r="L5792">
        <v>146</v>
      </c>
      <c r="M5792">
        <v>3.5</v>
      </c>
      <c r="N5792">
        <v>1</v>
      </c>
      <c r="O5792">
        <v>146</v>
      </c>
      <c r="P5792">
        <v>3.5</v>
      </c>
      <c r="Q5792">
        <v>1</v>
      </c>
      <c r="R5792">
        <v>3.5</v>
      </c>
      <c r="S5792">
        <v>3.5</v>
      </c>
      <c r="T5792" s="1">
        <v>44784</v>
      </c>
      <c r="U5792" t="str">
        <f t="shared" si="450"/>
        <v>Starbucks Doubleshot Energy - Mocha</v>
      </c>
      <c r="V5792" t="str">
        <f t="shared" si="451"/>
        <v>Non Carbonated</v>
      </c>
      <c r="W5792" t="s">
        <v>49</v>
      </c>
      <c r="X5792" t="b">
        <f t="shared" si="453"/>
        <v>1</v>
      </c>
      <c r="Y5792">
        <f t="shared" si="452"/>
        <v>3.5</v>
      </c>
      <c r="Z5792" s="2">
        <f t="shared" si="454"/>
        <v>2.3333333333333335</v>
      </c>
      <c r="AA5792" t="s">
        <v>398</v>
      </c>
      <c r="AB5792" t="s">
        <v>399</v>
      </c>
      <c r="AD5792" t="s">
        <v>123</v>
      </c>
      <c r="AE5792" t="s">
        <v>853</v>
      </c>
      <c r="AF5792">
        <v>2022</v>
      </c>
    </row>
    <row r="5793" spans="1:32" x14ac:dyDescent="0.25">
      <c r="A5793" t="s">
        <v>29</v>
      </c>
      <c r="B5793" t="s">
        <v>394</v>
      </c>
      <c r="C5793" t="s">
        <v>395</v>
      </c>
      <c r="D5793" t="s">
        <v>396</v>
      </c>
      <c r="E5793">
        <f>_xlfn.XLOOKUP(Table1[[#This Row],[Location]],'Location analysis'!A:A,'Location analysis'!B:B)</f>
        <v>40.416893999999999</v>
      </c>
      <c r="F5793">
        <f>_xlfn.XLOOKUP(Table1[[#This Row],[Location]],'Location analysis'!A:A,'Location analysis'!C:C)</f>
        <v>-74.420399000000003</v>
      </c>
      <c r="G5793" t="s">
        <v>84</v>
      </c>
      <c r="H5793" t="s">
        <v>43</v>
      </c>
      <c r="I5793">
        <v>15510125447</v>
      </c>
      <c r="J5793" t="s">
        <v>852</v>
      </c>
      <c r="K5793" t="s">
        <v>36</v>
      </c>
      <c r="L5793">
        <v>131</v>
      </c>
      <c r="M5793">
        <v>2</v>
      </c>
      <c r="N5793">
        <v>1</v>
      </c>
      <c r="O5793">
        <v>131</v>
      </c>
      <c r="P5793">
        <v>2</v>
      </c>
      <c r="Q5793">
        <v>1</v>
      </c>
      <c r="R5793">
        <v>2</v>
      </c>
      <c r="S5793">
        <v>2</v>
      </c>
      <c r="T5793" s="1">
        <v>44784</v>
      </c>
      <c r="U5793" t="str">
        <f t="shared" si="450"/>
        <v>Wonderful Pistachios - Variety</v>
      </c>
      <c r="V5793" t="str">
        <f t="shared" si="451"/>
        <v>Food</v>
      </c>
      <c r="W5793" t="s">
        <v>43</v>
      </c>
      <c r="X5793" t="b">
        <f t="shared" si="453"/>
        <v>1</v>
      </c>
      <c r="Y5793">
        <f t="shared" si="452"/>
        <v>2</v>
      </c>
      <c r="Z5793" s="2">
        <f t="shared" si="454"/>
        <v>1.3333333333333333</v>
      </c>
      <c r="AA5793" t="s">
        <v>85</v>
      </c>
      <c r="AB5793" t="s">
        <v>86</v>
      </c>
      <c r="AD5793" t="s">
        <v>123</v>
      </c>
      <c r="AE5793" t="s">
        <v>853</v>
      </c>
      <c r="AF5793">
        <v>2022</v>
      </c>
    </row>
    <row r="5794" spans="1:32" x14ac:dyDescent="0.25">
      <c r="A5794" t="s">
        <v>29</v>
      </c>
      <c r="B5794" t="s">
        <v>67</v>
      </c>
      <c r="C5794" t="s">
        <v>68</v>
      </c>
      <c r="D5794" t="s">
        <v>69</v>
      </c>
      <c r="E5794">
        <f>_xlfn.XLOOKUP(Table1[[#This Row],[Location]],'Location analysis'!A:A,'Location analysis'!B:B)</f>
        <v>40.435699999999997</v>
      </c>
      <c r="F5794">
        <f>_xlfn.XLOOKUP(Table1[[#This Row],[Location]],'Location analysis'!A:A,'Location analysis'!C:C)</f>
        <v>-74.125200000000007</v>
      </c>
      <c r="G5794" t="s">
        <v>81</v>
      </c>
      <c r="H5794" t="s">
        <v>43</v>
      </c>
      <c r="I5794">
        <v>15510012257</v>
      </c>
      <c r="J5794" t="s">
        <v>852</v>
      </c>
      <c r="K5794" t="s">
        <v>51</v>
      </c>
      <c r="L5794">
        <v>137</v>
      </c>
      <c r="M5794">
        <v>2.5</v>
      </c>
      <c r="N5794">
        <v>1</v>
      </c>
      <c r="O5794">
        <v>137</v>
      </c>
      <c r="P5794">
        <v>2.5</v>
      </c>
      <c r="Q5794">
        <v>1</v>
      </c>
      <c r="R5794">
        <v>2.5</v>
      </c>
      <c r="S5794">
        <v>2.5</v>
      </c>
      <c r="T5794" s="1">
        <v>44784</v>
      </c>
      <c r="U5794" t="str">
        <f t="shared" si="450"/>
        <v>KitKat - Crisp Wafers</v>
      </c>
      <c r="V5794" t="str">
        <f t="shared" si="451"/>
        <v>Food</v>
      </c>
      <c r="W5794" t="s">
        <v>43</v>
      </c>
      <c r="X5794" t="b">
        <f t="shared" si="453"/>
        <v>1</v>
      </c>
      <c r="Y5794">
        <f t="shared" si="452"/>
        <v>2.5</v>
      </c>
      <c r="Z5794" s="2">
        <f t="shared" si="454"/>
        <v>1.6666666666666667</v>
      </c>
      <c r="AA5794" t="s">
        <v>82</v>
      </c>
      <c r="AB5794" t="s">
        <v>83</v>
      </c>
      <c r="AD5794" t="s">
        <v>123</v>
      </c>
      <c r="AE5794" t="s">
        <v>853</v>
      </c>
      <c r="AF5794">
        <v>2022</v>
      </c>
    </row>
    <row r="5795" spans="1:32" x14ac:dyDescent="0.25">
      <c r="A5795" t="s">
        <v>29</v>
      </c>
      <c r="B5795" t="s">
        <v>67</v>
      </c>
      <c r="C5795" t="s">
        <v>68</v>
      </c>
      <c r="D5795" t="s">
        <v>69</v>
      </c>
      <c r="E5795">
        <f>_xlfn.XLOOKUP(Table1[[#This Row],[Location]],'Location analysis'!A:A,'Location analysis'!B:B)</f>
        <v>40.435699999999997</v>
      </c>
      <c r="F5795">
        <f>_xlfn.XLOOKUP(Table1[[#This Row],[Location]],'Location analysis'!A:A,'Location analysis'!C:C)</f>
        <v>-74.125200000000007</v>
      </c>
      <c r="G5795" t="s">
        <v>350</v>
      </c>
      <c r="H5795" t="s">
        <v>43</v>
      </c>
      <c r="I5795">
        <v>15510201904</v>
      </c>
      <c r="J5795" t="s">
        <v>852</v>
      </c>
      <c r="K5795" t="s">
        <v>36</v>
      </c>
      <c r="L5795">
        <v>125</v>
      </c>
      <c r="M5795">
        <v>1.5</v>
      </c>
      <c r="N5795">
        <v>1</v>
      </c>
      <c r="O5795">
        <v>125</v>
      </c>
      <c r="P5795">
        <v>1.5</v>
      </c>
      <c r="Q5795">
        <v>1</v>
      </c>
      <c r="R5795">
        <v>1.5</v>
      </c>
      <c r="S5795">
        <v>4</v>
      </c>
      <c r="T5795" s="1">
        <v>44784</v>
      </c>
      <c r="U5795" t="str">
        <f t="shared" si="450"/>
        <v>Fritos - Original</v>
      </c>
      <c r="V5795" t="str">
        <f t="shared" si="451"/>
        <v>Food</v>
      </c>
      <c r="W5795" t="s">
        <v>43</v>
      </c>
      <c r="X5795" t="b">
        <f t="shared" si="453"/>
        <v>1</v>
      </c>
      <c r="Y5795">
        <f t="shared" si="452"/>
        <v>1.5</v>
      </c>
      <c r="Z5795" s="2">
        <f t="shared" si="454"/>
        <v>1</v>
      </c>
      <c r="AA5795" t="s">
        <v>351</v>
      </c>
      <c r="AB5795" t="s">
        <v>150</v>
      </c>
      <c r="AD5795" t="s">
        <v>123</v>
      </c>
      <c r="AE5795" t="s">
        <v>853</v>
      </c>
      <c r="AF5795">
        <v>2022</v>
      </c>
    </row>
    <row r="5796" spans="1:32" x14ac:dyDescent="0.25">
      <c r="A5796" t="s">
        <v>29</v>
      </c>
      <c r="B5796" t="s">
        <v>67</v>
      </c>
      <c r="C5796" t="s">
        <v>68</v>
      </c>
      <c r="D5796" t="s">
        <v>69</v>
      </c>
      <c r="E5796">
        <f>_xlfn.XLOOKUP(Table1[[#This Row],[Location]],'Location analysis'!A:A,'Location analysis'!B:B)</f>
        <v>40.435699999999997</v>
      </c>
      <c r="F5796">
        <f>_xlfn.XLOOKUP(Table1[[#This Row],[Location]],'Location analysis'!A:A,'Location analysis'!C:C)</f>
        <v>-74.125200000000007</v>
      </c>
      <c r="G5796" t="s">
        <v>81</v>
      </c>
      <c r="H5796" t="s">
        <v>43</v>
      </c>
      <c r="I5796">
        <v>15510201904</v>
      </c>
      <c r="J5796" t="s">
        <v>852</v>
      </c>
      <c r="K5796" t="s">
        <v>36</v>
      </c>
      <c r="L5796">
        <v>137</v>
      </c>
      <c r="M5796">
        <v>2.5</v>
      </c>
      <c r="N5796">
        <v>1</v>
      </c>
      <c r="O5796">
        <v>137</v>
      </c>
      <c r="P5796">
        <v>2.5</v>
      </c>
      <c r="Q5796">
        <v>1</v>
      </c>
      <c r="R5796">
        <v>2.5</v>
      </c>
      <c r="S5796">
        <v>4</v>
      </c>
      <c r="T5796" s="1">
        <v>44784</v>
      </c>
      <c r="U5796" t="str">
        <f t="shared" si="450"/>
        <v>KitKat - Crisp Wafers</v>
      </c>
      <c r="V5796" t="str">
        <f t="shared" si="451"/>
        <v>Food</v>
      </c>
      <c r="W5796" t="s">
        <v>43</v>
      </c>
      <c r="X5796" t="b">
        <f t="shared" si="453"/>
        <v>1</v>
      </c>
      <c r="Y5796">
        <f t="shared" si="452"/>
        <v>2.5</v>
      </c>
      <c r="Z5796" s="2">
        <f t="shared" si="454"/>
        <v>1.6666666666666667</v>
      </c>
      <c r="AA5796" t="s">
        <v>82</v>
      </c>
      <c r="AB5796" t="s">
        <v>83</v>
      </c>
      <c r="AD5796" t="s">
        <v>123</v>
      </c>
      <c r="AE5796" t="s">
        <v>853</v>
      </c>
      <c r="AF5796">
        <v>2022</v>
      </c>
    </row>
    <row r="5797" spans="1:32" x14ac:dyDescent="0.25">
      <c r="A5797" t="s">
        <v>29</v>
      </c>
      <c r="B5797" t="s">
        <v>394</v>
      </c>
      <c r="C5797" t="s">
        <v>395</v>
      </c>
      <c r="D5797" t="s">
        <v>396</v>
      </c>
      <c r="E5797">
        <f>_xlfn.XLOOKUP(Table1[[#This Row],[Location]],'Location analysis'!A:A,'Location analysis'!B:B)</f>
        <v>40.416893999999999</v>
      </c>
      <c r="F5797">
        <f>_xlfn.XLOOKUP(Table1[[#This Row],[Location]],'Location analysis'!A:A,'Location analysis'!C:C)</f>
        <v>-74.420399000000003</v>
      </c>
      <c r="G5797" t="s">
        <v>603</v>
      </c>
      <c r="H5797" t="s">
        <v>43</v>
      </c>
      <c r="I5797">
        <v>15510196424</v>
      </c>
      <c r="J5797" t="s">
        <v>852</v>
      </c>
      <c r="K5797" t="s">
        <v>51</v>
      </c>
      <c r="L5797">
        <v>163</v>
      </c>
      <c r="M5797">
        <v>5</v>
      </c>
      <c r="N5797">
        <v>1</v>
      </c>
      <c r="O5797">
        <v>163</v>
      </c>
      <c r="P5797">
        <v>5</v>
      </c>
      <c r="Q5797">
        <v>1</v>
      </c>
      <c r="R5797">
        <v>5</v>
      </c>
      <c r="S5797">
        <v>5</v>
      </c>
      <c r="T5797" s="1">
        <v>44784</v>
      </c>
      <c r="U5797" t="str">
        <f t="shared" si="450"/>
        <v>Ice Breakers Ice Cubes - PepperMint</v>
      </c>
      <c r="V5797" t="str">
        <f t="shared" si="451"/>
        <v>Food</v>
      </c>
      <c r="W5797" t="s">
        <v>43</v>
      </c>
      <c r="X5797" t="b">
        <f t="shared" si="453"/>
        <v>1</v>
      </c>
      <c r="Y5797">
        <f t="shared" si="452"/>
        <v>5</v>
      </c>
      <c r="Z5797" s="2">
        <f t="shared" si="454"/>
        <v>3.3333333333333335</v>
      </c>
      <c r="AA5797" t="s">
        <v>604</v>
      </c>
      <c r="AB5797" t="s">
        <v>605</v>
      </c>
      <c r="AD5797" t="s">
        <v>123</v>
      </c>
      <c r="AE5797" t="s">
        <v>853</v>
      </c>
      <c r="AF5797">
        <v>2022</v>
      </c>
    </row>
    <row r="5798" spans="1:32" x14ac:dyDescent="0.25">
      <c r="A5798" t="s">
        <v>29</v>
      </c>
      <c r="B5798" t="s">
        <v>62</v>
      </c>
      <c r="C5798" t="s">
        <v>63</v>
      </c>
      <c r="D5798" t="s">
        <v>64</v>
      </c>
      <c r="E5798">
        <f>_xlfn.XLOOKUP(Table1[[#This Row],[Location]],'Location analysis'!A:A,'Location analysis'!B:B)</f>
        <v>40.091900000000003</v>
      </c>
      <c r="F5798">
        <f>_xlfn.XLOOKUP(Table1[[#This Row],[Location]],'Location analysis'!A:A,'Location analysis'!C:C)</f>
        <v>-74.358699999999999</v>
      </c>
      <c r="G5798" t="s">
        <v>293</v>
      </c>
      <c r="H5798" t="s">
        <v>43</v>
      </c>
      <c r="I5798">
        <v>15510239034</v>
      </c>
      <c r="J5798" t="s">
        <v>852</v>
      </c>
      <c r="K5798" t="s">
        <v>51</v>
      </c>
      <c r="L5798">
        <v>139</v>
      </c>
      <c r="M5798">
        <v>2</v>
      </c>
      <c r="N5798">
        <v>1</v>
      </c>
      <c r="O5798">
        <v>139</v>
      </c>
      <c r="P5798">
        <v>2</v>
      </c>
      <c r="Q5798">
        <v>1</v>
      </c>
      <c r="R5798">
        <v>2</v>
      </c>
      <c r="S5798">
        <v>2</v>
      </c>
      <c r="T5798" s="1">
        <v>44784</v>
      </c>
      <c r="U5798" t="str">
        <f t="shared" si="450"/>
        <v>Kinder - Bueno - Crispy Creamy Chocolate</v>
      </c>
      <c r="V5798" t="str">
        <f t="shared" si="451"/>
        <v>Food</v>
      </c>
      <c r="W5798" t="s">
        <v>43</v>
      </c>
      <c r="X5798" t="b">
        <f t="shared" si="453"/>
        <v>1</v>
      </c>
      <c r="Y5798">
        <f t="shared" si="452"/>
        <v>2</v>
      </c>
      <c r="Z5798" s="2">
        <f t="shared" si="454"/>
        <v>1.3333333333333333</v>
      </c>
      <c r="AA5798" t="s">
        <v>294</v>
      </c>
      <c r="AB5798" t="s">
        <v>295</v>
      </c>
      <c r="AC5798" t="s">
        <v>296</v>
      </c>
      <c r="AD5798" t="s">
        <v>123</v>
      </c>
      <c r="AE5798" t="s">
        <v>853</v>
      </c>
      <c r="AF5798">
        <v>2022</v>
      </c>
    </row>
    <row r="5799" spans="1:32" x14ac:dyDescent="0.25">
      <c r="A5799" t="s">
        <v>29</v>
      </c>
      <c r="B5799" t="s">
        <v>394</v>
      </c>
      <c r="C5799" t="s">
        <v>395</v>
      </c>
      <c r="D5799" t="s">
        <v>396</v>
      </c>
      <c r="E5799">
        <f>_xlfn.XLOOKUP(Table1[[#This Row],[Location]],'Location analysis'!A:A,'Location analysis'!B:B)</f>
        <v>40.416893999999999</v>
      </c>
      <c r="F5799">
        <f>_xlfn.XLOOKUP(Table1[[#This Row],[Location]],'Location analysis'!A:A,'Location analysis'!C:C)</f>
        <v>-74.420399000000003</v>
      </c>
      <c r="G5799" t="s">
        <v>528</v>
      </c>
      <c r="H5799" t="s">
        <v>49</v>
      </c>
      <c r="I5799">
        <v>15510499521</v>
      </c>
      <c r="J5799" t="s">
        <v>852</v>
      </c>
      <c r="K5799" t="s">
        <v>36</v>
      </c>
      <c r="L5799">
        <v>145</v>
      </c>
      <c r="M5799">
        <v>2.75</v>
      </c>
      <c r="N5799">
        <v>1</v>
      </c>
      <c r="O5799">
        <v>145</v>
      </c>
      <c r="P5799">
        <v>2.75</v>
      </c>
      <c r="Q5799">
        <v>1</v>
      </c>
      <c r="R5799">
        <v>2.75</v>
      </c>
      <c r="S5799">
        <v>2.75</v>
      </c>
      <c r="T5799" s="1">
        <v>44784</v>
      </c>
      <c r="U5799" t="str">
        <f t="shared" si="450"/>
        <v>Bai Antioxidant - Tanzania Lemon Super Tea</v>
      </c>
      <c r="V5799" t="str">
        <f t="shared" si="451"/>
        <v>Non Carbonated</v>
      </c>
      <c r="W5799" t="s">
        <v>49</v>
      </c>
      <c r="X5799" t="b">
        <f t="shared" si="453"/>
        <v>1</v>
      </c>
      <c r="Y5799">
        <f t="shared" si="452"/>
        <v>2.75</v>
      </c>
      <c r="Z5799" s="2">
        <f t="shared" si="454"/>
        <v>1.8333333333333333</v>
      </c>
      <c r="AA5799" t="s">
        <v>52</v>
      </c>
      <c r="AB5799" t="s">
        <v>529</v>
      </c>
      <c r="AD5799" t="s">
        <v>123</v>
      </c>
      <c r="AE5799" t="s">
        <v>853</v>
      </c>
      <c r="AF5799">
        <v>2022</v>
      </c>
    </row>
    <row r="5800" spans="1:32" x14ac:dyDescent="0.25">
      <c r="A5800" t="s">
        <v>29</v>
      </c>
      <c r="B5800" t="s">
        <v>62</v>
      </c>
      <c r="C5800" t="s">
        <v>63</v>
      </c>
      <c r="D5800" t="s">
        <v>64</v>
      </c>
      <c r="E5800">
        <f>_xlfn.XLOOKUP(Table1[[#This Row],[Location]],'Location analysis'!A:A,'Location analysis'!B:B)</f>
        <v>40.091900000000003</v>
      </c>
      <c r="F5800">
        <f>_xlfn.XLOOKUP(Table1[[#This Row],[Location]],'Location analysis'!A:A,'Location analysis'!C:C)</f>
        <v>-74.358699999999999</v>
      </c>
      <c r="G5800" t="s">
        <v>508</v>
      </c>
      <c r="H5800" t="s">
        <v>43</v>
      </c>
      <c r="I5800">
        <v>15510555260</v>
      </c>
      <c r="J5800" t="s">
        <v>852</v>
      </c>
      <c r="K5800" t="s">
        <v>51</v>
      </c>
      <c r="L5800">
        <v>113</v>
      </c>
      <c r="M5800">
        <v>1.5</v>
      </c>
      <c r="N5800">
        <v>1</v>
      </c>
      <c r="O5800">
        <v>113</v>
      </c>
      <c r="P5800">
        <v>1.5</v>
      </c>
      <c r="Q5800">
        <v>1</v>
      </c>
      <c r="R5800">
        <v>1.5</v>
      </c>
      <c r="S5800">
        <v>1.5</v>
      </c>
      <c r="T5800" s="1">
        <v>44784</v>
      </c>
      <c r="U5800" t="str">
        <f t="shared" si="450"/>
        <v>Pop Corners - Kettle Corn</v>
      </c>
      <c r="V5800" t="str">
        <f t="shared" si="451"/>
        <v>Food</v>
      </c>
      <c r="W5800" t="s">
        <v>43</v>
      </c>
      <c r="X5800" t="b">
        <f t="shared" si="453"/>
        <v>1</v>
      </c>
      <c r="Y5800">
        <f t="shared" si="452"/>
        <v>1.5</v>
      </c>
      <c r="Z5800" s="2">
        <f t="shared" si="454"/>
        <v>1</v>
      </c>
      <c r="AA5800" t="s">
        <v>509</v>
      </c>
      <c r="AB5800" t="s">
        <v>510</v>
      </c>
      <c r="AD5800" t="s">
        <v>123</v>
      </c>
      <c r="AE5800" t="s">
        <v>853</v>
      </c>
      <c r="AF5800">
        <v>2022</v>
      </c>
    </row>
    <row r="5801" spans="1:32" x14ac:dyDescent="0.25">
      <c r="A5801" t="s">
        <v>29</v>
      </c>
      <c r="B5801" t="s">
        <v>62</v>
      </c>
      <c r="C5801" t="s">
        <v>63</v>
      </c>
      <c r="D5801" t="s">
        <v>64</v>
      </c>
      <c r="E5801">
        <f>_xlfn.XLOOKUP(Table1[[#This Row],[Location]],'Location analysis'!A:A,'Location analysis'!B:B)</f>
        <v>40.091900000000003</v>
      </c>
      <c r="F5801">
        <f>_xlfn.XLOOKUP(Table1[[#This Row],[Location]],'Location analysis'!A:A,'Location analysis'!C:C)</f>
        <v>-74.358699999999999</v>
      </c>
      <c r="G5801" t="s">
        <v>128</v>
      </c>
      <c r="H5801" t="s">
        <v>43</v>
      </c>
      <c r="I5801">
        <v>15510602982</v>
      </c>
      <c r="J5801" t="s">
        <v>852</v>
      </c>
      <c r="K5801" t="s">
        <v>51</v>
      </c>
      <c r="L5801">
        <v>110</v>
      </c>
      <c r="M5801">
        <v>1.5</v>
      </c>
      <c r="N5801">
        <v>1</v>
      </c>
      <c r="O5801">
        <v>110</v>
      </c>
      <c r="P5801">
        <v>1.5</v>
      </c>
      <c r="Q5801">
        <v>1</v>
      </c>
      <c r="R5801">
        <v>1.5</v>
      </c>
      <c r="S5801">
        <v>1.5</v>
      </c>
      <c r="T5801" s="1">
        <v>44784</v>
      </c>
      <c r="U5801" t="str">
        <f t="shared" si="450"/>
        <v>SunChips Multigrain - Salsa</v>
      </c>
      <c r="V5801" t="str">
        <f t="shared" si="451"/>
        <v>Food</v>
      </c>
      <c r="W5801" t="s">
        <v>43</v>
      </c>
      <c r="X5801" t="b">
        <f t="shared" si="453"/>
        <v>1</v>
      </c>
      <c r="Y5801">
        <f t="shared" si="452"/>
        <v>1.5</v>
      </c>
      <c r="Z5801" s="2">
        <f t="shared" si="454"/>
        <v>1</v>
      </c>
      <c r="AA5801" t="s">
        <v>129</v>
      </c>
      <c r="AB5801" t="s">
        <v>130</v>
      </c>
      <c r="AD5801" t="s">
        <v>123</v>
      </c>
      <c r="AE5801" t="s">
        <v>853</v>
      </c>
      <c r="AF5801">
        <v>2022</v>
      </c>
    </row>
    <row r="5802" spans="1:32" x14ac:dyDescent="0.25">
      <c r="A5802" t="s">
        <v>29</v>
      </c>
      <c r="B5802" t="s">
        <v>394</v>
      </c>
      <c r="C5802" t="s">
        <v>395</v>
      </c>
      <c r="D5802" t="s">
        <v>396</v>
      </c>
      <c r="E5802">
        <f>_xlfn.XLOOKUP(Table1[[#This Row],[Location]],'Location analysis'!A:A,'Location analysis'!B:B)</f>
        <v>40.416893999999999</v>
      </c>
      <c r="F5802">
        <f>_xlfn.XLOOKUP(Table1[[#This Row],[Location]],'Location analysis'!A:A,'Location analysis'!C:C)</f>
        <v>-74.420399000000003</v>
      </c>
      <c r="G5802" t="s">
        <v>81</v>
      </c>
      <c r="H5802" t="s">
        <v>43</v>
      </c>
      <c r="I5802">
        <v>15510642800</v>
      </c>
      <c r="J5802" t="s">
        <v>852</v>
      </c>
      <c r="K5802" t="s">
        <v>51</v>
      </c>
      <c r="L5802">
        <v>138</v>
      </c>
      <c r="M5802">
        <v>2</v>
      </c>
      <c r="N5802">
        <v>1</v>
      </c>
      <c r="O5802">
        <v>138</v>
      </c>
      <c r="P5802">
        <v>2</v>
      </c>
      <c r="Q5802">
        <v>1</v>
      </c>
      <c r="R5802">
        <v>2</v>
      </c>
      <c r="S5802">
        <v>2</v>
      </c>
      <c r="T5802" s="1">
        <v>44784</v>
      </c>
      <c r="U5802" t="str">
        <f t="shared" si="450"/>
        <v>KitKat - Crisp Wafers</v>
      </c>
      <c r="V5802" t="str">
        <f t="shared" si="451"/>
        <v>Food</v>
      </c>
      <c r="W5802" t="s">
        <v>43</v>
      </c>
      <c r="X5802" t="b">
        <f t="shared" si="453"/>
        <v>1</v>
      </c>
      <c r="Y5802">
        <f t="shared" si="452"/>
        <v>2</v>
      </c>
      <c r="Z5802" s="2">
        <f t="shared" si="454"/>
        <v>1.3333333333333333</v>
      </c>
      <c r="AA5802" t="s">
        <v>82</v>
      </c>
      <c r="AB5802" t="s">
        <v>83</v>
      </c>
      <c r="AD5802" t="s">
        <v>123</v>
      </c>
      <c r="AE5802" t="s">
        <v>853</v>
      </c>
      <c r="AF5802">
        <v>2022</v>
      </c>
    </row>
    <row r="5803" spans="1:32" x14ac:dyDescent="0.25">
      <c r="A5803" t="s">
        <v>29</v>
      </c>
      <c r="B5803" t="s">
        <v>394</v>
      </c>
      <c r="C5803" t="s">
        <v>395</v>
      </c>
      <c r="D5803" t="s">
        <v>396</v>
      </c>
      <c r="E5803">
        <f>_xlfn.XLOOKUP(Table1[[#This Row],[Location]],'Location analysis'!A:A,'Location analysis'!B:B)</f>
        <v>40.416893999999999</v>
      </c>
      <c r="F5803">
        <f>_xlfn.XLOOKUP(Table1[[#This Row],[Location]],'Location analysis'!A:A,'Location analysis'!C:C)</f>
        <v>-74.420399000000003</v>
      </c>
      <c r="G5803" t="s">
        <v>397</v>
      </c>
      <c r="H5803" t="s">
        <v>49</v>
      </c>
      <c r="I5803">
        <v>15510687036</v>
      </c>
      <c r="J5803" t="s">
        <v>852</v>
      </c>
      <c r="K5803" t="s">
        <v>36</v>
      </c>
      <c r="L5803">
        <v>146</v>
      </c>
      <c r="M5803">
        <v>3.5</v>
      </c>
      <c r="N5803">
        <v>1</v>
      </c>
      <c r="O5803">
        <v>146</v>
      </c>
      <c r="P5803">
        <v>3.5</v>
      </c>
      <c r="Q5803">
        <v>1</v>
      </c>
      <c r="R5803">
        <v>3.5</v>
      </c>
      <c r="S5803">
        <v>3.5</v>
      </c>
      <c r="T5803" s="1">
        <v>44784</v>
      </c>
      <c r="U5803" t="str">
        <f t="shared" si="450"/>
        <v>Starbucks Doubleshot Energy - Mocha</v>
      </c>
      <c r="V5803" t="str">
        <f t="shared" si="451"/>
        <v>Non Carbonated</v>
      </c>
      <c r="W5803" t="s">
        <v>49</v>
      </c>
      <c r="X5803" t="b">
        <f t="shared" si="453"/>
        <v>1</v>
      </c>
      <c r="Y5803">
        <f t="shared" si="452"/>
        <v>3.5</v>
      </c>
      <c r="Z5803" s="2">
        <f t="shared" si="454"/>
        <v>2.3333333333333335</v>
      </c>
      <c r="AA5803" t="s">
        <v>398</v>
      </c>
      <c r="AB5803" t="s">
        <v>399</v>
      </c>
      <c r="AD5803" t="s">
        <v>123</v>
      </c>
      <c r="AE5803" t="s">
        <v>853</v>
      </c>
      <c r="AF5803">
        <v>2022</v>
      </c>
    </row>
    <row r="5804" spans="1:32" x14ac:dyDescent="0.25">
      <c r="A5804" t="s">
        <v>29</v>
      </c>
      <c r="B5804" t="s">
        <v>62</v>
      </c>
      <c r="C5804" t="s">
        <v>63</v>
      </c>
      <c r="D5804" t="s">
        <v>64</v>
      </c>
      <c r="E5804">
        <f>_xlfn.XLOOKUP(Table1[[#This Row],[Location]],'Location analysis'!A:A,'Location analysis'!B:B)</f>
        <v>40.091900000000003</v>
      </c>
      <c r="F5804">
        <f>_xlfn.XLOOKUP(Table1[[#This Row],[Location]],'Location analysis'!A:A,'Location analysis'!C:C)</f>
        <v>-74.358699999999999</v>
      </c>
      <c r="G5804" t="s">
        <v>128</v>
      </c>
      <c r="H5804" t="s">
        <v>43</v>
      </c>
      <c r="I5804">
        <v>15510755928</v>
      </c>
      <c r="J5804" t="s">
        <v>852</v>
      </c>
      <c r="K5804" t="s">
        <v>51</v>
      </c>
      <c r="L5804">
        <v>110</v>
      </c>
      <c r="M5804">
        <v>1.5</v>
      </c>
      <c r="N5804">
        <v>1</v>
      </c>
      <c r="O5804">
        <v>110</v>
      </c>
      <c r="P5804">
        <v>1.5</v>
      </c>
      <c r="Q5804">
        <v>1</v>
      </c>
      <c r="R5804">
        <v>1.5</v>
      </c>
      <c r="S5804">
        <v>1.5</v>
      </c>
      <c r="T5804" s="1">
        <v>44784</v>
      </c>
      <c r="U5804" t="str">
        <f t="shared" si="450"/>
        <v>SunChips Multigrain - Salsa</v>
      </c>
      <c r="V5804" t="str">
        <f t="shared" si="451"/>
        <v>Food</v>
      </c>
      <c r="W5804" t="s">
        <v>43</v>
      </c>
      <c r="X5804" t="b">
        <f t="shared" si="453"/>
        <v>1</v>
      </c>
      <c r="Y5804">
        <f t="shared" si="452"/>
        <v>1.5</v>
      </c>
      <c r="Z5804" s="2">
        <f t="shared" si="454"/>
        <v>1</v>
      </c>
      <c r="AA5804" t="s">
        <v>129</v>
      </c>
      <c r="AB5804" t="s">
        <v>130</v>
      </c>
      <c r="AD5804" t="s">
        <v>123</v>
      </c>
      <c r="AE5804" t="s">
        <v>853</v>
      </c>
      <c r="AF5804">
        <v>2022</v>
      </c>
    </row>
    <row r="5805" spans="1:32" x14ac:dyDescent="0.25">
      <c r="A5805" t="s">
        <v>29</v>
      </c>
      <c r="B5805" t="s">
        <v>62</v>
      </c>
      <c r="C5805" t="s">
        <v>63</v>
      </c>
      <c r="D5805" t="s">
        <v>64</v>
      </c>
      <c r="E5805">
        <f>_xlfn.XLOOKUP(Table1[[#This Row],[Location]],'Location analysis'!A:A,'Location analysis'!B:B)</f>
        <v>40.091900000000003</v>
      </c>
      <c r="F5805">
        <f>_xlfn.XLOOKUP(Table1[[#This Row],[Location]],'Location analysis'!A:A,'Location analysis'!C:C)</f>
        <v>-74.358699999999999</v>
      </c>
      <c r="G5805" t="s">
        <v>251</v>
      </c>
      <c r="H5805" t="s">
        <v>43</v>
      </c>
      <c r="I5805">
        <v>15510758095</v>
      </c>
      <c r="J5805" t="s">
        <v>852</v>
      </c>
      <c r="K5805" t="s">
        <v>51</v>
      </c>
      <c r="L5805">
        <v>124</v>
      </c>
      <c r="M5805">
        <v>1.5</v>
      </c>
      <c r="N5805">
        <v>1</v>
      </c>
      <c r="O5805">
        <v>124</v>
      </c>
      <c r="P5805">
        <v>1.5</v>
      </c>
      <c r="Q5805">
        <v>1</v>
      </c>
      <c r="R5805">
        <v>1.5</v>
      </c>
      <c r="S5805">
        <v>1.5</v>
      </c>
      <c r="T5805" s="1">
        <v>44784</v>
      </c>
      <c r="U5805" t="str">
        <f t="shared" si="450"/>
        <v>CheezIt - Double Cheese</v>
      </c>
      <c r="V5805" t="str">
        <f t="shared" si="451"/>
        <v>Food</v>
      </c>
      <c r="W5805" t="s">
        <v>43</v>
      </c>
      <c r="X5805" t="b">
        <f t="shared" si="453"/>
        <v>1</v>
      </c>
      <c r="Y5805">
        <f t="shared" si="452"/>
        <v>1.5</v>
      </c>
      <c r="Z5805" s="2">
        <f t="shared" si="454"/>
        <v>1</v>
      </c>
      <c r="AA5805" t="s">
        <v>193</v>
      </c>
      <c r="AB5805" t="s">
        <v>252</v>
      </c>
      <c r="AD5805" t="s">
        <v>123</v>
      </c>
      <c r="AE5805" t="s">
        <v>853</v>
      </c>
      <c r="AF5805">
        <v>2022</v>
      </c>
    </row>
    <row r="5806" spans="1:32" x14ac:dyDescent="0.25">
      <c r="A5806" t="s">
        <v>29</v>
      </c>
      <c r="B5806" t="s">
        <v>62</v>
      </c>
      <c r="C5806" t="s">
        <v>63</v>
      </c>
      <c r="D5806" t="s">
        <v>64</v>
      </c>
      <c r="E5806">
        <f>_xlfn.XLOOKUP(Table1[[#This Row],[Location]],'Location analysis'!A:A,'Location analysis'!B:B)</f>
        <v>40.091900000000003</v>
      </c>
      <c r="F5806">
        <f>_xlfn.XLOOKUP(Table1[[#This Row],[Location]],'Location analysis'!A:A,'Location analysis'!C:C)</f>
        <v>-74.358699999999999</v>
      </c>
      <c r="G5806" t="s">
        <v>81</v>
      </c>
      <c r="H5806" t="s">
        <v>43</v>
      </c>
      <c r="I5806">
        <v>15510758979</v>
      </c>
      <c r="J5806" t="s">
        <v>852</v>
      </c>
      <c r="K5806" t="s">
        <v>51</v>
      </c>
      <c r="L5806">
        <v>136</v>
      </c>
      <c r="M5806">
        <v>1.75</v>
      </c>
      <c r="N5806">
        <v>1</v>
      </c>
      <c r="O5806">
        <v>136</v>
      </c>
      <c r="P5806">
        <v>1.75</v>
      </c>
      <c r="Q5806">
        <v>1</v>
      </c>
      <c r="R5806">
        <v>1.75</v>
      </c>
      <c r="S5806">
        <v>1.75</v>
      </c>
      <c r="T5806" s="1">
        <v>44784</v>
      </c>
      <c r="U5806" t="str">
        <f t="shared" si="450"/>
        <v>KitKat - Crisp Wafers</v>
      </c>
      <c r="V5806" t="str">
        <f t="shared" si="451"/>
        <v>Food</v>
      </c>
      <c r="W5806" t="s">
        <v>43</v>
      </c>
      <c r="X5806" t="b">
        <f t="shared" si="453"/>
        <v>1</v>
      </c>
      <c r="Y5806">
        <f t="shared" si="452"/>
        <v>1.75</v>
      </c>
      <c r="Z5806" s="2">
        <f t="shared" si="454"/>
        <v>1.1666666666666667</v>
      </c>
      <c r="AA5806" t="s">
        <v>82</v>
      </c>
      <c r="AB5806" t="s">
        <v>83</v>
      </c>
      <c r="AD5806" t="s">
        <v>123</v>
      </c>
      <c r="AE5806" t="s">
        <v>853</v>
      </c>
      <c r="AF5806">
        <v>2022</v>
      </c>
    </row>
    <row r="5807" spans="1:32" x14ac:dyDescent="0.25">
      <c r="A5807" t="s">
        <v>29</v>
      </c>
      <c r="B5807" t="s">
        <v>67</v>
      </c>
      <c r="C5807" t="s">
        <v>68</v>
      </c>
      <c r="D5807" t="s">
        <v>69</v>
      </c>
      <c r="E5807">
        <f>_xlfn.XLOOKUP(Table1[[#This Row],[Location]],'Location analysis'!A:A,'Location analysis'!B:B)</f>
        <v>40.435699999999997</v>
      </c>
      <c r="F5807">
        <f>_xlfn.XLOOKUP(Table1[[#This Row],[Location]],'Location analysis'!A:A,'Location analysis'!C:C)</f>
        <v>-74.125200000000007</v>
      </c>
      <c r="G5807" t="s">
        <v>834</v>
      </c>
      <c r="H5807" t="s">
        <v>49</v>
      </c>
      <c r="I5807">
        <v>15510794887</v>
      </c>
      <c r="J5807" t="s">
        <v>852</v>
      </c>
      <c r="K5807" t="s">
        <v>51</v>
      </c>
      <c r="L5807">
        <v>143</v>
      </c>
      <c r="M5807">
        <v>2.5</v>
      </c>
      <c r="N5807">
        <v>1</v>
      </c>
      <c r="O5807">
        <v>143</v>
      </c>
      <c r="P5807">
        <v>2.5</v>
      </c>
      <c r="Q5807">
        <v>1</v>
      </c>
      <c r="R5807">
        <v>2.5</v>
      </c>
      <c r="S5807">
        <v>2.5</v>
      </c>
      <c r="T5807" s="1">
        <v>44784</v>
      </c>
      <c r="U5807" t="str">
        <f t="shared" si="450"/>
        <v>Snapple Lemonade - watermelon</v>
      </c>
      <c r="V5807" t="str">
        <f t="shared" si="451"/>
        <v>Non Carbonated</v>
      </c>
      <c r="W5807" t="s">
        <v>49</v>
      </c>
      <c r="X5807" t="b">
        <f t="shared" si="453"/>
        <v>1</v>
      </c>
      <c r="Y5807">
        <f t="shared" si="452"/>
        <v>2.5</v>
      </c>
      <c r="Z5807" s="2">
        <f t="shared" si="454"/>
        <v>1.6666666666666667</v>
      </c>
      <c r="AA5807" t="s">
        <v>832</v>
      </c>
      <c r="AB5807" t="s">
        <v>835</v>
      </c>
      <c r="AD5807" t="s">
        <v>123</v>
      </c>
      <c r="AE5807" t="s">
        <v>853</v>
      </c>
      <c r="AF5807">
        <v>2022</v>
      </c>
    </row>
    <row r="5808" spans="1:32" x14ac:dyDescent="0.25">
      <c r="A5808" t="s">
        <v>29</v>
      </c>
      <c r="B5808" t="s">
        <v>67</v>
      </c>
      <c r="C5808" t="s">
        <v>68</v>
      </c>
      <c r="D5808" t="s">
        <v>69</v>
      </c>
      <c r="E5808">
        <f>_xlfn.XLOOKUP(Table1[[#This Row],[Location]],'Location analysis'!A:A,'Location analysis'!B:B)</f>
        <v>40.435699999999997</v>
      </c>
      <c r="F5808">
        <f>_xlfn.XLOOKUP(Table1[[#This Row],[Location]],'Location analysis'!A:A,'Location analysis'!C:C)</f>
        <v>-74.125200000000007</v>
      </c>
      <c r="G5808" t="s">
        <v>405</v>
      </c>
      <c r="H5808" t="s">
        <v>43</v>
      </c>
      <c r="I5808">
        <v>15510798728</v>
      </c>
      <c r="J5808" t="s">
        <v>852</v>
      </c>
      <c r="K5808" t="s">
        <v>51</v>
      </c>
      <c r="L5808">
        <v>124</v>
      </c>
      <c r="M5808">
        <v>1.5</v>
      </c>
      <c r="N5808">
        <v>1</v>
      </c>
      <c r="O5808">
        <v>124</v>
      </c>
      <c r="P5808">
        <v>1.5</v>
      </c>
      <c r="Q5808">
        <v>1</v>
      </c>
      <c r="R5808">
        <v>1.5</v>
      </c>
      <c r="S5808">
        <v>1.5</v>
      </c>
      <c r="T5808" s="1">
        <v>44784</v>
      </c>
      <c r="U5808" t="str">
        <f t="shared" si="450"/>
        <v>Cheetos - Crunchy</v>
      </c>
      <c r="V5808" t="str">
        <f t="shared" si="451"/>
        <v>Food</v>
      </c>
      <c r="W5808" t="s">
        <v>43</v>
      </c>
      <c r="X5808" t="b">
        <f t="shared" si="453"/>
        <v>1</v>
      </c>
      <c r="Y5808">
        <f t="shared" si="452"/>
        <v>1.5</v>
      </c>
      <c r="Z5808" s="2">
        <f t="shared" si="454"/>
        <v>1</v>
      </c>
      <c r="AA5808" t="s">
        <v>101</v>
      </c>
      <c r="AB5808" t="s">
        <v>406</v>
      </c>
      <c r="AD5808" t="s">
        <v>123</v>
      </c>
      <c r="AE5808" t="s">
        <v>853</v>
      </c>
      <c r="AF5808">
        <v>2022</v>
      </c>
    </row>
    <row r="5809" spans="1:32" x14ac:dyDescent="0.25">
      <c r="A5809" t="s">
        <v>29</v>
      </c>
      <c r="B5809" t="s">
        <v>67</v>
      </c>
      <c r="C5809" t="s">
        <v>68</v>
      </c>
      <c r="D5809" t="s">
        <v>69</v>
      </c>
      <c r="E5809">
        <f>_xlfn.XLOOKUP(Table1[[#This Row],[Location]],'Location analysis'!A:A,'Location analysis'!B:B)</f>
        <v>40.435699999999997</v>
      </c>
      <c r="F5809">
        <f>_xlfn.XLOOKUP(Table1[[#This Row],[Location]],'Location analysis'!A:A,'Location analysis'!C:C)</f>
        <v>-74.125200000000007</v>
      </c>
      <c r="G5809" t="s">
        <v>834</v>
      </c>
      <c r="H5809" t="s">
        <v>49</v>
      </c>
      <c r="I5809">
        <v>15510920554</v>
      </c>
      <c r="J5809" t="s">
        <v>852</v>
      </c>
      <c r="K5809" t="s">
        <v>51</v>
      </c>
      <c r="L5809">
        <v>143</v>
      </c>
      <c r="M5809">
        <v>2.5</v>
      </c>
      <c r="N5809">
        <v>1</v>
      </c>
      <c r="O5809">
        <v>143</v>
      </c>
      <c r="P5809">
        <v>2.5</v>
      </c>
      <c r="Q5809">
        <v>1</v>
      </c>
      <c r="R5809">
        <v>2.5</v>
      </c>
      <c r="S5809">
        <v>2.5</v>
      </c>
      <c r="T5809" s="1">
        <v>44784</v>
      </c>
      <c r="U5809" t="str">
        <f t="shared" si="450"/>
        <v>Snapple Lemonade - watermelon</v>
      </c>
      <c r="V5809" t="str">
        <f t="shared" si="451"/>
        <v>Non Carbonated</v>
      </c>
      <c r="W5809" t="s">
        <v>49</v>
      </c>
      <c r="X5809" t="b">
        <f t="shared" si="453"/>
        <v>1</v>
      </c>
      <c r="Y5809">
        <f t="shared" si="452"/>
        <v>2.5</v>
      </c>
      <c r="Z5809" s="2">
        <f t="shared" si="454"/>
        <v>1.6666666666666667</v>
      </c>
      <c r="AA5809" t="s">
        <v>832</v>
      </c>
      <c r="AB5809" t="s">
        <v>835</v>
      </c>
      <c r="AD5809" t="s">
        <v>123</v>
      </c>
      <c r="AE5809" t="s">
        <v>853</v>
      </c>
      <c r="AF5809">
        <v>2022</v>
      </c>
    </row>
    <row r="5810" spans="1:32" x14ac:dyDescent="0.25">
      <c r="A5810" t="s">
        <v>29</v>
      </c>
      <c r="B5810" t="s">
        <v>67</v>
      </c>
      <c r="C5810" t="s">
        <v>68</v>
      </c>
      <c r="D5810" t="s">
        <v>69</v>
      </c>
      <c r="E5810">
        <f>_xlfn.XLOOKUP(Table1[[#This Row],[Location]],'Location analysis'!A:A,'Location analysis'!B:B)</f>
        <v>40.435699999999997</v>
      </c>
      <c r="F5810">
        <f>_xlfn.XLOOKUP(Table1[[#This Row],[Location]],'Location analysis'!A:A,'Location analysis'!C:C)</f>
        <v>-74.125200000000007</v>
      </c>
      <c r="G5810" t="s">
        <v>259</v>
      </c>
      <c r="H5810" t="s">
        <v>34</v>
      </c>
      <c r="I5810">
        <v>15511025552</v>
      </c>
      <c r="J5810" t="s">
        <v>852</v>
      </c>
      <c r="K5810" t="s">
        <v>51</v>
      </c>
      <c r="L5810">
        <v>140</v>
      </c>
      <c r="M5810">
        <v>1.5</v>
      </c>
      <c r="N5810">
        <v>1</v>
      </c>
      <c r="O5810">
        <v>140</v>
      </c>
      <c r="P5810">
        <v>1.5</v>
      </c>
      <c r="Q5810">
        <v>1</v>
      </c>
      <c r="R5810">
        <v>1.5</v>
      </c>
      <c r="S5810">
        <v>1.5</v>
      </c>
      <c r="T5810" s="1">
        <v>44784</v>
      </c>
      <c r="U5810" t="str">
        <f t="shared" si="450"/>
        <v>Sunkist Soda - Orange</v>
      </c>
      <c r="V5810" t="str">
        <f t="shared" si="451"/>
        <v>Carbonated</v>
      </c>
      <c r="W5810" t="s">
        <v>34</v>
      </c>
      <c r="X5810" t="b">
        <f t="shared" si="453"/>
        <v>1</v>
      </c>
      <c r="Y5810">
        <f t="shared" si="452"/>
        <v>1.5</v>
      </c>
      <c r="Z5810" s="2">
        <f t="shared" si="454"/>
        <v>1</v>
      </c>
      <c r="AA5810" t="s">
        <v>260</v>
      </c>
      <c r="AB5810" t="s">
        <v>261</v>
      </c>
      <c r="AD5810" t="s">
        <v>123</v>
      </c>
      <c r="AE5810" t="s">
        <v>853</v>
      </c>
      <c r="AF5810">
        <v>2022</v>
      </c>
    </row>
    <row r="5811" spans="1:32" x14ac:dyDescent="0.25">
      <c r="A5811" t="s">
        <v>29</v>
      </c>
      <c r="B5811" t="s">
        <v>67</v>
      </c>
      <c r="C5811" t="s">
        <v>68</v>
      </c>
      <c r="D5811" t="s">
        <v>69</v>
      </c>
      <c r="E5811">
        <f>_xlfn.XLOOKUP(Table1[[#This Row],[Location]],'Location analysis'!A:A,'Location analysis'!B:B)</f>
        <v>40.435699999999997</v>
      </c>
      <c r="F5811">
        <f>_xlfn.XLOOKUP(Table1[[#This Row],[Location]],'Location analysis'!A:A,'Location analysis'!C:C)</f>
        <v>-74.125200000000007</v>
      </c>
      <c r="G5811" t="s">
        <v>350</v>
      </c>
      <c r="H5811" t="s">
        <v>43</v>
      </c>
      <c r="I5811">
        <v>15511026853</v>
      </c>
      <c r="J5811" t="s">
        <v>852</v>
      </c>
      <c r="K5811" t="s">
        <v>51</v>
      </c>
      <c r="L5811">
        <v>125</v>
      </c>
      <c r="M5811">
        <v>1.5</v>
      </c>
      <c r="N5811">
        <v>1</v>
      </c>
      <c r="O5811">
        <v>125</v>
      </c>
      <c r="P5811">
        <v>1.5</v>
      </c>
      <c r="Q5811">
        <v>1</v>
      </c>
      <c r="R5811">
        <v>1.5</v>
      </c>
      <c r="S5811">
        <v>1.5</v>
      </c>
      <c r="T5811" s="1">
        <v>44784</v>
      </c>
      <c r="U5811" t="str">
        <f t="shared" si="450"/>
        <v>Fritos - Original</v>
      </c>
      <c r="V5811" t="str">
        <f t="shared" si="451"/>
        <v>Food</v>
      </c>
      <c r="W5811" t="s">
        <v>43</v>
      </c>
      <c r="X5811" t="b">
        <f t="shared" si="453"/>
        <v>1</v>
      </c>
      <c r="Y5811">
        <f t="shared" si="452"/>
        <v>1.5</v>
      </c>
      <c r="Z5811" s="2">
        <f t="shared" si="454"/>
        <v>1</v>
      </c>
      <c r="AA5811" t="s">
        <v>351</v>
      </c>
      <c r="AB5811" t="s">
        <v>150</v>
      </c>
      <c r="AD5811" t="s">
        <v>123</v>
      </c>
      <c r="AE5811" t="s">
        <v>853</v>
      </c>
      <c r="AF5811">
        <v>2022</v>
      </c>
    </row>
    <row r="5812" spans="1:32" x14ac:dyDescent="0.25">
      <c r="A5812" t="s">
        <v>29</v>
      </c>
      <c r="B5812" t="s">
        <v>394</v>
      </c>
      <c r="C5812" t="s">
        <v>395</v>
      </c>
      <c r="D5812" t="s">
        <v>396</v>
      </c>
      <c r="E5812">
        <f>_xlfn.XLOOKUP(Table1[[#This Row],[Location]],'Location analysis'!A:A,'Location analysis'!B:B)</f>
        <v>40.416893999999999</v>
      </c>
      <c r="F5812">
        <f>_xlfn.XLOOKUP(Table1[[#This Row],[Location]],'Location analysis'!A:A,'Location analysis'!C:C)</f>
        <v>-74.420399000000003</v>
      </c>
      <c r="G5812" t="s">
        <v>148</v>
      </c>
      <c r="H5812" t="s">
        <v>49</v>
      </c>
      <c r="I5812">
        <v>15511036497</v>
      </c>
      <c r="J5812" t="s">
        <v>852</v>
      </c>
      <c r="K5812" t="s">
        <v>51</v>
      </c>
      <c r="L5812">
        <v>141</v>
      </c>
      <c r="M5812">
        <v>2</v>
      </c>
      <c r="N5812">
        <v>1</v>
      </c>
      <c r="O5812">
        <v>141</v>
      </c>
      <c r="P5812">
        <v>2</v>
      </c>
      <c r="Q5812">
        <v>1</v>
      </c>
      <c r="R5812">
        <v>2</v>
      </c>
      <c r="S5812">
        <v>2</v>
      </c>
      <c r="T5812" s="1">
        <v>44784</v>
      </c>
      <c r="U5812" t="str">
        <f t="shared" si="450"/>
        <v>V8 Vegetable Juice - Original</v>
      </c>
      <c r="V5812" t="str">
        <f t="shared" si="451"/>
        <v>Non Carbonated</v>
      </c>
      <c r="W5812" t="s">
        <v>49</v>
      </c>
      <c r="X5812" t="b">
        <f t="shared" si="453"/>
        <v>1</v>
      </c>
      <c r="Y5812">
        <f t="shared" si="452"/>
        <v>2</v>
      </c>
      <c r="Z5812" s="2">
        <f t="shared" si="454"/>
        <v>1.3333333333333333</v>
      </c>
      <c r="AA5812" t="s">
        <v>149</v>
      </c>
      <c r="AB5812" t="s">
        <v>150</v>
      </c>
      <c r="AD5812" t="s">
        <v>123</v>
      </c>
      <c r="AE5812" t="s">
        <v>853</v>
      </c>
      <c r="AF5812">
        <v>2022</v>
      </c>
    </row>
    <row r="5813" spans="1:32" x14ac:dyDescent="0.25">
      <c r="A5813" t="s">
        <v>29</v>
      </c>
      <c r="B5813" t="s">
        <v>67</v>
      </c>
      <c r="C5813" t="s">
        <v>68</v>
      </c>
      <c r="D5813" t="s">
        <v>69</v>
      </c>
      <c r="E5813">
        <f>_xlfn.XLOOKUP(Table1[[#This Row],[Location]],'Location analysis'!A:A,'Location analysis'!B:B)</f>
        <v>40.435699999999997</v>
      </c>
      <c r="F5813">
        <f>_xlfn.XLOOKUP(Table1[[#This Row],[Location]],'Location analysis'!A:A,'Location analysis'!C:C)</f>
        <v>-74.125200000000007</v>
      </c>
      <c r="G5813" t="s">
        <v>834</v>
      </c>
      <c r="H5813" t="s">
        <v>49</v>
      </c>
      <c r="I5813">
        <v>15511044640</v>
      </c>
      <c r="J5813" t="s">
        <v>852</v>
      </c>
      <c r="K5813" t="s">
        <v>51</v>
      </c>
      <c r="L5813">
        <v>143</v>
      </c>
      <c r="M5813">
        <v>2.5</v>
      </c>
      <c r="N5813">
        <v>1</v>
      </c>
      <c r="O5813">
        <v>143</v>
      </c>
      <c r="P5813">
        <v>2.5</v>
      </c>
      <c r="Q5813">
        <v>1</v>
      </c>
      <c r="R5813">
        <v>2.5</v>
      </c>
      <c r="S5813">
        <v>2.5</v>
      </c>
      <c r="T5813" s="1">
        <v>44784</v>
      </c>
      <c r="U5813" t="str">
        <f t="shared" si="450"/>
        <v>Snapple Lemonade - watermelon</v>
      </c>
      <c r="V5813" t="str">
        <f t="shared" si="451"/>
        <v>Non Carbonated</v>
      </c>
      <c r="W5813" t="s">
        <v>49</v>
      </c>
      <c r="X5813" t="b">
        <f t="shared" si="453"/>
        <v>1</v>
      </c>
      <c r="Y5813">
        <f t="shared" si="452"/>
        <v>2.5</v>
      </c>
      <c r="Z5813" s="2">
        <f t="shared" si="454"/>
        <v>1.6666666666666667</v>
      </c>
      <c r="AA5813" t="s">
        <v>832</v>
      </c>
      <c r="AB5813" t="s">
        <v>835</v>
      </c>
      <c r="AD5813" t="s">
        <v>123</v>
      </c>
      <c r="AE5813" t="s">
        <v>853</v>
      </c>
      <c r="AF5813">
        <v>2022</v>
      </c>
    </row>
    <row r="5814" spans="1:32" x14ac:dyDescent="0.25">
      <c r="A5814" t="s">
        <v>29</v>
      </c>
      <c r="B5814" t="s">
        <v>67</v>
      </c>
      <c r="C5814" t="s">
        <v>68</v>
      </c>
      <c r="D5814" t="s">
        <v>69</v>
      </c>
      <c r="E5814">
        <f>_xlfn.XLOOKUP(Table1[[#This Row],[Location]],'Location analysis'!A:A,'Location analysis'!B:B)</f>
        <v>40.435699999999997</v>
      </c>
      <c r="F5814">
        <f>_xlfn.XLOOKUP(Table1[[#This Row],[Location]],'Location analysis'!A:A,'Location analysis'!C:C)</f>
        <v>-74.125200000000007</v>
      </c>
      <c r="G5814" t="s">
        <v>838</v>
      </c>
      <c r="H5814" t="s">
        <v>49</v>
      </c>
      <c r="I5814">
        <v>15511047447</v>
      </c>
      <c r="J5814" t="s">
        <v>852</v>
      </c>
      <c r="K5814" t="s">
        <v>51</v>
      </c>
      <c r="L5814">
        <v>145</v>
      </c>
      <c r="M5814">
        <v>2.5</v>
      </c>
      <c r="N5814">
        <v>1</v>
      </c>
      <c r="O5814">
        <v>145</v>
      </c>
      <c r="P5814">
        <v>2.5</v>
      </c>
      <c r="Q5814">
        <v>1</v>
      </c>
      <c r="R5814">
        <v>2.5</v>
      </c>
      <c r="S5814">
        <v>2.5</v>
      </c>
      <c r="T5814" s="1">
        <v>44784</v>
      </c>
      <c r="U5814" t="str">
        <f t="shared" si="450"/>
        <v>Snapple Lemonade - pineapple</v>
      </c>
      <c r="V5814" t="str">
        <f t="shared" si="451"/>
        <v>Non Carbonated</v>
      </c>
      <c r="W5814" t="s">
        <v>49</v>
      </c>
      <c r="X5814" t="b">
        <f t="shared" si="453"/>
        <v>1</v>
      </c>
      <c r="Y5814">
        <f t="shared" si="452"/>
        <v>2.5</v>
      </c>
      <c r="Z5814" s="2">
        <f t="shared" si="454"/>
        <v>1.6666666666666667</v>
      </c>
      <c r="AA5814" t="s">
        <v>832</v>
      </c>
      <c r="AB5814" t="s">
        <v>839</v>
      </c>
      <c r="AD5814" t="s">
        <v>123</v>
      </c>
      <c r="AE5814" t="s">
        <v>853</v>
      </c>
      <c r="AF5814">
        <v>2022</v>
      </c>
    </row>
    <row r="5815" spans="1:32" x14ac:dyDescent="0.25">
      <c r="A5815" t="s">
        <v>29</v>
      </c>
      <c r="B5815" t="s">
        <v>394</v>
      </c>
      <c r="C5815" t="s">
        <v>395</v>
      </c>
      <c r="D5815" t="s">
        <v>396</v>
      </c>
      <c r="E5815">
        <f>_xlfn.XLOOKUP(Table1[[#This Row],[Location]],'Location analysis'!A:A,'Location analysis'!B:B)</f>
        <v>40.416893999999999</v>
      </c>
      <c r="F5815">
        <f>_xlfn.XLOOKUP(Table1[[#This Row],[Location]],'Location analysis'!A:A,'Location analysis'!C:C)</f>
        <v>-74.420399000000003</v>
      </c>
      <c r="G5815" t="s">
        <v>192</v>
      </c>
      <c r="H5815" t="s">
        <v>43</v>
      </c>
      <c r="I5815">
        <v>15511057180</v>
      </c>
      <c r="J5815" t="s">
        <v>852</v>
      </c>
      <c r="K5815" t="s">
        <v>51</v>
      </c>
      <c r="L5815">
        <v>121</v>
      </c>
      <c r="M5815">
        <v>1.5</v>
      </c>
      <c r="N5815">
        <v>1</v>
      </c>
      <c r="O5815">
        <v>121</v>
      </c>
      <c r="P5815">
        <v>1.5</v>
      </c>
      <c r="Q5815">
        <v>1</v>
      </c>
      <c r="R5815">
        <v>1.5</v>
      </c>
      <c r="S5815">
        <v>1.5</v>
      </c>
      <c r="T5815" s="1">
        <v>44784</v>
      </c>
      <c r="U5815" t="str">
        <f t="shared" si="450"/>
        <v>CheezIt - Original</v>
      </c>
      <c r="V5815" t="str">
        <f t="shared" si="451"/>
        <v>Food</v>
      </c>
      <c r="W5815" t="s">
        <v>43</v>
      </c>
      <c r="X5815" t="b">
        <f t="shared" si="453"/>
        <v>1</v>
      </c>
      <c r="Y5815">
        <f t="shared" si="452"/>
        <v>1.5</v>
      </c>
      <c r="Z5815" s="2">
        <f t="shared" si="454"/>
        <v>1</v>
      </c>
      <c r="AA5815" t="s">
        <v>193</v>
      </c>
      <c r="AB5815" t="s">
        <v>150</v>
      </c>
      <c r="AD5815" t="s">
        <v>123</v>
      </c>
      <c r="AE5815" t="s">
        <v>853</v>
      </c>
      <c r="AF5815">
        <v>2022</v>
      </c>
    </row>
    <row r="5816" spans="1:32" x14ac:dyDescent="0.25">
      <c r="A5816" t="s">
        <v>29</v>
      </c>
      <c r="B5816" t="s">
        <v>30</v>
      </c>
      <c r="C5816" t="s">
        <v>31</v>
      </c>
      <c r="D5816" t="s">
        <v>32</v>
      </c>
      <c r="E5816">
        <f>_xlfn.XLOOKUP(Table1[[#This Row],[Location]],'Location analysis'!A:A,'Location analysis'!B:B)</f>
        <v>40.423690999999998</v>
      </c>
      <c r="F5816">
        <f>_xlfn.XLOOKUP(Table1[[#This Row],[Location]],'Location analysis'!A:A,'Location analysis'!C:C)</f>
        <v>-74.380831999999998</v>
      </c>
      <c r="G5816" t="s">
        <v>738</v>
      </c>
      <c r="H5816" t="s">
        <v>34</v>
      </c>
      <c r="I5816">
        <v>15511096258</v>
      </c>
      <c r="J5816" t="s">
        <v>852</v>
      </c>
      <c r="K5816" t="s">
        <v>36</v>
      </c>
      <c r="L5816">
        <v>141</v>
      </c>
      <c r="M5816">
        <v>2</v>
      </c>
      <c r="N5816">
        <v>1</v>
      </c>
      <c r="O5816">
        <v>141</v>
      </c>
      <c r="P5816">
        <v>2</v>
      </c>
      <c r="Q5816">
        <v>1</v>
      </c>
      <c r="R5816">
        <v>2</v>
      </c>
      <c r="S5816">
        <v>2</v>
      </c>
      <c r="T5816" s="1">
        <v>44784</v>
      </c>
      <c r="U5816" t="str">
        <f t="shared" si="450"/>
        <v>Coca Cola - Regular</v>
      </c>
      <c r="V5816" t="str">
        <f t="shared" si="451"/>
        <v>Carbonated</v>
      </c>
      <c r="W5816" t="s">
        <v>34</v>
      </c>
      <c r="X5816" t="b">
        <f t="shared" si="453"/>
        <v>1</v>
      </c>
      <c r="Y5816">
        <f t="shared" si="452"/>
        <v>2</v>
      </c>
      <c r="Z5816" s="2">
        <f t="shared" si="454"/>
        <v>1.3333333333333333</v>
      </c>
      <c r="AA5816" t="s">
        <v>183</v>
      </c>
      <c r="AB5816" t="s">
        <v>739</v>
      </c>
      <c r="AD5816" t="s">
        <v>123</v>
      </c>
      <c r="AE5816" t="s">
        <v>853</v>
      </c>
      <c r="AF5816">
        <v>2022</v>
      </c>
    </row>
    <row r="5817" spans="1:32" x14ac:dyDescent="0.25">
      <c r="A5817" t="s">
        <v>29</v>
      </c>
      <c r="B5817" t="s">
        <v>394</v>
      </c>
      <c r="C5817" t="s">
        <v>395</v>
      </c>
      <c r="D5817" t="s">
        <v>396</v>
      </c>
      <c r="E5817">
        <f>_xlfn.XLOOKUP(Table1[[#This Row],[Location]],'Location analysis'!A:A,'Location analysis'!B:B)</f>
        <v>40.416893999999999</v>
      </c>
      <c r="F5817">
        <f>_xlfn.XLOOKUP(Table1[[#This Row],[Location]],'Location analysis'!A:A,'Location analysis'!C:C)</f>
        <v>-74.420399000000003</v>
      </c>
      <c r="G5817" t="s">
        <v>528</v>
      </c>
      <c r="H5817" t="s">
        <v>49</v>
      </c>
      <c r="I5817">
        <v>15511095391</v>
      </c>
      <c r="J5817" t="s">
        <v>852</v>
      </c>
      <c r="K5817" t="s">
        <v>51</v>
      </c>
      <c r="L5817">
        <v>145</v>
      </c>
      <c r="M5817">
        <v>2.75</v>
      </c>
      <c r="N5817">
        <v>1</v>
      </c>
      <c r="O5817">
        <v>145</v>
      </c>
      <c r="P5817">
        <v>2.75</v>
      </c>
      <c r="Q5817">
        <v>1</v>
      </c>
      <c r="R5817">
        <v>2.75</v>
      </c>
      <c r="S5817">
        <v>2.75</v>
      </c>
      <c r="T5817" s="1">
        <v>44784</v>
      </c>
      <c r="U5817" t="str">
        <f t="shared" si="450"/>
        <v>Bai Antioxidant - Tanzania Lemon Super Tea</v>
      </c>
      <c r="V5817" t="str">
        <f t="shared" si="451"/>
        <v>Non Carbonated</v>
      </c>
      <c r="W5817" t="s">
        <v>49</v>
      </c>
      <c r="X5817" t="b">
        <f t="shared" si="453"/>
        <v>1</v>
      </c>
      <c r="Y5817">
        <f t="shared" si="452"/>
        <v>2.75</v>
      </c>
      <c r="Z5817" s="2">
        <f t="shared" si="454"/>
        <v>1.8333333333333333</v>
      </c>
      <c r="AA5817" t="s">
        <v>52</v>
      </c>
      <c r="AB5817" t="s">
        <v>529</v>
      </c>
      <c r="AD5817" t="s">
        <v>123</v>
      </c>
      <c r="AE5817" t="s">
        <v>853</v>
      </c>
      <c r="AF5817">
        <v>2022</v>
      </c>
    </row>
    <row r="5818" spans="1:32" x14ac:dyDescent="0.25">
      <c r="A5818" t="s">
        <v>29</v>
      </c>
      <c r="B5818" t="s">
        <v>67</v>
      </c>
      <c r="C5818" t="s">
        <v>68</v>
      </c>
      <c r="D5818" t="s">
        <v>69</v>
      </c>
      <c r="E5818">
        <f>_xlfn.XLOOKUP(Table1[[#This Row],[Location]],'Location analysis'!A:A,'Location analysis'!B:B)</f>
        <v>40.435699999999997</v>
      </c>
      <c r="F5818">
        <f>_xlfn.XLOOKUP(Table1[[#This Row],[Location]],'Location analysis'!A:A,'Location analysis'!C:C)</f>
        <v>-74.125200000000007</v>
      </c>
      <c r="G5818" t="s">
        <v>350</v>
      </c>
      <c r="H5818" t="s">
        <v>43</v>
      </c>
      <c r="I5818">
        <v>15511424299</v>
      </c>
      <c r="J5818" t="s">
        <v>852</v>
      </c>
      <c r="K5818" t="s">
        <v>51</v>
      </c>
      <c r="L5818">
        <v>125</v>
      </c>
      <c r="M5818">
        <v>1.5</v>
      </c>
      <c r="N5818">
        <v>1</v>
      </c>
      <c r="O5818">
        <v>125</v>
      </c>
      <c r="P5818">
        <v>1.5</v>
      </c>
      <c r="Q5818">
        <v>1</v>
      </c>
      <c r="R5818">
        <v>1.5</v>
      </c>
      <c r="S5818">
        <v>1.5</v>
      </c>
      <c r="T5818" s="1">
        <v>44784</v>
      </c>
      <c r="U5818" t="str">
        <f t="shared" si="450"/>
        <v>Fritos - Original</v>
      </c>
      <c r="V5818" t="str">
        <f t="shared" si="451"/>
        <v>Food</v>
      </c>
      <c r="W5818" t="s">
        <v>43</v>
      </c>
      <c r="X5818" t="b">
        <f t="shared" si="453"/>
        <v>1</v>
      </c>
      <c r="Y5818">
        <f t="shared" si="452"/>
        <v>1.5</v>
      </c>
      <c r="Z5818" s="2">
        <f t="shared" si="454"/>
        <v>1</v>
      </c>
      <c r="AA5818" t="s">
        <v>351</v>
      </c>
      <c r="AB5818" t="s">
        <v>150</v>
      </c>
      <c r="AD5818" t="s">
        <v>123</v>
      </c>
      <c r="AE5818" t="s">
        <v>853</v>
      </c>
      <c r="AF5818">
        <v>2022</v>
      </c>
    </row>
    <row r="5819" spans="1:32" x14ac:dyDescent="0.25">
      <c r="A5819" t="s">
        <v>29</v>
      </c>
      <c r="B5819" t="s">
        <v>67</v>
      </c>
      <c r="C5819" t="s">
        <v>68</v>
      </c>
      <c r="D5819" t="s">
        <v>69</v>
      </c>
      <c r="E5819">
        <f>_xlfn.XLOOKUP(Table1[[#This Row],[Location]],'Location analysis'!A:A,'Location analysis'!B:B)</f>
        <v>40.435699999999997</v>
      </c>
      <c r="F5819">
        <f>_xlfn.XLOOKUP(Table1[[#This Row],[Location]],'Location analysis'!A:A,'Location analysis'!C:C)</f>
        <v>-74.125200000000007</v>
      </c>
      <c r="G5819" t="s">
        <v>128</v>
      </c>
      <c r="H5819" t="s">
        <v>43</v>
      </c>
      <c r="I5819">
        <v>15511570549</v>
      </c>
      <c r="J5819" t="s">
        <v>852</v>
      </c>
      <c r="K5819" t="s">
        <v>51</v>
      </c>
      <c r="L5819">
        <v>121</v>
      </c>
      <c r="M5819">
        <v>1.5</v>
      </c>
      <c r="N5819">
        <v>1</v>
      </c>
      <c r="O5819">
        <v>121</v>
      </c>
      <c r="P5819">
        <v>1.5</v>
      </c>
      <c r="Q5819">
        <v>1</v>
      </c>
      <c r="R5819">
        <v>1.5</v>
      </c>
      <c r="S5819">
        <v>1.5</v>
      </c>
      <c r="T5819" s="1">
        <v>44784</v>
      </c>
      <c r="U5819" t="str">
        <f t="shared" si="450"/>
        <v>SunChips Multigrain - Salsa</v>
      </c>
      <c r="V5819" t="str">
        <f t="shared" si="451"/>
        <v>Food</v>
      </c>
      <c r="W5819" t="s">
        <v>43</v>
      </c>
      <c r="X5819" t="b">
        <f t="shared" si="453"/>
        <v>1</v>
      </c>
      <c r="Y5819">
        <f t="shared" si="452"/>
        <v>1.5</v>
      </c>
      <c r="Z5819" s="2">
        <f t="shared" si="454"/>
        <v>1</v>
      </c>
      <c r="AA5819" t="s">
        <v>129</v>
      </c>
      <c r="AB5819" t="s">
        <v>130</v>
      </c>
      <c r="AD5819" t="s">
        <v>123</v>
      </c>
      <c r="AE5819" t="s">
        <v>853</v>
      </c>
      <c r="AF5819">
        <v>2022</v>
      </c>
    </row>
    <row r="5820" spans="1:32" x14ac:dyDescent="0.25">
      <c r="A5820" t="s">
        <v>29</v>
      </c>
      <c r="B5820" t="s">
        <v>67</v>
      </c>
      <c r="C5820" t="s">
        <v>68</v>
      </c>
      <c r="D5820" t="s">
        <v>69</v>
      </c>
      <c r="E5820">
        <f>_xlfn.XLOOKUP(Table1[[#This Row],[Location]],'Location analysis'!A:A,'Location analysis'!B:B)</f>
        <v>40.435699999999997</v>
      </c>
      <c r="F5820">
        <f>_xlfn.XLOOKUP(Table1[[#This Row],[Location]],'Location analysis'!A:A,'Location analysis'!C:C)</f>
        <v>-74.125200000000007</v>
      </c>
      <c r="G5820" t="s">
        <v>275</v>
      </c>
      <c r="H5820" t="s">
        <v>43</v>
      </c>
      <c r="I5820">
        <v>15511578020</v>
      </c>
      <c r="J5820" t="s">
        <v>852</v>
      </c>
      <c r="K5820" t="s">
        <v>51</v>
      </c>
      <c r="L5820">
        <v>123</v>
      </c>
      <c r="M5820">
        <v>1.5</v>
      </c>
      <c r="N5820">
        <v>1</v>
      </c>
      <c r="O5820">
        <v>123</v>
      </c>
      <c r="P5820">
        <v>1.5</v>
      </c>
      <c r="Q5820">
        <v>1</v>
      </c>
      <c r="R5820">
        <v>1.5</v>
      </c>
      <c r="S5820">
        <v>1.5</v>
      </c>
      <c r="T5820" s="1">
        <v>44784</v>
      </c>
      <c r="U5820" t="str">
        <f t="shared" si="450"/>
        <v>Cheetos Flaming Hot Limon Crunchy</v>
      </c>
      <c r="V5820" t="str">
        <f t="shared" si="451"/>
        <v>Food</v>
      </c>
      <c r="W5820" t="s">
        <v>43</v>
      </c>
      <c r="X5820" t="b">
        <f t="shared" si="453"/>
        <v>1</v>
      </c>
      <c r="Y5820">
        <f t="shared" si="452"/>
        <v>1.5</v>
      </c>
      <c r="Z5820" s="2">
        <f t="shared" si="454"/>
        <v>1</v>
      </c>
      <c r="AA5820" t="s">
        <v>275</v>
      </c>
      <c r="AD5820" t="s">
        <v>123</v>
      </c>
      <c r="AE5820" t="s">
        <v>853</v>
      </c>
      <c r="AF5820">
        <v>2022</v>
      </c>
    </row>
    <row r="5821" spans="1:32" x14ac:dyDescent="0.25">
      <c r="A5821" t="s">
        <v>29</v>
      </c>
      <c r="B5821" t="s">
        <v>67</v>
      </c>
      <c r="C5821" t="s">
        <v>68</v>
      </c>
      <c r="D5821" t="s">
        <v>69</v>
      </c>
      <c r="E5821">
        <f>_xlfn.XLOOKUP(Table1[[#This Row],[Location]],'Location analysis'!A:A,'Location analysis'!B:B)</f>
        <v>40.435699999999997</v>
      </c>
      <c r="F5821">
        <f>_xlfn.XLOOKUP(Table1[[#This Row],[Location]],'Location analysis'!A:A,'Location analysis'!C:C)</f>
        <v>-74.125200000000007</v>
      </c>
      <c r="G5821" t="s">
        <v>834</v>
      </c>
      <c r="H5821" t="s">
        <v>49</v>
      </c>
      <c r="I5821">
        <v>15511660430</v>
      </c>
      <c r="J5821" t="s">
        <v>852</v>
      </c>
      <c r="K5821" t="s">
        <v>51</v>
      </c>
      <c r="L5821">
        <v>143</v>
      </c>
      <c r="M5821">
        <v>2.5</v>
      </c>
      <c r="N5821">
        <v>1</v>
      </c>
      <c r="O5821">
        <v>143</v>
      </c>
      <c r="P5821">
        <v>2.5</v>
      </c>
      <c r="Q5821">
        <v>1</v>
      </c>
      <c r="R5821">
        <v>2.5</v>
      </c>
      <c r="S5821">
        <v>2.5</v>
      </c>
      <c r="T5821" s="1">
        <v>44784</v>
      </c>
      <c r="U5821" t="str">
        <f t="shared" si="450"/>
        <v>Snapple Lemonade - watermelon</v>
      </c>
      <c r="V5821" t="str">
        <f t="shared" si="451"/>
        <v>Non Carbonated</v>
      </c>
      <c r="W5821" t="s">
        <v>49</v>
      </c>
      <c r="X5821" t="b">
        <f t="shared" si="453"/>
        <v>1</v>
      </c>
      <c r="Y5821">
        <f t="shared" si="452"/>
        <v>2.5</v>
      </c>
      <c r="Z5821" s="2">
        <f t="shared" si="454"/>
        <v>1.6666666666666667</v>
      </c>
      <c r="AA5821" t="s">
        <v>832</v>
      </c>
      <c r="AB5821" t="s">
        <v>835</v>
      </c>
      <c r="AD5821" t="s">
        <v>123</v>
      </c>
      <c r="AE5821" t="s">
        <v>853</v>
      </c>
      <c r="AF5821">
        <v>2022</v>
      </c>
    </row>
    <row r="5822" spans="1:32" x14ac:dyDescent="0.25">
      <c r="A5822" t="s">
        <v>29</v>
      </c>
      <c r="B5822" t="s">
        <v>67</v>
      </c>
      <c r="C5822" t="s">
        <v>68</v>
      </c>
      <c r="D5822" t="s">
        <v>69</v>
      </c>
      <c r="E5822">
        <f>_xlfn.XLOOKUP(Table1[[#This Row],[Location]],'Location analysis'!A:A,'Location analysis'!B:B)</f>
        <v>40.435699999999997</v>
      </c>
      <c r="F5822">
        <f>_xlfn.XLOOKUP(Table1[[#This Row],[Location]],'Location analysis'!A:A,'Location analysis'!C:C)</f>
        <v>-74.125200000000007</v>
      </c>
      <c r="G5822" t="s">
        <v>128</v>
      </c>
      <c r="H5822" t="s">
        <v>43</v>
      </c>
      <c r="I5822">
        <v>15511684615</v>
      </c>
      <c r="J5822" t="s">
        <v>852</v>
      </c>
      <c r="K5822" t="s">
        <v>36</v>
      </c>
      <c r="L5822">
        <v>121</v>
      </c>
      <c r="M5822">
        <v>1.5</v>
      </c>
      <c r="N5822">
        <v>1</v>
      </c>
      <c r="O5822">
        <v>121</v>
      </c>
      <c r="P5822">
        <v>1.5</v>
      </c>
      <c r="Q5822">
        <v>1</v>
      </c>
      <c r="R5822">
        <v>1.5</v>
      </c>
      <c r="S5822">
        <v>1.5</v>
      </c>
      <c r="T5822" s="1">
        <v>44784</v>
      </c>
      <c r="U5822" t="str">
        <f t="shared" si="450"/>
        <v>SunChips Multigrain - Salsa</v>
      </c>
      <c r="V5822" t="str">
        <f t="shared" si="451"/>
        <v>Food</v>
      </c>
      <c r="W5822" t="s">
        <v>43</v>
      </c>
      <c r="X5822" t="b">
        <f t="shared" si="453"/>
        <v>1</v>
      </c>
      <c r="Y5822">
        <f t="shared" si="452"/>
        <v>1.5</v>
      </c>
      <c r="Z5822" s="2">
        <f t="shared" si="454"/>
        <v>1</v>
      </c>
      <c r="AA5822" t="s">
        <v>129</v>
      </c>
      <c r="AB5822" t="s">
        <v>130</v>
      </c>
      <c r="AD5822" t="s">
        <v>123</v>
      </c>
      <c r="AE5822" t="s">
        <v>853</v>
      </c>
      <c r="AF5822">
        <v>2022</v>
      </c>
    </row>
    <row r="5823" spans="1:32" x14ac:dyDescent="0.25">
      <c r="A5823" t="s">
        <v>29</v>
      </c>
      <c r="B5823" t="s">
        <v>67</v>
      </c>
      <c r="C5823" t="s">
        <v>68</v>
      </c>
      <c r="D5823" t="s">
        <v>69</v>
      </c>
      <c r="E5823">
        <f>_xlfn.XLOOKUP(Table1[[#This Row],[Location]],'Location analysis'!A:A,'Location analysis'!B:B)</f>
        <v>40.435699999999997</v>
      </c>
      <c r="F5823">
        <f>_xlfn.XLOOKUP(Table1[[#This Row],[Location]],'Location analysis'!A:A,'Location analysis'!C:C)</f>
        <v>-74.125200000000007</v>
      </c>
      <c r="G5823" t="s">
        <v>275</v>
      </c>
      <c r="H5823" t="s">
        <v>43</v>
      </c>
      <c r="I5823">
        <v>15512067326</v>
      </c>
      <c r="J5823" t="s">
        <v>852</v>
      </c>
      <c r="K5823" t="s">
        <v>51</v>
      </c>
      <c r="L5823">
        <v>123</v>
      </c>
      <c r="M5823">
        <v>1.5</v>
      </c>
      <c r="N5823">
        <v>1</v>
      </c>
      <c r="O5823">
        <v>123</v>
      </c>
      <c r="P5823">
        <v>1.5</v>
      </c>
      <c r="Q5823">
        <v>1</v>
      </c>
      <c r="R5823">
        <v>1.5</v>
      </c>
      <c r="S5823">
        <v>1.5</v>
      </c>
      <c r="T5823" s="1">
        <v>44784</v>
      </c>
      <c r="U5823" t="str">
        <f t="shared" si="450"/>
        <v>Cheetos Flaming Hot Limon Crunchy</v>
      </c>
      <c r="V5823" t="str">
        <f t="shared" si="451"/>
        <v>Food</v>
      </c>
      <c r="W5823" t="s">
        <v>43</v>
      </c>
      <c r="X5823" t="b">
        <f t="shared" si="453"/>
        <v>1</v>
      </c>
      <c r="Y5823">
        <f t="shared" si="452"/>
        <v>1.5</v>
      </c>
      <c r="Z5823" s="2">
        <f t="shared" si="454"/>
        <v>1</v>
      </c>
      <c r="AA5823" t="s">
        <v>275</v>
      </c>
      <c r="AD5823" t="s">
        <v>123</v>
      </c>
      <c r="AE5823" t="s">
        <v>853</v>
      </c>
      <c r="AF5823">
        <v>2022</v>
      </c>
    </row>
    <row r="5824" spans="1:32" x14ac:dyDescent="0.25">
      <c r="A5824" t="s">
        <v>29</v>
      </c>
      <c r="B5824" t="s">
        <v>67</v>
      </c>
      <c r="C5824" t="s">
        <v>68</v>
      </c>
      <c r="D5824" t="s">
        <v>69</v>
      </c>
      <c r="E5824">
        <f>_xlfn.XLOOKUP(Table1[[#This Row],[Location]],'Location analysis'!A:A,'Location analysis'!B:B)</f>
        <v>40.435699999999997</v>
      </c>
      <c r="F5824">
        <f>_xlfn.XLOOKUP(Table1[[#This Row],[Location]],'Location analysis'!A:A,'Location analysis'!C:C)</f>
        <v>-74.125200000000007</v>
      </c>
      <c r="G5824" t="s">
        <v>838</v>
      </c>
      <c r="H5824" t="s">
        <v>49</v>
      </c>
      <c r="I5824">
        <v>15512163740</v>
      </c>
      <c r="J5824" t="s">
        <v>852</v>
      </c>
      <c r="K5824" t="s">
        <v>51</v>
      </c>
      <c r="L5824">
        <v>145</v>
      </c>
      <c r="M5824">
        <v>2.5</v>
      </c>
      <c r="N5824">
        <v>1</v>
      </c>
      <c r="O5824">
        <v>145</v>
      </c>
      <c r="P5824">
        <v>2.5</v>
      </c>
      <c r="Q5824">
        <v>1</v>
      </c>
      <c r="R5824">
        <v>2.5</v>
      </c>
      <c r="S5824">
        <v>2.5</v>
      </c>
      <c r="T5824" s="1">
        <v>44784</v>
      </c>
      <c r="U5824" t="str">
        <f t="shared" si="450"/>
        <v>Snapple Lemonade - pineapple</v>
      </c>
      <c r="V5824" t="str">
        <f t="shared" si="451"/>
        <v>Non Carbonated</v>
      </c>
      <c r="W5824" t="s">
        <v>49</v>
      </c>
      <c r="X5824" t="b">
        <f t="shared" si="453"/>
        <v>1</v>
      </c>
      <c r="Y5824">
        <f t="shared" si="452"/>
        <v>2.5</v>
      </c>
      <c r="Z5824" s="2">
        <f t="shared" si="454"/>
        <v>1.6666666666666667</v>
      </c>
      <c r="AA5824" t="s">
        <v>832</v>
      </c>
      <c r="AB5824" t="s">
        <v>839</v>
      </c>
      <c r="AD5824" t="s">
        <v>123</v>
      </c>
      <c r="AE5824" t="s">
        <v>853</v>
      </c>
      <c r="AF5824">
        <v>2022</v>
      </c>
    </row>
    <row r="5825" spans="1:32" x14ac:dyDescent="0.25">
      <c r="A5825" t="s">
        <v>29</v>
      </c>
      <c r="B5825" t="s">
        <v>67</v>
      </c>
      <c r="C5825" t="s">
        <v>68</v>
      </c>
      <c r="D5825" t="s">
        <v>69</v>
      </c>
      <c r="E5825">
        <f>_xlfn.XLOOKUP(Table1[[#This Row],[Location]],'Location analysis'!A:A,'Location analysis'!B:B)</f>
        <v>40.435699999999997</v>
      </c>
      <c r="F5825">
        <f>_xlfn.XLOOKUP(Table1[[#This Row],[Location]],'Location analysis'!A:A,'Location analysis'!C:C)</f>
        <v>-74.125200000000007</v>
      </c>
      <c r="G5825" t="s">
        <v>100</v>
      </c>
      <c r="H5825" t="s">
        <v>43</v>
      </c>
      <c r="I5825">
        <v>15512621808</v>
      </c>
      <c r="J5825" t="s">
        <v>852</v>
      </c>
      <c r="K5825" t="s">
        <v>51</v>
      </c>
      <c r="L5825">
        <v>114</v>
      </c>
      <c r="M5825">
        <v>2</v>
      </c>
      <c r="N5825">
        <v>1</v>
      </c>
      <c r="O5825">
        <v>114</v>
      </c>
      <c r="P5825">
        <v>2</v>
      </c>
      <c r="Q5825">
        <v>1</v>
      </c>
      <c r="R5825">
        <v>2</v>
      </c>
      <c r="S5825">
        <v>2</v>
      </c>
      <c r="T5825" s="1">
        <v>44784</v>
      </c>
      <c r="U5825" t="str">
        <f t="shared" si="450"/>
        <v>Cheetos - Fleming Hot Crunchy</v>
      </c>
      <c r="V5825" t="str">
        <f t="shared" si="451"/>
        <v>Food</v>
      </c>
      <c r="W5825" t="s">
        <v>43</v>
      </c>
      <c r="X5825" t="b">
        <f t="shared" si="453"/>
        <v>1</v>
      </c>
      <c r="Y5825">
        <f t="shared" si="452"/>
        <v>2</v>
      </c>
      <c r="Z5825" s="2">
        <f t="shared" si="454"/>
        <v>1.3333333333333333</v>
      </c>
      <c r="AA5825" t="s">
        <v>101</v>
      </c>
      <c r="AB5825" t="s">
        <v>102</v>
      </c>
      <c r="AD5825" t="s">
        <v>123</v>
      </c>
      <c r="AE5825" t="s">
        <v>853</v>
      </c>
      <c r="AF5825">
        <v>2022</v>
      </c>
    </row>
    <row r="5826" spans="1:32" x14ac:dyDescent="0.25">
      <c r="A5826" t="s">
        <v>29</v>
      </c>
      <c r="B5826" t="s">
        <v>67</v>
      </c>
      <c r="C5826" t="s">
        <v>68</v>
      </c>
      <c r="D5826" t="s">
        <v>69</v>
      </c>
      <c r="E5826">
        <f>_xlfn.XLOOKUP(Table1[[#This Row],[Location]],'Location analysis'!A:A,'Location analysis'!B:B)</f>
        <v>40.435699999999997</v>
      </c>
      <c r="F5826">
        <f>_xlfn.XLOOKUP(Table1[[#This Row],[Location]],'Location analysis'!A:A,'Location analysis'!C:C)</f>
        <v>-74.125200000000007</v>
      </c>
      <c r="G5826" t="s">
        <v>154</v>
      </c>
      <c r="H5826" t="s">
        <v>43</v>
      </c>
      <c r="I5826">
        <v>15512687206</v>
      </c>
      <c r="J5826" t="s">
        <v>852</v>
      </c>
      <c r="K5826" t="s">
        <v>51</v>
      </c>
      <c r="L5826">
        <v>120</v>
      </c>
      <c r="M5826">
        <v>1.5</v>
      </c>
      <c r="N5826">
        <v>1</v>
      </c>
      <c r="O5826">
        <v>120</v>
      </c>
      <c r="P5826">
        <v>1.5</v>
      </c>
      <c r="Q5826">
        <v>1</v>
      </c>
      <c r="R5826">
        <v>1.5</v>
      </c>
      <c r="S5826">
        <v>1.5</v>
      </c>
      <c r="T5826" s="1">
        <v>44784</v>
      </c>
      <c r="U5826" t="str">
        <f t="shared" ref="U5826:U5889" si="455">IF(G5826="","Cell is Blank - Dis-regard",G5826)</f>
        <v>SunChips Multigrain - Harvest Cheddar</v>
      </c>
      <c r="V5826" t="str">
        <f t="shared" ref="V5826:V5889" si="456">IF(H5826="","Cell is Blank - Dis-regard",H5826)</f>
        <v>Food</v>
      </c>
      <c r="W5826" t="s">
        <v>43</v>
      </c>
      <c r="X5826" t="b">
        <f t="shared" si="453"/>
        <v>1</v>
      </c>
      <c r="Y5826">
        <f t="shared" ref="Y5826:Y5889" si="457">IF(X5826="FALSE",M5826,M5826)</f>
        <v>1.5</v>
      </c>
      <c r="Z5826" s="2">
        <f t="shared" si="454"/>
        <v>1</v>
      </c>
      <c r="AA5826" t="s">
        <v>129</v>
      </c>
      <c r="AB5826" t="s">
        <v>155</v>
      </c>
      <c r="AD5826" t="s">
        <v>123</v>
      </c>
      <c r="AE5826" t="s">
        <v>853</v>
      </c>
      <c r="AF5826">
        <v>2022</v>
      </c>
    </row>
    <row r="5827" spans="1:32" x14ac:dyDescent="0.25">
      <c r="A5827" t="s">
        <v>29</v>
      </c>
      <c r="B5827" t="s">
        <v>67</v>
      </c>
      <c r="C5827" t="s">
        <v>68</v>
      </c>
      <c r="D5827" t="s">
        <v>69</v>
      </c>
      <c r="E5827">
        <f>_xlfn.XLOOKUP(Table1[[#This Row],[Location]],'Location analysis'!A:A,'Location analysis'!B:B)</f>
        <v>40.435699999999997</v>
      </c>
      <c r="F5827">
        <f>_xlfn.XLOOKUP(Table1[[#This Row],[Location]],'Location analysis'!A:A,'Location analysis'!C:C)</f>
        <v>-74.125200000000007</v>
      </c>
      <c r="G5827" t="s">
        <v>154</v>
      </c>
      <c r="H5827" t="s">
        <v>43</v>
      </c>
      <c r="I5827">
        <v>15512690063</v>
      </c>
      <c r="J5827" t="s">
        <v>852</v>
      </c>
      <c r="K5827" t="s">
        <v>51</v>
      </c>
      <c r="L5827">
        <v>120</v>
      </c>
      <c r="M5827">
        <v>1.5</v>
      </c>
      <c r="N5827">
        <v>1</v>
      </c>
      <c r="O5827">
        <v>120</v>
      </c>
      <c r="P5827">
        <v>1.5</v>
      </c>
      <c r="Q5827">
        <v>1</v>
      </c>
      <c r="R5827">
        <v>1.5</v>
      </c>
      <c r="S5827">
        <v>1.5</v>
      </c>
      <c r="T5827" s="1">
        <v>44784</v>
      </c>
      <c r="U5827" t="str">
        <f t="shared" si="455"/>
        <v>SunChips Multigrain - Harvest Cheddar</v>
      </c>
      <c r="V5827" t="str">
        <f t="shared" si="456"/>
        <v>Food</v>
      </c>
      <c r="W5827" t="s">
        <v>43</v>
      </c>
      <c r="X5827" t="b">
        <f t="shared" ref="X5827:X5890" si="458">M5827=P5827</f>
        <v>1</v>
      </c>
      <c r="Y5827">
        <f t="shared" si="457"/>
        <v>1.5</v>
      </c>
      <c r="Z5827" s="2">
        <f t="shared" ref="Z5827:Z5890" si="459">Y5827/1.5</f>
        <v>1</v>
      </c>
      <c r="AA5827" t="s">
        <v>129</v>
      </c>
      <c r="AB5827" t="s">
        <v>155</v>
      </c>
      <c r="AD5827" t="s">
        <v>123</v>
      </c>
      <c r="AE5827" t="s">
        <v>853</v>
      </c>
      <c r="AF5827">
        <v>2022</v>
      </c>
    </row>
    <row r="5828" spans="1:32" x14ac:dyDescent="0.25">
      <c r="A5828" t="s">
        <v>29</v>
      </c>
      <c r="B5828" t="s">
        <v>67</v>
      </c>
      <c r="C5828" t="s">
        <v>68</v>
      </c>
      <c r="D5828" t="s">
        <v>69</v>
      </c>
      <c r="E5828">
        <f>_xlfn.XLOOKUP(Table1[[#This Row],[Location]],'Location analysis'!A:A,'Location analysis'!B:B)</f>
        <v>40.435699999999997</v>
      </c>
      <c r="F5828">
        <f>_xlfn.XLOOKUP(Table1[[#This Row],[Location]],'Location analysis'!A:A,'Location analysis'!C:C)</f>
        <v>-74.125200000000007</v>
      </c>
      <c r="G5828" t="s">
        <v>100</v>
      </c>
      <c r="H5828" t="s">
        <v>43</v>
      </c>
      <c r="I5828">
        <v>15512715961</v>
      </c>
      <c r="J5828" t="s">
        <v>852</v>
      </c>
      <c r="K5828" t="s">
        <v>51</v>
      </c>
      <c r="L5828">
        <v>122</v>
      </c>
      <c r="M5828">
        <v>1.5</v>
      </c>
      <c r="N5828">
        <v>1</v>
      </c>
      <c r="O5828">
        <v>122</v>
      </c>
      <c r="P5828">
        <v>1.5</v>
      </c>
      <c r="Q5828">
        <v>1</v>
      </c>
      <c r="R5828">
        <v>1.5</v>
      </c>
      <c r="S5828">
        <v>1.5</v>
      </c>
      <c r="T5828" s="1">
        <v>44784</v>
      </c>
      <c r="U5828" t="str">
        <f t="shared" si="455"/>
        <v>Cheetos - Fleming Hot Crunchy</v>
      </c>
      <c r="V5828" t="str">
        <f t="shared" si="456"/>
        <v>Food</v>
      </c>
      <c r="W5828" t="s">
        <v>43</v>
      </c>
      <c r="X5828" t="b">
        <f t="shared" si="458"/>
        <v>1</v>
      </c>
      <c r="Y5828">
        <f t="shared" si="457"/>
        <v>1.5</v>
      </c>
      <c r="Z5828" s="2">
        <f t="shared" si="459"/>
        <v>1</v>
      </c>
      <c r="AA5828" t="s">
        <v>101</v>
      </c>
      <c r="AB5828" t="s">
        <v>102</v>
      </c>
      <c r="AD5828" t="s">
        <v>123</v>
      </c>
      <c r="AE5828" t="s">
        <v>853</v>
      </c>
      <c r="AF5828">
        <v>2022</v>
      </c>
    </row>
    <row r="5829" spans="1:32" x14ac:dyDescent="0.25">
      <c r="A5829" t="s">
        <v>29</v>
      </c>
      <c r="B5829" t="s">
        <v>67</v>
      </c>
      <c r="C5829" t="s">
        <v>68</v>
      </c>
      <c r="D5829" t="s">
        <v>69</v>
      </c>
      <c r="E5829">
        <f>_xlfn.XLOOKUP(Table1[[#This Row],[Location]],'Location analysis'!A:A,'Location analysis'!B:B)</f>
        <v>40.435699999999997</v>
      </c>
      <c r="F5829">
        <f>_xlfn.XLOOKUP(Table1[[#This Row],[Location]],'Location analysis'!A:A,'Location analysis'!C:C)</f>
        <v>-74.125200000000007</v>
      </c>
      <c r="G5829" t="s">
        <v>154</v>
      </c>
      <c r="H5829" t="s">
        <v>43</v>
      </c>
      <c r="I5829">
        <v>15513129104</v>
      </c>
      <c r="J5829" t="s">
        <v>854</v>
      </c>
      <c r="K5829" t="s">
        <v>36</v>
      </c>
      <c r="L5829">
        <v>120</v>
      </c>
      <c r="M5829">
        <v>1.5</v>
      </c>
      <c r="N5829">
        <v>1</v>
      </c>
      <c r="O5829">
        <v>120</v>
      </c>
      <c r="P5829">
        <v>1.5</v>
      </c>
      <c r="Q5829">
        <v>1</v>
      </c>
      <c r="R5829">
        <v>1.5</v>
      </c>
      <c r="S5829">
        <v>3</v>
      </c>
      <c r="T5829" s="1">
        <v>44784</v>
      </c>
      <c r="U5829" t="str">
        <f t="shared" si="455"/>
        <v>SunChips Multigrain - Harvest Cheddar</v>
      </c>
      <c r="V5829" t="str">
        <f t="shared" si="456"/>
        <v>Food</v>
      </c>
      <c r="W5829" t="s">
        <v>43</v>
      </c>
      <c r="X5829" t="b">
        <f t="shared" si="458"/>
        <v>1</v>
      </c>
      <c r="Y5829">
        <f t="shared" si="457"/>
        <v>1.5</v>
      </c>
      <c r="Z5829" s="2">
        <f t="shared" si="459"/>
        <v>1</v>
      </c>
      <c r="AA5829" t="s">
        <v>129</v>
      </c>
      <c r="AB5829" t="s">
        <v>155</v>
      </c>
      <c r="AD5829" t="s">
        <v>132</v>
      </c>
      <c r="AE5829" t="s">
        <v>855</v>
      </c>
      <c r="AF5829">
        <v>2022</v>
      </c>
    </row>
    <row r="5830" spans="1:32" x14ac:dyDescent="0.25">
      <c r="A5830" t="s">
        <v>29</v>
      </c>
      <c r="B5830" t="s">
        <v>67</v>
      </c>
      <c r="C5830" t="s">
        <v>68</v>
      </c>
      <c r="D5830" t="s">
        <v>69</v>
      </c>
      <c r="E5830">
        <f>_xlfn.XLOOKUP(Table1[[#This Row],[Location]],'Location analysis'!A:A,'Location analysis'!B:B)</f>
        <v>40.435699999999997</v>
      </c>
      <c r="F5830">
        <f>_xlfn.XLOOKUP(Table1[[#This Row],[Location]],'Location analysis'!A:A,'Location analysis'!C:C)</f>
        <v>-74.125200000000007</v>
      </c>
      <c r="G5830" t="s">
        <v>275</v>
      </c>
      <c r="H5830" t="s">
        <v>43</v>
      </c>
      <c r="I5830">
        <v>15513129104</v>
      </c>
      <c r="J5830" t="s">
        <v>854</v>
      </c>
      <c r="K5830" t="s">
        <v>36</v>
      </c>
      <c r="L5830">
        <v>123</v>
      </c>
      <c r="M5830">
        <v>1.5</v>
      </c>
      <c r="N5830">
        <v>1</v>
      </c>
      <c r="O5830">
        <v>123</v>
      </c>
      <c r="P5830">
        <v>1.5</v>
      </c>
      <c r="Q5830">
        <v>1</v>
      </c>
      <c r="R5830">
        <v>1.5</v>
      </c>
      <c r="S5830">
        <v>3</v>
      </c>
      <c r="T5830" s="1">
        <v>44784</v>
      </c>
      <c r="U5830" t="str">
        <f t="shared" si="455"/>
        <v>Cheetos Flaming Hot Limon Crunchy</v>
      </c>
      <c r="V5830" t="str">
        <f t="shared" si="456"/>
        <v>Food</v>
      </c>
      <c r="W5830" t="s">
        <v>43</v>
      </c>
      <c r="X5830" t="b">
        <f t="shared" si="458"/>
        <v>1</v>
      </c>
      <c r="Y5830">
        <f t="shared" si="457"/>
        <v>1.5</v>
      </c>
      <c r="Z5830" s="2">
        <f t="shared" si="459"/>
        <v>1</v>
      </c>
      <c r="AA5830" t="s">
        <v>275</v>
      </c>
      <c r="AD5830" t="s">
        <v>132</v>
      </c>
      <c r="AE5830" t="s">
        <v>855</v>
      </c>
      <c r="AF5830">
        <v>2022</v>
      </c>
    </row>
    <row r="5831" spans="1:32" x14ac:dyDescent="0.25">
      <c r="A5831" t="s">
        <v>29</v>
      </c>
      <c r="B5831" t="s">
        <v>67</v>
      </c>
      <c r="C5831" t="s">
        <v>68</v>
      </c>
      <c r="D5831" t="s">
        <v>69</v>
      </c>
      <c r="E5831">
        <f>_xlfn.XLOOKUP(Table1[[#This Row],[Location]],'Location analysis'!A:A,'Location analysis'!B:B)</f>
        <v>40.435699999999997</v>
      </c>
      <c r="F5831">
        <f>_xlfn.XLOOKUP(Table1[[#This Row],[Location]],'Location analysis'!A:A,'Location analysis'!C:C)</f>
        <v>-74.125200000000007</v>
      </c>
      <c r="G5831" t="s">
        <v>694</v>
      </c>
      <c r="H5831" t="s">
        <v>43</v>
      </c>
      <c r="I5831">
        <v>15513382344</v>
      </c>
      <c r="J5831" t="s">
        <v>854</v>
      </c>
      <c r="K5831" t="s">
        <v>51</v>
      </c>
      <c r="L5831">
        <v>130</v>
      </c>
      <c r="M5831">
        <v>1.5</v>
      </c>
      <c r="N5831">
        <v>1</v>
      </c>
      <c r="O5831">
        <v>130</v>
      </c>
      <c r="P5831">
        <v>1.5</v>
      </c>
      <c r="Q5831">
        <v>1</v>
      </c>
      <c r="R5831">
        <v>1.5</v>
      </c>
      <c r="S5831">
        <v>1.5</v>
      </c>
      <c r="T5831" s="1">
        <v>44785</v>
      </c>
      <c r="U5831" t="str">
        <f t="shared" si="455"/>
        <v>Nature's Bakery Fig Bar - Raspberry</v>
      </c>
      <c r="V5831" t="str">
        <f t="shared" si="456"/>
        <v>Food</v>
      </c>
      <c r="W5831" t="s">
        <v>43</v>
      </c>
      <c r="X5831" t="b">
        <f t="shared" si="458"/>
        <v>1</v>
      </c>
      <c r="Y5831">
        <f t="shared" si="457"/>
        <v>1.5</v>
      </c>
      <c r="Z5831" s="2">
        <f t="shared" si="459"/>
        <v>1</v>
      </c>
      <c r="AA5831" t="s">
        <v>690</v>
      </c>
      <c r="AB5831" t="s">
        <v>144</v>
      </c>
      <c r="AD5831" t="s">
        <v>132</v>
      </c>
      <c r="AE5831" t="s">
        <v>855</v>
      </c>
      <c r="AF5831">
        <v>2022</v>
      </c>
    </row>
    <row r="5832" spans="1:32" x14ac:dyDescent="0.25">
      <c r="A5832" t="s">
        <v>29</v>
      </c>
      <c r="B5832" t="s">
        <v>67</v>
      </c>
      <c r="C5832" t="s">
        <v>68</v>
      </c>
      <c r="D5832" t="s">
        <v>69</v>
      </c>
      <c r="E5832">
        <f>_xlfn.XLOOKUP(Table1[[#This Row],[Location]],'Location analysis'!A:A,'Location analysis'!B:B)</f>
        <v>40.435699999999997</v>
      </c>
      <c r="F5832">
        <f>_xlfn.XLOOKUP(Table1[[#This Row],[Location]],'Location analysis'!A:A,'Location analysis'!C:C)</f>
        <v>-74.125200000000007</v>
      </c>
      <c r="G5832" t="s">
        <v>688</v>
      </c>
      <c r="H5832" t="s">
        <v>43</v>
      </c>
      <c r="I5832">
        <v>15513382270</v>
      </c>
      <c r="J5832" t="s">
        <v>854</v>
      </c>
      <c r="K5832" t="s">
        <v>51</v>
      </c>
      <c r="L5832">
        <v>131</v>
      </c>
      <c r="M5832">
        <v>1.5</v>
      </c>
      <c r="N5832">
        <v>1</v>
      </c>
      <c r="O5832">
        <v>131</v>
      </c>
      <c r="P5832">
        <v>1.5</v>
      </c>
      <c r="Q5832">
        <v>1</v>
      </c>
      <c r="R5832">
        <v>1.5</v>
      </c>
      <c r="S5832">
        <v>1.5</v>
      </c>
      <c r="T5832" s="1">
        <v>44785</v>
      </c>
      <c r="U5832" t="str">
        <f t="shared" si="455"/>
        <v>Nature's Bakery Fig Bar - Blueberry</v>
      </c>
      <c r="V5832" t="str">
        <f t="shared" si="456"/>
        <v>Food</v>
      </c>
      <c r="W5832" t="s">
        <v>43</v>
      </c>
      <c r="X5832" t="b">
        <f t="shared" si="458"/>
        <v>1</v>
      </c>
      <c r="Y5832">
        <f t="shared" si="457"/>
        <v>1.5</v>
      </c>
      <c r="Z5832" s="2">
        <f t="shared" si="459"/>
        <v>1</v>
      </c>
      <c r="AA5832" t="s">
        <v>690</v>
      </c>
      <c r="AB5832" t="s">
        <v>222</v>
      </c>
      <c r="AD5832" t="s">
        <v>132</v>
      </c>
      <c r="AE5832" t="s">
        <v>855</v>
      </c>
      <c r="AF5832">
        <v>2022</v>
      </c>
    </row>
    <row r="5833" spans="1:32" x14ac:dyDescent="0.25">
      <c r="A5833" t="s">
        <v>29</v>
      </c>
      <c r="B5833" t="s">
        <v>67</v>
      </c>
      <c r="C5833" t="s">
        <v>68</v>
      </c>
      <c r="D5833" t="s">
        <v>69</v>
      </c>
      <c r="E5833">
        <f>_xlfn.XLOOKUP(Table1[[#This Row],[Location]],'Location analysis'!A:A,'Location analysis'!B:B)</f>
        <v>40.435699999999997</v>
      </c>
      <c r="F5833">
        <f>_xlfn.XLOOKUP(Table1[[#This Row],[Location]],'Location analysis'!A:A,'Location analysis'!C:C)</f>
        <v>-74.125200000000007</v>
      </c>
      <c r="G5833" t="s">
        <v>688</v>
      </c>
      <c r="H5833" t="s">
        <v>43</v>
      </c>
      <c r="I5833">
        <v>15513383838</v>
      </c>
      <c r="J5833" t="s">
        <v>854</v>
      </c>
      <c r="K5833" t="s">
        <v>51</v>
      </c>
      <c r="L5833">
        <v>131</v>
      </c>
      <c r="M5833">
        <v>1.5</v>
      </c>
      <c r="N5833">
        <v>1</v>
      </c>
      <c r="O5833">
        <v>131</v>
      </c>
      <c r="P5833">
        <v>1.5</v>
      </c>
      <c r="Q5833">
        <v>1</v>
      </c>
      <c r="R5833">
        <v>1.5</v>
      </c>
      <c r="S5833">
        <v>1.5</v>
      </c>
      <c r="T5833" s="1">
        <v>44785</v>
      </c>
      <c r="U5833" t="str">
        <f t="shared" si="455"/>
        <v>Nature's Bakery Fig Bar - Blueberry</v>
      </c>
      <c r="V5833" t="str">
        <f t="shared" si="456"/>
        <v>Food</v>
      </c>
      <c r="W5833" t="s">
        <v>43</v>
      </c>
      <c r="X5833" t="b">
        <f t="shared" si="458"/>
        <v>1</v>
      </c>
      <c r="Y5833">
        <f t="shared" si="457"/>
        <v>1.5</v>
      </c>
      <c r="Z5833" s="2">
        <f t="shared" si="459"/>
        <v>1</v>
      </c>
      <c r="AA5833" t="s">
        <v>690</v>
      </c>
      <c r="AB5833" t="s">
        <v>222</v>
      </c>
      <c r="AD5833" t="s">
        <v>132</v>
      </c>
      <c r="AE5833" t="s">
        <v>855</v>
      </c>
      <c r="AF5833">
        <v>2022</v>
      </c>
    </row>
    <row r="5834" spans="1:32" x14ac:dyDescent="0.25">
      <c r="A5834" t="s">
        <v>29</v>
      </c>
      <c r="B5834" t="s">
        <v>67</v>
      </c>
      <c r="C5834" t="s">
        <v>68</v>
      </c>
      <c r="D5834" t="s">
        <v>69</v>
      </c>
      <c r="E5834">
        <f>_xlfn.XLOOKUP(Table1[[#This Row],[Location]],'Location analysis'!A:A,'Location analysis'!B:B)</f>
        <v>40.435699999999997</v>
      </c>
      <c r="F5834">
        <f>_xlfn.XLOOKUP(Table1[[#This Row],[Location]],'Location analysis'!A:A,'Location analysis'!C:C)</f>
        <v>-74.125200000000007</v>
      </c>
      <c r="G5834" t="s">
        <v>694</v>
      </c>
      <c r="H5834" t="s">
        <v>43</v>
      </c>
      <c r="I5834">
        <v>15513438574</v>
      </c>
      <c r="J5834" t="s">
        <v>854</v>
      </c>
      <c r="K5834" t="s">
        <v>36</v>
      </c>
      <c r="L5834">
        <v>130</v>
      </c>
      <c r="M5834">
        <v>1.5</v>
      </c>
      <c r="N5834">
        <v>1</v>
      </c>
      <c r="O5834">
        <v>130</v>
      </c>
      <c r="P5834">
        <v>1.5</v>
      </c>
      <c r="Q5834">
        <v>1</v>
      </c>
      <c r="R5834">
        <v>1.5</v>
      </c>
      <c r="S5834">
        <v>3</v>
      </c>
      <c r="T5834" s="1">
        <v>44785</v>
      </c>
      <c r="U5834" t="str">
        <f t="shared" si="455"/>
        <v>Nature's Bakery Fig Bar - Raspberry</v>
      </c>
      <c r="V5834" t="str">
        <f t="shared" si="456"/>
        <v>Food</v>
      </c>
      <c r="W5834" t="s">
        <v>43</v>
      </c>
      <c r="X5834" t="b">
        <f t="shared" si="458"/>
        <v>1</v>
      </c>
      <c r="Y5834">
        <f t="shared" si="457"/>
        <v>1.5</v>
      </c>
      <c r="Z5834" s="2">
        <f t="shared" si="459"/>
        <v>1</v>
      </c>
      <c r="AA5834" t="s">
        <v>690</v>
      </c>
      <c r="AB5834" t="s">
        <v>144</v>
      </c>
      <c r="AD5834" t="s">
        <v>132</v>
      </c>
      <c r="AE5834" t="s">
        <v>855</v>
      </c>
      <c r="AF5834">
        <v>2022</v>
      </c>
    </row>
    <row r="5835" spans="1:32" x14ac:dyDescent="0.25">
      <c r="A5835" t="s">
        <v>29</v>
      </c>
      <c r="B5835" t="s">
        <v>67</v>
      </c>
      <c r="C5835" t="s">
        <v>68</v>
      </c>
      <c r="D5835" t="s">
        <v>69</v>
      </c>
      <c r="E5835">
        <f>_xlfn.XLOOKUP(Table1[[#This Row],[Location]],'Location analysis'!A:A,'Location analysis'!B:B)</f>
        <v>40.435699999999997</v>
      </c>
      <c r="F5835">
        <f>_xlfn.XLOOKUP(Table1[[#This Row],[Location]],'Location analysis'!A:A,'Location analysis'!C:C)</f>
        <v>-74.125200000000007</v>
      </c>
      <c r="G5835" t="s">
        <v>688</v>
      </c>
      <c r="H5835" t="s">
        <v>43</v>
      </c>
      <c r="I5835">
        <v>15513438574</v>
      </c>
      <c r="J5835" t="s">
        <v>854</v>
      </c>
      <c r="K5835" t="s">
        <v>36</v>
      </c>
      <c r="L5835">
        <v>131</v>
      </c>
      <c r="M5835">
        <v>1.5</v>
      </c>
      <c r="N5835">
        <v>1</v>
      </c>
      <c r="O5835">
        <v>131</v>
      </c>
      <c r="P5835">
        <v>1.5</v>
      </c>
      <c r="Q5835">
        <v>1</v>
      </c>
      <c r="R5835">
        <v>1.5</v>
      </c>
      <c r="S5835">
        <v>3</v>
      </c>
      <c r="T5835" s="1">
        <v>44785</v>
      </c>
      <c r="U5835" t="str">
        <f t="shared" si="455"/>
        <v>Nature's Bakery Fig Bar - Blueberry</v>
      </c>
      <c r="V5835" t="str">
        <f t="shared" si="456"/>
        <v>Food</v>
      </c>
      <c r="W5835" t="s">
        <v>43</v>
      </c>
      <c r="X5835" t="b">
        <f t="shared" si="458"/>
        <v>1</v>
      </c>
      <c r="Y5835">
        <f t="shared" si="457"/>
        <v>1.5</v>
      </c>
      <c r="Z5835" s="2">
        <f t="shared" si="459"/>
        <v>1</v>
      </c>
      <c r="AA5835" t="s">
        <v>690</v>
      </c>
      <c r="AB5835" t="s">
        <v>222</v>
      </c>
      <c r="AD5835" t="s">
        <v>132</v>
      </c>
      <c r="AE5835" t="s">
        <v>855</v>
      </c>
      <c r="AF5835">
        <v>2022</v>
      </c>
    </row>
    <row r="5836" spans="1:32" x14ac:dyDescent="0.25">
      <c r="A5836" t="s">
        <v>29</v>
      </c>
      <c r="B5836" t="s">
        <v>62</v>
      </c>
      <c r="C5836" t="s">
        <v>63</v>
      </c>
      <c r="D5836" t="s">
        <v>64</v>
      </c>
      <c r="E5836">
        <f>_xlfn.XLOOKUP(Table1[[#This Row],[Location]],'Location analysis'!A:A,'Location analysis'!B:B)</f>
        <v>40.091900000000003</v>
      </c>
      <c r="F5836">
        <f>_xlfn.XLOOKUP(Table1[[#This Row],[Location]],'Location analysis'!A:A,'Location analysis'!C:C)</f>
        <v>-74.358699999999999</v>
      </c>
      <c r="G5836" t="s">
        <v>384</v>
      </c>
      <c r="H5836" t="s">
        <v>43</v>
      </c>
      <c r="I5836">
        <v>15514043586</v>
      </c>
      <c r="J5836" t="s">
        <v>854</v>
      </c>
      <c r="K5836" t="s">
        <v>36</v>
      </c>
      <c r="L5836">
        <v>120</v>
      </c>
      <c r="M5836">
        <v>1.5</v>
      </c>
      <c r="N5836">
        <v>1</v>
      </c>
      <c r="O5836">
        <v>120</v>
      </c>
      <c r="P5836">
        <v>1.5</v>
      </c>
      <c r="Q5836">
        <v>1</v>
      </c>
      <c r="R5836">
        <v>1.5</v>
      </c>
      <c r="S5836">
        <v>1.5</v>
      </c>
      <c r="T5836" s="1">
        <v>44785</v>
      </c>
      <c r="U5836" t="str">
        <f t="shared" si="455"/>
        <v>CheezIt - Cheddar Sour Cream and Onion</v>
      </c>
      <c r="V5836" t="str">
        <f t="shared" si="456"/>
        <v>Food</v>
      </c>
      <c r="W5836" t="s">
        <v>43</v>
      </c>
      <c r="X5836" t="b">
        <f t="shared" si="458"/>
        <v>1</v>
      </c>
      <c r="Y5836">
        <f t="shared" si="457"/>
        <v>1.5</v>
      </c>
      <c r="Z5836" s="2">
        <f t="shared" si="459"/>
        <v>1</v>
      </c>
      <c r="AA5836" t="s">
        <v>193</v>
      </c>
      <c r="AB5836" t="s">
        <v>386</v>
      </c>
      <c r="AD5836" t="s">
        <v>132</v>
      </c>
      <c r="AE5836" t="s">
        <v>855</v>
      </c>
      <c r="AF5836">
        <v>2022</v>
      </c>
    </row>
    <row r="5837" spans="1:32" x14ac:dyDescent="0.25">
      <c r="A5837" t="s">
        <v>29</v>
      </c>
      <c r="B5837" t="s">
        <v>62</v>
      </c>
      <c r="C5837" t="s">
        <v>63</v>
      </c>
      <c r="D5837" t="s">
        <v>64</v>
      </c>
      <c r="E5837">
        <f>_xlfn.XLOOKUP(Table1[[#This Row],[Location]],'Location analysis'!A:A,'Location analysis'!B:B)</f>
        <v>40.091900000000003</v>
      </c>
      <c r="F5837">
        <f>_xlfn.XLOOKUP(Table1[[#This Row],[Location]],'Location analysis'!A:A,'Location analysis'!C:C)</f>
        <v>-74.358699999999999</v>
      </c>
      <c r="G5837" t="s">
        <v>128</v>
      </c>
      <c r="H5837" t="s">
        <v>43</v>
      </c>
      <c r="I5837">
        <v>15514066152</v>
      </c>
      <c r="J5837" t="s">
        <v>854</v>
      </c>
      <c r="K5837" t="s">
        <v>51</v>
      </c>
      <c r="L5837">
        <v>110</v>
      </c>
      <c r="M5837">
        <v>1.5</v>
      </c>
      <c r="N5837">
        <v>1</v>
      </c>
      <c r="O5837">
        <v>110</v>
      </c>
      <c r="P5837">
        <v>1.5</v>
      </c>
      <c r="Q5837">
        <v>1</v>
      </c>
      <c r="R5837">
        <v>1.5</v>
      </c>
      <c r="S5837">
        <v>1.5</v>
      </c>
      <c r="T5837" s="1">
        <v>44785</v>
      </c>
      <c r="U5837" t="str">
        <f t="shared" si="455"/>
        <v>SunChips Multigrain - Salsa</v>
      </c>
      <c r="V5837" t="str">
        <f t="shared" si="456"/>
        <v>Food</v>
      </c>
      <c r="W5837" t="s">
        <v>43</v>
      </c>
      <c r="X5837" t="b">
        <f t="shared" si="458"/>
        <v>1</v>
      </c>
      <c r="Y5837">
        <f t="shared" si="457"/>
        <v>1.5</v>
      </c>
      <c r="Z5837" s="2">
        <f t="shared" si="459"/>
        <v>1</v>
      </c>
      <c r="AA5837" t="s">
        <v>129</v>
      </c>
      <c r="AB5837" t="s">
        <v>130</v>
      </c>
      <c r="AD5837" t="s">
        <v>132</v>
      </c>
      <c r="AE5837" t="s">
        <v>855</v>
      </c>
      <c r="AF5837">
        <v>2022</v>
      </c>
    </row>
    <row r="5838" spans="1:32" x14ac:dyDescent="0.25">
      <c r="A5838" t="s">
        <v>29</v>
      </c>
      <c r="B5838" t="s">
        <v>62</v>
      </c>
      <c r="C5838" t="s">
        <v>63</v>
      </c>
      <c r="D5838" t="s">
        <v>64</v>
      </c>
      <c r="E5838">
        <f>_xlfn.XLOOKUP(Table1[[#This Row],[Location]],'Location analysis'!A:A,'Location analysis'!B:B)</f>
        <v>40.091900000000003</v>
      </c>
      <c r="F5838">
        <f>_xlfn.XLOOKUP(Table1[[#This Row],[Location]],'Location analysis'!A:A,'Location analysis'!C:C)</f>
        <v>-74.358699999999999</v>
      </c>
      <c r="G5838" t="s">
        <v>251</v>
      </c>
      <c r="H5838" t="s">
        <v>43</v>
      </c>
      <c r="I5838">
        <v>15514067794</v>
      </c>
      <c r="J5838" t="s">
        <v>854</v>
      </c>
      <c r="K5838" t="s">
        <v>51</v>
      </c>
      <c r="L5838">
        <v>124</v>
      </c>
      <c r="M5838">
        <v>1.5</v>
      </c>
      <c r="N5838">
        <v>1</v>
      </c>
      <c r="O5838">
        <v>124</v>
      </c>
      <c r="P5838">
        <v>1.5</v>
      </c>
      <c r="Q5838">
        <v>1</v>
      </c>
      <c r="R5838">
        <v>1.5</v>
      </c>
      <c r="S5838">
        <v>1.5</v>
      </c>
      <c r="T5838" s="1">
        <v>44785</v>
      </c>
      <c r="U5838" t="str">
        <f t="shared" si="455"/>
        <v>CheezIt - Double Cheese</v>
      </c>
      <c r="V5838" t="str">
        <f t="shared" si="456"/>
        <v>Food</v>
      </c>
      <c r="W5838" t="s">
        <v>43</v>
      </c>
      <c r="X5838" t="b">
        <f t="shared" si="458"/>
        <v>1</v>
      </c>
      <c r="Y5838">
        <f t="shared" si="457"/>
        <v>1.5</v>
      </c>
      <c r="Z5838" s="2">
        <f t="shared" si="459"/>
        <v>1</v>
      </c>
      <c r="AA5838" t="s">
        <v>193</v>
      </c>
      <c r="AB5838" t="s">
        <v>252</v>
      </c>
      <c r="AD5838" t="s">
        <v>132</v>
      </c>
      <c r="AE5838" t="s">
        <v>855</v>
      </c>
      <c r="AF5838">
        <v>2022</v>
      </c>
    </row>
    <row r="5839" spans="1:32" x14ac:dyDescent="0.25">
      <c r="A5839" t="s">
        <v>29</v>
      </c>
      <c r="B5839" t="s">
        <v>62</v>
      </c>
      <c r="C5839" t="s">
        <v>63</v>
      </c>
      <c r="D5839" t="s">
        <v>64</v>
      </c>
      <c r="E5839">
        <f>_xlfn.XLOOKUP(Table1[[#This Row],[Location]],'Location analysis'!A:A,'Location analysis'!B:B)</f>
        <v>40.091900000000003</v>
      </c>
      <c r="F5839">
        <f>_xlfn.XLOOKUP(Table1[[#This Row],[Location]],'Location analysis'!A:A,'Location analysis'!C:C)</f>
        <v>-74.358699999999999</v>
      </c>
      <c r="G5839" t="s">
        <v>81</v>
      </c>
      <c r="H5839" t="s">
        <v>43</v>
      </c>
      <c r="I5839">
        <v>15514068122</v>
      </c>
      <c r="J5839" t="s">
        <v>854</v>
      </c>
      <c r="K5839" t="s">
        <v>51</v>
      </c>
      <c r="L5839">
        <v>136</v>
      </c>
      <c r="M5839">
        <v>1.75</v>
      </c>
      <c r="N5839">
        <v>1</v>
      </c>
      <c r="O5839">
        <v>136</v>
      </c>
      <c r="P5839">
        <v>1.75</v>
      </c>
      <c r="Q5839">
        <v>1</v>
      </c>
      <c r="R5839">
        <v>1.75</v>
      </c>
      <c r="S5839">
        <v>1.75</v>
      </c>
      <c r="T5839" s="1">
        <v>44785</v>
      </c>
      <c r="U5839" t="str">
        <f t="shared" si="455"/>
        <v>KitKat - Crisp Wafers</v>
      </c>
      <c r="V5839" t="str">
        <f t="shared" si="456"/>
        <v>Food</v>
      </c>
      <c r="W5839" t="s">
        <v>43</v>
      </c>
      <c r="X5839" t="b">
        <f t="shared" si="458"/>
        <v>1</v>
      </c>
      <c r="Y5839">
        <f t="shared" si="457"/>
        <v>1.75</v>
      </c>
      <c r="Z5839" s="2">
        <f t="shared" si="459"/>
        <v>1.1666666666666667</v>
      </c>
      <c r="AA5839" t="s">
        <v>82</v>
      </c>
      <c r="AB5839" t="s">
        <v>83</v>
      </c>
      <c r="AD5839" t="s">
        <v>132</v>
      </c>
      <c r="AE5839" t="s">
        <v>855</v>
      </c>
      <c r="AF5839">
        <v>2022</v>
      </c>
    </row>
    <row r="5840" spans="1:32" x14ac:dyDescent="0.25">
      <c r="A5840" t="s">
        <v>29</v>
      </c>
      <c r="B5840" t="s">
        <v>394</v>
      </c>
      <c r="C5840" t="s">
        <v>395</v>
      </c>
      <c r="D5840" t="s">
        <v>396</v>
      </c>
      <c r="E5840">
        <f>_xlfn.XLOOKUP(Table1[[#This Row],[Location]],'Location analysis'!A:A,'Location analysis'!B:B)</f>
        <v>40.416893999999999</v>
      </c>
      <c r="F5840">
        <f>_xlfn.XLOOKUP(Table1[[#This Row],[Location]],'Location analysis'!A:A,'Location analysis'!C:C)</f>
        <v>-74.420399000000003</v>
      </c>
      <c r="G5840" t="s">
        <v>84</v>
      </c>
      <c r="H5840" t="s">
        <v>43</v>
      </c>
      <c r="I5840">
        <v>15514836116</v>
      </c>
      <c r="J5840" t="s">
        <v>854</v>
      </c>
      <c r="K5840" t="s">
        <v>36</v>
      </c>
      <c r="L5840">
        <v>134</v>
      </c>
      <c r="M5840">
        <v>2</v>
      </c>
      <c r="N5840">
        <v>1</v>
      </c>
      <c r="O5840">
        <v>134</v>
      </c>
      <c r="P5840">
        <v>2</v>
      </c>
      <c r="Q5840">
        <v>1</v>
      </c>
      <c r="R5840">
        <v>2</v>
      </c>
      <c r="S5840">
        <v>2</v>
      </c>
      <c r="T5840" s="1">
        <v>44785</v>
      </c>
      <c r="U5840" t="str">
        <f t="shared" si="455"/>
        <v>Wonderful Pistachios - Variety</v>
      </c>
      <c r="V5840" t="str">
        <f t="shared" si="456"/>
        <v>Food</v>
      </c>
      <c r="W5840" t="s">
        <v>43</v>
      </c>
      <c r="X5840" t="b">
        <f t="shared" si="458"/>
        <v>1</v>
      </c>
      <c r="Y5840">
        <f t="shared" si="457"/>
        <v>2</v>
      </c>
      <c r="Z5840" s="2">
        <f t="shared" si="459"/>
        <v>1.3333333333333333</v>
      </c>
      <c r="AA5840" t="s">
        <v>85</v>
      </c>
      <c r="AB5840" t="s">
        <v>86</v>
      </c>
      <c r="AD5840" t="s">
        <v>132</v>
      </c>
      <c r="AE5840" t="s">
        <v>855</v>
      </c>
      <c r="AF5840">
        <v>2022</v>
      </c>
    </row>
    <row r="5841" spans="1:32" x14ac:dyDescent="0.25">
      <c r="A5841" t="s">
        <v>29</v>
      </c>
      <c r="B5841" t="s">
        <v>62</v>
      </c>
      <c r="C5841" t="s">
        <v>63</v>
      </c>
      <c r="D5841" t="s">
        <v>64</v>
      </c>
      <c r="E5841">
        <f>_xlfn.XLOOKUP(Table1[[#This Row],[Location]],'Location analysis'!A:A,'Location analysis'!B:B)</f>
        <v>40.091900000000003</v>
      </c>
      <c r="F5841">
        <f>_xlfn.XLOOKUP(Table1[[#This Row],[Location]],'Location analysis'!A:A,'Location analysis'!C:C)</f>
        <v>-74.358699999999999</v>
      </c>
      <c r="G5841" t="s">
        <v>112</v>
      </c>
      <c r="H5841" t="s">
        <v>43</v>
      </c>
      <c r="I5841">
        <v>15514892999</v>
      </c>
      <c r="J5841" t="s">
        <v>854</v>
      </c>
      <c r="K5841" t="s">
        <v>36</v>
      </c>
      <c r="L5841">
        <v>132</v>
      </c>
      <c r="M5841">
        <v>2</v>
      </c>
      <c r="N5841">
        <v>1</v>
      </c>
      <c r="O5841">
        <v>132</v>
      </c>
      <c r="P5841">
        <v>2</v>
      </c>
      <c r="Q5841">
        <v>1</v>
      </c>
      <c r="R5841">
        <v>2</v>
      </c>
      <c r="S5841">
        <v>2</v>
      </c>
      <c r="T5841" s="1">
        <v>44785</v>
      </c>
      <c r="U5841" t="str">
        <f t="shared" si="455"/>
        <v>Robert Irvine's - Fit Crunch -  Chocolate Pea</v>
      </c>
      <c r="V5841" t="str">
        <f t="shared" si="456"/>
        <v>Food</v>
      </c>
      <c r="W5841" t="s">
        <v>43</v>
      </c>
      <c r="X5841" t="b">
        <f t="shared" si="458"/>
        <v>1</v>
      </c>
      <c r="Y5841">
        <f t="shared" si="457"/>
        <v>2</v>
      </c>
      <c r="Z5841" s="2">
        <f t="shared" si="459"/>
        <v>1.3333333333333333</v>
      </c>
      <c r="AA5841" t="s">
        <v>113</v>
      </c>
      <c r="AB5841" t="s">
        <v>114</v>
      </c>
      <c r="AC5841" t="s">
        <v>115</v>
      </c>
      <c r="AD5841" t="s">
        <v>132</v>
      </c>
      <c r="AE5841" t="s">
        <v>855</v>
      </c>
      <c r="AF5841">
        <v>2022</v>
      </c>
    </row>
    <row r="5842" spans="1:32" x14ac:dyDescent="0.25">
      <c r="A5842" t="s">
        <v>29</v>
      </c>
      <c r="B5842" t="s">
        <v>62</v>
      </c>
      <c r="C5842" t="s">
        <v>63</v>
      </c>
      <c r="D5842" t="s">
        <v>64</v>
      </c>
      <c r="E5842">
        <f>_xlfn.XLOOKUP(Table1[[#This Row],[Location]],'Location analysis'!A:A,'Location analysis'!B:B)</f>
        <v>40.091900000000003</v>
      </c>
      <c r="F5842">
        <f>_xlfn.XLOOKUP(Table1[[#This Row],[Location]],'Location analysis'!A:A,'Location analysis'!C:C)</f>
        <v>-74.358699999999999</v>
      </c>
      <c r="G5842" t="s">
        <v>225</v>
      </c>
      <c r="H5842" t="s">
        <v>43</v>
      </c>
      <c r="I5842">
        <v>15514943016</v>
      </c>
      <c r="J5842" t="s">
        <v>854</v>
      </c>
      <c r="K5842" t="s">
        <v>36</v>
      </c>
      <c r="L5842">
        <v>112</v>
      </c>
      <c r="M5842">
        <v>1.5</v>
      </c>
      <c r="N5842">
        <v>1</v>
      </c>
      <c r="O5842">
        <v>112</v>
      </c>
      <c r="P5842">
        <v>1.5</v>
      </c>
      <c r="Q5842">
        <v>1</v>
      </c>
      <c r="R5842">
        <v>1.5</v>
      </c>
      <c r="S5842">
        <v>1.5</v>
      </c>
      <c r="T5842" s="1">
        <v>44785</v>
      </c>
      <c r="U5842" t="str">
        <f t="shared" si="455"/>
        <v>SunChips Multigrain - Original</v>
      </c>
      <c r="V5842" t="str">
        <f t="shared" si="456"/>
        <v>Food</v>
      </c>
      <c r="W5842" t="s">
        <v>43</v>
      </c>
      <c r="X5842" t="b">
        <f t="shared" si="458"/>
        <v>1</v>
      </c>
      <c r="Y5842">
        <f t="shared" si="457"/>
        <v>1.5</v>
      </c>
      <c r="Z5842" s="2">
        <f t="shared" si="459"/>
        <v>1</v>
      </c>
      <c r="AA5842" t="s">
        <v>129</v>
      </c>
      <c r="AB5842" t="s">
        <v>150</v>
      </c>
      <c r="AD5842" t="s">
        <v>132</v>
      </c>
      <c r="AE5842" t="s">
        <v>855</v>
      </c>
      <c r="AF5842">
        <v>2022</v>
      </c>
    </row>
    <row r="5843" spans="1:32" x14ac:dyDescent="0.25">
      <c r="A5843" t="s">
        <v>29</v>
      </c>
      <c r="B5843" t="s">
        <v>62</v>
      </c>
      <c r="C5843" t="s">
        <v>63</v>
      </c>
      <c r="D5843" t="s">
        <v>64</v>
      </c>
      <c r="E5843">
        <f>_xlfn.XLOOKUP(Table1[[#This Row],[Location]],'Location analysis'!A:A,'Location analysis'!B:B)</f>
        <v>40.091900000000003</v>
      </c>
      <c r="F5843">
        <f>_xlfn.XLOOKUP(Table1[[#This Row],[Location]],'Location analysis'!A:A,'Location analysis'!C:C)</f>
        <v>-74.358699999999999</v>
      </c>
      <c r="G5843" t="s">
        <v>612</v>
      </c>
      <c r="H5843" t="s">
        <v>43</v>
      </c>
      <c r="I5843">
        <v>15514969989</v>
      </c>
      <c r="J5843" t="s">
        <v>854</v>
      </c>
      <c r="K5843" t="s">
        <v>51</v>
      </c>
      <c r="L5843">
        <v>125</v>
      </c>
      <c r="M5843">
        <v>1.25</v>
      </c>
      <c r="N5843">
        <v>1</v>
      </c>
      <c r="O5843">
        <v>125</v>
      </c>
      <c r="P5843">
        <v>1.25</v>
      </c>
      <c r="Q5843">
        <v>1</v>
      </c>
      <c r="R5843">
        <v>1.25</v>
      </c>
      <c r="S5843">
        <v>1.25</v>
      </c>
      <c r="T5843" s="1">
        <v>44785</v>
      </c>
      <c r="U5843" t="str">
        <f t="shared" si="455"/>
        <v>Goldfish Baked - Cheddar</v>
      </c>
      <c r="V5843" t="str">
        <f t="shared" si="456"/>
        <v>Food</v>
      </c>
      <c r="W5843" t="s">
        <v>43</v>
      </c>
      <c r="X5843" t="b">
        <f t="shared" si="458"/>
        <v>1</v>
      </c>
      <c r="Y5843">
        <f t="shared" si="457"/>
        <v>1.25</v>
      </c>
      <c r="Z5843" s="2">
        <f t="shared" si="459"/>
        <v>0.83333333333333337</v>
      </c>
      <c r="AA5843" t="s">
        <v>613</v>
      </c>
      <c r="AB5843" t="s">
        <v>614</v>
      </c>
      <c r="AD5843" t="s">
        <v>132</v>
      </c>
      <c r="AE5843" t="s">
        <v>855</v>
      </c>
      <c r="AF5843">
        <v>2022</v>
      </c>
    </row>
    <row r="5844" spans="1:32" x14ac:dyDescent="0.25">
      <c r="A5844" t="s">
        <v>29</v>
      </c>
      <c r="B5844" t="s">
        <v>394</v>
      </c>
      <c r="C5844" t="s">
        <v>395</v>
      </c>
      <c r="D5844" t="s">
        <v>396</v>
      </c>
      <c r="E5844">
        <f>_xlfn.XLOOKUP(Table1[[#This Row],[Location]],'Location analysis'!A:A,'Location analysis'!B:B)</f>
        <v>40.416893999999999</v>
      </c>
      <c r="F5844">
        <f>_xlfn.XLOOKUP(Table1[[#This Row],[Location]],'Location analysis'!A:A,'Location analysis'!C:C)</f>
        <v>-74.420399000000003</v>
      </c>
      <c r="G5844" t="s">
        <v>182</v>
      </c>
      <c r="H5844" t="s">
        <v>34</v>
      </c>
      <c r="I5844">
        <v>15515055256</v>
      </c>
      <c r="J5844" t="s">
        <v>854</v>
      </c>
      <c r="K5844" t="s">
        <v>51</v>
      </c>
      <c r="L5844">
        <v>141</v>
      </c>
      <c r="M5844">
        <v>2</v>
      </c>
      <c r="N5844">
        <v>1</v>
      </c>
      <c r="O5844">
        <v>141</v>
      </c>
      <c r="P5844">
        <v>2</v>
      </c>
      <c r="Q5844">
        <v>1</v>
      </c>
      <c r="R5844">
        <v>2</v>
      </c>
      <c r="S5844">
        <v>2</v>
      </c>
      <c r="T5844" s="1">
        <v>44785</v>
      </c>
      <c r="U5844" t="str">
        <f t="shared" si="455"/>
        <v>Coca Cola - Zero Sugar</v>
      </c>
      <c r="V5844" t="str">
        <f t="shared" si="456"/>
        <v>Carbonated</v>
      </c>
      <c r="W5844" t="s">
        <v>34</v>
      </c>
      <c r="X5844" t="b">
        <f t="shared" si="458"/>
        <v>1</v>
      </c>
      <c r="Y5844">
        <f t="shared" si="457"/>
        <v>2</v>
      </c>
      <c r="Z5844" s="2">
        <f t="shared" si="459"/>
        <v>1.3333333333333333</v>
      </c>
      <c r="AA5844" t="s">
        <v>183</v>
      </c>
      <c r="AB5844" t="s">
        <v>184</v>
      </c>
      <c r="AD5844" t="s">
        <v>132</v>
      </c>
      <c r="AE5844" t="s">
        <v>855</v>
      </c>
      <c r="AF5844">
        <v>2022</v>
      </c>
    </row>
    <row r="5845" spans="1:32" x14ac:dyDescent="0.25">
      <c r="A5845" t="s">
        <v>29</v>
      </c>
      <c r="B5845" t="s">
        <v>62</v>
      </c>
      <c r="C5845" t="s">
        <v>63</v>
      </c>
      <c r="D5845" t="s">
        <v>64</v>
      </c>
      <c r="E5845">
        <f>_xlfn.XLOOKUP(Table1[[#This Row],[Location]],'Location analysis'!A:A,'Location analysis'!B:B)</f>
        <v>40.091900000000003</v>
      </c>
      <c r="F5845">
        <f>_xlfn.XLOOKUP(Table1[[#This Row],[Location]],'Location analysis'!A:A,'Location analysis'!C:C)</f>
        <v>-74.358699999999999</v>
      </c>
      <c r="G5845" t="s">
        <v>128</v>
      </c>
      <c r="H5845" t="s">
        <v>43</v>
      </c>
      <c r="I5845">
        <v>15515232820</v>
      </c>
      <c r="J5845" t="s">
        <v>854</v>
      </c>
      <c r="K5845" t="s">
        <v>51</v>
      </c>
      <c r="L5845">
        <v>110</v>
      </c>
      <c r="M5845">
        <v>1.5</v>
      </c>
      <c r="N5845">
        <v>1</v>
      </c>
      <c r="O5845">
        <v>110</v>
      </c>
      <c r="P5845">
        <v>1.5</v>
      </c>
      <c r="Q5845">
        <v>1</v>
      </c>
      <c r="R5845">
        <v>1.5</v>
      </c>
      <c r="S5845">
        <v>1.5</v>
      </c>
      <c r="T5845" s="1">
        <v>44785</v>
      </c>
      <c r="U5845" t="str">
        <f t="shared" si="455"/>
        <v>SunChips Multigrain - Salsa</v>
      </c>
      <c r="V5845" t="str">
        <f t="shared" si="456"/>
        <v>Food</v>
      </c>
      <c r="W5845" t="s">
        <v>43</v>
      </c>
      <c r="X5845" t="b">
        <f t="shared" si="458"/>
        <v>1</v>
      </c>
      <c r="Y5845">
        <f t="shared" si="457"/>
        <v>1.5</v>
      </c>
      <c r="Z5845" s="2">
        <f t="shared" si="459"/>
        <v>1</v>
      </c>
      <c r="AA5845" t="s">
        <v>129</v>
      </c>
      <c r="AB5845" t="s">
        <v>130</v>
      </c>
      <c r="AD5845" t="s">
        <v>132</v>
      </c>
      <c r="AE5845" t="s">
        <v>855</v>
      </c>
      <c r="AF5845">
        <v>2022</v>
      </c>
    </row>
    <row r="5846" spans="1:32" x14ac:dyDescent="0.25">
      <c r="A5846" t="s">
        <v>29</v>
      </c>
      <c r="B5846" t="s">
        <v>394</v>
      </c>
      <c r="C5846" t="s">
        <v>395</v>
      </c>
      <c r="D5846" t="s">
        <v>396</v>
      </c>
      <c r="E5846">
        <f>_xlfn.XLOOKUP(Table1[[#This Row],[Location]],'Location analysis'!A:A,'Location analysis'!B:B)</f>
        <v>40.416893999999999</v>
      </c>
      <c r="F5846">
        <f>_xlfn.XLOOKUP(Table1[[#This Row],[Location]],'Location analysis'!A:A,'Location analysis'!C:C)</f>
        <v>-74.420399000000003</v>
      </c>
      <c r="G5846" t="s">
        <v>634</v>
      </c>
      <c r="I5846">
        <v>15515430609</v>
      </c>
      <c r="J5846" t="s">
        <v>854</v>
      </c>
      <c r="K5846" t="s">
        <v>51</v>
      </c>
      <c r="L5846">
        <v>155</v>
      </c>
      <c r="M5846">
        <v>4</v>
      </c>
      <c r="N5846">
        <v>1</v>
      </c>
      <c r="O5846">
        <v>155</v>
      </c>
      <c r="P5846">
        <v>4</v>
      </c>
      <c r="Q5846">
        <v>1</v>
      </c>
      <c r="R5846">
        <v>4</v>
      </c>
      <c r="S5846">
        <v>4</v>
      </c>
      <c r="T5846" s="1">
        <v>44785</v>
      </c>
      <c r="U5846" t="str">
        <f t="shared" si="455"/>
        <v>Oreo Mini - Go Paks</v>
      </c>
      <c r="V5846" t="str">
        <f t="shared" si="456"/>
        <v>Cell is Blank - Dis-regard</v>
      </c>
      <c r="W5846" t="s">
        <v>43</v>
      </c>
      <c r="X5846" t="b">
        <f t="shared" si="458"/>
        <v>1</v>
      </c>
      <c r="Y5846">
        <f t="shared" si="457"/>
        <v>4</v>
      </c>
      <c r="Z5846" s="2">
        <f t="shared" si="459"/>
        <v>2.6666666666666665</v>
      </c>
      <c r="AA5846" t="s">
        <v>635</v>
      </c>
      <c r="AB5846" t="s">
        <v>492</v>
      </c>
      <c r="AD5846" t="s">
        <v>132</v>
      </c>
      <c r="AE5846" t="s">
        <v>855</v>
      </c>
      <c r="AF5846">
        <v>2022</v>
      </c>
    </row>
    <row r="5847" spans="1:32" x14ac:dyDescent="0.25">
      <c r="A5847" t="s">
        <v>29</v>
      </c>
      <c r="B5847" t="s">
        <v>394</v>
      </c>
      <c r="C5847" t="s">
        <v>395</v>
      </c>
      <c r="D5847" t="s">
        <v>396</v>
      </c>
      <c r="E5847">
        <f>_xlfn.XLOOKUP(Table1[[#This Row],[Location]],'Location analysis'!A:A,'Location analysis'!B:B)</f>
        <v>40.416893999999999</v>
      </c>
      <c r="F5847">
        <f>_xlfn.XLOOKUP(Table1[[#This Row],[Location]],'Location analysis'!A:A,'Location analysis'!C:C)</f>
        <v>-74.420399000000003</v>
      </c>
      <c r="G5847" t="s">
        <v>182</v>
      </c>
      <c r="H5847" t="s">
        <v>34</v>
      </c>
      <c r="I5847">
        <v>15515477616</v>
      </c>
      <c r="J5847" t="s">
        <v>854</v>
      </c>
      <c r="K5847" t="s">
        <v>36</v>
      </c>
      <c r="L5847">
        <v>141</v>
      </c>
      <c r="M5847">
        <v>2</v>
      </c>
      <c r="N5847">
        <v>1</v>
      </c>
      <c r="O5847">
        <v>141</v>
      </c>
      <c r="P5847">
        <v>2</v>
      </c>
      <c r="Q5847">
        <v>1</v>
      </c>
      <c r="R5847">
        <v>2</v>
      </c>
      <c r="S5847">
        <v>2</v>
      </c>
      <c r="T5847" s="1">
        <v>44785</v>
      </c>
      <c r="U5847" t="str">
        <f t="shared" si="455"/>
        <v>Coca Cola - Zero Sugar</v>
      </c>
      <c r="V5847" t="str">
        <f t="shared" si="456"/>
        <v>Carbonated</v>
      </c>
      <c r="W5847" t="s">
        <v>34</v>
      </c>
      <c r="X5847" t="b">
        <f t="shared" si="458"/>
        <v>1</v>
      </c>
      <c r="Y5847">
        <f t="shared" si="457"/>
        <v>2</v>
      </c>
      <c r="Z5847" s="2">
        <f t="shared" si="459"/>
        <v>1.3333333333333333</v>
      </c>
      <c r="AA5847" t="s">
        <v>183</v>
      </c>
      <c r="AB5847" t="s">
        <v>184</v>
      </c>
      <c r="AD5847" t="s">
        <v>132</v>
      </c>
      <c r="AE5847" t="s">
        <v>855</v>
      </c>
      <c r="AF5847">
        <v>2022</v>
      </c>
    </row>
    <row r="5848" spans="1:32" x14ac:dyDescent="0.25">
      <c r="A5848" t="s">
        <v>29</v>
      </c>
      <c r="B5848" t="s">
        <v>394</v>
      </c>
      <c r="C5848" t="s">
        <v>395</v>
      </c>
      <c r="D5848" t="s">
        <v>396</v>
      </c>
      <c r="E5848">
        <f>_xlfn.XLOOKUP(Table1[[#This Row],[Location]],'Location analysis'!A:A,'Location analysis'!B:B)</f>
        <v>40.416893999999999</v>
      </c>
      <c r="F5848">
        <f>_xlfn.XLOOKUP(Table1[[#This Row],[Location]],'Location analysis'!A:A,'Location analysis'!C:C)</f>
        <v>-74.420399000000003</v>
      </c>
      <c r="G5848" t="s">
        <v>81</v>
      </c>
      <c r="H5848" t="s">
        <v>43</v>
      </c>
      <c r="I5848">
        <v>15515785138</v>
      </c>
      <c r="J5848" t="s">
        <v>854</v>
      </c>
      <c r="K5848" t="s">
        <v>36</v>
      </c>
      <c r="L5848">
        <v>138</v>
      </c>
      <c r="M5848">
        <v>2</v>
      </c>
      <c r="N5848">
        <v>1</v>
      </c>
      <c r="O5848">
        <v>138</v>
      </c>
      <c r="P5848">
        <v>2</v>
      </c>
      <c r="Q5848">
        <v>1</v>
      </c>
      <c r="R5848">
        <v>2</v>
      </c>
      <c r="S5848">
        <v>2</v>
      </c>
      <c r="T5848" s="1">
        <v>44785</v>
      </c>
      <c r="U5848" t="str">
        <f t="shared" si="455"/>
        <v>KitKat - Crisp Wafers</v>
      </c>
      <c r="V5848" t="str">
        <f t="shared" si="456"/>
        <v>Food</v>
      </c>
      <c r="W5848" t="s">
        <v>43</v>
      </c>
      <c r="X5848" t="b">
        <f t="shared" si="458"/>
        <v>1</v>
      </c>
      <c r="Y5848">
        <f t="shared" si="457"/>
        <v>2</v>
      </c>
      <c r="Z5848" s="2">
        <f t="shared" si="459"/>
        <v>1.3333333333333333</v>
      </c>
      <c r="AA5848" t="s">
        <v>82</v>
      </c>
      <c r="AB5848" t="s">
        <v>83</v>
      </c>
      <c r="AD5848" t="s">
        <v>132</v>
      </c>
      <c r="AE5848" t="s">
        <v>855</v>
      </c>
      <c r="AF5848">
        <v>2022</v>
      </c>
    </row>
    <row r="5849" spans="1:32" x14ac:dyDescent="0.25">
      <c r="A5849" t="s">
        <v>29</v>
      </c>
      <c r="B5849" t="s">
        <v>46</v>
      </c>
      <c r="C5849" t="s">
        <v>31</v>
      </c>
      <c r="D5849" t="s">
        <v>47</v>
      </c>
      <c r="E5849">
        <f>_xlfn.XLOOKUP(Table1[[#This Row],[Location]],'Location analysis'!A:A,'Location analysis'!B:B)</f>
        <v>40.423690999999998</v>
      </c>
      <c r="F5849">
        <f>_xlfn.XLOOKUP(Table1[[#This Row],[Location]],'Location analysis'!A:A,'Location analysis'!C:C)</f>
        <v>-74.380831999999998</v>
      </c>
      <c r="G5849" t="s">
        <v>410</v>
      </c>
      <c r="H5849" t="s">
        <v>49</v>
      </c>
      <c r="I5849">
        <v>15515903979</v>
      </c>
      <c r="J5849" t="s">
        <v>854</v>
      </c>
      <c r="K5849" t="s">
        <v>36</v>
      </c>
      <c r="L5849">
        <v>142</v>
      </c>
      <c r="M5849">
        <v>2</v>
      </c>
      <c r="N5849">
        <v>1</v>
      </c>
      <c r="O5849">
        <v>142</v>
      </c>
      <c r="P5849">
        <v>2</v>
      </c>
      <c r="Q5849">
        <v>1</v>
      </c>
      <c r="R5849">
        <v>2</v>
      </c>
      <c r="S5849">
        <v>2</v>
      </c>
      <c r="T5849" s="1">
        <v>44785</v>
      </c>
      <c r="U5849" t="str">
        <f t="shared" si="455"/>
        <v>Iberia Coconut Water</v>
      </c>
      <c r="V5849" t="str">
        <f t="shared" si="456"/>
        <v>Non Carbonated</v>
      </c>
      <c r="W5849" t="s">
        <v>49</v>
      </c>
      <c r="X5849" t="b">
        <f t="shared" si="458"/>
        <v>1</v>
      </c>
      <c r="Y5849">
        <f t="shared" si="457"/>
        <v>2</v>
      </c>
      <c r="Z5849" s="2">
        <f t="shared" si="459"/>
        <v>1.3333333333333333</v>
      </c>
      <c r="AA5849" t="s">
        <v>410</v>
      </c>
      <c r="AD5849" t="s">
        <v>132</v>
      </c>
      <c r="AE5849" t="s">
        <v>855</v>
      </c>
      <c r="AF5849">
        <v>2022</v>
      </c>
    </row>
    <row r="5850" spans="1:32" x14ac:dyDescent="0.25">
      <c r="A5850" t="s">
        <v>29</v>
      </c>
      <c r="B5850" t="s">
        <v>394</v>
      </c>
      <c r="C5850" t="s">
        <v>395</v>
      </c>
      <c r="D5850" t="s">
        <v>396</v>
      </c>
      <c r="E5850">
        <f>_xlfn.XLOOKUP(Table1[[#This Row],[Location]],'Location analysis'!A:A,'Location analysis'!B:B)</f>
        <v>40.416893999999999</v>
      </c>
      <c r="F5850">
        <f>_xlfn.XLOOKUP(Table1[[#This Row],[Location]],'Location analysis'!A:A,'Location analysis'!C:C)</f>
        <v>-74.420399000000003</v>
      </c>
      <c r="G5850" t="s">
        <v>84</v>
      </c>
      <c r="H5850" t="s">
        <v>43</v>
      </c>
      <c r="I5850">
        <v>15515931482</v>
      </c>
      <c r="J5850" t="s">
        <v>854</v>
      </c>
      <c r="K5850" t="s">
        <v>36</v>
      </c>
      <c r="L5850">
        <v>131</v>
      </c>
      <c r="M5850">
        <v>2</v>
      </c>
      <c r="N5850">
        <v>1</v>
      </c>
      <c r="O5850">
        <v>131</v>
      </c>
      <c r="P5850">
        <v>2</v>
      </c>
      <c r="Q5850">
        <v>1</v>
      </c>
      <c r="R5850">
        <v>2</v>
      </c>
      <c r="S5850">
        <v>2</v>
      </c>
      <c r="T5850" s="1">
        <v>44785</v>
      </c>
      <c r="U5850" t="str">
        <f t="shared" si="455"/>
        <v>Wonderful Pistachios - Variety</v>
      </c>
      <c r="V5850" t="str">
        <f t="shared" si="456"/>
        <v>Food</v>
      </c>
      <c r="W5850" t="s">
        <v>43</v>
      </c>
      <c r="X5850" t="b">
        <f t="shared" si="458"/>
        <v>1</v>
      </c>
      <c r="Y5850">
        <f t="shared" si="457"/>
        <v>2</v>
      </c>
      <c r="Z5850" s="2">
        <f t="shared" si="459"/>
        <v>1.3333333333333333</v>
      </c>
      <c r="AA5850" t="s">
        <v>85</v>
      </c>
      <c r="AB5850" t="s">
        <v>86</v>
      </c>
      <c r="AD5850" t="s">
        <v>132</v>
      </c>
      <c r="AE5850" t="s">
        <v>855</v>
      </c>
      <c r="AF5850">
        <v>2022</v>
      </c>
    </row>
    <row r="5851" spans="1:32" x14ac:dyDescent="0.25">
      <c r="A5851" t="s">
        <v>29</v>
      </c>
      <c r="B5851" t="s">
        <v>394</v>
      </c>
      <c r="C5851" t="s">
        <v>395</v>
      </c>
      <c r="D5851" t="s">
        <v>396</v>
      </c>
      <c r="E5851">
        <f>_xlfn.XLOOKUP(Table1[[#This Row],[Location]],'Location analysis'!A:A,'Location analysis'!B:B)</f>
        <v>40.416893999999999</v>
      </c>
      <c r="F5851">
        <f>_xlfn.XLOOKUP(Table1[[#This Row],[Location]],'Location analysis'!A:A,'Location analysis'!C:C)</f>
        <v>-74.420399000000003</v>
      </c>
      <c r="G5851" t="s">
        <v>182</v>
      </c>
      <c r="H5851" t="s">
        <v>34</v>
      </c>
      <c r="I5851">
        <v>15515997520</v>
      </c>
      <c r="J5851" t="s">
        <v>854</v>
      </c>
      <c r="K5851" t="s">
        <v>51</v>
      </c>
      <c r="L5851">
        <v>141</v>
      </c>
      <c r="M5851">
        <v>2</v>
      </c>
      <c r="N5851">
        <v>1</v>
      </c>
      <c r="O5851">
        <v>141</v>
      </c>
      <c r="P5851">
        <v>2</v>
      </c>
      <c r="Q5851">
        <v>1</v>
      </c>
      <c r="R5851">
        <v>2</v>
      </c>
      <c r="S5851">
        <v>2</v>
      </c>
      <c r="T5851" s="1">
        <v>44785</v>
      </c>
      <c r="U5851" t="str">
        <f t="shared" si="455"/>
        <v>Coca Cola - Zero Sugar</v>
      </c>
      <c r="V5851" t="str">
        <f t="shared" si="456"/>
        <v>Carbonated</v>
      </c>
      <c r="W5851" t="s">
        <v>34</v>
      </c>
      <c r="X5851" t="b">
        <f t="shared" si="458"/>
        <v>1</v>
      </c>
      <c r="Y5851">
        <f t="shared" si="457"/>
        <v>2</v>
      </c>
      <c r="Z5851" s="2">
        <f t="shared" si="459"/>
        <v>1.3333333333333333</v>
      </c>
      <c r="AA5851" t="s">
        <v>183</v>
      </c>
      <c r="AB5851" t="s">
        <v>184</v>
      </c>
      <c r="AD5851" t="s">
        <v>132</v>
      </c>
      <c r="AE5851" t="s">
        <v>855</v>
      </c>
      <c r="AF5851">
        <v>2022</v>
      </c>
    </row>
    <row r="5852" spans="1:32" x14ac:dyDescent="0.25">
      <c r="A5852" t="s">
        <v>29</v>
      </c>
      <c r="B5852" t="s">
        <v>394</v>
      </c>
      <c r="C5852" t="s">
        <v>395</v>
      </c>
      <c r="D5852" t="s">
        <v>396</v>
      </c>
      <c r="E5852">
        <f>_xlfn.XLOOKUP(Table1[[#This Row],[Location]],'Location analysis'!A:A,'Location analysis'!B:B)</f>
        <v>40.416893999999999</v>
      </c>
      <c r="F5852">
        <f>_xlfn.XLOOKUP(Table1[[#This Row],[Location]],'Location analysis'!A:A,'Location analysis'!C:C)</f>
        <v>-74.420399000000003</v>
      </c>
      <c r="G5852" t="s">
        <v>225</v>
      </c>
      <c r="H5852" t="s">
        <v>43</v>
      </c>
      <c r="I5852">
        <v>15516021814</v>
      </c>
      <c r="J5852" t="s">
        <v>854</v>
      </c>
      <c r="K5852" t="s">
        <v>36</v>
      </c>
      <c r="L5852">
        <v>125</v>
      </c>
      <c r="M5852">
        <v>1.5</v>
      </c>
      <c r="N5852">
        <v>1</v>
      </c>
      <c r="O5852">
        <v>125</v>
      </c>
      <c r="P5852">
        <v>1.5</v>
      </c>
      <c r="Q5852">
        <v>1</v>
      </c>
      <c r="R5852">
        <v>1.5</v>
      </c>
      <c r="S5852">
        <v>4.5</v>
      </c>
      <c r="T5852" s="1">
        <v>44785</v>
      </c>
      <c r="U5852" t="str">
        <f t="shared" si="455"/>
        <v>SunChips Multigrain - Original</v>
      </c>
      <c r="V5852" t="str">
        <f t="shared" si="456"/>
        <v>Food</v>
      </c>
      <c r="W5852" t="s">
        <v>43</v>
      </c>
      <c r="X5852" t="b">
        <f t="shared" si="458"/>
        <v>1</v>
      </c>
      <c r="Y5852">
        <f t="shared" si="457"/>
        <v>1.5</v>
      </c>
      <c r="Z5852" s="2">
        <f t="shared" si="459"/>
        <v>1</v>
      </c>
      <c r="AA5852" t="s">
        <v>129</v>
      </c>
      <c r="AB5852" t="s">
        <v>150</v>
      </c>
      <c r="AD5852" t="s">
        <v>132</v>
      </c>
      <c r="AE5852" t="s">
        <v>855</v>
      </c>
      <c r="AF5852">
        <v>2022</v>
      </c>
    </row>
    <row r="5853" spans="1:32" x14ac:dyDescent="0.25">
      <c r="A5853" t="s">
        <v>29</v>
      </c>
      <c r="B5853" t="s">
        <v>394</v>
      </c>
      <c r="C5853" t="s">
        <v>395</v>
      </c>
      <c r="D5853" t="s">
        <v>396</v>
      </c>
      <c r="E5853">
        <f>_xlfn.XLOOKUP(Table1[[#This Row],[Location]],'Location analysis'!A:A,'Location analysis'!B:B)</f>
        <v>40.416893999999999</v>
      </c>
      <c r="F5853">
        <f>_xlfn.XLOOKUP(Table1[[#This Row],[Location]],'Location analysis'!A:A,'Location analysis'!C:C)</f>
        <v>-74.420399000000003</v>
      </c>
      <c r="G5853" t="s">
        <v>733</v>
      </c>
      <c r="H5853" t="s">
        <v>43</v>
      </c>
      <c r="I5853">
        <v>15516021814</v>
      </c>
      <c r="J5853" t="s">
        <v>854</v>
      </c>
      <c r="K5853" t="s">
        <v>36</v>
      </c>
      <c r="L5853">
        <v>162</v>
      </c>
      <c r="M5853">
        <v>3</v>
      </c>
      <c r="N5853">
        <v>1</v>
      </c>
      <c r="O5853">
        <v>162</v>
      </c>
      <c r="P5853">
        <v>3</v>
      </c>
      <c r="Q5853">
        <v>1</v>
      </c>
      <c r="R5853">
        <v>3</v>
      </c>
      <c r="S5853">
        <v>4.5</v>
      </c>
      <c r="T5853" s="1">
        <v>44785</v>
      </c>
      <c r="U5853" t="str">
        <f t="shared" si="455"/>
        <v>Pringles - Sour Cream &amp; Onion</v>
      </c>
      <c r="V5853" t="str">
        <f t="shared" si="456"/>
        <v>Food</v>
      </c>
      <c r="W5853" t="s">
        <v>43</v>
      </c>
      <c r="X5853" t="b">
        <f t="shared" si="458"/>
        <v>1</v>
      </c>
      <c r="Y5853">
        <f t="shared" si="457"/>
        <v>3</v>
      </c>
      <c r="Z5853" s="2">
        <f t="shared" si="459"/>
        <v>2</v>
      </c>
      <c r="AA5853" t="s">
        <v>728</v>
      </c>
      <c r="AB5853" t="s">
        <v>726</v>
      </c>
      <c r="AD5853" t="s">
        <v>132</v>
      </c>
      <c r="AE5853" t="s">
        <v>855</v>
      </c>
      <c r="AF5853">
        <v>2022</v>
      </c>
    </row>
    <row r="5854" spans="1:32" x14ac:dyDescent="0.25">
      <c r="A5854" t="s">
        <v>29</v>
      </c>
      <c r="B5854" t="s">
        <v>394</v>
      </c>
      <c r="C5854" t="s">
        <v>395</v>
      </c>
      <c r="D5854" t="s">
        <v>396</v>
      </c>
      <c r="E5854">
        <f>_xlfn.XLOOKUP(Table1[[#This Row],[Location]],'Location analysis'!A:A,'Location analysis'!B:B)</f>
        <v>40.416893999999999</v>
      </c>
      <c r="F5854">
        <f>_xlfn.XLOOKUP(Table1[[#This Row],[Location]],'Location analysis'!A:A,'Location analysis'!C:C)</f>
        <v>-74.420399000000003</v>
      </c>
      <c r="G5854" t="s">
        <v>664</v>
      </c>
      <c r="H5854" t="s">
        <v>49</v>
      </c>
      <c r="I5854">
        <v>15516121106</v>
      </c>
      <c r="J5854" t="s">
        <v>854</v>
      </c>
      <c r="K5854" t="s">
        <v>51</v>
      </c>
      <c r="L5854">
        <v>143</v>
      </c>
      <c r="M5854">
        <v>2.75</v>
      </c>
      <c r="N5854">
        <v>1</v>
      </c>
      <c r="O5854">
        <v>143</v>
      </c>
      <c r="P5854">
        <v>2.75</v>
      </c>
      <c r="Q5854">
        <v>1</v>
      </c>
      <c r="R5854">
        <v>2.75</v>
      </c>
      <c r="S5854">
        <v>2.75</v>
      </c>
      <c r="T5854" s="1">
        <v>44785</v>
      </c>
      <c r="U5854" t="str">
        <f t="shared" si="455"/>
        <v>BodyArmor  LYTE - Blueberry Pomegranate</v>
      </c>
      <c r="V5854" t="str">
        <f t="shared" si="456"/>
        <v>Non Carbonated</v>
      </c>
      <c r="W5854" t="s">
        <v>49</v>
      </c>
      <c r="X5854" t="b">
        <f t="shared" si="458"/>
        <v>1</v>
      </c>
      <c r="Y5854">
        <f t="shared" si="457"/>
        <v>2.75</v>
      </c>
      <c r="Z5854" s="2">
        <f t="shared" si="459"/>
        <v>1.8333333333333333</v>
      </c>
      <c r="AA5854" t="s">
        <v>665</v>
      </c>
      <c r="AB5854" t="s">
        <v>666</v>
      </c>
      <c r="AD5854" t="s">
        <v>132</v>
      </c>
      <c r="AE5854" t="s">
        <v>855</v>
      </c>
      <c r="AF5854">
        <v>2022</v>
      </c>
    </row>
    <row r="5855" spans="1:32" x14ac:dyDescent="0.25">
      <c r="A5855" t="s">
        <v>29</v>
      </c>
      <c r="B5855" t="s">
        <v>394</v>
      </c>
      <c r="C5855" t="s">
        <v>395</v>
      </c>
      <c r="D5855" t="s">
        <v>396</v>
      </c>
      <c r="E5855">
        <f>_xlfn.XLOOKUP(Table1[[#This Row],[Location]],'Location analysis'!A:A,'Location analysis'!B:B)</f>
        <v>40.416893999999999</v>
      </c>
      <c r="F5855">
        <f>_xlfn.XLOOKUP(Table1[[#This Row],[Location]],'Location analysis'!A:A,'Location analysis'!C:C)</f>
        <v>-74.420399000000003</v>
      </c>
      <c r="G5855" t="s">
        <v>410</v>
      </c>
      <c r="H5855" t="s">
        <v>49</v>
      </c>
      <c r="I5855">
        <v>15516124443</v>
      </c>
      <c r="J5855" t="s">
        <v>854</v>
      </c>
      <c r="K5855" t="s">
        <v>51</v>
      </c>
      <c r="L5855">
        <v>140</v>
      </c>
      <c r="M5855">
        <v>2</v>
      </c>
      <c r="N5855">
        <v>1</v>
      </c>
      <c r="O5855">
        <v>140</v>
      </c>
      <c r="P5855">
        <v>2</v>
      </c>
      <c r="Q5855">
        <v>1</v>
      </c>
      <c r="R5855">
        <v>2</v>
      </c>
      <c r="S5855">
        <v>2</v>
      </c>
      <c r="T5855" s="1">
        <v>44785</v>
      </c>
      <c r="U5855" t="str">
        <f t="shared" si="455"/>
        <v>Iberia Coconut Water</v>
      </c>
      <c r="V5855" t="str">
        <f t="shared" si="456"/>
        <v>Non Carbonated</v>
      </c>
      <c r="W5855" t="s">
        <v>49</v>
      </c>
      <c r="X5855" t="b">
        <f t="shared" si="458"/>
        <v>1</v>
      </c>
      <c r="Y5855">
        <f t="shared" si="457"/>
        <v>2</v>
      </c>
      <c r="Z5855" s="2">
        <f t="shared" si="459"/>
        <v>1.3333333333333333</v>
      </c>
      <c r="AA5855" t="s">
        <v>410</v>
      </c>
      <c r="AD5855" t="s">
        <v>132</v>
      </c>
      <c r="AE5855" t="s">
        <v>855</v>
      </c>
      <c r="AF5855">
        <v>2022</v>
      </c>
    </row>
    <row r="5856" spans="1:32" x14ac:dyDescent="0.25">
      <c r="A5856" t="s">
        <v>29</v>
      </c>
      <c r="B5856" t="s">
        <v>394</v>
      </c>
      <c r="C5856" t="s">
        <v>395</v>
      </c>
      <c r="D5856" t="s">
        <v>396</v>
      </c>
      <c r="E5856">
        <f>_xlfn.XLOOKUP(Table1[[#This Row],[Location]],'Location analysis'!A:A,'Location analysis'!B:B)</f>
        <v>40.416893999999999</v>
      </c>
      <c r="F5856">
        <f>_xlfn.XLOOKUP(Table1[[#This Row],[Location]],'Location analysis'!A:A,'Location analysis'!C:C)</f>
        <v>-74.420399000000003</v>
      </c>
      <c r="G5856" t="s">
        <v>317</v>
      </c>
      <c r="H5856" t="s">
        <v>43</v>
      </c>
      <c r="I5856">
        <v>15516135143</v>
      </c>
      <c r="J5856" t="s">
        <v>854</v>
      </c>
      <c r="K5856" t="s">
        <v>51</v>
      </c>
      <c r="L5856">
        <v>135</v>
      </c>
      <c r="M5856">
        <v>2</v>
      </c>
      <c r="N5856">
        <v>1</v>
      </c>
      <c r="O5856">
        <v>135</v>
      </c>
      <c r="P5856">
        <v>2</v>
      </c>
      <c r="Q5856">
        <v>1</v>
      </c>
      <c r="R5856">
        <v>2</v>
      </c>
      <c r="S5856">
        <v>2</v>
      </c>
      <c r="T5856" s="1">
        <v>44785</v>
      </c>
      <c r="U5856" t="str">
        <f t="shared" si="455"/>
        <v>RXBAR - Protein Bar - Peanut Butter</v>
      </c>
      <c r="V5856" t="str">
        <f t="shared" si="456"/>
        <v>Food</v>
      </c>
      <c r="W5856" t="s">
        <v>43</v>
      </c>
      <c r="X5856" t="b">
        <f t="shared" si="458"/>
        <v>1</v>
      </c>
      <c r="Y5856">
        <f t="shared" si="457"/>
        <v>2</v>
      </c>
      <c r="Z5856" s="2">
        <f t="shared" si="459"/>
        <v>1.3333333333333333</v>
      </c>
      <c r="AA5856" t="s">
        <v>318</v>
      </c>
      <c r="AB5856" t="s">
        <v>319</v>
      </c>
      <c r="AC5856" t="s">
        <v>320</v>
      </c>
      <c r="AD5856" t="s">
        <v>132</v>
      </c>
      <c r="AE5856" t="s">
        <v>855</v>
      </c>
      <c r="AF5856">
        <v>2022</v>
      </c>
    </row>
    <row r="5857" spans="1:32" x14ac:dyDescent="0.25">
      <c r="A5857" t="s">
        <v>29</v>
      </c>
      <c r="B5857" t="s">
        <v>394</v>
      </c>
      <c r="C5857" t="s">
        <v>395</v>
      </c>
      <c r="D5857" t="s">
        <v>396</v>
      </c>
      <c r="E5857">
        <f>_xlfn.XLOOKUP(Table1[[#This Row],[Location]],'Location analysis'!A:A,'Location analysis'!B:B)</f>
        <v>40.416893999999999</v>
      </c>
      <c r="F5857">
        <f>_xlfn.XLOOKUP(Table1[[#This Row],[Location]],'Location analysis'!A:A,'Location analysis'!C:C)</f>
        <v>-74.420399000000003</v>
      </c>
      <c r="G5857" t="s">
        <v>664</v>
      </c>
      <c r="H5857" t="s">
        <v>49</v>
      </c>
      <c r="I5857">
        <v>15516144800</v>
      </c>
      <c r="J5857" t="s">
        <v>854</v>
      </c>
      <c r="K5857" t="s">
        <v>51</v>
      </c>
      <c r="L5857">
        <v>143</v>
      </c>
      <c r="M5857">
        <v>2.75</v>
      </c>
      <c r="N5857">
        <v>1</v>
      </c>
      <c r="O5857">
        <v>143</v>
      </c>
      <c r="P5857">
        <v>2.75</v>
      </c>
      <c r="Q5857">
        <v>1</v>
      </c>
      <c r="R5857">
        <v>2.75</v>
      </c>
      <c r="S5857">
        <v>2.75</v>
      </c>
      <c r="T5857" s="1">
        <v>44785</v>
      </c>
      <c r="U5857" t="str">
        <f t="shared" si="455"/>
        <v>BodyArmor  LYTE - Blueberry Pomegranate</v>
      </c>
      <c r="V5857" t="str">
        <f t="shared" si="456"/>
        <v>Non Carbonated</v>
      </c>
      <c r="W5857" t="s">
        <v>49</v>
      </c>
      <c r="X5857" t="b">
        <f t="shared" si="458"/>
        <v>1</v>
      </c>
      <c r="Y5857">
        <f t="shared" si="457"/>
        <v>2.75</v>
      </c>
      <c r="Z5857" s="2">
        <f t="shared" si="459"/>
        <v>1.8333333333333333</v>
      </c>
      <c r="AA5857" t="s">
        <v>665</v>
      </c>
      <c r="AB5857" t="s">
        <v>666</v>
      </c>
      <c r="AD5857" t="s">
        <v>132</v>
      </c>
      <c r="AE5857" t="s">
        <v>855</v>
      </c>
      <c r="AF5857">
        <v>2022</v>
      </c>
    </row>
    <row r="5858" spans="1:32" x14ac:dyDescent="0.25">
      <c r="A5858" t="s">
        <v>29</v>
      </c>
      <c r="B5858" t="s">
        <v>394</v>
      </c>
      <c r="C5858" t="s">
        <v>395</v>
      </c>
      <c r="D5858" t="s">
        <v>396</v>
      </c>
      <c r="E5858">
        <f>_xlfn.XLOOKUP(Table1[[#This Row],[Location]],'Location analysis'!A:A,'Location analysis'!B:B)</f>
        <v>40.416893999999999</v>
      </c>
      <c r="F5858">
        <f>_xlfn.XLOOKUP(Table1[[#This Row],[Location]],'Location analysis'!A:A,'Location analysis'!C:C)</f>
        <v>-74.420399000000003</v>
      </c>
      <c r="G5858" t="s">
        <v>182</v>
      </c>
      <c r="H5858" t="s">
        <v>34</v>
      </c>
      <c r="I5858">
        <v>15516400558</v>
      </c>
      <c r="J5858" t="s">
        <v>854</v>
      </c>
      <c r="K5858" t="s">
        <v>51</v>
      </c>
      <c r="L5858">
        <v>141</v>
      </c>
      <c r="M5858">
        <v>2</v>
      </c>
      <c r="N5858">
        <v>1</v>
      </c>
      <c r="O5858">
        <v>141</v>
      </c>
      <c r="P5858">
        <v>2</v>
      </c>
      <c r="Q5858">
        <v>1</v>
      </c>
      <c r="R5858">
        <v>2</v>
      </c>
      <c r="S5858">
        <v>2</v>
      </c>
      <c r="T5858" s="1">
        <v>44785</v>
      </c>
      <c r="U5858" t="str">
        <f t="shared" si="455"/>
        <v>Coca Cola - Zero Sugar</v>
      </c>
      <c r="V5858" t="str">
        <f t="shared" si="456"/>
        <v>Carbonated</v>
      </c>
      <c r="W5858" t="s">
        <v>34</v>
      </c>
      <c r="X5858" t="b">
        <f t="shared" si="458"/>
        <v>1</v>
      </c>
      <c r="Y5858">
        <f t="shared" si="457"/>
        <v>2</v>
      </c>
      <c r="Z5858" s="2">
        <f t="shared" si="459"/>
        <v>1.3333333333333333</v>
      </c>
      <c r="AA5858" t="s">
        <v>183</v>
      </c>
      <c r="AB5858" t="s">
        <v>184</v>
      </c>
      <c r="AD5858" t="s">
        <v>132</v>
      </c>
      <c r="AE5858" t="s">
        <v>855</v>
      </c>
      <c r="AF5858">
        <v>2022</v>
      </c>
    </row>
    <row r="5859" spans="1:32" x14ac:dyDescent="0.25">
      <c r="A5859" t="s">
        <v>29</v>
      </c>
      <c r="B5859" t="s">
        <v>394</v>
      </c>
      <c r="C5859" t="s">
        <v>395</v>
      </c>
      <c r="D5859" t="s">
        <v>396</v>
      </c>
      <c r="E5859">
        <f>_xlfn.XLOOKUP(Table1[[#This Row],[Location]],'Location analysis'!A:A,'Location analysis'!B:B)</f>
        <v>40.416893999999999</v>
      </c>
      <c r="F5859">
        <f>_xlfn.XLOOKUP(Table1[[#This Row],[Location]],'Location analysis'!A:A,'Location analysis'!C:C)</f>
        <v>-74.420399000000003</v>
      </c>
      <c r="G5859" t="s">
        <v>71</v>
      </c>
      <c r="H5859" t="s">
        <v>43</v>
      </c>
      <c r="I5859">
        <v>15516557402</v>
      </c>
      <c r="J5859" t="s">
        <v>854</v>
      </c>
      <c r="K5859" t="s">
        <v>36</v>
      </c>
      <c r="L5859">
        <v>133</v>
      </c>
      <c r="M5859">
        <v>2.5</v>
      </c>
      <c r="N5859">
        <v>1</v>
      </c>
      <c r="O5859">
        <v>133</v>
      </c>
      <c r="P5859">
        <v>2.5</v>
      </c>
      <c r="Q5859">
        <v>1</v>
      </c>
      <c r="R5859">
        <v>2.5</v>
      </c>
      <c r="S5859">
        <v>2.5</v>
      </c>
      <c r="T5859" s="1">
        <v>44785</v>
      </c>
      <c r="U5859" t="str">
        <f t="shared" si="455"/>
        <v>Seapoint Farms Dry Roasted Edamame - Wasabi</v>
      </c>
      <c r="V5859" t="str">
        <f t="shared" si="456"/>
        <v>Food</v>
      </c>
      <c r="W5859" t="s">
        <v>43</v>
      </c>
      <c r="X5859" t="b">
        <f t="shared" si="458"/>
        <v>1</v>
      </c>
      <c r="Y5859">
        <f t="shared" si="457"/>
        <v>2.5</v>
      </c>
      <c r="Z5859" s="2">
        <f t="shared" si="459"/>
        <v>1.6666666666666667</v>
      </c>
      <c r="AA5859" t="s">
        <v>72</v>
      </c>
      <c r="AB5859" t="s">
        <v>73</v>
      </c>
      <c r="AD5859" t="s">
        <v>132</v>
      </c>
      <c r="AE5859" t="s">
        <v>855</v>
      </c>
      <c r="AF5859">
        <v>2022</v>
      </c>
    </row>
    <row r="5860" spans="1:32" x14ac:dyDescent="0.25">
      <c r="A5860" t="s">
        <v>29</v>
      </c>
      <c r="B5860" t="s">
        <v>394</v>
      </c>
      <c r="C5860" t="s">
        <v>395</v>
      </c>
      <c r="D5860" t="s">
        <v>396</v>
      </c>
      <c r="E5860">
        <f>_xlfn.XLOOKUP(Table1[[#This Row],[Location]],'Location analysis'!A:A,'Location analysis'!B:B)</f>
        <v>40.416893999999999</v>
      </c>
      <c r="F5860">
        <f>_xlfn.XLOOKUP(Table1[[#This Row],[Location]],'Location analysis'!A:A,'Location analysis'!C:C)</f>
        <v>-74.420399000000003</v>
      </c>
      <c r="G5860" t="s">
        <v>125</v>
      </c>
      <c r="H5860" t="s">
        <v>97</v>
      </c>
      <c r="I5860">
        <v>15516564452</v>
      </c>
      <c r="J5860" t="s">
        <v>854</v>
      </c>
      <c r="K5860" t="s">
        <v>36</v>
      </c>
      <c r="L5860">
        <v>144</v>
      </c>
      <c r="M5860">
        <v>2</v>
      </c>
      <c r="N5860">
        <v>1</v>
      </c>
      <c r="O5860">
        <v>144</v>
      </c>
      <c r="P5860">
        <v>2</v>
      </c>
      <c r="Q5860">
        <v>1</v>
      </c>
      <c r="R5860">
        <v>2</v>
      </c>
      <c r="S5860">
        <v>2</v>
      </c>
      <c r="T5860" s="1">
        <v>44785</v>
      </c>
      <c r="U5860" t="str">
        <f t="shared" si="455"/>
        <v>S. Pellegrino Sparkling Mineral Water</v>
      </c>
      <c r="V5860" t="str">
        <f t="shared" si="456"/>
        <v>Water</v>
      </c>
      <c r="W5860" t="s">
        <v>97</v>
      </c>
      <c r="X5860" t="b">
        <f t="shared" si="458"/>
        <v>1</v>
      </c>
      <c r="Y5860">
        <f t="shared" si="457"/>
        <v>2</v>
      </c>
      <c r="Z5860" s="2">
        <f t="shared" si="459"/>
        <v>1.3333333333333333</v>
      </c>
      <c r="AA5860" t="s">
        <v>125</v>
      </c>
      <c r="AD5860" t="s">
        <v>132</v>
      </c>
      <c r="AE5860" t="s">
        <v>855</v>
      </c>
      <c r="AF5860">
        <v>2022</v>
      </c>
    </row>
    <row r="5861" spans="1:32" x14ac:dyDescent="0.25">
      <c r="A5861" t="s">
        <v>29</v>
      </c>
      <c r="B5861" t="s">
        <v>394</v>
      </c>
      <c r="C5861" t="s">
        <v>395</v>
      </c>
      <c r="D5861" t="s">
        <v>396</v>
      </c>
      <c r="E5861">
        <f>_xlfn.XLOOKUP(Table1[[#This Row],[Location]],'Location analysis'!A:A,'Location analysis'!B:B)</f>
        <v>40.416893999999999</v>
      </c>
      <c r="F5861">
        <f>_xlfn.XLOOKUP(Table1[[#This Row],[Location]],'Location analysis'!A:A,'Location analysis'!C:C)</f>
        <v>-74.420399000000003</v>
      </c>
      <c r="G5861" t="s">
        <v>397</v>
      </c>
      <c r="H5861" t="s">
        <v>49</v>
      </c>
      <c r="I5861">
        <v>15516726048</v>
      </c>
      <c r="J5861" t="s">
        <v>854</v>
      </c>
      <c r="K5861" t="s">
        <v>36</v>
      </c>
      <c r="L5861">
        <v>146</v>
      </c>
      <c r="M5861">
        <v>3.5</v>
      </c>
      <c r="N5861">
        <v>1</v>
      </c>
      <c r="O5861">
        <v>146</v>
      </c>
      <c r="P5861">
        <v>3.5</v>
      </c>
      <c r="Q5861">
        <v>1</v>
      </c>
      <c r="R5861">
        <v>3.5</v>
      </c>
      <c r="S5861">
        <v>3.5</v>
      </c>
      <c r="T5861" s="1">
        <v>44785</v>
      </c>
      <c r="U5861" t="str">
        <f t="shared" si="455"/>
        <v>Starbucks Doubleshot Energy - Mocha</v>
      </c>
      <c r="V5861" t="str">
        <f t="shared" si="456"/>
        <v>Non Carbonated</v>
      </c>
      <c r="W5861" t="s">
        <v>49</v>
      </c>
      <c r="X5861" t="b">
        <f t="shared" si="458"/>
        <v>1</v>
      </c>
      <c r="Y5861">
        <f t="shared" si="457"/>
        <v>3.5</v>
      </c>
      <c r="Z5861" s="2">
        <f t="shared" si="459"/>
        <v>2.3333333333333335</v>
      </c>
      <c r="AA5861" t="s">
        <v>398</v>
      </c>
      <c r="AB5861" t="s">
        <v>399</v>
      </c>
      <c r="AD5861" t="s">
        <v>132</v>
      </c>
      <c r="AE5861" t="s">
        <v>855</v>
      </c>
      <c r="AF5861">
        <v>2022</v>
      </c>
    </row>
    <row r="5862" spans="1:32" x14ac:dyDescent="0.25">
      <c r="A5862" t="s">
        <v>29</v>
      </c>
      <c r="B5862" t="s">
        <v>394</v>
      </c>
      <c r="C5862" t="s">
        <v>395</v>
      </c>
      <c r="D5862" t="s">
        <v>396</v>
      </c>
      <c r="E5862">
        <f>_xlfn.XLOOKUP(Table1[[#This Row],[Location]],'Location analysis'!A:A,'Location analysis'!B:B)</f>
        <v>40.416893999999999</v>
      </c>
      <c r="F5862">
        <f>_xlfn.XLOOKUP(Table1[[#This Row],[Location]],'Location analysis'!A:A,'Location analysis'!C:C)</f>
        <v>-74.420399000000003</v>
      </c>
      <c r="G5862" t="s">
        <v>154</v>
      </c>
      <c r="H5862" t="s">
        <v>43</v>
      </c>
      <c r="I5862">
        <v>15516729654</v>
      </c>
      <c r="J5862" t="s">
        <v>854</v>
      </c>
      <c r="K5862" t="s">
        <v>36</v>
      </c>
      <c r="L5862">
        <v>110</v>
      </c>
      <c r="M5862">
        <v>1.5</v>
      </c>
      <c r="N5862">
        <v>1</v>
      </c>
      <c r="O5862">
        <v>110</v>
      </c>
      <c r="P5862">
        <v>1.5</v>
      </c>
      <c r="Q5862">
        <v>1</v>
      </c>
      <c r="R5862">
        <v>1.5</v>
      </c>
      <c r="S5862">
        <v>1.5</v>
      </c>
      <c r="T5862" s="1">
        <v>44785</v>
      </c>
      <c r="U5862" t="str">
        <f t="shared" si="455"/>
        <v>SunChips Multigrain - Harvest Cheddar</v>
      </c>
      <c r="V5862" t="str">
        <f t="shared" si="456"/>
        <v>Food</v>
      </c>
      <c r="W5862" t="s">
        <v>43</v>
      </c>
      <c r="X5862" t="b">
        <f t="shared" si="458"/>
        <v>1</v>
      </c>
      <c r="Y5862">
        <f t="shared" si="457"/>
        <v>1.5</v>
      </c>
      <c r="Z5862" s="2">
        <f t="shared" si="459"/>
        <v>1</v>
      </c>
      <c r="AA5862" t="s">
        <v>129</v>
      </c>
      <c r="AB5862" t="s">
        <v>155</v>
      </c>
      <c r="AD5862" t="s">
        <v>132</v>
      </c>
      <c r="AE5862" t="s">
        <v>855</v>
      </c>
      <c r="AF5862">
        <v>2022</v>
      </c>
    </row>
    <row r="5863" spans="1:32" x14ac:dyDescent="0.25">
      <c r="A5863" t="s">
        <v>29</v>
      </c>
      <c r="B5863" t="s">
        <v>67</v>
      </c>
      <c r="C5863" t="s">
        <v>68</v>
      </c>
      <c r="D5863" t="s">
        <v>69</v>
      </c>
      <c r="E5863">
        <f>_xlfn.XLOOKUP(Table1[[#This Row],[Location]],'Location analysis'!A:A,'Location analysis'!B:B)</f>
        <v>40.435699999999997</v>
      </c>
      <c r="F5863">
        <f>_xlfn.XLOOKUP(Table1[[#This Row],[Location]],'Location analysis'!A:A,'Location analysis'!C:C)</f>
        <v>-74.125200000000007</v>
      </c>
      <c r="G5863" t="s">
        <v>154</v>
      </c>
      <c r="H5863" t="s">
        <v>43</v>
      </c>
      <c r="I5863">
        <v>15517090768</v>
      </c>
      <c r="J5863" t="s">
        <v>854</v>
      </c>
      <c r="K5863" t="s">
        <v>51</v>
      </c>
      <c r="L5863">
        <v>120</v>
      </c>
      <c r="M5863">
        <v>1.5</v>
      </c>
      <c r="N5863">
        <v>1</v>
      </c>
      <c r="O5863">
        <v>120</v>
      </c>
      <c r="P5863">
        <v>1.5</v>
      </c>
      <c r="Q5863">
        <v>1</v>
      </c>
      <c r="R5863">
        <v>1.5</v>
      </c>
      <c r="S5863">
        <v>1.5</v>
      </c>
      <c r="T5863" s="1">
        <v>44785</v>
      </c>
      <c r="U5863" t="str">
        <f t="shared" si="455"/>
        <v>SunChips Multigrain - Harvest Cheddar</v>
      </c>
      <c r="V5863" t="str">
        <f t="shared" si="456"/>
        <v>Food</v>
      </c>
      <c r="W5863" t="s">
        <v>43</v>
      </c>
      <c r="X5863" t="b">
        <f t="shared" si="458"/>
        <v>1</v>
      </c>
      <c r="Y5863">
        <f t="shared" si="457"/>
        <v>1.5</v>
      </c>
      <c r="Z5863" s="2">
        <f t="shared" si="459"/>
        <v>1</v>
      </c>
      <c r="AA5863" t="s">
        <v>129</v>
      </c>
      <c r="AB5863" t="s">
        <v>155</v>
      </c>
      <c r="AD5863" t="s">
        <v>132</v>
      </c>
      <c r="AE5863" t="s">
        <v>855</v>
      </c>
      <c r="AF5863">
        <v>2022</v>
      </c>
    </row>
    <row r="5864" spans="1:32" x14ac:dyDescent="0.25">
      <c r="A5864" t="s">
        <v>29</v>
      </c>
      <c r="B5864" t="s">
        <v>30</v>
      </c>
      <c r="C5864" t="s">
        <v>31</v>
      </c>
      <c r="D5864" t="s">
        <v>32</v>
      </c>
      <c r="E5864">
        <f>_xlfn.XLOOKUP(Table1[[#This Row],[Location]],'Location analysis'!A:A,'Location analysis'!B:B)</f>
        <v>40.423690999999998</v>
      </c>
      <c r="F5864">
        <f>_xlfn.XLOOKUP(Table1[[#This Row],[Location]],'Location analysis'!A:A,'Location analysis'!C:C)</f>
        <v>-74.380831999999998</v>
      </c>
      <c r="G5864" t="s">
        <v>106</v>
      </c>
      <c r="H5864" t="s">
        <v>43</v>
      </c>
      <c r="I5864">
        <v>15517225010</v>
      </c>
      <c r="J5864" t="s">
        <v>854</v>
      </c>
      <c r="K5864" t="s">
        <v>36</v>
      </c>
      <c r="L5864">
        <v>122</v>
      </c>
      <c r="M5864">
        <v>1.5</v>
      </c>
      <c r="N5864">
        <v>1</v>
      </c>
      <c r="O5864">
        <v>122</v>
      </c>
      <c r="P5864">
        <v>1.5</v>
      </c>
      <c r="Q5864">
        <v>1</v>
      </c>
      <c r="R5864">
        <v>1.5</v>
      </c>
      <c r="S5864">
        <v>1.5</v>
      </c>
      <c r="T5864" s="1">
        <v>44785</v>
      </c>
      <c r="U5864" t="str">
        <f t="shared" si="455"/>
        <v>Oreo Mini</v>
      </c>
      <c r="V5864" t="str">
        <f t="shared" si="456"/>
        <v>Food</v>
      </c>
      <c r="W5864" t="s">
        <v>43</v>
      </c>
      <c r="X5864" t="b">
        <f t="shared" si="458"/>
        <v>1</v>
      </c>
      <c r="Y5864">
        <f t="shared" si="457"/>
        <v>1.5</v>
      </c>
      <c r="Z5864" s="2">
        <f t="shared" si="459"/>
        <v>1</v>
      </c>
      <c r="AA5864" t="s">
        <v>106</v>
      </c>
      <c r="AD5864" t="s">
        <v>132</v>
      </c>
      <c r="AE5864" t="s">
        <v>855</v>
      </c>
      <c r="AF5864">
        <v>2022</v>
      </c>
    </row>
    <row r="5865" spans="1:32" x14ac:dyDescent="0.25">
      <c r="A5865" t="s">
        <v>29</v>
      </c>
      <c r="B5865" t="s">
        <v>67</v>
      </c>
      <c r="C5865" t="s">
        <v>68</v>
      </c>
      <c r="D5865" t="s">
        <v>69</v>
      </c>
      <c r="E5865">
        <f>_xlfn.XLOOKUP(Table1[[#This Row],[Location]],'Location analysis'!A:A,'Location analysis'!B:B)</f>
        <v>40.435699999999997</v>
      </c>
      <c r="F5865">
        <f>_xlfn.XLOOKUP(Table1[[#This Row],[Location]],'Location analysis'!A:A,'Location analysis'!C:C)</f>
        <v>-74.125200000000007</v>
      </c>
      <c r="G5865" t="s">
        <v>81</v>
      </c>
      <c r="H5865" t="s">
        <v>43</v>
      </c>
      <c r="I5865">
        <v>15517817922</v>
      </c>
      <c r="J5865" t="s">
        <v>854</v>
      </c>
      <c r="K5865" t="s">
        <v>51</v>
      </c>
      <c r="L5865">
        <v>137</v>
      </c>
      <c r="M5865">
        <v>2.5</v>
      </c>
      <c r="N5865">
        <v>1</v>
      </c>
      <c r="O5865">
        <v>137</v>
      </c>
      <c r="P5865">
        <v>2.5</v>
      </c>
      <c r="Q5865">
        <v>1</v>
      </c>
      <c r="R5865">
        <v>2.5</v>
      </c>
      <c r="S5865">
        <v>2.5</v>
      </c>
      <c r="T5865" s="1">
        <v>44785</v>
      </c>
      <c r="U5865" t="str">
        <f t="shared" si="455"/>
        <v>KitKat - Crisp Wafers</v>
      </c>
      <c r="V5865" t="str">
        <f t="shared" si="456"/>
        <v>Food</v>
      </c>
      <c r="W5865" t="s">
        <v>43</v>
      </c>
      <c r="X5865" t="b">
        <f t="shared" si="458"/>
        <v>1</v>
      </c>
      <c r="Y5865">
        <f t="shared" si="457"/>
        <v>2.5</v>
      </c>
      <c r="Z5865" s="2">
        <f t="shared" si="459"/>
        <v>1.6666666666666667</v>
      </c>
      <c r="AA5865" t="s">
        <v>82</v>
      </c>
      <c r="AB5865" t="s">
        <v>83</v>
      </c>
      <c r="AD5865" t="s">
        <v>132</v>
      </c>
      <c r="AE5865" t="s">
        <v>855</v>
      </c>
      <c r="AF5865">
        <v>2022</v>
      </c>
    </row>
    <row r="5866" spans="1:32" x14ac:dyDescent="0.25">
      <c r="A5866" t="s">
        <v>29</v>
      </c>
      <c r="B5866" t="s">
        <v>67</v>
      </c>
      <c r="C5866" t="s">
        <v>68</v>
      </c>
      <c r="D5866" t="s">
        <v>69</v>
      </c>
      <c r="E5866">
        <f>_xlfn.XLOOKUP(Table1[[#This Row],[Location]],'Location analysis'!A:A,'Location analysis'!B:B)</f>
        <v>40.435699999999997</v>
      </c>
      <c r="F5866">
        <f>_xlfn.XLOOKUP(Table1[[#This Row],[Location]],'Location analysis'!A:A,'Location analysis'!C:C)</f>
        <v>-74.125200000000007</v>
      </c>
      <c r="G5866" t="s">
        <v>838</v>
      </c>
      <c r="H5866" t="s">
        <v>49</v>
      </c>
      <c r="I5866">
        <v>15517960668</v>
      </c>
      <c r="J5866" t="s">
        <v>854</v>
      </c>
      <c r="K5866" t="s">
        <v>51</v>
      </c>
      <c r="L5866">
        <v>145</v>
      </c>
      <c r="M5866">
        <v>2.5</v>
      </c>
      <c r="N5866">
        <v>1</v>
      </c>
      <c r="O5866">
        <v>145</v>
      </c>
      <c r="P5866">
        <v>2.5</v>
      </c>
      <c r="Q5866">
        <v>1</v>
      </c>
      <c r="R5866">
        <v>2.5</v>
      </c>
      <c r="S5866">
        <v>2.5</v>
      </c>
      <c r="T5866" s="1">
        <v>44785</v>
      </c>
      <c r="U5866" t="str">
        <f t="shared" si="455"/>
        <v>Snapple Lemonade - pineapple</v>
      </c>
      <c r="V5866" t="str">
        <f t="shared" si="456"/>
        <v>Non Carbonated</v>
      </c>
      <c r="W5866" t="s">
        <v>49</v>
      </c>
      <c r="X5866" t="b">
        <f t="shared" si="458"/>
        <v>1</v>
      </c>
      <c r="Y5866">
        <f t="shared" si="457"/>
        <v>2.5</v>
      </c>
      <c r="Z5866" s="2">
        <f t="shared" si="459"/>
        <v>1.6666666666666667</v>
      </c>
      <c r="AA5866" t="s">
        <v>832</v>
      </c>
      <c r="AB5866" t="s">
        <v>839</v>
      </c>
      <c r="AD5866" t="s">
        <v>132</v>
      </c>
      <c r="AE5866" t="s">
        <v>855</v>
      </c>
      <c r="AF5866">
        <v>2022</v>
      </c>
    </row>
    <row r="5867" spans="1:32" x14ac:dyDescent="0.25">
      <c r="A5867" t="s">
        <v>29</v>
      </c>
      <c r="B5867" t="s">
        <v>67</v>
      </c>
      <c r="C5867" t="s">
        <v>68</v>
      </c>
      <c r="D5867" t="s">
        <v>69</v>
      </c>
      <c r="E5867">
        <f>_xlfn.XLOOKUP(Table1[[#This Row],[Location]],'Location analysis'!A:A,'Location analysis'!B:B)</f>
        <v>40.435699999999997</v>
      </c>
      <c r="F5867">
        <f>_xlfn.XLOOKUP(Table1[[#This Row],[Location]],'Location analysis'!A:A,'Location analysis'!C:C)</f>
        <v>-74.125200000000007</v>
      </c>
      <c r="G5867" t="s">
        <v>81</v>
      </c>
      <c r="H5867" t="s">
        <v>43</v>
      </c>
      <c r="I5867">
        <v>15517972641</v>
      </c>
      <c r="J5867" t="s">
        <v>854</v>
      </c>
      <c r="K5867" t="s">
        <v>51</v>
      </c>
      <c r="L5867">
        <v>137</v>
      </c>
      <c r="M5867">
        <v>2.5</v>
      </c>
      <c r="N5867">
        <v>1</v>
      </c>
      <c r="O5867">
        <v>137</v>
      </c>
      <c r="P5867">
        <v>2.5</v>
      </c>
      <c r="Q5867">
        <v>1</v>
      </c>
      <c r="R5867">
        <v>2.5</v>
      </c>
      <c r="S5867">
        <v>2.5</v>
      </c>
      <c r="T5867" s="1">
        <v>44785</v>
      </c>
      <c r="U5867" t="str">
        <f t="shared" si="455"/>
        <v>KitKat - Crisp Wafers</v>
      </c>
      <c r="V5867" t="str">
        <f t="shared" si="456"/>
        <v>Food</v>
      </c>
      <c r="W5867" t="s">
        <v>43</v>
      </c>
      <c r="X5867" t="b">
        <f t="shared" si="458"/>
        <v>1</v>
      </c>
      <c r="Y5867">
        <f t="shared" si="457"/>
        <v>2.5</v>
      </c>
      <c r="Z5867" s="2">
        <f t="shared" si="459"/>
        <v>1.6666666666666667</v>
      </c>
      <c r="AA5867" t="s">
        <v>82</v>
      </c>
      <c r="AB5867" t="s">
        <v>83</v>
      </c>
      <c r="AD5867" t="s">
        <v>132</v>
      </c>
      <c r="AE5867" t="s">
        <v>855</v>
      </c>
      <c r="AF5867">
        <v>2022</v>
      </c>
    </row>
    <row r="5868" spans="1:32" x14ac:dyDescent="0.25">
      <c r="A5868" t="s">
        <v>29</v>
      </c>
      <c r="B5868" t="s">
        <v>67</v>
      </c>
      <c r="C5868" t="s">
        <v>68</v>
      </c>
      <c r="D5868" t="s">
        <v>69</v>
      </c>
      <c r="E5868">
        <f>_xlfn.XLOOKUP(Table1[[#This Row],[Location]],'Location analysis'!A:A,'Location analysis'!B:B)</f>
        <v>40.435699999999997</v>
      </c>
      <c r="F5868">
        <f>_xlfn.XLOOKUP(Table1[[#This Row],[Location]],'Location analysis'!A:A,'Location analysis'!C:C)</f>
        <v>-74.125200000000007</v>
      </c>
      <c r="G5868" t="s">
        <v>405</v>
      </c>
      <c r="H5868" t="s">
        <v>43</v>
      </c>
      <c r="I5868">
        <v>15517974559</v>
      </c>
      <c r="J5868" t="s">
        <v>854</v>
      </c>
      <c r="K5868" t="s">
        <v>51</v>
      </c>
      <c r="L5868">
        <v>124</v>
      </c>
      <c r="M5868">
        <v>1.5</v>
      </c>
      <c r="N5868">
        <v>1</v>
      </c>
      <c r="O5868">
        <v>124</v>
      </c>
      <c r="P5868">
        <v>1.5</v>
      </c>
      <c r="Q5868">
        <v>1</v>
      </c>
      <c r="R5868">
        <v>1.5</v>
      </c>
      <c r="S5868">
        <v>1.5</v>
      </c>
      <c r="T5868" s="1">
        <v>44785</v>
      </c>
      <c r="U5868" t="str">
        <f t="shared" si="455"/>
        <v>Cheetos - Crunchy</v>
      </c>
      <c r="V5868" t="str">
        <f t="shared" si="456"/>
        <v>Food</v>
      </c>
      <c r="W5868" t="s">
        <v>43</v>
      </c>
      <c r="X5868" t="b">
        <f t="shared" si="458"/>
        <v>1</v>
      </c>
      <c r="Y5868">
        <f t="shared" si="457"/>
        <v>1.5</v>
      </c>
      <c r="Z5868" s="2">
        <f t="shared" si="459"/>
        <v>1</v>
      </c>
      <c r="AA5868" t="s">
        <v>101</v>
      </c>
      <c r="AB5868" t="s">
        <v>406</v>
      </c>
      <c r="AD5868" t="s">
        <v>132</v>
      </c>
      <c r="AE5868" t="s">
        <v>855</v>
      </c>
      <c r="AF5868">
        <v>2022</v>
      </c>
    </row>
    <row r="5869" spans="1:32" x14ac:dyDescent="0.25">
      <c r="A5869" t="s">
        <v>29</v>
      </c>
      <c r="B5869" t="s">
        <v>394</v>
      </c>
      <c r="C5869" t="s">
        <v>395</v>
      </c>
      <c r="D5869" t="s">
        <v>396</v>
      </c>
      <c r="E5869">
        <f>_xlfn.XLOOKUP(Table1[[#This Row],[Location]],'Location analysis'!A:A,'Location analysis'!B:B)</f>
        <v>40.416893999999999</v>
      </c>
      <c r="F5869">
        <f>_xlfn.XLOOKUP(Table1[[#This Row],[Location]],'Location analysis'!A:A,'Location analysis'!C:C)</f>
        <v>-74.420399000000003</v>
      </c>
      <c r="G5869" t="s">
        <v>632</v>
      </c>
      <c r="I5869">
        <v>15519086723</v>
      </c>
      <c r="J5869" t="s">
        <v>856</v>
      </c>
      <c r="K5869" t="s">
        <v>36</v>
      </c>
      <c r="L5869">
        <v>154</v>
      </c>
      <c r="M5869">
        <v>4</v>
      </c>
      <c r="N5869">
        <v>1</v>
      </c>
      <c r="O5869">
        <v>154</v>
      </c>
      <c r="P5869">
        <v>4</v>
      </c>
      <c r="Q5869">
        <v>1</v>
      </c>
      <c r="R5869">
        <v>4</v>
      </c>
      <c r="S5869">
        <v>4</v>
      </c>
      <c r="T5869" s="1">
        <v>44786</v>
      </c>
      <c r="U5869" t="str">
        <f t="shared" si="455"/>
        <v>Mini Chips Ahoy - Go Paks</v>
      </c>
      <c r="V5869" t="str">
        <f t="shared" si="456"/>
        <v>Cell is Blank - Dis-regard</v>
      </c>
      <c r="W5869" t="s">
        <v>43</v>
      </c>
      <c r="X5869" t="b">
        <f t="shared" si="458"/>
        <v>1</v>
      </c>
      <c r="Y5869">
        <f t="shared" si="457"/>
        <v>4</v>
      </c>
      <c r="Z5869" s="2">
        <f t="shared" si="459"/>
        <v>2.6666666666666665</v>
      </c>
      <c r="AA5869" t="s">
        <v>633</v>
      </c>
      <c r="AB5869" t="s">
        <v>492</v>
      </c>
      <c r="AD5869" t="s">
        <v>40</v>
      </c>
      <c r="AE5869" t="s">
        <v>857</v>
      </c>
      <c r="AF5869">
        <v>2022</v>
      </c>
    </row>
    <row r="5870" spans="1:32" x14ac:dyDescent="0.25">
      <c r="A5870" t="s">
        <v>29</v>
      </c>
      <c r="B5870" t="s">
        <v>394</v>
      </c>
      <c r="C5870" t="s">
        <v>395</v>
      </c>
      <c r="D5870" t="s">
        <v>396</v>
      </c>
      <c r="E5870">
        <f>_xlfn.XLOOKUP(Table1[[#This Row],[Location]],'Location analysis'!A:A,'Location analysis'!B:B)</f>
        <v>40.416893999999999</v>
      </c>
      <c r="F5870">
        <f>_xlfn.XLOOKUP(Table1[[#This Row],[Location]],'Location analysis'!A:A,'Location analysis'!C:C)</f>
        <v>-74.420399000000003</v>
      </c>
      <c r="G5870" t="s">
        <v>485</v>
      </c>
      <c r="H5870" t="s">
        <v>43</v>
      </c>
      <c r="I5870">
        <v>15519251946</v>
      </c>
      <c r="J5870" t="s">
        <v>856</v>
      </c>
      <c r="K5870" t="s">
        <v>51</v>
      </c>
      <c r="L5870">
        <v>136</v>
      </c>
      <c r="M5870">
        <v>2</v>
      </c>
      <c r="N5870">
        <v>1</v>
      </c>
      <c r="O5870">
        <v>136</v>
      </c>
      <c r="P5870">
        <v>2</v>
      </c>
      <c r="Q5870">
        <v>1</v>
      </c>
      <c r="R5870">
        <v>2</v>
      </c>
      <c r="S5870">
        <v>2</v>
      </c>
      <c r="T5870" s="1">
        <v>44786</v>
      </c>
      <c r="U5870" t="str">
        <f t="shared" si="455"/>
        <v>Keto Bar - Creamy Peanut Butter Chocolate</v>
      </c>
      <c r="V5870" t="str">
        <f t="shared" si="456"/>
        <v>Food</v>
      </c>
      <c r="W5870" t="s">
        <v>43</v>
      </c>
      <c r="X5870" t="b">
        <f t="shared" si="458"/>
        <v>1</v>
      </c>
      <c r="Y5870">
        <f t="shared" si="457"/>
        <v>2</v>
      </c>
      <c r="Z5870" s="2">
        <f t="shared" si="459"/>
        <v>1.3333333333333333</v>
      </c>
      <c r="AA5870" t="s">
        <v>486</v>
      </c>
      <c r="AB5870" t="s">
        <v>487</v>
      </c>
      <c r="AD5870" t="s">
        <v>40</v>
      </c>
      <c r="AE5870" t="s">
        <v>857</v>
      </c>
      <c r="AF5870">
        <v>2022</v>
      </c>
    </row>
    <row r="5871" spans="1:32" x14ac:dyDescent="0.25">
      <c r="A5871" t="s">
        <v>29</v>
      </c>
      <c r="B5871" t="s">
        <v>394</v>
      </c>
      <c r="C5871" t="s">
        <v>395</v>
      </c>
      <c r="D5871" t="s">
        <v>396</v>
      </c>
      <c r="E5871">
        <f>_xlfn.XLOOKUP(Table1[[#This Row],[Location]],'Location analysis'!A:A,'Location analysis'!B:B)</f>
        <v>40.416893999999999</v>
      </c>
      <c r="F5871">
        <f>_xlfn.XLOOKUP(Table1[[#This Row],[Location]],'Location analysis'!A:A,'Location analysis'!C:C)</f>
        <v>-74.420399000000003</v>
      </c>
      <c r="G5871" t="s">
        <v>727</v>
      </c>
      <c r="H5871" t="s">
        <v>43</v>
      </c>
      <c r="I5871">
        <v>15519442091</v>
      </c>
      <c r="J5871" t="s">
        <v>856</v>
      </c>
      <c r="K5871" t="s">
        <v>51</v>
      </c>
      <c r="L5871">
        <v>161</v>
      </c>
      <c r="M5871">
        <v>3</v>
      </c>
      <c r="N5871">
        <v>1</v>
      </c>
      <c r="O5871">
        <v>161</v>
      </c>
      <c r="P5871">
        <v>3</v>
      </c>
      <c r="Q5871">
        <v>1</v>
      </c>
      <c r="R5871">
        <v>3</v>
      </c>
      <c r="S5871">
        <v>3</v>
      </c>
      <c r="T5871" s="1">
        <v>44786</v>
      </c>
      <c r="U5871" t="str">
        <f t="shared" si="455"/>
        <v>Pringles - Cheddar Cheese</v>
      </c>
      <c r="V5871" t="str">
        <f t="shared" si="456"/>
        <v>Food</v>
      </c>
      <c r="W5871" t="s">
        <v>43</v>
      </c>
      <c r="X5871" t="b">
        <f t="shared" si="458"/>
        <v>1</v>
      </c>
      <c r="Y5871">
        <f t="shared" si="457"/>
        <v>3</v>
      </c>
      <c r="Z5871" s="2">
        <f t="shared" si="459"/>
        <v>2</v>
      </c>
      <c r="AA5871" t="s">
        <v>728</v>
      </c>
      <c r="AB5871" t="s">
        <v>233</v>
      </c>
      <c r="AD5871" t="s">
        <v>40</v>
      </c>
      <c r="AE5871" t="s">
        <v>857</v>
      </c>
      <c r="AF5871">
        <v>2022</v>
      </c>
    </row>
    <row r="5872" spans="1:32" x14ac:dyDescent="0.25">
      <c r="A5872" t="s">
        <v>29</v>
      </c>
      <c r="B5872" t="s">
        <v>394</v>
      </c>
      <c r="C5872" t="s">
        <v>395</v>
      </c>
      <c r="D5872" t="s">
        <v>396</v>
      </c>
      <c r="E5872">
        <f>_xlfn.XLOOKUP(Table1[[#This Row],[Location]],'Location analysis'!A:A,'Location analysis'!B:B)</f>
        <v>40.416893999999999</v>
      </c>
      <c r="F5872">
        <f>_xlfn.XLOOKUP(Table1[[#This Row],[Location]],'Location analysis'!A:A,'Location analysis'!C:C)</f>
        <v>-74.420399000000003</v>
      </c>
      <c r="G5872" t="s">
        <v>463</v>
      </c>
      <c r="H5872" t="s">
        <v>34</v>
      </c>
      <c r="I5872">
        <v>15519446324</v>
      </c>
      <c r="J5872" t="s">
        <v>856</v>
      </c>
      <c r="K5872" t="s">
        <v>51</v>
      </c>
      <c r="L5872">
        <v>148</v>
      </c>
      <c r="M5872">
        <v>3</v>
      </c>
      <c r="N5872">
        <v>1</v>
      </c>
      <c r="O5872">
        <v>148</v>
      </c>
      <c r="P5872">
        <v>3</v>
      </c>
      <c r="Q5872">
        <v>1</v>
      </c>
      <c r="R5872">
        <v>3</v>
      </c>
      <c r="S5872">
        <v>3</v>
      </c>
      <c r="T5872" s="1">
        <v>44786</v>
      </c>
      <c r="U5872" t="str">
        <f t="shared" si="455"/>
        <v>Starbucks Refresher - Real Coconut Water</v>
      </c>
      <c r="V5872" t="str">
        <f t="shared" si="456"/>
        <v>Carbonated</v>
      </c>
      <c r="W5872" t="s">
        <v>34</v>
      </c>
      <c r="X5872" t="b">
        <f t="shared" si="458"/>
        <v>1</v>
      </c>
      <c r="Y5872">
        <f t="shared" si="457"/>
        <v>3</v>
      </c>
      <c r="Z5872" s="2">
        <f t="shared" si="459"/>
        <v>2</v>
      </c>
      <c r="AA5872" t="s">
        <v>464</v>
      </c>
      <c r="AB5872" t="s">
        <v>465</v>
      </c>
      <c r="AD5872" t="s">
        <v>40</v>
      </c>
      <c r="AE5872" t="s">
        <v>857</v>
      </c>
      <c r="AF5872">
        <v>2022</v>
      </c>
    </row>
    <row r="5873" spans="1:32" x14ac:dyDescent="0.25">
      <c r="A5873" t="s">
        <v>29</v>
      </c>
      <c r="B5873" t="s">
        <v>394</v>
      </c>
      <c r="C5873" t="s">
        <v>395</v>
      </c>
      <c r="D5873" t="s">
        <v>396</v>
      </c>
      <c r="E5873">
        <f>_xlfn.XLOOKUP(Table1[[#This Row],[Location]],'Location analysis'!A:A,'Location analysis'!B:B)</f>
        <v>40.416893999999999</v>
      </c>
      <c r="F5873">
        <f>_xlfn.XLOOKUP(Table1[[#This Row],[Location]],'Location analysis'!A:A,'Location analysis'!C:C)</f>
        <v>-74.420399000000003</v>
      </c>
      <c r="G5873" t="s">
        <v>463</v>
      </c>
      <c r="H5873" t="s">
        <v>34</v>
      </c>
      <c r="I5873">
        <v>15519476427</v>
      </c>
      <c r="J5873" t="s">
        <v>856</v>
      </c>
      <c r="K5873" t="s">
        <v>36</v>
      </c>
      <c r="L5873">
        <v>148</v>
      </c>
      <c r="M5873">
        <v>3</v>
      </c>
      <c r="N5873">
        <v>1</v>
      </c>
      <c r="O5873">
        <v>148</v>
      </c>
      <c r="P5873">
        <v>3</v>
      </c>
      <c r="Q5873">
        <v>1</v>
      </c>
      <c r="R5873">
        <v>3</v>
      </c>
      <c r="S5873">
        <v>3</v>
      </c>
      <c r="T5873" s="1">
        <v>44786</v>
      </c>
      <c r="U5873" t="str">
        <f t="shared" si="455"/>
        <v>Starbucks Refresher - Real Coconut Water</v>
      </c>
      <c r="V5873" t="str">
        <f t="shared" si="456"/>
        <v>Carbonated</v>
      </c>
      <c r="W5873" t="s">
        <v>34</v>
      </c>
      <c r="X5873" t="b">
        <f t="shared" si="458"/>
        <v>1</v>
      </c>
      <c r="Y5873">
        <f t="shared" si="457"/>
        <v>3</v>
      </c>
      <c r="Z5873" s="2">
        <f t="shared" si="459"/>
        <v>2</v>
      </c>
      <c r="AA5873" t="s">
        <v>464</v>
      </c>
      <c r="AB5873" t="s">
        <v>465</v>
      </c>
      <c r="AD5873" t="s">
        <v>40</v>
      </c>
      <c r="AE5873" t="s">
        <v>857</v>
      </c>
      <c r="AF5873">
        <v>2022</v>
      </c>
    </row>
    <row r="5874" spans="1:32" x14ac:dyDescent="0.25">
      <c r="A5874" t="s">
        <v>29</v>
      </c>
      <c r="B5874" t="s">
        <v>394</v>
      </c>
      <c r="C5874" t="s">
        <v>395</v>
      </c>
      <c r="D5874" t="s">
        <v>396</v>
      </c>
      <c r="E5874">
        <f>_xlfn.XLOOKUP(Table1[[#This Row],[Location]],'Location analysis'!A:A,'Location analysis'!B:B)</f>
        <v>40.416893999999999</v>
      </c>
      <c r="F5874">
        <f>_xlfn.XLOOKUP(Table1[[#This Row],[Location]],'Location analysis'!A:A,'Location analysis'!C:C)</f>
        <v>-74.420399000000003</v>
      </c>
      <c r="G5874" t="s">
        <v>84</v>
      </c>
      <c r="H5874" t="s">
        <v>43</v>
      </c>
      <c r="I5874">
        <v>15519496399</v>
      </c>
      <c r="J5874" t="s">
        <v>856</v>
      </c>
      <c r="K5874" t="s">
        <v>51</v>
      </c>
      <c r="L5874">
        <v>131</v>
      </c>
      <c r="M5874">
        <v>2</v>
      </c>
      <c r="N5874">
        <v>1</v>
      </c>
      <c r="O5874">
        <v>131</v>
      </c>
      <c r="P5874">
        <v>2</v>
      </c>
      <c r="Q5874">
        <v>1</v>
      </c>
      <c r="R5874">
        <v>2</v>
      </c>
      <c r="S5874">
        <v>2</v>
      </c>
      <c r="T5874" s="1">
        <v>44786</v>
      </c>
      <c r="U5874" t="str">
        <f t="shared" si="455"/>
        <v>Wonderful Pistachios - Variety</v>
      </c>
      <c r="V5874" t="str">
        <f t="shared" si="456"/>
        <v>Food</v>
      </c>
      <c r="W5874" t="s">
        <v>43</v>
      </c>
      <c r="X5874" t="b">
        <f t="shared" si="458"/>
        <v>1</v>
      </c>
      <c r="Y5874">
        <f t="shared" si="457"/>
        <v>2</v>
      </c>
      <c r="Z5874" s="2">
        <f t="shared" si="459"/>
        <v>1.3333333333333333</v>
      </c>
      <c r="AA5874" t="s">
        <v>85</v>
      </c>
      <c r="AB5874" t="s">
        <v>86</v>
      </c>
      <c r="AD5874" t="s">
        <v>40</v>
      </c>
      <c r="AE5874" t="s">
        <v>857</v>
      </c>
      <c r="AF5874">
        <v>2022</v>
      </c>
    </row>
    <row r="5875" spans="1:32" x14ac:dyDescent="0.25">
      <c r="A5875" t="s">
        <v>29</v>
      </c>
      <c r="B5875" t="s">
        <v>394</v>
      </c>
      <c r="C5875" t="s">
        <v>395</v>
      </c>
      <c r="D5875" t="s">
        <v>396</v>
      </c>
      <c r="E5875">
        <f>_xlfn.XLOOKUP(Table1[[#This Row],[Location]],'Location analysis'!A:A,'Location analysis'!B:B)</f>
        <v>40.416893999999999</v>
      </c>
      <c r="F5875">
        <f>_xlfn.XLOOKUP(Table1[[#This Row],[Location]],'Location analysis'!A:A,'Location analysis'!C:C)</f>
        <v>-74.420399000000003</v>
      </c>
      <c r="G5875" t="s">
        <v>397</v>
      </c>
      <c r="H5875" t="s">
        <v>49</v>
      </c>
      <c r="I5875">
        <v>15519574153</v>
      </c>
      <c r="J5875" t="s">
        <v>856</v>
      </c>
      <c r="K5875" t="s">
        <v>36</v>
      </c>
      <c r="L5875">
        <v>146</v>
      </c>
      <c r="M5875">
        <v>3.5</v>
      </c>
      <c r="N5875">
        <v>1</v>
      </c>
      <c r="O5875">
        <v>146</v>
      </c>
      <c r="P5875">
        <v>3.5</v>
      </c>
      <c r="Q5875">
        <v>1</v>
      </c>
      <c r="R5875">
        <v>3.5</v>
      </c>
      <c r="S5875">
        <v>3.5</v>
      </c>
      <c r="T5875" s="1">
        <v>44786</v>
      </c>
      <c r="U5875" t="str">
        <f t="shared" si="455"/>
        <v>Starbucks Doubleshot Energy - Mocha</v>
      </c>
      <c r="V5875" t="str">
        <f t="shared" si="456"/>
        <v>Non Carbonated</v>
      </c>
      <c r="W5875" t="s">
        <v>49</v>
      </c>
      <c r="X5875" t="b">
        <f t="shared" si="458"/>
        <v>1</v>
      </c>
      <c r="Y5875">
        <f t="shared" si="457"/>
        <v>3.5</v>
      </c>
      <c r="Z5875" s="2">
        <f t="shared" si="459"/>
        <v>2.3333333333333335</v>
      </c>
      <c r="AA5875" t="s">
        <v>398</v>
      </c>
      <c r="AB5875" t="s">
        <v>399</v>
      </c>
      <c r="AD5875" t="s">
        <v>40</v>
      </c>
      <c r="AE5875" t="s">
        <v>857</v>
      </c>
      <c r="AF5875">
        <v>2022</v>
      </c>
    </row>
    <row r="5876" spans="1:32" x14ac:dyDescent="0.25">
      <c r="A5876" t="s">
        <v>29</v>
      </c>
      <c r="B5876" t="s">
        <v>67</v>
      </c>
      <c r="C5876" t="s">
        <v>68</v>
      </c>
      <c r="D5876" t="s">
        <v>69</v>
      </c>
      <c r="E5876">
        <f>_xlfn.XLOOKUP(Table1[[#This Row],[Location]],'Location analysis'!A:A,'Location analysis'!B:B)</f>
        <v>40.435699999999997</v>
      </c>
      <c r="F5876">
        <f>_xlfn.XLOOKUP(Table1[[#This Row],[Location]],'Location analysis'!A:A,'Location analysis'!C:C)</f>
        <v>-74.125200000000007</v>
      </c>
      <c r="G5876" t="s">
        <v>111</v>
      </c>
      <c r="H5876" t="s">
        <v>43</v>
      </c>
      <c r="I5876">
        <v>15519775495</v>
      </c>
      <c r="J5876" t="s">
        <v>856</v>
      </c>
      <c r="K5876" t="s">
        <v>51</v>
      </c>
      <c r="L5876">
        <v>139</v>
      </c>
      <c r="M5876">
        <v>1.5</v>
      </c>
      <c r="N5876">
        <v>1</v>
      </c>
      <c r="O5876">
        <v>139</v>
      </c>
      <c r="P5876">
        <v>1.5</v>
      </c>
      <c r="Q5876">
        <v>1</v>
      </c>
      <c r="R5876">
        <v>1.5</v>
      </c>
      <c r="S5876">
        <v>1.5</v>
      </c>
      <c r="T5876" s="1">
        <v>44786</v>
      </c>
      <c r="U5876" t="str">
        <f t="shared" si="455"/>
        <v>Jack Links Beef Steak Original</v>
      </c>
      <c r="V5876" t="str">
        <f t="shared" si="456"/>
        <v>Food</v>
      </c>
      <c r="W5876" t="s">
        <v>43</v>
      </c>
      <c r="X5876" t="b">
        <f t="shared" si="458"/>
        <v>1</v>
      </c>
      <c r="Y5876">
        <f t="shared" si="457"/>
        <v>1.5</v>
      </c>
      <c r="Z5876" s="2">
        <f t="shared" si="459"/>
        <v>1</v>
      </c>
      <c r="AA5876" t="s">
        <v>111</v>
      </c>
      <c r="AD5876" t="s">
        <v>40</v>
      </c>
      <c r="AE5876" t="s">
        <v>857</v>
      </c>
      <c r="AF5876">
        <v>2022</v>
      </c>
    </row>
    <row r="5877" spans="1:32" x14ac:dyDescent="0.25">
      <c r="A5877" t="s">
        <v>29</v>
      </c>
      <c r="B5877" t="s">
        <v>67</v>
      </c>
      <c r="C5877" t="s">
        <v>68</v>
      </c>
      <c r="D5877" t="s">
        <v>69</v>
      </c>
      <c r="E5877">
        <f>_xlfn.XLOOKUP(Table1[[#This Row],[Location]],'Location analysis'!A:A,'Location analysis'!B:B)</f>
        <v>40.435699999999997</v>
      </c>
      <c r="F5877">
        <f>_xlfn.XLOOKUP(Table1[[#This Row],[Location]],'Location analysis'!A:A,'Location analysis'!C:C)</f>
        <v>-74.125200000000007</v>
      </c>
      <c r="G5877" t="s">
        <v>100</v>
      </c>
      <c r="H5877" t="s">
        <v>43</v>
      </c>
      <c r="I5877">
        <v>15519790065</v>
      </c>
      <c r="J5877" t="s">
        <v>856</v>
      </c>
      <c r="K5877" t="s">
        <v>51</v>
      </c>
      <c r="L5877">
        <v>122</v>
      </c>
      <c r="M5877">
        <v>1.5</v>
      </c>
      <c r="N5877">
        <v>1</v>
      </c>
      <c r="O5877">
        <v>122</v>
      </c>
      <c r="P5877">
        <v>1.5</v>
      </c>
      <c r="Q5877">
        <v>1</v>
      </c>
      <c r="R5877">
        <v>1.5</v>
      </c>
      <c r="S5877">
        <v>1.5</v>
      </c>
      <c r="T5877" s="1">
        <v>44786</v>
      </c>
      <c r="U5877" t="str">
        <f t="shared" si="455"/>
        <v>Cheetos - Fleming Hot Crunchy</v>
      </c>
      <c r="V5877" t="str">
        <f t="shared" si="456"/>
        <v>Food</v>
      </c>
      <c r="W5877" t="s">
        <v>43</v>
      </c>
      <c r="X5877" t="b">
        <f t="shared" si="458"/>
        <v>1</v>
      </c>
      <c r="Y5877">
        <f t="shared" si="457"/>
        <v>1.5</v>
      </c>
      <c r="Z5877" s="2">
        <f t="shared" si="459"/>
        <v>1</v>
      </c>
      <c r="AA5877" t="s">
        <v>101</v>
      </c>
      <c r="AB5877" t="s">
        <v>102</v>
      </c>
      <c r="AD5877" t="s">
        <v>40</v>
      </c>
      <c r="AE5877" t="s">
        <v>857</v>
      </c>
      <c r="AF5877">
        <v>2022</v>
      </c>
    </row>
    <row r="5878" spans="1:32" x14ac:dyDescent="0.25">
      <c r="A5878" t="s">
        <v>29</v>
      </c>
      <c r="B5878" t="s">
        <v>30</v>
      </c>
      <c r="C5878" t="s">
        <v>31</v>
      </c>
      <c r="D5878" t="s">
        <v>32</v>
      </c>
      <c r="E5878">
        <f>_xlfn.XLOOKUP(Table1[[#This Row],[Location]],'Location analysis'!A:A,'Location analysis'!B:B)</f>
        <v>40.423690999999998</v>
      </c>
      <c r="F5878">
        <f>_xlfn.XLOOKUP(Table1[[#This Row],[Location]],'Location analysis'!A:A,'Location analysis'!C:C)</f>
        <v>-74.380831999999998</v>
      </c>
      <c r="G5878" t="s">
        <v>84</v>
      </c>
      <c r="H5878" t="s">
        <v>43</v>
      </c>
      <c r="I5878">
        <v>15519974284</v>
      </c>
      <c r="J5878" t="s">
        <v>856</v>
      </c>
      <c r="K5878" t="s">
        <v>36</v>
      </c>
      <c r="L5878">
        <v>133</v>
      </c>
      <c r="M5878">
        <v>2</v>
      </c>
      <c r="N5878">
        <v>1</v>
      </c>
      <c r="O5878">
        <v>133</v>
      </c>
      <c r="P5878">
        <v>2</v>
      </c>
      <c r="Q5878">
        <v>1</v>
      </c>
      <c r="R5878">
        <v>2</v>
      </c>
      <c r="S5878">
        <v>2</v>
      </c>
      <c r="T5878" s="1">
        <v>44786</v>
      </c>
      <c r="U5878" t="str">
        <f t="shared" si="455"/>
        <v>Wonderful Pistachios - Variety</v>
      </c>
      <c r="V5878" t="str">
        <f t="shared" si="456"/>
        <v>Food</v>
      </c>
      <c r="W5878" t="s">
        <v>43</v>
      </c>
      <c r="X5878" t="b">
        <f t="shared" si="458"/>
        <v>1</v>
      </c>
      <c r="Y5878">
        <f t="shared" si="457"/>
        <v>2</v>
      </c>
      <c r="Z5878" s="2">
        <f t="shared" si="459"/>
        <v>1.3333333333333333</v>
      </c>
      <c r="AA5878" t="s">
        <v>85</v>
      </c>
      <c r="AB5878" t="s">
        <v>86</v>
      </c>
      <c r="AD5878" t="s">
        <v>40</v>
      </c>
      <c r="AE5878" t="s">
        <v>857</v>
      </c>
      <c r="AF5878">
        <v>2022</v>
      </c>
    </row>
    <row r="5879" spans="1:32" x14ac:dyDescent="0.25">
      <c r="A5879" t="s">
        <v>29</v>
      </c>
      <c r="B5879" t="s">
        <v>394</v>
      </c>
      <c r="C5879" t="s">
        <v>395</v>
      </c>
      <c r="D5879" t="s">
        <v>396</v>
      </c>
      <c r="E5879">
        <f>_xlfn.XLOOKUP(Table1[[#This Row],[Location]],'Location analysis'!A:A,'Location analysis'!B:B)</f>
        <v>40.416893999999999</v>
      </c>
      <c r="F5879">
        <f>_xlfn.XLOOKUP(Table1[[#This Row],[Location]],'Location analysis'!A:A,'Location analysis'!C:C)</f>
        <v>-74.420399000000003</v>
      </c>
      <c r="G5879" t="s">
        <v>192</v>
      </c>
      <c r="H5879" t="s">
        <v>43</v>
      </c>
      <c r="I5879">
        <v>15520208306</v>
      </c>
      <c r="J5879" t="s">
        <v>856</v>
      </c>
      <c r="K5879" t="s">
        <v>51</v>
      </c>
      <c r="L5879">
        <v>121</v>
      </c>
      <c r="M5879">
        <v>1.5</v>
      </c>
      <c r="N5879">
        <v>1</v>
      </c>
      <c r="O5879">
        <v>121</v>
      </c>
      <c r="P5879">
        <v>1.5</v>
      </c>
      <c r="Q5879">
        <v>1</v>
      </c>
      <c r="R5879">
        <v>1.5</v>
      </c>
      <c r="S5879">
        <v>1.5</v>
      </c>
      <c r="T5879" s="1">
        <v>44786</v>
      </c>
      <c r="U5879" t="str">
        <f t="shared" si="455"/>
        <v>CheezIt - Original</v>
      </c>
      <c r="V5879" t="str">
        <f t="shared" si="456"/>
        <v>Food</v>
      </c>
      <c r="W5879" t="s">
        <v>43</v>
      </c>
      <c r="X5879" t="b">
        <f t="shared" si="458"/>
        <v>1</v>
      </c>
      <c r="Y5879">
        <f t="shared" si="457"/>
        <v>1.5</v>
      </c>
      <c r="Z5879" s="2">
        <f t="shared" si="459"/>
        <v>1</v>
      </c>
      <c r="AA5879" t="s">
        <v>193</v>
      </c>
      <c r="AB5879" t="s">
        <v>150</v>
      </c>
      <c r="AD5879" t="s">
        <v>40</v>
      </c>
      <c r="AE5879" t="s">
        <v>857</v>
      </c>
      <c r="AF5879">
        <v>2022</v>
      </c>
    </row>
    <row r="5880" spans="1:32" x14ac:dyDescent="0.25">
      <c r="A5880" t="s">
        <v>29</v>
      </c>
      <c r="B5880" t="s">
        <v>30</v>
      </c>
      <c r="C5880" t="s">
        <v>31</v>
      </c>
      <c r="D5880" t="s">
        <v>32</v>
      </c>
      <c r="E5880">
        <f>_xlfn.XLOOKUP(Table1[[#This Row],[Location]],'Location analysis'!A:A,'Location analysis'!B:B)</f>
        <v>40.423690999999998</v>
      </c>
      <c r="F5880">
        <f>_xlfn.XLOOKUP(Table1[[#This Row],[Location]],'Location analysis'!A:A,'Location analysis'!C:C)</f>
        <v>-74.380831999999998</v>
      </c>
      <c r="G5880" t="s">
        <v>70</v>
      </c>
      <c r="H5880" t="s">
        <v>34</v>
      </c>
      <c r="I5880">
        <v>15520219484</v>
      </c>
      <c r="J5880" t="s">
        <v>856</v>
      </c>
      <c r="K5880" t="s">
        <v>36</v>
      </c>
      <c r="L5880">
        <v>147</v>
      </c>
      <c r="M5880">
        <v>3</v>
      </c>
      <c r="N5880">
        <v>1</v>
      </c>
      <c r="O5880">
        <v>147</v>
      </c>
      <c r="P5880">
        <v>3</v>
      </c>
      <c r="Q5880">
        <v>1</v>
      </c>
      <c r="R5880">
        <v>3</v>
      </c>
      <c r="S5880">
        <v>3</v>
      </c>
      <c r="T5880" s="1">
        <v>44786</v>
      </c>
      <c r="U5880" t="str">
        <f t="shared" si="455"/>
        <v>Monster Energy Original</v>
      </c>
      <c r="V5880" t="str">
        <f t="shared" si="456"/>
        <v>Carbonated</v>
      </c>
      <c r="W5880" t="s">
        <v>34</v>
      </c>
      <c r="X5880" t="b">
        <f t="shared" si="458"/>
        <v>1</v>
      </c>
      <c r="Y5880">
        <f t="shared" si="457"/>
        <v>3</v>
      </c>
      <c r="Z5880" s="2">
        <f t="shared" si="459"/>
        <v>2</v>
      </c>
      <c r="AA5880" t="s">
        <v>70</v>
      </c>
      <c r="AD5880" t="s">
        <v>40</v>
      </c>
      <c r="AE5880" t="s">
        <v>857</v>
      </c>
      <c r="AF5880">
        <v>2022</v>
      </c>
    </row>
    <row r="5881" spans="1:32" x14ac:dyDescent="0.25">
      <c r="A5881" t="s">
        <v>29</v>
      </c>
      <c r="B5881" t="s">
        <v>394</v>
      </c>
      <c r="C5881" t="s">
        <v>395</v>
      </c>
      <c r="D5881" t="s">
        <v>396</v>
      </c>
      <c r="E5881">
        <f>_xlfn.XLOOKUP(Table1[[#This Row],[Location]],'Location analysis'!A:A,'Location analysis'!B:B)</f>
        <v>40.416893999999999</v>
      </c>
      <c r="F5881">
        <f>_xlfn.XLOOKUP(Table1[[#This Row],[Location]],'Location analysis'!A:A,'Location analysis'!C:C)</f>
        <v>-74.420399000000003</v>
      </c>
      <c r="G5881" t="s">
        <v>681</v>
      </c>
      <c r="H5881" t="s">
        <v>43</v>
      </c>
      <c r="I5881">
        <v>15520310587</v>
      </c>
      <c r="J5881" t="s">
        <v>856</v>
      </c>
      <c r="K5881" t="s">
        <v>36</v>
      </c>
      <c r="L5881">
        <v>114</v>
      </c>
      <c r="M5881">
        <v>2.5</v>
      </c>
      <c r="N5881">
        <v>1</v>
      </c>
      <c r="O5881">
        <v>114</v>
      </c>
      <c r="P5881">
        <v>2.5</v>
      </c>
      <c r="Q5881">
        <v>1</v>
      </c>
      <c r="R5881">
        <v>2.5</v>
      </c>
      <c r="S5881">
        <v>2.5</v>
      </c>
      <c r="T5881" s="1">
        <v>44786</v>
      </c>
      <c r="U5881" t="str">
        <f t="shared" si="455"/>
        <v>Snyder's of Hanover Pretzel Pieces - Cheddar</v>
      </c>
      <c r="V5881" t="str">
        <f t="shared" si="456"/>
        <v>Food</v>
      </c>
      <c r="W5881" t="s">
        <v>43</v>
      </c>
      <c r="X5881" t="b">
        <f t="shared" si="458"/>
        <v>1</v>
      </c>
      <c r="Y5881">
        <f t="shared" si="457"/>
        <v>2.5</v>
      </c>
      <c r="Z5881" s="2">
        <f t="shared" si="459"/>
        <v>1.6666666666666667</v>
      </c>
      <c r="AA5881" t="s">
        <v>591</v>
      </c>
      <c r="AB5881" t="s">
        <v>614</v>
      </c>
      <c r="AD5881" t="s">
        <v>40</v>
      </c>
      <c r="AE5881" t="s">
        <v>857</v>
      </c>
      <c r="AF5881">
        <v>2022</v>
      </c>
    </row>
    <row r="5882" spans="1:32" x14ac:dyDescent="0.25">
      <c r="A5882" t="s">
        <v>29</v>
      </c>
      <c r="B5882" t="s">
        <v>46</v>
      </c>
      <c r="C5882" t="s">
        <v>31</v>
      </c>
      <c r="D5882" t="s">
        <v>47</v>
      </c>
      <c r="E5882">
        <f>_xlfn.XLOOKUP(Table1[[#This Row],[Location]],'Location analysis'!A:A,'Location analysis'!B:B)</f>
        <v>40.423690999999998</v>
      </c>
      <c r="F5882">
        <f>_xlfn.XLOOKUP(Table1[[#This Row],[Location]],'Location analysis'!A:A,'Location analysis'!C:C)</f>
        <v>-74.380831999999998</v>
      </c>
      <c r="G5882" t="s">
        <v>81</v>
      </c>
      <c r="H5882" t="s">
        <v>43</v>
      </c>
      <c r="I5882">
        <v>15520278093</v>
      </c>
      <c r="J5882" t="s">
        <v>856</v>
      </c>
      <c r="K5882" t="s">
        <v>36</v>
      </c>
      <c r="L5882">
        <v>130</v>
      </c>
      <c r="M5882">
        <v>2</v>
      </c>
      <c r="N5882">
        <v>1</v>
      </c>
      <c r="O5882">
        <v>130</v>
      </c>
      <c r="P5882">
        <v>2</v>
      </c>
      <c r="Q5882">
        <v>1</v>
      </c>
      <c r="R5882">
        <v>2</v>
      </c>
      <c r="S5882">
        <v>2</v>
      </c>
      <c r="T5882" s="1">
        <v>44786</v>
      </c>
      <c r="U5882" t="str">
        <f t="shared" si="455"/>
        <v>KitKat - Crisp Wafers</v>
      </c>
      <c r="V5882" t="str">
        <f t="shared" si="456"/>
        <v>Food</v>
      </c>
      <c r="W5882" t="s">
        <v>43</v>
      </c>
      <c r="X5882" t="b">
        <f t="shared" si="458"/>
        <v>1</v>
      </c>
      <c r="Y5882">
        <f t="shared" si="457"/>
        <v>2</v>
      </c>
      <c r="Z5882" s="2">
        <f t="shared" si="459"/>
        <v>1.3333333333333333</v>
      </c>
      <c r="AA5882" t="s">
        <v>82</v>
      </c>
      <c r="AB5882" t="s">
        <v>83</v>
      </c>
      <c r="AD5882" t="s">
        <v>40</v>
      </c>
      <c r="AE5882" t="s">
        <v>857</v>
      </c>
      <c r="AF5882">
        <v>2022</v>
      </c>
    </row>
    <row r="5883" spans="1:32" x14ac:dyDescent="0.25">
      <c r="A5883" t="s">
        <v>29</v>
      </c>
      <c r="B5883" t="s">
        <v>46</v>
      </c>
      <c r="C5883" t="s">
        <v>31</v>
      </c>
      <c r="D5883" t="s">
        <v>47</v>
      </c>
      <c r="E5883">
        <f>_xlfn.XLOOKUP(Table1[[#This Row],[Location]],'Location analysis'!A:A,'Location analysis'!B:B)</f>
        <v>40.423690999999998</v>
      </c>
      <c r="F5883">
        <f>_xlfn.XLOOKUP(Table1[[#This Row],[Location]],'Location analysis'!A:A,'Location analysis'!C:C)</f>
        <v>-74.380831999999998</v>
      </c>
      <c r="G5883" t="s">
        <v>160</v>
      </c>
      <c r="H5883" t="s">
        <v>49</v>
      </c>
      <c r="I5883">
        <v>15522059590</v>
      </c>
      <c r="J5883" t="s">
        <v>858</v>
      </c>
      <c r="K5883" t="s">
        <v>51</v>
      </c>
      <c r="L5883">
        <v>143</v>
      </c>
      <c r="M5883">
        <v>2.5</v>
      </c>
      <c r="N5883">
        <v>1</v>
      </c>
      <c r="O5883">
        <v>143</v>
      </c>
      <c r="P5883">
        <v>2.5</v>
      </c>
      <c r="Q5883">
        <v>1</v>
      </c>
      <c r="R5883">
        <v>2.5</v>
      </c>
      <c r="S5883">
        <v>2.5</v>
      </c>
      <c r="T5883" s="1">
        <v>44787</v>
      </c>
      <c r="U5883" t="str">
        <f t="shared" si="455"/>
        <v>Snapple Diet Tea - Peach Tea</v>
      </c>
      <c r="V5883" t="str">
        <f t="shared" si="456"/>
        <v>Non Carbonated</v>
      </c>
      <c r="W5883" t="s">
        <v>49</v>
      </c>
      <c r="X5883" t="b">
        <f t="shared" si="458"/>
        <v>1</v>
      </c>
      <c r="Y5883">
        <f t="shared" si="457"/>
        <v>2.5</v>
      </c>
      <c r="Z5883" s="2">
        <f t="shared" si="459"/>
        <v>1.6666666666666667</v>
      </c>
      <c r="AA5883" t="s">
        <v>75</v>
      </c>
      <c r="AB5883" t="s">
        <v>161</v>
      </c>
      <c r="AD5883" t="s">
        <v>54</v>
      </c>
      <c r="AE5883" t="s">
        <v>859</v>
      </c>
      <c r="AF5883">
        <v>2022</v>
      </c>
    </row>
    <row r="5884" spans="1:32" x14ac:dyDescent="0.25">
      <c r="A5884" t="s">
        <v>29</v>
      </c>
      <c r="B5884" t="s">
        <v>46</v>
      </c>
      <c r="C5884" t="s">
        <v>31</v>
      </c>
      <c r="D5884" t="s">
        <v>47</v>
      </c>
      <c r="E5884">
        <f>_xlfn.XLOOKUP(Table1[[#This Row],[Location]],'Location analysis'!A:A,'Location analysis'!B:B)</f>
        <v>40.423690999999998</v>
      </c>
      <c r="F5884">
        <f>_xlfn.XLOOKUP(Table1[[#This Row],[Location]],'Location analysis'!A:A,'Location analysis'!C:C)</f>
        <v>-74.380831999999998</v>
      </c>
      <c r="G5884" t="s">
        <v>71</v>
      </c>
      <c r="H5884" t="s">
        <v>43</v>
      </c>
      <c r="I5884">
        <v>15522608837</v>
      </c>
      <c r="J5884" t="s">
        <v>858</v>
      </c>
      <c r="K5884" t="s">
        <v>51</v>
      </c>
      <c r="L5884">
        <v>135</v>
      </c>
      <c r="M5884">
        <v>2.5</v>
      </c>
      <c r="N5884">
        <v>1</v>
      </c>
      <c r="O5884">
        <v>135</v>
      </c>
      <c r="P5884">
        <v>2.5</v>
      </c>
      <c r="Q5884">
        <v>1</v>
      </c>
      <c r="R5884">
        <v>2.5</v>
      </c>
      <c r="S5884">
        <v>2.5</v>
      </c>
      <c r="T5884" s="1">
        <v>44787</v>
      </c>
      <c r="U5884" t="str">
        <f t="shared" si="455"/>
        <v>Seapoint Farms Dry Roasted Edamame - Wasabi</v>
      </c>
      <c r="V5884" t="str">
        <f t="shared" si="456"/>
        <v>Food</v>
      </c>
      <c r="W5884" t="s">
        <v>43</v>
      </c>
      <c r="X5884" t="b">
        <f t="shared" si="458"/>
        <v>1</v>
      </c>
      <c r="Y5884">
        <f t="shared" si="457"/>
        <v>2.5</v>
      </c>
      <c r="Z5884" s="2">
        <f t="shared" si="459"/>
        <v>1.6666666666666667</v>
      </c>
      <c r="AA5884" t="s">
        <v>72</v>
      </c>
      <c r="AB5884" t="s">
        <v>73</v>
      </c>
      <c r="AD5884" t="s">
        <v>54</v>
      </c>
      <c r="AE5884" t="s">
        <v>859</v>
      </c>
      <c r="AF5884">
        <v>2022</v>
      </c>
    </row>
    <row r="5885" spans="1:32" x14ac:dyDescent="0.25">
      <c r="A5885" t="s">
        <v>29</v>
      </c>
      <c r="B5885" t="s">
        <v>67</v>
      </c>
      <c r="C5885" t="s">
        <v>68</v>
      </c>
      <c r="D5885" t="s">
        <v>69</v>
      </c>
      <c r="E5885">
        <f>_xlfn.XLOOKUP(Table1[[#This Row],[Location]],'Location analysis'!A:A,'Location analysis'!B:B)</f>
        <v>40.435699999999997</v>
      </c>
      <c r="F5885">
        <f>_xlfn.XLOOKUP(Table1[[#This Row],[Location]],'Location analysis'!A:A,'Location analysis'!C:C)</f>
        <v>-74.125200000000007</v>
      </c>
      <c r="G5885" t="s">
        <v>100</v>
      </c>
      <c r="H5885" t="s">
        <v>43</v>
      </c>
      <c r="I5885">
        <v>15525144201</v>
      </c>
      <c r="J5885" t="s">
        <v>860</v>
      </c>
      <c r="K5885" t="s">
        <v>36</v>
      </c>
      <c r="L5885">
        <v>122</v>
      </c>
      <c r="M5885">
        <v>1.5</v>
      </c>
      <c r="N5885">
        <v>1</v>
      </c>
      <c r="O5885">
        <v>122</v>
      </c>
      <c r="P5885">
        <v>1.5</v>
      </c>
      <c r="Q5885">
        <v>1</v>
      </c>
      <c r="R5885">
        <v>1.5</v>
      </c>
      <c r="S5885">
        <v>1.5</v>
      </c>
      <c r="T5885" s="1">
        <v>44788</v>
      </c>
      <c r="U5885" t="str">
        <f t="shared" si="455"/>
        <v>Cheetos - Fleming Hot Crunchy</v>
      </c>
      <c r="V5885" t="str">
        <f t="shared" si="456"/>
        <v>Food</v>
      </c>
      <c r="W5885" t="s">
        <v>43</v>
      </c>
      <c r="X5885" t="b">
        <f t="shared" si="458"/>
        <v>1</v>
      </c>
      <c r="Y5885">
        <f t="shared" si="457"/>
        <v>1.5</v>
      </c>
      <c r="Z5885" s="2">
        <f t="shared" si="459"/>
        <v>1</v>
      </c>
      <c r="AA5885" t="s">
        <v>101</v>
      </c>
      <c r="AB5885" t="s">
        <v>102</v>
      </c>
      <c r="AD5885" t="s">
        <v>60</v>
      </c>
      <c r="AE5885" t="s">
        <v>861</v>
      </c>
      <c r="AF5885">
        <v>2022</v>
      </c>
    </row>
    <row r="5886" spans="1:32" x14ac:dyDescent="0.25">
      <c r="A5886" t="s">
        <v>29</v>
      </c>
      <c r="B5886" t="s">
        <v>394</v>
      </c>
      <c r="C5886" t="s">
        <v>395</v>
      </c>
      <c r="D5886" t="s">
        <v>396</v>
      </c>
      <c r="E5886">
        <f>_xlfn.XLOOKUP(Table1[[#This Row],[Location]],'Location analysis'!A:A,'Location analysis'!B:B)</f>
        <v>40.416893999999999</v>
      </c>
      <c r="F5886">
        <f>_xlfn.XLOOKUP(Table1[[#This Row],[Location]],'Location analysis'!A:A,'Location analysis'!C:C)</f>
        <v>-74.420399000000003</v>
      </c>
      <c r="G5886" t="s">
        <v>192</v>
      </c>
      <c r="H5886" t="s">
        <v>43</v>
      </c>
      <c r="I5886">
        <v>15525620721</v>
      </c>
      <c r="J5886" t="s">
        <v>860</v>
      </c>
      <c r="K5886" t="s">
        <v>36</v>
      </c>
      <c r="L5886">
        <v>121</v>
      </c>
      <c r="M5886">
        <v>1.5</v>
      </c>
      <c r="N5886">
        <v>1</v>
      </c>
      <c r="O5886">
        <v>121</v>
      </c>
      <c r="P5886">
        <v>1.5</v>
      </c>
      <c r="Q5886">
        <v>1</v>
      </c>
      <c r="R5886">
        <v>1.5</v>
      </c>
      <c r="S5886">
        <v>1.5</v>
      </c>
      <c r="T5886" s="1">
        <v>44788</v>
      </c>
      <c r="U5886" t="str">
        <f t="shared" si="455"/>
        <v>CheezIt - Original</v>
      </c>
      <c r="V5886" t="str">
        <f t="shared" si="456"/>
        <v>Food</v>
      </c>
      <c r="W5886" t="s">
        <v>43</v>
      </c>
      <c r="X5886" t="b">
        <f t="shared" si="458"/>
        <v>1</v>
      </c>
      <c r="Y5886">
        <f t="shared" si="457"/>
        <v>1.5</v>
      </c>
      <c r="Z5886" s="2">
        <f t="shared" si="459"/>
        <v>1</v>
      </c>
      <c r="AA5886" t="s">
        <v>193</v>
      </c>
      <c r="AB5886" t="s">
        <v>150</v>
      </c>
      <c r="AD5886" t="s">
        <v>60</v>
      </c>
      <c r="AE5886" t="s">
        <v>861</v>
      </c>
      <c r="AF5886">
        <v>2022</v>
      </c>
    </row>
    <row r="5887" spans="1:32" x14ac:dyDescent="0.25">
      <c r="A5887" t="s">
        <v>29</v>
      </c>
      <c r="B5887" t="s">
        <v>62</v>
      </c>
      <c r="C5887" t="s">
        <v>63</v>
      </c>
      <c r="D5887" t="s">
        <v>64</v>
      </c>
      <c r="E5887">
        <f>_xlfn.XLOOKUP(Table1[[#This Row],[Location]],'Location analysis'!A:A,'Location analysis'!B:B)</f>
        <v>40.091900000000003</v>
      </c>
      <c r="F5887">
        <f>_xlfn.XLOOKUP(Table1[[#This Row],[Location]],'Location analysis'!A:A,'Location analysis'!C:C)</f>
        <v>-74.358699999999999</v>
      </c>
      <c r="G5887" t="s">
        <v>384</v>
      </c>
      <c r="H5887" t="s">
        <v>43</v>
      </c>
      <c r="I5887">
        <v>15525932846</v>
      </c>
      <c r="J5887" t="s">
        <v>860</v>
      </c>
      <c r="K5887" t="s">
        <v>36</v>
      </c>
      <c r="L5887">
        <v>120</v>
      </c>
      <c r="M5887">
        <v>1.5</v>
      </c>
      <c r="N5887">
        <v>1</v>
      </c>
      <c r="O5887">
        <v>120</v>
      </c>
      <c r="P5887">
        <v>1.5</v>
      </c>
      <c r="Q5887">
        <v>1</v>
      </c>
      <c r="R5887">
        <v>1.5</v>
      </c>
      <c r="S5887">
        <v>1.5</v>
      </c>
      <c r="T5887" s="1">
        <v>44788</v>
      </c>
      <c r="U5887" t="str">
        <f t="shared" si="455"/>
        <v>CheezIt - Cheddar Sour Cream and Onion</v>
      </c>
      <c r="V5887" t="str">
        <f t="shared" si="456"/>
        <v>Food</v>
      </c>
      <c r="W5887" t="s">
        <v>43</v>
      </c>
      <c r="X5887" t="b">
        <f t="shared" si="458"/>
        <v>1</v>
      </c>
      <c r="Y5887">
        <f t="shared" si="457"/>
        <v>1.5</v>
      </c>
      <c r="Z5887" s="2">
        <f t="shared" si="459"/>
        <v>1</v>
      </c>
      <c r="AA5887" t="s">
        <v>193</v>
      </c>
      <c r="AB5887" t="s">
        <v>386</v>
      </c>
      <c r="AD5887" t="s">
        <v>60</v>
      </c>
      <c r="AE5887" t="s">
        <v>861</v>
      </c>
      <c r="AF5887">
        <v>2022</v>
      </c>
    </row>
    <row r="5888" spans="1:32" x14ac:dyDescent="0.25">
      <c r="A5888" t="s">
        <v>29</v>
      </c>
      <c r="B5888" t="s">
        <v>46</v>
      </c>
      <c r="C5888" t="s">
        <v>31</v>
      </c>
      <c r="D5888" t="s">
        <v>47</v>
      </c>
      <c r="E5888">
        <f>_xlfn.XLOOKUP(Table1[[#This Row],[Location]],'Location analysis'!A:A,'Location analysis'!B:B)</f>
        <v>40.423690999999998</v>
      </c>
      <c r="F5888">
        <f>_xlfn.XLOOKUP(Table1[[#This Row],[Location]],'Location analysis'!A:A,'Location analysis'!C:C)</f>
        <v>-74.380831999999998</v>
      </c>
      <c r="G5888" t="s">
        <v>703</v>
      </c>
      <c r="I5888">
        <v>15526067251</v>
      </c>
      <c r="J5888" t="s">
        <v>860</v>
      </c>
      <c r="K5888" t="s">
        <v>36</v>
      </c>
      <c r="L5888">
        <v>141</v>
      </c>
      <c r="M5888">
        <v>1.5</v>
      </c>
      <c r="N5888">
        <v>2</v>
      </c>
      <c r="O5888">
        <v>141</v>
      </c>
      <c r="P5888">
        <v>1.5</v>
      </c>
      <c r="Q5888">
        <v>2</v>
      </c>
      <c r="R5888">
        <v>3</v>
      </c>
      <c r="S5888">
        <v>3</v>
      </c>
      <c r="T5888" s="1">
        <v>44788</v>
      </c>
      <c r="U5888" t="str">
        <f t="shared" si="455"/>
        <v>Canada Dry - Ginger Ale &amp; Lemonde</v>
      </c>
      <c r="V5888" t="str">
        <f t="shared" si="456"/>
        <v>Cell is Blank - Dis-regard</v>
      </c>
      <c r="W5888" t="s">
        <v>34</v>
      </c>
      <c r="X5888" t="b">
        <f t="shared" si="458"/>
        <v>1</v>
      </c>
      <c r="Y5888">
        <f t="shared" si="457"/>
        <v>1.5</v>
      </c>
      <c r="Z5888" s="2">
        <f t="shared" si="459"/>
        <v>1</v>
      </c>
      <c r="AA5888" t="s">
        <v>704</v>
      </c>
      <c r="AB5888" t="s">
        <v>705</v>
      </c>
      <c r="AD5888" t="s">
        <v>60</v>
      </c>
      <c r="AE5888" t="s">
        <v>861</v>
      </c>
      <c r="AF5888">
        <v>2022</v>
      </c>
    </row>
    <row r="5889" spans="1:32" x14ac:dyDescent="0.25">
      <c r="A5889" t="s">
        <v>29</v>
      </c>
      <c r="B5889" t="s">
        <v>394</v>
      </c>
      <c r="C5889" t="s">
        <v>395</v>
      </c>
      <c r="D5889" t="s">
        <v>396</v>
      </c>
      <c r="E5889">
        <f>_xlfn.XLOOKUP(Table1[[#This Row],[Location]],'Location analysis'!A:A,'Location analysis'!B:B)</f>
        <v>40.416893999999999</v>
      </c>
      <c r="F5889">
        <f>_xlfn.XLOOKUP(Table1[[#This Row],[Location]],'Location analysis'!A:A,'Location analysis'!C:C)</f>
        <v>-74.420399000000003</v>
      </c>
      <c r="G5889" t="s">
        <v>203</v>
      </c>
      <c r="H5889" t="s">
        <v>43</v>
      </c>
      <c r="I5889">
        <v>15526233727</v>
      </c>
      <c r="J5889" t="s">
        <v>860</v>
      </c>
      <c r="K5889" t="s">
        <v>51</v>
      </c>
      <c r="L5889">
        <v>123</v>
      </c>
      <c r="M5889">
        <v>1.5</v>
      </c>
      <c r="N5889">
        <v>1</v>
      </c>
      <c r="O5889">
        <v>123</v>
      </c>
      <c r="P5889">
        <v>1.5</v>
      </c>
      <c r="Q5889">
        <v>1</v>
      </c>
      <c r="R5889">
        <v>1.5</v>
      </c>
      <c r="S5889">
        <v>1.5</v>
      </c>
      <c r="T5889" s="1">
        <v>44788</v>
      </c>
      <c r="U5889" t="str">
        <f t="shared" si="455"/>
        <v>CheezIt - White Cheddar</v>
      </c>
      <c r="V5889" t="str">
        <f t="shared" si="456"/>
        <v>Food</v>
      </c>
      <c r="W5889" t="s">
        <v>43</v>
      </c>
      <c r="X5889" t="b">
        <f t="shared" si="458"/>
        <v>1</v>
      </c>
      <c r="Y5889">
        <f t="shared" si="457"/>
        <v>1.5</v>
      </c>
      <c r="Z5889" s="2">
        <f t="shared" si="459"/>
        <v>1</v>
      </c>
      <c r="AA5889" t="s">
        <v>193</v>
      </c>
      <c r="AB5889" t="s">
        <v>204</v>
      </c>
      <c r="AD5889" t="s">
        <v>60</v>
      </c>
      <c r="AE5889" t="s">
        <v>861</v>
      </c>
      <c r="AF5889">
        <v>2022</v>
      </c>
    </row>
    <row r="5890" spans="1:32" x14ac:dyDescent="0.25">
      <c r="A5890" t="s">
        <v>29</v>
      </c>
      <c r="B5890" t="s">
        <v>394</v>
      </c>
      <c r="C5890" t="s">
        <v>395</v>
      </c>
      <c r="D5890" t="s">
        <v>396</v>
      </c>
      <c r="E5890">
        <f>_xlfn.XLOOKUP(Table1[[#This Row],[Location]],'Location analysis'!A:A,'Location analysis'!B:B)</f>
        <v>40.416893999999999</v>
      </c>
      <c r="F5890">
        <f>_xlfn.XLOOKUP(Table1[[#This Row],[Location]],'Location analysis'!A:A,'Location analysis'!C:C)</f>
        <v>-74.420399000000003</v>
      </c>
      <c r="G5890" t="s">
        <v>81</v>
      </c>
      <c r="H5890" t="s">
        <v>43</v>
      </c>
      <c r="I5890">
        <v>15526329546</v>
      </c>
      <c r="J5890" t="s">
        <v>860</v>
      </c>
      <c r="K5890" t="s">
        <v>51</v>
      </c>
      <c r="L5890">
        <v>138</v>
      </c>
      <c r="M5890">
        <v>2</v>
      </c>
      <c r="N5890">
        <v>1</v>
      </c>
      <c r="O5890">
        <v>138</v>
      </c>
      <c r="P5890">
        <v>2</v>
      </c>
      <c r="Q5890">
        <v>1</v>
      </c>
      <c r="R5890">
        <v>2</v>
      </c>
      <c r="S5890">
        <v>2</v>
      </c>
      <c r="T5890" s="1">
        <v>44788</v>
      </c>
      <c r="U5890" t="str">
        <f t="shared" ref="U5890:U5953" si="460">IF(G5890="","Cell is Blank - Dis-regard",G5890)</f>
        <v>KitKat - Crisp Wafers</v>
      </c>
      <c r="V5890" t="str">
        <f t="shared" ref="V5890:V5953" si="461">IF(H5890="","Cell is Blank - Dis-regard",H5890)</f>
        <v>Food</v>
      </c>
      <c r="W5890" t="s">
        <v>43</v>
      </c>
      <c r="X5890" t="b">
        <f t="shared" si="458"/>
        <v>1</v>
      </c>
      <c r="Y5890">
        <f t="shared" ref="Y5890:Y5953" si="462">IF(X5890="FALSE",M5890,M5890)</f>
        <v>2</v>
      </c>
      <c r="Z5890" s="2">
        <f t="shared" si="459"/>
        <v>1.3333333333333333</v>
      </c>
      <c r="AA5890" t="s">
        <v>82</v>
      </c>
      <c r="AB5890" t="s">
        <v>83</v>
      </c>
      <c r="AD5890" t="s">
        <v>60</v>
      </c>
      <c r="AE5890" t="s">
        <v>861</v>
      </c>
      <c r="AF5890">
        <v>2022</v>
      </c>
    </row>
    <row r="5891" spans="1:32" x14ac:dyDescent="0.25">
      <c r="A5891" t="s">
        <v>29</v>
      </c>
      <c r="B5891" t="s">
        <v>394</v>
      </c>
      <c r="C5891" t="s">
        <v>395</v>
      </c>
      <c r="D5891" t="s">
        <v>396</v>
      </c>
      <c r="E5891">
        <f>_xlfn.XLOOKUP(Table1[[#This Row],[Location]],'Location analysis'!A:A,'Location analysis'!B:B)</f>
        <v>40.416893999999999</v>
      </c>
      <c r="F5891">
        <f>_xlfn.XLOOKUP(Table1[[#This Row],[Location]],'Location analysis'!A:A,'Location analysis'!C:C)</f>
        <v>-74.420399000000003</v>
      </c>
      <c r="G5891" t="s">
        <v>71</v>
      </c>
      <c r="H5891" t="s">
        <v>43</v>
      </c>
      <c r="I5891">
        <v>15526368027</v>
      </c>
      <c r="J5891" t="s">
        <v>860</v>
      </c>
      <c r="K5891" t="s">
        <v>51</v>
      </c>
      <c r="L5891">
        <v>133</v>
      </c>
      <c r="M5891">
        <v>2.5</v>
      </c>
      <c r="N5891">
        <v>1</v>
      </c>
      <c r="O5891">
        <v>133</v>
      </c>
      <c r="P5891">
        <v>2.5</v>
      </c>
      <c r="Q5891">
        <v>1</v>
      </c>
      <c r="R5891">
        <v>2.5</v>
      </c>
      <c r="S5891">
        <v>2.5</v>
      </c>
      <c r="T5891" s="1">
        <v>44788</v>
      </c>
      <c r="U5891" t="str">
        <f t="shared" si="460"/>
        <v>Seapoint Farms Dry Roasted Edamame - Wasabi</v>
      </c>
      <c r="V5891" t="str">
        <f t="shared" si="461"/>
        <v>Food</v>
      </c>
      <c r="W5891" t="s">
        <v>43</v>
      </c>
      <c r="X5891" t="b">
        <f t="shared" ref="X5891:X5954" si="463">M5891=P5891</f>
        <v>1</v>
      </c>
      <c r="Y5891">
        <f t="shared" si="462"/>
        <v>2.5</v>
      </c>
      <c r="Z5891" s="2">
        <f t="shared" ref="Z5891:Z5954" si="464">Y5891/1.5</f>
        <v>1.6666666666666667</v>
      </c>
      <c r="AA5891" t="s">
        <v>72</v>
      </c>
      <c r="AB5891" t="s">
        <v>73</v>
      </c>
      <c r="AD5891" t="s">
        <v>60</v>
      </c>
      <c r="AE5891" t="s">
        <v>861</v>
      </c>
      <c r="AF5891">
        <v>2022</v>
      </c>
    </row>
    <row r="5892" spans="1:32" x14ac:dyDescent="0.25">
      <c r="A5892" t="s">
        <v>29</v>
      </c>
      <c r="B5892" t="s">
        <v>62</v>
      </c>
      <c r="C5892" t="s">
        <v>63</v>
      </c>
      <c r="D5892" t="s">
        <v>64</v>
      </c>
      <c r="E5892">
        <f>_xlfn.XLOOKUP(Table1[[#This Row],[Location]],'Location analysis'!A:A,'Location analysis'!B:B)</f>
        <v>40.091900000000003</v>
      </c>
      <c r="F5892">
        <f>_xlfn.XLOOKUP(Table1[[#This Row],[Location]],'Location analysis'!A:A,'Location analysis'!C:C)</f>
        <v>-74.358699999999999</v>
      </c>
      <c r="G5892" t="s">
        <v>81</v>
      </c>
      <c r="H5892" t="s">
        <v>43</v>
      </c>
      <c r="I5892">
        <v>15526399847</v>
      </c>
      <c r="J5892" t="s">
        <v>860</v>
      </c>
      <c r="K5892" t="s">
        <v>51</v>
      </c>
      <c r="L5892">
        <v>136</v>
      </c>
      <c r="M5892">
        <v>1.75</v>
      </c>
      <c r="N5892">
        <v>1</v>
      </c>
      <c r="O5892">
        <v>136</v>
      </c>
      <c r="P5892">
        <v>1.75</v>
      </c>
      <c r="Q5892">
        <v>1</v>
      </c>
      <c r="R5892">
        <v>1.75</v>
      </c>
      <c r="S5892">
        <v>1.75</v>
      </c>
      <c r="T5892" s="1">
        <v>44788</v>
      </c>
      <c r="U5892" t="str">
        <f t="shared" si="460"/>
        <v>KitKat - Crisp Wafers</v>
      </c>
      <c r="V5892" t="str">
        <f t="shared" si="461"/>
        <v>Food</v>
      </c>
      <c r="W5892" t="s">
        <v>43</v>
      </c>
      <c r="X5892" t="b">
        <f t="shared" si="463"/>
        <v>1</v>
      </c>
      <c r="Y5892">
        <f t="shared" si="462"/>
        <v>1.75</v>
      </c>
      <c r="Z5892" s="2">
        <f t="shared" si="464"/>
        <v>1.1666666666666667</v>
      </c>
      <c r="AA5892" t="s">
        <v>82</v>
      </c>
      <c r="AB5892" t="s">
        <v>83</v>
      </c>
      <c r="AD5892" t="s">
        <v>60</v>
      </c>
      <c r="AE5892" t="s">
        <v>861</v>
      </c>
      <c r="AF5892">
        <v>2022</v>
      </c>
    </row>
    <row r="5893" spans="1:32" x14ac:dyDescent="0.25">
      <c r="A5893" t="s">
        <v>29</v>
      </c>
      <c r="B5893" t="s">
        <v>62</v>
      </c>
      <c r="C5893" t="s">
        <v>63</v>
      </c>
      <c r="D5893" t="s">
        <v>64</v>
      </c>
      <c r="E5893">
        <f>_xlfn.XLOOKUP(Table1[[#This Row],[Location]],'Location analysis'!A:A,'Location analysis'!B:B)</f>
        <v>40.091900000000003</v>
      </c>
      <c r="F5893">
        <f>_xlfn.XLOOKUP(Table1[[#This Row],[Location]],'Location analysis'!A:A,'Location analysis'!C:C)</f>
        <v>-74.358699999999999</v>
      </c>
      <c r="G5893" t="s">
        <v>293</v>
      </c>
      <c r="H5893" t="s">
        <v>43</v>
      </c>
      <c r="I5893">
        <v>15526367723</v>
      </c>
      <c r="J5893" t="s">
        <v>860</v>
      </c>
      <c r="K5893" t="s">
        <v>51</v>
      </c>
      <c r="L5893">
        <v>139</v>
      </c>
      <c r="M5893">
        <v>2</v>
      </c>
      <c r="N5893">
        <v>1</v>
      </c>
      <c r="O5893">
        <v>139</v>
      </c>
      <c r="P5893">
        <v>2</v>
      </c>
      <c r="Q5893">
        <v>1</v>
      </c>
      <c r="R5893">
        <v>2</v>
      </c>
      <c r="S5893">
        <v>2</v>
      </c>
      <c r="T5893" s="1">
        <v>44788</v>
      </c>
      <c r="U5893" t="str">
        <f t="shared" si="460"/>
        <v>Kinder - Bueno - Crispy Creamy Chocolate</v>
      </c>
      <c r="V5893" t="str">
        <f t="shared" si="461"/>
        <v>Food</v>
      </c>
      <c r="W5893" t="s">
        <v>43</v>
      </c>
      <c r="X5893" t="b">
        <f t="shared" si="463"/>
        <v>1</v>
      </c>
      <c r="Y5893">
        <f t="shared" si="462"/>
        <v>2</v>
      </c>
      <c r="Z5893" s="2">
        <f t="shared" si="464"/>
        <v>1.3333333333333333</v>
      </c>
      <c r="AA5893" t="s">
        <v>294</v>
      </c>
      <c r="AB5893" t="s">
        <v>295</v>
      </c>
      <c r="AC5893" t="s">
        <v>296</v>
      </c>
      <c r="AD5893" t="s">
        <v>60</v>
      </c>
      <c r="AE5893" t="s">
        <v>861</v>
      </c>
      <c r="AF5893">
        <v>2022</v>
      </c>
    </row>
    <row r="5894" spans="1:32" x14ac:dyDescent="0.25">
      <c r="A5894" t="s">
        <v>29</v>
      </c>
      <c r="B5894" t="s">
        <v>67</v>
      </c>
      <c r="C5894" t="s">
        <v>68</v>
      </c>
      <c r="D5894" t="s">
        <v>69</v>
      </c>
      <c r="E5894">
        <f>_xlfn.XLOOKUP(Table1[[#This Row],[Location]],'Location analysis'!A:A,'Location analysis'!B:B)</f>
        <v>40.435699999999997</v>
      </c>
      <c r="F5894">
        <f>_xlfn.XLOOKUP(Table1[[#This Row],[Location]],'Location analysis'!A:A,'Location analysis'!C:C)</f>
        <v>-74.125200000000007</v>
      </c>
      <c r="G5894" t="s">
        <v>694</v>
      </c>
      <c r="H5894" t="s">
        <v>43</v>
      </c>
      <c r="I5894">
        <v>15526486276</v>
      </c>
      <c r="J5894" t="s">
        <v>860</v>
      </c>
      <c r="K5894" t="s">
        <v>51</v>
      </c>
      <c r="L5894">
        <v>130</v>
      </c>
      <c r="M5894">
        <v>1.5</v>
      </c>
      <c r="N5894">
        <v>1</v>
      </c>
      <c r="O5894">
        <v>130</v>
      </c>
      <c r="P5894">
        <v>1.5</v>
      </c>
      <c r="Q5894">
        <v>1</v>
      </c>
      <c r="R5894">
        <v>1.5</v>
      </c>
      <c r="S5894">
        <v>1.5</v>
      </c>
      <c r="T5894" s="1">
        <v>44788</v>
      </c>
      <c r="U5894" t="str">
        <f t="shared" si="460"/>
        <v>Nature's Bakery Fig Bar - Raspberry</v>
      </c>
      <c r="V5894" t="str">
        <f t="shared" si="461"/>
        <v>Food</v>
      </c>
      <c r="W5894" t="s">
        <v>43</v>
      </c>
      <c r="X5894" t="b">
        <f t="shared" si="463"/>
        <v>1</v>
      </c>
      <c r="Y5894">
        <f t="shared" si="462"/>
        <v>1.5</v>
      </c>
      <c r="Z5894" s="2">
        <f t="shared" si="464"/>
        <v>1</v>
      </c>
      <c r="AA5894" t="s">
        <v>690</v>
      </c>
      <c r="AB5894" t="s">
        <v>144</v>
      </c>
      <c r="AD5894" t="s">
        <v>60</v>
      </c>
      <c r="AE5894" t="s">
        <v>861</v>
      </c>
      <c r="AF5894">
        <v>2022</v>
      </c>
    </row>
    <row r="5895" spans="1:32" x14ac:dyDescent="0.25">
      <c r="A5895" t="s">
        <v>29</v>
      </c>
      <c r="B5895" t="s">
        <v>67</v>
      </c>
      <c r="C5895" t="s">
        <v>68</v>
      </c>
      <c r="D5895" t="s">
        <v>69</v>
      </c>
      <c r="E5895">
        <f>_xlfn.XLOOKUP(Table1[[#This Row],[Location]],'Location analysis'!A:A,'Location analysis'!B:B)</f>
        <v>40.435699999999997</v>
      </c>
      <c r="F5895">
        <f>_xlfn.XLOOKUP(Table1[[#This Row],[Location]],'Location analysis'!A:A,'Location analysis'!C:C)</f>
        <v>-74.125200000000007</v>
      </c>
      <c r="G5895" t="s">
        <v>290</v>
      </c>
      <c r="H5895" t="s">
        <v>43</v>
      </c>
      <c r="I5895">
        <v>15526492448</v>
      </c>
      <c r="J5895" t="s">
        <v>860</v>
      </c>
      <c r="K5895" t="s">
        <v>51</v>
      </c>
      <c r="L5895">
        <v>113</v>
      </c>
      <c r="M5895">
        <v>1.5</v>
      </c>
      <c r="N5895">
        <v>1</v>
      </c>
      <c r="O5895">
        <v>113</v>
      </c>
      <c r="P5895">
        <v>1.5</v>
      </c>
      <c r="Q5895">
        <v>1</v>
      </c>
      <c r="R5895">
        <v>1.5</v>
      </c>
      <c r="S5895">
        <v>1.5</v>
      </c>
      <c r="T5895" s="1">
        <v>44788</v>
      </c>
      <c r="U5895" t="str">
        <f t="shared" si="460"/>
        <v>Doritos Famin Hot Nacho</v>
      </c>
      <c r="V5895" t="str">
        <f t="shared" si="461"/>
        <v>Food</v>
      </c>
      <c r="W5895" t="s">
        <v>43</v>
      </c>
      <c r="X5895" t="b">
        <f t="shared" si="463"/>
        <v>1</v>
      </c>
      <c r="Y5895">
        <f t="shared" si="462"/>
        <v>1.5</v>
      </c>
      <c r="Z5895" s="2">
        <f t="shared" si="464"/>
        <v>1</v>
      </c>
      <c r="AA5895" t="s">
        <v>290</v>
      </c>
      <c r="AD5895" t="s">
        <v>60</v>
      </c>
      <c r="AE5895" t="s">
        <v>861</v>
      </c>
      <c r="AF5895">
        <v>2022</v>
      </c>
    </row>
    <row r="5896" spans="1:32" x14ac:dyDescent="0.25">
      <c r="A5896" t="s">
        <v>29</v>
      </c>
      <c r="B5896" t="s">
        <v>62</v>
      </c>
      <c r="C5896" t="s">
        <v>63</v>
      </c>
      <c r="D5896" t="s">
        <v>64</v>
      </c>
      <c r="E5896">
        <f>_xlfn.XLOOKUP(Table1[[#This Row],[Location]],'Location analysis'!A:A,'Location analysis'!B:B)</f>
        <v>40.091900000000003</v>
      </c>
      <c r="F5896">
        <f>_xlfn.XLOOKUP(Table1[[#This Row],[Location]],'Location analysis'!A:A,'Location analysis'!C:C)</f>
        <v>-74.358699999999999</v>
      </c>
      <c r="G5896" t="s">
        <v>508</v>
      </c>
      <c r="H5896" t="s">
        <v>43</v>
      </c>
      <c r="I5896">
        <v>15526622246</v>
      </c>
      <c r="J5896" t="s">
        <v>860</v>
      </c>
      <c r="K5896" t="s">
        <v>51</v>
      </c>
      <c r="L5896">
        <v>113</v>
      </c>
      <c r="M5896">
        <v>1.5</v>
      </c>
      <c r="N5896">
        <v>1</v>
      </c>
      <c r="O5896">
        <v>113</v>
      </c>
      <c r="P5896">
        <v>1.5</v>
      </c>
      <c r="Q5896">
        <v>1</v>
      </c>
      <c r="R5896">
        <v>1.5</v>
      </c>
      <c r="S5896">
        <v>1.5</v>
      </c>
      <c r="T5896" s="1">
        <v>44788</v>
      </c>
      <c r="U5896" t="str">
        <f t="shared" si="460"/>
        <v>Pop Corners - Kettle Corn</v>
      </c>
      <c r="V5896" t="str">
        <f t="shared" si="461"/>
        <v>Food</v>
      </c>
      <c r="W5896" t="s">
        <v>43</v>
      </c>
      <c r="X5896" t="b">
        <f t="shared" si="463"/>
        <v>1</v>
      </c>
      <c r="Y5896">
        <f t="shared" si="462"/>
        <v>1.5</v>
      </c>
      <c r="Z5896" s="2">
        <f t="shared" si="464"/>
        <v>1</v>
      </c>
      <c r="AA5896" t="s">
        <v>509</v>
      </c>
      <c r="AB5896" t="s">
        <v>510</v>
      </c>
      <c r="AD5896" t="s">
        <v>60</v>
      </c>
      <c r="AE5896" t="s">
        <v>861</v>
      </c>
      <c r="AF5896">
        <v>2022</v>
      </c>
    </row>
    <row r="5897" spans="1:32" x14ac:dyDescent="0.25">
      <c r="A5897" t="s">
        <v>29</v>
      </c>
      <c r="B5897" t="s">
        <v>62</v>
      </c>
      <c r="C5897" t="s">
        <v>63</v>
      </c>
      <c r="D5897" t="s">
        <v>64</v>
      </c>
      <c r="E5897">
        <f>_xlfn.XLOOKUP(Table1[[#This Row],[Location]],'Location analysis'!A:A,'Location analysis'!B:B)</f>
        <v>40.091900000000003</v>
      </c>
      <c r="F5897">
        <f>_xlfn.XLOOKUP(Table1[[#This Row],[Location]],'Location analysis'!A:A,'Location analysis'!C:C)</f>
        <v>-74.358699999999999</v>
      </c>
      <c r="G5897" t="s">
        <v>112</v>
      </c>
      <c r="H5897" t="s">
        <v>43</v>
      </c>
      <c r="I5897">
        <v>15526674270</v>
      </c>
      <c r="J5897" t="s">
        <v>860</v>
      </c>
      <c r="K5897" t="s">
        <v>36</v>
      </c>
      <c r="L5897">
        <v>132</v>
      </c>
      <c r="M5897">
        <v>2</v>
      </c>
      <c r="N5897">
        <v>1</v>
      </c>
      <c r="O5897">
        <v>132</v>
      </c>
      <c r="P5897">
        <v>2</v>
      </c>
      <c r="Q5897">
        <v>1</v>
      </c>
      <c r="R5897">
        <v>2</v>
      </c>
      <c r="S5897">
        <v>2</v>
      </c>
      <c r="T5897" s="1">
        <v>44788</v>
      </c>
      <c r="U5897" t="str">
        <f t="shared" si="460"/>
        <v>Robert Irvine's - Fit Crunch -  Chocolate Pea</v>
      </c>
      <c r="V5897" t="str">
        <f t="shared" si="461"/>
        <v>Food</v>
      </c>
      <c r="W5897" t="s">
        <v>43</v>
      </c>
      <c r="X5897" t="b">
        <f t="shared" si="463"/>
        <v>1</v>
      </c>
      <c r="Y5897">
        <f t="shared" si="462"/>
        <v>2</v>
      </c>
      <c r="Z5897" s="2">
        <f t="shared" si="464"/>
        <v>1.3333333333333333</v>
      </c>
      <c r="AA5897" t="s">
        <v>113</v>
      </c>
      <c r="AB5897" t="s">
        <v>114</v>
      </c>
      <c r="AC5897" t="s">
        <v>115</v>
      </c>
      <c r="AD5897" t="s">
        <v>60</v>
      </c>
      <c r="AE5897" t="s">
        <v>861</v>
      </c>
      <c r="AF5897">
        <v>2022</v>
      </c>
    </row>
    <row r="5898" spans="1:32" x14ac:dyDescent="0.25">
      <c r="A5898" t="s">
        <v>29</v>
      </c>
      <c r="B5898" t="s">
        <v>394</v>
      </c>
      <c r="C5898" t="s">
        <v>395</v>
      </c>
      <c r="D5898" t="s">
        <v>396</v>
      </c>
      <c r="E5898">
        <f>_xlfn.XLOOKUP(Table1[[#This Row],[Location]],'Location analysis'!A:A,'Location analysis'!B:B)</f>
        <v>40.416893999999999</v>
      </c>
      <c r="F5898">
        <f>_xlfn.XLOOKUP(Table1[[#This Row],[Location]],'Location analysis'!A:A,'Location analysis'!C:C)</f>
        <v>-74.420399000000003</v>
      </c>
      <c r="G5898" t="s">
        <v>182</v>
      </c>
      <c r="H5898" t="s">
        <v>34</v>
      </c>
      <c r="I5898">
        <v>15526893019</v>
      </c>
      <c r="J5898" t="s">
        <v>860</v>
      </c>
      <c r="K5898" t="s">
        <v>51</v>
      </c>
      <c r="L5898">
        <v>141</v>
      </c>
      <c r="M5898">
        <v>2</v>
      </c>
      <c r="N5898">
        <v>1</v>
      </c>
      <c r="O5898">
        <v>141</v>
      </c>
      <c r="P5898">
        <v>2</v>
      </c>
      <c r="Q5898">
        <v>1</v>
      </c>
      <c r="R5898">
        <v>2</v>
      </c>
      <c r="S5898">
        <v>2</v>
      </c>
      <c r="T5898" s="1">
        <v>44788</v>
      </c>
      <c r="U5898" t="str">
        <f t="shared" si="460"/>
        <v>Coca Cola - Zero Sugar</v>
      </c>
      <c r="V5898" t="str">
        <f t="shared" si="461"/>
        <v>Carbonated</v>
      </c>
      <c r="W5898" t="s">
        <v>34</v>
      </c>
      <c r="X5898" t="b">
        <f t="shared" si="463"/>
        <v>1</v>
      </c>
      <c r="Y5898">
        <f t="shared" si="462"/>
        <v>2</v>
      </c>
      <c r="Z5898" s="2">
        <f t="shared" si="464"/>
        <v>1.3333333333333333</v>
      </c>
      <c r="AA5898" t="s">
        <v>183</v>
      </c>
      <c r="AB5898" t="s">
        <v>184</v>
      </c>
      <c r="AD5898" t="s">
        <v>60</v>
      </c>
      <c r="AE5898" t="s">
        <v>861</v>
      </c>
      <c r="AF5898">
        <v>2022</v>
      </c>
    </row>
    <row r="5899" spans="1:32" x14ac:dyDescent="0.25">
      <c r="A5899" t="s">
        <v>29</v>
      </c>
      <c r="B5899" t="s">
        <v>46</v>
      </c>
      <c r="C5899" t="s">
        <v>31</v>
      </c>
      <c r="D5899" t="s">
        <v>47</v>
      </c>
      <c r="E5899">
        <f>_xlfn.XLOOKUP(Table1[[#This Row],[Location]],'Location analysis'!A:A,'Location analysis'!B:B)</f>
        <v>40.423690999999998</v>
      </c>
      <c r="F5899">
        <f>_xlfn.XLOOKUP(Table1[[#This Row],[Location]],'Location analysis'!A:A,'Location analysis'!C:C)</f>
        <v>-74.380831999999998</v>
      </c>
      <c r="G5899" t="s">
        <v>293</v>
      </c>
      <c r="H5899" t="s">
        <v>43</v>
      </c>
      <c r="I5899">
        <v>15526908918</v>
      </c>
      <c r="J5899" t="s">
        <v>860</v>
      </c>
      <c r="K5899" t="s">
        <v>36</v>
      </c>
      <c r="L5899">
        <v>139</v>
      </c>
      <c r="M5899">
        <v>2</v>
      </c>
      <c r="N5899">
        <v>1</v>
      </c>
      <c r="O5899">
        <v>139</v>
      </c>
      <c r="P5899">
        <v>2</v>
      </c>
      <c r="Q5899">
        <v>1</v>
      </c>
      <c r="R5899">
        <v>2</v>
      </c>
      <c r="S5899">
        <v>2</v>
      </c>
      <c r="T5899" s="1">
        <v>44788</v>
      </c>
      <c r="U5899" t="str">
        <f t="shared" si="460"/>
        <v>Kinder - Bueno - Crispy Creamy Chocolate</v>
      </c>
      <c r="V5899" t="str">
        <f t="shared" si="461"/>
        <v>Food</v>
      </c>
      <c r="W5899" t="s">
        <v>43</v>
      </c>
      <c r="X5899" t="b">
        <f t="shared" si="463"/>
        <v>1</v>
      </c>
      <c r="Y5899">
        <f t="shared" si="462"/>
        <v>2</v>
      </c>
      <c r="Z5899" s="2">
        <f t="shared" si="464"/>
        <v>1.3333333333333333</v>
      </c>
      <c r="AA5899" t="s">
        <v>294</v>
      </c>
      <c r="AB5899" t="s">
        <v>295</v>
      </c>
      <c r="AC5899" t="s">
        <v>296</v>
      </c>
      <c r="AD5899" t="s">
        <v>60</v>
      </c>
      <c r="AE5899" t="s">
        <v>861</v>
      </c>
      <c r="AF5899">
        <v>2022</v>
      </c>
    </row>
    <row r="5900" spans="1:32" x14ac:dyDescent="0.25">
      <c r="A5900" t="s">
        <v>29</v>
      </c>
      <c r="B5900" t="s">
        <v>62</v>
      </c>
      <c r="C5900" t="s">
        <v>63</v>
      </c>
      <c r="D5900" t="s">
        <v>64</v>
      </c>
      <c r="E5900">
        <f>_xlfn.XLOOKUP(Table1[[#This Row],[Location]],'Location analysis'!A:A,'Location analysis'!B:B)</f>
        <v>40.091900000000003</v>
      </c>
      <c r="F5900">
        <f>_xlfn.XLOOKUP(Table1[[#This Row],[Location]],'Location analysis'!A:A,'Location analysis'!C:C)</f>
        <v>-74.358699999999999</v>
      </c>
      <c r="G5900" t="s">
        <v>128</v>
      </c>
      <c r="H5900" t="s">
        <v>43</v>
      </c>
      <c r="I5900">
        <v>15526941696</v>
      </c>
      <c r="J5900" t="s">
        <v>860</v>
      </c>
      <c r="K5900" t="s">
        <v>51</v>
      </c>
      <c r="L5900">
        <v>110</v>
      </c>
      <c r="M5900">
        <v>1.5</v>
      </c>
      <c r="N5900">
        <v>1</v>
      </c>
      <c r="O5900">
        <v>110</v>
      </c>
      <c r="P5900">
        <v>1.5</v>
      </c>
      <c r="Q5900">
        <v>1</v>
      </c>
      <c r="R5900">
        <v>1.5</v>
      </c>
      <c r="S5900">
        <v>1.5</v>
      </c>
      <c r="T5900" s="1">
        <v>44788</v>
      </c>
      <c r="U5900" t="str">
        <f t="shared" si="460"/>
        <v>SunChips Multigrain - Salsa</v>
      </c>
      <c r="V5900" t="str">
        <f t="shared" si="461"/>
        <v>Food</v>
      </c>
      <c r="W5900" t="s">
        <v>43</v>
      </c>
      <c r="X5900" t="b">
        <f t="shared" si="463"/>
        <v>1</v>
      </c>
      <c r="Y5900">
        <f t="shared" si="462"/>
        <v>1.5</v>
      </c>
      <c r="Z5900" s="2">
        <f t="shared" si="464"/>
        <v>1</v>
      </c>
      <c r="AA5900" t="s">
        <v>129</v>
      </c>
      <c r="AB5900" t="s">
        <v>130</v>
      </c>
      <c r="AD5900" t="s">
        <v>60</v>
      </c>
      <c r="AE5900" t="s">
        <v>861</v>
      </c>
      <c r="AF5900">
        <v>2022</v>
      </c>
    </row>
    <row r="5901" spans="1:32" x14ac:dyDescent="0.25">
      <c r="A5901" t="s">
        <v>29</v>
      </c>
      <c r="B5901" t="s">
        <v>394</v>
      </c>
      <c r="C5901" t="s">
        <v>395</v>
      </c>
      <c r="D5901" t="s">
        <v>396</v>
      </c>
      <c r="E5901">
        <f>_xlfn.XLOOKUP(Table1[[#This Row],[Location]],'Location analysis'!A:A,'Location analysis'!B:B)</f>
        <v>40.416893999999999</v>
      </c>
      <c r="F5901">
        <f>_xlfn.XLOOKUP(Table1[[#This Row],[Location]],'Location analysis'!A:A,'Location analysis'!C:C)</f>
        <v>-74.420399000000003</v>
      </c>
      <c r="G5901" t="s">
        <v>583</v>
      </c>
      <c r="H5901" t="s">
        <v>43</v>
      </c>
      <c r="I5901">
        <v>15527272328</v>
      </c>
      <c r="J5901" t="s">
        <v>860</v>
      </c>
      <c r="K5901" t="s">
        <v>51</v>
      </c>
      <c r="L5901">
        <v>158</v>
      </c>
      <c r="M5901">
        <v>2.5</v>
      </c>
      <c r="N5901">
        <v>1</v>
      </c>
      <c r="O5901">
        <v>158</v>
      </c>
      <c r="P5901">
        <v>2.5</v>
      </c>
      <c r="Q5901">
        <v>1</v>
      </c>
      <c r="R5901">
        <v>2.5</v>
      </c>
      <c r="S5901">
        <v>2.5</v>
      </c>
      <c r="T5901" s="1">
        <v>44788</v>
      </c>
      <c r="U5901" t="str">
        <f t="shared" si="460"/>
        <v>Lenny &amp; Larrys - Chocolate Chip</v>
      </c>
      <c r="V5901" t="str">
        <f t="shared" si="461"/>
        <v>Food</v>
      </c>
      <c r="W5901" t="s">
        <v>43</v>
      </c>
      <c r="X5901" t="b">
        <f t="shared" si="463"/>
        <v>1</v>
      </c>
      <c r="Y5901">
        <f t="shared" si="462"/>
        <v>2.5</v>
      </c>
      <c r="Z5901" s="2">
        <f t="shared" si="464"/>
        <v>1.6666666666666667</v>
      </c>
      <c r="AA5901" t="s">
        <v>422</v>
      </c>
      <c r="AB5901" t="s">
        <v>444</v>
      </c>
      <c r="AD5901" t="s">
        <v>60</v>
      </c>
      <c r="AE5901" t="s">
        <v>861</v>
      </c>
      <c r="AF5901">
        <v>2022</v>
      </c>
    </row>
    <row r="5902" spans="1:32" x14ac:dyDescent="0.25">
      <c r="A5902" t="s">
        <v>29</v>
      </c>
      <c r="B5902" t="s">
        <v>67</v>
      </c>
      <c r="C5902" t="s">
        <v>68</v>
      </c>
      <c r="D5902" t="s">
        <v>69</v>
      </c>
      <c r="E5902">
        <f>_xlfn.XLOOKUP(Table1[[#This Row],[Location]],'Location analysis'!A:A,'Location analysis'!B:B)</f>
        <v>40.435699999999997</v>
      </c>
      <c r="F5902">
        <f>_xlfn.XLOOKUP(Table1[[#This Row],[Location]],'Location analysis'!A:A,'Location analysis'!C:C)</f>
        <v>-74.125200000000007</v>
      </c>
      <c r="G5902" t="s">
        <v>268</v>
      </c>
      <c r="H5902" t="s">
        <v>43</v>
      </c>
      <c r="I5902">
        <v>15527435159</v>
      </c>
      <c r="J5902" t="s">
        <v>860</v>
      </c>
      <c r="K5902" t="s">
        <v>51</v>
      </c>
      <c r="L5902">
        <v>110</v>
      </c>
      <c r="M5902">
        <v>2</v>
      </c>
      <c r="N5902">
        <v>1</v>
      </c>
      <c r="O5902">
        <v>110</v>
      </c>
      <c r="P5902">
        <v>2</v>
      </c>
      <c r="Q5902">
        <v>1</v>
      </c>
      <c r="R5902">
        <v>2</v>
      </c>
      <c r="S5902">
        <v>2</v>
      </c>
      <c r="T5902" s="1">
        <v>44788</v>
      </c>
      <c r="U5902" t="str">
        <f t="shared" si="460"/>
        <v>Munchies Snack mix Flaming Hot</v>
      </c>
      <c r="V5902" t="str">
        <f t="shared" si="461"/>
        <v>Food</v>
      </c>
      <c r="W5902" t="s">
        <v>43</v>
      </c>
      <c r="X5902" t="b">
        <f t="shared" si="463"/>
        <v>1</v>
      </c>
      <c r="Y5902">
        <f t="shared" si="462"/>
        <v>2</v>
      </c>
      <c r="Z5902" s="2">
        <f t="shared" si="464"/>
        <v>1.3333333333333333</v>
      </c>
      <c r="AA5902" t="s">
        <v>268</v>
      </c>
      <c r="AD5902" t="s">
        <v>60</v>
      </c>
      <c r="AE5902" t="s">
        <v>861</v>
      </c>
      <c r="AF5902">
        <v>2022</v>
      </c>
    </row>
    <row r="5903" spans="1:32" x14ac:dyDescent="0.25">
      <c r="A5903" t="s">
        <v>29</v>
      </c>
      <c r="B5903" t="s">
        <v>62</v>
      </c>
      <c r="C5903" t="s">
        <v>63</v>
      </c>
      <c r="D5903" t="s">
        <v>64</v>
      </c>
      <c r="E5903">
        <f>_xlfn.XLOOKUP(Table1[[#This Row],[Location]],'Location analysis'!A:A,'Location analysis'!B:B)</f>
        <v>40.091900000000003</v>
      </c>
      <c r="F5903">
        <f>_xlfn.XLOOKUP(Table1[[#This Row],[Location]],'Location analysis'!A:A,'Location analysis'!C:C)</f>
        <v>-74.358699999999999</v>
      </c>
      <c r="G5903" t="s">
        <v>128</v>
      </c>
      <c r="H5903" t="s">
        <v>43</v>
      </c>
      <c r="I5903">
        <v>15527461233</v>
      </c>
      <c r="J5903" t="s">
        <v>860</v>
      </c>
      <c r="K5903" t="s">
        <v>51</v>
      </c>
      <c r="L5903">
        <v>110</v>
      </c>
      <c r="M5903">
        <v>1.5</v>
      </c>
      <c r="N5903">
        <v>1</v>
      </c>
      <c r="O5903">
        <v>110</v>
      </c>
      <c r="P5903">
        <v>1.5</v>
      </c>
      <c r="Q5903">
        <v>1</v>
      </c>
      <c r="R5903">
        <v>1.5</v>
      </c>
      <c r="S5903">
        <v>1.5</v>
      </c>
      <c r="T5903" s="1">
        <v>44788</v>
      </c>
      <c r="U5903" t="str">
        <f t="shared" si="460"/>
        <v>SunChips Multigrain - Salsa</v>
      </c>
      <c r="V5903" t="str">
        <f t="shared" si="461"/>
        <v>Food</v>
      </c>
      <c r="W5903" t="s">
        <v>43</v>
      </c>
      <c r="X5903" t="b">
        <f t="shared" si="463"/>
        <v>1</v>
      </c>
      <c r="Y5903">
        <f t="shared" si="462"/>
        <v>1.5</v>
      </c>
      <c r="Z5903" s="2">
        <f t="shared" si="464"/>
        <v>1</v>
      </c>
      <c r="AA5903" t="s">
        <v>129</v>
      </c>
      <c r="AB5903" t="s">
        <v>130</v>
      </c>
      <c r="AD5903" t="s">
        <v>60</v>
      </c>
      <c r="AE5903" t="s">
        <v>861</v>
      </c>
      <c r="AF5903">
        <v>2022</v>
      </c>
    </row>
    <row r="5904" spans="1:32" x14ac:dyDescent="0.25">
      <c r="A5904" t="s">
        <v>29</v>
      </c>
      <c r="B5904" t="s">
        <v>394</v>
      </c>
      <c r="C5904" t="s">
        <v>395</v>
      </c>
      <c r="D5904" t="s">
        <v>396</v>
      </c>
      <c r="E5904">
        <f>_xlfn.XLOOKUP(Table1[[#This Row],[Location]],'Location analysis'!A:A,'Location analysis'!B:B)</f>
        <v>40.416893999999999</v>
      </c>
      <c r="F5904">
        <f>_xlfn.XLOOKUP(Table1[[#This Row],[Location]],'Location analysis'!A:A,'Location analysis'!C:C)</f>
        <v>-74.420399000000003</v>
      </c>
      <c r="G5904" t="s">
        <v>463</v>
      </c>
      <c r="H5904" t="s">
        <v>34</v>
      </c>
      <c r="I5904">
        <v>15527680339</v>
      </c>
      <c r="J5904" t="s">
        <v>860</v>
      </c>
      <c r="K5904" t="s">
        <v>51</v>
      </c>
      <c r="L5904">
        <v>148</v>
      </c>
      <c r="M5904">
        <v>3</v>
      </c>
      <c r="N5904">
        <v>1</v>
      </c>
      <c r="O5904">
        <v>148</v>
      </c>
      <c r="P5904">
        <v>3</v>
      </c>
      <c r="Q5904">
        <v>1</v>
      </c>
      <c r="R5904">
        <v>3</v>
      </c>
      <c r="S5904">
        <v>3</v>
      </c>
      <c r="T5904" s="1">
        <v>44788</v>
      </c>
      <c r="U5904" t="str">
        <f t="shared" si="460"/>
        <v>Starbucks Refresher - Real Coconut Water</v>
      </c>
      <c r="V5904" t="str">
        <f t="shared" si="461"/>
        <v>Carbonated</v>
      </c>
      <c r="W5904" t="s">
        <v>34</v>
      </c>
      <c r="X5904" t="b">
        <f t="shared" si="463"/>
        <v>1</v>
      </c>
      <c r="Y5904">
        <f t="shared" si="462"/>
        <v>3</v>
      </c>
      <c r="Z5904" s="2">
        <f t="shared" si="464"/>
        <v>2</v>
      </c>
      <c r="AA5904" t="s">
        <v>464</v>
      </c>
      <c r="AB5904" t="s">
        <v>465</v>
      </c>
      <c r="AD5904" t="s">
        <v>60</v>
      </c>
      <c r="AE5904" t="s">
        <v>861</v>
      </c>
      <c r="AF5904">
        <v>2022</v>
      </c>
    </row>
    <row r="5905" spans="1:32" x14ac:dyDescent="0.25">
      <c r="A5905" t="s">
        <v>29</v>
      </c>
      <c r="B5905" t="s">
        <v>394</v>
      </c>
      <c r="C5905" t="s">
        <v>395</v>
      </c>
      <c r="D5905" t="s">
        <v>396</v>
      </c>
      <c r="E5905">
        <f>_xlfn.XLOOKUP(Table1[[#This Row],[Location]],'Location analysis'!A:A,'Location analysis'!B:B)</f>
        <v>40.416893999999999</v>
      </c>
      <c r="F5905">
        <f>_xlfn.XLOOKUP(Table1[[#This Row],[Location]],'Location analysis'!A:A,'Location analysis'!C:C)</f>
        <v>-74.420399000000003</v>
      </c>
      <c r="G5905" t="s">
        <v>528</v>
      </c>
      <c r="H5905" t="s">
        <v>49</v>
      </c>
      <c r="I5905">
        <v>15527982626</v>
      </c>
      <c r="J5905" t="s">
        <v>860</v>
      </c>
      <c r="K5905" t="s">
        <v>51</v>
      </c>
      <c r="L5905">
        <v>145</v>
      </c>
      <c r="M5905">
        <v>2.75</v>
      </c>
      <c r="N5905">
        <v>1</v>
      </c>
      <c r="O5905">
        <v>145</v>
      </c>
      <c r="P5905">
        <v>2.75</v>
      </c>
      <c r="Q5905">
        <v>1</v>
      </c>
      <c r="R5905">
        <v>2.75</v>
      </c>
      <c r="S5905">
        <v>2.75</v>
      </c>
      <c r="T5905" s="1">
        <v>44788</v>
      </c>
      <c r="U5905" t="str">
        <f t="shared" si="460"/>
        <v>Bai Antioxidant - Tanzania Lemon Super Tea</v>
      </c>
      <c r="V5905" t="str">
        <f t="shared" si="461"/>
        <v>Non Carbonated</v>
      </c>
      <c r="W5905" t="s">
        <v>49</v>
      </c>
      <c r="X5905" t="b">
        <f t="shared" si="463"/>
        <v>1</v>
      </c>
      <c r="Y5905">
        <f t="shared" si="462"/>
        <v>2.75</v>
      </c>
      <c r="Z5905" s="2">
        <f t="shared" si="464"/>
        <v>1.8333333333333333</v>
      </c>
      <c r="AA5905" t="s">
        <v>52</v>
      </c>
      <c r="AB5905" t="s">
        <v>529</v>
      </c>
      <c r="AD5905" t="s">
        <v>60</v>
      </c>
      <c r="AE5905" t="s">
        <v>861</v>
      </c>
      <c r="AF5905">
        <v>2022</v>
      </c>
    </row>
    <row r="5906" spans="1:32" x14ac:dyDescent="0.25">
      <c r="A5906" t="s">
        <v>29</v>
      </c>
      <c r="B5906" t="s">
        <v>394</v>
      </c>
      <c r="C5906" t="s">
        <v>395</v>
      </c>
      <c r="D5906" t="s">
        <v>396</v>
      </c>
      <c r="E5906">
        <f>_xlfn.XLOOKUP(Table1[[#This Row],[Location]],'Location analysis'!A:A,'Location analysis'!B:B)</f>
        <v>40.416893999999999</v>
      </c>
      <c r="F5906">
        <f>_xlfn.XLOOKUP(Table1[[#This Row],[Location]],'Location analysis'!A:A,'Location analysis'!C:C)</f>
        <v>-74.420399000000003</v>
      </c>
      <c r="G5906" t="s">
        <v>579</v>
      </c>
      <c r="H5906" t="s">
        <v>43</v>
      </c>
      <c r="I5906">
        <v>15527992816</v>
      </c>
      <c r="J5906" t="s">
        <v>860</v>
      </c>
      <c r="K5906" t="s">
        <v>36</v>
      </c>
      <c r="L5906">
        <v>132</v>
      </c>
      <c r="M5906">
        <v>2</v>
      </c>
      <c r="N5906">
        <v>1</v>
      </c>
      <c r="O5906">
        <v>132</v>
      </c>
      <c r="P5906">
        <v>2</v>
      </c>
      <c r="Q5906">
        <v>1</v>
      </c>
      <c r="R5906">
        <v>2</v>
      </c>
      <c r="S5906">
        <v>2</v>
      </c>
      <c r="T5906" s="1">
        <v>44788</v>
      </c>
      <c r="U5906" t="str">
        <f t="shared" si="460"/>
        <v>Keep Healthy - Chocolate Fudge</v>
      </c>
      <c r="V5906" t="str">
        <f t="shared" si="461"/>
        <v>Food</v>
      </c>
      <c r="W5906" t="s">
        <v>43</v>
      </c>
      <c r="X5906" t="b">
        <f t="shared" si="463"/>
        <v>1</v>
      </c>
      <c r="Y5906">
        <f t="shared" si="462"/>
        <v>2</v>
      </c>
      <c r="Z5906" s="2">
        <f t="shared" si="464"/>
        <v>1.3333333333333333</v>
      </c>
      <c r="AA5906" t="s">
        <v>580</v>
      </c>
      <c r="AB5906" t="s">
        <v>581</v>
      </c>
      <c r="AD5906" t="s">
        <v>60</v>
      </c>
      <c r="AE5906" t="s">
        <v>861</v>
      </c>
      <c r="AF5906">
        <v>2022</v>
      </c>
    </row>
    <row r="5907" spans="1:32" x14ac:dyDescent="0.25">
      <c r="A5907" t="s">
        <v>29</v>
      </c>
      <c r="B5907" t="s">
        <v>394</v>
      </c>
      <c r="C5907" t="s">
        <v>395</v>
      </c>
      <c r="D5907" t="s">
        <v>396</v>
      </c>
      <c r="E5907">
        <f>_xlfn.XLOOKUP(Table1[[#This Row],[Location]],'Location analysis'!A:A,'Location analysis'!B:B)</f>
        <v>40.416893999999999</v>
      </c>
      <c r="F5907">
        <f>_xlfn.XLOOKUP(Table1[[#This Row],[Location]],'Location analysis'!A:A,'Location analysis'!C:C)</f>
        <v>-74.420399000000003</v>
      </c>
      <c r="G5907" t="s">
        <v>397</v>
      </c>
      <c r="H5907" t="s">
        <v>49</v>
      </c>
      <c r="I5907">
        <v>15528001089</v>
      </c>
      <c r="J5907" t="s">
        <v>860</v>
      </c>
      <c r="K5907" t="s">
        <v>36</v>
      </c>
      <c r="L5907">
        <v>146</v>
      </c>
      <c r="M5907">
        <v>3.5</v>
      </c>
      <c r="N5907">
        <v>1</v>
      </c>
      <c r="O5907">
        <v>146</v>
      </c>
      <c r="P5907">
        <v>3.5</v>
      </c>
      <c r="Q5907">
        <v>1</v>
      </c>
      <c r="R5907">
        <v>3.5</v>
      </c>
      <c r="S5907">
        <v>3.5</v>
      </c>
      <c r="T5907" s="1">
        <v>44788</v>
      </c>
      <c r="U5907" t="str">
        <f t="shared" si="460"/>
        <v>Starbucks Doubleshot Energy - Mocha</v>
      </c>
      <c r="V5907" t="str">
        <f t="shared" si="461"/>
        <v>Non Carbonated</v>
      </c>
      <c r="W5907" t="s">
        <v>49</v>
      </c>
      <c r="X5907" t="b">
        <f t="shared" si="463"/>
        <v>1</v>
      </c>
      <c r="Y5907">
        <f t="shared" si="462"/>
        <v>3.5</v>
      </c>
      <c r="Z5907" s="2">
        <f t="shared" si="464"/>
        <v>2.3333333333333335</v>
      </c>
      <c r="AA5907" t="s">
        <v>398</v>
      </c>
      <c r="AB5907" t="s">
        <v>399</v>
      </c>
      <c r="AD5907" t="s">
        <v>60</v>
      </c>
      <c r="AE5907" t="s">
        <v>861</v>
      </c>
      <c r="AF5907">
        <v>2022</v>
      </c>
    </row>
    <row r="5908" spans="1:32" x14ac:dyDescent="0.25">
      <c r="A5908" t="s">
        <v>29</v>
      </c>
      <c r="B5908" t="s">
        <v>394</v>
      </c>
      <c r="C5908" t="s">
        <v>395</v>
      </c>
      <c r="D5908" t="s">
        <v>396</v>
      </c>
      <c r="E5908">
        <f>_xlfn.XLOOKUP(Table1[[#This Row],[Location]],'Location analysis'!A:A,'Location analysis'!B:B)</f>
        <v>40.416893999999999</v>
      </c>
      <c r="F5908">
        <f>_xlfn.XLOOKUP(Table1[[#This Row],[Location]],'Location analysis'!A:A,'Location analysis'!C:C)</f>
        <v>-74.420399000000003</v>
      </c>
      <c r="G5908" t="s">
        <v>317</v>
      </c>
      <c r="H5908" t="s">
        <v>43</v>
      </c>
      <c r="I5908">
        <v>15528012488</v>
      </c>
      <c r="J5908" t="s">
        <v>860</v>
      </c>
      <c r="K5908" t="s">
        <v>51</v>
      </c>
      <c r="L5908">
        <v>135</v>
      </c>
      <c r="M5908">
        <v>2</v>
      </c>
      <c r="N5908">
        <v>1</v>
      </c>
      <c r="O5908">
        <v>135</v>
      </c>
      <c r="P5908">
        <v>2</v>
      </c>
      <c r="Q5908">
        <v>1</v>
      </c>
      <c r="R5908">
        <v>2</v>
      </c>
      <c r="S5908">
        <v>2</v>
      </c>
      <c r="T5908" s="1">
        <v>44788</v>
      </c>
      <c r="U5908" t="str">
        <f t="shared" si="460"/>
        <v>RXBAR - Protein Bar - Peanut Butter</v>
      </c>
      <c r="V5908" t="str">
        <f t="shared" si="461"/>
        <v>Food</v>
      </c>
      <c r="W5908" t="s">
        <v>43</v>
      </c>
      <c r="X5908" t="b">
        <f t="shared" si="463"/>
        <v>1</v>
      </c>
      <c r="Y5908">
        <f t="shared" si="462"/>
        <v>2</v>
      </c>
      <c r="Z5908" s="2">
        <f t="shared" si="464"/>
        <v>1.3333333333333333</v>
      </c>
      <c r="AA5908" t="s">
        <v>318</v>
      </c>
      <c r="AB5908" t="s">
        <v>319</v>
      </c>
      <c r="AC5908" t="s">
        <v>320</v>
      </c>
      <c r="AD5908" t="s">
        <v>60</v>
      </c>
      <c r="AE5908" t="s">
        <v>861</v>
      </c>
      <c r="AF5908">
        <v>2022</v>
      </c>
    </row>
    <row r="5909" spans="1:32" x14ac:dyDescent="0.25">
      <c r="A5909" t="s">
        <v>29</v>
      </c>
      <c r="B5909" t="s">
        <v>394</v>
      </c>
      <c r="C5909" t="s">
        <v>395</v>
      </c>
      <c r="D5909" t="s">
        <v>396</v>
      </c>
      <c r="E5909">
        <f>_xlfn.XLOOKUP(Table1[[#This Row],[Location]],'Location analysis'!A:A,'Location analysis'!B:B)</f>
        <v>40.416893999999999</v>
      </c>
      <c r="F5909">
        <f>_xlfn.XLOOKUP(Table1[[#This Row],[Location]],'Location analysis'!A:A,'Location analysis'!C:C)</f>
        <v>-74.420399000000003</v>
      </c>
      <c r="G5909" t="s">
        <v>317</v>
      </c>
      <c r="H5909" t="s">
        <v>43</v>
      </c>
      <c r="I5909">
        <v>15528013345</v>
      </c>
      <c r="J5909" t="s">
        <v>860</v>
      </c>
      <c r="K5909" t="s">
        <v>51</v>
      </c>
      <c r="L5909">
        <v>135</v>
      </c>
      <c r="M5909">
        <v>2</v>
      </c>
      <c r="N5909">
        <v>1</v>
      </c>
      <c r="O5909">
        <v>135</v>
      </c>
      <c r="P5909">
        <v>2</v>
      </c>
      <c r="Q5909">
        <v>1</v>
      </c>
      <c r="R5909">
        <v>2</v>
      </c>
      <c r="S5909">
        <v>2</v>
      </c>
      <c r="T5909" s="1">
        <v>44788</v>
      </c>
      <c r="U5909" t="str">
        <f t="shared" si="460"/>
        <v>RXBAR - Protein Bar - Peanut Butter</v>
      </c>
      <c r="V5909" t="str">
        <f t="shared" si="461"/>
        <v>Food</v>
      </c>
      <c r="W5909" t="s">
        <v>43</v>
      </c>
      <c r="X5909" t="b">
        <f t="shared" si="463"/>
        <v>1</v>
      </c>
      <c r="Y5909">
        <f t="shared" si="462"/>
        <v>2</v>
      </c>
      <c r="Z5909" s="2">
        <f t="shared" si="464"/>
        <v>1.3333333333333333</v>
      </c>
      <c r="AA5909" t="s">
        <v>318</v>
      </c>
      <c r="AB5909" t="s">
        <v>319</v>
      </c>
      <c r="AC5909" t="s">
        <v>320</v>
      </c>
      <c r="AD5909" t="s">
        <v>60</v>
      </c>
      <c r="AE5909" t="s">
        <v>861</v>
      </c>
      <c r="AF5909">
        <v>2022</v>
      </c>
    </row>
    <row r="5910" spans="1:32" x14ac:dyDescent="0.25">
      <c r="A5910" t="s">
        <v>29</v>
      </c>
      <c r="B5910" t="s">
        <v>394</v>
      </c>
      <c r="C5910" t="s">
        <v>395</v>
      </c>
      <c r="D5910" t="s">
        <v>396</v>
      </c>
      <c r="E5910">
        <f>_xlfn.XLOOKUP(Table1[[#This Row],[Location]],'Location analysis'!A:A,'Location analysis'!B:B)</f>
        <v>40.416893999999999</v>
      </c>
      <c r="F5910">
        <f>_xlfn.XLOOKUP(Table1[[#This Row],[Location]],'Location analysis'!A:A,'Location analysis'!C:C)</f>
        <v>-74.420399000000003</v>
      </c>
      <c r="G5910" t="s">
        <v>317</v>
      </c>
      <c r="H5910" t="s">
        <v>43</v>
      </c>
      <c r="I5910">
        <v>15528110015</v>
      </c>
      <c r="J5910" t="s">
        <v>860</v>
      </c>
      <c r="K5910" t="s">
        <v>51</v>
      </c>
      <c r="L5910">
        <v>135</v>
      </c>
      <c r="M5910">
        <v>2</v>
      </c>
      <c r="N5910">
        <v>1</v>
      </c>
      <c r="O5910">
        <v>135</v>
      </c>
      <c r="P5910">
        <v>2</v>
      </c>
      <c r="Q5910">
        <v>1</v>
      </c>
      <c r="R5910">
        <v>2</v>
      </c>
      <c r="S5910">
        <v>2</v>
      </c>
      <c r="T5910" s="1">
        <v>44788</v>
      </c>
      <c r="U5910" t="str">
        <f t="shared" si="460"/>
        <v>RXBAR - Protein Bar - Peanut Butter</v>
      </c>
      <c r="V5910" t="str">
        <f t="shared" si="461"/>
        <v>Food</v>
      </c>
      <c r="W5910" t="s">
        <v>43</v>
      </c>
      <c r="X5910" t="b">
        <f t="shared" si="463"/>
        <v>1</v>
      </c>
      <c r="Y5910">
        <f t="shared" si="462"/>
        <v>2</v>
      </c>
      <c r="Z5910" s="2">
        <f t="shared" si="464"/>
        <v>1.3333333333333333</v>
      </c>
      <c r="AA5910" t="s">
        <v>318</v>
      </c>
      <c r="AB5910" t="s">
        <v>319</v>
      </c>
      <c r="AC5910" t="s">
        <v>320</v>
      </c>
      <c r="AD5910" t="s">
        <v>60</v>
      </c>
      <c r="AE5910" t="s">
        <v>861</v>
      </c>
      <c r="AF5910">
        <v>2022</v>
      </c>
    </row>
    <row r="5911" spans="1:32" x14ac:dyDescent="0.25">
      <c r="A5911" t="s">
        <v>29</v>
      </c>
      <c r="B5911" t="s">
        <v>67</v>
      </c>
      <c r="C5911" t="s">
        <v>68</v>
      </c>
      <c r="D5911" t="s">
        <v>69</v>
      </c>
      <c r="E5911">
        <f>_xlfn.XLOOKUP(Table1[[#This Row],[Location]],'Location analysis'!A:A,'Location analysis'!B:B)</f>
        <v>40.435699999999997</v>
      </c>
      <c r="F5911">
        <f>_xlfn.XLOOKUP(Table1[[#This Row],[Location]],'Location analysis'!A:A,'Location analysis'!C:C)</f>
        <v>-74.125200000000007</v>
      </c>
      <c r="G5911" t="s">
        <v>81</v>
      </c>
      <c r="H5911" t="s">
        <v>43</v>
      </c>
      <c r="I5911">
        <v>15528296269</v>
      </c>
      <c r="J5911" t="s">
        <v>860</v>
      </c>
      <c r="K5911" t="s">
        <v>51</v>
      </c>
      <c r="L5911">
        <v>137</v>
      </c>
      <c r="M5911">
        <v>2.5</v>
      </c>
      <c r="N5911">
        <v>1</v>
      </c>
      <c r="O5911">
        <v>137</v>
      </c>
      <c r="P5911">
        <v>2.5</v>
      </c>
      <c r="Q5911">
        <v>1</v>
      </c>
      <c r="R5911">
        <v>2.5</v>
      </c>
      <c r="S5911">
        <v>2.5</v>
      </c>
      <c r="T5911" s="1">
        <v>44788</v>
      </c>
      <c r="U5911" t="str">
        <f t="shared" si="460"/>
        <v>KitKat - Crisp Wafers</v>
      </c>
      <c r="V5911" t="str">
        <f t="shared" si="461"/>
        <v>Food</v>
      </c>
      <c r="W5911" t="s">
        <v>43</v>
      </c>
      <c r="X5911" t="b">
        <f t="shared" si="463"/>
        <v>1</v>
      </c>
      <c r="Y5911">
        <f t="shared" si="462"/>
        <v>2.5</v>
      </c>
      <c r="Z5911" s="2">
        <f t="shared" si="464"/>
        <v>1.6666666666666667</v>
      </c>
      <c r="AA5911" t="s">
        <v>82</v>
      </c>
      <c r="AB5911" t="s">
        <v>83</v>
      </c>
      <c r="AD5911" t="s">
        <v>60</v>
      </c>
      <c r="AE5911" t="s">
        <v>861</v>
      </c>
      <c r="AF5911">
        <v>2022</v>
      </c>
    </row>
    <row r="5912" spans="1:32" x14ac:dyDescent="0.25">
      <c r="A5912" t="s">
        <v>29</v>
      </c>
      <c r="B5912" t="s">
        <v>67</v>
      </c>
      <c r="C5912" t="s">
        <v>68</v>
      </c>
      <c r="D5912" t="s">
        <v>69</v>
      </c>
      <c r="E5912">
        <f>_xlfn.XLOOKUP(Table1[[#This Row],[Location]],'Location analysis'!A:A,'Location analysis'!B:B)</f>
        <v>40.435699999999997</v>
      </c>
      <c r="F5912">
        <f>_xlfn.XLOOKUP(Table1[[#This Row],[Location]],'Location analysis'!A:A,'Location analysis'!C:C)</f>
        <v>-74.125200000000007</v>
      </c>
      <c r="G5912" t="s">
        <v>100</v>
      </c>
      <c r="H5912" t="s">
        <v>43</v>
      </c>
      <c r="I5912">
        <v>15528301128</v>
      </c>
      <c r="J5912" t="s">
        <v>860</v>
      </c>
      <c r="K5912" t="s">
        <v>51</v>
      </c>
      <c r="L5912">
        <v>122</v>
      </c>
      <c r="M5912">
        <v>1.5</v>
      </c>
      <c r="N5912">
        <v>1</v>
      </c>
      <c r="O5912">
        <v>122</v>
      </c>
      <c r="P5912">
        <v>1.5</v>
      </c>
      <c r="Q5912">
        <v>1</v>
      </c>
      <c r="R5912">
        <v>1.5</v>
      </c>
      <c r="S5912">
        <v>1.5</v>
      </c>
      <c r="T5912" s="1">
        <v>44788</v>
      </c>
      <c r="U5912" t="str">
        <f t="shared" si="460"/>
        <v>Cheetos - Fleming Hot Crunchy</v>
      </c>
      <c r="V5912" t="str">
        <f t="shared" si="461"/>
        <v>Food</v>
      </c>
      <c r="W5912" t="s">
        <v>43</v>
      </c>
      <c r="X5912" t="b">
        <f t="shared" si="463"/>
        <v>1</v>
      </c>
      <c r="Y5912">
        <f t="shared" si="462"/>
        <v>1.5</v>
      </c>
      <c r="Z5912" s="2">
        <f t="shared" si="464"/>
        <v>1</v>
      </c>
      <c r="AA5912" t="s">
        <v>101</v>
      </c>
      <c r="AB5912" t="s">
        <v>102</v>
      </c>
      <c r="AD5912" t="s">
        <v>60</v>
      </c>
      <c r="AE5912" t="s">
        <v>861</v>
      </c>
      <c r="AF5912">
        <v>2022</v>
      </c>
    </row>
    <row r="5913" spans="1:32" x14ac:dyDescent="0.25">
      <c r="A5913" t="s">
        <v>29</v>
      </c>
      <c r="B5913" t="s">
        <v>394</v>
      </c>
      <c r="C5913" t="s">
        <v>395</v>
      </c>
      <c r="D5913" t="s">
        <v>396</v>
      </c>
      <c r="E5913">
        <f>_xlfn.XLOOKUP(Table1[[#This Row],[Location]],'Location analysis'!A:A,'Location analysis'!B:B)</f>
        <v>40.416893999999999</v>
      </c>
      <c r="F5913">
        <f>_xlfn.XLOOKUP(Table1[[#This Row],[Location]],'Location analysis'!A:A,'Location analysis'!C:C)</f>
        <v>-74.420399000000003</v>
      </c>
      <c r="G5913" t="s">
        <v>182</v>
      </c>
      <c r="H5913" t="s">
        <v>34</v>
      </c>
      <c r="I5913">
        <v>15528360306</v>
      </c>
      <c r="J5913" t="s">
        <v>860</v>
      </c>
      <c r="K5913" t="s">
        <v>36</v>
      </c>
      <c r="L5913">
        <v>141</v>
      </c>
      <c r="M5913">
        <v>2</v>
      </c>
      <c r="N5913">
        <v>1</v>
      </c>
      <c r="O5913">
        <v>141</v>
      </c>
      <c r="P5913">
        <v>2</v>
      </c>
      <c r="Q5913">
        <v>1</v>
      </c>
      <c r="R5913">
        <v>2</v>
      </c>
      <c r="S5913">
        <v>2</v>
      </c>
      <c r="T5913" s="1">
        <v>44788</v>
      </c>
      <c r="U5913" t="str">
        <f t="shared" si="460"/>
        <v>Coca Cola - Zero Sugar</v>
      </c>
      <c r="V5913" t="str">
        <f t="shared" si="461"/>
        <v>Carbonated</v>
      </c>
      <c r="W5913" t="s">
        <v>34</v>
      </c>
      <c r="X5913" t="b">
        <f t="shared" si="463"/>
        <v>1</v>
      </c>
      <c r="Y5913">
        <f t="shared" si="462"/>
        <v>2</v>
      </c>
      <c r="Z5913" s="2">
        <f t="shared" si="464"/>
        <v>1.3333333333333333</v>
      </c>
      <c r="AA5913" t="s">
        <v>183</v>
      </c>
      <c r="AB5913" t="s">
        <v>184</v>
      </c>
      <c r="AD5913" t="s">
        <v>60</v>
      </c>
      <c r="AE5913" t="s">
        <v>861</v>
      </c>
      <c r="AF5913">
        <v>2022</v>
      </c>
    </row>
    <row r="5914" spans="1:32" x14ac:dyDescent="0.25">
      <c r="A5914" t="s">
        <v>29</v>
      </c>
      <c r="B5914" t="s">
        <v>394</v>
      </c>
      <c r="C5914" t="s">
        <v>395</v>
      </c>
      <c r="D5914" t="s">
        <v>396</v>
      </c>
      <c r="E5914">
        <f>_xlfn.XLOOKUP(Table1[[#This Row],[Location]],'Location analysis'!A:A,'Location analysis'!B:B)</f>
        <v>40.416893999999999</v>
      </c>
      <c r="F5914">
        <f>_xlfn.XLOOKUP(Table1[[#This Row],[Location]],'Location analysis'!A:A,'Location analysis'!C:C)</f>
        <v>-74.420399000000003</v>
      </c>
      <c r="G5914" t="s">
        <v>520</v>
      </c>
      <c r="H5914" t="s">
        <v>43</v>
      </c>
      <c r="I5914">
        <v>15528407198</v>
      </c>
      <c r="J5914" t="s">
        <v>860</v>
      </c>
      <c r="K5914" t="s">
        <v>36</v>
      </c>
      <c r="L5914">
        <v>112</v>
      </c>
      <c r="M5914">
        <v>1.5</v>
      </c>
      <c r="N5914">
        <v>1</v>
      </c>
      <c r="O5914">
        <v>112</v>
      </c>
      <c r="P5914">
        <v>1.5</v>
      </c>
      <c r="Q5914">
        <v>1</v>
      </c>
      <c r="R5914">
        <v>1.5</v>
      </c>
      <c r="S5914">
        <v>3.5</v>
      </c>
      <c r="T5914" s="1">
        <v>44788</v>
      </c>
      <c r="U5914" t="str">
        <f t="shared" si="460"/>
        <v>Pop Corners - Sea Salt</v>
      </c>
      <c r="V5914" t="str">
        <f t="shared" si="461"/>
        <v>Food</v>
      </c>
      <c r="W5914" t="s">
        <v>43</v>
      </c>
      <c r="X5914" t="b">
        <f t="shared" si="463"/>
        <v>1</v>
      </c>
      <c r="Y5914">
        <f t="shared" si="462"/>
        <v>1.5</v>
      </c>
      <c r="Z5914" s="2">
        <f t="shared" si="464"/>
        <v>1</v>
      </c>
      <c r="AA5914" t="s">
        <v>509</v>
      </c>
      <c r="AB5914" t="s">
        <v>157</v>
      </c>
      <c r="AD5914" t="s">
        <v>60</v>
      </c>
      <c r="AE5914" t="s">
        <v>861</v>
      </c>
      <c r="AF5914">
        <v>2022</v>
      </c>
    </row>
    <row r="5915" spans="1:32" x14ac:dyDescent="0.25">
      <c r="A5915" t="s">
        <v>29</v>
      </c>
      <c r="B5915" t="s">
        <v>394</v>
      </c>
      <c r="C5915" t="s">
        <v>395</v>
      </c>
      <c r="D5915" t="s">
        <v>396</v>
      </c>
      <c r="E5915">
        <f>_xlfn.XLOOKUP(Table1[[#This Row],[Location]],'Location analysis'!A:A,'Location analysis'!B:B)</f>
        <v>40.416893999999999</v>
      </c>
      <c r="F5915">
        <f>_xlfn.XLOOKUP(Table1[[#This Row],[Location]],'Location analysis'!A:A,'Location analysis'!C:C)</f>
        <v>-74.420399000000003</v>
      </c>
      <c r="G5915" t="s">
        <v>182</v>
      </c>
      <c r="H5915" t="s">
        <v>34</v>
      </c>
      <c r="I5915">
        <v>15528407198</v>
      </c>
      <c r="J5915" t="s">
        <v>860</v>
      </c>
      <c r="K5915" t="s">
        <v>36</v>
      </c>
      <c r="L5915">
        <v>141</v>
      </c>
      <c r="M5915">
        <v>2</v>
      </c>
      <c r="N5915">
        <v>1</v>
      </c>
      <c r="O5915">
        <v>141</v>
      </c>
      <c r="P5915">
        <v>2</v>
      </c>
      <c r="Q5915">
        <v>1</v>
      </c>
      <c r="R5915">
        <v>2</v>
      </c>
      <c r="S5915">
        <v>3.5</v>
      </c>
      <c r="T5915" s="1">
        <v>44788</v>
      </c>
      <c r="U5915" t="str">
        <f t="shared" si="460"/>
        <v>Coca Cola - Zero Sugar</v>
      </c>
      <c r="V5915" t="str">
        <f t="shared" si="461"/>
        <v>Carbonated</v>
      </c>
      <c r="W5915" t="s">
        <v>34</v>
      </c>
      <c r="X5915" t="b">
        <f t="shared" si="463"/>
        <v>1</v>
      </c>
      <c r="Y5915">
        <f t="shared" si="462"/>
        <v>2</v>
      </c>
      <c r="Z5915" s="2">
        <f t="shared" si="464"/>
        <v>1.3333333333333333</v>
      </c>
      <c r="AA5915" t="s">
        <v>183</v>
      </c>
      <c r="AB5915" t="s">
        <v>184</v>
      </c>
      <c r="AD5915" t="s">
        <v>60</v>
      </c>
      <c r="AE5915" t="s">
        <v>861</v>
      </c>
      <c r="AF5915">
        <v>2022</v>
      </c>
    </row>
    <row r="5916" spans="1:32" x14ac:dyDescent="0.25">
      <c r="A5916" t="s">
        <v>29</v>
      </c>
      <c r="B5916" t="s">
        <v>394</v>
      </c>
      <c r="C5916" t="s">
        <v>395</v>
      </c>
      <c r="D5916" t="s">
        <v>396</v>
      </c>
      <c r="E5916">
        <f>_xlfn.XLOOKUP(Table1[[#This Row],[Location]],'Location analysis'!A:A,'Location analysis'!B:B)</f>
        <v>40.416893999999999</v>
      </c>
      <c r="F5916">
        <f>_xlfn.XLOOKUP(Table1[[#This Row],[Location]],'Location analysis'!A:A,'Location analysis'!C:C)</f>
        <v>-74.420399000000003</v>
      </c>
      <c r="G5916" t="s">
        <v>81</v>
      </c>
      <c r="H5916" t="s">
        <v>43</v>
      </c>
      <c r="I5916">
        <v>15528444939</v>
      </c>
      <c r="J5916" t="s">
        <v>860</v>
      </c>
      <c r="K5916" t="s">
        <v>51</v>
      </c>
      <c r="L5916">
        <v>138</v>
      </c>
      <c r="M5916">
        <v>2</v>
      </c>
      <c r="N5916">
        <v>1</v>
      </c>
      <c r="O5916">
        <v>138</v>
      </c>
      <c r="P5916">
        <v>2</v>
      </c>
      <c r="Q5916">
        <v>1</v>
      </c>
      <c r="R5916">
        <v>2</v>
      </c>
      <c r="S5916">
        <v>2</v>
      </c>
      <c r="T5916" s="1">
        <v>44788</v>
      </c>
      <c r="U5916" t="str">
        <f t="shared" si="460"/>
        <v>KitKat - Crisp Wafers</v>
      </c>
      <c r="V5916" t="str">
        <f t="shared" si="461"/>
        <v>Food</v>
      </c>
      <c r="W5916" t="s">
        <v>43</v>
      </c>
      <c r="X5916" t="b">
        <f t="shared" si="463"/>
        <v>1</v>
      </c>
      <c r="Y5916">
        <f t="shared" si="462"/>
        <v>2</v>
      </c>
      <c r="Z5916" s="2">
        <f t="shared" si="464"/>
        <v>1.3333333333333333</v>
      </c>
      <c r="AA5916" t="s">
        <v>82</v>
      </c>
      <c r="AB5916" t="s">
        <v>83</v>
      </c>
      <c r="AD5916" t="s">
        <v>60</v>
      </c>
      <c r="AE5916" t="s">
        <v>861</v>
      </c>
      <c r="AF5916">
        <v>2022</v>
      </c>
    </row>
    <row r="5917" spans="1:32" x14ac:dyDescent="0.25">
      <c r="A5917" t="s">
        <v>29</v>
      </c>
      <c r="B5917" t="s">
        <v>62</v>
      </c>
      <c r="C5917" t="s">
        <v>63</v>
      </c>
      <c r="D5917" t="s">
        <v>64</v>
      </c>
      <c r="E5917">
        <f>_xlfn.XLOOKUP(Table1[[#This Row],[Location]],'Location analysis'!A:A,'Location analysis'!B:B)</f>
        <v>40.091900000000003</v>
      </c>
      <c r="F5917">
        <f>_xlfn.XLOOKUP(Table1[[#This Row],[Location]],'Location analysis'!A:A,'Location analysis'!C:C)</f>
        <v>-74.358699999999999</v>
      </c>
      <c r="G5917" t="s">
        <v>225</v>
      </c>
      <c r="H5917" t="s">
        <v>43</v>
      </c>
      <c r="I5917">
        <v>15530766333</v>
      </c>
      <c r="J5917" t="s">
        <v>862</v>
      </c>
      <c r="K5917" t="s">
        <v>51</v>
      </c>
      <c r="L5917">
        <v>112</v>
      </c>
      <c r="M5917">
        <v>1.5</v>
      </c>
      <c r="N5917">
        <v>1</v>
      </c>
      <c r="O5917">
        <v>112</v>
      </c>
      <c r="P5917">
        <v>1.5</v>
      </c>
      <c r="Q5917">
        <v>1</v>
      </c>
      <c r="R5917">
        <v>1.5</v>
      </c>
      <c r="S5917">
        <v>1.5</v>
      </c>
      <c r="T5917" s="1">
        <v>44789</v>
      </c>
      <c r="U5917" t="str">
        <f t="shared" si="460"/>
        <v>SunChips Multigrain - Original</v>
      </c>
      <c r="V5917" t="str">
        <f t="shared" si="461"/>
        <v>Food</v>
      </c>
      <c r="W5917" t="s">
        <v>43</v>
      </c>
      <c r="X5917" t="b">
        <f t="shared" si="463"/>
        <v>1</v>
      </c>
      <c r="Y5917">
        <f t="shared" si="462"/>
        <v>1.5</v>
      </c>
      <c r="Z5917" s="2">
        <f t="shared" si="464"/>
        <v>1</v>
      </c>
      <c r="AA5917" t="s">
        <v>129</v>
      </c>
      <c r="AB5917" t="s">
        <v>150</v>
      </c>
      <c r="AD5917" t="s">
        <v>91</v>
      </c>
      <c r="AE5917" t="s">
        <v>863</v>
      </c>
      <c r="AF5917">
        <v>2022</v>
      </c>
    </row>
    <row r="5918" spans="1:32" x14ac:dyDescent="0.25">
      <c r="A5918" t="s">
        <v>29</v>
      </c>
      <c r="B5918" t="s">
        <v>62</v>
      </c>
      <c r="C5918" t="s">
        <v>63</v>
      </c>
      <c r="D5918" t="s">
        <v>64</v>
      </c>
      <c r="E5918">
        <f>_xlfn.XLOOKUP(Table1[[#This Row],[Location]],'Location analysis'!A:A,'Location analysis'!B:B)</f>
        <v>40.091900000000003</v>
      </c>
      <c r="F5918">
        <f>_xlfn.XLOOKUP(Table1[[#This Row],[Location]],'Location analysis'!A:A,'Location analysis'!C:C)</f>
        <v>-74.358699999999999</v>
      </c>
      <c r="G5918" t="s">
        <v>225</v>
      </c>
      <c r="H5918" t="s">
        <v>43</v>
      </c>
      <c r="I5918">
        <v>15531220106</v>
      </c>
      <c r="J5918" t="s">
        <v>862</v>
      </c>
      <c r="K5918" t="s">
        <v>51</v>
      </c>
      <c r="L5918">
        <v>112</v>
      </c>
      <c r="M5918">
        <v>1.5</v>
      </c>
      <c r="N5918">
        <v>1</v>
      </c>
      <c r="O5918">
        <v>112</v>
      </c>
      <c r="P5918">
        <v>1.5</v>
      </c>
      <c r="Q5918">
        <v>1</v>
      </c>
      <c r="R5918">
        <v>1.5</v>
      </c>
      <c r="S5918">
        <v>1.5</v>
      </c>
      <c r="T5918" s="1">
        <v>44789</v>
      </c>
      <c r="U5918" t="str">
        <f t="shared" si="460"/>
        <v>SunChips Multigrain - Original</v>
      </c>
      <c r="V5918" t="str">
        <f t="shared" si="461"/>
        <v>Food</v>
      </c>
      <c r="W5918" t="s">
        <v>43</v>
      </c>
      <c r="X5918" t="b">
        <f t="shared" si="463"/>
        <v>1</v>
      </c>
      <c r="Y5918">
        <f t="shared" si="462"/>
        <v>1.5</v>
      </c>
      <c r="Z5918" s="2">
        <f t="shared" si="464"/>
        <v>1</v>
      </c>
      <c r="AA5918" t="s">
        <v>129</v>
      </c>
      <c r="AB5918" t="s">
        <v>150</v>
      </c>
      <c r="AD5918" t="s">
        <v>91</v>
      </c>
      <c r="AE5918" t="s">
        <v>863</v>
      </c>
      <c r="AF5918">
        <v>2022</v>
      </c>
    </row>
    <row r="5919" spans="1:32" x14ac:dyDescent="0.25">
      <c r="A5919" t="s">
        <v>29</v>
      </c>
      <c r="B5919" t="s">
        <v>394</v>
      </c>
      <c r="C5919" t="s">
        <v>395</v>
      </c>
      <c r="D5919" t="s">
        <v>396</v>
      </c>
      <c r="E5919">
        <f>_xlfn.XLOOKUP(Table1[[#This Row],[Location]],'Location analysis'!A:A,'Location analysis'!B:B)</f>
        <v>40.416893999999999</v>
      </c>
      <c r="F5919">
        <f>_xlfn.XLOOKUP(Table1[[#This Row],[Location]],'Location analysis'!A:A,'Location analysis'!C:C)</f>
        <v>-74.420399000000003</v>
      </c>
      <c r="G5919" t="s">
        <v>125</v>
      </c>
      <c r="H5919" t="s">
        <v>97</v>
      </c>
      <c r="I5919">
        <v>15531386071</v>
      </c>
      <c r="J5919" t="s">
        <v>862</v>
      </c>
      <c r="K5919" t="s">
        <v>51</v>
      </c>
      <c r="L5919">
        <v>144</v>
      </c>
      <c r="M5919">
        <v>2</v>
      </c>
      <c r="N5919">
        <v>1</v>
      </c>
      <c r="O5919">
        <v>144</v>
      </c>
      <c r="P5919">
        <v>2</v>
      </c>
      <c r="Q5919">
        <v>1</v>
      </c>
      <c r="R5919">
        <v>2</v>
      </c>
      <c r="S5919">
        <v>2</v>
      </c>
      <c r="T5919" s="1">
        <v>44789</v>
      </c>
      <c r="U5919" t="str">
        <f t="shared" si="460"/>
        <v>S. Pellegrino Sparkling Mineral Water</v>
      </c>
      <c r="V5919" t="str">
        <f t="shared" si="461"/>
        <v>Water</v>
      </c>
      <c r="W5919" t="s">
        <v>97</v>
      </c>
      <c r="X5919" t="b">
        <f t="shared" si="463"/>
        <v>1</v>
      </c>
      <c r="Y5919">
        <f t="shared" si="462"/>
        <v>2</v>
      </c>
      <c r="Z5919" s="2">
        <f t="shared" si="464"/>
        <v>1.3333333333333333</v>
      </c>
      <c r="AA5919" t="s">
        <v>125</v>
      </c>
      <c r="AD5919" t="s">
        <v>91</v>
      </c>
      <c r="AE5919" t="s">
        <v>863</v>
      </c>
      <c r="AF5919">
        <v>2022</v>
      </c>
    </row>
    <row r="5920" spans="1:32" x14ac:dyDescent="0.25">
      <c r="A5920" t="s">
        <v>29</v>
      </c>
      <c r="B5920" t="s">
        <v>394</v>
      </c>
      <c r="C5920" t="s">
        <v>395</v>
      </c>
      <c r="D5920" t="s">
        <v>396</v>
      </c>
      <c r="E5920">
        <f>_xlfn.XLOOKUP(Table1[[#This Row],[Location]],'Location analysis'!A:A,'Location analysis'!B:B)</f>
        <v>40.416893999999999</v>
      </c>
      <c r="F5920">
        <f>_xlfn.XLOOKUP(Table1[[#This Row],[Location]],'Location analysis'!A:A,'Location analysis'!C:C)</f>
        <v>-74.420399000000003</v>
      </c>
      <c r="G5920" t="s">
        <v>317</v>
      </c>
      <c r="H5920" t="s">
        <v>43</v>
      </c>
      <c r="I5920">
        <v>15531638719</v>
      </c>
      <c r="J5920" t="s">
        <v>862</v>
      </c>
      <c r="K5920" t="s">
        <v>51</v>
      </c>
      <c r="L5920">
        <v>135</v>
      </c>
      <c r="M5920">
        <v>2</v>
      </c>
      <c r="N5920">
        <v>1</v>
      </c>
      <c r="O5920">
        <v>135</v>
      </c>
      <c r="P5920">
        <v>2</v>
      </c>
      <c r="Q5920">
        <v>1</v>
      </c>
      <c r="R5920">
        <v>2</v>
      </c>
      <c r="S5920">
        <v>2</v>
      </c>
      <c r="T5920" s="1">
        <v>44789</v>
      </c>
      <c r="U5920" t="str">
        <f t="shared" si="460"/>
        <v>RXBAR - Protein Bar - Peanut Butter</v>
      </c>
      <c r="V5920" t="str">
        <f t="shared" si="461"/>
        <v>Food</v>
      </c>
      <c r="W5920" t="s">
        <v>43</v>
      </c>
      <c r="X5920" t="b">
        <f t="shared" si="463"/>
        <v>1</v>
      </c>
      <c r="Y5920">
        <f t="shared" si="462"/>
        <v>2</v>
      </c>
      <c r="Z5920" s="2">
        <f t="shared" si="464"/>
        <v>1.3333333333333333</v>
      </c>
      <c r="AA5920" t="s">
        <v>318</v>
      </c>
      <c r="AB5920" t="s">
        <v>319</v>
      </c>
      <c r="AC5920" t="s">
        <v>320</v>
      </c>
      <c r="AD5920" t="s">
        <v>91</v>
      </c>
      <c r="AE5920" t="s">
        <v>863</v>
      </c>
      <c r="AF5920">
        <v>2022</v>
      </c>
    </row>
    <row r="5921" spans="1:32" x14ac:dyDescent="0.25">
      <c r="A5921" t="s">
        <v>29</v>
      </c>
      <c r="B5921" t="s">
        <v>394</v>
      </c>
      <c r="C5921" t="s">
        <v>395</v>
      </c>
      <c r="D5921" t="s">
        <v>396</v>
      </c>
      <c r="E5921">
        <f>_xlfn.XLOOKUP(Table1[[#This Row],[Location]],'Location analysis'!A:A,'Location analysis'!B:B)</f>
        <v>40.416893999999999</v>
      </c>
      <c r="F5921">
        <f>_xlfn.XLOOKUP(Table1[[#This Row],[Location]],'Location analysis'!A:A,'Location analysis'!C:C)</f>
        <v>-74.420399000000003</v>
      </c>
      <c r="G5921" t="s">
        <v>192</v>
      </c>
      <c r="H5921" t="s">
        <v>43</v>
      </c>
      <c r="I5921">
        <v>15531932715</v>
      </c>
      <c r="J5921" t="s">
        <v>862</v>
      </c>
      <c r="K5921" t="s">
        <v>36</v>
      </c>
      <c r="L5921">
        <v>121</v>
      </c>
      <c r="M5921">
        <v>1.5</v>
      </c>
      <c r="N5921">
        <v>1</v>
      </c>
      <c r="O5921">
        <v>121</v>
      </c>
      <c r="P5921">
        <v>1.5</v>
      </c>
      <c r="Q5921">
        <v>1</v>
      </c>
      <c r="R5921">
        <v>1.5</v>
      </c>
      <c r="S5921">
        <v>3.5</v>
      </c>
      <c r="T5921" s="1">
        <v>44789</v>
      </c>
      <c r="U5921" t="str">
        <f t="shared" si="460"/>
        <v>CheezIt - Original</v>
      </c>
      <c r="V5921" t="str">
        <f t="shared" si="461"/>
        <v>Food</v>
      </c>
      <c r="W5921" t="s">
        <v>43</v>
      </c>
      <c r="X5921" t="b">
        <f t="shared" si="463"/>
        <v>1</v>
      </c>
      <c r="Y5921">
        <f t="shared" si="462"/>
        <v>1.5</v>
      </c>
      <c r="Z5921" s="2">
        <f t="shared" si="464"/>
        <v>1</v>
      </c>
      <c r="AA5921" t="s">
        <v>193</v>
      </c>
      <c r="AB5921" t="s">
        <v>150</v>
      </c>
      <c r="AD5921" t="s">
        <v>91</v>
      </c>
      <c r="AE5921" t="s">
        <v>863</v>
      </c>
      <c r="AF5921">
        <v>2022</v>
      </c>
    </row>
    <row r="5922" spans="1:32" x14ac:dyDescent="0.25">
      <c r="A5922" t="s">
        <v>29</v>
      </c>
      <c r="B5922" t="s">
        <v>394</v>
      </c>
      <c r="C5922" t="s">
        <v>395</v>
      </c>
      <c r="D5922" t="s">
        <v>396</v>
      </c>
      <c r="E5922">
        <f>_xlfn.XLOOKUP(Table1[[#This Row],[Location]],'Location analysis'!A:A,'Location analysis'!B:B)</f>
        <v>40.416893999999999</v>
      </c>
      <c r="F5922">
        <f>_xlfn.XLOOKUP(Table1[[#This Row],[Location]],'Location analysis'!A:A,'Location analysis'!C:C)</f>
        <v>-74.420399000000003</v>
      </c>
      <c r="G5922" t="s">
        <v>410</v>
      </c>
      <c r="H5922" t="s">
        <v>49</v>
      </c>
      <c r="I5922">
        <v>15531932715</v>
      </c>
      <c r="J5922" t="s">
        <v>862</v>
      </c>
      <c r="K5922" t="s">
        <v>36</v>
      </c>
      <c r="L5922">
        <v>140</v>
      </c>
      <c r="M5922">
        <v>2</v>
      </c>
      <c r="N5922">
        <v>1</v>
      </c>
      <c r="O5922">
        <v>140</v>
      </c>
      <c r="P5922">
        <v>2</v>
      </c>
      <c r="Q5922">
        <v>1</v>
      </c>
      <c r="R5922">
        <v>2</v>
      </c>
      <c r="S5922">
        <v>3.5</v>
      </c>
      <c r="T5922" s="1">
        <v>44789</v>
      </c>
      <c r="U5922" t="str">
        <f t="shared" si="460"/>
        <v>Iberia Coconut Water</v>
      </c>
      <c r="V5922" t="str">
        <f t="shared" si="461"/>
        <v>Non Carbonated</v>
      </c>
      <c r="W5922" t="s">
        <v>49</v>
      </c>
      <c r="X5922" t="b">
        <f t="shared" si="463"/>
        <v>1</v>
      </c>
      <c r="Y5922">
        <f t="shared" si="462"/>
        <v>2</v>
      </c>
      <c r="Z5922" s="2">
        <f t="shared" si="464"/>
        <v>1.3333333333333333</v>
      </c>
      <c r="AA5922" t="s">
        <v>410</v>
      </c>
      <c r="AD5922" t="s">
        <v>91</v>
      </c>
      <c r="AE5922" t="s">
        <v>863</v>
      </c>
      <c r="AF5922">
        <v>2022</v>
      </c>
    </row>
    <row r="5923" spans="1:32" x14ac:dyDescent="0.25">
      <c r="A5923" t="s">
        <v>29</v>
      </c>
      <c r="B5923" t="s">
        <v>394</v>
      </c>
      <c r="C5923" t="s">
        <v>395</v>
      </c>
      <c r="D5923" t="s">
        <v>396</v>
      </c>
      <c r="E5923">
        <f>_xlfn.XLOOKUP(Table1[[#This Row],[Location]],'Location analysis'!A:A,'Location analysis'!B:B)</f>
        <v>40.416893999999999</v>
      </c>
      <c r="F5923">
        <f>_xlfn.XLOOKUP(Table1[[#This Row],[Location]],'Location analysis'!A:A,'Location analysis'!C:C)</f>
        <v>-74.420399000000003</v>
      </c>
      <c r="G5923" t="s">
        <v>225</v>
      </c>
      <c r="H5923" t="s">
        <v>43</v>
      </c>
      <c r="I5923">
        <v>15532159617</v>
      </c>
      <c r="J5923" t="s">
        <v>862</v>
      </c>
      <c r="K5923" t="s">
        <v>51</v>
      </c>
      <c r="L5923">
        <v>125</v>
      </c>
      <c r="M5923">
        <v>1.5</v>
      </c>
      <c r="N5923">
        <v>1</v>
      </c>
      <c r="O5923">
        <v>125</v>
      </c>
      <c r="P5923">
        <v>1.5</v>
      </c>
      <c r="Q5923">
        <v>1</v>
      </c>
      <c r="R5923">
        <v>1.5</v>
      </c>
      <c r="S5923">
        <v>1.5</v>
      </c>
      <c r="T5923" s="1">
        <v>44789</v>
      </c>
      <c r="U5923" t="str">
        <f t="shared" si="460"/>
        <v>SunChips Multigrain - Original</v>
      </c>
      <c r="V5923" t="str">
        <f t="shared" si="461"/>
        <v>Food</v>
      </c>
      <c r="W5923" t="s">
        <v>43</v>
      </c>
      <c r="X5923" t="b">
        <f t="shared" si="463"/>
        <v>1</v>
      </c>
      <c r="Y5923">
        <f t="shared" si="462"/>
        <v>1.5</v>
      </c>
      <c r="Z5923" s="2">
        <f t="shared" si="464"/>
        <v>1</v>
      </c>
      <c r="AA5923" t="s">
        <v>129</v>
      </c>
      <c r="AB5923" t="s">
        <v>150</v>
      </c>
      <c r="AD5923" t="s">
        <v>91</v>
      </c>
      <c r="AE5923" t="s">
        <v>863</v>
      </c>
      <c r="AF5923">
        <v>2022</v>
      </c>
    </row>
    <row r="5924" spans="1:32" x14ac:dyDescent="0.25">
      <c r="A5924" t="s">
        <v>29</v>
      </c>
      <c r="B5924" t="s">
        <v>394</v>
      </c>
      <c r="C5924" t="s">
        <v>395</v>
      </c>
      <c r="D5924" t="s">
        <v>396</v>
      </c>
      <c r="E5924">
        <f>_xlfn.XLOOKUP(Table1[[#This Row],[Location]],'Location analysis'!A:A,'Location analysis'!B:B)</f>
        <v>40.416893999999999</v>
      </c>
      <c r="F5924">
        <f>_xlfn.XLOOKUP(Table1[[#This Row],[Location]],'Location analysis'!A:A,'Location analysis'!C:C)</f>
        <v>-74.420399000000003</v>
      </c>
      <c r="G5924" t="s">
        <v>180</v>
      </c>
      <c r="H5924" t="s">
        <v>43</v>
      </c>
      <c r="I5924">
        <v>15532186207</v>
      </c>
      <c r="J5924" t="s">
        <v>862</v>
      </c>
      <c r="K5924" t="s">
        <v>51</v>
      </c>
      <c r="L5924">
        <v>113</v>
      </c>
      <c r="M5924">
        <v>1.5</v>
      </c>
      <c r="N5924">
        <v>1</v>
      </c>
      <c r="O5924">
        <v>113</v>
      </c>
      <c r="P5924">
        <v>1.5</v>
      </c>
      <c r="Q5924">
        <v>1</v>
      </c>
      <c r="R5924">
        <v>1.5</v>
      </c>
      <c r="S5924">
        <v>1.5</v>
      </c>
      <c r="T5924" s="1">
        <v>44789</v>
      </c>
      <c r="U5924" t="str">
        <f t="shared" si="460"/>
        <v>Miss Vickie's Potato Chip - Jalapeno</v>
      </c>
      <c r="V5924" t="str">
        <f t="shared" si="461"/>
        <v>Food</v>
      </c>
      <c r="W5924" t="s">
        <v>43</v>
      </c>
      <c r="X5924" t="b">
        <f t="shared" si="463"/>
        <v>1</v>
      </c>
      <c r="Y5924">
        <f t="shared" si="462"/>
        <v>1.5</v>
      </c>
      <c r="Z5924" s="2">
        <f t="shared" si="464"/>
        <v>1</v>
      </c>
      <c r="AA5924" t="s">
        <v>58</v>
      </c>
      <c r="AB5924" t="s">
        <v>181</v>
      </c>
      <c r="AD5924" t="s">
        <v>91</v>
      </c>
      <c r="AE5924" t="s">
        <v>863</v>
      </c>
      <c r="AF5924">
        <v>2022</v>
      </c>
    </row>
    <row r="5925" spans="1:32" x14ac:dyDescent="0.25">
      <c r="A5925" t="s">
        <v>29</v>
      </c>
      <c r="B5925" t="s">
        <v>46</v>
      </c>
      <c r="C5925" t="s">
        <v>31</v>
      </c>
      <c r="D5925" t="s">
        <v>47</v>
      </c>
      <c r="E5925">
        <f>_xlfn.XLOOKUP(Table1[[#This Row],[Location]],'Location analysis'!A:A,'Location analysis'!B:B)</f>
        <v>40.423690999999998</v>
      </c>
      <c r="F5925">
        <f>_xlfn.XLOOKUP(Table1[[#This Row],[Location]],'Location analysis'!A:A,'Location analysis'!C:C)</f>
        <v>-74.380831999999998</v>
      </c>
      <c r="G5925" t="s">
        <v>225</v>
      </c>
      <c r="H5925" t="s">
        <v>43</v>
      </c>
      <c r="I5925">
        <v>15532191391</v>
      </c>
      <c r="J5925" t="s">
        <v>862</v>
      </c>
      <c r="K5925" t="s">
        <v>51</v>
      </c>
      <c r="L5925">
        <v>111</v>
      </c>
      <c r="M5925">
        <v>1.5</v>
      </c>
      <c r="N5925">
        <v>1</v>
      </c>
      <c r="O5925">
        <v>111</v>
      </c>
      <c r="P5925">
        <v>1.5</v>
      </c>
      <c r="Q5925">
        <v>1</v>
      </c>
      <c r="R5925">
        <v>1.5</v>
      </c>
      <c r="S5925">
        <v>1.5</v>
      </c>
      <c r="T5925" s="1">
        <v>44789</v>
      </c>
      <c r="U5925" t="str">
        <f t="shared" si="460"/>
        <v>SunChips Multigrain - Original</v>
      </c>
      <c r="V5925" t="str">
        <f t="shared" si="461"/>
        <v>Food</v>
      </c>
      <c r="W5925" t="s">
        <v>43</v>
      </c>
      <c r="X5925" t="b">
        <f t="shared" si="463"/>
        <v>1</v>
      </c>
      <c r="Y5925">
        <f t="shared" si="462"/>
        <v>1.5</v>
      </c>
      <c r="Z5925" s="2">
        <f t="shared" si="464"/>
        <v>1</v>
      </c>
      <c r="AA5925" t="s">
        <v>129</v>
      </c>
      <c r="AB5925" t="s">
        <v>150</v>
      </c>
      <c r="AD5925" t="s">
        <v>91</v>
      </c>
      <c r="AE5925" t="s">
        <v>863</v>
      </c>
      <c r="AF5925">
        <v>2022</v>
      </c>
    </row>
    <row r="5926" spans="1:32" x14ac:dyDescent="0.25">
      <c r="A5926" t="s">
        <v>29</v>
      </c>
      <c r="B5926" t="s">
        <v>30</v>
      </c>
      <c r="C5926" t="s">
        <v>31</v>
      </c>
      <c r="D5926" t="s">
        <v>32</v>
      </c>
      <c r="E5926">
        <f>_xlfn.XLOOKUP(Table1[[#This Row],[Location]],'Location analysis'!A:A,'Location analysis'!B:B)</f>
        <v>40.423690999999998</v>
      </c>
      <c r="F5926">
        <f>_xlfn.XLOOKUP(Table1[[#This Row],[Location]],'Location analysis'!A:A,'Location analysis'!C:C)</f>
        <v>-74.380831999999998</v>
      </c>
      <c r="G5926" t="s">
        <v>722</v>
      </c>
      <c r="H5926" t="s">
        <v>49</v>
      </c>
      <c r="I5926">
        <v>15532280997</v>
      </c>
      <c r="J5926" t="s">
        <v>862</v>
      </c>
      <c r="K5926" t="s">
        <v>36</v>
      </c>
      <c r="L5926">
        <v>145</v>
      </c>
      <c r="M5926">
        <v>2.5</v>
      </c>
      <c r="N5926">
        <v>1</v>
      </c>
      <c r="O5926">
        <v>145</v>
      </c>
      <c r="P5926">
        <v>2.5</v>
      </c>
      <c r="Q5926">
        <v>1</v>
      </c>
      <c r="R5926">
        <v>2.5</v>
      </c>
      <c r="S5926">
        <v>2.5</v>
      </c>
      <c r="T5926" s="1">
        <v>44789</v>
      </c>
      <c r="U5926" t="str">
        <f t="shared" si="460"/>
        <v>Snapple Tea - Lemon</v>
      </c>
      <c r="V5926" t="str">
        <f t="shared" si="461"/>
        <v>Non Carbonated</v>
      </c>
      <c r="W5926" t="s">
        <v>49</v>
      </c>
      <c r="X5926" t="b">
        <f t="shared" si="463"/>
        <v>1</v>
      </c>
      <c r="Y5926">
        <f t="shared" si="462"/>
        <v>2.5</v>
      </c>
      <c r="Z5926" s="2">
        <f t="shared" si="464"/>
        <v>1.6666666666666667</v>
      </c>
      <c r="AA5926" t="s">
        <v>330</v>
      </c>
      <c r="AB5926" t="s">
        <v>76</v>
      </c>
      <c r="AD5926" t="s">
        <v>91</v>
      </c>
      <c r="AE5926" t="s">
        <v>863</v>
      </c>
      <c r="AF5926">
        <v>2022</v>
      </c>
    </row>
    <row r="5927" spans="1:32" x14ac:dyDescent="0.25">
      <c r="A5927" t="s">
        <v>29</v>
      </c>
      <c r="B5927" t="s">
        <v>394</v>
      </c>
      <c r="C5927" t="s">
        <v>395</v>
      </c>
      <c r="D5927" t="s">
        <v>396</v>
      </c>
      <c r="E5927">
        <f>_xlfn.XLOOKUP(Table1[[#This Row],[Location]],'Location analysis'!A:A,'Location analysis'!B:B)</f>
        <v>40.416893999999999</v>
      </c>
      <c r="F5927">
        <f>_xlfn.XLOOKUP(Table1[[#This Row],[Location]],'Location analysis'!A:A,'Location analysis'!C:C)</f>
        <v>-74.420399000000003</v>
      </c>
      <c r="G5927" t="s">
        <v>154</v>
      </c>
      <c r="H5927" t="s">
        <v>43</v>
      </c>
      <c r="I5927">
        <v>15532424264</v>
      </c>
      <c r="J5927" t="s">
        <v>862</v>
      </c>
      <c r="K5927" t="s">
        <v>36</v>
      </c>
      <c r="L5927">
        <v>110</v>
      </c>
      <c r="M5927">
        <v>1.5</v>
      </c>
      <c r="N5927">
        <v>1</v>
      </c>
      <c r="O5927">
        <v>110</v>
      </c>
      <c r="P5927">
        <v>1.5</v>
      </c>
      <c r="Q5927">
        <v>1</v>
      </c>
      <c r="R5927">
        <v>1.5</v>
      </c>
      <c r="S5927">
        <v>1.5</v>
      </c>
      <c r="T5927" s="1">
        <v>44789</v>
      </c>
      <c r="U5927" t="str">
        <f t="shared" si="460"/>
        <v>SunChips Multigrain - Harvest Cheddar</v>
      </c>
      <c r="V5927" t="str">
        <f t="shared" si="461"/>
        <v>Food</v>
      </c>
      <c r="W5927" t="s">
        <v>43</v>
      </c>
      <c r="X5927" t="b">
        <f t="shared" si="463"/>
        <v>1</v>
      </c>
      <c r="Y5927">
        <f t="shared" si="462"/>
        <v>1.5</v>
      </c>
      <c r="Z5927" s="2">
        <f t="shared" si="464"/>
        <v>1</v>
      </c>
      <c r="AA5927" t="s">
        <v>129</v>
      </c>
      <c r="AB5927" t="s">
        <v>155</v>
      </c>
      <c r="AD5927" t="s">
        <v>91</v>
      </c>
      <c r="AE5927" t="s">
        <v>863</v>
      </c>
      <c r="AF5927">
        <v>2022</v>
      </c>
    </row>
    <row r="5928" spans="1:32" x14ac:dyDescent="0.25">
      <c r="A5928" t="s">
        <v>29</v>
      </c>
      <c r="B5928" t="s">
        <v>394</v>
      </c>
      <c r="C5928" t="s">
        <v>395</v>
      </c>
      <c r="D5928" t="s">
        <v>396</v>
      </c>
      <c r="E5928">
        <f>_xlfn.XLOOKUP(Table1[[#This Row],[Location]],'Location analysis'!A:A,'Location analysis'!B:B)</f>
        <v>40.416893999999999</v>
      </c>
      <c r="F5928">
        <f>_xlfn.XLOOKUP(Table1[[#This Row],[Location]],'Location analysis'!A:A,'Location analysis'!C:C)</f>
        <v>-74.420399000000003</v>
      </c>
      <c r="G5928" t="s">
        <v>71</v>
      </c>
      <c r="H5928" t="s">
        <v>43</v>
      </c>
      <c r="I5928">
        <v>15532434571</v>
      </c>
      <c r="J5928" t="s">
        <v>862</v>
      </c>
      <c r="K5928" t="s">
        <v>36</v>
      </c>
      <c r="L5928">
        <v>133</v>
      </c>
      <c r="M5928">
        <v>2.5</v>
      </c>
      <c r="N5928">
        <v>1</v>
      </c>
      <c r="O5928">
        <v>133</v>
      </c>
      <c r="P5928">
        <v>2.5</v>
      </c>
      <c r="Q5928">
        <v>1</v>
      </c>
      <c r="R5928">
        <v>2.5</v>
      </c>
      <c r="S5928">
        <v>2.5</v>
      </c>
      <c r="T5928" s="1">
        <v>44789</v>
      </c>
      <c r="U5928" t="str">
        <f t="shared" si="460"/>
        <v>Seapoint Farms Dry Roasted Edamame - Wasabi</v>
      </c>
      <c r="V5928" t="str">
        <f t="shared" si="461"/>
        <v>Food</v>
      </c>
      <c r="W5928" t="s">
        <v>43</v>
      </c>
      <c r="X5928" t="b">
        <f t="shared" si="463"/>
        <v>1</v>
      </c>
      <c r="Y5928">
        <f t="shared" si="462"/>
        <v>2.5</v>
      </c>
      <c r="Z5928" s="2">
        <f t="shared" si="464"/>
        <v>1.6666666666666667</v>
      </c>
      <c r="AA5928" t="s">
        <v>72</v>
      </c>
      <c r="AB5928" t="s">
        <v>73</v>
      </c>
      <c r="AD5928" t="s">
        <v>91</v>
      </c>
      <c r="AE5928" t="s">
        <v>863</v>
      </c>
      <c r="AF5928">
        <v>2022</v>
      </c>
    </row>
    <row r="5929" spans="1:32" x14ac:dyDescent="0.25">
      <c r="A5929" t="s">
        <v>29</v>
      </c>
      <c r="B5929" t="s">
        <v>394</v>
      </c>
      <c r="C5929" t="s">
        <v>395</v>
      </c>
      <c r="D5929" t="s">
        <v>396</v>
      </c>
      <c r="E5929">
        <f>_xlfn.XLOOKUP(Table1[[#This Row],[Location]],'Location analysis'!A:A,'Location analysis'!B:B)</f>
        <v>40.416893999999999</v>
      </c>
      <c r="F5929">
        <f>_xlfn.XLOOKUP(Table1[[#This Row],[Location]],'Location analysis'!A:A,'Location analysis'!C:C)</f>
        <v>-74.420399000000003</v>
      </c>
      <c r="G5929" t="s">
        <v>463</v>
      </c>
      <c r="H5929" t="s">
        <v>34</v>
      </c>
      <c r="I5929">
        <v>15532439995</v>
      </c>
      <c r="J5929" t="s">
        <v>862</v>
      </c>
      <c r="K5929" t="s">
        <v>36</v>
      </c>
      <c r="L5929">
        <v>148</v>
      </c>
      <c r="M5929">
        <v>3</v>
      </c>
      <c r="N5929">
        <v>1</v>
      </c>
      <c r="O5929">
        <v>148</v>
      </c>
      <c r="P5929">
        <v>3</v>
      </c>
      <c r="Q5929">
        <v>1</v>
      </c>
      <c r="R5929">
        <v>3</v>
      </c>
      <c r="S5929">
        <v>3</v>
      </c>
      <c r="T5929" s="1">
        <v>44789</v>
      </c>
      <c r="U5929" t="str">
        <f t="shared" si="460"/>
        <v>Starbucks Refresher - Real Coconut Water</v>
      </c>
      <c r="V5929" t="str">
        <f t="shared" si="461"/>
        <v>Carbonated</v>
      </c>
      <c r="W5929" t="s">
        <v>34</v>
      </c>
      <c r="X5929" t="b">
        <f t="shared" si="463"/>
        <v>1</v>
      </c>
      <c r="Y5929">
        <f t="shared" si="462"/>
        <v>3</v>
      </c>
      <c r="Z5929" s="2">
        <f t="shared" si="464"/>
        <v>2</v>
      </c>
      <c r="AA5929" t="s">
        <v>464</v>
      </c>
      <c r="AB5929" t="s">
        <v>465</v>
      </c>
      <c r="AD5929" t="s">
        <v>91</v>
      </c>
      <c r="AE5929" t="s">
        <v>863</v>
      </c>
      <c r="AF5929">
        <v>2022</v>
      </c>
    </row>
    <row r="5930" spans="1:32" x14ac:dyDescent="0.25">
      <c r="A5930" t="s">
        <v>29</v>
      </c>
      <c r="B5930" t="s">
        <v>394</v>
      </c>
      <c r="C5930" t="s">
        <v>395</v>
      </c>
      <c r="D5930" t="s">
        <v>396</v>
      </c>
      <c r="E5930">
        <f>_xlfn.XLOOKUP(Table1[[#This Row],[Location]],'Location analysis'!A:A,'Location analysis'!B:B)</f>
        <v>40.416893999999999</v>
      </c>
      <c r="F5930">
        <f>_xlfn.XLOOKUP(Table1[[#This Row],[Location]],'Location analysis'!A:A,'Location analysis'!C:C)</f>
        <v>-74.420399000000003</v>
      </c>
      <c r="G5930" t="s">
        <v>154</v>
      </c>
      <c r="H5930" t="s">
        <v>43</v>
      </c>
      <c r="I5930">
        <v>15532468260</v>
      </c>
      <c r="J5930" t="s">
        <v>862</v>
      </c>
      <c r="K5930" t="s">
        <v>51</v>
      </c>
      <c r="L5930">
        <v>110</v>
      </c>
      <c r="M5930">
        <v>1.5</v>
      </c>
      <c r="N5930">
        <v>1</v>
      </c>
      <c r="O5930">
        <v>110</v>
      </c>
      <c r="P5930">
        <v>1.5</v>
      </c>
      <c r="Q5930">
        <v>1</v>
      </c>
      <c r="R5930">
        <v>1.5</v>
      </c>
      <c r="S5930">
        <v>1.5</v>
      </c>
      <c r="T5930" s="1">
        <v>44789</v>
      </c>
      <c r="U5930" t="str">
        <f t="shared" si="460"/>
        <v>SunChips Multigrain - Harvest Cheddar</v>
      </c>
      <c r="V5930" t="str">
        <f t="shared" si="461"/>
        <v>Food</v>
      </c>
      <c r="W5930" t="s">
        <v>43</v>
      </c>
      <c r="X5930" t="b">
        <f t="shared" si="463"/>
        <v>1</v>
      </c>
      <c r="Y5930">
        <f t="shared" si="462"/>
        <v>1.5</v>
      </c>
      <c r="Z5930" s="2">
        <f t="shared" si="464"/>
        <v>1</v>
      </c>
      <c r="AA5930" t="s">
        <v>129</v>
      </c>
      <c r="AB5930" t="s">
        <v>155</v>
      </c>
      <c r="AD5930" t="s">
        <v>91</v>
      </c>
      <c r="AE5930" t="s">
        <v>863</v>
      </c>
      <c r="AF5930">
        <v>2022</v>
      </c>
    </row>
    <row r="5931" spans="1:32" x14ac:dyDescent="0.25">
      <c r="A5931" t="s">
        <v>29</v>
      </c>
      <c r="B5931" t="s">
        <v>394</v>
      </c>
      <c r="C5931" t="s">
        <v>395</v>
      </c>
      <c r="D5931" t="s">
        <v>396</v>
      </c>
      <c r="E5931">
        <f>_xlfn.XLOOKUP(Table1[[#This Row],[Location]],'Location analysis'!A:A,'Location analysis'!B:B)</f>
        <v>40.416893999999999</v>
      </c>
      <c r="F5931">
        <f>_xlfn.XLOOKUP(Table1[[#This Row],[Location]],'Location analysis'!A:A,'Location analysis'!C:C)</f>
        <v>-74.420399000000003</v>
      </c>
      <c r="G5931" t="s">
        <v>410</v>
      </c>
      <c r="H5931" t="s">
        <v>49</v>
      </c>
      <c r="I5931">
        <v>15532670415</v>
      </c>
      <c r="J5931" t="s">
        <v>862</v>
      </c>
      <c r="K5931" t="s">
        <v>51</v>
      </c>
      <c r="L5931">
        <v>140</v>
      </c>
      <c r="M5931">
        <v>2</v>
      </c>
      <c r="N5931">
        <v>1</v>
      </c>
      <c r="O5931">
        <v>140</v>
      </c>
      <c r="P5931">
        <v>2</v>
      </c>
      <c r="Q5931">
        <v>1</v>
      </c>
      <c r="R5931">
        <v>2</v>
      </c>
      <c r="S5931">
        <v>2</v>
      </c>
      <c r="T5931" s="1">
        <v>44789</v>
      </c>
      <c r="U5931" t="str">
        <f t="shared" si="460"/>
        <v>Iberia Coconut Water</v>
      </c>
      <c r="V5931" t="str">
        <f t="shared" si="461"/>
        <v>Non Carbonated</v>
      </c>
      <c r="W5931" t="s">
        <v>49</v>
      </c>
      <c r="X5931" t="b">
        <f t="shared" si="463"/>
        <v>1</v>
      </c>
      <c r="Y5931">
        <f t="shared" si="462"/>
        <v>2</v>
      </c>
      <c r="Z5931" s="2">
        <f t="shared" si="464"/>
        <v>1.3333333333333333</v>
      </c>
      <c r="AA5931" t="s">
        <v>410</v>
      </c>
      <c r="AD5931" t="s">
        <v>91</v>
      </c>
      <c r="AE5931" t="s">
        <v>863</v>
      </c>
      <c r="AF5931">
        <v>2022</v>
      </c>
    </row>
    <row r="5932" spans="1:32" x14ac:dyDescent="0.25">
      <c r="A5932" t="s">
        <v>29</v>
      </c>
      <c r="B5932" t="s">
        <v>394</v>
      </c>
      <c r="C5932" t="s">
        <v>395</v>
      </c>
      <c r="D5932" t="s">
        <v>396</v>
      </c>
      <c r="E5932">
        <f>_xlfn.XLOOKUP(Table1[[#This Row],[Location]],'Location analysis'!A:A,'Location analysis'!B:B)</f>
        <v>40.416893999999999</v>
      </c>
      <c r="F5932">
        <f>_xlfn.XLOOKUP(Table1[[#This Row],[Location]],'Location analysis'!A:A,'Location analysis'!C:C)</f>
        <v>-74.420399000000003</v>
      </c>
      <c r="G5932" t="s">
        <v>599</v>
      </c>
      <c r="H5932" t="s">
        <v>43</v>
      </c>
      <c r="I5932">
        <v>15532734467</v>
      </c>
      <c r="J5932" t="s">
        <v>862</v>
      </c>
      <c r="K5932" t="s">
        <v>36</v>
      </c>
      <c r="L5932">
        <v>120</v>
      </c>
      <c r="M5932">
        <v>2.5</v>
      </c>
      <c r="N5932">
        <v>1</v>
      </c>
      <c r="O5932">
        <v>120</v>
      </c>
      <c r="P5932">
        <v>2.5</v>
      </c>
      <c r="Q5932">
        <v>1</v>
      </c>
      <c r="R5932">
        <v>2.5</v>
      </c>
      <c r="S5932">
        <v>4</v>
      </c>
      <c r="T5932" s="1">
        <v>44789</v>
      </c>
      <c r="U5932" t="str">
        <f t="shared" si="460"/>
        <v>Snyder's of Hanover Pretzel Pieces - Hot Buff</v>
      </c>
      <c r="V5932" t="str">
        <f t="shared" si="461"/>
        <v>Food</v>
      </c>
      <c r="W5932" t="s">
        <v>43</v>
      </c>
      <c r="X5932" t="b">
        <f t="shared" si="463"/>
        <v>1</v>
      </c>
      <c r="Y5932">
        <f t="shared" si="462"/>
        <v>2.5</v>
      </c>
      <c r="Z5932" s="2">
        <f t="shared" si="464"/>
        <v>1.6666666666666667</v>
      </c>
      <c r="AA5932" t="s">
        <v>591</v>
      </c>
      <c r="AB5932" t="s">
        <v>600</v>
      </c>
      <c r="AD5932" t="s">
        <v>91</v>
      </c>
      <c r="AE5932" t="s">
        <v>863</v>
      </c>
      <c r="AF5932">
        <v>2022</v>
      </c>
    </row>
    <row r="5933" spans="1:32" x14ac:dyDescent="0.25">
      <c r="A5933" t="s">
        <v>29</v>
      </c>
      <c r="B5933" t="s">
        <v>394</v>
      </c>
      <c r="C5933" t="s">
        <v>395</v>
      </c>
      <c r="D5933" t="s">
        <v>396</v>
      </c>
      <c r="E5933">
        <f>_xlfn.XLOOKUP(Table1[[#This Row],[Location]],'Location analysis'!A:A,'Location analysis'!B:B)</f>
        <v>40.416893999999999</v>
      </c>
      <c r="F5933">
        <f>_xlfn.XLOOKUP(Table1[[#This Row],[Location]],'Location analysis'!A:A,'Location analysis'!C:C)</f>
        <v>-74.420399000000003</v>
      </c>
      <c r="G5933" t="s">
        <v>384</v>
      </c>
      <c r="H5933" t="s">
        <v>43</v>
      </c>
      <c r="I5933">
        <v>15532734467</v>
      </c>
      <c r="J5933" t="s">
        <v>862</v>
      </c>
      <c r="K5933" t="s">
        <v>36</v>
      </c>
      <c r="L5933">
        <v>124</v>
      </c>
      <c r="M5933">
        <v>1.5</v>
      </c>
      <c r="N5933">
        <v>1</v>
      </c>
      <c r="O5933">
        <v>124</v>
      </c>
      <c r="P5933">
        <v>1.5</v>
      </c>
      <c r="Q5933">
        <v>1</v>
      </c>
      <c r="R5933">
        <v>1.5</v>
      </c>
      <c r="S5933">
        <v>4</v>
      </c>
      <c r="T5933" s="1">
        <v>44789</v>
      </c>
      <c r="U5933" t="str">
        <f t="shared" si="460"/>
        <v>CheezIt - Cheddar Sour Cream and Onion</v>
      </c>
      <c r="V5933" t="str">
        <f t="shared" si="461"/>
        <v>Food</v>
      </c>
      <c r="W5933" t="s">
        <v>43</v>
      </c>
      <c r="X5933" t="b">
        <f t="shared" si="463"/>
        <v>1</v>
      </c>
      <c r="Y5933">
        <f t="shared" si="462"/>
        <v>1.5</v>
      </c>
      <c r="Z5933" s="2">
        <f t="shared" si="464"/>
        <v>1</v>
      </c>
      <c r="AA5933" t="s">
        <v>193</v>
      </c>
      <c r="AB5933" t="s">
        <v>386</v>
      </c>
      <c r="AD5933" t="s">
        <v>91</v>
      </c>
      <c r="AE5933" t="s">
        <v>863</v>
      </c>
      <c r="AF5933">
        <v>2022</v>
      </c>
    </row>
    <row r="5934" spans="1:32" x14ac:dyDescent="0.25">
      <c r="A5934" t="s">
        <v>29</v>
      </c>
      <c r="B5934" t="s">
        <v>67</v>
      </c>
      <c r="C5934" t="s">
        <v>68</v>
      </c>
      <c r="D5934" t="s">
        <v>69</v>
      </c>
      <c r="E5934">
        <f>_xlfn.XLOOKUP(Table1[[#This Row],[Location]],'Location analysis'!A:A,'Location analysis'!B:B)</f>
        <v>40.435699999999997</v>
      </c>
      <c r="F5934">
        <f>_xlfn.XLOOKUP(Table1[[#This Row],[Location]],'Location analysis'!A:A,'Location analysis'!C:C)</f>
        <v>-74.125200000000007</v>
      </c>
      <c r="G5934" t="s">
        <v>81</v>
      </c>
      <c r="H5934" t="s">
        <v>43</v>
      </c>
      <c r="I5934">
        <v>15532915581</v>
      </c>
      <c r="J5934" t="s">
        <v>862</v>
      </c>
      <c r="K5934" t="s">
        <v>51</v>
      </c>
      <c r="L5934">
        <v>138</v>
      </c>
      <c r="M5934">
        <v>2.5</v>
      </c>
      <c r="N5934">
        <v>1</v>
      </c>
      <c r="O5934">
        <v>138</v>
      </c>
      <c r="P5934">
        <v>2.5</v>
      </c>
      <c r="Q5934">
        <v>1</v>
      </c>
      <c r="R5934">
        <v>2.5</v>
      </c>
      <c r="S5934">
        <v>2.5</v>
      </c>
      <c r="T5934" s="1">
        <v>44789</v>
      </c>
      <c r="U5934" t="str">
        <f t="shared" si="460"/>
        <v>KitKat - Crisp Wafers</v>
      </c>
      <c r="V5934" t="str">
        <f t="shared" si="461"/>
        <v>Food</v>
      </c>
      <c r="W5934" t="s">
        <v>43</v>
      </c>
      <c r="X5934" t="b">
        <f t="shared" si="463"/>
        <v>1</v>
      </c>
      <c r="Y5934">
        <f t="shared" si="462"/>
        <v>2.5</v>
      </c>
      <c r="Z5934" s="2">
        <f t="shared" si="464"/>
        <v>1.6666666666666667</v>
      </c>
      <c r="AA5934" t="s">
        <v>82</v>
      </c>
      <c r="AB5934" t="s">
        <v>83</v>
      </c>
      <c r="AD5934" t="s">
        <v>91</v>
      </c>
      <c r="AE5934" t="s">
        <v>863</v>
      </c>
      <c r="AF5934">
        <v>2022</v>
      </c>
    </row>
    <row r="5935" spans="1:32" x14ac:dyDescent="0.25">
      <c r="A5935" t="s">
        <v>29</v>
      </c>
      <c r="B5935" t="s">
        <v>67</v>
      </c>
      <c r="C5935" t="s">
        <v>68</v>
      </c>
      <c r="D5935" t="s">
        <v>69</v>
      </c>
      <c r="E5935">
        <f>_xlfn.XLOOKUP(Table1[[#This Row],[Location]],'Location analysis'!A:A,'Location analysis'!B:B)</f>
        <v>40.435699999999997</v>
      </c>
      <c r="F5935">
        <f>_xlfn.XLOOKUP(Table1[[#This Row],[Location]],'Location analysis'!A:A,'Location analysis'!C:C)</f>
        <v>-74.125200000000007</v>
      </c>
      <c r="G5935" t="s">
        <v>81</v>
      </c>
      <c r="H5935" t="s">
        <v>43</v>
      </c>
      <c r="I5935">
        <v>15532916659</v>
      </c>
      <c r="J5935" t="s">
        <v>862</v>
      </c>
      <c r="K5935" t="s">
        <v>51</v>
      </c>
      <c r="L5935">
        <v>137</v>
      </c>
      <c r="M5935">
        <v>2.5</v>
      </c>
      <c r="N5935">
        <v>1</v>
      </c>
      <c r="O5935">
        <v>137</v>
      </c>
      <c r="P5935">
        <v>2.5</v>
      </c>
      <c r="Q5935">
        <v>1</v>
      </c>
      <c r="R5935">
        <v>2.5</v>
      </c>
      <c r="S5935">
        <v>2.5</v>
      </c>
      <c r="T5935" s="1">
        <v>44789</v>
      </c>
      <c r="U5935" t="str">
        <f t="shared" si="460"/>
        <v>KitKat - Crisp Wafers</v>
      </c>
      <c r="V5935" t="str">
        <f t="shared" si="461"/>
        <v>Food</v>
      </c>
      <c r="W5935" t="s">
        <v>43</v>
      </c>
      <c r="X5935" t="b">
        <f t="shared" si="463"/>
        <v>1</v>
      </c>
      <c r="Y5935">
        <f t="shared" si="462"/>
        <v>2.5</v>
      </c>
      <c r="Z5935" s="2">
        <f t="shared" si="464"/>
        <v>1.6666666666666667</v>
      </c>
      <c r="AA5935" t="s">
        <v>82</v>
      </c>
      <c r="AB5935" t="s">
        <v>83</v>
      </c>
      <c r="AD5935" t="s">
        <v>91</v>
      </c>
      <c r="AE5935" t="s">
        <v>863</v>
      </c>
      <c r="AF5935">
        <v>2022</v>
      </c>
    </row>
    <row r="5936" spans="1:32" x14ac:dyDescent="0.25">
      <c r="A5936" t="s">
        <v>29</v>
      </c>
      <c r="B5936" t="s">
        <v>394</v>
      </c>
      <c r="C5936" t="s">
        <v>395</v>
      </c>
      <c r="D5936" t="s">
        <v>396</v>
      </c>
      <c r="E5936">
        <f>_xlfn.XLOOKUP(Table1[[#This Row],[Location]],'Location analysis'!A:A,'Location analysis'!B:B)</f>
        <v>40.416893999999999</v>
      </c>
      <c r="F5936">
        <f>_xlfn.XLOOKUP(Table1[[#This Row],[Location]],'Location analysis'!A:A,'Location analysis'!C:C)</f>
        <v>-74.420399000000003</v>
      </c>
      <c r="G5936" t="s">
        <v>612</v>
      </c>
      <c r="H5936" t="s">
        <v>43</v>
      </c>
      <c r="I5936">
        <v>15533150040</v>
      </c>
      <c r="J5936" t="s">
        <v>862</v>
      </c>
      <c r="K5936" t="s">
        <v>51</v>
      </c>
      <c r="L5936">
        <v>122</v>
      </c>
      <c r="M5936">
        <v>1.25</v>
      </c>
      <c r="N5936">
        <v>1</v>
      </c>
      <c r="O5936">
        <v>122</v>
      </c>
      <c r="P5936">
        <v>1.25</v>
      </c>
      <c r="Q5936">
        <v>1</v>
      </c>
      <c r="R5936">
        <v>1.25</v>
      </c>
      <c r="S5936">
        <v>1.25</v>
      </c>
      <c r="T5936" s="1">
        <v>44789</v>
      </c>
      <c r="U5936" t="str">
        <f t="shared" si="460"/>
        <v>Goldfish Baked - Cheddar</v>
      </c>
      <c r="V5936" t="str">
        <f t="shared" si="461"/>
        <v>Food</v>
      </c>
      <c r="W5936" t="s">
        <v>43</v>
      </c>
      <c r="X5936" t="b">
        <f t="shared" si="463"/>
        <v>1</v>
      </c>
      <c r="Y5936">
        <f t="shared" si="462"/>
        <v>1.25</v>
      </c>
      <c r="Z5936" s="2">
        <f t="shared" si="464"/>
        <v>0.83333333333333337</v>
      </c>
      <c r="AA5936" t="s">
        <v>613</v>
      </c>
      <c r="AB5936" t="s">
        <v>614</v>
      </c>
      <c r="AD5936" t="s">
        <v>91</v>
      </c>
      <c r="AE5936" t="s">
        <v>863</v>
      </c>
      <c r="AF5936">
        <v>2022</v>
      </c>
    </row>
    <row r="5937" spans="1:32" x14ac:dyDescent="0.25">
      <c r="A5937" t="s">
        <v>29</v>
      </c>
      <c r="B5937" t="s">
        <v>394</v>
      </c>
      <c r="C5937" t="s">
        <v>395</v>
      </c>
      <c r="D5937" t="s">
        <v>396</v>
      </c>
      <c r="E5937">
        <f>_xlfn.XLOOKUP(Table1[[#This Row],[Location]],'Location analysis'!A:A,'Location analysis'!B:B)</f>
        <v>40.416893999999999</v>
      </c>
      <c r="F5937">
        <f>_xlfn.XLOOKUP(Table1[[#This Row],[Location]],'Location analysis'!A:A,'Location analysis'!C:C)</f>
        <v>-74.420399000000003</v>
      </c>
      <c r="G5937" t="s">
        <v>520</v>
      </c>
      <c r="H5937" t="s">
        <v>43</v>
      </c>
      <c r="I5937">
        <v>15533152167</v>
      </c>
      <c r="J5937" t="s">
        <v>862</v>
      </c>
      <c r="K5937" t="s">
        <v>51</v>
      </c>
      <c r="L5937">
        <v>112</v>
      </c>
      <c r="M5937">
        <v>1.5</v>
      </c>
      <c r="N5937">
        <v>1</v>
      </c>
      <c r="O5937">
        <v>112</v>
      </c>
      <c r="P5937">
        <v>1.5</v>
      </c>
      <c r="Q5937">
        <v>1</v>
      </c>
      <c r="R5937">
        <v>1.5</v>
      </c>
      <c r="S5937">
        <v>1.5</v>
      </c>
      <c r="T5937" s="1">
        <v>44789</v>
      </c>
      <c r="U5937" t="str">
        <f t="shared" si="460"/>
        <v>Pop Corners - Sea Salt</v>
      </c>
      <c r="V5937" t="str">
        <f t="shared" si="461"/>
        <v>Food</v>
      </c>
      <c r="W5937" t="s">
        <v>43</v>
      </c>
      <c r="X5937" t="b">
        <f t="shared" si="463"/>
        <v>1</v>
      </c>
      <c r="Y5937">
        <f t="shared" si="462"/>
        <v>1.5</v>
      </c>
      <c r="Z5937" s="2">
        <f t="shared" si="464"/>
        <v>1</v>
      </c>
      <c r="AA5937" t="s">
        <v>509</v>
      </c>
      <c r="AB5937" t="s">
        <v>157</v>
      </c>
      <c r="AD5937" t="s">
        <v>91</v>
      </c>
      <c r="AE5937" t="s">
        <v>863</v>
      </c>
      <c r="AF5937">
        <v>2022</v>
      </c>
    </row>
    <row r="5938" spans="1:32" x14ac:dyDescent="0.25">
      <c r="A5938" t="s">
        <v>29</v>
      </c>
      <c r="B5938" t="s">
        <v>394</v>
      </c>
      <c r="C5938" t="s">
        <v>395</v>
      </c>
      <c r="D5938" t="s">
        <v>396</v>
      </c>
      <c r="E5938">
        <f>_xlfn.XLOOKUP(Table1[[#This Row],[Location]],'Location analysis'!A:A,'Location analysis'!B:B)</f>
        <v>40.416893999999999</v>
      </c>
      <c r="F5938">
        <f>_xlfn.XLOOKUP(Table1[[#This Row],[Location]],'Location analysis'!A:A,'Location analysis'!C:C)</f>
        <v>-74.420399000000003</v>
      </c>
      <c r="G5938" t="s">
        <v>180</v>
      </c>
      <c r="H5938" t="s">
        <v>43</v>
      </c>
      <c r="I5938">
        <v>15533156109</v>
      </c>
      <c r="J5938" t="s">
        <v>862</v>
      </c>
      <c r="K5938" t="s">
        <v>51</v>
      </c>
      <c r="L5938">
        <v>113</v>
      </c>
      <c r="M5938">
        <v>1.5</v>
      </c>
      <c r="N5938">
        <v>1</v>
      </c>
      <c r="O5938">
        <v>113</v>
      </c>
      <c r="P5938">
        <v>1.5</v>
      </c>
      <c r="Q5938">
        <v>1</v>
      </c>
      <c r="R5938">
        <v>1.5</v>
      </c>
      <c r="S5938">
        <v>1.5</v>
      </c>
      <c r="T5938" s="1">
        <v>44789</v>
      </c>
      <c r="U5938" t="str">
        <f t="shared" si="460"/>
        <v>Miss Vickie's Potato Chip - Jalapeno</v>
      </c>
      <c r="V5938" t="str">
        <f t="shared" si="461"/>
        <v>Food</v>
      </c>
      <c r="W5938" t="s">
        <v>43</v>
      </c>
      <c r="X5938" t="b">
        <f t="shared" si="463"/>
        <v>1</v>
      </c>
      <c r="Y5938">
        <f t="shared" si="462"/>
        <v>1.5</v>
      </c>
      <c r="Z5938" s="2">
        <f t="shared" si="464"/>
        <v>1</v>
      </c>
      <c r="AA5938" t="s">
        <v>58</v>
      </c>
      <c r="AB5938" t="s">
        <v>181</v>
      </c>
      <c r="AD5938" t="s">
        <v>91</v>
      </c>
      <c r="AE5938" t="s">
        <v>863</v>
      </c>
      <c r="AF5938">
        <v>2022</v>
      </c>
    </row>
    <row r="5939" spans="1:32" x14ac:dyDescent="0.25">
      <c r="A5939" t="s">
        <v>29</v>
      </c>
      <c r="B5939" t="s">
        <v>394</v>
      </c>
      <c r="C5939" t="s">
        <v>395</v>
      </c>
      <c r="D5939" t="s">
        <v>396</v>
      </c>
      <c r="E5939">
        <f>_xlfn.XLOOKUP(Table1[[#This Row],[Location]],'Location analysis'!A:A,'Location analysis'!B:B)</f>
        <v>40.416893999999999</v>
      </c>
      <c r="F5939">
        <f>_xlfn.XLOOKUP(Table1[[#This Row],[Location]],'Location analysis'!A:A,'Location analysis'!C:C)</f>
        <v>-74.420399000000003</v>
      </c>
      <c r="G5939" t="s">
        <v>112</v>
      </c>
      <c r="H5939" t="s">
        <v>43</v>
      </c>
      <c r="I5939">
        <v>15533250975</v>
      </c>
      <c r="J5939" t="s">
        <v>862</v>
      </c>
      <c r="K5939" t="s">
        <v>51</v>
      </c>
      <c r="L5939">
        <v>130</v>
      </c>
      <c r="M5939">
        <v>2</v>
      </c>
      <c r="N5939">
        <v>1</v>
      </c>
      <c r="O5939">
        <v>130</v>
      </c>
      <c r="P5939">
        <v>2</v>
      </c>
      <c r="Q5939">
        <v>1</v>
      </c>
      <c r="R5939">
        <v>2</v>
      </c>
      <c r="S5939">
        <v>2</v>
      </c>
      <c r="T5939" s="1">
        <v>44789</v>
      </c>
      <c r="U5939" t="str">
        <f t="shared" si="460"/>
        <v>Robert Irvine's - Fit Crunch -  Chocolate Pea</v>
      </c>
      <c r="V5939" t="str">
        <f t="shared" si="461"/>
        <v>Food</v>
      </c>
      <c r="W5939" t="s">
        <v>43</v>
      </c>
      <c r="X5939" t="b">
        <f t="shared" si="463"/>
        <v>1</v>
      </c>
      <c r="Y5939">
        <f t="shared" si="462"/>
        <v>2</v>
      </c>
      <c r="Z5939" s="2">
        <f t="shared" si="464"/>
        <v>1.3333333333333333</v>
      </c>
      <c r="AA5939" t="s">
        <v>113</v>
      </c>
      <c r="AB5939" t="s">
        <v>114</v>
      </c>
      <c r="AC5939" t="s">
        <v>115</v>
      </c>
      <c r="AD5939" t="s">
        <v>91</v>
      </c>
      <c r="AE5939" t="s">
        <v>863</v>
      </c>
      <c r="AF5939">
        <v>2022</v>
      </c>
    </row>
    <row r="5940" spans="1:32" x14ac:dyDescent="0.25">
      <c r="A5940" t="s">
        <v>29</v>
      </c>
      <c r="B5940" t="s">
        <v>46</v>
      </c>
      <c r="C5940" t="s">
        <v>31</v>
      </c>
      <c r="D5940" t="s">
        <v>47</v>
      </c>
      <c r="E5940">
        <f>_xlfn.XLOOKUP(Table1[[#This Row],[Location]],'Location analysis'!A:A,'Location analysis'!B:B)</f>
        <v>40.423690999999998</v>
      </c>
      <c r="F5940">
        <f>_xlfn.XLOOKUP(Table1[[#This Row],[Location]],'Location analysis'!A:A,'Location analysis'!C:C)</f>
        <v>-74.380831999999998</v>
      </c>
      <c r="G5940" t="s">
        <v>703</v>
      </c>
      <c r="I5940">
        <v>15533272112</v>
      </c>
      <c r="J5940" t="s">
        <v>862</v>
      </c>
      <c r="K5940" t="s">
        <v>51</v>
      </c>
      <c r="L5940">
        <v>141</v>
      </c>
      <c r="M5940">
        <v>1.5</v>
      </c>
      <c r="N5940">
        <v>1</v>
      </c>
      <c r="O5940">
        <v>141</v>
      </c>
      <c r="P5940">
        <v>1.5</v>
      </c>
      <c r="Q5940">
        <v>1</v>
      </c>
      <c r="R5940">
        <v>1.5</v>
      </c>
      <c r="S5940">
        <v>1.5</v>
      </c>
      <c r="T5940" s="1">
        <v>44789</v>
      </c>
      <c r="U5940" t="str">
        <f t="shared" si="460"/>
        <v>Canada Dry - Ginger Ale &amp; Lemonde</v>
      </c>
      <c r="V5940" t="str">
        <f t="shared" si="461"/>
        <v>Cell is Blank - Dis-regard</v>
      </c>
      <c r="W5940" t="s">
        <v>34</v>
      </c>
      <c r="X5940" t="b">
        <f t="shared" si="463"/>
        <v>1</v>
      </c>
      <c r="Y5940">
        <f t="shared" si="462"/>
        <v>1.5</v>
      </c>
      <c r="Z5940" s="2">
        <f t="shared" si="464"/>
        <v>1</v>
      </c>
      <c r="AA5940" t="s">
        <v>704</v>
      </c>
      <c r="AB5940" t="s">
        <v>705</v>
      </c>
      <c r="AD5940" t="s">
        <v>91</v>
      </c>
      <c r="AE5940" t="s">
        <v>863</v>
      </c>
      <c r="AF5940">
        <v>2022</v>
      </c>
    </row>
    <row r="5941" spans="1:32" x14ac:dyDescent="0.25">
      <c r="A5941" t="s">
        <v>29</v>
      </c>
      <c r="B5941" t="s">
        <v>394</v>
      </c>
      <c r="C5941" t="s">
        <v>395</v>
      </c>
      <c r="D5941" t="s">
        <v>396</v>
      </c>
      <c r="E5941">
        <f>_xlfn.XLOOKUP(Table1[[#This Row],[Location]],'Location analysis'!A:A,'Location analysis'!B:B)</f>
        <v>40.416893999999999</v>
      </c>
      <c r="F5941">
        <f>_xlfn.XLOOKUP(Table1[[#This Row],[Location]],'Location analysis'!A:A,'Location analysis'!C:C)</f>
        <v>-74.420399000000003</v>
      </c>
      <c r="G5941" t="s">
        <v>612</v>
      </c>
      <c r="H5941" t="s">
        <v>43</v>
      </c>
      <c r="I5941">
        <v>15533471617</v>
      </c>
      <c r="J5941" t="s">
        <v>862</v>
      </c>
      <c r="K5941" t="s">
        <v>51</v>
      </c>
      <c r="L5941">
        <v>122</v>
      </c>
      <c r="M5941">
        <v>1.25</v>
      </c>
      <c r="N5941">
        <v>1</v>
      </c>
      <c r="O5941">
        <v>122</v>
      </c>
      <c r="P5941">
        <v>1.25</v>
      </c>
      <c r="Q5941">
        <v>1</v>
      </c>
      <c r="R5941">
        <v>1.25</v>
      </c>
      <c r="S5941">
        <v>1.25</v>
      </c>
      <c r="T5941" s="1">
        <v>44789</v>
      </c>
      <c r="U5941" t="str">
        <f t="shared" si="460"/>
        <v>Goldfish Baked - Cheddar</v>
      </c>
      <c r="V5941" t="str">
        <f t="shared" si="461"/>
        <v>Food</v>
      </c>
      <c r="W5941" t="s">
        <v>43</v>
      </c>
      <c r="X5941" t="b">
        <f t="shared" si="463"/>
        <v>1</v>
      </c>
      <c r="Y5941">
        <f t="shared" si="462"/>
        <v>1.25</v>
      </c>
      <c r="Z5941" s="2">
        <f t="shared" si="464"/>
        <v>0.83333333333333337</v>
      </c>
      <c r="AA5941" t="s">
        <v>613</v>
      </c>
      <c r="AB5941" t="s">
        <v>614</v>
      </c>
      <c r="AD5941" t="s">
        <v>91</v>
      </c>
      <c r="AE5941" t="s">
        <v>863</v>
      </c>
      <c r="AF5941">
        <v>2022</v>
      </c>
    </row>
    <row r="5942" spans="1:32" x14ac:dyDescent="0.25">
      <c r="A5942" t="s">
        <v>29</v>
      </c>
      <c r="B5942" t="s">
        <v>394</v>
      </c>
      <c r="C5942" t="s">
        <v>395</v>
      </c>
      <c r="D5942" t="s">
        <v>396</v>
      </c>
      <c r="E5942">
        <f>_xlfn.XLOOKUP(Table1[[#This Row],[Location]],'Location analysis'!A:A,'Location analysis'!B:B)</f>
        <v>40.416893999999999</v>
      </c>
      <c r="F5942">
        <f>_xlfn.XLOOKUP(Table1[[#This Row],[Location]],'Location analysis'!A:A,'Location analysis'!C:C)</f>
        <v>-74.420399000000003</v>
      </c>
      <c r="G5942" t="s">
        <v>463</v>
      </c>
      <c r="H5942" t="s">
        <v>34</v>
      </c>
      <c r="I5942">
        <v>15533485368</v>
      </c>
      <c r="J5942" t="s">
        <v>862</v>
      </c>
      <c r="K5942" t="s">
        <v>36</v>
      </c>
      <c r="L5942">
        <v>148</v>
      </c>
      <c r="M5942">
        <v>3</v>
      </c>
      <c r="N5942">
        <v>1</v>
      </c>
      <c r="O5942">
        <v>148</v>
      </c>
      <c r="P5942">
        <v>3</v>
      </c>
      <c r="Q5942">
        <v>1</v>
      </c>
      <c r="R5942">
        <v>3</v>
      </c>
      <c r="S5942">
        <v>4.5</v>
      </c>
      <c r="T5942" s="1">
        <v>44789</v>
      </c>
      <c r="U5942" t="str">
        <f t="shared" si="460"/>
        <v>Starbucks Refresher - Real Coconut Water</v>
      </c>
      <c r="V5942" t="str">
        <f t="shared" si="461"/>
        <v>Carbonated</v>
      </c>
      <c r="W5942" t="s">
        <v>34</v>
      </c>
      <c r="X5942" t="b">
        <f t="shared" si="463"/>
        <v>1</v>
      </c>
      <c r="Y5942">
        <f t="shared" si="462"/>
        <v>3</v>
      </c>
      <c r="Z5942" s="2">
        <f t="shared" si="464"/>
        <v>2</v>
      </c>
      <c r="AA5942" t="s">
        <v>464</v>
      </c>
      <c r="AB5942" t="s">
        <v>465</v>
      </c>
      <c r="AD5942" t="s">
        <v>91</v>
      </c>
      <c r="AE5942" t="s">
        <v>863</v>
      </c>
      <c r="AF5942">
        <v>2022</v>
      </c>
    </row>
    <row r="5943" spans="1:32" x14ac:dyDescent="0.25">
      <c r="A5943" t="s">
        <v>29</v>
      </c>
      <c r="B5943" t="s">
        <v>394</v>
      </c>
      <c r="C5943" t="s">
        <v>395</v>
      </c>
      <c r="D5943" t="s">
        <v>396</v>
      </c>
      <c r="E5943">
        <f>_xlfn.XLOOKUP(Table1[[#This Row],[Location]],'Location analysis'!A:A,'Location analysis'!B:B)</f>
        <v>40.416893999999999</v>
      </c>
      <c r="F5943">
        <f>_xlfn.XLOOKUP(Table1[[#This Row],[Location]],'Location analysis'!A:A,'Location analysis'!C:C)</f>
        <v>-74.420399000000003</v>
      </c>
      <c r="G5943" t="s">
        <v>192</v>
      </c>
      <c r="H5943" t="s">
        <v>43</v>
      </c>
      <c r="I5943">
        <v>15533485368</v>
      </c>
      <c r="J5943" t="s">
        <v>862</v>
      </c>
      <c r="K5943" t="s">
        <v>36</v>
      </c>
      <c r="L5943">
        <v>121</v>
      </c>
      <c r="M5943">
        <v>1.5</v>
      </c>
      <c r="N5943">
        <v>1</v>
      </c>
      <c r="O5943">
        <v>121</v>
      </c>
      <c r="P5943">
        <v>1.5</v>
      </c>
      <c r="Q5943">
        <v>1</v>
      </c>
      <c r="R5943">
        <v>1.5</v>
      </c>
      <c r="S5943">
        <v>4.5</v>
      </c>
      <c r="T5943" s="1">
        <v>44789</v>
      </c>
      <c r="U5943" t="str">
        <f t="shared" si="460"/>
        <v>CheezIt - Original</v>
      </c>
      <c r="V5943" t="str">
        <f t="shared" si="461"/>
        <v>Food</v>
      </c>
      <c r="W5943" t="s">
        <v>43</v>
      </c>
      <c r="X5943" t="b">
        <f t="shared" si="463"/>
        <v>1</v>
      </c>
      <c r="Y5943">
        <f t="shared" si="462"/>
        <v>1.5</v>
      </c>
      <c r="Z5943" s="2">
        <f t="shared" si="464"/>
        <v>1</v>
      </c>
      <c r="AA5943" t="s">
        <v>193</v>
      </c>
      <c r="AB5943" t="s">
        <v>150</v>
      </c>
      <c r="AD5943" t="s">
        <v>91</v>
      </c>
      <c r="AE5943" t="s">
        <v>863</v>
      </c>
      <c r="AF5943">
        <v>2022</v>
      </c>
    </row>
    <row r="5944" spans="1:32" x14ac:dyDescent="0.25">
      <c r="A5944" t="s">
        <v>29</v>
      </c>
      <c r="B5944" t="s">
        <v>394</v>
      </c>
      <c r="C5944" t="s">
        <v>395</v>
      </c>
      <c r="D5944" t="s">
        <v>396</v>
      </c>
      <c r="E5944">
        <f>_xlfn.XLOOKUP(Table1[[#This Row],[Location]],'Location analysis'!A:A,'Location analysis'!B:B)</f>
        <v>40.416893999999999</v>
      </c>
      <c r="F5944">
        <f>_xlfn.XLOOKUP(Table1[[#This Row],[Location]],'Location analysis'!A:A,'Location analysis'!C:C)</f>
        <v>-74.420399000000003</v>
      </c>
      <c r="G5944" t="s">
        <v>180</v>
      </c>
      <c r="H5944" t="s">
        <v>43</v>
      </c>
      <c r="I5944">
        <v>15533523923</v>
      </c>
      <c r="J5944" t="s">
        <v>862</v>
      </c>
      <c r="K5944" t="s">
        <v>51</v>
      </c>
      <c r="L5944">
        <v>113</v>
      </c>
      <c r="M5944">
        <v>1.5</v>
      </c>
      <c r="N5944">
        <v>1</v>
      </c>
      <c r="O5944">
        <v>113</v>
      </c>
      <c r="P5944">
        <v>1.5</v>
      </c>
      <c r="Q5944">
        <v>1</v>
      </c>
      <c r="R5944">
        <v>1.5</v>
      </c>
      <c r="S5944">
        <v>1.5</v>
      </c>
      <c r="T5944" s="1">
        <v>44789</v>
      </c>
      <c r="U5944" t="str">
        <f t="shared" si="460"/>
        <v>Miss Vickie's Potato Chip - Jalapeno</v>
      </c>
      <c r="V5944" t="str">
        <f t="shared" si="461"/>
        <v>Food</v>
      </c>
      <c r="W5944" t="s">
        <v>43</v>
      </c>
      <c r="X5944" t="b">
        <f t="shared" si="463"/>
        <v>1</v>
      </c>
      <c r="Y5944">
        <f t="shared" si="462"/>
        <v>1.5</v>
      </c>
      <c r="Z5944" s="2">
        <f t="shared" si="464"/>
        <v>1</v>
      </c>
      <c r="AA5944" t="s">
        <v>58</v>
      </c>
      <c r="AB5944" t="s">
        <v>181</v>
      </c>
      <c r="AD5944" t="s">
        <v>91</v>
      </c>
      <c r="AE5944" t="s">
        <v>863</v>
      </c>
      <c r="AF5944">
        <v>2022</v>
      </c>
    </row>
    <row r="5945" spans="1:32" x14ac:dyDescent="0.25">
      <c r="A5945" t="s">
        <v>29</v>
      </c>
      <c r="B5945" t="s">
        <v>394</v>
      </c>
      <c r="C5945" t="s">
        <v>395</v>
      </c>
      <c r="D5945" t="s">
        <v>396</v>
      </c>
      <c r="E5945">
        <f>_xlfn.XLOOKUP(Table1[[#This Row],[Location]],'Location analysis'!A:A,'Location analysis'!B:B)</f>
        <v>40.416893999999999</v>
      </c>
      <c r="F5945">
        <f>_xlfn.XLOOKUP(Table1[[#This Row],[Location]],'Location analysis'!A:A,'Location analysis'!C:C)</f>
        <v>-74.420399000000003</v>
      </c>
      <c r="G5945" t="s">
        <v>599</v>
      </c>
      <c r="H5945" t="s">
        <v>43</v>
      </c>
      <c r="I5945">
        <v>15533547490</v>
      </c>
      <c r="J5945" t="s">
        <v>862</v>
      </c>
      <c r="K5945" t="s">
        <v>51</v>
      </c>
      <c r="L5945">
        <v>120</v>
      </c>
      <c r="M5945">
        <v>2.5</v>
      </c>
      <c r="N5945">
        <v>1</v>
      </c>
      <c r="O5945">
        <v>120</v>
      </c>
      <c r="P5945">
        <v>2.5</v>
      </c>
      <c r="Q5945">
        <v>1</v>
      </c>
      <c r="R5945">
        <v>2.5</v>
      </c>
      <c r="S5945">
        <v>2.5</v>
      </c>
      <c r="T5945" s="1">
        <v>44789</v>
      </c>
      <c r="U5945" t="str">
        <f t="shared" si="460"/>
        <v>Snyder's of Hanover Pretzel Pieces - Hot Buff</v>
      </c>
      <c r="V5945" t="str">
        <f t="shared" si="461"/>
        <v>Food</v>
      </c>
      <c r="W5945" t="s">
        <v>43</v>
      </c>
      <c r="X5945" t="b">
        <f t="shared" si="463"/>
        <v>1</v>
      </c>
      <c r="Y5945">
        <f t="shared" si="462"/>
        <v>2.5</v>
      </c>
      <c r="Z5945" s="2">
        <f t="shared" si="464"/>
        <v>1.6666666666666667</v>
      </c>
      <c r="AA5945" t="s">
        <v>591</v>
      </c>
      <c r="AB5945" t="s">
        <v>600</v>
      </c>
      <c r="AD5945" t="s">
        <v>91</v>
      </c>
      <c r="AE5945" t="s">
        <v>863</v>
      </c>
      <c r="AF5945">
        <v>2022</v>
      </c>
    </row>
    <row r="5946" spans="1:32" x14ac:dyDescent="0.25">
      <c r="A5946" t="s">
        <v>29</v>
      </c>
      <c r="B5946" t="s">
        <v>67</v>
      </c>
      <c r="C5946" t="s">
        <v>68</v>
      </c>
      <c r="D5946" t="s">
        <v>69</v>
      </c>
      <c r="E5946">
        <f>_xlfn.XLOOKUP(Table1[[#This Row],[Location]],'Location analysis'!A:A,'Location analysis'!B:B)</f>
        <v>40.435699999999997</v>
      </c>
      <c r="F5946">
        <f>_xlfn.XLOOKUP(Table1[[#This Row],[Location]],'Location analysis'!A:A,'Location analysis'!C:C)</f>
        <v>-74.125200000000007</v>
      </c>
      <c r="G5946" t="s">
        <v>81</v>
      </c>
      <c r="H5946" t="s">
        <v>43</v>
      </c>
      <c r="I5946">
        <v>15533555454</v>
      </c>
      <c r="J5946" t="s">
        <v>862</v>
      </c>
      <c r="K5946" t="s">
        <v>51</v>
      </c>
      <c r="L5946">
        <v>138</v>
      </c>
      <c r="M5946">
        <v>2.5</v>
      </c>
      <c r="N5946">
        <v>1</v>
      </c>
      <c r="O5946">
        <v>138</v>
      </c>
      <c r="P5946">
        <v>2.5</v>
      </c>
      <c r="Q5946">
        <v>1</v>
      </c>
      <c r="R5946">
        <v>2.5</v>
      </c>
      <c r="S5946">
        <v>2.5</v>
      </c>
      <c r="T5946" s="1">
        <v>44789</v>
      </c>
      <c r="U5946" t="str">
        <f t="shared" si="460"/>
        <v>KitKat - Crisp Wafers</v>
      </c>
      <c r="V5946" t="str">
        <f t="shared" si="461"/>
        <v>Food</v>
      </c>
      <c r="W5946" t="s">
        <v>43</v>
      </c>
      <c r="X5946" t="b">
        <f t="shared" si="463"/>
        <v>1</v>
      </c>
      <c r="Y5946">
        <f t="shared" si="462"/>
        <v>2.5</v>
      </c>
      <c r="Z5946" s="2">
        <f t="shared" si="464"/>
        <v>1.6666666666666667</v>
      </c>
      <c r="AA5946" t="s">
        <v>82</v>
      </c>
      <c r="AB5946" t="s">
        <v>83</v>
      </c>
      <c r="AD5946" t="s">
        <v>91</v>
      </c>
      <c r="AE5946" t="s">
        <v>863</v>
      </c>
      <c r="AF5946">
        <v>2022</v>
      </c>
    </row>
    <row r="5947" spans="1:32" x14ac:dyDescent="0.25">
      <c r="A5947" t="s">
        <v>29</v>
      </c>
      <c r="B5947" t="s">
        <v>394</v>
      </c>
      <c r="C5947" t="s">
        <v>395</v>
      </c>
      <c r="D5947" t="s">
        <v>396</v>
      </c>
      <c r="E5947">
        <f>_xlfn.XLOOKUP(Table1[[#This Row],[Location]],'Location analysis'!A:A,'Location analysis'!B:B)</f>
        <v>40.416893999999999</v>
      </c>
      <c r="F5947">
        <f>_xlfn.XLOOKUP(Table1[[#This Row],[Location]],'Location analysis'!A:A,'Location analysis'!C:C)</f>
        <v>-74.420399000000003</v>
      </c>
      <c r="G5947" t="s">
        <v>654</v>
      </c>
      <c r="I5947">
        <v>15533609999</v>
      </c>
      <c r="J5947" t="s">
        <v>862</v>
      </c>
      <c r="K5947" t="s">
        <v>51</v>
      </c>
      <c r="L5947">
        <v>160</v>
      </c>
      <c r="M5947">
        <v>4</v>
      </c>
      <c r="N5947">
        <v>1</v>
      </c>
      <c r="O5947">
        <v>160</v>
      </c>
      <c r="P5947">
        <v>4</v>
      </c>
      <c r="Q5947">
        <v>1</v>
      </c>
      <c r="R5947">
        <v>4</v>
      </c>
      <c r="S5947">
        <v>4</v>
      </c>
      <c r="T5947" s="1">
        <v>44789</v>
      </c>
      <c r="U5947" t="str">
        <f t="shared" si="460"/>
        <v>Teddy Grahams - Go Paks</v>
      </c>
      <c r="V5947" t="str">
        <f t="shared" si="461"/>
        <v>Cell is Blank - Dis-regard</v>
      </c>
      <c r="W5947" t="s">
        <v>43</v>
      </c>
      <c r="X5947" t="b">
        <f t="shared" si="463"/>
        <v>1</v>
      </c>
      <c r="Y5947">
        <f t="shared" si="462"/>
        <v>4</v>
      </c>
      <c r="Z5947" s="2">
        <f t="shared" si="464"/>
        <v>2.6666666666666665</v>
      </c>
      <c r="AA5947" t="s">
        <v>655</v>
      </c>
      <c r="AB5947" t="s">
        <v>492</v>
      </c>
      <c r="AD5947" t="s">
        <v>91</v>
      </c>
      <c r="AE5947" t="s">
        <v>863</v>
      </c>
      <c r="AF5947">
        <v>2022</v>
      </c>
    </row>
    <row r="5948" spans="1:32" x14ac:dyDescent="0.25">
      <c r="A5948" t="s">
        <v>29</v>
      </c>
      <c r="B5948" t="s">
        <v>394</v>
      </c>
      <c r="C5948" t="s">
        <v>395</v>
      </c>
      <c r="D5948" t="s">
        <v>396</v>
      </c>
      <c r="E5948">
        <f>_xlfn.XLOOKUP(Table1[[#This Row],[Location]],'Location analysis'!A:A,'Location analysis'!B:B)</f>
        <v>40.416893999999999</v>
      </c>
      <c r="F5948">
        <f>_xlfn.XLOOKUP(Table1[[#This Row],[Location]],'Location analysis'!A:A,'Location analysis'!C:C)</f>
        <v>-74.420399000000003</v>
      </c>
      <c r="G5948" t="s">
        <v>182</v>
      </c>
      <c r="H5948" t="s">
        <v>34</v>
      </c>
      <c r="I5948">
        <v>15533615444</v>
      </c>
      <c r="J5948" t="s">
        <v>862</v>
      </c>
      <c r="K5948" t="s">
        <v>51</v>
      </c>
      <c r="L5948">
        <v>141</v>
      </c>
      <c r="M5948">
        <v>2</v>
      </c>
      <c r="N5948">
        <v>1</v>
      </c>
      <c r="O5948">
        <v>141</v>
      </c>
      <c r="P5948">
        <v>2</v>
      </c>
      <c r="Q5948">
        <v>1</v>
      </c>
      <c r="R5948">
        <v>2</v>
      </c>
      <c r="S5948">
        <v>2</v>
      </c>
      <c r="T5948" s="1">
        <v>44789</v>
      </c>
      <c r="U5948" t="str">
        <f t="shared" si="460"/>
        <v>Coca Cola - Zero Sugar</v>
      </c>
      <c r="V5948" t="str">
        <f t="shared" si="461"/>
        <v>Carbonated</v>
      </c>
      <c r="W5948" t="s">
        <v>34</v>
      </c>
      <c r="X5948" t="b">
        <f t="shared" si="463"/>
        <v>1</v>
      </c>
      <c r="Y5948">
        <f t="shared" si="462"/>
        <v>2</v>
      </c>
      <c r="Z5948" s="2">
        <f t="shared" si="464"/>
        <v>1.3333333333333333</v>
      </c>
      <c r="AA5948" t="s">
        <v>183</v>
      </c>
      <c r="AB5948" t="s">
        <v>184</v>
      </c>
      <c r="AD5948" t="s">
        <v>91</v>
      </c>
      <c r="AE5948" t="s">
        <v>863</v>
      </c>
      <c r="AF5948">
        <v>2022</v>
      </c>
    </row>
    <row r="5949" spans="1:32" x14ac:dyDescent="0.25">
      <c r="A5949" t="s">
        <v>29</v>
      </c>
      <c r="B5949" t="s">
        <v>46</v>
      </c>
      <c r="C5949" t="s">
        <v>31</v>
      </c>
      <c r="D5949" t="s">
        <v>47</v>
      </c>
      <c r="E5949">
        <f>_xlfn.XLOOKUP(Table1[[#This Row],[Location]],'Location analysis'!A:A,'Location analysis'!B:B)</f>
        <v>40.423690999999998</v>
      </c>
      <c r="F5949">
        <f>_xlfn.XLOOKUP(Table1[[#This Row],[Location]],'Location analysis'!A:A,'Location analysis'!C:C)</f>
        <v>-74.380831999999998</v>
      </c>
      <c r="G5949" t="s">
        <v>137</v>
      </c>
      <c r="H5949" t="s">
        <v>97</v>
      </c>
      <c r="I5949">
        <v>15533846344</v>
      </c>
      <c r="J5949" t="s">
        <v>862</v>
      </c>
      <c r="K5949" t="s">
        <v>51</v>
      </c>
      <c r="L5949">
        <v>144</v>
      </c>
      <c r="M5949">
        <v>1.5</v>
      </c>
      <c r="N5949">
        <v>1</v>
      </c>
      <c r="O5949">
        <v>144</v>
      </c>
      <c r="P5949">
        <v>1.5</v>
      </c>
      <c r="Q5949">
        <v>1</v>
      </c>
      <c r="R5949">
        <v>1.5</v>
      </c>
      <c r="S5949">
        <v>1.5</v>
      </c>
      <c r="T5949" s="1">
        <v>44789</v>
      </c>
      <c r="U5949" t="str">
        <f t="shared" si="460"/>
        <v>Poland Springs Water</v>
      </c>
      <c r="V5949" t="str">
        <f t="shared" si="461"/>
        <v>Water</v>
      </c>
      <c r="W5949" t="s">
        <v>97</v>
      </c>
      <c r="X5949" t="b">
        <f t="shared" si="463"/>
        <v>1</v>
      </c>
      <c r="Y5949">
        <f t="shared" si="462"/>
        <v>1.5</v>
      </c>
      <c r="Z5949" s="2">
        <f t="shared" si="464"/>
        <v>1</v>
      </c>
      <c r="AA5949" t="s">
        <v>137</v>
      </c>
      <c r="AD5949" t="s">
        <v>91</v>
      </c>
      <c r="AE5949" t="s">
        <v>863</v>
      </c>
      <c r="AF5949">
        <v>2022</v>
      </c>
    </row>
    <row r="5950" spans="1:32" x14ac:dyDescent="0.25">
      <c r="A5950" t="s">
        <v>29</v>
      </c>
      <c r="B5950" t="s">
        <v>394</v>
      </c>
      <c r="C5950" t="s">
        <v>395</v>
      </c>
      <c r="D5950" t="s">
        <v>396</v>
      </c>
      <c r="E5950">
        <f>_xlfn.XLOOKUP(Table1[[#This Row],[Location]],'Location analysis'!A:A,'Location analysis'!B:B)</f>
        <v>40.416893999999999</v>
      </c>
      <c r="F5950">
        <f>_xlfn.XLOOKUP(Table1[[#This Row],[Location]],'Location analysis'!A:A,'Location analysis'!C:C)</f>
        <v>-74.420399000000003</v>
      </c>
      <c r="G5950" t="s">
        <v>733</v>
      </c>
      <c r="H5950" t="s">
        <v>43</v>
      </c>
      <c r="I5950">
        <v>15533998779</v>
      </c>
      <c r="J5950" t="s">
        <v>862</v>
      </c>
      <c r="K5950" t="s">
        <v>36</v>
      </c>
      <c r="L5950">
        <v>162</v>
      </c>
      <c r="M5950">
        <v>3</v>
      </c>
      <c r="N5950">
        <v>1</v>
      </c>
      <c r="O5950">
        <v>162</v>
      </c>
      <c r="P5950">
        <v>3</v>
      </c>
      <c r="Q5950">
        <v>1</v>
      </c>
      <c r="R5950">
        <v>3</v>
      </c>
      <c r="S5950">
        <v>3</v>
      </c>
      <c r="T5950" s="1">
        <v>44789</v>
      </c>
      <c r="U5950" t="str">
        <f t="shared" si="460"/>
        <v>Pringles - Sour Cream &amp; Onion</v>
      </c>
      <c r="V5950" t="str">
        <f t="shared" si="461"/>
        <v>Food</v>
      </c>
      <c r="W5950" t="s">
        <v>43</v>
      </c>
      <c r="X5950" t="b">
        <f t="shared" si="463"/>
        <v>1</v>
      </c>
      <c r="Y5950">
        <f t="shared" si="462"/>
        <v>3</v>
      </c>
      <c r="Z5950" s="2">
        <f t="shared" si="464"/>
        <v>2</v>
      </c>
      <c r="AA5950" t="s">
        <v>728</v>
      </c>
      <c r="AB5950" t="s">
        <v>726</v>
      </c>
      <c r="AD5950" t="s">
        <v>91</v>
      </c>
      <c r="AE5950" t="s">
        <v>863</v>
      </c>
      <c r="AF5950">
        <v>2022</v>
      </c>
    </row>
    <row r="5951" spans="1:32" x14ac:dyDescent="0.25">
      <c r="A5951" t="s">
        <v>29</v>
      </c>
      <c r="B5951" t="s">
        <v>67</v>
      </c>
      <c r="C5951" t="s">
        <v>68</v>
      </c>
      <c r="D5951" t="s">
        <v>69</v>
      </c>
      <c r="E5951">
        <f>_xlfn.XLOOKUP(Table1[[#This Row],[Location]],'Location analysis'!A:A,'Location analysis'!B:B)</f>
        <v>40.435699999999997</v>
      </c>
      <c r="F5951">
        <f>_xlfn.XLOOKUP(Table1[[#This Row],[Location]],'Location analysis'!A:A,'Location analysis'!C:C)</f>
        <v>-74.125200000000007</v>
      </c>
      <c r="G5951" t="s">
        <v>268</v>
      </c>
      <c r="H5951" t="s">
        <v>43</v>
      </c>
      <c r="I5951">
        <v>15535040784</v>
      </c>
      <c r="J5951" t="s">
        <v>864</v>
      </c>
      <c r="K5951" t="s">
        <v>51</v>
      </c>
      <c r="L5951">
        <v>110</v>
      </c>
      <c r="M5951">
        <v>2</v>
      </c>
      <c r="N5951">
        <v>1</v>
      </c>
      <c r="O5951">
        <v>110</v>
      </c>
      <c r="P5951">
        <v>2</v>
      </c>
      <c r="Q5951">
        <v>1</v>
      </c>
      <c r="R5951">
        <v>2</v>
      </c>
      <c r="S5951">
        <v>2</v>
      </c>
      <c r="T5951" s="1">
        <v>44789</v>
      </c>
      <c r="U5951" t="str">
        <f t="shared" si="460"/>
        <v>Munchies Snack mix Flaming Hot</v>
      </c>
      <c r="V5951" t="str">
        <f t="shared" si="461"/>
        <v>Food</v>
      </c>
      <c r="W5951" t="s">
        <v>43</v>
      </c>
      <c r="X5951" t="b">
        <f t="shared" si="463"/>
        <v>1</v>
      </c>
      <c r="Y5951">
        <f t="shared" si="462"/>
        <v>2</v>
      </c>
      <c r="Z5951" s="2">
        <f t="shared" si="464"/>
        <v>1.3333333333333333</v>
      </c>
      <c r="AA5951" t="s">
        <v>268</v>
      </c>
      <c r="AD5951" t="s">
        <v>109</v>
      </c>
      <c r="AE5951" t="s">
        <v>865</v>
      </c>
      <c r="AF5951">
        <v>2022</v>
      </c>
    </row>
    <row r="5952" spans="1:32" x14ac:dyDescent="0.25">
      <c r="A5952" t="s">
        <v>29</v>
      </c>
      <c r="B5952" t="s">
        <v>67</v>
      </c>
      <c r="C5952" t="s">
        <v>68</v>
      </c>
      <c r="D5952" t="s">
        <v>69</v>
      </c>
      <c r="E5952">
        <f>_xlfn.XLOOKUP(Table1[[#This Row],[Location]],'Location analysis'!A:A,'Location analysis'!B:B)</f>
        <v>40.435699999999997</v>
      </c>
      <c r="F5952">
        <f>_xlfn.XLOOKUP(Table1[[#This Row],[Location]],'Location analysis'!A:A,'Location analysis'!C:C)</f>
        <v>-74.125200000000007</v>
      </c>
      <c r="G5952" t="s">
        <v>275</v>
      </c>
      <c r="H5952" t="s">
        <v>43</v>
      </c>
      <c r="I5952">
        <v>15535042037</v>
      </c>
      <c r="J5952" t="s">
        <v>864</v>
      </c>
      <c r="K5952" t="s">
        <v>51</v>
      </c>
      <c r="L5952">
        <v>123</v>
      </c>
      <c r="M5952">
        <v>1.5</v>
      </c>
      <c r="N5952">
        <v>1</v>
      </c>
      <c r="O5952">
        <v>123</v>
      </c>
      <c r="P5952">
        <v>1.5</v>
      </c>
      <c r="Q5952">
        <v>1</v>
      </c>
      <c r="R5952">
        <v>1.5</v>
      </c>
      <c r="S5952">
        <v>1.5</v>
      </c>
      <c r="T5952" s="1">
        <v>44789</v>
      </c>
      <c r="U5952" t="str">
        <f t="shared" si="460"/>
        <v>Cheetos Flaming Hot Limon Crunchy</v>
      </c>
      <c r="V5952" t="str">
        <f t="shared" si="461"/>
        <v>Food</v>
      </c>
      <c r="W5952" t="s">
        <v>43</v>
      </c>
      <c r="X5952" t="b">
        <f t="shared" si="463"/>
        <v>1</v>
      </c>
      <c r="Y5952">
        <f t="shared" si="462"/>
        <v>1.5</v>
      </c>
      <c r="Z5952" s="2">
        <f t="shared" si="464"/>
        <v>1</v>
      </c>
      <c r="AA5952" t="s">
        <v>275</v>
      </c>
      <c r="AD5952" t="s">
        <v>109</v>
      </c>
      <c r="AE5952" t="s">
        <v>865</v>
      </c>
      <c r="AF5952">
        <v>2022</v>
      </c>
    </row>
    <row r="5953" spans="1:32" x14ac:dyDescent="0.25">
      <c r="A5953" t="s">
        <v>29</v>
      </c>
      <c r="B5953" t="s">
        <v>62</v>
      </c>
      <c r="C5953" t="s">
        <v>63</v>
      </c>
      <c r="D5953" t="s">
        <v>64</v>
      </c>
      <c r="E5953">
        <f>_xlfn.XLOOKUP(Table1[[#This Row],[Location]],'Location analysis'!A:A,'Location analysis'!B:B)</f>
        <v>40.091900000000003</v>
      </c>
      <c r="F5953">
        <f>_xlfn.XLOOKUP(Table1[[#This Row],[Location]],'Location analysis'!A:A,'Location analysis'!C:C)</f>
        <v>-74.358699999999999</v>
      </c>
      <c r="G5953" t="s">
        <v>225</v>
      </c>
      <c r="H5953" t="s">
        <v>43</v>
      </c>
      <c r="I5953">
        <v>15535313187</v>
      </c>
      <c r="J5953" t="s">
        <v>864</v>
      </c>
      <c r="K5953" t="s">
        <v>51</v>
      </c>
      <c r="L5953">
        <v>112</v>
      </c>
      <c r="M5953">
        <v>1.5</v>
      </c>
      <c r="N5953">
        <v>1</v>
      </c>
      <c r="O5953">
        <v>112</v>
      </c>
      <c r="P5953">
        <v>1.5</v>
      </c>
      <c r="Q5953">
        <v>1</v>
      </c>
      <c r="R5953">
        <v>1.5</v>
      </c>
      <c r="S5953">
        <v>1.5</v>
      </c>
      <c r="T5953" s="1">
        <v>44790</v>
      </c>
      <c r="U5953" t="str">
        <f t="shared" si="460"/>
        <v>SunChips Multigrain - Original</v>
      </c>
      <c r="V5953" t="str">
        <f t="shared" si="461"/>
        <v>Food</v>
      </c>
      <c r="W5953" t="s">
        <v>43</v>
      </c>
      <c r="X5953" t="b">
        <f t="shared" si="463"/>
        <v>1</v>
      </c>
      <c r="Y5953">
        <f t="shared" si="462"/>
        <v>1.5</v>
      </c>
      <c r="Z5953" s="2">
        <f t="shared" si="464"/>
        <v>1</v>
      </c>
      <c r="AA5953" t="s">
        <v>129</v>
      </c>
      <c r="AB5953" t="s">
        <v>150</v>
      </c>
      <c r="AD5953" t="s">
        <v>109</v>
      </c>
      <c r="AE5953" t="s">
        <v>865</v>
      </c>
      <c r="AF5953">
        <v>2022</v>
      </c>
    </row>
    <row r="5954" spans="1:32" x14ac:dyDescent="0.25">
      <c r="A5954" t="s">
        <v>29</v>
      </c>
      <c r="B5954" t="s">
        <v>394</v>
      </c>
      <c r="C5954" t="s">
        <v>395</v>
      </c>
      <c r="D5954" t="s">
        <v>396</v>
      </c>
      <c r="E5954">
        <f>_xlfn.XLOOKUP(Table1[[#This Row],[Location]],'Location analysis'!A:A,'Location analysis'!B:B)</f>
        <v>40.416893999999999</v>
      </c>
      <c r="F5954">
        <f>_xlfn.XLOOKUP(Table1[[#This Row],[Location]],'Location analysis'!A:A,'Location analysis'!C:C)</f>
        <v>-74.420399000000003</v>
      </c>
      <c r="G5954" t="s">
        <v>125</v>
      </c>
      <c r="H5954" t="s">
        <v>97</v>
      </c>
      <c r="I5954">
        <v>15535694566</v>
      </c>
      <c r="J5954" t="s">
        <v>864</v>
      </c>
      <c r="K5954" t="s">
        <v>36</v>
      </c>
      <c r="L5954">
        <v>144</v>
      </c>
      <c r="M5954">
        <v>2</v>
      </c>
      <c r="N5954">
        <v>1</v>
      </c>
      <c r="O5954">
        <v>144</v>
      </c>
      <c r="P5954">
        <v>2</v>
      </c>
      <c r="Q5954">
        <v>1</v>
      </c>
      <c r="R5954">
        <v>2</v>
      </c>
      <c r="S5954">
        <v>6</v>
      </c>
      <c r="T5954" s="1">
        <v>44790</v>
      </c>
      <c r="U5954" t="str">
        <f t="shared" ref="U5954:U6017" si="465">IF(G5954="","Cell is Blank - Dis-regard",G5954)</f>
        <v>S. Pellegrino Sparkling Mineral Water</v>
      </c>
      <c r="V5954" t="str">
        <f t="shared" ref="V5954:V6017" si="466">IF(H5954="","Cell is Blank - Dis-regard",H5954)</f>
        <v>Water</v>
      </c>
      <c r="W5954" t="s">
        <v>97</v>
      </c>
      <c r="X5954" t="b">
        <f t="shared" si="463"/>
        <v>1</v>
      </c>
      <c r="Y5954">
        <f t="shared" ref="Y5954:Y6017" si="467">IF(X5954="FALSE",M5954,M5954)</f>
        <v>2</v>
      </c>
      <c r="Z5954" s="2">
        <f t="shared" si="464"/>
        <v>1.3333333333333333</v>
      </c>
      <c r="AA5954" t="s">
        <v>125</v>
      </c>
      <c r="AD5954" t="s">
        <v>109</v>
      </c>
      <c r="AE5954" t="s">
        <v>865</v>
      </c>
      <c r="AF5954">
        <v>2022</v>
      </c>
    </row>
    <row r="5955" spans="1:32" x14ac:dyDescent="0.25">
      <c r="A5955" t="s">
        <v>29</v>
      </c>
      <c r="B5955" t="s">
        <v>394</v>
      </c>
      <c r="C5955" t="s">
        <v>395</v>
      </c>
      <c r="D5955" t="s">
        <v>396</v>
      </c>
      <c r="E5955">
        <f>_xlfn.XLOOKUP(Table1[[#This Row],[Location]],'Location analysis'!A:A,'Location analysis'!B:B)</f>
        <v>40.416893999999999</v>
      </c>
      <c r="F5955">
        <f>_xlfn.XLOOKUP(Table1[[#This Row],[Location]],'Location analysis'!A:A,'Location analysis'!C:C)</f>
        <v>-74.420399000000003</v>
      </c>
      <c r="G5955" t="s">
        <v>84</v>
      </c>
      <c r="H5955" t="s">
        <v>43</v>
      </c>
      <c r="I5955">
        <v>15535694566</v>
      </c>
      <c r="J5955" t="s">
        <v>864</v>
      </c>
      <c r="K5955" t="s">
        <v>36</v>
      </c>
      <c r="L5955">
        <v>134</v>
      </c>
      <c r="M5955">
        <v>2</v>
      </c>
      <c r="N5955">
        <v>2</v>
      </c>
      <c r="O5955">
        <v>134</v>
      </c>
      <c r="P5955">
        <v>2</v>
      </c>
      <c r="Q5955">
        <v>2</v>
      </c>
      <c r="R5955">
        <v>4</v>
      </c>
      <c r="S5955">
        <v>6</v>
      </c>
      <c r="T5955" s="1">
        <v>44790</v>
      </c>
      <c r="U5955" t="str">
        <f t="shared" si="465"/>
        <v>Wonderful Pistachios - Variety</v>
      </c>
      <c r="V5955" t="str">
        <f t="shared" si="466"/>
        <v>Food</v>
      </c>
      <c r="W5955" t="s">
        <v>43</v>
      </c>
      <c r="X5955" t="b">
        <f t="shared" ref="X5955:X6018" si="468">M5955=P5955</f>
        <v>1</v>
      </c>
      <c r="Y5955">
        <f t="shared" si="467"/>
        <v>2</v>
      </c>
      <c r="Z5955" s="2">
        <f t="shared" ref="Z5955:Z6018" si="469">Y5955/1.5</f>
        <v>1.3333333333333333</v>
      </c>
      <c r="AA5955" t="s">
        <v>85</v>
      </c>
      <c r="AB5955" t="s">
        <v>86</v>
      </c>
      <c r="AD5955" t="s">
        <v>109</v>
      </c>
      <c r="AE5955" t="s">
        <v>865</v>
      </c>
      <c r="AF5955">
        <v>2022</v>
      </c>
    </row>
    <row r="5956" spans="1:32" x14ac:dyDescent="0.25">
      <c r="A5956" t="s">
        <v>29</v>
      </c>
      <c r="B5956" t="s">
        <v>46</v>
      </c>
      <c r="C5956" t="s">
        <v>31</v>
      </c>
      <c r="D5956" t="s">
        <v>47</v>
      </c>
      <c r="E5956">
        <f>_xlfn.XLOOKUP(Table1[[#This Row],[Location]],'Location analysis'!A:A,'Location analysis'!B:B)</f>
        <v>40.423690999999998</v>
      </c>
      <c r="F5956">
        <f>_xlfn.XLOOKUP(Table1[[#This Row],[Location]],'Location analysis'!A:A,'Location analysis'!C:C)</f>
        <v>-74.380831999999998</v>
      </c>
      <c r="G5956" t="s">
        <v>225</v>
      </c>
      <c r="H5956" t="s">
        <v>43</v>
      </c>
      <c r="I5956">
        <v>15535838147</v>
      </c>
      <c r="J5956" t="s">
        <v>864</v>
      </c>
      <c r="K5956" t="s">
        <v>51</v>
      </c>
      <c r="L5956">
        <v>111</v>
      </c>
      <c r="M5956">
        <v>1.5</v>
      </c>
      <c r="N5956">
        <v>1</v>
      </c>
      <c r="O5956">
        <v>111</v>
      </c>
      <c r="P5956">
        <v>1.5</v>
      </c>
      <c r="Q5956">
        <v>1</v>
      </c>
      <c r="R5956">
        <v>1.5</v>
      </c>
      <c r="S5956">
        <v>1.5</v>
      </c>
      <c r="T5956" s="1">
        <v>44790</v>
      </c>
      <c r="U5956" t="str">
        <f t="shared" si="465"/>
        <v>SunChips Multigrain - Original</v>
      </c>
      <c r="V5956" t="str">
        <f t="shared" si="466"/>
        <v>Food</v>
      </c>
      <c r="W5956" t="s">
        <v>43</v>
      </c>
      <c r="X5956" t="b">
        <f t="shared" si="468"/>
        <v>1</v>
      </c>
      <c r="Y5956">
        <f t="shared" si="467"/>
        <v>1.5</v>
      </c>
      <c r="Z5956" s="2">
        <f t="shared" si="469"/>
        <v>1</v>
      </c>
      <c r="AA5956" t="s">
        <v>129</v>
      </c>
      <c r="AB5956" t="s">
        <v>150</v>
      </c>
      <c r="AD5956" t="s">
        <v>109</v>
      </c>
      <c r="AE5956" t="s">
        <v>865</v>
      </c>
      <c r="AF5956">
        <v>2022</v>
      </c>
    </row>
    <row r="5957" spans="1:32" x14ac:dyDescent="0.25">
      <c r="A5957" t="s">
        <v>29</v>
      </c>
      <c r="B5957" t="s">
        <v>46</v>
      </c>
      <c r="C5957" t="s">
        <v>31</v>
      </c>
      <c r="D5957" t="s">
        <v>47</v>
      </c>
      <c r="E5957">
        <f>_xlfn.XLOOKUP(Table1[[#This Row],[Location]],'Location analysis'!A:A,'Location analysis'!B:B)</f>
        <v>40.423690999999998</v>
      </c>
      <c r="F5957">
        <f>_xlfn.XLOOKUP(Table1[[#This Row],[Location]],'Location analysis'!A:A,'Location analysis'!C:C)</f>
        <v>-74.380831999999998</v>
      </c>
      <c r="G5957" t="s">
        <v>703</v>
      </c>
      <c r="I5957">
        <v>15537101056</v>
      </c>
      <c r="J5957" t="s">
        <v>864</v>
      </c>
      <c r="K5957" t="s">
        <v>36</v>
      </c>
      <c r="L5957">
        <v>141</v>
      </c>
      <c r="M5957">
        <v>1.5</v>
      </c>
      <c r="N5957">
        <v>1</v>
      </c>
      <c r="O5957">
        <v>141</v>
      </c>
      <c r="P5957">
        <v>1.5</v>
      </c>
      <c r="Q5957">
        <v>1</v>
      </c>
      <c r="R5957">
        <v>1.5</v>
      </c>
      <c r="S5957">
        <v>1.5</v>
      </c>
      <c r="T5957" s="1">
        <v>44790</v>
      </c>
      <c r="U5957" t="str">
        <f t="shared" si="465"/>
        <v>Canada Dry - Ginger Ale &amp; Lemonde</v>
      </c>
      <c r="V5957" t="str">
        <f t="shared" si="466"/>
        <v>Cell is Blank - Dis-regard</v>
      </c>
      <c r="W5957" t="s">
        <v>34</v>
      </c>
      <c r="X5957" t="b">
        <f t="shared" si="468"/>
        <v>1</v>
      </c>
      <c r="Y5957">
        <f t="shared" si="467"/>
        <v>1.5</v>
      </c>
      <c r="Z5957" s="2">
        <f t="shared" si="469"/>
        <v>1</v>
      </c>
      <c r="AA5957" t="s">
        <v>704</v>
      </c>
      <c r="AB5957" t="s">
        <v>705</v>
      </c>
      <c r="AD5957" t="s">
        <v>109</v>
      </c>
      <c r="AE5957" t="s">
        <v>865</v>
      </c>
      <c r="AF5957">
        <v>2022</v>
      </c>
    </row>
    <row r="5958" spans="1:32" x14ac:dyDescent="0.25">
      <c r="A5958" t="s">
        <v>29</v>
      </c>
      <c r="B5958" t="s">
        <v>394</v>
      </c>
      <c r="C5958" t="s">
        <v>395</v>
      </c>
      <c r="D5958" t="s">
        <v>396</v>
      </c>
      <c r="E5958">
        <f>_xlfn.XLOOKUP(Table1[[#This Row],[Location]],'Location analysis'!A:A,'Location analysis'!B:B)</f>
        <v>40.416893999999999</v>
      </c>
      <c r="F5958">
        <f>_xlfn.XLOOKUP(Table1[[#This Row],[Location]],'Location analysis'!A:A,'Location analysis'!C:C)</f>
        <v>-74.420399000000003</v>
      </c>
      <c r="G5958" t="s">
        <v>583</v>
      </c>
      <c r="H5958" t="s">
        <v>43</v>
      </c>
      <c r="I5958">
        <v>15537218495</v>
      </c>
      <c r="J5958" t="s">
        <v>864</v>
      </c>
      <c r="K5958" t="s">
        <v>51</v>
      </c>
      <c r="L5958">
        <v>158</v>
      </c>
      <c r="M5958">
        <v>2.5</v>
      </c>
      <c r="N5958">
        <v>1</v>
      </c>
      <c r="O5958">
        <v>158</v>
      </c>
      <c r="P5958">
        <v>2.5</v>
      </c>
      <c r="Q5958">
        <v>1</v>
      </c>
      <c r="R5958">
        <v>2.5</v>
      </c>
      <c r="S5958">
        <v>2.5</v>
      </c>
      <c r="T5958" s="1">
        <v>44790</v>
      </c>
      <c r="U5958" t="str">
        <f t="shared" si="465"/>
        <v>Lenny &amp; Larrys - Chocolate Chip</v>
      </c>
      <c r="V5958" t="str">
        <f t="shared" si="466"/>
        <v>Food</v>
      </c>
      <c r="W5958" t="s">
        <v>43</v>
      </c>
      <c r="X5958" t="b">
        <f t="shared" si="468"/>
        <v>1</v>
      </c>
      <c r="Y5958">
        <f t="shared" si="467"/>
        <v>2.5</v>
      </c>
      <c r="Z5958" s="2">
        <f t="shared" si="469"/>
        <v>1.6666666666666667</v>
      </c>
      <c r="AA5958" t="s">
        <v>422</v>
      </c>
      <c r="AB5958" t="s">
        <v>444</v>
      </c>
      <c r="AD5958" t="s">
        <v>109</v>
      </c>
      <c r="AE5958" t="s">
        <v>865</v>
      </c>
      <c r="AF5958">
        <v>2022</v>
      </c>
    </row>
    <row r="5959" spans="1:32" x14ac:dyDescent="0.25">
      <c r="A5959" t="s">
        <v>29</v>
      </c>
      <c r="B5959" t="s">
        <v>394</v>
      </c>
      <c r="C5959" t="s">
        <v>395</v>
      </c>
      <c r="D5959" t="s">
        <v>396</v>
      </c>
      <c r="E5959">
        <f>_xlfn.XLOOKUP(Table1[[#This Row],[Location]],'Location analysis'!A:A,'Location analysis'!B:B)</f>
        <v>40.416893999999999</v>
      </c>
      <c r="F5959">
        <f>_xlfn.XLOOKUP(Table1[[#This Row],[Location]],'Location analysis'!A:A,'Location analysis'!C:C)</f>
        <v>-74.420399000000003</v>
      </c>
      <c r="G5959" t="s">
        <v>154</v>
      </c>
      <c r="H5959" t="s">
        <v>43</v>
      </c>
      <c r="I5959">
        <v>15537228953</v>
      </c>
      <c r="J5959" t="s">
        <v>864</v>
      </c>
      <c r="K5959" t="s">
        <v>51</v>
      </c>
      <c r="L5959">
        <v>110</v>
      </c>
      <c r="M5959">
        <v>1.5</v>
      </c>
      <c r="N5959">
        <v>1</v>
      </c>
      <c r="O5959">
        <v>110</v>
      </c>
      <c r="P5959">
        <v>1.5</v>
      </c>
      <c r="Q5959">
        <v>1</v>
      </c>
      <c r="R5959">
        <v>1.5</v>
      </c>
      <c r="S5959">
        <v>1.5</v>
      </c>
      <c r="T5959" s="1">
        <v>44790</v>
      </c>
      <c r="U5959" t="str">
        <f t="shared" si="465"/>
        <v>SunChips Multigrain - Harvest Cheddar</v>
      </c>
      <c r="V5959" t="str">
        <f t="shared" si="466"/>
        <v>Food</v>
      </c>
      <c r="W5959" t="s">
        <v>43</v>
      </c>
      <c r="X5959" t="b">
        <f t="shared" si="468"/>
        <v>1</v>
      </c>
      <c r="Y5959">
        <f t="shared" si="467"/>
        <v>1.5</v>
      </c>
      <c r="Z5959" s="2">
        <f t="shared" si="469"/>
        <v>1</v>
      </c>
      <c r="AA5959" t="s">
        <v>129</v>
      </c>
      <c r="AB5959" t="s">
        <v>155</v>
      </c>
      <c r="AD5959" t="s">
        <v>109</v>
      </c>
      <c r="AE5959" t="s">
        <v>865</v>
      </c>
      <c r="AF5959">
        <v>2022</v>
      </c>
    </row>
    <row r="5960" spans="1:32" x14ac:dyDescent="0.25">
      <c r="A5960" t="s">
        <v>29</v>
      </c>
      <c r="B5960" t="s">
        <v>62</v>
      </c>
      <c r="C5960" t="s">
        <v>63</v>
      </c>
      <c r="D5960" t="s">
        <v>64</v>
      </c>
      <c r="E5960">
        <f>_xlfn.XLOOKUP(Table1[[#This Row],[Location]],'Location analysis'!A:A,'Location analysis'!B:B)</f>
        <v>40.091900000000003</v>
      </c>
      <c r="F5960">
        <f>_xlfn.XLOOKUP(Table1[[#This Row],[Location]],'Location analysis'!A:A,'Location analysis'!C:C)</f>
        <v>-74.358699999999999</v>
      </c>
      <c r="G5960" t="s">
        <v>225</v>
      </c>
      <c r="H5960" t="s">
        <v>43</v>
      </c>
      <c r="I5960">
        <v>15537234596</v>
      </c>
      <c r="J5960" t="s">
        <v>864</v>
      </c>
      <c r="K5960" t="s">
        <v>51</v>
      </c>
      <c r="L5960">
        <v>112</v>
      </c>
      <c r="M5960">
        <v>1.5</v>
      </c>
      <c r="N5960">
        <v>1</v>
      </c>
      <c r="O5960">
        <v>112</v>
      </c>
      <c r="P5960">
        <v>1.5</v>
      </c>
      <c r="Q5960">
        <v>1</v>
      </c>
      <c r="R5960">
        <v>1.5</v>
      </c>
      <c r="S5960">
        <v>1.5</v>
      </c>
      <c r="T5960" s="1">
        <v>44790</v>
      </c>
      <c r="U5960" t="str">
        <f t="shared" si="465"/>
        <v>SunChips Multigrain - Original</v>
      </c>
      <c r="V5960" t="str">
        <f t="shared" si="466"/>
        <v>Food</v>
      </c>
      <c r="W5960" t="s">
        <v>43</v>
      </c>
      <c r="X5960" t="b">
        <f t="shared" si="468"/>
        <v>1</v>
      </c>
      <c r="Y5960">
        <f t="shared" si="467"/>
        <v>1.5</v>
      </c>
      <c r="Z5960" s="2">
        <f t="shared" si="469"/>
        <v>1</v>
      </c>
      <c r="AA5960" t="s">
        <v>129</v>
      </c>
      <c r="AB5960" t="s">
        <v>150</v>
      </c>
      <c r="AD5960" t="s">
        <v>109</v>
      </c>
      <c r="AE5960" t="s">
        <v>865</v>
      </c>
      <c r="AF5960">
        <v>2022</v>
      </c>
    </row>
    <row r="5961" spans="1:32" x14ac:dyDescent="0.25">
      <c r="A5961" t="s">
        <v>29</v>
      </c>
      <c r="B5961" t="s">
        <v>394</v>
      </c>
      <c r="C5961" t="s">
        <v>395</v>
      </c>
      <c r="D5961" t="s">
        <v>396</v>
      </c>
      <c r="E5961">
        <f>_xlfn.XLOOKUP(Table1[[#This Row],[Location]],'Location analysis'!A:A,'Location analysis'!B:B)</f>
        <v>40.416893999999999</v>
      </c>
      <c r="F5961">
        <f>_xlfn.XLOOKUP(Table1[[#This Row],[Location]],'Location analysis'!A:A,'Location analysis'!C:C)</f>
        <v>-74.420399000000003</v>
      </c>
      <c r="G5961" t="s">
        <v>520</v>
      </c>
      <c r="H5961" t="s">
        <v>43</v>
      </c>
      <c r="I5961">
        <v>15537422766</v>
      </c>
      <c r="J5961" t="s">
        <v>864</v>
      </c>
      <c r="K5961" t="s">
        <v>51</v>
      </c>
      <c r="L5961">
        <v>112</v>
      </c>
      <c r="M5961">
        <v>1.5</v>
      </c>
      <c r="N5961">
        <v>1</v>
      </c>
      <c r="O5961">
        <v>112</v>
      </c>
      <c r="P5961">
        <v>1.5</v>
      </c>
      <c r="Q5961">
        <v>1</v>
      </c>
      <c r="R5961">
        <v>1.5</v>
      </c>
      <c r="S5961">
        <v>1.5</v>
      </c>
      <c r="T5961" s="1">
        <v>44790</v>
      </c>
      <c r="U5961" t="str">
        <f t="shared" si="465"/>
        <v>Pop Corners - Sea Salt</v>
      </c>
      <c r="V5961" t="str">
        <f t="shared" si="466"/>
        <v>Food</v>
      </c>
      <c r="W5961" t="s">
        <v>43</v>
      </c>
      <c r="X5961" t="b">
        <f t="shared" si="468"/>
        <v>1</v>
      </c>
      <c r="Y5961">
        <f t="shared" si="467"/>
        <v>1.5</v>
      </c>
      <c r="Z5961" s="2">
        <f t="shared" si="469"/>
        <v>1</v>
      </c>
      <c r="AA5961" t="s">
        <v>509</v>
      </c>
      <c r="AB5961" t="s">
        <v>157</v>
      </c>
      <c r="AD5961" t="s">
        <v>109</v>
      </c>
      <c r="AE5961" t="s">
        <v>865</v>
      </c>
      <c r="AF5961">
        <v>2022</v>
      </c>
    </row>
    <row r="5962" spans="1:32" x14ac:dyDescent="0.25">
      <c r="A5962" t="s">
        <v>29</v>
      </c>
      <c r="B5962" t="s">
        <v>394</v>
      </c>
      <c r="C5962" t="s">
        <v>395</v>
      </c>
      <c r="D5962" t="s">
        <v>396</v>
      </c>
      <c r="E5962">
        <f>_xlfn.XLOOKUP(Table1[[#This Row],[Location]],'Location analysis'!A:A,'Location analysis'!B:B)</f>
        <v>40.416893999999999</v>
      </c>
      <c r="F5962">
        <f>_xlfn.XLOOKUP(Table1[[#This Row],[Location]],'Location analysis'!A:A,'Location analysis'!C:C)</f>
        <v>-74.420399000000003</v>
      </c>
      <c r="G5962" t="s">
        <v>192</v>
      </c>
      <c r="H5962" t="s">
        <v>43</v>
      </c>
      <c r="I5962">
        <v>15537443737</v>
      </c>
      <c r="J5962" t="s">
        <v>864</v>
      </c>
      <c r="K5962" t="s">
        <v>51</v>
      </c>
      <c r="L5962">
        <v>121</v>
      </c>
      <c r="M5962">
        <v>1.5</v>
      </c>
      <c r="N5962">
        <v>1</v>
      </c>
      <c r="O5962">
        <v>121</v>
      </c>
      <c r="P5962">
        <v>1.5</v>
      </c>
      <c r="Q5962">
        <v>1</v>
      </c>
      <c r="R5962">
        <v>1.5</v>
      </c>
      <c r="S5962">
        <v>1.5</v>
      </c>
      <c r="T5962" s="1">
        <v>44790</v>
      </c>
      <c r="U5962" t="str">
        <f t="shared" si="465"/>
        <v>CheezIt - Original</v>
      </c>
      <c r="V5962" t="str">
        <f t="shared" si="466"/>
        <v>Food</v>
      </c>
      <c r="W5962" t="s">
        <v>43</v>
      </c>
      <c r="X5962" t="b">
        <f t="shared" si="468"/>
        <v>1</v>
      </c>
      <c r="Y5962">
        <f t="shared" si="467"/>
        <v>1.5</v>
      </c>
      <c r="Z5962" s="2">
        <f t="shared" si="469"/>
        <v>1</v>
      </c>
      <c r="AA5962" t="s">
        <v>193</v>
      </c>
      <c r="AB5962" t="s">
        <v>150</v>
      </c>
      <c r="AD5962" t="s">
        <v>109</v>
      </c>
      <c r="AE5962" t="s">
        <v>865</v>
      </c>
      <c r="AF5962">
        <v>2022</v>
      </c>
    </row>
    <row r="5963" spans="1:32" x14ac:dyDescent="0.25">
      <c r="A5963" t="s">
        <v>29</v>
      </c>
      <c r="B5963" t="s">
        <v>394</v>
      </c>
      <c r="C5963" t="s">
        <v>395</v>
      </c>
      <c r="D5963" t="s">
        <v>396</v>
      </c>
      <c r="E5963">
        <f>_xlfn.XLOOKUP(Table1[[#This Row],[Location]],'Location analysis'!A:A,'Location analysis'!B:B)</f>
        <v>40.416893999999999</v>
      </c>
      <c r="F5963">
        <f>_xlfn.XLOOKUP(Table1[[#This Row],[Location]],'Location analysis'!A:A,'Location analysis'!C:C)</f>
        <v>-74.420399000000003</v>
      </c>
      <c r="G5963" t="s">
        <v>612</v>
      </c>
      <c r="H5963" t="s">
        <v>43</v>
      </c>
      <c r="I5963">
        <v>15537480162</v>
      </c>
      <c r="J5963" t="s">
        <v>864</v>
      </c>
      <c r="K5963" t="s">
        <v>51</v>
      </c>
      <c r="L5963">
        <v>122</v>
      </c>
      <c r="M5963">
        <v>1.25</v>
      </c>
      <c r="N5963">
        <v>1</v>
      </c>
      <c r="O5963">
        <v>122</v>
      </c>
      <c r="P5963">
        <v>1.25</v>
      </c>
      <c r="Q5963">
        <v>1</v>
      </c>
      <c r="R5963">
        <v>1.25</v>
      </c>
      <c r="S5963">
        <v>1.25</v>
      </c>
      <c r="T5963" s="1">
        <v>44790</v>
      </c>
      <c r="U5963" t="str">
        <f t="shared" si="465"/>
        <v>Goldfish Baked - Cheddar</v>
      </c>
      <c r="V5963" t="str">
        <f t="shared" si="466"/>
        <v>Food</v>
      </c>
      <c r="W5963" t="s">
        <v>43</v>
      </c>
      <c r="X5963" t="b">
        <f t="shared" si="468"/>
        <v>1</v>
      </c>
      <c r="Y5963">
        <f t="shared" si="467"/>
        <v>1.25</v>
      </c>
      <c r="Z5963" s="2">
        <f t="shared" si="469"/>
        <v>0.83333333333333337</v>
      </c>
      <c r="AA5963" t="s">
        <v>613</v>
      </c>
      <c r="AB5963" t="s">
        <v>614</v>
      </c>
      <c r="AD5963" t="s">
        <v>109</v>
      </c>
      <c r="AE5963" t="s">
        <v>865</v>
      </c>
      <c r="AF5963">
        <v>2022</v>
      </c>
    </row>
    <row r="5964" spans="1:32" x14ac:dyDescent="0.25">
      <c r="A5964" t="s">
        <v>29</v>
      </c>
      <c r="B5964" t="s">
        <v>62</v>
      </c>
      <c r="C5964" t="s">
        <v>63</v>
      </c>
      <c r="D5964" t="s">
        <v>64</v>
      </c>
      <c r="E5964">
        <f>_xlfn.XLOOKUP(Table1[[#This Row],[Location]],'Location analysis'!A:A,'Location analysis'!B:B)</f>
        <v>40.091900000000003</v>
      </c>
      <c r="F5964">
        <f>_xlfn.XLOOKUP(Table1[[#This Row],[Location]],'Location analysis'!A:A,'Location analysis'!C:C)</f>
        <v>-74.358699999999999</v>
      </c>
      <c r="G5964" t="s">
        <v>84</v>
      </c>
      <c r="H5964" t="s">
        <v>43</v>
      </c>
      <c r="I5964">
        <v>15537560527</v>
      </c>
      <c r="J5964" t="s">
        <v>864</v>
      </c>
      <c r="K5964" t="s">
        <v>36</v>
      </c>
      <c r="L5964">
        <v>138</v>
      </c>
      <c r="M5964">
        <v>2</v>
      </c>
      <c r="N5964">
        <v>1</v>
      </c>
      <c r="O5964">
        <v>138</v>
      </c>
      <c r="P5964">
        <v>2</v>
      </c>
      <c r="Q5964">
        <v>1</v>
      </c>
      <c r="R5964">
        <v>2</v>
      </c>
      <c r="S5964">
        <v>3.5</v>
      </c>
      <c r="T5964" s="1">
        <v>44790</v>
      </c>
      <c r="U5964" t="str">
        <f t="shared" si="465"/>
        <v>Wonderful Pistachios - Variety</v>
      </c>
      <c r="V5964" t="str">
        <f t="shared" si="466"/>
        <v>Food</v>
      </c>
      <c r="W5964" t="s">
        <v>43</v>
      </c>
      <c r="X5964" t="b">
        <f t="shared" si="468"/>
        <v>1</v>
      </c>
      <c r="Y5964">
        <f t="shared" si="467"/>
        <v>2</v>
      </c>
      <c r="Z5964" s="2">
        <f t="shared" si="469"/>
        <v>1.3333333333333333</v>
      </c>
      <c r="AA5964" t="s">
        <v>85</v>
      </c>
      <c r="AB5964" t="s">
        <v>86</v>
      </c>
      <c r="AD5964" t="s">
        <v>109</v>
      </c>
      <c r="AE5964" t="s">
        <v>865</v>
      </c>
      <c r="AF5964">
        <v>2022</v>
      </c>
    </row>
    <row r="5965" spans="1:32" x14ac:dyDescent="0.25">
      <c r="A5965" t="s">
        <v>29</v>
      </c>
      <c r="B5965" t="s">
        <v>62</v>
      </c>
      <c r="C5965" t="s">
        <v>63</v>
      </c>
      <c r="D5965" t="s">
        <v>64</v>
      </c>
      <c r="E5965">
        <f>_xlfn.XLOOKUP(Table1[[#This Row],[Location]],'Location analysis'!A:A,'Location analysis'!B:B)</f>
        <v>40.091900000000003</v>
      </c>
      <c r="F5965">
        <f>_xlfn.XLOOKUP(Table1[[#This Row],[Location]],'Location analysis'!A:A,'Location analysis'!C:C)</f>
        <v>-74.358699999999999</v>
      </c>
      <c r="G5965" t="s">
        <v>508</v>
      </c>
      <c r="H5965" t="s">
        <v>43</v>
      </c>
      <c r="I5965">
        <v>15537560527</v>
      </c>
      <c r="J5965" t="s">
        <v>864</v>
      </c>
      <c r="K5965" t="s">
        <v>36</v>
      </c>
      <c r="L5965">
        <v>113</v>
      </c>
      <c r="M5965">
        <v>1.5</v>
      </c>
      <c r="N5965">
        <v>1</v>
      </c>
      <c r="O5965">
        <v>113</v>
      </c>
      <c r="P5965">
        <v>1.5</v>
      </c>
      <c r="Q5965">
        <v>1</v>
      </c>
      <c r="R5965">
        <v>1.5</v>
      </c>
      <c r="S5965">
        <v>3.5</v>
      </c>
      <c r="T5965" s="1">
        <v>44790</v>
      </c>
      <c r="U5965" t="str">
        <f t="shared" si="465"/>
        <v>Pop Corners - Kettle Corn</v>
      </c>
      <c r="V5965" t="str">
        <f t="shared" si="466"/>
        <v>Food</v>
      </c>
      <c r="W5965" t="s">
        <v>43</v>
      </c>
      <c r="X5965" t="b">
        <f t="shared" si="468"/>
        <v>1</v>
      </c>
      <c r="Y5965">
        <f t="shared" si="467"/>
        <v>1.5</v>
      </c>
      <c r="Z5965" s="2">
        <f t="shared" si="469"/>
        <v>1</v>
      </c>
      <c r="AA5965" t="s">
        <v>509</v>
      </c>
      <c r="AB5965" t="s">
        <v>510</v>
      </c>
      <c r="AD5965" t="s">
        <v>109</v>
      </c>
      <c r="AE5965" t="s">
        <v>865</v>
      </c>
      <c r="AF5965">
        <v>2022</v>
      </c>
    </row>
    <row r="5966" spans="1:32" x14ac:dyDescent="0.25">
      <c r="A5966" t="s">
        <v>29</v>
      </c>
      <c r="B5966" t="s">
        <v>62</v>
      </c>
      <c r="C5966" t="s">
        <v>63</v>
      </c>
      <c r="D5966" t="s">
        <v>64</v>
      </c>
      <c r="E5966">
        <f>_xlfn.XLOOKUP(Table1[[#This Row],[Location]],'Location analysis'!A:A,'Location analysis'!B:B)</f>
        <v>40.091900000000003</v>
      </c>
      <c r="F5966">
        <f>_xlfn.XLOOKUP(Table1[[#This Row],[Location]],'Location analysis'!A:A,'Location analysis'!C:C)</f>
        <v>-74.358699999999999</v>
      </c>
      <c r="G5966" t="s">
        <v>84</v>
      </c>
      <c r="H5966" t="s">
        <v>43</v>
      </c>
      <c r="I5966">
        <v>15537632560</v>
      </c>
      <c r="J5966" t="s">
        <v>864</v>
      </c>
      <c r="K5966" t="s">
        <v>36</v>
      </c>
      <c r="L5966">
        <v>138</v>
      </c>
      <c r="M5966">
        <v>2</v>
      </c>
      <c r="N5966">
        <v>1</v>
      </c>
      <c r="O5966">
        <v>138</v>
      </c>
      <c r="P5966">
        <v>2</v>
      </c>
      <c r="Q5966">
        <v>1</v>
      </c>
      <c r="R5966">
        <v>2</v>
      </c>
      <c r="S5966">
        <v>2</v>
      </c>
      <c r="T5966" s="1">
        <v>44790</v>
      </c>
      <c r="U5966" t="str">
        <f t="shared" si="465"/>
        <v>Wonderful Pistachios - Variety</v>
      </c>
      <c r="V5966" t="str">
        <f t="shared" si="466"/>
        <v>Food</v>
      </c>
      <c r="W5966" t="s">
        <v>43</v>
      </c>
      <c r="X5966" t="b">
        <f t="shared" si="468"/>
        <v>1</v>
      </c>
      <c r="Y5966">
        <f t="shared" si="467"/>
        <v>2</v>
      </c>
      <c r="Z5966" s="2">
        <f t="shared" si="469"/>
        <v>1.3333333333333333</v>
      </c>
      <c r="AA5966" t="s">
        <v>85</v>
      </c>
      <c r="AB5966" t="s">
        <v>86</v>
      </c>
      <c r="AD5966" t="s">
        <v>109</v>
      </c>
      <c r="AE5966" t="s">
        <v>865</v>
      </c>
      <c r="AF5966">
        <v>2022</v>
      </c>
    </row>
    <row r="5967" spans="1:32" x14ac:dyDescent="0.25">
      <c r="A5967" t="s">
        <v>29</v>
      </c>
      <c r="B5967" t="s">
        <v>394</v>
      </c>
      <c r="C5967" t="s">
        <v>395</v>
      </c>
      <c r="D5967" t="s">
        <v>396</v>
      </c>
      <c r="E5967">
        <f>_xlfn.XLOOKUP(Table1[[#This Row],[Location]],'Location analysis'!A:A,'Location analysis'!B:B)</f>
        <v>40.416893999999999</v>
      </c>
      <c r="F5967">
        <f>_xlfn.XLOOKUP(Table1[[#This Row],[Location]],'Location analysis'!A:A,'Location analysis'!C:C)</f>
        <v>-74.420399000000003</v>
      </c>
      <c r="G5967" t="s">
        <v>612</v>
      </c>
      <c r="H5967" t="s">
        <v>43</v>
      </c>
      <c r="I5967">
        <v>15537651953</v>
      </c>
      <c r="J5967" t="s">
        <v>864</v>
      </c>
      <c r="K5967" t="s">
        <v>36</v>
      </c>
      <c r="L5967">
        <v>122</v>
      </c>
      <c r="M5967">
        <v>1.25</v>
      </c>
      <c r="N5967">
        <v>1</v>
      </c>
      <c r="O5967">
        <v>122</v>
      </c>
      <c r="P5967">
        <v>1.25</v>
      </c>
      <c r="Q5967">
        <v>1</v>
      </c>
      <c r="R5967">
        <v>1.25</v>
      </c>
      <c r="S5967">
        <v>3.75</v>
      </c>
      <c r="T5967" s="1">
        <v>44790</v>
      </c>
      <c r="U5967" t="str">
        <f t="shared" si="465"/>
        <v>Goldfish Baked - Cheddar</v>
      </c>
      <c r="V5967" t="str">
        <f t="shared" si="466"/>
        <v>Food</v>
      </c>
      <c r="W5967" t="s">
        <v>43</v>
      </c>
      <c r="X5967" t="b">
        <f t="shared" si="468"/>
        <v>1</v>
      </c>
      <c r="Y5967">
        <f t="shared" si="467"/>
        <v>1.25</v>
      </c>
      <c r="Z5967" s="2">
        <f t="shared" si="469"/>
        <v>0.83333333333333337</v>
      </c>
      <c r="AA5967" t="s">
        <v>613</v>
      </c>
      <c r="AB5967" t="s">
        <v>614</v>
      </c>
      <c r="AD5967" t="s">
        <v>109</v>
      </c>
      <c r="AE5967" t="s">
        <v>865</v>
      </c>
      <c r="AF5967">
        <v>2022</v>
      </c>
    </row>
    <row r="5968" spans="1:32" x14ac:dyDescent="0.25">
      <c r="A5968" t="s">
        <v>29</v>
      </c>
      <c r="B5968" t="s">
        <v>394</v>
      </c>
      <c r="C5968" t="s">
        <v>395</v>
      </c>
      <c r="D5968" t="s">
        <v>396</v>
      </c>
      <c r="E5968">
        <f>_xlfn.XLOOKUP(Table1[[#This Row],[Location]],'Location analysis'!A:A,'Location analysis'!B:B)</f>
        <v>40.416893999999999</v>
      </c>
      <c r="F5968">
        <f>_xlfn.XLOOKUP(Table1[[#This Row],[Location]],'Location analysis'!A:A,'Location analysis'!C:C)</f>
        <v>-74.420399000000003</v>
      </c>
      <c r="G5968" t="s">
        <v>681</v>
      </c>
      <c r="H5968" t="s">
        <v>43</v>
      </c>
      <c r="I5968">
        <v>15537651953</v>
      </c>
      <c r="J5968" t="s">
        <v>864</v>
      </c>
      <c r="K5968" t="s">
        <v>36</v>
      </c>
      <c r="L5968">
        <v>114</v>
      </c>
      <c r="M5968">
        <v>2.5</v>
      </c>
      <c r="N5968">
        <v>1</v>
      </c>
      <c r="O5968">
        <v>114</v>
      </c>
      <c r="P5968">
        <v>2.5</v>
      </c>
      <c r="Q5968">
        <v>1</v>
      </c>
      <c r="R5968">
        <v>2.5</v>
      </c>
      <c r="S5968">
        <v>3.75</v>
      </c>
      <c r="T5968" s="1">
        <v>44790</v>
      </c>
      <c r="U5968" t="str">
        <f t="shared" si="465"/>
        <v>Snyder's of Hanover Pretzel Pieces - Cheddar</v>
      </c>
      <c r="V5968" t="str">
        <f t="shared" si="466"/>
        <v>Food</v>
      </c>
      <c r="W5968" t="s">
        <v>43</v>
      </c>
      <c r="X5968" t="b">
        <f t="shared" si="468"/>
        <v>1</v>
      </c>
      <c r="Y5968">
        <f t="shared" si="467"/>
        <v>2.5</v>
      </c>
      <c r="Z5968" s="2">
        <f t="shared" si="469"/>
        <v>1.6666666666666667</v>
      </c>
      <c r="AA5968" t="s">
        <v>591</v>
      </c>
      <c r="AB5968" t="s">
        <v>614</v>
      </c>
      <c r="AD5968" t="s">
        <v>109</v>
      </c>
      <c r="AE5968" t="s">
        <v>865</v>
      </c>
      <c r="AF5968">
        <v>2022</v>
      </c>
    </row>
    <row r="5969" spans="1:32" x14ac:dyDescent="0.25">
      <c r="A5969" t="s">
        <v>29</v>
      </c>
      <c r="B5969" t="s">
        <v>394</v>
      </c>
      <c r="C5969" t="s">
        <v>395</v>
      </c>
      <c r="D5969" t="s">
        <v>396</v>
      </c>
      <c r="E5969">
        <f>_xlfn.XLOOKUP(Table1[[#This Row],[Location]],'Location analysis'!A:A,'Location analysis'!B:B)</f>
        <v>40.416893999999999</v>
      </c>
      <c r="F5969">
        <f>_xlfn.XLOOKUP(Table1[[#This Row],[Location]],'Location analysis'!A:A,'Location analysis'!C:C)</f>
        <v>-74.420399000000003</v>
      </c>
      <c r="G5969" t="s">
        <v>125</v>
      </c>
      <c r="H5969" t="s">
        <v>97</v>
      </c>
      <c r="I5969">
        <v>15538360807</v>
      </c>
      <c r="J5969" t="s">
        <v>864</v>
      </c>
      <c r="K5969" t="s">
        <v>36</v>
      </c>
      <c r="L5969">
        <v>144</v>
      </c>
      <c r="M5969">
        <v>2</v>
      </c>
      <c r="N5969">
        <v>1</v>
      </c>
      <c r="O5969">
        <v>144</v>
      </c>
      <c r="P5969">
        <v>2</v>
      </c>
      <c r="Q5969">
        <v>1</v>
      </c>
      <c r="R5969">
        <v>2</v>
      </c>
      <c r="S5969">
        <v>2</v>
      </c>
      <c r="T5969" s="1">
        <v>44790</v>
      </c>
      <c r="U5969" t="str">
        <f t="shared" si="465"/>
        <v>S. Pellegrino Sparkling Mineral Water</v>
      </c>
      <c r="V5969" t="str">
        <f t="shared" si="466"/>
        <v>Water</v>
      </c>
      <c r="W5969" t="s">
        <v>97</v>
      </c>
      <c r="X5969" t="b">
        <f t="shared" si="468"/>
        <v>1</v>
      </c>
      <c r="Y5969">
        <f t="shared" si="467"/>
        <v>2</v>
      </c>
      <c r="Z5969" s="2">
        <f t="shared" si="469"/>
        <v>1.3333333333333333</v>
      </c>
      <c r="AA5969" t="s">
        <v>125</v>
      </c>
      <c r="AD5969" t="s">
        <v>109</v>
      </c>
      <c r="AE5969" t="s">
        <v>865</v>
      </c>
      <c r="AF5969">
        <v>2022</v>
      </c>
    </row>
    <row r="5970" spans="1:32" x14ac:dyDescent="0.25">
      <c r="A5970" t="s">
        <v>29</v>
      </c>
      <c r="B5970" t="s">
        <v>67</v>
      </c>
      <c r="C5970" t="s">
        <v>68</v>
      </c>
      <c r="D5970" t="s">
        <v>69</v>
      </c>
      <c r="E5970">
        <f>_xlfn.XLOOKUP(Table1[[#This Row],[Location]],'Location analysis'!A:A,'Location analysis'!B:B)</f>
        <v>40.435699999999997</v>
      </c>
      <c r="F5970">
        <f>_xlfn.XLOOKUP(Table1[[#This Row],[Location]],'Location analysis'!A:A,'Location analysis'!C:C)</f>
        <v>-74.125200000000007</v>
      </c>
      <c r="G5970" t="s">
        <v>268</v>
      </c>
      <c r="H5970" t="s">
        <v>43</v>
      </c>
      <c r="I5970">
        <v>15538374391</v>
      </c>
      <c r="J5970" t="s">
        <v>864</v>
      </c>
      <c r="K5970" t="s">
        <v>51</v>
      </c>
      <c r="L5970">
        <v>110</v>
      </c>
      <c r="M5970">
        <v>2</v>
      </c>
      <c r="N5970">
        <v>1</v>
      </c>
      <c r="O5970">
        <v>110</v>
      </c>
      <c r="P5970">
        <v>2</v>
      </c>
      <c r="Q5970">
        <v>1</v>
      </c>
      <c r="R5970">
        <v>2</v>
      </c>
      <c r="S5970">
        <v>2</v>
      </c>
      <c r="T5970" s="1">
        <v>44790</v>
      </c>
      <c r="U5970" t="str">
        <f t="shared" si="465"/>
        <v>Munchies Snack mix Flaming Hot</v>
      </c>
      <c r="V5970" t="str">
        <f t="shared" si="466"/>
        <v>Food</v>
      </c>
      <c r="W5970" t="s">
        <v>43</v>
      </c>
      <c r="X5970" t="b">
        <f t="shared" si="468"/>
        <v>1</v>
      </c>
      <c r="Y5970">
        <f t="shared" si="467"/>
        <v>2</v>
      </c>
      <c r="Z5970" s="2">
        <f t="shared" si="469"/>
        <v>1.3333333333333333</v>
      </c>
      <c r="AA5970" t="s">
        <v>268</v>
      </c>
      <c r="AD5970" t="s">
        <v>109</v>
      </c>
      <c r="AE5970" t="s">
        <v>865</v>
      </c>
      <c r="AF5970">
        <v>2022</v>
      </c>
    </row>
    <row r="5971" spans="1:32" x14ac:dyDescent="0.25">
      <c r="A5971" t="s">
        <v>29</v>
      </c>
      <c r="B5971" t="s">
        <v>67</v>
      </c>
      <c r="C5971" t="s">
        <v>68</v>
      </c>
      <c r="D5971" t="s">
        <v>69</v>
      </c>
      <c r="E5971">
        <f>_xlfn.XLOOKUP(Table1[[#This Row],[Location]],'Location analysis'!A:A,'Location analysis'!B:B)</f>
        <v>40.435699999999997</v>
      </c>
      <c r="F5971">
        <f>_xlfn.XLOOKUP(Table1[[#This Row],[Location]],'Location analysis'!A:A,'Location analysis'!C:C)</f>
        <v>-74.125200000000007</v>
      </c>
      <c r="G5971" t="s">
        <v>694</v>
      </c>
      <c r="H5971" t="s">
        <v>43</v>
      </c>
      <c r="I5971">
        <v>15538375566</v>
      </c>
      <c r="J5971" t="s">
        <v>864</v>
      </c>
      <c r="K5971" t="s">
        <v>51</v>
      </c>
      <c r="L5971">
        <v>130</v>
      </c>
      <c r="M5971">
        <v>1.5</v>
      </c>
      <c r="N5971">
        <v>1</v>
      </c>
      <c r="O5971">
        <v>130</v>
      </c>
      <c r="P5971">
        <v>1.5</v>
      </c>
      <c r="Q5971">
        <v>1</v>
      </c>
      <c r="R5971">
        <v>1.5</v>
      </c>
      <c r="S5971">
        <v>1.5</v>
      </c>
      <c r="T5971" s="1">
        <v>44790</v>
      </c>
      <c r="U5971" t="str">
        <f t="shared" si="465"/>
        <v>Nature's Bakery Fig Bar - Raspberry</v>
      </c>
      <c r="V5971" t="str">
        <f t="shared" si="466"/>
        <v>Food</v>
      </c>
      <c r="W5971" t="s">
        <v>43</v>
      </c>
      <c r="X5971" t="b">
        <f t="shared" si="468"/>
        <v>1</v>
      </c>
      <c r="Y5971">
        <f t="shared" si="467"/>
        <v>1.5</v>
      </c>
      <c r="Z5971" s="2">
        <f t="shared" si="469"/>
        <v>1</v>
      </c>
      <c r="AA5971" t="s">
        <v>690</v>
      </c>
      <c r="AB5971" t="s">
        <v>144</v>
      </c>
      <c r="AD5971" t="s">
        <v>109</v>
      </c>
      <c r="AE5971" t="s">
        <v>865</v>
      </c>
      <c r="AF5971">
        <v>2022</v>
      </c>
    </row>
    <row r="5972" spans="1:32" x14ac:dyDescent="0.25">
      <c r="A5972" t="s">
        <v>29</v>
      </c>
      <c r="B5972" t="s">
        <v>67</v>
      </c>
      <c r="C5972" t="s">
        <v>68</v>
      </c>
      <c r="D5972" t="s">
        <v>69</v>
      </c>
      <c r="E5972">
        <f>_xlfn.XLOOKUP(Table1[[#This Row],[Location]],'Location analysis'!A:A,'Location analysis'!B:B)</f>
        <v>40.435699999999997</v>
      </c>
      <c r="F5972">
        <f>_xlfn.XLOOKUP(Table1[[#This Row],[Location]],'Location analysis'!A:A,'Location analysis'!C:C)</f>
        <v>-74.125200000000007</v>
      </c>
      <c r="G5972" t="s">
        <v>688</v>
      </c>
      <c r="H5972" t="s">
        <v>43</v>
      </c>
      <c r="I5972">
        <v>15538376544</v>
      </c>
      <c r="J5972" t="s">
        <v>864</v>
      </c>
      <c r="K5972" t="s">
        <v>51</v>
      </c>
      <c r="L5972">
        <v>131</v>
      </c>
      <c r="M5972">
        <v>1.5</v>
      </c>
      <c r="N5972">
        <v>1</v>
      </c>
      <c r="O5972">
        <v>131</v>
      </c>
      <c r="P5972">
        <v>1.5</v>
      </c>
      <c r="Q5972">
        <v>1</v>
      </c>
      <c r="R5972">
        <v>1.5</v>
      </c>
      <c r="S5972">
        <v>1.5</v>
      </c>
      <c r="T5972" s="1">
        <v>44790</v>
      </c>
      <c r="U5972" t="str">
        <f t="shared" si="465"/>
        <v>Nature's Bakery Fig Bar - Blueberry</v>
      </c>
      <c r="V5972" t="str">
        <f t="shared" si="466"/>
        <v>Food</v>
      </c>
      <c r="W5972" t="s">
        <v>43</v>
      </c>
      <c r="X5972" t="b">
        <f t="shared" si="468"/>
        <v>1</v>
      </c>
      <c r="Y5972">
        <f t="shared" si="467"/>
        <v>1.5</v>
      </c>
      <c r="Z5972" s="2">
        <f t="shared" si="469"/>
        <v>1</v>
      </c>
      <c r="AA5972" t="s">
        <v>690</v>
      </c>
      <c r="AB5972" t="s">
        <v>222</v>
      </c>
      <c r="AD5972" t="s">
        <v>109</v>
      </c>
      <c r="AE5972" t="s">
        <v>865</v>
      </c>
      <c r="AF5972">
        <v>2022</v>
      </c>
    </row>
    <row r="5973" spans="1:32" x14ac:dyDescent="0.25">
      <c r="A5973" t="s">
        <v>29</v>
      </c>
      <c r="B5973" t="s">
        <v>394</v>
      </c>
      <c r="C5973" t="s">
        <v>395</v>
      </c>
      <c r="D5973" t="s">
        <v>396</v>
      </c>
      <c r="E5973">
        <f>_xlfn.XLOOKUP(Table1[[#This Row],[Location]],'Location analysis'!A:A,'Location analysis'!B:B)</f>
        <v>40.416893999999999</v>
      </c>
      <c r="F5973">
        <f>_xlfn.XLOOKUP(Table1[[#This Row],[Location]],'Location analysis'!A:A,'Location analysis'!C:C)</f>
        <v>-74.420399000000003</v>
      </c>
      <c r="G5973" t="s">
        <v>225</v>
      </c>
      <c r="H5973" t="s">
        <v>43</v>
      </c>
      <c r="I5973">
        <v>15538414069</v>
      </c>
      <c r="J5973" t="s">
        <v>864</v>
      </c>
      <c r="K5973" t="s">
        <v>51</v>
      </c>
      <c r="L5973">
        <v>125</v>
      </c>
      <c r="M5973">
        <v>1.5</v>
      </c>
      <c r="N5973">
        <v>1</v>
      </c>
      <c r="O5973">
        <v>125</v>
      </c>
      <c r="P5973">
        <v>1.5</v>
      </c>
      <c r="Q5973">
        <v>1</v>
      </c>
      <c r="R5973">
        <v>1.5</v>
      </c>
      <c r="S5973">
        <v>1.5</v>
      </c>
      <c r="T5973" s="1">
        <v>44790</v>
      </c>
      <c r="U5973" t="str">
        <f t="shared" si="465"/>
        <v>SunChips Multigrain - Original</v>
      </c>
      <c r="V5973" t="str">
        <f t="shared" si="466"/>
        <v>Food</v>
      </c>
      <c r="W5973" t="s">
        <v>43</v>
      </c>
      <c r="X5973" t="b">
        <f t="shared" si="468"/>
        <v>1</v>
      </c>
      <c r="Y5973">
        <f t="shared" si="467"/>
        <v>1.5</v>
      </c>
      <c r="Z5973" s="2">
        <f t="shared" si="469"/>
        <v>1</v>
      </c>
      <c r="AA5973" t="s">
        <v>129</v>
      </c>
      <c r="AB5973" t="s">
        <v>150</v>
      </c>
      <c r="AD5973" t="s">
        <v>109</v>
      </c>
      <c r="AE5973" t="s">
        <v>865</v>
      </c>
      <c r="AF5973">
        <v>2022</v>
      </c>
    </row>
    <row r="5974" spans="1:32" x14ac:dyDescent="0.25">
      <c r="A5974" t="s">
        <v>29</v>
      </c>
      <c r="B5974" t="s">
        <v>30</v>
      </c>
      <c r="C5974" t="s">
        <v>31</v>
      </c>
      <c r="D5974" t="s">
        <v>32</v>
      </c>
      <c r="E5974">
        <f>_xlfn.XLOOKUP(Table1[[#This Row],[Location]],'Location analysis'!A:A,'Location analysis'!B:B)</f>
        <v>40.423690999999998</v>
      </c>
      <c r="F5974">
        <f>_xlfn.XLOOKUP(Table1[[#This Row],[Location]],'Location analysis'!A:A,'Location analysis'!C:C)</f>
        <v>-74.380831999999998</v>
      </c>
      <c r="G5974" t="s">
        <v>106</v>
      </c>
      <c r="H5974" t="s">
        <v>43</v>
      </c>
      <c r="I5974">
        <v>15538440465</v>
      </c>
      <c r="J5974" t="s">
        <v>864</v>
      </c>
      <c r="K5974" t="s">
        <v>36</v>
      </c>
      <c r="L5974">
        <v>122</v>
      </c>
      <c r="M5974">
        <v>1.5</v>
      </c>
      <c r="N5974">
        <v>1</v>
      </c>
      <c r="O5974">
        <v>122</v>
      </c>
      <c r="P5974">
        <v>1.5</v>
      </c>
      <c r="Q5974">
        <v>1</v>
      </c>
      <c r="R5974">
        <v>1.5</v>
      </c>
      <c r="S5974">
        <v>5</v>
      </c>
      <c r="T5974" s="1">
        <v>44790</v>
      </c>
      <c r="U5974" t="str">
        <f t="shared" si="465"/>
        <v>Oreo Mini</v>
      </c>
      <c r="V5974" t="str">
        <f t="shared" si="466"/>
        <v>Food</v>
      </c>
      <c r="W5974" t="s">
        <v>43</v>
      </c>
      <c r="X5974" t="b">
        <f t="shared" si="468"/>
        <v>1</v>
      </c>
      <c r="Y5974">
        <f t="shared" si="467"/>
        <v>1.5</v>
      </c>
      <c r="Z5974" s="2">
        <f t="shared" si="469"/>
        <v>1</v>
      </c>
      <c r="AA5974" t="s">
        <v>106</v>
      </c>
      <c r="AD5974" t="s">
        <v>109</v>
      </c>
      <c r="AE5974" t="s">
        <v>865</v>
      </c>
      <c r="AF5974">
        <v>2022</v>
      </c>
    </row>
    <row r="5975" spans="1:32" x14ac:dyDescent="0.25">
      <c r="A5975" t="s">
        <v>29</v>
      </c>
      <c r="B5975" t="s">
        <v>30</v>
      </c>
      <c r="C5975" t="s">
        <v>31</v>
      </c>
      <c r="D5975" t="s">
        <v>32</v>
      </c>
      <c r="E5975">
        <f>_xlfn.XLOOKUP(Table1[[#This Row],[Location]],'Location analysis'!A:A,'Location analysis'!B:B)</f>
        <v>40.423690999999998</v>
      </c>
      <c r="F5975">
        <f>_xlfn.XLOOKUP(Table1[[#This Row],[Location]],'Location analysis'!A:A,'Location analysis'!C:C)</f>
        <v>-74.380831999999998</v>
      </c>
      <c r="G5975" t="s">
        <v>673</v>
      </c>
      <c r="I5975">
        <v>15538440465</v>
      </c>
      <c r="J5975" t="s">
        <v>864</v>
      </c>
      <c r="K5975" t="s">
        <v>36</v>
      </c>
      <c r="L5975">
        <v>146</v>
      </c>
      <c r="M5975">
        <v>3.5</v>
      </c>
      <c r="N5975">
        <v>1</v>
      </c>
      <c r="O5975">
        <v>146</v>
      </c>
      <c r="P5975">
        <v>3.5</v>
      </c>
      <c r="Q5975">
        <v>1</v>
      </c>
      <c r="R5975">
        <v>3.5</v>
      </c>
      <c r="S5975">
        <v>5</v>
      </c>
      <c r="T5975" s="1">
        <v>44790</v>
      </c>
      <c r="U5975" t="str">
        <f t="shared" si="465"/>
        <v>Starbucks Doubleshot Energy - Coffee</v>
      </c>
      <c r="V5975" t="str">
        <f t="shared" si="466"/>
        <v>Cell is Blank - Dis-regard</v>
      </c>
      <c r="W5975" t="s">
        <v>49</v>
      </c>
      <c r="X5975" t="b">
        <f t="shared" si="468"/>
        <v>1</v>
      </c>
      <c r="Y5975">
        <f t="shared" si="467"/>
        <v>3.5</v>
      </c>
      <c r="Z5975" s="2">
        <f t="shared" si="469"/>
        <v>2.3333333333333335</v>
      </c>
      <c r="AA5975" t="s">
        <v>398</v>
      </c>
      <c r="AB5975" t="s">
        <v>675</v>
      </c>
      <c r="AD5975" t="s">
        <v>109</v>
      </c>
      <c r="AE5975" t="s">
        <v>865</v>
      </c>
      <c r="AF5975">
        <v>2022</v>
      </c>
    </row>
    <row r="5976" spans="1:32" x14ac:dyDescent="0.25">
      <c r="A5976" t="s">
        <v>29</v>
      </c>
      <c r="B5976" t="s">
        <v>394</v>
      </c>
      <c r="C5976" t="s">
        <v>395</v>
      </c>
      <c r="D5976" t="s">
        <v>396</v>
      </c>
      <c r="E5976">
        <f>_xlfn.XLOOKUP(Table1[[#This Row],[Location]],'Location analysis'!A:A,'Location analysis'!B:B)</f>
        <v>40.416893999999999</v>
      </c>
      <c r="F5976">
        <f>_xlfn.XLOOKUP(Table1[[#This Row],[Location]],'Location analysis'!A:A,'Location analysis'!C:C)</f>
        <v>-74.420399000000003</v>
      </c>
      <c r="G5976" t="s">
        <v>93</v>
      </c>
      <c r="H5976" t="s">
        <v>43</v>
      </c>
      <c r="I5976">
        <v>15538557713</v>
      </c>
      <c r="J5976" t="s">
        <v>864</v>
      </c>
      <c r="K5976" t="s">
        <v>51</v>
      </c>
      <c r="L5976">
        <v>111</v>
      </c>
      <c r="M5976">
        <v>1.5</v>
      </c>
      <c r="N5976">
        <v>1</v>
      </c>
      <c r="O5976">
        <v>111</v>
      </c>
      <c r="P5976">
        <v>1.5</v>
      </c>
      <c r="Q5976">
        <v>1</v>
      </c>
      <c r="R5976">
        <v>1.5</v>
      </c>
      <c r="S5976">
        <v>1.5</v>
      </c>
      <c r="T5976" s="1">
        <v>44790</v>
      </c>
      <c r="U5976" t="str">
        <f t="shared" si="465"/>
        <v>Miss Vickie's Potato Chip - Sea Salt Original</v>
      </c>
      <c r="V5976" t="str">
        <f t="shared" si="466"/>
        <v>Food</v>
      </c>
      <c r="W5976" t="s">
        <v>43</v>
      </c>
      <c r="X5976" t="b">
        <f t="shared" si="468"/>
        <v>1</v>
      </c>
      <c r="Y5976">
        <f t="shared" si="467"/>
        <v>1.5</v>
      </c>
      <c r="Z5976" s="2">
        <f t="shared" si="469"/>
        <v>1</v>
      </c>
      <c r="AA5976" t="s">
        <v>58</v>
      </c>
      <c r="AB5976" t="s">
        <v>94</v>
      </c>
      <c r="AD5976" t="s">
        <v>109</v>
      </c>
      <c r="AE5976" t="s">
        <v>865</v>
      </c>
      <c r="AF5976">
        <v>2022</v>
      </c>
    </row>
    <row r="5977" spans="1:32" x14ac:dyDescent="0.25">
      <c r="A5977" t="s">
        <v>29</v>
      </c>
      <c r="B5977" t="s">
        <v>394</v>
      </c>
      <c r="C5977" t="s">
        <v>395</v>
      </c>
      <c r="D5977" t="s">
        <v>396</v>
      </c>
      <c r="E5977">
        <f>_xlfn.XLOOKUP(Table1[[#This Row],[Location]],'Location analysis'!A:A,'Location analysis'!B:B)</f>
        <v>40.416893999999999</v>
      </c>
      <c r="F5977">
        <f>_xlfn.XLOOKUP(Table1[[#This Row],[Location]],'Location analysis'!A:A,'Location analysis'!C:C)</f>
        <v>-74.420399000000003</v>
      </c>
      <c r="G5977" t="s">
        <v>583</v>
      </c>
      <c r="H5977" t="s">
        <v>43</v>
      </c>
      <c r="I5977">
        <v>15538561844</v>
      </c>
      <c r="J5977" t="s">
        <v>864</v>
      </c>
      <c r="K5977" t="s">
        <v>51</v>
      </c>
      <c r="L5977">
        <v>158</v>
      </c>
      <c r="M5977">
        <v>2.5</v>
      </c>
      <c r="N5977">
        <v>1</v>
      </c>
      <c r="O5977">
        <v>158</v>
      </c>
      <c r="P5977">
        <v>2.5</v>
      </c>
      <c r="Q5977">
        <v>1</v>
      </c>
      <c r="R5977">
        <v>2.5</v>
      </c>
      <c r="S5977">
        <v>2.5</v>
      </c>
      <c r="T5977" s="1">
        <v>44790</v>
      </c>
      <c r="U5977" t="str">
        <f t="shared" si="465"/>
        <v>Lenny &amp; Larrys - Chocolate Chip</v>
      </c>
      <c r="V5977" t="str">
        <f t="shared" si="466"/>
        <v>Food</v>
      </c>
      <c r="W5977" t="s">
        <v>43</v>
      </c>
      <c r="X5977" t="b">
        <f t="shared" si="468"/>
        <v>1</v>
      </c>
      <c r="Y5977">
        <f t="shared" si="467"/>
        <v>2.5</v>
      </c>
      <c r="Z5977" s="2">
        <f t="shared" si="469"/>
        <v>1.6666666666666667</v>
      </c>
      <c r="AA5977" t="s">
        <v>422</v>
      </c>
      <c r="AB5977" t="s">
        <v>444</v>
      </c>
      <c r="AD5977" t="s">
        <v>109</v>
      </c>
      <c r="AE5977" t="s">
        <v>865</v>
      </c>
      <c r="AF5977">
        <v>2022</v>
      </c>
    </row>
    <row r="5978" spans="1:32" x14ac:dyDescent="0.25">
      <c r="A5978" t="s">
        <v>29</v>
      </c>
      <c r="B5978" t="s">
        <v>394</v>
      </c>
      <c r="C5978" t="s">
        <v>395</v>
      </c>
      <c r="D5978" t="s">
        <v>396</v>
      </c>
      <c r="E5978">
        <f>_xlfn.XLOOKUP(Table1[[#This Row],[Location]],'Location analysis'!A:A,'Location analysis'!B:B)</f>
        <v>40.416893999999999</v>
      </c>
      <c r="F5978">
        <f>_xlfn.XLOOKUP(Table1[[#This Row],[Location]],'Location analysis'!A:A,'Location analysis'!C:C)</f>
        <v>-74.420399000000003</v>
      </c>
      <c r="G5978" t="s">
        <v>192</v>
      </c>
      <c r="H5978" t="s">
        <v>43</v>
      </c>
      <c r="I5978">
        <v>15538570630</v>
      </c>
      <c r="J5978" t="s">
        <v>864</v>
      </c>
      <c r="K5978" t="s">
        <v>51</v>
      </c>
      <c r="L5978">
        <v>121</v>
      </c>
      <c r="M5978">
        <v>1.5</v>
      </c>
      <c r="N5978">
        <v>1</v>
      </c>
      <c r="O5978">
        <v>121</v>
      </c>
      <c r="P5978">
        <v>1.5</v>
      </c>
      <c r="Q5978">
        <v>1</v>
      </c>
      <c r="R5978">
        <v>1.5</v>
      </c>
      <c r="S5978">
        <v>1.5</v>
      </c>
      <c r="T5978" s="1">
        <v>44790</v>
      </c>
      <c r="U5978" t="str">
        <f t="shared" si="465"/>
        <v>CheezIt - Original</v>
      </c>
      <c r="V5978" t="str">
        <f t="shared" si="466"/>
        <v>Food</v>
      </c>
      <c r="W5978" t="s">
        <v>43</v>
      </c>
      <c r="X5978" t="b">
        <f t="shared" si="468"/>
        <v>1</v>
      </c>
      <c r="Y5978">
        <f t="shared" si="467"/>
        <v>1.5</v>
      </c>
      <c r="Z5978" s="2">
        <f t="shared" si="469"/>
        <v>1</v>
      </c>
      <c r="AA5978" t="s">
        <v>193</v>
      </c>
      <c r="AB5978" t="s">
        <v>150</v>
      </c>
      <c r="AD5978" t="s">
        <v>109</v>
      </c>
      <c r="AE5978" t="s">
        <v>865</v>
      </c>
      <c r="AF5978">
        <v>2022</v>
      </c>
    </row>
    <row r="5979" spans="1:32" x14ac:dyDescent="0.25">
      <c r="A5979" t="s">
        <v>29</v>
      </c>
      <c r="B5979" t="s">
        <v>394</v>
      </c>
      <c r="C5979" t="s">
        <v>395</v>
      </c>
      <c r="D5979" t="s">
        <v>396</v>
      </c>
      <c r="E5979">
        <f>_xlfn.XLOOKUP(Table1[[#This Row],[Location]],'Location analysis'!A:A,'Location analysis'!B:B)</f>
        <v>40.416893999999999</v>
      </c>
      <c r="F5979">
        <f>_xlfn.XLOOKUP(Table1[[#This Row],[Location]],'Location analysis'!A:A,'Location analysis'!C:C)</f>
        <v>-74.420399000000003</v>
      </c>
      <c r="G5979" t="s">
        <v>192</v>
      </c>
      <c r="H5979" t="s">
        <v>43</v>
      </c>
      <c r="I5979">
        <v>15538589478</v>
      </c>
      <c r="J5979" t="s">
        <v>864</v>
      </c>
      <c r="K5979" t="s">
        <v>51</v>
      </c>
      <c r="L5979">
        <v>121</v>
      </c>
      <c r="M5979">
        <v>1.5</v>
      </c>
      <c r="N5979">
        <v>1</v>
      </c>
      <c r="O5979">
        <v>121</v>
      </c>
      <c r="P5979">
        <v>1.5</v>
      </c>
      <c r="Q5979">
        <v>1</v>
      </c>
      <c r="R5979">
        <v>1.5</v>
      </c>
      <c r="S5979">
        <v>1.5</v>
      </c>
      <c r="T5979" s="1">
        <v>44790</v>
      </c>
      <c r="U5979" t="str">
        <f t="shared" si="465"/>
        <v>CheezIt - Original</v>
      </c>
      <c r="V5979" t="str">
        <f t="shared" si="466"/>
        <v>Food</v>
      </c>
      <c r="W5979" t="s">
        <v>43</v>
      </c>
      <c r="X5979" t="b">
        <f t="shared" si="468"/>
        <v>1</v>
      </c>
      <c r="Y5979">
        <f t="shared" si="467"/>
        <v>1.5</v>
      </c>
      <c r="Z5979" s="2">
        <f t="shared" si="469"/>
        <v>1</v>
      </c>
      <c r="AA5979" t="s">
        <v>193</v>
      </c>
      <c r="AB5979" t="s">
        <v>150</v>
      </c>
      <c r="AD5979" t="s">
        <v>109</v>
      </c>
      <c r="AE5979" t="s">
        <v>865</v>
      </c>
      <c r="AF5979">
        <v>2022</v>
      </c>
    </row>
    <row r="5980" spans="1:32" x14ac:dyDescent="0.25">
      <c r="A5980" t="s">
        <v>29</v>
      </c>
      <c r="B5980" t="s">
        <v>394</v>
      </c>
      <c r="C5980" t="s">
        <v>395</v>
      </c>
      <c r="D5980" t="s">
        <v>396</v>
      </c>
      <c r="E5980">
        <f>_xlfn.XLOOKUP(Table1[[#This Row],[Location]],'Location analysis'!A:A,'Location analysis'!B:B)</f>
        <v>40.416893999999999</v>
      </c>
      <c r="F5980">
        <f>_xlfn.XLOOKUP(Table1[[#This Row],[Location]],'Location analysis'!A:A,'Location analysis'!C:C)</f>
        <v>-74.420399000000003</v>
      </c>
      <c r="G5980" t="s">
        <v>112</v>
      </c>
      <c r="H5980" t="s">
        <v>43</v>
      </c>
      <c r="I5980">
        <v>15538893567</v>
      </c>
      <c r="J5980" t="s">
        <v>864</v>
      </c>
      <c r="K5980" t="s">
        <v>36</v>
      </c>
      <c r="L5980">
        <v>130</v>
      </c>
      <c r="M5980">
        <v>2</v>
      </c>
      <c r="N5980">
        <v>1</v>
      </c>
      <c r="O5980">
        <v>130</v>
      </c>
      <c r="P5980">
        <v>2</v>
      </c>
      <c r="Q5980">
        <v>1</v>
      </c>
      <c r="R5980">
        <v>2</v>
      </c>
      <c r="S5980">
        <v>2</v>
      </c>
      <c r="T5980" s="1">
        <v>44790</v>
      </c>
      <c r="U5980" t="str">
        <f t="shared" si="465"/>
        <v>Robert Irvine's - Fit Crunch -  Chocolate Pea</v>
      </c>
      <c r="V5980" t="str">
        <f t="shared" si="466"/>
        <v>Food</v>
      </c>
      <c r="W5980" t="s">
        <v>43</v>
      </c>
      <c r="X5980" t="b">
        <f t="shared" si="468"/>
        <v>1</v>
      </c>
      <c r="Y5980">
        <f t="shared" si="467"/>
        <v>2</v>
      </c>
      <c r="Z5980" s="2">
        <f t="shared" si="469"/>
        <v>1.3333333333333333</v>
      </c>
      <c r="AA5980" t="s">
        <v>113</v>
      </c>
      <c r="AB5980" t="s">
        <v>114</v>
      </c>
      <c r="AC5980" t="s">
        <v>115</v>
      </c>
      <c r="AD5980" t="s">
        <v>109</v>
      </c>
      <c r="AE5980" t="s">
        <v>865</v>
      </c>
      <c r="AF5980">
        <v>2022</v>
      </c>
    </row>
    <row r="5981" spans="1:32" x14ac:dyDescent="0.25">
      <c r="A5981" t="s">
        <v>29</v>
      </c>
      <c r="B5981" t="s">
        <v>30</v>
      </c>
      <c r="C5981" t="s">
        <v>31</v>
      </c>
      <c r="D5981" t="s">
        <v>32</v>
      </c>
      <c r="E5981">
        <f>_xlfn.XLOOKUP(Table1[[#This Row],[Location]],'Location analysis'!A:A,'Location analysis'!B:B)</f>
        <v>40.423690999999998</v>
      </c>
      <c r="F5981">
        <f>_xlfn.XLOOKUP(Table1[[#This Row],[Location]],'Location analysis'!A:A,'Location analysis'!C:C)</f>
        <v>-74.380831999999998</v>
      </c>
      <c r="G5981" t="s">
        <v>71</v>
      </c>
      <c r="H5981" t="s">
        <v>43</v>
      </c>
      <c r="I5981">
        <v>15538974642</v>
      </c>
      <c r="J5981" t="s">
        <v>864</v>
      </c>
      <c r="K5981" t="s">
        <v>51</v>
      </c>
      <c r="L5981">
        <v>135</v>
      </c>
      <c r="M5981">
        <v>2</v>
      </c>
      <c r="N5981">
        <v>1</v>
      </c>
      <c r="O5981">
        <v>135</v>
      </c>
      <c r="P5981">
        <v>2</v>
      </c>
      <c r="Q5981">
        <v>1</v>
      </c>
      <c r="R5981">
        <v>2</v>
      </c>
      <c r="S5981">
        <v>2</v>
      </c>
      <c r="T5981" s="1">
        <v>44790</v>
      </c>
      <c r="U5981" t="str">
        <f t="shared" si="465"/>
        <v>Seapoint Farms Dry Roasted Edamame - Wasabi</v>
      </c>
      <c r="V5981" t="str">
        <f t="shared" si="466"/>
        <v>Food</v>
      </c>
      <c r="W5981" t="s">
        <v>43</v>
      </c>
      <c r="X5981" t="b">
        <f t="shared" si="468"/>
        <v>1</v>
      </c>
      <c r="Y5981">
        <f t="shared" si="467"/>
        <v>2</v>
      </c>
      <c r="Z5981" s="2">
        <f t="shared" si="469"/>
        <v>1.3333333333333333</v>
      </c>
      <c r="AA5981" t="s">
        <v>72</v>
      </c>
      <c r="AB5981" t="s">
        <v>73</v>
      </c>
      <c r="AD5981" t="s">
        <v>109</v>
      </c>
      <c r="AE5981" t="s">
        <v>865</v>
      </c>
      <c r="AF5981">
        <v>2022</v>
      </c>
    </row>
    <row r="5982" spans="1:32" x14ac:dyDescent="0.25">
      <c r="A5982" t="s">
        <v>29</v>
      </c>
      <c r="B5982" t="s">
        <v>46</v>
      </c>
      <c r="C5982" t="s">
        <v>31</v>
      </c>
      <c r="D5982" t="s">
        <v>47</v>
      </c>
      <c r="E5982">
        <f>_xlfn.XLOOKUP(Table1[[#This Row],[Location]],'Location analysis'!A:A,'Location analysis'!B:B)</f>
        <v>40.423690999999998</v>
      </c>
      <c r="F5982">
        <f>_xlfn.XLOOKUP(Table1[[#This Row],[Location]],'Location analysis'!A:A,'Location analysis'!C:C)</f>
        <v>-74.380831999999998</v>
      </c>
      <c r="G5982" t="s">
        <v>70</v>
      </c>
      <c r="H5982" t="s">
        <v>34</v>
      </c>
      <c r="I5982">
        <v>15539008837</v>
      </c>
      <c r="J5982" t="s">
        <v>864</v>
      </c>
      <c r="K5982" t="s">
        <v>36</v>
      </c>
      <c r="L5982">
        <v>146</v>
      </c>
      <c r="M5982">
        <v>3</v>
      </c>
      <c r="N5982">
        <v>1</v>
      </c>
      <c r="O5982">
        <v>146</v>
      </c>
      <c r="P5982">
        <v>3</v>
      </c>
      <c r="Q5982">
        <v>1</v>
      </c>
      <c r="R5982">
        <v>3</v>
      </c>
      <c r="S5982">
        <v>3</v>
      </c>
      <c r="T5982" s="1">
        <v>44790</v>
      </c>
      <c r="U5982" t="str">
        <f t="shared" si="465"/>
        <v>Monster Energy Original</v>
      </c>
      <c r="V5982" t="str">
        <f t="shared" si="466"/>
        <v>Carbonated</v>
      </c>
      <c r="W5982" t="s">
        <v>34</v>
      </c>
      <c r="X5982" t="b">
        <f t="shared" si="468"/>
        <v>1</v>
      </c>
      <c r="Y5982">
        <f t="shared" si="467"/>
        <v>3</v>
      </c>
      <c r="Z5982" s="2">
        <f t="shared" si="469"/>
        <v>2</v>
      </c>
      <c r="AA5982" t="s">
        <v>70</v>
      </c>
      <c r="AD5982" t="s">
        <v>109</v>
      </c>
      <c r="AE5982" t="s">
        <v>865</v>
      </c>
      <c r="AF5982">
        <v>2022</v>
      </c>
    </row>
    <row r="5983" spans="1:32" x14ac:dyDescent="0.25">
      <c r="A5983" t="s">
        <v>29</v>
      </c>
      <c r="B5983" t="s">
        <v>46</v>
      </c>
      <c r="C5983" t="s">
        <v>31</v>
      </c>
      <c r="D5983" t="s">
        <v>47</v>
      </c>
      <c r="E5983">
        <f>_xlfn.XLOOKUP(Table1[[#This Row],[Location]],'Location analysis'!A:A,'Location analysis'!B:B)</f>
        <v>40.423690999999998</v>
      </c>
      <c r="F5983">
        <f>_xlfn.XLOOKUP(Table1[[#This Row],[Location]],'Location analysis'!A:A,'Location analysis'!C:C)</f>
        <v>-74.380831999999998</v>
      </c>
      <c r="G5983" t="s">
        <v>137</v>
      </c>
      <c r="H5983" t="s">
        <v>97</v>
      </c>
      <c r="I5983">
        <v>15539011470</v>
      </c>
      <c r="J5983" t="s">
        <v>864</v>
      </c>
      <c r="K5983" t="s">
        <v>51</v>
      </c>
      <c r="L5983">
        <v>144</v>
      </c>
      <c r="M5983">
        <v>1.5</v>
      </c>
      <c r="N5983">
        <v>1</v>
      </c>
      <c r="O5983">
        <v>144</v>
      </c>
      <c r="P5983">
        <v>1.5</v>
      </c>
      <c r="Q5983">
        <v>1</v>
      </c>
      <c r="R5983">
        <v>1.5</v>
      </c>
      <c r="S5983">
        <v>1.5</v>
      </c>
      <c r="T5983" s="1">
        <v>44790</v>
      </c>
      <c r="U5983" t="str">
        <f t="shared" si="465"/>
        <v>Poland Springs Water</v>
      </c>
      <c r="V5983" t="str">
        <f t="shared" si="466"/>
        <v>Water</v>
      </c>
      <c r="W5983" t="s">
        <v>97</v>
      </c>
      <c r="X5983" t="b">
        <f t="shared" si="468"/>
        <v>1</v>
      </c>
      <c r="Y5983">
        <f t="shared" si="467"/>
        <v>1.5</v>
      </c>
      <c r="Z5983" s="2">
        <f t="shared" si="469"/>
        <v>1</v>
      </c>
      <c r="AA5983" t="s">
        <v>137</v>
      </c>
      <c r="AD5983" t="s">
        <v>109</v>
      </c>
      <c r="AE5983" t="s">
        <v>865</v>
      </c>
      <c r="AF5983">
        <v>2022</v>
      </c>
    </row>
    <row r="5984" spans="1:32" x14ac:dyDescent="0.25">
      <c r="A5984" t="s">
        <v>29</v>
      </c>
      <c r="B5984" t="s">
        <v>46</v>
      </c>
      <c r="C5984" t="s">
        <v>31</v>
      </c>
      <c r="D5984" t="s">
        <v>47</v>
      </c>
      <c r="E5984">
        <f>_xlfn.XLOOKUP(Table1[[#This Row],[Location]],'Location analysis'!A:A,'Location analysis'!B:B)</f>
        <v>40.423690999999998</v>
      </c>
      <c r="F5984">
        <f>_xlfn.XLOOKUP(Table1[[#This Row],[Location]],'Location analysis'!A:A,'Location analysis'!C:C)</f>
        <v>-74.380831999999998</v>
      </c>
      <c r="G5984" t="s">
        <v>137</v>
      </c>
      <c r="H5984" t="s">
        <v>97</v>
      </c>
      <c r="I5984">
        <v>15539014047</v>
      </c>
      <c r="J5984" t="s">
        <v>864</v>
      </c>
      <c r="K5984" t="s">
        <v>51</v>
      </c>
      <c r="L5984">
        <v>144</v>
      </c>
      <c r="M5984">
        <v>1.5</v>
      </c>
      <c r="N5984">
        <v>1</v>
      </c>
      <c r="O5984">
        <v>144</v>
      </c>
      <c r="P5984">
        <v>1.5</v>
      </c>
      <c r="Q5984">
        <v>1</v>
      </c>
      <c r="R5984">
        <v>1.5</v>
      </c>
      <c r="S5984">
        <v>1.5</v>
      </c>
      <c r="T5984" s="1">
        <v>44790</v>
      </c>
      <c r="U5984" t="str">
        <f t="shared" si="465"/>
        <v>Poland Springs Water</v>
      </c>
      <c r="V5984" t="str">
        <f t="shared" si="466"/>
        <v>Water</v>
      </c>
      <c r="W5984" t="s">
        <v>97</v>
      </c>
      <c r="X5984" t="b">
        <f t="shared" si="468"/>
        <v>1</v>
      </c>
      <c r="Y5984">
        <f t="shared" si="467"/>
        <v>1.5</v>
      </c>
      <c r="Z5984" s="2">
        <f t="shared" si="469"/>
        <v>1</v>
      </c>
      <c r="AA5984" t="s">
        <v>137</v>
      </c>
      <c r="AD5984" t="s">
        <v>109</v>
      </c>
      <c r="AE5984" t="s">
        <v>865</v>
      </c>
      <c r="AF5984">
        <v>2022</v>
      </c>
    </row>
    <row r="5985" spans="1:32" x14ac:dyDescent="0.25">
      <c r="A5985" t="s">
        <v>29</v>
      </c>
      <c r="B5985" t="s">
        <v>67</v>
      </c>
      <c r="C5985" t="s">
        <v>68</v>
      </c>
      <c r="D5985" t="s">
        <v>69</v>
      </c>
      <c r="E5985">
        <f>_xlfn.XLOOKUP(Table1[[#This Row],[Location]],'Location analysis'!A:A,'Location analysis'!B:B)</f>
        <v>40.435699999999997</v>
      </c>
      <c r="F5985">
        <f>_xlfn.XLOOKUP(Table1[[#This Row],[Location]],'Location analysis'!A:A,'Location analysis'!C:C)</f>
        <v>-74.125200000000007</v>
      </c>
      <c r="G5985" t="s">
        <v>268</v>
      </c>
      <c r="H5985" t="s">
        <v>43</v>
      </c>
      <c r="I5985">
        <v>15539046507</v>
      </c>
      <c r="J5985" t="s">
        <v>864</v>
      </c>
      <c r="K5985" t="s">
        <v>51</v>
      </c>
      <c r="L5985">
        <v>110</v>
      </c>
      <c r="M5985">
        <v>2</v>
      </c>
      <c r="N5985">
        <v>1</v>
      </c>
      <c r="O5985">
        <v>110</v>
      </c>
      <c r="P5985">
        <v>2</v>
      </c>
      <c r="Q5985">
        <v>1</v>
      </c>
      <c r="R5985">
        <v>2</v>
      </c>
      <c r="S5985">
        <v>2</v>
      </c>
      <c r="T5985" s="1">
        <v>44790</v>
      </c>
      <c r="U5985" t="str">
        <f t="shared" si="465"/>
        <v>Munchies Snack mix Flaming Hot</v>
      </c>
      <c r="V5985" t="str">
        <f t="shared" si="466"/>
        <v>Food</v>
      </c>
      <c r="W5985" t="s">
        <v>43</v>
      </c>
      <c r="X5985" t="b">
        <f t="shared" si="468"/>
        <v>1</v>
      </c>
      <c r="Y5985">
        <f t="shared" si="467"/>
        <v>2</v>
      </c>
      <c r="Z5985" s="2">
        <f t="shared" si="469"/>
        <v>1.3333333333333333</v>
      </c>
      <c r="AA5985" t="s">
        <v>268</v>
      </c>
      <c r="AD5985" t="s">
        <v>109</v>
      </c>
      <c r="AE5985" t="s">
        <v>865</v>
      </c>
      <c r="AF5985">
        <v>2022</v>
      </c>
    </row>
    <row r="5986" spans="1:32" x14ac:dyDescent="0.25">
      <c r="A5986" t="s">
        <v>29</v>
      </c>
      <c r="B5986" t="s">
        <v>67</v>
      </c>
      <c r="C5986" t="s">
        <v>68</v>
      </c>
      <c r="D5986" t="s">
        <v>69</v>
      </c>
      <c r="E5986">
        <f>_xlfn.XLOOKUP(Table1[[#This Row],[Location]],'Location analysis'!A:A,'Location analysis'!B:B)</f>
        <v>40.435699999999997</v>
      </c>
      <c r="F5986">
        <f>_xlfn.XLOOKUP(Table1[[#This Row],[Location]],'Location analysis'!A:A,'Location analysis'!C:C)</f>
        <v>-74.125200000000007</v>
      </c>
      <c r="G5986" t="s">
        <v>81</v>
      </c>
      <c r="H5986" t="s">
        <v>43</v>
      </c>
      <c r="I5986">
        <v>15539162791</v>
      </c>
      <c r="J5986" t="s">
        <v>864</v>
      </c>
      <c r="K5986" t="s">
        <v>51</v>
      </c>
      <c r="L5986">
        <v>138</v>
      </c>
      <c r="M5986">
        <v>2.5</v>
      </c>
      <c r="N5986">
        <v>1</v>
      </c>
      <c r="O5986">
        <v>138</v>
      </c>
      <c r="P5986">
        <v>2.5</v>
      </c>
      <c r="Q5986">
        <v>1</v>
      </c>
      <c r="R5986">
        <v>2.5</v>
      </c>
      <c r="S5986">
        <v>2.5</v>
      </c>
      <c r="T5986" s="1">
        <v>44790</v>
      </c>
      <c r="U5986" t="str">
        <f t="shared" si="465"/>
        <v>KitKat - Crisp Wafers</v>
      </c>
      <c r="V5986" t="str">
        <f t="shared" si="466"/>
        <v>Food</v>
      </c>
      <c r="W5986" t="s">
        <v>43</v>
      </c>
      <c r="X5986" t="b">
        <f t="shared" si="468"/>
        <v>1</v>
      </c>
      <c r="Y5986">
        <f t="shared" si="467"/>
        <v>2.5</v>
      </c>
      <c r="Z5986" s="2">
        <f t="shared" si="469"/>
        <v>1.6666666666666667</v>
      </c>
      <c r="AA5986" t="s">
        <v>82</v>
      </c>
      <c r="AB5986" t="s">
        <v>83</v>
      </c>
      <c r="AD5986" t="s">
        <v>109</v>
      </c>
      <c r="AE5986" t="s">
        <v>865</v>
      </c>
      <c r="AF5986">
        <v>2022</v>
      </c>
    </row>
    <row r="5987" spans="1:32" x14ac:dyDescent="0.25">
      <c r="A5987" t="s">
        <v>29</v>
      </c>
      <c r="B5987" t="s">
        <v>46</v>
      </c>
      <c r="C5987" t="s">
        <v>31</v>
      </c>
      <c r="D5987" t="s">
        <v>47</v>
      </c>
      <c r="E5987">
        <f>_xlfn.XLOOKUP(Table1[[#This Row],[Location]],'Location analysis'!A:A,'Location analysis'!B:B)</f>
        <v>40.423690999999998</v>
      </c>
      <c r="F5987">
        <f>_xlfn.XLOOKUP(Table1[[#This Row],[Location]],'Location analysis'!A:A,'Location analysis'!C:C)</f>
        <v>-74.380831999999998</v>
      </c>
      <c r="G5987" t="s">
        <v>145</v>
      </c>
      <c r="H5987" t="s">
        <v>49</v>
      </c>
      <c r="I5987">
        <v>15539202221</v>
      </c>
      <c r="J5987" t="s">
        <v>864</v>
      </c>
      <c r="K5987" t="s">
        <v>36</v>
      </c>
      <c r="L5987">
        <v>148</v>
      </c>
      <c r="M5987">
        <v>2.5</v>
      </c>
      <c r="N5987">
        <v>1</v>
      </c>
      <c r="O5987">
        <v>148</v>
      </c>
      <c r="P5987">
        <v>2.5</v>
      </c>
      <c r="Q5987">
        <v>1</v>
      </c>
      <c r="R5987">
        <v>2.5</v>
      </c>
      <c r="S5987">
        <v>2.5</v>
      </c>
      <c r="T5987" s="1">
        <v>44790</v>
      </c>
      <c r="U5987" t="str">
        <f t="shared" si="465"/>
        <v>Zevia Zero Calorie Energy - Mango Ginger</v>
      </c>
      <c r="V5987" t="str">
        <f t="shared" si="466"/>
        <v>Non Carbonated</v>
      </c>
      <c r="W5987" t="s">
        <v>49</v>
      </c>
      <c r="X5987" t="b">
        <f t="shared" si="468"/>
        <v>1</v>
      </c>
      <c r="Y5987">
        <f t="shared" si="467"/>
        <v>2.5</v>
      </c>
      <c r="Z5987" s="2">
        <f t="shared" si="469"/>
        <v>1.6666666666666667</v>
      </c>
      <c r="AA5987" t="s">
        <v>146</v>
      </c>
      <c r="AB5987" t="s">
        <v>147</v>
      </c>
      <c r="AD5987" t="s">
        <v>109</v>
      </c>
      <c r="AE5987" t="s">
        <v>865</v>
      </c>
      <c r="AF5987">
        <v>2022</v>
      </c>
    </row>
    <row r="5988" spans="1:32" x14ac:dyDescent="0.25">
      <c r="A5988" t="s">
        <v>29</v>
      </c>
      <c r="B5988" t="s">
        <v>394</v>
      </c>
      <c r="C5988" t="s">
        <v>395</v>
      </c>
      <c r="D5988" t="s">
        <v>396</v>
      </c>
      <c r="E5988">
        <f>_xlfn.XLOOKUP(Table1[[#This Row],[Location]],'Location analysis'!A:A,'Location analysis'!B:B)</f>
        <v>40.416893999999999</v>
      </c>
      <c r="F5988">
        <f>_xlfn.XLOOKUP(Table1[[#This Row],[Location]],'Location analysis'!A:A,'Location analysis'!C:C)</f>
        <v>-74.420399000000003</v>
      </c>
      <c r="G5988" t="s">
        <v>634</v>
      </c>
      <c r="I5988">
        <v>15539308248</v>
      </c>
      <c r="J5988" t="s">
        <v>864</v>
      </c>
      <c r="K5988" t="s">
        <v>36</v>
      </c>
      <c r="L5988">
        <v>155</v>
      </c>
      <c r="M5988">
        <v>4</v>
      </c>
      <c r="N5988">
        <v>1</v>
      </c>
      <c r="O5988">
        <v>155</v>
      </c>
      <c r="P5988">
        <v>4</v>
      </c>
      <c r="Q5988">
        <v>1</v>
      </c>
      <c r="R5988">
        <v>4</v>
      </c>
      <c r="S5988">
        <v>4</v>
      </c>
      <c r="T5988" s="1">
        <v>44790</v>
      </c>
      <c r="U5988" t="str">
        <f t="shared" si="465"/>
        <v>Oreo Mini - Go Paks</v>
      </c>
      <c r="V5988" t="str">
        <f t="shared" si="466"/>
        <v>Cell is Blank - Dis-regard</v>
      </c>
      <c r="W5988" t="s">
        <v>43</v>
      </c>
      <c r="X5988" t="b">
        <f t="shared" si="468"/>
        <v>1</v>
      </c>
      <c r="Y5988">
        <f t="shared" si="467"/>
        <v>4</v>
      </c>
      <c r="Z5988" s="2">
        <f t="shared" si="469"/>
        <v>2.6666666666666665</v>
      </c>
      <c r="AA5988" t="s">
        <v>635</v>
      </c>
      <c r="AB5988" t="s">
        <v>492</v>
      </c>
      <c r="AD5988" t="s">
        <v>109</v>
      </c>
      <c r="AE5988" t="s">
        <v>865</v>
      </c>
      <c r="AF5988">
        <v>2022</v>
      </c>
    </row>
    <row r="5989" spans="1:32" x14ac:dyDescent="0.25">
      <c r="A5989" t="s">
        <v>29</v>
      </c>
      <c r="B5989" t="s">
        <v>67</v>
      </c>
      <c r="C5989" t="s">
        <v>68</v>
      </c>
      <c r="D5989" t="s">
        <v>69</v>
      </c>
      <c r="E5989">
        <f>_xlfn.XLOOKUP(Table1[[#This Row],[Location]],'Location analysis'!A:A,'Location analysis'!B:B)</f>
        <v>40.435699999999997</v>
      </c>
      <c r="F5989">
        <f>_xlfn.XLOOKUP(Table1[[#This Row],[Location]],'Location analysis'!A:A,'Location analysis'!C:C)</f>
        <v>-74.125200000000007</v>
      </c>
      <c r="G5989" t="s">
        <v>268</v>
      </c>
      <c r="H5989" t="s">
        <v>43</v>
      </c>
      <c r="I5989">
        <v>15539496815</v>
      </c>
      <c r="J5989" t="s">
        <v>864</v>
      </c>
      <c r="K5989" t="s">
        <v>51</v>
      </c>
      <c r="L5989">
        <v>110</v>
      </c>
      <c r="M5989">
        <v>2</v>
      </c>
      <c r="N5989">
        <v>1</v>
      </c>
      <c r="O5989">
        <v>110</v>
      </c>
      <c r="P5989">
        <v>2</v>
      </c>
      <c r="Q5989">
        <v>1</v>
      </c>
      <c r="R5989">
        <v>2</v>
      </c>
      <c r="S5989">
        <v>2</v>
      </c>
      <c r="T5989" s="1">
        <v>44790</v>
      </c>
      <c r="U5989" t="str">
        <f t="shared" si="465"/>
        <v>Munchies Snack mix Flaming Hot</v>
      </c>
      <c r="V5989" t="str">
        <f t="shared" si="466"/>
        <v>Food</v>
      </c>
      <c r="W5989" t="s">
        <v>43</v>
      </c>
      <c r="X5989" t="b">
        <f t="shared" si="468"/>
        <v>1</v>
      </c>
      <c r="Y5989">
        <f t="shared" si="467"/>
        <v>2</v>
      </c>
      <c r="Z5989" s="2">
        <f t="shared" si="469"/>
        <v>1.3333333333333333</v>
      </c>
      <c r="AA5989" t="s">
        <v>268</v>
      </c>
      <c r="AD5989" t="s">
        <v>109</v>
      </c>
      <c r="AE5989" t="s">
        <v>865</v>
      </c>
      <c r="AF5989">
        <v>2022</v>
      </c>
    </row>
    <row r="5990" spans="1:32" x14ac:dyDescent="0.25">
      <c r="A5990" t="s">
        <v>29</v>
      </c>
      <c r="B5990" t="s">
        <v>30</v>
      </c>
      <c r="C5990" t="s">
        <v>31</v>
      </c>
      <c r="D5990" t="s">
        <v>32</v>
      </c>
      <c r="E5990">
        <f>_xlfn.XLOOKUP(Table1[[#This Row],[Location]],'Location analysis'!A:A,'Location analysis'!B:B)</f>
        <v>40.423690999999998</v>
      </c>
      <c r="F5990">
        <f>_xlfn.XLOOKUP(Table1[[#This Row],[Location]],'Location analysis'!A:A,'Location analysis'!C:C)</f>
        <v>-74.380831999999998</v>
      </c>
      <c r="G5990" t="s">
        <v>70</v>
      </c>
      <c r="H5990" t="s">
        <v>34</v>
      </c>
      <c r="I5990">
        <v>15541419123</v>
      </c>
      <c r="J5990" t="s">
        <v>866</v>
      </c>
      <c r="K5990" t="s">
        <v>36</v>
      </c>
      <c r="L5990">
        <v>147</v>
      </c>
      <c r="M5990">
        <v>3</v>
      </c>
      <c r="N5990">
        <v>1</v>
      </c>
      <c r="O5990">
        <v>147</v>
      </c>
      <c r="P5990">
        <v>3</v>
      </c>
      <c r="Q5990">
        <v>1</v>
      </c>
      <c r="R5990">
        <v>3</v>
      </c>
      <c r="S5990">
        <v>3</v>
      </c>
      <c r="T5990" s="1">
        <v>44791</v>
      </c>
      <c r="U5990" t="str">
        <f t="shared" si="465"/>
        <v>Monster Energy Original</v>
      </c>
      <c r="V5990" t="str">
        <f t="shared" si="466"/>
        <v>Carbonated</v>
      </c>
      <c r="W5990" t="s">
        <v>34</v>
      </c>
      <c r="X5990" t="b">
        <f t="shared" si="468"/>
        <v>1</v>
      </c>
      <c r="Y5990">
        <f t="shared" si="467"/>
        <v>3</v>
      </c>
      <c r="Z5990" s="2">
        <f t="shared" si="469"/>
        <v>2</v>
      </c>
      <c r="AA5990" t="s">
        <v>70</v>
      </c>
      <c r="AD5990" t="s">
        <v>123</v>
      </c>
      <c r="AE5990" t="s">
        <v>867</v>
      </c>
      <c r="AF5990">
        <v>2022</v>
      </c>
    </row>
    <row r="5991" spans="1:32" x14ac:dyDescent="0.25">
      <c r="A5991" t="s">
        <v>29</v>
      </c>
      <c r="B5991" t="s">
        <v>394</v>
      </c>
      <c r="C5991" t="s">
        <v>395</v>
      </c>
      <c r="D5991" t="s">
        <v>396</v>
      </c>
      <c r="E5991">
        <f>_xlfn.XLOOKUP(Table1[[#This Row],[Location]],'Location analysis'!A:A,'Location analysis'!B:B)</f>
        <v>40.416893999999999</v>
      </c>
      <c r="F5991">
        <f>_xlfn.XLOOKUP(Table1[[#This Row],[Location]],'Location analysis'!A:A,'Location analysis'!C:C)</f>
        <v>-74.420399000000003</v>
      </c>
      <c r="G5991" t="s">
        <v>485</v>
      </c>
      <c r="H5991" t="s">
        <v>43</v>
      </c>
      <c r="I5991">
        <v>15541575910</v>
      </c>
      <c r="J5991" t="s">
        <v>866</v>
      </c>
      <c r="K5991" t="s">
        <v>36</v>
      </c>
      <c r="L5991">
        <v>136</v>
      </c>
      <c r="M5991">
        <v>2</v>
      </c>
      <c r="N5991">
        <v>1</v>
      </c>
      <c r="O5991">
        <v>136</v>
      </c>
      <c r="P5991">
        <v>2</v>
      </c>
      <c r="Q5991">
        <v>1</v>
      </c>
      <c r="R5991">
        <v>2</v>
      </c>
      <c r="S5991">
        <v>3.25</v>
      </c>
      <c r="T5991" s="1">
        <v>44791</v>
      </c>
      <c r="U5991" t="str">
        <f t="shared" si="465"/>
        <v>Keto Bar - Creamy Peanut Butter Chocolate</v>
      </c>
      <c r="V5991" t="str">
        <f t="shared" si="466"/>
        <v>Food</v>
      </c>
      <c r="W5991" t="s">
        <v>43</v>
      </c>
      <c r="X5991" t="b">
        <f t="shared" si="468"/>
        <v>1</v>
      </c>
      <c r="Y5991">
        <f t="shared" si="467"/>
        <v>2</v>
      </c>
      <c r="Z5991" s="2">
        <f t="shared" si="469"/>
        <v>1.3333333333333333</v>
      </c>
      <c r="AA5991" t="s">
        <v>486</v>
      </c>
      <c r="AB5991" t="s">
        <v>487</v>
      </c>
      <c r="AD5991" t="s">
        <v>123</v>
      </c>
      <c r="AE5991" t="s">
        <v>867</v>
      </c>
      <c r="AF5991">
        <v>2022</v>
      </c>
    </row>
    <row r="5992" spans="1:32" x14ac:dyDescent="0.25">
      <c r="A5992" t="s">
        <v>29</v>
      </c>
      <c r="B5992" t="s">
        <v>394</v>
      </c>
      <c r="C5992" t="s">
        <v>395</v>
      </c>
      <c r="D5992" t="s">
        <v>396</v>
      </c>
      <c r="E5992">
        <f>_xlfn.XLOOKUP(Table1[[#This Row],[Location]],'Location analysis'!A:A,'Location analysis'!B:B)</f>
        <v>40.416893999999999</v>
      </c>
      <c r="F5992">
        <f>_xlfn.XLOOKUP(Table1[[#This Row],[Location]],'Location analysis'!A:A,'Location analysis'!C:C)</f>
        <v>-74.420399000000003</v>
      </c>
      <c r="G5992" t="s">
        <v>612</v>
      </c>
      <c r="H5992" t="s">
        <v>43</v>
      </c>
      <c r="I5992">
        <v>15541575910</v>
      </c>
      <c r="J5992" t="s">
        <v>866</v>
      </c>
      <c r="K5992" t="s">
        <v>36</v>
      </c>
      <c r="L5992">
        <v>122</v>
      </c>
      <c r="M5992">
        <v>1.25</v>
      </c>
      <c r="N5992">
        <v>1</v>
      </c>
      <c r="O5992">
        <v>122</v>
      </c>
      <c r="P5992">
        <v>1.25</v>
      </c>
      <c r="Q5992">
        <v>1</v>
      </c>
      <c r="R5992">
        <v>1.25</v>
      </c>
      <c r="S5992">
        <v>3.25</v>
      </c>
      <c r="T5992" s="1">
        <v>44791</v>
      </c>
      <c r="U5992" t="str">
        <f t="shared" si="465"/>
        <v>Goldfish Baked - Cheddar</v>
      </c>
      <c r="V5992" t="str">
        <f t="shared" si="466"/>
        <v>Food</v>
      </c>
      <c r="W5992" t="s">
        <v>43</v>
      </c>
      <c r="X5992" t="b">
        <f t="shared" si="468"/>
        <v>1</v>
      </c>
      <c r="Y5992">
        <f t="shared" si="467"/>
        <v>1.25</v>
      </c>
      <c r="Z5992" s="2">
        <f t="shared" si="469"/>
        <v>0.83333333333333337</v>
      </c>
      <c r="AA5992" t="s">
        <v>613</v>
      </c>
      <c r="AB5992" t="s">
        <v>614</v>
      </c>
      <c r="AD5992" t="s">
        <v>123</v>
      </c>
      <c r="AE5992" t="s">
        <v>867</v>
      </c>
      <c r="AF5992">
        <v>2022</v>
      </c>
    </row>
    <row r="5993" spans="1:32" x14ac:dyDescent="0.25">
      <c r="A5993" t="s">
        <v>29</v>
      </c>
      <c r="B5993" t="s">
        <v>394</v>
      </c>
      <c r="C5993" t="s">
        <v>395</v>
      </c>
      <c r="D5993" t="s">
        <v>396</v>
      </c>
      <c r="E5993">
        <f>_xlfn.XLOOKUP(Table1[[#This Row],[Location]],'Location analysis'!A:A,'Location analysis'!B:B)</f>
        <v>40.416893999999999</v>
      </c>
      <c r="F5993">
        <f>_xlfn.XLOOKUP(Table1[[#This Row],[Location]],'Location analysis'!A:A,'Location analysis'!C:C)</f>
        <v>-74.420399000000003</v>
      </c>
      <c r="G5993" t="s">
        <v>582</v>
      </c>
      <c r="H5993" t="s">
        <v>43</v>
      </c>
      <c r="I5993">
        <v>15541580470</v>
      </c>
      <c r="J5993" t="s">
        <v>866</v>
      </c>
      <c r="K5993" t="s">
        <v>36</v>
      </c>
      <c r="L5993">
        <v>164</v>
      </c>
      <c r="M5993">
        <v>4</v>
      </c>
      <c r="N5993">
        <v>1</v>
      </c>
      <c r="O5993">
        <v>164</v>
      </c>
      <c r="P5993">
        <v>4</v>
      </c>
      <c r="Q5993">
        <v>1</v>
      </c>
      <c r="R5993">
        <v>4</v>
      </c>
      <c r="S5993">
        <v>4</v>
      </c>
      <c r="T5993" s="1">
        <v>44791</v>
      </c>
      <c r="U5993" t="str">
        <f t="shared" si="465"/>
        <v>CheezIt - Go Paks</v>
      </c>
      <c r="V5993" t="str">
        <f t="shared" si="466"/>
        <v>Food</v>
      </c>
      <c r="W5993" t="s">
        <v>43</v>
      </c>
      <c r="X5993" t="b">
        <f t="shared" si="468"/>
        <v>1</v>
      </c>
      <c r="Y5993">
        <f t="shared" si="467"/>
        <v>4</v>
      </c>
      <c r="Z5993" s="2">
        <f t="shared" si="469"/>
        <v>2.6666666666666665</v>
      </c>
      <c r="AA5993" t="s">
        <v>193</v>
      </c>
      <c r="AB5993" t="s">
        <v>492</v>
      </c>
      <c r="AD5993" t="s">
        <v>123</v>
      </c>
      <c r="AE5993" t="s">
        <v>867</v>
      </c>
      <c r="AF5993">
        <v>2022</v>
      </c>
    </row>
    <row r="5994" spans="1:32" x14ac:dyDescent="0.25">
      <c r="A5994" t="s">
        <v>29</v>
      </c>
      <c r="B5994" t="s">
        <v>62</v>
      </c>
      <c r="C5994" t="s">
        <v>63</v>
      </c>
      <c r="D5994" t="s">
        <v>64</v>
      </c>
      <c r="E5994">
        <f>_xlfn.XLOOKUP(Table1[[#This Row],[Location]],'Location analysis'!A:A,'Location analysis'!B:B)</f>
        <v>40.091900000000003</v>
      </c>
      <c r="F5994">
        <f>_xlfn.XLOOKUP(Table1[[#This Row],[Location]],'Location analysis'!A:A,'Location analysis'!C:C)</f>
        <v>-74.358699999999999</v>
      </c>
      <c r="G5994" t="s">
        <v>293</v>
      </c>
      <c r="H5994" t="s">
        <v>43</v>
      </c>
      <c r="I5994">
        <v>15541778180</v>
      </c>
      <c r="J5994" t="s">
        <v>866</v>
      </c>
      <c r="K5994" t="s">
        <v>36</v>
      </c>
      <c r="L5994">
        <v>139</v>
      </c>
      <c r="M5994">
        <v>2</v>
      </c>
      <c r="N5994">
        <v>1</v>
      </c>
      <c r="O5994">
        <v>139</v>
      </c>
      <c r="P5994">
        <v>2</v>
      </c>
      <c r="Q5994">
        <v>1</v>
      </c>
      <c r="R5994">
        <v>2</v>
      </c>
      <c r="S5994">
        <v>2</v>
      </c>
      <c r="T5994" s="1">
        <v>44791</v>
      </c>
      <c r="U5994" t="str">
        <f t="shared" si="465"/>
        <v>Kinder - Bueno - Crispy Creamy Chocolate</v>
      </c>
      <c r="V5994" t="str">
        <f t="shared" si="466"/>
        <v>Food</v>
      </c>
      <c r="W5994" t="s">
        <v>43</v>
      </c>
      <c r="X5994" t="b">
        <f t="shared" si="468"/>
        <v>1</v>
      </c>
      <c r="Y5994">
        <f t="shared" si="467"/>
        <v>2</v>
      </c>
      <c r="Z5994" s="2">
        <f t="shared" si="469"/>
        <v>1.3333333333333333</v>
      </c>
      <c r="AA5994" t="s">
        <v>294</v>
      </c>
      <c r="AB5994" t="s">
        <v>295</v>
      </c>
      <c r="AC5994" t="s">
        <v>296</v>
      </c>
      <c r="AD5994" t="s">
        <v>123</v>
      </c>
      <c r="AE5994" t="s">
        <v>867</v>
      </c>
      <c r="AF5994">
        <v>2022</v>
      </c>
    </row>
    <row r="5995" spans="1:32" x14ac:dyDescent="0.25">
      <c r="A5995" t="s">
        <v>29</v>
      </c>
      <c r="B5995" t="s">
        <v>62</v>
      </c>
      <c r="C5995" t="s">
        <v>63</v>
      </c>
      <c r="D5995" t="s">
        <v>64</v>
      </c>
      <c r="E5995">
        <f>_xlfn.XLOOKUP(Table1[[#This Row],[Location]],'Location analysis'!A:A,'Location analysis'!B:B)</f>
        <v>40.091900000000003</v>
      </c>
      <c r="F5995">
        <f>_xlfn.XLOOKUP(Table1[[#This Row],[Location]],'Location analysis'!A:A,'Location analysis'!C:C)</f>
        <v>-74.358699999999999</v>
      </c>
      <c r="G5995" t="s">
        <v>42</v>
      </c>
      <c r="H5995" t="s">
        <v>43</v>
      </c>
      <c r="I5995">
        <v>15542387002</v>
      </c>
      <c r="J5995" t="s">
        <v>866</v>
      </c>
      <c r="K5995" t="s">
        <v>36</v>
      </c>
      <c r="L5995">
        <v>123</v>
      </c>
      <c r="M5995">
        <v>1.5</v>
      </c>
      <c r="N5995">
        <v>1</v>
      </c>
      <c r="O5995">
        <v>123</v>
      </c>
      <c r="P5995">
        <v>1.5</v>
      </c>
      <c r="Q5995">
        <v>1</v>
      </c>
      <c r="R5995">
        <v>1.5</v>
      </c>
      <c r="S5995">
        <v>1.5</v>
      </c>
      <c r="T5995" s="1">
        <v>44791</v>
      </c>
      <c r="U5995" t="str">
        <f t="shared" si="465"/>
        <v>Takis - Hot Chilli Pepper &amp; Lime</v>
      </c>
      <c r="V5995" t="str">
        <f t="shared" si="466"/>
        <v>Food</v>
      </c>
      <c r="W5995" t="s">
        <v>43</v>
      </c>
      <c r="X5995" t="b">
        <f t="shared" si="468"/>
        <v>1</v>
      </c>
      <c r="Y5995">
        <f t="shared" si="467"/>
        <v>1.5</v>
      </c>
      <c r="Z5995" s="2">
        <f t="shared" si="469"/>
        <v>1</v>
      </c>
      <c r="AA5995" t="s">
        <v>44</v>
      </c>
      <c r="AB5995" t="s">
        <v>45</v>
      </c>
      <c r="AD5995" t="s">
        <v>123</v>
      </c>
      <c r="AE5995" t="s">
        <v>867</v>
      </c>
      <c r="AF5995">
        <v>2022</v>
      </c>
    </row>
    <row r="5996" spans="1:32" x14ac:dyDescent="0.25">
      <c r="A5996" t="s">
        <v>29</v>
      </c>
      <c r="B5996" t="s">
        <v>62</v>
      </c>
      <c r="C5996" t="s">
        <v>63</v>
      </c>
      <c r="D5996" t="s">
        <v>64</v>
      </c>
      <c r="E5996">
        <f>_xlfn.XLOOKUP(Table1[[#This Row],[Location]],'Location analysis'!A:A,'Location analysis'!B:B)</f>
        <v>40.091900000000003</v>
      </c>
      <c r="F5996">
        <f>_xlfn.XLOOKUP(Table1[[#This Row],[Location]],'Location analysis'!A:A,'Location analysis'!C:C)</f>
        <v>-74.358699999999999</v>
      </c>
      <c r="G5996" t="s">
        <v>197</v>
      </c>
      <c r="H5996" t="s">
        <v>43</v>
      </c>
      <c r="I5996">
        <v>15542498459</v>
      </c>
      <c r="J5996" t="s">
        <v>866</v>
      </c>
      <c r="K5996" t="s">
        <v>51</v>
      </c>
      <c r="L5996">
        <v>114</v>
      </c>
      <c r="M5996">
        <v>1.5</v>
      </c>
      <c r="N5996">
        <v>1</v>
      </c>
      <c r="O5996">
        <v>114</v>
      </c>
      <c r="P5996">
        <v>1.5</v>
      </c>
      <c r="Q5996">
        <v>1</v>
      </c>
      <c r="R5996">
        <v>1.5</v>
      </c>
      <c r="S5996">
        <v>1.5</v>
      </c>
      <c r="T5996" s="1">
        <v>44791</v>
      </c>
      <c r="U5996" t="str">
        <f t="shared" si="465"/>
        <v>Miss Vickie's Potato Chip - Smokehouse BBQ</v>
      </c>
      <c r="V5996" t="str">
        <f t="shared" si="466"/>
        <v>Food</v>
      </c>
      <c r="W5996" t="s">
        <v>43</v>
      </c>
      <c r="X5996" t="b">
        <f t="shared" si="468"/>
        <v>1</v>
      </c>
      <c r="Y5996">
        <f t="shared" si="467"/>
        <v>1.5</v>
      </c>
      <c r="Z5996" s="2">
        <f t="shared" si="469"/>
        <v>1</v>
      </c>
      <c r="AA5996" t="s">
        <v>58</v>
      </c>
      <c r="AB5996" t="s">
        <v>198</v>
      </c>
      <c r="AD5996" t="s">
        <v>123</v>
      </c>
      <c r="AE5996" t="s">
        <v>867</v>
      </c>
      <c r="AF5996">
        <v>2022</v>
      </c>
    </row>
    <row r="5997" spans="1:32" x14ac:dyDescent="0.25">
      <c r="A5997" t="s">
        <v>29</v>
      </c>
      <c r="B5997" t="s">
        <v>62</v>
      </c>
      <c r="C5997" t="s">
        <v>63</v>
      </c>
      <c r="D5997" t="s">
        <v>64</v>
      </c>
      <c r="E5997">
        <f>_xlfn.XLOOKUP(Table1[[#This Row],[Location]],'Location analysis'!A:A,'Location analysis'!B:B)</f>
        <v>40.091900000000003</v>
      </c>
      <c r="F5997">
        <f>_xlfn.XLOOKUP(Table1[[#This Row],[Location]],'Location analysis'!A:A,'Location analysis'!C:C)</f>
        <v>-74.358699999999999</v>
      </c>
      <c r="G5997" t="s">
        <v>81</v>
      </c>
      <c r="H5997" t="s">
        <v>43</v>
      </c>
      <c r="I5997">
        <v>15542550278</v>
      </c>
      <c r="J5997" t="s">
        <v>866</v>
      </c>
      <c r="K5997" t="s">
        <v>51</v>
      </c>
      <c r="L5997">
        <v>136</v>
      </c>
      <c r="M5997">
        <v>1.75</v>
      </c>
      <c r="N5997">
        <v>1</v>
      </c>
      <c r="O5997">
        <v>136</v>
      </c>
      <c r="P5997">
        <v>1.75</v>
      </c>
      <c r="Q5997">
        <v>1</v>
      </c>
      <c r="R5997">
        <v>1.75</v>
      </c>
      <c r="S5997">
        <v>1.75</v>
      </c>
      <c r="T5997" s="1">
        <v>44791</v>
      </c>
      <c r="U5997" t="str">
        <f t="shared" si="465"/>
        <v>KitKat - Crisp Wafers</v>
      </c>
      <c r="V5997" t="str">
        <f t="shared" si="466"/>
        <v>Food</v>
      </c>
      <c r="W5997" t="s">
        <v>43</v>
      </c>
      <c r="X5997" t="b">
        <f t="shared" si="468"/>
        <v>1</v>
      </c>
      <c r="Y5997">
        <f t="shared" si="467"/>
        <v>1.75</v>
      </c>
      <c r="Z5997" s="2">
        <f t="shared" si="469"/>
        <v>1.1666666666666667</v>
      </c>
      <c r="AA5997" t="s">
        <v>82</v>
      </c>
      <c r="AB5997" t="s">
        <v>83</v>
      </c>
      <c r="AD5997" t="s">
        <v>123</v>
      </c>
      <c r="AE5997" t="s">
        <v>867</v>
      </c>
      <c r="AF5997">
        <v>2022</v>
      </c>
    </row>
    <row r="5998" spans="1:32" x14ac:dyDescent="0.25">
      <c r="A5998" t="s">
        <v>29</v>
      </c>
      <c r="B5998" t="s">
        <v>62</v>
      </c>
      <c r="C5998" t="s">
        <v>63</v>
      </c>
      <c r="D5998" t="s">
        <v>64</v>
      </c>
      <c r="E5998">
        <f>_xlfn.XLOOKUP(Table1[[#This Row],[Location]],'Location analysis'!A:A,'Location analysis'!B:B)</f>
        <v>40.091900000000003</v>
      </c>
      <c r="F5998">
        <f>_xlfn.XLOOKUP(Table1[[#This Row],[Location]],'Location analysis'!A:A,'Location analysis'!C:C)</f>
        <v>-74.358699999999999</v>
      </c>
      <c r="G5998" t="s">
        <v>251</v>
      </c>
      <c r="H5998" t="s">
        <v>43</v>
      </c>
      <c r="I5998">
        <v>15542555134</v>
      </c>
      <c r="J5998" t="s">
        <v>866</v>
      </c>
      <c r="K5998" t="s">
        <v>51</v>
      </c>
      <c r="L5998">
        <v>124</v>
      </c>
      <c r="M5998">
        <v>1.5</v>
      </c>
      <c r="N5998">
        <v>1</v>
      </c>
      <c r="O5998">
        <v>124</v>
      </c>
      <c r="P5998">
        <v>1.5</v>
      </c>
      <c r="Q5998">
        <v>1</v>
      </c>
      <c r="R5998">
        <v>1.5</v>
      </c>
      <c r="S5998">
        <v>1.5</v>
      </c>
      <c r="T5998" s="1">
        <v>44791</v>
      </c>
      <c r="U5998" t="str">
        <f t="shared" si="465"/>
        <v>CheezIt - Double Cheese</v>
      </c>
      <c r="V5998" t="str">
        <f t="shared" si="466"/>
        <v>Food</v>
      </c>
      <c r="W5998" t="s">
        <v>43</v>
      </c>
      <c r="X5998" t="b">
        <f t="shared" si="468"/>
        <v>1</v>
      </c>
      <c r="Y5998">
        <f t="shared" si="467"/>
        <v>1.5</v>
      </c>
      <c r="Z5998" s="2">
        <f t="shared" si="469"/>
        <v>1</v>
      </c>
      <c r="AA5998" t="s">
        <v>193</v>
      </c>
      <c r="AB5998" t="s">
        <v>252</v>
      </c>
      <c r="AD5998" t="s">
        <v>123</v>
      </c>
      <c r="AE5998" t="s">
        <v>867</v>
      </c>
      <c r="AF5998">
        <v>2022</v>
      </c>
    </row>
    <row r="5999" spans="1:32" x14ac:dyDescent="0.25">
      <c r="A5999" t="s">
        <v>29</v>
      </c>
      <c r="B5999" t="s">
        <v>394</v>
      </c>
      <c r="C5999" t="s">
        <v>395</v>
      </c>
      <c r="D5999" t="s">
        <v>396</v>
      </c>
      <c r="E5999">
        <f>_xlfn.XLOOKUP(Table1[[#This Row],[Location]],'Location analysis'!A:A,'Location analysis'!B:B)</f>
        <v>40.416893999999999</v>
      </c>
      <c r="F5999">
        <f>_xlfn.XLOOKUP(Table1[[#This Row],[Location]],'Location analysis'!A:A,'Location analysis'!C:C)</f>
        <v>-74.420399000000003</v>
      </c>
      <c r="G5999" t="s">
        <v>582</v>
      </c>
      <c r="H5999" t="s">
        <v>43</v>
      </c>
      <c r="I5999">
        <v>15542600344</v>
      </c>
      <c r="J5999" t="s">
        <v>866</v>
      </c>
      <c r="K5999" t="s">
        <v>51</v>
      </c>
      <c r="L5999">
        <v>151</v>
      </c>
      <c r="M5999">
        <v>4</v>
      </c>
      <c r="N5999">
        <v>1</v>
      </c>
      <c r="O5999">
        <v>151</v>
      </c>
      <c r="P5999">
        <v>4</v>
      </c>
      <c r="Q5999">
        <v>1</v>
      </c>
      <c r="R5999">
        <v>4</v>
      </c>
      <c r="S5999">
        <v>4</v>
      </c>
      <c r="T5999" s="1">
        <v>44791</v>
      </c>
      <c r="U5999" t="str">
        <f t="shared" si="465"/>
        <v>CheezIt - Go Paks</v>
      </c>
      <c r="V5999" t="str">
        <f t="shared" si="466"/>
        <v>Food</v>
      </c>
      <c r="W5999" t="s">
        <v>43</v>
      </c>
      <c r="X5999" t="b">
        <f t="shared" si="468"/>
        <v>1</v>
      </c>
      <c r="Y5999">
        <f t="shared" si="467"/>
        <v>4</v>
      </c>
      <c r="Z5999" s="2">
        <f t="shared" si="469"/>
        <v>2.6666666666666665</v>
      </c>
      <c r="AA5999" t="s">
        <v>193</v>
      </c>
      <c r="AB5999" t="s">
        <v>492</v>
      </c>
      <c r="AD5999" t="s">
        <v>123</v>
      </c>
      <c r="AE5999" t="s">
        <v>867</v>
      </c>
      <c r="AF5999">
        <v>2022</v>
      </c>
    </row>
    <row r="6000" spans="1:32" x14ac:dyDescent="0.25">
      <c r="A6000" t="s">
        <v>29</v>
      </c>
      <c r="B6000" t="s">
        <v>62</v>
      </c>
      <c r="C6000" t="s">
        <v>63</v>
      </c>
      <c r="D6000" t="s">
        <v>64</v>
      </c>
      <c r="E6000">
        <f>_xlfn.XLOOKUP(Table1[[#This Row],[Location]],'Location analysis'!A:A,'Location analysis'!B:B)</f>
        <v>40.091900000000003</v>
      </c>
      <c r="F6000">
        <f>_xlfn.XLOOKUP(Table1[[#This Row],[Location]],'Location analysis'!A:A,'Location analysis'!C:C)</f>
        <v>-74.358699999999999</v>
      </c>
      <c r="G6000" t="s">
        <v>84</v>
      </c>
      <c r="H6000" t="s">
        <v>43</v>
      </c>
      <c r="I6000">
        <v>15542839465</v>
      </c>
      <c r="J6000" t="s">
        <v>866</v>
      </c>
      <c r="K6000" t="s">
        <v>51</v>
      </c>
      <c r="L6000">
        <v>138</v>
      </c>
      <c r="M6000">
        <v>2</v>
      </c>
      <c r="N6000">
        <v>1</v>
      </c>
      <c r="O6000">
        <v>138</v>
      </c>
      <c r="P6000">
        <v>2</v>
      </c>
      <c r="Q6000">
        <v>1</v>
      </c>
      <c r="R6000">
        <v>2</v>
      </c>
      <c r="S6000">
        <v>2</v>
      </c>
      <c r="T6000" s="1">
        <v>44791</v>
      </c>
      <c r="U6000" t="str">
        <f t="shared" si="465"/>
        <v>Wonderful Pistachios - Variety</v>
      </c>
      <c r="V6000" t="str">
        <f t="shared" si="466"/>
        <v>Food</v>
      </c>
      <c r="W6000" t="s">
        <v>43</v>
      </c>
      <c r="X6000" t="b">
        <f t="shared" si="468"/>
        <v>1</v>
      </c>
      <c r="Y6000">
        <f t="shared" si="467"/>
        <v>2</v>
      </c>
      <c r="Z6000" s="2">
        <f t="shared" si="469"/>
        <v>1.3333333333333333</v>
      </c>
      <c r="AA6000" t="s">
        <v>85</v>
      </c>
      <c r="AB6000" t="s">
        <v>86</v>
      </c>
      <c r="AD6000" t="s">
        <v>123</v>
      </c>
      <c r="AE6000" t="s">
        <v>867</v>
      </c>
      <c r="AF6000">
        <v>2022</v>
      </c>
    </row>
    <row r="6001" spans="1:32" x14ac:dyDescent="0.25">
      <c r="A6001" t="s">
        <v>29</v>
      </c>
      <c r="B6001" t="s">
        <v>30</v>
      </c>
      <c r="C6001" t="s">
        <v>31</v>
      </c>
      <c r="D6001" t="s">
        <v>32</v>
      </c>
      <c r="E6001">
        <f>_xlfn.XLOOKUP(Table1[[#This Row],[Location]],'Location analysis'!A:A,'Location analysis'!B:B)</f>
        <v>40.423690999999998</v>
      </c>
      <c r="F6001">
        <f>_xlfn.XLOOKUP(Table1[[#This Row],[Location]],'Location analysis'!A:A,'Location analysis'!C:C)</f>
        <v>-74.380831999999998</v>
      </c>
      <c r="G6001" t="s">
        <v>106</v>
      </c>
      <c r="H6001" t="s">
        <v>43</v>
      </c>
      <c r="I6001">
        <v>15542877681</v>
      </c>
      <c r="J6001" t="s">
        <v>866</v>
      </c>
      <c r="K6001" t="s">
        <v>51</v>
      </c>
      <c r="L6001">
        <v>122</v>
      </c>
      <c r="M6001">
        <v>1.5</v>
      </c>
      <c r="N6001">
        <v>1</v>
      </c>
      <c r="O6001">
        <v>122</v>
      </c>
      <c r="P6001">
        <v>1.5</v>
      </c>
      <c r="Q6001">
        <v>1</v>
      </c>
      <c r="R6001">
        <v>1.5</v>
      </c>
      <c r="S6001">
        <v>1.5</v>
      </c>
      <c r="T6001" s="1">
        <v>44791</v>
      </c>
      <c r="U6001" t="str">
        <f t="shared" si="465"/>
        <v>Oreo Mini</v>
      </c>
      <c r="V6001" t="str">
        <f t="shared" si="466"/>
        <v>Food</v>
      </c>
      <c r="W6001" t="s">
        <v>43</v>
      </c>
      <c r="X6001" t="b">
        <f t="shared" si="468"/>
        <v>1</v>
      </c>
      <c r="Y6001">
        <f t="shared" si="467"/>
        <v>1.5</v>
      </c>
      <c r="Z6001" s="2">
        <f t="shared" si="469"/>
        <v>1</v>
      </c>
      <c r="AA6001" t="s">
        <v>106</v>
      </c>
      <c r="AD6001" t="s">
        <v>123</v>
      </c>
      <c r="AE6001" t="s">
        <v>867</v>
      </c>
      <c r="AF6001">
        <v>2022</v>
      </c>
    </row>
    <row r="6002" spans="1:32" x14ac:dyDescent="0.25">
      <c r="A6002" t="s">
        <v>29</v>
      </c>
      <c r="B6002" t="s">
        <v>62</v>
      </c>
      <c r="C6002" t="s">
        <v>63</v>
      </c>
      <c r="D6002" t="s">
        <v>64</v>
      </c>
      <c r="E6002">
        <f>_xlfn.XLOOKUP(Table1[[#This Row],[Location]],'Location analysis'!A:A,'Location analysis'!B:B)</f>
        <v>40.091900000000003</v>
      </c>
      <c r="F6002">
        <f>_xlfn.XLOOKUP(Table1[[#This Row],[Location]],'Location analysis'!A:A,'Location analysis'!C:C)</f>
        <v>-74.358699999999999</v>
      </c>
      <c r="G6002" t="s">
        <v>84</v>
      </c>
      <c r="H6002" t="s">
        <v>43</v>
      </c>
      <c r="I6002">
        <v>15542892171</v>
      </c>
      <c r="J6002" t="s">
        <v>866</v>
      </c>
      <c r="K6002" t="s">
        <v>51</v>
      </c>
      <c r="L6002">
        <v>138</v>
      </c>
      <c r="M6002">
        <v>2</v>
      </c>
      <c r="N6002">
        <v>1</v>
      </c>
      <c r="O6002">
        <v>138</v>
      </c>
      <c r="P6002">
        <v>2</v>
      </c>
      <c r="Q6002">
        <v>1</v>
      </c>
      <c r="R6002">
        <v>2</v>
      </c>
      <c r="S6002">
        <v>2</v>
      </c>
      <c r="T6002" s="1">
        <v>44791</v>
      </c>
      <c r="U6002" t="str">
        <f t="shared" si="465"/>
        <v>Wonderful Pistachios - Variety</v>
      </c>
      <c r="V6002" t="str">
        <f t="shared" si="466"/>
        <v>Food</v>
      </c>
      <c r="W6002" t="s">
        <v>43</v>
      </c>
      <c r="X6002" t="b">
        <f t="shared" si="468"/>
        <v>1</v>
      </c>
      <c r="Y6002">
        <f t="shared" si="467"/>
        <v>2</v>
      </c>
      <c r="Z6002" s="2">
        <f t="shared" si="469"/>
        <v>1.3333333333333333</v>
      </c>
      <c r="AA6002" t="s">
        <v>85</v>
      </c>
      <c r="AB6002" t="s">
        <v>86</v>
      </c>
      <c r="AD6002" t="s">
        <v>123</v>
      </c>
      <c r="AE6002" t="s">
        <v>867</v>
      </c>
      <c r="AF6002">
        <v>2022</v>
      </c>
    </row>
    <row r="6003" spans="1:32" x14ac:dyDescent="0.25">
      <c r="A6003" t="s">
        <v>29</v>
      </c>
      <c r="B6003" t="s">
        <v>394</v>
      </c>
      <c r="C6003" t="s">
        <v>395</v>
      </c>
      <c r="D6003" t="s">
        <v>396</v>
      </c>
      <c r="E6003">
        <f>_xlfn.XLOOKUP(Table1[[#This Row],[Location]],'Location analysis'!A:A,'Location analysis'!B:B)</f>
        <v>40.416893999999999</v>
      </c>
      <c r="F6003">
        <f>_xlfn.XLOOKUP(Table1[[#This Row],[Location]],'Location analysis'!A:A,'Location analysis'!C:C)</f>
        <v>-74.420399000000003</v>
      </c>
      <c r="G6003" t="s">
        <v>612</v>
      </c>
      <c r="H6003" t="s">
        <v>43</v>
      </c>
      <c r="I6003">
        <v>15543092106</v>
      </c>
      <c r="J6003" t="s">
        <v>866</v>
      </c>
      <c r="K6003" t="s">
        <v>51</v>
      </c>
      <c r="L6003">
        <v>122</v>
      </c>
      <c r="M6003">
        <v>1.25</v>
      </c>
      <c r="N6003">
        <v>1</v>
      </c>
      <c r="O6003">
        <v>122</v>
      </c>
      <c r="P6003">
        <v>1.25</v>
      </c>
      <c r="Q6003">
        <v>1</v>
      </c>
      <c r="R6003">
        <v>1.25</v>
      </c>
      <c r="S6003">
        <v>1.25</v>
      </c>
      <c r="T6003" s="1">
        <v>44791</v>
      </c>
      <c r="U6003" t="str">
        <f t="shared" si="465"/>
        <v>Goldfish Baked - Cheddar</v>
      </c>
      <c r="V6003" t="str">
        <f t="shared" si="466"/>
        <v>Food</v>
      </c>
      <c r="W6003" t="s">
        <v>43</v>
      </c>
      <c r="X6003" t="b">
        <f t="shared" si="468"/>
        <v>1</v>
      </c>
      <c r="Y6003">
        <f t="shared" si="467"/>
        <v>1.25</v>
      </c>
      <c r="Z6003" s="2">
        <f t="shared" si="469"/>
        <v>0.83333333333333337</v>
      </c>
      <c r="AA6003" t="s">
        <v>613</v>
      </c>
      <c r="AB6003" t="s">
        <v>614</v>
      </c>
      <c r="AD6003" t="s">
        <v>123</v>
      </c>
      <c r="AE6003" t="s">
        <v>867</v>
      </c>
      <c r="AF6003">
        <v>2022</v>
      </c>
    </row>
    <row r="6004" spans="1:32" x14ac:dyDescent="0.25">
      <c r="A6004" t="s">
        <v>29</v>
      </c>
      <c r="B6004" t="s">
        <v>394</v>
      </c>
      <c r="C6004" t="s">
        <v>395</v>
      </c>
      <c r="D6004" t="s">
        <v>396</v>
      </c>
      <c r="E6004">
        <f>_xlfn.XLOOKUP(Table1[[#This Row],[Location]],'Location analysis'!A:A,'Location analysis'!B:B)</f>
        <v>40.416893999999999</v>
      </c>
      <c r="F6004">
        <f>_xlfn.XLOOKUP(Table1[[#This Row],[Location]],'Location analysis'!A:A,'Location analysis'!C:C)</f>
        <v>-74.420399000000003</v>
      </c>
      <c r="G6004" t="s">
        <v>182</v>
      </c>
      <c r="H6004" t="s">
        <v>34</v>
      </c>
      <c r="I6004">
        <v>15543129577</v>
      </c>
      <c r="J6004" t="s">
        <v>866</v>
      </c>
      <c r="K6004" t="s">
        <v>36</v>
      </c>
      <c r="L6004">
        <v>141</v>
      </c>
      <c r="M6004">
        <v>2</v>
      </c>
      <c r="N6004">
        <v>1</v>
      </c>
      <c r="O6004">
        <v>141</v>
      </c>
      <c r="P6004">
        <v>2</v>
      </c>
      <c r="Q6004">
        <v>1</v>
      </c>
      <c r="R6004">
        <v>2</v>
      </c>
      <c r="S6004">
        <v>2</v>
      </c>
      <c r="T6004" s="1">
        <v>44791</v>
      </c>
      <c r="U6004" t="str">
        <f t="shared" si="465"/>
        <v>Coca Cola - Zero Sugar</v>
      </c>
      <c r="V6004" t="str">
        <f t="shared" si="466"/>
        <v>Carbonated</v>
      </c>
      <c r="W6004" t="s">
        <v>34</v>
      </c>
      <c r="X6004" t="b">
        <f t="shared" si="468"/>
        <v>1</v>
      </c>
      <c r="Y6004">
        <f t="shared" si="467"/>
        <v>2</v>
      </c>
      <c r="Z6004" s="2">
        <f t="shared" si="469"/>
        <v>1.3333333333333333</v>
      </c>
      <c r="AA6004" t="s">
        <v>183</v>
      </c>
      <c r="AB6004" t="s">
        <v>184</v>
      </c>
      <c r="AD6004" t="s">
        <v>123</v>
      </c>
      <c r="AE6004" t="s">
        <v>867</v>
      </c>
      <c r="AF6004">
        <v>2022</v>
      </c>
    </row>
    <row r="6005" spans="1:32" x14ac:dyDescent="0.25">
      <c r="A6005" t="s">
        <v>29</v>
      </c>
      <c r="B6005" t="s">
        <v>67</v>
      </c>
      <c r="C6005" t="s">
        <v>68</v>
      </c>
      <c r="D6005" t="s">
        <v>69</v>
      </c>
      <c r="E6005">
        <f>_xlfn.XLOOKUP(Table1[[#This Row],[Location]],'Location analysis'!A:A,'Location analysis'!B:B)</f>
        <v>40.435699999999997</v>
      </c>
      <c r="F6005">
        <f>_xlfn.XLOOKUP(Table1[[#This Row],[Location]],'Location analysis'!A:A,'Location analysis'!C:C)</f>
        <v>-74.125200000000007</v>
      </c>
      <c r="G6005" t="s">
        <v>738</v>
      </c>
      <c r="H6005" t="s">
        <v>34</v>
      </c>
      <c r="I6005">
        <v>15543208987</v>
      </c>
      <c r="J6005" t="s">
        <v>866</v>
      </c>
      <c r="K6005" t="s">
        <v>51</v>
      </c>
      <c r="L6005">
        <v>142</v>
      </c>
      <c r="M6005">
        <v>1.5</v>
      </c>
      <c r="N6005">
        <v>1</v>
      </c>
      <c r="O6005">
        <v>142</v>
      </c>
      <c r="P6005">
        <v>1.5</v>
      </c>
      <c r="Q6005">
        <v>1</v>
      </c>
      <c r="R6005">
        <v>1.5</v>
      </c>
      <c r="S6005">
        <v>1.5</v>
      </c>
      <c r="T6005" s="1">
        <v>44791</v>
      </c>
      <c r="U6005" t="str">
        <f t="shared" si="465"/>
        <v>Coca Cola - Regular</v>
      </c>
      <c r="V6005" t="str">
        <f t="shared" si="466"/>
        <v>Carbonated</v>
      </c>
      <c r="W6005" t="s">
        <v>34</v>
      </c>
      <c r="X6005" t="b">
        <f t="shared" si="468"/>
        <v>1</v>
      </c>
      <c r="Y6005">
        <f t="shared" si="467"/>
        <v>1.5</v>
      </c>
      <c r="Z6005" s="2">
        <f t="shared" si="469"/>
        <v>1</v>
      </c>
      <c r="AA6005" t="s">
        <v>183</v>
      </c>
      <c r="AB6005" t="s">
        <v>739</v>
      </c>
      <c r="AD6005" t="s">
        <v>123</v>
      </c>
      <c r="AE6005" t="s">
        <v>867</v>
      </c>
      <c r="AF6005">
        <v>2022</v>
      </c>
    </row>
    <row r="6006" spans="1:32" x14ac:dyDescent="0.25">
      <c r="A6006" t="s">
        <v>29</v>
      </c>
      <c r="B6006" t="s">
        <v>62</v>
      </c>
      <c r="C6006" t="s">
        <v>63</v>
      </c>
      <c r="D6006" t="s">
        <v>64</v>
      </c>
      <c r="E6006">
        <f>_xlfn.XLOOKUP(Table1[[#This Row],[Location]],'Location analysis'!A:A,'Location analysis'!B:B)</f>
        <v>40.091900000000003</v>
      </c>
      <c r="F6006">
        <f>_xlfn.XLOOKUP(Table1[[#This Row],[Location]],'Location analysis'!A:A,'Location analysis'!C:C)</f>
        <v>-74.358699999999999</v>
      </c>
      <c r="G6006" t="s">
        <v>192</v>
      </c>
      <c r="H6006" t="s">
        <v>43</v>
      </c>
      <c r="I6006">
        <v>15543227006</v>
      </c>
      <c r="J6006" t="s">
        <v>866</v>
      </c>
      <c r="K6006" t="s">
        <v>51</v>
      </c>
      <c r="L6006">
        <v>122</v>
      </c>
      <c r="M6006">
        <v>1.5</v>
      </c>
      <c r="N6006">
        <v>1</v>
      </c>
      <c r="O6006">
        <v>122</v>
      </c>
      <c r="P6006">
        <v>1.5</v>
      </c>
      <c r="Q6006">
        <v>1</v>
      </c>
      <c r="R6006">
        <v>1.5</v>
      </c>
      <c r="S6006">
        <v>1.5</v>
      </c>
      <c r="T6006" s="1">
        <v>44791</v>
      </c>
      <c r="U6006" t="str">
        <f t="shared" si="465"/>
        <v>CheezIt - Original</v>
      </c>
      <c r="V6006" t="str">
        <f t="shared" si="466"/>
        <v>Food</v>
      </c>
      <c r="W6006" t="s">
        <v>43</v>
      </c>
      <c r="X6006" t="b">
        <f t="shared" si="468"/>
        <v>1</v>
      </c>
      <c r="Y6006">
        <f t="shared" si="467"/>
        <v>1.5</v>
      </c>
      <c r="Z6006" s="2">
        <f t="shared" si="469"/>
        <v>1</v>
      </c>
      <c r="AA6006" t="s">
        <v>193</v>
      </c>
      <c r="AB6006" t="s">
        <v>150</v>
      </c>
      <c r="AD6006" t="s">
        <v>123</v>
      </c>
      <c r="AE6006" t="s">
        <v>867</v>
      </c>
      <c r="AF6006">
        <v>2022</v>
      </c>
    </row>
    <row r="6007" spans="1:32" x14ac:dyDescent="0.25">
      <c r="A6007" t="s">
        <v>29</v>
      </c>
      <c r="B6007" t="s">
        <v>394</v>
      </c>
      <c r="C6007" t="s">
        <v>395</v>
      </c>
      <c r="D6007" t="s">
        <v>396</v>
      </c>
      <c r="E6007">
        <f>_xlfn.XLOOKUP(Table1[[#This Row],[Location]],'Location analysis'!A:A,'Location analysis'!B:B)</f>
        <v>40.416893999999999</v>
      </c>
      <c r="F6007">
        <f>_xlfn.XLOOKUP(Table1[[#This Row],[Location]],'Location analysis'!A:A,'Location analysis'!C:C)</f>
        <v>-74.420399000000003</v>
      </c>
      <c r="G6007" t="s">
        <v>93</v>
      </c>
      <c r="H6007" t="s">
        <v>43</v>
      </c>
      <c r="I6007">
        <v>15543315394</v>
      </c>
      <c r="J6007" t="s">
        <v>866</v>
      </c>
      <c r="K6007" t="s">
        <v>36</v>
      </c>
      <c r="L6007">
        <v>111</v>
      </c>
      <c r="M6007">
        <v>1.5</v>
      </c>
      <c r="N6007">
        <v>1</v>
      </c>
      <c r="O6007">
        <v>111</v>
      </c>
      <c r="P6007">
        <v>1.5</v>
      </c>
      <c r="Q6007">
        <v>1</v>
      </c>
      <c r="R6007">
        <v>1.5</v>
      </c>
      <c r="S6007">
        <v>3.5</v>
      </c>
      <c r="T6007" s="1">
        <v>44791</v>
      </c>
      <c r="U6007" t="str">
        <f t="shared" si="465"/>
        <v>Miss Vickie's Potato Chip - Sea Salt Original</v>
      </c>
      <c r="V6007" t="str">
        <f t="shared" si="466"/>
        <v>Food</v>
      </c>
      <c r="W6007" t="s">
        <v>43</v>
      </c>
      <c r="X6007" t="b">
        <f t="shared" si="468"/>
        <v>1</v>
      </c>
      <c r="Y6007">
        <f t="shared" si="467"/>
        <v>1.5</v>
      </c>
      <c r="Z6007" s="2">
        <f t="shared" si="469"/>
        <v>1</v>
      </c>
      <c r="AA6007" t="s">
        <v>58</v>
      </c>
      <c r="AB6007" t="s">
        <v>94</v>
      </c>
      <c r="AD6007" t="s">
        <v>123</v>
      </c>
      <c r="AE6007" t="s">
        <v>867</v>
      </c>
      <c r="AF6007">
        <v>2022</v>
      </c>
    </row>
    <row r="6008" spans="1:32" x14ac:dyDescent="0.25">
      <c r="A6008" t="s">
        <v>29</v>
      </c>
      <c r="B6008" t="s">
        <v>394</v>
      </c>
      <c r="C6008" t="s">
        <v>395</v>
      </c>
      <c r="D6008" t="s">
        <v>396</v>
      </c>
      <c r="E6008">
        <f>_xlfn.XLOOKUP(Table1[[#This Row],[Location]],'Location analysis'!A:A,'Location analysis'!B:B)</f>
        <v>40.416893999999999</v>
      </c>
      <c r="F6008">
        <f>_xlfn.XLOOKUP(Table1[[#This Row],[Location]],'Location analysis'!A:A,'Location analysis'!C:C)</f>
        <v>-74.420399000000003</v>
      </c>
      <c r="G6008" t="s">
        <v>84</v>
      </c>
      <c r="H6008" t="s">
        <v>43</v>
      </c>
      <c r="I6008">
        <v>15543315394</v>
      </c>
      <c r="J6008" t="s">
        <v>866</v>
      </c>
      <c r="K6008" t="s">
        <v>36</v>
      </c>
      <c r="L6008">
        <v>134</v>
      </c>
      <c r="M6008">
        <v>2</v>
      </c>
      <c r="N6008">
        <v>1</v>
      </c>
      <c r="O6008">
        <v>134</v>
      </c>
      <c r="P6008">
        <v>2</v>
      </c>
      <c r="Q6008">
        <v>1</v>
      </c>
      <c r="R6008">
        <v>2</v>
      </c>
      <c r="S6008">
        <v>3.5</v>
      </c>
      <c r="T6008" s="1">
        <v>44791</v>
      </c>
      <c r="U6008" t="str">
        <f t="shared" si="465"/>
        <v>Wonderful Pistachios - Variety</v>
      </c>
      <c r="V6008" t="str">
        <f t="shared" si="466"/>
        <v>Food</v>
      </c>
      <c r="W6008" t="s">
        <v>43</v>
      </c>
      <c r="X6008" t="b">
        <f t="shared" si="468"/>
        <v>1</v>
      </c>
      <c r="Y6008">
        <f t="shared" si="467"/>
        <v>2</v>
      </c>
      <c r="Z6008" s="2">
        <f t="shared" si="469"/>
        <v>1.3333333333333333</v>
      </c>
      <c r="AA6008" t="s">
        <v>85</v>
      </c>
      <c r="AB6008" t="s">
        <v>86</v>
      </c>
      <c r="AD6008" t="s">
        <v>123</v>
      </c>
      <c r="AE6008" t="s">
        <v>867</v>
      </c>
      <c r="AF6008">
        <v>2022</v>
      </c>
    </row>
    <row r="6009" spans="1:32" x14ac:dyDescent="0.25">
      <c r="A6009" t="s">
        <v>29</v>
      </c>
      <c r="B6009" t="s">
        <v>62</v>
      </c>
      <c r="C6009" t="s">
        <v>63</v>
      </c>
      <c r="D6009" t="s">
        <v>64</v>
      </c>
      <c r="E6009">
        <f>_xlfn.XLOOKUP(Table1[[#This Row],[Location]],'Location analysis'!A:A,'Location analysis'!B:B)</f>
        <v>40.091900000000003</v>
      </c>
      <c r="F6009">
        <f>_xlfn.XLOOKUP(Table1[[#This Row],[Location]],'Location analysis'!A:A,'Location analysis'!C:C)</f>
        <v>-74.358699999999999</v>
      </c>
      <c r="G6009" t="s">
        <v>81</v>
      </c>
      <c r="H6009" t="s">
        <v>43</v>
      </c>
      <c r="I6009">
        <v>15543390816</v>
      </c>
      <c r="J6009" t="s">
        <v>866</v>
      </c>
      <c r="K6009" t="s">
        <v>36</v>
      </c>
      <c r="L6009">
        <v>136</v>
      </c>
      <c r="M6009">
        <v>1.75</v>
      </c>
      <c r="N6009">
        <v>1</v>
      </c>
      <c r="O6009">
        <v>136</v>
      </c>
      <c r="P6009">
        <v>1.75</v>
      </c>
      <c r="Q6009">
        <v>1</v>
      </c>
      <c r="R6009">
        <v>1.75</v>
      </c>
      <c r="S6009">
        <v>1.75</v>
      </c>
      <c r="T6009" s="1">
        <v>44791</v>
      </c>
      <c r="U6009" t="str">
        <f t="shared" si="465"/>
        <v>KitKat - Crisp Wafers</v>
      </c>
      <c r="V6009" t="str">
        <f t="shared" si="466"/>
        <v>Food</v>
      </c>
      <c r="W6009" t="s">
        <v>43</v>
      </c>
      <c r="X6009" t="b">
        <f t="shared" si="468"/>
        <v>1</v>
      </c>
      <c r="Y6009">
        <f t="shared" si="467"/>
        <v>1.75</v>
      </c>
      <c r="Z6009" s="2">
        <f t="shared" si="469"/>
        <v>1.1666666666666667</v>
      </c>
      <c r="AA6009" t="s">
        <v>82</v>
      </c>
      <c r="AB6009" t="s">
        <v>83</v>
      </c>
      <c r="AD6009" t="s">
        <v>123</v>
      </c>
      <c r="AE6009" t="s">
        <v>867</v>
      </c>
      <c r="AF6009">
        <v>2022</v>
      </c>
    </row>
    <row r="6010" spans="1:32" x14ac:dyDescent="0.25">
      <c r="A6010" t="s">
        <v>29</v>
      </c>
      <c r="B6010" t="s">
        <v>394</v>
      </c>
      <c r="C6010" t="s">
        <v>395</v>
      </c>
      <c r="D6010" t="s">
        <v>396</v>
      </c>
      <c r="E6010">
        <f>_xlfn.XLOOKUP(Table1[[#This Row],[Location]],'Location analysis'!A:A,'Location analysis'!B:B)</f>
        <v>40.416893999999999</v>
      </c>
      <c r="F6010">
        <f>_xlfn.XLOOKUP(Table1[[#This Row],[Location]],'Location analysis'!A:A,'Location analysis'!C:C)</f>
        <v>-74.420399000000003</v>
      </c>
      <c r="G6010" t="s">
        <v>384</v>
      </c>
      <c r="H6010" t="s">
        <v>43</v>
      </c>
      <c r="I6010">
        <v>15543543776</v>
      </c>
      <c r="J6010" t="s">
        <v>866</v>
      </c>
      <c r="K6010" t="s">
        <v>51</v>
      </c>
      <c r="L6010">
        <v>124</v>
      </c>
      <c r="M6010">
        <v>1.5</v>
      </c>
      <c r="N6010">
        <v>1</v>
      </c>
      <c r="O6010">
        <v>124</v>
      </c>
      <c r="P6010">
        <v>1.5</v>
      </c>
      <c r="Q6010">
        <v>1</v>
      </c>
      <c r="R6010">
        <v>1.5</v>
      </c>
      <c r="S6010">
        <v>1.5</v>
      </c>
      <c r="T6010" s="1">
        <v>44791</v>
      </c>
      <c r="U6010" t="str">
        <f t="shared" si="465"/>
        <v>CheezIt - Cheddar Sour Cream and Onion</v>
      </c>
      <c r="V6010" t="str">
        <f t="shared" si="466"/>
        <v>Food</v>
      </c>
      <c r="W6010" t="s">
        <v>43</v>
      </c>
      <c r="X6010" t="b">
        <f t="shared" si="468"/>
        <v>1</v>
      </c>
      <c r="Y6010">
        <f t="shared" si="467"/>
        <v>1.5</v>
      </c>
      <c r="Z6010" s="2">
        <f t="shared" si="469"/>
        <v>1</v>
      </c>
      <c r="AA6010" t="s">
        <v>193</v>
      </c>
      <c r="AB6010" t="s">
        <v>386</v>
      </c>
      <c r="AD6010" t="s">
        <v>123</v>
      </c>
      <c r="AE6010" t="s">
        <v>867</v>
      </c>
      <c r="AF6010">
        <v>2022</v>
      </c>
    </row>
    <row r="6011" spans="1:32" x14ac:dyDescent="0.25">
      <c r="A6011" t="s">
        <v>29</v>
      </c>
      <c r="B6011" t="s">
        <v>67</v>
      </c>
      <c r="C6011" t="s">
        <v>68</v>
      </c>
      <c r="D6011" t="s">
        <v>69</v>
      </c>
      <c r="E6011">
        <f>_xlfn.XLOOKUP(Table1[[#This Row],[Location]],'Location analysis'!A:A,'Location analysis'!B:B)</f>
        <v>40.435699999999997</v>
      </c>
      <c r="F6011">
        <f>_xlfn.XLOOKUP(Table1[[#This Row],[Location]],'Location analysis'!A:A,'Location analysis'!C:C)</f>
        <v>-74.125200000000007</v>
      </c>
      <c r="G6011" t="s">
        <v>70</v>
      </c>
      <c r="H6011" t="s">
        <v>34</v>
      </c>
      <c r="I6011">
        <v>15543635726</v>
      </c>
      <c r="J6011" t="s">
        <v>866</v>
      </c>
      <c r="K6011" t="s">
        <v>51</v>
      </c>
      <c r="L6011">
        <v>144</v>
      </c>
      <c r="M6011">
        <v>3</v>
      </c>
      <c r="N6011">
        <v>1</v>
      </c>
      <c r="O6011">
        <v>144</v>
      </c>
      <c r="P6011">
        <v>3</v>
      </c>
      <c r="Q6011">
        <v>1</v>
      </c>
      <c r="R6011">
        <v>3</v>
      </c>
      <c r="S6011">
        <v>3</v>
      </c>
      <c r="T6011" s="1">
        <v>44791</v>
      </c>
      <c r="U6011" t="str">
        <f t="shared" si="465"/>
        <v>Monster Energy Original</v>
      </c>
      <c r="V6011" t="str">
        <f t="shared" si="466"/>
        <v>Carbonated</v>
      </c>
      <c r="W6011" t="s">
        <v>34</v>
      </c>
      <c r="X6011" t="b">
        <f t="shared" si="468"/>
        <v>1</v>
      </c>
      <c r="Y6011">
        <f t="shared" si="467"/>
        <v>3</v>
      </c>
      <c r="Z6011" s="2">
        <f t="shared" si="469"/>
        <v>2</v>
      </c>
      <c r="AA6011" t="s">
        <v>70</v>
      </c>
      <c r="AD6011" t="s">
        <v>123</v>
      </c>
      <c r="AE6011" t="s">
        <v>867</v>
      </c>
      <c r="AF6011">
        <v>2022</v>
      </c>
    </row>
    <row r="6012" spans="1:32" x14ac:dyDescent="0.25">
      <c r="A6012" t="s">
        <v>29</v>
      </c>
      <c r="B6012" t="s">
        <v>394</v>
      </c>
      <c r="C6012" t="s">
        <v>395</v>
      </c>
      <c r="D6012" t="s">
        <v>396</v>
      </c>
      <c r="E6012">
        <f>_xlfn.XLOOKUP(Table1[[#This Row],[Location]],'Location analysis'!A:A,'Location analysis'!B:B)</f>
        <v>40.416893999999999</v>
      </c>
      <c r="F6012">
        <f>_xlfn.XLOOKUP(Table1[[#This Row],[Location]],'Location analysis'!A:A,'Location analysis'!C:C)</f>
        <v>-74.420399000000003</v>
      </c>
      <c r="G6012" t="s">
        <v>397</v>
      </c>
      <c r="H6012" t="s">
        <v>49</v>
      </c>
      <c r="I6012">
        <v>15543642463</v>
      </c>
      <c r="J6012" t="s">
        <v>866</v>
      </c>
      <c r="K6012" t="s">
        <v>36</v>
      </c>
      <c r="L6012">
        <v>146</v>
      </c>
      <c r="M6012">
        <v>3.5</v>
      </c>
      <c r="N6012">
        <v>1</v>
      </c>
      <c r="O6012">
        <v>146</v>
      </c>
      <c r="P6012">
        <v>3.5</v>
      </c>
      <c r="Q6012">
        <v>1</v>
      </c>
      <c r="R6012">
        <v>3.5</v>
      </c>
      <c r="S6012">
        <v>5.5</v>
      </c>
      <c r="T6012" s="1">
        <v>44791</v>
      </c>
      <c r="U6012" t="str">
        <f t="shared" si="465"/>
        <v>Starbucks Doubleshot Energy - Mocha</v>
      </c>
      <c r="V6012" t="str">
        <f t="shared" si="466"/>
        <v>Non Carbonated</v>
      </c>
      <c r="W6012" t="s">
        <v>49</v>
      </c>
      <c r="X6012" t="b">
        <f t="shared" si="468"/>
        <v>1</v>
      </c>
      <c r="Y6012">
        <f t="shared" si="467"/>
        <v>3.5</v>
      </c>
      <c r="Z6012" s="2">
        <f t="shared" si="469"/>
        <v>2.3333333333333335</v>
      </c>
      <c r="AA6012" t="s">
        <v>398</v>
      </c>
      <c r="AB6012" t="s">
        <v>399</v>
      </c>
      <c r="AD6012" t="s">
        <v>123</v>
      </c>
      <c r="AE6012" t="s">
        <v>867</v>
      </c>
      <c r="AF6012">
        <v>2022</v>
      </c>
    </row>
    <row r="6013" spans="1:32" x14ac:dyDescent="0.25">
      <c r="A6013" t="s">
        <v>29</v>
      </c>
      <c r="B6013" t="s">
        <v>394</v>
      </c>
      <c r="C6013" t="s">
        <v>395</v>
      </c>
      <c r="D6013" t="s">
        <v>396</v>
      </c>
      <c r="E6013">
        <f>_xlfn.XLOOKUP(Table1[[#This Row],[Location]],'Location analysis'!A:A,'Location analysis'!B:B)</f>
        <v>40.416893999999999</v>
      </c>
      <c r="F6013">
        <f>_xlfn.XLOOKUP(Table1[[#This Row],[Location]],'Location analysis'!A:A,'Location analysis'!C:C)</f>
        <v>-74.420399000000003</v>
      </c>
      <c r="G6013" t="s">
        <v>84</v>
      </c>
      <c r="H6013" t="s">
        <v>43</v>
      </c>
      <c r="I6013">
        <v>15543642463</v>
      </c>
      <c r="J6013" t="s">
        <v>866</v>
      </c>
      <c r="K6013" t="s">
        <v>36</v>
      </c>
      <c r="L6013">
        <v>134</v>
      </c>
      <c r="M6013">
        <v>2</v>
      </c>
      <c r="N6013">
        <v>1</v>
      </c>
      <c r="O6013">
        <v>134</v>
      </c>
      <c r="P6013">
        <v>2</v>
      </c>
      <c r="Q6013">
        <v>1</v>
      </c>
      <c r="R6013">
        <v>2</v>
      </c>
      <c r="S6013">
        <v>5.5</v>
      </c>
      <c r="T6013" s="1">
        <v>44791</v>
      </c>
      <c r="U6013" t="str">
        <f t="shared" si="465"/>
        <v>Wonderful Pistachios - Variety</v>
      </c>
      <c r="V6013" t="str">
        <f t="shared" si="466"/>
        <v>Food</v>
      </c>
      <c r="W6013" t="s">
        <v>43</v>
      </c>
      <c r="X6013" t="b">
        <f t="shared" si="468"/>
        <v>1</v>
      </c>
      <c r="Y6013">
        <f t="shared" si="467"/>
        <v>2</v>
      </c>
      <c r="Z6013" s="2">
        <f t="shared" si="469"/>
        <v>1.3333333333333333</v>
      </c>
      <c r="AA6013" t="s">
        <v>85</v>
      </c>
      <c r="AB6013" t="s">
        <v>86</v>
      </c>
      <c r="AD6013" t="s">
        <v>123</v>
      </c>
      <c r="AE6013" t="s">
        <v>867</v>
      </c>
      <c r="AF6013">
        <v>2022</v>
      </c>
    </row>
    <row r="6014" spans="1:32" x14ac:dyDescent="0.25">
      <c r="A6014" t="s">
        <v>29</v>
      </c>
      <c r="B6014" t="s">
        <v>67</v>
      </c>
      <c r="C6014" t="s">
        <v>68</v>
      </c>
      <c r="D6014" t="s">
        <v>69</v>
      </c>
      <c r="E6014">
        <f>_xlfn.XLOOKUP(Table1[[#This Row],[Location]],'Location analysis'!A:A,'Location analysis'!B:B)</f>
        <v>40.435699999999997</v>
      </c>
      <c r="F6014">
        <f>_xlfn.XLOOKUP(Table1[[#This Row],[Location]],'Location analysis'!A:A,'Location analysis'!C:C)</f>
        <v>-74.125200000000007</v>
      </c>
      <c r="G6014" t="s">
        <v>259</v>
      </c>
      <c r="H6014" t="s">
        <v>34</v>
      </c>
      <c r="I6014">
        <v>15543656486</v>
      </c>
      <c r="J6014" t="s">
        <v>866</v>
      </c>
      <c r="K6014" t="s">
        <v>51</v>
      </c>
      <c r="L6014">
        <v>140</v>
      </c>
      <c r="M6014">
        <v>1.5</v>
      </c>
      <c r="N6014">
        <v>1</v>
      </c>
      <c r="O6014">
        <v>140</v>
      </c>
      <c r="P6014">
        <v>1.5</v>
      </c>
      <c r="Q6014">
        <v>1</v>
      </c>
      <c r="R6014">
        <v>1.5</v>
      </c>
      <c r="S6014">
        <v>1.5</v>
      </c>
      <c r="T6014" s="1">
        <v>44791</v>
      </c>
      <c r="U6014" t="str">
        <f t="shared" si="465"/>
        <v>Sunkist Soda - Orange</v>
      </c>
      <c r="V6014" t="str">
        <f t="shared" si="466"/>
        <v>Carbonated</v>
      </c>
      <c r="W6014" t="s">
        <v>34</v>
      </c>
      <c r="X6014" t="b">
        <f t="shared" si="468"/>
        <v>1</v>
      </c>
      <c r="Y6014">
        <f t="shared" si="467"/>
        <v>1.5</v>
      </c>
      <c r="Z6014" s="2">
        <f t="shared" si="469"/>
        <v>1</v>
      </c>
      <c r="AA6014" t="s">
        <v>260</v>
      </c>
      <c r="AB6014" t="s">
        <v>261</v>
      </c>
      <c r="AD6014" t="s">
        <v>123</v>
      </c>
      <c r="AE6014" t="s">
        <v>867</v>
      </c>
      <c r="AF6014">
        <v>2022</v>
      </c>
    </row>
    <row r="6015" spans="1:32" x14ac:dyDescent="0.25">
      <c r="A6015" t="s">
        <v>29</v>
      </c>
      <c r="B6015" t="s">
        <v>67</v>
      </c>
      <c r="C6015" t="s">
        <v>68</v>
      </c>
      <c r="D6015" t="s">
        <v>69</v>
      </c>
      <c r="E6015">
        <f>_xlfn.XLOOKUP(Table1[[#This Row],[Location]],'Location analysis'!A:A,'Location analysis'!B:B)</f>
        <v>40.435699999999997</v>
      </c>
      <c r="F6015">
        <f>_xlfn.XLOOKUP(Table1[[#This Row],[Location]],'Location analysis'!A:A,'Location analysis'!C:C)</f>
        <v>-74.125200000000007</v>
      </c>
      <c r="G6015" t="s">
        <v>185</v>
      </c>
      <c r="H6015" t="s">
        <v>34</v>
      </c>
      <c r="I6015">
        <v>15543660753</v>
      </c>
      <c r="J6015" t="s">
        <v>866</v>
      </c>
      <c r="K6015" t="s">
        <v>51</v>
      </c>
      <c r="L6015">
        <v>148</v>
      </c>
      <c r="M6015">
        <v>3.5</v>
      </c>
      <c r="N6015">
        <v>1</v>
      </c>
      <c r="O6015">
        <v>148</v>
      </c>
      <c r="P6015">
        <v>3.5</v>
      </c>
      <c r="Q6015">
        <v>1</v>
      </c>
      <c r="R6015">
        <v>3.5</v>
      </c>
      <c r="S6015">
        <v>3.5</v>
      </c>
      <c r="T6015" s="1">
        <v>44791</v>
      </c>
      <c r="U6015" t="str">
        <f t="shared" si="465"/>
        <v>Red Bull - Original</v>
      </c>
      <c r="V6015" t="str">
        <f t="shared" si="466"/>
        <v>Carbonated</v>
      </c>
      <c r="W6015" t="s">
        <v>34</v>
      </c>
      <c r="X6015" t="b">
        <f t="shared" si="468"/>
        <v>1</v>
      </c>
      <c r="Y6015">
        <f t="shared" si="467"/>
        <v>3.5</v>
      </c>
      <c r="Z6015" s="2">
        <f t="shared" si="469"/>
        <v>2.3333333333333335</v>
      </c>
      <c r="AA6015" t="s">
        <v>37</v>
      </c>
      <c r="AB6015" t="s">
        <v>150</v>
      </c>
      <c r="AD6015" t="s">
        <v>123</v>
      </c>
      <c r="AE6015" t="s">
        <v>867</v>
      </c>
      <c r="AF6015">
        <v>2022</v>
      </c>
    </row>
    <row r="6016" spans="1:32" x14ac:dyDescent="0.25">
      <c r="A6016" t="s">
        <v>29</v>
      </c>
      <c r="B6016" t="s">
        <v>67</v>
      </c>
      <c r="C6016" t="s">
        <v>68</v>
      </c>
      <c r="D6016" t="s">
        <v>69</v>
      </c>
      <c r="E6016">
        <f>_xlfn.XLOOKUP(Table1[[#This Row],[Location]],'Location analysis'!A:A,'Location analysis'!B:B)</f>
        <v>40.435699999999997</v>
      </c>
      <c r="F6016">
        <f>_xlfn.XLOOKUP(Table1[[#This Row],[Location]],'Location analysis'!A:A,'Location analysis'!C:C)</f>
        <v>-74.125200000000007</v>
      </c>
      <c r="G6016" t="s">
        <v>259</v>
      </c>
      <c r="H6016" t="s">
        <v>34</v>
      </c>
      <c r="I6016">
        <v>15543744503</v>
      </c>
      <c r="J6016" t="s">
        <v>866</v>
      </c>
      <c r="K6016" t="s">
        <v>51</v>
      </c>
      <c r="L6016">
        <v>140</v>
      </c>
      <c r="M6016">
        <v>1.5</v>
      </c>
      <c r="N6016">
        <v>1</v>
      </c>
      <c r="O6016">
        <v>140</v>
      </c>
      <c r="P6016">
        <v>1.5</v>
      </c>
      <c r="Q6016">
        <v>1</v>
      </c>
      <c r="R6016">
        <v>1.5</v>
      </c>
      <c r="S6016">
        <v>1.5</v>
      </c>
      <c r="T6016" s="1">
        <v>44791</v>
      </c>
      <c r="U6016" t="str">
        <f t="shared" si="465"/>
        <v>Sunkist Soda - Orange</v>
      </c>
      <c r="V6016" t="str">
        <f t="shared" si="466"/>
        <v>Carbonated</v>
      </c>
      <c r="W6016" t="s">
        <v>34</v>
      </c>
      <c r="X6016" t="b">
        <f t="shared" si="468"/>
        <v>1</v>
      </c>
      <c r="Y6016">
        <f t="shared" si="467"/>
        <v>1.5</v>
      </c>
      <c r="Z6016" s="2">
        <f t="shared" si="469"/>
        <v>1</v>
      </c>
      <c r="AA6016" t="s">
        <v>260</v>
      </c>
      <c r="AB6016" t="s">
        <v>261</v>
      </c>
      <c r="AD6016" t="s">
        <v>123</v>
      </c>
      <c r="AE6016" t="s">
        <v>867</v>
      </c>
      <c r="AF6016">
        <v>2022</v>
      </c>
    </row>
    <row r="6017" spans="1:32" x14ac:dyDescent="0.25">
      <c r="A6017" t="s">
        <v>29</v>
      </c>
      <c r="B6017" t="s">
        <v>67</v>
      </c>
      <c r="C6017" t="s">
        <v>68</v>
      </c>
      <c r="D6017" t="s">
        <v>69</v>
      </c>
      <c r="E6017">
        <f>_xlfn.XLOOKUP(Table1[[#This Row],[Location]],'Location analysis'!A:A,'Location analysis'!B:B)</f>
        <v>40.435699999999997</v>
      </c>
      <c r="F6017">
        <f>_xlfn.XLOOKUP(Table1[[#This Row],[Location]],'Location analysis'!A:A,'Location analysis'!C:C)</f>
        <v>-74.125200000000007</v>
      </c>
      <c r="G6017" t="s">
        <v>259</v>
      </c>
      <c r="H6017" t="s">
        <v>34</v>
      </c>
      <c r="I6017">
        <v>15543745847</v>
      </c>
      <c r="J6017" t="s">
        <v>866</v>
      </c>
      <c r="K6017" t="s">
        <v>51</v>
      </c>
      <c r="L6017">
        <v>140</v>
      </c>
      <c r="M6017">
        <v>1.5</v>
      </c>
      <c r="N6017">
        <v>1</v>
      </c>
      <c r="O6017">
        <v>140</v>
      </c>
      <c r="P6017">
        <v>1.5</v>
      </c>
      <c r="Q6017">
        <v>1</v>
      </c>
      <c r="R6017">
        <v>1.5</v>
      </c>
      <c r="S6017">
        <v>1.5</v>
      </c>
      <c r="T6017" s="1">
        <v>44791</v>
      </c>
      <c r="U6017" t="str">
        <f t="shared" si="465"/>
        <v>Sunkist Soda - Orange</v>
      </c>
      <c r="V6017" t="str">
        <f t="shared" si="466"/>
        <v>Carbonated</v>
      </c>
      <c r="W6017" t="s">
        <v>34</v>
      </c>
      <c r="X6017" t="b">
        <f t="shared" si="468"/>
        <v>1</v>
      </c>
      <c r="Y6017">
        <f t="shared" si="467"/>
        <v>1.5</v>
      </c>
      <c r="Z6017" s="2">
        <f t="shared" si="469"/>
        <v>1</v>
      </c>
      <c r="AA6017" t="s">
        <v>260</v>
      </c>
      <c r="AB6017" t="s">
        <v>261</v>
      </c>
      <c r="AD6017" t="s">
        <v>123</v>
      </c>
      <c r="AE6017" t="s">
        <v>867</v>
      </c>
      <c r="AF6017">
        <v>2022</v>
      </c>
    </row>
    <row r="6018" spans="1:32" x14ac:dyDescent="0.25">
      <c r="A6018" t="s">
        <v>29</v>
      </c>
      <c r="B6018" t="s">
        <v>67</v>
      </c>
      <c r="C6018" t="s">
        <v>68</v>
      </c>
      <c r="D6018" t="s">
        <v>69</v>
      </c>
      <c r="E6018">
        <f>_xlfn.XLOOKUP(Table1[[#This Row],[Location]],'Location analysis'!A:A,'Location analysis'!B:B)</f>
        <v>40.435699999999997</v>
      </c>
      <c r="F6018">
        <f>_xlfn.XLOOKUP(Table1[[#This Row],[Location]],'Location analysis'!A:A,'Location analysis'!C:C)</f>
        <v>-74.125200000000007</v>
      </c>
      <c r="G6018" t="s">
        <v>100</v>
      </c>
      <c r="H6018" t="s">
        <v>43</v>
      </c>
      <c r="I6018">
        <v>15543750895</v>
      </c>
      <c r="J6018" t="s">
        <v>866</v>
      </c>
      <c r="K6018" t="s">
        <v>51</v>
      </c>
      <c r="L6018">
        <v>122</v>
      </c>
      <c r="M6018">
        <v>1.5</v>
      </c>
      <c r="N6018">
        <v>1</v>
      </c>
      <c r="O6018">
        <v>122</v>
      </c>
      <c r="P6018">
        <v>1.5</v>
      </c>
      <c r="Q6018">
        <v>1</v>
      </c>
      <c r="R6018">
        <v>1.5</v>
      </c>
      <c r="S6018">
        <v>1.5</v>
      </c>
      <c r="T6018" s="1">
        <v>44791</v>
      </c>
      <c r="U6018" t="str">
        <f t="shared" ref="U6018:U6081" si="470">IF(G6018="","Cell is Blank - Dis-regard",G6018)</f>
        <v>Cheetos - Fleming Hot Crunchy</v>
      </c>
      <c r="V6018" t="str">
        <f t="shared" ref="V6018:V6081" si="471">IF(H6018="","Cell is Blank - Dis-regard",H6018)</f>
        <v>Food</v>
      </c>
      <c r="W6018" t="s">
        <v>43</v>
      </c>
      <c r="X6018" t="b">
        <f t="shared" si="468"/>
        <v>1</v>
      </c>
      <c r="Y6018">
        <f t="shared" ref="Y6018:Y6081" si="472">IF(X6018="FALSE",M6018,M6018)</f>
        <v>1.5</v>
      </c>
      <c r="Z6018" s="2">
        <f t="shared" si="469"/>
        <v>1</v>
      </c>
      <c r="AA6018" t="s">
        <v>101</v>
      </c>
      <c r="AB6018" t="s">
        <v>102</v>
      </c>
      <c r="AD6018" t="s">
        <v>123</v>
      </c>
      <c r="AE6018" t="s">
        <v>867</v>
      </c>
      <c r="AF6018">
        <v>2022</v>
      </c>
    </row>
    <row r="6019" spans="1:32" x14ac:dyDescent="0.25">
      <c r="A6019" t="s">
        <v>29</v>
      </c>
      <c r="B6019" t="s">
        <v>67</v>
      </c>
      <c r="C6019" t="s">
        <v>68</v>
      </c>
      <c r="D6019" t="s">
        <v>69</v>
      </c>
      <c r="E6019">
        <f>_xlfn.XLOOKUP(Table1[[#This Row],[Location]],'Location analysis'!A:A,'Location analysis'!B:B)</f>
        <v>40.435699999999997</v>
      </c>
      <c r="F6019">
        <f>_xlfn.XLOOKUP(Table1[[#This Row],[Location]],'Location analysis'!A:A,'Location analysis'!C:C)</f>
        <v>-74.125200000000007</v>
      </c>
      <c r="G6019" t="s">
        <v>264</v>
      </c>
      <c r="H6019" t="s">
        <v>43</v>
      </c>
      <c r="I6019">
        <v>15543751850</v>
      </c>
      <c r="J6019" t="s">
        <v>866</v>
      </c>
      <c r="K6019" t="s">
        <v>51</v>
      </c>
      <c r="L6019">
        <v>123</v>
      </c>
      <c r="M6019">
        <v>1.5</v>
      </c>
      <c r="N6019">
        <v>1</v>
      </c>
      <c r="O6019">
        <v>123</v>
      </c>
      <c r="P6019">
        <v>1.5</v>
      </c>
      <c r="Q6019">
        <v>1</v>
      </c>
      <c r="R6019">
        <v>1.5</v>
      </c>
      <c r="S6019">
        <v>1.5</v>
      </c>
      <c r="T6019" s="1">
        <v>44791</v>
      </c>
      <c r="U6019" t="str">
        <f t="shared" si="470"/>
        <v>Funyuns - Flaming Hot</v>
      </c>
      <c r="V6019" t="str">
        <f t="shared" si="471"/>
        <v>Food</v>
      </c>
      <c r="W6019" t="s">
        <v>43</v>
      </c>
      <c r="X6019" t="b">
        <f t="shared" ref="X6019:X6082" si="473">M6019=P6019</f>
        <v>1</v>
      </c>
      <c r="Y6019">
        <f t="shared" si="472"/>
        <v>1.5</v>
      </c>
      <c r="Z6019" s="2">
        <f t="shared" ref="Z6019:Z6082" si="474">Y6019/1.5</f>
        <v>1</v>
      </c>
      <c r="AA6019" t="s">
        <v>265</v>
      </c>
      <c r="AB6019" t="s">
        <v>122</v>
      </c>
      <c r="AD6019" t="s">
        <v>123</v>
      </c>
      <c r="AE6019" t="s">
        <v>867</v>
      </c>
      <c r="AF6019">
        <v>2022</v>
      </c>
    </row>
    <row r="6020" spans="1:32" x14ac:dyDescent="0.25">
      <c r="A6020" t="s">
        <v>29</v>
      </c>
      <c r="B6020" t="s">
        <v>46</v>
      </c>
      <c r="C6020" t="s">
        <v>31</v>
      </c>
      <c r="D6020" t="s">
        <v>47</v>
      </c>
      <c r="E6020">
        <f>_xlfn.XLOOKUP(Table1[[#This Row],[Location]],'Location analysis'!A:A,'Location analysis'!B:B)</f>
        <v>40.423690999999998</v>
      </c>
      <c r="F6020">
        <f>_xlfn.XLOOKUP(Table1[[#This Row],[Location]],'Location analysis'!A:A,'Location analysis'!C:C)</f>
        <v>-74.380831999999998</v>
      </c>
      <c r="G6020" t="s">
        <v>225</v>
      </c>
      <c r="H6020" t="s">
        <v>43</v>
      </c>
      <c r="I6020">
        <v>15543793199</v>
      </c>
      <c r="J6020" t="s">
        <v>866</v>
      </c>
      <c r="K6020" t="s">
        <v>51</v>
      </c>
      <c r="L6020">
        <v>111</v>
      </c>
      <c r="M6020">
        <v>1.5</v>
      </c>
      <c r="N6020">
        <v>1</v>
      </c>
      <c r="O6020">
        <v>111</v>
      </c>
      <c r="P6020">
        <v>1.5</v>
      </c>
      <c r="Q6020">
        <v>1</v>
      </c>
      <c r="R6020">
        <v>1.5</v>
      </c>
      <c r="S6020">
        <v>1.5</v>
      </c>
      <c r="T6020" s="1">
        <v>44791</v>
      </c>
      <c r="U6020" t="str">
        <f t="shared" si="470"/>
        <v>SunChips Multigrain - Original</v>
      </c>
      <c r="V6020" t="str">
        <f t="shared" si="471"/>
        <v>Food</v>
      </c>
      <c r="W6020" t="s">
        <v>43</v>
      </c>
      <c r="X6020" t="b">
        <f t="shared" si="473"/>
        <v>1</v>
      </c>
      <c r="Y6020">
        <f t="shared" si="472"/>
        <v>1.5</v>
      </c>
      <c r="Z6020" s="2">
        <f t="shared" si="474"/>
        <v>1</v>
      </c>
      <c r="AA6020" t="s">
        <v>129</v>
      </c>
      <c r="AB6020" t="s">
        <v>150</v>
      </c>
      <c r="AD6020" t="s">
        <v>123</v>
      </c>
      <c r="AE6020" t="s">
        <v>867</v>
      </c>
      <c r="AF6020">
        <v>2022</v>
      </c>
    </row>
    <row r="6021" spans="1:32" x14ac:dyDescent="0.25">
      <c r="A6021" t="s">
        <v>29</v>
      </c>
      <c r="B6021" t="s">
        <v>67</v>
      </c>
      <c r="C6021" t="s">
        <v>68</v>
      </c>
      <c r="D6021" t="s">
        <v>69</v>
      </c>
      <c r="E6021">
        <f>_xlfn.XLOOKUP(Table1[[#This Row],[Location]],'Location analysis'!A:A,'Location analysis'!B:B)</f>
        <v>40.435699999999997</v>
      </c>
      <c r="F6021">
        <f>_xlfn.XLOOKUP(Table1[[#This Row],[Location]],'Location analysis'!A:A,'Location analysis'!C:C)</f>
        <v>-74.125200000000007</v>
      </c>
      <c r="G6021" t="s">
        <v>738</v>
      </c>
      <c r="H6021" t="s">
        <v>34</v>
      </c>
      <c r="I6021">
        <v>15543802876</v>
      </c>
      <c r="J6021" t="s">
        <v>866</v>
      </c>
      <c r="K6021" t="s">
        <v>51</v>
      </c>
      <c r="L6021">
        <v>142</v>
      </c>
      <c r="M6021">
        <v>1.5</v>
      </c>
      <c r="N6021">
        <v>1</v>
      </c>
      <c r="O6021">
        <v>142</v>
      </c>
      <c r="P6021">
        <v>1.5</v>
      </c>
      <c r="Q6021">
        <v>1</v>
      </c>
      <c r="R6021">
        <v>1.5</v>
      </c>
      <c r="S6021">
        <v>1.5</v>
      </c>
      <c r="T6021" s="1">
        <v>44791</v>
      </c>
      <c r="U6021" t="str">
        <f t="shared" si="470"/>
        <v>Coca Cola - Regular</v>
      </c>
      <c r="V6021" t="str">
        <f t="shared" si="471"/>
        <v>Carbonated</v>
      </c>
      <c r="W6021" t="s">
        <v>34</v>
      </c>
      <c r="X6021" t="b">
        <f t="shared" si="473"/>
        <v>1</v>
      </c>
      <c r="Y6021">
        <f t="shared" si="472"/>
        <v>1.5</v>
      </c>
      <c r="Z6021" s="2">
        <f t="shared" si="474"/>
        <v>1</v>
      </c>
      <c r="AA6021" t="s">
        <v>183</v>
      </c>
      <c r="AB6021" t="s">
        <v>739</v>
      </c>
      <c r="AD6021" t="s">
        <v>123</v>
      </c>
      <c r="AE6021" t="s">
        <v>867</v>
      </c>
      <c r="AF6021">
        <v>2022</v>
      </c>
    </row>
    <row r="6022" spans="1:32" x14ac:dyDescent="0.25">
      <c r="A6022" t="s">
        <v>29</v>
      </c>
      <c r="B6022" t="s">
        <v>394</v>
      </c>
      <c r="C6022" t="s">
        <v>395</v>
      </c>
      <c r="D6022" t="s">
        <v>396</v>
      </c>
      <c r="E6022">
        <f>_xlfn.XLOOKUP(Table1[[#This Row],[Location]],'Location analysis'!A:A,'Location analysis'!B:B)</f>
        <v>40.416893999999999</v>
      </c>
      <c r="F6022">
        <f>_xlfn.XLOOKUP(Table1[[#This Row],[Location]],'Location analysis'!A:A,'Location analysis'!C:C)</f>
        <v>-74.420399000000003</v>
      </c>
      <c r="G6022" t="s">
        <v>182</v>
      </c>
      <c r="H6022" t="s">
        <v>34</v>
      </c>
      <c r="I6022">
        <v>15543837443</v>
      </c>
      <c r="J6022" t="s">
        <v>866</v>
      </c>
      <c r="K6022" t="s">
        <v>51</v>
      </c>
      <c r="L6022">
        <v>141</v>
      </c>
      <c r="M6022">
        <v>2</v>
      </c>
      <c r="N6022">
        <v>1</v>
      </c>
      <c r="O6022">
        <v>141</v>
      </c>
      <c r="P6022">
        <v>2</v>
      </c>
      <c r="Q6022">
        <v>1</v>
      </c>
      <c r="R6022">
        <v>2</v>
      </c>
      <c r="S6022">
        <v>2</v>
      </c>
      <c r="T6022" s="1">
        <v>44791</v>
      </c>
      <c r="U6022" t="str">
        <f t="shared" si="470"/>
        <v>Coca Cola - Zero Sugar</v>
      </c>
      <c r="V6022" t="str">
        <f t="shared" si="471"/>
        <v>Carbonated</v>
      </c>
      <c r="W6022" t="s">
        <v>34</v>
      </c>
      <c r="X6022" t="b">
        <f t="shared" si="473"/>
        <v>1</v>
      </c>
      <c r="Y6022">
        <f t="shared" si="472"/>
        <v>2</v>
      </c>
      <c r="Z6022" s="2">
        <f t="shared" si="474"/>
        <v>1.3333333333333333</v>
      </c>
      <c r="AA6022" t="s">
        <v>183</v>
      </c>
      <c r="AB6022" t="s">
        <v>184</v>
      </c>
      <c r="AD6022" t="s">
        <v>123</v>
      </c>
      <c r="AE6022" t="s">
        <v>867</v>
      </c>
      <c r="AF6022">
        <v>2022</v>
      </c>
    </row>
    <row r="6023" spans="1:32" x14ac:dyDescent="0.25">
      <c r="A6023" t="s">
        <v>29</v>
      </c>
      <c r="B6023" t="s">
        <v>67</v>
      </c>
      <c r="C6023" t="s">
        <v>68</v>
      </c>
      <c r="D6023" t="s">
        <v>69</v>
      </c>
      <c r="E6023">
        <f>_xlfn.XLOOKUP(Table1[[#This Row],[Location]],'Location analysis'!A:A,'Location analysis'!B:B)</f>
        <v>40.435699999999997</v>
      </c>
      <c r="F6023">
        <f>_xlfn.XLOOKUP(Table1[[#This Row],[Location]],'Location analysis'!A:A,'Location analysis'!C:C)</f>
        <v>-74.125200000000007</v>
      </c>
      <c r="G6023" t="s">
        <v>738</v>
      </c>
      <c r="H6023" t="s">
        <v>34</v>
      </c>
      <c r="I6023">
        <v>15543928023</v>
      </c>
      <c r="J6023" t="s">
        <v>866</v>
      </c>
      <c r="K6023" t="s">
        <v>51</v>
      </c>
      <c r="L6023">
        <v>141</v>
      </c>
      <c r="M6023">
        <v>1.5</v>
      </c>
      <c r="N6023">
        <v>1</v>
      </c>
      <c r="O6023">
        <v>141</v>
      </c>
      <c r="P6023">
        <v>1.5</v>
      </c>
      <c r="Q6023">
        <v>1</v>
      </c>
      <c r="R6023">
        <v>1.5</v>
      </c>
      <c r="S6023">
        <v>1.5</v>
      </c>
      <c r="T6023" s="1">
        <v>44791</v>
      </c>
      <c r="U6023" t="str">
        <f t="shared" si="470"/>
        <v>Coca Cola - Regular</v>
      </c>
      <c r="V6023" t="str">
        <f t="shared" si="471"/>
        <v>Carbonated</v>
      </c>
      <c r="W6023" t="s">
        <v>34</v>
      </c>
      <c r="X6023" t="b">
        <f t="shared" si="473"/>
        <v>1</v>
      </c>
      <c r="Y6023">
        <f t="shared" si="472"/>
        <v>1.5</v>
      </c>
      <c r="Z6023" s="2">
        <f t="shared" si="474"/>
        <v>1</v>
      </c>
      <c r="AA6023" t="s">
        <v>183</v>
      </c>
      <c r="AB6023" t="s">
        <v>739</v>
      </c>
      <c r="AD6023" t="s">
        <v>123</v>
      </c>
      <c r="AE6023" t="s">
        <v>867</v>
      </c>
      <c r="AF6023">
        <v>2022</v>
      </c>
    </row>
    <row r="6024" spans="1:32" x14ac:dyDescent="0.25">
      <c r="A6024" t="s">
        <v>29</v>
      </c>
      <c r="B6024" t="s">
        <v>67</v>
      </c>
      <c r="C6024" t="s">
        <v>68</v>
      </c>
      <c r="D6024" t="s">
        <v>69</v>
      </c>
      <c r="E6024">
        <f>_xlfn.XLOOKUP(Table1[[#This Row],[Location]],'Location analysis'!A:A,'Location analysis'!B:B)</f>
        <v>40.435699999999997</v>
      </c>
      <c r="F6024">
        <f>_xlfn.XLOOKUP(Table1[[#This Row],[Location]],'Location analysis'!A:A,'Location analysis'!C:C)</f>
        <v>-74.125200000000007</v>
      </c>
      <c r="G6024" t="s">
        <v>259</v>
      </c>
      <c r="H6024" t="s">
        <v>34</v>
      </c>
      <c r="I6024">
        <v>15543929367</v>
      </c>
      <c r="J6024" t="s">
        <v>866</v>
      </c>
      <c r="K6024" t="s">
        <v>51</v>
      </c>
      <c r="L6024">
        <v>140</v>
      </c>
      <c r="M6024">
        <v>1.5</v>
      </c>
      <c r="N6024">
        <v>1</v>
      </c>
      <c r="O6024">
        <v>140</v>
      </c>
      <c r="P6024">
        <v>1.5</v>
      </c>
      <c r="Q6024">
        <v>1</v>
      </c>
      <c r="R6024">
        <v>1.5</v>
      </c>
      <c r="S6024">
        <v>1.5</v>
      </c>
      <c r="T6024" s="1">
        <v>44791</v>
      </c>
      <c r="U6024" t="str">
        <f t="shared" si="470"/>
        <v>Sunkist Soda - Orange</v>
      </c>
      <c r="V6024" t="str">
        <f t="shared" si="471"/>
        <v>Carbonated</v>
      </c>
      <c r="W6024" t="s">
        <v>34</v>
      </c>
      <c r="X6024" t="b">
        <f t="shared" si="473"/>
        <v>1</v>
      </c>
      <c r="Y6024">
        <f t="shared" si="472"/>
        <v>1.5</v>
      </c>
      <c r="Z6024" s="2">
        <f t="shared" si="474"/>
        <v>1</v>
      </c>
      <c r="AA6024" t="s">
        <v>260</v>
      </c>
      <c r="AB6024" t="s">
        <v>261</v>
      </c>
      <c r="AD6024" t="s">
        <v>123</v>
      </c>
      <c r="AE6024" t="s">
        <v>867</v>
      </c>
      <c r="AF6024">
        <v>2022</v>
      </c>
    </row>
    <row r="6025" spans="1:32" x14ac:dyDescent="0.25">
      <c r="A6025" t="s">
        <v>29</v>
      </c>
      <c r="B6025" t="s">
        <v>67</v>
      </c>
      <c r="C6025" t="s">
        <v>68</v>
      </c>
      <c r="D6025" t="s">
        <v>69</v>
      </c>
      <c r="E6025">
        <f>_xlfn.XLOOKUP(Table1[[#This Row],[Location]],'Location analysis'!A:A,'Location analysis'!B:B)</f>
        <v>40.435699999999997</v>
      </c>
      <c r="F6025">
        <f>_xlfn.XLOOKUP(Table1[[#This Row],[Location]],'Location analysis'!A:A,'Location analysis'!C:C)</f>
        <v>-74.125200000000007</v>
      </c>
      <c r="G6025" t="s">
        <v>70</v>
      </c>
      <c r="H6025" t="s">
        <v>34</v>
      </c>
      <c r="I6025">
        <v>15544241709</v>
      </c>
      <c r="J6025" t="s">
        <v>866</v>
      </c>
      <c r="K6025" t="s">
        <v>51</v>
      </c>
      <c r="L6025">
        <v>146</v>
      </c>
      <c r="M6025">
        <v>3</v>
      </c>
      <c r="N6025">
        <v>1</v>
      </c>
      <c r="O6025">
        <v>146</v>
      </c>
      <c r="P6025">
        <v>3</v>
      </c>
      <c r="Q6025">
        <v>1</v>
      </c>
      <c r="R6025">
        <v>3</v>
      </c>
      <c r="S6025">
        <v>3</v>
      </c>
      <c r="T6025" s="1">
        <v>44791</v>
      </c>
      <c r="U6025" t="str">
        <f t="shared" si="470"/>
        <v>Monster Energy Original</v>
      </c>
      <c r="V6025" t="str">
        <f t="shared" si="471"/>
        <v>Carbonated</v>
      </c>
      <c r="W6025" t="s">
        <v>34</v>
      </c>
      <c r="X6025" t="b">
        <f t="shared" si="473"/>
        <v>1</v>
      </c>
      <c r="Y6025">
        <f t="shared" si="472"/>
        <v>3</v>
      </c>
      <c r="Z6025" s="2">
        <f t="shared" si="474"/>
        <v>2</v>
      </c>
      <c r="AA6025" t="s">
        <v>70</v>
      </c>
      <c r="AD6025" t="s">
        <v>123</v>
      </c>
      <c r="AE6025" t="s">
        <v>867</v>
      </c>
      <c r="AF6025">
        <v>2022</v>
      </c>
    </row>
    <row r="6026" spans="1:32" x14ac:dyDescent="0.25">
      <c r="A6026" t="s">
        <v>29</v>
      </c>
      <c r="B6026" t="s">
        <v>67</v>
      </c>
      <c r="C6026" t="s">
        <v>68</v>
      </c>
      <c r="D6026" t="s">
        <v>69</v>
      </c>
      <c r="E6026">
        <f>_xlfn.XLOOKUP(Table1[[#This Row],[Location]],'Location analysis'!A:A,'Location analysis'!B:B)</f>
        <v>40.435699999999997</v>
      </c>
      <c r="F6026">
        <f>_xlfn.XLOOKUP(Table1[[#This Row],[Location]],'Location analysis'!A:A,'Location analysis'!C:C)</f>
        <v>-74.125200000000007</v>
      </c>
      <c r="G6026" t="s">
        <v>738</v>
      </c>
      <c r="H6026" t="s">
        <v>34</v>
      </c>
      <c r="I6026">
        <v>15544320402</v>
      </c>
      <c r="J6026" t="s">
        <v>866</v>
      </c>
      <c r="K6026" t="s">
        <v>51</v>
      </c>
      <c r="L6026">
        <v>142</v>
      </c>
      <c r="M6026">
        <v>1.5</v>
      </c>
      <c r="N6026">
        <v>1</v>
      </c>
      <c r="O6026">
        <v>142</v>
      </c>
      <c r="P6026">
        <v>1.5</v>
      </c>
      <c r="Q6026">
        <v>1</v>
      </c>
      <c r="R6026">
        <v>1.5</v>
      </c>
      <c r="S6026">
        <v>1.5</v>
      </c>
      <c r="T6026" s="1">
        <v>44791</v>
      </c>
      <c r="U6026" t="str">
        <f t="shared" si="470"/>
        <v>Coca Cola - Regular</v>
      </c>
      <c r="V6026" t="str">
        <f t="shared" si="471"/>
        <v>Carbonated</v>
      </c>
      <c r="W6026" t="s">
        <v>34</v>
      </c>
      <c r="X6026" t="b">
        <f t="shared" si="473"/>
        <v>1</v>
      </c>
      <c r="Y6026">
        <f t="shared" si="472"/>
        <v>1.5</v>
      </c>
      <c r="Z6026" s="2">
        <f t="shared" si="474"/>
        <v>1</v>
      </c>
      <c r="AA6026" t="s">
        <v>183</v>
      </c>
      <c r="AB6026" t="s">
        <v>739</v>
      </c>
      <c r="AD6026" t="s">
        <v>123</v>
      </c>
      <c r="AE6026" t="s">
        <v>867</v>
      </c>
      <c r="AF6026">
        <v>2022</v>
      </c>
    </row>
    <row r="6027" spans="1:32" x14ac:dyDescent="0.25">
      <c r="A6027" t="s">
        <v>29</v>
      </c>
      <c r="B6027" t="s">
        <v>46</v>
      </c>
      <c r="C6027" t="s">
        <v>31</v>
      </c>
      <c r="D6027" t="s">
        <v>47</v>
      </c>
      <c r="E6027">
        <f>_xlfn.XLOOKUP(Table1[[#This Row],[Location]],'Location analysis'!A:A,'Location analysis'!B:B)</f>
        <v>40.423690999999998</v>
      </c>
      <c r="F6027">
        <f>_xlfn.XLOOKUP(Table1[[#This Row],[Location]],'Location analysis'!A:A,'Location analysis'!C:C)</f>
        <v>-74.380831999999998</v>
      </c>
      <c r="G6027" t="s">
        <v>192</v>
      </c>
      <c r="H6027" t="s">
        <v>43</v>
      </c>
      <c r="I6027">
        <v>15544324766</v>
      </c>
      <c r="J6027" t="s">
        <v>866</v>
      </c>
      <c r="K6027" t="s">
        <v>51</v>
      </c>
      <c r="L6027">
        <v>123</v>
      </c>
      <c r="M6027">
        <v>1.5</v>
      </c>
      <c r="N6027">
        <v>1</v>
      </c>
      <c r="O6027">
        <v>123</v>
      </c>
      <c r="P6027">
        <v>1.5</v>
      </c>
      <c r="Q6027">
        <v>1</v>
      </c>
      <c r="R6027">
        <v>1.5</v>
      </c>
      <c r="S6027">
        <v>1.5</v>
      </c>
      <c r="T6027" s="1">
        <v>44791</v>
      </c>
      <c r="U6027" t="str">
        <f t="shared" si="470"/>
        <v>CheezIt - Original</v>
      </c>
      <c r="V6027" t="str">
        <f t="shared" si="471"/>
        <v>Food</v>
      </c>
      <c r="W6027" t="s">
        <v>43</v>
      </c>
      <c r="X6027" t="b">
        <f t="shared" si="473"/>
        <v>1</v>
      </c>
      <c r="Y6027">
        <f t="shared" si="472"/>
        <v>1.5</v>
      </c>
      <c r="Z6027" s="2">
        <f t="shared" si="474"/>
        <v>1</v>
      </c>
      <c r="AA6027" t="s">
        <v>193</v>
      </c>
      <c r="AB6027" t="s">
        <v>150</v>
      </c>
      <c r="AD6027" t="s">
        <v>123</v>
      </c>
      <c r="AE6027" t="s">
        <v>867</v>
      </c>
      <c r="AF6027">
        <v>2022</v>
      </c>
    </row>
    <row r="6028" spans="1:32" x14ac:dyDescent="0.25">
      <c r="A6028" t="s">
        <v>29</v>
      </c>
      <c r="B6028" t="s">
        <v>67</v>
      </c>
      <c r="C6028" t="s">
        <v>68</v>
      </c>
      <c r="D6028" t="s">
        <v>69</v>
      </c>
      <c r="E6028">
        <f>_xlfn.XLOOKUP(Table1[[#This Row],[Location]],'Location analysis'!A:A,'Location analysis'!B:B)</f>
        <v>40.435699999999997</v>
      </c>
      <c r="F6028">
        <f>_xlfn.XLOOKUP(Table1[[#This Row],[Location]],'Location analysis'!A:A,'Location analysis'!C:C)</f>
        <v>-74.125200000000007</v>
      </c>
      <c r="G6028" t="s">
        <v>290</v>
      </c>
      <c r="H6028" t="s">
        <v>43</v>
      </c>
      <c r="I6028">
        <v>15544530083</v>
      </c>
      <c r="J6028" t="s">
        <v>866</v>
      </c>
      <c r="K6028" t="s">
        <v>51</v>
      </c>
      <c r="L6028">
        <v>112</v>
      </c>
      <c r="M6028">
        <v>1.5</v>
      </c>
      <c r="N6028">
        <v>1</v>
      </c>
      <c r="O6028">
        <v>112</v>
      </c>
      <c r="P6028">
        <v>1.5</v>
      </c>
      <c r="Q6028">
        <v>1</v>
      </c>
      <c r="R6028">
        <v>1.5</v>
      </c>
      <c r="S6028">
        <v>1.5</v>
      </c>
      <c r="T6028" s="1">
        <v>44791</v>
      </c>
      <c r="U6028" t="str">
        <f t="shared" si="470"/>
        <v>Doritos Famin Hot Nacho</v>
      </c>
      <c r="V6028" t="str">
        <f t="shared" si="471"/>
        <v>Food</v>
      </c>
      <c r="W6028" t="s">
        <v>43</v>
      </c>
      <c r="X6028" t="b">
        <f t="shared" si="473"/>
        <v>1</v>
      </c>
      <c r="Y6028">
        <f t="shared" si="472"/>
        <v>1.5</v>
      </c>
      <c r="Z6028" s="2">
        <f t="shared" si="474"/>
        <v>1</v>
      </c>
      <c r="AA6028" t="s">
        <v>290</v>
      </c>
      <c r="AD6028" t="s">
        <v>123</v>
      </c>
      <c r="AE6028" t="s">
        <v>867</v>
      </c>
      <c r="AF6028">
        <v>2022</v>
      </c>
    </row>
    <row r="6029" spans="1:32" x14ac:dyDescent="0.25">
      <c r="A6029" t="s">
        <v>29</v>
      </c>
      <c r="B6029" t="s">
        <v>67</v>
      </c>
      <c r="C6029" t="s">
        <v>68</v>
      </c>
      <c r="D6029" t="s">
        <v>69</v>
      </c>
      <c r="E6029">
        <f>_xlfn.XLOOKUP(Table1[[#This Row],[Location]],'Location analysis'!A:A,'Location analysis'!B:B)</f>
        <v>40.435699999999997</v>
      </c>
      <c r="F6029">
        <f>_xlfn.XLOOKUP(Table1[[#This Row],[Location]],'Location analysis'!A:A,'Location analysis'!C:C)</f>
        <v>-74.125200000000007</v>
      </c>
      <c r="G6029" t="s">
        <v>154</v>
      </c>
      <c r="H6029" t="s">
        <v>43</v>
      </c>
      <c r="I6029">
        <v>15544552440</v>
      </c>
      <c r="J6029" t="s">
        <v>866</v>
      </c>
      <c r="K6029" t="s">
        <v>51</v>
      </c>
      <c r="L6029">
        <v>111</v>
      </c>
      <c r="M6029">
        <v>1.5</v>
      </c>
      <c r="N6029">
        <v>1</v>
      </c>
      <c r="O6029">
        <v>111</v>
      </c>
      <c r="P6029">
        <v>1.5</v>
      </c>
      <c r="Q6029">
        <v>1</v>
      </c>
      <c r="R6029">
        <v>1.5</v>
      </c>
      <c r="S6029">
        <v>1.5</v>
      </c>
      <c r="T6029" s="1">
        <v>44791</v>
      </c>
      <c r="U6029" t="str">
        <f t="shared" si="470"/>
        <v>SunChips Multigrain - Harvest Cheddar</v>
      </c>
      <c r="V6029" t="str">
        <f t="shared" si="471"/>
        <v>Food</v>
      </c>
      <c r="W6029" t="s">
        <v>43</v>
      </c>
      <c r="X6029" t="b">
        <f t="shared" si="473"/>
        <v>1</v>
      </c>
      <c r="Y6029">
        <f t="shared" si="472"/>
        <v>1.5</v>
      </c>
      <c r="Z6029" s="2">
        <f t="shared" si="474"/>
        <v>1</v>
      </c>
      <c r="AA6029" t="s">
        <v>129</v>
      </c>
      <c r="AB6029" t="s">
        <v>155</v>
      </c>
      <c r="AD6029" t="s">
        <v>123</v>
      </c>
      <c r="AE6029" t="s">
        <v>867</v>
      </c>
      <c r="AF6029">
        <v>2022</v>
      </c>
    </row>
    <row r="6030" spans="1:32" x14ac:dyDescent="0.25">
      <c r="A6030" t="s">
        <v>29</v>
      </c>
      <c r="B6030" t="s">
        <v>394</v>
      </c>
      <c r="C6030" t="s">
        <v>395</v>
      </c>
      <c r="D6030" t="s">
        <v>396</v>
      </c>
      <c r="E6030">
        <f>_xlfn.XLOOKUP(Table1[[#This Row],[Location]],'Location analysis'!A:A,'Location analysis'!B:B)</f>
        <v>40.416893999999999</v>
      </c>
      <c r="F6030">
        <f>_xlfn.XLOOKUP(Table1[[#This Row],[Location]],'Location analysis'!A:A,'Location analysis'!C:C)</f>
        <v>-74.420399000000003</v>
      </c>
      <c r="G6030" t="s">
        <v>93</v>
      </c>
      <c r="H6030" t="s">
        <v>43</v>
      </c>
      <c r="I6030">
        <v>15544571302</v>
      </c>
      <c r="J6030" t="s">
        <v>866</v>
      </c>
      <c r="K6030" t="s">
        <v>51</v>
      </c>
      <c r="L6030">
        <v>111</v>
      </c>
      <c r="M6030">
        <v>1.5</v>
      </c>
      <c r="N6030">
        <v>1</v>
      </c>
      <c r="O6030">
        <v>111</v>
      </c>
      <c r="P6030">
        <v>1.5</v>
      </c>
      <c r="Q6030">
        <v>1</v>
      </c>
      <c r="R6030">
        <v>1.5</v>
      </c>
      <c r="S6030">
        <v>1.5</v>
      </c>
      <c r="T6030" s="1">
        <v>44791</v>
      </c>
      <c r="U6030" t="str">
        <f t="shared" si="470"/>
        <v>Miss Vickie's Potato Chip - Sea Salt Original</v>
      </c>
      <c r="V6030" t="str">
        <f t="shared" si="471"/>
        <v>Food</v>
      </c>
      <c r="W6030" t="s">
        <v>43</v>
      </c>
      <c r="X6030" t="b">
        <f t="shared" si="473"/>
        <v>1</v>
      </c>
      <c r="Y6030">
        <f t="shared" si="472"/>
        <v>1.5</v>
      </c>
      <c r="Z6030" s="2">
        <f t="shared" si="474"/>
        <v>1</v>
      </c>
      <c r="AA6030" t="s">
        <v>58</v>
      </c>
      <c r="AB6030" t="s">
        <v>94</v>
      </c>
      <c r="AD6030" t="s">
        <v>123</v>
      </c>
      <c r="AE6030" t="s">
        <v>867</v>
      </c>
      <c r="AF6030">
        <v>2022</v>
      </c>
    </row>
    <row r="6031" spans="1:32" x14ac:dyDescent="0.25">
      <c r="A6031" t="s">
        <v>29</v>
      </c>
      <c r="B6031" t="s">
        <v>67</v>
      </c>
      <c r="C6031" t="s">
        <v>68</v>
      </c>
      <c r="D6031" t="s">
        <v>69</v>
      </c>
      <c r="E6031">
        <f>_xlfn.XLOOKUP(Table1[[#This Row],[Location]],'Location analysis'!A:A,'Location analysis'!B:B)</f>
        <v>40.435699999999997</v>
      </c>
      <c r="F6031">
        <f>_xlfn.XLOOKUP(Table1[[#This Row],[Location]],'Location analysis'!A:A,'Location analysis'!C:C)</f>
        <v>-74.125200000000007</v>
      </c>
      <c r="G6031" t="s">
        <v>70</v>
      </c>
      <c r="H6031" t="s">
        <v>34</v>
      </c>
      <c r="I6031">
        <v>15544571580</v>
      </c>
      <c r="J6031" t="s">
        <v>866</v>
      </c>
      <c r="K6031" t="s">
        <v>51</v>
      </c>
      <c r="L6031">
        <v>146</v>
      </c>
      <c r="M6031">
        <v>3</v>
      </c>
      <c r="N6031">
        <v>1</v>
      </c>
      <c r="O6031">
        <v>146</v>
      </c>
      <c r="P6031">
        <v>3</v>
      </c>
      <c r="Q6031">
        <v>1</v>
      </c>
      <c r="R6031">
        <v>3</v>
      </c>
      <c r="S6031">
        <v>3</v>
      </c>
      <c r="T6031" s="1">
        <v>44791</v>
      </c>
      <c r="U6031" t="str">
        <f t="shared" si="470"/>
        <v>Monster Energy Original</v>
      </c>
      <c r="V6031" t="str">
        <f t="shared" si="471"/>
        <v>Carbonated</v>
      </c>
      <c r="W6031" t="s">
        <v>34</v>
      </c>
      <c r="X6031" t="b">
        <f t="shared" si="473"/>
        <v>1</v>
      </c>
      <c r="Y6031">
        <f t="shared" si="472"/>
        <v>3</v>
      </c>
      <c r="Z6031" s="2">
        <f t="shared" si="474"/>
        <v>2</v>
      </c>
      <c r="AA6031" t="s">
        <v>70</v>
      </c>
      <c r="AD6031" t="s">
        <v>123</v>
      </c>
      <c r="AE6031" t="s">
        <v>867</v>
      </c>
      <c r="AF6031">
        <v>2022</v>
      </c>
    </row>
    <row r="6032" spans="1:32" x14ac:dyDescent="0.25">
      <c r="A6032" t="s">
        <v>29</v>
      </c>
      <c r="B6032" t="s">
        <v>46</v>
      </c>
      <c r="C6032" t="s">
        <v>31</v>
      </c>
      <c r="D6032" t="s">
        <v>47</v>
      </c>
      <c r="E6032">
        <f>_xlfn.XLOOKUP(Table1[[#This Row],[Location]],'Location analysis'!A:A,'Location analysis'!B:B)</f>
        <v>40.423690999999998</v>
      </c>
      <c r="F6032">
        <f>_xlfn.XLOOKUP(Table1[[#This Row],[Location]],'Location analysis'!A:A,'Location analysis'!C:C)</f>
        <v>-74.380831999999998</v>
      </c>
      <c r="G6032" t="s">
        <v>137</v>
      </c>
      <c r="H6032" t="s">
        <v>97</v>
      </c>
      <c r="I6032">
        <v>15544889296</v>
      </c>
      <c r="J6032" t="s">
        <v>866</v>
      </c>
      <c r="K6032" t="s">
        <v>51</v>
      </c>
      <c r="L6032">
        <v>144</v>
      </c>
      <c r="M6032">
        <v>1.5</v>
      </c>
      <c r="N6032">
        <v>1</v>
      </c>
      <c r="O6032">
        <v>144</v>
      </c>
      <c r="P6032">
        <v>1.5</v>
      </c>
      <c r="Q6032">
        <v>1</v>
      </c>
      <c r="R6032">
        <v>1.5</v>
      </c>
      <c r="S6032">
        <v>1.5</v>
      </c>
      <c r="T6032" s="1">
        <v>44791</v>
      </c>
      <c r="U6032" t="str">
        <f t="shared" si="470"/>
        <v>Poland Springs Water</v>
      </c>
      <c r="V6032" t="str">
        <f t="shared" si="471"/>
        <v>Water</v>
      </c>
      <c r="W6032" t="s">
        <v>97</v>
      </c>
      <c r="X6032" t="b">
        <f t="shared" si="473"/>
        <v>1</v>
      </c>
      <c r="Y6032">
        <f t="shared" si="472"/>
        <v>1.5</v>
      </c>
      <c r="Z6032" s="2">
        <f t="shared" si="474"/>
        <v>1</v>
      </c>
      <c r="AA6032" t="s">
        <v>137</v>
      </c>
      <c r="AD6032" t="s">
        <v>123</v>
      </c>
      <c r="AE6032" t="s">
        <v>867</v>
      </c>
      <c r="AF6032">
        <v>2022</v>
      </c>
    </row>
    <row r="6033" spans="1:32" x14ac:dyDescent="0.25">
      <c r="A6033" t="s">
        <v>29</v>
      </c>
      <c r="B6033" t="s">
        <v>394</v>
      </c>
      <c r="C6033" t="s">
        <v>395</v>
      </c>
      <c r="D6033" t="s">
        <v>396</v>
      </c>
      <c r="E6033">
        <f>_xlfn.XLOOKUP(Table1[[#This Row],[Location]],'Location analysis'!A:A,'Location analysis'!B:B)</f>
        <v>40.416893999999999</v>
      </c>
      <c r="F6033">
        <f>_xlfn.XLOOKUP(Table1[[#This Row],[Location]],'Location analysis'!A:A,'Location analysis'!C:C)</f>
        <v>-74.420399000000003</v>
      </c>
      <c r="G6033" t="s">
        <v>463</v>
      </c>
      <c r="H6033" t="s">
        <v>34</v>
      </c>
      <c r="I6033">
        <v>15545011376</v>
      </c>
      <c r="J6033" t="s">
        <v>866</v>
      </c>
      <c r="K6033" t="s">
        <v>36</v>
      </c>
      <c r="L6033">
        <v>148</v>
      </c>
      <c r="M6033">
        <v>3</v>
      </c>
      <c r="N6033">
        <v>1</v>
      </c>
      <c r="O6033">
        <v>148</v>
      </c>
      <c r="P6033">
        <v>3</v>
      </c>
      <c r="Q6033">
        <v>1</v>
      </c>
      <c r="R6033">
        <v>3</v>
      </c>
      <c r="S6033">
        <v>3</v>
      </c>
      <c r="T6033" s="1">
        <v>44791</v>
      </c>
      <c r="U6033" t="str">
        <f t="shared" si="470"/>
        <v>Starbucks Refresher - Real Coconut Water</v>
      </c>
      <c r="V6033" t="str">
        <f t="shared" si="471"/>
        <v>Carbonated</v>
      </c>
      <c r="W6033" t="s">
        <v>34</v>
      </c>
      <c r="X6033" t="b">
        <f t="shared" si="473"/>
        <v>1</v>
      </c>
      <c r="Y6033">
        <f t="shared" si="472"/>
        <v>3</v>
      </c>
      <c r="Z6033" s="2">
        <f t="shared" si="474"/>
        <v>2</v>
      </c>
      <c r="AA6033" t="s">
        <v>464</v>
      </c>
      <c r="AB6033" t="s">
        <v>465</v>
      </c>
      <c r="AD6033" t="s">
        <v>123</v>
      </c>
      <c r="AE6033" t="s">
        <v>867</v>
      </c>
      <c r="AF6033">
        <v>2022</v>
      </c>
    </row>
    <row r="6034" spans="1:32" x14ac:dyDescent="0.25">
      <c r="A6034" t="s">
        <v>29</v>
      </c>
      <c r="B6034" t="s">
        <v>67</v>
      </c>
      <c r="C6034" t="s">
        <v>68</v>
      </c>
      <c r="D6034" t="s">
        <v>69</v>
      </c>
      <c r="E6034">
        <f>_xlfn.XLOOKUP(Table1[[#This Row],[Location]],'Location analysis'!A:A,'Location analysis'!B:B)</f>
        <v>40.435699999999997</v>
      </c>
      <c r="F6034">
        <f>_xlfn.XLOOKUP(Table1[[#This Row],[Location]],'Location analysis'!A:A,'Location analysis'!C:C)</f>
        <v>-74.125200000000007</v>
      </c>
      <c r="G6034" t="s">
        <v>738</v>
      </c>
      <c r="H6034" t="s">
        <v>34</v>
      </c>
      <c r="I6034">
        <v>15545111289</v>
      </c>
      <c r="J6034" t="s">
        <v>866</v>
      </c>
      <c r="K6034" t="s">
        <v>51</v>
      </c>
      <c r="L6034">
        <v>141</v>
      </c>
      <c r="M6034">
        <v>1.5</v>
      </c>
      <c r="N6034">
        <v>1</v>
      </c>
      <c r="O6034">
        <v>141</v>
      </c>
      <c r="P6034">
        <v>1.5</v>
      </c>
      <c r="Q6034">
        <v>1</v>
      </c>
      <c r="R6034">
        <v>1.5</v>
      </c>
      <c r="S6034">
        <v>1.5</v>
      </c>
      <c r="T6034" s="1">
        <v>44791</v>
      </c>
      <c r="U6034" t="str">
        <f t="shared" si="470"/>
        <v>Coca Cola - Regular</v>
      </c>
      <c r="V6034" t="str">
        <f t="shared" si="471"/>
        <v>Carbonated</v>
      </c>
      <c r="W6034" t="s">
        <v>34</v>
      </c>
      <c r="X6034" t="b">
        <f t="shared" si="473"/>
        <v>1</v>
      </c>
      <c r="Y6034">
        <f t="shared" si="472"/>
        <v>1.5</v>
      </c>
      <c r="Z6034" s="2">
        <f t="shared" si="474"/>
        <v>1</v>
      </c>
      <c r="AA6034" t="s">
        <v>183</v>
      </c>
      <c r="AB6034" t="s">
        <v>739</v>
      </c>
      <c r="AD6034" t="s">
        <v>123</v>
      </c>
      <c r="AE6034" t="s">
        <v>867</v>
      </c>
      <c r="AF6034">
        <v>2022</v>
      </c>
    </row>
    <row r="6035" spans="1:32" x14ac:dyDescent="0.25">
      <c r="A6035" t="s">
        <v>29</v>
      </c>
      <c r="B6035" t="s">
        <v>67</v>
      </c>
      <c r="C6035" t="s">
        <v>68</v>
      </c>
      <c r="D6035" t="s">
        <v>69</v>
      </c>
      <c r="E6035">
        <f>_xlfn.XLOOKUP(Table1[[#This Row],[Location]],'Location analysis'!A:A,'Location analysis'!B:B)</f>
        <v>40.435699999999997</v>
      </c>
      <c r="F6035">
        <f>_xlfn.XLOOKUP(Table1[[#This Row],[Location]],'Location analysis'!A:A,'Location analysis'!C:C)</f>
        <v>-74.125200000000007</v>
      </c>
      <c r="G6035" t="s">
        <v>738</v>
      </c>
      <c r="H6035" t="s">
        <v>34</v>
      </c>
      <c r="I6035">
        <v>15545111465</v>
      </c>
      <c r="J6035" t="s">
        <v>866</v>
      </c>
      <c r="K6035" t="s">
        <v>51</v>
      </c>
      <c r="L6035">
        <v>141</v>
      </c>
      <c r="M6035">
        <v>1.5</v>
      </c>
      <c r="N6035">
        <v>1</v>
      </c>
      <c r="O6035">
        <v>141</v>
      </c>
      <c r="P6035">
        <v>1.5</v>
      </c>
      <c r="Q6035">
        <v>1</v>
      </c>
      <c r="R6035">
        <v>1.5</v>
      </c>
      <c r="S6035">
        <v>1.5</v>
      </c>
      <c r="T6035" s="1">
        <v>44791</v>
      </c>
      <c r="U6035" t="str">
        <f t="shared" si="470"/>
        <v>Coca Cola - Regular</v>
      </c>
      <c r="V6035" t="str">
        <f t="shared" si="471"/>
        <v>Carbonated</v>
      </c>
      <c r="W6035" t="s">
        <v>34</v>
      </c>
      <c r="X6035" t="b">
        <f t="shared" si="473"/>
        <v>1</v>
      </c>
      <c r="Y6035">
        <f t="shared" si="472"/>
        <v>1.5</v>
      </c>
      <c r="Z6035" s="2">
        <f t="shared" si="474"/>
        <v>1</v>
      </c>
      <c r="AA6035" t="s">
        <v>183</v>
      </c>
      <c r="AB6035" t="s">
        <v>739</v>
      </c>
      <c r="AD6035" t="s">
        <v>123</v>
      </c>
      <c r="AE6035" t="s">
        <v>867</v>
      </c>
      <c r="AF6035">
        <v>2022</v>
      </c>
    </row>
    <row r="6036" spans="1:32" x14ac:dyDescent="0.25">
      <c r="A6036" t="s">
        <v>29</v>
      </c>
      <c r="B6036" t="s">
        <v>67</v>
      </c>
      <c r="C6036" t="s">
        <v>68</v>
      </c>
      <c r="D6036" t="s">
        <v>69</v>
      </c>
      <c r="E6036">
        <f>_xlfn.XLOOKUP(Table1[[#This Row],[Location]],'Location analysis'!A:A,'Location analysis'!B:B)</f>
        <v>40.435699999999997</v>
      </c>
      <c r="F6036">
        <f>_xlfn.XLOOKUP(Table1[[#This Row],[Location]],'Location analysis'!A:A,'Location analysis'!C:C)</f>
        <v>-74.125200000000007</v>
      </c>
      <c r="G6036" t="s">
        <v>290</v>
      </c>
      <c r="H6036" t="s">
        <v>43</v>
      </c>
      <c r="I6036">
        <v>15545112324</v>
      </c>
      <c r="J6036" t="s">
        <v>866</v>
      </c>
      <c r="K6036" t="s">
        <v>51</v>
      </c>
      <c r="L6036">
        <v>112</v>
      </c>
      <c r="M6036">
        <v>1.5</v>
      </c>
      <c r="N6036">
        <v>1</v>
      </c>
      <c r="O6036">
        <v>112</v>
      </c>
      <c r="P6036">
        <v>1.5</v>
      </c>
      <c r="Q6036">
        <v>1</v>
      </c>
      <c r="R6036">
        <v>1.5</v>
      </c>
      <c r="S6036">
        <v>1.5</v>
      </c>
      <c r="T6036" s="1">
        <v>44791</v>
      </c>
      <c r="U6036" t="str">
        <f t="shared" si="470"/>
        <v>Doritos Famin Hot Nacho</v>
      </c>
      <c r="V6036" t="str">
        <f t="shared" si="471"/>
        <v>Food</v>
      </c>
      <c r="W6036" t="s">
        <v>43</v>
      </c>
      <c r="X6036" t="b">
        <f t="shared" si="473"/>
        <v>1</v>
      </c>
      <c r="Y6036">
        <f t="shared" si="472"/>
        <v>1.5</v>
      </c>
      <c r="Z6036" s="2">
        <f t="shared" si="474"/>
        <v>1</v>
      </c>
      <c r="AA6036" t="s">
        <v>290</v>
      </c>
      <c r="AD6036" t="s">
        <v>123</v>
      </c>
      <c r="AE6036" t="s">
        <v>867</v>
      </c>
      <c r="AF6036">
        <v>2022</v>
      </c>
    </row>
    <row r="6037" spans="1:32" x14ac:dyDescent="0.25">
      <c r="A6037" t="s">
        <v>29</v>
      </c>
      <c r="B6037" t="s">
        <v>394</v>
      </c>
      <c r="C6037" t="s">
        <v>395</v>
      </c>
      <c r="D6037" t="s">
        <v>396</v>
      </c>
      <c r="E6037">
        <f>_xlfn.XLOOKUP(Table1[[#This Row],[Location]],'Location analysis'!A:A,'Location analysis'!B:B)</f>
        <v>40.416893999999999</v>
      </c>
      <c r="F6037">
        <f>_xlfn.XLOOKUP(Table1[[#This Row],[Location]],'Location analysis'!A:A,'Location analysis'!C:C)</f>
        <v>-74.420399000000003</v>
      </c>
      <c r="G6037" t="s">
        <v>528</v>
      </c>
      <c r="H6037" t="s">
        <v>49</v>
      </c>
      <c r="I6037">
        <v>15545115194</v>
      </c>
      <c r="J6037" t="s">
        <v>866</v>
      </c>
      <c r="K6037" t="s">
        <v>36</v>
      </c>
      <c r="L6037">
        <v>145</v>
      </c>
      <c r="M6037">
        <v>2.75</v>
      </c>
      <c r="N6037">
        <v>1</v>
      </c>
      <c r="O6037">
        <v>145</v>
      </c>
      <c r="P6037">
        <v>2.75</v>
      </c>
      <c r="Q6037">
        <v>1</v>
      </c>
      <c r="R6037">
        <v>2.75</v>
      </c>
      <c r="S6037">
        <v>2.75</v>
      </c>
      <c r="T6037" s="1">
        <v>44791</v>
      </c>
      <c r="U6037" t="str">
        <f t="shared" si="470"/>
        <v>Bai Antioxidant - Tanzania Lemon Super Tea</v>
      </c>
      <c r="V6037" t="str">
        <f t="shared" si="471"/>
        <v>Non Carbonated</v>
      </c>
      <c r="W6037" t="s">
        <v>49</v>
      </c>
      <c r="X6037" t="b">
        <f t="shared" si="473"/>
        <v>1</v>
      </c>
      <c r="Y6037">
        <f t="shared" si="472"/>
        <v>2.75</v>
      </c>
      <c r="Z6037" s="2">
        <f t="shared" si="474"/>
        <v>1.8333333333333333</v>
      </c>
      <c r="AA6037" t="s">
        <v>52</v>
      </c>
      <c r="AB6037" t="s">
        <v>529</v>
      </c>
      <c r="AD6037" t="s">
        <v>123</v>
      </c>
      <c r="AE6037" t="s">
        <v>867</v>
      </c>
      <c r="AF6037">
        <v>2022</v>
      </c>
    </row>
    <row r="6038" spans="1:32" x14ac:dyDescent="0.25">
      <c r="A6038" t="s">
        <v>29</v>
      </c>
      <c r="B6038" t="s">
        <v>394</v>
      </c>
      <c r="C6038" t="s">
        <v>395</v>
      </c>
      <c r="D6038" t="s">
        <v>396</v>
      </c>
      <c r="E6038">
        <f>_xlfn.XLOOKUP(Table1[[#This Row],[Location]],'Location analysis'!A:A,'Location analysis'!B:B)</f>
        <v>40.416893999999999</v>
      </c>
      <c r="F6038">
        <f>_xlfn.XLOOKUP(Table1[[#This Row],[Location]],'Location analysis'!A:A,'Location analysis'!C:C)</f>
        <v>-74.420399000000003</v>
      </c>
      <c r="G6038" t="s">
        <v>421</v>
      </c>
      <c r="H6038" t="s">
        <v>43</v>
      </c>
      <c r="I6038">
        <v>15545153849</v>
      </c>
      <c r="J6038" t="s">
        <v>866</v>
      </c>
      <c r="K6038" t="s">
        <v>51</v>
      </c>
      <c r="L6038">
        <v>157</v>
      </c>
      <c r="M6038">
        <v>3</v>
      </c>
      <c r="N6038">
        <v>1</v>
      </c>
      <c r="O6038">
        <v>157</v>
      </c>
      <c r="P6038">
        <v>3</v>
      </c>
      <c r="Q6038">
        <v>1</v>
      </c>
      <c r="R6038">
        <v>3</v>
      </c>
      <c r="S6038">
        <v>3</v>
      </c>
      <c r="T6038" s="1">
        <v>44791</v>
      </c>
      <c r="U6038" t="str">
        <f t="shared" si="470"/>
        <v>Lenny &amp; Larrys - SnickerDoodle</v>
      </c>
      <c r="V6038" t="str">
        <f t="shared" si="471"/>
        <v>Food</v>
      </c>
      <c r="W6038" t="s">
        <v>43</v>
      </c>
      <c r="X6038" t="b">
        <f t="shared" si="473"/>
        <v>1</v>
      </c>
      <c r="Y6038">
        <f t="shared" si="472"/>
        <v>3</v>
      </c>
      <c r="Z6038" s="2">
        <f t="shared" si="474"/>
        <v>2</v>
      </c>
      <c r="AA6038" t="s">
        <v>422</v>
      </c>
      <c r="AB6038" t="s">
        <v>423</v>
      </c>
      <c r="AD6038" t="s">
        <v>123</v>
      </c>
      <c r="AE6038" t="s">
        <v>867</v>
      </c>
      <c r="AF6038">
        <v>2022</v>
      </c>
    </row>
    <row r="6039" spans="1:32" x14ac:dyDescent="0.25">
      <c r="A6039" t="s">
        <v>29</v>
      </c>
      <c r="B6039" t="s">
        <v>394</v>
      </c>
      <c r="C6039" t="s">
        <v>395</v>
      </c>
      <c r="D6039" t="s">
        <v>396</v>
      </c>
      <c r="E6039">
        <f>_xlfn.XLOOKUP(Table1[[#This Row],[Location]],'Location analysis'!A:A,'Location analysis'!B:B)</f>
        <v>40.416893999999999</v>
      </c>
      <c r="F6039">
        <f>_xlfn.XLOOKUP(Table1[[#This Row],[Location]],'Location analysis'!A:A,'Location analysis'!C:C)</f>
        <v>-74.420399000000003</v>
      </c>
      <c r="G6039" t="s">
        <v>154</v>
      </c>
      <c r="H6039" t="s">
        <v>43</v>
      </c>
      <c r="I6039">
        <v>15545155497</v>
      </c>
      <c r="J6039" t="s">
        <v>866</v>
      </c>
      <c r="K6039" t="s">
        <v>51</v>
      </c>
      <c r="L6039">
        <v>110</v>
      </c>
      <c r="M6039">
        <v>1.5</v>
      </c>
      <c r="N6039">
        <v>1</v>
      </c>
      <c r="O6039">
        <v>110</v>
      </c>
      <c r="P6039">
        <v>1.5</v>
      </c>
      <c r="Q6039">
        <v>1</v>
      </c>
      <c r="R6039">
        <v>1.5</v>
      </c>
      <c r="S6039">
        <v>1.5</v>
      </c>
      <c r="T6039" s="1">
        <v>44791</v>
      </c>
      <c r="U6039" t="str">
        <f t="shared" si="470"/>
        <v>SunChips Multigrain - Harvest Cheddar</v>
      </c>
      <c r="V6039" t="str">
        <f t="shared" si="471"/>
        <v>Food</v>
      </c>
      <c r="W6039" t="s">
        <v>43</v>
      </c>
      <c r="X6039" t="b">
        <f t="shared" si="473"/>
        <v>1</v>
      </c>
      <c r="Y6039">
        <f t="shared" si="472"/>
        <v>1.5</v>
      </c>
      <c r="Z6039" s="2">
        <f t="shared" si="474"/>
        <v>1</v>
      </c>
      <c r="AA6039" t="s">
        <v>129</v>
      </c>
      <c r="AB6039" t="s">
        <v>155</v>
      </c>
      <c r="AD6039" t="s">
        <v>123</v>
      </c>
      <c r="AE6039" t="s">
        <v>867</v>
      </c>
      <c r="AF6039">
        <v>2022</v>
      </c>
    </row>
    <row r="6040" spans="1:32" x14ac:dyDescent="0.25">
      <c r="A6040" t="s">
        <v>29</v>
      </c>
      <c r="B6040" t="s">
        <v>67</v>
      </c>
      <c r="C6040" t="s">
        <v>68</v>
      </c>
      <c r="D6040" t="s">
        <v>69</v>
      </c>
      <c r="E6040">
        <f>_xlfn.XLOOKUP(Table1[[#This Row],[Location]],'Location analysis'!A:A,'Location analysis'!B:B)</f>
        <v>40.435699999999997</v>
      </c>
      <c r="F6040">
        <f>_xlfn.XLOOKUP(Table1[[#This Row],[Location]],'Location analysis'!A:A,'Location analysis'!C:C)</f>
        <v>-74.125200000000007</v>
      </c>
      <c r="G6040" t="s">
        <v>738</v>
      </c>
      <c r="H6040" t="s">
        <v>34</v>
      </c>
      <c r="I6040">
        <v>15545409919</v>
      </c>
      <c r="J6040" t="s">
        <v>866</v>
      </c>
      <c r="K6040" t="s">
        <v>51</v>
      </c>
      <c r="L6040">
        <v>142</v>
      </c>
      <c r="M6040">
        <v>1.5</v>
      </c>
      <c r="N6040">
        <v>1</v>
      </c>
      <c r="O6040">
        <v>142</v>
      </c>
      <c r="P6040">
        <v>1.5</v>
      </c>
      <c r="Q6040">
        <v>1</v>
      </c>
      <c r="R6040">
        <v>1.5</v>
      </c>
      <c r="S6040">
        <v>1.5</v>
      </c>
      <c r="T6040" s="1">
        <v>44791</v>
      </c>
      <c r="U6040" t="str">
        <f t="shared" si="470"/>
        <v>Coca Cola - Regular</v>
      </c>
      <c r="V6040" t="str">
        <f t="shared" si="471"/>
        <v>Carbonated</v>
      </c>
      <c r="W6040" t="s">
        <v>34</v>
      </c>
      <c r="X6040" t="b">
        <f t="shared" si="473"/>
        <v>1</v>
      </c>
      <c r="Y6040">
        <f t="shared" si="472"/>
        <v>1.5</v>
      </c>
      <c r="Z6040" s="2">
        <f t="shared" si="474"/>
        <v>1</v>
      </c>
      <c r="AA6040" t="s">
        <v>183</v>
      </c>
      <c r="AB6040" t="s">
        <v>739</v>
      </c>
      <c r="AD6040" t="s">
        <v>123</v>
      </c>
      <c r="AE6040" t="s">
        <v>867</v>
      </c>
      <c r="AF6040">
        <v>2022</v>
      </c>
    </row>
    <row r="6041" spans="1:32" x14ac:dyDescent="0.25">
      <c r="A6041" t="s">
        <v>29</v>
      </c>
      <c r="B6041" t="s">
        <v>67</v>
      </c>
      <c r="C6041" t="s">
        <v>68</v>
      </c>
      <c r="D6041" t="s">
        <v>69</v>
      </c>
      <c r="E6041">
        <f>_xlfn.XLOOKUP(Table1[[#This Row],[Location]],'Location analysis'!A:A,'Location analysis'!B:B)</f>
        <v>40.435699999999997</v>
      </c>
      <c r="F6041">
        <f>_xlfn.XLOOKUP(Table1[[#This Row],[Location]],'Location analysis'!A:A,'Location analysis'!C:C)</f>
        <v>-74.125200000000007</v>
      </c>
      <c r="G6041" t="s">
        <v>364</v>
      </c>
      <c r="H6041" t="s">
        <v>43</v>
      </c>
      <c r="I6041">
        <v>15545430728</v>
      </c>
      <c r="J6041" t="s">
        <v>866</v>
      </c>
      <c r="K6041" t="s">
        <v>51</v>
      </c>
      <c r="L6041">
        <v>114</v>
      </c>
      <c r="M6041">
        <v>1.5</v>
      </c>
      <c r="N6041">
        <v>1</v>
      </c>
      <c r="O6041">
        <v>114</v>
      </c>
      <c r="P6041">
        <v>1.5</v>
      </c>
      <c r="Q6041">
        <v>1</v>
      </c>
      <c r="R6041">
        <v>1.5</v>
      </c>
      <c r="S6041">
        <v>1.5</v>
      </c>
      <c r="T6041" s="1">
        <v>44791</v>
      </c>
      <c r="U6041" t="str">
        <f t="shared" si="470"/>
        <v>Cheetos Baked - Crunchy Cheese</v>
      </c>
      <c r="V6041" t="str">
        <f t="shared" si="471"/>
        <v>Food</v>
      </c>
      <c r="W6041" t="s">
        <v>43</v>
      </c>
      <c r="X6041" t="b">
        <f t="shared" si="473"/>
        <v>1</v>
      </c>
      <c r="Y6041">
        <f t="shared" si="472"/>
        <v>1.5</v>
      </c>
      <c r="Z6041" s="2">
        <f t="shared" si="474"/>
        <v>1</v>
      </c>
      <c r="AA6041" t="s">
        <v>121</v>
      </c>
      <c r="AB6041" t="s">
        <v>365</v>
      </c>
      <c r="AD6041" t="s">
        <v>123</v>
      </c>
      <c r="AE6041" t="s">
        <v>867</v>
      </c>
      <c r="AF6041">
        <v>2022</v>
      </c>
    </row>
    <row r="6042" spans="1:32" x14ac:dyDescent="0.25">
      <c r="A6042" t="s">
        <v>29</v>
      </c>
      <c r="B6042" t="s">
        <v>67</v>
      </c>
      <c r="C6042" t="s">
        <v>68</v>
      </c>
      <c r="D6042" t="s">
        <v>69</v>
      </c>
      <c r="E6042">
        <f>_xlfn.XLOOKUP(Table1[[#This Row],[Location]],'Location analysis'!A:A,'Location analysis'!B:B)</f>
        <v>40.435699999999997</v>
      </c>
      <c r="F6042">
        <f>_xlfn.XLOOKUP(Table1[[#This Row],[Location]],'Location analysis'!A:A,'Location analysis'!C:C)</f>
        <v>-74.125200000000007</v>
      </c>
      <c r="G6042" t="s">
        <v>364</v>
      </c>
      <c r="H6042" t="s">
        <v>43</v>
      </c>
      <c r="I6042">
        <v>15545432010</v>
      </c>
      <c r="J6042" t="s">
        <v>866</v>
      </c>
      <c r="K6042" t="s">
        <v>51</v>
      </c>
      <c r="L6042">
        <v>114</v>
      </c>
      <c r="M6042">
        <v>1.5</v>
      </c>
      <c r="N6042">
        <v>1</v>
      </c>
      <c r="O6042">
        <v>114</v>
      </c>
      <c r="P6042">
        <v>1.5</v>
      </c>
      <c r="Q6042">
        <v>1</v>
      </c>
      <c r="R6042">
        <v>1.5</v>
      </c>
      <c r="S6042">
        <v>1.5</v>
      </c>
      <c r="T6042" s="1">
        <v>44791</v>
      </c>
      <c r="U6042" t="str">
        <f t="shared" si="470"/>
        <v>Cheetos Baked - Crunchy Cheese</v>
      </c>
      <c r="V6042" t="str">
        <f t="shared" si="471"/>
        <v>Food</v>
      </c>
      <c r="W6042" t="s">
        <v>43</v>
      </c>
      <c r="X6042" t="b">
        <f t="shared" si="473"/>
        <v>1</v>
      </c>
      <c r="Y6042">
        <f t="shared" si="472"/>
        <v>1.5</v>
      </c>
      <c r="Z6042" s="2">
        <f t="shared" si="474"/>
        <v>1</v>
      </c>
      <c r="AA6042" t="s">
        <v>121</v>
      </c>
      <c r="AB6042" t="s">
        <v>365</v>
      </c>
      <c r="AD6042" t="s">
        <v>123</v>
      </c>
      <c r="AE6042" t="s">
        <v>867</v>
      </c>
      <c r="AF6042">
        <v>2022</v>
      </c>
    </row>
    <row r="6043" spans="1:32" x14ac:dyDescent="0.25">
      <c r="A6043" t="s">
        <v>29</v>
      </c>
      <c r="B6043" t="s">
        <v>67</v>
      </c>
      <c r="C6043" t="s">
        <v>68</v>
      </c>
      <c r="D6043" t="s">
        <v>69</v>
      </c>
      <c r="E6043">
        <f>_xlfn.XLOOKUP(Table1[[#This Row],[Location]],'Location analysis'!A:A,'Location analysis'!B:B)</f>
        <v>40.435699999999997</v>
      </c>
      <c r="F6043">
        <f>_xlfn.XLOOKUP(Table1[[#This Row],[Location]],'Location analysis'!A:A,'Location analysis'!C:C)</f>
        <v>-74.125200000000007</v>
      </c>
      <c r="G6043" t="s">
        <v>738</v>
      </c>
      <c r="H6043" t="s">
        <v>34</v>
      </c>
      <c r="I6043">
        <v>15545433056</v>
      </c>
      <c r="J6043" t="s">
        <v>866</v>
      </c>
      <c r="K6043" t="s">
        <v>51</v>
      </c>
      <c r="L6043">
        <v>141</v>
      </c>
      <c r="M6043">
        <v>1.5</v>
      </c>
      <c r="N6043">
        <v>1</v>
      </c>
      <c r="O6043">
        <v>141</v>
      </c>
      <c r="P6043">
        <v>1.5</v>
      </c>
      <c r="Q6043">
        <v>1</v>
      </c>
      <c r="R6043">
        <v>1.5</v>
      </c>
      <c r="S6043">
        <v>1.5</v>
      </c>
      <c r="T6043" s="1">
        <v>44791</v>
      </c>
      <c r="U6043" t="str">
        <f t="shared" si="470"/>
        <v>Coca Cola - Regular</v>
      </c>
      <c r="V6043" t="str">
        <f t="shared" si="471"/>
        <v>Carbonated</v>
      </c>
      <c r="W6043" t="s">
        <v>34</v>
      </c>
      <c r="X6043" t="b">
        <f t="shared" si="473"/>
        <v>1</v>
      </c>
      <c r="Y6043">
        <f t="shared" si="472"/>
        <v>1.5</v>
      </c>
      <c r="Z6043" s="2">
        <f t="shared" si="474"/>
        <v>1</v>
      </c>
      <c r="AA6043" t="s">
        <v>183</v>
      </c>
      <c r="AB6043" t="s">
        <v>739</v>
      </c>
      <c r="AD6043" t="s">
        <v>123</v>
      </c>
      <c r="AE6043" t="s">
        <v>867</v>
      </c>
      <c r="AF6043">
        <v>2022</v>
      </c>
    </row>
    <row r="6044" spans="1:32" x14ac:dyDescent="0.25">
      <c r="A6044" t="s">
        <v>29</v>
      </c>
      <c r="B6044" t="s">
        <v>67</v>
      </c>
      <c r="C6044" t="s">
        <v>68</v>
      </c>
      <c r="D6044" t="s">
        <v>69</v>
      </c>
      <c r="E6044">
        <f>_xlfn.XLOOKUP(Table1[[#This Row],[Location]],'Location analysis'!A:A,'Location analysis'!B:B)</f>
        <v>40.435699999999997</v>
      </c>
      <c r="F6044">
        <f>_xlfn.XLOOKUP(Table1[[#This Row],[Location]],'Location analysis'!A:A,'Location analysis'!C:C)</f>
        <v>-74.125200000000007</v>
      </c>
      <c r="G6044" t="s">
        <v>259</v>
      </c>
      <c r="H6044" t="s">
        <v>34</v>
      </c>
      <c r="I6044">
        <v>15545434619</v>
      </c>
      <c r="J6044" t="s">
        <v>866</v>
      </c>
      <c r="K6044" t="s">
        <v>51</v>
      </c>
      <c r="L6044">
        <v>140</v>
      </c>
      <c r="M6044">
        <v>1.5</v>
      </c>
      <c r="N6044">
        <v>1</v>
      </c>
      <c r="O6044">
        <v>140</v>
      </c>
      <c r="P6044">
        <v>1.5</v>
      </c>
      <c r="Q6044">
        <v>1</v>
      </c>
      <c r="R6044">
        <v>1.5</v>
      </c>
      <c r="S6044">
        <v>1.5</v>
      </c>
      <c r="T6044" s="1">
        <v>44791</v>
      </c>
      <c r="U6044" t="str">
        <f t="shared" si="470"/>
        <v>Sunkist Soda - Orange</v>
      </c>
      <c r="V6044" t="str">
        <f t="shared" si="471"/>
        <v>Carbonated</v>
      </c>
      <c r="W6044" t="s">
        <v>34</v>
      </c>
      <c r="X6044" t="b">
        <f t="shared" si="473"/>
        <v>1</v>
      </c>
      <c r="Y6044">
        <f t="shared" si="472"/>
        <v>1.5</v>
      </c>
      <c r="Z6044" s="2">
        <f t="shared" si="474"/>
        <v>1</v>
      </c>
      <c r="AA6044" t="s">
        <v>260</v>
      </c>
      <c r="AB6044" t="s">
        <v>261</v>
      </c>
      <c r="AD6044" t="s">
        <v>123</v>
      </c>
      <c r="AE6044" t="s">
        <v>867</v>
      </c>
      <c r="AF6044">
        <v>2022</v>
      </c>
    </row>
    <row r="6045" spans="1:32" x14ac:dyDescent="0.25">
      <c r="A6045" t="s">
        <v>29</v>
      </c>
      <c r="B6045" t="s">
        <v>67</v>
      </c>
      <c r="C6045" t="s">
        <v>68</v>
      </c>
      <c r="D6045" t="s">
        <v>69</v>
      </c>
      <c r="E6045">
        <f>_xlfn.XLOOKUP(Table1[[#This Row],[Location]],'Location analysis'!A:A,'Location analysis'!B:B)</f>
        <v>40.435699999999997</v>
      </c>
      <c r="F6045">
        <f>_xlfn.XLOOKUP(Table1[[#This Row],[Location]],'Location analysis'!A:A,'Location analysis'!C:C)</f>
        <v>-74.125200000000007</v>
      </c>
      <c r="G6045" t="s">
        <v>738</v>
      </c>
      <c r="H6045" t="s">
        <v>34</v>
      </c>
      <c r="I6045">
        <v>15545539027</v>
      </c>
      <c r="J6045" t="s">
        <v>866</v>
      </c>
      <c r="K6045" t="s">
        <v>51</v>
      </c>
      <c r="L6045">
        <v>141</v>
      </c>
      <c r="M6045">
        <v>1.5</v>
      </c>
      <c r="N6045">
        <v>1</v>
      </c>
      <c r="O6045">
        <v>141</v>
      </c>
      <c r="P6045">
        <v>1.5</v>
      </c>
      <c r="Q6045">
        <v>1</v>
      </c>
      <c r="R6045">
        <v>1.5</v>
      </c>
      <c r="S6045">
        <v>1.5</v>
      </c>
      <c r="T6045" s="1">
        <v>44791</v>
      </c>
      <c r="U6045" t="str">
        <f t="shared" si="470"/>
        <v>Coca Cola - Regular</v>
      </c>
      <c r="V6045" t="str">
        <f t="shared" si="471"/>
        <v>Carbonated</v>
      </c>
      <c r="W6045" t="s">
        <v>34</v>
      </c>
      <c r="X6045" t="b">
        <f t="shared" si="473"/>
        <v>1</v>
      </c>
      <c r="Y6045">
        <f t="shared" si="472"/>
        <v>1.5</v>
      </c>
      <c r="Z6045" s="2">
        <f t="shared" si="474"/>
        <v>1</v>
      </c>
      <c r="AA6045" t="s">
        <v>183</v>
      </c>
      <c r="AB6045" t="s">
        <v>739</v>
      </c>
      <c r="AD6045" t="s">
        <v>123</v>
      </c>
      <c r="AE6045" t="s">
        <v>867</v>
      </c>
      <c r="AF6045">
        <v>2022</v>
      </c>
    </row>
    <row r="6046" spans="1:32" x14ac:dyDescent="0.25">
      <c r="A6046" t="s">
        <v>29</v>
      </c>
      <c r="B6046" t="s">
        <v>67</v>
      </c>
      <c r="C6046" t="s">
        <v>68</v>
      </c>
      <c r="D6046" t="s">
        <v>69</v>
      </c>
      <c r="E6046">
        <f>_xlfn.XLOOKUP(Table1[[#This Row],[Location]],'Location analysis'!A:A,'Location analysis'!B:B)</f>
        <v>40.435699999999997</v>
      </c>
      <c r="F6046">
        <f>_xlfn.XLOOKUP(Table1[[#This Row],[Location]],'Location analysis'!A:A,'Location analysis'!C:C)</f>
        <v>-74.125200000000007</v>
      </c>
      <c r="G6046" t="s">
        <v>259</v>
      </c>
      <c r="H6046" t="s">
        <v>34</v>
      </c>
      <c r="I6046">
        <v>15545541701</v>
      </c>
      <c r="J6046" t="s">
        <v>866</v>
      </c>
      <c r="K6046" t="s">
        <v>51</v>
      </c>
      <c r="L6046">
        <v>140</v>
      </c>
      <c r="M6046">
        <v>1.5</v>
      </c>
      <c r="N6046">
        <v>1</v>
      </c>
      <c r="O6046">
        <v>140</v>
      </c>
      <c r="P6046">
        <v>1.5</v>
      </c>
      <c r="Q6046">
        <v>1</v>
      </c>
      <c r="R6046">
        <v>1.5</v>
      </c>
      <c r="S6046">
        <v>1.5</v>
      </c>
      <c r="T6046" s="1">
        <v>44791</v>
      </c>
      <c r="U6046" t="str">
        <f t="shared" si="470"/>
        <v>Sunkist Soda - Orange</v>
      </c>
      <c r="V6046" t="str">
        <f t="shared" si="471"/>
        <v>Carbonated</v>
      </c>
      <c r="W6046" t="s">
        <v>34</v>
      </c>
      <c r="X6046" t="b">
        <f t="shared" si="473"/>
        <v>1</v>
      </c>
      <c r="Y6046">
        <f t="shared" si="472"/>
        <v>1.5</v>
      </c>
      <c r="Z6046" s="2">
        <f t="shared" si="474"/>
        <v>1</v>
      </c>
      <c r="AA6046" t="s">
        <v>260</v>
      </c>
      <c r="AB6046" t="s">
        <v>261</v>
      </c>
      <c r="AD6046" t="s">
        <v>123</v>
      </c>
      <c r="AE6046" t="s">
        <v>867</v>
      </c>
      <c r="AF6046">
        <v>2022</v>
      </c>
    </row>
    <row r="6047" spans="1:32" x14ac:dyDescent="0.25">
      <c r="A6047" t="s">
        <v>29</v>
      </c>
      <c r="B6047" t="s">
        <v>67</v>
      </c>
      <c r="C6047" t="s">
        <v>68</v>
      </c>
      <c r="D6047" t="s">
        <v>69</v>
      </c>
      <c r="E6047">
        <f>_xlfn.XLOOKUP(Table1[[#This Row],[Location]],'Location analysis'!A:A,'Location analysis'!B:B)</f>
        <v>40.435699999999997</v>
      </c>
      <c r="F6047">
        <f>_xlfn.XLOOKUP(Table1[[#This Row],[Location]],'Location analysis'!A:A,'Location analysis'!C:C)</f>
        <v>-74.125200000000007</v>
      </c>
      <c r="G6047" t="s">
        <v>185</v>
      </c>
      <c r="H6047" t="s">
        <v>34</v>
      </c>
      <c r="I6047">
        <v>15546103785</v>
      </c>
      <c r="J6047" t="s">
        <v>868</v>
      </c>
      <c r="K6047" t="s">
        <v>36</v>
      </c>
      <c r="L6047">
        <v>148</v>
      </c>
      <c r="M6047">
        <v>3.5</v>
      </c>
      <c r="N6047">
        <v>1</v>
      </c>
      <c r="O6047">
        <v>148</v>
      </c>
      <c r="P6047">
        <v>3.5</v>
      </c>
      <c r="Q6047">
        <v>1</v>
      </c>
      <c r="R6047">
        <v>3.5</v>
      </c>
      <c r="S6047">
        <v>3.5</v>
      </c>
      <c r="T6047" s="1">
        <v>44792</v>
      </c>
      <c r="U6047" t="str">
        <f t="shared" si="470"/>
        <v>Red Bull - Original</v>
      </c>
      <c r="V6047" t="str">
        <f t="shared" si="471"/>
        <v>Carbonated</v>
      </c>
      <c r="W6047" t="s">
        <v>34</v>
      </c>
      <c r="X6047" t="b">
        <f t="shared" si="473"/>
        <v>1</v>
      </c>
      <c r="Y6047">
        <f t="shared" si="472"/>
        <v>3.5</v>
      </c>
      <c r="Z6047" s="2">
        <f t="shared" si="474"/>
        <v>2.3333333333333335</v>
      </c>
      <c r="AA6047" t="s">
        <v>37</v>
      </c>
      <c r="AB6047" t="s">
        <v>150</v>
      </c>
      <c r="AD6047" t="s">
        <v>132</v>
      </c>
      <c r="AE6047" t="s">
        <v>869</v>
      </c>
      <c r="AF6047">
        <v>2022</v>
      </c>
    </row>
    <row r="6048" spans="1:32" x14ac:dyDescent="0.25">
      <c r="A6048" t="s">
        <v>29</v>
      </c>
      <c r="B6048" t="s">
        <v>62</v>
      </c>
      <c r="C6048" t="s">
        <v>63</v>
      </c>
      <c r="D6048" t="s">
        <v>64</v>
      </c>
      <c r="E6048">
        <f>_xlfn.XLOOKUP(Table1[[#This Row],[Location]],'Location analysis'!A:A,'Location analysis'!B:B)</f>
        <v>40.091900000000003</v>
      </c>
      <c r="F6048">
        <f>_xlfn.XLOOKUP(Table1[[#This Row],[Location]],'Location analysis'!A:A,'Location analysis'!C:C)</f>
        <v>-74.358699999999999</v>
      </c>
      <c r="G6048" t="s">
        <v>251</v>
      </c>
      <c r="H6048" t="s">
        <v>43</v>
      </c>
      <c r="I6048">
        <v>15547030250</v>
      </c>
      <c r="J6048" t="s">
        <v>868</v>
      </c>
      <c r="K6048" t="s">
        <v>51</v>
      </c>
      <c r="L6048">
        <v>124</v>
      </c>
      <c r="M6048">
        <v>1.5</v>
      </c>
      <c r="N6048">
        <v>1</v>
      </c>
      <c r="O6048">
        <v>124</v>
      </c>
      <c r="P6048">
        <v>1.5</v>
      </c>
      <c r="Q6048">
        <v>1</v>
      </c>
      <c r="R6048">
        <v>1.5</v>
      </c>
      <c r="S6048">
        <v>1.5</v>
      </c>
      <c r="T6048" s="1">
        <v>44792</v>
      </c>
      <c r="U6048" t="str">
        <f t="shared" si="470"/>
        <v>CheezIt - Double Cheese</v>
      </c>
      <c r="V6048" t="str">
        <f t="shared" si="471"/>
        <v>Food</v>
      </c>
      <c r="W6048" t="s">
        <v>43</v>
      </c>
      <c r="X6048" t="b">
        <f t="shared" si="473"/>
        <v>1</v>
      </c>
      <c r="Y6048">
        <f t="shared" si="472"/>
        <v>1.5</v>
      </c>
      <c r="Z6048" s="2">
        <f t="shared" si="474"/>
        <v>1</v>
      </c>
      <c r="AA6048" t="s">
        <v>193</v>
      </c>
      <c r="AB6048" t="s">
        <v>252</v>
      </c>
      <c r="AD6048" t="s">
        <v>132</v>
      </c>
      <c r="AE6048" t="s">
        <v>869</v>
      </c>
      <c r="AF6048">
        <v>2022</v>
      </c>
    </row>
    <row r="6049" spans="1:32" x14ac:dyDescent="0.25">
      <c r="A6049" t="s">
        <v>29</v>
      </c>
      <c r="B6049" t="s">
        <v>62</v>
      </c>
      <c r="C6049" t="s">
        <v>63</v>
      </c>
      <c r="D6049" t="s">
        <v>64</v>
      </c>
      <c r="E6049">
        <f>_xlfn.XLOOKUP(Table1[[#This Row],[Location]],'Location analysis'!A:A,'Location analysis'!B:B)</f>
        <v>40.091900000000003</v>
      </c>
      <c r="F6049">
        <f>_xlfn.XLOOKUP(Table1[[#This Row],[Location]],'Location analysis'!A:A,'Location analysis'!C:C)</f>
        <v>-74.358699999999999</v>
      </c>
      <c r="G6049" t="s">
        <v>197</v>
      </c>
      <c r="H6049" t="s">
        <v>43</v>
      </c>
      <c r="I6049">
        <v>15547028509</v>
      </c>
      <c r="J6049" t="s">
        <v>868</v>
      </c>
      <c r="K6049" t="s">
        <v>51</v>
      </c>
      <c r="L6049">
        <v>114</v>
      </c>
      <c r="M6049">
        <v>1.5</v>
      </c>
      <c r="N6049">
        <v>1</v>
      </c>
      <c r="O6049">
        <v>114</v>
      </c>
      <c r="P6049">
        <v>1.5</v>
      </c>
      <c r="Q6049">
        <v>1</v>
      </c>
      <c r="R6049">
        <v>1.5</v>
      </c>
      <c r="S6049">
        <v>1.5</v>
      </c>
      <c r="T6049" s="1">
        <v>44792</v>
      </c>
      <c r="U6049" t="str">
        <f t="shared" si="470"/>
        <v>Miss Vickie's Potato Chip - Smokehouse BBQ</v>
      </c>
      <c r="V6049" t="str">
        <f t="shared" si="471"/>
        <v>Food</v>
      </c>
      <c r="W6049" t="s">
        <v>43</v>
      </c>
      <c r="X6049" t="b">
        <f t="shared" si="473"/>
        <v>1</v>
      </c>
      <c r="Y6049">
        <f t="shared" si="472"/>
        <v>1.5</v>
      </c>
      <c r="Z6049" s="2">
        <f t="shared" si="474"/>
        <v>1</v>
      </c>
      <c r="AA6049" t="s">
        <v>58</v>
      </c>
      <c r="AB6049" t="s">
        <v>198</v>
      </c>
      <c r="AD6049" t="s">
        <v>132</v>
      </c>
      <c r="AE6049" t="s">
        <v>869</v>
      </c>
      <c r="AF6049">
        <v>2022</v>
      </c>
    </row>
    <row r="6050" spans="1:32" x14ac:dyDescent="0.25">
      <c r="A6050" t="s">
        <v>29</v>
      </c>
      <c r="B6050" t="s">
        <v>62</v>
      </c>
      <c r="C6050" t="s">
        <v>63</v>
      </c>
      <c r="D6050" t="s">
        <v>64</v>
      </c>
      <c r="E6050">
        <f>_xlfn.XLOOKUP(Table1[[#This Row],[Location]],'Location analysis'!A:A,'Location analysis'!B:B)</f>
        <v>40.091900000000003</v>
      </c>
      <c r="F6050">
        <f>_xlfn.XLOOKUP(Table1[[#This Row],[Location]],'Location analysis'!A:A,'Location analysis'!C:C)</f>
        <v>-74.358699999999999</v>
      </c>
      <c r="G6050" t="s">
        <v>81</v>
      </c>
      <c r="H6050" t="s">
        <v>43</v>
      </c>
      <c r="I6050">
        <v>15547032968</v>
      </c>
      <c r="J6050" t="s">
        <v>868</v>
      </c>
      <c r="K6050" t="s">
        <v>51</v>
      </c>
      <c r="L6050">
        <v>136</v>
      </c>
      <c r="M6050">
        <v>1.75</v>
      </c>
      <c r="N6050">
        <v>1</v>
      </c>
      <c r="O6050">
        <v>136</v>
      </c>
      <c r="P6050">
        <v>1.75</v>
      </c>
      <c r="Q6050">
        <v>1</v>
      </c>
      <c r="R6050">
        <v>1.75</v>
      </c>
      <c r="S6050">
        <v>1.75</v>
      </c>
      <c r="T6050" s="1">
        <v>44792</v>
      </c>
      <c r="U6050" t="str">
        <f t="shared" si="470"/>
        <v>KitKat - Crisp Wafers</v>
      </c>
      <c r="V6050" t="str">
        <f t="shared" si="471"/>
        <v>Food</v>
      </c>
      <c r="W6050" t="s">
        <v>43</v>
      </c>
      <c r="X6050" t="b">
        <f t="shared" si="473"/>
        <v>1</v>
      </c>
      <c r="Y6050">
        <f t="shared" si="472"/>
        <v>1.75</v>
      </c>
      <c r="Z6050" s="2">
        <f t="shared" si="474"/>
        <v>1.1666666666666667</v>
      </c>
      <c r="AA6050" t="s">
        <v>82</v>
      </c>
      <c r="AB6050" t="s">
        <v>83</v>
      </c>
      <c r="AD6050" t="s">
        <v>132</v>
      </c>
      <c r="AE6050" t="s">
        <v>869</v>
      </c>
      <c r="AF6050">
        <v>2022</v>
      </c>
    </row>
    <row r="6051" spans="1:32" x14ac:dyDescent="0.25">
      <c r="A6051" t="s">
        <v>29</v>
      </c>
      <c r="B6051" t="s">
        <v>394</v>
      </c>
      <c r="C6051" t="s">
        <v>395</v>
      </c>
      <c r="D6051" t="s">
        <v>396</v>
      </c>
      <c r="E6051">
        <f>_xlfn.XLOOKUP(Table1[[#This Row],[Location]],'Location analysis'!A:A,'Location analysis'!B:B)</f>
        <v>40.416893999999999</v>
      </c>
      <c r="F6051">
        <f>_xlfn.XLOOKUP(Table1[[#This Row],[Location]],'Location analysis'!A:A,'Location analysis'!C:C)</f>
        <v>-74.420399000000003</v>
      </c>
      <c r="G6051" t="s">
        <v>463</v>
      </c>
      <c r="H6051" t="s">
        <v>34</v>
      </c>
      <c r="I6051">
        <v>15547116385</v>
      </c>
      <c r="J6051" t="s">
        <v>868</v>
      </c>
      <c r="K6051" t="s">
        <v>51</v>
      </c>
      <c r="L6051">
        <v>148</v>
      </c>
      <c r="M6051">
        <v>3</v>
      </c>
      <c r="N6051">
        <v>1</v>
      </c>
      <c r="O6051">
        <v>148</v>
      </c>
      <c r="P6051">
        <v>3</v>
      </c>
      <c r="Q6051">
        <v>1</v>
      </c>
      <c r="R6051">
        <v>3</v>
      </c>
      <c r="S6051">
        <v>3</v>
      </c>
      <c r="T6051" s="1">
        <v>44792</v>
      </c>
      <c r="U6051" t="str">
        <f t="shared" si="470"/>
        <v>Starbucks Refresher - Real Coconut Water</v>
      </c>
      <c r="V6051" t="str">
        <f t="shared" si="471"/>
        <v>Carbonated</v>
      </c>
      <c r="W6051" t="s">
        <v>34</v>
      </c>
      <c r="X6051" t="b">
        <f t="shared" si="473"/>
        <v>1</v>
      </c>
      <c r="Y6051">
        <f t="shared" si="472"/>
        <v>3</v>
      </c>
      <c r="Z6051" s="2">
        <f t="shared" si="474"/>
        <v>2</v>
      </c>
      <c r="AA6051" t="s">
        <v>464</v>
      </c>
      <c r="AB6051" t="s">
        <v>465</v>
      </c>
      <c r="AD6051" t="s">
        <v>132</v>
      </c>
      <c r="AE6051" t="s">
        <v>869</v>
      </c>
      <c r="AF6051">
        <v>2022</v>
      </c>
    </row>
    <row r="6052" spans="1:32" x14ac:dyDescent="0.25">
      <c r="A6052" t="s">
        <v>29</v>
      </c>
      <c r="B6052" t="s">
        <v>394</v>
      </c>
      <c r="C6052" t="s">
        <v>395</v>
      </c>
      <c r="D6052" t="s">
        <v>396</v>
      </c>
      <c r="E6052">
        <f>_xlfn.XLOOKUP(Table1[[#This Row],[Location]],'Location analysis'!A:A,'Location analysis'!B:B)</f>
        <v>40.416893999999999</v>
      </c>
      <c r="F6052">
        <f>_xlfn.XLOOKUP(Table1[[#This Row],[Location]],'Location analysis'!A:A,'Location analysis'!C:C)</f>
        <v>-74.420399000000003</v>
      </c>
      <c r="G6052" t="s">
        <v>154</v>
      </c>
      <c r="H6052" t="s">
        <v>43</v>
      </c>
      <c r="I6052">
        <v>15547123739</v>
      </c>
      <c r="J6052" t="s">
        <v>868</v>
      </c>
      <c r="K6052" t="s">
        <v>51</v>
      </c>
      <c r="L6052">
        <v>110</v>
      </c>
      <c r="M6052">
        <v>1.5</v>
      </c>
      <c r="N6052">
        <v>1</v>
      </c>
      <c r="O6052">
        <v>110</v>
      </c>
      <c r="P6052">
        <v>1.5</v>
      </c>
      <c r="Q6052">
        <v>1</v>
      </c>
      <c r="R6052">
        <v>1.5</v>
      </c>
      <c r="S6052">
        <v>1.5</v>
      </c>
      <c r="T6052" s="1">
        <v>44792</v>
      </c>
      <c r="U6052" t="str">
        <f t="shared" si="470"/>
        <v>SunChips Multigrain - Harvest Cheddar</v>
      </c>
      <c r="V6052" t="str">
        <f t="shared" si="471"/>
        <v>Food</v>
      </c>
      <c r="W6052" t="s">
        <v>43</v>
      </c>
      <c r="X6052" t="b">
        <f t="shared" si="473"/>
        <v>1</v>
      </c>
      <c r="Y6052">
        <f t="shared" si="472"/>
        <v>1.5</v>
      </c>
      <c r="Z6052" s="2">
        <f t="shared" si="474"/>
        <v>1</v>
      </c>
      <c r="AA6052" t="s">
        <v>129</v>
      </c>
      <c r="AB6052" t="s">
        <v>155</v>
      </c>
      <c r="AD6052" t="s">
        <v>132</v>
      </c>
      <c r="AE6052" t="s">
        <v>869</v>
      </c>
      <c r="AF6052">
        <v>2022</v>
      </c>
    </row>
    <row r="6053" spans="1:32" x14ac:dyDescent="0.25">
      <c r="A6053" t="s">
        <v>29</v>
      </c>
      <c r="B6053" t="s">
        <v>62</v>
      </c>
      <c r="C6053" t="s">
        <v>63</v>
      </c>
      <c r="D6053" t="s">
        <v>64</v>
      </c>
      <c r="E6053">
        <f>_xlfn.XLOOKUP(Table1[[#This Row],[Location]],'Location analysis'!A:A,'Location analysis'!B:B)</f>
        <v>40.091900000000003</v>
      </c>
      <c r="F6053">
        <f>_xlfn.XLOOKUP(Table1[[#This Row],[Location]],'Location analysis'!A:A,'Location analysis'!C:C)</f>
        <v>-74.358699999999999</v>
      </c>
      <c r="G6053" t="s">
        <v>192</v>
      </c>
      <c r="H6053" t="s">
        <v>43</v>
      </c>
      <c r="I6053">
        <v>15547177298</v>
      </c>
      <c r="J6053" t="s">
        <v>868</v>
      </c>
      <c r="K6053" t="s">
        <v>51</v>
      </c>
      <c r="L6053">
        <v>122</v>
      </c>
      <c r="M6053">
        <v>1.5</v>
      </c>
      <c r="N6053">
        <v>1</v>
      </c>
      <c r="O6053">
        <v>122</v>
      </c>
      <c r="P6053">
        <v>1.5</v>
      </c>
      <c r="Q6053">
        <v>1</v>
      </c>
      <c r="R6053">
        <v>1.5</v>
      </c>
      <c r="S6053">
        <v>1.5</v>
      </c>
      <c r="T6053" s="1">
        <v>44792</v>
      </c>
      <c r="U6053" t="str">
        <f t="shared" si="470"/>
        <v>CheezIt - Original</v>
      </c>
      <c r="V6053" t="str">
        <f t="shared" si="471"/>
        <v>Food</v>
      </c>
      <c r="W6053" t="s">
        <v>43</v>
      </c>
      <c r="X6053" t="b">
        <f t="shared" si="473"/>
        <v>1</v>
      </c>
      <c r="Y6053">
        <f t="shared" si="472"/>
        <v>1.5</v>
      </c>
      <c r="Z6053" s="2">
        <f t="shared" si="474"/>
        <v>1</v>
      </c>
      <c r="AA6053" t="s">
        <v>193</v>
      </c>
      <c r="AB6053" t="s">
        <v>150</v>
      </c>
      <c r="AD6053" t="s">
        <v>132</v>
      </c>
      <c r="AE6053" t="s">
        <v>869</v>
      </c>
      <c r="AF6053">
        <v>2022</v>
      </c>
    </row>
    <row r="6054" spans="1:32" x14ac:dyDescent="0.25">
      <c r="A6054" t="s">
        <v>29</v>
      </c>
      <c r="B6054" t="s">
        <v>394</v>
      </c>
      <c r="C6054" t="s">
        <v>395</v>
      </c>
      <c r="D6054" t="s">
        <v>396</v>
      </c>
      <c r="E6054">
        <f>_xlfn.XLOOKUP(Table1[[#This Row],[Location]],'Location analysis'!A:A,'Location analysis'!B:B)</f>
        <v>40.416893999999999</v>
      </c>
      <c r="F6054">
        <f>_xlfn.XLOOKUP(Table1[[#This Row],[Location]],'Location analysis'!A:A,'Location analysis'!C:C)</f>
        <v>-74.420399000000003</v>
      </c>
      <c r="G6054" t="s">
        <v>463</v>
      </c>
      <c r="H6054" t="s">
        <v>34</v>
      </c>
      <c r="I6054">
        <v>15547244316</v>
      </c>
      <c r="J6054" t="s">
        <v>868</v>
      </c>
      <c r="K6054" t="s">
        <v>51</v>
      </c>
      <c r="L6054">
        <v>148</v>
      </c>
      <c r="M6054">
        <v>3</v>
      </c>
      <c r="N6054">
        <v>1</v>
      </c>
      <c r="O6054">
        <v>148</v>
      </c>
      <c r="P6054">
        <v>3</v>
      </c>
      <c r="Q6054">
        <v>1</v>
      </c>
      <c r="R6054">
        <v>3</v>
      </c>
      <c r="S6054">
        <v>3</v>
      </c>
      <c r="T6054" s="1">
        <v>44792</v>
      </c>
      <c r="U6054" t="str">
        <f t="shared" si="470"/>
        <v>Starbucks Refresher - Real Coconut Water</v>
      </c>
      <c r="V6054" t="str">
        <f t="shared" si="471"/>
        <v>Carbonated</v>
      </c>
      <c r="W6054" t="s">
        <v>34</v>
      </c>
      <c r="X6054" t="b">
        <f t="shared" si="473"/>
        <v>1</v>
      </c>
      <c r="Y6054">
        <f t="shared" si="472"/>
        <v>3</v>
      </c>
      <c r="Z6054" s="2">
        <f t="shared" si="474"/>
        <v>2</v>
      </c>
      <c r="AA6054" t="s">
        <v>464</v>
      </c>
      <c r="AB6054" t="s">
        <v>465</v>
      </c>
      <c r="AD6054" t="s">
        <v>132</v>
      </c>
      <c r="AE6054" t="s">
        <v>869</v>
      </c>
      <c r="AF6054">
        <v>2022</v>
      </c>
    </row>
    <row r="6055" spans="1:32" x14ac:dyDescent="0.25">
      <c r="A6055" t="s">
        <v>29</v>
      </c>
      <c r="B6055" t="s">
        <v>394</v>
      </c>
      <c r="C6055" t="s">
        <v>395</v>
      </c>
      <c r="D6055" t="s">
        <v>396</v>
      </c>
      <c r="E6055">
        <f>_xlfn.XLOOKUP(Table1[[#This Row],[Location]],'Location analysis'!A:A,'Location analysis'!B:B)</f>
        <v>40.416893999999999</v>
      </c>
      <c r="F6055">
        <f>_xlfn.XLOOKUP(Table1[[#This Row],[Location]],'Location analysis'!A:A,'Location analysis'!C:C)</f>
        <v>-74.420399000000003</v>
      </c>
      <c r="G6055" t="s">
        <v>154</v>
      </c>
      <c r="H6055" t="s">
        <v>43</v>
      </c>
      <c r="I6055">
        <v>15547250124</v>
      </c>
      <c r="J6055" t="s">
        <v>868</v>
      </c>
      <c r="K6055" t="s">
        <v>51</v>
      </c>
      <c r="L6055">
        <v>110</v>
      </c>
      <c r="M6055">
        <v>1.5</v>
      </c>
      <c r="N6055">
        <v>1</v>
      </c>
      <c r="O6055">
        <v>110</v>
      </c>
      <c r="P6055">
        <v>1.5</v>
      </c>
      <c r="Q6055">
        <v>1</v>
      </c>
      <c r="R6055">
        <v>1.5</v>
      </c>
      <c r="S6055">
        <v>1.5</v>
      </c>
      <c r="T6055" s="1">
        <v>44792</v>
      </c>
      <c r="U6055" t="str">
        <f t="shared" si="470"/>
        <v>SunChips Multigrain - Harvest Cheddar</v>
      </c>
      <c r="V6055" t="str">
        <f t="shared" si="471"/>
        <v>Food</v>
      </c>
      <c r="W6055" t="s">
        <v>43</v>
      </c>
      <c r="X6055" t="b">
        <f t="shared" si="473"/>
        <v>1</v>
      </c>
      <c r="Y6055">
        <f t="shared" si="472"/>
        <v>1.5</v>
      </c>
      <c r="Z6055" s="2">
        <f t="shared" si="474"/>
        <v>1</v>
      </c>
      <c r="AA6055" t="s">
        <v>129</v>
      </c>
      <c r="AB6055" t="s">
        <v>155</v>
      </c>
      <c r="AD6055" t="s">
        <v>132</v>
      </c>
      <c r="AE6055" t="s">
        <v>869</v>
      </c>
      <c r="AF6055">
        <v>2022</v>
      </c>
    </row>
    <row r="6056" spans="1:32" x14ac:dyDescent="0.25">
      <c r="A6056" t="s">
        <v>29</v>
      </c>
      <c r="B6056" t="s">
        <v>30</v>
      </c>
      <c r="C6056" t="s">
        <v>31</v>
      </c>
      <c r="D6056" t="s">
        <v>32</v>
      </c>
      <c r="E6056">
        <f>_xlfn.XLOOKUP(Table1[[#This Row],[Location]],'Location analysis'!A:A,'Location analysis'!B:B)</f>
        <v>40.423690999999998</v>
      </c>
      <c r="F6056">
        <f>_xlfn.XLOOKUP(Table1[[#This Row],[Location]],'Location analysis'!A:A,'Location analysis'!C:C)</f>
        <v>-74.380831999999998</v>
      </c>
      <c r="G6056" t="s">
        <v>137</v>
      </c>
      <c r="H6056" t="s">
        <v>97</v>
      </c>
      <c r="I6056">
        <v>15547536310</v>
      </c>
      <c r="J6056" t="s">
        <v>868</v>
      </c>
      <c r="K6056" t="s">
        <v>51</v>
      </c>
      <c r="L6056">
        <v>143</v>
      </c>
      <c r="M6056">
        <v>2</v>
      </c>
      <c r="N6056">
        <v>1</v>
      </c>
      <c r="O6056">
        <v>143</v>
      </c>
      <c r="P6056">
        <v>2</v>
      </c>
      <c r="Q6056">
        <v>1</v>
      </c>
      <c r="R6056">
        <v>2</v>
      </c>
      <c r="S6056">
        <v>2</v>
      </c>
      <c r="T6056" s="1">
        <v>44792</v>
      </c>
      <c r="U6056" t="str">
        <f t="shared" si="470"/>
        <v>Poland Springs Water</v>
      </c>
      <c r="V6056" t="str">
        <f t="shared" si="471"/>
        <v>Water</v>
      </c>
      <c r="W6056" t="s">
        <v>97</v>
      </c>
      <c r="X6056" t="b">
        <f t="shared" si="473"/>
        <v>1</v>
      </c>
      <c r="Y6056">
        <f t="shared" si="472"/>
        <v>2</v>
      </c>
      <c r="Z6056" s="2">
        <f t="shared" si="474"/>
        <v>1.3333333333333333</v>
      </c>
      <c r="AA6056" t="s">
        <v>137</v>
      </c>
      <c r="AD6056" t="s">
        <v>132</v>
      </c>
      <c r="AE6056" t="s">
        <v>869</v>
      </c>
      <c r="AF6056">
        <v>2022</v>
      </c>
    </row>
    <row r="6057" spans="1:32" x14ac:dyDescent="0.25">
      <c r="A6057" t="s">
        <v>29</v>
      </c>
      <c r="B6057" t="s">
        <v>62</v>
      </c>
      <c r="C6057" t="s">
        <v>63</v>
      </c>
      <c r="D6057" t="s">
        <v>64</v>
      </c>
      <c r="E6057">
        <f>_xlfn.XLOOKUP(Table1[[#This Row],[Location]],'Location analysis'!A:A,'Location analysis'!B:B)</f>
        <v>40.091900000000003</v>
      </c>
      <c r="F6057">
        <f>_xlfn.XLOOKUP(Table1[[#This Row],[Location]],'Location analysis'!A:A,'Location analysis'!C:C)</f>
        <v>-74.358699999999999</v>
      </c>
      <c r="G6057" t="s">
        <v>182</v>
      </c>
      <c r="H6057" t="s">
        <v>34</v>
      </c>
      <c r="I6057">
        <v>15547723780</v>
      </c>
      <c r="J6057" t="s">
        <v>868</v>
      </c>
      <c r="K6057" t="s">
        <v>36</v>
      </c>
      <c r="L6057">
        <v>141</v>
      </c>
      <c r="M6057">
        <v>1.5</v>
      </c>
      <c r="N6057">
        <v>1</v>
      </c>
      <c r="O6057">
        <v>141</v>
      </c>
      <c r="P6057">
        <v>1.5</v>
      </c>
      <c r="Q6057">
        <v>1</v>
      </c>
      <c r="R6057">
        <v>1.5</v>
      </c>
      <c r="S6057">
        <v>1.5</v>
      </c>
      <c r="T6057" s="1">
        <v>44792</v>
      </c>
      <c r="U6057" t="str">
        <f t="shared" si="470"/>
        <v>Coca Cola - Zero Sugar</v>
      </c>
      <c r="V6057" t="str">
        <f t="shared" si="471"/>
        <v>Carbonated</v>
      </c>
      <c r="W6057" t="s">
        <v>34</v>
      </c>
      <c r="X6057" t="b">
        <f t="shared" si="473"/>
        <v>1</v>
      </c>
      <c r="Y6057">
        <f t="shared" si="472"/>
        <v>1.5</v>
      </c>
      <c r="Z6057" s="2">
        <f t="shared" si="474"/>
        <v>1</v>
      </c>
      <c r="AA6057" t="s">
        <v>183</v>
      </c>
      <c r="AB6057" t="s">
        <v>184</v>
      </c>
      <c r="AD6057" t="s">
        <v>132</v>
      </c>
      <c r="AE6057" t="s">
        <v>869</v>
      </c>
      <c r="AF6057">
        <v>2022</v>
      </c>
    </row>
    <row r="6058" spans="1:32" x14ac:dyDescent="0.25">
      <c r="A6058" t="s">
        <v>29</v>
      </c>
      <c r="B6058" t="s">
        <v>62</v>
      </c>
      <c r="C6058" t="s">
        <v>63</v>
      </c>
      <c r="D6058" t="s">
        <v>64</v>
      </c>
      <c r="E6058">
        <f>_xlfn.XLOOKUP(Table1[[#This Row],[Location]],'Location analysis'!A:A,'Location analysis'!B:B)</f>
        <v>40.091900000000003</v>
      </c>
      <c r="F6058">
        <f>_xlfn.XLOOKUP(Table1[[#This Row],[Location]],'Location analysis'!A:A,'Location analysis'!C:C)</f>
        <v>-74.358699999999999</v>
      </c>
      <c r="G6058" t="s">
        <v>870</v>
      </c>
      <c r="H6058" t="s">
        <v>49</v>
      </c>
      <c r="I6058">
        <v>15547821700</v>
      </c>
      <c r="J6058" t="s">
        <v>868</v>
      </c>
      <c r="K6058" t="s">
        <v>51</v>
      </c>
      <c r="L6058">
        <v>148</v>
      </c>
      <c r="M6058">
        <v>2.5</v>
      </c>
      <c r="N6058">
        <v>1</v>
      </c>
      <c r="O6058">
        <v>148</v>
      </c>
      <c r="P6058">
        <v>2.5</v>
      </c>
      <c r="Q6058">
        <v>1</v>
      </c>
      <c r="R6058">
        <v>2.5</v>
      </c>
      <c r="S6058">
        <v>2.5</v>
      </c>
      <c r="T6058" s="1">
        <v>44792</v>
      </c>
      <c r="U6058" t="str">
        <f t="shared" si="470"/>
        <v>Zevia Organic Tea - Peach</v>
      </c>
      <c r="V6058" t="str">
        <f t="shared" si="471"/>
        <v>Non Carbonated</v>
      </c>
      <c r="W6058" t="s">
        <v>49</v>
      </c>
      <c r="X6058" t="b">
        <f t="shared" si="473"/>
        <v>1</v>
      </c>
      <c r="Y6058">
        <f t="shared" si="472"/>
        <v>2.5</v>
      </c>
      <c r="Z6058" s="2">
        <f t="shared" si="474"/>
        <v>1.6666666666666667</v>
      </c>
      <c r="AA6058" t="s">
        <v>871</v>
      </c>
      <c r="AB6058" t="s">
        <v>751</v>
      </c>
      <c r="AD6058" t="s">
        <v>132</v>
      </c>
      <c r="AE6058" t="s">
        <v>869</v>
      </c>
      <c r="AF6058">
        <v>2022</v>
      </c>
    </row>
    <row r="6059" spans="1:32" x14ac:dyDescent="0.25">
      <c r="A6059" t="s">
        <v>29</v>
      </c>
      <c r="B6059" t="s">
        <v>30</v>
      </c>
      <c r="C6059" t="s">
        <v>31</v>
      </c>
      <c r="D6059" t="s">
        <v>32</v>
      </c>
      <c r="E6059">
        <f>_xlfn.XLOOKUP(Table1[[#This Row],[Location]],'Location analysis'!A:A,'Location analysis'!B:B)</f>
        <v>40.423690999999998</v>
      </c>
      <c r="F6059">
        <f>_xlfn.XLOOKUP(Table1[[#This Row],[Location]],'Location analysis'!A:A,'Location analysis'!C:C)</f>
        <v>-74.380831999999998</v>
      </c>
      <c r="G6059" t="s">
        <v>738</v>
      </c>
      <c r="H6059" t="s">
        <v>34</v>
      </c>
      <c r="I6059">
        <v>15548206617</v>
      </c>
      <c r="J6059" t="s">
        <v>868</v>
      </c>
      <c r="K6059" t="s">
        <v>51</v>
      </c>
      <c r="L6059">
        <v>141</v>
      </c>
      <c r="M6059">
        <v>2</v>
      </c>
      <c r="N6059">
        <v>1</v>
      </c>
      <c r="O6059">
        <v>141</v>
      </c>
      <c r="P6059">
        <v>2</v>
      </c>
      <c r="Q6059">
        <v>1</v>
      </c>
      <c r="R6059">
        <v>2</v>
      </c>
      <c r="S6059">
        <v>2</v>
      </c>
      <c r="T6059" s="1">
        <v>44792</v>
      </c>
      <c r="U6059" t="str">
        <f t="shared" si="470"/>
        <v>Coca Cola - Regular</v>
      </c>
      <c r="V6059" t="str">
        <f t="shared" si="471"/>
        <v>Carbonated</v>
      </c>
      <c r="W6059" t="s">
        <v>34</v>
      </c>
      <c r="X6059" t="b">
        <f t="shared" si="473"/>
        <v>1</v>
      </c>
      <c r="Y6059">
        <f t="shared" si="472"/>
        <v>2</v>
      </c>
      <c r="Z6059" s="2">
        <f t="shared" si="474"/>
        <v>1.3333333333333333</v>
      </c>
      <c r="AA6059" t="s">
        <v>183</v>
      </c>
      <c r="AB6059" t="s">
        <v>739</v>
      </c>
      <c r="AD6059" t="s">
        <v>132</v>
      </c>
      <c r="AE6059" t="s">
        <v>869</v>
      </c>
      <c r="AF6059">
        <v>2022</v>
      </c>
    </row>
    <row r="6060" spans="1:32" x14ac:dyDescent="0.25">
      <c r="A6060" t="s">
        <v>29</v>
      </c>
      <c r="B6060" t="s">
        <v>394</v>
      </c>
      <c r="C6060" t="s">
        <v>395</v>
      </c>
      <c r="D6060" t="s">
        <v>396</v>
      </c>
      <c r="E6060">
        <f>_xlfn.XLOOKUP(Table1[[#This Row],[Location]],'Location analysis'!A:A,'Location analysis'!B:B)</f>
        <v>40.416893999999999</v>
      </c>
      <c r="F6060">
        <f>_xlfn.XLOOKUP(Table1[[#This Row],[Location]],'Location analysis'!A:A,'Location analysis'!C:C)</f>
        <v>-74.420399000000003</v>
      </c>
      <c r="G6060" t="s">
        <v>664</v>
      </c>
      <c r="H6060" t="s">
        <v>49</v>
      </c>
      <c r="I6060">
        <v>15548235844</v>
      </c>
      <c r="J6060" t="s">
        <v>868</v>
      </c>
      <c r="K6060" t="s">
        <v>36</v>
      </c>
      <c r="L6060">
        <v>143</v>
      </c>
      <c r="M6060">
        <v>2.75</v>
      </c>
      <c r="N6060">
        <v>1</v>
      </c>
      <c r="O6060">
        <v>143</v>
      </c>
      <c r="P6060">
        <v>2.75</v>
      </c>
      <c r="Q6060">
        <v>1</v>
      </c>
      <c r="R6060">
        <v>2.75</v>
      </c>
      <c r="S6060">
        <v>2.75</v>
      </c>
      <c r="T6060" s="1">
        <v>44792</v>
      </c>
      <c r="U6060" t="str">
        <f t="shared" si="470"/>
        <v>BodyArmor  LYTE - Blueberry Pomegranate</v>
      </c>
      <c r="V6060" t="str">
        <f t="shared" si="471"/>
        <v>Non Carbonated</v>
      </c>
      <c r="W6060" t="s">
        <v>49</v>
      </c>
      <c r="X6060" t="b">
        <f t="shared" si="473"/>
        <v>1</v>
      </c>
      <c r="Y6060">
        <f t="shared" si="472"/>
        <v>2.75</v>
      </c>
      <c r="Z6060" s="2">
        <f t="shared" si="474"/>
        <v>1.8333333333333333</v>
      </c>
      <c r="AA6060" t="s">
        <v>665</v>
      </c>
      <c r="AB6060" t="s">
        <v>666</v>
      </c>
      <c r="AD6060" t="s">
        <v>132</v>
      </c>
      <c r="AE6060" t="s">
        <v>869</v>
      </c>
      <c r="AF6060">
        <v>2022</v>
      </c>
    </row>
    <row r="6061" spans="1:32" x14ac:dyDescent="0.25">
      <c r="A6061" t="s">
        <v>29</v>
      </c>
      <c r="B6061" t="s">
        <v>62</v>
      </c>
      <c r="C6061" t="s">
        <v>63</v>
      </c>
      <c r="D6061" t="s">
        <v>64</v>
      </c>
      <c r="E6061">
        <f>_xlfn.XLOOKUP(Table1[[#This Row],[Location]],'Location analysis'!A:A,'Location analysis'!B:B)</f>
        <v>40.091900000000003</v>
      </c>
      <c r="F6061">
        <f>_xlfn.XLOOKUP(Table1[[#This Row],[Location]],'Location analysis'!A:A,'Location analysis'!C:C)</f>
        <v>-74.358699999999999</v>
      </c>
      <c r="G6061" t="s">
        <v>81</v>
      </c>
      <c r="H6061" t="s">
        <v>43</v>
      </c>
      <c r="I6061">
        <v>15548248275</v>
      </c>
      <c r="J6061" t="s">
        <v>868</v>
      </c>
      <c r="K6061" t="s">
        <v>51</v>
      </c>
      <c r="L6061">
        <v>136</v>
      </c>
      <c r="M6061">
        <v>1.75</v>
      </c>
      <c r="N6061">
        <v>1</v>
      </c>
      <c r="O6061">
        <v>136</v>
      </c>
      <c r="P6061">
        <v>1.75</v>
      </c>
      <c r="Q6061">
        <v>1</v>
      </c>
      <c r="R6061">
        <v>1.75</v>
      </c>
      <c r="S6061">
        <v>1.75</v>
      </c>
      <c r="T6061" s="1">
        <v>44792</v>
      </c>
      <c r="U6061" t="str">
        <f t="shared" si="470"/>
        <v>KitKat - Crisp Wafers</v>
      </c>
      <c r="V6061" t="str">
        <f t="shared" si="471"/>
        <v>Food</v>
      </c>
      <c r="W6061" t="s">
        <v>43</v>
      </c>
      <c r="X6061" t="b">
        <f t="shared" si="473"/>
        <v>1</v>
      </c>
      <c r="Y6061">
        <f t="shared" si="472"/>
        <v>1.75</v>
      </c>
      <c r="Z6061" s="2">
        <f t="shared" si="474"/>
        <v>1.1666666666666667</v>
      </c>
      <c r="AA6061" t="s">
        <v>82</v>
      </c>
      <c r="AB6061" t="s">
        <v>83</v>
      </c>
      <c r="AD6061" t="s">
        <v>132</v>
      </c>
      <c r="AE6061" t="s">
        <v>869</v>
      </c>
      <c r="AF6061">
        <v>2022</v>
      </c>
    </row>
    <row r="6062" spans="1:32" x14ac:dyDescent="0.25">
      <c r="A6062" t="s">
        <v>29</v>
      </c>
      <c r="B6062" t="s">
        <v>67</v>
      </c>
      <c r="C6062" t="s">
        <v>68</v>
      </c>
      <c r="D6062" t="s">
        <v>69</v>
      </c>
      <c r="E6062">
        <f>_xlfn.XLOOKUP(Table1[[#This Row],[Location]],'Location analysis'!A:A,'Location analysis'!B:B)</f>
        <v>40.435699999999997</v>
      </c>
      <c r="F6062">
        <f>_xlfn.XLOOKUP(Table1[[#This Row],[Location]],'Location analysis'!A:A,'Location analysis'!C:C)</f>
        <v>-74.125200000000007</v>
      </c>
      <c r="G6062" t="s">
        <v>185</v>
      </c>
      <c r="H6062" t="s">
        <v>34</v>
      </c>
      <c r="I6062">
        <v>15548474711</v>
      </c>
      <c r="J6062" t="s">
        <v>868</v>
      </c>
      <c r="K6062" t="s">
        <v>36</v>
      </c>
      <c r="L6062">
        <v>148</v>
      </c>
      <c r="M6062">
        <v>3.5</v>
      </c>
      <c r="N6062">
        <v>1</v>
      </c>
      <c r="O6062">
        <v>148</v>
      </c>
      <c r="P6062">
        <v>3.5</v>
      </c>
      <c r="Q6062">
        <v>1</v>
      </c>
      <c r="R6062">
        <v>3.5</v>
      </c>
      <c r="S6062">
        <v>3.5</v>
      </c>
      <c r="T6062" s="1">
        <v>44792</v>
      </c>
      <c r="U6062" t="str">
        <f t="shared" si="470"/>
        <v>Red Bull - Original</v>
      </c>
      <c r="V6062" t="str">
        <f t="shared" si="471"/>
        <v>Carbonated</v>
      </c>
      <c r="W6062" t="s">
        <v>34</v>
      </c>
      <c r="X6062" t="b">
        <f t="shared" si="473"/>
        <v>1</v>
      </c>
      <c r="Y6062">
        <f t="shared" si="472"/>
        <v>3.5</v>
      </c>
      <c r="Z6062" s="2">
        <f t="shared" si="474"/>
        <v>2.3333333333333335</v>
      </c>
      <c r="AA6062" t="s">
        <v>37</v>
      </c>
      <c r="AB6062" t="s">
        <v>150</v>
      </c>
      <c r="AD6062" t="s">
        <v>132</v>
      </c>
      <c r="AE6062" t="s">
        <v>869</v>
      </c>
      <c r="AF6062">
        <v>2022</v>
      </c>
    </row>
    <row r="6063" spans="1:32" x14ac:dyDescent="0.25">
      <c r="A6063" t="s">
        <v>29</v>
      </c>
      <c r="B6063" t="s">
        <v>67</v>
      </c>
      <c r="C6063" t="s">
        <v>68</v>
      </c>
      <c r="D6063" t="s">
        <v>69</v>
      </c>
      <c r="E6063">
        <f>_xlfn.XLOOKUP(Table1[[#This Row],[Location]],'Location analysis'!A:A,'Location analysis'!B:B)</f>
        <v>40.435699999999997</v>
      </c>
      <c r="F6063">
        <f>_xlfn.XLOOKUP(Table1[[#This Row],[Location]],'Location analysis'!A:A,'Location analysis'!C:C)</f>
        <v>-74.125200000000007</v>
      </c>
      <c r="G6063" t="s">
        <v>185</v>
      </c>
      <c r="H6063" t="s">
        <v>34</v>
      </c>
      <c r="I6063">
        <v>15548483893</v>
      </c>
      <c r="J6063" t="s">
        <v>868</v>
      </c>
      <c r="K6063" t="s">
        <v>36</v>
      </c>
      <c r="L6063">
        <v>148</v>
      </c>
      <c r="M6063">
        <v>3.5</v>
      </c>
      <c r="N6063">
        <v>1</v>
      </c>
      <c r="O6063">
        <v>148</v>
      </c>
      <c r="P6063">
        <v>3.5</v>
      </c>
      <c r="Q6063">
        <v>1</v>
      </c>
      <c r="R6063">
        <v>3.5</v>
      </c>
      <c r="S6063">
        <v>3.5</v>
      </c>
      <c r="T6063" s="1">
        <v>44792</v>
      </c>
      <c r="U6063" t="str">
        <f t="shared" si="470"/>
        <v>Red Bull - Original</v>
      </c>
      <c r="V6063" t="str">
        <f t="shared" si="471"/>
        <v>Carbonated</v>
      </c>
      <c r="W6063" t="s">
        <v>34</v>
      </c>
      <c r="X6063" t="b">
        <f t="shared" si="473"/>
        <v>1</v>
      </c>
      <c r="Y6063">
        <f t="shared" si="472"/>
        <v>3.5</v>
      </c>
      <c r="Z6063" s="2">
        <f t="shared" si="474"/>
        <v>2.3333333333333335</v>
      </c>
      <c r="AA6063" t="s">
        <v>37</v>
      </c>
      <c r="AB6063" t="s">
        <v>150</v>
      </c>
      <c r="AD6063" t="s">
        <v>132</v>
      </c>
      <c r="AE6063" t="s">
        <v>869</v>
      </c>
      <c r="AF6063">
        <v>2022</v>
      </c>
    </row>
    <row r="6064" spans="1:32" x14ac:dyDescent="0.25">
      <c r="A6064" t="s">
        <v>29</v>
      </c>
      <c r="B6064" t="s">
        <v>394</v>
      </c>
      <c r="C6064" t="s">
        <v>395</v>
      </c>
      <c r="D6064" t="s">
        <v>396</v>
      </c>
      <c r="E6064">
        <f>_xlfn.XLOOKUP(Table1[[#This Row],[Location]],'Location analysis'!A:A,'Location analysis'!B:B)</f>
        <v>40.416893999999999</v>
      </c>
      <c r="F6064">
        <f>_xlfn.XLOOKUP(Table1[[#This Row],[Location]],'Location analysis'!A:A,'Location analysis'!C:C)</f>
        <v>-74.420399000000003</v>
      </c>
      <c r="G6064" t="s">
        <v>463</v>
      </c>
      <c r="H6064" t="s">
        <v>34</v>
      </c>
      <c r="I6064">
        <v>15548795750</v>
      </c>
      <c r="J6064" t="s">
        <v>868</v>
      </c>
      <c r="K6064" t="s">
        <v>36</v>
      </c>
      <c r="L6064">
        <v>148</v>
      </c>
      <c r="M6064">
        <v>3</v>
      </c>
      <c r="N6064">
        <v>1</v>
      </c>
      <c r="O6064">
        <v>148</v>
      </c>
      <c r="P6064">
        <v>3</v>
      </c>
      <c r="Q6064">
        <v>1</v>
      </c>
      <c r="R6064">
        <v>3</v>
      </c>
      <c r="S6064">
        <v>3</v>
      </c>
      <c r="T6064" s="1">
        <v>44792</v>
      </c>
      <c r="U6064" t="str">
        <f t="shared" si="470"/>
        <v>Starbucks Refresher - Real Coconut Water</v>
      </c>
      <c r="V6064" t="str">
        <f t="shared" si="471"/>
        <v>Carbonated</v>
      </c>
      <c r="W6064" t="s">
        <v>34</v>
      </c>
      <c r="X6064" t="b">
        <f t="shared" si="473"/>
        <v>1</v>
      </c>
      <c r="Y6064">
        <f t="shared" si="472"/>
        <v>3</v>
      </c>
      <c r="Z6064" s="2">
        <f t="shared" si="474"/>
        <v>2</v>
      </c>
      <c r="AA6064" t="s">
        <v>464</v>
      </c>
      <c r="AB6064" t="s">
        <v>465</v>
      </c>
      <c r="AD6064" t="s">
        <v>132</v>
      </c>
      <c r="AE6064" t="s">
        <v>869</v>
      </c>
      <c r="AF6064">
        <v>2022</v>
      </c>
    </row>
    <row r="6065" spans="1:32" x14ac:dyDescent="0.25">
      <c r="A6065" t="s">
        <v>29</v>
      </c>
      <c r="B6065" t="s">
        <v>394</v>
      </c>
      <c r="C6065" t="s">
        <v>395</v>
      </c>
      <c r="D6065" t="s">
        <v>396</v>
      </c>
      <c r="E6065">
        <f>_xlfn.XLOOKUP(Table1[[#This Row],[Location]],'Location analysis'!A:A,'Location analysis'!B:B)</f>
        <v>40.416893999999999</v>
      </c>
      <c r="F6065">
        <f>_xlfn.XLOOKUP(Table1[[#This Row],[Location]],'Location analysis'!A:A,'Location analysis'!C:C)</f>
        <v>-74.420399000000003</v>
      </c>
      <c r="G6065" t="s">
        <v>727</v>
      </c>
      <c r="H6065" t="s">
        <v>43</v>
      </c>
      <c r="I6065">
        <v>15548835892</v>
      </c>
      <c r="J6065" t="s">
        <v>868</v>
      </c>
      <c r="K6065" t="s">
        <v>36</v>
      </c>
      <c r="L6065">
        <v>161</v>
      </c>
      <c r="M6065">
        <v>3</v>
      </c>
      <c r="N6065">
        <v>1</v>
      </c>
      <c r="O6065">
        <v>161</v>
      </c>
      <c r="P6065">
        <v>3</v>
      </c>
      <c r="Q6065">
        <v>1</v>
      </c>
      <c r="R6065">
        <v>3</v>
      </c>
      <c r="S6065">
        <v>7</v>
      </c>
      <c r="T6065" s="1">
        <v>44792</v>
      </c>
      <c r="U6065" t="str">
        <f t="shared" si="470"/>
        <v>Pringles - Cheddar Cheese</v>
      </c>
      <c r="V6065" t="str">
        <f t="shared" si="471"/>
        <v>Food</v>
      </c>
      <c r="W6065" t="s">
        <v>43</v>
      </c>
      <c r="X6065" t="b">
        <f t="shared" si="473"/>
        <v>1</v>
      </c>
      <c r="Y6065">
        <f t="shared" si="472"/>
        <v>3</v>
      </c>
      <c r="Z6065" s="2">
        <f t="shared" si="474"/>
        <v>2</v>
      </c>
      <c r="AA6065" t="s">
        <v>728</v>
      </c>
      <c r="AB6065" t="s">
        <v>233</v>
      </c>
      <c r="AD6065" t="s">
        <v>132</v>
      </c>
      <c r="AE6065" t="s">
        <v>869</v>
      </c>
      <c r="AF6065">
        <v>2022</v>
      </c>
    </row>
    <row r="6066" spans="1:32" x14ac:dyDescent="0.25">
      <c r="A6066" t="s">
        <v>29</v>
      </c>
      <c r="B6066" t="s">
        <v>394</v>
      </c>
      <c r="C6066" t="s">
        <v>395</v>
      </c>
      <c r="D6066" t="s">
        <v>396</v>
      </c>
      <c r="E6066">
        <f>_xlfn.XLOOKUP(Table1[[#This Row],[Location]],'Location analysis'!A:A,'Location analysis'!B:B)</f>
        <v>40.416893999999999</v>
      </c>
      <c r="F6066">
        <f>_xlfn.XLOOKUP(Table1[[#This Row],[Location]],'Location analysis'!A:A,'Location analysis'!C:C)</f>
        <v>-74.420399000000003</v>
      </c>
      <c r="G6066" t="s">
        <v>634</v>
      </c>
      <c r="I6066">
        <v>15548835892</v>
      </c>
      <c r="J6066" t="s">
        <v>868</v>
      </c>
      <c r="K6066" t="s">
        <v>36</v>
      </c>
      <c r="L6066">
        <v>152</v>
      </c>
      <c r="M6066">
        <v>4</v>
      </c>
      <c r="N6066">
        <v>1</v>
      </c>
      <c r="O6066">
        <v>152</v>
      </c>
      <c r="P6066">
        <v>4</v>
      </c>
      <c r="Q6066">
        <v>1</v>
      </c>
      <c r="R6066">
        <v>4</v>
      </c>
      <c r="S6066">
        <v>7</v>
      </c>
      <c r="T6066" s="1">
        <v>44792</v>
      </c>
      <c r="U6066" t="str">
        <f t="shared" si="470"/>
        <v>Oreo Mini - Go Paks</v>
      </c>
      <c r="V6066" t="str">
        <f t="shared" si="471"/>
        <v>Cell is Blank - Dis-regard</v>
      </c>
      <c r="W6066" t="s">
        <v>43</v>
      </c>
      <c r="X6066" t="b">
        <f t="shared" si="473"/>
        <v>1</v>
      </c>
      <c r="Y6066">
        <f t="shared" si="472"/>
        <v>4</v>
      </c>
      <c r="Z6066" s="2">
        <f t="shared" si="474"/>
        <v>2.6666666666666665</v>
      </c>
      <c r="AA6066" t="s">
        <v>635</v>
      </c>
      <c r="AB6066" t="s">
        <v>492</v>
      </c>
      <c r="AD6066" t="s">
        <v>132</v>
      </c>
      <c r="AE6066" t="s">
        <v>869</v>
      </c>
      <c r="AF6066">
        <v>2022</v>
      </c>
    </row>
    <row r="6067" spans="1:32" x14ac:dyDescent="0.25">
      <c r="A6067" t="s">
        <v>29</v>
      </c>
      <c r="B6067" t="s">
        <v>67</v>
      </c>
      <c r="C6067" t="s">
        <v>68</v>
      </c>
      <c r="D6067" t="s">
        <v>69</v>
      </c>
      <c r="E6067">
        <f>_xlfn.XLOOKUP(Table1[[#This Row],[Location]],'Location analysis'!A:A,'Location analysis'!B:B)</f>
        <v>40.435699999999997</v>
      </c>
      <c r="F6067">
        <f>_xlfn.XLOOKUP(Table1[[#This Row],[Location]],'Location analysis'!A:A,'Location analysis'!C:C)</f>
        <v>-74.125200000000007</v>
      </c>
      <c r="G6067" t="s">
        <v>70</v>
      </c>
      <c r="H6067" t="s">
        <v>34</v>
      </c>
      <c r="I6067">
        <v>15548954826</v>
      </c>
      <c r="J6067" t="s">
        <v>868</v>
      </c>
      <c r="K6067" t="s">
        <v>51</v>
      </c>
      <c r="L6067">
        <v>144</v>
      </c>
      <c r="M6067">
        <v>3</v>
      </c>
      <c r="N6067">
        <v>1</v>
      </c>
      <c r="O6067">
        <v>144</v>
      </c>
      <c r="P6067">
        <v>3</v>
      </c>
      <c r="Q6067">
        <v>1</v>
      </c>
      <c r="R6067">
        <v>3</v>
      </c>
      <c r="S6067">
        <v>3</v>
      </c>
      <c r="T6067" s="1">
        <v>44792</v>
      </c>
      <c r="U6067" t="str">
        <f t="shared" si="470"/>
        <v>Monster Energy Original</v>
      </c>
      <c r="V6067" t="str">
        <f t="shared" si="471"/>
        <v>Carbonated</v>
      </c>
      <c r="W6067" t="s">
        <v>34</v>
      </c>
      <c r="X6067" t="b">
        <f t="shared" si="473"/>
        <v>1</v>
      </c>
      <c r="Y6067">
        <f t="shared" si="472"/>
        <v>3</v>
      </c>
      <c r="Z6067" s="2">
        <f t="shared" si="474"/>
        <v>2</v>
      </c>
      <c r="AA6067" t="s">
        <v>70</v>
      </c>
      <c r="AD6067" t="s">
        <v>132</v>
      </c>
      <c r="AE6067" t="s">
        <v>869</v>
      </c>
      <c r="AF6067">
        <v>2022</v>
      </c>
    </row>
    <row r="6068" spans="1:32" x14ac:dyDescent="0.25">
      <c r="A6068" t="s">
        <v>29</v>
      </c>
      <c r="B6068" t="s">
        <v>67</v>
      </c>
      <c r="C6068" t="s">
        <v>68</v>
      </c>
      <c r="D6068" t="s">
        <v>69</v>
      </c>
      <c r="E6068">
        <f>_xlfn.XLOOKUP(Table1[[#This Row],[Location]],'Location analysis'!A:A,'Location analysis'!B:B)</f>
        <v>40.435699999999997</v>
      </c>
      <c r="F6068">
        <f>_xlfn.XLOOKUP(Table1[[#This Row],[Location]],'Location analysis'!A:A,'Location analysis'!C:C)</f>
        <v>-74.125200000000007</v>
      </c>
      <c r="G6068" t="s">
        <v>70</v>
      </c>
      <c r="H6068" t="s">
        <v>34</v>
      </c>
      <c r="I6068">
        <v>15548955280</v>
      </c>
      <c r="J6068" t="s">
        <v>868</v>
      </c>
      <c r="K6068" t="s">
        <v>51</v>
      </c>
      <c r="L6068">
        <v>146</v>
      </c>
      <c r="M6068">
        <v>3</v>
      </c>
      <c r="N6068">
        <v>1</v>
      </c>
      <c r="O6068">
        <v>146</v>
      </c>
      <c r="P6068">
        <v>3</v>
      </c>
      <c r="Q6068">
        <v>1</v>
      </c>
      <c r="R6068">
        <v>3</v>
      </c>
      <c r="S6068">
        <v>3</v>
      </c>
      <c r="T6068" s="1">
        <v>44792</v>
      </c>
      <c r="U6068" t="str">
        <f t="shared" si="470"/>
        <v>Monster Energy Original</v>
      </c>
      <c r="V6068" t="str">
        <f t="shared" si="471"/>
        <v>Carbonated</v>
      </c>
      <c r="W6068" t="s">
        <v>34</v>
      </c>
      <c r="X6068" t="b">
        <f t="shared" si="473"/>
        <v>1</v>
      </c>
      <c r="Y6068">
        <f t="shared" si="472"/>
        <v>3</v>
      </c>
      <c r="Z6068" s="2">
        <f t="shared" si="474"/>
        <v>2</v>
      </c>
      <c r="AA6068" t="s">
        <v>70</v>
      </c>
      <c r="AD6068" t="s">
        <v>132</v>
      </c>
      <c r="AE6068" t="s">
        <v>869</v>
      </c>
      <c r="AF6068">
        <v>2022</v>
      </c>
    </row>
    <row r="6069" spans="1:32" x14ac:dyDescent="0.25">
      <c r="A6069" t="s">
        <v>29</v>
      </c>
      <c r="B6069" t="s">
        <v>394</v>
      </c>
      <c r="C6069" t="s">
        <v>395</v>
      </c>
      <c r="D6069" t="s">
        <v>396</v>
      </c>
      <c r="E6069">
        <f>_xlfn.XLOOKUP(Table1[[#This Row],[Location]],'Location analysis'!A:A,'Location analysis'!B:B)</f>
        <v>40.416893999999999</v>
      </c>
      <c r="F6069">
        <f>_xlfn.XLOOKUP(Table1[[#This Row],[Location]],'Location analysis'!A:A,'Location analysis'!C:C)</f>
        <v>-74.420399000000003</v>
      </c>
      <c r="G6069" t="s">
        <v>182</v>
      </c>
      <c r="H6069" t="s">
        <v>34</v>
      </c>
      <c r="I6069">
        <v>15549101673</v>
      </c>
      <c r="J6069" t="s">
        <v>868</v>
      </c>
      <c r="K6069" t="s">
        <v>51</v>
      </c>
      <c r="L6069">
        <v>141</v>
      </c>
      <c r="M6069">
        <v>2</v>
      </c>
      <c r="N6069">
        <v>1</v>
      </c>
      <c r="O6069">
        <v>141</v>
      </c>
      <c r="P6069">
        <v>2</v>
      </c>
      <c r="Q6069">
        <v>1</v>
      </c>
      <c r="R6069">
        <v>2</v>
      </c>
      <c r="S6069">
        <v>2</v>
      </c>
      <c r="T6069" s="1">
        <v>44792</v>
      </c>
      <c r="U6069" t="str">
        <f t="shared" si="470"/>
        <v>Coca Cola - Zero Sugar</v>
      </c>
      <c r="V6069" t="str">
        <f t="shared" si="471"/>
        <v>Carbonated</v>
      </c>
      <c r="W6069" t="s">
        <v>34</v>
      </c>
      <c r="X6069" t="b">
        <f t="shared" si="473"/>
        <v>1</v>
      </c>
      <c r="Y6069">
        <f t="shared" si="472"/>
        <v>2</v>
      </c>
      <c r="Z6069" s="2">
        <f t="shared" si="474"/>
        <v>1.3333333333333333</v>
      </c>
      <c r="AA6069" t="s">
        <v>183</v>
      </c>
      <c r="AB6069" t="s">
        <v>184</v>
      </c>
      <c r="AD6069" t="s">
        <v>132</v>
      </c>
      <c r="AE6069" t="s">
        <v>869</v>
      </c>
      <c r="AF6069">
        <v>2022</v>
      </c>
    </row>
    <row r="6070" spans="1:32" x14ac:dyDescent="0.25">
      <c r="A6070" t="s">
        <v>29</v>
      </c>
      <c r="B6070" t="s">
        <v>394</v>
      </c>
      <c r="C6070" t="s">
        <v>395</v>
      </c>
      <c r="D6070" t="s">
        <v>396</v>
      </c>
      <c r="E6070">
        <f>_xlfn.XLOOKUP(Table1[[#This Row],[Location]],'Location analysis'!A:A,'Location analysis'!B:B)</f>
        <v>40.416893999999999</v>
      </c>
      <c r="F6070">
        <f>_xlfn.XLOOKUP(Table1[[#This Row],[Location]],'Location analysis'!A:A,'Location analysis'!C:C)</f>
        <v>-74.420399000000003</v>
      </c>
      <c r="G6070" t="s">
        <v>463</v>
      </c>
      <c r="H6070" t="s">
        <v>34</v>
      </c>
      <c r="I6070">
        <v>15549128007</v>
      </c>
      <c r="J6070" t="s">
        <v>868</v>
      </c>
      <c r="K6070" t="s">
        <v>51</v>
      </c>
      <c r="L6070">
        <v>148</v>
      </c>
      <c r="M6070">
        <v>3</v>
      </c>
      <c r="N6070">
        <v>1</v>
      </c>
      <c r="O6070">
        <v>148</v>
      </c>
      <c r="P6070">
        <v>3</v>
      </c>
      <c r="Q6070">
        <v>1</v>
      </c>
      <c r="R6070">
        <v>3</v>
      </c>
      <c r="S6070">
        <v>3</v>
      </c>
      <c r="T6070" s="1">
        <v>44792</v>
      </c>
      <c r="U6070" t="str">
        <f t="shared" si="470"/>
        <v>Starbucks Refresher - Real Coconut Water</v>
      </c>
      <c r="V6070" t="str">
        <f t="shared" si="471"/>
        <v>Carbonated</v>
      </c>
      <c r="W6070" t="s">
        <v>34</v>
      </c>
      <c r="X6070" t="b">
        <f t="shared" si="473"/>
        <v>1</v>
      </c>
      <c r="Y6070">
        <f t="shared" si="472"/>
        <v>3</v>
      </c>
      <c r="Z6070" s="2">
        <f t="shared" si="474"/>
        <v>2</v>
      </c>
      <c r="AA6070" t="s">
        <v>464</v>
      </c>
      <c r="AB6070" t="s">
        <v>465</v>
      </c>
      <c r="AD6070" t="s">
        <v>132</v>
      </c>
      <c r="AE6070" t="s">
        <v>869</v>
      </c>
      <c r="AF6070">
        <v>2022</v>
      </c>
    </row>
    <row r="6071" spans="1:32" x14ac:dyDescent="0.25">
      <c r="A6071" t="s">
        <v>29</v>
      </c>
      <c r="B6071" t="s">
        <v>394</v>
      </c>
      <c r="C6071" t="s">
        <v>395</v>
      </c>
      <c r="D6071" t="s">
        <v>396</v>
      </c>
      <c r="E6071">
        <f>_xlfn.XLOOKUP(Table1[[#This Row],[Location]],'Location analysis'!A:A,'Location analysis'!B:B)</f>
        <v>40.416893999999999</v>
      </c>
      <c r="F6071">
        <f>_xlfn.XLOOKUP(Table1[[#This Row],[Location]],'Location analysis'!A:A,'Location analysis'!C:C)</f>
        <v>-74.420399000000003</v>
      </c>
      <c r="G6071" t="s">
        <v>485</v>
      </c>
      <c r="H6071" t="s">
        <v>43</v>
      </c>
      <c r="I6071">
        <v>15549130865</v>
      </c>
      <c r="J6071" t="s">
        <v>868</v>
      </c>
      <c r="K6071" t="s">
        <v>51</v>
      </c>
      <c r="L6071">
        <v>136</v>
      </c>
      <c r="M6071">
        <v>2</v>
      </c>
      <c r="N6071">
        <v>1</v>
      </c>
      <c r="O6071">
        <v>136</v>
      </c>
      <c r="P6071">
        <v>2</v>
      </c>
      <c r="Q6071">
        <v>1</v>
      </c>
      <c r="R6071">
        <v>2</v>
      </c>
      <c r="S6071">
        <v>2</v>
      </c>
      <c r="T6071" s="1">
        <v>44792</v>
      </c>
      <c r="U6071" t="str">
        <f t="shared" si="470"/>
        <v>Keto Bar - Creamy Peanut Butter Chocolate</v>
      </c>
      <c r="V6071" t="str">
        <f t="shared" si="471"/>
        <v>Food</v>
      </c>
      <c r="W6071" t="s">
        <v>43</v>
      </c>
      <c r="X6071" t="b">
        <f t="shared" si="473"/>
        <v>1</v>
      </c>
      <c r="Y6071">
        <f t="shared" si="472"/>
        <v>2</v>
      </c>
      <c r="Z6071" s="2">
        <f t="shared" si="474"/>
        <v>1.3333333333333333</v>
      </c>
      <c r="AA6071" t="s">
        <v>486</v>
      </c>
      <c r="AB6071" t="s">
        <v>487</v>
      </c>
      <c r="AD6071" t="s">
        <v>132</v>
      </c>
      <c r="AE6071" t="s">
        <v>869</v>
      </c>
      <c r="AF6071">
        <v>2022</v>
      </c>
    </row>
    <row r="6072" spans="1:32" x14ac:dyDescent="0.25">
      <c r="A6072" t="s">
        <v>29</v>
      </c>
      <c r="B6072" t="s">
        <v>46</v>
      </c>
      <c r="C6072" t="s">
        <v>31</v>
      </c>
      <c r="D6072" t="s">
        <v>47</v>
      </c>
      <c r="E6072">
        <f>_xlfn.XLOOKUP(Table1[[#This Row],[Location]],'Location analysis'!A:A,'Location analysis'!B:B)</f>
        <v>40.423690999999998</v>
      </c>
      <c r="F6072">
        <f>_xlfn.XLOOKUP(Table1[[#This Row],[Location]],'Location analysis'!A:A,'Location analysis'!C:C)</f>
        <v>-74.380831999999998</v>
      </c>
      <c r="G6072" t="s">
        <v>523</v>
      </c>
      <c r="H6072" t="s">
        <v>43</v>
      </c>
      <c r="I6072">
        <v>15549267366</v>
      </c>
      <c r="J6072" t="s">
        <v>868</v>
      </c>
      <c r="K6072" t="s">
        <v>51</v>
      </c>
      <c r="L6072">
        <v>113</v>
      </c>
      <c r="M6072">
        <v>1.5</v>
      </c>
      <c r="N6072">
        <v>1</v>
      </c>
      <c r="O6072">
        <v>113</v>
      </c>
      <c r="P6072">
        <v>1.5</v>
      </c>
      <c r="Q6072">
        <v>1</v>
      </c>
      <c r="R6072">
        <v>1.5</v>
      </c>
      <c r="S6072">
        <v>1.5</v>
      </c>
      <c r="T6072" s="1">
        <v>44792</v>
      </c>
      <c r="U6072" t="str">
        <f t="shared" si="470"/>
        <v>Pop Corners - Spicy Queso</v>
      </c>
      <c r="V6072" t="str">
        <f t="shared" si="471"/>
        <v>Food</v>
      </c>
      <c r="W6072" t="s">
        <v>43</v>
      </c>
      <c r="X6072" t="b">
        <f t="shared" si="473"/>
        <v>1</v>
      </c>
      <c r="Y6072">
        <f t="shared" si="472"/>
        <v>1.5</v>
      </c>
      <c r="Z6072" s="2">
        <f t="shared" si="474"/>
        <v>1</v>
      </c>
      <c r="AA6072" t="s">
        <v>509</v>
      </c>
      <c r="AB6072" t="s">
        <v>524</v>
      </c>
      <c r="AD6072" t="s">
        <v>132</v>
      </c>
      <c r="AE6072" t="s">
        <v>869</v>
      </c>
      <c r="AF6072">
        <v>2022</v>
      </c>
    </row>
    <row r="6073" spans="1:32" x14ac:dyDescent="0.25">
      <c r="A6073" t="s">
        <v>29</v>
      </c>
      <c r="B6073" t="s">
        <v>67</v>
      </c>
      <c r="C6073" t="s">
        <v>68</v>
      </c>
      <c r="D6073" t="s">
        <v>69</v>
      </c>
      <c r="E6073">
        <f>_xlfn.XLOOKUP(Table1[[#This Row],[Location]],'Location analysis'!A:A,'Location analysis'!B:B)</f>
        <v>40.435699999999997</v>
      </c>
      <c r="F6073">
        <f>_xlfn.XLOOKUP(Table1[[#This Row],[Location]],'Location analysis'!A:A,'Location analysis'!C:C)</f>
        <v>-74.125200000000007</v>
      </c>
      <c r="G6073" t="s">
        <v>70</v>
      </c>
      <c r="H6073" t="s">
        <v>34</v>
      </c>
      <c r="I6073">
        <v>15549519939</v>
      </c>
      <c r="J6073" t="s">
        <v>868</v>
      </c>
      <c r="K6073" t="s">
        <v>51</v>
      </c>
      <c r="L6073">
        <v>146</v>
      </c>
      <c r="M6073">
        <v>3</v>
      </c>
      <c r="N6073">
        <v>1</v>
      </c>
      <c r="O6073">
        <v>146</v>
      </c>
      <c r="P6073">
        <v>3</v>
      </c>
      <c r="Q6073">
        <v>1</v>
      </c>
      <c r="R6073">
        <v>3</v>
      </c>
      <c r="S6073">
        <v>3</v>
      </c>
      <c r="T6073" s="1">
        <v>44792</v>
      </c>
      <c r="U6073" t="str">
        <f t="shared" si="470"/>
        <v>Monster Energy Original</v>
      </c>
      <c r="V6073" t="str">
        <f t="shared" si="471"/>
        <v>Carbonated</v>
      </c>
      <c r="W6073" t="s">
        <v>34</v>
      </c>
      <c r="X6073" t="b">
        <f t="shared" si="473"/>
        <v>1</v>
      </c>
      <c r="Y6073">
        <f t="shared" si="472"/>
        <v>3</v>
      </c>
      <c r="Z6073" s="2">
        <f t="shared" si="474"/>
        <v>2</v>
      </c>
      <c r="AA6073" t="s">
        <v>70</v>
      </c>
      <c r="AD6073" t="s">
        <v>132</v>
      </c>
      <c r="AE6073" t="s">
        <v>869</v>
      </c>
      <c r="AF6073">
        <v>2022</v>
      </c>
    </row>
    <row r="6074" spans="1:32" x14ac:dyDescent="0.25">
      <c r="A6074" t="s">
        <v>29</v>
      </c>
      <c r="B6074" t="s">
        <v>67</v>
      </c>
      <c r="C6074" t="s">
        <v>68</v>
      </c>
      <c r="D6074" t="s">
        <v>69</v>
      </c>
      <c r="E6074">
        <f>_xlfn.XLOOKUP(Table1[[#This Row],[Location]],'Location analysis'!A:A,'Location analysis'!B:B)</f>
        <v>40.435699999999997</v>
      </c>
      <c r="F6074">
        <f>_xlfn.XLOOKUP(Table1[[#This Row],[Location]],'Location analysis'!A:A,'Location analysis'!C:C)</f>
        <v>-74.125200000000007</v>
      </c>
      <c r="G6074" t="s">
        <v>738</v>
      </c>
      <c r="H6074" t="s">
        <v>34</v>
      </c>
      <c r="I6074">
        <v>15549522546</v>
      </c>
      <c r="J6074" t="s">
        <v>868</v>
      </c>
      <c r="K6074" t="s">
        <v>51</v>
      </c>
      <c r="L6074">
        <v>141</v>
      </c>
      <c r="M6074">
        <v>1.5</v>
      </c>
      <c r="N6074">
        <v>1</v>
      </c>
      <c r="O6074">
        <v>141</v>
      </c>
      <c r="P6074">
        <v>1.5</v>
      </c>
      <c r="Q6074">
        <v>1</v>
      </c>
      <c r="R6074">
        <v>1.5</v>
      </c>
      <c r="S6074">
        <v>1.5</v>
      </c>
      <c r="T6074" s="1">
        <v>44792</v>
      </c>
      <c r="U6074" t="str">
        <f t="shared" si="470"/>
        <v>Coca Cola - Regular</v>
      </c>
      <c r="V6074" t="str">
        <f t="shared" si="471"/>
        <v>Carbonated</v>
      </c>
      <c r="W6074" t="s">
        <v>34</v>
      </c>
      <c r="X6074" t="b">
        <f t="shared" si="473"/>
        <v>1</v>
      </c>
      <c r="Y6074">
        <f t="shared" si="472"/>
        <v>1.5</v>
      </c>
      <c r="Z6074" s="2">
        <f t="shared" si="474"/>
        <v>1</v>
      </c>
      <c r="AA6074" t="s">
        <v>183</v>
      </c>
      <c r="AB6074" t="s">
        <v>739</v>
      </c>
      <c r="AD6074" t="s">
        <v>132</v>
      </c>
      <c r="AE6074" t="s">
        <v>869</v>
      </c>
      <c r="AF6074">
        <v>2022</v>
      </c>
    </row>
    <row r="6075" spans="1:32" x14ac:dyDescent="0.25">
      <c r="A6075" t="s">
        <v>29</v>
      </c>
      <c r="B6075" t="s">
        <v>394</v>
      </c>
      <c r="C6075" t="s">
        <v>395</v>
      </c>
      <c r="D6075" t="s">
        <v>396</v>
      </c>
      <c r="E6075">
        <f>_xlfn.XLOOKUP(Table1[[#This Row],[Location]],'Location analysis'!A:A,'Location analysis'!B:B)</f>
        <v>40.416893999999999</v>
      </c>
      <c r="F6075">
        <f>_xlfn.XLOOKUP(Table1[[#This Row],[Location]],'Location analysis'!A:A,'Location analysis'!C:C)</f>
        <v>-74.420399000000003</v>
      </c>
      <c r="G6075" t="s">
        <v>93</v>
      </c>
      <c r="H6075" t="s">
        <v>43</v>
      </c>
      <c r="I6075">
        <v>15549548737</v>
      </c>
      <c r="J6075" t="s">
        <v>868</v>
      </c>
      <c r="K6075" t="s">
        <v>51</v>
      </c>
      <c r="L6075">
        <v>111</v>
      </c>
      <c r="M6075">
        <v>1.5</v>
      </c>
      <c r="N6075">
        <v>1</v>
      </c>
      <c r="O6075">
        <v>111</v>
      </c>
      <c r="P6075">
        <v>1.5</v>
      </c>
      <c r="Q6075">
        <v>1</v>
      </c>
      <c r="R6075">
        <v>1.5</v>
      </c>
      <c r="S6075">
        <v>1.5</v>
      </c>
      <c r="T6075" s="1">
        <v>44792</v>
      </c>
      <c r="U6075" t="str">
        <f t="shared" si="470"/>
        <v>Miss Vickie's Potato Chip - Sea Salt Original</v>
      </c>
      <c r="V6075" t="str">
        <f t="shared" si="471"/>
        <v>Food</v>
      </c>
      <c r="W6075" t="s">
        <v>43</v>
      </c>
      <c r="X6075" t="b">
        <f t="shared" si="473"/>
        <v>1</v>
      </c>
      <c r="Y6075">
        <f t="shared" si="472"/>
        <v>1.5</v>
      </c>
      <c r="Z6075" s="2">
        <f t="shared" si="474"/>
        <v>1</v>
      </c>
      <c r="AA6075" t="s">
        <v>58</v>
      </c>
      <c r="AB6075" t="s">
        <v>94</v>
      </c>
      <c r="AD6075" t="s">
        <v>132</v>
      </c>
      <c r="AE6075" t="s">
        <v>869</v>
      </c>
      <c r="AF6075">
        <v>2022</v>
      </c>
    </row>
    <row r="6076" spans="1:32" x14ac:dyDescent="0.25">
      <c r="A6076" t="s">
        <v>29</v>
      </c>
      <c r="B6076" t="s">
        <v>67</v>
      </c>
      <c r="C6076" t="s">
        <v>68</v>
      </c>
      <c r="D6076" t="s">
        <v>69</v>
      </c>
      <c r="E6076">
        <f>_xlfn.XLOOKUP(Table1[[#This Row],[Location]],'Location analysis'!A:A,'Location analysis'!B:B)</f>
        <v>40.435699999999997</v>
      </c>
      <c r="F6076">
        <f>_xlfn.XLOOKUP(Table1[[#This Row],[Location]],'Location analysis'!A:A,'Location analysis'!C:C)</f>
        <v>-74.125200000000007</v>
      </c>
      <c r="G6076" t="s">
        <v>154</v>
      </c>
      <c r="H6076" t="s">
        <v>43</v>
      </c>
      <c r="I6076">
        <v>15549571591</v>
      </c>
      <c r="J6076" t="s">
        <v>868</v>
      </c>
      <c r="K6076" t="s">
        <v>51</v>
      </c>
      <c r="L6076">
        <v>111</v>
      </c>
      <c r="M6076">
        <v>1.5</v>
      </c>
      <c r="N6076">
        <v>1</v>
      </c>
      <c r="O6076">
        <v>111</v>
      </c>
      <c r="P6076">
        <v>1.5</v>
      </c>
      <c r="Q6076">
        <v>1</v>
      </c>
      <c r="R6076">
        <v>1.5</v>
      </c>
      <c r="S6076">
        <v>1.5</v>
      </c>
      <c r="T6076" s="1">
        <v>44792</v>
      </c>
      <c r="U6076" t="str">
        <f t="shared" si="470"/>
        <v>SunChips Multigrain - Harvest Cheddar</v>
      </c>
      <c r="V6076" t="str">
        <f t="shared" si="471"/>
        <v>Food</v>
      </c>
      <c r="W6076" t="s">
        <v>43</v>
      </c>
      <c r="X6076" t="b">
        <f t="shared" si="473"/>
        <v>1</v>
      </c>
      <c r="Y6076">
        <f t="shared" si="472"/>
        <v>1.5</v>
      </c>
      <c r="Z6076" s="2">
        <f t="shared" si="474"/>
        <v>1</v>
      </c>
      <c r="AA6076" t="s">
        <v>129</v>
      </c>
      <c r="AB6076" t="s">
        <v>155</v>
      </c>
      <c r="AD6076" t="s">
        <v>132</v>
      </c>
      <c r="AE6076" t="s">
        <v>869</v>
      </c>
      <c r="AF6076">
        <v>2022</v>
      </c>
    </row>
    <row r="6077" spans="1:32" x14ac:dyDescent="0.25">
      <c r="A6077" t="s">
        <v>29</v>
      </c>
      <c r="B6077" t="s">
        <v>67</v>
      </c>
      <c r="C6077" t="s">
        <v>68</v>
      </c>
      <c r="D6077" t="s">
        <v>69</v>
      </c>
      <c r="E6077">
        <f>_xlfn.XLOOKUP(Table1[[#This Row],[Location]],'Location analysis'!A:A,'Location analysis'!B:B)</f>
        <v>40.435699999999997</v>
      </c>
      <c r="F6077">
        <f>_xlfn.XLOOKUP(Table1[[#This Row],[Location]],'Location analysis'!A:A,'Location analysis'!C:C)</f>
        <v>-74.125200000000007</v>
      </c>
      <c r="G6077" t="s">
        <v>264</v>
      </c>
      <c r="H6077" t="s">
        <v>43</v>
      </c>
      <c r="I6077">
        <v>15549575676</v>
      </c>
      <c r="J6077" t="s">
        <v>868</v>
      </c>
      <c r="K6077" t="s">
        <v>51</v>
      </c>
      <c r="L6077">
        <v>123</v>
      </c>
      <c r="M6077">
        <v>1.5</v>
      </c>
      <c r="N6077">
        <v>1</v>
      </c>
      <c r="O6077">
        <v>123</v>
      </c>
      <c r="P6077">
        <v>1.5</v>
      </c>
      <c r="Q6077">
        <v>1</v>
      </c>
      <c r="R6077">
        <v>1.5</v>
      </c>
      <c r="S6077">
        <v>1.5</v>
      </c>
      <c r="T6077" s="1">
        <v>44792</v>
      </c>
      <c r="U6077" t="str">
        <f t="shared" si="470"/>
        <v>Funyuns - Flaming Hot</v>
      </c>
      <c r="V6077" t="str">
        <f t="shared" si="471"/>
        <v>Food</v>
      </c>
      <c r="W6077" t="s">
        <v>43</v>
      </c>
      <c r="X6077" t="b">
        <f t="shared" si="473"/>
        <v>1</v>
      </c>
      <c r="Y6077">
        <f t="shared" si="472"/>
        <v>1.5</v>
      </c>
      <c r="Z6077" s="2">
        <f t="shared" si="474"/>
        <v>1</v>
      </c>
      <c r="AA6077" t="s">
        <v>265</v>
      </c>
      <c r="AB6077" t="s">
        <v>122</v>
      </c>
      <c r="AD6077" t="s">
        <v>132</v>
      </c>
      <c r="AE6077" t="s">
        <v>869</v>
      </c>
      <c r="AF6077">
        <v>2022</v>
      </c>
    </row>
    <row r="6078" spans="1:32" x14ac:dyDescent="0.25">
      <c r="A6078" t="s">
        <v>29</v>
      </c>
      <c r="B6078" t="s">
        <v>67</v>
      </c>
      <c r="C6078" t="s">
        <v>68</v>
      </c>
      <c r="D6078" t="s">
        <v>69</v>
      </c>
      <c r="E6078">
        <f>_xlfn.XLOOKUP(Table1[[#This Row],[Location]],'Location analysis'!A:A,'Location analysis'!B:B)</f>
        <v>40.435699999999997</v>
      </c>
      <c r="F6078">
        <f>_xlfn.XLOOKUP(Table1[[#This Row],[Location]],'Location analysis'!A:A,'Location analysis'!C:C)</f>
        <v>-74.125200000000007</v>
      </c>
      <c r="G6078" t="s">
        <v>458</v>
      </c>
      <c r="I6078">
        <v>15549658559</v>
      </c>
      <c r="J6078" t="s">
        <v>868</v>
      </c>
      <c r="K6078" t="s">
        <v>51</v>
      </c>
      <c r="L6078">
        <v>113</v>
      </c>
      <c r="M6078">
        <v>1.5</v>
      </c>
      <c r="N6078">
        <v>1</v>
      </c>
      <c r="O6078">
        <v>113</v>
      </c>
      <c r="P6078">
        <v>1.5</v>
      </c>
      <c r="Q6078">
        <v>1</v>
      </c>
      <c r="R6078">
        <v>1.5</v>
      </c>
      <c r="S6078">
        <v>1.5</v>
      </c>
      <c r="T6078" s="1">
        <v>44792</v>
      </c>
      <c r="U6078" t="str">
        <f t="shared" si="470"/>
        <v>Doritos Dinamita Chile Lemon</v>
      </c>
      <c r="V6078" t="str">
        <f t="shared" si="471"/>
        <v>Cell is Blank - Dis-regard</v>
      </c>
      <c r="W6078" t="s">
        <v>43</v>
      </c>
      <c r="X6078" t="b">
        <f t="shared" si="473"/>
        <v>1</v>
      </c>
      <c r="Y6078">
        <f t="shared" si="472"/>
        <v>1.5</v>
      </c>
      <c r="Z6078" s="2">
        <f t="shared" si="474"/>
        <v>1</v>
      </c>
      <c r="AA6078" t="s">
        <v>458</v>
      </c>
      <c r="AD6078" t="s">
        <v>132</v>
      </c>
      <c r="AE6078" t="s">
        <v>869</v>
      </c>
      <c r="AF6078">
        <v>2022</v>
      </c>
    </row>
    <row r="6079" spans="1:32" x14ac:dyDescent="0.25">
      <c r="A6079" t="s">
        <v>29</v>
      </c>
      <c r="B6079" t="s">
        <v>30</v>
      </c>
      <c r="C6079" t="s">
        <v>31</v>
      </c>
      <c r="D6079" t="s">
        <v>32</v>
      </c>
      <c r="E6079">
        <f>_xlfn.XLOOKUP(Table1[[#This Row],[Location]],'Location analysis'!A:A,'Location analysis'!B:B)</f>
        <v>40.423690999999998</v>
      </c>
      <c r="F6079">
        <f>_xlfn.XLOOKUP(Table1[[#This Row],[Location]],'Location analysis'!A:A,'Location analysis'!C:C)</f>
        <v>-74.380831999999998</v>
      </c>
      <c r="G6079" t="s">
        <v>738</v>
      </c>
      <c r="H6079" t="s">
        <v>34</v>
      </c>
      <c r="I6079">
        <v>15549661809</v>
      </c>
      <c r="J6079" t="s">
        <v>868</v>
      </c>
      <c r="K6079" t="s">
        <v>51</v>
      </c>
      <c r="L6079">
        <v>141</v>
      </c>
      <c r="M6079">
        <v>2</v>
      </c>
      <c r="N6079">
        <v>1</v>
      </c>
      <c r="O6079">
        <v>141</v>
      </c>
      <c r="P6079">
        <v>2</v>
      </c>
      <c r="Q6079">
        <v>1</v>
      </c>
      <c r="R6079">
        <v>2</v>
      </c>
      <c r="S6079">
        <v>2</v>
      </c>
      <c r="T6079" s="1">
        <v>44792</v>
      </c>
      <c r="U6079" t="str">
        <f t="shared" si="470"/>
        <v>Coca Cola - Regular</v>
      </c>
      <c r="V6079" t="str">
        <f t="shared" si="471"/>
        <v>Carbonated</v>
      </c>
      <c r="W6079" t="s">
        <v>34</v>
      </c>
      <c r="X6079" t="b">
        <f t="shared" si="473"/>
        <v>1</v>
      </c>
      <c r="Y6079">
        <f t="shared" si="472"/>
        <v>2</v>
      </c>
      <c r="Z6079" s="2">
        <f t="shared" si="474"/>
        <v>1.3333333333333333</v>
      </c>
      <c r="AA6079" t="s">
        <v>183</v>
      </c>
      <c r="AB6079" t="s">
        <v>739</v>
      </c>
      <c r="AD6079" t="s">
        <v>132</v>
      </c>
      <c r="AE6079" t="s">
        <v>869</v>
      </c>
      <c r="AF6079">
        <v>2022</v>
      </c>
    </row>
    <row r="6080" spans="1:32" x14ac:dyDescent="0.25">
      <c r="A6080" t="s">
        <v>29</v>
      </c>
      <c r="B6080" t="s">
        <v>67</v>
      </c>
      <c r="C6080" t="s">
        <v>68</v>
      </c>
      <c r="D6080" t="s">
        <v>69</v>
      </c>
      <c r="E6080">
        <f>_xlfn.XLOOKUP(Table1[[#This Row],[Location]],'Location analysis'!A:A,'Location analysis'!B:B)</f>
        <v>40.435699999999997</v>
      </c>
      <c r="F6080">
        <f>_xlfn.XLOOKUP(Table1[[#This Row],[Location]],'Location analysis'!A:A,'Location analysis'!C:C)</f>
        <v>-74.125200000000007</v>
      </c>
      <c r="G6080" t="s">
        <v>290</v>
      </c>
      <c r="H6080" t="s">
        <v>43</v>
      </c>
      <c r="I6080">
        <v>15549661486</v>
      </c>
      <c r="J6080" t="s">
        <v>868</v>
      </c>
      <c r="K6080" t="s">
        <v>51</v>
      </c>
      <c r="L6080">
        <v>112</v>
      </c>
      <c r="M6080">
        <v>1.5</v>
      </c>
      <c r="N6080">
        <v>1</v>
      </c>
      <c r="O6080">
        <v>112</v>
      </c>
      <c r="P6080">
        <v>1.5</v>
      </c>
      <c r="Q6080">
        <v>1</v>
      </c>
      <c r="R6080">
        <v>1.5</v>
      </c>
      <c r="S6080">
        <v>1.5</v>
      </c>
      <c r="T6080" s="1">
        <v>44792</v>
      </c>
      <c r="U6080" t="str">
        <f t="shared" si="470"/>
        <v>Doritos Famin Hot Nacho</v>
      </c>
      <c r="V6080" t="str">
        <f t="shared" si="471"/>
        <v>Food</v>
      </c>
      <c r="W6080" t="s">
        <v>43</v>
      </c>
      <c r="X6080" t="b">
        <f t="shared" si="473"/>
        <v>1</v>
      </c>
      <c r="Y6080">
        <f t="shared" si="472"/>
        <v>1.5</v>
      </c>
      <c r="Z6080" s="2">
        <f t="shared" si="474"/>
        <v>1</v>
      </c>
      <c r="AA6080" t="s">
        <v>290</v>
      </c>
      <c r="AD6080" t="s">
        <v>132</v>
      </c>
      <c r="AE6080" t="s">
        <v>869</v>
      </c>
      <c r="AF6080">
        <v>2022</v>
      </c>
    </row>
    <row r="6081" spans="1:32" x14ac:dyDescent="0.25">
      <c r="A6081" t="s">
        <v>29</v>
      </c>
      <c r="B6081" t="s">
        <v>67</v>
      </c>
      <c r="C6081" t="s">
        <v>68</v>
      </c>
      <c r="D6081" t="s">
        <v>69</v>
      </c>
      <c r="E6081">
        <f>_xlfn.XLOOKUP(Table1[[#This Row],[Location]],'Location analysis'!A:A,'Location analysis'!B:B)</f>
        <v>40.435699999999997</v>
      </c>
      <c r="F6081">
        <f>_xlfn.XLOOKUP(Table1[[#This Row],[Location]],'Location analysis'!A:A,'Location analysis'!C:C)</f>
        <v>-74.125200000000007</v>
      </c>
      <c r="G6081" t="s">
        <v>738</v>
      </c>
      <c r="H6081" t="s">
        <v>34</v>
      </c>
      <c r="I6081">
        <v>15549715223</v>
      </c>
      <c r="J6081" t="s">
        <v>868</v>
      </c>
      <c r="K6081" t="s">
        <v>51</v>
      </c>
      <c r="L6081">
        <v>142</v>
      </c>
      <c r="M6081">
        <v>1.5</v>
      </c>
      <c r="N6081">
        <v>1</v>
      </c>
      <c r="O6081">
        <v>142</v>
      </c>
      <c r="P6081">
        <v>1.5</v>
      </c>
      <c r="Q6081">
        <v>1</v>
      </c>
      <c r="R6081">
        <v>1.5</v>
      </c>
      <c r="S6081">
        <v>1.5</v>
      </c>
      <c r="T6081" s="1">
        <v>44792</v>
      </c>
      <c r="U6081" t="str">
        <f t="shared" si="470"/>
        <v>Coca Cola - Regular</v>
      </c>
      <c r="V6081" t="str">
        <f t="shared" si="471"/>
        <v>Carbonated</v>
      </c>
      <c r="W6081" t="s">
        <v>34</v>
      </c>
      <c r="X6081" t="b">
        <f t="shared" si="473"/>
        <v>1</v>
      </c>
      <c r="Y6081">
        <f t="shared" si="472"/>
        <v>1.5</v>
      </c>
      <c r="Z6081" s="2">
        <f t="shared" si="474"/>
        <v>1</v>
      </c>
      <c r="AA6081" t="s">
        <v>183</v>
      </c>
      <c r="AB6081" t="s">
        <v>739</v>
      </c>
      <c r="AD6081" t="s">
        <v>132</v>
      </c>
      <c r="AE6081" t="s">
        <v>869</v>
      </c>
      <c r="AF6081">
        <v>2022</v>
      </c>
    </row>
    <row r="6082" spans="1:32" x14ac:dyDescent="0.25">
      <c r="A6082" t="s">
        <v>29</v>
      </c>
      <c r="B6082" t="s">
        <v>67</v>
      </c>
      <c r="C6082" t="s">
        <v>68</v>
      </c>
      <c r="D6082" t="s">
        <v>69</v>
      </c>
      <c r="E6082">
        <f>_xlfn.XLOOKUP(Table1[[#This Row],[Location]],'Location analysis'!A:A,'Location analysis'!B:B)</f>
        <v>40.435699999999997</v>
      </c>
      <c r="F6082">
        <f>_xlfn.XLOOKUP(Table1[[#This Row],[Location]],'Location analysis'!A:A,'Location analysis'!C:C)</f>
        <v>-74.125200000000007</v>
      </c>
      <c r="G6082" t="s">
        <v>738</v>
      </c>
      <c r="H6082" t="s">
        <v>34</v>
      </c>
      <c r="I6082">
        <v>15549756794</v>
      </c>
      <c r="J6082" t="s">
        <v>868</v>
      </c>
      <c r="K6082" t="s">
        <v>51</v>
      </c>
      <c r="L6082">
        <v>141</v>
      </c>
      <c r="M6082">
        <v>1.5</v>
      </c>
      <c r="N6082">
        <v>1</v>
      </c>
      <c r="O6082">
        <v>141</v>
      </c>
      <c r="P6082">
        <v>1.5</v>
      </c>
      <c r="Q6082">
        <v>1</v>
      </c>
      <c r="R6082">
        <v>1.5</v>
      </c>
      <c r="S6082">
        <v>1.5</v>
      </c>
      <c r="T6082" s="1">
        <v>44792</v>
      </c>
      <c r="U6082" t="str">
        <f t="shared" ref="U6082:U6145" si="475">IF(G6082="","Cell is Blank - Dis-regard",G6082)</f>
        <v>Coca Cola - Regular</v>
      </c>
      <c r="V6082" t="str">
        <f t="shared" ref="V6082:V6145" si="476">IF(H6082="","Cell is Blank - Dis-regard",H6082)</f>
        <v>Carbonated</v>
      </c>
      <c r="W6082" t="s">
        <v>34</v>
      </c>
      <c r="X6082" t="b">
        <f t="shared" si="473"/>
        <v>1</v>
      </c>
      <c r="Y6082">
        <f t="shared" ref="Y6082:Y6145" si="477">IF(X6082="FALSE",M6082,M6082)</f>
        <v>1.5</v>
      </c>
      <c r="Z6082" s="2">
        <f t="shared" si="474"/>
        <v>1</v>
      </c>
      <c r="AA6082" t="s">
        <v>183</v>
      </c>
      <c r="AB6082" t="s">
        <v>739</v>
      </c>
      <c r="AD6082" t="s">
        <v>132</v>
      </c>
      <c r="AE6082" t="s">
        <v>869</v>
      </c>
      <c r="AF6082">
        <v>2022</v>
      </c>
    </row>
    <row r="6083" spans="1:32" x14ac:dyDescent="0.25">
      <c r="A6083" t="s">
        <v>29</v>
      </c>
      <c r="B6083" t="s">
        <v>46</v>
      </c>
      <c r="C6083" t="s">
        <v>31</v>
      </c>
      <c r="D6083" t="s">
        <v>47</v>
      </c>
      <c r="E6083">
        <f>_xlfn.XLOOKUP(Table1[[#This Row],[Location]],'Location analysis'!A:A,'Location analysis'!B:B)</f>
        <v>40.423690999999998</v>
      </c>
      <c r="F6083">
        <f>_xlfn.XLOOKUP(Table1[[#This Row],[Location]],'Location analysis'!A:A,'Location analysis'!C:C)</f>
        <v>-74.380831999999998</v>
      </c>
      <c r="G6083" t="s">
        <v>137</v>
      </c>
      <c r="H6083" t="s">
        <v>97</v>
      </c>
      <c r="I6083">
        <v>15549847501</v>
      </c>
      <c r="J6083" t="s">
        <v>868</v>
      </c>
      <c r="K6083" t="s">
        <v>36</v>
      </c>
      <c r="L6083">
        <v>144</v>
      </c>
      <c r="M6083">
        <v>1.5</v>
      </c>
      <c r="N6083">
        <v>1</v>
      </c>
      <c r="O6083">
        <v>144</v>
      </c>
      <c r="P6083">
        <v>1.5</v>
      </c>
      <c r="Q6083">
        <v>1</v>
      </c>
      <c r="R6083">
        <v>1.5</v>
      </c>
      <c r="S6083">
        <v>1.5</v>
      </c>
      <c r="T6083" s="1">
        <v>44792</v>
      </c>
      <c r="U6083" t="str">
        <f t="shared" si="475"/>
        <v>Poland Springs Water</v>
      </c>
      <c r="V6083" t="str">
        <f t="shared" si="476"/>
        <v>Water</v>
      </c>
      <c r="W6083" t="s">
        <v>97</v>
      </c>
      <c r="X6083" t="b">
        <f t="shared" ref="X6083:X6146" si="478">M6083=P6083</f>
        <v>1</v>
      </c>
      <c r="Y6083">
        <f t="shared" si="477"/>
        <v>1.5</v>
      </c>
      <c r="Z6083" s="2">
        <f t="shared" ref="Z6083:Z6146" si="479">Y6083/1.5</f>
        <v>1</v>
      </c>
      <c r="AA6083" t="s">
        <v>137</v>
      </c>
      <c r="AD6083" t="s">
        <v>132</v>
      </c>
      <c r="AE6083" t="s">
        <v>869</v>
      </c>
      <c r="AF6083">
        <v>2022</v>
      </c>
    </row>
    <row r="6084" spans="1:32" x14ac:dyDescent="0.25">
      <c r="A6084" t="s">
        <v>29</v>
      </c>
      <c r="B6084" t="s">
        <v>67</v>
      </c>
      <c r="C6084" t="s">
        <v>68</v>
      </c>
      <c r="D6084" t="s">
        <v>69</v>
      </c>
      <c r="E6084">
        <f>_xlfn.XLOOKUP(Table1[[#This Row],[Location]],'Location analysis'!A:A,'Location analysis'!B:B)</f>
        <v>40.435699999999997</v>
      </c>
      <c r="F6084">
        <f>_xlfn.XLOOKUP(Table1[[#This Row],[Location]],'Location analysis'!A:A,'Location analysis'!C:C)</f>
        <v>-74.125200000000007</v>
      </c>
      <c r="G6084" t="s">
        <v>738</v>
      </c>
      <c r="H6084" t="s">
        <v>34</v>
      </c>
      <c r="I6084">
        <v>15549854543</v>
      </c>
      <c r="J6084" t="s">
        <v>868</v>
      </c>
      <c r="K6084" t="s">
        <v>36</v>
      </c>
      <c r="L6084">
        <v>141</v>
      </c>
      <c r="M6084">
        <v>1.5</v>
      </c>
      <c r="N6084">
        <v>1</v>
      </c>
      <c r="O6084">
        <v>141</v>
      </c>
      <c r="P6084">
        <v>1.5</v>
      </c>
      <c r="Q6084">
        <v>1</v>
      </c>
      <c r="R6084">
        <v>1.5</v>
      </c>
      <c r="S6084">
        <v>3</v>
      </c>
      <c r="T6084" s="1">
        <v>44792</v>
      </c>
      <c r="U6084" t="str">
        <f t="shared" si="475"/>
        <v>Coca Cola - Regular</v>
      </c>
      <c r="V6084" t="str">
        <f t="shared" si="476"/>
        <v>Carbonated</v>
      </c>
      <c r="W6084" t="s">
        <v>34</v>
      </c>
      <c r="X6084" t="b">
        <f t="shared" si="478"/>
        <v>1</v>
      </c>
      <c r="Y6084">
        <f t="shared" si="477"/>
        <v>1.5</v>
      </c>
      <c r="Z6084" s="2">
        <f t="shared" si="479"/>
        <v>1</v>
      </c>
      <c r="AA6084" t="s">
        <v>183</v>
      </c>
      <c r="AB6084" t="s">
        <v>739</v>
      </c>
      <c r="AD6084" t="s">
        <v>132</v>
      </c>
      <c r="AE6084" t="s">
        <v>869</v>
      </c>
      <c r="AF6084">
        <v>2022</v>
      </c>
    </row>
    <row r="6085" spans="1:32" x14ac:dyDescent="0.25">
      <c r="A6085" t="s">
        <v>29</v>
      </c>
      <c r="B6085" t="s">
        <v>67</v>
      </c>
      <c r="C6085" t="s">
        <v>68</v>
      </c>
      <c r="D6085" t="s">
        <v>69</v>
      </c>
      <c r="E6085">
        <f>_xlfn.XLOOKUP(Table1[[#This Row],[Location]],'Location analysis'!A:A,'Location analysis'!B:B)</f>
        <v>40.435699999999997</v>
      </c>
      <c r="F6085">
        <f>_xlfn.XLOOKUP(Table1[[#This Row],[Location]],'Location analysis'!A:A,'Location analysis'!C:C)</f>
        <v>-74.125200000000007</v>
      </c>
      <c r="G6085" t="s">
        <v>414</v>
      </c>
      <c r="H6085" t="s">
        <v>43</v>
      </c>
      <c r="I6085">
        <v>15549854543</v>
      </c>
      <c r="J6085" t="s">
        <v>868</v>
      </c>
      <c r="K6085" t="s">
        <v>36</v>
      </c>
      <c r="L6085">
        <v>110</v>
      </c>
      <c r="M6085">
        <v>1.5</v>
      </c>
      <c r="N6085">
        <v>1</v>
      </c>
      <c r="O6085">
        <v>110</v>
      </c>
      <c r="P6085">
        <v>1.5</v>
      </c>
      <c r="Q6085">
        <v>1</v>
      </c>
      <c r="R6085">
        <v>1.5</v>
      </c>
      <c r="S6085">
        <v>3</v>
      </c>
      <c r="T6085" s="1">
        <v>44792</v>
      </c>
      <c r="U6085" t="str">
        <f t="shared" si="475"/>
        <v>Lays - Classic</v>
      </c>
      <c r="V6085" t="str">
        <f t="shared" si="476"/>
        <v>Food</v>
      </c>
      <c r="W6085" t="s">
        <v>43</v>
      </c>
      <c r="X6085" t="b">
        <f t="shared" si="478"/>
        <v>1</v>
      </c>
      <c r="Y6085">
        <f t="shared" si="477"/>
        <v>1.5</v>
      </c>
      <c r="Z6085" s="2">
        <f t="shared" si="479"/>
        <v>1</v>
      </c>
      <c r="AA6085" t="s">
        <v>415</v>
      </c>
      <c r="AB6085" t="s">
        <v>416</v>
      </c>
      <c r="AD6085" t="s">
        <v>132</v>
      </c>
      <c r="AE6085" t="s">
        <v>869</v>
      </c>
      <c r="AF6085">
        <v>2022</v>
      </c>
    </row>
    <row r="6086" spans="1:32" x14ac:dyDescent="0.25">
      <c r="A6086" t="s">
        <v>29</v>
      </c>
      <c r="B6086" t="s">
        <v>46</v>
      </c>
      <c r="C6086" t="s">
        <v>31</v>
      </c>
      <c r="D6086" t="s">
        <v>47</v>
      </c>
      <c r="E6086">
        <f>_xlfn.XLOOKUP(Table1[[#This Row],[Location]],'Location analysis'!A:A,'Location analysis'!B:B)</f>
        <v>40.423690999999998</v>
      </c>
      <c r="F6086">
        <f>_xlfn.XLOOKUP(Table1[[#This Row],[Location]],'Location analysis'!A:A,'Location analysis'!C:C)</f>
        <v>-74.380831999999998</v>
      </c>
      <c r="G6086" t="s">
        <v>225</v>
      </c>
      <c r="H6086" t="s">
        <v>43</v>
      </c>
      <c r="I6086">
        <v>15549858309</v>
      </c>
      <c r="J6086" t="s">
        <v>868</v>
      </c>
      <c r="K6086" t="s">
        <v>51</v>
      </c>
      <c r="L6086">
        <v>111</v>
      </c>
      <c r="M6086">
        <v>1.5</v>
      </c>
      <c r="N6086">
        <v>1</v>
      </c>
      <c r="O6086">
        <v>111</v>
      </c>
      <c r="P6086">
        <v>1.5</v>
      </c>
      <c r="Q6086">
        <v>1</v>
      </c>
      <c r="R6086">
        <v>1.5</v>
      </c>
      <c r="S6086">
        <v>1.5</v>
      </c>
      <c r="T6086" s="1">
        <v>44792</v>
      </c>
      <c r="U6086" t="str">
        <f t="shared" si="475"/>
        <v>SunChips Multigrain - Original</v>
      </c>
      <c r="V6086" t="str">
        <f t="shared" si="476"/>
        <v>Food</v>
      </c>
      <c r="W6086" t="s">
        <v>43</v>
      </c>
      <c r="X6086" t="b">
        <f t="shared" si="478"/>
        <v>1</v>
      </c>
      <c r="Y6086">
        <f t="shared" si="477"/>
        <v>1.5</v>
      </c>
      <c r="Z6086" s="2">
        <f t="shared" si="479"/>
        <v>1</v>
      </c>
      <c r="AA6086" t="s">
        <v>129</v>
      </c>
      <c r="AB6086" t="s">
        <v>150</v>
      </c>
      <c r="AD6086" t="s">
        <v>132</v>
      </c>
      <c r="AE6086" t="s">
        <v>869</v>
      </c>
      <c r="AF6086">
        <v>2022</v>
      </c>
    </row>
    <row r="6087" spans="1:32" x14ac:dyDescent="0.25">
      <c r="A6087" t="s">
        <v>29</v>
      </c>
      <c r="B6087" t="s">
        <v>46</v>
      </c>
      <c r="C6087" t="s">
        <v>31</v>
      </c>
      <c r="D6087" t="s">
        <v>47</v>
      </c>
      <c r="E6087">
        <f>_xlfn.XLOOKUP(Table1[[#This Row],[Location]],'Location analysis'!A:A,'Location analysis'!B:B)</f>
        <v>40.423690999999998</v>
      </c>
      <c r="F6087">
        <f>_xlfn.XLOOKUP(Table1[[#This Row],[Location]],'Location analysis'!A:A,'Location analysis'!C:C)</f>
        <v>-74.380831999999998</v>
      </c>
      <c r="G6087" t="s">
        <v>722</v>
      </c>
      <c r="H6087" t="s">
        <v>49</v>
      </c>
      <c r="I6087">
        <v>15549859448</v>
      </c>
      <c r="J6087" t="s">
        <v>868</v>
      </c>
      <c r="K6087" t="s">
        <v>51</v>
      </c>
      <c r="L6087">
        <v>147</v>
      </c>
      <c r="M6087">
        <v>2.5</v>
      </c>
      <c r="N6087">
        <v>1</v>
      </c>
      <c r="O6087">
        <v>147</v>
      </c>
      <c r="P6087">
        <v>2.5</v>
      </c>
      <c r="Q6087">
        <v>1</v>
      </c>
      <c r="R6087">
        <v>2.5</v>
      </c>
      <c r="S6087">
        <v>2.5</v>
      </c>
      <c r="T6087" s="1">
        <v>44792</v>
      </c>
      <c r="U6087" t="str">
        <f t="shared" si="475"/>
        <v>Snapple Tea - Lemon</v>
      </c>
      <c r="V6087" t="str">
        <f t="shared" si="476"/>
        <v>Non Carbonated</v>
      </c>
      <c r="W6087" t="s">
        <v>49</v>
      </c>
      <c r="X6087" t="b">
        <f t="shared" si="478"/>
        <v>1</v>
      </c>
      <c r="Y6087">
        <f t="shared" si="477"/>
        <v>2.5</v>
      </c>
      <c r="Z6087" s="2">
        <f t="shared" si="479"/>
        <v>1.6666666666666667</v>
      </c>
      <c r="AA6087" t="s">
        <v>330</v>
      </c>
      <c r="AB6087" t="s">
        <v>76</v>
      </c>
      <c r="AD6087" t="s">
        <v>132</v>
      </c>
      <c r="AE6087" t="s">
        <v>869</v>
      </c>
      <c r="AF6087">
        <v>2022</v>
      </c>
    </row>
    <row r="6088" spans="1:32" x14ac:dyDescent="0.25">
      <c r="A6088" t="s">
        <v>29</v>
      </c>
      <c r="B6088" t="s">
        <v>67</v>
      </c>
      <c r="C6088" t="s">
        <v>68</v>
      </c>
      <c r="D6088" t="s">
        <v>69</v>
      </c>
      <c r="E6088">
        <f>_xlfn.XLOOKUP(Table1[[#This Row],[Location]],'Location analysis'!A:A,'Location analysis'!B:B)</f>
        <v>40.435699999999997</v>
      </c>
      <c r="F6088">
        <f>_xlfn.XLOOKUP(Table1[[#This Row],[Location]],'Location analysis'!A:A,'Location analysis'!C:C)</f>
        <v>-74.125200000000007</v>
      </c>
      <c r="G6088" t="s">
        <v>738</v>
      </c>
      <c r="H6088" t="s">
        <v>34</v>
      </c>
      <c r="I6088">
        <v>15550276085</v>
      </c>
      <c r="J6088" t="s">
        <v>868</v>
      </c>
      <c r="K6088" t="s">
        <v>36</v>
      </c>
      <c r="L6088">
        <v>141</v>
      </c>
      <c r="M6088">
        <v>1.5</v>
      </c>
      <c r="N6088">
        <v>2</v>
      </c>
      <c r="O6088">
        <v>141</v>
      </c>
      <c r="P6088">
        <v>1.5</v>
      </c>
      <c r="Q6088">
        <v>2</v>
      </c>
      <c r="R6088">
        <v>3</v>
      </c>
      <c r="S6088">
        <v>4.5</v>
      </c>
      <c r="T6088" s="1">
        <v>44792</v>
      </c>
      <c r="U6088" t="str">
        <f t="shared" si="475"/>
        <v>Coca Cola - Regular</v>
      </c>
      <c r="V6088" t="str">
        <f t="shared" si="476"/>
        <v>Carbonated</v>
      </c>
      <c r="W6088" t="s">
        <v>34</v>
      </c>
      <c r="X6088" t="b">
        <f t="shared" si="478"/>
        <v>1</v>
      </c>
      <c r="Y6088">
        <f t="shared" si="477"/>
        <v>1.5</v>
      </c>
      <c r="Z6088" s="2">
        <f t="shared" si="479"/>
        <v>1</v>
      </c>
      <c r="AA6088" t="s">
        <v>183</v>
      </c>
      <c r="AB6088" t="s">
        <v>739</v>
      </c>
      <c r="AD6088" t="s">
        <v>132</v>
      </c>
      <c r="AE6088" t="s">
        <v>869</v>
      </c>
      <c r="AF6088">
        <v>2022</v>
      </c>
    </row>
    <row r="6089" spans="1:32" x14ac:dyDescent="0.25">
      <c r="A6089" t="s">
        <v>29</v>
      </c>
      <c r="B6089" t="s">
        <v>67</v>
      </c>
      <c r="C6089" t="s">
        <v>68</v>
      </c>
      <c r="D6089" t="s">
        <v>69</v>
      </c>
      <c r="E6089">
        <f>_xlfn.XLOOKUP(Table1[[#This Row],[Location]],'Location analysis'!A:A,'Location analysis'!B:B)</f>
        <v>40.435699999999997</v>
      </c>
      <c r="F6089">
        <f>_xlfn.XLOOKUP(Table1[[#This Row],[Location]],'Location analysis'!A:A,'Location analysis'!C:C)</f>
        <v>-74.125200000000007</v>
      </c>
      <c r="G6089" t="s">
        <v>458</v>
      </c>
      <c r="I6089">
        <v>15550276085</v>
      </c>
      <c r="J6089" t="s">
        <v>868</v>
      </c>
      <c r="K6089" t="s">
        <v>36</v>
      </c>
      <c r="L6089">
        <v>113</v>
      </c>
      <c r="M6089">
        <v>1.5</v>
      </c>
      <c r="N6089">
        <v>1</v>
      </c>
      <c r="O6089">
        <v>113</v>
      </c>
      <c r="P6089">
        <v>1.5</v>
      </c>
      <c r="Q6089">
        <v>1</v>
      </c>
      <c r="R6089">
        <v>1.5</v>
      </c>
      <c r="S6089">
        <v>4.5</v>
      </c>
      <c r="T6089" s="1">
        <v>44792</v>
      </c>
      <c r="U6089" t="str">
        <f t="shared" si="475"/>
        <v>Doritos Dinamita Chile Lemon</v>
      </c>
      <c r="V6089" t="str">
        <f t="shared" si="476"/>
        <v>Cell is Blank - Dis-regard</v>
      </c>
      <c r="W6089" t="s">
        <v>43</v>
      </c>
      <c r="X6089" t="b">
        <f t="shared" si="478"/>
        <v>1</v>
      </c>
      <c r="Y6089">
        <f t="shared" si="477"/>
        <v>1.5</v>
      </c>
      <c r="Z6089" s="2">
        <f t="shared" si="479"/>
        <v>1</v>
      </c>
      <c r="AA6089" t="s">
        <v>458</v>
      </c>
      <c r="AD6089" t="s">
        <v>132</v>
      </c>
      <c r="AE6089" t="s">
        <v>869</v>
      </c>
      <c r="AF6089">
        <v>2022</v>
      </c>
    </row>
    <row r="6090" spans="1:32" x14ac:dyDescent="0.25">
      <c r="A6090" t="s">
        <v>29</v>
      </c>
      <c r="B6090" t="s">
        <v>67</v>
      </c>
      <c r="C6090" t="s">
        <v>68</v>
      </c>
      <c r="D6090" t="s">
        <v>69</v>
      </c>
      <c r="E6090">
        <f>_xlfn.XLOOKUP(Table1[[#This Row],[Location]],'Location analysis'!A:A,'Location analysis'!B:B)</f>
        <v>40.435699999999997</v>
      </c>
      <c r="F6090">
        <f>_xlfn.XLOOKUP(Table1[[#This Row],[Location]],'Location analysis'!A:A,'Location analysis'!C:C)</f>
        <v>-74.125200000000007</v>
      </c>
      <c r="G6090" t="s">
        <v>70</v>
      </c>
      <c r="H6090" t="s">
        <v>34</v>
      </c>
      <c r="I6090">
        <v>15550646022</v>
      </c>
      <c r="J6090" t="s">
        <v>868</v>
      </c>
      <c r="K6090" t="s">
        <v>51</v>
      </c>
      <c r="L6090">
        <v>144</v>
      </c>
      <c r="M6090">
        <v>3</v>
      </c>
      <c r="N6090">
        <v>1</v>
      </c>
      <c r="O6090">
        <v>144</v>
      </c>
      <c r="P6090">
        <v>3</v>
      </c>
      <c r="Q6090">
        <v>1</v>
      </c>
      <c r="R6090">
        <v>3</v>
      </c>
      <c r="S6090">
        <v>3</v>
      </c>
      <c r="T6090" s="1">
        <v>44792</v>
      </c>
      <c r="U6090" t="str">
        <f t="shared" si="475"/>
        <v>Monster Energy Original</v>
      </c>
      <c r="V6090" t="str">
        <f t="shared" si="476"/>
        <v>Carbonated</v>
      </c>
      <c r="W6090" t="s">
        <v>34</v>
      </c>
      <c r="X6090" t="b">
        <f t="shared" si="478"/>
        <v>1</v>
      </c>
      <c r="Y6090">
        <f t="shared" si="477"/>
        <v>3</v>
      </c>
      <c r="Z6090" s="2">
        <f t="shared" si="479"/>
        <v>2</v>
      </c>
      <c r="AA6090" t="s">
        <v>70</v>
      </c>
      <c r="AD6090" t="s">
        <v>132</v>
      </c>
      <c r="AE6090" t="s">
        <v>869</v>
      </c>
      <c r="AF6090">
        <v>2022</v>
      </c>
    </row>
    <row r="6091" spans="1:32" x14ac:dyDescent="0.25">
      <c r="A6091" t="s">
        <v>29</v>
      </c>
      <c r="B6091" t="s">
        <v>67</v>
      </c>
      <c r="C6091" t="s">
        <v>68</v>
      </c>
      <c r="D6091" t="s">
        <v>69</v>
      </c>
      <c r="E6091">
        <f>_xlfn.XLOOKUP(Table1[[#This Row],[Location]],'Location analysis'!A:A,'Location analysis'!B:B)</f>
        <v>40.435699999999997</v>
      </c>
      <c r="F6091">
        <f>_xlfn.XLOOKUP(Table1[[#This Row],[Location]],'Location analysis'!A:A,'Location analysis'!C:C)</f>
        <v>-74.125200000000007</v>
      </c>
      <c r="G6091" t="s">
        <v>259</v>
      </c>
      <c r="H6091" t="s">
        <v>34</v>
      </c>
      <c r="I6091">
        <v>15550724117</v>
      </c>
      <c r="J6091" t="s">
        <v>868</v>
      </c>
      <c r="K6091" t="s">
        <v>51</v>
      </c>
      <c r="L6091">
        <v>140</v>
      </c>
      <c r="M6091">
        <v>1.5</v>
      </c>
      <c r="N6091">
        <v>1</v>
      </c>
      <c r="O6091">
        <v>140</v>
      </c>
      <c r="P6091">
        <v>1.5</v>
      </c>
      <c r="Q6091">
        <v>1</v>
      </c>
      <c r="R6091">
        <v>1.5</v>
      </c>
      <c r="S6091">
        <v>1.5</v>
      </c>
      <c r="T6091" s="1">
        <v>44792</v>
      </c>
      <c r="U6091" t="str">
        <f t="shared" si="475"/>
        <v>Sunkist Soda - Orange</v>
      </c>
      <c r="V6091" t="str">
        <f t="shared" si="476"/>
        <v>Carbonated</v>
      </c>
      <c r="W6091" t="s">
        <v>34</v>
      </c>
      <c r="X6091" t="b">
        <f t="shared" si="478"/>
        <v>1</v>
      </c>
      <c r="Y6091">
        <f t="shared" si="477"/>
        <v>1.5</v>
      </c>
      <c r="Z6091" s="2">
        <f t="shared" si="479"/>
        <v>1</v>
      </c>
      <c r="AA6091" t="s">
        <v>260</v>
      </c>
      <c r="AB6091" t="s">
        <v>261</v>
      </c>
      <c r="AD6091" t="s">
        <v>132</v>
      </c>
      <c r="AE6091" t="s">
        <v>869</v>
      </c>
      <c r="AF6091">
        <v>2022</v>
      </c>
    </row>
    <row r="6092" spans="1:32" x14ac:dyDescent="0.25">
      <c r="A6092" t="s">
        <v>29</v>
      </c>
      <c r="B6092" t="s">
        <v>67</v>
      </c>
      <c r="C6092" t="s">
        <v>68</v>
      </c>
      <c r="D6092" t="s">
        <v>69</v>
      </c>
      <c r="E6092">
        <f>_xlfn.XLOOKUP(Table1[[#This Row],[Location]],'Location analysis'!A:A,'Location analysis'!B:B)</f>
        <v>40.435699999999997</v>
      </c>
      <c r="F6092">
        <f>_xlfn.XLOOKUP(Table1[[#This Row],[Location]],'Location analysis'!A:A,'Location analysis'!C:C)</f>
        <v>-74.125200000000007</v>
      </c>
      <c r="G6092" t="s">
        <v>414</v>
      </c>
      <c r="H6092" t="s">
        <v>43</v>
      </c>
      <c r="I6092">
        <v>15550761316</v>
      </c>
      <c r="J6092" t="s">
        <v>868</v>
      </c>
      <c r="K6092" t="s">
        <v>51</v>
      </c>
      <c r="L6092">
        <v>110</v>
      </c>
      <c r="M6092">
        <v>1.5</v>
      </c>
      <c r="N6092">
        <v>1</v>
      </c>
      <c r="O6092">
        <v>110</v>
      </c>
      <c r="P6092">
        <v>1.5</v>
      </c>
      <c r="Q6092">
        <v>1</v>
      </c>
      <c r="R6092">
        <v>1.5</v>
      </c>
      <c r="S6092">
        <v>1.5</v>
      </c>
      <c r="T6092" s="1">
        <v>44792</v>
      </c>
      <c r="U6092" t="str">
        <f t="shared" si="475"/>
        <v>Lays - Classic</v>
      </c>
      <c r="V6092" t="str">
        <f t="shared" si="476"/>
        <v>Food</v>
      </c>
      <c r="W6092" t="s">
        <v>43</v>
      </c>
      <c r="X6092" t="b">
        <f t="shared" si="478"/>
        <v>1</v>
      </c>
      <c r="Y6092">
        <f t="shared" si="477"/>
        <v>1.5</v>
      </c>
      <c r="Z6092" s="2">
        <f t="shared" si="479"/>
        <v>1</v>
      </c>
      <c r="AA6092" t="s">
        <v>415</v>
      </c>
      <c r="AB6092" t="s">
        <v>416</v>
      </c>
      <c r="AD6092" t="s">
        <v>132</v>
      </c>
      <c r="AE6092" t="s">
        <v>869</v>
      </c>
      <c r="AF6092">
        <v>2022</v>
      </c>
    </row>
    <row r="6093" spans="1:32" x14ac:dyDescent="0.25">
      <c r="A6093" t="s">
        <v>29</v>
      </c>
      <c r="B6093" t="s">
        <v>67</v>
      </c>
      <c r="C6093" t="s">
        <v>68</v>
      </c>
      <c r="D6093" t="s">
        <v>69</v>
      </c>
      <c r="E6093">
        <f>_xlfn.XLOOKUP(Table1[[#This Row],[Location]],'Location analysis'!A:A,'Location analysis'!B:B)</f>
        <v>40.435699999999997</v>
      </c>
      <c r="F6093">
        <f>_xlfn.XLOOKUP(Table1[[#This Row],[Location]],'Location analysis'!A:A,'Location analysis'!C:C)</f>
        <v>-74.125200000000007</v>
      </c>
      <c r="G6093" t="s">
        <v>750</v>
      </c>
      <c r="H6093" t="s">
        <v>49</v>
      </c>
      <c r="I6093">
        <v>15550763347</v>
      </c>
      <c r="J6093" t="s">
        <v>868</v>
      </c>
      <c r="K6093" t="s">
        <v>51</v>
      </c>
      <c r="L6093">
        <v>147</v>
      </c>
      <c r="M6093">
        <v>2.5</v>
      </c>
      <c r="N6093">
        <v>1</v>
      </c>
      <c r="O6093">
        <v>147</v>
      </c>
      <c r="P6093">
        <v>2.5</v>
      </c>
      <c r="Q6093">
        <v>1</v>
      </c>
      <c r="R6093">
        <v>2.5</v>
      </c>
      <c r="S6093">
        <v>2.5</v>
      </c>
      <c r="T6093" s="1">
        <v>44792</v>
      </c>
      <c r="U6093" t="str">
        <f t="shared" si="475"/>
        <v>Snapple Tea - Peach</v>
      </c>
      <c r="V6093" t="str">
        <f t="shared" si="476"/>
        <v>Non Carbonated</v>
      </c>
      <c r="W6093" t="s">
        <v>49</v>
      </c>
      <c r="X6093" t="b">
        <f t="shared" si="478"/>
        <v>1</v>
      </c>
      <c r="Y6093">
        <f t="shared" si="477"/>
        <v>2.5</v>
      </c>
      <c r="Z6093" s="2">
        <f t="shared" si="479"/>
        <v>1.6666666666666667</v>
      </c>
      <c r="AA6093" t="s">
        <v>330</v>
      </c>
      <c r="AB6093" t="s">
        <v>751</v>
      </c>
      <c r="AD6093" t="s">
        <v>132</v>
      </c>
      <c r="AE6093" t="s">
        <v>869</v>
      </c>
      <c r="AF6093">
        <v>2022</v>
      </c>
    </row>
    <row r="6094" spans="1:32" x14ac:dyDescent="0.25">
      <c r="A6094" t="s">
        <v>29</v>
      </c>
      <c r="B6094" t="s">
        <v>67</v>
      </c>
      <c r="C6094" t="s">
        <v>68</v>
      </c>
      <c r="D6094" t="s">
        <v>69</v>
      </c>
      <c r="E6094">
        <f>_xlfn.XLOOKUP(Table1[[#This Row],[Location]],'Location analysis'!A:A,'Location analysis'!B:B)</f>
        <v>40.435699999999997</v>
      </c>
      <c r="F6094">
        <f>_xlfn.XLOOKUP(Table1[[#This Row],[Location]],'Location analysis'!A:A,'Location analysis'!C:C)</f>
        <v>-74.125200000000007</v>
      </c>
      <c r="G6094" t="s">
        <v>364</v>
      </c>
      <c r="H6094" t="s">
        <v>43</v>
      </c>
      <c r="I6094">
        <v>15550820011</v>
      </c>
      <c r="J6094" t="s">
        <v>868</v>
      </c>
      <c r="K6094" t="s">
        <v>51</v>
      </c>
      <c r="L6094">
        <v>114</v>
      </c>
      <c r="M6094">
        <v>1.5</v>
      </c>
      <c r="N6094">
        <v>1</v>
      </c>
      <c r="O6094">
        <v>114</v>
      </c>
      <c r="P6094">
        <v>1.5</v>
      </c>
      <c r="Q6094">
        <v>1</v>
      </c>
      <c r="R6094">
        <v>1.5</v>
      </c>
      <c r="S6094">
        <v>1.5</v>
      </c>
      <c r="T6094" s="1">
        <v>44792</v>
      </c>
      <c r="U6094" t="str">
        <f t="shared" si="475"/>
        <v>Cheetos Baked - Crunchy Cheese</v>
      </c>
      <c r="V6094" t="str">
        <f t="shared" si="476"/>
        <v>Food</v>
      </c>
      <c r="W6094" t="s">
        <v>43</v>
      </c>
      <c r="X6094" t="b">
        <f t="shared" si="478"/>
        <v>1</v>
      </c>
      <c r="Y6094">
        <f t="shared" si="477"/>
        <v>1.5</v>
      </c>
      <c r="Z6094" s="2">
        <f t="shared" si="479"/>
        <v>1</v>
      </c>
      <c r="AA6094" t="s">
        <v>121</v>
      </c>
      <c r="AB6094" t="s">
        <v>365</v>
      </c>
      <c r="AD6094" t="s">
        <v>132</v>
      </c>
      <c r="AE6094" t="s">
        <v>869</v>
      </c>
      <c r="AF6094">
        <v>2022</v>
      </c>
    </row>
    <row r="6095" spans="1:32" x14ac:dyDescent="0.25">
      <c r="A6095" t="s">
        <v>29</v>
      </c>
      <c r="B6095" t="s">
        <v>67</v>
      </c>
      <c r="C6095" t="s">
        <v>68</v>
      </c>
      <c r="D6095" t="s">
        <v>69</v>
      </c>
      <c r="E6095">
        <f>_xlfn.XLOOKUP(Table1[[#This Row],[Location]],'Location analysis'!A:A,'Location analysis'!B:B)</f>
        <v>40.435699999999997</v>
      </c>
      <c r="F6095">
        <f>_xlfn.XLOOKUP(Table1[[#This Row],[Location]],'Location analysis'!A:A,'Location analysis'!C:C)</f>
        <v>-74.125200000000007</v>
      </c>
      <c r="G6095" t="s">
        <v>364</v>
      </c>
      <c r="H6095" t="s">
        <v>43</v>
      </c>
      <c r="I6095">
        <v>15550820806</v>
      </c>
      <c r="J6095" t="s">
        <v>868</v>
      </c>
      <c r="K6095" t="s">
        <v>51</v>
      </c>
      <c r="L6095">
        <v>114</v>
      </c>
      <c r="M6095">
        <v>1.5</v>
      </c>
      <c r="N6095">
        <v>1</v>
      </c>
      <c r="O6095">
        <v>114</v>
      </c>
      <c r="P6095">
        <v>1.5</v>
      </c>
      <c r="Q6095">
        <v>1</v>
      </c>
      <c r="R6095">
        <v>1.5</v>
      </c>
      <c r="S6095">
        <v>1.5</v>
      </c>
      <c r="T6095" s="1">
        <v>44792</v>
      </c>
      <c r="U6095" t="str">
        <f t="shared" si="475"/>
        <v>Cheetos Baked - Crunchy Cheese</v>
      </c>
      <c r="V6095" t="str">
        <f t="shared" si="476"/>
        <v>Food</v>
      </c>
      <c r="W6095" t="s">
        <v>43</v>
      </c>
      <c r="X6095" t="b">
        <f t="shared" si="478"/>
        <v>1</v>
      </c>
      <c r="Y6095">
        <f t="shared" si="477"/>
        <v>1.5</v>
      </c>
      <c r="Z6095" s="2">
        <f t="shared" si="479"/>
        <v>1</v>
      </c>
      <c r="AA6095" t="s">
        <v>121</v>
      </c>
      <c r="AB6095" t="s">
        <v>365</v>
      </c>
      <c r="AD6095" t="s">
        <v>132</v>
      </c>
      <c r="AE6095" t="s">
        <v>869</v>
      </c>
      <c r="AF6095">
        <v>2022</v>
      </c>
    </row>
    <row r="6096" spans="1:32" x14ac:dyDescent="0.25">
      <c r="A6096" t="s">
        <v>29</v>
      </c>
      <c r="B6096" t="s">
        <v>67</v>
      </c>
      <c r="C6096" t="s">
        <v>68</v>
      </c>
      <c r="D6096" t="s">
        <v>69</v>
      </c>
      <c r="E6096">
        <f>_xlfn.XLOOKUP(Table1[[#This Row],[Location]],'Location analysis'!A:A,'Location analysis'!B:B)</f>
        <v>40.435699999999997</v>
      </c>
      <c r="F6096">
        <f>_xlfn.XLOOKUP(Table1[[#This Row],[Location]],'Location analysis'!A:A,'Location analysis'!C:C)</f>
        <v>-74.125200000000007</v>
      </c>
      <c r="G6096" t="s">
        <v>70</v>
      </c>
      <c r="H6096" t="s">
        <v>34</v>
      </c>
      <c r="I6096">
        <v>15550897538</v>
      </c>
      <c r="J6096" t="s">
        <v>868</v>
      </c>
      <c r="K6096" t="s">
        <v>51</v>
      </c>
      <c r="L6096">
        <v>144</v>
      </c>
      <c r="M6096">
        <v>3</v>
      </c>
      <c r="N6096">
        <v>1</v>
      </c>
      <c r="O6096">
        <v>144</v>
      </c>
      <c r="P6096">
        <v>3</v>
      </c>
      <c r="Q6096">
        <v>1</v>
      </c>
      <c r="R6096">
        <v>3</v>
      </c>
      <c r="S6096">
        <v>3</v>
      </c>
      <c r="T6096" s="1">
        <v>44792</v>
      </c>
      <c r="U6096" t="str">
        <f t="shared" si="475"/>
        <v>Monster Energy Original</v>
      </c>
      <c r="V6096" t="str">
        <f t="shared" si="476"/>
        <v>Carbonated</v>
      </c>
      <c r="W6096" t="s">
        <v>34</v>
      </c>
      <c r="X6096" t="b">
        <f t="shared" si="478"/>
        <v>1</v>
      </c>
      <c r="Y6096">
        <f t="shared" si="477"/>
        <v>3</v>
      </c>
      <c r="Z6096" s="2">
        <f t="shared" si="479"/>
        <v>2</v>
      </c>
      <c r="AA6096" t="s">
        <v>70</v>
      </c>
      <c r="AD6096" t="s">
        <v>132</v>
      </c>
      <c r="AE6096" t="s">
        <v>869</v>
      </c>
      <c r="AF6096">
        <v>2022</v>
      </c>
    </row>
    <row r="6097" spans="1:32" x14ac:dyDescent="0.25">
      <c r="A6097" t="s">
        <v>29</v>
      </c>
      <c r="B6097" t="s">
        <v>394</v>
      </c>
      <c r="C6097" t="s">
        <v>395</v>
      </c>
      <c r="D6097" t="s">
        <v>396</v>
      </c>
      <c r="E6097">
        <f>_xlfn.XLOOKUP(Table1[[#This Row],[Location]],'Location analysis'!A:A,'Location analysis'!B:B)</f>
        <v>40.416893999999999</v>
      </c>
      <c r="F6097">
        <f>_xlfn.XLOOKUP(Table1[[#This Row],[Location]],'Location analysis'!A:A,'Location analysis'!C:C)</f>
        <v>-74.420399000000003</v>
      </c>
      <c r="G6097" t="s">
        <v>317</v>
      </c>
      <c r="H6097" t="s">
        <v>43</v>
      </c>
      <c r="I6097">
        <v>15552188813</v>
      </c>
      <c r="J6097" t="s">
        <v>872</v>
      </c>
      <c r="K6097" t="s">
        <v>36</v>
      </c>
      <c r="L6097">
        <v>135</v>
      </c>
      <c r="M6097">
        <v>2</v>
      </c>
      <c r="N6097">
        <v>1</v>
      </c>
      <c r="O6097">
        <v>135</v>
      </c>
      <c r="P6097">
        <v>2</v>
      </c>
      <c r="Q6097">
        <v>1</v>
      </c>
      <c r="R6097">
        <v>2</v>
      </c>
      <c r="S6097">
        <v>2</v>
      </c>
      <c r="T6097" s="1">
        <v>44793</v>
      </c>
      <c r="U6097" t="str">
        <f t="shared" si="475"/>
        <v>RXBAR - Protein Bar - Peanut Butter</v>
      </c>
      <c r="V6097" t="str">
        <f t="shared" si="476"/>
        <v>Food</v>
      </c>
      <c r="W6097" t="s">
        <v>43</v>
      </c>
      <c r="X6097" t="b">
        <f t="shared" si="478"/>
        <v>1</v>
      </c>
      <c r="Y6097">
        <f t="shared" si="477"/>
        <v>2</v>
      </c>
      <c r="Z6097" s="2">
        <f t="shared" si="479"/>
        <v>1.3333333333333333</v>
      </c>
      <c r="AA6097" t="s">
        <v>318</v>
      </c>
      <c r="AB6097" t="s">
        <v>319</v>
      </c>
      <c r="AC6097" t="s">
        <v>320</v>
      </c>
      <c r="AD6097" t="s">
        <v>40</v>
      </c>
      <c r="AE6097" t="s">
        <v>873</v>
      </c>
      <c r="AF6097">
        <v>2022</v>
      </c>
    </row>
    <row r="6098" spans="1:32" x14ac:dyDescent="0.25">
      <c r="A6098" t="s">
        <v>29</v>
      </c>
      <c r="B6098" t="s">
        <v>30</v>
      </c>
      <c r="C6098" t="s">
        <v>31</v>
      </c>
      <c r="D6098" t="s">
        <v>32</v>
      </c>
      <c r="E6098">
        <f>_xlfn.XLOOKUP(Table1[[#This Row],[Location]],'Location analysis'!A:A,'Location analysis'!B:B)</f>
        <v>40.423690999999998</v>
      </c>
      <c r="F6098">
        <f>_xlfn.XLOOKUP(Table1[[#This Row],[Location]],'Location analysis'!A:A,'Location analysis'!C:C)</f>
        <v>-74.380831999999998</v>
      </c>
      <c r="G6098" t="s">
        <v>137</v>
      </c>
      <c r="H6098" t="s">
        <v>97</v>
      </c>
      <c r="I6098">
        <v>15552206494</v>
      </c>
      <c r="J6098" t="s">
        <v>872</v>
      </c>
      <c r="K6098" t="s">
        <v>36</v>
      </c>
      <c r="L6098">
        <v>143</v>
      </c>
      <c r="M6098">
        <v>2</v>
      </c>
      <c r="N6098">
        <v>1</v>
      </c>
      <c r="O6098">
        <v>143</v>
      </c>
      <c r="P6098">
        <v>2</v>
      </c>
      <c r="Q6098">
        <v>1</v>
      </c>
      <c r="R6098">
        <v>2</v>
      </c>
      <c r="S6098">
        <v>2</v>
      </c>
      <c r="T6098" s="1">
        <v>44793</v>
      </c>
      <c r="U6098" t="str">
        <f t="shared" si="475"/>
        <v>Poland Springs Water</v>
      </c>
      <c r="V6098" t="str">
        <f t="shared" si="476"/>
        <v>Water</v>
      </c>
      <c r="W6098" t="s">
        <v>97</v>
      </c>
      <c r="X6098" t="b">
        <f t="shared" si="478"/>
        <v>1</v>
      </c>
      <c r="Y6098">
        <f t="shared" si="477"/>
        <v>2</v>
      </c>
      <c r="Z6098" s="2">
        <f t="shared" si="479"/>
        <v>1.3333333333333333</v>
      </c>
      <c r="AA6098" t="s">
        <v>137</v>
      </c>
      <c r="AD6098" t="s">
        <v>40</v>
      </c>
      <c r="AE6098" t="s">
        <v>873</v>
      </c>
      <c r="AF6098">
        <v>2022</v>
      </c>
    </row>
    <row r="6099" spans="1:32" x14ac:dyDescent="0.25">
      <c r="A6099" t="s">
        <v>29</v>
      </c>
      <c r="B6099" t="s">
        <v>394</v>
      </c>
      <c r="C6099" t="s">
        <v>395</v>
      </c>
      <c r="D6099" t="s">
        <v>396</v>
      </c>
      <c r="E6099">
        <f>_xlfn.XLOOKUP(Table1[[#This Row],[Location]],'Location analysis'!A:A,'Location analysis'!B:B)</f>
        <v>40.416893999999999</v>
      </c>
      <c r="F6099">
        <f>_xlfn.XLOOKUP(Table1[[#This Row],[Location]],'Location analysis'!A:A,'Location analysis'!C:C)</f>
        <v>-74.420399000000003</v>
      </c>
      <c r="G6099" t="s">
        <v>421</v>
      </c>
      <c r="H6099" t="s">
        <v>43</v>
      </c>
      <c r="I6099">
        <v>15552245808</v>
      </c>
      <c r="J6099" t="s">
        <v>872</v>
      </c>
      <c r="K6099" t="s">
        <v>36</v>
      </c>
      <c r="L6099">
        <v>157</v>
      </c>
      <c r="M6099">
        <v>3</v>
      </c>
      <c r="N6099">
        <v>1</v>
      </c>
      <c r="O6099">
        <v>157</v>
      </c>
      <c r="P6099">
        <v>3</v>
      </c>
      <c r="Q6099">
        <v>1</v>
      </c>
      <c r="R6099">
        <v>3</v>
      </c>
      <c r="S6099">
        <v>3</v>
      </c>
      <c r="T6099" s="1">
        <v>44793</v>
      </c>
      <c r="U6099" t="str">
        <f t="shared" si="475"/>
        <v>Lenny &amp; Larrys - SnickerDoodle</v>
      </c>
      <c r="V6099" t="str">
        <f t="shared" si="476"/>
        <v>Food</v>
      </c>
      <c r="W6099" t="s">
        <v>43</v>
      </c>
      <c r="X6099" t="b">
        <f t="shared" si="478"/>
        <v>1</v>
      </c>
      <c r="Y6099">
        <f t="shared" si="477"/>
        <v>3</v>
      </c>
      <c r="Z6099" s="2">
        <f t="shared" si="479"/>
        <v>2</v>
      </c>
      <c r="AA6099" t="s">
        <v>422</v>
      </c>
      <c r="AB6099" t="s">
        <v>423</v>
      </c>
      <c r="AD6099" t="s">
        <v>40</v>
      </c>
      <c r="AE6099" t="s">
        <v>873</v>
      </c>
      <c r="AF6099">
        <v>2022</v>
      </c>
    </row>
    <row r="6100" spans="1:32" x14ac:dyDescent="0.25">
      <c r="A6100" t="s">
        <v>29</v>
      </c>
      <c r="B6100" t="s">
        <v>394</v>
      </c>
      <c r="C6100" t="s">
        <v>395</v>
      </c>
      <c r="D6100" t="s">
        <v>396</v>
      </c>
      <c r="E6100">
        <f>_xlfn.XLOOKUP(Table1[[#This Row],[Location]],'Location analysis'!A:A,'Location analysis'!B:B)</f>
        <v>40.416893999999999</v>
      </c>
      <c r="F6100">
        <f>_xlfn.XLOOKUP(Table1[[#This Row],[Location]],'Location analysis'!A:A,'Location analysis'!C:C)</f>
        <v>-74.420399000000003</v>
      </c>
      <c r="G6100" t="s">
        <v>410</v>
      </c>
      <c r="H6100" t="s">
        <v>49</v>
      </c>
      <c r="I6100">
        <v>15552252676</v>
      </c>
      <c r="J6100" t="s">
        <v>872</v>
      </c>
      <c r="K6100" t="s">
        <v>36</v>
      </c>
      <c r="L6100">
        <v>140</v>
      </c>
      <c r="M6100">
        <v>2</v>
      </c>
      <c r="N6100">
        <v>1</v>
      </c>
      <c r="O6100">
        <v>140</v>
      </c>
      <c r="P6100">
        <v>2</v>
      </c>
      <c r="Q6100">
        <v>1</v>
      </c>
      <c r="R6100">
        <v>2</v>
      </c>
      <c r="S6100">
        <v>2</v>
      </c>
      <c r="T6100" s="1">
        <v>44793</v>
      </c>
      <c r="U6100" t="str">
        <f t="shared" si="475"/>
        <v>Iberia Coconut Water</v>
      </c>
      <c r="V6100" t="str">
        <f t="shared" si="476"/>
        <v>Non Carbonated</v>
      </c>
      <c r="W6100" t="s">
        <v>49</v>
      </c>
      <c r="X6100" t="b">
        <f t="shared" si="478"/>
        <v>1</v>
      </c>
      <c r="Y6100">
        <f t="shared" si="477"/>
        <v>2</v>
      </c>
      <c r="Z6100" s="2">
        <f t="shared" si="479"/>
        <v>1.3333333333333333</v>
      </c>
      <c r="AA6100" t="s">
        <v>410</v>
      </c>
      <c r="AD6100" t="s">
        <v>40</v>
      </c>
      <c r="AE6100" t="s">
        <v>873</v>
      </c>
      <c r="AF6100">
        <v>2022</v>
      </c>
    </row>
    <row r="6101" spans="1:32" x14ac:dyDescent="0.25">
      <c r="A6101" t="s">
        <v>29</v>
      </c>
      <c r="B6101" t="s">
        <v>46</v>
      </c>
      <c r="C6101" t="s">
        <v>31</v>
      </c>
      <c r="D6101" t="s">
        <v>47</v>
      </c>
      <c r="E6101">
        <f>_xlfn.XLOOKUP(Table1[[#This Row],[Location]],'Location analysis'!A:A,'Location analysis'!B:B)</f>
        <v>40.423690999999998</v>
      </c>
      <c r="F6101">
        <f>_xlfn.XLOOKUP(Table1[[#This Row],[Location]],'Location analysis'!A:A,'Location analysis'!C:C)</f>
        <v>-74.380831999999998</v>
      </c>
      <c r="G6101" t="s">
        <v>137</v>
      </c>
      <c r="H6101" t="s">
        <v>97</v>
      </c>
      <c r="I6101">
        <v>15552357799</v>
      </c>
      <c r="J6101" t="s">
        <v>872</v>
      </c>
      <c r="K6101" t="s">
        <v>51</v>
      </c>
      <c r="L6101">
        <v>144</v>
      </c>
      <c r="M6101">
        <v>1.5</v>
      </c>
      <c r="N6101">
        <v>1</v>
      </c>
      <c r="O6101">
        <v>144</v>
      </c>
      <c r="P6101">
        <v>1.5</v>
      </c>
      <c r="Q6101">
        <v>1</v>
      </c>
      <c r="R6101">
        <v>1.5</v>
      </c>
      <c r="S6101">
        <v>1.5</v>
      </c>
      <c r="T6101" s="1">
        <v>44793</v>
      </c>
      <c r="U6101" t="str">
        <f t="shared" si="475"/>
        <v>Poland Springs Water</v>
      </c>
      <c r="V6101" t="str">
        <f t="shared" si="476"/>
        <v>Water</v>
      </c>
      <c r="W6101" t="s">
        <v>97</v>
      </c>
      <c r="X6101" t="b">
        <f t="shared" si="478"/>
        <v>1</v>
      </c>
      <c r="Y6101">
        <f t="shared" si="477"/>
        <v>1.5</v>
      </c>
      <c r="Z6101" s="2">
        <f t="shared" si="479"/>
        <v>1</v>
      </c>
      <c r="AA6101" t="s">
        <v>137</v>
      </c>
      <c r="AD6101" t="s">
        <v>40</v>
      </c>
      <c r="AE6101" t="s">
        <v>873</v>
      </c>
      <c r="AF6101">
        <v>2022</v>
      </c>
    </row>
    <row r="6102" spans="1:32" x14ac:dyDescent="0.25">
      <c r="A6102" t="s">
        <v>29</v>
      </c>
      <c r="B6102" t="s">
        <v>30</v>
      </c>
      <c r="C6102" t="s">
        <v>31</v>
      </c>
      <c r="D6102" t="s">
        <v>32</v>
      </c>
      <c r="E6102">
        <f>_xlfn.XLOOKUP(Table1[[#This Row],[Location]],'Location analysis'!A:A,'Location analysis'!B:B)</f>
        <v>40.423690999999998</v>
      </c>
      <c r="F6102">
        <f>_xlfn.XLOOKUP(Table1[[#This Row],[Location]],'Location analysis'!A:A,'Location analysis'!C:C)</f>
        <v>-74.380831999999998</v>
      </c>
      <c r="G6102" t="s">
        <v>738</v>
      </c>
      <c r="H6102" t="s">
        <v>34</v>
      </c>
      <c r="I6102">
        <v>15552402064</v>
      </c>
      <c r="J6102" t="s">
        <v>872</v>
      </c>
      <c r="K6102" t="s">
        <v>51</v>
      </c>
      <c r="L6102">
        <v>141</v>
      </c>
      <c r="M6102">
        <v>2</v>
      </c>
      <c r="N6102">
        <v>1</v>
      </c>
      <c r="O6102">
        <v>141</v>
      </c>
      <c r="P6102">
        <v>2</v>
      </c>
      <c r="Q6102">
        <v>1</v>
      </c>
      <c r="R6102">
        <v>2</v>
      </c>
      <c r="S6102">
        <v>2</v>
      </c>
      <c r="T6102" s="1">
        <v>44793</v>
      </c>
      <c r="U6102" t="str">
        <f t="shared" si="475"/>
        <v>Coca Cola - Regular</v>
      </c>
      <c r="V6102" t="str">
        <f t="shared" si="476"/>
        <v>Carbonated</v>
      </c>
      <c r="W6102" t="s">
        <v>34</v>
      </c>
      <c r="X6102" t="b">
        <f t="shared" si="478"/>
        <v>1</v>
      </c>
      <c r="Y6102">
        <f t="shared" si="477"/>
        <v>2</v>
      </c>
      <c r="Z6102" s="2">
        <f t="shared" si="479"/>
        <v>1.3333333333333333</v>
      </c>
      <c r="AA6102" t="s">
        <v>183</v>
      </c>
      <c r="AB6102" t="s">
        <v>739</v>
      </c>
      <c r="AD6102" t="s">
        <v>40</v>
      </c>
      <c r="AE6102" t="s">
        <v>873</v>
      </c>
      <c r="AF6102">
        <v>2022</v>
      </c>
    </row>
    <row r="6103" spans="1:32" x14ac:dyDescent="0.25">
      <c r="A6103" t="s">
        <v>29</v>
      </c>
      <c r="B6103" t="s">
        <v>30</v>
      </c>
      <c r="C6103" t="s">
        <v>31</v>
      </c>
      <c r="D6103" t="s">
        <v>32</v>
      </c>
      <c r="E6103">
        <f>_xlfn.XLOOKUP(Table1[[#This Row],[Location]],'Location analysis'!A:A,'Location analysis'!B:B)</f>
        <v>40.423690999999998</v>
      </c>
      <c r="F6103">
        <f>_xlfn.XLOOKUP(Table1[[#This Row],[Location]],'Location analysis'!A:A,'Location analysis'!C:C)</f>
        <v>-74.380831999999998</v>
      </c>
      <c r="G6103" t="s">
        <v>738</v>
      </c>
      <c r="H6103" t="s">
        <v>34</v>
      </c>
      <c r="I6103">
        <v>15552408624</v>
      </c>
      <c r="J6103" t="s">
        <v>872</v>
      </c>
      <c r="K6103" t="s">
        <v>51</v>
      </c>
      <c r="L6103">
        <v>141</v>
      </c>
      <c r="M6103">
        <v>2</v>
      </c>
      <c r="N6103">
        <v>1</v>
      </c>
      <c r="O6103">
        <v>141</v>
      </c>
      <c r="P6103">
        <v>2</v>
      </c>
      <c r="Q6103">
        <v>1</v>
      </c>
      <c r="R6103">
        <v>2</v>
      </c>
      <c r="S6103">
        <v>2</v>
      </c>
      <c r="T6103" s="1">
        <v>44793</v>
      </c>
      <c r="U6103" t="str">
        <f t="shared" si="475"/>
        <v>Coca Cola - Regular</v>
      </c>
      <c r="V6103" t="str">
        <f t="shared" si="476"/>
        <v>Carbonated</v>
      </c>
      <c r="W6103" t="s">
        <v>34</v>
      </c>
      <c r="X6103" t="b">
        <f t="shared" si="478"/>
        <v>1</v>
      </c>
      <c r="Y6103">
        <f t="shared" si="477"/>
        <v>2</v>
      </c>
      <c r="Z6103" s="2">
        <f t="shared" si="479"/>
        <v>1.3333333333333333</v>
      </c>
      <c r="AA6103" t="s">
        <v>183</v>
      </c>
      <c r="AB6103" t="s">
        <v>739</v>
      </c>
      <c r="AD6103" t="s">
        <v>40</v>
      </c>
      <c r="AE6103" t="s">
        <v>873</v>
      </c>
      <c r="AF6103">
        <v>2022</v>
      </c>
    </row>
    <row r="6104" spans="1:32" x14ac:dyDescent="0.25">
      <c r="A6104" t="s">
        <v>29</v>
      </c>
      <c r="B6104" t="s">
        <v>394</v>
      </c>
      <c r="C6104" t="s">
        <v>395</v>
      </c>
      <c r="D6104" t="s">
        <v>396</v>
      </c>
      <c r="E6104">
        <f>_xlfn.XLOOKUP(Table1[[#This Row],[Location]],'Location analysis'!A:A,'Location analysis'!B:B)</f>
        <v>40.416893999999999</v>
      </c>
      <c r="F6104">
        <f>_xlfn.XLOOKUP(Table1[[#This Row],[Location]],'Location analysis'!A:A,'Location analysis'!C:C)</f>
        <v>-74.420399000000003</v>
      </c>
      <c r="G6104" t="s">
        <v>634</v>
      </c>
      <c r="I6104">
        <v>15552651721</v>
      </c>
      <c r="J6104" t="s">
        <v>872</v>
      </c>
      <c r="K6104" t="s">
        <v>51</v>
      </c>
      <c r="L6104">
        <v>150</v>
      </c>
      <c r="M6104">
        <v>4</v>
      </c>
      <c r="N6104">
        <v>1</v>
      </c>
      <c r="O6104">
        <v>150</v>
      </c>
      <c r="P6104">
        <v>4</v>
      </c>
      <c r="Q6104">
        <v>1</v>
      </c>
      <c r="R6104">
        <v>4</v>
      </c>
      <c r="S6104">
        <v>4</v>
      </c>
      <c r="T6104" s="1">
        <v>44793</v>
      </c>
      <c r="U6104" t="str">
        <f t="shared" si="475"/>
        <v>Oreo Mini - Go Paks</v>
      </c>
      <c r="V6104" t="str">
        <f t="shared" si="476"/>
        <v>Cell is Blank - Dis-regard</v>
      </c>
      <c r="W6104" t="s">
        <v>43</v>
      </c>
      <c r="X6104" t="b">
        <f t="shared" si="478"/>
        <v>1</v>
      </c>
      <c r="Y6104">
        <f t="shared" si="477"/>
        <v>4</v>
      </c>
      <c r="Z6104" s="2">
        <f t="shared" si="479"/>
        <v>2.6666666666666665</v>
      </c>
      <c r="AA6104" t="s">
        <v>635</v>
      </c>
      <c r="AB6104" t="s">
        <v>492</v>
      </c>
      <c r="AD6104" t="s">
        <v>40</v>
      </c>
      <c r="AE6104" t="s">
        <v>873</v>
      </c>
      <c r="AF6104">
        <v>2022</v>
      </c>
    </row>
    <row r="6105" spans="1:32" x14ac:dyDescent="0.25">
      <c r="A6105" t="s">
        <v>29</v>
      </c>
      <c r="B6105" t="s">
        <v>46</v>
      </c>
      <c r="C6105" t="s">
        <v>31</v>
      </c>
      <c r="D6105" t="s">
        <v>47</v>
      </c>
      <c r="E6105">
        <f>_xlfn.XLOOKUP(Table1[[#This Row],[Location]],'Location analysis'!A:A,'Location analysis'!B:B)</f>
        <v>40.423690999999998</v>
      </c>
      <c r="F6105">
        <f>_xlfn.XLOOKUP(Table1[[#This Row],[Location]],'Location analysis'!A:A,'Location analysis'!C:C)</f>
        <v>-74.380831999999998</v>
      </c>
      <c r="G6105" t="s">
        <v>722</v>
      </c>
      <c r="H6105" t="s">
        <v>49</v>
      </c>
      <c r="I6105">
        <v>15552748473</v>
      </c>
      <c r="J6105" t="s">
        <v>872</v>
      </c>
      <c r="K6105" t="s">
        <v>51</v>
      </c>
      <c r="L6105">
        <v>147</v>
      </c>
      <c r="M6105">
        <v>2.5</v>
      </c>
      <c r="N6105">
        <v>1</v>
      </c>
      <c r="O6105">
        <v>147</v>
      </c>
      <c r="P6105">
        <v>2.5</v>
      </c>
      <c r="Q6105">
        <v>1</v>
      </c>
      <c r="R6105">
        <v>2.5</v>
      </c>
      <c r="S6105">
        <v>2.5</v>
      </c>
      <c r="T6105" s="1">
        <v>44793</v>
      </c>
      <c r="U6105" t="str">
        <f t="shared" si="475"/>
        <v>Snapple Tea - Lemon</v>
      </c>
      <c r="V6105" t="str">
        <f t="shared" si="476"/>
        <v>Non Carbonated</v>
      </c>
      <c r="W6105" t="s">
        <v>49</v>
      </c>
      <c r="X6105" t="b">
        <f t="shared" si="478"/>
        <v>1</v>
      </c>
      <c r="Y6105">
        <f t="shared" si="477"/>
        <v>2.5</v>
      </c>
      <c r="Z6105" s="2">
        <f t="shared" si="479"/>
        <v>1.6666666666666667</v>
      </c>
      <c r="AA6105" t="s">
        <v>330</v>
      </c>
      <c r="AB6105" t="s">
        <v>76</v>
      </c>
      <c r="AD6105" t="s">
        <v>40</v>
      </c>
      <c r="AE6105" t="s">
        <v>873</v>
      </c>
      <c r="AF6105">
        <v>2022</v>
      </c>
    </row>
    <row r="6106" spans="1:32" x14ac:dyDescent="0.25">
      <c r="A6106" t="s">
        <v>29</v>
      </c>
      <c r="B6106" t="s">
        <v>46</v>
      </c>
      <c r="C6106" t="s">
        <v>31</v>
      </c>
      <c r="D6106" t="s">
        <v>47</v>
      </c>
      <c r="E6106">
        <f>_xlfn.XLOOKUP(Table1[[#This Row],[Location]],'Location analysis'!A:A,'Location analysis'!B:B)</f>
        <v>40.423690999999998</v>
      </c>
      <c r="F6106">
        <f>_xlfn.XLOOKUP(Table1[[#This Row],[Location]],'Location analysis'!A:A,'Location analysis'!C:C)</f>
        <v>-74.380831999999998</v>
      </c>
      <c r="G6106" t="s">
        <v>151</v>
      </c>
      <c r="H6106" t="s">
        <v>97</v>
      </c>
      <c r="I6106">
        <v>15552751599</v>
      </c>
      <c r="J6106" t="s">
        <v>872</v>
      </c>
      <c r="K6106" t="s">
        <v>51</v>
      </c>
      <c r="L6106">
        <v>145</v>
      </c>
      <c r="M6106">
        <v>2.75</v>
      </c>
      <c r="N6106">
        <v>1</v>
      </c>
      <c r="O6106">
        <v>145</v>
      </c>
      <c r="P6106">
        <v>2.75</v>
      </c>
      <c r="Q6106">
        <v>1</v>
      </c>
      <c r="R6106">
        <v>2.75</v>
      </c>
      <c r="S6106">
        <v>2.75</v>
      </c>
      <c r="T6106" s="1">
        <v>44793</v>
      </c>
      <c r="U6106" t="str">
        <f t="shared" si="475"/>
        <v>BodyArmor LYTE  - Peach Mango</v>
      </c>
      <c r="V6106" t="str">
        <f t="shared" si="476"/>
        <v>Water</v>
      </c>
      <c r="W6106" t="s">
        <v>97</v>
      </c>
      <c r="X6106" t="b">
        <f t="shared" si="478"/>
        <v>1</v>
      </c>
      <c r="Y6106">
        <f t="shared" si="477"/>
        <v>2.75</v>
      </c>
      <c r="Z6106" s="2">
        <f t="shared" si="479"/>
        <v>1.8333333333333333</v>
      </c>
      <c r="AA6106" t="s">
        <v>152</v>
      </c>
      <c r="AB6106" t="s">
        <v>153</v>
      </c>
      <c r="AD6106" t="s">
        <v>40</v>
      </c>
      <c r="AE6106" t="s">
        <v>873</v>
      </c>
      <c r="AF6106">
        <v>2022</v>
      </c>
    </row>
    <row r="6107" spans="1:32" x14ac:dyDescent="0.25">
      <c r="A6107" t="s">
        <v>29</v>
      </c>
      <c r="B6107" t="s">
        <v>46</v>
      </c>
      <c r="C6107" t="s">
        <v>31</v>
      </c>
      <c r="D6107" t="s">
        <v>47</v>
      </c>
      <c r="E6107">
        <f>_xlfn.XLOOKUP(Table1[[#This Row],[Location]],'Location analysis'!A:A,'Location analysis'!B:B)</f>
        <v>40.423690999999998</v>
      </c>
      <c r="F6107">
        <f>_xlfn.XLOOKUP(Table1[[#This Row],[Location]],'Location analysis'!A:A,'Location analysis'!C:C)</f>
        <v>-74.380831999999998</v>
      </c>
      <c r="G6107" t="s">
        <v>151</v>
      </c>
      <c r="H6107" t="s">
        <v>97</v>
      </c>
      <c r="I6107">
        <v>15552759563</v>
      </c>
      <c r="J6107" t="s">
        <v>872</v>
      </c>
      <c r="K6107" t="s">
        <v>51</v>
      </c>
      <c r="L6107">
        <v>145</v>
      </c>
      <c r="M6107">
        <v>2.75</v>
      </c>
      <c r="N6107">
        <v>1</v>
      </c>
      <c r="O6107">
        <v>145</v>
      </c>
      <c r="P6107">
        <v>2.75</v>
      </c>
      <c r="Q6107">
        <v>1</v>
      </c>
      <c r="R6107">
        <v>2.75</v>
      </c>
      <c r="S6107">
        <v>2.75</v>
      </c>
      <c r="T6107" s="1">
        <v>44793</v>
      </c>
      <c r="U6107" t="str">
        <f t="shared" si="475"/>
        <v>BodyArmor LYTE  - Peach Mango</v>
      </c>
      <c r="V6107" t="str">
        <f t="shared" si="476"/>
        <v>Water</v>
      </c>
      <c r="W6107" t="s">
        <v>97</v>
      </c>
      <c r="X6107" t="b">
        <f t="shared" si="478"/>
        <v>1</v>
      </c>
      <c r="Y6107">
        <f t="shared" si="477"/>
        <v>2.75</v>
      </c>
      <c r="Z6107" s="2">
        <f t="shared" si="479"/>
        <v>1.8333333333333333</v>
      </c>
      <c r="AA6107" t="s">
        <v>152</v>
      </c>
      <c r="AB6107" t="s">
        <v>153</v>
      </c>
      <c r="AD6107" t="s">
        <v>40</v>
      </c>
      <c r="AE6107" t="s">
        <v>873</v>
      </c>
      <c r="AF6107">
        <v>2022</v>
      </c>
    </row>
    <row r="6108" spans="1:32" x14ac:dyDescent="0.25">
      <c r="A6108" t="s">
        <v>29</v>
      </c>
      <c r="B6108" t="s">
        <v>46</v>
      </c>
      <c r="C6108" t="s">
        <v>31</v>
      </c>
      <c r="D6108" t="s">
        <v>47</v>
      </c>
      <c r="E6108">
        <f>_xlfn.XLOOKUP(Table1[[#This Row],[Location]],'Location analysis'!A:A,'Location analysis'!B:B)</f>
        <v>40.423690999999998</v>
      </c>
      <c r="F6108">
        <f>_xlfn.XLOOKUP(Table1[[#This Row],[Location]],'Location analysis'!A:A,'Location analysis'!C:C)</f>
        <v>-74.380831999999998</v>
      </c>
      <c r="G6108" t="s">
        <v>70</v>
      </c>
      <c r="H6108" t="s">
        <v>34</v>
      </c>
      <c r="I6108">
        <v>15552810269</v>
      </c>
      <c r="J6108" t="s">
        <v>872</v>
      </c>
      <c r="K6108" t="s">
        <v>36</v>
      </c>
      <c r="L6108">
        <v>146</v>
      </c>
      <c r="M6108">
        <v>3</v>
      </c>
      <c r="N6108">
        <v>1</v>
      </c>
      <c r="O6108">
        <v>146</v>
      </c>
      <c r="P6108">
        <v>3</v>
      </c>
      <c r="Q6108">
        <v>1</v>
      </c>
      <c r="R6108">
        <v>3</v>
      </c>
      <c r="S6108">
        <v>3</v>
      </c>
      <c r="T6108" s="1">
        <v>44793</v>
      </c>
      <c r="U6108" t="str">
        <f t="shared" si="475"/>
        <v>Monster Energy Original</v>
      </c>
      <c r="V6108" t="str">
        <f t="shared" si="476"/>
        <v>Carbonated</v>
      </c>
      <c r="W6108" t="s">
        <v>34</v>
      </c>
      <c r="X6108" t="b">
        <f t="shared" si="478"/>
        <v>1</v>
      </c>
      <c r="Y6108">
        <f t="shared" si="477"/>
        <v>3</v>
      </c>
      <c r="Z6108" s="2">
        <f t="shared" si="479"/>
        <v>2</v>
      </c>
      <c r="AA6108" t="s">
        <v>70</v>
      </c>
      <c r="AD6108" t="s">
        <v>40</v>
      </c>
      <c r="AE6108" t="s">
        <v>873</v>
      </c>
      <c r="AF6108">
        <v>2022</v>
      </c>
    </row>
    <row r="6109" spans="1:32" x14ac:dyDescent="0.25">
      <c r="A6109" t="s">
        <v>29</v>
      </c>
      <c r="B6109" t="s">
        <v>46</v>
      </c>
      <c r="C6109" t="s">
        <v>31</v>
      </c>
      <c r="D6109" t="s">
        <v>47</v>
      </c>
      <c r="E6109">
        <f>_xlfn.XLOOKUP(Table1[[#This Row],[Location]],'Location analysis'!A:A,'Location analysis'!B:B)</f>
        <v>40.423690999999998</v>
      </c>
      <c r="F6109">
        <f>_xlfn.XLOOKUP(Table1[[#This Row],[Location]],'Location analysis'!A:A,'Location analysis'!C:C)</f>
        <v>-74.380831999999998</v>
      </c>
      <c r="G6109" t="s">
        <v>137</v>
      </c>
      <c r="H6109" t="s">
        <v>97</v>
      </c>
      <c r="I6109">
        <v>15552907513</v>
      </c>
      <c r="J6109" t="s">
        <v>872</v>
      </c>
      <c r="K6109" t="s">
        <v>51</v>
      </c>
      <c r="L6109">
        <v>144</v>
      </c>
      <c r="M6109">
        <v>1.5</v>
      </c>
      <c r="N6109">
        <v>1</v>
      </c>
      <c r="O6109">
        <v>144</v>
      </c>
      <c r="P6109">
        <v>1.5</v>
      </c>
      <c r="Q6109">
        <v>1</v>
      </c>
      <c r="R6109">
        <v>1.5</v>
      </c>
      <c r="S6109">
        <v>1.5</v>
      </c>
      <c r="T6109" s="1">
        <v>44793</v>
      </c>
      <c r="U6109" t="str">
        <f t="shared" si="475"/>
        <v>Poland Springs Water</v>
      </c>
      <c r="V6109" t="str">
        <f t="shared" si="476"/>
        <v>Water</v>
      </c>
      <c r="W6109" t="s">
        <v>97</v>
      </c>
      <c r="X6109" t="b">
        <f t="shared" si="478"/>
        <v>1</v>
      </c>
      <c r="Y6109">
        <f t="shared" si="477"/>
        <v>1.5</v>
      </c>
      <c r="Z6109" s="2">
        <f t="shared" si="479"/>
        <v>1</v>
      </c>
      <c r="AA6109" t="s">
        <v>137</v>
      </c>
      <c r="AD6109" t="s">
        <v>40</v>
      </c>
      <c r="AE6109" t="s">
        <v>873</v>
      </c>
      <c r="AF6109">
        <v>2022</v>
      </c>
    </row>
    <row r="6110" spans="1:32" x14ac:dyDescent="0.25">
      <c r="A6110" t="s">
        <v>29</v>
      </c>
      <c r="B6110" t="s">
        <v>46</v>
      </c>
      <c r="C6110" t="s">
        <v>31</v>
      </c>
      <c r="D6110" t="s">
        <v>47</v>
      </c>
      <c r="E6110">
        <f>_xlfn.XLOOKUP(Table1[[#This Row],[Location]],'Location analysis'!A:A,'Location analysis'!B:B)</f>
        <v>40.423690999999998</v>
      </c>
      <c r="F6110">
        <f>_xlfn.XLOOKUP(Table1[[#This Row],[Location]],'Location analysis'!A:A,'Location analysis'!C:C)</f>
        <v>-74.380831999999998</v>
      </c>
      <c r="G6110" t="s">
        <v>565</v>
      </c>
      <c r="H6110" t="s">
        <v>43</v>
      </c>
      <c r="I6110">
        <v>15552982813</v>
      </c>
      <c r="J6110" t="s">
        <v>872</v>
      </c>
      <c r="K6110" t="s">
        <v>51</v>
      </c>
      <c r="L6110">
        <v>132</v>
      </c>
      <c r="M6110">
        <v>1.5</v>
      </c>
      <c r="N6110">
        <v>1</v>
      </c>
      <c r="O6110">
        <v>132</v>
      </c>
      <c r="P6110">
        <v>1.5</v>
      </c>
      <c r="Q6110">
        <v>1</v>
      </c>
      <c r="R6110">
        <v>1.5</v>
      </c>
      <c r="S6110">
        <v>1.5</v>
      </c>
      <c r="T6110" s="1">
        <v>44793</v>
      </c>
      <c r="U6110" t="str">
        <f t="shared" si="475"/>
        <v>Nature's Garden Trail Mix - Cranberry Healthy</v>
      </c>
      <c r="V6110" t="str">
        <f t="shared" si="476"/>
        <v>Food</v>
      </c>
      <c r="W6110" t="s">
        <v>43</v>
      </c>
      <c r="X6110" t="b">
        <f t="shared" si="478"/>
        <v>1</v>
      </c>
      <c r="Y6110">
        <f t="shared" si="477"/>
        <v>1.5</v>
      </c>
      <c r="Z6110" s="2">
        <f t="shared" si="479"/>
        <v>1</v>
      </c>
      <c r="AA6110" t="s">
        <v>566</v>
      </c>
      <c r="AB6110" t="s">
        <v>567</v>
      </c>
      <c r="AD6110" t="s">
        <v>40</v>
      </c>
      <c r="AE6110" t="s">
        <v>873</v>
      </c>
      <c r="AF6110">
        <v>2022</v>
      </c>
    </row>
    <row r="6111" spans="1:32" x14ac:dyDescent="0.25">
      <c r="A6111" t="s">
        <v>29</v>
      </c>
      <c r="B6111" t="s">
        <v>30</v>
      </c>
      <c r="C6111" t="s">
        <v>31</v>
      </c>
      <c r="D6111" t="s">
        <v>32</v>
      </c>
      <c r="E6111">
        <f>_xlfn.XLOOKUP(Table1[[#This Row],[Location]],'Location analysis'!A:A,'Location analysis'!B:B)</f>
        <v>40.423690999999998</v>
      </c>
      <c r="F6111">
        <f>_xlfn.XLOOKUP(Table1[[#This Row],[Location]],'Location analysis'!A:A,'Location analysis'!C:C)</f>
        <v>-74.380831999999998</v>
      </c>
      <c r="G6111" t="s">
        <v>407</v>
      </c>
      <c r="H6111" t="s">
        <v>34</v>
      </c>
      <c r="I6111">
        <v>15553546357</v>
      </c>
      <c r="J6111" t="s">
        <v>872</v>
      </c>
      <c r="K6111" t="s">
        <v>51</v>
      </c>
      <c r="L6111">
        <v>142</v>
      </c>
      <c r="M6111">
        <v>1.5</v>
      </c>
      <c r="N6111">
        <v>1</v>
      </c>
      <c r="O6111">
        <v>142</v>
      </c>
      <c r="P6111">
        <v>1.5</v>
      </c>
      <c r="Q6111">
        <v>1</v>
      </c>
      <c r="R6111">
        <v>1.5</v>
      </c>
      <c r="S6111">
        <v>1.5</v>
      </c>
      <c r="T6111" s="1">
        <v>44793</v>
      </c>
      <c r="U6111" t="str">
        <f t="shared" si="475"/>
        <v>Spindrift - Sparkling Water - Pineapple</v>
      </c>
      <c r="V6111" t="str">
        <f t="shared" si="476"/>
        <v>Carbonated</v>
      </c>
      <c r="W6111" t="s">
        <v>34</v>
      </c>
      <c r="X6111" t="b">
        <f t="shared" si="478"/>
        <v>1</v>
      </c>
      <c r="Y6111">
        <f t="shared" si="477"/>
        <v>1.5</v>
      </c>
      <c r="Z6111" s="2">
        <f t="shared" si="479"/>
        <v>1</v>
      </c>
      <c r="AA6111" t="s">
        <v>89</v>
      </c>
      <c r="AB6111" t="s">
        <v>408</v>
      </c>
      <c r="AC6111" t="s">
        <v>409</v>
      </c>
      <c r="AD6111" t="s">
        <v>40</v>
      </c>
      <c r="AE6111" t="s">
        <v>873</v>
      </c>
      <c r="AF6111">
        <v>2022</v>
      </c>
    </row>
    <row r="6112" spans="1:32" x14ac:dyDescent="0.25">
      <c r="A6112" t="s">
        <v>29</v>
      </c>
      <c r="B6112" t="s">
        <v>46</v>
      </c>
      <c r="C6112" t="s">
        <v>31</v>
      </c>
      <c r="D6112" t="s">
        <v>47</v>
      </c>
      <c r="E6112">
        <f>_xlfn.XLOOKUP(Table1[[#This Row],[Location]],'Location analysis'!A:A,'Location analysis'!B:B)</f>
        <v>40.423690999999998</v>
      </c>
      <c r="F6112">
        <f>_xlfn.XLOOKUP(Table1[[#This Row],[Location]],'Location analysis'!A:A,'Location analysis'!C:C)</f>
        <v>-74.380831999999998</v>
      </c>
      <c r="G6112" t="s">
        <v>137</v>
      </c>
      <c r="H6112" t="s">
        <v>97</v>
      </c>
      <c r="I6112">
        <v>15553840700</v>
      </c>
      <c r="J6112" t="s">
        <v>872</v>
      </c>
      <c r="K6112" t="s">
        <v>51</v>
      </c>
      <c r="L6112">
        <v>144</v>
      </c>
      <c r="M6112">
        <v>1.5</v>
      </c>
      <c r="N6112">
        <v>1</v>
      </c>
      <c r="O6112">
        <v>144</v>
      </c>
      <c r="P6112">
        <v>1.5</v>
      </c>
      <c r="Q6112">
        <v>1</v>
      </c>
      <c r="R6112">
        <v>1.5</v>
      </c>
      <c r="S6112">
        <v>1.5</v>
      </c>
      <c r="T6112" s="1">
        <v>44793</v>
      </c>
      <c r="U6112" t="str">
        <f t="shared" si="475"/>
        <v>Poland Springs Water</v>
      </c>
      <c r="V6112" t="str">
        <f t="shared" si="476"/>
        <v>Water</v>
      </c>
      <c r="W6112" t="s">
        <v>97</v>
      </c>
      <c r="X6112" t="b">
        <f t="shared" si="478"/>
        <v>1</v>
      </c>
      <c r="Y6112">
        <f t="shared" si="477"/>
        <v>1.5</v>
      </c>
      <c r="Z6112" s="2">
        <f t="shared" si="479"/>
        <v>1</v>
      </c>
      <c r="AA6112" t="s">
        <v>137</v>
      </c>
      <c r="AD6112" t="s">
        <v>40</v>
      </c>
      <c r="AE6112" t="s">
        <v>873</v>
      </c>
      <c r="AF6112">
        <v>2022</v>
      </c>
    </row>
    <row r="6113" spans="1:32" x14ac:dyDescent="0.25">
      <c r="A6113" t="s">
        <v>29</v>
      </c>
      <c r="B6113" t="s">
        <v>46</v>
      </c>
      <c r="C6113" t="s">
        <v>31</v>
      </c>
      <c r="D6113" t="s">
        <v>47</v>
      </c>
      <c r="E6113">
        <f>_xlfn.XLOOKUP(Table1[[#This Row],[Location]],'Location analysis'!A:A,'Location analysis'!B:B)</f>
        <v>40.423690999999998</v>
      </c>
      <c r="F6113">
        <f>_xlfn.XLOOKUP(Table1[[#This Row],[Location]],'Location analysis'!A:A,'Location analysis'!C:C)</f>
        <v>-74.380831999999998</v>
      </c>
      <c r="G6113" t="s">
        <v>722</v>
      </c>
      <c r="H6113" t="s">
        <v>49</v>
      </c>
      <c r="I6113">
        <v>15555829820</v>
      </c>
      <c r="J6113" t="s">
        <v>874</v>
      </c>
      <c r="K6113" t="s">
        <v>36</v>
      </c>
      <c r="L6113">
        <v>147</v>
      </c>
      <c r="M6113">
        <v>2.5</v>
      </c>
      <c r="N6113">
        <v>1</v>
      </c>
      <c r="O6113">
        <v>147</v>
      </c>
      <c r="P6113">
        <v>2.5</v>
      </c>
      <c r="Q6113">
        <v>1</v>
      </c>
      <c r="R6113">
        <v>2.5</v>
      </c>
      <c r="S6113">
        <v>2.5</v>
      </c>
      <c r="T6113" s="1">
        <v>44794</v>
      </c>
      <c r="U6113" t="str">
        <f t="shared" si="475"/>
        <v>Snapple Tea - Lemon</v>
      </c>
      <c r="V6113" t="str">
        <f t="shared" si="476"/>
        <v>Non Carbonated</v>
      </c>
      <c r="W6113" t="s">
        <v>49</v>
      </c>
      <c r="X6113" t="b">
        <f t="shared" si="478"/>
        <v>1</v>
      </c>
      <c r="Y6113">
        <f t="shared" si="477"/>
        <v>2.5</v>
      </c>
      <c r="Z6113" s="2">
        <f t="shared" si="479"/>
        <v>1.6666666666666667</v>
      </c>
      <c r="AA6113" t="s">
        <v>330</v>
      </c>
      <c r="AB6113" t="s">
        <v>76</v>
      </c>
      <c r="AD6113" t="s">
        <v>54</v>
      </c>
      <c r="AE6113" t="s">
        <v>875</v>
      </c>
      <c r="AF6113">
        <v>2022</v>
      </c>
    </row>
    <row r="6114" spans="1:32" x14ac:dyDescent="0.25">
      <c r="A6114" t="s">
        <v>29</v>
      </c>
      <c r="B6114" t="s">
        <v>46</v>
      </c>
      <c r="C6114" t="s">
        <v>31</v>
      </c>
      <c r="D6114" t="s">
        <v>47</v>
      </c>
      <c r="E6114">
        <f>_xlfn.XLOOKUP(Table1[[#This Row],[Location]],'Location analysis'!A:A,'Location analysis'!B:B)</f>
        <v>40.423690999999998</v>
      </c>
      <c r="F6114">
        <f>_xlfn.XLOOKUP(Table1[[#This Row],[Location]],'Location analysis'!A:A,'Location analysis'!C:C)</f>
        <v>-74.380831999999998</v>
      </c>
      <c r="G6114" t="s">
        <v>137</v>
      </c>
      <c r="H6114" t="s">
        <v>97</v>
      </c>
      <c r="I6114">
        <v>15556164483</v>
      </c>
      <c r="J6114" t="s">
        <v>874</v>
      </c>
      <c r="K6114" t="s">
        <v>36</v>
      </c>
      <c r="L6114">
        <v>144</v>
      </c>
      <c r="M6114">
        <v>1.5</v>
      </c>
      <c r="N6114">
        <v>1</v>
      </c>
      <c r="O6114">
        <v>144</v>
      </c>
      <c r="P6114">
        <v>1.5</v>
      </c>
      <c r="Q6114">
        <v>1</v>
      </c>
      <c r="R6114">
        <v>1.5</v>
      </c>
      <c r="S6114">
        <v>1.5</v>
      </c>
      <c r="T6114" s="1">
        <v>44794</v>
      </c>
      <c r="U6114" t="str">
        <f t="shared" si="475"/>
        <v>Poland Springs Water</v>
      </c>
      <c r="V6114" t="str">
        <f t="shared" si="476"/>
        <v>Water</v>
      </c>
      <c r="W6114" t="s">
        <v>97</v>
      </c>
      <c r="X6114" t="b">
        <f t="shared" si="478"/>
        <v>1</v>
      </c>
      <c r="Y6114">
        <f t="shared" si="477"/>
        <v>1.5</v>
      </c>
      <c r="Z6114" s="2">
        <f t="shared" si="479"/>
        <v>1</v>
      </c>
      <c r="AA6114" t="s">
        <v>137</v>
      </c>
      <c r="AD6114" t="s">
        <v>54</v>
      </c>
      <c r="AE6114" t="s">
        <v>875</v>
      </c>
      <c r="AF6114">
        <v>2022</v>
      </c>
    </row>
    <row r="6115" spans="1:32" x14ac:dyDescent="0.25">
      <c r="A6115" t="s">
        <v>29</v>
      </c>
      <c r="B6115" t="s">
        <v>67</v>
      </c>
      <c r="C6115" t="s">
        <v>68</v>
      </c>
      <c r="D6115" t="s">
        <v>69</v>
      </c>
      <c r="E6115">
        <f>_xlfn.XLOOKUP(Table1[[#This Row],[Location]],'Location analysis'!A:A,'Location analysis'!B:B)</f>
        <v>40.435699999999997</v>
      </c>
      <c r="F6115">
        <f>_xlfn.XLOOKUP(Table1[[#This Row],[Location]],'Location analysis'!A:A,'Location analysis'!C:C)</f>
        <v>-74.125200000000007</v>
      </c>
      <c r="G6115" t="s">
        <v>738</v>
      </c>
      <c r="H6115" t="s">
        <v>34</v>
      </c>
      <c r="I6115">
        <v>15557514202</v>
      </c>
      <c r="J6115" t="s">
        <v>876</v>
      </c>
      <c r="K6115" t="s">
        <v>51</v>
      </c>
      <c r="L6115">
        <v>142</v>
      </c>
      <c r="M6115">
        <v>1.5</v>
      </c>
      <c r="N6115">
        <v>1</v>
      </c>
      <c r="O6115">
        <v>142</v>
      </c>
      <c r="P6115">
        <v>1.5</v>
      </c>
      <c r="Q6115">
        <v>1</v>
      </c>
      <c r="R6115">
        <v>1.5</v>
      </c>
      <c r="S6115">
        <v>1.5</v>
      </c>
      <c r="T6115" s="1">
        <v>44795</v>
      </c>
      <c r="U6115" t="str">
        <f t="shared" si="475"/>
        <v>Coca Cola - Regular</v>
      </c>
      <c r="V6115" t="str">
        <f t="shared" si="476"/>
        <v>Carbonated</v>
      </c>
      <c r="W6115" t="s">
        <v>34</v>
      </c>
      <c r="X6115" t="b">
        <f t="shared" si="478"/>
        <v>1</v>
      </c>
      <c r="Y6115">
        <f t="shared" si="477"/>
        <v>1.5</v>
      </c>
      <c r="Z6115" s="2">
        <f t="shared" si="479"/>
        <v>1</v>
      </c>
      <c r="AA6115" t="s">
        <v>183</v>
      </c>
      <c r="AB6115" t="s">
        <v>739</v>
      </c>
      <c r="AD6115" t="s">
        <v>60</v>
      </c>
      <c r="AE6115" t="s">
        <v>877</v>
      </c>
      <c r="AF6115">
        <v>2022</v>
      </c>
    </row>
    <row r="6116" spans="1:32" x14ac:dyDescent="0.25">
      <c r="A6116" t="s">
        <v>29</v>
      </c>
      <c r="B6116" t="s">
        <v>62</v>
      </c>
      <c r="C6116" t="s">
        <v>63</v>
      </c>
      <c r="D6116" t="s">
        <v>64</v>
      </c>
      <c r="E6116">
        <f>_xlfn.XLOOKUP(Table1[[#This Row],[Location]],'Location analysis'!A:A,'Location analysis'!B:B)</f>
        <v>40.091900000000003</v>
      </c>
      <c r="F6116">
        <f>_xlfn.XLOOKUP(Table1[[#This Row],[Location]],'Location analysis'!A:A,'Location analysis'!C:C)</f>
        <v>-74.358699999999999</v>
      </c>
      <c r="G6116" t="s">
        <v>384</v>
      </c>
      <c r="H6116" t="s">
        <v>43</v>
      </c>
      <c r="I6116">
        <v>15558523965</v>
      </c>
      <c r="J6116" t="s">
        <v>876</v>
      </c>
      <c r="K6116" t="s">
        <v>51</v>
      </c>
      <c r="L6116">
        <v>120</v>
      </c>
      <c r="M6116">
        <v>1.5</v>
      </c>
      <c r="N6116">
        <v>1</v>
      </c>
      <c r="O6116">
        <v>120</v>
      </c>
      <c r="P6116">
        <v>1.5</v>
      </c>
      <c r="Q6116">
        <v>1</v>
      </c>
      <c r="R6116">
        <v>1.5</v>
      </c>
      <c r="S6116">
        <v>1.5</v>
      </c>
      <c r="T6116" s="1">
        <v>44795</v>
      </c>
      <c r="U6116" t="str">
        <f t="shared" si="475"/>
        <v>CheezIt - Cheddar Sour Cream and Onion</v>
      </c>
      <c r="V6116" t="str">
        <f t="shared" si="476"/>
        <v>Food</v>
      </c>
      <c r="W6116" t="s">
        <v>43</v>
      </c>
      <c r="X6116" t="b">
        <f t="shared" si="478"/>
        <v>1</v>
      </c>
      <c r="Y6116">
        <f t="shared" si="477"/>
        <v>1.5</v>
      </c>
      <c r="Z6116" s="2">
        <f t="shared" si="479"/>
        <v>1</v>
      </c>
      <c r="AA6116" t="s">
        <v>193</v>
      </c>
      <c r="AB6116" t="s">
        <v>386</v>
      </c>
      <c r="AD6116" t="s">
        <v>60</v>
      </c>
      <c r="AE6116" t="s">
        <v>877</v>
      </c>
      <c r="AF6116">
        <v>2022</v>
      </c>
    </row>
    <row r="6117" spans="1:32" x14ac:dyDescent="0.25">
      <c r="A6117" t="s">
        <v>29</v>
      </c>
      <c r="B6117" t="s">
        <v>67</v>
      </c>
      <c r="C6117" t="s">
        <v>68</v>
      </c>
      <c r="D6117" t="s">
        <v>69</v>
      </c>
      <c r="E6117">
        <f>_xlfn.XLOOKUP(Table1[[#This Row],[Location]],'Location analysis'!A:A,'Location analysis'!B:B)</f>
        <v>40.435699999999997</v>
      </c>
      <c r="F6117">
        <f>_xlfn.XLOOKUP(Table1[[#This Row],[Location]],'Location analysis'!A:A,'Location analysis'!C:C)</f>
        <v>-74.125200000000007</v>
      </c>
      <c r="G6117" t="s">
        <v>70</v>
      </c>
      <c r="H6117" t="s">
        <v>34</v>
      </c>
      <c r="I6117">
        <v>15558581654</v>
      </c>
      <c r="J6117" t="s">
        <v>876</v>
      </c>
      <c r="K6117" t="s">
        <v>51</v>
      </c>
      <c r="L6117">
        <v>144</v>
      </c>
      <c r="M6117">
        <v>3</v>
      </c>
      <c r="N6117">
        <v>1</v>
      </c>
      <c r="O6117">
        <v>144</v>
      </c>
      <c r="P6117">
        <v>3</v>
      </c>
      <c r="Q6117">
        <v>1</v>
      </c>
      <c r="R6117">
        <v>3</v>
      </c>
      <c r="S6117">
        <v>3</v>
      </c>
      <c r="T6117" s="1">
        <v>44795</v>
      </c>
      <c r="U6117" t="str">
        <f t="shared" si="475"/>
        <v>Monster Energy Original</v>
      </c>
      <c r="V6117" t="str">
        <f t="shared" si="476"/>
        <v>Carbonated</v>
      </c>
      <c r="W6117" t="s">
        <v>34</v>
      </c>
      <c r="X6117" t="b">
        <f t="shared" si="478"/>
        <v>1</v>
      </c>
      <c r="Y6117">
        <f t="shared" si="477"/>
        <v>3</v>
      </c>
      <c r="Z6117" s="2">
        <f t="shared" si="479"/>
        <v>2</v>
      </c>
      <c r="AA6117" t="s">
        <v>70</v>
      </c>
      <c r="AD6117" t="s">
        <v>60</v>
      </c>
      <c r="AE6117" t="s">
        <v>877</v>
      </c>
      <c r="AF6117">
        <v>2022</v>
      </c>
    </row>
    <row r="6118" spans="1:32" x14ac:dyDescent="0.25">
      <c r="A6118" t="s">
        <v>29</v>
      </c>
      <c r="B6118" t="s">
        <v>394</v>
      </c>
      <c r="C6118" t="s">
        <v>395</v>
      </c>
      <c r="D6118" t="s">
        <v>396</v>
      </c>
      <c r="E6118">
        <f>_xlfn.XLOOKUP(Table1[[#This Row],[Location]],'Location analysis'!A:A,'Location analysis'!B:B)</f>
        <v>40.416893999999999</v>
      </c>
      <c r="F6118">
        <f>_xlfn.XLOOKUP(Table1[[#This Row],[Location]],'Location analysis'!A:A,'Location analysis'!C:C)</f>
        <v>-74.420399000000003</v>
      </c>
      <c r="G6118" t="s">
        <v>410</v>
      </c>
      <c r="H6118" t="s">
        <v>49</v>
      </c>
      <c r="I6118">
        <v>15559214128</v>
      </c>
      <c r="J6118" t="s">
        <v>876</v>
      </c>
      <c r="K6118" t="s">
        <v>36</v>
      </c>
      <c r="L6118">
        <v>140</v>
      </c>
      <c r="M6118">
        <v>2</v>
      </c>
      <c r="N6118">
        <v>1</v>
      </c>
      <c r="O6118">
        <v>140</v>
      </c>
      <c r="P6118">
        <v>2</v>
      </c>
      <c r="Q6118">
        <v>1</v>
      </c>
      <c r="R6118">
        <v>2</v>
      </c>
      <c r="S6118">
        <v>6</v>
      </c>
      <c r="T6118" s="1">
        <v>44795</v>
      </c>
      <c r="U6118" t="str">
        <f t="shared" si="475"/>
        <v>Iberia Coconut Water</v>
      </c>
      <c r="V6118" t="str">
        <f t="shared" si="476"/>
        <v>Non Carbonated</v>
      </c>
      <c r="W6118" t="s">
        <v>49</v>
      </c>
      <c r="X6118" t="b">
        <f t="shared" si="478"/>
        <v>1</v>
      </c>
      <c r="Y6118">
        <f t="shared" si="477"/>
        <v>2</v>
      </c>
      <c r="Z6118" s="2">
        <f t="shared" si="479"/>
        <v>1.3333333333333333</v>
      </c>
      <c r="AA6118" t="s">
        <v>410</v>
      </c>
      <c r="AD6118" t="s">
        <v>60</v>
      </c>
      <c r="AE6118" t="s">
        <v>877</v>
      </c>
      <c r="AF6118">
        <v>2022</v>
      </c>
    </row>
    <row r="6119" spans="1:32" x14ac:dyDescent="0.25">
      <c r="A6119" t="s">
        <v>29</v>
      </c>
      <c r="B6119" t="s">
        <v>394</v>
      </c>
      <c r="C6119" t="s">
        <v>395</v>
      </c>
      <c r="D6119" t="s">
        <v>396</v>
      </c>
      <c r="E6119">
        <f>_xlfn.XLOOKUP(Table1[[#This Row],[Location]],'Location analysis'!A:A,'Location analysis'!B:B)</f>
        <v>40.416893999999999</v>
      </c>
      <c r="F6119">
        <f>_xlfn.XLOOKUP(Table1[[#This Row],[Location]],'Location analysis'!A:A,'Location analysis'!C:C)</f>
        <v>-74.420399000000003</v>
      </c>
      <c r="G6119" t="s">
        <v>84</v>
      </c>
      <c r="H6119" t="s">
        <v>43</v>
      </c>
      <c r="I6119">
        <v>15559214128</v>
      </c>
      <c r="J6119" t="s">
        <v>876</v>
      </c>
      <c r="K6119" t="s">
        <v>36</v>
      </c>
      <c r="L6119">
        <v>139</v>
      </c>
      <c r="M6119">
        <v>2</v>
      </c>
      <c r="N6119">
        <v>1</v>
      </c>
      <c r="O6119">
        <v>139</v>
      </c>
      <c r="P6119">
        <v>2</v>
      </c>
      <c r="Q6119">
        <v>1</v>
      </c>
      <c r="R6119">
        <v>2</v>
      </c>
      <c r="S6119">
        <v>6</v>
      </c>
      <c r="T6119" s="1">
        <v>44795</v>
      </c>
      <c r="U6119" t="str">
        <f t="shared" si="475"/>
        <v>Wonderful Pistachios - Variety</v>
      </c>
      <c r="V6119" t="str">
        <f t="shared" si="476"/>
        <v>Food</v>
      </c>
      <c r="W6119" t="s">
        <v>43</v>
      </c>
      <c r="X6119" t="b">
        <f t="shared" si="478"/>
        <v>1</v>
      </c>
      <c r="Y6119">
        <f t="shared" si="477"/>
        <v>2</v>
      </c>
      <c r="Z6119" s="2">
        <f t="shared" si="479"/>
        <v>1.3333333333333333</v>
      </c>
      <c r="AA6119" t="s">
        <v>85</v>
      </c>
      <c r="AB6119" t="s">
        <v>86</v>
      </c>
      <c r="AD6119" t="s">
        <v>60</v>
      </c>
      <c r="AE6119" t="s">
        <v>877</v>
      </c>
      <c r="AF6119">
        <v>2022</v>
      </c>
    </row>
    <row r="6120" spans="1:32" x14ac:dyDescent="0.25">
      <c r="A6120" t="s">
        <v>29</v>
      </c>
      <c r="B6120" t="s">
        <v>394</v>
      </c>
      <c r="C6120" t="s">
        <v>395</v>
      </c>
      <c r="D6120" t="s">
        <v>396</v>
      </c>
      <c r="E6120">
        <f>_xlfn.XLOOKUP(Table1[[#This Row],[Location]],'Location analysis'!A:A,'Location analysis'!B:B)</f>
        <v>40.416893999999999</v>
      </c>
      <c r="F6120">
        <f>_xlfn.XLOOKUP(Table1[[#This Row],[Location]],'Location analysis'!A:A,'Location analysis'!C:C)</f>
        <v>-74.420399000000003</v>
      </c>
      <c r="G6120" t="s">
        <v>485</v>
      </c>
      <c r="H6120" t="s">
        <v>43</v>
      </c>
      <c r="I6120">
        <v>15559214128</v>
      </c>
      <c r="J6120" t="s">
        <v>876</v>
      </c>
      <c r="K6120" t="s">
        <v>36</v>
      </c>
      <c r="L6120">
        <v>136</v>
      </c>
      <c r="M6120">
        <v>2</v>
      </c>
      <c r="N6120">
        <v>1</v>
      </c>
      <c r="O6120">
        <v>136</v>
      </c>
      <c r="P6120">
        <v>2</v>
      </c>
      <c r="Q6120">
        <v>1</v>
      </c>
      <c r="R6120">
        <v>2</v>
      </c>
      <c r="S6120">
        <v>6</v>
      </c>
      <c r="T6120" s="1">
        <v>44795</v>
      </c>
      <c r="U6120" t="str">
        <f t="shared" si="475"/>
        <v>Keto Bar - Creamy Peanut Butter Chocolate</v>
      </c>
      <c r="V6120" t="str">
        <f t="shared" si="476"/>
        <v>Food</v>
      </c>
      <c r="W6120" t="s">
        <v>43</v>
      </c>
      <c r="X6120" t="b">
        <f t="shared" si="478"/>
        <v>1</v>
      </c>
      <c r="Y6120">
        <f t="shared" si="477"/>
        <v>2</v>
      </c>
      <c r="Z6120" s="2">
        <f t="shared" si="479"/>
        <v>1.3333333333333333</v>
      </c>
      <c r="AA6120" t="s">
        <v>486</v>
      </c>
      <c r="AB6120" t="s">
        <v>487</v>
      </c>
      <c r="AD6120" t="s">
        <v>60</v>
      </c>
      <c r="AE6120" t="s">
        <v>877</v>
      </c>
      <c r="AF6120">
        <v>2022</v>
      </c>
    </row>
    <row r="6121" spans="1:32" x14ac:dyDescent="0.25">
      <c r="A6121" t="s">
        <v>29</v>
      </c>
      <c r="B6121" t="s">
        <v>30</v>
      </c>
      <c r="C6121" t="s">
        <v>31</v>
      </c>
      <c r="D6121" t="s">
        <v>32</v>
      </c>
      <c r="E6121">
        <f>_xlfn.XLOOKUP(Table1[[#This Row],[Location]],'Location analysis'!A:A,'Location analysis'!B:B)</f>
        <v>40.423690999999998</v>
      </c>
      <c r="F6121">
        <f>_xlfn.XLOOKUP(Table1[[#This Row],[Location]],'Location analysis'!A:A,'Location analysis'!C:C)</f>
        <v>-74.380831999999998</v>
      </c>
      <c r="G6121" t="s">
        <v>738</v>
      </c>
      <c r="H6121" t="s">
        <v>34</v>
      </c>
      <c r="I6121">
        <v>15559577995</v>
      </c>
      <c r="J6121" t="s">
        <v>876</v>
      </c>
      <c r="K6121" t="s">
        <v>36</v>
      </c>
      <c r="L6121">
        <v>141</v>
      </c>
      <c r="M6121">
        <v>2</v>
      </c>
      <c r="N6121">
        <v>1</v>
      </c>
      <c r="O6121">
        <v>141</v>
      </c>
      <c r="P6121">
        <v>2</v>
      </c>
      <c r="Q6121">
        <v>1</v>
      </c>
      <c r="R6121">
        <v>2</v>
      </c>
      <c r="S6121">
        <v>2</v>
      </c>
      <c r="T6121" s="1">
        <v>44795</v>
      </c>
      <c r="U6121" t="str">
        <f t="shared" si="475"/>
        <v>Coca Cola - Regular</v>
      </c>
      <c r="V6121" t="str">
        <f t="shared" si="476"/>
        <v>Carbonated</v>
      </c>
      <c r="W6121" t="s">
        <v>34</v>
      </c>
      <c r="X6121" t="b">
        <f t="shared" si="478"/>
        <v>1</v>
      </c>
      <c r="Y6121">
        <f t="shared" si="477"/>
        <v>2</v>
      </c>
      <c r="Z6121" s="2">
        <f t="shared" si="479"/>
        <v>1.3333333333333333</v>
      </c>
      <c r="AA6121" t="s">
        <v>183</v>
      </c>
      <c r="AB6121" t="s">
        <v>739</v>
      </c>
      <c r="AD6121" t="s">
        <v>60</v>
      </c>
      <c r="AE6121" t="s">
        <v>877</v>
      </c>
      <c r="AF6121">
        <v>2022</v>
      </c>
    </row>
    <row r="6122" spans="1:32" x14ac:dyDescent="0.25">
      <c r="A6122" t="s">
        <v>29</v>
      </c>
      <c r="B6122" t="s">
        <v>30</v>
      </c>
      <c r="C6122" t="s">
        <v>31</v>
      </c>
      <c r="D6122" t="s">
        <v>32</v>
      </c>
      <c r="E6122">
        <f>_xlfn.XLOOKUP(Table1[[#This Row],[Location]],'Location analysis'!A:A,'Location analysis'!B:B)</f>
        <v>40.423690999999998</v>
      </c>
      <c r="F6122">
        <f>_xlfn.XLOOKUP(Table1[[#This Row],[Location]],'Location analysis'!A:A,'Location analysis'!C:C)</f>
        <v>-74.380831999999998</v>
      </c>
      <c r="G6122" t="s">
        <v>329</v>
      </c>
      <c r="H6122" t="s">
        <v>49</v>
      </c>
      <c r="I6122">
        <v>15559676933</v>
      </c>
      <c r="J6122" t="s">
        <v>876</v>
      </c>
      <c r="K6122" t="s">
        <v>36</v>
      </c>
      <c r="L6122">
        <v>144</v>
      </c>
      <c r="M6122">
        <v>2.75</v>
      </c>
      <c r="N6122">
        <v>1</v>
      </c>
      <c r="O6122">
        <v>144</v>
      </c>
      <c r="P6122">
        <v>2.75</v>
      </c>
      <c r="Q6122">
        <v>1</v>
      </c>
      <c r="R6122">
        <v>2.75</v>
      </c>
      <c r="S6122">
        <v>2.75</v>
      </c>
      <c r="T6122" s="1">
        <v>44795</v>
      </c>
      <c r="U6122" t="str">
        <f t="shared" si="475"/>
        <v>Snapple Tea - Raspberry</v>
      </c>
      <c r="V6122" t="str">
        <f t="shared" si="476"/>
        <v>Non Carbonated</v>
      </c>
      <c r="W6122" t="s">
        <v>49</v>
      </c>
      <c r="X6122" t="b">
        <f t="shared" si="478"/>
        <v>1</v>
      </c>
      <c r="Y6122">
        <f t="shared" si="477"/>
        <v>2.75</v>
      </c>
      <c r="Z6122" s="2">
        <f t="shared" si="479"/>
        <v>1.8333333333333333</v>
      </c>
      <c r="AA6122" t="s">
        <v>330</v>
      </c>
      <c r="AB6122" t="s">
        <v>144</v>
      </c>
      <c r="AD6122" t="s">
        <v>60</v>
      </c>
      <c r="AE6122" t="s">
        <v>877</v>
      </c>
      <c r="AF6122">
        <v>2022</v>
      </c>
    </row>
    <row r="6123" spans="1:32" x14ac:dyDescent="0.25">
      <c r="A6123" t="s">
        <v>29</v>
      </c>
      <c r="B6123" t="s">
        <v>62</v>
      </c>
      <c r="C6123" t="s">
        <v>63</v>
      </c>
      <c r="D6123" t="s">
        <v>64</v>
      </c>
      <c r="E6123">
        <f>_xlfn.XLOOKUP(Table1[[#This Row],[Location]],'Location analysis'!A:A,'Location analysis'!B:B)</f>
        <v>40.091900000000003</v>
      </c>
      <c r="F6123">
        <f>_xlfn.XLOOKUP(Table1[[#This Row],[Location]],'Location analysis'!A:A,'Location analysis'!C:C)</f>
        <v>-74.358699999999999</v>
      </c>
      <c r="G6123" t="s">
        <v>112</v>
      </c>
      <c r="H6123" t="s">
        <v>43</v>
      </c>
      <c r="I6123">
        <v>15559870666</v>
      </c>
      <c r="J6123" t="s">
        <v>876</v>
      </c>
      <c r="K6123" t="s">
        <v>36</v>
      </c>
      <c r="L6123">
        <v>132</v>
      </c>
      <c r="M6123">
        <v>2</v>
      </c>
      <c r="N6123">
        <v>1</v>
      </c>
      <c r="O6123">
        <v>132</v>
      </c>
      <c r="P6123">
        <v>2</v>
      </c>
      <c r="Q6123">
        <v>1</v>
      </c>
      <c r="R6123">
        <v>2</v>
      </c>
      <c r="S6123">
        <v>2</v>
      </c>
      <c r="T6123" s="1">
        <v>44795</v>
      </c>
      <c r="U6123" t="str">
        <f t="shared" si="475"/>
        <v>Robert Irvine's - Fit Crunch -  Chocolate Pea</v>
      </c>
      <c r="V6123" t="str">
        <f t="shared" si="476"/>
        <v>Food</v>
      </c>
      <c r="W6123" t="s">
        <v>43</v>
      </c>
      <c r="X6123" t="b">
        <f t="shared" si="478"/>
        <v>1</v>
      </c>
      <c r="Y6123">
        <f t="shared" si="477"/>
        <v>2</v>
      </c>
      <c r="Z6123" s="2">
        <f t="shared" si="479"/>
        <v>1.3333333333333333</v>
      </c>
      <c r="AA6123" t="s">
        <v>113</v>
      </c>
      <c r="AB6123" t="s">
        <v>114</v>
      </c>
      <c r="AC6123" t="s">
        <v>115</v>
      </c>
      <c r="AD6123" t="s">
        <v>60</v>
      </c>
      <c r="AE6123" t="s">
        <v>877</v>
      </c>
      <c r="AF6123">
        <v>2022</v>
      </c>
    </row>
    <row r="6124" spans="1:32" x14ac:dyDescent="0.25">
      <c r="A6124" t="s">
        <v>29</v>
      </c>
      <c r="B6124" t="s">
        <v>394</v>
      </c>
      <c r="C6124" t="s">
        <v>395</v>
      </c>
      <c r="D6124" t="s">
        <v>396</v>
      </c>
      <c r="E6124">
        <f>_xlfn.XLOOKUP(Table1[[#This Row],[Location]],'Location analysis'!A:A,'Location analysis'!B:B)</f>
        <v>40.416893999999999</v>
      </c>
      <c r="F6124">
        <f>_xlfn.XLOOKUP(Table1[[#This Row],[Location]],'Location analysis'!A:A,'Location analysis'!C:C)</f>
        <v>-74.420399000000003</v>
      </c>
      <c r="G6124" t="s">
        <v>225</v>
      </c>
      <c r="H6124" t="s">
        <v>43</v>
      </c>
      <c r="I6124">
        <v>15559949857</v>
      </c>
      <c r="J6124" t="s">
        <v>876</v>
      </c>
      <c r="K6124" t="s">
        <v>51</v>
      </c>
      <c r="L6124">
        <v>125</v>
      </c>
      <c r="M6124">
        <v>1.5</v>
      </c>
      <c r="N6124">
        <v>1</v>
      </c>
      <c r="O6124">
        <v>125</v>
      </c>
      <c r="P6124">
        <v>1.5</v>
      </c>
      <c r="Q6124">
        <v>1</v>
      </c>
      <c r="R6124">
        <v>1.5</v>
      </c>
      <c r="S6124">
        <v>1.5</v>
      </c>
      <c r="T6124" s="1">
        <v>44795</v>
      </c>
      <c r="U6124" t="str">
        <f t="shared" si="475"/>
        <v>SunChips Multigrain - Original</v>
      </c>
      <c r="V6124" t="str">
        <f t="shared" si="476"/>
        <v>Food</v>
      </c>
      <c r="W6124" t="s">
        <v>43</v>
      </c>
      <c r="X6124" t="b">
        <f t="shared" si="478"/>
        <v>1</v>
      </c>
      <c r="Y6124">
        <f t="shared" si="477"/>
        <v>1.5</v>
      </c>
      <c r="Z6124" s="2">
        <f t="shared" si="479"/>
        <v>1</v>
      </c>
      <c r="AA6124" t="s">
        <v>129</v>
      </c>
      <c r="AB6124" t="s">
        <v>150</v>
      </c>
      <c r="AD6124" t="s">
        <v>60</v>
      </c>
      <c r="AE6124" t="s">
        <v>877</v>
      </c>
      <c r="AF6124">
        <v>2022</v>
      </c>
    </row>
    <row r="6125" spans="1:32" x14ac:dyDescent="0.25">
      <c r="A6125" t="s">
        <v>29</v>
      </c>
      <c r="B6125" t="s">
        <v>394</v>
      </c>
      <c r="C6125" t="s">
        <v>395</v>
      </c>
      <c r="D6125" t="s">
        <v>396</v>
      </c>
      <c r="E6125">
        <f>_xlfn.XLOOKUP(Table1[[#This Row],[Location]],'Location analysis'!A:A,'Location analysis'!B:B)</f>
        <v>40.416893999999999</v>
      </c>
      <c r="F6125">
        <f>_xlfn.XLOOKUP(Table1[[#This Row],[Location]],'Location analysis'!A:A,'Location analysis'!C:C)</f>
        <v>-74.420399000000003</v>
      </c>
      <c r="G6125" t="s">
        <v>93</v>
      </c>
      <c r="H6125" t="s">
        <v>43</v>
      </c>
      <c r="I6125">
        <v>15560128225</v>
      </c>
      <c r="J6125" t="s">
        <v>876</v>
      </c>
      <c r="K6125" t="s">
        <v>36</v>
      </c>
      <c r="L6125">
        <v>111</v>
      </c>
      <c r="M6125">
        <v>1.5</v>
      </c>
      <c r="N6125">
        <v>1</v>
      </c>
      <c r="O6125">
        <v>111</v>
      </c>
      <c r="P6125">
        <v>1.5</v>
      </c>
      <c r="Q6125">
        <v>1</v>
      </c>
      <c r="R6125">
        <v>1.5</v>
      </c>
      <c r="S6125">
        <v>1.5</v>
      </c>
      <c r="T6125" s="1">
        <v>44795</v>
      </c>
      <c r="U6125" t="str">
        <f t="shared" si="475"/>
        <v>Miss Vickie's Potato Chip - Sea Salt Original</v>
      </c>
      <c r="V6125" t="str">
        <f t="shared" si="476"/>
        <v>Food</v>
      </c>
      <c r="W6125" t="s">
        <v>43</v>
      </c>
      <c r="X6125" t="b">
        <f t="shared" si="478"/>
        <v>1</v>
      </c>
      <c r="Y6125">
        <f t="shared" si="477"/>
        <v>1.5</v>
      </c>
      <c r="Z6125" s="2">
        <f t="shared" si="479"/>
        <v>1</v>
      </c>
      <c r="AA6125" t="s">
        <v>58</v>
      </c>
      <c r="AB6125" t="s">
        <v>94</v>
      </c>
      <c r="AD6125" t="s">
        <v>60</v>
      </c>
      <c r="AE6125" t="s">
        <v>877</v>
      </c>
      <c r="AF6125">
        <v>2022</v>
      </c>
    </row>
    <row r="6126" spans="1:32" x14ac:dyDescent="0.25">
      <c r="A6126" t="s">
        <v>29</v>
      </c>
      <c r="B6126" t="s">
        <v>394</v>
      </c>
      <c r="C6126" t="s">
        <v>395</v>
      </c>
      <c r="D6126" t="s">
        <v>396</v>
      </c>
      <c r="E6126">
        <f>_xlfn.XLOOKUP(Table1[[#This Row],[Location]],'Location analysis'!A:A,'Location analysis'!B:B)</f>
        <v>40.416893999999999</v>
      </c>
      <c r="F6126">
        <f>_xlfn.XLOOKUP(Table1[[#This Row],[Location]],'Location analysis'!A:A,'Location analysis'!C:C)</f>
        <v>-74.420399000000003</v>
      </c>
      <c r="G6126" t="s">
        <v>582</v>
      </c>
      <c r="H6126" t="s">
        <v>43</v>
      </c>
      <c r="I6126">
        <v>15560138379</v>
      </c>
      <c r="J6126" t="s">
        <v>876</v>
      </c>
      <c r="K6126" t="s">
        <v>36</v>
      </c>
      <c r="L6126">
        <v>151</v>
      </c>
      <c r="M6126">
        <v>4</v>
      </c>
      <c r="N6126">
        <v>1</v>
      </c>
      <c r="O6126">
        <v>151</v>
      </c>
      <c r="P6126">
        <v>4</v>
      </c>
      <c r="Q6126">
        <v>1</v>
      </c>
      <c r="R6126">
        <v>4</v>
      </c>
      <c r="S6126">
        <v>4</v>
      </c>
      <c r="T6126" s="1">
        <v>44795</v>
      </c>
      <c r="U6126" t="str">
        <f t="shared" si="475"/>
        <v>CheezIt - Go Paks</v>
      </c>
      <c r="V6126" t="str">
        <f t="shared" si="476"/>
        <v>Food</v>
      </c>
      <c r="W6126" t="s">
        <v>43</v>
      </c>
      <c r="X6126" t="b">
        <f t="shared" si="478"/>
        <v>1</v>
      </c>
      <c r="Y6126">
        <f t="shared" si="477"/>
        <v>4</v>
      </c>
      <c r="Z6126" s="2">
        <f t="shared" si="479"/>
        <v>2.6666666666666665</v>
      </c>
      <c r="AA6126" t="s">
        <v>193</v>
      </c>
      <c r="AB6126" t="s">
        <v>492</v>
      </c>
      <c r="AD6126" t="s">
        <v>60</v>
      </c>
      <c r="AE6126" t="s">
        <v>877</v>
      </c>
      <c r="AF6126">
        <v>2022</v>
      </c>
    </row>
    <row r="6127" spans="1:32" x14ac:dyDescent="0.25">
      <c r="A6127" t="s">
        <v>29</v>
      </c>
      <c r="B6127" t="s">
        <v>46</v>
      </c>
      <c r="C6127" t="s">
        <v>31</v>
      </c>
      <c r="D6127" t="s">
        <v>47</v>
      </c>
      <c r="E6127">
        <f>_xlfn.XLOOKUP(Table1[[#This Row],[Location]],'Location analysis'!A:A,'Location analysis'!B:B)</f>
        <v>40.423690999999998</v>
      </c>
      <c r="F6127">
        <f>_xlfn.XLOOKUP(Table1[[#This Row],[Location]],'Location analysis'!A:A,'Location analysis'!C:C)</f>
        <v>-74.380831999999998</v>
      </c>
      <c r="G6127" t="s">
        <v>878</v>
      </c>
      <c r="H6127" t="s">
        <v>43</v>
      </c>
      <c r="I6127">
        <v>15560207898</v>
      </c>
      <c r="J6127" t="s">
        <v>876</v>
      </c>
      <c r="K6127" t="s">
        <v>51</v>
      </c>
      <c r="L6127">
        <v>122</v>
      </c>
      <c r="M6127">
        <v>1.5</v>
      </c>
      <c r="N6127">
        <v>1</v>
      </c>
      <c r="O6127">
        <v>122</v>
      </c>
      <c r="P6127">
        <v>1.5</v>
      </c>
      <c r="Q6127">
        <v>1</v>
      </c>
      <c r="R6127">
        <v>1.5</v>
      </c>
      <c r="S6127">
        <v>1.5</v>
      </c>
      <c r="T6127" s="1">
        <v>44795</v>
      </c>
      <c r="U6127" t="str">
        <f t="shared" si="475"/>
        <v>Nature's Garden Trail Mix - Heart Healthy Mix</v>
      </c>
      <c r="V6127" t="str">
        <f t="shared" si="476"/>
        <v>Food</v>
      </c>
      <c r="W6127" t="s">
        <v>43</v>
      </c>
      <c r="X6127" t="b">
        <f t="shared" si="478"/>
        <v>1</v>
      </c>
      <c r="Y6127">
        <f t="shared" si="477"/>
        <v>1.5</v>
      </c>
      <c r="Z6127" s="2">
        <f t="shared" si="479"/>
        <v>1</v>
      </c>
      <c r="AA6127" t="s">
        <v>566</v>
      </c>
      <c r="AB6127" t="s">
        <v>879</v>
      </c>
      <c r="AD6127" t="s">
        <v>60</v>
      </c>
      <c r="AE6127" t="s">
        <v>877</v>
      </c>
      <c r="AF6127">
        <v>2022</v>
      </c>
    </row>
    <row r="6128" spans="1:32" x14ac:dyDescent="0.25">
      <c r="A6128" t="s">
        <v>29</v>
      </c>
      <c r="B6128" t="s">
        <v>394</v>
      </c>
      <c r="C6128" t="s">
        <v>395</v>
      </c>
      <c r="D6128" t="s">
        <v>396</v>
      </c>
      <c r="E6128">
        <f>_xlfn.XLOOKUP(Table1[[#This Row],[Location]],'Location analysis'!A:A,'Location analysis'!B:B)</f>
        <v>40.416893999999999</v>
      </c>
      <c r="F6128">
        <f>_xlfn.XLOOKUP(Table1[[#This Row],[Location]],'Location analysis'!A:A,'Location analysis'!C:C)</f>
        <v>-74.420399000000003</v>
      </c>
      <c r="G6128" t="s">
        <v>632</v>
      </c>
      <c r="I6128">
        <v>15560229548</v>
      </c>
      <c r="J6128" t="s">
        <v>876</v>
      </c>
      <c r="K6128" t="s">
        <v>36</v>
      </c>
      <c r="L6128">
        <v>154</v>
      </c>
      <c r="M6128">
        <v>4</v>
      </c>
      <c r="N6128">
        <v>1</v>
      </c>
      <c r="O6128">
        <v>154</v>
      </c>
      <c r="P6128">
        <v>4</v>
      </c>
      <c r="Q6128">
        <v>1</v>
      </c>
      <c r="R6128">
        <v>4</v>
      </c>
      <c r="S6128">
        <v>4</v>
      </c>
      <c r="T6128" s="1">
        <v>44795</v>
      </c>
      <c r="U6128" t="str">
        <f t="shared" si="475"/>
        <v>Mini Chips Ahoy - Go Paks</v>
      </c>
      <c r="V6128" t="str">
        <f t="shared" si="476"/>
        <v>Cell is Blank - Dis-regard</v>
      </c>
      <c r="W6128" t="s">
        <v>43</v>
      </c>
      <c r="X6128" t="b">
        <f t="shared" si="478"/>
        <v>1</v>
      </c>
      <c r="Y6128">
        <f t="shared" si="477"/>
        <v>4</v>
      </c>
      <c r="Z6128" s="2">
        <f t="shared" si="479"/>
        <v>2.6666666666666665</v>
      </c>
      <c r="AA6128" t="s">
        <v>633</v>
      </c>
      <c r="AB6128" t="s">
        <v>492</v>
      </c>
      <c r="AD6128" t="s">
        <v>60</v>
      </c>
      <c r="AE6128" t="s">
        <v>877</v>
      </c>
      <c r="AF6128">
        <v>2022</v>
      </c>
    </row>
    <row r="6129" spans="1:32" x14ac:dyDescent="0.25">
      <c r="A6129" t="s">
        <v>29</v>
      </c>
      <c r="B6129" t="s">
        <v>67</v>
      </c>
      <c r="C6129" t="s">
        <v>68</v>
      </c>
      <c r="D6129" t="s">
        <v>69</v>
      </c>
      <c r="E6129">
        <f>_xlfn.XLOOKUP(Table1[[#This Row],[Location]],'Location analysis'!A:A,'Location analysis'!B:B)</f>
        <v>40.435699999999997</v>
      </c>
      <c r="F6129">
        <f>_xlfn.XLOOKUP(Table1[[#This Row],[Location]],'Location analysis'!A:A,'Location analysis'!C:C)</f>
        <v>-74.125200000000007</v>
      </c>
      <c r="G6129" t="s">
        <v>70</v>
      </c>
      <c r="H6129" t="s">
        <v>34</v>
      </c>
      <c r="I6129">
        <v>15560269221</v>
      </c>
      <c r="J6129" t="s">
        <v>876</v>
      </c>
      <c r="K6129" t="s">
        <v>51</v>
      </c>
      <c r="L6129">
        <v>146</v>
      </c>
      <c r="M6129">
        <v>3</v>
      </c>
      <c r="N6129">
        <v>1</v>
      </c>
      <c r="O6129">
        <v>146</v>
      </c>
      <c r="P6129">
        <v>3</v>
      </c>
      <c r="Q6129">
        <v>1</v>
      </c>
      <c r="R6129">
        <v>3</v>
      </c>
      <c r="S6129">
        <v>3</v>
      </c>
      <c r="T6129" s="1">
        <v>44795</v>
      </c>
      <c r="U6129" t="str">
        <f t="shared" si="475"/>
        <v>Monster Energy Original</v>
      </c>
      <c r="V6129" t="str">
        <f t="shared" si="476"/>
        <v>Carbonated</v>
      </c>
      <c r="W6129" t="s">
        <v>34</v>
      </c>
      <c r="X6129" t="b">
        <f t="shared" si="478"/>
        <v>1</v>
      </c>
      <c r="Y6129">
        <f t="shared" si="477"/>
        <v>3</v>
      </c>
      <c r="Z6129" s="2">
        <f t="shared" si="479"/>
        <v>2</v>
      </c>
      <c r="AA6129" t="s">
        <v>70</v>
      </c>
      <c r="AD6129" t="s">
        <v>60</v>
      </c>
      <c r="AE6129" t="s">
        <v>877</v>
      </c>
      <c r="AF6129">
        <v>2022</v>
      </c>
    </row>
    <row r="6130" spans="1:32" x14ac:dyDescent="0.25">
      <c r="A6130" t="s">
        <v>29</v>
      </c>
      <c r="B6130" t="s">
        <v>62</v>
      </c>
      <c r="C6130" t="s">
        <v>63</v>
      </c>
      <c r="D6130" t="s">
        <v>64</v>
      </c>
      <c r="E6130">
        <f>_xlfn.XLOOKUP(Table1[[#This Row],[Location]],'Location analysis'!A:A,'Location analysis'!B:B)</f>
        <v>40.091900000000003</v>
      </c>
      <c r="F6130">
        <f>_xlfn.XLOOKUP(Table1[[#This Row],[Location]],'Location analysis'!A:A,'Location analysis'!C:C)</f>
        <v>-74.358699999999999</v>
      </c>
      <c r="G6130" t="s">
        <v>112</v>
      </c>
      <c r="H6130" t="s">
        <v>43</v>
      </c>
      <c r="I6130">
        <v>15560270854</v>
      </c>
      <c r="J6130" t="s">
        <v>876</v>
      </c>
      <c r="K6130" t="s">
        <v>51</v>
      </c>
      <c r="L6130">
        <v>132</v>
      </c>
      <c r="M6130">
        <v>2</v>
      </c>
      <c r="N6130">
        <v>1</v>
      </c>
      <c r="O6130">
        <v>132</v>
      </c>
      <c r="P6130">
        <v>2</v>
      </c>
      <c r="Q6130">
        <v>1</v>
      </c>
      <c r="R6130">
        <v>2</v>
      </c>
      <c r="S6130">
        <v>2</v>
      </c>
      <c r="T6130" s="1">
        <v>44795</v>
      </c>
      <c r="U6130" t="str">
        <f t="shared" si="475"/>
        <v>Robert Irvine's - Fit Crunch -  Chocolate Pea</v>
      </c>
      <c r="V6130" t="str">
        <f t="shared" si="476"/>
        <v>Food</v>
      </c>
      <c r="W6130" t="s">
        <v>43</v>
      </c>
      <c r="X6130" t="b">
        <f t="shared" si="478"/>
        <v>1</v>
      </c>
      <c r="Y6130">
        <f t="shared" si="477"/>
        <v>2</v>
      </c>
      <c r="Z6130" s="2">
        <f t="shared" si="479"/>
        <v>1.3333333333333333</v>
      </c>
      <c r="AA6130" t="s">
        <v>113</v>
      </c>
      <c r="AB6130" t="s">
        <v>114</v>
      </c>
      <c r="AC6130" t="s">
        <v>115</v>
      </c>
      <c r="AD6130" t="s">
        <v>60</v>
      </c>
      <c r="AE6130" t="s">
        <v>877</v>
      </c>
      <c r="AF6130">
        <v>2022</v>
      </c>
    </row>
    <row r="6131" spans="1:32" x14ac:dyDescent="0.25">
      <c r="A6131" t="s">
        <v>29</v>
      </c>
      <c r="B6131" t="s">
        <v>62</v>
      </c>
      <c r="C6131" t="s">
        <v>63</v>
      </c>
      <c r="D6131" t="s">
        <v>64</v>
      </c>
      <c r="E6131">
        <f>_xlfn.XLOOKUP(Table1[[#This Row],[Location]],'Location analysis'!A:A,'Location analysis'!B:B)</f>
        <v>40.091900000000003</v>
      </c>
      <c r="F6131">
        <f>_xlfn.XLOOKUP(Table1[[#This Row],[Location]],'Location analysis'!A:A,'Location analysis'!C:C)</f>
        <v>-74.358699999999999</v>
      </c>
      <c r="G6131" t="s">
        <v>112</v>
      </c>
      <c r="H6131" t="s">
        <v>43</v>
      </c>
      <c r="I6131">
        <v>15560483611</v>
      </c>
      <c r="J6131" t="s">
        <v>876</v>
      </c>
      <c r="K6131" t="s">
        <v>51</v>
      </c>
      <c r="L6131">
        <v>132</v>
      </c>
      <c r="M6131">
        <v>2</v>
      </c>
      <c r="N6131">
        <v>1</v>
      </c>
      <c r="O6131">
        <v>132</v>
      </c>
      <c r="P6131">
        <v>2</v>
      </c>
      <c r="Q6131">
        <v>1</v>
      </c>
      <c r="R6131">
        <v>2</v>
      </c>
      <c r="S6131">
        <v>2</v>
      </c>
      <c r="T6131" s="1">
        <v>44795</v>
      </c>
      <c r="U6131" t="str">
        <f t="shared" si="475"/>
        <v>Robert Irvine's - Fit Crunch -  Chocolate Pea</v>
      </c>
      <c r="V6131" t="str">
        <f t="shared" si="476"/>
        <v>Food</v>
      </c>
      <c r="W6131" t="s">
        <v>43</v>
      </c>
      <c r="X6131" t="b">
        <f t="shared" si="478"/>
        <v>1</v>
      </c>
      <c r="Y6131">
        <f t="shared" si="477"/>
        <v>2</v>
      </c>
      <c r="Z6131" s="2">
        <f t="shared" si="479"/>
        <v>1.3333333333333333</v>
      </c>
      <c r="AA6131" t="s">
        <v>113</v>
      </c>
      <c r="AB6131" t="s">
        <v>114</v>
      </c>
      <c r="AC6131" t="s">
        <v>115</v>
      </c>
      <c r="AD6131" t="s">
        <v>60</v>
      </c>
      <c r="AE6131" t="s">
        <v>877</v>
      </c>
      <c r="AF6131">
        <v>2022</v>
      </c>
    </row>
    <row r="6132" spans="1:32" x14ac:dyDescent="0.25">
      <c r="A6132" t="s">
        <v>29</v>
      </c>
      <c r="B6132" t="s">
        <v>62</v>
      </c>
      <c r="C6132" t="s">
        <v>63</v>
      </c>
      <c r="D6132" t="s">
        <v>64</v>
      </c>
      <c r="E6132">
        <f>_xlfn.XLOOKUP(Table1[[#This Row],[Location]],'Location analysis'!A:A,'Location analysis'!B:B)</f>
        <v>40.091900000000003</v>
      </c>
      <c r="F6132">
        <f>_xlfn.XLOOKUP(Table1[[#This Row],[Location]],'Location analysis'!A:A,'Location analysis'!C:C)</f>
        <v>-74.358699999999999</v>
      </c>
      <c r="G6132" t="s">
        <v>197</v>
      </c>
      <c r="H6132" t="s">
        <v>43</v>
      </c>
      <c r="I6132">
        <v>15560622112</v>
      </c>
      <c r="J6132" t="s">
        <v>876</v>
      </c>
      <c r="K6132" t="s">
        <v>36</v>
      </c>
      <c r="L6132">
        <v>114</v>
      </c>
      <c r="M6132">
        <v>1.5</v>
      </c>
      <c r="N6132">
        <v>1</v>
      </c>
      <c r="O6132">
        <v>114</v>
      </c>
      <c r="P6132">
        <v>1.5</v>
      </c>
      <c r="Q6132">
        <v>1</v>
      </c>
      <c r="R6132">
        <v>1.5</v>
      </c>
      <c r="S6132">
        <v>1.5</v>
      </c>
      <c r="T6132" s="1">
        <v>44795</v>
      </c>
      <c r="U6132" t="str">
        <f t="shared" si="475"/>
        <v>Miss Vickie's Potato Chip - Smokehouse BBQ</v>
      </c>
      <c r="V6132" t="str">
        <f t="shared" si="476"/>
        <v>Food</v>
      </c>
      <c r="W6132" t="s">
        <v>43</v>
      </c>
      <c r="X6132" t="b">
        <f t="shared" si="478"/>
        <v>1</v>
      </c>
      <c r="Y6132">
        <f t="shared" si="477"/>
        <v>1.5</v>
      </c>
      <c r="Z6132" s="2">
        <f t="shared" si="479"/>
        <v>1</v>
      </c>
      <c r="AA6132" t="s">
        <v>58</v>
      </c>
      <c r="AB6132" t="s">
        <v>198</v>
      </c>
      <c r="AD6132" t="s">
        <v>60</v>
      </c>
      <c r="AE6132" t="s">
        <v>877</v>
      </c>
      <c r="AF6132">
        <v>2022</v>
      </c>
    </row>
    <row r="6133" spans="1:32" x14ac:dyDescent="0.25">
      <c r="A6133" t="s">
        <v>29</v>
      </c>
      <c r="B6133" t="s">
        <v>67</v>
      </c>
      <c r="C6133" t="s">
        <v>68</v>
      </c>
      <c r="D6133" t="s">
        <v>69</v>
      </c>
      <c r="E6133">
        <f>_xlfn.XLOOKUP(Table1[[#This Row],[Location]],'Location analysis'!A:A,'Location analysis'!B:B)</f>
        <v>40.435699999999997</v>
      </c>
      <c r="F6133">
        <f>_xlfn.XLOOKUP(Table1[[#This Row],[Location]],'Location analysis'!A:A,'Location analysis'!C:C)</f>
        <v>-74.125200000000007</v>
      </c>
      <c r="G6133" t="s">
        <v>738</v>
      </c>
      <c r="H6133" t="s">
        <v>34</v>
      </c>
      <c r="I6133">
        <v>15560878322</v>
      </c>
      <c r="J6133" t="s">
        <v>876</v>
      </c>
      <c r="K6133" t="s">
        <v>51</v>
      </c>
      <c r="L6133">
        <v>141</v>
      </c>
      <c r="M6133">
        <v>1.5</v>
      </c>
      <c r="N6133">
        <v>1</v>
      </c>
      <c r="O6133">
        <v>141</v>
      </c>
      <c r="P6133">
        <v>1.5</v>
      </c>
      <c r="Q6133">
        <v>1</v>
      </c>
      <c r="R6133">
        <v>1.5</v>
      </c>
      <c r="S6133">
        <v>1.5</v>
      </c>
      <c r="T6133" s="1">
        <v>44795</v>
      </c>
      <c r="U6133" t="str">
        <f t="shared" si="475"/>
        <v>Coca Cola - Regular</v>
      </c>
      <c r="V6133" t="str">
        <f t="shared" si="476"/>
        <v>Carbonated</v>
      </c>
      <c r="W6133" t="s">
        <v>34</v>
      </c>
      <c r="X6133" t="b">
        <f t="shared" si="478"/>
        <v>1</v>
      </c>
      <c r="Y6133">
        <f t="shared" si="477"/>
        <v>1.5</v>
      </c>
      <c r="Z6133" s="2">
        <f t="shared" si="479"/>
        <v>1</v>
      </c>
      <c r="AA6133" t="s">
        <v>183</v>
      </c>
      <c r="AB6133" t="s">
        <v>739</v>
      </c>
      <c r="AD6133" t="s">
        <v>60</v>
      </c>
      <c r="AE6133" t="s">
        <v>877</v>
      </c>
      <c r="AF6133">
        <v>2022</v>
      </c>
    </row>
    <row r="6134" spans="1:32" x14ac:dyDescent="0.25">
      <c r="A6134" t="s">
        <v>29</v>
      </c>
      <c r="B6134" t="s">
        <v>394</v>
      </c>
      <c r="C6134" t="s">
        <v>395</v>
      </c>
      <c r="D6134" t="s">
        <v>396</v>
      </c>
      <c r="E6134">
        <f>_xlfn.XLOOKUP(Table1[[#This Row],[Location]],'Location analysis'!A:A,'Location analysis'!B:B)</f>
        <v>40.416893999999999</v>
      </c>
      <c r="F6134">
        <f>_xlfn.XLOOKUP(Table1[[#This Row],[Location]],'Location analysis'!A:A,'Location analysis'!C:C)</f>
        <v>-74.420399000000003</v>
      </c>
      <c r="G6134" t="s">
        <v>463</v>
      </c>
      <c r="H6134" t="s">
        <v>34</v>
      </c>
      <c r="I6134">
        <v>15560917668</v>
      </c>
      <c r="J6134" t="s">
        <v>876</v>
      </c>
      <c r="K6134" t="s">
        <v>51</v>
      </c>
      <c r="L6134">
        <v>148</v>
      </c>
      <c r="M6134">
        <v>3</v>
      </c>
      <c r="N6134">
        <v>1</v>
      </c>
      <c r="O6134">
        <v>148</v>
      </c>
      <c r="P6134">
        <v>3</v>
      </c>
      <c r="Q6134">
        <v>1</v>
      </c>
      <c r="R6134">
        <v>3</v>
      </c>
      <c r="S6134">
        <v>3</v>
      </c>
      <c r="T6134" s="1">
        <v>44795</v>
      </c>
      <c r="U6134" t="str">
        <f t="shared" si="475"/>
        <v>Starbucks Refresher - Real Coconut Water</v>
      </c>
      <c r="V6134" t="str">
        <f t="shared" si="476"/>
        <v>Carbonated</v>
      </c>
      <c r="W6134" t="s">
        <v>34</v>
      </c>
      <c r="X6134" t="b">
        <f t="shared" si="478"/>
        <v>1</v>
      </c>
      <c r="Y6134">
        <f t="shared" si="477"/>
        <v>3</v>
      </c>
      <c r="Z6134" s="2">
        <f t="shared" si="479"/>
        <v>2</v>
      </c>
      <c r="AA6134" t="s">
        <v>464</v>
      </c>
      <c r="AB6134" t="s">
        <v>465</v>
      </c>
      <c r="AD6134" t="s">
        <v>60</v>
      </c>
      <c r="AE6134" t="s">
        <v>877</v>
      </c>
      <c r="AF6134">
        <v>2022</v>
      </c>
    </row>
    <row r="6135" spans="1:32" x14ac:dyDescent="0.25">
      <c r="A6135" t="s">
        <v>29</v>
      </c>
      <c r="B6135" t="s">
        <v>394</v>
      </c>
      <c r="C6135" t="s">
        <v>395</v>
      </c>
      <c r="D6135" t="s">
        <v>396</v>
      </c>
      <c r="E6135">
        <f>_xlfn.XLOOKUP(Table1[[#This Row],[Location]],'Location analysis'!A:A,'Location analysis'!B:B)</f>
        <v>40.416893999999999</v>
      </c>
      <c r="F6135">
        <f>_xlfn.XLOOKUP(Table1[[#This Row],[Location]],'Location analysis'!A:A,'Location analysis'!C:C)</f>
        <v>-74.420399000000003</v>
      </c>
      <c r="G6135" t="s">
        <v>182</v>
      </c>
      <c r="H6135" t="s">
        <v>34</v>
      </c>
      <c r="I6135">
        <v>15560963475</v>
      </c>
      <c r="J6135" t="s">
        <v>876</v>
      </c>
      <c r="K6135" t="s">
        <v>51</v>
      </c>
      <c r="L6135">
        <v>141</v>
      </c>
      <c r="M6135">
        <v>2</v>
      </c>
      <c r="N6135">
        <v>1</v>
      </c>
      <c r="O6135">
        <v>141</v>
      </c>
      <c r="P6135">
        <v>2</v>
      </c>
      <c r="Q6135">
        <v>1</v>
      </c>
      <c r="R6135">
        <v>2</v>
      </c>
      <c r="S6135">
        <v>2</v>
      </c>
      <c r="T6135" s="1">
        <v>44795</v>
      </c>
      <c r="U6135" t="str">
        <f t="shared" si="475"/>
        <v>Coca Cola - Zero Sugar</v>
      </c>
      <c r="V6135" t="str">
        <f t="shared" si="476"/>
        <v>Carbonated</v>
      </c>
      <c r="W6135" t="s">
        <v>34</v>
      </c>
      <c r="X6135" t="b">
        <f t="shared" si="478"/>
        <v>1</v>
      </c>
      <c r="Y6135">
        <f t="shared" si="477"/>
        <v>2</v>
      </c>
      <c r="Z6135" s="2">
        <f t="shared" si="479"/>
        <v>1.3333333333333333</v>
      </c>
      <c r="AA6135" t="s">
        <v>183</v>
      </c>
      <c r="AB6135" t="s">
        <v>184</v>
      </c>
      <c r="AD6135" t="s">
        <v>60</v>
      </c>
      <c r="AE6135" t="s">
        <v>877</v>
      </c>
      <c r="AF6135">
        <v>2022</v>
      </c>
    </row>
    <row r="6136" spans="1:32" x14ac:dyDescent="0.25">
      <c r="A6136" t="s">
        <v>29</v>
      </c>
      <c r="B6136" t="s">
        <v>394</v>
      </c>
      <c r="C6136" t="s">
        <v>395</v>
      </c>
      <c r="D6136" t="s">
        <v>396</v>
      </c>
      <c r="E6136">
        <f>_xlfn.XLOOKUP(Table1[[#This Row],[Location]],'Location analysis'!A:A,'Location analysis'!B:B)</f>
        <v>40.416893999999999</v>
      </c>
      <c r="F6136">
        <f>_xlfn.XLOOKUP(Table1[[#This Row],[Location]],'Location analysis'!A:A,'Location analysis'!C:C)</f>
        <v>-74.420399000000003</v>
      </c>
      <c r="G6136" t="s">
        <v>727</v>
      </c>
      <c r="H6136" t="s">
        <v>43</v>
      </c>
      <c r="I6136">
        <v>15561088183</v>
      </c>
      <c r="J6136" t="s">
        <v>876</v>
      </c>
      <c r="K6136" t="s">
        <v>51</v>
      </c>
      <c r="L6136">
        <v>161</v>
      </c>
      <c r="M6136">
        <v>3</v>
      </c>
      <c r="N6136">
        <v>1</v>
      </c>
      <c r="O6136">
        <v>161</v>
      </c>
      <c r="P6136">
        <v>3</v>
      </c>
      <c r="Q6136">
        <v>1</v>
      </c>
      <c r="R6136">
        <v>3</v>
      </c>
      <c r="S6136">
        <v>3</v>
      </c>
      <c r="T6136" s="1">
        <v>44795</v>
      </c>
      <c r="U6136" t="str">
        <f t="shared" si="475"/>
        <v>Pringles - Cheddar Cheese</v>
      </c>
      <c r="V6136" t="str">
        <f t="shared" si="476"/>
        <v>Food</v>
      </c>
      <c r="W6136" t="s">
        <v>43</v>
      </c>
      <c r="X6136" t="b">
        <f t="shared" si="478"/>
        <v>1</v>
      </c>
      <c r="Y6136">
        <f t="shared" si="477"/>
        <v>3</v>
      </c>
      <c r="Z6136" s="2">
        <f t="shared" si="479"/>
        <v>2</v>
      </c>
      <c r="AA6136" t="s">
        <v>728</v>
      </c>
      <c r="AB6136" t="s">
        <v>233</v>
      </c>
      <c r="AD6136" t="s">
        <v>60</v>
      </c>
      <c r="AE6136" t="s">
        <v>877</v>
      </c>
      <c r="AF6136">
        <v>2022</v>
      </c>
    </row>
    <row r="6137" spans="1:32" x14ac:dyDescent="0.25">
      <c r="A6137" t="s">
        <v>29</v>
      </c>
      <c r="B6137" t="s">
        <v>394</v>
      </c>
      <c r="C6137" t="s">
        <v>395</v>
      </c>
      <c r="D6137" t="s">
        <v>396</v>
      </c>
      <c r="E6137">
        <f>_xlfn.XLOOKUP(Table1[[#This Row],[Location]],'Location analysis'!A:A,'Location analysis'!B:B)</f>
        <v>40.416893999999999</v>
      </c>
      <c r="F6137">
        <f>_xlfn.XLOOKUP(Table1[[#This Row],[Location]],'Location analysis'!A:A,'Location analysis'!C:C)</f>
        <v>-74.420399000000003</v>
      </c>
      <c r="G6137" t="s">
        <v>463</v>
      </c>
      <c r="H6137" t="s">
        <v>34</v>
      </c>
      <c r="I6137">
        <v>15561095356</v>
      </c>
      <c r="J6137" t="s">
        <v>876</v>
      </c>
      <c r="K6137" t="s">
        <v>51</v>
      </c>
      <c r="L6137">
        <v>148</v>
      </c>
      <c r="M6137">
        <v>3</v>
      </c>
      <c r="N6137">
        <v>1</v>
      </c>
      <c r="O6137">
        <v>148</v>
      </c>
      <c r="P6137">
        <v>3</v>
      </c>
      <c r="Q6137">
        <v>1</v>
      </c>
      <c r="R6137">
        <v>3</v>
      </c>
      <c r="S6137">
        <v>3</v>
      </c>
      <c r="T6137" s="1">
        <v>44795</v>
      </c>
      <c r="U6137" t="str">
        <f t="shared" si="475"/>
        <v>Starbucks Refresher - Real Coconut Water</v>
      </c>
      <c r="V6137" t="str">
        <f t="shared" si="476"/>
        <v>Carbonated</v>
      </c>
      <c r="W6137" t="s">
        <v>34</v>
      </c>
      <c r="X6137" t="b">
        <f t="shared" si="478"/>
        <v>1</v>
      </c>
      <c r="Y6137">
        <f t="shared" si="477"/>
        <v>3</v>
      </c>
      <c r="Z6137" s="2">
        <f t="shared" si="479"/>
        <v>2</v>
      </c>
      <c r="AA6137" t="s">
        <v>464</v>
      </c>
      <c r="AB6137" t="s">
        <v>465</v>
      </c>
      <c r="AD6137" t="s">
        <v>60</v>
      </c>
      <c r="AE6137" t="s">
        <v>877</v>
      </c>
      <c r="AF6137">
        <v>2022</v>
      </c>
    </row>
    <row r="6138" spans="1:32" x14ac:dyDescent="0.25">
      <c r="A6138" t="s">
        <v>29</v>
      </c>
      <c r="B6138" t="s">
        <v>67</v>
      </c>
      <c r="C6138" t="s">
        <v>68</v>
      </c>
      <c r="D6138" t="s">
        <v>69</v>
      </c>
      <c r="E6138">
        <f>_xlfn.XLOOKUP(Table1[[#This Row],[Location]],'Location analysis'!A:A,'Location analysis'!B:B)</f>
        <v>40.435699999999997</v>
      </c>
      <c r="F6138">
        <f>_xlfn.XLOOKUP(Table1[[#This Row],[Location]],'Location analysis'!A:A,'Location analysis'!C:C)</f>
        <v>-74.125200000000007</v>
      </c>
      <c r="G6138" t="s">
        <v>154</v>
      </c>
      <c r="H6138" t="s">
        <v>43</v>
      </c>
      <c r="I6138">
        <v>15561143773</v>
      </c>
      <c r="J6138" t="s">
        <v>876</v>
      </c>
      <c r="K6138" t="s">
        <v>51</v>
      </c>
      <c r="L6138">
        <v>111</v>
      </c>
      <c r="M6138">
        <v>1.5</v>
      </c>
      <c r="N6138">
        <v>1</v>
      </c>
      <c r="O6138">
        <v>111</v>
      </c>
      <c r="P6138">
        <v>1.5</v>
      </c>
      <c r="Q6138">
        <v>1</v>
      </c>
      <c r="R6138">
        <v>1.5</v>
      </c>
      <c r="S6138">
        <v>1.5</v>
      </c>
      <c r="T6138" s="1">
        <v>44795</v>
      </c>
      <c r="U6138" t="str">
        <f t="shared" si="475"/>
        <v>SunChips Multigrain - Harvest Cheddar</v>
      </c>
      <c r="V6138" t="str">
        <f t="shared" si="476"/>
        <v>Food</v>
      </c>
      <c r="W6138" t="s">
        <v>43</v>
      </c>
      <c r="X6138" t="b">
        <f t="shared" si="478"/>
        <v>1</v>
      </c>
      <c r="Y6138">
        <f t="shared" si="477"/>
        <v>1.5</v>
      </c>
      <c r="Z6138" s="2">
        <f t="shared" si="479"/>
        <v>1</v>
      </c>
      <c r="AA6138" t="s">
        <v>129</v>
      </c>
      <c r="AB6138" t="s">
        <v>155</v>
      </c>
      <c r="AD6138" t="s">
        <v>60</v>
      </c>
      <c r="AE6138" t="s">
        <v>877</v>
      </c>
      <c r="AF6138">
        <v>2022</v>
      </c>
    </row>
    <row r="6139" spans="1:32" x14ac:dyDescent="0.25">
      <c r="A6139" t="s">
        <v>29</v>
      </c>
      <c r="B6139" t="s">
        <v>67</v>
      </c>
      <c r="C6139" t="s">
        <v>68</v>
      </c>
      <c r="D6139" t="s">
        <v>69</v>
      </c>
      <c r="E6139">
        <f>_xlfn.XLOOKUP(Table1[[#This Row],[Location]],'Location analysis'!A:A,'Location analysis'!B:B)</f>
        <v>40.435699999999997</v>
      </c>
      <c r="F6139">
        <f>_xlfn.XLOOKUP(Table1[[#This Row],[Location]],'Location analysis'!A:A,'Location analysis'!C:C)</f>
        <v>-74.125200000000007</v>
      </c>
      <c r="G6139" t="s">
        <v>414</v>
      </c>
      <c r="H6139" t="s">
        <v>43</v>
      </c>
      <c r="I6139">
        <v>15561145906</v>
      </c>
      <c r="J6139" t="s">
        <v>876</v>
      </c>
      <c r="K6139" t="s">
        <v>51</v>
      </c>
      <c r="L6139">
        <v>110</v>
      </c>
      <c r="M6139">
        <v>1.5</v>
      </c>
      <c r="N6139">
        <v>1</v>
      </c>
      <c r="O6139">
        <v>110</v>
      </c>
      <c r="P6139">
        <v>1.5</v>
      </c>
      <c r="Q6139">
        <v>1</v>
      </c>
      <c r="R6139">
        <v>1.5</v>
      </c>
      <c r="S6139">
        <v>1.5</v>
      </c>
      <c r="T6139" s="1">
        <v>44795</v>
      </c>
      <c r="U6139" t="str">
        <f t="shared" si="475"/>
        <v>Lays - Classic</v>
      </c>
      <c r="V6139" t="str">
        <f t="shared" si="476"/>
        <v>Food</v>
      </c>
      <c r="W6139" t="s">
        <v>43</v>
      </c>
      <c r="X6139" t="b">
        <f t="shared" si="478"/>
        <v>1</v>
      </c>
      <c r="Y6139">
        <f t="shared" si="477"/>
        <v>1.5</v>
      </c>
      <c r="Z6139" s="2">
        <f t="shared" si="479"/>
        <v>1</v>
      </c>
      <c r="AA6139" t="s">
        <v>415</v>
      </c>
      <c r="AB6139" t="s">
        <v>416</v>
      </c>
      <c r="AD6139" t="s">
        <v>60</v>
      </c>
      <c r="AE6139" t="s">
        <v>877</v>
      </c>
      <c r="AF6139">
        <v>2022</v>
      </c>
    </row>
    <row r="6140" spans="1:32" x14ac:dyDescent="0.25">
      <c r="A6140" t="s">
        <v>29</v>
      </c>
      <c r="B6140" t="s">
        <v>46</v>
      </c>
      <c r="C6140" t="s">
        <v>31</v>
      </c>
      <c r="D6140" t="s">
        <v>47</v>
      </c>
      <c r="E6140">
        <f>_xlfn.XLOOKUP(Table1[[#This Row],[Location]],'Location analysis'!A:A,'Location analysis'!B:B)</f>
        <v>40.423690999999998</v>
      </c>
      <c r="F6140">
        <f>_xlfn.XLOOKUP(Table1[[#This Row],[Location]],'Location analysis'!A:A,'Location analysis'!C:C)</f>
        <v>-74.380831999999998</v>
      </c>
      <c r="G6140" t="s">
        <v>880</v>
      </c>
      <c r="H6140" t="s">
        <v>43</v>
      </c>
      <c r="I6140">
        <v>15561182204</v>
      </c>
      <c r="J6140" t="s">
        <v>876</v>
      </c>
      <c r="K6140" t="s">
        <v>51</v>
      </c>
      <c r="L6140">
        <v>131</v>
      </c>
      <c r="M6140">
        <v>2</v>
      </c>
      <c r="N6140">
        <v>1</v>
      </c>
      <c r="O6140">
        <v>131</v>
      </c>
      <c r="P6140">
        <v>2</v>
      </c>
      <c r="Q6140">
        <v>1</v>
      </c>
      <c r="R6140">
        <v>2</v>
      </c>
      <c r="S6140">
        <v>2</v>
      </c>
      <c r="T6140" s="1">
        <v>44795</v>
      </c>
      <c r="U6140" t="str">
        <f t="shared" si="475"/>
        <v>Keto Bar - Chocolate Dream</v>
      </c>
      <c r="V6140" t="str">
        <f t="shared" si="476"/>
        <v>Food</v>
      </c>
      <c r="W6140" t="s">
        <v>43</v>
      </c>
      <c r="X6140" t="b">
        <f t="shared" si="478"/>
        <v>1</v>
      </c>
      <c r="Y6140">
        <f t="shared" si="477"/>
        <v>2</v>
      </c>
      <c r="Z6140" s="2">
        <f t="shared" si="479"/>
        <v>1.3333333333333333</v>
      </c>
      <c r="AA6140" t="s">
        <v>486</v>
      </c>
      <c r="AB6140" t="s">
        <v>419</v>
      </c>
      <c r="AD6140" t="s">
        <v>60</v>
      </c>
      <c r="AE6140" t="s">
        <v>877</v>
      </c>
      <c r="AF6140">
        <v>2022</v>
      </c>
    </row>
    <row r="6141" spans="1:32" x14ac:dyDescent="0.25">
      <c r="A6141" t="s">
        <v>29</v>
      </c>
      <c r="B6141" t="s">
        <v>46</v>
      </c>
      <c r="C6141" t="s">
        <v>31</v>
      </c>
      <c r="D6141" t="s">
        <v>47</v>
      </c>
      <c r="E6141">
        <f>_xlfn.XLOOKUP(Table1[[#This Row],[Location]],'Location analysis'!A:A,'Location analysis'!B:B)</f>
        <v>40.423690999999998</v>
      </c>
      <c r="F6141">
        <f>_xlfn.XLOOKUP(Table1[[#This Row],[Location]],'Location analysis'!A:A,'Location analysis'!C:C)</f>
        <v>-74.380831999999998</v>
      </c>
      <c r="G6141" t="s">
        <v>248</v>
      </c>
      <c r="H6141" t="s">
        <v>43</v>
      </c>
      <c r="I6141">
        <v>15561249974</v>
      </c>
      <c r="J6141" t="s">
        <v>876</v>
      </c>
      <c r="K6141" t="s">
        <v>51</v>
      </c>
      <c r="L6141">
        <v>112</v>
      </c>
      <c r="M6141">
        <v>1.5</v>
      </c>
      <c r="N6141">
        <v>1</v>
      </c>
      <c r="O6141">
        <v>112</v>
      </c>
      <c r="P6141">
        <v>1.5</v>
      </c>
      <c r="Q6141">
        <v>1</v>
      </c>
      <c r="R6141">
        <v>1.5</v>
      </c>
      <c r="S6141">
        <v>1.5</v>
      </c>
      <c r="T6141" s="1">
        <v>44795</v>
      </c>
      <c r="U6141" t="str">
        <f t="shared" si="475"/>
        <v>Popchips Potato - Sea Salt</v>
      </c>
      <c r="V6141" t="str">
        <f t="shared" si="476"/>
        <v>Food</v>
      </c>
      <c r="W6141" t="s">
        <v>43</v>
      </c>
      <c r="X6141" t="b">
        <f t="shared" si="478"/>
        <v>1</v>
      </c>
      <c r="Y6141">
        <f t="shared" si="477"/>
        <v>1.5</v>
      </c>
      <c r="Z6141" s="2">
        <f t="shared" si="479"/>
        <v>1</v>
      </c>
      <c r="AA6141" t="s">
        <v>229</v>
      </c>
      <c r="AB6141" t="s">
        <v>157</v>
      </c>
      <c r="AD6141" t="s">
        <v>60</v>
      </c>
      <c r="AE6141" t="s">
        <v>877</v>
      </c>
      <c r="AF6141">
        <v>2022</v>
      </c>
    </row>
    <row r="6142" spans="1:32" x14ac:dyDescent="0.25">
      <c r="A6142" t="s">
        <v>29</v>
      </c>
      <c r="B6142" t="s">
        <v>67</v>
      </c>
      <c r="C6142" t="s">
        <v>68</v>
      </c>
      <c r="D6142" t="s">
        <v>69</v>
      </c>
      <c r="E6142">
        <f>_xlfn.XLOOKUP(Table1[[#This Row],[Location]],'Location analysis'!A:A,'Location analysis'!B:B)</f>
        <v>40.435699999999997</v>
      </c>
      <c r="F6142">
        <f>_xlfn.XLOOKUP(Table1[[#This Row],[Location]],'Location analysis'!A:A,'Location analysis'!C:C)</f>
        <v>-74.125200000000007</v>
      </c>
      <c r="G6142" t="s">
        <v>154</v>
      </c>
      <c r="H6142" t="s">
        <v>43</v>
      </c>
      <c r="I6142">
        <v>15561282380</v>
      </c>
      <c r="J6142" t="s">
        <v>876</v>
      </c>
      <c r="K6142" t="s">
        <v>51</v>
      </c>
      <c r="L6142">
        <v>111</v>
      </c>
      <c r="M6142">
        <v>1.5</v>
      </c>
      <c r="N6142">
        <v>1</v>
      </c>
      <c r="O6142">
        <v>111</v>
      </c>
      <c r="P6142">
        <v>1.5</v>
      </c>
      <c r="Q6142">
        <v>1</v>
      </c>
      <c r="R6142">
        <v>1.5</v>
      </c>
      <c r="S6142">
        <v>1.5</v>
      </c>
      <c r="T6142" s="1">
        <v>44795</v>
      </c>
      <c r="U6142" t="str">
        <f t="shared" si="475"/>
        <v>SunChips Multigrain - Harvest Cheddar</v>
      </c>
      <c r="V6142" t="str">
        <f t="shared" si="476"/>
        <v>Food</v>
      </c>
      <c r="W6142" t="s">
        <v>43</v>
      </c>
      <c r="X6142" t="b">
        <f t="shared" si="478"/>
        <v>1</v>
      </c>
      <c r="Y6142">
        <f t="shared" si="477"/>
        <v>1.5</v>
      </c>
      <c r="Z6142" s="2">
        <f t="shared" si="479"/>
        <v>1</v>
      </c>
      <c r="AA6142" t="s">
        <v>129</v>
      </c>
      <c r="AB6142" t="s">
        <v>155</v>
      </c>
      <c r="AD6142" t="s">
        <v>60</v>
      </c>
      <c r="AE6142" t="s">
        <v>877</v>
      </c>
      <c r="AF6142">
        <v>2022</v>
      </c>
    </row>
    <row r="6143" spans="1:32" x14ac:dyDescent="0.25">
      <c r="A6143" t="s">
        <v>29</v>
      </c>
      <c r="B6143" t="s">
        <v>67</v>
      </c>
      <c r="C6143" t="s">
        <v>68</v>
      </c>
      <c r="D6143" t="s">
        <v>69</v>
      </c>
      <c r="E6143">
        <f>_xlfn.XLOOKUP(Table1[[#This Row],[Location]],'Location analysis'!A:A,'Location analysis'!B:B)</f>
        <v>40.435699999999997</v>
      </c>
      <c r="F6143">
        <f>_xlfn.XLOOKUP(Table1[[#This Row],[Location]],'Location analysis'!A:A,'Location analysis'!C:C)</f>
        <v>-74.125200000000007</v>
      </c>
      <c r="G6143" t="s">
        <v>738</v>
      </c>
      <c r="H6143" t="s">
        <v>34</v>
      </c>
      <c r="I6143">
        <v>15561282109</v>
      </c>
      <c r="J6143" t="s">
        <v>876</v>
      </c>
      <c r="K6143" t="s">
        <v>51</v>
      </c>
      <c r="L6143">
        <v>141</v>
      </c>
      <c r="M6143">
        <v>1.5</v>
      </c>
      <c r="N6143">
        <v>1</v>
      </c>
      <c r="O6143">
        <v>141</v>
      </c>
      <c r="P6143">
        <v>1.5</v>
      </c>
      <c r="Q6143">
        <v>1</v>
      </c>
      <c r="R6143">
        <v>1.5</v>
      </c>
      <c r="S6143">
        <v>1.5</v>
      </c>
      <c r="T6143" s="1">
        <v>44795</v>
      </c>
      <c r="U6143" t="str">
        <f t="shared" si="475"/>
        <v>Coca Cola - Regular</v>
      </c>
      <c r="V6143" t="str">
        <f t="shared" si="476"/>
        <v>Carbonated</v>
      </c>
      <c r="W6143" t="s">
        <v>34</v>
      </c>
      <c r="X6143" t="b">
        <f t="shared" si="478"/>
        <v>1</v>
      </c>
      <c r="Y6143">
        <f t="shared" si="477"/>
        <v>1.5</v>
      </c>
      <c r="Z6143" s="2">
        <f t="shared" si="479"/>
        <v>1</v>
      </c>
      <c r="AA6143" t="s">
        <v>183</v>
      </c>
      <c r="AB6143" t="s">
        <v>739</v>
      </c>
      <c r="AD6143" t="s">
        <v>60</v>
      </c>
      <c r="AE6143" t="s">
        <v>877</v>
      </c>
      <c r="AF6143">
        <v>2022</v>
      </c>
    </row>
    <row r="6144" spans="1:32" x14ac:dyDescent="0.25">
      <c r="A6144" t="s">
        <v>29</v>
      </c>
      <c r="B6144" t="s">
        <v>394</v>
      </c>
      <c r="C6144" t="s">
        <v>395</v>
      </c>
      <c r="D6144" t="s">
        <v>396</v>
      </c>
      <c r="E6144">
        <f>_xlfn.XLOOKUP(Table1[[#This Row],[Location]],'Location analysis'!A:A,'Location analysis'!B:B)</f>
        <v>40.416893999999999</v>
      </c>
      <c r="F6144">
        <f>_xlfn.XLOOKUP(Table1[[#This Row],[Location]],'Location analysis'!A:A,'Location analysis'!C:C)</f>
        <v>-74.420399000000003</v>
      </c>
      <c r="G6144" t="s">
        <v>528</v>
      </c>
      <c r="H6144" t="s">
        <v>49</v>
      </c>
      <c r="I6144">
        <v>15561318031</v>
      </c>
      <c r="J6144" t="s">
        <v>876</v>
      </c>
      <c r="K6144" t="s">
        <v>51</v>
      </c>
      <c r="L6144">
        <v>145</v>
      </c>
      <c r="M6144">
        <v>2.75</v>
      </c>
      <c r="N6144">
        <v>1</v>
      </c>
      <c r="O6144">
        <v>145</v>
      </c>
      <c r="P6144">
        <v>2.75</v>
      </c>
      <c r="Q6144">
        <v>1</v>
      </c>
      <c r="R6144">
        <v>2.75</v>
      </c>
      <c r="S6144">
        <v>2.75</v>
      </c>
      <c r="T6144" s="1">
        <v>44795</v>
      </c>
      <c r="U6144" t="str">
        <f t="shared" si="475"/>
        <v>Bai Antioxidant - Tanzania Lemon Super Tea</v>
      </c>
      <c r="V6144" t="str">
        <f t="shared" si="476"/>
        <v>Non Carbonated</v>
      </c>
      <c r="W6144" t="s">
        <v>49</v>
      </c>
      <c r="X6144" t="b">
        <f t="shared" si="478"/>
        <v>1</v>
      </c>
      <c r="Y6144">
        <f t="shared" si="477"/>
        <v>2.75</v>
      </c>
      <c r="Z6144" s="2">
        <f t="shared" si="479"/>
        <v>1.8333333333333333</v>
      </c>
      <c r="AA6144" t="s">
        <v>52</v>
      </c>
      <c r="AB6144" t="s">
        <v>529</v>
      </c>
      <c r="AD6144" t="s">
        <v>60</v>
      </c>
      <c r="AE6144" t="s">
        <v>877</v>
      </c>
      <c r="AF6144">
        <v>2022</v>
      </c>
    </row>
    <row r="6145" spans="1:32" x14ac:dyDescent="0.25">
      <c r="A6145" t="s">
        <v>29</v>
      </c>
      <c r="B6145" t="s">
        <v>46</v>
      </c>
      <c r="C6145" t="s">
        <v>31</v>
      </c>
      <c r="D6145" t="s">
        <v>47</v>
      </c>
      <c r="E6145">
        <f>_xlfn.XLOOKUP(Table1[[#This Row],[Location]],'Location analysis'!A:A,'Location analysis'!B:B)</f>
        <v>40.423690999999998</v>
      </c>
      <c r="F6145">
        <f>_xlfn.XLOOKUP(Table1[[#This Row],[Location]],'Location analysis'!A:A,'Location analysis'!C:C)</f>
        <v>-74.380831999999998</v>
      </c>
      <c r="G6145" t="s">
        <v>410</v>
      </c>
      <c r="H6145" t="s">
        <v>49</v>
      </c>
      <c r="I6145">
        <v>15561453215</v>
      </c>
      <c r="J6145" t="s">
        <v>876</v>
      </c>
      <c r="K6145" t="s">
        <v>51</v>
      </c>
      <c r="L6145">
        <v>142</v>
      </c>
      <c r="M6145">
        <v>2</v>
      </c>
      <c r="N6145">
        <v>1</v>
      </c>
      <c r="O6145">
        <v>142</v>
      </c>
      <c r="P6145">
        <v>2</v>
      </c>
      <c r="Q6145">
        <v>1</v>
      </c>
      <c r="R6145">
        <v>2</v>
      </c>
      <c r="S6145">
        <v>2</v>
      </c>
      <c r="T6145" s="1">
        <v>44795</v>
      </c>
      <c r="U6145" t="str">
        <f t="shared" si="475"/>
        <v>Iberia Coconut Water</v>
      </c>
      <c r="V6145" t="str">
        <f t="shared" si="476"/>
        <v>Non Carbonated</v>
      </c>
      <c r="W6145" t="s">
        <v>49</v>
      </c>
      <c r="X6145" t="b">
        <f t="shared" si="478"/>
        <v>1</v>
      </c>
      <c r="Y6145">
        <f t="shared" si="477"/>
        <v>2</v>
      </c>
      <c r="Z6145" s="2">
        <f t="shared" si="479"/>
        <v>1.3333333333333333</v>
      </c>
      <c r="AA6145" t="s">
        <v>410</v>
      </c>
      <c r="AD6145" t="s">
        <v>60</v>
      </c>
      <c r="AE6145" t="s">
        <v>877</v>
      </c>
      <c r="AF6145">
        <v>2022</v>
      </c>
    </row>
    <row r="6146" spans="1:32" x14ac:dyDescent="0.25">
      <c r="A6146" t="s">
        <v>29</v>
      </c>
      <c r="B6146" t="s">
        <v>46</v>
      </c>
      <c r="C6146" t="s">
        <v>31</v>
      </c>
      <c r="D6146" t="s">
        <v>47</v>
      </c>
      <c r="E6146">
        <f>_xlfn.XLOOKUP(Table1[[#This Row],[Location]],'Location analysis'!A:A,'Location analysis'!B:B)</f>
        <v>40.423690999999998</v>
      </c>
      <c r="F6146">
        <f>_xlfn.XLOOKUP(Table1[[#This Row],[Location]],'Location analysis'!A:A,'Location analysis'!C:C)</f>
        <v>-74.380831999999998</v>
      </c>
      <c r="G6146" t="s">
        <v>160</v>
      </c>
      <c r="H6146" t="s">
        <v>49</v>
      </c>
      <c r="I6146">
        <v>15561456947</v>
      </c>
      <c r="J6146" t="s">
        <v>876</v>
      </c>
      <c r="K6146" t="s">
        <v>51</v>
      </c>
      <c r="L6146">
        <v>143</v>
      </c>
      <c r="M6146">
        <v>2.5</v>
      </c>
      <c r="N6146">
        <v>1</v>
      </c>
      <c r="O6146">
        <v>143</v>
      </c>
      <c r="P6146">
        <v>2.5</v>
      </c>
      <c r="Q6146">
        <v>1</v>
      </c>
      <c r="R6146">
        <v>2.5</v>
      </c>
      <c r="S6146">
        <v>2.5</v>
      </c>
      <c r="T6146" s="1">
        <v>44795</v>
      </c>
      <c r="U6146" t="str">
        <f t="shared" ref="U6146:U6209" si="480">IF(G6146="","Cell is Blank - Dis-regard",G6146)</f>
        <v>Snapple Diet Tea - Peach Tea</v>
      </c>
      <c r="V6146" t="str">
        <f t="shared" ref="V6146:V6209" si="481">IF(H6146="","Cell is Blank - Dis-regard",H6146)</f>
        <v>Non Carbonated</v>
      </c>
      <c r="W6146" t="s">
        <v>49</v>
      </c>
      <c r="X6146" t="b">
        <f t="shared" si="478"/>
        <v>1</v>
      </c>
      <c r="Y6146">
        <f t="shared" ref="Y6146:Y6209" si="482">IF(X6146="FALSE",M6146,M6146)</f>
        <v>2.5</v>
      </c>
      <c r="Z6146" s="2">
        <f t="shared" si="479"/>
        <v>1.6666666666666667</v>
      </c>
      <c r="AA6146" t="s">
        <v>75</v>
      </c>
      <c r="AB6146" t="s">
        <v>161</v>
      </c>
      <c r="AD6146" t="s">
        <v>60</v>
      </c>
      <c r="AE6146" t="s">
        <v>877</v>
      </c>
      <c r="AF6146">
        <v>2022</v>
      </c>
    </row>
    <row r="6147" spans="1:32" x14ac:dyDescent="0.25">
      <c r="A6147" t="s">
        <v>29</v>
      </c>
      <c r="B6147" t="s">
        <v>30</v>
      </c>
      <c r="C6147" t="s">
        <v>31</v>
      </c>
      <c r="D6147" t="s">
        <v>32</v>
      </c>
      <c r="E6147">
        <f>_xlfn.XLOOKUP(Table1[[#This Row],[Location]],'Location analysis'!A:A,'Location analysis'!B:B)</f>
        <v>40.423690999999998</v>
      </c>
      <c r="F6147">
        <f>_xlfn.XLOOKUP(Table1[[#This Row],[Location]],'Location analysis'!A:A,'Location analysis'!C:C)</f>
        <v>-74.380831999999998</v>
      </c>
      <c r="G6147" t="s">
        <v>407</v>
      </c>
      <c r="H6147" t="s">
        <v>34</v>
      </c>
      <c r="I6147">
        <v>15561461697</v>
      </c>
      <c r="J6147" t="s">
        <v>876</v>
      </c>
      <c r="K6147" t="s">
        <v>36</v>
      </c>
      <c r="L6147">
        <v>142</v>
      </c>
      <c r="M6147">
        <v>1.5</v>
      </c>
      <c r="N6147">
        <v>1</v>
      </c>
      <c r="O6147">
        <v>142</v>
      </c>
      <c r="P6147">
        <v>1.5</v>
      </c>
      <c r="Q6147">
        <v>1</v>
      </c>
      <c r="R6147">
        <v>1.5</v>
      </c>
      <c r="S6147">
        <v>1.5</v>
      </c>
      <c r="T6147" s="1">
        <v>44795</v>
      </c>
      <c r="U6147" t="str">
        <f t="shared" si="480"/>
        <v>Spindrift - Sparkling Water - Pineapple</v>
      </c>
      <c r="V6147" t="str">
        <f t="shared" si="481"/>
        <v>Carbonated</v>
      </c>
      <c r="W6147" t="s">
        <v>34</v>
      </c>
      <c r="X6147" t="b">
        <f t="shared" ref="X6147:X6210" si="483">M6147=P6147</f>
        <v>1</v>
      </c>
      <c r="Y6147">
        <f t="shared" si="482"/>
        <v>1.5</v>
      </c>
      <c r="Z6147" s="2">
        <f t="shared" ref="Z6147:Z6210" si="484">Y6147/1.5</f>
        <v>1</v>
      </c>
      <c r="AA6147" t="s">
        <v>89</v>
      </c>
      <c r="AB6147" t="s">
        <v>408</v>
      </c>
      <c r="AC6147" t="s">
        <v>409</v>
      </c>
      <c r="AD6147" t="s">
        <v>60</v>
      </c>
      <c r="AE6147" t="s">
        <v>877</v>
      </c>
      <c r="AF6147">
        <v>2022</v>
      </c>
    </row>
    <row r="6148" spans="1:32" x14ac:dyDescent="0.25">
      <c r="A6148" t="s">
        <v>29</v>
      </c>
      <c r="B6148" t="s">
        <v>394</v>
      </c>
      <c r="C6148" t="s">
        <v>395</v>
      </c>
      <c r="D6148" t="s">
        <v>396</v>
      </c>
      <c r="E6148">
        <f>_xlfn.XLOOKUP(Table1[[#This Row],[Location]],'Location analysis'!A:A,'Location analysis'!B:B)</f>
        <v>40.416893999999999</v>
      </c>
      <c r="F6148">
        <f>_xlfn.XLOOKUP(Table1[[#This Row],[Location]],'Location analysis'!A:A,'Location analysis'!C:C)</f>
        <v>-74.420399000000003</v>
      </c>
      <c r="G6148" t="s">
        <v>681</v>
      </c>
      <c r="H6148" t="s">
        <v>43</v>
      </c>
      <c r="I6148">
        <v>15561555416</v>
      </c>
      <c r="J6148" t="s">
        <v>876</v>
      </c>
      <c r="K6148" t="s">
        <v>36</v>
      </c>
      <c r="L6148">
        <v>114</v>
      </c>
      <c r="M6148">
        <v>2.5</v>
      </c>
      <c r="N6148">
        <v>1</v>
      </c>
      <c r="O6148">
        <v>114</v>
      </c>
      <c r="P6148">
        <v>2.5</v>
      </c>
      <c r="Q6148">
        <v>1</v>
      </c>
      <c r="R6148">
        <v>2.5</v>
      </c>
      <c r="S6148">
        <v>2.5</v>
      </c>
      <c r="T6148" s="1">
        <v>44795</v>
      </c>
      <c r="U6148" t="str">
        <f t="shared" si="480"/>
        <v>Snyder's of Hanover Pretzel Pieces - Cheddar</v>
      </c>
      <c r="V6148" t="str">
        <f t="shared" si="481"/>
        <v>Food</v>
      </c>
      <c r="W6148" t="s">
        <v>43</v>
      </c>
      <c r="X6148" t="b">
        <f t="shared" si="483"/>
        <v>1</v>
      </c>
      <c r="Y6148">
        <f t="shared" si="482"/>
        <v>2.5</v>
      </c>
      <c r="Z6148" s="2">
        <f t="shared" si="484"/>
        <v>1.6666666666666667</v>
      </c>
      <c r="AA6148" t="s">
        <v>591</v>
      </c>
      <c r="AB6148" t="s">
        <v>614</v>
      </c>
      <c r="AD6148" t="s">
        <v>60</v>
      </c>
      <c r="AE6148" t="s">
        <v>877</v>
      </c>
      <c r="AF6148">
        <v>2022</v>
      </c>
    </row>
    <row r="6149" spans="1:32" x14ac:dyDescent="0.25">
      <c r="A6149" t="s">
        <v>29</v>
      </c>
      <c r="B6149" t="s">
        <v>67</v>
      </c>
      <c r="C6149" t="s">
        <v>68</v>
      </c>
      <c r="D6149" t="s">
        <v>69</v>
      </c>
      <c r="E6149">
        <f>_xlfn.XLOOKUP(Table1[[#This Row],[Location]],'Location analysis'!A:A,'Location analysis'!B:B)</f>
        <v>40.435699999999997</v>
      </c>
      <c r="F6149">
        <f>_xlfn.XLOOKUP(Table1[[#This Row],[Location]],'Location analysis'!A:A,'Location analysis'!C:C)</f>
        <v>-74.125200000000007</v>
      </c>
      <c r="G6149" t="s">
        <v>458</v>
      </c>
      <c r="I6149">
        <v>15561736579</v>
      </c>
      <c r="J6149" t="s">
        <v>876</v>
      </c>
      <c r="K6149" t="s">
        <v>51</v>
      </c>
      <c r="L6149">
        <v>113</v>
      </c>
      <c r="M6149">
        <v>1.5</v>
      </c>
      <c r="N6149">
        <v>1</v>
      </c>
      <c r="O6149">
        <v>113</v>
      </c>
      <c r="P6149">
        <v>1.5</v>
      </c>
      <c r="Q6149">
        <v>1</v>
      </c>
      <c r="R6149">
        <v>1.5</v>
      </c>
      <c r="S6149">
        <v>1.5</v>
      </c>
      <c r="T6149" s="1">
        <v>44795</v>
      </c>
      <c r="U6149" t="str">
        <f t="shared" si="480"/>
        <v>Doritos Dinamita Chile Lemon</v>
      </c>
      <c r="V6149" t="str">
        <f t="shared" si="481"/>
        <v>Cell is Blank - Dis-regard</v>
      </c>
      <c r="W6149" t="s">
        <v>43</v>
      </c>
      <c r="X6149" t="b">
        <f t="shared" si="483"/>
        <v>1</v>
      </c>
      <c r="Y6149">
        <f t="shared" si="482"/>
        <v>1.5</v>
      </c>
      <c r="Z6149" s="2">
        <f t="shared" si="484"/>
        <v>1</v>
      </c>
      <c r="AA6149" t="s">
        <v>458</v>
      </c>
      <c r="AD6149" t="s">
        <v>60</v>
      </c>
      <c r="AE6149" t="s">
        <v>877</v>
      </c>
      <c r="AF6149">
        <v>2022</v>
      </c>
    </row>
    <row r="6150" spans="1:32" x14ac:dyDescent="0.25">
      <c r="A6150" t="s">
        <v>29</v>
      </c>
      <c r="B6150" t="s">
        <v>67</v>
      </c>
      <c r="C6150" t="s">
        <v>68</v>
      </c>
      <c r="D6150" t="s">
        <v>69</v>
      </c>
      <c r="E6150">
        <f>_xlfn.XLOOKUP(Table1[[#This Row],[Location]],'Location analysis'!A:A,'Location analysis'!B:B)</f>
        <v>40.435699999999997</v>
      </c>
      <c r="F6150">
        <f>_xlfn.XLOOKUP(Table1[[#This Row],[Location]],'Location analysis'!A:A,'Location analysis'!C:C)</f>
        <v>-74.125200000000007</v>
      </c>
      <c r="G6150" t="s">
        <v>259</v>
      </c>
      <c r="H6150" t="s">
        <v>34</v>
      </c>
      <c r="I6150">
        <v>15561737123</v>
      </c>
      <c r="J6150" t="s">
        <v>876</v>
      </c>
      <c r="K6150" t="s">
        <v>51</v>
      </c>
      <c r="L6150">
        <v>140</v>
      </c>
      <c r="M6150">
        <v>1.5</v>
      </c>
      <c r="N6150">
        <v>1</v>
      </c>
      <c r="O6150">
        <v>140</v>
      </c>
      <c r="P6150">
        <v>1.5</v>
      </c>
      <c r="Q6150">
        <v>1</v>
      </c>
      <c r="R6150">
        <v>1.5</v>
      </c>
      <c r="S6150">
        <v>1.5</v>
      </c>
      <c r="T6150" s="1">
        <v>44795</v>
      </c>
      <c r="U6150" t="str">
        <f t="shared" si="480"/>
        <v>Sunkist Soda - Orange</v>
      </c>
      <c r="V6150" t="str">
        <f t="shared" si="481"/>
        <v>Carbonated</v>
      </c>
      <c r="W6150" t="s">
        <v>34</v>
      </c>
      <c r="X6150" t="b">
        <f t="shared" si="483"/>
        <v>1</v>
      </c>
      <c r="Y6150">
        <f t="shared" si="482"/>
        <v>1.5</v>
      </c>
      <c r="Z6150" s="2">
        <f t="shared" si="484"/>
        <v>1</v>
      </c>
      <c r="AA6150" t="s">
        <v>260</v>
      </c>
      <c r="AB6150" t="s">
        <v>261</v>
      </c>
      <c r="AD6150" t="s">
        <v>60</v>
      </c>
      <c r="AE6150" t="s">
        <v>877</v>
      </c>
      <c r="AF6150">
        <v>2022</v>
      </c>
    </row>
    <row r="6151" spans="1:32" x14ac:dyDescent="0.25">
      <c r="A6151" t="s">
        <v>29</v>
      </c>
      <c r="B6151" t="s">
        <v>67</v>
      </c>
      <c r="C6151" t="s">
        <v>68</v>
      </c>
      <c r="D6151" t="s">
        <v>69</v>
      </c>
      <c r="E6151">
        <f>_xlfn.XLOOKUP(Table1[[#This Row],[Location]],'Location analysis'!A:A,'Location analysis'!B:B)</f>
        <v>40.435699999999997</v>
      </c>
      <c r="F6151">
        <f>_xlfn.XLOOKUP(Table1[[#This Row],[Location]],'Location analysis'!A:A,'Location analysis'!C:C)</f>
        <v>-74.125200000000007</v>
      </c>
      <c r="G6151" t="s">
        <v>738</v>
      </c>
      <c r="H6151" t="s">
        <v>34</v>
      </c>
      <c r="I6151">
        <v>15561757149</v>
      </c>
      <c r="J6151" t="s">
        <v>876</v>
      </c>
      <c r="K6151" t="s">
        <v>51</v>
      </c>
      <c r="L6151">
        <v>141</v>
      </c>
      <c r="M6151">
        <v>1.5</v>
      </c>
      <c r="N6151">
        <v>1</v>
      </c>
      <c r="O6151">
        <v>141</v>
      </c>
      <c r="P6151">
        <v>1.5</v>
      </c>
      <c r="Q6151">
        <v>1</v>
      </c>
      <c r="R6151">
        <v>1.5</v>
      </c>
      <c r="S6151">
        <v>1.5</v>
      </c>
      <c r="T6151" s="1">
        <v>44795</v>
      </c>
      <c r="U6151" t="str">
        <f t="shared" si="480"/>
        <v>Coca Cola - Regular</v>
      </c>
      <c r="V6151" t="str">
        <f t="shared" si="481"/>
        <v>Carbonated</v>
      </c>
      <c r="W6151" t="s">
        <v>34</v>
      </c>
      <c r="X6151" t="b">
        <f t="shared" si="483"/>
        <v>1</v>
      </c>
      <c r="Y6151">
        <f t="shared" si="482"/>
        <v>1.5</v>
      </c>
      <c r="Z6151" s="2">
        <f t="shared" si="484"/>
        <v>1</v>
      </c>
      <c r="AA6151" t="s">
        <v>183</v>
      </c>
      <c r="AB6151" t="s">
        <v>739</v>
      </c>
      <c r="AD6151" t="s">
        <v>60</v>
      </c>
      <c r="AE6151" t="s">
        <v>877</v>
      </c>
      <c r="AF6151">
        <v>2022</v>
      </c>
    </row>
    <row r="6152" spans="1:32" x14ac:dyDescent="0.25">
      <c r="A6152" t="s">
        <v>29</v>
      </c>
      <c r="B6152" t="s">
        <v>67</v>
      </c>
      <c r="C6152" t="s">
        <v>68</v>
      </c>
      <c r="D6152" t="s">
        <v>69</v>
      </c>
      <c r="E6152">
        <f>_xlfn.XLOOKUP(Table1[[#This Row],[Location]],'Location analysis'!A:A,'Location analysis'!B:B)</f>
        <v>40.435699999999997</v>
      </c>
      <c r="F6152">
        <f>_xlfn.XLOOKUP(Table1[[#This Row],[Location]],'Location analysis'!A:A,'Location analysis'!C:C)</f>
        <v>-74.125200000000007</v>
      </c>
      <c r="G6152" t="s">
        <v>738</v>
      </c>
      <c r="H6152" t="s">
        <v>34</v>
      </c>
      <c r="I6152">
        <v>15561793106</v>
      </c>
      <c r="J6152" t="s">
        <v>876</v>
      </c>
      <c r="K6152" t="s">
        <v>51</v>
      </c>
      <c r="L6152">
        <v>141</v>
      </c>
      <c r="M6152">
        <v>1.5</v>
      </c>
      <c r="N6152">
        <v>1</v>
      </c>
      <c r="O6152">
        <v>141</v>
      </c>
      <c r="P6152">
        <v>1.5</v>
      </c>
      <c r="Q6152">
        <v>1</v>
      </c>
      <c r="R6152">
        <v>1.5</v>
      </c>
      <c r="S6152">
        <v>1.5</v>
      </c>
      <c r="T6152" s="1">
        <v>44795</v>
      </c>
      <c r="U6152" t="str">
        <f t="shared" si="480"/>
        <v>Coca Cola - Regular</v>
      </c>
      <c r="V6152" t="str">
        <f t="shared" si="481"/>
        <v>Carbonated</v>
      </c>
      <c r="W6152" t="s">
        <v>34</v>
      </c>
      <c r="X6152" t="b">
        <f t="shared" si="483"/>
        <v>1</v>
      </c>
      <c r="Y6152">
        <f t="shared" si="482"/>
        <v>1.5</v>
      </c>
      <c r="Z6152" s="2">
        <f t="shared" si="484"/>
        <v>1</v>
      </c>
      <c r="AA6152" t="s">
        <v>183</v>
      </c>
      <c r="AB6152" t="s">
        <v>739</v>
      </c>
      <c r="AD6152" t="s">
        <v>60</v>
      </c>
      <c r="AE6152" t="s">
        <v>877</v>
      </c>
      <c r="AF6152">
        <v>2022</v>
      </c>
    </row>
    <row r="6153" spans="1:32" x14ac:dyDescent="0.25">
      <c r="A6153" t="s">
        <v>29</v>
      </c>
      <c r="B6153" t="s">
        <v>46</v>
      </c>
      <c r="C6153" t="s">
        <v>31</v>
      </c>
      <c r="D6153" t="s">
        <v>47</v>
      </c>
      <c r="E6153">
        <f>_xlfn.XLOOKUP(Table1[[#This Row],[Location]],'Location analysis'!A:A,'Location analysis'!B:B)</f>
        <v>40.423690999999998</v>
      </c>
      <c r="F6153">
        <f>_xlfn.XLOOKUP(Table1[[#This Row],[Location]],'Location analysis'!A:A,'Location analysis'!C:C)</f>
        <v>-74.380831999999998</v>
      </c>
      <c r="G6153" t="s">
        <v>880</v>
      </c>
      <c r="H6153" t="s">
        <v>43</v>
      </c>
      <c r="I6153">
        <v>15562432407</v>
      </c>
      <c r="J6153" t="s">
        <v>881</v>
      </c>
      <c r="K6153" t="s">
        <v>36</v>
      </c>
      <c r="L6153">
        <v>131</v>
      </c>
      <c r="M6153">
        <v>2</v>
      </c>
      <c r="N6153">
        <v>1</v>
      </c>
      <c r="O6153">
        <v>131</v>
      </c>
      <c r="P6153">
        <v>2</v>
      </c>
      <c r="Q6153">
        <v>1</v>
      </c>
      <c r="R6153">
        <v>2</v>
      </c>
      <c r="S6153">
        <v>2</v>
      </c>
      <c r="T6153" s="1">
        <v>44795</v>
      </c>
      <c r="U6153" t="str">
        <f t="shared" si="480"/>
        <v>Keto Bar - Chocolate Dream</v>
      </c>
      <c r="V6153" t="str">
        <f t="shared" si="481"/>
        <v>Food</v>
      </c>
      <c r="W6153" t="s">
        <v>43</v>
      </c>
      <c r="X6153" t="b">
        <f t="shared" si="483"/>
        <v>1</v>
      </c>
      <c r="Y6153">
        <f t="shared" si="482"/>
        <v>2</v>
      </c>
      <c r="Z6153" s="2">
        <f t="shared" si="484"/>
        <v>1.3333333333333333</v>
      </c>
      <c r="AA6153" t="s">
        <v>486</v>
      </c>
      <c r="AB6153" t="s">
        <v>419</v>
      </c>
      <c r="AD6153" t="s">
        <v>91</v>
      </c>
      <c r="AE6153" t="s">
        <v>882</v>
      </c>
      <c r="AF6153">
        <v>2022</v>
      </c>
    </row>
    <row r="6154" spans="1:32" x14ac:dyDescent="0.25">
      <c r="A6154" t="s">
        <v>29</v>
      </c>
      <c r="B6154" t="s">
        <v>30</v>
      </c>
      <c r="C6154" t="s">
        <v>31</v>
      </c>
      <c r="D6154" t="s">
        <v>32</v>
      </c>
      <c r="E6154">
        <f>_xlfn.XLOOKUP(Table1[[#This Row],[Location]],'Location analysis'!A:A,'Location analysis'!B:B)</f>
        <v>40.423690999999998</v>
      </c>
      <c r="F6154">
        <f>_xlfn.XLOOKUP(Table1[[#This Row],[Location]],'Location analysis'!A:A,'Location analysis'!C:C)</f>
        <v>-74.380831999999998</v>
      </c>
      <c r="G6154" t="s">
        <v>722</v>
      </c>
      <c r="H6154" t="s">
        <v>49</v>
      </c>
      <c r="I6154">
        <v>15562433358</v>
      </c>
      <c r="J6154" t="s">
        <v>881</v>
      </c>
      <c r="K6154" t="s">
        <v>36</v>
      </c>
      <c r="L6154">
        <v>145</v>
      </c>
      <c r="M6154">
        <v>2.5</v>
      </c>
      <c r="N6154">
        <v>1</v>
      </c>
      <c r="O6154">
        <v>145</v>
      </c>
      <c r="P6154">
        <v>2.5</v>
      </c>
      <c r="Q6154">
        <v>1</v>
      </c>
      <c r="R6154">
        <v>2.5</v>
      </c>
      <c r="S6154">
        <v>2.5</v>
      </c>
      <c r="T6154" s="1">
        <v>44795</v>
      </c>
      <c r="U6154" t="str">
        <f t="shared" si="480"/>
        <v>Snapple Tea - Lemon</v>
      </c>
      <c r="V6154" t="str">
        <f t="shared" si="481"/>
        <v>Non Carbonated</v>
      </c>
      <c r="W6154" t="s">
        <v>49</v>
      </c>
      <c r="X6154" t="b">
        <f t="shared" si="483"/>
        <v>1</v>
      </c>
      <c r="Y6154">
        <f t="shared" si="482"/>
        <v>2.5</v>
      </c>
      <c r="Z6154" s="2">
        <f t="shared" si="484"/>
        <v>1.6666666666666667</v>
      </c>
      <c r="AA6154" t="s">
        <v>330</v>
      </c>
      <c r="AB6154" t="s">
        <v>76</v>
      </c>
      <c r="AD6154" t="s">
        <v>91</v>
      </c>
      <c r="AE6154" t="s">
        <v>882</v>
      </c>
      <c r="AF6154">
        <v>2022</v>
      </c>
    </row>
    <row r="6155" spans="1:32" x14ac:dyDescent="0.25">
      <c r="A6155" t="s">
        <v>29</v>
      </c>
      <c r="B6155" t="s">
        <v>67</v>
      </c>
      <c r="C6155" t="s">
        <v>68</v>
      </c>
      <c r="D6155" t="s">
        <v>69</v>
      </c>
      <c r="E6155">
        <f>_xlfn.XLOOKUP(Table1[[#This Row],[Location]],'Location analysis'!A:A,'Location analysis'!B:B)</f>
        <v>40.435699999999997</v>
      </c>
      <c r="F6155">
        <f>_xlfn.XLOOKUP(Table1[[#This Row],[Location]],'Location analysis'!A:A,'Location analysis'!C:C)</f>
        <v>-74.125200000000007</v>
      </c>
      <c r="G6155" t="s">
        <v>185</v>
      </c>
      <c r="H6155" t="s">
        <v>34</v>
      </c>
      <c r="I6155">
        <v>15563247261</v>
      </c>
      <c r="J6155" t="s">
        <v>881</v>
      </c>
      <c r="K6155" t="s">
        <v>36</v>
      </c>
      <c r="L6155">
        <v>148</v>
      </c>
      <c r="M6155">
        <v>3.5</v>
      </c>
      <c r="N6155">
        <v>1</v>
      </c>
      <c r="O6155">
        <v>148</v>
      </c>
      <c r="P6155">
        <v>3.5</v>
      </c>
      <c r="Q6155">
        <v>1</v>
      </c>
      <c r="R6155">
        <v>3.5</v>
      </c>
      <c r="S6155">
        <v>3.5</v>
      </c>
      <c r="T6155" s="1">
        <v>44796</v>
      </c>
      <c r="U6155" t="str">
        <f t="shared" si="480"/>
        <v>Red Bull - Original</v>
      </c>
      <c r="V6155" t="str">
        <f t="shared" si="481"/>
        <v>Carbonated</v>
      </c>
      <c r="W6155" t="s">
        <v>34</v>
      </c>
      <c r="X6155" t="b">
        <f t="shared" si="483"/>
        <v>1</v>
      </c>
      <c r="Y6155">
        <f t="shared" si="482"/>
        <v>3.5</v>
      </c>
      <c r="Z6155" s="2">
        <f t="shared" si="484"/>
        <v>2.3333333333333335</v>
      </c>
      <c r="AA6155" t="s">
        <v>37</v>
      </c>
      <c r="AB6155" t="s">
        <v>150</v>
      </c>
      <c r="AD6155" t="s">
        <v>91</v>
      </c>
      <c r="AE6155" t="s">
        <v>882</v>
      </c>
      <c r="AF6155">
        <v>2022</v>
      </c>
    </row>
    <row r="6156" spans="1:32" x14ac:dyDescent="0.25">
      <c r="A6156" t="s">
        <v>29</v>
      </c>
      <c r="B6156" t="s">
        <v>30</v>
      </c>
      <c r="C6156" t="s">
        <v>31</v>
      </c>
      <c r="D6156" t="s">
        <v>32</v>
      </c>
      <c r="E6156">
        <f>_xlfn.XLOOKUP(Table1[[#This Row],[Location]],'Location analysis'!A:A,'Location analysis'!B:B)</f>
        <v>40.423690999999998</v>
      </c>
      <c r="F6156">
        <f>_xlfn.XLOOKUP(Table1[[#This Row],[Location]],'Location analysis'!A:A,'Location analysis'!C:C)</f>
        <v>-74.380831999999998</v>
      </c>
      <c r="G6156" t="s">
        <v>722</v>
      </c>
      <c r="H6156" t="s">
        <v>49</v>
      </c>
      <c r="I6156">
        <v>15563400014</v>
      </c>
      <c r="J6156" t="s">
        <v>881</v>
      </c>
      <c r="K6156" t="s">
        <v>36</v>
      </c>
      <c r="L6156">
        <v>145</v>
      </c>
      <c r="M6156">
        <v>2.5</v>
      </c>
      <c r="N6156">
        <v>1</v>
      </c>
      <c r="O6156">
        <v>145</v>
      </c>
      <c r="P6156">
        <v>2.5</v>
      </c>
      <c r="Q6156">
        <v>1</v>
      </c>
      <c r="R6156">
        <v>2.5</v>
      </c>
      <c r="S6156">
        <v>2.5</v>
      </c>
      <c r="T6156" s="1">
        <v>44796</v>
      </c>
      <c r="U6156" t="str">
        <f t="shared" si="480"/>
        <v>Snapple Tea - Lemon</v>
      </c>
      <c r="V6156" t="str">
        <f t="shared" si="481"/>
        <v>Non Carbonated</v>
      </c>
      <c r="W6156" t="s">
        <v>49</v>
      </c>
      <c r="X6156" t="b">
        <f t="shared" si="483"/>
        <v>1</v>
      </c>
      <c r="Y6156">
        <f t="shared" si="482"/>
        <v>2.5</v>
      </c>
      <c r="Z6156" s="2">
        <f t="shared" si="484"/>
        <v>1.6666666666666667</v>
      </c>
      <c r="AA6156" t="s">
        <v>330</v>
      </c>
      <c r="AB6156" t="s">
        <v>76</v>
      </c>
      <c r="AD6156" t="s">
        <v>91</v>
      </c>
      <c r="AE6156" t="s">
        <v>882</v>
      </c>
      <c r="AF6156">
        <v>2022</v>
      </c>
    </row>
    <row r="6157" spans="1:32" x14ac:dyDescent="0.25">
      <c r="A6157" t="s">
        <v>29</v>
      </c>
      <c r="B6157" t="s">
        <v>46</v>
      </c>
      <c r="C6157" t="s">
        <v>31</v>
      </c>
      <c r="D6157" t="s">
        <v>47</v>
      </c>
      <c r="E6157">
        <f>_xlfn.XLOOKUP(Table1[[#This Row],[Location]],'Location analysis'!A:A,'Location analysis'!B:B)</f>
        <v>40.423690999999998</v>
      </c>
      <c r="F6157">
        <f>_xlfn.XLOOKUP(Table1[[#This Row],[Location]],'Location analysis'!A:A,'Location analysis'!C:C)</f>
        <v>-74.380831999999998</v>
      </c>
      <c r="G6157" t="s">
        <v>248</v>
      </c>
      <c r="H6157" t="s">
        <v>43</v>
      </c>
      <c r="I6157">
        <v>15564497557</v>
      </c>
      <c r="J6157" t="s">
        <v>881</v>
      </c>
      <c r="K6157" t="s">
        <v>36</v>
      </c>
      <c r="L6157">
        <v>112</v>
      </c>
      <c r="M6157">
        <v>1.5</v>
      </c>
      <c r="N6157">
        <v>1</v>
      </c>
      <c r="O6157">
        <v>112</v>
      </c>
      <c r="P6157">
        <v>1.5</v>
      </c>
      <c r="Q6157">
        <v>1</v>
      </c>
      <c r="R6157">
        <v>1.5</v>
      </c>
      <c r="S6157">
        <v>3.5</v>
      </c>
      <c r="T6157" s="1">
        <v>44796</v>
      </c>
      <c r="U6157" t="str">
        <f t="shared" si="480"/>
        <v>Popchips Potato - Sea Salt</v>
      </c>
      <c r="V6157" t="str">
        <f t="shared" si="481"/>
        <v>Food</v>
      </c>
      <c r="W6157" t="s">
        <v>43</v>
      </c>
      <c r="X6157" t="b">
        <f t="shared" si="483"/>
        <v>1</v>
      </c>
      <c r="Y6157">
        <f t="shared" si="482"/>
        <v>1.5</v>
      </c>
      <c r="Z6157" s="2">
        <f t="shared" si="484"/>
        <v>1</v>
      </c>
      <c r="AA6157" t="s">
        <v>229</v>
      </c>
      <c r="AB6157" t="s">
        <v>157</v>
      </c>
      <c r="AD6157" t="s">
        <v>91</v>
      </c>
      <c r="AE6157" t="s">
        <v>882</v>
      </c>
      <c r="AF6157">
        <v>2022</v>
      </c>
    </row>
    <row r="6158" spans="1:32" x14ac:dyDescent="0.25">
      <c r="A6158" t="s">
        <v>29</v>
      </c>
      <c r="B6158" t="s">
        <v>46</v>
      </c>
      <c r="C6158" t="s">
        <v>31</v>
      </c>
      <c r="D6158" t="s">
        <v>47</v>
      </c>
      <c r="E6158">
        <f>_xlfn.XLOOKUP(Table1[[#This Row],[Location]],'Location analysis'!A:A,'Location analysis'!B:B)</f>
        <v>40.423690999999998</v>
      </c>
      <c r="F6158">
        <f>_xlfn.XLOOKUP(Table1[[#This Row],[Location]],'Location analysis'!A:A,'Location analysis'!C:C)</f>
        <v>-74.380831999999998</v>
      </c>
      <c r="G6158" t="s">
        <v>410</v>
      </c>
      <c r="H6158" t="s">
        <v>49</v>
      </c>
      <c r="I6158">
        <v>15564497557</v>
      </c>
      <c r="J6158" t="s">
        <v>881</v>
      </c>
      <c r="K6158" t="s">
        <v>36</v>
      </c>
      <c r="L6158">
        <v>142</v>
      </c>
      <c r="M6158">
        <v>2</v>
      </c>
      <c r="N6158">
        <v>1</v>
      </c>
      <c r="O6158">
        <v>142</v>
      </c>
      <c r="P6158">
        <v>2</v>
      </c>
      <c r="Q6158">
        <v>1</v>
      </c>
      <c r="R6158">
        <v>2</v>
      </c>
      <c r="S6158">
        <v>3.5</v>
      </c>
      <c r="T6158" s="1">
        <v>44796</v>
      </c>
      <c r="U6158" t="str">
        <f t="shared" si="480"/>
        <v>Iberia Coconut Water</v>
      </c>
      <c r="V6158" t="str">
        <f t="shared" si="481"/>
        <v>Non Carbonated</v>
      </c>
      <c r="W6158" t="s">
        <v>49</v>
      </c>
      <c r="X6158" t="b">
        <f t="shared" si="483"/>
        <v>1</v>
      </c>
      <c r="Y6158">
        <f t="shared" si="482"/>
        <v>2</v>
      </c>
      <c r="Z6158" s="2">
        <f t="shared" si="484"/>
        <v>1.3333333333333333</v>
      </c>
      <c r="AA6158" t="s">
        <v>410</v>
      </c>
      <c r="AD6158" t="s">
        <v>91</v>
      </c>
      <c r="AE6158" t="s">
        <v>882</v>
      </c>
      <c r="AF6158">
        <v>2022</v>
      </c>
    </row>
    <row r="6159" spans="1:32" x14ac:dyDescent="0.25">
      <c r="A6159" t="s">
        <v>29</v>
      </c>
      <c r="B6159" t="s">
        <v>67</v>
      </c>
      <c r="C6159" t="s">
        <v>68</v>
      </c>
      <c r="D6159" t="s">
        <v>69</v>
      </c>
      <c r="E6159">
        <f>_xlfn.XLOOKUP(Table1[[#This Row],[Location]],'Location analysis'!A:A,'Location analysis'!B:B)</f>
        <v>40.435699999999997</v>
      </c>
      <c r="F6159">
        <f>_xlfn.XLOOKUP(Table1[[#This Row],[Location]],'Location analysis'!A:A,'Location analysis'!C:C)</f>
        <v>-74.125200000000007</v>
      </c>
      <c r="G6159" t="s">
        <v>70</v>
      </c>
      <c r="H6159" t="s">
        <v>34</v>
      </c>
      <c r="I6159">
        <v>15564625030</v>
      </c>
      <c r="J6159" t="s">
        <v>881</v>
      </c>
      <c r="K6159" t="s">
        <v>51</v>
      </c>
      <c r="L6159">
        <v>144</v>
      </c>
      <c r="M6159">
        <v>3</v>
      </c>
      <c r="N6159">
        <v>1</v>
      </c>
      <c r="O6159">
        <v>144</v>
      </c>
      <c r="P6159">
        <v>3</v>
      </c>
      <c r="Q6159">
        <v>1</v>
      </c>
      <c r="R6159">
        <v>3</v>
      </c>
      <c r="S6159">
        <v>3</v>
      </c>
      <c r="T6159" s="1">
        <v>44796</v>
      </c>
      <c r="U6159" t="str">
        <f t="shared" si="480"/>
        <v>Monster Energy Original</v>
      </c>
      <c r="V6159" t="str">
        <f t="shared" si="481"/>
        <v>Carbonated</v>
      </c>
      <c r="W6159" t="s">
        <v>34</v>
      </c>
      <c r="X6159" t="b">
        <f t="shared" si="483"/>
        <v>1</v>
      </c>
      <c r="Y6159">
        <f t="shared" si="482"/>
        <v>3</v>
      </c>
      <c r="Z6159" s="2">
        <f t="shared" si="484"/>
        <v>2</v>
      </c>
      <c r="AA6159" t="s">
        <v>70</v>
      </c>
      <c r="AD6159" t="s">
        <v>91</v>
      </c>
      <c r="AE6159" t="s">
        <v>882</v>
      </c>
      <c r="AF6159">
        <v>2022</v>
      </c>
    </row>
    <row r="6160" spans="1:32" x14ac:dyDescent="0.25">
      <c r="A6160" t="s">
        <v>29</v>
      </c>
      <c r="B6160" t="s">
        <v>62</v>
      </c>
      <c r="C6160" t="s">
        <v>63</v>
      </c>
      <c r="D6160" t="s">
        <v>64</v>
      </c>
      <c r="E6160">
        <f>_xlfn.XLOOKUP(Table1[[#This Row],[Location]],'Location analysis'!A:A,'Location analysis'!B:B)</f>
        <v>40.091900000000003</v>
      </c>
      <c r="F6160">
        <f>_xlfn.XLOOKUP(Table1[[#This Row],[Location]],'Location analysis'!A:A,'Location analysis'!C:C)</f>
        <v>-74.358699999999999</v>
      </c>
      <c r="G6160" t="s">
        <v>192</v>
      </c>
      <c r="H6160" t="s">
        <v>43</v>
      </c>
      <c r="I6160">
        <v>15564667036</v>
      </c>
      <c r="J6160" t="s">
        <v>881</v>
      </c>
      <c r="K6160" t="s">
        <v>51</v>
      </c>
      <c r="L6160">
        <v>122</v>
      </c>
      <c r="M6160">
        <v>1.5</v>
      </c>
      <c r="N6160">
        <v>1</v>
      </c>
      <c r="O6160">
        <v>122</v>
      </c>
      <c r="P6160">
        <v>1.5</v>
      </c>
      <c r="Q6160">
        <v>1</v>
      </c>
      <c r="R6160">
        <v>1.5</v>
      </c>
      <c r="S6160">
        <v>1.5</v>
      </c>
      <c r="T6160" s="1">
        <v>44796</v>
      </c>
      <c r="U6160" t="str">
        <f t="shared" si="480"/>
        <v>CheezIt - Original</v>
      </c>
      <c r="V6160" t="str">
        <f t="shared" si="481"/>
        <v>Food</v>
      </c>
      <c r="W6160" t="s">
        <v>43</v>
      </c>
      <c r="X6160" t="b">
        <f t="shared" si="483"/>
        <v>1</v>
      </c>
      <c r="Y6160">
        <f t="shared" si="482"/>
        <v>1.5</v>
      </c>
      <c r="Z6160" s="2">
        <f t="shared" si="484"/>
        <v>1</v>
      </c>
      <c r="AA6160" t="s">
        <v>193</v>
      </c>
      <c r="AB6160" t="s">
        <v>150</v>
      </c>
      <c r="AD6160" t="s">
        <v>91</v>
      </c>
      <c r="AE6160" t="s">
        <v>882</v>
      </c>
      <c r="AF6160">
        <v>2022</v>
      </c>
    </row>
    <row r="6161" spans="1:32" x14ac:dyDescent="0.25">
      <c r="A6161" t="s">
        <v>29</v>
      </c>
      <c r="B6161" t="s">
        <v>62</v>
      </c>
      <c r="C6161" t="s">
        <v>63</v>
      </c>
      <c r="D6161" t="s">
        <v>64</v>
      </c>
      <c r="E6161">
        <f>_xlfn.XLOOKUP(Table1[[#This Row],[Location]],'Location analysis'!A:A,'Location analysis'!B:B)</f>
        <v>40.091900000000003</v>
      </c>
      <c r="F6161">
        <f>_xlfn.XLOOKUP(Table1[[#This Row],[Location]],'Location analysis'!A:A,'Location analysis'!C:C)</f>
        <v>-74.358699999999999</v>
      </c>
      <c r="G6161" t="s">
        <v>127</v>
      </c>
      <c r="H6161" t="s">
        <v>43</v>
      </c>
      <c r="I6161">
        <v>15564842545</v>
      </c>
      <c r="J6161" t="s">
        <v>881</v>
      </c>
      <c r="K6161" t="s">
        <v>36</v>
      </c>
      <c r="L6161">
        <v>130</v>
      </c>
      <c r="M6161">
        <v>1.5</v>
      </c>
      <c r="N6161">
        <v>1</v>
      </c>
      <c r="O6161">
        <v>130</v>
      </c>
      <c r="P6161">
        <v>1.5</v>
      </c>
      <c r="Q6161">
        <v>1</v>
      </c>
      <c r="R6161">
        <v>1.5</v>
      </c>
      <c r="S6161">
        <v>3.5</v>
      </c>
      <c r="T6161" s="1">
        <v>44796</v>
      </c>
      <c r="U6161" t="str">
        <f t="shared" si="480"/>
        <v>Newtons Fig Bar</v>
      </c>
      <c r="V6161" t="str">
        <f t="shared" si="481"/>
        <v>Food</v>
      </c>
      <c r="W6161" t="s">
        <v>43</v>
      </c>
      <c r="X6161" t="b">
        <f t="shared" si="483"/>
        <v>1</v>
      </c>
      <c r="Y6161">
        <f t="shared" si="482"/>
        <v>1.5</v>
      </c>
      <c r="Z6161" s="2">
        <f t="shared" si="484"/>
        <v>1</v>
      </c>
      <c r="AA6161" t="s">
        <v>127</v>
      </c>
      <c r="AD6161" t="s">
        <v>91</v>
      </c>
      <c r="AE6161" t="s">
        <v>882</v>
      </c>
      <c r="AF6161">
        <v>2022</v>
      </c>
    </row>
    <row r="6162" spans="1:32" x14ac:dyDescent="0.25">
      <c r="A6162" t="s">
        <v>29</v>
      </c>
      <c r="B6162" t="s">
        <v>62</v>
      </c>
      <c r="C6162" t="s">
        <v>63</v>
      </c>
      <c r="D6162" t="s">
        <v>64</v>
      </c>
      <c r="E6162">
        <f>_xlfn.XLOOKUP(Table1[[#This Row],[Location]],'Location analysis'!A:A,'Location analysis'!B:B)</f>
        <v>40.091900000000003</v>
      </c>
      <c r="F6162">
        <f>_xlfn.XLOOKUP(Table1[[#This Row],[Location]],'Location analysis'!A:A,'Location analysis'!C:C)</f>
        <v>-74.358699999999999</v>
      </c>
      <c r="G6162" t="s">
        <v>880</v>
      </c>
      <c r="H6162" t="s">
        <v>43</v>
      </c>
      <c r="I6162">
        <v>15564842545</v>
      </c>
      <c r="J6162" t="s">
        <v>881</v>
      </c>
      <c r="K6162" t="s">
        <v>36</v>
      </c>
      <c r="L6162">
        <v>133</v>
      </c>
      <c r="M6162">
        <v>2</v>
      </c>
      <c r="N6162">
        <v>1</v>
      </c>
      <c r="O6162">
        <v>133</v>
      </c>
      <c r="P6162">
        <v>2</v>
      </c>
      <c r="Q6162">
        <v>1</v>
      </c>
      <c r="R6162">
        <v>2</v>
      </c>
      <c r="S6162">
        <v>3.5</v>
      </c>
      <c r="T6162" s="1">
        <v>44796</v>
      </c>
      <c r="U6162" t="str">
        <f t="shared" si="480"/>
        <v>Keto Bar - Chocolate Dream</v>
      </c>
      <c r="V6162" t="str">
        <f t="shared" si="481"/>
        <v>Food</v>
      </c>
      <c r="W6162" t="s">
        <v>43</v>
      </c>
      <c r="X6162" t="b">
        <f t="shared" si="483"/>
        <v>1</v>
      </c>
      <c r="Y6162">
        <f t="shared" si="482"/>
        <v>2</v>
      </c>
      <c r="Z6162" s="2">
        <f t="shared" si="484"/>
        <v>1.3333333333333333</v>
      </c>
      <c r="AA6162" t="s">
        <v>486</v>
      </c>
      <c r="AB6162" t="s">
        <v>419</v>
      </c>
      <c r="AD6162" t="s">
        <v>91</v>
      </c>
      <c r="AE6162" t="s">
        <v>882</v>
      </c>
      <c r="AF6162">
        <v>2022</v>
      </c>
    </row>
    <row r="6163" spans="1:32" x14ac:dyDescent="0.25">
      <c r="A6163" t="s">
        <v>29</v>
      </c>
      <c r="B6163" t="s">
        <v>394</v>
      </c>
      <c r="C6163" t="s">
        <v>395</v>
      </c>
      <c r="D6163" t="s">
        <v>396</v>
      </c>
      <c r="E6163">
        <f>_xlfn.XLOOKUP(Table1[[#This Row],[Location]],'Location analysis'!A:A,'Location analysis'!B:B)</f>
        <v>40.416893999999999</v>
      </c>
      <c r="F6163">
        <f>_xlfn.XLOOKUP(Table1[[#This Row],[Location]],'Location analysis'!A:A,'Location analysis'!C:C)</f>
        <v>-74.420399000000003</v>
      </c>
      <c r="G6163" t="s">
        <v>528</v>
      </c>
      <c r="H6163" t="s">
        <v>49</v>
      </c>
      <c r="I6163">
        <v>15564848290</v>
      </c>
      <c r="J6163" t="s">
        <v>881</v>
      </c>
      <c r="K6163" t="s">
        <v>51</v>
      </c>
      <c r="L6163">
        <v>145</v>
      </c>
      <c r="M6163">
        <v>2.75</v>
      </c>
      <c r="N6163">
        <v>1</v>
      </c>
      <c r="O6163">
        <v>145</v>
      </c>
      <c r="P6163">
        <v>2.75</v>
      </c>
      <c r="Q6163">
        <v>1</v>
      </c>
      <c r="R6163">
        <v>2.75</v>
      </c>
      <c r="S6163">
        <v>2.75</v>
      </c>
      <c r="T6163" s="1">
        <v>44796</v>
      </c>
      <c r="U6163" t="str">
        <f t="shared" si="480"/>
        <v>Bai Antioxidant - Tanzania Lemon Super Tea</v>
      </c>
      <c r="V6163" t="str">
        <f t="shared" si="481"/>
        <v>Non Carbonated</v>
      </c>
      <c r="W6163" t="s">
        <v>49</v>
      </c>
      <c r="X6163" t="b">
        <f t="shared" si="483"/>
        <v>1</v>
      </c>
      <c r="Y6163">
        <f t="shared" si="482"/>
        <v>2.75</v>
      </c>
      <c r="Z6163" s="2">
        <f t="shared" si="484"/>
        <v>1.8333333333333333</v>
      </c>
      <c r="AA6163" t="s">
        <v>52</v>
      </c>
      <c r="AB6163" t="s">
        <v>529</v>
      </c>
      <c r="AD6163" t="s">
        <v>91</v>
      </c>
      <c r="AE6163" t="s">
        <v>882</v>
      </c>
      <c r="AF6163">
        <v>2022</v>
      </c>
    </row>
    <row r="6164" spans="1:32" x14ac:dyDescent="0.25">
      <c r="A6164" t="s">
        <v>29</v>
      </c>
      <c r="B6164" t="s">
        <v>67</v>
      </c>
      <c r="C6164" t="s">
        <v>68</v>
      </c>
      <c r="D6164" t="s">
        <v>69</v>
      </c>
      <c r="E6164">
        <f>_xlfn.XLOOKUP(Table1[[#This Row],[Location]],'Location analysis'!A:A,'Location analysis'!B:B)</f>
        <v>40.435699999999997</v>
      </c>
      <c r="F6164">
        <f>_xlfn.XLOOKUP(Table1[[#This Row],[Location]],'Location analysis'!A:A,'Location analysis'!C:C)</f>
        <v>-74.125200000000007</v>
      </c>
      <c r="G6164" t="s">
        <v>81</v>
      </c>
      <c r="H6164" t="s">
        <v>43</v>
      </c>
      <c r="I6164">
        <v>15564904238</v>
      </c>
      <c r="J6164" t="s">
        <v>881</v>
      </c>
      <c r="K6164" t="s">
        <v>51</v>
      </c>
      <c r="L6164">
        <v>137</v>
      </c>
      <c r="M6164">
        <v>2.5</v>
      </c>
      <c r="N6164">
        <v>1</v>
      </c>
      <c r="O6164">
        <v>137</v>
      </c>
      <c r="P6164">
        <v>2.5</v>
      </c>
      <c r="Q6164">
        <v>1</v>
      </c>
      <c r="R6164">
        <v>2.5</v>
      </c>
      <c r="S6164">
        <v>2.5</v>
      </c>
      <c r="T6164" s="1">
        <v>44796</v>
      </c>
      <c r="U6164" t="str">
        <f t="shared" si="480"/>
        <v>KitKat - Crisp Wafers</v>
      </c>
      <c r="V6164" t="str">
        <f t="shared" si="481"/>
        <v>Food</v>
      </c>
      <c r="W6164" t="s">
        <v>43</v>
      </c>
      <c r="X6164" t="b">
        <f t="shared" si="483"/>
        <v>1</v>
      </c>
      <c r="Y6164">
        <f t="shared" si="482"/>
        <v>2.5</v>
      </c>
      <c r="Z6164" s="2">
        <f t="shared" si="484"/>
        <v>1.6666666666666667</v>
      </c>
      <c r="AA6164" t="s">
        <v>82</v>
      </c>
      <c r="AB6164" t="s">
        <v>83</v>
      </c>
      <c r="AD6164" t="s">
        <v>91</v>
      </c>
      <c r="AE6164" t="s">
        <v>882</v>
      </c>
      <c r="AF6164">
        <v>2022</v>
      </c>
    </row>
    <row r="6165" spans="1:32" x14ac:dyDescent="0.25">
      <c r="A6165" t="s">
        <v>29</v>
      </c>
      <c r="B6165" t="s">
        <v>46</v>
      </c>
      <c r="C6165" t="s">
        <v>31</v>
      </c>
      <c r="D6165" t="s">
        <v>47</v>
      </c>
      <c r="E6165">
        <f>_xlfn.XLOOKUP(Table1[[#This Row],[Location]],'Location analysis'!A:A,'Location analysis'!B:B)</f>
        <v>40.423690999999998</v>
      </c>
      <c r="F6165">
        <f>_xlfn.XLOOKUP(Table1[[#This Row],[Location]],'Location analysis'!A:A,'Location analysis'!C:C)</f>
        <v>-74.380831999999998</v>
      </c>
      <c r="G6165" t="s">
        <v>106</v>
      </c>
      <c r="H6165" t="s">
        <v>43</v>
      </c>
      <c r="I6165">
        <v>15565000766</v>
      </c>
      <c r="J6165" t="s">
        <v>881</v>
      </c>
      <c r="K6165" t="s">
        <v>51</v>
      </c>
      <c r="L6165">
        <v>125</v>
      </c>
      <c r="M6165">
        <v>1.25</v>
      </c>
      <c r="N6165">
        <v>1</v>
      </c>
      <c r="O6165">
        <v>125</v>
      </c>
      <c r="P6165">
        <v>1.25</v>
      </c>
      <c r="Q6165">
        <v>1</v>
      </c>
      <c r="R6165">
        <v>1.25</v>
      </c>
      <c r="S6165">
        <v>1.25</v>
      </c>
      <c r="T6165" s="1">
        <v>44796</v>
      </c>
      <c r="U6165" t="str">
        <f t="shared" si="480"/>
        <v>Oreo Mini</v>
      </c>
      <c r="V6165" t="str">
        <f t="shared" si="481"/>
        <v>Food</v>
      </c>
      <c r="W6165" t="s">
        <v>43</v>
      </c>
      <c r="X6165" t="b">
        <f t="shared" si="483"/>
        <v>1</v>
      </c>
      <c r="Y6165">
        <f t="shared" si="482"/>
        <v>1.25</v>
      </c>
      <c r="Z6165" s="2">
        <f t="shared" si="484"/>
        <v>0.83333333333333337</v>
      </c>
      <c r="AA6165" t="s">
        <v>106</v>
      </c>
      <c r="AD6165" t="s">
        <v>91</v>
      </c>
      <c r="AE6165" t="s">
        <v>882</v>
      </c>
      <c r="AF6165">
        <v>2022</v>
      </c>
    </row>
    <row r="6166" spans="1:32" x14ac:dyDescent="0.25">
      <c r="A6166" t="s">
        <v>29</v>
      </c>
      <c r="B6166" t="s">
        <v>67</v>
      </c>
      <c r="C6166" t="s">
        <v>68</v>
      </c>
      <c r="D6166" t="s">
        <v>69</v>
      </c>
      <c r="E6166">
        <f>_xlfn.XLOOKUP(Table1[[#This Row],[Location]],'Location analysis'!A:A,'Location analysis'!B:B)</f>
        <v>40.435699999999997</v>
      </c>
      <c r="F6166">
        <f>_xlfn.XLOOKUP(Table1[[#This Row],[Location]],'Location analysis'!A:A,'Location analysis'!C:C)</f>
        <v>-74.125200000000007</v>
      </c>
      <c r="G6166" t="s">
        <v>111</v>
      </c>
      <c r="H6166" t="s">
        <v>43</v>
      </c>
      <c r="I6166">
        <v>15565151005</v>
      </c>
      <c r="J6166" t="s">
        <v>881</v>
      </c>
      <c r="K6166" t="s">
        <v>51</v>
      </c>
      <c r="L6166">
        <v>139</v>
      </c>
      <c r="M6166">
        <v>1.5</v>
      </c>
      <c r="N6166">
        <v>1</v>
      </c>
      <c r="O6166">
        <v>139</v>
      </c>
      <c r="P6166">
        <v>1.5</v>
      </c>
      <c r="Q6166">
        <v>1</v>
      </c>
      <c r="R6166">
        <v>1.5</v>
      </c>
      <c r="S6166">
        <v>1.5</v>
      </c>
      <c r="T6166" s="1">
        <v>44796</v>
      </c>
      <c r="U6166" t="str">
        <f t="shared" si="480"/>
        <v>Jack Links Beef Steak Original</v>
      </c>
      <c r="V6166" t="str">
        <f t="shared" si="481"/>
        <v>Food</v>
      </c>
      <c r="W6166" t="s">
        <v>43</v>
      </c>
      <c r="X6166" t="b">
        <f t="shared" si="483"/>
        <v>1</v>
      </c>
      <c r="Y6166">
        <f t="shared" si="482"/>
        <v>1.5</v>
      </c>
      <c r="Z6166" s="2">
        <f t="shared" si="484"/>
        <v>1</v>
      </c>
      <c r="AA6166" t="s">
        <v>111</v>
      </c>
      <c r="AD6166" t="s">
        <v>91</v>
      </c>
      <c r="AE6166" t="s">
        <v>882</v>
      </c>
      <c r="AF6166">
        <v>2022</v>
      </c>
    </row>
    <row r="6167" spans="1:32" x14ac:dyDescent="0.25">
      <c r="A6167" t="s">
        <v>29</v>
      </c>
      <c r="B6167" t="s">
        <v>67</v>
      </c>
      <c r="C6167" t="s">
        <v>68</v>
      </c>
      <c r="D6167" t="s">
        <v>69</v>
      </c>
      <c r="E6167">
        <f>_xlfn.XLOOKUP(Table1[[#This Row],[Location]],'Location analysis'!A:A,'Location analysis'!B:B)</f>
        <v>40.435699999999997</v>
      </c>
      <c r="F6167">
        <f>_xlfn.XLOOKUP(Table1[[#This Row],[Location]],'Location analysis'!A:A,'Location analysis'!C:C)</f>
        <v>-74.125200000000007</v>
      </c>
      <c r="G6167" t="s">
        <v>81</v>
      </c>
      <c r="H6167" t="s">
        <v>43</v>
      </c>
      <c r="I6167">
        <v>15565159815</v>
      </c>
      <c r="J6167" t="s">
        <v>881</v>
      </c>
      <c r="K6167" t="s">
        <v>51</v>
      </c>
      <c r="L6167">
        <v>137</v>
      </c>
      <c r="M6167">
        <v>2.5</v>
      </c>
      <c r="N6167">
        <v>1</v>
      </c>
      <c r="O6167">
        <v>137</v>
      </c>
      <c r="P6167">
        <v>2.5</v>
      </c>
      <c r="Q6167">
        <v>1</v>
      </c>
      <c r="R6167">
        <v>2.5</v>
      </c>
      <c r="S6167">
        <v>2.5</v>
      </c>
      <c r="T6167" s="1">
        <v>44796</v>
      </c>
      <c r="U6167" t="str">
        <f t="shared" si="480"/>
        <v>KitKat - Crisp Wafers</v>
      </c>
      <c r="V6167" t="str">
        <f t="shared" si="481"/>
        <v>Food</v>
      </c>
      <c r="W6167" t="s">
        <v>43</v>
      </c>
      <c r="X6167" t="b">
        <f t="shared" si="483"/>
        <v>1</v>
      </c>
      <c r="Y6167">
        <f t="shared" si="482"/>
        <v>2.5</v>
      </c>
      <c r="Z6167" s="2">
        <f t="shared" si="484"/>
        <v>1.6666666666666667</v>
      </c>
      <c r="AA6167" t="s">
        <v>82</v>
      </c>
      <c r="AB6167" t="s">
        <v>83</v>
      </c>
      <c r="AD6167" t="s">
        <v>91</v>
      </c>
      <c r="AE6167" t="s">
        <v>882</v>
      </c>
      <c r="AF6167">
        <v>2022</v>
      </c>
    </row>
    <row r="6168" spans="1:32" x14ac:dyDescent="0.25">
      <c r="A6168" t="s">
        <v>29</v>
      </c>
      <c r="B6168" t="s">
        <v>67</v>
      </c>
      <c r="C6168" t="s">
        <v>68</v>
      </c>
      <c r="D6168" t="s">
        <v>69</v>
      </c>
      <c r="E6168">
        <f>_xlfn.XLOOKUP(Table1[[#This Row],[Location]],'Location analysis'!A:A,'Location analysis'!B:B)</f>
        <v>40.435699999999997</v>
      </c>
      <c r="F6168">
        <f>_xlfn.XLOOKUP(Table1[[#This Row],[Location]],'Location analysis'!A:A,'Location analysis'!C:C)</f>
        <v>-74.125200000000007</v>
      </c>
      <c r="G6168" t="s">
        <v>111</v>
      </c>
      <c r="H6168" t="s">
        <v>43</v>
      </c>
      <c r="I6168">
        <v>15565160991</v>
      </c>
      <c r="J6168" t="s">
        <v>881</v>
      </c>
      <c r="K6168" t="s">
        <v>36</v>
      </c>
      <c r="L6168">
        <v>139</v>
      </c>
      <c r="M6168">
        <v>1.5</v>
      </c>
      <c r="N6168">
        <v>1</v>
      </c>
      <c r="O6168">
        <v>139</v>
      </c>
      <c r="P6168">
        <v>1.5</v>
      </c>
      <c r="Q6168">
        <v>1</v>
      </c>
      <c r="R6168">
        <v>1.5</v>
      </c>
      <c r="S6168">
        <v>1.5</v>
      </c>
      <c r="T6168" s="1">
        <v>44796</v>
      </c>
      <c r="U6168" t="str">
        <f t="shared" si="480"/>
        <v>Jack Links Beef Steak Original</v>
      </c>
      <c r="V6168" t="str">
        <f t="shared" si="481"/>
        <v>Food</v>
      </c>
      <c r="W6168" t="s">
        <v>43</v>
      </c>
      <c r="X6168" t="b">
        <f t="shared" si="483"/>
        <v>1</v>
      </c>
      <c r="Y6168">
        <f t="shared" si="482"/>
        <v>1.5</v>
      </c>
      <c r="Z6168" s="2">
        <f t="shared" si="484"/>
        <v>1</v>
      </c>
      <c r="AA6168" t="s">
        <v>111</v>
      </c>
      <c r="AD6168" t="s">
        <v>91</v>
      </c>
      <c r="AE6168" t="s">
        <v>882</v>
      </c>
      <c r="AF6168">
        <v>2022</v>
      </c>
    </row>
    <row r="6169" spans="1:32" x14ac:dyDescent="0.25">
      <c r="A6169" t="s">
        <v>29</v>
      </c>
      <c r="B6169" t="s">
        <v>62</v>
      </c>
      <c r="C6169" t="s">
        <v>63</v>
      </c>
      <c r="D6169" t="s">
        <v>64</v>
      </c>
      <c r="E6169">
        <f>_xlfn.XLOOKUP(Table1[[#This Row],[Location]],'Location analysis'!A:A,'Location analysis'!B:B)</f>
        <v>40.091900000000003</v>
      </c>
      <c r="F6169">
        <f>_xlfn.XLOOKUP(Table1[[#This Row],[Location]],'Location analysis'!A:A,'Location analysis'!C:C)</f>
        <v>-74.358699999999999</v>
      </c>
      <c r="G6169" t="s">
        <v>612</v>
      </c>
      <c r="H6169" t="s">
        <v>43</v>
      </c>
      <c r="I6169">
        <v>15565453985</v>
      </c>
      <c r="J6169" t="s">
        <v>881</v>
      </c>
      <c r="K6169" t="s">
        <v>36</v>
      </c>
      <c r="L6169">
        <v>125</v>
      </c>
      <c r="M6169">
        <v>1.25</v>
      </c>
      <c r="N6169">
        <v>1</v>
      </c>
      <c r="O6169">
        <v>125</v>
      </c>
      <c r="P6169">
        <v>1.25</v>
      </c>
      <c r="Q6169">
        <v>1</v>
      </c>
      <c r="R6169">
        <v>1.25</v>
      </c>
      <c r="S6169">
        <v>1.25</v>
      </c>
      <c r="T6169" s="1">
        <v>44796</v>
      </c>
      <c r="U6169" t="str">
        <f t="shared" si="480"/>
        <v>Goldfish Baked - Cheddar</v>
      </c>
      <c r="V6169" t="str">
        <f t="shared" si="481"/>
        <v>Food</v>
      </c>
      <c r="W6169" t="s">
        <v>43</v>
      </c>
      <c r="X6169" t="b">
        <f t="shared" si="483"/>
        <v>1</v>
      </c>
      <c r="Y6169">
        <f t="shared" si="482"/>
        <v>1.25</v>
      </c>
      <c r="Z6169" s="2">
        <f t="shared" si="484"/>
        <v>0.83333333333333337</v>
      </c>
      <c r="AA6169" t="s">
        <v>613</v>
      </c>
      <c r="AB6169" t="s">
        <v>614</v>
      </c>
      <c r="AD6169" t="s">
        <v>91</v>
      </c>
      <c r="AE6169" t="s">
        <v>882</v>
      </c>
      <c r="AF6169">
        <v>2022</v>
      </c>
    </row>
    <row r="6170" spans="1:32" x14ac:dyDescent="0.25">
      <c r="A6170" t="s">
        <v>29</v>
      </c>
      <c r="B6170" t="s">
        <v>67</v>
      </c>
      <c r="C6170" t="s">
        <v>68</v>
      </c>
      <c r="D6170" t="s">
        <v>69</v>
      </c>
      <c r="E6170">
        <f>_xlfn.XLOOKUP(Table1[[#This Row],[Location]],'Location analysis'!A:A,'Location analysis'!B:B)</f>
        <v>40.435699999999997</v>
      </c>
      <c r="F6170">
        <f>_xlfn.XLOOKUP(Table1[[#This Row],[Location]],'Location analysis'!A:A,'Location analysis'!C:C)</f>
        <v>-74.125200000000007</v>
      </c>
      <c r="G6170" t="s">
        <v>70</v>
      </c>
      <c r="H6170" t="s">
        <v>34</v>
      </c>
      <c r="I6170">
        <v>15565698952</v>
      </c>
      <c r="J6170" t="s">
        <v>881</v>
      </c>
      <c r="K6170" t="s">
        <v>51</v>
      </c>
      <c r="L6170">
        <v>146</v>
      </c>
      <c r="M6170">
        <v>3</v>
      </c>
      <c r="N6170">
        <v>1</v>
      </c>
      <c r="O6170">
        <v>146</v>
      </c>
      <c r="P6170">
        <v>3</v>
      </c>
      <c r="Q6170">
        <v>1</v>
      </c>
      <c r="R6170">
        <v>3</v>
      </c>
      <c r="S6170">
        <v>3</v>
      </c>
      <c r="T6170" s="1">
        <v>44796</v>
      </c>
      <c r="U6170" t="str">
        <f t="shared" si="480"/>
        <v>Monster Energy Original</v>
      </c>
      <c r="V6170" t="str">
        <f t="shared" si="481"/>
        <v>Carbonated</v>
      </c>
      <c r="W6170" t="s">
        <v>34</v>
      </c>
      <c r="X6170" t="b">
        <f t="shared" si="483"/>
        <v>1</v>
      </c>
      <c r="Y6170">
        <f t="shared" si="482"/>
        <v>3</v>
      </c>
      <c r="Z6170" s="2">
        <f t="shared" si="484"/>
        <v>2</v>
      </c>
      <c r="AA6170" t="s">
        <v>70</v>
      </c>
      <c r="AD6170" t="s">
        <v>91</v>
      </c>
      <c r="AE6170" t="s">
        <v>882</v>
      </c>
      <c r="AF6170">
        <v>2022</v>
      </c>
    </row>
    <row r="6171" spans="1:32" x14ac:dyDescent="0.25">
      <c r="A6171" t="s">
        <v>29</v>
      </c>
      <c r="B6171" t="s">
        <v>67</v>
      </c>
      <c r="C6171" t="s">
        <v>68</v>
      </c>
      <c r="D6171" t="s">
        <v>69</v>
      </c>
      <c r="E6171">
        <f>_xlfn.XLOOKUP(Table1[[#This Row],[Location]],'Location analysis'!A:A,'Location analysis'!B:B)</f>
        <v>40.435699999999997</v>
      </c>
      <c r="F6171">
        <f>_xlfn.XLOOKUP(Table1[[#This Row],[Location]],'Location analysis'!A:A,'Location analysis'!C:C)</f>
        <v>-74.125200000000007</v>
      </c>
      <c r="G6171" t="s">
        <v>70</v>
      </c>
      <c r="H6171" t="s">
        <v>34</v>
      </c>
      <c r="I6171">
        <v>15565794872</v>
      </c>
      <c r="J6171" t="s">
        <v>881</v>
      </c>
      <c r="K6171" t="s">
        <v>51</v>
      </c>
      <c r="L6171">
        <v>146</v>
      </c>
      <c r="M6171">
        <v>3</v>
      </c>
      <c r="N6171">
        <v>1</v>
      </c>
      <c r="O6171">
        <v>146</v>
      </c>
      <c r="P6171">
        <v>3</v>
      </c>
      <c r="Q6171">
        <v>1</v>
      </c>
      <c r="R6171">
        <v>3</v>
      </c>
      <c r="S6171">
        <v>3</v>
      </c>
      <c r="T6171" s="1">
        <v>44796</v>
      </c>
      <c r="U6171" t="str">
        <f t="shared" si="480"/>
        <v>Monster Energy Original</v>
      </c>
      <c r="V6171" t="str">
        <f t="shared" si="481"/>
        <v>Carbonated</v>
      </c>
      <c r="W6171" t="s">
        <v>34</v>
      </c>
      <c r="X6171" t="b">
        <f t="shared" si="483"/>
        <v>1</v>
      </c>
      <c r="Y6171">
        <f t="shared" si="482"/>
        <v>3</v>
      </c>
      <c r="Z6171" s="2">
        <f t="shared" si="484"/>
        <v>2</v>
      </c>
      <c r="AA6171" t="s">
        <v>70</v>
      </c>
      <c r="AD6171" t="s">
        <v>91</v>
      </c>
      <c r="AE6171" t="s">
        <v>882</v>
      </c>
      <c r="AF6171">
        <v>2022</v>
      </c>
    </row>
    <row r="6172" spans="1:32" x14ac:dyDescent="0.25">
      <c r="A6172" t="s">
        <v>29</v>
      </c>
      <c r="B6172" t="s">
        <v>67</v>
      </c>
      <c r="C6172" t="s">
        <v>68</v>
      </c>
      <c r="D6172" t="s">
        <v>69</v>
      </c>
      <c r="E6172">
        <f>_xlfn.XLOOKUP(Table1[[#This Row],[Location]],'Location analysis'!A:A,'Location analysis'!B:B)</f>
        <v>40.435699999999997</v>
      </c>
      <c r="F6172">
        <f>_xlfn.XLOOKUP(Table1[[#This Row],[Location]],'Location analysis'!A:A,'Location analysis'!C:C)</f>
        <v>-74.125200000000007</v>
      </c>
      <c r="G6172" t="s">
        <v>738</v>
      </c>
      <c r="H6172" t="s">
        <v>34</v>
      </c>
      <c r="I6172">
        <v>15565902011</v>
      </c>
      <c r="J6172" t="s">
        <v>881</v>
      </c>
      <c r="K6172" t="s">
        <v>51</v>
      </c>
      <c r="L6172">
        <v>141</v>
      </c>
      <c r="M6172">
        <v>1.5</v>
      </c>
      <c r="N6172">
        <v>1</v>
      </c>
      <c r="O6172">
        <v>141</v>
      </c>
      <c r="P6172">
        <v>1.5</v>
      </c>
      <c r="Q6172">
        <v>1</v>
      </c>
      <c r="R6172">
        <v>1.5</v>
      </c>
      <c r="S6172">
        <v>1.5</v>
      </c>
      <c r="T6172" s="1">
        <v>44796</v>
      </c>
      <c r="U6172" t="str">
        <f t="shared" si="480"/>
        <v>Coca Cola - Regular</v>
      </c>
      <c r="V6172" t="str">
        <f t="shared" si="481"/>
        <v>Carbonated</v>
      </c>
      <c r="W6172" t="s">
        <v>34</v>
      </c>
      <c r="X6172" t="b">
        <f t="shared" si="483"/>
        <v>1</v>
      </c>
      <c r="Y6172">
        <f t="shared" si="482"/>
        <v>1.5</v>
      </c>
      <c r="Z6172" s="2">
        <f t="shared" si="484"/>
        <v>1</v>
      </c>
      <c r="AA6172" t="s">
        <v>183</v>
      </c>
      <c r="AB6172" t="s">
        <v>739</v>
      </c>
      <c r="AD6172" t="s">
        <v>91</v>
      </c>
      <c r="AE6172" t="s">
        <v>882</v>
      </c>
      <c r="AF6172">
        <v>2022</v>
      </c>
    </row>
    <row r="6173" spans="1:32" x14ac:dyDescent="0.25">
      <c r="A6173" t="s">
        <v>29</v>
      </c>
      <c r="B6173" t="s">
        <v>67</v>
      </c>
      <c r="C6173" t="s">
        <v>68</v>
      </c>
      <c r="D6173" t="s">
        <v>69</v>
      </c>
      <c r="E6173">
        <f>_xlfn.XLOOKUP(Table1[[#This Row],[Location]],'Location analysis'!A:A,'Location analysis'!B:B)</f>
        <v>40.435699999999997</v>
      </c>
      <c r="F6173">
        <f>_xlfn.XLOOKUP(Table1[[#This Row],[Location]],'Location analysis'!A:A,'Location analysis'!C:C)</f>
        <v>-74.125200000000007</v>
      </c>
      <c r="G6173" t="s">
        <v>688</v>
      </c>
      <c r="H6173" t="s">
        <v>43</v>
      </c>
      <c r="I6173">
        <v>15565901659</v>
      </c>
      <c r="J6173" t="s">
        <v>881</v>
      </c>
      <c r="K6173" t="s">
        <v>51</v>
      </c>
      <c r="L6173">
        <v>131</v>
      </c>
      <c r="M6173">
        <v>1.5</v>
      </c>
      <c r="N6173">
        <v>1</v>
      </c>
      <c r="O6173">
        <v>131</v>
      </c>
      <c r="P6173">
        <v>1.5</v>
      </c>
      <c r="Q6173">
        <v>1</v>
      </c>
      <c r="R6173">
        <v>1.5</v>
      </c>
      <c r="S6173">
        <v>1.5</v>
      </c>
      <c r="T6173" s="1">
        <v>44796</v>
      </c>
      <c r="U6173" t="str">
        <f t="shared" si="480"/>
        <v>Nature's Bakery Fig Bar - Blueberry</v>
      </c>
      <c r="V6173" t="str">
        <f t="shared" si="481"/>
        <v>Food</v>
      </c>
      <c r="W6173" t="s">
        <v>43</v>
      </c>
      <c r="X6173" t="b">
        <f t="shared" si="483"/>
        <v>1</v>
      </c>
      <c r="Y6173">
        <f t="shared" si="482"/>
        <v>1.5</v>
      </c>
      <c r="Z6173" s="2">
        <f t="shared" si="484"/>
        <v>1</v>
      </c>
      <c r="AA6173" t="s">
        <v>690</v>
      </c>
      <c r="AB6173" t="s">
        <v>222</v>
      </c>
      <c r="AD6173" t="s">
        <v>91</v>
      </c>
      <c r="AE6173" t="s">
        <v>882</v>
      </c>
      <c r="AF6173">
        <v>2022</v>
      </c>
    </row>
    <row r="6174" spans="1:32" x14ac:dyDescent="0.25">
      <c r="A6174" t="s">
        <v>29</v>
      </c>
      <c r="B6174" t="s">
        <v>67</v>
      </c>
      <c r="C6174" t="s">
        <v>68</v>
      </c>
      <c r="D6174" t="s">
        <v>69</v>
      </c>
      <c r="E6174">
        <f>_xlfn.XLOOKUP(Table1[[#This Row],[Location]],'Location analysis'!A:A,'Location analysis'!B:B)</f>
        <v>40.435699999999997</v>
      </c>
      <c r="F6174">
        <f>_xlfn.XLOOKUP(Table1[[#This Row],[Location]],'Location analysis'!A:A,'Location analysis'!C:C)</f>
        <v>-74.125200000000007</v>
      </c>
      <c r="G6174" t="s">
        <v>738</v>
      </c>
      <c r="H6174" t="s">
        <v>34</v>
      </c>
      <c r="I6174">
        <v>15566471871</v>
      </c>
      <c r="J6174" t="s">
        <v>881</v>
      </c>
      <c r="K6174" t="s">
        <v>51</v>
      </c>
      <c r="L6174">
        <v>141</v>
      </c>
      <c r="M6174">
        <v>1.5</v>
      </c>
      <c r="N6174">
        <v>1</v>
      </c>
      <c r="O6174">
        <v>141</v>
      </c>
      <c r="P6174">
        <v>1.5</v>
      </c>
      <c r="Q6174">
        <v>1</v>
      </c>
      <c r="R6174">
        <v>1.5</v>
      </c>
      <c r="S6174">
        <v>1.5</v>
      </c>
      <c r="T6174" s="1">
        <v>44796</v>
      </c>
      <c r="U6174" t="str">
        <f t="shared" si="480"/>
        <v>Coca Cola - Regular</v>
      </c>
      <c r="V6174" t="str">
        <f t="shared" si="481"/>
        <v>Carbonated</v>
      </c>
      <c r="W6174" t="s">
        <v>34</v>
      </c>
      <c r="X6174" t="b">
        <f t="shared" si="483"/>
        <v>1</v>
      </c>
      <c r="Y6174">
        <f t="shared" si="482"/>
        <v>1.5</v>
      </c>
      <c r="Z6174" s="2">
        <f t="shared" si="484"/>
        <v>1</v>
      </c>
      <c r="AA6174" t="s">
        <v>183</v>
      </c>
      <c r="AB6174" t="s">
        <v>739</v>
      </c>
      <c r="AD6174" t="s">
        <v>91</v>
      </c>
      <c r="AE6174" t="s">
        <v>882</v>
      </c>
      <c r="AF6174">
        <v>2022</v>
      </c>
    </row>
    <row r="6175" spans="1:32" x14ac:dyDescent="0.25">
      <c r="A6175" t="s">
        <v>29</v>
      </c>
      <c r="B6175" t="s">
        <v>67</v>
      </c>
      <c r="C6175" t="s">
        <v>68</v>
      </c>
      <c r="D6175" t="s">
        <v>69</v>
      </c>
      <c r="E6175">
        <f>_xlfn.XLOOKUP(Table1[[#This Row],[Location]],'Location analysis'!A:A,'Location analysis'!B:B)</f>
        <v>40.435699999999997</v>
      </c>
      <c r="F6175">
        <f>_xlfn.XLOOKUP(Table1[[#This Row],[Location]],'Location analysis'!A:A,'Location analysis'!C:C)</f>
        <v>-74.125200000000007</v>
      </c>
      <c r="G6175" t="s">
        <v>70</v>
      </c>
      <c r="H6175" t="s">
        <v>34</v>
      </c>
      <c r="I6175">
        <v>15566494927</v>
      </c>
      <c r="J6175" t="s">
        <v>881</v>
      </c>
      <c r="K6175" t="s">
        <v>51</v>
      </c>
      <c r="L6175">
        <v>146</v>
      </c>
      <c r="M6175">
        <v>3</v>
      </c>
      <c r="N6175">
        <v>1</v>
      </c>
      <c r="O6175">
        <v>146</v>
      </c>
      <c r="P6175">
        <v>3</v>
      </c>
      <c r="Q6175">
        <v>1</v>
      </c>
      <c r="R6175">
        <v>3</v>
      </c>
      <c r="S6175">
        <v>3</v>
      </c>
      <c r="T6175" s="1">
        <v>44796</v>
      </c>
      <c r="U6175" t="str">
        <f t="shared" si="480"/>
        <v>Monster Energy Original</v>
      </c>
      <c r="V6175" t="str">
        <f t="shared" si="481"/>
        <v>Carbonated</v>
      </c>
      <c r="W6175" t="s">
        <v>34</v>
      </c>
      <c r="X6175" t="b">
        <f t="shared" si="483"/>
        <v>1</v>
      </c>
      <c r="Y6175">
        <f t="shared" si="482"/>
        <v>3</v>
      </c>
      <c r="Z6175" s="2">
        <f t="shared" si="484"/>
        <v>2</v>
      </c>
      <c r="AA6175" t="s">
        <v>70</v>
      </c>
      <c r="AD6175" t="s">
        <v>91</v>
      </c>
      <c r="AE6175" t="s">
        <v>882</v>
      </c>
      <c r="AF6175">
        <v>2022</v>
      </c>
    </row>
    <row r="6176" spans="1:32" x14ac:dyDescent="0.25">
      <c r="A6176" t="s">
        <v>29</v>
      </c>
      <c r="B6176" t="s">
        <v>67</v>
      </c>
      <c r="C6176" t="s">
        <v>68</v>
      </c>
      <c r="D6176" t="s">
        <v>69</v>
      </c>
      <c r="E6176">
        <f>_xlfn.XLOOKUP(Table1[[#This Row],[Location]],'Location analysis'!A:A,'Location analysis'!B:B)</f>
        <v>40.435699999999997</v>
      </c>
      <c r="F6176">
        <f>_xlfn.XLOOKUP(Table1[[#This Row],[Location]],'Location analysis'!A:A,'Location analysis'!C:C)</f>
        <v>-74.125200000000007</v>
      </c>
      <c r="G6176" t="s">
        <v>738</v>
      </c>
      <c r="H6176" t="s">
        <v>34</v>
      </c>
      <c r="I6176">
        <v>15566553735</v>
      </c>
      <c r="J6176" t="s">
        <v>881</v>
      </c>
      <c r="K6176" t="s">
        <v>51</v>
      </c>
      <c r="L6176">
        <v>141</v>
      </c>
      <c r="M6176">
        <v>1.5</v>
      </c>
      <c r="N6176">
        <v>1</v>
      </c>
      <c r="O6176">
        <v>141</v>
      </c>
      <c r="P6176">
        <v>1.5</v>
      </c>
      <c r="Q6176">
        <v>1</v>
      </c>
      <c r="R6176">
        <v>1.5</v>
      </c>
      <c r="S6176">
        <v>1.5</v>
      </c>
      <c r="T6176" s="1">
        <v>44796</v>
      </c>
      <c r="U6176" t="str">
        <f t="shared" si="480"/>
        <v>Coca Cola - Regular</v>
      </c>
      <c r="V6176" t="str">
        <f t="shared" si="481"/>
        <v>Carbonated</v>
      </c>
      <c r="W6176" t="s">
        <v>34</v>
      </c>
      <c r="X6176" t="b">
        <f t="shared" si="483"/>
        <v>1</v>
      </c>
      <c r="Y6176">
        <f t="shared" si="482"/>
        <v>1.5</v>
      </c>
      <c r="Z6176" s="2">
        <f t="shared" si="484"/>
        <v>1</v>
      </c>
      <c r="AA6176" t="s">
        <v>183</v>
      </c>
      <c r="AB6176" t="s">
        <v>739</v>
      </c>
      <c r="AD6176" t="s">
        <v>91</v>
      </c>
      <c r="AE6176" t="s">
        <v>882</v>
      </c>
      <c r="AF6176">
        <v>2022</v>
      </c>
    </row>
    <row r="6177" spans="1:32" x14ac:dyDescent="0.25">
      <c r="A6177" t="s">
        <v>29</v>
      </c>
      <c r="B6177" t="s">
        <v>67</v>
      </c>
      <c r="C6177" t="s">
        <v>68</v>
      </c>
      <c r="D6177" t="s">
        <v>69</v>
      </c>
      <c r="E6177">
        <f>_xlfn.XLOOKUP(Table1[[#This Row],[Location]],'Location analysis'!A:A,'Location analysis'!B:B)</f>
        <v>40.435699999999997</v>
      </c>
      <c r="F6177">
        <f>_xlfn.XLOOKUP(Table1[[#This Row],[Location]],'Location analysis'!A:A,'Location analysis'!C:C)</f>
        <v>-74.125200000000007</v>
      </c>
      <c r="G6177" t="s">
        <v>259</v>
      </c>
      <c r="H6177" t="s">
        <v>34</v>
      </c>
      <c r="I6177">
        <v>15566555577</v>
      </c>
      <c r="J6177" t="s">
        <v>881</v>
      </c>
      <c r="K6177" t="s">
        <v>51</v>
      </c>
      <c r="L6177">
        <v>140</v>
      </c>
      <c r="M6177">
        <v>1.5</v>
      </c>
      <c r="N6177">
        <v>1</v>
      </c>
      <c r="O6177">
        <v>140</v>
      </c>
      <c r="P6177">
        <v>1.5</v>
      </c>
      <c r="Q6177">
        <v>1</v>
      </c>
      <c r="R6177">
        <v>1.5</v>
      </c>
      <c r="S6177">
        <v>1.5</v>
      </c>
      <c r="T6177" s="1">
        <v>44796</v>
      </c>
      <c r="U6177" t="str">
        <f t="shared" si="480"/>
        <v>Sunkist Soda - Orange</v>
      </c>
      <c r="V6177" t="str">
        <f t="shared" si="481"/>
        <v>Carbonated</v>
      </c>
      <c r="W6177" t="s">
        <v>34</v>
      </c>
      <c r="X6177" t="b">
        <f t="shared" si="483"/>
        <v>1</v>
      </c>
      <c r="Y6177">
        <f t="shared" si="482"/>
        <v>1.5</v>
      </c>
      <c r="Z6177" s="2">
        <f t="shared" si="484"/>
        <v>1</v>
      </c>
      <c r="AA6177" t="s">
        <v>260</v>
      </c>
      <c r="AB6177" t="s">
        <v>261</v>
      </c>
      <c r="AD6177" t="s">
        <v>91</v>
      </c>
      <c r="AE6177" t="s">
        <v>882</v>
      </c>
      <c r="AF6177">
        <v>2022</v>
      </c>
    </row>
    <row r="6178" spans="1:32" x14ac:dyDescent="0.25">
      <c r="A6178" t="s">
        <v>29</v>
      </c>
      <c r="B6178" t="s">
        <v>30</v>
      </c>
      <c r="C6178" t="s">
        <v>31</v>
      </c>
      <c r="D6178" t="s">
        <v>32</v>
      </c>
      <c r="E6178">
        <f>_xlfn.XLOOKUP(Table1[[#This Row],[Location]],'Location analysis'!A:A,'Location analysis'!B:B)</f>
        <v>40.423690999999998</v>
      </c>
      <c r="F6178">
        <f>_xlfn.XLOOKUP(Table1[[#This Row],[Location]],'Location analysis'!A:A,'Location analysis'!C:C)</f>
        <v>-74.380831999999998</v>
      </c>
      <c r="G6178" t="s">
        <v>722</v>
      </c>
      <c r="H6178" t="s">
        <v>49</v>
      </c>
      <c r="I6178">
        <v>15567284762</v>
      </c>
      <c r="J6178" t="s">
        <v>881</v>
      </c>
      <c r="K6178" t="s">
        <v>51</v>
      </c>
      <c r="L6178">
        <v>145</v>
      </c>
      <c r="M6178">
        <v>2.5</v>
      </c>
      <c r="N6178">
        <v>1</v>
      </c>
      <c r="O6178">
        <v>145</v>
      </c>
      <c r="P6178">
        <v>2.5</v>
      </c>
      <c r="Q6178">
        <v>1</v>
      </c>
      <c r="R6178">
        <v>2.5</v>
      </c>
      <c r="S6178">
        <v>2.5</v>
      </c>
      <c r="T6178" s="1">
        <v>44796</v>
      </c>
      <c r="U6178" t="str">
        <f t="shared" si="480"/>
        <v>Snapple Tea - Lemon</v>
      </c>
      <c r="V6178" t="str">
        <f t="shared" si="481"/>
        <v>Non Carbonated</v>
      </c>
      <c r="W6178" t="s">
        <v>49</v>
      </c>
      <c r="X6178" t="b">
        <f t="shared" si="483"/>
        <v>1</v>
      </c>
      <c r="Y6178">
        <f t="shared" si="482"/>
        <v>2.5</v>
      </c>
      <c r="Z6178" s="2">
        <f t="shared" si="484"/>
        <v>1.6666666666666667</v>
      </c>
      <c r="AA6178" t="s">
        <v>330</v>
      </c>
      <c r="AB6178" t="s">
        <v>76</v>
      </c>
      <c r="AD6178" t="s">
        <v>91</v>
      </c>
      <c r="AE6178" t="s">
        <v>882</v>
      </c>
      <c r="AF6178">
        <v>2022</v>
      </c>
    </row>
    <row r="6179" spans="1:32" x14ac:dyDescent="0.25">
      <c r="A6179" t="s">
        <v>29</v>
      </c>
      <c r="B6179" t="s">
        <v>30</v>
      </c>
      <c r="C6179" t="s">
        <v>31</v>
      </c>
      <c r="D6179" t="s">
        <v>32</v>
      </c>
      <c r="E6179">
        <f>_xlfn.XLOOKUP(Table1[[#This Row],[Location]],'Location analysis'!A:A,'Location analysis'!B:B)</f>
        <v>40.423690999999998</v>
      </c>
      <c r="F6179">
        <f>_xlfn.XLOOKUP(Table1[[#This Row],[Location]],'Location analysis'!A:A,'Location analysis'!C:C)</f>
        <v>-74.380831999999998</v>
      </c>
      <c r="G6179" t="s">
        <v>722</v>
      </c>
      <c r="H6179" t="s">
        <v>49</v>
      </c>
      <c r="I6179">
        <v>15567549513</v>
      </c>
      <c r="J6179" t="s">
        <v>881</v>
      </c>
      <c r="K6179" t="s">
        <v>36</v>
      </c>
      <c r="L6179">
        <v>145</v>
      </c>
      <c r="M6179">
        <v>2.5</v>
      </c>
      <c r="N6179">
        <v>2</v>
      </c>
      <c r="O6179">
        <v>145</v>
      </c>
      <c r="P6179">
        <v>2.5</v>
      </c>
      <c r="Q6179">
        <v>2</v>
      </c>
      <c r="R6179">
        <v>5</v>
      </c>
      <c r="S6179">
        <v>5</v>
      </c>
      <c r="T6179" s="1">
        <v>44796</v>
      </c>
      <c r="U6179" t="str">
        <f t="shared" si="480"/>
        <v>Snapple Tea - Lemon</v>
      </c>
      <c r="V6179" t="str">
        <f t="shared" si="481"/>
        <v>Non Carbonated</v>
      </c>
      <c r="W6179" t="s">
        <v>49</v>
      </c>
      <c r="X6179" t="b">
        <f t="shared" si="483"/>
        <v>1</v>
      </c>
      <c r="Y6179">
        <f t="shared" si="482"/>
        <v>2.5</v>
      </c>
      <c r="Z6179" s="2">
        <f t="shared" si="484"/>
        <v>1.6666666666666667</v>
      </c>
      <c r="AA6179" t="s">
        <v>330</v>
      </c>
      <c r="AB6179" t="s">
        <v>76</v>
      </c>
      <c r="AD6179" t="s">
        <v>91</v>
      </c>
      <c r="AE6179" t="s">
        <v>882</v>
      </c>
      <c r="AF6179">
        <v>2022</v>
      </c>
    </row>
    <row r="6180" spans="1:32" x14ac:dyDescent="0.25">
      <c r="A6180" t="s">
        <v>29</v>
      </c>
      <c r="B6180" t="s">
        <v>67</v>
      </c>
      <c r="C6180" t="s">
        <v>68</v>
      </c>
      <c r="D6180" t="s">
        <v>69</v>
      </c>
      <c r="E6180">
        <f>_xlfn.XLOOKUP(Table1[[#This Row],[Location]],'Location analysis'!A:A,'Location analysis'!B:B)</f>
        <v>40.435699999999997</v>
      </c>
      <c r="F6180">
        <f>_xlfn.XLOOKUP(Table1[[#This Row],[Location]],'Location analysis'!A:A,'Location analysis'!C:C)</f>
        <v>-74.125200000000007</v>
      </c>
      <c r="G6180" t="s">
        <v>264</v>
      </c>
      <c r="H6180" t="s">
        <v>43</v>
      </c>
      <c r="I6180">
        <v>15568000822</v>
      </c>
      <c r="J6180" t="s">
        <v>883</v>
      </c>
      <c r="K6180" t="s">
        <v>51</v>
      </c>
      <c r="L6180">
        <v>123</v>
      </c>
      <c r="M6180">
        <v>1.5</v>
      </c>
      <c r="N6180">
        <v>1</v>
      </c>
      <c r="O6180">
        <v>123</v>
      </c>
      <c r="P6180">
        <v>1.5</v>
      </c>
      <c r="Q6180">
        <v>1</v>
      </c>
      <c r="R6180">
        <v>1.5</v>
      </c>
      <c r="S6180">
        <v>1.5</v>
      </c>
      <c r="T6180" s="1">
        <v>44796</v>
      </c>
      <c r="U6180" t="str">
        <f t="shared" si="480"/>
        <v>Funyuns - Flaming Hot</v>
      </c>
      <c r="V6180" t="str">
        <f t="shared" si="481"/>
        <v>Food</v>
      </c>
      <c r="W6180" t="s">
        <v>43</v>
      </c>
      <c r="X6180" t="b">
        <f t="shared" si="483"/>
        <v>1</v>
      </c>
      <c r="Y6180">
        <f t="shared" si="482"/>
        <v>1.5</v>
      </c>
      <c r="Z6180" s="2">
        <f t="shared" si="484"/>
        <v>1</v>
      </c>
      <c r="AA6180" t="s">
        <v>265</v>
      </c>
      <c r="AB6180" t="s">
        <v>122</v>
      </c>
      <c r="AD6180" t="s">
        <v>109</v>
      </c>
      <c r="AE6180" t="s">
        <v>884</v>
      </c>
      <c r="AF6180">
        <v>2022</v>
      </c>
    </row>
    <row r="6181" spans="1:32" x14ac:dyDescent="0.25">
      <c r="A6181" t="s">
        <v>29</v>
      </c>
      <c r="B6181" t="s">
        <v>67</v>
      </c>
      <c r="C6181" t="s">
        <v>68</v>
      </c>
      <c r="D6181" t="s">
        <v>69</v>
      </c>
      <c r="E6181">
        <f>_xlfn.XLOOKUP(Table1[[#This Row],[Location]],'Location analysis'!A:A,'Location analysis'!B:B)</f>
        <v>40.435699999999997</v>
      </c>
      <c r="F6181">
        <f>_xlfn.XLOOKUP(Table1[[#This Row],[Location]],'Location analysis'!A:A,'Location analysis'!C:C)</f>
        <v>-74.125200000000007</v>
      </c>
      <c r="G6181" t="s">
        <v>259</v>
      </c>
      <c r="H6181" t="s">
        <v>34</v>
      </c>
      <c r="I6181">
        <v>15568001260</v>
      </c>
      <c r="J6181" t="s">
        <v>883</v>
      </c>
      <c r="K6181" t="s">
        <v>51</v>
      </c>
      <c r="L6181">
        <v>140</v>
      </c>
      <c r="M6181">
        <v>1.5</v>
      </c>
      <c r="N6181">
        <v>1</v>
      </c>
      <c r="O6181">
        <v>140</v>
      </c>
      <c r="P6181">
        <v>1.5</v>
      </c>
      <c r="Q6181">
        <v>1</v>
      </c>
      <c r="R6181">
        <v>1.5</v>
      </c>
      <c r="S6181">
        <v>1.5</v>
      </c>
      <c r="T6181" s="1">
        <v>44796</v>
      </c>
      <c r="U6181" t="str">
        <f t="shared" si="480"/>
        <v>Sunkist Soda - Orange</v>
      </c>
      <c r="V6181" t="str">
        <f t="shared" si="481"/>
        <v>Carbonated</v>
      </c>
      <c r="W6181" t="s">
        <v>34</v>
      </c>
      <c r="X6181" t="b">
        <f t="shared" si="483"/>
        <v>1</v>
      </c>
      <c r="Y6181">
        <f t="shared" si="482"/>
        <v>1.5</v>
      </c>
      <c r="Z6181" s="2">
        <f t="shared" si="484"/>
        <v>1</v>
      </c>
      <c r="AA6181" t="s">
        <v>260</v>
      </c>
      <c r="AB6181" t="s">
        <v>261</v>
      </c>
      <c r="AD6181" t="s">
        <v>109</v>
      </c>
      <c r="AE6181" t="s">
        <v>884</v>
      </c>
      <c r="AF6181">
        <v>2022</v>
      </c>
    </row>
    <row r="6182" spans="1:32" x14ac:dyDescent="0.25">
      <c r="A6182" t="s">
        <v>29</v>
      </c>
      <c r="B6182" t="s">
        <v>67</v>
      </c>
      <c r="C6182" t="s">
        <v>68</v>
      </c>
      <c r="D6182" t="s">
        <v>69</v>
      </c>
      <c r="E6182">
        <f>_xlfn.XLOOKUP(Table1[[#This Row],[Location]],'Location analysis'!A:A,'Location analysis'!B:B)</f>
        <v>40.435699999999997</v>
      </c>
      <c r="F6182">
        <f>_xlfn.XLOOKUP(Table1[[#This Row],[Location]],'Location analysis'!A:A,'Location analysis'!C:C)</f>
        <v>-74.125200000000007</v>
      </c>
      <c r="G6182" t="s">
        <v>694</v>
      </c>
      <c r="H6182" t="s">
        <v>43</v>
      </c>
      <c r="I6182">
        <v>15568345952</v>
      </c>
      <c r="J6182" t="s">
        <v>883</v>
      </c>
      <c r="K6182" t="s">
        <v>36</v>
      </c>
      <c r="L6182">
        <v>130</v>
      </c>
      <c r="M6182">
        <v>1.5</v>
      </c>
      <c r="N6182">
        <v>1</v>
      </c>
      <c r="O6182">
        <v>130</v>
      </c>
      <c r="P6182">
        <v>1.5</v>
      </c>
      <c r="Q6182">
        <v>1</v>
      </c>
      <c r="R6182">
        <v>1.5</v>
      </c>
      <c r="S6182">
        <v>5.5</v>
      </c>
      <c r="T6182" s="1">
        <v>44797</v>
      </c>
      <c r="U6182" t="str">
        <f t="shared" si="480"/>
        <v>Nature's Bakery Fig Bar - Raspberry</v>
      </c>
      <c r="V6182" t="str">
        <f t="shared" si="481"/>
        <v>Food</v>
      </c>
      <c r="W6182" t="s">
        <v>43</v>
      </c>
      <c r="X6182" t="b">
        <f t="shared" si="483"/>
        <v>1</v>
      </c>
      <c r="Y6182">
        <f t="shared" si="482"/>
        <v>1.5</v>
      </c>
      <c r="Z6182" s="2">
        <f t="shared" si="484"/>
        <v>1</v>
      </c>
      <c r="AA6182" t="s">
        <v>690</v>
      </c>
      <c r="AB6182" t="s">
        <v>144</v>
      </c>
      <c r="AD6182" t="s">
        <v>109</v>
      </c>
      <c r="AE6182" t="s">
        <v>884</v>
      </c>
      <c r="AF6182">
        <v>2022</v>
      </c>
    </row>
    <row r="6183" spans="1:32" x14ac:dyDescent="0.25">
      <c r="A6183" t="s">
        <v>29</v>
      </c>
      <c r="B6183" t="s">
        <v>67</v>
      </c>
      <c r="C6183" t="s">
        <v>68</v>
      </c>
      <c r="D6183" t="s">
        <v>69</v>
      </c>
      <c r="E6183">
        <f>_xlfn.XLOOKUP(Table1[[#This Row],[Location]],'Location analysis'!A:A,'Location analysis'!B:B)</f>
        <v>40.435699999999997</v>
      </c>
      <c r="F6183">
        <f>_xlfn.XLOOKUP(Table1[[#This Row],[Location]],'Location analysis'!A:A,'Location analysis'!C:C)</f>
        <v>-74.125200000000007</v>
      </c>
      <c r="G6183" t="s">
        <v>688</v>
      </c>
      <c r="H6183" t="s">
        <v>43</v>
      </c>
      <c r="I6183">
        <v>15568345952</v>
      </c>
      <c r="J6183" t="s">
        <v>883</v>
      </c>
      <c r="K6183" t="s">
        <v>36</v>
      </c>
      <c r="L6183">
        <v>131</v>
      </c>
      <c r="M6183">
        <v>1.5</v>
      </c>
      <c r="N6183">
        <v>1</v>
      </c>
      <c r="O6183">
        <v>131</v>
      </c>
      <c r="P6183">
        <v>1.5</v>
      </c>
      <c r="Q6183">
        <v>1</v>
      </c>
      <c r="R6183">
        <v>1.5</v>
      </c>
      <c r="S6183">
        <v>5.5</v>
      </c>
      <c r="T6183" s="1">
        <v>44797</v>
      </c>
      <c r="U6183" t="str">
        <f t="shared" si="480"/>
        <v>Nature's Bakery Fig Bar - Blueberry</v>
      </c>
      <c r="V6183" t="str">
        <f t="shared" si="481"/>
        <v>Food</v>
      </c>
      <c r="W6183" t="s">
        <v>43</v>
      </c>
      <c r="X6183" t="b">
        <f t="shared" si="483"/>
        <v>1</v>
      </c>
      <c r="Y6183">
        <f t="shared" si="482"/>
        <v>1.5</v>
      </c>
      <c r="Z6183" s="2">
        <f t="shared" si="484"/>
        <v>1</v>
      </c>
      <c r="AA6183" t="s">
        <v>690</v>
      </c>
      <c r="AB6183" t="s">
        <v>222</v>
      </c>
      <c r="AD6183" t="s">
        <v>109</v>
      </c>
      <c r="AE6183" t="s">
        <v>884</v>
      </c>
      <c r="AF6183">
        <v>2022</v>
      </c>
    </row>
    <row r="6184" spans="1:32" x14ac:dyDescent="0.25">
      <c r="A6184" t="s">
        <v>29</v>
      </c>
      <c r="B6184" t="s">
        <v>67</v>
      </c>
      <c r="C6184" t="s">
        <v>68</v>
      </c>
      <c r="D6184" t="s">
        <v>69</v>
      </c>
      <c r="E6184">
        <f>_xlfn.XLOOKUP(Table1[[#This Row],[Location]],'Location analysis'!A:A,'Location analysis'!B:B)</f>
        <v>40.435699999999997</v>
      </c>
      <c r="F6184">
        <f>_xlfn.XLOOKUP(Table1[[#This Row],[Location]],'Location analysis'!A:A,'Location analysis'!C:C)</f>
        <v>-74.125200000000007</v>
      </c>
      <c r="G6184" t="s">
        <v>750</v>
      </c>
      <c r="H6184" t="s">
        <v>49</v>
      </c>
      <c r="I6184">
        <v>15568345952</v>
      </c>
      <c r="J6184" t="s">
        <v>883</v>
      </c>
      <c r="K6184" t="s">
        <v>36</v>
      </c>
      <c r="L6184">
        <v>147</v>
      </c>
      <c r="M6184">
        <v>2.5</v>
      </c>
      <c r="N6184">
        <v>1</v>
      </c>
      <c r="O6184">
        <v>147</v>
      </c>
      <c r="P6184">
        <v>2.5</v>
      </c>
      <c r="Q6184">
        <v>1</v>
      </c>
      <c r="R6184">
        <v>2.5</v>
      </c>
      <c r="S6184">
        <v>5.5</v>
      </c>
      <c r="T6184" s="1">
        <v>44797</v>
      </c>
      <c r="U6184" t="str">
        <f t="shared" si="480"/>
        <v>Snapple Tea - Peach</v>
      </c>
      <c r="V6184" t="str">
        <f t="shared" si="481"/>
        <v>Non Carbonated</v>
      </c>
      <c r="W6184" t="s">
        <v>49</v>
      </c>
      <c r="X6184" t="b">
        <f t="shared" si="483"/>
        <v>1</v>
      </c>
      <c r="Y6184">
        <f t="shared" si="482"/>
        <v>2.5</v>
      </c>
      <c r="Z6184" s="2">
        <f t="shared" si="484"/>
        <v>1.6666666666666667</v>
      </c>
      <c r="AA6184" t="s">
        <v>330</v>
      </c>
      <c r="AB6184" t="s">
        <v>751</v>
      </c>
      <c r="AD6184" t="s">
        <v>109</v>
      </c>
      <c r="AE6184" t="s">
        <v>884</v>
      </c>
      <c r="AF6184">
        <v>2022</v>
      </c>
    </row>
    <row r="6185" spans="1:32" x14ac:dyDescent="0.25">
      <c r="A6185" t="s">
        <v>29</v>
      </c>
      <c r="B6185" t="s">
        <v>67</v>
      </c>
      <c r="C6185" t="s">
        <v>68</v>
      </c>
      <c r="D6185" t="s">
        <v>69</v>
      </c>
      <c r="E6185">
        <f>_xlfn.XLOOKUP(Table1[[#This Row],[Location]],'Location analysis'!A:A,'Location analysis'!B:B)</f>
        <v>40.435699999999997</v>
      </c>
      <c r="F6185">
        <f>_xlfn.XLOOKUP(Table1[[#This Row],[Location]],'Location analysis'!A:A,'Location analysis'!C:C)</f>
        <v>-74.125200000000007</v>
      </c>
      <c r="G6185" t="s">
        <v>259</v>
      </c>
      <c r="H6185" t="s">
        <v>34</v>
      </c>
      <c r="I6185">
        <v>15568828257</v>
      </c>
      <c r="J6185" t="s">
        <v>883</v>
      </c>
      <c r="K6185" t="s">
        <v>36</v>
      </c>
      <c r="L6185">
        <v>140</v>
      </c>
      <c r="M6185">
        <v>1.5</v>
      </c>
      <c r="N6185">
        <v>1</v>
      </c>
      <c r="O6185">
        <v>140</v>
      </c>
      <c r="P6185">
        <v>1.5</v>
      </c>
      <c r="Q6185">
        <v>1</v>
      </c>
      <c r="R6185">
        <v>1.5</v>
      </c>
      <c r="S6185">
        <v>1.5</v>
      </c>
      <c r="T6185" s="1">
        <v>44797</v>
      </c>
      <c r="U6185" t="str">
        <f t="shared" si="480"/>
        <v>Sunkist Soda - Orange</v>
      </c>
      <c r="V6185" t="str">
        <f t="shared" si="481"/>
        <v>Carbonated</v>
      </c>
      <c r="W6185" t="s">
        <v>34</v>
      </c>
      <c r="X6185" t="b">
        <f t="shared" si="483"/>
        <v>1</v>
      </c>
      <c r="Y6185">
        <f t="shared" si="482"/>
        <v>1.5</v>
      </c>
      <c r="Z6185" s="2">
        <f t="shared" si="484"/>
        <v>1</v>
      </c>
      <c r="AA6185" t="s">
        <v>260</v>
      </c>
      <c r="AB6185" t="s">
        <v>261</v>
      </c>
      <c r="AD6185" t="s">
        <v>109</v>
      </c>
      <c r="AE6185" t="s">
        <v>884</v>
      </c>
      <c r="AF6185">
        <v>2022</v>
      </c>
    </row>
    <row r="6186" spans="1:32" x14ac:dyDescent="0.25">
      <c r="A6186" t="s">
        <v>29</v>
      </c>
      <c r="B6186" t="s">
        <v>394</v>
      </c>
      <c r="C6186" t="s">
        <v>395</v>
      </c>
      <c r="D6186" t="s">
        <v>396</v>
      </c>
      <c r="E6186">
        <f>_xlfn.XLOOKUP(Table1[[#This Row],[Location]],'Location analysis'!A:A,'Location analysis'!B:B)</f>
        <v>40.416893999999999</v>
      </c>
      <c r="F6186">
        <f>_xlfn.XLOOKUP(Table1[[#This Row],[Location]],'Location analysis'!A:A,'Location analysis'!C:C)</f>
        <v>-74.420399000000003</v>
      </c>
      <c r="G6186" t="s">
        <v>182</v>
      </c>
      <c r="H6186" t="s">
        <v>34</v>
      </c>
      <c r="I6186">
        <v>15569114147</v>
      </c>
      <c r="J6186" t="s">
        <v>883</v>
      </c>
      <c r="K6186" t="s">
        <v>36</v>
      </c>
      <c r="L6186">
        <v>141</v>
      </c>
      <c r="M6186">
        <v>2</v>
      </c>
      <c r="N6186">
        <v>1</v>
      </c>
      <c r="O6186">
        <v>141</v>
      </c>
      <c r="P6186">
        <v>2</v>
      </c>
      <c r="Q6186">
        <v>1</v>
      </c>
      <c r="R6186">
        <v>2</v>
      </c>
      <c r="S6186">
        <v>2</v>
      </c>
      <c r="T6186" s="1">
        <v>44797</v>
      </c>
      <c r="U6186" t="str">
        <f t="shared" si="480"/>
        <v>Coca Cola - Zero Sugar</v>
      </c>
      <c r="V6186" t="str">
        <f t="shared" si="481"/>
        <v>Carbonated</v>
      </c>
      <c r="W6186" t="s">
        <v>34</v>
      </c>
      <c r="X6186" t="b">
        <f t="shared" si="483"/>
        <v>1</v>
      </c>
      <c r="Y6186">
        <f t="shared" si="482"/>
        <v>2</v>
      </c>
      <c r="Z6186" s="2">
        <f t="shared" si="484"/>
        <v>1.3333333333333333</v>
      </c>
      <c r="AA6186" t="s">
        <v>183</v>
      </c>
      <c r="AB6186" t="s">
        <v>184</v>
      </c>
      <c r="AD6186" t="s">
        <v>109</v>
      </c>
      <c r="AE6186" t="s">
        <v>884</v>
      </c>
      <c r="AF6186">
        <v>2022</v>
      </c>
    </row>
    <row r="6187" spans="1:32" x14ac:dyDescent="0.25">
      <c r="A6187" t="s">
        <v>29</v>
      </c>
      <c r="B6187" t="s">
        <v>394</v>
      </c>
      <c r="C6187" t="s">
        <v>395</v>
      </c>
      <c r="D6187" t="s">
        <v>396</v>
      </c>
      <c r="E6187">
        <f>_xlfn.XLOOKUP(Table1[[#This Row],[Location]],'Location analysis'!A:A,'Location analysis'!B:B)</f>
        <v>40.416893999999999</v>
      </c>
      <c r="F6187">
        <f>_xlfn.XLOOKUP(Table1[[#This Row],[Location]],'Location analysis'!A:A,'Location analysis'!C:C)</f>
        <v>-74.420399000000003</v>
      </c>
      <c r="G6187" t="s">
        <v>182</v>
      </c>
      <c r="H6187" t="s">
        <v>34</v>
      </c>
      <c r="I6187">
        <v>15569847410</v>
      </c>
      <c r="J6187" t="s">
        <v>883</v>
      </c>
      <c r="K6187" t="s">
        <v>36</v>
      </c>
      <c r="L6187">
        <v>141</v>
      </c>
      <c r="M6187">
        <v>2</v>
      </c>
      <c r="N6187">
        <v>1</v>
      </c>
      <c r="O6187">
        <v>141</v>
      </c>
      <c r="P6187">
        <v>2</v>
      </c>
      <c r="Q6187">
        <v>1</v>
      </c>
      <c r="R6187">
        <v>2</v>
      </c>
      <c r="S6187">
        <v>5</v>
      </c>
      <c r="T6187" s="1">
        <v>44797</v>
      </c>
      <c r="U6187" t="str">
        <f t="shared" si="480"/>
        <v>Coca Cola - Zero Sugar</v>
      </c>
      <c r="V6187" t="str">
        <f t="shared" si="481"/>
        <v>Carbonated</v>
      </c>
      <c r="W6187" t="s">
        <v>34</v>
      </c>
      <c r="X6187" t="b">
        <f t="shared" si="483"/>
        <v>1</v>
      </c>
      <c r="Y6187">
        <f t="shared" si="482"/>
        <v>2</v>
      </c>
      <c r="Z6187" s="2">
        <f t="shared" si="484"/>
        <v>1.3333333333333333</v>
      </c>
      <c r="AA6187" t="s">
        <v>183</v>
      </c>
      <c r="AB6187" t="s">
        <v>184</v>
      </c>
      <c r="AD6187" t="s">
        <v>109</v>
      </c>
      <c r="AE6187" t="s">
        <v>884</v>
      </c>
      <c r="AF6187">
        <v>2022</v>
      </c>
    </row>
    <row r="6188" spans="1:32" x14ac:dyDescent="0.25">
      <c r="A6188" t="s">
        <v>29</v>
      </c>
      <c r="B6188" t="s">
        <v>394</v>
      </c>
      <c r="C6188" t="s">
        <v>395</v>
      </c>
      <c r="D6188" t="s">
        <v>396</v>
      </c>
      <c r="E6188">
        <f>_xlfn.XLOOKUP(Table1[[#This Row],[Location]],'Location analysis'!A:A,'Location analysis'!B:B)</f>
        <v>40.416893999999999</v>
      </c>
      <c r="F6188">
        <f>_xlfn.XLOOKUP(Table1[[#This Row],[Location]],'Location analysis'!A:A,'Location analysis'!C:C)</f>
        <v>-74.420399000000003</v>
      </c>
      <c r="G6188" t="s">
        <v>727</v>
      </c>
      <c r="H6188" t="s">
        <v>43</v>
      </c>
      <c r="I6188">
        <v>15569847410</v>
      </c>
      <c r="J6188" t="s">
        <v>883</v>
      </c>
      <c r="K6188" t="s">
        <v>36</v>
      </c>
      <c r="L6188">
        <v>161</v>
      </c>
      <c r="M6188">
        <v>3</v>
      </c>
      <c r="N6188">
        <v>1</v>
      </c>
      <c r="O6188">
        <v>161</v>
      </c>
      <c r="P6188">
        <v>3</v>
      </c>
      <c r="Q6188">
        <v>1</v>
      </c>
      <c r="R6188">
        <v>3</v>
      </c>
      <c r="S6188">
        <v>5</v>
      </c>
      <c r="T6188" s="1">
        <v>44797</v>
      </c>
      <c r="U6188" t="str">
        <f t="shared" si="480"/>
        <v>Pringles - Cheddar Cheese</v>
      </c>
      <c r="V6188" t="str">
        <f t="shared" si="481"/>
        <v>Food</v>
      </c>
      <c r="W6188" t="s">
        <v>43</v>
      </c>
      <c r="X6188" t="b">
        <f t="shared" si="483"/>
        <v>1</v>
      </c>
      <c r="Y6188">
        <f t="shared" si="482"/>
        <v>3</v>
      </c>
      <c r="Z6188" s="2">
        <f t="shared" si="484"/>
        <v>2</v>
      </c>
      <c r="AA6188" t="s">
        <v>728</v>
      </c>
      <c r="AB6188" t="s">
        <v>233</v>
      </c>
      <c r="AD6188" t="s">
        <v>109</v>
      </c>
      <c r="AE6188" t="s">
        <v>884</v>
      </c>
      <c r="AF6188">
        <v>2022</v>
      </c>
    </row>
    <row r="6189" spans="1:32" x14ac:dyDescent="0.25">
      <c r="A6189" t="s">
        <v>29</v>
      </c>
      <c r="B6189" t="s">
        <v>394</v>
      </c>
      <c r="C6189" t="s">
        <v>395</v>
      </c>
      <c r="D6189" t="s">
        <v>396</v>
      </c>
      <c r="E6189">
        <f>_xlfn.XLOOKUP(Table1[[#This Row],[Location]],'Location analysis'!A:A,'Location analysis'!B:B)</f>
        <v>40.416893999999999</v>
      </c>
      <c r="F6189">
        <f>_xlfn.XLOOKUP(Table1[[#This Row],[Location]],'Location analysis'!A:A,'Location analysis'!C:C)</f>
        <v>-74.420399000000003</v>
      </c>
      <c r="G6189" t="s">
        <v>410</v>
      </c>
      <c r="H6189" t="s">
        <v>49</v>
      </c>
      <c r="I6189">
        <v>15569869852</v>
      </c>
      <c r="J6189" t="s">
        <v>883</v>
      </c>
      <c r="K6189" t="s">
        <v>51</v>
      </c>
      <c r="L6189">
        <v>140</v>
      </c>
      <c r="M6189">
        <v>2</v>
      </c>
      <c r="N6189">
        <v>1</v>
      </c>
      <c r="O6189">
        <v>140</v>
      </c>
      <c r="P6189">
        <v>2</v>
      </c>
      <c r="Q6189">
        <v>1</v>
      </c>
      <c r="R6189">
        <v>2</v>
      </c>
      <c r="S6189">
        <v>2</v>
      </c>
      <c r="T6189" s="1">
        <v>44797</v>
      </c>
      <c r="U6189" t="str">
        <f t="shared" si="480"/>
        <v>Iberia Coconut Water</v>
      </c>
      <c r="V6189" t="str">
        <f t="shared" si="481"/>
        <v>Non Carbonated</v>
      </c>
      <c r="W6189" t="s">
        <v>49</v>
      </c>
      <c r="X6189" t="b">
        <f t="shared" si="483"/>
        <v>1</v>
      </c>
      <c r="Y6189">
        <f t="shared" si="482"/>
        <v>2</v>
      </c>
      <c r="Z6189" s="2">
        <f t="shared" si="484"/>
        <v>1.3333333333333333</v>
      </c>
      <c r="AA6189" t="s">
        <v>410</v>
      </c>
      <c r="AD6189" t="s">
        <v>109</v>
      </c>
      <c r="AE6189" t="s">
        <v>884</v>
      </c>
      <c r="AF6189">
        <v>2022</v>
      </c>
    </row>
    <row r="6190" spans="1:32" x14ac:dyDescent="0.25">
      <c r="A6190" t="s">
        <v>29</v>
      </c>
      <c r="B6190" t="s">
        <v>394</v>
      </c>
      <c r="C6190" t="s">
        <v>395</v>
      </c>
      <c r="D6190" t="s">
        <v>396</v>
      </c>
      <c r="E6190">
        <f>_xlfn.XLOOKUP(Table1[[#This Row],[Location]],'Location analysis'!A:A,'Location analysis'!B:B)</f>
        <v>40.416893999999999</v>
      </c>
      <c r="F6190">
        <f>_xlfn.XLOOKUP(Table1[[#This Row],[Location]],'Location analysis'!A:A,'Location analysis'!C:C)</f>
        <v>-74.420399000000003</v>
      </c>
      <c r="G6190" t="s">
        <v>93</v>
      </c>
      <c r="H6190" t="s">
        <v>43</v>
      </c>
      <c r="I6190">
        <v>15570040128</v>
      </c>
      <c r="J6190" t="s">
        <v>883</v>
      </c>
      <c r="K6190" t="s">
        <v>51</v>
      </c>
      <c r="L6190">
        <v>111</v>
      </c>
      <c r="M6190">
        <v>1.5</v>
      </c>
      <c r="N6190">
        <v>1</v>
      </c>
      <c r="O6190">
        <v>111</v>
      </c>
      <c r="P6190">
        <v>1.5</v>
      </c>
      <c r="Q6190">
        <v>1</v>
      </c>
      <c r="R6190">
        <v>1.5</v>
      </c>
      <c r="S6190">
        <v>1.5</v>
      </c>
      <c r="T6190" s="1">
        <v>44797</v>
      </c>
      <c r="U6190" t="str">
        <f t="shared" si="480"/>
        <v>Miss Vickie's Potato Chip - Sea Salt Original</v>
      </c>
      <c r="V6190" t="str">
        <f t="shared" si="481"/>
        <v>Food</v>
      </c>
      <c r="W6190" t="s">
        <v>43</v>
      </c>
      <c r="X6190" t="b">
        <f t="shared" si="483"/>
        <v>1</v>
      </c>
      <c r="Y6190">
        <f t="shared" si="482"/>
        <v>1.5</v>
      </c>
      <c r="Z6190" s="2">
        <f t="shared" si="484"/>
        <v>1</v>
      </c>
      <c r="AA6190" t="s">
        <v>58</v>
      </c>
      <c r="AB6190" t="s">
        <v>94</v>
      </c>
      <c r="AD6190" t="s">
        <v>109</v>
      </c>
      <c r="AE6190" t="s">
        <v>884</v>
      </c>
      <c r="AF6190">
        <v>2022</v>
      </c>
    </row>
    <row r="6191" spans="1:32" x14ac:dyDescent="0.25">
      <c r="A6191" t="s">
        <v>29</v>
      </c>
      <c r="B6191" t="s">
        <v>394</v>
      </c>
      <c r="C6191" t="s">
        <v>395</v>
      </c>
      <c r="D6191" t="s">
        <v>396</v>
      </c>
      <c r="E6191">
        <f>_xlfn.XLOOKUP(Table1[[#This Row],[Location]],'Location analysis'!A:A,'Location analysis'!B:B)</f>
        <v>40.416893999999999</v>
      </c>
      <c r="F6191">
        <f>_xlfn.XLOOKUP(Table1[[#This Row],[Location]],'Location analysis'!A:A,'Location analysis'!C:C)</f>
        <v>-74.420399000000003</v>
      </c>
      <c r="G6191" t="s">
        <v>128</v>
      </c>
      <c r="H6191" t="s">
        <v>43</v>
      </c>
      <c r="I6191">
        <v>15570043955</v>
      </c>
      <c r="J6191" t="s">
        <v>883</v>
      </c>
      <c r="K6191" t="s">
        <v>51</v>
      </c>
      <c r="L6191">
        <v>113</v>
      </c>
      <c r="M6191">
        <v>1.5</v>
      </c>
      <c r="N6191">
        <v>1</v>
      </c>
      <c r="O6191">
        <v>113</v>
      </c>
      <c r="P6191">
        <v>1.5</v>
      </c>
      <c r="Q6191">
        <v>1</v>
      </c>
      <c r="R6191">
        <v>1.5</v>
      </c>
      <c r="S6191">
        <v>1.5</v>
      </c>
      <c r="T6191" s="1">
        <v>44797</v>
      </c>
      <c r="U6191" t="str">
        <f t="shared" si="480"/>
        <v>SunChips Multigrain - Salsa</v>
      </c>
      <c r="V6191" t="str">
        <f t="shared" si="481"/>
        <v>Food</v>
      </c>
      <c r="W6191" t="s">
        <v>43</v>
      </c>
      <c r="X6191" t="b">
        <f t="shared" si="483"/>
        <v>1</v>
      </c>
      <c r="Y6191">
        <f t="shared" si="482"/>
        <v>1.5</v>
      </c>
      <c r="Z6191" s="2">
        <f t="shared" si="484"/>
        <v>1</v>
      </c>
      <c r="AA6191" t="s">
        <v>129</v>
      </c>
      <c r="AB6191" t="s">
        <v>130</v>
      </c>
      <c r="AD6191" t="s">
        <v>109</v>
      </c>
      <c r="AE6191" t="s">
        <v>884</v>
      </c>
      <c r="AF6191">
        <v>2022</v>
      </c>
    </row>
    <row r="6192" spans="1:32" x14ac:dyDescent="0.25">
      <c r="A6192" t="s">
        <v>29</v>
      </c>
      <c r="B6192" t="s">
        <v>67</v>
      </c>
      <c r="C6192" t="s">
        <v>68</v>
      </c>
      <c r="D6192" t="s">
        <v>69</v>
      </c>
      <c r="E6192">
        <f>_xlfn.XLOOKUP(Table1[[#This Row],[Location]],'Location analysis'!A:A,'Location analysis'!B:B)</f>
        <v>40.435699999999997</v>
      </c>
      <c r="F6192">
        <f>_xlfn.XLOOKUP(Table1[[#This Row],[Location]],'Location analysis'!A:A,'Location analysis'!C:C)</f>
        <v>-74.125200000000007</v>
      </c>
      <c r="G6192" t="s">
        <v>458</v>
      </c>
      <c r="I6192">
        <v>15570181201</v>
      </c>
      <c r="J6192" t="s">
        <v>883</v>
      </c>
      <c r="K6192" t="s">
        <v>36</v>
      </c>
      <c r="L6192">
        <v>113</v>
      </c>
      <c r="M6192">
        <v>1.5</v>
      </c>
      <c r="N6192">
        <v>1</v>
      </c>
      <c r="O6192">
        <v>113</v>
      </c>
      <c r="P6192">
        <v>1.5</v>
      </c>
      <c r="Q6192">
        <v>1</v>
      </c>
      <c r="R6192">
        <v>1.5</v>
      </c>
      <c r="S6192">
        <v>1.5</v>
      </c>
      <c r="T6192" s="1">
        <v>44797</v>
      </c>
      <c r="U6192" t="str">
        <f t="shared" si="480"/>
        <v>Doritos Dinamita Chile Lemon</v>
      </c>
      <c r="V6192" t="str">
        <f t="shared" si="481"/>
        <v>Cell is Blank - Dis-regard</v>
      </c>
      <c r="W6192" t="s">
        <v>43</v>
      </c>
      <c r="X6192" t="b">
        <f t="shared" si="483"/>
        <v>1</v>
      </c>
      <c r="Y6192">
        <f t="shared" si="482"/>
        <v>1.5</v>
      </c>
      <c r="Z6192" s="2">
        <f t="shared" si="484"/>
        <v>1</v>
      </c>
      <c r="AA6192" t="s">
        <v>458</v>
      </c>
      <c r="AD6192" t="s">
        <v>109</v>
      </c>
      <c r="AE6192" t="s">
        <v>884</v>
      </c>
      <c r="AF6192">
        <v>2022</v>
      </c>
    </row>
    <row r="6193" spans="1:32" x14ac:dyDescent="0.25">
      <c r="A6193" t="s">
        <v>29</v>
      </c>
      <c r="B6193" t="s">
        <v>394</v>
      </c>
      <c r="C6193" t="s">
        <v>395</v>
      </c>
      <c r="D6193" t="s">
        <v>396</v>
      </c>
      <c r="E6193">
        <f>_xlfn.XLOOKUP(Table1[[#This Row],[Location]],'Location analysis'!A:A,'Location analysis'!B:B)</f>
        <v>40.416893999999999</v>
      </c>
      <c r="F6193">
        <f>_xlfn.XLOOKUP(Table1[[#This Row],[Location]],'Location analysis'!A:A,'Location analysis'!C:C)</f>
        <v>-74.420399000000003</v>
      </c>
      <c r="G6193" t="s">
        <v>570</v>
      </c>
      <c r="H6193" t="s">
        <v>97</v>
      </c>
      <c r="I6193">
        <v>15570209767</v>
      </c>
      <c r="J6193" t="s">
        <v>883</v>
      </c>
      <c r="K6193" t="s">
        <v>36</v>
      </c>
      <c r="L6193">
        <v>147</v>
      </c>
      <c r="M6193">
        <v>2.75</v>
      </c>
      <c r="N6193">
        <v>1</v>
      </c>
      <c r="O6193">
        <v>147</v>
      </c>
      <c r="P6193">
        <v>2.75</v>
      </c>
      <c r="Q6193">
        <v>1</v>
      </c>
      <c r="R6193">
        <v>2.75</v>
      </c>
      <c r="S6193">
        <v>2.75</v>
      </c>
      <c r="T6193" s="1">
        <v>44797</v>
      </c>
      <c r="U6193" t="str">
        <f t="shared" si="480"/>
        <v>BodyArmor LYTE - Strawberry Lemonade</v>
      </c>
      <c r="V6193" t="str">
        <f t="shared" si="481"/>
        <v>Water</v>
      </c>
      <c r="W6193" t="s">
        <v>97</v>
      </c>
      <c r="X6193" t="b">
        <f t="shared" si="483"/>
        <v>1</v>
      </c>
      <c r="Y6193">
        <f t="shared" si="482"/>
        <v>2.75</v>
      </c>
      <c r="Z6193" s="2">
        <f t="shared" si="484"/>
        <v>1.8333333333333333</v>
      </c>
      <c r="AA6193" t="s">
        <v>571</v>
      </c>
      <c r="AB6193" t="s">
        <v>572</v>
      </c>
      <c r="AD6193" t="s">
        <v>109</v>
      </c>
      <c r="AE6193" t="s">
        <v>884</v>
      </c>
      <c r="AF6193">
        <v>2022</v>
      </c>
    </row>
    <row r="6194" spans="1:32" x14ac:dyDescent="0.25">
      <c r="A6194" t="s">
        <v>29</v>
      </c>
      <c r="B6194" t="s">
        <v>67</v>
      </c>
      <c r="C6194" t="s">
        <v>68</v>
      </c>
      <c r="D6194" t="s">
        <v>69</v>
      </c>
      <c r="E6194">
        <f>_xlfn.XLOOKUP(Table1[[#This Row],[Location]],'Location analysis'!A:A,'Location analysis'!B:B)</f>
        <v>40.435699999999997</v>
      </c>
      <c r="F6194">
        <f>_xlfn.XLOOKUP(Table1[[#This Row],[Location]],'Location analysis'!A:A,'Location analysis'!C:C)</f>
        <v>-74.125200000000007</v>
      </c>
      <c r="G6194" t="s">
        <v>81</v>
      </c>
      <c r="H6194" t="s">
        <v>43</v>
      </c>
      <c r="I6194">
        <v>15570367765</v>
      </c>
      <c r="J6194" t="s">
        <v>883</v>
      </c>
      <c r="K6194" t="s">
        <v>51</v>
      </c>
      <c r="L6194">
        <v>137</v>
      </c>
      <c r="M6194">
        <v>2.5</v>
      </c>
      <c r="N6194">
        <v>1</v>
      </c>
      <c r="O6194">
        <v>137</v>
      </c>
      <c r="P6194">
        <v>2.5</v>
      </c>
      <c r="Q6194">
        <v>1</v>
      </c>
      <c r="R6194">
        <v>2.5</v>
      </c>
      <c r="S6194">
        <v>2.5</v>
      </c>
      <c r="T6194" s="1">
        <v>44797</v>
      </c>
      <c r="U6194" t="str">
        <f t="shared" si="480"/>
        <v>KitKat - Crisp Wafers</v>
      </c>
      <c r="V6194" t="str">
        <f t="shared" si="481"/>
        <v>Food</v>
      </c>
      <c r="W6194" t="s">
        <v>43</v>
      </c>
      <c r="X6194" t="b">
        <f t="shared" si="483"/>
        <v>1</v>
      </c>
      <c r="Y6194">
        <f t="shared" si="482"/>
        <v>2.5</v>
      </c>
      <c r="Z6194" s="2">
        <f t="shared" si="484"/>
        <v>1.6666666666666667</v>
      </c>
      <c r="AA6194" t="s">
        <v>82</v>
      </c>
      <c r="AB6194" t="s">
        <v>83</v>
      </c>
      <c r="AD6194" t="s">
        <v>109</v>
      </c>
      <c r="AE6194" t="s">
        <v>884</v>
      </c>
      <c r="AF6194">
        <v>2022</v>
      </c>
    </row>
    <row r="6195" spans="1:32" x14ac:dyDescent="0.25">
      <c r="A6195" t="s">
        <v>29</v>
      </c>
      <c r="B6195" t="s">
        <v>67</v>
      </c>
      <c r="C6195" t="s">
        <v>68</v>
      </c>
      <c r="D6195" t="s">
        <v>69</v>
      </c>
      <c r="E6195">
        <f>_xlfn.XLOOKUP(Table1[[#This Row],[Location]],'Location analysis'!A:A,'Location analysis'!B:B)</f>
        <v>40.435699999999997</v>
      </c>
      <c r="F6195">
        <f>_xlfn.XLOOKUP(Table1[[#This Row],[Location]],'Location analysis'!A:A,'Location analysis'!C:C)</f>
        <v>-74.125200000000007</v>
      </c>
      <c r="G6195" t="s">
        <v>103</v>
      </c>
      <c r="H6195" t="s">
        <v>43</v>
      </c>
      <c r="I6195">
        <v>15570514347</v>
      </c>
      <c r="J6195" t="s">
        <v>883</v>
      </c>
      <c r="K6195" t="s">
        <v>36</v>
      </c>
      <c r="L6195">
        <v>134</v>
      </c>
      <c r="M6195">
        <v>1.5</v>
      </c>
      <c r="N6195">
        <v>1</v>
      </c>
      <c r="O6195">
        <v>134</v>
      </c>
      <c r="P6195">
        <v>1.5</v>
      </c>
      <c r="Q6195">
        <v>1</v>
      </c>
      <c r="R6195">
        <v>1.5</v>
      </c>
      <c r="S6195">
        <v>1.5</v>
      </c>
      <c r="T6195" s="1">
        <v>44797</v>
      </c>
      <c r="U6195" t="str">
        <f t="shared" si="480"/>
        <v>Pure Organic Fruit Bar - Strawberry Banana</v>
      </c>
      <c r="V6195" t="str">
        <f t="shared" si="481"/>
        <v>Food</v>
      </c>
      <c r="W6195" t="s">
        <v>43</v>
      </c>
      <c r="X6195" t="b">
        <f t="shared" si="483"/>
        <v>1</v>
      </c>
      <c r="Y6195">
        <f t="shared" si="482"/>
        <v>1.5</v>
      </c>
      <c r="Z6195" s="2">
        <f t="shared" si="484"/>
        <v>1</v>
      </c>
      <c r="AA6195" t="s">
        <v>104</v>
      </c>
      <c r="AB6195" t="s">
        <v>105</v>
      </c>
      <c r="AD6195" t="s">
        <v>109</v>
      </c>
      <c r="AE6195" t="s">
        <v>884</v>
      </c>
      <c r="AF6195">
        <v>2022</v>
      </c>
    </row>
    <row r="6196" spans="1:32" x14ac:dyDescent="0.25">
      <c r="A6196" t="s">
        <v>29</v>
      </c>
      <c r="B6196" t="s">
        <v>67</v>
      </c>
      <c r="C6196" t="s">
        <v>68</v>
      </c>
      <c r="D6196" t="s">
        <v>69</v>
      </c>
      <c r="E6196">
        <f>_xlfn.XLOOKUP(Table1[[#This Row],[Location]],'Location analysis'!A:A,'Location analysis'!B:B)</f>
        <v>40.435699999999997</v>
      </c>
      <c r="F6196">
        <f>_xlfn.XLOOKUP(Table1[[#This Row],[Location]],'Location analysis'!A:A,'Location analysis'!C:C)</f>
        <v>-74.125200000000007</v>
      </c>
      <c r="G6196" t="s">
        <v>103</v>
      </c>
      <c r="H6196" t="s">
        <v>43</v>
      </c>
      <c r="I6196">
        <v>15570519336</v>
      </c>
      <c r="J6196" t="s">
        <v>883</v>
      </c>
      <c r="K6196" t="s">
        <v>36</v>
      </c>
      <c r="L6196">
        <v>134</v>
      </c>
      <c r="M6196">
        <v>1.5</v>
      </c>
      <c r="N6196">
        <v>1</v>
      </c>
      <c r="O6196">
        <v>134</v>
      </c>
      <c r="P6196">
        <v>1.5</v>
      </c>
      <c r="Q6196">
        <v>1</v>
      </c>
      <c r="R6196">
        <v>1.5</v>
      </c>
      <c r="S6196">
        <v>1.5</v>
      </c>
      <c r="T6196" s="1">
        <v>44797</v>
      </c>
      <c r="U6196" t="str">
        <f t="shared" si="480"/>
        <v>Pure Organic Fruit Bar - Strawberry Banana</v>
      </c>
      <c r="V6196" t="str">
        <f t="shared" si="481"/>
        <v>Food</v>
      </c>
      <c r="W6196" t="s">
        <v>43</v>
      </c>
      <c r="X6196" t="b">
        <f t="shared" si="483"/>
        <v>1</v>
      </c>
      <c r="Y6196">
        <f t="shared" si="482"/>
        <v>1.5</v>
      </c>
      <c r="Z6196" s="2">
        <f t="shared" si="484"/>
        <v>1</v>
      </c>
      <c r="AA6196" t="s">
        <v>104</v>
      </c>
      <c r="AB6196" t="s">
        <v>105</v>
      </c>
      <c r="AD6196" t="s">
        <v>109</v>
      </c>
      <c r="AE6196" t="s">
        <v>884</v>
      </c>
      <c r="AF6196">
        <v>2022</v>
      </c>
    </row>
    <row r="6197" spans="1:32" x14ac:dyDescent="0.25">
      <c r="A6197" t="s">
        <v>29</v>
      </c>
      <c r="B6197" t="s">
        <v>67</v>
      </c>
      <c r="C6197" t="s">
        <v>68</v>
      </c>
      <c r="D6197" t="s">
        <v>69</v>
      </c>
      <c r="E6197">
        <f>_xlfn.XLOOKUP(Table1[[#This Row],[Location]],'Location analysis'!A:A,'Location analysis'!B:B)</f>
        <v>40.435699999999997</v>
      </c>
      <c r="F6197">
        <f>_xlfn.XLOOKUP(Table1[[#This Row],[Location]],'Location analysis'!A:A,'Location analysis'!C:C)</f>
        <v>-74.125200000000007</v>
      </c>
      <c r="G6197" t="s">
        <v>750</v>
      </c>
      <c r="H6197" t="s">
        <v>49</v>
      </c>
      <c r="I6197">
        <v>15570525864</v>
      </c>
      <c r="J6197" t="s">
        <v>883</v>
      </c>
      <c r="K6197" t="s">
        <v>36</v>
      </c>
      <c r="L6197">
        <v>147</v>
      </c>
      <c r="M6197">
        <v>2.5</v>
      </c>
      <c r="N6197">
        <v>1</v>
      </c>
      <c r="O6197">
        <v>147</v>
      </c>
      <c r="P6197">
        <v>2.5</v>
      </c>
      <c r="Q6197">
        <v>1</v>
      </c>
      <c r="R6197">
        <v>2.5</v>
      </c>
      <c r="S6197">
        <v>2.5</v>
      </c>
      <c r="T6197" s="1">
        <v>44797</v>
      </c>
      <c r="U6197" t="str">
        <f t="shared" si="480"/>
        <v>Snapple Tea - Peach</v>
      </c>
      <c r="V6197" t="str">
        <f t="shared" si="481"/>
        <v>Non Carbonated</v>
      </c>
      <c r="W6197" t="s">
        <v>49</v>
      </c>
      <c r="X6197" t="b">
        <f t="shared" si="483"/>
        <v>1</v>
      </c>
      <c r="Y6197">
        <f t="shared" si="482"/>
        <v>2.5</v>
      </c>
      <c r="Z6197" s="2">
        <f t="shared" si="484"/>
        <v>1.6666666666666667</v>
      </c>
      <c r="AA6197" t="s">
        <v>330</v>
      </c>
      <c r="AB6197" t="s">
        <v>751</v>
      </c>
      <c r="AD6197" t="s">
        <v>109</v>
      </c>
      <c r="AE6197" t="s">
        <v>884</v>
      </c>
      <c r="AF6197">
        <v>2022</v>
      </c>
    </row>
    <row r="6198" spans="1:32" x14ac:dyDescent="0.25">
      <c r="A6198" t="s">
        <v>29</v>
      </c>
      <c r="B6198" t="s">
        <v>62</v>
      </c>
      <c r="C6198" t="s">
        <v>63</v>
      </c>
      <c r="D6198" t="s">
        <v>64</v>
      </c>
      <c r="E6198">
        <f>_xlfn.XLOOKUP(Table1[[#This Row],[Location]],'Location analysis'!A:A,'Location analysis'!B:B)</f>
        <v>40.091900000000003</v>
      </c>
      <c r="F6198">
        <f>_xlfn.XLOOKUP(Table1[[#This Row],[Location]],'Location analysis'!A:A,'Location analysis'!C:C)</f>
        <v>-74.358699999999999</v>
      </c>
      <c r="G6198" t="s">
        <v>197</v>
      </c>
      <c r="H6198" t="s">
        <v>43</v>
      </c>
      <c r="I6198">
        <v>15570778641</v>
      </c>
      <c r="J6198" t="s">
        <v>883</v>
      </c>
      <c r="K6198" t="s">
        <v>51</v>
      </c>
      <c r="L6198">
        <v>114</v>
      </c>
      <c r="M6198">
        <v>1.5</v>
      </c>
      <c r="N6198">
        <v>1</v>
      </c>
      <c r="O6198">
        <v>114</v>
      </c>
      <c r="P6198">
        <v>1.5</v>
      </c>
      <c r="Q6198">
        <v>1</v>
      </c>
      <c r="R6198">
        <v>1.5</v>
      </c>
      <c r="S6198">
        <v>1.5</v>
      </c>
      <c r="T6198" s="1">
        <v>44797</v>
      </c>
      <c r="U6198" t="str">
        <f t="shared" si="480"/>
        <v>Miss Vickie's Potato Chip - Smokehouse BBQ</v>
      </c>
      <c r="V6198" t="str">
        <f t="shared" si="481"/>
        <v>Food</v>
      </c>
      <c r="W6198" t="s">
        <v>43</v>
      </c>
      <c r="X6198" t="b">
        <f t="shared" si="483"/>
        <v>1</v>
      </c>
      <c r="Y6198">
        <f t="shared" si="482"/>
        <v>1.5</v>
      </c>
      <c r="Z6198" s="2">
        <f t="shared" si="484"/>
        <v>1</v>
      </c>
      <c r="AA6198" t="s">
        <v>58</v>
      </c>
      <c r="AB6198" t="s">
        <v>198</v>
      </c>
      <c r="AD6198" t="s">
        <v>109</v>
      </c>
      <c r="AE6198" t="s">
        <v>884</v>
      </c>
      <c r="AF6198">
        <v>2022</v>
      </c>
    </row>
    <row r="6199" spans="1:32" x14ac:dyDescent="0.25">
      <c r="A6199" t="s">
        <v>29</v>
      </c>
      <c r="B6199" t="s">
        <v>62</v>
      </c>
      <c r="C6199" t="s">
        <v>63</v>
      </c>
      <c r="D6199" t="s">
        <v>64</v>
      </c>
      <c r="E6199">
        <f>_xlfn.XLOOKUP(Table1[[#This Row],[Location]],'Location analysis'!A:A,'Location analysis'!B:B)</f>
        <v>40.091900000000003</v>
      </c>
      <c r="F6199">
        <f>_xlfn.XLOOKUP(Table1[[#This Row],[Location]],'Location analysis'!A:A,'Location analysis'!C:C)</f>
        <v>-74.358699999999999</v>
      </c>
      <c r="G6199" t="s">
        <v>195</v>
      </c>
      <c r="H6199" t="s">
        <v>97</v>
      </c>
      <c r="I6199">
        <v>15570941324</v>
      </c>
      <c r="J6199" t="s">
        <v>883</v>
      </c>
      <c r="K6199" t="s">
        <v>51</v>
      </c>
      <c r="L6199">
        <v>143</v>
      </c>
      <c r="M6199">
        <v>2.5</v>
      </c>
      <c r="N6199">
        <v>1</v>
      </c>
      <c r="O6199">
        <v>143</v>
      </c>
      <c r="P6199">
        <v>2.5</v>
      </c>
      <c r="Q6199">
        <v>1</v>
      </c>
      <c r="R6199">
        <v>2.5</v>
      </c>
      <c r="S6199">
        <v>2.5</v>
      </c>
      <c r="T6199" s="1">
        <v>44797</v>
      </c>
      <c r="U6199" t="str">
        <f t="shared" si="480"/>
        <v>BodyArmor LYTE  - Berry Punch</v>
      </c>
      <c r="V6199" t="str">
        <f t="shared" si="481"/>
        <v>Water</v>
      </c>
      <c r="W6199" t="s">
        <v>97</v>
      </c>
      <c r="X6199" t="b">
        <f t="shared" si="483"/>
        <v>1</v>
      </c>
      <c r="Y6199">
        <f t="shared" si="482"/>
        <v>2.5</v>
      </c>
      <c r="Z6199" s="2">
        <f t="shared" si="484"/>
        <v>1.6666666666666667</v>
      </c>
      <c r="AA6199" t="s">
        <v>152</v>
      </c>
      <c r="AB6199" t="s">
        <v>196</v>
      </c>
      <c r="AD6199" t="s">
        <v>109</v>
      </c>
      <c r="AE6199" t="s">
        <v>884</v>
      </c>
      <c r="AF6199">
        <v>2022</v>
      </c>
    </row>
    <row r="6200" spans="1:32" x14ac:dyDescent="0.25">
      <c r="A6200" t="s">
        <v>29</v>
      </c>
      <c r="B6200" t="s">
        <v>62</v>
      </c>
      <c r="C6200" t="s">
        <v>63</v>
      </c>
      <c r="D6200" t="s">
        <v>64</v>
      </c>
      <c r="E6200">
        <f>_xlfn.XLOOKUP(Table1[[#This Row],[Location]],'Location analysis'!A:A,'Location analysis'!B:B)</f>
        <v>40.091900000000003</v>
      </c>
      <c r="F6200">
        <f>_xlfn.XLOOKUP(Table1[[#This Row],[Location]],'Location analysis'!A:A,'Location analysis'!C:C)</f>
        <v>-74.358699999999999</v>
      </c>
      <c r="G6200" t="s">
        <v>612</v>
      </c>
      <c r="H6200" t="s">
        <v>43</v>
      </c>
      <c r="I6200">
        <v>15570981468</v>
      </c>
      <c r="J6200" t="s">
        <v>883</v>
      </c>
      <c r="K6200" t="s">
        <v>36</v>
      </c>
      <c r="L6200">
        <v>125</v>
      </c>
      <c r="M6200">
        <v>1.25</v>
      </c>
      <c r="N6200">
        <v>1</v>
      </c>
      <c r="O6200">
        <v>125</v>
      </c>
      <c r="P6200">
        <v>1.25</v>
      </c>
      <c r="Q6200">
        <v>1</v>
      </c>
      <c r="R6200">
        <v>1.25</v>
      </c>
      <c r="S6200">
        <v>1.25</v>
      </c>
      <c r="T6200" s="1">
        <v>44797</v>
      </c>
      <c r="U6200" t="str">
        <f t="shared" si="480"/>
        <v>Goldfish Baked - Cheddar</v>
      </c>
      <c r="V6200" t="str">
        <f t="shared" si="481"/>
        <v>Food</v>
      </c>
      <c r="W6200" t="s">
        <v>43</v>
      </c>
      <c r="X6200" t="b">
        <f t="shared" si="483"/>
        <v>1</v>
      </c>
      <c r="Y6200">
        <f t="shared" si="482"/>
        <v>1.25</v>
      </c>
      <c r="Z6200" s="2">
        <f t="shared" si="484"/>
        <v>0.83333333333333337</v>
      </c>
      <c r="AA6200" t="s">
        <v>613</v>
      </c>
      <c r="AB6200" t="s">
        <v>614</v>
      </c>
      <c r="AD6200" t="s">
        <v>109</v>
      </c>
      <c r="AE6200" t="s">
        <v>884</v>
      </c>
      <c r="AF6200">
        <v>2022</v>
      </c>
    </row>
    <row r="6201" spans="1:32" x14ac:dyDescent="0.25">
      <c r="A6201" t="s">
        <v>29</v>
      </c>
      <c r="B6201" t="s">
        <v>394</v>
      </c>
      <c r="C6201" t="s">
        <v>395</v>
      </c>
      <c r="D6201" t="s">
        <v>396</v>
      </c>
      <c r="E6201">
        <f>_xlfn.XLOOKUP(Table1[[#This Row],[Location]],'Location analysis'!A:A,'Location analysis'!B:B)</f>
        <v>40.416893999999999</v>
      </c>
      <c r="F6201">
        <f>_xlfn.XLOOKUP(Table1[[#This Row],[Location]],'Location analysis'!A:A,'Location analysis'!C:C)</f>
        <v>-74.420399000000003</v>
      </c>
      <c r="G6201" t="s">
        <v>182</v>
      </c>
      <c r="H6201" t="s">
        <v>34</v>
      </c>
      <c r="I6201">
        <v>15571042649</v>
      </c>
      <c r="J6201" t="s">
        <v>883</v>
      </c>
      <c r="K6201" t="s">
        <v>36</v>
      </c>
      <c r="L6201">
        <v>141</v>
      </c>
      <c r="M6201">
        <v>2</v>
      </c>
      <c r="N6201">
        <v>1</v>
      </c>
      <c r="O6201">
        <v>141</v>
      </c>
      <c r="P6201">
        <v>2</v>
      </c>
      <c r="Q6201">
        <v>1</v>
      </c>
      <c r="R6201">
        <v>2</v>
      </c>
      <c r="S6201">
        <v>2</v>
      </c>
      <c r="T6201" s="1">
        <v>44797</v>
      </c>
      <c r="U6201" t="str">
        <f t="shared" si="480"/>
        <v>Coca Cola - Zero Sugar</v>
      </c>
      <c r="V6201" t="str">
        <f t="shared" si="481"/>
        <v>Carbonated</v>
      </c>
      <c r="W6201" t="s">
        <v>34</v>
      </c>
      <c r="X6201" t="b">
        <f t="shared" si="483"/>
        <v>1</v>
      </c>
      <c r="Y6201">
        <f t="shared" si="482"/>
        <v>2</v>
      </c>
      <c r="Z6201" s="2">
        <f t="shared" si="484"/>
        <v>1.3333333333333333</v>
      </c>
      <c r="AA6201" t="s">
        <v>183</v>
      </c>
      <c r="AB6201" t="s">
        <v>184</v>
      </c>
      <c r="AD6201" t="s">
        <v>109</v>
      </c>
      <c r="AE6201" t="s">
        <v>884</v>
      </c>
      <c r="AF6201">
        <v>2022</v>
      </c>
    </row>
    <row r="6202" spans="1:32" x14ac:dyDescent="0.25">
      <c r="A6202" t="s">
        <v>29</v>
      </c>
      <c r="B6202" t="s">
        <v>30</v>
      </c>
      <c r="C6202" t="s">
        <v>31</v>
      </c>
      <c r="D6202" t="s">
        <v>32</v>
      </c>
      <c r="E6202">
        <f>_xlfn.XLOOKUP(Table1[[#This Row],[Location]],'Location analysis'!A:A,'Location analysis'!B:B)</f>
        <v>40.423690999999998</v>
      </c>
      <c r="F6202">
        <f>_xlfn.XLOOKUP(Table1[[#This Row],[Location]],'Location analysis'!A:A,'Location analysis'!C:C)</f>
        <v>-74.380831999999998</v>
      </c>
      <c r="G6202" t="s">
        <v>628</v>
      </c>
      <c r="H6202" t="s">
        <v>43</v>
      </c>
      <c r="I6202">
        <v>15571059698</v>
      </c>
      <c r="J6202" t="s">
        <v>883</v>
      </c>
      <c r="K6202" t="s">
        <v>51</v>
      </c>
      <c r="L6202">
        <v>112</v>
      </c>
      <c r="M6202">
        <v>1.5</v>
      </c>
      <c r="N6202">
        <v>1</v>
      </c>
      <c r="O6202">
        <v>112</v>
      </c>
      <c r="P6202">
        <v>1.5</v>
      </c>
      <c r="Q6202">
        <v>1</v>
      </c>
      <c r="R6202">
        <v>1.5</v>
      </c>
      <c r="S6202">
        <v>1.5</v>
      </c>
      <c r="T6202" s="1">
        <v>44797</v>
      </c>
      <c r="U6202" t="str">
        <f t="shared" si="480"/>
        <v>Pop Corners - Sweet &amp; Salty Kettle</v>
      </c>
      <c r="V6202" t="str">
        <f t="shared" si="481"/>
        <v>Food</v>
      </c>
      <c r="W6202" t="s">
        <v>43</v>
      </c>
      <c r="X6202" t="b">
        <f t="shared" si="483"/>
        <v>1</v>
      </c>
      <c r="Y6202">
        <f t="shared" si="482"/>
        <v>1.5</v>
      </c>
      <c r="Z6202" s="2">
        <f t="shared" si="484"/>
        <v>1</v>
      </c>
      <c r="AA6202" t="s">
        <v>509</v>
      </c>
      <c r="AB6202" t="s">
        <v>629</v>
      </c>
      <c r="AD6202" t="s">
        <v>109</v>
      </c>
      <c r="AE6202" t="s">
        <v>884</v>
      </c>
      <c r="AF6202">
        <v>2022</v>
      </c>
    </row>
    <row r="6203" spans="1:32" x14ac:dyDescent="0.25">
      <c r="A6203" t="s">
        <v>29</v>
      </c>
      <c r="B6203" t="s">
        <v>30</v>
      </c>
      <c r="C6203" t="s">
        <v>31</v>
      </c>
      <c r="D6203" t="s">
        <v>32</v>
      </c>
      <c r="E6203">
        <f>_xlfn.XLOOKUP(Table1[[#This Row],[Location]],'Location analysis'!A:A,'Location analysis'!B:B)</f>
        <v>40.423690999999998</v>
      </c>
      <c r="F6203">
        <f>_xlfn.XLOOKUP(Table1[[#This Row],[Location]],'Location analysis'!A:A,'Location analysis'!C:C)</f>
        <v>-74.380831999999998</v>
      </c>
      <c r="G6203" t="s">
        <v>137</v>
      </c>
      <c r="H6203" t="s">
        <v>97</v>
      </c>
      <c r="I6203">
        <v>15571156576</v>
      </c>
      <c r="J6203" t="s">
        <v>883</v>
      </c>
      <c r="K6203" t="s">
        <v>36</v>
      </c>
      <c r="L6203">
        <v>143</v>
      </c>
      <c r="M6203">
        <v>2</v>
      </c>
      <c r="N6203">
        <v>1</v>
      </c>
      <c r="O6203">
        <v>143</v>
      </c>
      <c r="P6203">
        <v>2</v>
      </c>
      <c r="Q6203">
        <v>1</v>
      </c>
      <c r="R6203">
        <v>2</v>
      </c>
      <c r="S6203">
        <v>2</v>
      </c>
      <c r="T6203" s="1">
        <v>44797</v>
      </c>
      <c r="U6203" t="str">
        <f t="shared" si="480"/>
        <v>Poland Springs Water</v>
      </c>
      <c r="V6203" t="str">
        <f t="shared" si="481"/>
        <v>Water</v>
      </c>
      <c r="W6203" t="s">
        <v>97</v>
      </c>
      <c r="X6203" t="b">
        <f t="shared" si="483"/>
        <v>1</v>
      </c>
      <c r="Y6203">
        <f t="shared" si="482"/>
        <v>2</v>
      </c>
      <c r="Z6203" s="2">
        <f t="shared" si="484"/>
        <v>1.3333333333333333</v>
      </c>
      <c r="AA6203" t="s">
        <v>137</v>
      </c>
      <c r="AD6203" t="s">
        <v>109</v>
      </c>
      <c r="AE6203" t="s">
        <v>884</v>
      </c>
      <c r="AF6203">
        <v>2022</v>
      </c>
    </row>
    <row r="6204" spans="1:32" x14ac:dyDescent="0.25">
      <c r="A6204" t="s">
        <v>29</v>
      </c>
      <c r="B6204" t="s">
        <v>394</v>
      </c>
      <c r="C6204" t="s">
        <v>395</v>
      </c>
      <c r="D6204" t="s">
        <v>396</v>
      </c>
      <c r="E6204">
        <f>_xlfn.XLOOKUP(Table1[[#This Row],[Location]],'Location analysis'!A:A,'Location analysis'!B:B)</f>
        <v>40.416893999999999</v>
      </c>
      <c r="F6204">
        <f>_xlfn.XLOOKUP(Table1[[#This Row],[Location]],'Location analysis'!A:A,'Location analysis'!C:C)</f>
        <v>-74.420399000000003</v>
      </c>
      <c r="G6204" t="s">
        <v>885</v>
      </c>
      <c r="H6204" t="s">
        <v>43</v>
      </c>
      <c r="I6204">
        <v>15571236364</v>
      </c>
      <c r="J6204" t="s">
        <v>883</v>
      </c>
      <c r="K6204" t="s">
        <v>51</v>
      </c>
      <c r="L6204">
        <v>122</v>
      </c>
      <c r="M6204">
        <v>2</v>
      </c>
      <c r="N6204">
        <v>1</v>
      </c>
      <c r="O6204">
        <v>122</v>
      </c>
      <c r="P6204">
        <v>2</v>
      </c>
      <c r="Q6204">
        <v>1</v>
      </c>
      <c r="R6204">
        <v>2</v>
      </c>
      <c r="S6204">
        <v>2</v>
      </c>
      <c r="T6204" s="1">
        <v>44797</v>
      </c>
      <c r="U6204" t="str">
        <f t="shared" si="480"/>
        <v>Lindens - Chocolate Chippers</v>
      </c>
      <c r="V6204" t="str">
        <f t="shared" si="481"/>
        <v>Food</v>
      </c>
      <c r="W6204" t="s">
        <v>43</v>
      </c>
      <c r="X6204" t="b">
        <f t="shared" si="483"/>
        <v>1</v>
      </c>
      <c r="Y6204">
        <f t="shared" si="482"/>
        <v>2</v>
      </c>
      <c r="Z6204" s="2">
        <f t="shared" si="484"/>
        <v>1.3333333333333333</v>
      </c>
      <c r="AA6204" t="s">
        <v>886</v>
      </c>
      <c r="AB6204" t="s">
        <v>887</v>
      </c>
      <c r="AD6204" t="s">
        <v>109</v>
      </c>
      <c r="AE6204" t="s">
        <v>884</v>
      </c>
      <c r="AF6204">
        <v>2022</v>
      </c>
    </row>
    <row r="6205" spans="1:32" x14ac:dyDescent="0.25">
      <c r="A6205" t="s">
        <v>29</v>
      </c>
      <c r="B6205" t="s">
        <v>62</v>
      </c>
      <c r="C6205" t="s">
        <v>63</v>
      </c>
      <c r="D6205" t="s">
        <v>64</v>
      </c>
      <c r="E6205">
        <f>_xlfn.XLOOKUP(Table1[[#This Row],[Location]],'Location analysis'!A:A,'Location analysis'!B:B)</f>
        <v>40.091900000000003</v>
      </c>
      <c r="F6205">
        <f>_xlfn.XLOOKUP(Table1[[#This Row],[Location]],'Location analysis'!A:A,'Location analysis'!C:C)</f>
        <v>-74.358699999999999</v>
      </c>
      <c r="G6205" t="s">
        <v>799</v>
      </c>
      <c r="H6205" t="s">
        <v>34</v>
      </c>
      <c r="I6205">
        <v>15571274338</v>
      </c>
      <c r="J6205" t="s">
        <v>883</v>
      </c>
      <c r="K6205" t="s">
        <v>36</v>
      </c>
      <c r="L6205">
        <v>144</v>
      </c>
      <c r="M6205">
        <v>2.5</v>
      </c>
      <c r="N6205">
        <v>1</v>
      </c>
      <c r="O6205">
        <v>144</v>
      </c>
      <c r="P6205">
        <v>2.5</v>
      </c>
      <c r="Q6205">
        <v>1</v>
      </c>
      <c r="R6205">
        <v>2.5</v>
      </c>
      <c r="S6205">
        <v>2.5</v>
      </c>
      <c r="T6205" s="1">
        <v>44797</v>
      </c>
      <c r="U6205" t="str">
        <f t="shared" si="480"/>
        <v>S. Pellegrino Essenza Mineral Water - Blood O</v>
      </c>
      <c r="V6205" t="str">
        <f t="shared" si="481"/>
        <v>Carbonated</v>
      </c>
      <c r="W6205" t="s">
        <v>34</v>
      </c>
      <c r="X6205" t="b">
        <f t="shared" si="483"/>
        <v>1</v>
      </c>
      <c r="Y6205">
        <f t="shared" si="482"/>
        <v>2.5</v>
      </c>
      <c r="Z6205" s="2">
        <f t="shared" si="484"/>
        <v>1.6666666666666667</v>
      </c>
      <c r="AA6205" t="s">
        <v>800</v>
      </c>
      <c r="AB6205" t="s">
        <v>801</v>
      </c>
      <c r="AD6205" t="s">
        <v>109</v>
      </c>
      <c r="AE6205" t="s">
        <v>884</v>
      </c>
      <c r="AF6205">
        <v>2022</v>
      </c>
    </row>
    <row r="6206" spans="1:32" x14ac:dyDescent="0.25">
      <c r="A6206" t="s">
        <v>29</v>
      </c>
      <c r="B6206" t="s">
        <v>67</v>
      </c>
      <c r="C6206" t="s">
        <v>68</v>
      </c>
      <c r="D6206" t="s">
        <v>69</v>
      </c>
      <c r="E6206">
        <f>_xlfn.XLOOKUP(Table1[[#This Row],[Location]],'Location analysis'!A:A,'Location analysis'!B:B)</f>
        <v>40.435699999999997</v>
      </c>
      <c r="F6206">
        <f>_xlfn.XLOOKUP(Table1[[#This Row],[Location]],'Location analysis'!A:A,'Location analysis'!C:C)</f>
        <v>-74.125200000000007</v>
      </c>
      <c r="G6206" t="s">
        <v>259</v>
      </c>
      <c r="H6206" t="s">
        <v>34</v>
      </c>
      <c r="I6206">
        <v>15571326508</v>
      </c>
      <c r="J6206" t="s">
        <v>883</v>
      </c>
      <c r="K6206" t="s">
        <v>51</v>
      </c>
      <c r="L6206">
        <v>140</v>
      </c>
      <c r="M6206">
        <v>1.5</v>
      </c>
      <c r="N6206">
        <v>1</v>
      </c>
      <c r="O6206">
        <v>140</v>
      </c>
      <c r="P6206">
        <v>1.5</v>
      </c>
      <c r="Q6206">
        <v>1</v>
      </c>
      <c r="R6206">
        <v>1.5</v>
      </c>
      <c r="S6206">
        <v>1.5</v>
      </c>
      <c r="T6206" s="1">
        <v>44797</v>
      </c>
      <c r="U6206" t="str">
        <f t="shared" si="480"/>
        <v>Sunkist Soda - Orange</v>
      </c>
      <c r="V6206" t="str">
        <f t="shared" si="481"/>
        <v>Carbonated</v>
      </c>
      <c r="W6206" t="s">
        <v>34</v>
      </c>
      <c r="X6206" t="b">
        <f t="shared" si="483"/>
        <v>1</v>
      </c>
      <c r="Y6206">
        <f t="shared" si="482"/>
        <v>1.5</v>
      </c>
      <c r="Z6206" s="2">
        <f t="shared" si="484"/>
        <v>1</v>
      </c>
      <c r="AA6206" t="s">
        <v>260</v>
      </c>
      <c r="AB6206" t="s">
        <v>261</v>
      </c>
      <c r="AD6206" t="s">
        <v>109</v>
      </c>
      <c r="AE6206" t="s">
        <v>884</v>
      </c>
      <c r="AF6206">
        <v>2022</v>
      </c>
    </row>
    <row r="6207" spans="1:32" x14ac:dyDescent="0.25">
      <c r="A6207" t="s">
        <v>29</v>
      </c>
      <c r="B6207" t="s">
        <v>67</v>
      </c>
      <c r="C6207" t="s">
        <v>68</v>
      </c>
      <c r="D6207" t="s">
        <v>69</v>
      </c>
      <c r="E6207">
        <f>_xlfn.XLOOKUP(Table1[[#This Row],[Location]],'Location analysis'!A:A,'Location analysis'!B:B)</f>
        <v>40.435699999999997</v>
      </c>
      <c r="F6207">
        <f>_xlfn.XLOOKUP(Table1[[#This Row],[Location]],'Location analysis'!A:A,'Location analysis'!C:C)</f>
        <v>-74.125200000000007</v>
      </c>
      <c r="G6207" t="s">
        <v>259</v>
      </c>
      <c r="H6207" t="s">
        <v>34</v>
      </c>
      <c r="I6207">
        <v>15571328598</v>
      </c>
      <c r="J6207" t="s">
        <v>883</v>
      </c>
      <c r="K6207" t="s">
        <v>51</v>
      </c>
      <c r="L6207">
        <v>140</v>
      </c>
      <c r="M6207">
        <v>1.5</v>
      </c>
      <c r="N6207">
        <v>1</v>
      </c>
      <c r="O6207">
        <v>140</v>
      </c>
      <c r="P6207">
        <v>1.5</v>
      </c>
      <c r="Q6207">
        <v>1</v>
      </c>
      <c r="R6207">
        <v>1.5</v>
      </c>
      <c r="S6207">
        <v>1.5</v>
      </c>
      <c r="T6207" s="1">
        <v>44797</v>
      </c>
      <c r="U6207" t="str">
        <f t="shared" si="480"/>
        <v>Sunkist Soda - Orange</v>
      </c>
      <c r="V6207" t="str">
        <f t="shared" si="481"/>
        <v>Carbonated</v>
      </c>
      <c r="W6207" t="s">
        <v>34</v>
      </c>
      <c r="X6207" t="b">
        <f t="shared" si="483"/>
        <v>1</v>
      </c>
      <c r="Y6207">
        <f t="shared" si="482"/>
        <v>1.5</v>
      </c>
      <c r="Z6207" s="2">
        <f t="shared" si="484"/>
        <v>1</v>
      </c>
      <c r="AA6207" t="s">
        <v>260</v>
      </c>
      <c r="AB6207" t="s">
        <v>261</v>
      </c>
      <c r="AD6207" t="s">
        <v>109</v>
      </c>
      <c r="AE6207" t="s">
        <v>884</v>
      </c>
      <c r="AF6207">
        <v>2022</v>
      </c>
    </row>
    <row r="6208" spans="1:32" x14ac:dyDescent="0.25">
      <c r="A6208" t="s">
        <v>29</v>
      </c>
      <c r="B6208" t="s">
        <v>67</v>
      </c>
      <c r="C6208" t="s">
        <v>68</v>
      </c>
      <c r="D6208" t="s">
        <v>69</v>
      </c>
      <c r="E6208">
        <f>_xlfn.XLOOKUP(Table1[[#This Row],[Location]],'Location analysis'!A:A,'Location analysis'!B:B)</f>
        <v>40.435699999999997</v>
      </c>
      <c r="F6208">
        <f>_xlfn.XLOOKUP(Table1[[#This Row],[Location]],'Location analysis'!A:A,'Location analysis'!C:C)</f>
        <v>-74.125200000000007</v>
      </c>
      <c r="G6208" t="s">
        <v>259</v>
      </c>
      <c r="H6208" t="s">
        <v>34</v>
      </c>
      <c r="I6208">
        <v>15571331375</v>
      </c>
      <c r="J6208" t="s">
        <v>883</v>
      </c>
      <c r="K6208" t="s">
        <v>51</v>
      </c>
      <c r="L6208">
        <v>140</v>
      </c>
      <c r="M6208">
        <v>1.5</v>
      </c>
      <c r="N6208">
        <v>1</v>
      </c>
      <c r="O6208">
        <v>140</v>
      </c>
      <c r="P6208">
        <v>1.5</v>
      </c>
      <c r="Q6208">
        <v>1</v>
      </c>
      <c r="R6208">
        <v>1.5</v>
      </c>
      <c r="S6208">
        <v>1.5</v>
      </c>
      <c r="T6208" s="1">
        <v>44797</v>
      </c>
      <c r="U6208" t="str">
        <f t="shared" si="480"/>
        <v>Sunkist Soda - Orange</v>
      </c>
      <c r="V6208" t="str">
        <f t="shared" si="481"/>
        <v>Carbonated</v>
      </c>
      <c r="W6208" t="s">
        <v>34</v>
      </c>
      <c r="X6208" t="b">
        <f t="shared" si="483"/>
        <v>1</v>
      </c>
      <c r="Y6208">
        <f t="shared" si="482"/>
        <v>1.5</v>
      </c>
      <c r="Z6208" s="2">
        <f t="shared" si="484"/>
        <v>1</v>
      </c>
      <c r="AA6208" t="s">
        <v>260</v>
      </c>
      <c r="AB6208" t="s">
        <v>261</v>
      </c>
      <c r="AD6208" t="s">
        <v>109</v>
      </c>
      <c r="AE6208" t="s">
        <v>884</v>
      </c>
      <c r="AF6208">
        <v>2022</v>
      </c>
    </row>
    <row r="6209" spans="1:32" x14ac:dyDescent="0.25">
      <c r="A6209" t="s">
        <v>29</v>
      </c>
      <c r="B6209" t="s">
        <v>67</v>
      </c>
      <c r="C6209" t="s">
        <v>68</v>
      </c>
      <c r="D6209" t="s">
        <v>69</v>
      </c>
      <c r="E6209">
        <f>_xlfn.XLOOKUP(Table1[[#This Row],[Location]],'Location analysis'!A:A,'Location analysis'!B:B)</f>
        <v>40.435699999999997</v>
      </c>
      <c r="F6209">
        <f>_xlfn.XLOOKUP(Table1[[#This Row],[Location]],'Location analysis'!A:A,'Location analysis'!C:C)</f>
        <v>-74.125200000000007</v>
      </c>
      <c r="G6209" t="s">
        <v>264</v>
      </c>
      <c r="H6209" t="s">
        <v>43</v>
      </c>
      <c r="I6209">
        <v>15571337727</v>
      </c>
      <c r="J6209" t="s">
        <v>883</v>
      </c>
      <c r="K6209" t="s">
        <v>51</v>
      </c>
      <c r="L6209">
        <v>123</v>
      </c>
      <c r="M6209">
        <v>1.5</v>
      </c>
      <c r="N6209">
        <v>1</v>
      </c>
      <c r="O6209">
        <v>123</v>
      </c>
      <c r="P6209">
        <v>1.5</v>
      </c>
      <c r="Q6209">
        <v>1</v>
      </c>
      <c r="R6209">
        <v>1.5</v>
      </c>
      <c r="S6209">
        <v>1.5</v>
      </c>
      <c r="T6209" s="1">
        <v>44797</v>
      </c>
      <c r="U6209" t="str">
        <f t="shared" si="480"/>
        <v>Funyuns - Flaming Hot</v>
      </c>
      <c r="V6209" t="str">
        <f t="shared" si="481"/>
        <v>Food</v>
      </c>
      <c r="W6209" t="s">
        <v>43</v>
      </c>
      <c r="X6209" t="b">
        <f t="shared" si="483"/>
        <v>1</v>
      </c>
      <c r="Y6209">
        <f t="shared" si="482"/>
        <v>1.5</v>
      </c>
      <c r="Z6209" s="2">
        <f t="shared" si="484"/>
        <v>1</v>
      </c>
      <c r="AA6209" t="s">
        <v>265</v>
      </c>
      <c r="AB6209" t="s">
        <v>122</v>
      </c>
      <c r="AD6209" t="s">
        <v>109</v>
      </c>
      <c r="AE6209" t="s">
        <v>884</v>
      </c>
      <c r="AF6209">
        <v>2022</v>
      </c>
    </row>
    <row r="6210" spans="1:32" x14ac:dyDescent="0.25">
      <c r="A6210" t="s">
        <v>29</v>
      </c>
      <c r="B6210" t="s">
        <v>394</v>
      </c>
      <c r="C6210" t="s">
        <v>395</v>
      </c>
      <c r="D6210" t="s">
        <v>396</v>
      </c>
      <c r="E6210">
        <f>_xlfn.XLOOKUP(Table1[[#This Row],[Location]],'Location analysis'!A:A,'Location analysis'!B:B)</f>
        <v>40.416893999999999</v>
      </c>
      <c r="F6210">
        <f>_xlfn.XLOOKUP(Table1[[#This Row],[Location]],'Location analysis'!A:A,'Location analysis'!C:C)</f>
        <v>-74.420399000000003</v>
      </c>
      <c r="G6210" t="s">
        <v>203</v>
      </c>
      <c r="H6210" t="s">
        <v>43</v>
      </c>
      <c r="I6210">
        <v>15571442281</v>
      </c>
      <c r="J6210" t="s">
        <v>883</v>
      </c>
      <c r="K6210" t="s">
        <v>51</v>
      </c>
      <c r="L6210">
        <v>123</v>
      </c>
      <c r="M6210">
        <v>1.5</v>
      </c>
      <c r="N6210">
        <v>1</v>
      </c>
      <c r="O6210">
        <v>123</v>
      </c>
      <c r="P6210">
        <v>1.5</v>
      </c>
      <c r="Q6210">
        <v>1</v>
      </c>
      <c r="R6210">
        <v>1.5</v>
      </c>
      <c r="S6210">
        <v>1.5</v>
      </c>
      <c r="T6210" s="1">
        <v>44797</v>
      </c>
      <c r="U6210" t="str">
        <f t="shared" ref="U6210:U6273" si="485">IF(G6210="","Cell is Blank - Dis-regard",G6210)</f>
        <v>CheezIt - White Cheddar</v>
      </c>
      <c r="V6210" t="str">
        <f t="shared" ref="V6210:V6273" si="486">IF(H6210="","Cell is Blank - Dis-regard",H6210)</f>
        <v>Food</v>
      </c>
      <c r="W6210" t="s">
        <v>43</v>
      </c>
      <c r="X6210" t="b">
        <f t="shared" si="483"/>
        <v>1</v>
      </c>
      <c r="Y6210">
        <f t="shared" ref="Y6210:Y6273" si="487">IF(X6210="FALSE",M6210,M6210)</f>
        <v>1.5</v>
      </c>
      <c r="Z6210" s="2">
        <f t="shared" si="484"/>
        <v>1</v>
      </c>
      <c r="AA6210" t="s">
        <v>193</v>
      </c>
      <c r="AB6210" t="s">
        <v>204</v>
      </c>
      <c r="AD6210" t="s">
        <v>109</v>
      </c>
      <c r="AE6210" t="s">
        <v>884</v>
      </c>
      <c r="AF6210">
        <v>2022</v>
      </c>
    </row>
    <row r="6211" spans="1:32" x14ac:dyDescent="0.25">
      <c r="A6211" t="s">
        <v>29</v>
      </c>
      <c r="B6211" t="s">
        <v>394</v>
      </c>
      <c r="C6211" t="s">
        <v>395</v>
      </c>
      <c r="D6211" t="s">
        <v>396</v>
      </c>
      <c r="E6211">
        <f>_xlfn.XLOOKUP(Table1[[#This Row],[Location]],'Location analysis'!A:A,'Location analysis'!B:B)</f>
        <v>40.416893999999999</v>
      </c>
      <c r="F6211">
        <f>_xlfn.XLOOKUP(Table1[[#This Row],[Location]],'Location analysis'!A:A,'Location analysis'!C:C)</f>
        <v>-74.420399000000003</v>
      </c>
      <c r="G6211" t="s">
        <v>463</v>
      </c>
      <c r="H6211" t="s">
        <v>34</v>
      </c>
      <c r="I6211">
        <v>15571444138</v>
      </c>
      <c r="J6211" t="s">
        <v>883</v>
      </c>
      <c r="K6211" t="s">
        <v>51</v>
      </c>
      <c r="L6211">
        <v>148</v>
      </c>
      <c r="M6211">
        <v>3</v>
      </c>
      <c r="N6211">
        <v>1</v>
      </c>
      <c r="O6211">
        <v>148</v>
      </c>
      <c r="P6211">
        <v>3</v>
      </c>
      <c r="Q6211">
        <v>1</v>
      </c>
      <c r="R6211">
        <v>3</v>
      </c>
      <c r="S6211">
        <v>3</v>
      </c>
      <c r="T6211" s="1">
        <v>44797</v>
      </c>
      <c r="U6211" t="str">
        <f t="shared" si="485"/>
        <v>Starbucks Refresher - Real Coconut Water</v>
      </c>
      <c r="V6211" t="str">
        <f t="shared" si="486"/>
        <v>Carbonated</v>
      </c>
      <c r="W6211" t="s">
        <v>34</v>
      </c>
      <c r="X6211" t="b">
        <f t="shared" ref="X6211:X6274" si="488">M6211=P6211</f>
        <v>1</v>
      </c>
      <c r="Y6211">
        <f t="shared" si="487"/>
        <v>3</v>
      </c>
      <c r="Z6211" s="2">
        <f t="shared" ref="Z6211:Z6274" si="489">Y6211/1.5</f>
        <v>2</v>
      </c>
      <c r="AA6211" t="s">
        <v>464</v>
      </c>
      <c r="AB6211" t="s">
        <v>465</v>
      </c>
      <c r="AD6211" t="s">
        <v>109</v>
      </c>
      <c r="AE6211" t="s">
        <v>884</v>
      </c>
      <c r="AF6211">
        <v>2022</v>
      </c>
    </row>
    <row r="6212" spans="1:32" x14ac:dyDescent="0.25">
      <c r="A6212" t="s">
        <v>29</v>
      </c>
      <c r="B6212" t="s">
        <v>394</v>
      </c>
      <c r="C6212" t="s">
        <v>395</v>
      </c>
      <c r="D6212" t="s">
        <v>396</v>
      </c>
      <c r="E6212">
        <f>_xlfn.XLOOKUP(Table1[[#This Row],[Location]],'Location analysis'!A:A,'Location analysis'!B:B)</f>
        <v>40.416893999999999</v>
      </c>
      <c r="F6212">
        <f>_xlfn.XLOOKUP(Table1[[#This Row],[Location]],'Location analysis'!A:A,'Location analysis'!C:C)</f>
        <v>-74.420399000000003</v>
      </c>
      <c r="G6212" t="s">
        <v>397</v>
      </c>
      <c r="H6212" t="s">
        <v>49</v>
      </c>
      <c r="I6212">
        <v>15571582950</v>
      </c>
      <c r="J6212" t="s">
        <v>883</v>
      </c>
      <c r="K6212" t="s">
        <v>36</v>
      </c>
      <c r="L6212">
        <v>146</v>
      </c>
      <c r="M6212">
        <v>3.5</v>
      </c>
      <c r="N6212">
        <v>1</v>
      </c>
      <c r="O6212">
        <v>146</v>
      </c>
      <c r="P6212">
        <v>3.5</v>
      </c>
      <c r="Q6212">
        <v>1</v>
      </c>
      <c r="R6212">
        <v>3.5</v>
      </c>
      <c r="S6212">
        <v>3.5</v>
      </c>
      <c r="T6212" s="1">
        <v>44797</v>
      </c>
      <c r="U6212" t="str">
        <f t="shared" si="485"/>
        <v>Starbucks Doubleshot Energy - Mocha</v>
      </c>
      <c r="V6212" t="str">
        <f t="shared" si="486"/>
        <v>Non Carbonated</v>
      </c>
      <c r="W6212" t="s">
        <v>49</v>
      </c>
      <c r="X6212" t="b">
        <f t="shared" si="488"/>
        <v>1</v>
      </c>
      <c r="Y6212">
        <f t="shared" si="487"/>
        <v>3.5</v>
      </c>
      <c r="Z6212" s="2">
        <f t="shared" si="489"/>
        <v>2.3333333333333335</v>
      </c>
      <c r="AA6212" t="s">
        <v>398</v>
      </c>
      <c r="AB6212" t="s">
        <v>399</v>
      </c>
      <c r="AD6212" t="s">
        <v>109</v>
      </c>
      <c r="AE6212" t="s">
        <v>884</v>
      </c>
      <c r="AF6212">
        <v>2022</v>
      </c>
    </row>
    <row r="6213" spans="1:32" x14ac:dyDescent="0.25">
      <c r="A6213" t="s">
        <v>29</v>
      </c>
      <c r="B6213" t="s">
        <v>394</v>
      </c>
      <c r="C6213" t="s">
        <v>395</v>
      </c>
      <c r="D6213" t="s">
        <v>396</v>
      </c>
      <c r="E6213">
        <f>_xlfn.XLOOKUP(Table1[[#This Row],[Location]],'Location analysis'!A:A,'Location analysis'!B:B)</f>
        <v>40.416893999999999</v>
      </c>
      <c r="F6213">
        <f>_xlfn.XLOOKUP(Table1[[#This Row],[Location]],'Location analysis'!A:A,'Location analysis'!C:C)</f>
        <v>-74.420399000000003</v>
      </c>
      <c r="G6213" t="s">
        <v>885</v>
      </c>
      <c r="H6213" t="s">
        <v>43</v>
      </c>
      <c r="I6213">
        <v>15571762664</v>
      </c>
      <c r="J6213" t="s">
        <v>883</v>
      </c>
      <c r="K6213" t="s">
        <v>51</v>
      </c>
      <c r="L6213">
        <v>122</v>
      </c>
      <c r="M6213">
        <v>2</v>
      </c>
      <c r="N6213">
        <v>1</v>
      </c>
      <c r="O6213">
        <v>122</v>
      </c>
      <c r="P6213">
        <v>2</v>
      </c>
      <c r="Q6213">
        <v>1</v>
      </c>
      <c r="R6213">
        <v>2</v>
      </c>
      <c r="S6213">
        <v>2</v>
      </c>
      <c r="T6213" s="1">
        <v>44797</v>
      </c>
      <c r="U6213" t="str">
        <f t="shared" si="485"/>
        <v>Lindens - Chocolate Chippers</v>
      </c>
      <c r="V6213" t="str">
        <f t="shared" si="486"/>
        <v>Food</v>
      </c>
      <c r="W6213" t="s">
        <v>43</v>
      </c>
      <c r="X6213" t="b">
        <f t="shared" si="488"/>
        <v>1</v>
      </c>
      <c r="Y6213">
        <f t="shared" si="487"/>
        <v>2</v>
      </c>
      <c r="Z6213" s="2">
        <f t="shared" si="489"/>
        <v>1.3333333333333333</v>
      </c>
      <c r="AA6213" t="s">
        <v>886</v>
      </c>
      <c r="AB6213" t="s">
        <v>887</v>
      </c>
      <c r="AD6213" t="s">
        <v>109</v>
      </c>
      <c r="AE6213" t="s">
        <v>884</v>
      </c>
      <c r="AF6213">
        <v>2022</v>
      </c>
    </row>
    <row r="6214" spans="1:32" x14ac:dyDescent="0.25">
      <c r="A6214" t="s">
        <v>29</v>
      </c>
      <c r="B6214" t="s">
        <v>394</v>
      </c>
      <c r="C6214" t="s">
        <v>395</v>
      </c>
      <c r="D6214" t="s">
        <v>396</v>
      </c>
      <c r="E6214">
        <f>_xlfn.XLOOKUP(Table1[[#This Row],[Location]],'Location analysis'!A:A,'Location analysis'!B:B)</f>
        <v>40.416893999999999</v>
      </c>
      <c r="F6214">
        <f>_xlfn.XLOOKUP(Table1[[#This Row],[Location]],'Location analysis'!A:A,'Location analysis'!C:C)</f>
        <v>-74.420399000000003</v>
      </c>
      <c r="G6214" t="s">
        <v>203</v>
      </c>
      <c r="H6214" t="s">
        <v>43</v>
      </c>
      <c r="I6214">
        <v>15572011453</v>
      </c>
      <c r="J6214" t="s">
        <v>883</v>
      </c>
      <c r="K6214" t="s">
        <v>51</v>
      </c>
      <c r="L6214">
   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c r="R6214">
        <v>1.5</v>
      </c>
      <c r="S6214">
        <v>1.5</v>
      </c>
      <c r="T6214" s="1">
        <v>44797</v>
      </c>
      <c r="U6214" t="str">
        <f t="shared" si="485"/>
        <v>CheezIt - White Cheddar</v>
      </c>
      <c r="V6214" t="str">
        <f t="shared" si="486"/>
        <v>Food</v>
      </c>
      <c r="W6214" t="s">
        <v>43</v>
      </c>
      <c r="X6214" t="b">
        <f t="shared" si="488"/>
        <v>1</v>
      </c>
      <c r="Y6214">
        <f t="shared" si="487"/>
        <v>1.5</v>
      </c>
      <c r="Z6214" s="2">
        <f t="shared" si="489"/>
        <v>1</v>
      </c>
      <c r="AA6214" t="s">
        <v>193</v>
      </c>
      <c r="AB6214" t="s">
        <v>204</v>
      </c>
      <c r="AD6214" t="s">
        <v>109</v>
      </c>
      <c r="AE6214" t="s">
        <v>884</v>
      </c>
      <c r="AF6214">
        <v>2022</v>
      </c>
    </row>
    <row r="6215" spans="1:32" x14ac:dyDescent="0.25">
      <c r="A6215" t="s">
        <v>29</v>
      </c>
      <c r="B6215" t="s">
        <v>394</v>
      </c>
      <c r="C6215" t="s">
        <v>395</v>
      </c>
      <c r="D6215" t="s">
        <v>396</v>
      </c>
      <c r="E6215">
        <f>_xlfn.XLOOKUP(Table1[[#This Row],[Location]],'Location analysis'!A:A,'Location analysis'!B:B)</f>
        <v>40.416893999999999</v>
      </c>
      <c r="F6215">
        <f>_xlfn.XLOOKUP(Table1[[#This Row],[Location]],'Location analysis'!A:A,'Location analysis'!C:C)</f>
        <v>-74.420399000000003</v>
      </c>
      <c r="G6215" t="s">
        <v>154</v>
      </c>
      <c r="H6215" t="s">
        <v>43</v>
      </c>
      <c r="I6215">
        <v>15572017565</v>
      </c>
      <c r="J6215" t="s">
        <v>883</v>
      </c>
      <c r="K6215" t="s">
        <v>51</v>
      </c>
      <c r="L6215">
        <v>110</v>
      </c>
      <c r="M6215">
        <v>1.5</v>
      </c>
      <c r="N6215">
        <v>1</v>
      </c>
      <c r="O6215">
        <v>110</v>
      </c>
      <c r="P6215">
        <v>1.5</v>
      </c>
      <c r="Q6215">
        <v>1</v>
      </c>
      <c r="R6215">
        <v>1.5</v>
      </c>
      <c r="S6215">
        <v>1.5</v>
      </c>
      <c r="T6215" s="1">
        <v>44797</v>
      </c>
      <c r="U6215" t="str">
        <f t="shared" si="485"/>
        <v>SunChips Multigrain - Harvest Cheddar</v>
      </c>
      <c r="V6215" t="str">
        <f t="shared" si="486"/>
        <v>Food</v>
      </c>
      <c r="W6215" t="s">
        <v>43</v>
      </c>
      <c r="X6215" t="b">
        <f t="shared" si="488"/>
        <v>1</v>
      </c>
      <c r="Y6215">
        <f t="shared" si="487"/>
        <v>1.5</v>
      </c>
      <c r="Z6215" s="2">
        <f t="shared" si="489"/>
        <v>1</v>
      </c>
      <c r="AA6215" t="s">
        <v>129</v>
      </c>
      <c r="AB6215" t="s">
        <v>155</v>
      </c>
      <c r="AD6215" t="s">
        <v>109</v>
      </c>
      <c r="AE6215" t="s">
        <v>884</v>
      </c>
      <c r="AF6215">
        <v>2022</v>
      </c>
    </row>
    <row r="6216" spans="1:32" x14ac:dyDescent="0.25">
      <c r="A6216" t="s">
        <v>29</v>
      </c>
      <c r="B6216" t="s">
        <v>394</v>
      </c>
      <c r="C6216" t="s">
        <v>395</v>
      </c>
      <c r="D6216" t="s">
        <v>396</v>
      </c>
      <c r="E6216">
        <f>_xlfn.XLOOKUP(Table1[[#This Row],[Location]],'Location analysis'!A:A,'Location analysis'!B:B)</f>
        <v>40.416893999999999</v>
      </c>
      <c r="F6216">
        <f>_xlfn.XLOOKUP(Table1[[#This Row],[Location]],'Location analysis'!A:A,'Location analysis'!C:C)</f>
        <v>-74.420399000000003</v>
      </c>
      <c r="G6216" t="s">
        <v>87</v>
      </c>
      <c r="H6216" t="s">
        <v>34</v>
      </c>
      <c r="I6216">
        <v>15572023215</v>
      </c>
      <c r="J6216" t="s">
        <v>883</v>
      </c>
      <c r="K6216" t="s">
        <v>51</v>
      </c>
      <c r="L6216">
        <v>142</v>
      </c>
      <c r="M6216">
        <v>1.5</v>
      </c>
      <c r="N6216">
        <v>1</v>
      </c>
      <c r="O6216">
        <v>142</v>
      </c>
      <c r="P6216">
        <v>1.5</v>
      </c>
      <c r="Q6216">
        <v>1</v>
      </c>
      <c r="R6216">
        <v>1.5</v>
      </c>
      <c r="S6216">
        <v>1.5</v>
      </c>
      <c r="T6216" s="1">
        <v>44797</v>
      </c>
      <c r="U6216" t="str">
        <f t="shared" si="485"/>
        <v>Spindrift - Sparkling Water  Lime</v>
      </c>
      <c r="V6216" t="str">
        <f t="shared" si="486"/>
        <v>Carbonated</v>
      </c>
      <c r="W6216" t="s">
        <v>34</v>
      </c>
      <c r="X6216" t="b">
        <f t="shared" si="488"/>
        <v>1</v>
      </c>
      <c r="Y6216">
        <f t="shared" si="487"/>
        <v>1.5</v>
      </c>
      <c r="Z6216" s="2">
        <f t="shared" si="489"/>
        <v>1</v>
      </c>
      <c r="AA6216" t="s">
        <v>89</v>
      </c>
      <c r="AB6216" t="s">
        <v>90</v>
      </c>
      <c r="AD6216" t="s">
        <v>109</v>
      </c>
      <c r="AE6216" t="s">
        <v>884</v>
      </c>
      <c r="AF6216">
        <v>2022</v>
      </c>
    </row>
    <row r="6217" spans="1:32" x14ac:dyDescent="0.25">
      <c r="A6217" t="s">
        <v>29</v>
      </c>
      <c r="B6217" t="s">
        <v>67</v>
      </c>
      <c r="C6217" t="s">
        <v>68</v>
      </c>
      <c r="D6217" t="s">
        <v>69</v>
      </c>
      <c r="E6217">
        <f>_xlfn.XLOOKUP(Table1[[#This Row],[Location]],'Location analysis'!A:A,'Location analysis'!B:B)</f>
        <v>40.435699999999997</v>
      </c>
      <c r="F6217">
        <f>_xlfn.XLOOKUP(Table1[[#This Row],[Location]],'Location analysis'!A:A,'Location analysis'!C:C)</f>
        <v>-74.125200000000007</v>
      </c>
      <c r="G6217" t="s">
        <v>100</v>
      </c>
      <c r="H6217" t="s">
        <v>43</v>
      </c>
      <c r="I6217">
        <v>15572031800</v>
      </c>
      <c r="J6217" t="s">
        <v>883</v>
      </c>
      <c r="K6217" t="s">
        <v>51</v>
      </c>
      <c r="L6217">
        <v>122</v>
      </c>
      <c r="M6217">
        <v>1.5</v>
      </c>
      <c r="N6217">
        <v>1</v>
      </c>
      <c r="O6217">
        <v>122</v>
      </c>
      <c r="P6217">
        <v>1.5</v>
      </c>
      <c r="Q6217">
        <v>1</v>
      </c>
      <c r="R6217">
        <v>1.5</v>
      </c>
      <c r="S6217">
        <v>1.5</v>
      </c>
      <c r="T6217" s="1">
        <v>44797</v>
      </c>
      <c r="U6217" t="str">
        <f t="shared" si="485"/>
        <v>Cheetos - Fleming Hot Crunchy</v>
      </c>
      <c r="V6217" t="str">
        <f t="shared" si="486"/>
        <v>Food</v>
      </c>
      <c r="W6217" t="s">
        <v>43</v>
      </c>
      <c r="X6217" t="b">
        <f t="shared" si="488"/>
        <v>1</v>
      </c>
      <c r="Y6217">
        <f t="shared" si="487"/>
        <v>1.5</v>
      </c>
      <c r="Z6217" s="2">
        <f t="shared" si="489"/>
        <v>1</v>
      </c>
      <c r="AA6217" t="s">
        <v>101</v>
      </c>
      <c r="AB6217" t="s">
        <v>102</v>
      </c>
      <c r="AD6217" t="s">
        <v>109</v>
      </c>
      <c r="AE6217" t="s">
        <v>884</v>
      </c>
      <c r="AF6217">
        <v>2022</v>
      </c>
    </row>
    <row r="6218" spans="1:32" x14ac:dyDescent="0.25">
      <c r="A6218" t="s">
        <v>29</v>
      </c>
      <c r="B6218" t="s">
        <v>67</v>
      </c>
      <c r="C6218" t="s">
        <v>68</v>
      </c>
      <c r="D6218" t="s">
        <v>69</v>
      </c>
      <c r="E6218">
        <f>_xlfn.XLOOKUP(Table1[[#This Row],[Location]],'Location analysis'!A:A,'Location analysis'!B:B)</f>
        <v>40.435699999999997</v>
      </c>
      <c r="F6218">
        <f>_xlfn.XLOOKUP(Table1[[#This Row],[Location]],'Location analysis'!A:A,'Location analysis'!C:C)</f>
        <v>-74.125200000000007</v>
      </c>
      <c r="G6218" t="s">
        <v>364</v>
      </c>
      <c r="H6218" t="s">
        <v>43</v>
      </c>
      <c r="I6218">
        <v>15572033238</v>
      </c>
      <c r="J6218" t="s">
        <v>883</v>
      </c>
      <c r="K6218" t="s">
        <v>51</v>
      </c>
      <c r="L6218">
        <v>114</v>
      </c>
      <c r="M6218">
        <v>1.5</v>
      </c>
      <c r="N6218">
        <v>1</v>
      </c>
      <c r="O6218">
        <v>114</v>
      </c>
      <c r="P6218">
        <v>1.5</v>
      </c>
      <c r="Q6218">
        <v>1</v>
      </c>
      <c r="R6218">
        <v>1.5</v>
      </c>
      <c r="S6218">
        <v>1.5</v>
      </c>
      <c r="T6218" s="1">
        <v>44797</v>
      </c>
      <c r="U6218" t="str">
        <f t="shared" si="485"/>
        <v>Cheetos Baked - Crunchy Cheese</v>
      </c>
      <c r="V6218" t="str">
        <f t="shared" si="486"/>
        <v>Food</v>
      </c>
      <c r="W6218" t="s">
        <v>43</v>
      </c>
      <c r="X6218" t="b">
        <f t="shared" si="488"/>
        <v>1</v>
      </c>
      <c r="Y6218">
        <f t="shared" si="487"/>
        <v>1.5</v>
      </c>
      <c r="Z6218" s="2">
        <f t="shared" si="489"/>
        <v>1</v>
      </c>
      <c r="AA6218" t="s">
        <v>121</v>
      </c>
      <c r="AB6218" t="s">
        <v>365</v>
      </c>
      <c r="AD6218" t="s">
        <v>109</v>
      </c>
      <c r="AE6218" t="s">
        <v>884</v>
      </c>
      <c r="AF6218">
        <v>2022</v>
      </c>
    </row>
    <row r="6219" spans="1:32" x14ac:dyDescent="0.25">
      <c r="A6219" t="s">
        <v>29</v>
      </c>
      <c r="B6219" t="s">
        <v>67</v>
      </c>
      <c r="C6219" t="s">
        <v>68</v>
      </c>
      <c r="D6219" t="s">
        <v>69</v>
      </c>
      <c r="E6219">
        <f>_xlfn.XLOOKUP(Table1[[#This Row],[Location]],'Location analysis'!A:A,'Location analysis'!B:B)</f>
        <v>40.435699999999997</v>
      </c>
      <c r="F6219">
        <f>_xlfn.XLOOKUP(Table1[[#This Row],[Location]],'Location analysis'!A:A,'Location analysis'!C:C)</f>
        <v>-74.125200000000007</v>
      </c>
      <c r="G6219" t="s">
        <v>329</v>
      </c>
      <c r="H6219" t="s">
        <v>49</v>
      </c>
      <c r="I6219">
        <v>15572062637</v>
      </c>
      <c r="J6219" t="s">
        <v>883</v>
      </c>
      <c r="K6219" t="s">
        <v>36</v>
      </c>
      <c r="L6219">
        <v>143</v>
      </c>
      <c r="M6219">
        <v>2.5</v>
      </c>
      <c r="N6219">
        <v>1</v>
      </c>
      <c r="O6219">
        <v>143</v>
      </c>
      <c r="P6219">
        <v>2.5</v>
      </c>
      <c r="Q6219">
        <v>1</v>
      </c>
      <c r="R6219">
        <v>2.5</v>
      </c>
      <c r="S6219">
        <v>4</v>
      </c>
      <c r="T6219" s="1">
        <v>44797</v>
      </c>
      <c r="U6219" t="str">
        <f t="shared" si="485"/>
        <v>Snapple Tea - Raspberry</v>
      </c>
      <c r="V6219" t="str">
        <f t="shared" si="486"/>
        <v>Non Carbonated</v>
      </c>
      <c r="W6219" t="s">
        <v>49</v>
      </c>
      <c r="X6219" t="b">
        <f t="shared" si="488"/>
        <v>1</v>
      </c>
      <c r="Y6219">
        <f t="shared" si="487"/>
        <v>2.5</v>
      </c>
      <c r="Z6219" s="2">
        <f t="shared" si="489"/>
        <v>1.6666666666666667</v>
      </c>
      <c r="AA6219" t="s">
        <v>330</v>
      </c>
      <c r="AB6219" t="s">
        <v>144</v>
      </c>
      <c r="AD6219" t="s">
        <v>109</v>
      </c>
      <c r="AE6219" t="s">
        <v>884</v>
      </c>
      <c r="AF6219">
        <v>2022</v>
      </c>
    </row>
    <row r="6220" spans="1:32" x14ac:dyDescent="0.25">
      <c r="A6220" t="s">
        <v>29</v>
      </c>
      <c r="B6220" t="s">
        <v>67</v>
      </c>
      <c r="C6220" t="s">
        <v>68</v>
      </c>
      <c r="D6220" t="s">
        <v>69</v>
      </c>
      <c r="E6220">
        <f>_xlfn.XLOOKUP(Table1[[#This Row],[Location]],'Location analysis'!A:A,'Location analysis'!B:B)</f>
        <v>40.435699999999997</v>
      </c>
      <c r="F6220">
        <f>_xlfn.XLOOKUP(Table1[[#This Row],[Location]],'Location analysis'!A:A,'Location analysis'!C:C)</f>
        <v>-74.125200000000007</v>
      </c>
      <c r="G6220" t="s">
        <v>290</v>
      </c>
      <c r="H6220" t="s">
        <v>43</v>
      </c>
      <c r="I6220">
        <v>15572062637</v>
      </c>
      <c r="J6220" t="s">
        <v>883</v>
      </c>
      <c r="K6220" t="s">
        <v>36</v>
      </c>
      <c r="L6220">
        <v>112</v>
      </c>
      <c r="M6220">
        <v>1.5</v>
      </c>
      <c r="N6220">
        <v>1</v>
      </c>
      <c r="O6220">
        <v>112</v>
      </c>
      <c r="P6220">
        <v>1.5</v>
      </c>
      <c r="Q6220">
        <v>1</v>
      </c>
      <c r="R6220">
        <v>1.5</v>
      </c>
      <c r="S6220">
        <v>4</v>
      </c>
      <c r="T6220" s="1">
        <v>44797</v>
      </c>
      <c r="U6220" t="str">
        <f t="shared" si="485"/>
        <v>Doritos Famin Hot Nacho</v>
      </c>
      <c r="V6220" t="str">
        <f t="shared" si="486"/>
        <v>Food</v>
      </c>
      <c r="W6220" t="s">
        <v>43</v>
      </c>
      <c r="X6220" t="b">
        <f t="shared" si="488"/>
        <v>1</v>
      </c>
      <c r="Y6220">
        <f t="shared" si="487"/>
        <v>1.5</v>
      </c>
      <c r="Z6220" s="2">
        <f t="shared" si="489"/>
        <v>1</v>
      </c>
      <c r="AA6220" t="s">
        <v>290</v>
      </c>
      <c r="AD6220" t="s">
        <v>109</v>
      </c>
      <c r="AE6220" t="s">
        <v>884</v>
      </c>
      <c r="AF6220">
        <v>2022</v>
      </c>
    </row>
    <row r="6221" spans="1:32" x14ac:dyDescent="0.25">
      <c r="A6221" t="s">
        <v>29</v>
      </c>
      <c r="B6221" t="s">
        <v>67</v>
      </c>
      <c r="C6221" t="s">
        <v>68</v>
      </c>
      <c r="D6221" t="s">
        <v>69</v>
      </c>
      <c r="E6221">
        <f>_xlfn.XLOOKUP(Table1[[#This Row],[Location]],'Location analysis'!A:A,'Location analysis'!B:B)</f>
        <v>40.435699999999997</v>
      </c>
      <c r="F6221">
        <f>_xlfn.XLOOKUP(Table1[[#This Row],[Location]],'Location analysis'!A:A,'Location analysis'!C:C)</f>
        <v>-74.125200000000007</v>
      </c>
      <c r="G6221" t="s">
        <v>259</v>
      </c>
      <c r="H6221" t="s">
        <v>34</v>
      </c>
      <c r="I6221">
        <v>15572127491</v>
      </c>
      <c r="J6221" t="s">
        <v>883</v>
      </c>
      <c r="K6221" t="s">
        <v>51</v>
      </c>
      <c r="L6221">
        <v>140</v>
      </c>
      <c r="M6221">
        <v>1.5</v>
      </c>
      <c r="N6221">
        <v>1</v>
      </c>
      <c r="O6221">
        <v>140</v>
      </c>
      <c r="P6221">
        <v>1.5</v>
      </c>
      <c r="Q6221">
        <v>1</v>
      </c>
      <c r="R6221">
        <v>1.5</v>
      </c>
      <c r="S6221">
        <v>1.5</v>
      </c>
      <c r="T6221" s="1">
        <v>44797</v>
      </c>
      <c r="U6221" t="str">
        <f t="shared" si="485"/>
        <v>Sunkist Soda - Orange</v>
      </c>
      <c r="V6221" t="str">
        <f t="shared" si="486"/>
        <v>Carbonated</v>
      </c>
      <c r="W6221" t="s">
        <v>34</v>
      </c>
      <c r="X6221" t="b">
        <f t="shared" si="488"/>
        <v>1</v>
      </c>
      <c r="Y6221">
        <f t="shared" si="487"/>
        <v>1.5</v>
      </c>
      <c r="Z6221" s="2">
        <f t="shared" si="489"/>
        <v>1</v>
      </c>
      <c r="AA6221" t="s">
        <v>260</v>
      </c>
      <c r="AB6221" t="s">
        <v>261</v>
      </c>
      <c r="AD6221" t="s">
        <v>109</v>
      </c>
      <c r="AE6221" t="s">
        <v>884</v>
      </c>
      <c r="AF6221">
        <v>2022</v>
      </c>
    </row>
    <row r="6222" spans="1:32" x14ac:dyDescent="0.25">
      <c r="A6222" t="s">
        <v>29</v>
      </c>
      <c r="B6222" t="s">
        <v>67</v>
      </c>
      <c r="C6222" t="s">
        <v>68</v>
      </c>
      <c r="D6222" t="s">
        <v>69</v>
      </c>
      <c r="E6222">
        <f>_xlfn.XLOOKUP(Table1[[#This Row],[Location]],'Location analysis'!A:A,'Location analysis'!B:B)</f>
        <v>40.435699999999997</v>
      </c>
      <c r="F6222">
        <f>_xlfn.XLOOKUP(Table1[[#This Row],[Location]],'Location analysis'!A:A,'Location analysis'!C:C)</f>
        <v>-74.125200000000007</v>
      </c>
      <c r="G6222" t="s">
        <v>185</v>
      </c>
      <c r="H6222" t="s">
        <v>34</v>
      </c>
      <c r="I6222">
        <v>15572146165</v>
      </c>
      <c r="J6222" t="s">
        <v>883</v>
      </c>
      <c r="K6222" t="s">
        <v>51</v>
      </c>
      <c r="L6222">
        <v>148</v>
      </c>
      <c r="M6222">
        <v>3.5</v>
      </c>
      <c r="N6222">
        <v>1</v>
      </c>
      <c r="O6222">
        <v>148</v>
      </c>
      <c r="P6222">
        <v>3.5</v>
      </c>
      <c r="Q6222">
        <v>1</v>
      </c>
      <c r="R6222">
        <v>3.5</v>
      </c>
      <c r="S6222">
        <v>3.5</v>
      </c>
      <c r="T6222" s="1">
        <v>44797</v>
      </c>
      <c r="U6222" t="str">
        <f t="shared" si="485"/>
        <v>Red Bull - Original</v>
      </c>
      <c r="V6222" t="str">
        <f t="shared" si="486"/>
        <v>Carbonated</v>
      </c>
      <c r="W6222" t="s">
        <v>34</v>
      </c>
      <c r="X6222" t="b">
        <f t="shared" si="488"/>
        <v>1</v>
      </c>
      <c r="Y6222">
        <f t="shared" si="487"/>
        <v>3.5</v>
      </c>
      <c r="Z6222" s="2">
        <f t="shared" si="489"/>
        <v>2.3333333333333335</v>
      </c>
      <c r="AA6222" t="s">
        <v>37</v>
      </c>
      <c r="AB6222" t="s">
        <v>150</v>
      </c>
      <c r="AD6222" t="s">
        <v>109</v>
      </c>
      <c r="AE6222" t="s">
        <v>884</v>
      </c>
      <c r="AF6222">
        <v>2022</v>
      </c>
    </row>
    <row r="6223" spans="1:32" x14ac:dyDescent="0.25">
      <c r="A6223" t="s">
        <v>29</v>
      </c>
      <c r="B6223" t="s">
        <v>67</v>
      </c>
      <c r="C6223" t="s">
        <v>68</v>
      </c>
      <c r="D6223" t="s">
        <v>69</v>
      </c>
      <c r="E6223">
        <f>_xlfn.XLOOKUP(Table1[[#This Row],[Location]],'Location analysis'!A:A,'Location analysis'!B:B)</f>
        <v>40.435699999999997</v>
      </c>
      <c r="F6223">
        <f>_xlfn.XLOOKUP(Table1[[#This Row],[Location]],'Location analysis'!A:A,'Location analysis'!C:C)</f>
        <v>-74.125200000000007</v>
      </c>
      <c r="G6223" t="s">
        <v>414</v>
      </c>
      <c r="H6223" t="s">
        <v>43</v>
      </c>
      <c r="I6223">
        <v>15572148592</v>
      </c>
      <c r="J6223" t="s">
        <v>883</v>
      </c>
      <c r="K6223" t="s">
        <v>51</v>
      </c>
      <c r="L6223">
        <v>110</v>
      </c>
      <c r="M6223">
        <v>1.5</v>
      </c>
      <c r="N6223">
        <v>1</v>
      </c>
      <c r="O6223">
        <v>110</v>
      </c>
      <c r="P6223">
        <v>1.5</v>
      </c>
      <c r="Q6223">
        <v>1</v>
      </c>
      <c r="R6223">
        <v>1.5</v>
      </c>
      <c r="S6223">
        <v>1.5</v>
      </c>
      <c r="T6223" s="1">
        <v>44797</v>
      </c>
      <c r="U6223" t="str">
        <f t="shared" si="485"/>
        <v>Lays - Classic</v>
      </c>
      <c r="V6223" t="str">
        <f t="shared" si="486"/>
        <v>Food</v>
      </c>
      <c r="W6223" t="s">
        <v>43</v>
      </c>
      <c r="X6223" t="b">
        <f t="shared" si="488"/>
        <v>1</v>
      </c>
      <c r="Y6223">
        <f t="shared" si="487"/>
        <v>1.5</v>
      </c>
      <c r="Z6223" s="2">
        <f t="shared" si="489"/>
        <v>1</v>
      </c>
      <c r="AA6223" t="s">
        <v>415</v>
      </c>
      <c r="AB6223" t="s">
        <v>416</v>
      </c>
      <c r="AD6223" t="s">
        <v>109</v>
      </c>
      <c r="AE6223" t="s">
        <v>884</v>
      </c>
      <c r="AF6223">
        <v>2022</v>
      </c>
    </row>
    <row r="6224" spans="1:32" x14ac:dyDescent="0.25">
      <c r="A6224" t="s">
        <v>29</v>
      </c>
      <c r="B6224" t="s">
        <v>394</v>
      </c>
      <c r="C6224" t="s">
        <v>395</v>
      </c>
      <c r="D6224" t="s">
        <v>396</v>
      </c>
      <c r="E6224">
        <f>_xlfn.XLOOKUP(Table1[[#This Row],[Location]],'Location analysis'!A:A,'Location analysis'!B:B)</f>
        <v>40.416893999999999</v>
      </c>
      <c r="F6224">
        <f>_xlfn.XLOOKUP(Table1[[#This Row],[Location]],'Location analysis'!A:A,'Location analysis'!C:C)</f>
        <v>-74.420399000000003</v>
      </c>
      <c r="G6224" t="s">
        <v>463</v>
      </c>
      <c r="H6224" t="s">
        <v>34</v>
      </c>
      <c r="I6224">
        <v>15572251813</v>
      </c>
      <c r="J6224" t="s">
        <v>883</v>
      </c>
      <c r="K6224" t="s">
        <v>51</v>
      </c>
      <c r="L6224">
        <v>148</v>
      </c>
      <c r="M6224">
        <v>3</v>
      </c>
      <c r="N6224">
        <v>1</v>
      </c>
      <c r="O6224">
        <v>148</v>
      </c>
      <c r="P6224">
        <v>3</v>
      </c>
      <c r="Q6224">
        <v>1</v>
      </c>
      <c r="R6224">
        <v>3</v>
      </c>
      <c r="S6224">
        <v>3</v>
      </c>
      <c r="T6224" s="1">
        <v>44797</v>
      </c>
      <c r="U6224" t="str">
        <f t="shared" si="485"/>
        <v>Starbucks Refresher - Real Coconut Water</v>
      </c>
      <c r="V6224" t="str">
        <f t="shared" si="486"/>
        <v>Carbonated</v>
      </c>
      <c r="W6224" t="s">
        <v>34</v>
      </c>
      <c r="X6224" t="b">
        <f t="shared" si="488"/>
        <v>1</v>
      </c>
      <c r="Y6224">
        <f t="shared" si="487"/>
        <v>3</v>
      </c>
      <c r="Z6224" s="2">
        <f t="shared" si="489"/>
        <v>2</v>
      </c>
      <c r="AA6224" t="s">
        <v>464</v>
      </c>
      <c r="AB6224" t="s">
        <v>465</v>
      </c>
      <c r="AD6224" t="s">
        <v>109</v>
      </c>
      <c r="AE6224" t="s">
        <v>884</v>
      </c>
      <c r="AF6224">
        <v>2022</v>
      </c>
    </row>
    <row r="6225" spans="1:32" x14ac:dyDescent="0.25">
      <c r="A6225" t="s">
        <v>29</v>
      </c>
      <c r="B6225" t="s">
        <v>394</v>
      </c>
      <c r="C6225" t="s">
        <v>395</v>
      </c>
      <c r="D6225" t="s">
        <v>396</v>
      </c>
      <c r="E6225">
        <f>_xlfn.XLOOKUP(Table1[[#This Row],[Location]],'Location analysis'!A:A,'Location analysis'!B:B)</f>
        <v>40.416893999999999</v>
      </c>
      <c r="F6225">
        <f>_xlfn.XLOOKUP(Table1[[#This Row],[Location]],'Location analysis'!A:A,'Location analysis'!C:C)</f>
        <v>-74.420399000000003</v>
      </c>
      <c r="G6225" t="s">
        <v>579</v>
      </c>
      <c r="H6225" t="s">
        <v>43</v>
      </c>
      <c r="I6225">
        <v>15572261004</v>
      </c>
      <c r="J6225" t="s">
        <v>883</v>
      </c>
      <c r="K6225" t="s">
        <v>51</v>
      </c>
      <c r="L6225">
        <v>132</v>
      </c>
      <c r="M6225">
        <v>2</v>
      </c>
      <c r="N6225">
        <v>1</v>
      </c>
      <c r="O6225">
        <v>132</v>
      </c>
      <c r="P6225">
        <v>2</v>
      </c>
      <c r="Q6225">
        <v>1</v>
      </c>
      <c r="R6225">
        <v>2</v>
      </c>
      <c r="S6225">
        <v>2</v>
      </c>
      <c r="T6225" s="1">
        <v>44797</v>
      </c>
      <c r="U6225" t="str">
        <f t="shared" si="485"/>
        <v>Keep Healthy - Chocolate Fudge</v>
      </c>
      <c r="V6225" t="str">
        <f t="shared" si="486"/>
        <v>Food</v>
      </c>
      <c r="W6225" t="s">
        <v>43</v>
      </c>
      <c r="X6225" t="b">
        <f t="shared" si="488"/>
        <v>1</v>
      </c>
      <c r="Y6225">
        <f t="shared" si="487"/>
        <v>2</v>
      </c>
      <c r="Z6225" s="2">
        <f t="shared" si="489"/>
        <v>1.3333333333333333</v>
      </c>
      <c r="AA6225" t="s">
        <v>580</v>
      </c>
      <c r="AB6225" t="s">
        <v>581</v>
      </c>
      <c r="AD6225" t="s">
        <v>109</v>
      </c>
      <c r="AE6225" t="s">
        <v>884</v>
      </c>
      <c r="AF6225">
        <v>2022</v>
      </c>
    </row>
    <row r="6226" spans="1:32" x14ac:dyDescent="0.25">
      <c r="A6226" t="s">
        <v>29</v>
      </c>
      <c r="B6226" t="s">
        <v>394</v>
      </c>
      <c r="C6226" t="s">
        <v>395</v>
      </c>
      <c r="D6226" t="s">
        <v>396</v>
      </c>
      <c r="E6226">
        <f>_xlfn.XLOOKUP(Table1[[#This Row],[Location]],'Location analysis'!A:A,'Location analysis'!B:B)</f>
        <v>40.416893999999999</v>
      </c>
      <c r="F6226">
        <f>_xlfn.XLOOKUP(Table1[[#This Row],[Location]],'Location analysis'!A:A,'Location analysis'!C:C)</f>
        <v>-74.420399000000003</v>
      </c>
      <c r="G6226" t="s">
        <v>93</v>
      </c>
      <c r="H6226" t="s">
        <v>43</v>
      </c>
      <c r="I6226">
        <v>15572275293</v>
      </c>
      <c r="J6226" t="s">
        <v>883</v>
      </c>
      <c r="K6226" t="s">
        <v>36</v>
      </c>
      <c r="L6226">
        <v>111</v>
      </c>
      <c r="M6226">
        <v>1.5</v>
      </c>
      <c r="N6226">
        <v>1</v>
      </c>
      <c r="O6226">
        <v>111</v>
      </c>
      <c r="P6226">
        <v>1.5</v>
      </c>
      <c r="Q6226">
        <v>1</v>
      </c>
      <c r="R6226">
        <v>1.5</v>
      </c>
      <c r="S6226">
        <v>1.5</v>
      </c>
      <c r="T6226" s="1">
        <v>44797</v>
      </c>
      <c r="U6226" t="str">
        <f t="shared" si="485"/>
        <v>Miss Vickie's Potato Chip - Sea Salt Original</v>
      </c>
      <c r="V6226" t="str">
        <f t="shared" si="486"/>
        <v>Food</v>
      </c>
      <c r="W6226" t="s">
        <v>43</v>
      </c>
      <c r="X6226" t="b">
        <f t="shared" si="488"/>
        <v>1</v>
      </c>
      <c r="Y6226">
        <f t="shared" si="487"/>
        <v>1.5</v>
      </c>
      <c r="Z6226" s="2">
        <f t="shared" si="489"/>
        <v>1</v>
      </c>
      <c r="AA6226" t="s">
        <v>58</v>
      </c>
      <c r="AB6226" t="s">
        <v>94</v>
      </c>
      <c r="AD6226" t="s">
        <v>109</v>
      </c>
      <c r="AE6226" t="s">
        <v>884</v>
      </c>
      <c r="AF6226">
        <v>2022</v>
      </c>
    </row>
    <row r="6227" spans="1:32" x14ac:dyDescent="0.25">
      <c r="A6227" t="s">
        <v>29</v>
      </c>
      <c r="B6227" t="s">
        <v>394</v>
      </c>
      <c r="C6227" t="s">
        <v>395</v>
      </c>
      <c r="D6227" t="s">
        <v>396</v>
      </c>
      <c r="E6227">
        <f>_xlfn.XLOOKUP(Table1[[#This Row],[Location]],'Location analysis'!A:A,'Location analysis'!B:B)</f>
        <v>40.416893999999999</v>
      </c>
      <c r="F6227">
        <f>_xlfn.XLOOKUP(Table1[[#This Row],[Location]],'Location analysis'!A:A,'Location analysis'!C:C)</f>
        <v>-74.420399000000003</v>
      </c>
      <c r="G6227" t="s">
        <v>733</v>
      </c>
      <c r="H6227" t="s">
        <v>43</v>
      </c>
      <c r="I6227">
        <v>15572426036</v>
      </c>
      <c r="J6227" t="s">
        <v>883</v>
      </c>
      <c r="K6227" t="s">
        <v>36</v>
      </c>
      <c r="L6227">
        <v>165</v>
      </c>
      <c r="M6227">
        <v>3</v>
      </c>
      <c r="N6227">
        <v>1</v>
      </c>
      <c r="O6227">
        <v>165</v>
      </c>
      <c r="P6227">
        <v>3</v>
      </c>
      <c r="Q6227">
        <v>1</v>
      </c>
      <c r="R6227">
        <v>3</v>
      </c>
      <c r="S6227">
        <v>3</v>
      </c>
      <c r="T6227" s="1">
        <v>44797</v>
      </c>
      <c r="U6227" t="str">
        <f t="shared" si="485"/>
        <v>Pringles - Sour Cream &amp; Onion</v>
      </c>
      <c r="V6227" t="str">
        <f t="shared" si="486"/>
        <v>Food</v>
      </c>
      <c r="W6227" t="s">
        <v>43</v>
      </c>
      <c r="X6227" t="b">
        <f t="shared" si="488"/>
        <v>1</v>
      </c>
      <c r="Y6227">
        <f t="shared" si="487"/>
        <v>3</v>
      </c>
      <c r="Z6227" s="2">
        <f t="shared" si="489"/>
        <v>2</v>
      </c>
      <c r="AA6227" t="s">
        <v>728</v>
      </c>
      <c r="AB6227" t="s">
        <v>726</v>
      </c>
      <c r="AD6227" t="s">
        <v>109</v>
      </c>
      <c r="AE6227" t="s">
        <v>884</v>
      </c>
      <c r="AF6227">
        <v>2022</v>
      </c>
    </row>
    <row r="6228" spans="1:32" x14ac:dyDescent="0.25">
      <c r="A6228" t="s">
        <v>29</v>
      </c>
      <c r="B6228" t="s">
        <v>394</v>
      </c>
      <c r="C6228" t="s">
        <v>395</v>
      </c>
      <c r="D6228" t="s">
        <v>396</v>
      </c>
      <c r="E6228">
        <f>_xlfn.XLOOKUP(Table1[[#This Row],[Location]],'Location analysis'!A:A,'Location analysis'!B:B)</f>
        <v>40.416893999999999</v>
      </c>
      <c r="F6228">
        <f>_xlfn.XLOOKUP(Table1[[#This Row],[Location]],'Location analysis'!A:A,'Location analysis'!C:C)</f>
        <v>-74.420399000000003</v>
      </c>
      <c r="G6228" t="s">
        <v>397</v>
      </c>
      <c r="H6228" t="s">
        <v>49</v>
      </c>
      <c r="I6228">
        <v>15572517849</v>
      </c>
      <c r="J6228" t="s">
        <v>883</v>
      </c>
      <c r="K6228" t="s">
        <v>36</v>
      </c>
      <c r="L6228">
        <v>146</v>
      </c>
      <c r="M6228">
        <v>3.5</v>
      </c>
      <c r="N6228">
        <v>1</v>
      </c>
      <c r="O6228">
        <v>146</v>
      </c>
      <c r="P6228">
        <v>3.5</v>
      </c>
      <c r="Q6228">
        <v>1</v>
      </c>
      <c r="R6228">
        <v>3.5</v>
      </c>
      <c r="S6228">
        <v>3.5</v>
      </c>
      <c r="T6228" s="1">
        <v>44797</v>
      </c>
      <c r="U6228" t="str">
        <f t="shared" si="485"/>
        <v>Starbucks Doubleshot Energy - Mocha</v>
      </c>
      <c r="V6228" t="str">
        <f t="shared" si="486"/>
        <v>Non Carbonated</v>
      </c>
      <c r="W6228" t="s">
        <v>49</v>
      </c>
      <c r="X6228" t="b">
        <f t="shared" si="488"/>
        <v>1</v>
      </c>
      <c r="Y6228">
        <f t="shared" si="487"/>
        <v>3.5</v>
      </c>
      <c r="Z6228" s="2">
        <f t="shared" si="489"/>
        <v>2.3333333333333335</v>
      </c>
      <c r="AA6228" t="s">
        <v>398</v>
      </c>
      <c r="AB6228" t="s">
        <v>399</v>
      </c>
      <c r="AD6228" t="s">
        <v>109</v>
      </c>
      <c r="AE6228" t="s">
        <v>884</v>
      </c>
      <c r="AF6228">
        <v>2022</v>
      </c>
    </row>
    <row r="6229" spans="1:32" x14ac:dyDescent="0.25">
      <c r="A6229" t="s">
        <v>29</v>
      </c>
      <c r="B6229" t="s">
        <v>394</v>
      </c>
      <c r="C6229" t="s">
        <v>395</v>
      </c>
      <c r="D6229" t="s">
        <v>396</v>
      </c>
      <c r="E6229">
        <f>_xlfn.XLOOKUP(Table1[[#This Row],[Location]],'Location analysis'!A:A,'Location analysis'!B:B)</f>
        <v>40.416893999999999</v>
      </c>
      <c r="F6229">
        <f>_xlfn.XLOOKUP(Table1[[#This Row],[Location]],'Location analysis'!A:A,'Location analysis'!C:C)</f>
        <v>-74.420399000000003</v>
      </c>
      <c r="G6229" t="s">
        <v>397</v>
      </c>
      <c r="H6229" t="s">
        <v>49</v>
      </c>
      <c r="I6229">
        <v>15572524744</v>
      </c>
      <c r="J6229" t="s">
        <v>883</v>
      </c>
      <c r="K6229" t="s">
        <v>36</v>
      </c>
      <c r="L6229">
        <v>146</v>
      </c>
      <c r="M6229">
        <v>3.5</v>
      </c>
      <c r="N6229">
        <v>1</v>
      </c>
      <c r="O6229">
        <v>146</v>
      </c>
      <c r="P6229">
        <v>3.5</v>
      </c>
      <c r="Q6229">
        <v>1</v>
      </c>
      <c r="R6229">
        <v>3.5</v>
      </c>
      <c r="S6229">
        <v>3.5</v>
      </c>
      <c r="T6229" s="1">
        <v>44797</v>
      </c>
      <c r="U6229" t="str">
        <f t="shared" si="485"/>
        <v>Starbucks Doubleshot Energy - Mocha</v>
      </c>
      <c r="V6229" t="str">
        <f t="shared" si="486"/>
        <v>Non Carbonated</v>
      </c>
      <c r="W6229" t="s">
        <v>49</v>
      </c>
      <c r="X6229" t="b">
        <f t="shared" si="488"/>
        <v>1</v>
      </c>
      <c r="Y6229">
        <f t="shared" si="487"/>
        <v>3.5</v>
      </c>
      <c r="Z6229" s="2">
        <f t="shared" si="489"/>
        <v>2.3333333333333335</v>
      </c>
      <c r="AA6229" t="s">
        <v>398</v>
      </c>
      <c r="AB6229" t="s">
        <v>399</v>
      </c>
      <c r="AD6229" t="s">
        <v>109</v>
      </c>
      <c r="AE6229" t="s">
        <v>884</v>
      </c>
      <c r="AF6229">
        <v>2022</v>
      </c>
    </row>
    <row r="6230" spans="1:32" x14ac:dyDescent="0.25">
      <c r="A6230" t="s">
        <v>29</v>
      </c>
      <c r="B6230" t="s">
        <v>394</v>
      </c>
      <c r="C6230" t="s">
        <v>395</v>
      </c>
      <c r="D6230" t="s">
        <v>396</v>
      </c>
      <c r="E6230">
        <f>_xlfn.XLOOKUP(Table1[[#This Row],[Location]],'Location analysis'!A:A,'Location analysis'!B:B)</f>
        <v>40.416893999999999</v>
      </c>
      <c r="F6230">
        <f>_xlfn.XLOOKUP(Table1[[#This Row],[Location]],'Location analysis'!A:A,'Location analysis'!C:C)</f>
        <v>-74.420399000000003</v>
      </c>
      <c r="G6230" t="s">
        <v>664</v>
      </c>
      <c r="H6230" t="s">
        <v>49</v>
      </c>
      <c r="I6230">
        <v>15572604035</v>
      </c>
      <c r="J6230" t="s">
        <v>883</v>
      </c>
      <c r="K6230" t="s">
        <v>36</v>
      </c>
      <c r="L6230">
        <v>143</v>
      </c>
      <c r="M6230">
        <v>2.75</v>
      </c>
      <c r="N6230">
        <v>1</v>
      </c>
      <c r="O6230">
        <v>143</v>
      </c>
      <c r="P6230">
        <v>2.75</v>
      </c>
      <c r="Q6230">
        <v>1</v>
      </c>
      <c r="R6230">
        <v>2.75</v>
      </c>
      <c r="S6230">
        <v>2.75</v>
      </c>
      <c r="T6230" s="1">
        <v>44797</v>
      </c>
      <c r="U6230" t="str">
        <f t="shared" si="485"/>
        <v>BodyArmor  LYTE - Blueberry Pomegranate</v>
      </c>
      <c r="V6230" t="str">
        <f t="shared" si="486"/>
        <v>Non Carbonated</v>
      </c>
      <c r="W6230" t="s">
        <v>49</v>
      </c>
      <c r="X6230" t="b">
        <f t="shared" si="488"/>
        <v>1</v>
      </c>
      <c r="Y6230">
        <f t="shared" si="487"/>
        <v>2.75</v>
      </c>
      <c r="Z6230" s="2">
        <f t="shared" si="489"/>
        <v>1.8333333333333333</v>
      </c>
      <c r="AA6230" t="s">
        <v>665</v>
      </c>
      <c r="AB6230" t="s">
        <v>666</v>
      </c>
      <c r="AD6230" t="s">
        <v>109</v>
      </c>
      <c r="AE6230" t="s">
        <v>884</v>
      </c>
      <c r="AF6230">
        <v>2022</v>
      </c>
    </row>
    <row r="6231" spans="1:32" x14ac:dyDescent="0.25">
      <c r="A6231" t="s">
        <v>29</v>
      </c>
      <c r="B6231" t="s">
        <v>394</v>
      </c>
      <c r="C6231" t="s">
        <v>395</v>
      </c>
      <c r="D6231" t="s">
        <v>396</v>
      </c>
      <c r="E6231">
        <f>_xlfn.XLOOKUP(Table1[[#This Row],[Location]],'Location analysis'!A:A,'Location analysis'!B:B)</f>
        <v>40.416893999999999</v>
      </c>
      <c r="F6231">
        <f>_xlfn.XLOOKUP(Table1[[#This Row],[Location]],'Location analysis'!A:A,'Location analysis'!C:C)</f>
        <v>-74.420399000000003</v>
      </c>
      <c r="G6231" t="s">
        <v>182</v>
      </c>
      <c r="H6231" t="s">
        <v>34</v>
      </c>
      <c r="I6231">
        <v>15572674499</v>
      </c>
      <c r="J6231" t="s">
        <v>883</v>
      </c>
      <c r="K6231" t="s">
        <v>36</v>
      </c>
      <c r="L6231">
        <v>141</v>
      </c>
      <c r="M6231">
        <v>2</v>
      </c>
      <c r="N6231">
        <v>1</v>
      </c>
      <c r="O6231">
        <v>141</v>
      </c>
      <c r="P6231">
        <v>2</v>
      </c>
      <c r="Q6231">
        <v>1</v>
      </c>
      <c r="R6231">
        <v>2</v>
      </c>
      <c r="S6231">
        <v>2</v>
      </c>
      <c r="T6231" s="1">
        <v>44797</v>
      </c>
      <c r="U6231" t="str">
        <f t="shared" si="485"/>
        <v>Coca Cola - Zero Sugar</v>
      </c>
      <c r="V6231" t="str">
        <f t="shared" si="486"/>
        <v>Carbonated</v>
      </c>
      <c r="W6231" t="s">
        <v>34</v>
      </c>
      <c r="X6231" t="b">
        <f t="shared" si="488"/>
        <v>1</v>
      </c>
      <c r="Y6231">
        <f t="shared" si="487"/>
        <v>2</v>
      </c>
      <c r="Z6231" s="2">
        <f t="shared" si="489"/>
        <v>1.3333333333333333</v>
      </c>
      <c r="AA6231" t="s">
        <v>183</v>
      </c>
      <c r="AB6231" t="s">
        <v>184</v>
      </c>
      <c r="AD6231" t="s">
        <v>109</v>
      </c>
      <c r="AE6231" t="s">
        <v>884</v>
      </c>
      <c r="AF6231">
        <v>2022</v>
      </c>
    </row>
    <row r="6232" spans="1:32" x14ac:dyDescent="0.25">
      <c r="A6232" t="s">
        <v>29</v>
      </c>
      <c r="B6232" t="s">
        <v>67</v>
      </c>
      <c r="C6232" t="s">
        <v>68</v>
      </c>
      <c r="D6232" t="s">
        <v>69</v>
      </c>
      <c r="E6232">
        <f>_xlfn.XLOOKUP(Table1[[#This Row],[Location]],'Location analysis'!A:A,'Location analysis'!B:B)</f>
        <v>40.435699999999997</v>
      </c>
      <c r="F6232">
        <f>_xlfn.XLOOKUP(Table1[[#This Row],[Location]],'Location analysis'!A:A,'Location analysis'!C:C)</f>
        <v>-74.125200000000007</v>
      </c>
      <c r="G6232" t="s">
        <v>70</v>
      </c>
      <c r="H6232" t="s">
        <v>34</v>
      </c>
      <c r="I6232">
        <v>15573106945</v>
      </c>
      <c r="J6232" t="s">
        <v>883</v>
      </c>
      <c r="K6232" t="s">
        <v>36</v>
      </c>
      <c r="L6232">
        <v>146</v>
      </c>
      <c r="M6232">
        <v>3</v>
      </c>
      <c r="N6232">
        <v>1</v>
      </c>
      <c r="O6232">
        <v>146</v>
      </c>
      <c r="P6232">
        <v>3</v>
      </c>
      <c r="Q6232">
        <v>1</v>
      </c>
      <c r="R6232">
        <v>3</v>
      </c>
      <c r="S6232">
        <v>3</v>
      </c>
      <c r="T6232" s="1">
        <v>44797</v>
      </c>
      <c r="U6232" t="str">
        <f t="shared" si="485"/>
        <v>Monster Energy Original</v>
      </c>
      <c r="V6232" t="str">
        <f t="shared" si="486"/>
        <v>Carbonated</v>
      </c>
      <c r="W6232" t="s">
        <v>34</v>
      </c>
      <c r="X6232" t="b">
        <f t="shared" si="488"/>
        <v>1</v>
      </c>
      <c r="Y6232">
        <f t="shared" si="487"/>
        <v>3</v>
      </c>
      <c r="Z6232" s="2">
        <f t="shared" si="489"/>
        <v>2</v>
      </c>
      <c r="AA6232" t="s">
        <v>70</v>
      </c>
      <c r="AD6232" t="s">
        <v>109</v>
      </c>
      <c r="AE6232" t="s">
        <v>884</v>
      </c>
      <c r="AF6232">
        <v>2022</v>
      </c>
    </row>
    <row r="6233" spans="1:32" x14ac:dyDescent="0.25">
      <c r="A6233" t="s">
        <v>29</v>
      </c>
      <c r="B6233" t="s">
        <v>67</v>
      </c>
      <c r="C6233" t="s">
        <v>68</v>
      </c>
      <c r="D6233" t="s">
        <v>69</v>
      </c>
      <c r="E6233">
        <f>_xlfn.XLOOKUP(Table1[[#This Row],[Location]],'Location analysis'!A:A,'Location analysis'!B:B)</f>
        <v>40.435699999999997</v>
      </c>
      <c r="F6233">
        <f>_xlfn.XLOOKUP(Table1[[#This Row],[Location]],'Location analysis'!A:A,'Location analysis'!C:C)</f>
        <v>-74.125200000000007</v>
      </c>
      <c r="G6233" t="s">
        <v>106</v>
      </c>
      <c r="H6233" t="s">
        <v>43</v>
      </c>
      <c r="I6233">
        <v>15573119583</v>
      </c>
      <c r="J6233" t="s">
        <v>883</v>
      </c>
      <c r="K6233" t="s">
        <v>51</v>
      </c>
      <c r="L6233">
        <v>124</v>
      </c>
      <c r="M6233">
        <v>1.5</v>
      </c>
      <c r="N6233">
        <v>1</v>
      </c>
      <c r="O6233">
        <v>124</v>
      </c>
      <c r="P6233">
        <v>1.5</v>
      </c>
      <c r="Q6233">
        <v>1</v>
      </c>
      <c r="R6233">
        <v>1.5</v>
      </c>
      <c r="S6233">
        <v>1.5</v>
      </c>
      <c r="T6233" s="1">
        <v>44797</v>
      </c>
      <c r="U6233" t="str">
        <f t="shared" si="485"/>
        <v>Oreo Mini</v>
      </c>
      <c r="V6233" t="str">
        <f t="shared" si="486"/>
        <v>Food</v>
      </c>
      <c r="W6233" t="s">
        <v>43</v>
      </c>
      <c r="X6233" t="b">
        <f t="shared" si="488"/>
        <v>1</v>
      </c>
      <c r="Y6233">
        <f t="shared" si="487"/>
        <v>1.5</v>
      </c>
      <c r="Z6233" s="2">
        <f t="shared" si="489"/>
        <v>1</v>
      </c>
      <c r="AA6233" t="s">
        <v>106</v>
      </c>
      <c r="AD6233" t="s">
        <v>109</v>
      </c>
      <c r="AE6233" t="s">
        <v>884</v>
      </c>
      <c r="AF6233">
        <v>2022</v>
      </c>
    </row>
    <row r="6234" spans="1:32" x14ac:dyDescent="0.25">
      <c r="A6234" t="s">
        <v>29</v>
      </c>
      <c r="B6234" t="s">
        <v>67</v>
      </c>
      <c r="C6234" t="s">
        <v>68</v>
      </c>
      <c r="D6234" t="s">
        <v>69</v>
      </c>
      <c r="E6234">
        <f>_xlfn.XLOOKUP(Table1[[#This Row],[Location]],'Location analysis'!A:A,'Location analysis'!B:B)</f>
        <v>40.435699999999997</v>
      </c>
      <c r="F6234">
        <f>_xlfn.XLOOKUP(Table1[[#This Row],[Location]],'Location analysis'!A:A,'Location analysis'!C:C)</f>
        <v>-74.125200000000007</v>
      </c>
      <c r="G6234" t="s">
        <v>70</v>
      </c>
      <c r="H6234" t="s">
        <v>34</v>
      </c>
      <c r="I6234">
        <v>15573483241</v>
      </c>
      <c r="J6234" t="s">
        <v>888</v>
      </c>
      <c r="K6234" t="s">
        <v>51</v>
      </c>
      <c r="L6234">
        <v>144</v>
      </c>
      <c r="M6234">
        <v>3</v>
      </c>
      <c r="N6234">
        <v>1</v>
      </c>
      <c r="O6234">
        <v>144</v>
      </c>
      <c r="P6234">
        <v>3</v>
      </c>
      <c r="Q6234">
        <v>1</v>
      </c>
      <c r="R6234">
        <v>3</v>
      </c>
      <c r="S6234">
        <v>3</v>
      </c>
      <c r="T6234" s="1">
        <v>44797</v>
      </c>
      <c r="U6234" t="str">
        <f t="shared" si="485"/>
        <v>Monster Energy Original</v>
      </c>
      <c r="V6234" t="str">
        <f t="shared" si="486"/>
        <v>Carbonated</v>
      </c>
      <c r="W6234" t="s">
        <v>34</v>
      </c>
      <c r="X6234" t="b">
        <f t="shared" si="488"/>
        <v>1</v>
      </c>
      <c r="Y6234">
        <f t="shared" si="487"/>
        <v>3</v>
      </c>
      <c r="Z6234" s="2">
        <f t="shared" si="489"/>
        <v>2</v>
      </c>
      <c r="AA6234" t="s">
        <v>70</v>
      </c>
      <c r="AD6234" t="s">
        <v>123</v>
      </c>
      <c r="AE6234" t="s">
        <v>889</v>
      </c>
      <c r="AF6234">
        <v>2022</v>
      </c>
    </row>
    <row r="6235" spans="1:32" x14ac:dyDescent="0.25">
      <c r="A6235" t="s">
        <v>29</v>
      </c>
      <c r="B6235" t="s">
        <v>67</v>
      </c>
      <c r="C6235" t="s">
        <v>68</v>
      </c>
      <c r="D6235" t="s">
        <v>69</v>
      </c>
      <c r="E6235">
        <f>_xlfn.XLOOKUP(Table1[[#This Row],[Location]],'Location analysis'!A:A,'Location analysis'!B:B)</f>
        <v>40.435699999999997</v>
      </c>
      <c r="F6235">
        <f>_xlfn.XLOOKUP(Table1[[#This Row],[Location]],'Location analysis'!A:A,'Location analysis'!C:C)</f>
        <v>-74.125200000000007</v>
      </c>
      <c r="G6235" t="s">
        <v>750</v>
      </c>
      <c r="H6235" t="s">
        <v>49</v>
      </c>
      <c r="I6235">
        <v>15573963468</v>
      </c>
      <c r="J6235" t="s">
        <v>888</v>
      </c>
      <c r="K6235" t="s">
        <v>36</v>
      </c>
      <c r="L6235">
        <v>147</v>
      </c>
      <c r="M6235">
        <v>2.5</v>
      </c>
      <c r="N6235">
        <v>1</v>
      </c>
      <c r="O6235">
        <v>147</v>
      </c>
      <c r="P6235">
        <v>2.5</v>
      </c>
      <c r="Q6235">
        <v>1</v>
      </c>
      <c r="R6235">
        <v>2.5</v>
      </c>
      <c r="S6235">
        <v>5</v>
      </c>
      <c r="T6235" s="1">
        <v>44798</v>
      </c>
      <c r="U6235" t="str">
        <f t="shared" si="485"/>
        <v>Snapple Tea - Peach</v>
      </c>
      <c r="V6235" t="str">
        <f t="shared" si="486"/>
        <v>Non Carbonated</v>
      </c>
      <c r="W6235" t="s">
        <v>49</v>
      </c>
      <c r="X6235" t="b">
        <f t="shared" si="488"/>
        <v>1</v>
      </c>
      <c r="Y6235">
        <f t="shared" si="487"/>
        <v>2.5</v>
      </c>
      <c r="Z6235" s="2">
        <f t="shared" si="489"/>
        <v>1.6666666666666667</v>
      </c>
      <c r="AA6235" t="s">
        <v>330</v>
      </c>
      <c r="AB6235" t="s">
        <v>751</v>
      </c>
      <c r="AD6235" t="s">
        <v>123</v>
      </c>
      <c r="AE6235" t="s">
        <v>889</v>
      </c>
      <c r="AF6235">
        <v>2022</v>
      </c>
    </row>
    <row r="6236" spans="1:32" x14ac:dyDescent="0.25">
      <c r="A6236" t="s">
        <v>29</v>
      </c>
      <c r="B6236" t="s">
        <v>67</v>
      </c>
      <c r="C6236" t="s">
        <v>68</v>
      </c>
      <c r="D6236" t="s">
        <v>69</v>
      </c>
      <c r="E6236">
        <f>_xlfn.XLOOKUP(Table1[[#This Row],[Location]],'Location analysis'!A:A,'Location analysis'!B:B)</f>
        <v>40.435699999999997</v>
      </c>
      <c r="F6236">
        <f>_xlfn.XLOOKUP(Table1[[#This Row],[Location]],'Location analysis'!A:A,'Location analysis'!C:C)</f>
        <v>-74.125200000000007</v>
      </c>
      <c r="G6236" t="s">
        <v>890</v>
      </c>
      <c r="H6236" t="s">
        <v>43</v>
      </c>
      <c r="I6236">
        <v>15573963468</v>
      </c>
      <c r="J6236" t="s">
        <v>888</v>
      </c>
      <c r="K6236" t="s">
        <v>36</v>
      </c>
      <c r="L6236">
        <v>136</v>
      </c>
      <c r="M6236">
        <v>2.5</v>
      </c>
      <c r="N6236">
        <v>1</v>
      </c>
      <c r="O6236">
        <v>136</v>
      </c>
      <c r="P6236">
        <v>2.5</v>
      </c>
      <c r="Q6236">
        <v>1</v>
      </c>
      <c r="R6236">
        <v>2.5</v>
      </c>
      <c r="S6236">
        <v>5</v>
      </c>
      <c r="T6236" s="1">
        <v>44798</v>
      </c>
      <c r="U6236" t="str">
        <f t="shared" si="485"/>
        <v>Pure Organic Fruit Bar - Raspberry Lemonade</v>
      </c>
      <c r="V6236" t="str">
        <f t="shared" si="486"/>
        <v>Food</v>
      </c>
      <c r="W6236" t="s">
        <v>43</v>
      </c>
      <c r="X6236" t="b">
        <f t="shared" si="488"/>
        <v>1</v>
      </c>
      <c r="Y6236">
        <f t="shared" si="487"/>
        <v>2.5</v>
      </c>
      <c r="Z6236" s="2">
        <f t="shared" si="489"/>
        <v>1.6666666666666667</v>
      </c>
      <c r="AA6236" t="s">
        <v>104</v>
      </c>
      <c r="AB6236" t="s">
        <v>891</v>
      </c>
      <c r="AD6236" t="s">
        <v>123</v>
      </c>
      <c r="AE6236" t="s">
        <v>889</v>
      </c>
      <c r="AF6236">
        <v>2022</v>
      </c>
    </row>
    <row r="6237" spans="1:32" x14ac:dyDescent="0.25">
      <c r="A6237" t="s">
        <v>29</v>
      </c>
      <c r="B6237" t="s">
        <v>394</v>
      </c>
      <c r="C6237" t="s">
        <v>395</v>
      </c>
      <c r="D6237" t="s">
        <v>396</v>
      </c>
      <c r="E6237">
        <f>_xlfn.XLOOKUP(Table1[[#This Row],[Location]],'Location analysis'!A:A,'Location analysis'!B:B)</f>
        <v>40.416893999999999</v>
      </c>
      <c r="F6237">
        <f>_xlfn.XLOOKUP(Table1[[#This Row],[Location]],'Location analysis'!A:A,'Location analysis'!C:C)</f>
        <v>-74.420399000000003</v>
      </c>
      <c r="G6237" t="s">
        <v>125</v>
      </c>
      <c r="H6237" t="s">
        <v>97</v>
      </c>
      <c r="I6237">
        <v>15574387543</v>
      </c>
      <c r="J6237" t="s">
        <v>888</v>
      </c>
      <c r="K6237" t="s">
        <v>36</v>
      </c>
      <c r="L6237">
        <v>144</v>
      </c>
      <c r="M6237">
        <v>2</v>
      </c>
      <c r="N6237">
        <v>1</v>
      </c>
      <c r="O6237">
        <v>144</v>
      </c>
      <c r="P6237">
        <v>2</v>
      </c>
      <c r="Q6237">
        <v>1</v>
      </c>
      <c r="R6237">
        <v>2</v>
      </c>
      <c r="S6237">
        <v>2</v>
      </c>
      <c r="T6237" s="1">
        <v>44798</v>
      </c>
      <c r="U6237" t="str">
        <f t="shared" si="485"/>
        <v>S. Pellegrino Sparkling Mineral Water</v>
      </c>
      <c r="V6237" t="str">
        <f t="shared" si="486"/>
        <v>Water</v>
      </c>
      <c r="W6237" t="s">
        <v>97</v>
      </c>
      <c r="X6237" t="b">
        <f t="shared" si="488"/>
        <v>1</v>
      </c>
      <c r="Y6237">
        <f t="shared" si="487"/>
        <v>2</v>
      </c>
      <c r="Z6237" s="2">
        <f t="shared" si="489"/>
        <v>1.3333333333333333</v>
      </c>
      <c r="AA6237" t="s">
        <v>125</v>
      </c>
      <c r="AD6237" t="s">
        <v>123</v>
      </c>
      <c r="AE6237" t="s">
        <v>889</v>
      </c>
      <c r="AF6237">
        <v>2022</v>
      </c>
    </row>
    <row r="6238" spans="1:32" x14ac:dyDescent="0.25">
      <c r="A6238" t="s">
        <v>29</v>
      </c>
      <c r="B6238" t="s">
        <v>67</v>
      </c>
      <c r="C6238" t="s">
        <v>68</v>
      </c>
      <c r="D6238" t="s">
        <v>69</v>
      </c>
      <c r="E6238">
        <f>_xlfn.XLOOKUP(Table1[[#This Row],[Location]],'Location analysis'!A:A,'Location analysis'!B:B)</f>
        <v>40.435699999999997</v>
      </c>
      <c r="F6238">
        <f>_xlfn.XLOOKUP(Table1[[#This Row],[Location]],'Location analysis'!A:A,'Location analysis'!C:C)</f>
        <v>-74.125200000000007</v>
      </c>
      <c r="G6238" t="s">
        <v>185</v>
      </c>
      <c r="H6238" t="s">
        <v>34</v>
      </c>
      <c r="I6238">
        <v>15574493437</v>
      </c>
      <c r="J6238" t="s">
        <v>888</v>
      </c>
      <c r="K6238" t="s">
        <v>51</v>
      </c>
      <c r="L6238">
        <v>148</v>
      </c>
      <c r="M6238">
        <v>3.5</v>
      </c>
      <c r="N6238">
        <v>1</v>
      </c>
      <c r="O6238">
        <v>148</v>
      </c>
      <c r="P6238">
        <v>3.5</v>
      </c>
      <c r="Q6238">
        <v>1</v>
      </c>
      <c r="R6238">
        <v>3.5</v>
      </c>
      <c r="S6238">
        <v>3.5</v>
      </c>
      <c r="T6238" s="1">
        <v>44798</v>
      </c>
      <c r="U6238" t="str">
        <f t="shared" si="485"/>
        <v>Red Bull - Original</v>
      </c>
      <c r="V6238" t="str">
        <f t="shared" si="486"/>
        <v>Carbonated</v>
      </c>
      <c r="W6238" t="s">
        <v>34</v>
      </c>
      <c r="X6238" t="b">
        <f t="shared" si="488"/>
        <v>1</v>
      </c>
      <c r="Y6238">
        <f t="shared" si="487"/>
        <v>3.5</v>
      </c>
      <c r="Z6238" s="2">
        <f t="shared" si="489"/>
        <v>2.3333333333333335</v>
      </c>
      <c r="AA6238" t="s">
        <v>37</v>
      </c>
      <c r="AB6238" t="s">
        <v>150</v>
      </c>
      <c r="AD6238" t="s">
        <v>123</v>
      </c>
      <c r="AE6238" t="s">
        <v>889</v>
      </c>
      <c r="AF6238">
        <v>2022</v>
      </c>
    </row>
    <row r="6239" spans="1:32" x14ac:dyDescent="0.25">
      <c r="A6239" t="s">
        <v>29</v>
      </c>
      <c r="B6239" t="s">
        <v>67</v>
      </c>
      <c r="C6239" t="s">
        <v>68</v>
      </c>
      <c r="D6239" t="s">
        <v>69</v>
      </c>
      <c r="E6239">
        <f>_xlfn.XLOOKUP(Table1[[#This Row],[Location]],'Location analysis'!A:A,'Location analysis'!B:B)</f>
        <v>40.435699999999997</v>
      </c>
      <c r="F6239">
        <f>_xlfn.XLOOKUP(Table1[[#This Row],[Location]],'Location analysis'!A:A,'Location analysis'!C:C)</f>
        <v>-74.125200000000007</v>
      </c>
      <c r="G6239" t="s">
        <v>275</v>
      </c>
      <c r="H6239" t="s">
        <v>43</v>
      </c>
      <c r="I6239">
        <v>15574493089</v>
      </c>
      <c r="J6239" t="s">
        <v>888</v>
      </c>
      <c r="K6239" t="s">
        <v>51</v>
      </c>
      <c r="L6239">
        <v>121</v>
      </c>
      <c r="M6239">
        <v>1.5</v>
      </c>
      <c r="N6239">
        <v>1</v>
      </c>
      <c r="O6239">
        <v>121</v>
      </c>
      <c r="P6239">
        <v>1.5</v>
      </c>
      <c r="Q6239">
        <v>1</v>
      </c>
      <c r="R6239">
        <v>1.5</v>
      </c>
      <c r="S6239">
        <v>1.5</v>
      </c>
      <c r="T6239" s="1">
        <v>44798</v>
      </c>
      <c r="U6239" t="str">
        <f t="shared" si="485"/>
        <v>Cheetos Flaming Hot Limon Crunchy</v>
      </c>
      <c r="V6239" t="str">
        <f t="shared" si="486"/>
        <v>Food</v>
      </c>
      <c r="W6239" t="s">
        <v>43</v>
      </c>
      <c r="X6239" t="b">
        <f t="shared" si="488"/>
        <v>1</v>
      </c>
      <c r="Y6239">
        <f t="shared" si="487"/>
        <v>1.5</v>
      </c>
      <c r="Z6239" s="2">
        <f t="shared" si="489"/>
        <v>1</v>
      </c>
      <c r="AA6239" t="s">
        <v>275</v>
      </c>
      <c r="AD6239" t="s">
        <v>123</v>
      </c>
      <c r="AE6239" t="s">
        <v>889</v>
      </c>
      <c r="AF6239">
        <v>2022</v>
      </c>
    </row>
    <row r="6240" spans="1:32" x14ac:dyDescent="0.25">
      <c r="A6240" t="s">
        <v>29</v>
      </c>
      <c r="B6240" t="s">
        <v>394</v>
      </c>
      <c r="C6240" t="s">
        <v>395</v>
      </c>
      <c r="D6240" t="s">
        <v>396</v>
      </c>
      <c r="E6240">
        <f>_xlfn.XLOOKUP(Table1[[#This Row],[Location]],'Location analysis'!A:A,'Location analysis'!B:B)</f>
        <v>40.416893999999999</v>
      </c>
      <c r="F6240">
        <f>_xlfn.XLOOKUP(Table1[[#This Row],[Location]],'Location analysis'!A:A,'Location analysis'!C:C)</f>
        <v>-74.420399000000003</v>
      </c>
      <c r="G6240" t="s">
        <v>892</v>
      </c>
      <c r="H6240" t="s">
        <v>43</v>
      </c>
      <c r="I6240">
        <v>15574946348</v>
      </c>
      <c r="J6240" t="s">
        <v>888</v>
      </c>
      <c r="K6240" t="s">
        <v>36</v>
      </c>
      <c r="L6240">
        <v>138</v>
      </c>
      <c r="M6240">
        <v>2.5</v>
      </c>
      <c r="N6240">
        <v>1</v>
      </c>
      <c r="O6240">
        <v>138</v>
      </c>
      <c r="P6240">
        <v>2.5</v>
      </c>
      <c r="Q6240">
        <v>1</v>
      </c>
      <c r="R6240">
        <v>2.5</v>
      </c>
      <c r="S6240">
        <v>2.5</v>
      </c>
      <c r="T6240" s="1">
        <v>44798</v>
      </c>
      <c r="U6240" t="str">
        <f t="shared" si="485"/>
        <v>TruBar - Cookie Dough</v>
      </c>
      <c r="V6240" t="str">
        <f t="shared" si="486"/>
        <v>Food</v>
      </c>
      <c r="W6240" t="s">
        <v>43</v>
      </c>
      <c r="X6240" t="b">
        <f t="shared" si="488"/>
        <v>1</v>
      </c>
      <c r="Y6240">
        <f t="shared" si="487"/>
        <v>2.5</v>
      </c>
      <c r="Z6240" s="2">
        <f t="shared" si="489"/>
        <v>1.6666666666666667</v>
      </c>
      <c r="AA6240" t="s">
        <v>893</v>
      </c>
      <c r="AB6240" t="s">
        <v>894</v>
      </c>
      <c r="AD6240" t="s">
        <v>123</v>
      </c>
      <c r="AE6240" t="s">
        <v>889</v>
      </c>
      <c r="AF6240">
        <v>2022</v>
      </c>
    </row>
    <row r="6241" spans="1:32" x14ac:dyDescent="0.25">
      <c r="A6241" t="s">
        <v>29</v>
      </c>
      <c r="B6241" t="s">
        <v>394</v>
      </c>
      <c r="C6241" t="s">
        <v>395</v>
      </c>
      <c r="D6241" t="s">
        <v>396</v>
      </c>
      <c r="E6241">
        <f>_xlfn.XLOOKUP(Table1[[#This Row],[Location]],'Location analysis'!A:A,'Location analysis'!B:B)</f>
        <v>40.416893999999999</v>
      </c>
      <c r="F6241">
        <f>_xlfn.XLOOKUP(Table1[[#This Row],[Location]],'Location analysis'!A:A,'Location analysis'!C:C)</f>
        <v>-74.420399000000003</v>
      </c>
      <c r="G6241" t="s">
        <v>225</v>
      </c>
      <c r="H6241" t="s">
        <v>43</v>
      </c>
      <c r="I6241">
        <v>15574950963</v>
      </c>
      <c r="J6241" t="s">
        <v>888</v>
      </c>
      <c r="K6241" t="s">
        <v>36</v>
      </c>
      <c r="L6241">
        <v>112</v>
      </c>
      <c r="M6241">
        <v>1.5</v>
      </c>
      <c r="N6241">
        <v>1</v>
      </c>
      <c r="O6241">
        <v>112</v>
      </c>
      <c r="P6241">
        <v>1.5</v>
      </c>
      <c r="Q6241">
        <v>1</v>
      </c>
      <c r="R6241">
        <v>1.5</v>
      </c>
      <c r="S6241">
        <v>1.5</v>
      </c>
      <c r="T6241" s="1">
        <v>44798</v>
      </c>
      <c r="U6241" t="str">
        <f t="shared" si="485"/>
        <v>SunChips Multigrain - Original</v>
      </c>
      <c r="V6241" t="str">
        <f t="shared" si="486"/>
        <v>Food</v>
      </c>
      <c r="W6241" t="s">
        <v>43</v>
      </c>
      <c r="X6241" t="b">
        <f t="shared" si="488"/>
        <v>1</v>
      </c>
      <c r="Y6241">
        <f t="shared" si="487"/>
        <v>1.5</v>
      </c>
      <c r="Z6241" s="2">
        <f t="shared" si="489"/>
        <v>1</v>
      </c>
      <c r="AA6241" t="s">
        <v>129</v>
      </c>
      <c r="AB6241" t="s">
        <v>150</v>
      </c>
      <c r="AD6241" t="s">
        <v>123</v>
      </c>
      <c r="AE6241" t="s">
        <v>889</v>
      </c>
      <c r="AF6241">
        <v>2022</v>
      </c>
    </row>
    <row r="6242" spans="1:32" x14ac:dyDescent="0.25">
      <c r="A6242" t="s">
        <v>29</v>
      </c>
      <c r="B6242" t="s">
        <v>62</v>
      </c>
      <c r="C6242" t="s">
        <v>63</v>
      </c>
      <c r="D6242" t="s">
        <v>64</v>
      </c>
      <c r="E6242">
        <f>_xlfn.XLOOKUP(Table1[[#This Row],[Location]],'Location analysis'!A:A,'Location analysis'!B:B)</f>
        <v>40.091900000000003</v>
      </c>
      <c r="F6242">
        <f>_xlfn.XLOOKUP(Table1[[#This Row],[Location]],'Location analysis'!A:A,'Location analysis'!C:C)</f>
        <v>-74.358699999999999</v>
      </c>
      <c r="G6242" t="s">
        <v>612</v>
      </c>
      <c r="H6242" t="s">
        <v>43</v>
      </c>
      <c r="I6242">
        <v>15575110472</v>
      </c>
      <c r="J6242" t="s">
        <v>888</v>
      </c>
      <c r="K6242" t="s">
        <v>51</v>
      </c>
      <c r="L6242">
        <v>125</v>
      </c>
      <c r="M6242">
        <v>1.25</v>
      </c>
      <c r="N6242">
        <v>1</v>
      </c>
      <c r="O6242">
        <v>125</v>
      </c>
      <c r="P6242">
        <v>1.25</v>
      </c>
      <c r="Q6242">
        <v>1</v>
      </c>
      <c r="R6242">
        <v>1.25</v>
      </c>
      <c r="S6242">
        <v>1.25</v>
      </c>
      <c r="T6242" s="1">
        <v>44798</v>
      </c>
      <c r="U6242" t="str">
        <f t="shared" si="485"/>
        <v>Goldfish Baked - Cheddar</v>
      </c>
      <c r="V6242" t="str">
        <f t="shared" si="486"/>
        <v>Food</v>
      </c>
      <c r="W6242" t="s">
        <v>43</v>
      </c>
      <c r="X6242" t="b">
        <f t="shared" si="488"/>
        <v>1</v>
      </c>
      <c r="Y6242">
        <f t="shared" si="487"/>
        <v>1.25</v>
      </c>
      <c r="Z6242" s="2">
        <f t="shared" si="489"/>
        <v>0.83333333333333337</v>
      </c>
      <c r="AA6242" t="s">
        <v>613</v>
      </c>
      <c r="AB6242" t="s">
        <v>614</v>
      </c>
      <c r="AD6242" t="s">
        <v>123</v>
      </c>
      <c r="AE6242" t="s">
        <v>889</v>
      </c>
      <c r="AF6242">
        <v>2022</v>
      </c>
    </row>
    <row r="6243" spans="1:32" x14ac:dyDescent="0.25">
      <c r="A6243" t="s">
        <v>29</v>
      </c>
      <c r="B6243" t="s">
        <v>62</v>
      </c>
      <c r="C6243" t="s">
        <v>63</v>
      </c>
      <c r="D6243" t="s">
        <v>64</v>
      </c>
      <c r="E6243">
        <f>_xlfn.XLOOKUP(Table1[[#This Row],[Location]],'Location analysis'!A:A,'Location analysis'!B:B)</f>
        <v>40.091900000000003</v>
      </c>
      <c r="F6243">
        <f>_xlfn.XLOOKUP(Table1[[#This Row],[Location]],'Location analysis'!A:A,'Location analysis'!C:C)</f>
        <v>-74.358699999999999</v>
      </c>
      <c r="G6243" t="s">
        <v>182</v>
      </c>
      <c r="H6243" t="s">
        <v>34</v>
      </c>
      <c r="I6243">
        <v>15575522938</v>
      </c>
      <c r="J6243" t="s">
        <v>888</v>
      </c>
      <c r="K6243" t="s">
        <v>36</v>
      </c>
      <c r="L6243">
        <v>141</v>
      </c>
      <c r="M6243">
        <v>1.5</v>
      </c>
      <c r="N6243">
        <v>1</v>
      </c>
      <c r="O6243">
        <v>141</v>
      </c>
      <c r="P6243">
        <v>1.5</v>
      </c>
      <c r="Q6243">
        <v>1</v>
      </c>
      <c r="R6243">
        <v>1.5</v>
      </c>
      <c r="S6243">
        <v>1.5</v>
      </c>
      <c r="T6243" s="1">
        <v>44798</v>
      </c>
      <c r="U6243" t="str">
        <f t="shared" si="485"/>
        <v>Coca Cola - Zero Sugar</v>
      </c>
      <c r="V6243" t="str">
        <f t="shared" si="486"/>
        <v>Carbonated</v>
      </c>
      <c r="W6243" t="s">
        <v>34</v>
      </c>
      <c r="X6243" t="b">
        <f t="shared" si="488"/>
        <v>1</v>
      </c>
      <c r="Y6243">
        <f t="shared" si="487"/>
        <v>1.5</v>
      </c>
      <c r="Z6243" s="2">
        <f t="shared" si="489"/>
        <v>1</v>
      </c>
      <c r="AA6243" t="s">
        <v>183</v>
      </c>
      <c r="AB6243" t="s">
        <v>184</v>
      </c>
      <c r="AD6243" t="s">
        <v>123</v>
      </c>
      <c r="AE6243" t="s">
        <v>889</v>
      </c>
      <c r="AF6243">
        <v>2022</v>
      </c>
    </row>
    <row r="6244" spans="1:32" x14ac:dyDescent="0.25">
      <c r="A6244" t="s">
        <v>29</v>
      </c>
      <c r="B6244" t="s">
        <v>67</v>
      </c>
      <c r="C6244" t="s">
        <v>68</v>
      </c>
      <c r="D6244" t="s">
        <v>69</v>
      </c>
      <c r="E6244">
        <f>_xlfn.XLOOKUP(Table1[[#This Row],[Location]],'Location analysis'!A:A,'Location analysis'!B:B)</f>
        <v>40.435699999999997</v>
      </c>
      <c r="F6244">
        <f>_xlfn.XLOOKUP(Table1[[#This Row],[Location]],'Location analysis'!A:A,'Location analysis'!C:C)</f>
        <v>-74.125200000000007</v>
      </c>
      <c r="G6244" t="s">
        <v>185</v>
      </c>
      <c r="H6244" t="s">
        <v>34</v>
      </c>
      <c r="I6244">
        <v>15575499941</v>
      </c>
      <c r="J6244" t="s">
        <v>888</v>
      </c>
      <c r="K6244" t="s">
        <v>36</v>
      </c>
      <c r="L6244">
        <v>148</v>
      </c>
      <c r="M6244">
        <v>3.5</v>
      </c>
      <c r="N6244">
        <v>1</v>
      </c>
      <c r="O6244">
        <v>148</v>
      </c>
      <c r="P6244">
        <v>3.5</v>
      </c>
      <c r="Q6244">
        <v>1</v>
      </c>
      <c r="R6244">
        <v>3.5</v>
      </c>
      <c r="S6244">
        <v>3.5</v>
      </c>
      <c r="T6244" s="1">
        <v>44798</v>
      </c>
      <c r="U6244" t="str">
        <f t="shared" si="485"/>
        <v>Red Bull - Original</v>
      </c>
      <c r="V6244" t="str">
        <f t="shared" si="486"/>
        <v>Carbonated</v>
      </c>
      <c r="W6244" t="s">
        <v>34</v>
      </c>
      <c r="X6244" t="b">
        <f t="shared" si="488"/>
        <v>1</v>
      </c>
      <c r="Y6244">
        <f t="shared" si="487"/>
        <v>3.5</v>
      </c>
      <c r="Z6244" s="2">
        <f t="shared" si="489"/>
        <v>2.3333333333333335</v>
      </c>
      <c r="AA6244" t="s">
        <v>37</v>
      </c>
      <c r="AB6244" t="s">
        <v>150</v>
      </c>
      <c r="AD6244" t="s">
        <v>123</v>
      </c>
      <c r="AE6244" t="s">
        <v>889</v>
      </c>
      <c r="AF6244">
        <v>2022</v>
      </c>
    </row>
    <row r="6245" spans="1:32" x14ac:dyDescent="0.25">
      <c r="A6245" t="s">
        <v>29</v>
      </c>
      <c r="B6245" t="s">
        <v>62</v>
      </c>
      <c r="C6245" t="s">
        <v>63</v>
      </c>
      <c r="D6245" t="s">
        <v>64</v>
      </c>
      <c r="E6245">
        <f>_xlfn.XLOOKUP(Table1[[#This Row],[Location]],'Location analysis'!A:A,'Location analysis'!B:B)</f>
        <v>40.091900000000003</v>
      </c>
      <c r="F6245">
        <f>_xlfn.XLOOKUP(Table1[[#This Row],[Location]],'Location analysis'!A:A,'Location analysis'!C:C)</f>
        <v>-74.358699999999999</v>
      </c>
      <c r="G6245" t="s">
        <v>197</v>
      </c>
      <c r="H6245" t="s">
        <v>43</v>
      </c>
      <c r="I6245">
        <v>15575639557</v>
      </c>
      <c r="J6245" t="s">
        <v>888</v>
      </c>
      <c r="K6245" t="s">
        <v>51</v>
      </c>
      <c r="L6245">
        <v>114</v>
      </c>
      <c r="M6245">
        <v>1.5</v>
      </c>
      <c r="N6245">
        <v>1</v>
      </c>
      <c r="O6245">
        <v>114</v>
      </c>
      <c r="P6245">
        <v>1.5</v>
      </c>
      <c r="Q6245">
        <v>1</v>
      </c>
      <c r="R6245">
        <v>1.5</v>
      </c>
      <c r="S6245">
        <v>1.5</v>
      </c>
      <c r="T6245" s="1">
        <v>44798</v>
      </c>
      <c r="U6245" t="str">
        <f t="shared" si="485"/>
        <v>Miss Vickie's Potato Chip - Smokehouse BBQ</v>
      </c>
      <c r="V6245" t="str">
        <f t="shared" si="486"/>
        <v>Food</v>
      </c>
      <c r="W6245" t="s">
        <v>43</v>
      </c>
      <c r="X6245" t="b">
        <f t="shared" si="488"/>
        <v>1</v>
      </c>
      <c r="Y6245">
        <f t="shared" si="487"/>
        <v>1.5</v>
      </c>
      <c r="Z6245" s="2">
        <f t="shared" si="489"/>
        <v>1</v>
      </c>
      <c r="AA6245" t="s">
        <v>58</v>
      </c>
      <c r="AB6245" t="s">
        <v>198</v>
      </c>
      <c r="AD6245" t="s">
        <v>123</v>
      </c>
      <c r="AE6245" t="s">
        <v>889</v>
      </c>
      <c r="AF6245">
        <v>2022</v>
      </c>
    </row>
    <row r="6246" spans="1:32" x14ac:dyDescent="0.25">
      <c r="A6246" t="s">
        <v>29</v>
      </c>
      <c r="B6246" t="s">
        <v>394</v>
      </c>
      <c r="C6246" t="s">
        <v>395</v>
      </c>
      <c r="D6246" t="s">
        <v>396</v>
      </c>
      <c r="E6246">
        <f>_xlfn.XLOOKUP(Table1[[#This Row],[Location]],'Location analysis'!A:A,'Location analysis'!B:B)</f>
        <v>40.416893999999999</v>
      </c>
      <c r="F6246">
        <f>_xlfn.XLOOKUP(Table1[[#This Row],[Location]],'Location analysis'!A:A,'Location analysis'!C:C)</f>
        <v>-74.420399000000003</v>
      </c>
      <c r="G6246" t="s">
        <v>182</v>
      </c>
      <c r="H6246" t="s">
        <v>34</v>
      </c>
      <c r="I6246">
        <v>15575700319</v>
      </c>
      <c r="J6246" t="s">
        <v>888</v>
      </c>
      <c r="K6246" t="s">
        <v>36</v>
      </c>
      <c r="L6246">
        <v>141</v>
      </c>
      <c r="M6246">
        <v>2</v>
      </c>
      <c r="N6246">
        <v>1</v>
      </c>
      <c r="O6246">
        <v>141</v>
      </c>
      <c r="P6246">
        <v>2</v>
      </c>
      <c r="Q6246">
        <v>1</v>
      </c>
      <c r="R6246">
        <v>2</v>
      </c>
      <c r="S6246">
        <v>2</v>
      </c>
      <c r="T6246" s="1">
        <v>44798</v>
      </c>
      <c r="U6246" t="str">
        <f t="shared" si="485"/>
        <v>Coca Cola - Zero Sugar</v>
      </c>
      <c r="V6246" t="str">
        <f t="shared" si="486"/>
        <v>Carbonated</v>
      </c>
      <c r="W6246" t="s">
        <v>34</v>
      </c>
      <c r="X6246" t="b">
        <f t="shared" si="488"/>
        <v>1</v>
      </c>
      <c r="Y6246">
        <f t="shared" si="487"/>
        <v>2</v>
      </c>
      <c r="Z6246" s="2">
        <f t="shared" si="489"/>
        <v>1.3333333333333333</v>
      </c>
      <c r="AA6246" t="s">
        <v>183</v>
      </c>
      <c r="AB6246" t="s">
        <v>184</v>
      </c>
      <c r="AD6246" t="s">
        <v>123</v>
      </c>
      <c r="AE6246" t="s">
        <v>889</v>
      </c>
      <c r="AF6246">
        <v>2022</v>
      </c>
    </row>
    <row r="6247" spans="1:32" x14ac:dyDescent="0.25">
      <c r="A6247" t="s">
        <v>29</v>
      </c>
      <c r="B6247" t="s">
        <v>394</v>
      </c>
      <c r="C6247" t="s">
        <v>395</v>
      </c>
      <c r="D6247" t="s">
        <v>396</v>
      </c>
      <c r="E6247">
        <f>_xlfn.XLOOKUP(Table1[[#This Row],[Location]],'Location analysis'!A:A,'Location analysis'!B:B)</f>
        <v>40.416893999999999</v>
      </c>
      <c r="F6247">
        <f>_xlfn.XLOOKUP(Table1[[#This Row],[Location]],'Location analysis'!A:A,'Location analysis'!C:C)</f>
        <v>-74.420399000000003</v>
      </c>
      <c r="G6247" t="s">
        <v>397</v>
      </c>
      <c r="H6247" t="s">
        <v>49</v>
      </c>
      <c r="I6247">
        <v>15576634671</v>
      </c>
      <c r="J6247" t="s">
        <v>888</v>
      </c>
      <c r="K6247" t="s">
        <v>36</v>
      </c>
      <c r="L6247">
        <v>146</v>
      </c>
      <c r="M6247">
        <v>3.5</v>
      </c>
      <c r="N6247">
        <v>1</v>
      </c>
      <c r="O6247">
        <v>146</v>
      </c>
      <c r="P6247">
        <v>3.5</v>
      </c>
      <c r="Q6247">
        <v>1</v>
      </c>
      <c r="R6247">
        <v>3.5</v>
      </c>
      <c r="S6247">
        <v>3.5</v>
      </c>
      <c r="T6247" s="1">
        <v>44798</v>
      </c>
      <c r="U6247" t="str">
        <f t="shared" si="485"/>
        <v>Starbucks Doubleshot Energy - Mocha</v>
      </c>
      <c r="V6247" t="str">
        <f t="shared" si="486"/>
        <v>Non Carbonated</v>
      </c>
      <c r="W6247" t="s">
        <v>49</v>
      </c>
      <c r="X6247" t="b">
        <f t="shared" si="488"/>
        <v>1</v>
      </c>
      <c r="Y6247">
        <f t="shared" si="487"/>
        <v>3.5</v>
      </c>
      <c r="Z6247" s="2">
        <f t="shared" si="489"/>
        <v>2.3333333333333335</v>
      </c>
      <c r="AA6247" t="s">
        <v>398</v>
      </c>
      <c r="AB6247" t="s">
        <v>399</v>
      </c>
      <c r="AD6247" t="s">
        <v>123</v>
      </c>
      <c r="AE6247" t="s">
        <v>889</v>
      </c>
      <c r="AF6247">
        <v>2022</v>
      </c>
    </row>
    <row r="6248" spans="1:32" x14ac:dyDescent="0.25">
      <c r="A6248" t="s">
        <v>29</v>
      </c>
      <c r="B6248" t="s">
        <v>67</v>
      </c>
      <c r="C6248" t="s">
        <v>68</v>
      </c>
      <c r="D6248" t="s">
        <v>69</v>
      </c>
      <c r="E6248">
        <f>_xlfn.XLOOKUP(Table1[[#This Row],[Location]],'Location analysis'!A:A,'Location analysis'!B:B)</f>
        <v>40.435699999999997</v>
      </c>
      <c r="F6248">
        <f>_xlfn.XLOOKUP(Table1[[#This Row],[Location]],'Location analysis'!A:A,'Location analysis'!C:C)</f>
        <v>-74.125200000000007</v>
      </c>
      <c r="G6248" t="s">
        <v>185</v>
      </c>
      <c r="H6248" t="s">
        <v>34</v>
      </c>
      <c r="I6248">
        <v>15576687090</v>
      </c>
      <c r="J6248" t="s">
        <v>888</v>
      </c>
      <c r="K6248" t="s">
        <v>51</v>
      </c>
      <c r="L6248">
        <v>148</v>
      </c>
      <c r="M6248">
        <v>3.5</v>
      </c>
      <c r="N6248">
        <v>1</v>
      </c>
      <c r="O6248">
        <v>148</v>
      </c>
      <c r="P6248">
        <v>3.5</v>
      </c>
      <c r="Q6248">
        <v>1</v>
      </c>
      <c r="R6248">
        <v>3.5</v>
      </c>
      <c r="S6248">
        <v>3.5</v>
      </c>
      <c r="T6248" s="1">
        <v>44798</v>
      </c>
      <c r="U6248" t="str">
        <f t="shared" si="485"/>
        <v>Red Bull - Original</v>
      </c>
      <c r="V6248" t="str">
        <f t="shared" si="486"/>
        <v>Carbonated</v>
      </c>
      <c r="W6248" t="s">
        <v>34</v>
      </c>
      <c r="X6248" t="b">
        <f t="shared" si="488"/>
        <v>1</v>
      </c>
      <c r="Y6248">
        <f t="shared" si="487"/>
        <v>3.5</v>
      </c>
      <c r="Z6248" s="2">
        <f t="shared" si="489"/>
        <v>2.3333333333333335</v>
      </c>
      <c r="AA6248" t="s">
        <v>37</v>
      </c>
      <c r="AB6248" t="s">
        <v>150</v>
      </c>
      <c r="AD6248" t="s">
        <v>123</v>
      </c>
      <c r="AE6248" t="s">
        <v>889</v>
      </c>
      <c r="AF6248">
        <v>2022</v>
      </c>
    </row>
    <row r="6249" spans="1:32" x14ac:dyDescent="0.25">
      <c r="A6249" t="s">
        <v>29</v>
      </c>
      <c r="B6249" t="s">
        <v>394</v>
      </c>
      <c r="C6249" t="s">
        <v>395</v>
      </c>
      <c r="D6249" t="s">
        <v>396</v>
      </c>
      <c r="E6249">
        <f>_xlfn.XLOOKUP(Table1[[#This Row],[Location]],'Location analysis'!A:A,'Location analysis'!B:B)</f>
        <v>40.416893999999999</v>
      </c>
      <c r="F6249">
        <f>_xlfn.XLOOKUP(Table1[[#This Row],[Location]],'Location analysis'!A:A,'Location analysis'!C:C)</f>
        <v>-74.420399000000003</v>
      </c>
      <c r="G6249" t="s">
        <v>93</v>
      </c>
      <c r="H6249" t="s">
        <v>43</v>
      </c>
      <c r="I6249">
        <v>15576730107</v>
      </c>
      <c r="J6249" t="s">
        <v>888</v>
      </c>
      <c r="K6249" t="s">
        <v>51</v>
      </c>
      <c r="L6249">
        <v>111</v>
      </c>
      <c r="M6249">
        <v>1.5</v>
      </c>
      <c r="N6249">
        <v>1</v>
      </c>
      <c r="O6249">
        <v>111</v>
      </c>
      <c r="P6249">
        <v>1.5</v>
      </c>
      <c r="Q6249">
        <v>1</v>
      </c>
      <c r="R6249">
        <v>1.5</v>
      </c>
      <c r="S6249">
        <v>1.5</v>
      </c>
      <c r="T6249" s="1">
        <v>44798</v>
      </c>
      <c r="U6249" t="str">
        <f t="shared" si="485"/>
        <v>Miss Vickie's Potato Chip - Sea Salt Original</v>
      </c>
      <c r="V6249" t="str">
        <f t="shared" si="486"/>
        <v>Food</v>
      </c>
      <c r="W6249" t="s">
        <v>43</v>
      </c>
      <c r="X6249" t="b">
        <f t="shared" si="488"/>
        <v>1</v>
      </c>
      <c r="Y6249">
        <f t="shared" si="487"/>
        <v>1.5</v>
      </c>
      <c r="Z6249" s="2">
        <f t="shared" si="489"/>
        <v>1</v>
      </c>
      <c r="AA6249" t="s">
        <v>58</v>
      </c>
      <c r="AB6249" t="s">
        <v>94</v>
      </c>
      <c r="AD6249" t="s">
        <v>123</v>
      </c>
      <c r="AE6249" t="s">
        <v>889</v>
      </c>
      <c r="AF6249">
        <v>2022</v>
      </c>
    </row>
    <row r="6250" spans="1:32" x14ac:dyDescent="0.25">
      <c r="A6250" t="s">
        <v>29</v>
      </c>
      <c r="B6250" t="s">
        <v>394</v>
      </c>
      <c r="C6250" t="s">
        <v>395</v>
      </c>
      <c r="D6250" t="s">
        <v>396</v>
      </c>
      <c r="E6250">
        <f>_xlfn.XLOOKUP(Table1[[#This Row],[Location]],'Location analysis'!A:A,'Location analysis'!B:B)</f>
        <v>40.416893999999999</v>
      </c>
      <c r="F6250">
        <f>_xlfn.XLOOKUP(Table1[[#This Row],[Location]],'Location analysis'!A:A,'Location analysis'!C:C)</f>
        <v>-74.420399000000003</v>
      </c>
      <c r="G6250" t="s">
        <v>93</v>
      </c>
      <c r="H6250" t="s">
        <v>43</v>
      </c>
      <c r="I6250">
        <v>15576731350</v>
      </c>
      <c r="J6250" t="s">
        <v>888</v>
      </c>
      <c r="K6250" t="s">
        <v>51</v>
      </c>
      <c r="L6250">
        <v>111</v>
      </c>
      <c r="M6250">
        <v>1.5</v>
      </c>
      <c r="N6250">
        <v>1</v>
      </c>
      <c r="O6250">
        <v>111</v>
      </c>
      <c r="P6250">
        <v>1.5</v>
      </c>
      <c r="Q6250">
        <v>1</v>
      </c>
      <c r="R6250">
        <v>1.5</v>
      </c>
      <c r="S6250">
        <v>1.5</v>
      </c>
      <c r="T6250" s="1">
        <v>44798</v>
      </c>
      <c r="U6250" t="str">
        <f t="shared" si="485"/>
        <v>Miss Vickie's Potato Chip - Sea Salt Original</v>
      </c>
      <c r="V6250" t="str">
        <f t="shared" si="486"/>
        <v>Food</v>
      </c>
      <c r="W6250" t="s">
        <v>43</v>
      </c>
      <c r="X6250" t="b">
        <f t="shared" si="488"/>
        <v>1</v>
      </c>
      <c r="Y6250">
        <f t="shared" si="487"/>
        <v>1.5</v>
      </c>
      <c r="Z6250" s="2">
        <f t="shared" si="489"/>
        <v>1</v>
      </c>
      <c r="AA6250" t="s">
        <v>58</v>
      </c>
      <c r="AB6250" t="s">
        <v>94</v>
      </c>
      <c r="AD6250" t="s">
        <v>123</v>
      </c>
      <c r="AE6250" t="s">
        <v>889</v>
      </c>
      <c r="AF6250">
        <v>2022</v>
      </c>
    </row>
    <row r="6251" spans="1:32" x14ac:dyDescent="0.25">
      <c r="A6251" t="s">
        <v>29</v>
      </c>
      <c r="B6251" t="s">
        <v>394</v>
      </c>
      <c r="C6251" t="s">
        <v>395</v>
      </c>
      <c r="D6251" t="s">
        <v>396</v>
      </c>
      <c r="E6251">
        <f>_xlfn.XLOOKUP(Table1[[#This Row],[Location]],'Location analysis'!A:A,'Location analysis'!B:B)</f>
        <v>40.416893999999999</v>
      </c>
      <c r="F6251">
        <f>_xlfn.XLOOKUP(Table1[[#This Row],[Location]],'Location analysis'!A:A,'Location analysis'!C:C)</f>
        <v>-74.420399000000003</v>
      </c>
      <c r="G6251" t="s">
        <v>182</v>
      </c>
      <c r="H6251" t="s">
        <v>34</v>
      </c>
      <c r="I6251">
        <v>15576754049</v>
      </c>
      <c r="J6251" t="s">
        <v>888</v>
      </c>
      <c r="K6251" t="s">
        <v>36</v>
      </c>
      <c r="L6251">
        <v>141</v>
      </c>
      <c r="M6251">
        <v>2</v>
      </c>
      <c r="N6251">
        <v>1</v>
      </c>
      <c r="O6251">
        <v>141</v>
      </c>
      <c r="P6251">
        <v>2</v>
      </c>
      <c r="Q6251">
        <v>1</v>
      </c>
      <c r="R6251">
        <v>2</v>
      </c>
      <c r="S6251">
        <v>2</v>
      </c>
      <c r="T6251" s="1">
        <v>44798</v>
      </c>
      <c r="U6251" t="str">
        <f t="shared" si="485"/>
        <v>Coca Cola - Zero Sugar</v>
      </c>
      <c r="V6251" t="str">
        <f t="shared" si="486"/>
        <v>Carbonated</v>
      </c>
      <c r="W6251" t="s">
        <v>34</v>
      </c>
      <c r="X6251" t="b">
        <f t="shared" si="488"/>
        <v>1</v>
      </c>
      <c r="Y6251">
        <f t="shared" si="487"/>
        <v>2</v>
      </c>
      <c r="Z6251" s="2">
        <f t="shared" si="489"/>
        <v>1.3333333333333333</v>
      </c>
      <c r="AA6251" t="s">
        <v>183</v>
      </c>
      <c r="AB6251" t="s">
        <v>184</v>
      </c>
      <c r="AD6251" t="s">
        <v>123</v>
      </c>
      <c r="AE6251" t="s">
        <v>889</v>
      </c>
      <c r="AF6251">
        <v>2022</v>
      </c>
    </row>
    <row r="6252" spans="1:32" x14ac:dyDescent="0.25">
      <c r="A6252" t="s">
        <v>29</v>
      </c>
      <c r="B6252" t="s">
        <v>67</v>
      </c>
      <c r="C6252" t="s">
        <v>68</v>
      </c>
      <c r="D6252" t="s">
        <v>69</v>
      </c>
      <c r="E6252">
        <f>_xlfn.XLOOKUP(Table1[[#This Row],[Location]],'Location analysis'!A:A,'Location analysis'!B:B)</f>
        <v>40.435699999999997</v>
      </c>
      <c r="F6252">
        <f>_xlfn.XLOOKUP(Table1[[#This Row],[Location]],'Location analysis'!A:A,'Location analysis'!C:C)</f>
        <v>-74.125200000000007</v>
      </c>
      <c r="G6252" t="s">
        <v>70</v>
      </c>
      <c r="H6252" t="s">
        <v>34</v>
      </c>
      <c r="I6252">
        <v>15576877747</v>
      </c>
      <c r="J6252" t="s">
        <v>888</v>
      </c>
      <c r="K6252" t="s">
        <v>51</v>
      </c>
      <c r="L6252">
        <v>144</v>
      </c>
      <c r="M6252">
        <v>3</v>
      </c>
      <c r="N6252">
        <v>1</v>
      </c>
      <c r="O6252">
        <v>144</v>
      </c>
      <c r="P6252">
        <v>3</v>
      </c>
      <c r="Q6252">
        <v>1</v>
      </c>
      <c r="R6252">
        <v>3</v>
      </c>
      <c r="S6252">
        <v>3</v>
      </c>
      <c r="T6252" s="1">
        <v>44798</v>
      </c>
      <c r="U6252" t="str">
        <f t="shared" si="485"/>
        <v>Monster Energy Original</v>
      </c>
      <c r="V6252" t="str">
        <f t="shared" si="486"/>
        <v>Carbonated</v>
      </c>
      <c r="W6252" t="s">
        <v>34</v>
      </c>
      <c r="X6252" t="b">
        <f t="shared" si="488"/>
        <v>1</v>
      </c>
      <c r="Y6252">
        <f t="shared" si="487"/>
        <v>3</v>
      </c>
      <c r="Z6252" s="2">
        <f t="shared" si="489"/>
        <v>2</v>
      </c>
      <c r="AA6252" t="s">
        <v>70</v>
      </c>
      <c r="AD6252" t="s">
        <v>123</v>
      </c>
      <c r="AE6252" t="s">
        <v>889</v>
      </c>
      <c r="AF6252">
        <v>2022</v>
      </c>
    </row>
    <row r="6253" spans="1:32" x14ac:dyDescent="0.25">
      <c r="A6253" t="s">
        <v>29</v>
      </c>
      <c r="B6253" t="s">
        <v>67</v>
      </c>
      <c r="C6253" t="s">
        <v>68</v>
      </c>
      <c r="D6253" t="s">
        <v>69</v>
      </c>
      <c r="E6253">
        <f>_xlfn.XLOOKUP(Table1[[#This Row],[Location]],'Location analysis'!A:A,'Location analysis'!B:B)</f>
        <v>40.435699999999997</v>
      </c>
      <c r="F6253">
        <f>_xlfn.XLOOKUP(Table1[[#This Row],[Location]],'Location analysis'!A:A,'Location analysis'!C:C)</f>
        <v>-74.125200000000007</v>
      </c>
      <c r="G6253" t="s">
        <v>290</v>
      </c>
      <c r="H6253" t="s">
        <v>43</v>
      </c>
      <c r="I6253">
        <v>15576879897</v>
      </c>
      <c r="J6253" t="s">
        <v>888</v>
      </c>
      <c r="K6253" t="s">
        <v>51</v>
      </c>
      <c r="L6253">
        <v>112</v>
      </c>
      <c r="M6253">
        <v>1.5</v>
      </c>
      <c r="N6253">
        <v>1</v>
      </c>
      <c r="O6253">
        <v>112</v>
      </c>
      <c r="P6253">
        <v>1.5</v>
      </c>
      <c r="Q6253">
        <v>1</v>
      </c>
      <c r="R6253">
        <v>1.5</v>
      </c>
      <c r="S6253">
        <v>1.5</v>
      </c>
      <c r="T6253" s="1">
        <v>44798</v>
      </c>
      <c r="U6253" t="str">
        <f t="shared" si="485"/>
        <v>Doritos Famin Hot Nacho</v>
      </c>
      <c r="V6253" t="str">
        <f t="shared" si="486"/>
        <v>Food</v>
      </c>
      <c r="W6253" t="s">
        <v>43</v>
      </c>
      <c r="X6253" t="b">
        <f t="shared" si="488"/>
        <v>1</v>
      </c>
      <c r="Y6253">
        <f t="shared" si="487"/>
        <v>1.5</v>
      </c>
      <c r="Z6253" s="2">
        <f t="shared" si="489"/>
        <v>1</v>
      </c>
      <c r="AA6253" t="s">
        <v>290</v>
      </c>
      <c r="AD6253" t="s">
        <v>123</v>
      </c>
      <c r="AE6253" t="s">
        <v>889</v>
      </c>
      <c r="AF6253">
        <v>2022</v>
      </c>
    </row>
    <row r="6254" spans="1:32" x14ac:dyDescent="0.25">
      <c r="A6254" t="s">
        <v>29</v>
      </c>
      <c r="B6254" t="s">
        <v>67</v>
      </c>
      <c r="C6254" t="s">
        <v>68</v>
      </c>
      <c r="D6254" t="s">
        <v>69</v>
      </c>
      <c r="E6254">
        <f>_xlfn.XLOOKUP(Table1[[#This Row],[Location]],'Location analysis'!A:A,'Location analysis'!B:B)</f>
        <v>40.435699999999997</v>
      </c>
      <c r="F6254">
        <f>_xlfn.XLOOKUP(Table1[[#This Row],[Location]],'Location analysis'!A:A,'Location analysis'!C:C)</f>
        <v>-74.125200000000007</v>
      </c>
      <c r="G6254" t="s">
        <v>70</v>
      </c>
      <c r="H6254" t="s">
        <v>34</v>
      </c>
      <c r="I6254">
        <v>15576904035</v>
      </c>
      <c r="J6254" t="s">
        <v>888</v>
      </c>
      <c r="K6254" t="s">
        <v>51</v>
      </c>
      <c r="L6254">
        <v>144</v>
      </c>
      <c r="M6254">
        <v>3</v>
      </c>
      <c r="N6254">
        <v>1</v>
      </c>
      <c r="O6254">
        <v>144</v>
      </c>
      <c r="P6254">
        <v>3</v>
      </c>
      <c r="Q6254">
        <v>1</v>
      </c>
      <c r="R6254">
        <v>3</v>
      </c>
      <c r="S6254">
        <v>3</v>
      </c>
      <c r="T6254" s="1">
        <v>44798</v>
      </c>
      <c r="U6254" t="str">
        <f t="shared" si="485"/>
        <v>Monster Energy Original</v>
      </c>
      <c r="V6254" t="str">
        <f t="shared" si="486"/>
        <v>Carbonated</v>
      </c>
      <c r="W6254" t="s">
        <v>34</v>
      </c>
      <c r="X6254" t="b">
        <f t="shared" si="488"/>
        <v>1</v>
      </c>
      <c r="Y6254">
        <f t="shared" si="487"/>
        <v>3</v>
      </c>
      <c r="Z6254" s="2">
        <f t="shared" si="489"/>
        <v>2</v>
      </c>
      <c r="AA6254" t="s">
        <v>70</v>
      </c>
      <c r="AD6254" t="s">
        <v>123</v>
      </c>
      <c r="AE6254" t="s">
        <v>889</v>
      </c>
      <c r="AF6254">
        <v>2022</v>
      </c>
    </row>
    <row r="6255" spans="1:32" x14ac:dyDescent="0.25">
      <c r="A6255" t="s">
        <v>29</v>
      </c>
      <c r="B6255" t="s">
        <v>67</v>
      </c>
      <c r="C6255" t="s">
        <v>68</v>
      </c>
      <c r="D6255" t="s">
        <v>69</v>
      </c>
      <c r="E6255">
        <f>_xlfn.XLOOKUP(Table1[[#This Row],[Location]],'Location analysis'!A:A,'Location analysis'!B:B)</f>
        <v>40.435699999999997</v>
      </c>
      <c r="F6255">
        <f>_xlfn.XLOOKUP(Table1[[#This Row],[Location]],'Location analysis'!A:A,'Location analysis'!C:C)</f>
        <v>-74.125200000000007</v>
      </c>
      <c r="G6255" t="s">
        <v>329</v>
      </c>
      <c r="H6255" t="s">
        <v>49</v>
      </c>
      <c r="I6255">
        <v>15576905169</v>
      </c>
      <c r="J6255" t="s">
        <v>888</v>
      </c>
      <c r="K6255" t="s">
        <v>51</v>
      </c>
      <c r="L6255">
        <v>143</v>
      </c>
      <c r="M6255">
        <v>2.5</v>
      </c>
      <c r="N6255">
        <v>1</v>
      </c>
      <c r="O6255">
        <v>143</v>
      </c>
      <c r="P6255">
        <v>2.5</v>
      </c>
      <c r="Q6255">
        <v>1</v>
      </c>
      <c r="R6255">
        <v>2.5</v>
      </c>
      <c r="S6255">
        <v>2.5</v>
      </c>
      <c r="T6255" s="1">
        <v>44798</v>
      </c>
      <c r="U6255" t="str">
        <f t="shared" si="485"/>
        <v>Snapple Tea - Raspberry</v>
      </c>
      <c r="V6255" t="str">
        <f t="shared" si="486"/>
        <v>Non Carbonated</v>
      </c>
      <c r="W6255" t="s">
        <v>49</v>
      </c>
      <c r="X6255" t="b">
        <f t="shared" si="488"/>
        <v>1</v>
      </c>
      <c r="Y6255">
        <f t="shared" si="487"/>
        <v>2.5</v>
      </c>
      <c r="Z6255" s="2">
        <f t="shared" si="489"/>
        <v>1.6666666666666667</v>
      </c>
      <c r="AA6255" t="s">
        <v>330</v>
      </c>
      <c r="AB6255" t="s">
        <v>144</v>
      </c>
      <c r="AD6255" t="s">
        <v>123</v>
      </c>
      <c r="AE6255" t="s">
        <v>889</v>
      </c>
      <c r="AF6255">
        <v>2022</v>
      </c>
    </row>
    <row r="6256" spans="1:32" x14ac:dyDescent="0.25">
      <c r="A6256" t="s">
        <v>29</v>
      </c>
      <c r="B6256" t="s">
        <v>394</v>
      </c>
      <c r="C6256" t="s">
        <v>395</v>
      </c>
      <c r="D6256" t="s">
        <v>396</v>
      </c>
      <c r="E6256">
        <f>_xlfn.XLOOKUP(Table1[[#This Row],[Location]],'Location analysis'!A:A,'Location analysis'!B:B)</f>
        <v>40.416893999999999</v>
      </c>
      <c r="F6256">
        <f>_xlfn.XLOOKUP(Table1[[#This Row],[Location]],'Location analysis'!A:A,'Location analysis'!C:C)</f>
        <v>-74.420399000000003</v>
      </c>
      <c r="G6256" t="s">
        <v>93</v>
      </c>
      <c r="H6256" t="s">
        <v>43</v>
      </c>
      <c r="I6256">
        <v>15577020745</v>
      </c>
      <c r="J6256" t="s">
        <v>888</v>
      </c>
      <c r="K6256" t="s">
        <v>36</v>
      </c>
      <c r="L6256">
        <v>111</v>
      </c>
      <c r="M6256">
        <v>1.5</v>
      </c>
      <c r="N6256">
        <v>1</v>
      </c>
      <c r="O6256">
        <v>111</v>
      </c>
      <c r="P6256">
        <v>1.5</v>
      </c>
      <c r="Q6256">
        <v>1</v>
      </c>
      <c r="R6256">
        <v>1.5</v>
      </c>
      <c r="S6256">
        <v>1.5</v>
      </c>
      <c r="T6256" s="1">
        <v>44798</v>
      </c>
      <c r="U6256" t="str">
        <f t="shared" si="485"/>
        <v>Miss Vickie's Potato Chip - Sea Salt Original</v>
      </c>
      <c r="V6256" t="str">
        <f t="shared" si="486"/>
        <v>Food</v>
      </c>
      <c r="W6256" t="s">
        <v>43</v>
      </c>
      <c r="X6256" t="b">
        <f t="shared" si="488"/>
        <v>1</v>
      </c>
      <c r="Y6256">
        <f t="shared" si="487"/>
        <v>1.5</v>
      </c>
      <c r="Z6256" s="2">
        <f t="shared" si="489"/>
        <v>1</v>
      </c>
      <c r="AA6256" t="s">
        <v>58</v>
      </c>
      <c r="AB6256" t="s">
        <v>94</v>
      </c>
      <c r="AD6256" t="s">
        <v>123</v>
      </c>
      <c r="AE6256" t="s">
        <v>889</v>
      </c>
      <c r="AF6256">
        <v>2022</v>
      </c>
    </row>
    <row r="6257" spans="1:32" x14ac:dyDescent="0.25">
      <c r="A6257" t="s">
        <v>29</v>
      </c>
      <c r="B6257" t="s">
        <v>62</v>
      </c>
      <c r="C6257" t="s">
        <v>63</v>
      </c>
      <c r="D6257" t="s">
        <v>64</v>
      </c>
      <c r="E6257">
        <f>_xlfn.XLOOKUP(Table1[[#This Row],[Location]],'Location analysis'!A:A,'Location analysis'!B:B)</f>
        <v>40.091900000000003</v>
      </c>
      <c r="F6257">
        <f>_xlfn.XLOOKUP(Table1[[#This Row],[Location]],'Location analysis'!A:A,'Location analysis'!C:C)</f>
        <v>-74.358699999999999</v>
      </c>
      <c r="G6257" t="s">
        <v>799</v>
      </c>
      <c r="H6257" t="s">
        <v>34</v>
      </c>
      <c r="I6257">
        <v>15577154346</v>
      </c>
      <c r="J6257" t="s">
        <v>888</v>
      </c>
      <c r="K6257" t="s">
        <v>51</v>
      </c>
      <c r="L6257">
        <v>144</v>
      </c>
      <c r="M6257">
        <v>2.5</v>
      </c>
      <c r="N6257">
        <v>1</v>
      </c>
      <c r="O6257">
        <v>144</v>
      </c>
      <c r="P6257">
        <v>2.5</v>
      </c>
      <c r="Q6257">
        <v>1</v>
      </c>
      <c r="R6257">
        <v>2.5</v>
      </c>
      <c r="S6257">
        <v>2.5</v>
      </c>
      <c r="T6257" s="1">
        <v>44798</v>
      </c>
      <c r="U6257" t="str">
        <f t="shared" si="485"/>
        <v>S. Pellegrino Essenza Mineral Water - Blood O</v>
      </c>
      <c r="V6257" t="str">
        <f t="shared" si="486"/>
        <v>Carbonated</v>
      </c>
      <c r="W6257" t="s">
        <v>34</v>
      </c>
      <c r="X6257" t="b">
        <f t="shared" si="488"/>
        <v>1</v>
      </c>
      <c r="Y6257">
        <f t="shared" si="487"/>
        <v>2.5</v>
      </c>
      <c r="Z6257" s="2">
        <f t="shared" si="489"/>
        <v>1.6666666666666667</v>
      </c>
      <c r="AA6257" t="s">
        <v>800</v>
      </c>
      <c r="AB6257" t="s">
        <v>801</v>
      </c>
      <c r="AD6257" t="s">
        <v>123</v>
      </c>
      <c r="AE6257" t="s">
        <v>889</v>
      </c>
      <c r="AF6257">
        <v>2022</v>
      </c>
    </row>
    <row r="6258" spans="1:32" x14ac:dyDescent="0.25">
      <c r="A6258" t="s">
        <v>29</v>
      </c>
      <c r="B6258" t="s">
        <v>394</v>
      </c>
      <c r="C6258" t="s">
        <v>395</v>
      </c>
      <c r="D6258" t="s">
        <v>396</v>
      </c>
      <c r="E6258">
        <f>_xlfn.XLOOKUP(Table1[[#This Row],[Location]],'Location analysis'!A:A,'Location analysis'!B:B)</f>
        <v>40.416893999999999</v>
      </c>
      <c r="F6258">
        <f>_xlfn.XLOOKUP(Table1[[#This Row],[Location]],'Location analysis'!A:A,'Location analysis'!C:C)</f>
        <v>-74.420399000000003</v>
      </c>
      <c r="G6258" t="s">
        <v>87</v>
      </c>
      <c r="H6258" t="s">
        <v>34</v>
      </c>
      <c r="I6258">
        <v>15577241413</v>
      </c>
      <c r="J6258" t="s">
        <v>888</v>
      </c>
      <c r="K6258" t="s">
        <v>36</v>
      </c>
      <c r="L6258">
        <v>142</v>
      </c>
      <c r="M6258">
        <v>1.5</v>
      </c>
      <c r="N6258">
        <v>1</v>
      </c>
      <c r="O6258">
        <v>142</v>
      </c>
      <c r="P6258">
        <v>1.5</v>
      </c>
      <c r="Q6258">
        <v>1</v>
      </c>
      <c r="R6258">
        <v>1.5</v>
      </c>
      <c r="S6258">
        <v>1.5</v>
      </c>
      <c r="T6258" s="1">
        <v>44798</v>
      </c>
      <c r="U6258" t="str">
        <f t="shared" si="485"/>
        <v>Spindrift - Sparkling Water  Lime</v>
      </c>
      <c r="V6258" t="str">
        <f t="shared" si="486"/>
        <v>Carbonated</v>
      </c>
      <c r="W6258" t="s">
        <v>34</v>
      </c>
      <c r="X6258" t="b">
        <f t="shared" si="488"/>
        <v>1</v>
      </c>
      <c r="Y6258">
        <f t="shared" si="487"/>
        <v>1.5</v>
      </c>
      <c r="Z6258" s="2">
        <f t="shared" si="489"/>
        <v>1</v>
      </c>
      <c r="AA6258" t="s">
        <v>89</v>
      </c>
      <c r="AB6258" t="s">
        <v>90</v>
      </c>
      <c r="AD6258" t="s">
        <v>123</v>
      </c>
      <c r="AE6258" t="s">
        <v>889</v>
      </c>
      <c r="AF6258">
        <v>2022</v>
      </c>
    </row>
    <row r="6259" spans="1:32" x14ac:dyDescent="0.25">
      <c r="A6259" t="s">
        <v>29</v>
      </c>
      <c r="B6259" t="s">
        <v>46</v>
      </c>
      <c r="C6259" t="s">
        <v>31</v>
      </c>
      <c r="D6259" t="s">
        <v>47</v>
      </c>
      <c r="E6259">
        <f>_xlfn.XLOOKUP(Table1[[#This Row],[Location]],'Location analysis'!A:A,'Location analysis'!B:B)</f>
        <v>40.423690999999998</v>
      </c>
      <c r="F6259">
        <f>_xlfn.XLOOKUP(Table1[[#This Row],[Location]],'Location analysis'!A:A,'Location analysis'!C:C)</f>
        <v>-74.380831999999998</v>
      </c>
      <c r="G6259" t="s">
        <v>612</v>
      </c>
      <c r="H6259" t="s">
        <v>43</v>
      </c>
      <c r="I6259">
        <v>15577300227</v>
      </c>
      <c r="J6259" t="s">
        <v>888</v>
      </c>
      <c r="K6259" t="s">
        <v>51</v>
      </c>
      <c r="L6259">
        <v>120</v>
      </c>
      <c r="M6259">
        <v>1.5</v>
      </c>
      <c r="N6259">
        <v>1</v>
      </c>
      <c r="O6259">
        <v>120</v>
      </c>
      <c r="P6259">
        <v>1.5</v>
      </c>
      <c r="Q6259">
        <v>1</v>
      </c>
      <c r="R6259">
        <v>1.5</v>
      </c>
      <c r="S6259">
        <v>1.5</v>
      </c>
      <c r="T6259" s="1">
        <v>44798</v>
      </c>
      <c r="U6259" t="str">
        <f t="shared" si="485"/>
        <v>Goldfish Baked - Cheddar</v>
      </c>
      <c r="V6259" t="str">
        <f t="shared" si="486"/>
        <v>Food</v>
      </c>
      <c r="W6259" t="s">
        <v>43</v>
      </c>
      <c r="X6259" t="b">
        <f t="shared" si="488"/>
        <v>1</v>
      </c>
      <c r="Y6259">
        <f t="shared" si="487"/>
        <v>1.5</v>
      </c>
      <c r="Z6259" s="2">
        <f t="shared" si="489"/>
        <v>1</v>
      </c>
      <c r="AA6259" t="s">
        <v>613</v>
      </c>
      <c r="AB6259" t="s">
        <v>614</v>
      </c>
      <c r="AD6259" t="s">
        <v>123</v>
      </c>
      <c r="AE6259" t="s">
        <v>889</v>
      </c>
      <c r="AF6259">
        <v>2022</v>
      </c>
    </row>
    <row r="6260" spans="1:32" x14ac:dyDescent="0.25">
      <c r="A6260" t="s">
        <v>29</v>
      </c>
      <c r="B6260" t="s">
        <v>394</v>
      </c>
      <c r="C6260" t="s">
        <v>395</v>
      </c>
      <c r="D6260" t="s">
        <v>396</v>
      </c>
      <c r="E6260">
        <f>_xlfn.XLOOKUP(Table1[[#This Row],[Location]],'Location analysis'!A:A,'Location analysis'!B:B)</f>
        <v>40.416893999999999</v>
      </c>
      <c r="F6260">
        <f>_xlfn.XLOOKUP(Table1[[#This Row],[Location]],'Location analysis'!A:A,'Location analysis'!C:C)</f>
        <v>-74.420399000000003</v>
      </c>
      <c r="G6260" t="s">
        <v>463</v>
      </c>
      <c r="H6260" t="s">
        <v>34</v>
      </c>
      <c r="I6260">
        <v>15577374450</v>
      </c>
      <c r="J6260" t="s">
        <v>888</v>
      </c>
      <c r="K6260" t="s">
        <v>51</v>
      </c>
      <c r="L6260">
        <v>148</v>
      </c>
      <c r="M6260">
        <v>3</v>
      </c>
      <c r="N6260">
        <v>1</v>
      </c>
      <c r="O6260">
        <v>148</v>
      </c>
      <c r="P6260">
        <v>3</v>
      </c>
      <c r="Q6260">
        <v>1</v>
      </c>
      <c r="R6260">
        <v>3</v>
      </c>
      <c r="S6260">
        <v>3</v>
      </c>
      <c r="T6260" s="1">
        <v>44798</v>
      </c>
      <c r="U6260" t="str">
        <f t="shared" si="485"/>
        <v>Starbucks Refresher - Real Coconut Water</v>
      </c>
      <c r="V6260" t="str">
        <f t="shared" si="486"/>
        <v>Carbonated</v>
      </c>
      <c r="W6260" t="s">
        <v>34</v>
      </c>
      <c r="X6260" t="b">
        <f t="shared" si="488"/>
        <v>1</v>
      </c>
      <c r="Y6260">
        <f t="shared" si="487"/>
        <v>3</v>
      </c>
      <c r="Z6260" s="2">
        <f t="shared" si="489"/>
        <v>2</v>
      </c>
      <c r="AA6260" t="s">
        <v>464</v>
      </c>
      <c r="AB6260" t="s">
        <v>465</v>
      </c>
      <c r="AD6260" t="s">
        <v>123</v>
      </c>
      <c r="AE6260" t="s">
        <v>889</v>
      </c>
      <c r="AF6260">
        <v>2022</v>
      </c>
    </row>
    <row r="6261" spans="1:32" x14ac:dyDescent="0.25">
      <c r="A6261" t="s">
        <v>29</v>
      </c>
      <c r="B6261" t="s">
        <v>67</v>
      </c>
      <c r="C6261" t="s">
        <v>68</v>
      </c>
      <c r="D6261" t="s">
        <v>69</v>
      </c>
      <c r="E6261">
        <f>_xlfn.XLOOKUP(Table1[[#This Row],[Location]],'Location analysis'!A:A,'Location analysis'!B:B)</f>
        <v>40.435699999999997</v>
      </c>
      <c r="F6261">
        <f>_xlfn.XLOOKUP(Table1[[#This Row],[Location]],'Location analysis'!A:A,'Location analysis'!C:C)</f>
        <v>-74.125200000000007</v>
      </c>
      <c r="G6261" t="s">
        <v>350</v>
      </c>
      <c r="H6261" t="s">
        <v>43</v>
      </c>
      <c r="I6261">
        <v>15577698679</v>
      </c>
      <c r="J6261" t="s">
        <v>888</v>
      </c>
      <c r="K6261" t="s">
        <v>51</v>
      </c>
      <c r="L6261">
        <v>125</v>
      </c>
      <c r="M6261">
        <v>1.5</v>
      </c>
      <c r="N6261">
        <v>1</v>
      </c>
      <c r="O6261">
        <v>125</v>
      </c>
      <c r="P6261">
        <v>1.5</v>
      </c>
      <c r="Q6261">
        <v>1</v>
      </c>
      <c r="R6261">
        <v>1.5</v>
      </c>
      <c r="S6261">
        <v>1.5</v>
      </c>
      <c r="T6261" s="1">
        <v>44798</v>
      </c>
      <c r="U6261" t="str">
        <f t="shared" si="485"/>
        <v>Fritos - Original</v>
      </c>
      <c r="V6261" t="str">
        <f t="shared" si="486"/>
        <v>Food</v>
      </c>
      <c r="W6261" t="s">
        <v>43</v>
      </c>
      <c r="X6261" t="b">
        <f t="shared" si="488"/>
        <v>1</v>
      </c>
      <c r="Y6261">
        <f t="shared" si="487"/>
        <v>1.5</v>
      </c>
      <c r="Z6261" s="2">
        <f t="shared" si="489"/>
        <v>1</v>
      </c>
      <c r="AA6261" t="s">
        <v>351</v>
      </c>
      <c r="AB6261" t="s">
        <v>150</v>
      </c>
      <c r="AD6261" t="s">
        <v>123</v>
      </c>
      <c r="AE6261" t="s">
        <v>889</v>
      </c>
      <c r="AF6261">
        <v>2022</v>
      </c>
    </row>
    <row r="6262" spans="1:32" x14ac:dyDescent="0.25">
      <c r="A6262" t="s">
        <v>29</v>
      </c>
      <c r="B6262" t="s">
        <v>67</v>
      </c>
      <c r="C6262" t="s">
        <v>68</v>
      </c>
      <c r="D6262" t="s">
        <v>69</v>
      </c>
      <c r="E6262">
        <f>_xlfn.XLOOKUP(Table1[[#This Row],[Location]],'Location analysis'!A:A,'Location analysis'!B:B)</f>
        <v>40.435699999999997</v>
      </c>
      <c r="F6262">
        <f>_xlfn.XLOOKUP(Table1[[#This Row],[Location]],'Location analysis'!A:A,'Location analysis'!C:C)</f>
        <v>-74.125200000000007</v>
      </c>
      <c r="G6262" t="s">
        <v>106</v>
      </c>
      <c r="H6262" t="s">
        <v>43</v>
      </c>
      <c r="I6262">
        <v>15577701326</v>
      </c>
      <c r="J6262" t="s">
        <v>888</v>
      </c>
      <c r="K6262" t="s">
        <v>51</v>
      </c>
      <c r="L6262">
        <v>124</v>
      </c>
      <c r="M6262">
        <v>1.5</v>
      </c>
      <c r="N6262">
        <v>1</v>
      </c>
      <c r="O6262">
        <v>124</v>
      </c>
      <c r="P6262">
        <v>1.5</v>
      </c>
      <c r="Q6262">
        <v>1</v>
      </c>
      <c r="R6262">
        <v>1.5</v>
      </c>
      <c r="S6262">
        <v>1.5</v>
      </c>
      <c r="T6262" s="1">
        <v>44798</v>
      </c>
      <c r="U6262" t="str">
        <f t="shared" si="485"/>
        <v>Oreo Mini</v>
      </c>
      <c r="V6262" t="str">
        <f t="shared" si="486"/>
        <v>Food</v>
      </c>
      <c r="W6262" t="s">
        <v>43</v>
      </c>
      <c r="X6262" t="b">
        <f t="shared" si="488"/>
        <v>1</v>
      </c>
      <c r="Y6262">
        <f t="shared" si="487"/>
        <v>1.5</v>
      </c>
      <c r="Z6262" s="2">
        <f t="shared" si="489"/>
        <v>1</v>
      </c>
      <c r="AA6262" t="s">
        <v>106</v>
      </c>
      <c r="AD6262" t="s">
        <v>123</v>
      </c>
      <c r="AE6262" t="s">
        <v>889</v>
      </c>
      <c r="AF6262">
        <v>2022</v>
      </c>
    </row>
    <row r="6263" spans="1:32" x14ac:dyDescent="0.25">
      <c r="A6263" t="s">
        <v>29</v>
      </c>
      <c r="B6263" t="s">
        <v>394</v>
      </c>
      <c r="C6263" t="s">
        <v>395</v>
      </c>
      <c r="D6263" t="s">
        <v>396</v>
      </c>
      <c r="E6263">
        <f>_xlfn.XLOOKUP(Table1[[#This Row],[Location]],'Location analysis'!A:A,'Location analysis'!B:B)</f>
        <v>40.416893999999999</v>
      </c>
      <c r="F6263">
        <f>_xlfn.XLOOKUP(Table1[[#This Row],[Location]],'Location analysis'!A:A,'Location analysis'!C:C)</f>
        <v>-74.420399000000003</v>
      </c>
      <c r="G6263" t="s">
        <v>128</v>
      </c>
      <c r="H6263" t="s">
        <v>43</v>
      </c>
      <c r="I6263">
        <v>15577774850</v>
      </c>
      <c r="J6263" t="s">
        <v>888</v>
      </c>
      <c r="K6263" t="s">
        <v>51</v>
      </c>
      <c r="L6263">
        <v>113</v>
      </c>
      <c r="M6263">
        <v>1.5</v>
      </c>
      <c r="N6263">
        <v>1</v>
      </c>
      <c r="O6263">
        <v>113</v>
      </c>
      <c r="P6263">
        <v>1.5</v>
      </c>
      <c r="Q6263">
        <v>1</v>
      </c>
      <c r="R6263">
        <v>1.5</v>
      </c>
      <c r="S6263">
        <v>1.5</v>
      </c>
      <c r="T6263" s="1">
        <v>44798</v>
      </c>
      <c r="U6263" t="str">
        <f t="shared" si="485"/>
        <v>SunChips Multigrain - Salsa</v>
      </c>
      <c r="V6263" t="str">
        <f t="shared" si="486"/>
        <v>Food</v>
      </c>
      <c r="W6263" t="s">
        <v>43</v>
      </c>
      <c r="X6263" t="b">
        <f t="shared" si="488"/>
        <v>1</v>
      </c>
      <c r="Y6263">
        <f t="shared" si="487"/>
        <v>1.5</v>
      </c>
      <c r="Z6263" s="2">
        <f t="shared" si="489"/>
        <v>1</v>
      </c>
      <c r="AA6263" t="s">
        <v>129</v>
      </c>
      <c r="AB6263" t="s">
        <v>130</v>
      </c>
      <c r="AD6263" t="s">
        <v>123</v>
      </c>
      <c r="AE6263" t="s">
        <v>889</v>
      </c>
      <c r="AF6263">
        <v>2022</v>
      </c>
    </row>
    <row r="6264" spans="1:32" x14ac:dyDescent="0.25">
      <c r="A6264" t="s">
        <v>29</v>
      </c>
      <c r="B6264" t="s">
        <v>394</v>
      </c>
      <c r="C6264" t="s">
        <v>395</v>
      </c>
      <c r="D6264" t="s">
        <v>396</v>
      </c>
      <c r="E6264">
        <f>_xlfn.XLOOKUP(Table1[[#This Row],[Location]],'Location analysis'!A:A,'Location analysis'!B:B)</f>
        <v>40.416893999999999</v>
      </c>
      <c r="F6264">
        <f>_xlfn.XLOOKUP(Table1[[#This Row],[Location]],'Location analysis'!A:A,'Location analysis'!C:C)</f>
        <v>-74.420399000000003</v>
      </c>
      <c r="G6264" t="s">
        <v>570</v>
      </c>
      <c r="H6264" t="s">
        <v>97</v>
      </c>
      <c r="I6264">
        <v>15577955140</v>
      </c>
      <c r="J6264" t="s">
        <v>888</v>
      </c>
      <c r="K6264" t="s">
        <v>36</v>
      </c>
      <c r="L6264">
        <v>147</v>
      </c>
      <c r="M6264">
        <v>2.75</v>
      </c>
      <c r="N6264">
        <v>1</v>
      </c>
      <c r="O6264">
        <v>147</v>
      </c>
      <c r="P6264">
        <v>2.75</v>
      </c>
      <c r="Q6264">
        <v>1</v>
      </c>
      <c r="R6264">
        <v>2.75</v>
      </c>
      <c r="S6264">
        <v>2.75</v>
      </c>
      <c r="T6264" s="1">
        <v>44798</v>
      </c>
      <c r="U6264" t="str">
        <f t="shared" si="485"/>
        <v>BodyArmor LYTE - Strawberry Lemonade</v>
      </c>
      <c r="V6264" t="str">
        <f t="shared" si="486"/>
        <v>Water</v>
      </c>
      <c r="W6264" t="s">
        <v>97</v>
      </c>
      <c r="X6264" t="b">
        <f t="shared" si="488"/>
        <v>1</v>
      </c>
      <c r="Y6264">
        <f t="shared" si="487"/>
        <v>2.75</v>
      </c>
      <c r="Z6264" s="2">
        <f t="shared" si="489"/>
        <v>1.8333333333333333</v>
      </c>
      <c r="AA6264" t="s">
        <v>571</v>
      </c>
      <c r="AB6264" t="s">
        <v>572</v>
      </c>
      <c r="AD6264" t="s">
        <v>123</v>
      </c>
      <c r="AE6264" t="s">
        <v>889</v>
      </c>
      <c r="AF6264">
        <v>2022</v>
      </c>
    </row>
    <row r="6265" spans="1:32" x14ac:dyDescent="0.25">
      <c r="A6265" t="s">
        <v>29</v>
      </c>
      <c r="B6265" t="s">
        <v>394</v>
      </c>
      <c r="C6265" t="s">
        <v>395</v>
      </c>
      <c r="D6265" t="s">
        <v>396</v>
      </c>
      <c r="E6265">
        <f>_xlfn.XLOOKUP(Table1[[#This Row],[Location]],'Location analysis'!A:A,'Location analysis'!B:B)</f>
        <v>40.416893999999999</v>
      </c>
      <c r="F6265">
        <f>_xlfn.XLOOKUP(Table1[[#This Row],[Location]],'Location analysis'!A:A,'Location analysis'!C:C)</f>
        <v>-74.420399000000003</v>
      </c>
      <c r="G6265" t="s">
        <v>93</v>
      </c>
      <c r="H6265" t="s">
        <v>43</v>
      </c>
      <c r="I6265">
        <v>15578000902</v>
      </c>
      <c r="J6265" t="s">
        <v>888</v>
      </c>
      <c r="K6265" t="s">
        <v>51</v>
      </c>
      <c r="L6265">
        <v>111</v>
      </c>
      <c r="M6265">
        <v>1.5</v>
      </c>
      <c r="N6265">
        <v>1</v>
      </c>
      <c r="O6265">
        <v>111</v>
      </c>
      <c r="P6265">
        <v>1.5</v>
      </c>
      <c r="Q6265">
        <v>1</v>
      </c>
      <c r="R6265">
        <v>1.5</v>
      </c>
      <c r="S6265">
        <v>1.5</v>
      </c>
      <c r="T6265" s="1">
        <v>44798</v>
      </c>
      <c r="U6265" t="str">
        <f t="shared" si="485"/>
        <v>Miss Vickie's Potato Chip - Sea Salt Original</v>
      </c>
      <c r="V6265" t="str">
        <f t="shared" si="486"/>
        <v>Food</v>
      </c>
      <c r="W6265" t="s">
        <v>43</v>
      </c>
      <c r="X6265" t="b">
        <f t="shared" si="488"/>
        <v>1</v>
      </c>
      <c r="Y6265">
        <f t="shared" si="487"/>
        <v>1.5</v>
      </c>
      <c r="Z6265" s="2">
        <f t="shared" si="489"/>
        <v>1</v>
      </c>
      <c r="AA6265" t="s">
        <v>58</v>
      </c>
      <c r="AB6265" t="s">
        <v>94</v>
      </c>
      <c r="AD6265" t="s">
        <v>123</v>
      </c>
      <c r="AE6265" t="s">
        <v>889</v>
      </c>
      <c r="AF6265">
        <v>2022</v>
      </c>
    </row>
    <row r="6266" spans="1:32" x14ac:dyDescent="0.25">
      <c r="A6266" t="s">
        <v>29</v>
      </c>
      <c r="B6266" t="s">
        <v>394</v>
      </c>
      <c r="C6266" t="s">
        <v>395</v>
      </c>
      <c r="D6266" t="s">
        <v>396</v>
      </c>
      <c r="E6266">
        <f>_xlfn.XLOOKUP(Table1[[#This Row],[Location]],'Location analysis'!A:A,'Location analysis'!B:B)</f>
        <v>40.416893999999999</v>
      </c>
      <c r="F6266">
        <f>_xlfn.XLOOKUP(Table1[[#This Row],[Location]],'Location analysis'!A:A,'Location analysis'!C:C)</f>
        <v>-74.420399000000003</v>
      </c>
      <c r="G6266" t="s">
        <v>93</v>
      </c>
      <c r="H6266" t="s">
        <v>43</v>
      </c>
      <c r="I6266">
        <v>15578001738</v>
      </c>
      <c r="J6266" t="s">
        <v>888</v>
      </c>
      <c r="K6266" t="s">
        <v>51</v>
      </c>
      <c r="L6266">
        <v>111</v>
      </c>
      <c r="M6266">
        <v>1.5</v>
      </c>
      <c r="N6266">
        <v>1</v>
      </c>
      <c r="O6266">
        <v>111</v>
      </c>
      <c r="P6266">
        <v>1.5</v>
      </c>
      <c r="Q6266">
        <v>1</v>
      </c>
      <c r="R6266">
        <v>1.5</v>
      </c>
      <c r="S6266">
        <v>1.5</v>
      </c>
      <c r="T6266" s="1">
        <v>44798</v>
      </c>
      <c r="U6266" t="str">
        <f t="shared" si="485"/>
        <v>Miss Vickie's Potato Chip - Sea Salt Original</v>
      </c>
      <c r="V6266" t="str">
        <f t="shared" si="486"/>
        <v>Food</v>
      </c>
      <c r="W6266" t="s">
        <v>43</v>
      </c>
      <c r="X6266" t="b">
        <f t="shared" si="488"/>
        <v>1</v>
      </c>
      <c r="Y6266">
        <f t="shared" si="487"/>
        <v>1.5</v>
      </c>
      <c r="Z6266" s="2">
        <f t="shared" si="489"/>
        <v>1</v>
      </c>
      <c r="AA6266" t="s">
        <v>58</v>
      </c>
      <c r="AB6266" t="s">
        <v>94</v>
      </c>
      <c r="AD6266" t="s">
        <v>123</v>
      </c>
      <c r="AE6266" t="s">
        <v>889</v>
      </c>
      <c r="AF6266">
        <v>2022</v>
      </c>
    </row>
    <row r="6267" spans="1:32" x14ac:dyDescent="0.25">
      <c r="A6267" t="s">
        <v>29</v>
      </c>
      <c r="B6267" t="s">
        <v>394</v>
      </c>
      <c r="C6267" t="s">
        <v>395</v>
      </c>
      <c r="D6267" t="s">
        <v>396</v>
      </c>
      <c r="E6267">
        <f>_xlfn.XLOOKUP(Table1[[#This Row],[Location]],'Location analysis'!A:A,'Location analysis'!B:B)</f>
        <v>40.416893999999999</v>
      </c>
      <c r="F6267">
        <f>_xlfn.XLOOKUP(Table1[[#This Row],[Location]],'Location analysis'!A:A,'Location analysis'!C:C)</f>
        <v>-74.420399000000003</v>
      </c>
      <c r="G6267" t="s">
        <v>885</v>
      </c>
      <c r="H6267" t="s">
        <v>43</v>
      </c>
      <c r="I6267">
        <v>15578023266</v>
      </c>
      <c r="J6267" t="s">
        <v>888</v>
      </c>
      <c r="K6267" t="s">
        <v>51</v>
      </c>
      <c r="L6267">
        <v>122</v>
      </c>
      <c r="M6267">
        <v>2</v>
      </c>
      <c r="N6267">
        <v>1</v>
      </c>
      <c r="O6267">
        <v>122</v>
      </c>
      <c r="P6267">
        <v>2</v>
      </c>
      <c r="Q6267">
        <v>1</v>
      </c>
      <c r="R6267">
        <v>2</v>
      </c>
      <c r="S6267">
        <v>2</v>
      </c>
      <c r="T6267" s="1">
        <v>44798</v>
      </c>
      <c r="U6267" t="str">
        <f t="shared" si="485"/>
        <v>Lindens - Chocolate Chippers</v>
      </c>
      <c r="V6267" t="str">
        <f t="shared" si="486"/>
        <v>Food</v>
      </c>
      <c r="W6267" t="s">
        <v>43</v>
      </c>
      <c r="X6267" t="b">
        <f t="shared" si="488"/>
        <v>1</v>
      </c>
      <c r="Y6267">
        <f t="shared" si="487"/>
        <v>2</v>
      </c>
      <c r="Z6267" s="2">
        <f t="shared" si="489"/>
        <v>1.3333333333333333</v>
      </c>
      <c r="AA6267" t="s">
        <v>886</v>
      </c>
      <c r="AB6267" t="s">
        <v>887</v>
      </c>
      <c r="AD6267" t="s">
        <v>123</v>
      </c>
      <c r="AE6267" t="s">
        <v>889</v>
      </c>
      <c r="AF6267">
        <v>2022</v>
      </c>
    </row>
    <row r="6268" spans="1:32" x14ac:dyDescent="0.25">
      <c r="A6268" t="s">
        <v>29</v>
      </c>
      <c r="B6268" t="s">
        <v>394</v>
      </c>
      <c r="C6268" t="s">
        <v>395</v>
      </c>
      <c r="D6268" t="s">
        <v>396</v>
      </c>
      <c r="E6268">
        <f>_xlfn.XLOOKUP(Table1[[#This Row],[Location]],'Location analysis'!A:A,'Location analysis'!B:B)</f>
        <v>40.416893999999999</v>
      </c>
      <c r="F6268">
        <f>_xlfn.XLOOKUP(Table1[[#This Row],[Location]],'Location analysis'!A:A,'Location analysis'!C:C)</f>
        <v>-74.420399000000003</v>
      </c>
      <c r="G6268" t="s">
        <v>203</v>
      </c>
      <c r="H6268" t="s">
        <v>43</v>
      </c>
      <c r="I6268">
        <v>15578037859</v>
      </c>
      <c r="J6268" t="s">
        <v>888</v>
      </c>
      <c r="K6268" t="s">
        <v>51</v>
      </c>
      <c r="L6268">
        <v>123</v>
      </c>
      <c r="M6268">
        <v>1.5</v>
      </c>
      <c r="N6268">
        <v>1</v>
      </c>
      <c r="O6268">
        <v>123</v>
      </c>
      <c r="P6268">
        <v>1.5</v>
      </c>
      <c r="Q6268">
        <v>1</v>
      </c>
      <c r="R6268">
        <v>1.5</v>
      </c>
      <c r="S6268">
        <v>1.5</v>
      </c>
      <c r="T6268" s="1">
        <v>44798</v>
      </c>
      <c r="U6268" t="str">
        <f t="shared" si="485"/>
        <v>CheezIt - White Cheddar</v>
      </c>
      <c r="V6268" t="str">
        <f t="shared" si="486"/>
        <v>Food</v>
      </c>
      <c r="W6268" t="s">
        <v>43</v>
      </c>
      <c r="X6268" t="b">
        <f t="shared" si="488"/>
        <v>1</v>
      </c>
      <c r="Y6268">
        <f t="shared" si="487"/>
        <v>1.5</v>
      </c>
      <c r="Z6268" s="2">
        <f t="shared" si="489"/>
        <v>1</v>
      </c>
      <c r="AA6268" t="s">
        <v>193</v>
      </c>
      <c r="AB6268" t="s">
        <v>204</v>
      </c>
      <c r="AD6268" t="s">
        <v>123</v>
      </c>
      <c r="AE6268" t="s">
        <v>889</v>
      </c>
      <c r="AF6268">
        <v>2022</v>
      </c>
    </row>
    <row r="6269" spans="1:32" x14ac:dyDescent="0.25">
      <c r="A6269" t="s">
        <v>29</v>
      </c>
      <c r="B6269" t="s">
        <v>394</v>
      </c>
      <c r="C6269" t="s">
        <v>395</v>
      </c>
      <c r="D6269" t="s">
        <v>396</v>
      </c>
      <c r="E6269">
        <f>_xlfn.XLOOKUP(Table1[[#This Row],[Location]],'Location analysis'!A:A,'Location analysis'!B:B)</f>
        <v>40.416893999999999</v>
      </c>
      <c r="F6269">
        <f>_xlfn.XLOOKUP(Table1[[#This Row],[Location]],'Location analysis'!A:A,'Location analysis'!C:C)</f>
        <v>-74.420399000000003</v>
      </c>
      <c r="G6269" t="s">
        <v>582</v>
      </c>
      <c r="H6269" t="s">
        <v>43</v>
      </c>
      <c r="I6269">
        <v>15578155675</v>
      </c>
      <c r="J6269" t="s">
        <v>888</v>
      </c>
      <c r="K6269" t="s">
        <v>51</v>
      </c>
      <c r="L6269">
        <v>164</v>
      </c>
      <c r="M6269">
        <v>4</v>
      </c>
      <c r="N6269">
        <v>1</v>
      </c>
      <c r="O6269">
        <v>164</v>
      </c>
      <c r="P6269">
        <v>4</v>
      </c>
      <c r="Q6269">
        <v>1</v>
      </c>
      <c r="R6269">
        <v>4</v>
      </c>
      <c r="S6269">
        <v>4</v>
      </c>
      <c r="T6269" s="1">
        <v>44798</v>
      </c>
      <c r="U6269" t="str">
        <f t="shared" si="485"/>
        <v>CheezIt - Go Paks</v>
      </c>
      <c r="V6269" t="str">
        <f t="shared" si="486"/>
        <v>Food</v>
      </c>
      <c r="W6269" t="s">
        <v>43</v>
      </c>
      <c r="X6269" t="b">
        <f t="shared" si="488"/>
        <v>1</v>
      </c>
      <c r="Y6269">
        <f t="shared" si="487"/>
        <v>4</v>
      </c>
      <c r="Z6269" s="2">
        <f t="shared" si="489"/>
        <v>2.6666666666666665</v>
      </c>
      <c r="AA6269" t="s">
        <v>193</v>
      </c>
      <c r="AB6269" t="s">
        <v>492</v>
      </c>
      <c r="AD6269" t="s">
        <v>123</v>
      </c>
      <c r="AE6269" t="s">
        <v>889</v>
      </c>
      <c r="AF6269">
        <v>2022</v>
      </c>
    </row>
    <row r="6270" spans="1:32" x14ac:dyDescent="0.25">
      <c r="A6270" t="s">
        <v>29</v>
      </c>
      <c r="B6270" t="s">
        <v>30</v>
      </c>
      <c r="C6270" t="s">
        <v>31</v>
      </c>
      <c r="D6270" t="s">
        <v>32</v>
      </c>
      <c r="E6270">
        <f>_xlfn.XLOOKUP(Table1[[#This Row],[Location]],'Location analysis'!A:A,'Location analysis'!B:B)</f>
        <v>40.423690999999998</v>
      </c>
      <c r="F6270">
        <f>_xlfn.XLOOKUP(Table1[[#This Row],[Location]],'Location analysis'!A:A,'Location analysis'!C:C)</f>
        <v>-74.380831999999998</v>
      </c>
      <c r="G6270" t="s">
        <v>722</v>
      </c>
      <c r="H6270" t="s">
        <v>49</v>
      </c>
      <c r="I6270">
        <v>15578330193</v>
      </c>
      <c r="J6270" t="s">
        <v>888</v>
      </c>
      <c r="K6270" t="s">
        <v>36</v>
      </c>
      <c r="L6270">
        <v>145</v>
      </c>
      <c r="M6270">
        <v>2.5</v>
      </c>
      <c r="N6270">
        <v>1</v>
      </c>
      <c r="O6270">
        <v>145</v>
      </c>
      <c r="P6270">
        <v>2.5</v>
      </c>
      <c r="Q6270">
        <v>1</v>
      </c>
      <c r="R6270">
        <v>2.5</v>
      </c>
      <c r="S6270">
        <v>2.5</v>
      </c>
      <c r="T6270" s="1">
        <v>44798</v>
      </c>
      <c r="U6270" t="str">
        <f t="shared" si="485"/>
        <v>Snapple Tea - Lemon</v>
      </c>
      <c r="V6270" t="str">
        <f t="shared" si="486"/>
        <v>Non Carbonated</v>
      </c>
      <c r="W6270" t="s">
        <v>49</v>
      </c>
      <c r="X6270" t="b">
        <f t="shared" si="488"/>
        <v>1</v>
      </c>
      <c r="Y6270">
        <f t="shared" si="487"/>
        <v>2.5</v>
      </c>
      <c r="Z6270" s="2">
        <f t="shared" si="489"/>
        <v>1.6666666666666667</v>
      </c>
      <c r="AA6270" t="s">
        <v>330</v>
      </c>
      <c r="AB6270" t="s">
        <v>76</v>
      </c>
      <c r="AD6270" t="s">
        <v>123</v>
      </c>
      <c r="AE6270" t="s">
        <v>889</v>
      </c>
      <c r="AF6270">
        <v>2022</v>
      </c>
    </row>
    <row r="6271" spans="1:32" x14ac:dyDescent="0.25">
      <c r="A6271" t="s">
        <v>29</v>
      </c>
      <c r="B6271" t="s">
        <v>46</v>
      </c>
      <c r="C6271" t="s">
        <v>31</v>
      </c>
      <c r="D6271" t="s">
        <v>47</v>
      </c>
      <c r="E6271">
        <f>_xlfn.XLOOKUP(Table1[[#This Row],[Location]],'Location analysis'!A:A,'Location analysis'!B:B)</f>
        <v>40.423690999999998</v>
      </c>
      <c r="F6271">
        <f>_xlfn.XLOOKUP(Table1[[#This Row],[Location]],'Location analysis'!A:A,'Location analysis'!C:C)</f>
        <v>-74.380831999999998</v>
      </c>
      <c r="G6271" t="s">
        <v>722</v>
      </c>
      <c r="H6271" t="s">
        <v>49</v>
      </c>
      <c r="I6271">
        <v>15578394871</v>
      </c>
      <c r="J6271" t="s">
        <v>888</v>
      </c>
      <c r="K6271" t="s">
        <v>36</v>
      </c>
      <c r="L6271">
        <v>147</v>
      </c>
      <c r="M6271">
        <v>2.5</v>
      </c>
      <c r="N6271">
        <v>1</v>
      </c>
      <c r="O6271">
        <v>147</v>
      </c>
      <c r="P6271">
        <v>2.5</v>
      </c>
      <c r="Q6271">
        <v>1</v>
      </c>
      <c r="R6271">
        <v>2.5</v>
      </c>
      <c r="S6271">
        <v>2.5</v>
      </c>
      <c r="T6271" s="1">
        <v>44798</v>
      </c>
      <c r="U6271" t="str">
        <f t="shared" si="485"/>
        <v>Snapple Tea - Lemon</v>
      </c>
      <c r="V6271" t="str">
        <f t="shared" si="486"/>
        <v>Non Carbonated</v>
      </c>
      <c r="W6271" t="s">
        <v>49</v>
      </c>
      <c r="X6271" t="b">
        <f t="shared" si="488"/>
        <v>1</v>
      </c>
      <c r="Y6271">
        <f t="shared" si="487"/>
        <v>2.5</v>
      </c>
      <c r="Z6271" s="2">
        <f t="shared" si="489"/>
        <v>1.6666666666666667</v>
      </c>
      <c r="AA6271" t="s">
        <v>330</v>
      </c>
      <c r="AB6271" t="s">
        <v>76</v>
      </c>
      <c r="AD6271" t="s">
        <v>123</v>
      </c>
      <c r="AE6271" t="s">
        <v>889</v>
      </c>
      <c r="AF6271">
        <v>2022</v>
      </c>
    </row>
    <row r="6272" spans="1:32" x14ac:dyDescent="0.25">
      <c r="A6272" t="s">
        <v>29</v>
      </c>
      <c r="B6272" t="s">
        <v>67</v>
      </c>
      <c r="C6272" t="s">
        <v>68</v>
      </c>
      <c r="D6272" t="s">
        <v>69</v>
      </c>
      <c r="E6272">
        <f>_xlfn.XLOOKUP(Table1[[#This Row],[Location]],'Location analysis'!A:A,'Location analysis'!B:B)</f>
        <v>40.435699999999997</v>
      </c>
      <c r="F6272">
        <f>_xlfn.XLOOKUP(Table1[[#This Row],[Location]],'Location analysis'!A:A,'Location analysis'!C:C)</f>
        <v>-74.125200000000007</v>
      </c>
      <c r="G6272" t="s">
        <v>458</v>
      </c>
      <c r="I6272">
        <v>15578683269</v>
      </c>
      <c r="J6272" t="s">
        <v>888</v>
      </c>
      <c r="K6272" t="s">
        <v>51</v>
      </c>
      <c r="L6272">
        <v>113</v>
      </c>
      <c r="M6272">
        <v>1.5</v>
      </c>
      <c r="N6272">
        <v>1</v>
      </c>
      <c r="O6272">
        <v>113</v>
      </c>
      <c r="P6272">
        <v>1.5</v>
      </c>
      <c r="Q6272">
        <v>1</v>
      </c>
      <c r="R6272">
        <v>1.5</v>
      </c>
      <c r="S6272">
        <v>1.5</v>
      </c>
      <c r="T6272" s="1">
        <v>44798</v>
      </c>
      <c r="U6272" t="str">
        <f t="shared" si="485"/>
        <v>Doritos Dinamita Chile Lemon</v>
      </c>
      <c r="V6272" t="str">
        <f t="shared" si="486"/>
        <v>Cell is Blank - Dis-regard</v>
      </c>
      <c r="W6272" t="s">
        <v>43</v>
      </c>
      <c r="X6272" t="b">
        <f t="shared" si="488"/>
        <v>1</v>
      </c>
      <c r="Y6272">
        <f t="shared" si="487"/>
        <v>1.5</v>
      </c>
      <c r="Z6272" s="2">
        <f t="shared" si="489"/>
        <v>1</v>
      </c>
      <c r="AA6272" t="s">
        <v>458</v>
      </c>
      <c r="AD6272" t="s">
        <v>123</v>
      </c>
      <c r="AE6272" t="s">
        <v>889</v>
      </c>
      <c r="AF6272">
        <v>2022</v>
      </c>
    </row>
    <row r="6273" spans="1:32" x14ac:dyDescent="0.25">
      <c r="A6273" t="s">
        <v>29</v>
      </c>
      <c r="B6273" t="s">
        <v>67</v>
      </c>
      <c r="C6273" t="s">
        <v>68</v>
      </c>
      <c r="D6273" t="s">
        <v>69</v>
      </c>
      <c r="E6273">
        <f>_xlfn.XLOOKUP(Table1[[#This Row],[Location]],'Location analysis'!A:A,'Location analysis'!B:B)</f>
        <v>40.435699999999997</v>
      </c>
      <c r="F6273">
        <f>_xlfn.XLOOKUP(Table1[[#This Row],[Location]],'Location analysis'!A:A,'Location analysis'!C:C)</f>
        <v>-74.125200000000007</v>
      </c>
      <c r="G6273" t="s">
        <v>106</v>
      </c>
      <c r="H6273" t="s">
        <v>43</v>
      </c>
      <c r="I6273">
        <v>15578695994</v>
      </c>
      <c r="J6273" t="s">
        <v>888</v>
      </c>
      <c r="K6273" t="s">
        <v>51</v>
      </c>
      <c r="L6273">
        <v>124</v>
      </c>
      <c r="M6273">
        <v>1.5</v>
      </c>
      <c r="N6273">
        <v>1</v>
      </c>
      <c r="O6273">
        <v>124</v>
      </c>
      <c r="P6273">
        <v>1.5</v>
      </c>
      <c r="Q6273">
        <v>1</v>
      </c>
      <c r="R6273">
        <v>1.5</v>
      </c>
      <c r="S6273">
        <v>1.5</v>
      </c>
      <c r="T6273" s="1">
        <v>44798</v>
      </c>
      <c r="U6273" t="str">
        <f t="shared" si="485"/>
        <v>Oreo Mini</v>
      </c>
      <c r="V6273" t="str">
        <f t="shared" si="486"/>
        <v>Food</v>
      </c>
      <c r="W6273" t="s">
        <v>43</v>
      </c>
      <c r="X6273" t="b">
        <f t="shared" si="488"/>
        <v>1</v>
      </c>
      <c r="Y6273">
        <f t="shared" si="487"/>
        <v>1.5</v>
      </c>
      <c r="Z6273" s="2">
        <f t="shared" si="489"/>
        <v>1</v>
      </c>
      <c r="AA6273" t="s">
        <v>106</v>
      </c>
      <c r="AD6273" t="s">
        <v>123</v>
      </c>
      <c r="AE6273" t="s">
        <v>889</v>
      </c>
      <c r="AF6273">
        <v>2022</v>
      </c>
    </row>
    <row r="6274" spans="1:32" x14ac:dyDescent="0.25">
      <c r="A6274" t="s">
        <v>29</v>
      </c>
      <c r="B6274" t="s">
        <v>67</v>
      </c>
      <c r="C6274" t="s">
        <v>68</v>
      </c>
      <c r="D6274" t="s">
        <v>69</v>
      </c>
      <c r="E6274">
        <f>_xlfn.XLOOKUP(Table1[[#This Row],[Location]],'Location analysis'!A:A,'Location analysis'!B:B)</f>
        <v>40.435699999999997</v>
      </c>
      <c r="F6274">
        <f>_xlfn.XLOOKUP(Table1[[#This Row],[Location]],'Location analysis'!A:A,'Location analysis'!C:C)</f>
        <v>-74.125200000000007</v>
      </c>
      <c r="G6274" t="s">
        <v>106</v>
      </c>
      <c r="H6274" t="s">
        <v>43</v>
      </c>
      <c r="I6274">
        <v>15578697056</v>
      </c>
      <c r="J6274" t="s">
        <v>888</v>
      </c>
      <c r="K6274" t="s">
        <v>51</v>
      </c>
      <c r="L6274">
        <v>124</v>
      </c>
      <c r="M6274">
        <v>1.5</v>
      </c>
      <c r="N6274">
        <v>1</v>
      </c>
      <c r="O6274">
        <v>124</v>
      </c>
      <c r="P6274">
        <v>1.5</v>
      </c>
      <c r="Q6274">
        <v>1</v>
      </c>
      <c r="R6274">
        <v>1.5</v>
      </c>
      <c r="S6274">
        <v>1.5</v>
      </c>
      <c r="T6274" s="1">
        <v>44798</v>
      </c>
      <c r="U6274" t="str">
        <f t="shared" ref="U6274:U6337" si="490">IF(G6274="","Cell is Blank - Dis-regard",G6274)</f>
        <v>Oreo Mini</v>
      </c>
      <c r="V6274" t="str">
        <f t="shared" ref="V6274:V6337" si="491">IF(H6274="","Cell is Blank - Dis-regard",H6274)</f>
        <v>Food</v>
      </c>
      <c r="W6274" t="s">
        <v>43</v>
      </c>
      <c r="X6274" t="b">
        <f t="shared" si="488"/>
        <v>1</v>
      </c>
      <c r="Y6274">
        <f t="shared" ref="Y6274:Y6337" si="492">IF(X6274="FALSE",M6274,M6274)</f>
        <v>1.5</v>
      </c>
      <c r="Z6274" s="2">
        <f t="shared" si="489"/>
        <v>1</v>
      </c>
      <c r="AA6274" t="s">
        <v>106</v>
      </c>
      <c r="AD6274" t="s">
        <v>123</v>
      </c>
      <c r="AE6274" t="s">
        <v>889</v>
      </c>
      <c r="AF6274">
        <v>2022</v>
      </c>
    </row>
    <row r="6275" spans="1:32" x14ac:dyDescent="0.25">
      <c r="A6275" t="s">
        <v>29</v>
      </c>
      <c r="B6275" t="s">
        <v>67</v>
      </c>
      <c r="C6275" t="s">
        <v>68</v>
      </c>
      <c r="D6275" t="s">
        <v>69</v>
      </c>
      <c r="E6275">
        <f>_xlfn.XLOOKUP(Table1[[#This Row],[Location]],'Location analysis'!A:A,'Location analysis'!B:B)</f>
        <v>40.435699999999997</v>
      </c>
      <c r="F6275">
        <f>_xlfn.XLOOKUP(Table1[[#This Row],[Location]],'Location analysis'!A:A,'Location analysis'!C:C)</f>
        <v>-74.125200000000007</v>
      </c>
      <c r="G6275" t="s">
        <v>329</v>
      </c>
      <c r="H6275" t="s">
        <v>49</v>
      </c>
      <c r="I6275">
        <v>15578711994</v>
      </c>
      <c r="J6275" t="s">
        <v>888</v>
      </c>
      <c r="K6275" t="s">
        <v>51</v>
      </c>
      <c r="L6275">
        <v>143</v>
      </c>
      <c r="M6275">
        <v>2.5</v>
      </c>
      <c r="N6275">
        <v>1</v>
      </c>
      <c r="O6275">
        <v>143</v>
      </c>
      <c r="P6275">
        <v>2.5</v>
      </c>
      <c r="Q6275">
        <v>1</v>
      </c>
      <c r="R6275">
        <v>2.5</v>
      </c>
      <c r="S6275">
        <v>2.5</v>
      </c>
      <c r="T6275" s="1">
        <v>44798</v>
      </c>
      <c r="U6275" t="str">
        <f t="shared" si="490"/>
        <v>Snapple Tea - Raspberry</v>
      </c>
      <c r="V6275" t="str">
        <f t="shared" si="491"/>
        <v>Non Carbonated</v>
      </c>
      <c r="W6275" t="s">
        <v>49</v>
      </c>
      <c r="X6275" t="b">
        <f t="shared" ref="X6275:X6338" si="493">M6275=P6275</f>
        <v>1</v>
      </c>
      <c r="Y6275">
        <f t="shared" si="492"/>
        <v>2.5</v>
      </c>
      <c r="Z6275" s="2">
        <f t="shared" ref="Z6275:Z6338" si="494">Y6275/1.5</f>
        <v>1.6666666666666667</v>
      </c>
      <c r="AA6275" t="s">
        <v>330</v>
      </c>
      <c r="AB6275" t="s">
        <v>144</v>
      </c>
      <c r="AD6275" t="s">
        <v>123</v>
      </c>
      <c r="AE6275" t="s">
        <v>889</v>
      </c>
      <c r="AF6275">
        <v>2022</v>
      </c>
    </row>
    <row r="6276" spans="1:32" x14ac:dyDescent="0.25">
      <c r="A6276" t="s">
        <v>29</v>
      </c>
      <c r="B6276" t="s">
        <v>67</v>
      </c>
      <c r="C6276" t="s">
        <v>68</v>
      </c>
      <c r="D6276" t="s">
        <v>69</v>
      </c>
      <c r="E6276">
        <f>_xlfn.XLOOKUP(Table1[[#This Row],[Location]],'Location analysis'!A:A,'Location analysis'!B:B)</f>
        <v>40.435699999999997</v>
      </c>
      <c r="F6276">
        <f>_xlfn.XLOOKUP(Table1[[#This Row],[Location]],'Location analysis'!A:A,'Location analysis'!C:C)</f>
        <v>-74.125200000000007</v>
      </c>
      <c r="G6276" t="s">
        <v>106</v>
      </c>
      <c r="H6276" t="s">
        <v>43</v>
      </c>
      <c r="I6276">
        <v>15579013771</v>
      </c>
      <c r="J6276" t="s">
        <v>895</v>
      </c>
      <c r="K6276" t="s">
        <v>36</v>
      </c>
      <c r="L6276">
        <v>124</v>
      </c>
      <c r="M6276">
        <v>1.5</v>
      </c>
      <c r="N6276">
        <v>1</v>
      </c>
      <c r="O6276">
        <v>124</v>
      </c>
      <c r="P6276">
        <v>1.5</v>
      </c>
      <c r="Q6276">
        <v>1</v>
      </c>
      <c r="R6276">
        <v>1.5</v>
      </c>
      <c r="S6276">
        <v>3</v>
      </c>
      <c r="T6276" s="1">
        <v>44798</v>
      </c>
      <c r="U6276" t="str">
        <f t="shared" si="490"/>
        <v>Oreo Mini</v>
      </c>
      <c r="V6276" t="str">
        <f t="shared" si="491"/>
        <v>Food</v>
      </c>
      <c r="W6276" t="s">
        <v>43</v>
      </c>
      <c r="X6276" t="b">
        <f t="shared" si="493"/>
        <v>1</v>
      </c>
      <c r="Y6276">
        <f t="shared" si="492"/>
        <v>1.5</v>
      </c>
      <c r="Z6276" s="2">
        <f t="shared" si="494"/>
        <v>1</v>
      </c>
      <c r="AA6276" t="s">
        <v>106</v>
      </c>
      <c r="AD6276" t="s">
        <v>132</v>
      </c>
      <c r="AE6276" t="s">
        <v>896</v>
      </c>
      <c r="AF6276">
        <v>2022</v>
      </c>
    </row>
    <row r="6277" spans="1:32" x14ac:dyDescent="0.25">
      <c r="A6277" t="s">
        <v>29</v>
      </c>
      <c r="B6277" t="s">
        <v>67</v>
      </c>
      <c r="C6277" t="s">
        <v>68</v>
      </c>
      <c r="D6277" t="s">
        <v>69</v>
      </c>
      <c r="E6277">
        <f>_xlfn.XLOOKUP(Table1[[#This Row],[Location]],'Location analysis'!A:A,'Location analysis'!B:B)</f>
        <v>40.435699999999997</v>
      </c>
      <c r="F6277">
        <f>_xlfn.XLOOKUP(Table1[[#This Row],[Location]],'Location analysis'!A:A,'Location analysis'!C:C)</f>
        <v>-74.125200000000007</v>
      </c>
      <c r="G6277" t="s">
        <v>414</v>
      </c>
      <c r="H6277" t="s">
        <v>43</v>
      </c>
      <c r="I6277">
        <v>15579013771</v>
      </c>
      <c r="J6277" t="s">
        <v>895</v>
      </c>
      <c r="K6277" t="s">
        <v>36</v>
      </c>
      <c r="L6277">
        <v>110</v>
      </c>
      <c r="M6277">
        <v>1.5</v>
      </c>
      <c r="N6277">
        <v>1</v>
      </c>
      <c r="O6277">
        <v>110</v>
      </c>
      <c r="P6277">
        <v>1.5</v>
      </c>
      <c r="Q6277">
        <v>1</v>
      </c>
      <c r="R6277">
        <v>1.5</v>
      </c>
      <c r="S6277">
        <v>3</v>
      </c>
      <c r="T6277" s="1">
        <v>44798</v>
      </c>
      <c r="U6277" t="str">
        <f t="shared" si="490"/>
        <v>Lays - Classic</v>
      </c>
      <c r="V6277" t="str">
        <f t="shared" si="491"/>
        <v>Food</v>
      </c>
      <c r="W6277" t="s">
        <v>43</v>
      </c>
      <c r="X6277" t="b">
        <f t="shared" si="493"/>
        <v>1</v>
      </c>
      <c r="Y6277">
        <f t="shared" si="492"/>
        <v>1.5</v>
      </c>
      <c r="Z6277" s="2">
        <f t="shared" si="494"/>
        <v>1</v>
      </c>
      <c r="AA6277" t="s">
        <v>415</v>
      </c>
      <c r="AB6277" t="s">
        <v>416</v>
      </c>
      <c r="AD6277" t="s">
        <v>132</v>
      </c>
      <c r="AE6277" t="s">
        <v>896</v>
      </c>
      <c r="AF6277">
        <v>2022</v>
      </c>
    </row>
    <row r="6278" spans="1:32" x14ac:dyDescent="0.25">
      <c r="A6278" t="s">
        <v>29</v>
      </c>
      <c r="B6278" t="s">
        <v>67</v>
      </c>
      <c r="C6278" t="s">
        <v>68</v>
      </c>
      <c r="D6278" t="s">
        <v>69</v>
      </c>
      <c r="E6278">
        <f>_xlfn.XLOOKUP(Table1[[#This Row],[Location]],'Location analysis'!A:A,'Location analysis'!B:B)</f>
        <v>40.435699999999997</v>
      </c>
      <c r="F6278">
        <f>_xlfn.XLOOKUP(Table1[[#This Row],[Location]],'Location analysis'!A:A,'Location analysis'!C:C)</f>
        <v>-74.125200000000007</v>
      </c>
      <c r="G6278" t="s">
        <v>154</v>
      </c>
      <c r="H6278" t="s">
        <v>43</v>
      </c>
      <c r="I6278">
        <v>15579014574</v>
      </c>
      <c r="J6278" t="s">
        <v>895</v>
      </c>
      <c r="K6278" t="s">
        <v>51</v>
      </c>
      <c r="L6278">
        <v>111</v>
      </c>
      <c r="M6278">
        <v>1.5</v>
      </c>
      <c r="N6278">
        <v>1</v>
      </c>
      <c r="O6278">
        <v>111</v>
      </c>
      <c r="P6278">
        <v>1.5</v>
      </c>
      <c r="Q6278">
        <v>1</v>
      </c>
      <c r="R6278">
        <v>1.5</v>
      </c>
      <c r="S6278">
        <v>1.5</v>
      </c>
      <c r="T6278" s="1">
        <v>44798</v>
      </c>
      <c r="U6278" t="str">
        <f t="shared" si="490"/>
        <v>SunChips Multigrain - Harvest Cheddar</v>
      </c>
      <c r="V6278" t="str">
        <f t="shared" si="491"/>
        <v>Food</v>
      </c>
      <c r="W6278" t="s">
        <v>43</v>
      </c>
      <c r="X6278" t="b">
        <f t="shared" si="493"/>
        <v>1</v>
      </c>
      <c r="Y6278">
        <f t="shared" si="492"/>
        <v>1.5</v>
      </c>
      <c r="Z6278" s="2">
        <f t="shared" si="494"/>
        <v>1</v>
      </c>
      <c r="AA6278" t="s">
        <v>129</v>
      </c>
      <c r="AB6278" t="s">
        <v>155</v>
      </c>
      <c r="AD6278" t="s">
        <v>132</v>
      </c>
      <c r="AE6278" t="s">
        <v>896</v>
      </c>
      <c r="AF6278">
        <v>2022</v>
      </c>
    </row>
    <row r="6279" spans="1:32" x14ac:dyDescent="0.25">
      <c r="A6279" t="s">
        <v>29</v>
      </c>
      <c r="B6279" t="s">
        <v>67</v>
      </c>
      <c r="C6279" t="s">
        <v>68</v>
      </c>
      <c r="D6279" t="s">
        <v>69</v>
      </c>
      <c r="E6279">
        <f>_xlfn.XLOOKUP(Table1[[#This Row],[Location]],'Location analysis'!A:A,'Location analysis'!B:B)</f>
        <v>40.435699999999997</v>
      </c>
      <c r="F6279">
        <f>_xlfn.XLOOKUP(Table1[[#This Row],[Location]],'Location analysis'!A:A,'Location analysis'!C:C)</f>
        <v>-74.125200000000007</v>
      </c>
      <c r="G6279" t="s">
        <v>750</v>
      </c>
      <c r="H6279" t="s">
        <v>49</v>
      </c>
      <c r="I6279">
        <v>15579553043</v>
      </c>
      <c r="J6279" t="s">
        <v>895</v>
      </c>
      <c r="K6279" t="s">
        <v>36</v>
      </c>
      <c r="L6279">
        <v>147</v>
      </c>
      <c r="M6279">
        <v>2.5</v>
      </c>
      <c r="N6279">
        <v>1</v>
      </c>
      <c r="O6279">
        <v>147</v>
      </c>
      <c r="P6279">
        <v>2.5</v>
      </c>
      <c r="Q6279">
        <v>1</v>
      </c>
      <c r="R6279">
        <v>2.5</v>
      </c>
      <c r="S6279">
        <v>2.5</v>
      </c>
      <c r="T6279" s="1">
        <v>44799</v>
      </c>
      <c r="U6279" t="str">
        <f t="shared" si="490"/>
        <v>Snapple Tea - Peach</v>
      </c>
      <c r="V6279" t="str">
        <f t="shared" si="491"/>
        <v>Non Carbonated</v>
      </c>
      <c r="W6279" t="s">
        <v>49</v>
      </c>
      <c r="X6279" t="b">
        <f t="shared" si="493"/>
        <v>1</v>
      </c>
      <c r="Y6279">
        <f t="shared" si="492"/>
        <v>2.5</v>
      </c>
      <c r="Z6279" s="2">
        <f t="shared" si="494"/>
        <v>1.6666666666666667</v>
      </c>
      <c r="AA6279" t="s">
        <v>330</v>
      </c>
      <c r="AB6279" t="s">
        <v>751</v>
      </c>
      <c r="AD6279" t="s">
        <v>132</v>
      </c>
      <c r="AE6279" t="s">
        <v>896</v>
      </c>
      <c r="AF6279">
        <v>2022</v>
      </c>
    </row>
    <row r="6280" spans="1:32" x14ac:dyDescent="0.25">
      <c r="A6280" t="s">
        <v>29</v>
      </c>
      <c r="B6280" t="s">
        <v>67</v>
      </c>
      <c r="C6280" t="s">
        <v>68</v>
      </c>
      <c r="D6280" t="s">
        <v>69</v>
      </c>
      <c r="E6280">
        <f>_xlfn.XLOOKUP(Table1[[#This Row],[Location]],'Location analysis'!A:A,'Location analysis'!B:B)</f>
        <v>40.435699999999997</v>
      </c>
      <c r="F6280">
        <f>_xlfn.XLOOKUP(Table1[[#This Row],[Location]],'Location analysis'!A:A,'Location analysis'!C:C)</f>
        <v>-74.125200000000007</v>
      </c>
      <c r="G6280" t="s">
        <v>70</v>
      </c>
      <c r="H6280" t="s">
        <v>34</v>
      </c>
      <c r="I6280">
        <v>15579597204</v>
      </c>
      <c r="J6280" t="s">
        <v>895</v>
      </c>
      <c r="K6280" t="s">
        <v>51</v>
      </c>
      <c r="L6280">
        <v>144</v>
      </c>
      <c r="M6280">
        <v>3</v>
      </c>
      <c r="N6280">
        <v>1</v>
      </c>
      <c r="O6280">
        <v>144</v>
      </c>
      <c r="P6280">
        <v>3</v>
      </c>
      <c r="Q6280">
        <v>1</v>
      </c>
      <c r="R6280">
        <v>3</v>
      </c>
      <c r="S6280">
        <v>3</v>
      </c>
      <c r="T6280" s="1">
        <v>44799</v>
      </c>
      <c r="U6280" t="str">
        <f t="shared" si="490"/>
        <v>Monster Energy Original</v>
      </c>
      <c r="V6280" t="str">
        <f t="shared" si="491"/>
        <v>Carbonated</v>
      </c>
      <c r="W6280" t="s">
        <v>34</v>
      </c>
      <c r="X6280" t="b">
        <f t="shared" si="493"/>
        <v>1</v>
      </c>
      <c r="Y6280">
        <f t="shared" si="492"/>
        <v>3</v>
      </c>
      <c r="Z6280" s="2">
        <f t="shared" si="494"/>
        <v>2</v>
      </c>
      <c r="AA6280" t="s">
        <v>70</v>
      </c>
      <c r="AD6280" t="s">
        <v>132</v>
      </c>
      <c r="AE6280" t="s">
        <v>896</v>
      </c>
      <c r="AF6280">
        <v>2022</v>
      </c>
    </row>
    <row r="6281" spans="1:32" x14ac:dyDescent="0.25">
      <c r="A6281" t="s">
        <v>29</v>
      </c>
      <c r="B6281" t="s">
        <v>67</v>
      </c>
      <c r="C6281" t="s">
        <v>68</v>
      </c>
      <c r="D6281" t="s">
        <v>69</v>
      </c>
      <c r="E6281">
        <f>_xlfn.XLOOKUP(Table1[[#This Row],[Location]],'Location analysis'!A:A,'Location analysis'!B:B)</f>
        <v>40.435699999999997</v>
      </c>
      <c r="F6281">
        <f>_xlfn.XLOOKUP(Table1[[#This Row],[Location]],'Location analysis'!A:A,'Location analysis'!C:C)</f>
        <v>-74.125200000000007</v>
      </c>
      <c r="G6281" t="s">
        <v>350</v>
      </c>
      <c r="H6281" t="s">
        <v>43</v>
      </c>
      <c r="I6281">
        <v>15579597574</v>
      </c>
      <c r="J6281" t="s">
        <v>895</v>
      </c>
      <c r="K6281" t="s">
        <v>51</v>
      </c>
      <c r="L6281">
        <v>125</v>
      </c>
      <c r="M6281">
        <v>1.5</v>
      </c>
      <c r="N6281">
        <v>1</v>
      </c>
      <c r="O6281">
        <v>125</v>
      </c>
      <c r="P6281">
        <v>1.5</v>
      </c>
      <c r="Q6281">
        <v>1</v>
      </c>
      <c r="R6281">
        <v>1.5</v>
      </c>
      <c r="S6281">
        <v>1.5</v>
      </c>
      <c r="T6281" s="1">
        <v>44799</v>
      </c>
      <c r="U6281" t="str">
        <f t="shared" si="490"/>
        <v>Fritos - Original</v>
      </c>
      <c r="V6281" t="str">
        <f t="shared" si="491"/>
        <v>Food</v>
      </c>
      <c r="W6281" t="s">
        <v>43</v>
      </c>
      <c r="X6281" t="b">
        <f t="shared" si="493"/>
        <v>1</v>
      </c>
      <c r="Y6281">
        <f t="shared" si="492"/>
        <v>1.5</v>
      </c>
      <c r="Z6281" s="2">
        <f t="shared" si="494"/>
        <v>1</v>
      </c>
      <c r="AA6281" t="s">
        <v>351</v>
      </c>
      <c r="AB6281" t="s">
        <v>150</v>
      </c>
      <c r="AD6281" t="s">
        <v>132</v>
      </c>
      <c r="AE6281" t="s">
        <v>896</v>
      </c>
      <c r="AF6281">
        <v>2022</v>
      </c>
    </row>
    <row r="6282" spans="1:32" x14ac:dyDescent="0.25">
      <c r="A6282" t="s">
        <v>29</v>
      </c>
      <c r="B6282" t="s">
        <v>62</v>
      </c>
      <c r="C6282" t="s">
        <v>63</v>
      </c>
      <c r="D6282" t="s">
        <v>64</v>
      </c>
      <c r="E6282">
        <f>_xlfn.XLOOKUP(Table1[[#This Row],[Location]],'Location analysis'!A:A,'Location analysis'!B:B)</f>
        <v>40.091900000000003</v>
      </c>
      <c r="F6282">
        <f>_xlfn.XLOOKUP(Table1[[#This Row],[Location]],'Location analysis'!A:A,'Location analysis'!C:C)</f>
        <v>-74.358699999999999</v>
      </c>
      <c r="G6282" t="s">
        <v>197</v>
      </c>
      <c r="H6282" t="s">
        <v>43</v>
      </c>
      <c r="I6282">
        <v>15580880359</v>
      </c>
      <c r="J6282" t="s">
        <v>895</v>
      </c>
      <c r="K6282" t="s">
        <v>51</v>
      </c>
      <c r="L6282">
        <v>114</v>
      </c>
      <c r="M6282">
        <v>1.5</v>
      </c>
      <c r="N6282">
        <v>1</v>
      </c>
      <c r="O6282">
        <v>114</v>
      </c>
      <c r="P6282">
        <v>1.5</v>
      </c>
      <c r="Q6282">
        <v>1</v>
      </c>
      <c r="R6282">
        <v>1.5</v>
      </c>
      <c r="S6282">
        <v>1.5</v>
      </c>
      <c r="T6282" s="1">
        <v>44799</v>
      </c>
      <c r="U6282" t="str">
        <f t="shared" si="490"/>
        <v>Miss Vickie's Potato Chip - Smokehouse BBQ</v>
      </c>
      <c r="V6282" t="str">
        <f t="shared" si="491"/>
        <v>Food</v>
      </c>
      <c r="W6282" t="s">
        <v>43</v>
      </c>
      <c r="X6282" t="b">
        <f t="shared" si="493"/>
        <v>1</v>
      </c>
      <c r="Y6282">
        <f t="shared" si="492"/>
        <v>1.5</v>
      </c>
      <c r="Z6282" s="2">
        <f t="shared" si="494"/>
        <v>1</v>
      </c>
      <c r="AA6282" t="s">
        <v>58</v>
      </c>
      <c r="AB6282" t="s">
        <v>198</v>
      </c>
      <c r="AD6282" t="s">
        <v>132</v>
      </c>
      <c r="AE6282" t="s">
        <v>896</v>
      </c>
      <c r="AF6282">
        <v>2022</v>
      </c>
    </row>
    <row r="6283" spans="1:32" x14ac:dyDescent="0.25">
      <c r="A6283" t="s">
        <v>29</v>
      </c>
      <c r="B6283" t="s">
        <v>67</v>
      </c>
      <c r="C6283" t="s">
        <v>68</v>
      </c>
      <c r="D6283" t="s">
        <v>69</v>
      </c>
      <c r="E6283">
        <f>_xlfn.XLOOKUP(Table1[[#This Row],[Location]],'Location analysis'!A:A,'Location analysis'!B:B)</f>
        <v>40.435699999999997</v>
      </c>
      <c r="F6283">
        <f>_xlfn.XLOOKUP(Table1[[#This Row],[Location]],'Location analysis'!A:A,'Location analysis'!C:C)</f>
        <v>-74.125200000000007</v>
      </c>
      <c r="G6283" t="s">
        <v>70</v>
      </c>
      <c r="H6283" t="s">
        <v>34</v>
      </c>
      <c r="I6283">
        <v>15581142907</v>
      </c>
      <c r="J6283" t="s">
        <v>895</v>
      </c>
      <c r="K6283" t="s">
        <v>51</v>
      </c>
      <c r="L6283">
        <v>144</v>
      </c>
      <c r="M6283">
        <v>3</v>
      </c>
      <c r="N6283">
        <v>1</v>
      </c>
      <c r="O6283">
        <v>144</v>
      </c>
      <c r="P6283">
        <v>3</v>
      </c>
      <c r="Q6283">
        <v>1</v>
      </c>
      <c r="R6283">
        <v>3</v>
      </c>
      <c r="S6283">
        <v>3</v>
      </c>
      <c r="T6283" s="1">
        <v>44799</v>
      </c>
      <c r="U6283" t="str">
        <f t="shared" si="490"/>
        <v>Monster Energy Original</v>
      </c>
      <c r="V6283" t="str">
        <f t="shared" si="491"/>
        <v>Carbonated</v>
      </c>
      <c r="W6283" t="s">
        <v>34</v>
      </c>
      <c r="X6283" t="b">
        <f t="shared" si="493"/>
        <v>1</v>
      </c>
      <c r="Y6283">
        <f t="shared" si="492"/>
        <v>3</v>
      </c>
      <c r="Z6283" s="2">
        <f t="shared" si="494"/>
        <v>2</v>
      </c>
      <c r="AA6283" t="s">
        <v>70</v>
      </c>
      <c r="AD6283" t="s">
        <v>132</v>
      </c>
      <c r="AE6283" t="s">
        <v>896</v>
      </c>
      <c r="AF6283">
        <v>2022</v>
      </c>
    </row>
    <row r="6284" spans="1:32" x14ac:dyDescent="0.25">
      <c r="A6284" t="s">
        <v>29</v>
      </c>
      <c r="B6284" t="s">
        <v>67</v>
      </c>
      <c r="C6284" t="s">
        <v>68</v>
      </c>
      <c r="D6284" t="s">
        <v>69</v>
      </c>
      <c r="E6284">
        <f>_xlfn.XLOOKUP(Table1[[#This Row],[Location]],'Location analysis'!A:A,'Location analysis'!B:B)</f>
        <v>40.435699999999997</v>
      </c>
      <c r="F6284">
        <f>_xlfn.XLOOKUP(Table1[[#This Row],[Location]],'Location analysis'!A:A,'Location analysis'!C:C)</f>
        <v>-74.125200000000007</v>
      </c>
      <c r="G6284" t="s">
        <v>264</v>
      </c>
      <c r="H6284" t="s">
        <v>43</v>
      </c>
      <c r="I6284">
        <v>15581144896</v>
      </c>
      <c r="J6284" t="s">
        <v>895</v>
      </c>
      <c r="K6284" t="s">
        <v>51</v>
      </c>
      <c r="L6284">
        <v>123</v>
      </c>
      <c r="M6284">
        <v>1.5</v>
      </c>
      <c r="N6284">
        <v>1</v>
      </c>
      <c r="O6284">
        <v>123</v>
      </c>
      <c r="P6284">
        <v>1.5</v>
      </c>
      <c r="Q6284">
        <v>1</v>
      </c>
      <c r="R6284">
        <v>1.5</v>
      </c>
      <c r="S6284">
        <v>1.5</v>
      </c>
      <c r="T6284" s="1">
        <v>44799</v>
      </c>
      <c r="U6284" t="str">
        <f t="shared" si="490"/>
        <v>Funyuns - Flaming Hot</v>
      </c>
      <c r="V6284" t="str">
        <f t="shared" si="491"/>
        <v>Food</v>
      </c>
      <c r="W6284" t="s">
        <v>43</v>
      </c>
      <c r="X6284" t="b">
        <f t="shared" si="493"/>
        <v>1</v>
      </c>
      <c r="Y6284">
        <f t="shared" si="492"/>
        <v>1.5</v>
      </c>
      <c r="Z6284" s="2">
        <f t="shared" si="494"/>
        <v>1</v>
      </c>
      <c r="AA6284" t="s">
        <v>265</v>
      </c>
      <c r="AB6284" t="s">
        <v>122</v>
      </c>
      <c r="AD6284" t="s">
        <v>132</v>
      </c>
      <c r="AE6284" t="s">
        <v>896</v>
      </c>
      <c r="AF6284">
        <v>2022</v>
      </c>
    </row>
    <row r="6285" spans="1:32" x14ac:dyDescent="0.25">
      <c r="A6285" t="s">
        <v>29</v>
      </c>
      <c r="B6285" t="s">
        <v>67</v>
      </c>
      <c r="C6285" t="s">
        <v>68</v>
      </c>
      <c r="D6285" t="s">
        <v>69</v>
      </c>
      <c r="E6285">
        <f>_xlfn.XLOOKUP(Table1[[#This Row],[Location]],'Location analysis'!A:A,'Location analysis'!B:B)</f>
        <v>40.435699999999997</v>
      </c>
      <c r="F6285">
        <f>_xlfn.XLOOKUP(Table1[[#This Row],[Location]],'Location analysis'!A:A,'Location analysis'!C:C)</f>
        <v>-74.125200000000007</v>
      </c>
      <c r="G6285" t="s">
        <v>106</v>
      </c>
      <c r="H6285" t="s">
        <v>43</v>
      </c>
      <c r="I6285">
        <v>15581149074</v>
      </c>
      <c r="J6285" t="s">
        <v>895</v>
      </c>
      <c r="K6285" t="s">
        <v>51</v>
      </c>
      <c r="L6285">
        <v>124</v>
      </c>
      <c r="M6285">
        <v>1.5</v>
      </c>
      <c r="N6285">
        <v>1</v>
      </c>
      <c r="O6285">
        <v>124</v>
      </c>
      <c r="P6285">
        <v>1.5</v>
      </c>
      <c r="Q6285">
        <v>1</v>
      </c>
      <c r="R6285">
        <v>1.5</v>
      </c>
      <c r="S6285">
        <v>1.5</v>
      </c>
      <c r="T6285" s="1">
        <v>44799</v>
      </c>
      <c r="U6285" t="str">
        <f t="shared" si="490"/>
        <v>Oreo Mini</v>
      </c>
      <c r="V6285" t="str">
        <f t="shared" si="491"/>
        <v>Food</v>
      </c>
      <c r="W6285" t="s">
        <v>43</v>
      </c>
      <c r="X6285" t="b">
        <f t="shared" si="493"/>
        <v>1</v>
      </c>
      <c r="Y6285">
        <f t="shared" si="492"/>
        <v>1.5</v>
      </c>
      <c r="Z6285" s="2">
        <f t="shared" si="494"/>
        <v>1</v>
      </c>
      <c r="AA6285" t="s">
        <v>106</v>
      </c>
      <c r="AD6285" t="s">
        <v>132</v>
      </c>
      <c r="AE6285" t="s">
        <v>896</v>
      </c>
      <c r="AF6285">
        <v>2022</v>
      </c>
    </row>
    <row r="6286" spans="1:32" x14ac:dyDescent="0.25">
      <c r="A6286" t="s">
        <v>29</v>
      </c>
      <c r="B6286" t="s">
        <v>394</v>
      </c>
      <c r="C6286" t="s">
        <v>395</v>
      </c>
      <c r="D6286" t="s">
        <v>396</v>
      </c>
      <c r="E6286">
        <f>_xlfn.XLOOKUP(Table1[[#This Row],[Location]],'Location analysis'!A:A,'Location analysis'!B:B)</f>
        <v>40.416893999999999</v>
      </c>
      <c r="F6286">
        <f>_xlfn.XLOOKUP(Table1[[#This Row],[Location]],'Location analysis'!A:A,'Location analysis'!C:C)</f>
        <v>-74.420399000000003</v>
      </c>
      <c r="G6286" t="s">
        <v>182</v>
      </c>
      <c r="H6286" t="s">
        <v>34</v>
      </c>
      <c r="I6286">
        <v>15581162810</v>
      </c>
      <c r="J6286" t="s">
        <v>895</v>
      </c>
      <c r="K6286" t="s">
        <v>51</v>
      </c>
      <c r="L6286">
        <v>141</v>
      </c>
      <c r="M6286">
        <v>2</v>
      </c>
      <c r="N6286">
        <v>1</v>
      </c>
      <c r="O6286">
        <v>141</v>
      </c>
      <c r="P6286">
        <v>2</v>
      </c>
      <c r="Q6286">
        <v>1</v>
      </c>
      <c r="R6286">
        <v>2</v>
      </c>
      <c r="S6286">
        <v>2</v>
      </c>
      <c r="T6286" s="1">
        <v>44799</v>
      </c>
      <c r="U6286" t="str">
        <f t="shared" si="490"/>
        <v>Coca Cola - Zero Sugar</v>
      </c>
      <c r="V6286" t="str">
        <f t="shared" si="491"/>
        <v>Carbonated</v>
      </c>
      <c r="W6286" t="s">
        <v>34</v>
      </c>
      <c r="X6286" t="b">
        <f t="shared" si="493"/>
        <v>1</v>
      </c>
      <c r="Y6286">
        <f t="shared" si="492"/>
        <v>2</v>
      </c>
      <c r="Z6286" s="2">
        <f t="shared" si="494"/>
        <v>1.3333333333333333</v>
      </c>
      <c r="AA6286" t="s">
        <v>183</v>
      </c>
      <c r="AB6286" t="s">
        <v>184</v>
      </c>
      <c r="AD6286" t="s">
        <v>132</v>
      </c>
      <c r="AE6286" t="s">
        <v>896</v>
      </c>
      <c r="AF6286">
        <v>2022</v>
      </c>
    </row>
    <row r="6287" spans="1:32" x14ac:dyDescent="0.25">
      <c r="A6287" t="s">
        <v>29</v>
      </c>
      <c r="B6287" t="s">
        <v>67</v>
      </c>
      <c r="C6287" t="s">
        <v>68</v>
      </c>
      <c r="D6287" t="s">
        <v>69</v>
      </c>
      <c r="E6287">
        <f>_xlfn.XLOOKUP(Table1[[#This Row],[Location]],'Location analysis'!A:A,'Location analysis'!B:B)</f>
        <v>40.435699999999997</v>
      </c>
      <c r="F6287">
        <f>_xlfn.XLOOKUP(Table1[[#This Row],[Location]],'Location analysis'!A:A,'Location analysis'!C:C)</f>
        <v>-74.125200000000007</v>
      </c>
      <c r="G6287" t="s">
        <v>458</v>
      </c>
      <c r="I6287">
        <v>15581299449</v>
      </c>
      <c r="J6287" t="s">
        <v>895</v>
      </c>
      <c r="K6287" t="s">
        <v>51</v>
      </c>
      <c r="L6287">
        <v>113</v>
      </c>
      <c r="M6287">
        <v>1.5</v>
      </c>
      <c r="N6287">
        <v>1</v>
      </c>
      <c r="O6287">
        <v>113</v>
      </c>
      <c r="P6287">
        <v>1.5</v>
      </c>
      <c r="Q6287">
        <v>1</v>
      </c>
      <c r="R6287">
        <v>1.5</v>
      </c>
      <c r="S6287">
        <v>1.5</v>
      </c>
      <c r="T6287" s="1">
        <v>44799</v>
      </c>
      <c r="U6287" t="str">
        <f t="shared" si="490"/>
        <v>Doritos Dinamita Chile Lemon</v>
      </c>
      <c r="V6287" t="str">
        <f t="shared" si="491"/>
        <v>Cell is Blank - Dis-regard</v>
      </c>
      <c r="W6287" t="s">
        <v>43</v>
      </c>
      <c r="X6287" t="b">
        <f t="shared" si="493"/>
        <v>1</v>
      </c>
      <c r="Y6287">
        <f t="shared" si="492"/>
        <v>1.5</v>
      </c>
      <c r="Z6287" s="2">
        <f t="shared" si="494"/>
        <v>1</v>
      </c>
      <c r="AA6287" t="s">
        <v>458</v>
      </c>
      <c r="AD6287" t="s">
        <v>132</v>
      </c>
      <c r="AE6287" t="s">
        <v>896</v>
      </c>
      <c r="AF6287">
        <v>2022</v>
      </c>
    </row>
    <row r="6288" spans="1:32" x14ac:dyDescent="0.25">
      <c r="A6288" t="s">
        <v>29</v>
      </c>
      <c r="B6288" t="s">
        <v>394</v>
      </c>
      <c r="C6288" t="s">
        <v>395</v>
      </c>
      <c r="D6288" t="s">
        <v>396</v>
      </c>
      <c r="E6288">
        <f>_xlfn.XLOOKUP(Table1[[#This Row],[Location]],'Location analysis'!A:A,'Location analysis'!B:B)</f>
        <v>40.416893999999999</v>
      </c>
      <c r="F6288">
        <f>_xlfn.XLOOKUP(Table1[[#This Row],[Location]],'Location analysis'!A:A,'Location analysis'!C:C)</f>
        <v>-74.420399000000003</v>
      </c>
      <c r="G6288" t="s">
        <v>84</v>
      </c>
      <c r="H6288" t="s">
        <v>43</v>
      </c>
      <c r="I6288">
        <v>15581529121</v>
      </c>
      <c r="J6288" t="s">
        <v>895</v>
      </c>
      <c r="K6288" t="s">
        <v>36</v>
      </c>
      <c r="L6288">
        <v>139</v>
      </c>
      <c r="M6288">
        <v>2</v>
      </c>
      <c r="N6288">
        <v>1</v>
      </c>
      <c r="O6288">
        <v>139</v>
      </c>
      <c r="P6288">
        <v>2</v>
      </c>
      <c r="Q6288">
        <v>1</v>
      </c>
      <c r="R6288">
        <v>2</v>
      </c>
      <c r="S6288">
        <v>2</v>
      </c>
      <c r="T6288" s="1">
        <v>44799</v>
      </c>
      <c r="U6288" t="str">
        <f t="shared" si="490"/>
        <v>Wonderful Pistachios - Variety</v>
      </c>
      <c r="V6288" t="str">
        <f t="shared" si="491"/>
        <v>Food</v>
      </c>
      <c r="W6288" t="s">
        <v>43</v>
      </c>
      <c r="X6288" t="b">
        <f t="shared" si="493"/>
        <v>1</v>
      </c>
      <c r="Y6288">
        <f t="shared" si="492"/>
        <v>2</v>
      </c>
      <c r="Z6288" s="2">
        <f t="shared" si="494"/>
        <v>1.3333333333333333</v>
      </c>
      <c r="AA6288" t="s">
        <v>85</v>
      </c>
      <c r="AB6288" t="s">
        <v>86</v>
      </c>
      <c r="AD6288" t="s">
        <v>132</v>
      </c>
      <c r="AE6288" t="s">
        <v>896</v>
      </c>
      <c r="AF6288">
        <v>2022</v>
      </c>
    </row>
    <row r="6289" spans="1:32" x14ac:dyDescent="0.25">
      <c r="A6289" t="s">
        <v>29</v>
      </c>
      <c r="B6289" t="s">
        <v>67</v>
      </c>
      <c r="C6289" t="s">
        <v>68</v>
      </c>
      <c r="D6289" t="s">
        <v>69</v>
      </c>
      <c r="E6289">
        <f>_xlfn.XLOOKUP(Table1[[#This Row],[Location]],'Location analysis'!A:A,'Location analysis'!B:B)</f>
        <v>40.435699999999997</v>
      </c>
      <c r="F6289">
        <f>_xlfn.XLOOKUP(Table1[[#This Row],[Location]],'Location analysis'!A:A,'Location analysis'!C:C)</f>
        <v>-74.125200000000007</v>
      </c>
      <c r="G6289" t="s">
        <v>750</v>
      </c>
      <c r="H6289" t="s">
        <v>49</v>
      </c>
      <c r="I6289">
        <v>15581764558</v>
      </c>
      <c r="J6289" t="s">
        <v>895</v>
      </c>
      <c r="K6289" t="s">
        <v>36</v>
      </c>
      <c r="L6289">
        <v>147</v>
      </c>
      <c r="M6289">
        <v>2.5</v>
      </c>
      <c r="N6289">
        <v>1</v>
      </c>
      <c r="O6289">
        <v>147</v>
      </c>
      <c r="P6289">
        <v>2.5</v>
      </c>
      <c r="Q6289">
        <v>1</v>
      </c>
      <c r="R6289">
        <v>2.5</v>
      </c>
      <c r="S6289">
        <v>2.5</v>
      </c>
      <c r="T6289" s="1">
        <v>44799</v>
      </c>
      <c r="U6289" t="str">
        <f t="shared" si="490"/>
        <v>Snapple Tea - Peach</v>
      </c>
      <c r="V6289" t="str">
        <f t="shared" si="491"/>
        <v>Non Carbonated</v>
      </c>
      <c r="W6289" t="s">
        <v>49</v>
      </c>
      <c r="X6289" t="b">
        <f t="shared" si="493"/>
        <v>1</v>
      </c>
      <c r="Y6289">
        <f t="shared" si="492"/>
        <v>2.5</v>
      </c>
      <c r="Z6289" s="2">
        <f t="shared" si="494"/>
        <v>1.6666666666666667</v>
      </c>
      <c r="AA6289" t="s">
        <v>330</v>
      </c>
      <c r="AB6289" t="s">
        <v>751</v>
      </c>
      <c r="AD6289" t="s">
        <v>132</v>
      </c>
      <c r="AE6289" t="s">
        <v>896</v>
      </c>
      <c r="AF6289">
        <v>2022</v>
      </c>
    </row>
    <row r="6290" spans="1:32" x14ac:dyDescent="0.25">
      <c r="A6290" t="s">
        <v>29</v>
      </c>
      <c r="B6290" t="s">
        <v>62</v>
      </c>
      <c r="C6290" t="s">
        <v>63</v>
      </c>
      <c r="D6290" t="s">
        <v>64</v>
      </c>
      <c r="E6290">
        <f>_xlfn.XLOOKUP(Table1[[#This Row],[Location]],'Location analysis'!A:A,'Location analysis'!B:B)</f>
        <v>40.091900000000003</v>
      </c>
      <c r="F6290">
        <f>_xlfn.XLOOKUP(Table1[[#This Row],[Location]],'Location analysis'!A:A,'Location analysis'!C:C)</f>
        <v>-74.358699999999999</v>
      </c>
      <c r="G6290" t="s">
        <v>197</v>
      </c>
      <c r="H6290" t="s">
        <v>43</v>
      </c>
      <c r="I6290">
        <v>15581948440</v>
      </c>
      <c r="J6290" t="s">
        <v>895</v>
      </c>
      <c r="K6290" t="s">
        <v>51</v>
      </c>
      <c r="L6290">
        <v>114</v>
      </c>
      <c r="M6290">
        <v>1.5</v>
      </c>
      <c r="N6290">
        <v>1</v>
      </c>
      <c r="O6290">
        <v>114</v>
      </c>
      <c r="P6290">
        <v>1.5</v>
      </c>
      <c r="Q6290">
        <v>1</v>
      </c>
      <c r="R6290">
        <v>1.5</v>
      </c>
      <c r="S6290">
        <v>1.5</v>
      </c>
      <c r="T6290" s="1">
        <v>44799</v>
      </c>
      <c r="U6290" t="str">
        <f t="shared" si="490"/>
        <v>Miss Vickie's Potato Chip - Smokehouse BBQ</v>
      </c>
      <c r="V6290" t="str">
        <f t="shared" si="491"/>
        <v>Food</v>
      </c>
      <c r="W6290" t="s">
        <v>43</v>
      </c>
      <c r="X6290" t="b">
        <f t="shared" si="493"/>
        <v>1</v>
      </c>
      <c r="Y6290">
        <f t="shared" si="492"/>
        <v>1.5</v>
      </c>
      <c r="Z6290" s="2">
        <f t="shared" si="494"/>
        <v>1</v>
      </c>
      <c r="AA6290" t="s">
        <v>58</v>
      </c>
      <c r="AB6290" t="s">
        <v>198</v>
      </c>
      <c r="AD6290" t="s">
        <v>132</v>
      </c>
      <c r="AE6290" t="s">
        <v>896</v>
      </c>
      <c r="AF6290">
        <v>2022</v>
      </c>
    </row>
    <row r="6291" spans="1:32" x14ac:dyDescent="0.25">
      <c r="A6291" t="s">
        <v>29</v>
      </c>
      <c r="B6291" t="s">
        <v>46</v>
      </c>
      <c r="C6291" t="s">
        <v>31</v>
      </c>
      <c r="D6291" t="s">
        <v>47</v>
      </c>
      <c r="E6291">
        <f>_xlfn.XLOOKUP(Table1[[#This Row],[Location]],'Location analysis'!A:A,'Location analysis'!B:B)</f>
        <v>40.423690999999998</v>
      </c>
      <c r="F6291">
        <f>_xlfn.XLOOKUP(Table1[[#This Row],[Location]],'Location analysis'!A:A,'Location analysis'!C:C)</f>
        <v>-74.380831999999998</v>
      </c>
      <c r="G6291" t="s">
        <v>70</v>
      </c>
      <c r="H6291" t="s">
        <v>34</v>
      </c>
      <c r="I6291">
        <v>15581982821</v>
      </c>
      <c r="J6291" t="s">
        <v>895</v>
      </c>
      <c r="K6291" t="s">
        <v>36</v>
      </c>
      <c r="L6291">
        <v>146</v>
      </c>
      <c r="M6291">
        <v>3</v>
      </c>
      <c r="N6291">
        <v>1</v>
      </c>
      <c r="O6291">
        <v>146</v>
      </c>
      <c r="P6291">
        <v>3</v>
      </c>
      <c r="Q6291">
        <v>1</v>
      </c>
      <c r="R6291">
        <v>3</v>
      </c>
      <c r="S6291">
        <v>3</v>
      </c>
      <c r="T6291" s="1">
        <v>44799</v>
      </c>
      <c r="U6291" t="str">
        <f t="shared" si="490"/>
        <v>Monster Energy Original</v>
      </c>
      <c r="V6291" t="str">
        <f t="shared" si="491"/>
        <v>Carbonated</v>
      </c>
      <c r="W6291" t="s">
        <v>34</v>
      </c>
      <c r="X6291" t="b">
        <f t="shared" si="493"/>
        <v>1</v>
      </c>
      <c r="Y6291">
        <f t="shared" si="492"/>
        <v>3</v>
      </c>
      <c r="Z6291" s="2">
        <f t="shared" si="494"/>
        <v>2</v>
      </c>
      <c r="AA6291" t="s">
        <v>70</v>
      </c>
      <c r="AD6291" t="s">
        <v>132</v>
      </c>
      <c r="AE6291" t="s">
        <v>896</v>
      </c>
      <c r="AF6291">
        <v>2022</v>
      </c>
    </row>
    <row r="6292" spans="1:32" x14ac:dyDescent="0.25">
      <c r="A6292" t="s">
        <v>29</v>
      </c>
      <c r="B6292" t="s">
        <v>46</v>
      </c>
      <c r="C6292" t="s">
        <v>31</v>
      </c>
      <c r="D6292" t="s">
        <v>47</v>
      </c>
      <c r="E6292">
        <f>_xlfn.XLOOKUP(Table1[[#This Row],[Location]],'Location analysis'!A:A,'Location analysis'!B:B)</f>
        <v>40.423690999999998</v>
      </c>
      <c r="F6292">
        <f>_xlfn.XLOOKUP(Table1[[#This Row],[Location]],'Location analysis'!A:A,'Location analysis'!C:C)</f>
        <v>-74.380831999999998</v>
      </c>
      <c r="G6292" t="s">
        <v>523</v>
      </c>
      <c r="H6292" t="s">
        <v>43</v>
      </c>
      <c r="I6292">
        <v>15582030737</v>
      </c>
      <c r="J6292" t="s">
        <v>895</v>
      </c>
      <c r="K6292" t="s">
        <v>51</v>
      </c>
      <c r="L6292">
        <v>113</v>
      </c>
      <c r="M6292">
        <v>1.5</v>
      </c>
      <c r="N6292">
        <v>1</v>
      </c>
      <c r="O6292">
        <v>113</v>
      </c>
      <c r="P6292">
        <v>1.5</v>
      </c>
      <c r="Q6292">
        <v>1</v>
      </c>
      <c r="R6292">
        <v>1.5</v>
      </c>
      <c r="S6292">
        <v>1.5</v>
      </c>
      <c r="T6292" s="1">
        <v>44799</v>
      </c>
      <c r="U6292" t="str">
        <f t="shared" si="490"/>
        <v>Pop Corners - Spicy Queso</v>
      </c>
      <c r="V6292" t="str">
        <f t="shared" si="491"/>
        <v>Food</v>
      </c>
      <c r="W6292" t="s">
        <v>43</v>
      </c>
      <c r="X6292" t="b">
        <f t="shared" si="493"/>
        <v>1</v>
      </c>
      <c r="Y6292">
        <f t="shared" si="492"/>
        <v>1.5</v>
      </c>
      <c r="Z6292" s="2">
        <f t="shared" si="494"/>
        <v>1</v>
      </c>
      <c r="AA6292" t="s">
        <v>509</v>
      </c>
      <c r="AB6292" t="s">
        <v>524</v>
      </c>
      <c r="AD6292" t="s">
        <v>132</v>
      </c>
      <c r="AE6292" t="s">
        <v>896</v>
      </c>
      <c r="AF6292">
        <v>2022</v>
      </c>
    </row>
    <row r="6293" spans="1:32" x14ac:dyDescent="0.25">
      <c r="A6293" t="s">
        <v>29</v>
      </c>
      <c r="B6293" t="s">
        <v>46</v>
      </c>
      <c r="C6293" t="s">
        <v>31</v>
      </c>
      <c r="D6293" t="s">
        <v>47</v>
      </c>
      <c r="E6293">
        <f>_xlfn.XLOOKUP(Table1[[#This Row],[Location]],'Location analysis'!A:A,'Location analysis'!B:B)</f>
        <v>40.423690999999998</v>
      </c>
      <c r="F6293">
        <f>_xlfn.XLOOKUP(Table1[[#This Row],[Location]],'Location analysis'!A:A,'Location analysis'!C:C)</f>
        <v>-74.380831999999998</v>
      </c>
      <c r="G6293" t="s">
        <v>112</v>
      </c>
      <c r="H6293" t="s">
        <v>43</v>
      </c>
      <c r="I6293">
        <v>15582037936</v>
      </c>
      <c r="J6293" t="s">
        <v>895</v>
      </c>
      <c r="K6293" t="s">
        <v>51</v>
      </c>
      <c r="L6293">
        <v>137</v>
      </c>
      <c r="M6293">
        <v>2</v>
      </c>
      <c r="N6293">
        <v>1</v>
      </c>
      <c r="O6293">
        <v>137</v>
      </c>
      <c r="P6293">
        <v>2</v>
      </c>
      <c r="Q6293">
        <v>1</v>
      </c>
      <c r="R6293">
        <v>2</v>
      </c>
      <c r="S6293">
        <v>2</v>
      </c>
      <c r="T6293" s="1">
        <v>44799</v>
      </c>
      <c r="U6293" t="str">
        <f t="shared" si="490"/>
        <v>Robert Irvine's - Fit Crunch -  Chocolate Pea</v>
      </c>
      <c r="V6293" t="str">
        <f t="shared" si="491"/>
        <v>Food</v>
      </c>
      <c r="W6293" t="s">
        <v>43</v>
      </c>
      <c r="X6293" t="b">
        <f t="shared" si="493"/>
        <v>1</v>
      </c>
      <c r="Y6293">
        <f t="shared" si="492"/>
        <v>2</v>
      </c>
      <c r="Z6293" s="2">
        <f t="shared" si="494"/>
        <v>1.3333333333333333</v>
      </c>
      <c r="AA6293" t="s">
        <v>113</v>
      </c>
      <c r="AB6293" t="s">
        <v>114</v>
      </c>
      <c r="AC6293" t="s">
        <v>115</v>
      </c>
      <c r="AD6293" t="s">
        <v>132</v>
      </c>
      <c r="AE6293" t="s">
        <v>896</v>
      </c>
      <c r="AF6293">
        <v>2022</v>
      </c>
    </row>
    <row r="6294" spans="1:32" x14ac:dyDescent="0.25">
      <c r="A6294" t="s">
        <v>29</v>
      </c>
      <c r="B6294" t="s">
        <v>46</v>
      </c>
      <c r="C6294" t="s">
        <v>31</v>
      </c>
      <c r="D6294" t="s">
        <v>47</v>
      </c>
      <c r="E6294">
        <f>_xlfn.XLOOKUP(Table1[[#This Row],[Location]],'Location analysis'!A:A,'Location analysis'!B:B)</f>
        <v>40.423690999999998</v>
      </c>
      <c r="F6294">
        <f>_xlfn.XLOOKUP(Table1[[#This Row],[Location]],'Location analysis'!A:A,'Location analysis'!C:C)</f>
        <v>-74.380831999999998</v>
      </c>
      <c r="G6294" t="s">
        <v>106</v>
      </c>
      <c r="H6294" t="s">
        <v>43</v>
      </c>
      <c r="I6294">
        <v>15582042600</v>
      </c>
      <c r="J6294" t="s">
        <v>895</v>
      </c>
      <c r="K6294" t="s">
        <v>51</v>
      </c>
      <c r="L6294">
        <v>125</v>
      </c>
      <c r="M6294">
        <v>1.25</v>
      </c>
      <c r="N6294">
        <v>1</v>
      </c>
      <c r="O6294">
        <v>125</v>
      </c>
      <c r="P6294">
        <v>1.25</v>
      </c>
      <c r="Q6294">
        <v>1</v>
      </c>
      <c r="R6294">
        <v>1.25</v>
      </c>
      <c r="S6294">
        <v>1.25</v>
      </c>
      <c r="T6294" s="1">
        <v>44799</v>
      </c>
      <c r="U6294" t="str">
        <f t="shared" si="490"/>
        <v>Oreo Mini</v>
      </c>
      <c r="V6294" t="str">
        <f t="shared" si="491"/>
        <v>Food</v>
      </c>
      <c r="W6294" t="s">
        <v>43</v>
      </c>
      <c r="X6294" t="b">
        <f t="shared" si="493"/>
        <v>1</v>
      </c>
      <c r="Y6294">
        <f t="shared" si="492"/>
        <v>1.25</v>
      </c>
      <c r="Z6294" s="2">
        <f t="shared" si="494"/>
        <v>0.83333333333333337</v>
      </c>
      <c r="AA6294" t="s">
        <v>106</v>
      </c>
      <c r="AD6294" t="s">
        <v>132</v>
      </c>
      <c r="AE6294" t="s">
        <v>896</v>
      </c>
      <c r="AF6294">
        <v>2022</v>
      </c>
    </row>
    <row r="6295" spans="1:32" x14ac:dyDescent="0.25">
      <c r="A6295" t="s">
        <v>29</v>
      </c>
      <c r="B6295" t="s">
        <v>394</v>
      </c>
      <c r="C6295" t="s">
        <v>395</v>
      </c>
      <c r="D6295" t="s">
        <v>396</v>
      </c>
      <c r="E6295">
        <f>_xlfn.XLOOKUP(Table1[[#This Row],[Location]],'Location analysis'!A:A,'Location analysis'!B:B)</f>
        <v>40.416893999999999</v>
      </c>
      <c r="F6295">
        <f>_xlfn.XLOOKUP(Table1[[#This Row],[Location]],'Location analysis'!A:A,'Location analysis'!C:C)</f>
        <v>-74.420399000000003</v>
      </c>
      <c r="G6295" t="s">
        <v>397</v>
      </c>
      <c r="H6295" t="s">
        <v>49</v>
      </c>
      <c r="I6295">
        <v>15582327454</v>
      </c>
      <c r="J6295" t="s">
        <v>895</v>
      </c>
      <c r="K6295" t="s">
        <v>36</v>
      </c>
      <c r="L6295">
        <v>146</v>
      </c>
      <c r="M6295">
        <v>3.5</v>
      </c>
      <c r="N6295">
        <v>1</v>
      </c>
      <c r="O6295">
        <v>146</v>
      </c>
      <c r="P6295">
        <v>3.5</v>
      </c>
      <c r="Q6295">
        <v>1</v>
      </c>
      <c r="R6295">
        <v>3.5</v>
      </c>
      <c r="S6295">
        <v>3.5</v>
      </c>
      <c r="T6295" s="1">
        <v>44799</v>
      </c>
      <c r="U6295" t="str">
        <f t="shared" si="490"/>
        <v>Starbucks Doubleshot Energy - Mocha</v>
      </c>
      <c r="V6295" t="str">
        <f t="shared" si="491"/>
        <v>Non Carbonated</v>
      </c>
      <c r="W6295" t="s">
        <v>49</v>
      </c>
      <c r="X6295" t="b">
        <f t="shared" si="493"/>
        <v>1</v>
      </c>
      <c r="Y6295">
        <f t="shared" si="492"/>
        <v>3.5</v>
      </c>
      <c r="Z6295" s="2">
        <f t="shared" si="494"/>
        <v>2.3333333333333335</v>
      </c>
      <c r="AA6295" t="s">
        <v>398</v>
      </c>
      <c r="AB6295" t="s">
        <v>399</v>
      </c>
      <c r="AD6295" t="s">
        <v>132</v>
      </c>
      <c r="AE6295" t="s">
        <v>896</v>
      </c>
      <c r="AF6295">
        <v>2022</v>
      </c>
    </row>
    <row r="6296" spans="1:32" x14ac:dyDescent="0.25">
      <c r="A6296" t="s">
        <v>29</v>
      </c>
      <c r="B6296" t="s">
        <v>394</v>
      </c>
      <c r="C6296" t="s">
        <v>395</v>
      </c>
      <c r="D6296" t="s">
        <v>396</v>
      </c>
      <c r="E6296">
        <f>_xlfn.XLOOKUP(Table1[[#This Row],[Location]],'Location analysis'!A:A,'Location analysis'!B:B)</f>
        <v>40.416893999999999</v>
      </c>
      <c r="F6296">
        <f>_xlfn.XLOOKUP(Table1[[#This Row],[Location]],'Location analysis'!A:A,'Location analysis'!C:C)</f>
        <v>-74.420399000000003</v>
      </c>
      <c r="G6296" t="s">
        <v>528</v>
      </c>
      <c r="H6296" t="s">
        <v>49</v>
      </c>
      <c r="I6296">
        <v>15582450444</v>
      </c>
      <c r="J6296" t="s">
        <v>895</v>
      </c>
      <c r="K6296" t="s">
        <v>51</v>
      </c>
      <c r="L6296">
        <v>145</v>
      </c>
      <c r="M6296">
        <v>2.75</v>
      </c>
      <c r="N6296">
        <v>1</v>
      </c>
      <c r="O6296">
        <v>145</v>
      </c>
      <c r="P6296">
        <v>2.75</v>
      </c>
      <c r="Q6296">
        <v>1</v>
      </c>
      <c r="R6296">
        <v>2.75</v>
      </c>
      <c r="S6296">
        <v>2.75</v>
      </c>
      <c r="T6296" s="1">
        <v>44799</v>
      </c>
      <c r="U6296" t="str">
        <f t="shared" si="490"/>
        <v>Bai Antioxidant - Tanzania Lemon Super Tea</v>
      </c>
      <c r="V6296" t="str">
        <f t="shared" si="491"/>
        <v>Non Carbonated</v>
      </c>
      <c r="W6296" t="s">
        <v>49</v>
      </c>
      <c r="X6296" t="b">
        <f t="shared" si="493"/>
        <v>1</v>
      </c>
      <c r="Y6296">
        <f t="shared" si="492"/>
        <v>2.75</v>
      </c>
      <c r="Z6296" s="2">
        <f t="shared" si="494"/>
        <v>1.8333333333333333</v>
      </c>
      <c r="AA6296" t="s">
        <v>52</v>
      </c>
      <c r="AB6296" t="s">
        <v>529</v>
      </c>
      <c r="AD6296" t="s">
        <v>132</v>
      </c>
      <c r="AE6296" t="s">
        <v>896</v>
      </c>
      <c r="AF6296">
        <v>2022</v>
      </c>
    </row>
    <row r="6297" spans="1:32" x14ac:dyDescent="0.25">
      <c r="A6297" t="s">
        <v>29</v>
      </c>
      <c r="B6297" t="s">
        <v>394</v>
      </c>
      <c r="C6297" t="s">
        <v>395</v>
      </c>
      <c r="D6297" t="s">
        <v>396</v>
      </c>
      <c r="E6297">
        <f>_xlfn.XLOOKUP(Table1[[#This Row],[Location]],'Location analysis'!A:A,'Location analysis'!B:B)</f>
        <v>40.416893999999999</v>
      </c>
      <c r="F6297">
        <f>_xlfn.XLOOKUP(Table1[[#This Row],[Location]],'Location analysis'!A:A,'Location analysis'!C:C)</f>
        <v>-74.420399000000003</v>
      </c>
      <c r="G6297" t="s">
        <v>599</v>
      </c>
      <c r="H6297" t="s">
        <v>43</v>
      </c>
      <c r="I6297">
        <v>15582465466</v>
      </c>
      <c r="J6297" t="s">
        <v>895</v>
      </c>
      <c r="K6297" t="s">
        <v>51</v>
      </c>
      <c r="L6297">
        <v>120</v>
      </c>
      <c r="M6297">
        <v>2.5</v>
      </c>
      <c r="N6297">
        <v>1</v>
      </c>
      <c r="O6297">
        <v>120</v>
      </c>
      <c r="P6297">
        <v>2.5</v>
      </c>
      <c r="Q6297">
        <v>1</v>
      </c>
      <c r="R6297">
        <v>2.5</v>
      </c>
      <c r="S6297">
        <v>2.5</v>
      </c>
      <c r="T6297" s="1">
        <v>44799</v>
      </c>
      <c r="U6297" t="str">
        <f t="shared" si="490"/>
        <v>Snyder's of Hanover Pretzel Pieces - Hot Buff</v>
      </c>
      <c r="V6297" t="str">
        <f t="shared" si="491"/>
        <v>Food</v>
      </c>
      <c r="W6297" t="s">
        <v>43</v>
      </c>
      <c r="X6297" t="b">
        <f t="shared" si="493"/>
        <v>1</v>
      </c>
      <c r="Y6297">
        <f t="shared" si="492"/>
        <v>2.5</v>
      </c>
      <c r="Z6297" s="2">
        <f t="shared" si="494"/>
        <v>1.6666666666666667</v>
      </c>
      <c r="AA6297" t="s">
        <v>591</v>
      </c>
      <c r="AB6297" t="s">
        <v>600</v>
      </c>
      <c r="AD6297" t="s">
        <v>132</v>
      </c>
      <c r="AE6297" t="s">
        <v>896</v>
      </c>
      <c r="AF6297">
        <v>2022</v>
      </c>
    </row>
    <row r="6298" spans="1:32" x14ac:dyDescent="0.25">
      <c r="A6298" t="s">
        <v>29</v>
      </c>
      <c r="B6298" t="s">
        <v>394</v>
      </c>
      <c r="C6298" t="s">
        <v>395</v>
      </c>
      <c r="D6298" t="s">
        <v>396</v>
      </c>
      <c r="E6298">
        <f>_xlfn.XLOOKUP(Table1[[#This Row],[Location]],'Location analysis'!A:A,'Location analysis'!B:B)</f>
        <v>40.416893999999999</v>
      </c>
      <c r="F6298">
        <f>_xlfn.XLOOKUP(Table1[[#This Row],[Location]],'Location analysis'!A:A,'Location analysis'!C:C)</f>
        <v>-74.420399000000003</v>
      </c>
      <c r="G6298" t="s">
        <v>225</v>
      </c>
      <c r="H6298" t="s">
        <v>43</v>
      </c>
      <c r="I6298">
        <v>15582831728</v>
      </c>
      <c r="J6298" t="s">
        <v>895</v>
      </c>
      <c r="K6298" t="s">
        <v>51</v>
      </c>
      <c r="L6298">
        <v>112</v>
      </c>
      <c r="M6298">
        <v>1.5</v>
      </c>
      <c r="N6298">
        <v>1</v>
      </c>
      <c r="O6298">
        <v>112</v>
      </c>
      <c r="P6298">
        <v>1.5</v>
      </c>
      <c r="Q6298">
        <v>1</v>
      </c>
      <c r="R6298">
        <v>1.5</v>
      </c>
      <c r="S6298">
        <v>1.5</v>
      </c>
      <c r="T6298" s="1">
        <v>44799</v>
      </c>
      <c r="U6298" t="str">
        <f t="shared" si="490"/>
        <v>SunChips Multigrain - Original</v>
      </c>
      <c r="V6298" t="str">
        <f t="shared" si="491"/>
        <v>Food</v>
      </c>
      <c r="W6298" t="s">
        <v>43</v>
      </c>
      <c r="X6298" t="b">
        <f t="shared" si="493"/>
        <v>1</v>
      </c>
      <c r="Y6298">
        <f t="shared" si="492"/>
        <v>1.5</v>
      </c>
      <c r="Z6298" s="2">
        <f t="shared" si="494"/>
        <v>1</v>
      </c>
      <c r="AA6298" t="s">
        <v>129</v>
      </c>
      <c r="AB6298" t="s">
        <v>150</v>
      </c>
      <c r="AD6298" t="s">
        <v>132</v>
      </c>
      <c r="AE6298" t="s">
        <v>896</v>
      </c>
      <c r="AF6298">
        <v>2022</v>
      </c>
    </row>
    <row r="6299" spans="1:32" x14ac:dyDescent="0.25">
      <c r="A6299" t="s">
        <v>29</v>
      </c>
      <c r="B6299" t="s">
        <v>394</v>
      </c>
      <c r="C6299" t="s">
        <v>395</v>
      </c>
      <c r="D6299" t="s">
        <v>396</v>
      </c>
      <c r="E6299">
        <f>_xlfn.XLOOKUP(Table1[[#This Row],[Location]],'Location analysis'!A:A,'Location analysis'!B:B)</f>
        <v>40.416893999999999</v>
      </c>
      <c r="F6299">
        <f>_xlfn.XLOOKUP(Table1[[#This Row],[Location]],'Location analysis'!A:A,'Location analysis'!C:C)</f>
        <v>-74.420399000000003</v>
      </c>
      <c r="G6299" t="s">
        <v>727</v>
      </c>
      <c r="H6299" t="s">
        <v>43</v>
      </c>
      <c r="I6299">
        <v>15582834781</v>
      </c>
      <c r="J6299" t="s">
        <v>895</v>
      </c>
      <c r="K6299" t="s">
        <v>51</v>
      </c>
      <c r="L6299">
        <v>161</v>
      </c>
      <c r="M6299">
        <v>3</v>
      </c>
      <c r="N6299">
        <v>1</v>
      </c>
      <c r="O6299">
        <v>161</v>
      </c>
      <c r="P6299">
        <v>3</v>
      </c>
      <c r="Q6299">
        <v>1</v>
      </c>
      <c r="R6299">
        <v>3</v>
      </c>
      <c r="S6299">
        <v>3</v>
      </c>
      <c r="T6299" s="1">
        <v>44799</v>
      </c>
      <c r="U6299" t="str">
        <f t="shared" si="490"/>
        <v>Pringles - Cheddar Cheese</v>
      </c>
      <c r="V6299" t="str">
        <f t="shared" si="491"/>
        <v>Food</v>
      </c>
      <c r="W6299" t="s">
        <v>43</v>
      </c>
      <c r="X6299" t="b">
        <f t="shared" si="493"/>
        <v>1</v>
      </c>
      <c r="Y6299">
        <f t="shared" si="492"/>
        <v>3</v>
      </c>
      <c r="Z6299" s="2">
        <f t="shared" si="494"/>
        <v>2</v>
      </c>
      <c r="AA6299" t="s">
        <v>728</v>
      </c>
      <c r="AB6299" t="s">
        <v>233</v>
      </c>
      <c r="AD6299" t="s">
        <v>132</v>
      </c>
      <c r="AE6299" t="s">
        <v>896</v>
      </c>
      <c r="AF6299">
        <v>2022</v>
      </c>
    </row>
    <row r="6300" spans="1:32" x14ac:dyDescent="0.25">
      <c r="A6300" t="s">
        <v>29</v>
      </c>
      <c r="B6300" t="s">
        <v>67</v>
      </c>
      <c r="C6300" t="s">
        <v>68</v>
      </c>
      <c r="D6300" t="s">
        <v>69</v>
      </c>
      <c r="E6300">
        <f>_xlfn.XLOOKUP(Table1[[#This Row],[Location]],'Location analysis'!A:A,'Location analysis'!B:B)</f>
        <v>40.435699999999997</v>
      </c>
      <c r="F6300">
        <f>_xlfn.XLOOKUP(Table1[[#This Row],[Location]],'Location analysis'!A:A,'Location analysis'!C:C)</f>
        <v>-74.125200000000007</v>
      </c>
      <c r="G6300" t="s">
        <v>154</v>
      </c>
      <c r="H6300" t="s">
        <v>43</v>
      </c>
      <c r="I6300">
        <v>15582887423</v>
      </c>
      <c r="J6300" t="s">
        <v>895</v>
      </c>
      <c r="K6300" t="s">
        <v>51</v>
      </c>
      <c r="L6300">
        <v>111</v>
      </c>
      <c r="M6300">
        <v>1.5</v>
      </c>
      <c r="N6300">
        <v>1</v>
      </c>
      <c r="O6300">
        <v>111</v>
      </c>
      <c r="P6300">
        <v>1.5</v>
      </c>
      <c r="Q6300">
        <v>1</v>
      </c>
      <c r="R6300">
        <v>1.5</v>
      </c>
      <c r="S6300">
        <v>1.5</v>
      </c>
      <c r="T6300" s="1">
        <v>44799</v>
      </c>
      <c r="U6300" t="str">
        <f t="shared" si="490"/>
        <v>SunChips Multigrain - Harvest Cheddar</v>
      </c>
      <c r="V6300" t="str">
        <f t="shared" si="491"/>
        <v>Food</v>
      </c>
      <c r="W6300" t="s">
        <v>43</v>
      </c>
      <c r="X6300" t="b">
        <f t="shared" si="493"/>
        <v>1</v>
      </c>
      <c r="Y6300">
        <f t="shared" si="492"/>
        <v>1.5</v>
      </c>
      <c r="Z6300" s="2">
        <f t="shared" si="494"/>
        <v>1</v>
      </c>
      <c r="AA6300" t="s">
        <v>129</v>
      </c>
      <c r="AB6300" t="s">
        <v>155</v>
      </c>
      <c r="AD6300" t="s">
        <v>132</v>
      </c>
      <c r="AE6300" t="s">
        <v>896</v>
      </c>
      <c r="AF6300">
        <v>2022</v>
      </c>
    </row>
    <row r="6301" spans="1:32" x14ac:dyDescent="0.25">
      <c r="A6301" t="s">
        <v>29</v>
      </c>
      <c r="B6301" t="s">
        <v>67</v>
      </c>
      <c r="C6301" t="s">
        <v>68</v>
      </c>
      <c r="D6301" t="s">
        <v>69</v>
      </c>
      <c r="E6301">
        <f>_xlfn.XLOOKUP(Table1[[#This Row],[Location]],'Location analysis'!A:A,'Location analysis'!B:B)</f>
        <v>40.435699999999997</v>
      </c>
      <c r="F6301">
        <f>_xlfn.XLOOKUP(Table1[[#This Row],[Location]],'Location analysis'!A:A,'Location analysis'!C:C)</f>
        <v>-74.125200000000007</v>
      </c>
      <c r="G6301" t="s">
        <v>100</v>
      </c>
      <c r="H6301" t="s">
        <v>43</v>
      </c>
      <c r="I6301">
        <v>15582892801</v>
      </c>
      <c r="J6301" t="s">
        <v>895</v>
      </c>
      <c r="K6301" t="s">
        <v>51</v>
      </c>
      <c r="L6301">
        <v>122</v>
      </c>
      <c r="M6301">
        <v>1.5</v>
      </c>
      <c r="N6301">
        <v>1</v>
      </c>
      <c r="O6301">
        <v>122</v>
      </c>
      <c r="P6301">
        <v>1.5</v>
      </c>
      <c r="Q6301">
        <v>1</v>
      </c>
      <c r="R6301">
        <v>1.5</v>
      </c>
      <c r="S6301">
        <v>1.5</v>
      </c>
      <c r="T6301" s="1">
        <v>44799</v>
      </c>
      <c r="U6301" t="str">
        <f t="shared" si="490"/>
        <v>Cheetos - Fleming Hot Crunchy</v>
      </c>
      <c r="V6301" t="str">
        <f t="shared" si="491"/>
        <v>Food</v>
      </c>
      <c r="W6301" t="s">
        <v>43</v>
      </c>
      <c r="X6301" t="b">
        <f t="shared" si="493"/>
        <v>1</v>
      </c>
      <c r="Y6301">
        <f t="shared" si="492"/>
        <v>1.5</v>
      </c>
      <c r="Z6301" s="2">
        <f t="shared" si="494"/>
        <v>1</v>
      </c>
      <c r="AA6301" t="s">
        <v>101</v>
      </c>
      <c r="AB6301" t="s">
        <v>102</v>
      </c>
      <c r="AD6301" t="s">
        <v>132</v>
      </c>
      <c r="AE6301" t="s">
        <v>896</v>
      </c>
      <c r="AF6301">
        <v>2022</v>
      </c>
    </row>
    <row r="6302" spans="1:32" x14ac:dyDescent="0.25">
      <c r="A6302" t="s">
        <v>29</v>
      </c>
      <c r="B6302" t="s">
        <v>67</v>
      </c>
      <c r="C6302" t="s">
        <v>68</v>
      </c>
      <c r="D6302" t="s">
        <v>69</v>
      </c>
      <c r="E6302">
        <f>_xlfn.XLOOKUP(Table1[[#This Row],[Location]],'Location analysis'!A:A,'Location analysis'!B:B)</f>
        <v>40.435699999999997</v>
      </c>
      <c r="F6302">
        <f>_xlfn.XLOOKUP(Table1[[#This Row],[Location]],'Location analysis'!A:A,'Location analysis'!C:C)</f>
        <v>-74.125200000000007</v>
      </c>
      <c r="G6302" t="s">
        <v>154</v>
      </c>
      <c r="H6302" t="s">
        <v>43</v>
      </c>
      <c r="I6302">
        <v>15582895251</v>
      </c>
      <c r="J6302" t="s">
        <v>895</v>
      </c>
      <c r="K6302" t="s">
        <v>51</v>
      </c>
      <c r="L6302">
        <v>111</v>
      </c>
      <c r="M6302">
        <v>1.5</v>
      </c>
      <c r="N6302">
        <v>1</v>
      </c>
      <c r="O6302">
        <v>111</v>
      </c>
      <c r="P6302">
        <v>1.5</v>
      </c>
      <c r="Q6302">
        <v>1</v>
      </c>
      <c r="R6302">
        <v>1.5</v>
      </c>
      <c r="S6302">
        <v>1.5</v>
      </c>
      <c r="T6302" s="1">
        <v>44799</v>
      </c>
      <c r="U6302" t="str">
        <f t="shared" si="490"/>
        <v>SunChips Multigrain - Harvest Cheddar</v>
      </c>
      <c r="V6302" t="str">
        <f t="shared" si="491"/>
        <v>Food</v>
      </c>
      <c r="W6302" t="s">
        <v>43</v>
      </c>
      <c r="X6302" t="b">
        <f t="shared" si="493"/>
        <v>1</v>
      </c>
      <c r="Y6302">
        <f t="shared" si="492"/>
        <v>1.5</v>
      </c>
      <c r="Z6302" s="2">
        <f t="shared" si="494"/>
        <v>1</v>
      </c>
      <c r="AA6302" t="s">
        <v>129</v>
      </c>
      <c r="AB6302" t="s">
        <v>155</v>
      </c>
      <c r="AD6302" t="s">
        <v>132</v>
      </c>
      <c r="AE6302" t="s">
        <v>896</v>
      </c>
      <c r="AF6302">
        <v>2022</v>
      </c>
    </row>
    <row r="6303" spans="1:32" x14ac:dyDescent="0.25">
      <c r="A6303" t="s">
        <v>29</v>
      </c>
      <c r="B6303" t="s">
        <v>67</v>
      </c>
      <c r="C6303" t="s">
        <v>68</v>
      </c>
      <c r="D6303" t="s">
        <v>69</v>
      </c>
      <c r="E6303">
        <f>_xlfn.XLOOKUP(Table1[[#This Row],[Location]],'Location analysis'!A:A,'Location analysis'!B:B)</f>
        <v>40.435699999999997</v>
      </c>
      <c r="F6303">
        <f>_xlfn.XLOOKUP(Table1[[#This Row],[Location]],'Location analysis'!A:A,'Location analysis'!C:C)</f>
        <v>-74.125200000000007</v>
      </c>
      <c r="G6303" t="s">
        <v>100</v>
      </c>
      <c r="H6303" t="s">
        <v>43</v>
      </c>
      <c r="I6303">
        <v>15582930228</v>
      </c>
      <c r="J6303" t="s">
        <v>895</v>
      </c>
      <c r="K6303" t="s">
        <v>51</v>
      </c>
      <c r="L6303">
        <v>122</v>
      </c>
      <c r="M6303">
        <v>1.5</v>
      </c>
      <c r="N6303">
        <v>1</v>
      </c>
      <c r="O6303">
        <v>122</v>
      </c>
      <c r="P6303">
        <v>1.5</v>
      </c>
      <c r="Q6303">
        <v>1</v>
      </c>
      <c r="R6303">
        <v>1.5</v>
      </c>
      <c r="S6303">
        <v>1.5</v>
      </c>
      <c r="T6303" s="1">
        <v>44799</v>
      </c>
      <c r="U6303" t="str">
        <f t="shared" si="490"/>
        <v>Cheetos - Fleming Hot Crunchy</v>
      </c>
      <c r="V6303" t="str">
        <f t="shared" si="491"/>
        <v>Food</v>
      </c>
      <c r="W6303" t="s">
        <v>43</v>
      </c>
      <c r="X6303" t="b">
        <f t="shared" si="493"/>
        <v>1</v>
      </c>
      <c r="Y6303">
        <f t="shared" si="492"/>
        <v>1.5</v>
      </c>
      <c r="Z6303" s="2">
        <f t="shared" si="494"/>
        <v>1</v>
      </c>
      <c r="AA6303" t="s">
        <v>101</v>
      </c>
      <c r="AB6303" t="s">
        <v>102</v>
      </c>
      <c r="AD6303" t="s">
        <v>132</v>
      </c>
      <c r="AE6303" t="s">
        <v>896</v>
      </c>
      <c r="AF6303">
        <v>2022</v>
      </c>
    </row>
    <row r="6304" spans="1:32" x14ac:dyDescent="0.25">
      <c r="A6304" t="s">
        <v>29</v>
      </c>
      <c r="B6304" t="s">
        <v>67</v>
      </c>
      <c r="C6304" t="s">
        <v>68</v>
      </c>
      <c r="D6304" t="s">
        <v>69</v>
      </c>
      <c r="E6304">
        <f>_xlfn.XLOOKUP(Table1[[#This Row],[Location]],'Location analysis'!A:A,'Location analysis'!B:B)</f>
        <v>40.435699999999997</v>
      </c>
      <c r="F6304">
        <f>_xlfn.XLOOKUP(Table1[[#This Row],[Location]],'Location analysis'!A:A,'Location analysis'!C:C)</f>
        <v>-74.125200000000007</v>
      </c>
      <c r="G6304" t="s">
        <v>264</v>
      </c>
      <c r="H6304" t="s">
        <v>43</v>
      </c>
      <c r="I6304">
        <v>15582968429</v>
      </c>
      <c r="J6304" t="s">
        <v>895</v>
      </c>
      <c r="K6304" t="s">
        <v>51</v>
      </c>
      <c r="L6304">
        <v>123</v>
      </c>
      <c r="M6304">
        <v>1.5</v>
      </c>
      <c r="N6304">
        <v>1</v>
      </c>
      <c r="O6304">
        <v>123</v>
      </c>
      <c r="P6304">
        <v>1.5</v>
      </c>
      <c r="Q6304">
        <v>1</v>
      </c>
      <c r="R6304">
        <v>1.5</v>
      </c>
      <c r="S6304">
        <v>1.5</v>
      </c>
      <c r="T6304" s="1">
        <v>44799</v>
      </c>
      <c r="U6304" t="str">
        <f t="shared" si="490"/>
        <v>Funyuns - Flaming Hot</v>
      </c>
      <c r="V6304" t="str">
        <f t="shared" si="491"/>
        <v>Food</v>
      </c>
      <c r="W6304" t="s">
        <v>43</v>
      </c>
      <c r="X6304" t="b">
        <f t="shared" si="493"/>
        <v>1</v>
      </c>
      <c r="Y6304">
        <f t="shared" si="492"/>
        <v>1.5</v>
      </c>
      <c r="Z6304" s="2">
        <f t="shared" si="494"/>
        <v>1</v>
      </c>
      <c r="AA6304" t="s">
        <v>265</v>
      </c>
      <c r="AB6304" t="s">
        <v>122</v>
      </c>
      <c r="AD6304" t="s">
        <v>132</v>
      </c>
      <c r="AE6304" t="s">
        <v>896</v>
      </c>
      <c r="AF6304">
        <v>2022</v>
      </c>
    </row>
    <row r="6305" spans="1:32" x14ac:dyDescent="0.25">
      <c r="A6305" t="s">
        <v>29</v>
      </c>
      <c r="B6305" t="s">
        <v>30</v>
      </c>
      <c r="C6305" t="s">
        <v>31</v>
      </c>
      <c r="D6305" t="s">
        <v>32</v>
      </c>
      <c r="E6305">
        <f>_xlfn.XLOOKUP(Table1[[#This Row],[Location]],'Location analysis'!A:A,'Location analysis'!B:B)</f>
        <v>40.423690999999998</v>
      </c>
      <c r="F6305">
        <f>_xlfn.XLOOKUP(Table1[[#This Row],[Location]],'Location analysis'!A:A,'Location analysis'!C:C)</f>
        <v>-74.380831999999998</v>
      </c>
      <c r="G6305" t="s">
        <v>703</v>
      </c>
      <c r="I6305">
        <v>15583228432</v>
      </c>
      <c r="J6305" t="s">
        <v>895</v>
      </c>
      <c r="K6305" t="s">
        <v>36</v>
      </c>
      <c r="L6305">
        <v>140</v>
      </c>
      <c r="M6305">
        <v>1.5</v>
      </c>
      <c r="N6305">
        <v>1</v>
      </c>
      <c r="O6305">
        <v>140</v>
      </c>
      <c r="P6305">
        <v>1.5</v>
      </c>
      <c r="Q6305">
        <v>1</v>
      </c>
      <c r="R6305">
        <v>1.5</v>
      </c>
      <c r="S6305">
        <v>1.5</v>
      </c>
      <c r="T6305" s="1">
        <v>44799</v>
      </c>
      <c r="U6305" t="str">
        <f t="shared" si="490"/>
        <v>Canada Dry - Ginger Ale &amp; Lemonde</v>
      </c>
      <c r="V6305" t="str">
        <f t="shared" si="491"/>
        <v>Cell is Blank - Dis-regard</v>
      </c>
      <c r="W6305" t="s">
        <v>34</v>
      </c>
      <c r="X6305" t="b">
        <f t="shared" si="493"/>
        <v>1</v>
      </c>
      <c r="Y6305">
        <f t="shared" si="492"/>
        <v>1.5</v>
      </c>
      <c r="Z6305" s="2">
        <f t="shared" si="494"/>
        <v>1</v>
      </c>
      <c r="AA6305" t="s">
        <v>704</v>
      </c>
      <c r="AB6305" t="s">
        <v>705</v>
      </c>
      <c r="AD6305" t="s">
        <v>132</v>
      </c>
      <c r="AE6305" t="s">
        <v>896</v>
      </c>
      <c r="AF6305">
        <v>2022</v>
      </c>
    </row>
    <row r="6306" spans="1:32" x14ac:dyDescent="0.25">
      <c r="A6306" t="s">
        <v>29</v>
      </c>
      <c r="B6306" t="s">
        <v>67</v>
      </c>
      <c r="C6306" t="s">
        <v>68</v>
      </c>
      <c r="D6306" t="s">
        <v>69</v>
      </c>
      <c r="E6306">
        <f>_xlfn.XLOOKUP(Table1[[#This Row],[Location]],'Location analysis'!A:A,'Location analysis'!B:B)</f>
        <v>40.435699999999997</v>
      </c>
      <c r="F6306">
        <f>_xlfn.XLOOKUP(Table1[[#This Row],[Location]],'Location analysis'!A:A,'Location analysis'!C:C)</f>
        <v>-74.125200000000007</v>
      </c>
      <c r="G6306" t="s">
        <v>722</v>
      </c>
      <c r="H6306" t="s">
        <v>49</v>
      </c>
      <c r="I6306">
        <v>15583872851</v>
      </c>
      <c r="J6306" t="s">
        <v>895</v>
      </c>
      <c r="K6306" t="s">
        <v>51</v>
      </c>
      <c r="L6306">
        <v>145</v>
      </c>
      <c r="M6306">
        <v>2.5</v>
      </c>
      <c r="N6306">
        <v>1</v>
      </c>
      <c r="O6306">
        <v>145</v>
      </c>
      <c r="P6306">
        <v>2.5</v>
      </c>
      <c r="Q6306">
        <v>1</v>
      </c>
      <c r="R6306">
        <v>2.5</v>
      </c>
      <c r="S6306">
        <v>2.5</v>
      </c>
      <c r="T6306" s="1">
        <v>44799</v>
      </c>
      <c r="U6306" t="str">
        <f t="shared" si="490"/>
        <v>Snapple Tea - Lemon</v>
      </c>
      <c r="V6306" t="str">
        <f t="shared" si="491"/>
        <v>Non Carbonated</v>
      </c>
      <c r="W6306" t="s">
        <v>49</v>
      </c>
      <c r="X6306" t="b">
        <f t="shared" si="493"/>
        <v>1</v>
      </c>
      <c r="Y6306">
        <f t="shared" si="492"/>
        <v>2.5</v>
      </c>
      <c r="Z6306" s="2">
        <f t="shared" si="494"/>
        <v>1.6666666666666667</v>
      </c>
      <c r="AA6306" t="s">
        <v>330</v>
      </c>
      <c r="AB6306" t="s">
        <v>76</v>
      </c>
      <c r="AD6306" t="s">
        <v>132</v>
      </c>
      <c r="AE6306" t="s">
        <v>896</v>
      </c>
      <c r="AF6306">
        <v>2022</v>
      </c>
    </row>
    <row r="6307" spans="1:32" x14ac:dyDescent="0.25">
      <c r="A6307" t="s">
        <v>29</v>
      </c>
      <c r="B6307" t="s">
        <v>67</v>
      </c>
      <c r="C6307" t="s">
        <v>68</v>
      </c>
      <c r="D6307" t="s">
        <v>69</v>
      </c>
      <c r="E6307">
        <f>_xlfn.XLOOKUP(Table1[[#This Row],[Location]],'Location analysis'!A:A,'Location analysis'!B:B)</f>
        <v>40.435699999999997</v>
      </c>
      <c r="F6307">
        <f>_xlfn.XLOOKUP(Table1[[#This Row],[Location]],'Location analysis'!A:A,'Location analysis'!C:C)</f>
        <v>-74.125200000000007</v>
      </c>
      <c r="G6307" t="s">
        <v>722</v>
      </c>
      <c r="H6307" t="s">
        <v>49</v>
      </c>
      <c r="I6307">
        <v>15583935045</v>
      </c>
      <c r="J6307" t="s">
        <v>895</v>
      </c>
      <c r="K6307" t="s">
        <v>51</v>
      </c>
      <c r="L6307">
        <v>145</v>
      </c>
      <c r="M6307">
        <v>2.5</v>
      </c>
      <c r="N6307">
        <v>1</v>
      </c>
      <c r="O6307">
        <v>145</v>
      </c>
      <c r="P6307">
        <v>2.5</v>
      </c>
      <c r="Q6307">
        <v>1</v>
      </c>
      <c r="R6307">
        <v>2.5</v>
      </c>
      <c r="S6307">
        <v>2.5</v>
      </c>
      <c r="T6307" s="1">
        <v>44799</v>
      </c>
      <c r="U6307" t="str">
        <f t="shared" si="490"/>
        <v>Snapple Tea - Lemon</v>
      </c>
      <c r="V6307" t="str">
        <f t="shared" si="491"/>
        <v>Non Carbonated</v>
      </c>
      <c r="W6307" t="s">
        <v>49</v>
      </c>
      <c r="X6307" t="b">
        <f t="shared" si="493"/>
        <v>1</v>
      </c>
      <c r="Y6307">
        <f t="shared" si="492"/>
        <v>2.5</v>
      </c>
      <c r="Z6307" s="2">
        <f t="shared" si="494"/>
        <v>1.6666666666666667</v>
      </c>
      <c r="AA6307" t="s">
        <v>330</v>
      </c>
      <c r="AB6307" t="s">
        <v>76</v>
      </c>
      <c r="AD6307" t="s">
        <v>132</v>
      </c>
      <c r="AE6307" t="s">
        <v>896</v>
      </c>
      <c r="AF6307">
        <v>2022</v>
      </c>
    </row>
    <row r="6308" spans="1:32" x14ac:dyDescent="0.25">
      <c r="A6308" t="s">
        <v>29</v>
      </c>
      <c r="B6308" t="s">
        <v>67</v>
      </c>
      <c r="C6308" t="s">
        <v>68</v>
      </c>
      <c r="D6308" t="s">
        <v>69</v>
      </c>
      <c r="E6308">
        <f>_xlfn.XLOOKUP(Table1[[#This Row],[Location]],'Location analysis'!A:A,'Location analysis'!B:B)</f>
        <v>40.435699999999997</v>
      </c>
      <c r="F6308">
        <f>_xlfn.XLOOKUP(Table1[[#This Row],[Location]],'Location analysis'!A:A,'Location analysis'!C:C)</f>
        <v>-74.125200000000007</v>
      </c>
      <c r="G6308" t="s">
        <v>688</v>
      </c>
      <c r="H6308" t="s">
        <v>43</v>
      </c>
      <c r="I6308">
        <v>15583976594</v>
      </c>
      <c r="J6308" t="s">
        <v>895</v>
      </c>
      <c r="K6308" t="s">
        <v>51</v>
      </c>
      <c r="L6308">
        <v>131</v>
      </c>
      <c r="M6308">
        <v>1.5</v>
      </c>
      <c r="N6308">
        <v>1</v>
      </c>
      <c r="O6308">
        <v>131</v>
      </c>
      <c r="P6308">
        <v>1.5</v>
      </c>
      <c r="Q6308">
        <v>1</v>
      </c>
      <c r="R6308">
        <v>1.5</v>
      </c>
      <c r="S6308">
        <v>1.5</v>
      </c>
      <c r="T6308" s="1">
        <v>44799</v>
      </c>
      <c r="U6308" t="str">
        <f t="shared" si="490"/>
        <v>Nature's Bakery Fig Bar - Blueberry</v>
      </c>
      <c r="V6308" t="str">
        <f t="shared" si="491"/>
        <v>Food</v>
      </c>
      <c r="W6308" t="s">
        <v>43</v>
      </c>
      <c r="X6308" t="b">
        <f t="shared" si="493"/>
        <v>1</v>
      </c>
      <c r="Y6308">
        <f t="shared" si="492"/>
        <v>1.5</v>
      </c>
      <c r="Z6308" s="2">
        <f t="shared" si="494"/>
        <v>1</v>
      </c>
      <c r="AA6308" t="s">
        <v>690</v>
      </c>
      <c r="AB6308" t="s">
        <v>222</v>
      </c>
      <c r="AD6308" t="s">
        <v>132</v>
      </c>
      <c r="AE6308" t="s">
        <v>896</v>
      </c>
      <c r="AF6308">
        <v>2022</v>
      </c>
    </row>
    <row r="6309" spans="1:32" x14ac:dyDescent="0.25">
      <c r="A6309" t="s">
        <v>29</v>
      </c>
      <c r="B6309" t="s">
        <v>67</v>
      </c>
      <c r="C6309" t="s">
        <v>68</v>
      </c>
      <c r="D6309" t="s">
        <v>69</v>
      </c>
      <c r="E6309">
        <f>_xlfn.XLOOKUP(Table1[[#This Row],[Location]],'Location analysis'!A:A,'Location analysis'!B:B)</f>
        <v>40.435699999999997</v>
      </c>
      <c r="F6309">
        <f>_xlfn.XLOOKUP(Table1[[#This Row],[Location]],'Location analysis'!A:A,'Location analysis'!C:C)</f>
        <v>-74.125200000000007</v>
      </c>
      <c r="G6309" t="s">
        <v>350</v>
      </c>
      <c r="H6309" t="s">
        <v>43</v>
      </c>
      <c r="I6309">
        <v>15584292289</v>
      </c>
      <c r="J6309" t="s">
        <v>897</v>
      </c>
      <c r="K6309" t="s">
        <v>51</v>
      </c>
      <c r="L6309">
        <v>125</v>
      </c>
      <c r="M6309">
        <v>1.5</v>
      </c>
      <c r="N6309">
        <v>1</v>
      </c>
      <c r="O6309">
        <v>125</v>
      </c>
      <c r="P6309">
        <v>1.5</v>
      </c>
      <c r="Q6309">
        <v>1</v>
      </c>
      <c r="R6309">
        <v>1.5</v>
      </c>
      <c r="S6309">
        <v>1.5</v>
      </c>
      <c r="T6309" s="1">
        <v>44799</v>
      </c>
      <c r="U6309" t="str">
        <f t="shared" si="490"/>
        <v>Fritos - Original</v>
      </c>
      <c r="V6309" t="str">
        <f t="shared" si="491"/>
        <v>Food</v>
      </c>
      <c r="W6309" t="s">
        <v>43</v>
      </c>
      <c r="X6309" t="b">
        <f t="shared" si="493"/>
        <v>1</v>
      </c>
      <c r="Y6309">
        <f t="shared" si="492"/>
        <v>1.5</v>
      </c>
      <c r="Z6309" s="2">
        <f t="shared" si="494"/>
        <v>1</v>
      </c>
      <c r="AA6309" t="s">
        <v>351</v>
      </c>
      <c r="AB6309" t="s">
        <v>150</v>
      </c>
      <c r="AD6309" t="s">
        <v>40</v>
      </c>
      <c r="AE6309" t="s">
        <v>898</v>
      </c>
      <c r="AF6309">
        <v>2022</v>
      </c>
    </row>
    <row r="6310" spans="1:32" x14ac:dyDescent="0.25">
      <c r="A6310" t="s">
        <v>29</v>
      </c>
      <c r="B6310" t="s">
        <v>67</v>
      </c>
      <c r="C6310" t="s">
        <v>68</v>
      </c>
      <c r="D6310" t="s">
        <v>69</v>
      </c>
      <c r="E6310">
        <f>_xlfn.XLOOKUP(Table1[[#This Row],[Location]],'Location analysis'!A:A,'Location analysis'!B:B)</f>
        <v>40.435699999999997</v>
      </c>
      <c r="F6310">
        <f>_xlfn.XLOOKUP(Table1[[#This Row],[Location]],'Location analysis'!A:A,'Location analysis'!C:C)</f>
        <v>-74.125200000000007</v>
      </c>
      <c r="G6310" t="s">
        <v>225</v>
      </c>
      <c r="H6310" t="s">
        <v>43</v>
      </c>
      <c r="I6310">
        <v>15584292446</v>
      </c>
      <c r="J6310" t="s">
        <v>897</v>
      </c>
      <c r="K6310" t="s">
        <v>51</v>
      </c>
      <c r="L6310">
        <v>120</v>
      </c>
      <c r="M6310">
        <v>1.5</v>
      </c>
      <c r="N6310">
        <v>1</v>
      </c>
      <c r="O6310">
        <v>120</v>
      </c>
      <c r="P6310">
        <v>1.5</v>
      </c>
      <c r="Q6310">
        <v>1</v>
      </c>
      <c r="R6310">
        <v>1.5</v>
      </c>
      <c r="S6310">
        <v>1.5</v>
      </c>
      <c r="T6310" s="1">
        <v>44799</v>
      </c>
      <c r="U6310" t="str">
        <f t="shared" si="490"/>
        <v>SunChips Multigrain - Original</v>
      </c>
      <c r="V6310" t="str">
        <f t="shared" si="491"/>
        <v>Food</v>
      </c>
      <c r="W6310" t="s">
        <v>43</v>
      </c>
      <c r="X6310" t="b">
        <f t="shared" si="493"/>
        <v>1</v>
      </c>
      <c r="Y6310">
        <f t="shared" si="492"/>
        <v>1.5</v>
      </c>
      <c r="Z6310" s="2">
        <f t="shared" si="494"/>
        <v>1</v>
      </c>
      <c r="AA6310" t="s">
        <v>129</v>
      </c>
      <c r="AB6310" t="s">
        <v>150</v>
      </c>
      <c r="AD6310" t="s">
        <v>40</v>
      </c>
      <c r="AE6310" t="s">
        <v>898</v>
      </c>
      <c r="AF6310">
        <v>2022</v>
      </c>
    </row>
    <row r="6311" spans="1:32" x14ac:dyDescent="0.25">
      <c r="A6311" t="s">
        <v>29</v>
      </c>
      <c r="B6311" t="s">
        <v>394</v>
      </c>
      <c r="C6311" t="s">
        <v>395</v>
      </c>
      <c r="D6311" t="s">
        <v>396</v>
      </c>
      <c r="E6311">
        <f>_xlfn.XLOOKUP(Table1[[#This Row],[Location]],'Location analysis'!A:A,'Location analysis'!B:B)</f>
        <v>40.416893999999999</v>
      </c>
      <c r="F6311">
        <f>_xlfn.XLOOKUP(Table1[[#This Row],[Location]],'Location analysis'!A:A,'Location analysis'!C:C)</f>
        <v>-74.420399000000003</v>
      </c>
      <c r="G6311" t="s">
        <v>485</v>
      </c>
      <c r="H6311" t="s">
        <v>43</v>
      </c>
      <c r="I6311">
        <v>15585137282</v>
      </c>
      <c r="J6311" t="s">
        <v>897</v>
      </c>
      <c r="K6311" t="s">
        <v>51</v>
      </c>
      <c r="L6311">
        <v>136</v>
      </c>
      <c r="M6311">
        <v>2</v>
      </c>
      <c r="N6311">
        <v>1</v>
      </c>
      <c r="O6311">
        <v>136</v>
      </c>
      <c r="P6311">
        <v>2</v>
      </c>
      <c r="Q6311">
        <v>1</v>
      </c>
      <c r="R6311">
        <v>2</v>
      </c>
      <c r="S6311">
        <v>2</v>
      </c>
      <c r="T6311" s="1">
        <v>44800</v>
      </c>
      <c r="U6311" t="str">
        <f t="shared" si="490"/>
        <v>Keto Bar - Creamy Peanut Butter Chocolate</v>
      </c>
      <c r="V6311" t="str">
        <f t="shared" si="491"/>
        <v>Food</v>
      </c>
      <c r="W6311" t="s">
        <v>43</v>
      </c>
      <c r="X6311" t="b">
        <f t="shared" si="493"/>
        <v>1</v>
      </c>
      <c r="Y6311">
        <f t="shared" si="492"/>
        <v>2</v>
      </c>
      <c r="Z6311" s="2">
        <f t="shared" si="494"/>
        <v>1.3333333333333333</v>
      </c>
      <c r="AA6311" t="s">
        <v>486</v>
      </c>
      <c r="AB6311" t="s">
        <v>487</v>
      </c>
      <c r="AD6311" t="s">
        <v>40</v>
      </c>
      <c r="AE6311" t="s">
        <v>898</v>
      </c>
      <c r="AF6311">
        <v>2022</v>
      </c>
    </row>
    <row r="6312" spans="1:32" x14ac:dyDescent="0.25">
      <c r="A6312" t="s">
        <v>29</v>
      </c>
      <c r="B6312" t="s">
        <v>394</v>
      </c>
      <c r="C6312" t="s">
        <v>395</v>
      </c>
      <c r="D6312" t="s">
        <v>396</v>
      </c>
      <c r="E6312">
        <f>_xlfn.XLOOKUP(Table1[[#This Row],[Location]],'Location analysis'!A:A,'Location analysis'!B:B)</f>
        <v>40.416893999999999</v>
      </c>
      <c r="F6312">
        <f>_xlfn.XLOOKUP(Table1[[#This Row],[Location]],'Location analysis'!A:A,'Location analysis'!C:C)</f>
        <v>-74.420399000000003</v>
      </c>
      <c r="G6312" t="s">
        <v>612</v>
      </c>
      <c r="H6312" t="s">
        <v>43</v>
      </c>
      <c r="I6312">
        <v>15585138197</v>
      </c>
      <c r="J6312" t="s">
        <v>897</v>
      </c>
      <c r="K6312" t="s">
        <v>51</v>
      </c>
      <c r="L6312">
        <v>125</v>
      </c>
      <c r="M6312">
        <v>1.5</v>
      </c>
      <c r="N6312">
        <v>1</v>
      </c>
      <c r="O6312">
        <v>125</v>
      </c>
      <c r="P6312">
        <v>1.5</v>
      </c>
      <c r="Q6312">
        <v>1</v>
      </c>
      <c r="R6312">
        <v>1.5</v>
      </c>
      <c r="S6312">
        <v>1.5</v>
      </c>
      <c r="T6312" s="1">
        <v>44800</v>
      </c>
      <c r="U6312" t="str">
        <f t="shared" si="490"/>
        <v>Goldfish Baked - Cheddar</v>
      </c>
      <c r="V6312" t="str">
        <f t="shared" si="491"/>
        <v>Food</v>
      </c>
      <c r="W6312" t="s">
        <v>43</v>
      </c>
      <c r="X6312" t="b">
        <f t="shared" si="493"/>
        <v>1</v>
      </c>
      <c r="Y6312">
        <f t="shared" si="492"/>
        <v>1.5</v>
      </c>
      <c r="Z6312" s="2">
        <f t="shared" si="494"/>
        <v>1</v>
      </c>
      <c r="AA6312" t="s">
        <v>613</v>
      </c>
      <c r="AB6312" t="s">
        <v>614</v>
      </c>
      <c r="AD6312" t="s">
        <v>40</v>
      </c>
      <c r="AE6312" t="s">
        <v>898</v>
      </c>
      <c r="AF6312">
        <v>2022</v>
      </c>
    </row>
    <row r="6313" spans="1:32" x14ac:dyDescent="0.25">
      <c r="A6313" t="s">
        <v>29</v>
      </c>
      <c r="B6313" t="s">
        <v>394</v>
      </c>
      <c r="C6313" t="s">
        <v>395</v>
      </c>
      <c r="D6313" t="s">
        <v>396</v>
      </c>
      <c r="E6313">
        <f>_xlfn.XLOOKUP(Table1[[#This Row],[Location]],'Location analysis'!A:A,'Location analysis'!B:B)</f>
        <v>40.416893999999999</v>
      </c>
      <c r="F6313">
        <f>_xlfn.XLOOKUP(Table1[[#This Row],[Location]],'Location analysis'!A:A,'Location analysis'!C:C)</f>
        <v>-74.420399000000003</v>
      </c>
      <c r="G6313" t="s">
        <v>579</v>
      </c>
      <c r="H6313" t="s">
        <v>43</v>
      </c>
      <c r="I6313">
        <v>15585144098</v>
      </c>
      <c r="J6313" t="s">
        <v>897</v>
      </c>
      <c r="K6313" t="s">
        <v>51</v>
      </c>
      <c r="L6313">
        <v>132</v>
      </c>
      <c r="M6313">
        <v>2</v>
      </c>
      <c r="N6313">
        <v>1</v>
      </c>
      <c r="O6313">
        <v>132</v>
      </c>
      <c r="P6313">
        <v>2</v>
      </c>
      <c r="Q6313">
        <v>1</v>
      </c>
      <c r="R6313">
        <v>2</v>
      </c>
      <c r="S6313">
        <v>2</v>
      </c>
      <c r="T6313" s="1">
        <v>44800</v>
      </c>
      <c r="U6313" t="str">
        <f t="shared" si="490"/>
        <v>Keep Healthy - Chocolate Fudge</v>
      </c>
      <c r="V6313" t="str">
        <f t="shared" si="491"/>
        <v>Food</v>
      </c>
      <c r="W6313" t="s">
        <v>43</v>
      </c>
      <c r="X6313" t="b">
        <f t="shared" si="493"/>
        <v>1</v>
      </c>
      <c r="Y6313">
        <f t="shared" si="492"/>
        <v>2</v>
      </c>
      <c r="Z6313" s="2">
        <f t="shared" si="494"/>
        <v>1.3333333333333333</v>
      </c>
      <c r="AA6313" t="s">
        <v>580</v>
      </c>
      <c r="AB6313" t="s">
        <v>581</v>
      </c>
      <c r="AD6313" t="s">
        <v>40</v>
      </c>
      <c r="AE6313" t="s">
        <v>898</v>
      </c>
      <c r="AF6313">
        <v>2022</v>
      </c>
    </row>
    <row r="6314" spans="1:32" x14ac:dyDescent="0.25">
      <c r="A6314" t="s">
        <v>29</v>
      </c>
      <c r="B6314" t="s">
        <v>394</v>
      </c>
      <c r="C6314" t="s">
        <v>395</v>
      </c>
      <c r="D6314" t="s">
        <v>396</v>
      </c>
      <c r="E6314">
        <f>_xlfn.XLOOKUP(Table1[[#This Row],[Location]],'Location analysis'!A:A,'Location analysis'!B:B)</f>
        <v>40.416893999999999</v>
      </c>
      <c r="F6314">
        <f>_xlfn.XLOOKUP(Table1[[#This Row],[Location]],'Location analysis'!A:A,'Location analysis'!C:C)</f>
        <v>-74.420399000000003</v>
      </c>
      <c r="G6314" t="s">
        <v>182</v>
      </c>
      <c r="H6314" t="s">
        <v>34</v>
      </c>
      <c r="I6314">
        <v>15585213105</v>
      </c>
      <c r="J6314" t="s">
        <v>897</v>
      </c>
      <c r="K6314" t="s">
        <v>51</v>
      </c>
      <c r="L6314">
        <v>141</v>
      </c>
      <c r="M6314">
        <v>2</v>
      </c>
      <c r="N6314">
        <v>1</v>
      </c>
      <c r="O6314">
        <v>141</v>
      </c>
      <c r="P6314">
        <v>2</v>
      </c>
      <c r="Q6314">
        <v>1</v>
      </c>
      <c r="R6314">
        <v>2</v>
      </c>
      <c r="S6314">
        <v>2</v>
      </c>
      <c r="T6314" s="1">
        <v>44800</v>
      </c>
      <c r="U6314" t="str">
        <f t="shared" si="490"/>
        <v>Coca Cola - Zero Sugar</v>
      </c>
      <c r="V6314" t="str">
        <f t="shared" si="491"/>
        <v>Carbonated</v>
      </c>
      <c r="W6314" t="s">
        <v>34</v>
      </c>
      <c r="X6314" t="b">
        <f t="shared" si="493"/>
        <v>1</v>
      </c>
      <c r="Y6314">
        <f t="shared" si="492"/>
        <v>2</v>
      </c>
      <c r="Z6314" s="2">
        <f t="shared" si="494"/>
        <v>1.3333333333333333</v>
      </c>
      <c r="AA6314" t="s">
        <v>183</v>
      </c>
      <c r="AB6314" t="s">
        <v>184</v>
      </c>
      <c r="AD6314" t="s">
        <v>40</v>
      </c>
      <c r="AE6314" t="s">
        <v>898</v>
      </c>
      <c r="AF6314">
        <v>2022</v>
      </c>
    </row>
    <row r="6315" spans="1:32" x14ac:dyDescent="0.25">
      <c r="A6315" t="s">
        <v>29</v>
      </c>
      <c r="B6315" t="s">
        <v>394</v>
      </c>
      <c r="C6315" t="s">
        <v>395</v>
      </c>
      <c r="D6315" t="s">
        <v>396</v>
      </c>
      <c r="E6315">
        <f>_xlfn.XLOOKUP(Table1[[#This Row],[Location]],'Location analysis'!A:A,'Location analysis'!B:B)</f>
        <v>40.416893999999999</v>
      </c>
      <c r="F6315">
        <f>_xlfn.XLOOKUP(Table1[[#This Row],[Location]],'Location analysis'!A:A,'Location analysis'!C:C)</f>
        <v>-74.420399000000003</v>
      </c>
      <c r="G6315" t="s">
        <v>892</v>
      </c>
      <c r="H6315" t="s">
        <v>43</v>
      </c>
      <c r="I6315">
        <v>15585493542</v>
      </c>
      <c r="J6315" t="s">
        <v>897</v>
      </c>
      <c r="K6315" t="s">
        <v>36</v>
      </c>
      <c r="L6315">
        <v>138</v>
      </c>
      <c r="M6315">
        <v>2.5</v>
      </c>
      <c r="N6315">
        <v>1</v>
      </c>
      <c r="O6315">
        <v>138</v>
      </c>
      <c r="P6315">
        <v>2.5</v>
      </c>
      <c r="Q6315">
        <v>1</v>
      </c>
      <c r="R6315">
        <v>2.5</v>
      </c>
      <c r="S6315">
        <v>2.5</v>
      </c>
      <c r="T6315" s="1">
        <v>44800</v>
      </c>
      <c r="U6315" t="str">
        <f t="shared" si="490"/>
        <v>TruBar - Cookie Dough</v>
      </c>
      <c r="V6315" t="str">
        <f t="shared" si="491"/>
        <v>Food</v>
      </c>
      <c r="W6315" t="s">
        <v>43</v>
      </c>
      <c r="X6315" t="b">
        <f t="shared" si="493"/>
        <v>1</v>
      </c>
      <c r="Y6315">
        <f t="shared" si="492"/>
        <v>2.5</v>
      </c>
      <c r="Z6315" s="2">
        <f t="shared" si="494"/>
        <v>1.6666666666666667</v>
      </c>
      <c r="AA6315" t="s">
        <v>893</v>
      </c>
      <c r="AB6315" t="s">
        <v>894</v>
      </c>
      <c r="AD6315" t="s">
        <v>40</v>
      </c>
      <c r="AE6315" t="s">
        <v>898</v>
      </c>
      <c r="AF6315">
        <v>2022</v>
      </c>
    </row>
    <row r="6316" spans="1:32" x14ac:dyDescent="0.25">
      <c r="A6316" t="s">
        <v>29</v>
      </c>
      <c r="B6316" t="s">
        <v>394</v>
      </c>
      <c r="C6316" t="s">
        <v>395</v>
      </c>
      <c r="D6316" t="s">
        <v>396</v>
      </c>
      <c r="E6316">
        <f>_xlfn.XLOOKUP(Table1[[#This Row],[Location]],'Location analysis'!A:A,'Location analysis'!B:B)</f>
        <v>40.416893999999999</v>
      </c>
      <c r="F6316">
        <f>_xlfn.XLOOKUP(Table1[[#This Row],[Location]],'Location analysis'!A:A,'Location analysis'!C:C)</f>
        <v>-74.420399000000003</v>
      </c>
      <c r="G6316" t="s">
        <v>182</v>
      </c>
      <c r="H6316" t="s">
        <v>34</v>
      </c>
      <c r="I6316">
        <v>15585731401</v>
      </c>
      <c r="J6316" t="s">
        <v>897</v>
      </c>
      <c r="K6316" t="s">
        <v>51</v>
      </c>
      <c r="L6316">
        <v>141</v>
      </c>
      <c r="M6316">
        <v>2</v>
      </c>
      <c r="N6316">
        <v>1</v>
      </c>
      <c r="O6316">
        <v>141</v>
      </c>
      <c r="P6316">
        <v>2</v>
      </c>
      <c r="Q6316">
        <v>1</v>
      </c>
      <c r="R6316">
        <v>2</v>
      </c>
      <c r="S6316">
        <v>2</v>
      </c>
      <c r="T6316" s="1">
        <v>44800</v>
      </c>
      <c r="U6316" t="str">
        <f t="shared" si="490"/>
        <v>Coca Cola - Zero Sugar</v>
      </c>
      <c r="V6316" t="str">
        <f t="shared" si="491"/>
        <v>Carbonated</v>
      </c>
      <c r="W6316" t="s">
        <v>34</v>
      </c>
      <c r="X6316" t="b">
        <f t="shared" si="493"/>
        <v>1</v>
      </c>
      <c r="Y6316">
        <f t="shared" si="492"/>
        <v>2</v>
      </c>
      <c r="Z6316" s="2">
        <f t="shared" si="494"/>
        <v>1.3333333333333333</v>
      </c>
      <c r="AA6316" t="s">
        <v>183</v>
      </c>
      <c r="AB6316" t="s">
        <v>184</v>
      </c>
      <c r="AD6316" t="s">
        <v>40</v>
      </c>
      <c r="AE6316" t="s">
        <v>898</v>
      </c>
      <c r="AF6316">
        <v>2022</v>
      </c>
    </row>
    <row r="6317" spans="1:32" x14ac:dyDescent="0.25">
      <c r="A6317" t="s">
        <v>29</v>
      </c>
      <c r="B6317" t="s">
        <v>30</v>
      </c>
      <c r="C6317" t="s">
        <v>31</v>
      </c>
      <c r="D6317" t="s">
        <v>32</v>
      </c>
      <c r="E6317">
        <f>_xlfn.XLOOKUP(Table1[[#This Row],[Location]],'Location analysis'!A:A,'Location analysis'!B:B)</f>
        <v>40.423690999999998</v>
      </c>
      <c r="F6317">
        <f>_xlfn.XLOOKUP(Table1[[#This Row],[Location]],'Location analysis'!A:A,'Location analysis'!C:C)</f>
        <v>-74.380831999999998</v>
      </c>
      <c r="G6317" t="s">
        <v>137</v>
      </c>
      <c r="H6317" t="s">
        <v>97</v>
      </c>
      <c r="I6317">
        <v>15585739346</v>
      </c>
      <c r="J6317" t="s">
        <v>897</v>
      </c>
      <c r="K6317" t="s">
        <v>51</v>
      </c>
      <c r="L6317">
        <v>143</v>
      </c>
      <c r="M6317">
        <v>2</v>
      </c>
      <c r="N6317">
        <v>1</v>
      </c>
      <c r="O6317">
        <v>143</v>
      </c>
      <c r="P6317">
        <v>2</v>
      </c>
      <c r="Q6317">
        <v>1</v>
      </c>
      <c r="R6317">
        <v>2</v>
      </c>
      <c r="S6317">
        <v>2</v>
      </c>
      <c r="T6317" s="1">
        <v>44800</v>
      </c>
      <c r="U6317" t="str">
        <f t="shared" si="490"/>
        <v>Poland Springs Water</v>
      </c>
      <c r="V6317" t="str">
        <f t="shared" si="491"/>
        <v>Water</v>
      </c>
      <c r="W6317" t="s">
        <v>97</v>
      </c>
      <c r="X6317" t="b">
        <f t="shared" si="493"/>
        <v>1</v>
      </c>
      <c r="Y6317">
        <f t="shared" si="492"/>
        <v>2</v>
      </c>
      <c r="Z6317" s="2">
        <f t="shared" si="494"/>
        <v>1.3333333333333333</v>
      </c>
      <c r="AA6317" t="s">
        <v>137</v>
      </c>
      <c r="AD6317" t="s">
        <v>40</v>
      </c>
      <c r="AE6317" t="s">
        <v>898</v>
      </c>
      <c r="AF6317">
        <v>2022</v>
      </c>
    </row>
    <row r="6318" spans="1:32" x14ac:dyDescent="0.25">
      <c r="A6318" t="s">
        <v>29</v>
      </c>
      <c r="B6318" t="s">
        <v>394</v>
      </c>
      <c r="C6318" t="s">
        <v>395</v>
      </c>
      <c r="D6318" t="s">
        <v>396</v>
      </c>
      <c r="E6318">
        <f>_xlfn.XLOOKUP(Table1[[#This Row],[Location]],'Location analysis'!A:A,'Location analysis'!B:B)</f>
        <v>40.416893999999999</v>
      </c>
      <c r="F6318">
        <f>_xlfn.XLOOKUP(Table1[[#This Row],[Location]],'Location analysis'!A:A,'Location analysis'!C:C)</f>
        <v>-74.420399000000003</v>
      </c>
      <c r="G6318" t="s">
        <v>397</v>
      </c>
      <c r="H6318" t="s">
        <v>49</v>
      </c>
      <c r="I6318">
        <v>15585764146</v>
      </c>
      <c r="J6318" t="s">
        <v>897</v>
      </c>
      <c r="K6318" t="s">
        <v>36</v>
      </c>
      <c r="L6318">
        <v>146</v>
      </c>
      <c r="M6318">
        <v>3.5</v>
      </c>
      <c r="N6318">
        <v>1</v>
      </c>
      <c r="O6318">
        <v>146</v>
      </c>
      <c r="P6318">
        <v>3.5</v>
      </c>
      <c r="Q6318">
        <v>1</v>
      </c>
      <c r="R6318">
        <v>3.5</v>
      </c>
      <c r="S6318">
        <v>3.5</v>
      </c>
      <c r="T6318" s="1">
        <v>44800</v>
      </c>
      <c r="U6318" t="str">
        <f t="shared" si="490"/>
        <v>Starbucks Doubleshot Energy - Mocha</v>
      </c>
      <c r="V6318" t="str">
        <f t="shared" si="491"/>
        <v>Non Carbonated</v>
      </c>
      <c r="W6318" t="s">
        <v>49</v>
      </c>
      <c r="X6318" t="b">
        <f t="shared" si="493"/>
        <v>1</v>
      </c>
      <c r="Y6318">
        <f t="shared" si="492"/>
        <v>3.5</v>
      </c>
      <c r="Z6318" s="2">
        <f t="shared" si="494"/>
        <v>2.3333333333333335</v>
      </c>
      <c r="AA6318" t="s">
        <v>398</v>
      </c>
      <c r="AB6318" t="s">
        <v>399</v>
      </c>
      <c r="AD6318" t="s">
        <v>40</v>
      </c>
      <c r="AE6318" t="s">
        <v>898</v>
      </c>
      <c r="AF6318">
        <v>2022</v>
      </c>
    </row>
    <row r="6319" spans="1:32" x14ac:dyDescent="0.25">
      <c r="A6319" t="s">
        <v>29</v>
      </c>
      <c r="B6319" t="s">
        <v>394</v>
      </c>
      <c r="C6319" t="s">
        <v>395</v>
      </c>
      <c r="D6319" t="s">
        <v>396</v>
      </c>
      <c r="E6319">
        <f>_xlfn.XLOOKUP(Table1[[#This Row],[Location]],'Location analysis'!A:A,'Location analysis'!B:B)</f>
        <v>40.416893999999999</v>
      </c>
      <c r="F6319">
        <f>_xlfn.XLOOKUP(Table1[[#This Row],[Location]],'Location analysis'!A:A,'Location analysis'!C:C)</f>
        <v>-74.420399000000003</v>
      </c>
      <c r="G6319" t="s">
        <v>87</v>
      </c>
      <c r="H6319" t="s">
        <v>34</v>
      </c>
      <c r="I6319">
        <v>15585911581</v>
      </c>
      <c r="J6319" t="s">
        <v>897</v>
      </c>
      <c r="K6319" t="s">
        <v>51</v>
      </c>
      <c r="L6319">
        <v>142</v>
      </c>
      <c r="M6319">
        <v>1.5</v>
      </c>
      <c r="N6319">
        <v>1</v>
      </c>
      <c r="O6319">
        <v>142</v>
      </c>
      <c r="P6319">
        <v>1.5</v>
      </c>
      <c r="Q6319">
        <v>1</v>
      </c>
      <c r="R6319">
        <v>1.5</v>
      </c>
      <c r="S6319">
        <v>1.5</v>
      </c>
      <c r="T6319" s="1">
        <v>44800</v>
      </c>
      <c r="U6319" t="str">
        <f t="shared" si="490"/>
        <v>Spindrift - Sparkling Water  Lime</v>
      </c>
      <c r="V6319" t="str">
        <f t="shared" si="491"/>
        <v>Carbonated</v>
      </c>
      <c r="W6319" t="s">
        <v>34</v>
      </c>
      <c r="X6319" t="b">
        <f t="shared" si="493"/>
        <v>1</v>
      </c>
      <c r="Y6319">
        <f t="shared" si="492"/>
        <v>1.5</v>
      </c>
      <c r="Z6319" s="2">
        <f t="shared" si="494"/>
        <v>1</v>
      </c>
      <c r="AA6319" t="s">
        <v>89</v>
      </c>
      <c r="AB6319" t="s">
        <v>90</v>
      </c>
      <c r="AD6319" t="s">
        <v>40</v>
      </c>
      <c r="AE6319" t="s">
        <v>898</v>
      </c>
      <c r="AF6319">
        <v>2022</v>
      </c>
    </row>
    <row r="6320" spans="1:32" x14ac:dyDescent="0.25">
      <c r="A6320" t="s">
        <v>29</v>
      </c>
      <c r="B6320" t="s">
        <v>46</v>
      </c>
      <c r="C6320" t="s">
        <v>31</v>
      </c>
      <c r="D6320" t="s">
        <v>47</v>
      </c>
      <c r="E6320">
        <f>_xlfn.XLOOKUP(Table1[[#This Row],[Location]],'Location analysis'!A:A,'Location analysis'!B:B)</f>
        <v>40.423690999999998</v>
      </c>
      <c r="F6320">
        <f>_xlfn.XLOOKUP(Table1[[#This Row],[Location]],'Location analysis'!A:A,'Location analysis'!C:C)</f>
        <v>-74.380831999999998</v>
      </c>
      <c r="G6320" t="s">
        <v>565</v>
      </c>
      <c r="H6320" t="s">
        <v>43</v>
      </c>
      <c r="I6320">
        <v>15586179695</v>
      </c>
      <c r="J6320" t="s">
        <v>897</v>
      </c>
      <c r="K6320" t="s">
        <v>51</v>
      </c>
      <c r="L6320">
        <v>132</v>
      </c>
      <c r="M6320">
        <v>1.5</v>
      </c>
      <c r="N6320">
        <v>1</v>
      </c>
      <c r="O6320">
        <v>132</v>
      </c>
      <c r="P6320">
        <v>1.5</v>
      </c>
      <c r="Q6320">
        <v>1</v>
      </c>
      <c r="R6320">
        <v>1.5</v>
      </c>
      <c r="S6320">
        <v>1.5</v>
      </c>
      <c r="T6320" s="1">
        <v>44800</v>
      </c>
      <c r="U6320" t="str">
        <f t="shared" si="490"/>
        <v>Nature's Garden Trail Mix - Cranberry Healthy</v>
      </c>
      <c r="V6320" t="str">
        <f t="shared" si="491"/>
        <v>Food</v>
      </c>
      <c r="W6320" t="s">
        <v>43</v>
      </c>
      <c r="X6320" t="b">
        <f t="shared" si="493"/>
        <v>1</v>
      </c>
      <c r="Y6320">
        <f t="shared" si="492"/>
        <v>1.5</v>
      </c>
      <c r="Z6320" s="2">
        <f t="shared" si="494"/>
        <v>1</v>
      </c>
      <c r="AA6320" t="s">
        <v>566</v>
      </c>
      <c r="AB6320" t="s">
        <v>567</v>
      </c>
      <c r="AD6320" t="s">
        <v>40</v>
      </c>
      <c r="AE6320" t="s">
        <v>898</v>
      </c>
      <c r="AF6320">
        <v>2022</v>
      </c>
    </row>
    <row r="6321" spans="1:32" x14ac:dyDescent="0.25">
      <c r="A6321" t="s">
        <v>29</v>
      </c>
      <c r="B6321" t="s">
        <v>394</v>
      </c>
      <c r="C6321" t="s">
        <v>395</v>
      </c>
      <c r="D6321" t="s">
        <v>396</v>
      </c>
      <c r="E6321">
        <f>_xlfn.XLOOKUP(Table1[[#This Row],[Location]],'Location analysis'!A:A,'Location analysis'!B:B)</f>
        <v>40.416893999999999</v>
      </c>
      <c r="F6321">
        <f>_xlfn.XLOOKUP(Table1[[#This Row],[Location]],'Location analysis'!A:A,'Location analysis'!C:C)</f>
        <v>-74.420399000000003</v>
      </c>
      <c r="G6321" t="s">
        <v>182</v>
      </c>
      <c r="H6321" t="s">
        <v>34</v>
      </c>
      <c r="I6321">
        <v>15586190142</v>
      </c>
      <c r="J6321" t="s">
        <v>897</v>
      </c>
      <c r="K6321" t="s">
        <v>36</v>
      </c>
      <c r="L6321">
        <v>141</v>
      </c>
      <c r="M6321">
        <v>2</v>
      </c>
      <c r="N6321">
        <v>1</v>
      </c>
      <c r="O6321">
        <v>141</v>
      </c>
      <c r="P6321">
        <v>2</v>
      </c>
      <c r="Q6321">
        <v>1</v>
      </c>
      <c r="R6321">
        <v>2</v>
      </c>
      <c r="S6321">
        <v>2</v>
      </c>
      <c r="T6321" s="1">
        <v>44800</v>
      </c>
      <c r="U6321" t="str">
        <f t="shared" si="490"/>
        <v>Coca Cola - Zero Sugar</v>
      </c>
      <c r="V6321" t="str">
        <f t="shared" si="491"/>
        <v>Carbonated</v>
      </c>
      <c r="W6321" t="s">
        <v>34</v>
      </c>
      <c r="X6321" t="b">
        <f t="shared" si="493"/>
        <v>1</v>
      </c>
      <c r="Y6321">
        <f t="shared" si="492"/>
        <v>2</v>
      </c>
      <c r="Z6321" s="2">
        <f t="shared" si="494"/>
        <v>1.3333333333333333</v>
      </c>
      <c r="AA6321" t="s">
        <v>183</v>
      </c>
      <c r="AB6321" t="s">
        <v>184</v>
      </c>
      <c r="AD6321" t="s">
        <v>40</v>
      </c>
      <c r="AE6321" t="s">
        <v>898</v>
      </c>
      <c r="AF6321">
        <v>2022</v>
      </c>
    </row>
    <row r="6322" spans="1:32" x14ac:dyDescent="0.25">
      <c r="A6322" t="s">
        <v>29</v>
      </c>
      <c r="B6322" t="s">
        <v>394</v>
      </c>
      <c r="C6322" t="s">
        <v>395</v>
      </c>
      <c r="D6322" t="s">
        <v>396</v>
      </c>
      <c r="E6322">
        <f>_xlfn.XLOOKUP(Table1[[#This Row],[Location]],'Location analysis'!A:A,'Location analysis'!B:B)</f>
        <v>40.416893999999999</v>
      </c>
      <c r="F6322">
        <f>_xlfn.XLOOKUP(Table1[[#This Row],[Location]],'Location analysis'!A:A,'Location analysis'!C:C)</f>
        <v>-74.420399000000003</v>
      </c>
      <c r="G6322" t="s">
        <v>632</v>
      </c>
      <c r="I6322">
        <v>15586283593</v>
      </c>
      <c r="J6322" t="s">
        <v>897</v>
      </c>
      <c r="K6322" t="s">
        <v>51</v>
      </c>
      <c r="L6322">
        <v>154</v>
      </c>
      <c r="M6322">
        <v>4</v>
      </c>
      <c r="N6322">
        <v>1</v>
      </c>
      <c r="O6322">
        <v>154</v>
      </c>
      <c r="P6322">
        <v>4</v>
      </c>
      <c r="Q6322">
        <v>1</v>
      </c>
      <c r="R6322">
        <v>4</v>
      </c>
      <c r="S6322">
        <v>4</v>
      </c>
      <c r="T6322" s="1">
        <v>44800</v>
      </c>
      <c r="U6322" t="str">
        <f t="shared" si="490"/>
        <v>Mini Chips Ahoy - Go Paks</v>
      </c>
      <c r="V6322" t="str">
        <f t="shared" si="491"/>
        <v>Cell is Blank - Dis-regard</v>
      </c>
      <c r="W6322" t="s">
        <v>43</v>
      </c>
      <c r="X6322" t="b">
        <f t="shared" si="493"/>
        <v>1</v>
      </c>
      <c r="Y6322">
        <f t="shared" si="492"/>
        <v>4</v>
      </c>
      <c r="Z6322" s="2">
        <f t="shared" si="494"/>
        <v>2.6666666666666665</v>
      </c>
      <c r="AA6322" t="s">
        <v>633</v>
      </c>
      <c r="AB6322" t="s">
        <v>492</v>
      </c>
      <c r="AD6322" t="s">
        <v>40</v>
      </c>
      <c r="AE6322" t="s">
        <v>898</v>
      </c>
      <c r="AF6322">
        <v>2022</v>
      </c>
    </row>
    <row r="6323" spans="1:32" x14ac:dyDescent="0.25">
      <c r="A6323" t="s">
        <v>29</v>
      </c>
      <c r="B6323" t="s">
        <v>394</v>
      </c>
      <c r="C6323" t="s">
        <v>395</v>
      </c>
      <c r="D6323" t="s">
        <v>396</v>
      </c>
      <c r="E6323">
        <f>_xlfn.XLOOKUP(Table1[[#This Row],[Location]],'Location analysis'!A:A,'Location analysis'!B:B)</f>
        <v>40.416893999999999</v>
      </c>
      <c r="F6323">
        <f>_xlfn.XLOOKUP(Table1[[#This Row],[Location]],'Location analysis'!A:A,'Location analysis'!C:C)</f>
        <v>-74.420399000000003</v>
      </c>
      <c r="G6323" t="s">
        <v>612</v>
      </c>
      <c r="H6323" t="s">
        <v>43</v>
      </c>
      <c r="I6323">
        <v>15586286995</v>
      </c>
      <c r="J6323" t="s">
        <v>897</v>
      </c>
      <c r="K6323" t="s">
        <v>51</v>
      </c>
      <c r="L6323">
        <v>125</v>
      </c>
      <c r="M6323">
        <v>1.5</v>
      </c>
      <c r="N6323">
        <v>1</v>
      </c>
      <c r="O6323">
        <v>125</v>
      </c>
      <c r="P6323">
        <v>1.5</v>
      </c>
      <c r="Q6323">
        <v>1</v>
      </c>
      <c r="R6323">
        <v>1.5</v>
      </c>
      <c r="S6323">
        <v>1.5</v>
      </c>
      <c r="T6323" s="1">
        <v>44800</v>
      </c>
      <c r="U6323" t="str">
        <f t="shared" si="490"/>
        <v>Goldfish Baked - Cheddar</v>
      </c>
      <c r="V6323" t="str">
        <f t="shared" si="491"/>
        <v>Food</v>
      </c>
      <c r="W6323" t="s">
        <v>43</v>
      </c>
      <c r="X6323" t="b">
        <f t="shared" si="493"/>
        <v>1</v>
      </c>
      <c r="Y6323">
        <f t="shared" si="492"/>
        <v>1.5</v>
      </c>
      <c r="Z6323" s="2">
        <f t="shared" si="494"/>
        <v>1</v>
      </c>
      <c r="AA6323" t="s">
        <v>613</v>
      </c>
      <c r="AB6323" t="s">
        <v>614</v>
      </c>
      <c r="AD6323" t="s">
        <v>40</v>
      </c>
      <c r="AE6323" t="s">
        <v>898</v>
      </c>
      <c r="AF6323">
        <v>2022</v>
      </c>
    </row>
    <row r="6324" spans="1:32" x14ac:dyDescent="0.25">
      <c r="A6324" t="s">
        <v>29</v>
      </c>
      <c r="B6324" t="s">
        <v>394</v>
      </c>
      <c r="C6324" t="s">
        <v>395</v>
      </c>
      <c r="D6324" t="s">
        <v>396</v>
      </c>
      <c r="E6324">
        <f>_xlfn.XLOOKUP(Table1[[#This Row],[Location]],'Location analysis'!A:A,'Location analysis'!B:B)</f>
        <v>40.416893999999999</v>
      </c>
      <c r="F6324">
        <f>_xlfn.XLOOKUP(Table1[[#This Row],[Location]],'Location analysis'!A:A,'Location analysis'!C:C)</f>
        <v>-74.420399000000003</v>
      </c>
      <c r="G6324" t="s">
        <v>612</v>
      </c>
      <c r="H6324" t="s">
        <v>43</v>
      </c>
      <c r="I6324">
        <v>15586314095</v>
      </c>
      <c r="J6324" t="s">
        <v>897</v>
      </c>
      <c r="K6324" t="s">
        <v>36</v>
      </c>
      <c r="L6324">
        <v>125</v>
      </c>
      <c r="M6324">
        <v>1.5</v>
      </c>
      <c r="N6324">
        <v>1</v>
      </c>
      <c r="O6324">
        <v>125</v>
      </c>
      <c r="P6324">
        <v>1.5</v>
      </c>
      <c r="Q6324">
        <v>1</v>
      </c>
      <c r="R6324">
        <v>1.5</v>
      </c>
      <c r="S6324">
        <v>1.5</v>
      </c>
      <c r="T6324" s="1">
        <v>44800</v>
      </c>
      <c r="U6324" t="str">
        <f t="shared" si="490"/>
        <v>Goldfish Baked - Cheddar</v>
      </c>
      <c r="V6324" t="str">
        <f t="shared" si="491"/>
        <v>Food</v>
      </c>
      <c r="W6324" t="s">
        <v>43</v>
      </c>
      <c r="X6324" t="b">
        <f t="shared" si="493"/>
        <v>1</v>
      </c>
      <c r="Y6324">
        <f t="shared" si="492"/>
        <v>1.5</v>
      </c>
      <c r="Z6324" s="2">
        <f t="shared" si="494"/>
        <v>1</v>
      </c>
      <c r="AA6324" t="s">
        <v>613</v>
      </c>
      <c r="AB6324" t="s">
        <v>614</v>
      </c>
      <c r="AD6324" t="s">
        <v>40</v>
      </c>
      <c r="AE6324" t="s">
        <v>898</v>
      </c>
      <c r="AF6324">
        <v>2022</v>
      </c>
    </row>
    <row r="6325" spans="1:32" x14ac:dyDescent="0.25">
      <c r="A6325" t="s">
        <v>29</v>
      </c>
      <c r="B6325" t="s">
        <v>394</v>
      </c>
      <c r="C6325" t="s">
        <v>395</v>
      </c>
      <c r="D6325" t="s">
        <v>396</v>
      </c>
      <c r="E6325">
        <f>_xlfn.XLOOKUP(Table1[[#This Row],[Location]],'Location analysis'!A:A,'Location analysis'!B:B)</f>
        <v>40.416893999999999</v>
      </c>
      <c r="F6325">
        <f>_xlfn.XLOOKUP(Table1[[#This Row],[Location]],'Location analysis'!A:A,'Location analysis'!C:C)</f>
        <v>-74.420399000000003</v>
      </c>
      <c r="G6325" t="s">
        <v>421</v>
      </c>
      <c r="H6325" t="s">
        <v>43</v>
      </c>
      <c r="I6325">
        <v>15586432746</v>
      </c>
      <c r="J6325" t="s">
        <v>897</v>
      </c>
      <c r="K6325" t="s">
        <v>51</v>
      </c>
      <c r="L6325">
        <v>157</v>
      </c>
      <c r="M6325">
        <v>3</v>
      </c>
      <c r="N6325">
        <v>1</v>
      </c>
      <c r="O6325">
        <v>157</v>
      </c>
      <c r="P6325">
        <v>3</v>
      </c>
      <c r="Q6325">
        <v>1</v>
      </c>
      <c r="R6325">
        <v>3</v>
      </c>
      <c r="S6325">
        <v>3</v>
      </c>
      <c r="T6325" s="1">
        <v>44800</v>
      </c>
      <c r="U6325" t="str">
        <f t="shared" si="490"/>
        <v>Lenny &amp; Larrys - SnickerDoodle</v>
      </c>
      <c r="V6325" t="str">
        <f t="shared" si="491"/>
        <v>Food</v>
      </c>
      <c r="W6325" t="s">
        <v>43</v>
      </c>
      <c r="X6325" t="b">
        <f t="shared" si="493"/>
        <v>1</v>
      </c>
      <c r="Y6325">
        <f t="shared" si="492"/>
        <v>3</v>
      </c>
      <c r="Z6325" s="2">
        <f t="shared" si="494"/>
        <v>2</v>
      </c>
      <c r="AA6325" t="s">
        <v>422</v>
      </c>
      <c r="AB6325" t="s">
        <v>423</v>
      </c>
      <c r="AD6325" t="s">
        <v>40</v>
      </c>
      <c r="AE6325" t="s">
        <v>898</v>
      </c>
      <c r="AF6325">
        <v>2022</v>
      </c>
    </row>
    <row r="6326" spans="1:32" x14ac:dyDescent="0.25">
      <c r="A6326" t="s">
        <v>29</v>
      </c>
      <c r="B6326" t="s">
        <v>394</v>
      </c>
      <c r="C6326" t="s">
        <v>395</v>
      </c>
      <c r="D6326" t="s">
        <v>396</v>
      </c>
      <c r="E6326">
        <f>_xlfn.XLOOKUP(Table1[[#This Row],[Location]],'Location analysis'!A:A,'Location analysis'!B:B)</f>
        <v>40.416893999999999</v>
      </c>
      <c r="F6326">
        <f>_xlfn.XLOOKUP(Table1[[#This Row],[Location]],'Location analysis'!A:A,'Location analysis'!C:C)</f>
        <v>-74.420399000000003</v>
      </c>
      <c r="G6326" t="s">
        <v>154</v>
      </c>
      <c r="H6326" t="s">
        <v>43</v>
      </c>
      <c r="I6326">
        <v>15586827743</v>
      </c>
      <c r="J6326" t="s">
        <v>897</v>
      </c>
      <c r="K6326" t="s">
        <v>51</v>
      </c>
      <c r="L6326">
        <v>110</v>
      </c>
      <c r="M6326">
        <v>1.5</v>
      </c>
      <c r="N6326">
        <v>1</v>
      </c>
      <c r="O6326">
        <v>110</v>
      </c>
      <c r="P6326">
        <v>1.5</v>
      </c>
      <c r="Q6326">
        <v>1</v>
      </c>
      <c r="R6326">
        <v>1.5</v>
      </c>
      <c r="S6326">
        <v>1.5</v>
      </c>
      <c r="T6326" s="1">
        <v>44800</v>
      </c>
      <c r="U6326" t="str">
        <f t="shared" si="490"/>
        <v>SunChips Multigrain - Harvest Cheddar</v>
      </c>
      <c r="V6326" t="str">
        <f t="shared" si="491"/>
        <v>Food</v>
      </c>
      <c r="W6326" t="s">
        <v>43</v>
      </c>
      <c r="X6326" t="b">
        <f t="shared" si="493"/>
        <v>1</v>
      </c>
      <c r="Y6326">
        <f t="shared" si="492"/>
        <v>1.5</v>
      </c>
      <c r="Z6326" s="2">
        <f t="shared" si="494"/>
        <v>1</v>
      </c>
      <c r="AA6326" t="s">
        <v>129</v>
      </c>
      <c r="AB6326" t="s">
        <v>155</v>
      </c>
      <c r="AD6326" t="s">
        <v>40</v>
      </c>
      <c r="AE6326" t="s">
        <v>898</v>
      </c>
      <c r="AF6326">
        <v>2022</v>
      </c>
    </row>
    <row r="6327" spans="1:32" x14ac:dyDescent="0.25">
      <c r="A6327" t="s">
        <v>29</v>
      </c>
      <c r="B6327" t="s">
        <v>30</v>
      </c>
      <c r="C6327" t="s">
        <v>31</v>
      </c>
      <c r="D6327" t="s">
        <v>32</v>
      </c>
      <c r="E6327">
        <f>_xlfn.XLOOKUP(Table1[[#This Row],[Location]],'Location analysis'!A:A,'Location analysis'!B:B)</f>
        <v>40.423690999999998</v>
      </c>
      <c r="F6327">
        <f>_xlfn.XLOOKUP(Table1[[#This Row],[Location]],'Location analysis'!A:A,'Location analysis'!C:C)</f>
        <v>-74.380831999999998</v>
      </c>
      <c r="G6327" t="s">
        <v>137</v>
      </c>
      <c r="H6327" t="s">
        <v>97</v>
      </c>
      <c r="I6327">
        <v>15586849358</v>
      </c>
      <c r="J6327" t="s">
        <v>897</v>
      </c>
      <c r="K6327" t="s">
        <v>36</v>
      </c>
      <c r="L6327">
        <v>143</v>
      </c>
      <c r="M6327">
        <v>2</v>
      </c>
      <c r="N6327">
        <v>1</v>
      </c>
      <c r="O6327">
        <v>143</v>
      </c>
      <c r="P6327">
        <v>2</v>
      </c>
      <c r="Q6327">
        <v>1</v>
      </c>
      <c r="R6327">
        <v>2</v>
      </c>
      <c r="S6327">
        <v>2</v>
      </c>
      <c r="T6327" s="1">
        <v>44800</v>
      </c>
      <c r="U6327" t="str">
        <f t="shared" si="490"/>
        <v>Poland Springs Water</v>
      </c>
      <c r="V6327" t="str">
        <f t="shared" si="491"/>
        <v>Water</v>
      </c>
      <c r="W6327" t="s">
        <v>97</v>
      </c>
      <c r="X6327" t="b">
        <f t="shared" si="493"/>
        <v>1</v>
      </c>
      <c r="Y6327">
        <f t="shared" si="492"/>
        <v>2</v>
      </c>
      <c r="Z6327" s="2">
        <f t="shared" si="494"/>
        <v>1.3333333333333333</v>
      </c>
      <c r="AA6327" t="s">
        <v>137</v>
      </c>
      <c r="AD6327" t="s">
        <v>40</v>
      </c>
      <c r="AE6327" t="s">
        <v>898</v>
      </c>
      <c r="AF6327">
        <v>2022</v>
      </c>
    </row>
    <row r="6328" spans="1:32" x14ac:dyDescent="0.25">
      <c r="A6328" t="s">
        <v>29</v>
      </c>
      <c r="B6328" t="s">
        <v>46</v>
      </c>
      <c r="C6328" t="s">
        <v>31</v>
      </c>
      <c r="D6328" t="s">
        <v>47</v>
      </c>
      <c r="E6328">
        <f>_xlfn.XLOOKUP(Table1[[#This Row],[Location]],'Location analysis'!A:A,'Location analysis'!B:B)</f>
        <v>40.423690999999998</v>
      </c>
      <c r="F6328">
        <f>_xlfn.XLOOKUP(Table1[[#This Row],[Location]],'Location analysis'!A:A,'Location analysis'!C:C)</f>
        <v>-74.380831999999998</v>
      </c>
      <c r="G6328" t="s">
        <v>542</v>
      </c>
      <c r="H6328" t="s">
        <v>43</v>
      </c>
      <c r="I6328">
        <v>15586848996</v>
      </c>
      <c r="J6328" t="s">
        <v>897</v>
      </c>
      <c r="K6328" t="s">
        <v>51</v>
      </c>
      <c r="L6328">
        <v>114</v>
      </c>
      <c r="M6328">
        <v>1.5</v>
      </c>
      <c r="N6328">
        <v>1</v>
      </c>
      <c r="O6328">
        <v>114</v>
      </c>
      <c r="P6328">
        <v>1.5</v>
      </c>
      <c r="Q6328">
        <v>1</v>
      </c>
      <c r="R6328">
        <v>1.5</v>
      </c>
      <c r="S6328">
        <v>1.5</v>
      </c>
      <c r="T6328" s="1">
        <v>44800</v>
      </c>
      <c r="U6328" t="str">
        <f t="shared" si="490"/>
        <v>Pop Corners - White Cheddar</v>
      </c>
      <c r="V6328" t="str">
        <f t="shared" si="491"/>
        <v>Food</v>
      </c>
      <c r="W6328" t="s">
        <v>43</v>
      </c>
      <c r="X6328" t="b">
        <f t="shared" si="493"/>
        <v>1</v>
      </c>
      <c r="Y6328">
        <f t="shared" si="492"/>
        <v>1.5</v>
      </c>
      <c r="Z6328" s="2">
        <f t="shared" si="494"/>
        <v>1</v>
      </c>
      <c r="AA6328" t="s">
        <v>509</v>
      </c>
      <c r="AB6328" t="s">
        <v>204</v>
      </c>
      <c r="AD6328" t="s">
        <v>40</v>
      </c>
      <c r="AE6328" t="s">
        <v>898</v>
      </c>
      <c r="AF6328">
        <v>2022</v>
      </c>
    </row>
    <row r="6329" spans="1:32" x14ac:dyDescent="0.25">
      <c r="A6329" t="s">
        <v>29</v>
      </c>
      <c r="B6329" t="s">
        <v>46</v>
      </c>
      <c r="C6329" t="s">
        <v>31</v>
      </c>
      <c r="D6329" t="s">
        <v>47</v>
      </c>
      <c r="E6329">
        <f>_xlfn.XLOOKUP(Table1[[#This Row],[Location]],'Location analysis'!A:A,'Location analysis'!B:B)</f>
        <v>40.423690999999998</v>
      </c>
      <c r="F6329">
        <f>_xlfn.XLOOKUP(Table1[[#This Row],[Location]],'Location analysis'!A:A,'Location analysis'!C:C)</f>
        <v>-74.380831999999998</v>
      </c>
      <c r="G6329" t="s">
        <v>70</v>
      </c>
      <c r="H6329" t="s">
        <v>34</v>
      </c>
      <c r="I6329">
        <v>15588742032</v>
      </c>
      <c r="J6329" t="s">
        <v>899</v>
      </c>
      <c r="K6329" t="s">
        <v>36</v>
      </c>
      <c r="L6329">
        <v>146</v>
      </c>
      <c r="M6329">
        <v>3</v>
      </c>
      <c r="N6329">
        <v>1</v>
      </c>
      <c r="O6329">
        <v>146</v>
      </c>
      <c r="P6329">
        <v>3</v>
      </c>
      <c r="Q6329">
        <v>1</v>
      </c>
      <c r="R6329">
        <v>3</v>
      </c>
      <c r="S6329">
        <v>3</v>
      </c>
      <c r="T6329" s="1">
        <v>44801</v>
      </c>
      <c r="U6329" t="str">
        <f t="shared" si="490"/>
        <v>Monster Energy Original</v>
      </c>
      <c r="V6329" t="str">
        <f t="shared" si="491"/>
        <v>Carbonated</v>
      </c>
      <c r="W6329" t="s">
        <v>34</v>
      </c>
      <c r="X6329" t="b">
        <f t="shared" si="493"/>
        <v>1</v>
      </c>
      <c r="Y6329">
        <f t="shared" si="492"/>
        <v>3</v>
      </c>
      <c r="Z6329" s="2">
        <f t="shared" si="494"/>
        <v>2</v>
      </c>
      <c r="AA6329" t="s">
        <v>70</v>
      </c>
      <c r="AD6329" t="s">
        <v>54</v>
      </c>
      <c r="AE6329" t="s">
        <v>900</v>
      </c>
      <c r="AF6329">
        <v>2022</v>
      </c>
    </row>
    <row r="6330" spans="1:32" x14ac:dyDescent="0.25">
      <c r="A6330" t="s">
        <v>29</v>
      </c>
      <c r="B6330" t="s">
        <v>46</v>
      </c>
      <c r="C6330" t="s">
        <v>31</v>
      </c>
      <c r="D6330" t="s">
        <v>47</v>
      </c>
      <c r="E6330">
        <f>_xlfn.XLOOKUP(Table1[[#This Row],[Location]],'Location analysis'!A:A,'Location analysis'!B:B)</f>
        <v>40.423690999999998</v>
      </c>
      <c r="F6330">
        <f>_xlfn.XLOOKUP(Table1[[#This Row],[Location]],'Location analysis'!A:A,'Location analysis'!C:C)</f>
        <v>-74.380831999999998</v>
      </c>
      <c r="G6330" t="s">
        <v>160</v>
      </c>
      <c r="H6330" t="s">
        <v>49</v>
      </c>
      <c r="I6330">
        <v>15588793471</v>
      </c>
      <c r="J6330" t="s">
        <v>899</v>
      </c>
      <c r="K6330" t="s">
        <v>36</v>
      </c>
      <c r="L6330">
        <v>143</v>
      </c>
      <c r="M6330">
        <v>2.5</v>
      </c>
      <c r="N6330">
        <v>1</v>
      </c>
      <c r="O6330">
        <v>143</v>
      </c>
      <c r="P6330">
        <v>2.5</v>
      </c>
      <c r="Q6330">
        <v>1</v>
      </c>
      <c r="R6330">
        <v>2.5</v>
      </c>
      <c r="S6330">
        <v>2.5</v>
      </c>
      <c r="T6330" s="1">
        <v>44801</v>
      </c>
      <c r="U6330" t="str">
        <f t="shared" si="490"/>
        <v>Snapple Diet Tea - Peach Tea</v>
      </c>
      <c r="V6330" t="str">
        <f t="shared" si="491"/>
        <v>Non Carbonated</v>
      </c>
      <c r="W6330" t="s">
        <v>49</v>
      </c>
      <c r="X6330" t="b">
        <f t="shared" si="493"/>
        <v>1</v>
      </c>
      <c r="Y6330">
        <f t="shared" si="492"/>
        <v>2.5</v>
      </c>
      <c r="Z6330" s="2">
        <f t="shared" si="494"/>
        <v>1.6666666666666667</v>
      </c>
      <c r="AA6330" t="s">
        <v>75</v>
      </c>
      <c r="AB6330" t="s">
        <v>161</v>
      </c>
      <c r="AD6330" t="s">
        <v>54</v>
      </c>
      <c r="AE6330" t="s">
        <v>900</v>
      </c>
      <c r="AF6330">
        <v>2022</v>
      </c>
    </row>
    <row r="6331" spans="1:32" x14ac:dyDescent="0.25">
      <c r="A6331" t="s">
        <v>29</v>
      </c>
      <c r="B6331" t="s">
        <v>30</v>
      </c>
      <c r="C6331" t="s">
        <v>31</v>
      </c>
      <c r="D6331" t="s">
        <v>32</v>
      </c>
      <c r="E6331">
        <f>_xlfn.XLOOKUP(Table1[[#This Row],[Location]],'Location analysis'!A:A,'Location analysis'!B:B)</f>
        <v>40.423690999999998</v>
      </c>
      <c r="F6331">
        <f>_xlfn.XLOOKUP(Table1[[#This Row],[Location]],'Location analysis'!A:A,'Location analysis'!C:C)</f>
        <v>-74.380831999999998</v>
      </c>
      <c r="G6331" t="s">
        <v>407</v>
      </c>
      <c r="H6331" t="s">
        <v>34</v>
      </c>
      <c r="I6331">
        <v>15588898115</v>
      </c>
      <c r="J6331" t="s">
        <v>899</v>
      </c>
      <c r="K6331" t="s">
        <v>51</v>
      </c>
      <c r="L6331">
        <v>142</v>
      </c>
      <c r="M6331">
        <v>1.5</v>
      </c>
      <c r="N6331">
        <v>1</v>
      </c>
      <c r="O6331">
        <v>142</v>
      </c>
      <c r="P6331">
        <v>1.5</v>
      </c>
      <c r="Q6331">
        <v>1</v>
      </c>
      <c r="R6331">
        <v>1.5</v>
      </c>
      <c r="S6331">
        <v>1.5</v>
      </c>
      <c r="T6331" s="1">
        <v>44801</v>
      </c>
      <c r="U6331" t="str">
        <f t="shared" si="490"/>
        <v>Spindrift - Sparkling Water - Pineapple</v>
      </c>
      <c r="V6331" t="str">
        <f t="shared" si="491"/>
        <v>Carbonated</v>
      </c>
      <c r="W6331" t="s">
        <v>34</v>
      </c>
      <c r="X6331" t="b">
        <f t="shared" si="493"/>
        <v>1</v>
      </c>
      <c r="Y6331">
        <f t="shared" si="492"/>
        <v>1.5</v>
      </c>
      <c r="Z6331" s="2">
        <f t="shared" si="494"/>
        <v>1</v>
      </c>
      <c r="AA6331" t="s">
        <v>89</v>
      </c>
      <c r="AB6331" t="s">
        <v>408</v>
      </c>
      <c r="AC6331" t="s">
        <v>409</v>
      </c>
      <c r="AD6331" t="s">
        <v>54</v>
      </c>
      <c r="AE6331" t="s">
        <v>900</v>
      </c>
      <c r="AF6331">
        <v>2022</v>
      </c>
    </row>
    <row r="6332" spans="1:32" x14ac:dyDescent="0.25">
      <c r="A6332" t="s">
        <v>29</v>
      </c>
      <c r="B6332" t="s">
        <v>30</v>
      </c>
      <c r="C6332" t="s">
        <v>31</v>
      </c>
      <c r="D6332" t="s">
        <v>32</v>
      </c>
      <c r="E6332">
        <f>_xlfn.XLOOKUP(Table1[[#This Row],[Location]],'Location analysis'!A:A,'Location analysis'!B:B)</f>
        <v>40.423690999999998</v>
      </c>
      <c r="F6332">
        <f>_xlfn.XLOOKUP(Table1[[#This Row],[Location]],'Location analysis'!A:A,'Location analysis'!C:C)</f>
        <v>-74.380831999999998</v>
      </c>
      <c r="G6332" t="s">
        <v>137</v>
      </c>
      <c r="H6332" t="s">
        <v>97</v>
      </c>
      <c r="I6332">
        <v>15588999297</v>
      </c>
      <c r="J6332" t="s">
        <v>899</v>
      </c>
      <c r="K6332" t="s">
        <v>51</v>
      </c>
      <c r="L6332">
        <v>143</v>
      </c>
      <c r="M6332">
        <v>2</v>
      </c>
      <c r="N6332">
        <v>1</v>
      </c>
      <c r="O6332">
        <v>143</v>
      </c>
      <c r="P6332">
        <v>2</v>
      </c>
      <c r="Q6332">
        <v>1</v>
      </c>
      <c r="R6332">
        <v>2</v>
      </c>
      <c r="S6332">
        <v>2</v>
      </c>
      <c r="T6332" s="1">
        <v>44801</v>
      </c>
      <c r="U6332" t="str">
        <f t="shared" si="490"/>
        <v>Poland Springs Water</v>
      </c>
      <c r="V6332" t="str">
        <f t="shared" si="491"/>
        <v>Water</v>
      </c>
      <c r="W6332" t="s">
        <v>97</v>
      </c>
      <c r="X6332" t="b">
        <f t="shared" si="493"/>
        <v>1</v>
      </c>
      <c r="Y6332">
        <f t="shared" si="492"/>
        <v>2</v>
      </c>
      <c r="Z6332" s="2">
        <f t="shared" si="494"/>
        <v>1.3333333333333333</v>
      </c>
      <c r="AA6332" t="s">
        <v>137</v>
      </c>
      <c r="AD6332" t="s">
        <v>54</v>
      </c>
      <c r="AE6332" t="s">
        <v>900</v>
      </c>
      <c r="AF6332">
        <v>2022</v>
      </c>
    </row>
    <row r="6333" spans="1:32" x14ac:dyDescent="0.25">
      <c r="A6333" t="s">
        <v>29</v>
      </c>
      <c r="B6333" t="s">
        <v>46</v>
      </c>
      <c r="C6333" t="s">
        <v>31</v>
      </c>
      <c r="D6333" t="s">
        <v>47</v>
      </c>
      <c r="E6333">
        <f>_xlfn.XLOOKUP(Table1[[#This Row],[Location]],'Location analysis'!A:A,'Location analysis'!B:B)</f>
        <v>40.423690999999998</v>
      </c>
      <c r="F6333">
        <f>_xlfn.XLOOKUP(Table1[[#This Row],[Location]],'Location analysis'!A:A,'Location analysis'!C:C)</f>
        <v>-74.380831999999998</v>
      </c>
      <c r="G6333" t="s">
        <v>410</v>
      </c>
      <c r="H6333" t="s">
        <v>49</v>
      </c>
      <c r="I6333">
        <v>15588999501</v>
      </c>
      <c r="J6333" t="s">
        <v>899</v>
      </c>
      <c r="K6333" t="s">
        <v>51</v>
      </c>
      <c r="L6333">
        <v>142</v>
      </c>
      <c r="M6333">
        <v>2</v>
      </c>
      <c r="N6333">
        <v>1</v>
      </c>
      <c r="O6333">
        <v>142</v>
      </c>
      <c r="P6333">
        <v>2</v>
      </c>
      <c r="Q6333">
        <v>1</v>
      </c>
      <c r="R6333">
        <v>2</v>
      </c>
      <c r="S6333">
        <v>2</v>
      </c>
      <c r="T6333" s="1">
        <v>44801</v>
      </c>
      <c r="U6333" t="str">
        <f t="shared" si="490"/>
        <v>Iberia Coconut Water</v>
      </c>
      <c r="V6333" t="str">
        <f t="shared" si="491"/>
        <v>Non Carbonated</v>
      </c>
      <c r="W6333" t="s">
        <v>49</v>
      </c>
      <c r="X6333" t="b">
        <f t="shared" si="493"/>
        <v>1</v>
      </c>
      <c r="Y6333">
        <f t="shared" si="492"/>
        <v>2</v>
      </c>
      <c r="Z6333" s="2">
        <f t="shared" si="494"/>
        <v>1.3333333333333333</v>
      </c>
      <c r="AA6333" t="s">
        <v>410</v>
      </c>
      <c r="AD6333" t="s">
        <v>54</v>
      </c>
      <c r="AE6333" t="s">
        <v>900</v>
      </c>
      <c r="AF6333">
        <v>2022</v>
      </c>
    </row>
    <row r="6334" spans="1:32" x14ac:dyDescent="0.25">
      <c r="A6334" t="s">
        <v>29</v>
      </c>
      <c r="B6334" t="s">
        <v>46</v>
      </c>
      <c r="C6334" t="s">
        <v>31</v>
      </c>
      <c r="D6334" t="s">
        <v>47</v>
      </c>
      <c r="E6334">
        <f>_xlfn.XLOOKUP(Table1[[#This Row],[Location]],'Location analysis'!A:A,'Location analysis'!B:B)</f>
        <v>40.423690999999998</v>
      </c>
      <c r="F6334">
        <f>_xlfn.XLOOKUP(Table1[[#This Row],[Location]],'Location analysis'!A:A,'Location analysis'!C:C)</f>
        <v>-74.380831999999998</v>
      </c>
      <c r="G6334" t="s">
        <v>248</v>
      </c>
      <c r="H6334" t="s">
        <v>43</v>
      </c>
      <c r="I6334">
        <v>15589003697</v>
      </c>
      <c r="J6334" t="s">
        <v>899</v>
      </c>
      <c r="K6334" t="s">
        <v>51</v>
      </c>
      <c r="L6334">
        <v>112</v>
      </c>
      <c r="M6334">
        <v>1.5</v>
      </c>
      <c r="N6334">
        <v>1</v>
      </c>
      <c r="O6334">
        <v>112</v>
      </c>
      <c r="P6334">
        <v>1.5</v>
      </c>
      <c r="Q6334">
        <v>1</v>
      </c>
      <c r="R6334">
        <v>1.5</v>
      </c>
      <c r="S6334">
        <v>1.5</v>
      </c>
      <c r="T6334" s="1">
        <v>44801</v>
      </c>
      <c r="U6334" t="str">
        <f t="shared" si="490"/>
        <v>Popchips Potato - Sea Salt</v>
      </c>
      <c r="V6334" t="str">
        <f t="shared" si="491"/>
        <v>Food</v>
      </c>
      <c r="W6334" t="s">
        <v>43</v>
      </c>
      <c r="X6334" t="b">
        <f t="shared" si="493"/>
        <v>1</v>
      </c>
      <c r="Y6334">
        <f t="shared" si="492"/>
        <v>1.5</v>
      </c>
      <c r="Z6334" s="2">
        <f t="shared" si="494"/>
        <v>1</v>
      </c>
      <c r="AA6334" t="s">
        <v>229</v>
      </c>
      <c r="AB6334" t="s">
        <v>157</v>
      </c>
      <c r="AD6334" t="s">
        <v>54</v>
      </c>
      <c r="AE6334" t="s">
        <v>900</v>
      </c>
      <c r="AF6334">
        <v>2022</v>
      </c>
    </row>
    <row r="6335" spans="1:32" x14ac:dyDescent="0.25">
      <c r="A6335" t="s">
        <v>29</v>
      </c>
      <c r="B6335" t="s">
        <v>30</v>
      </c>
      <c r="C6335" t="s">
        <v>31</v>
      </c>
      <c r="D6335" t="s">
        <v>32</v>
      </c>
      <c r="E6335">
        <f>_xlfn.XLOOKUP(Table1[[#This Row],[Location]],'Location analysis'!A:A,'Location analysis'!B:B)</f>
        <v>40.423690999999998</v>
      </c>
      <c r="F6335">
        <f>_xlfn.XLOOKUP(Table1[[#This Row],[Location]],'Location analysis'!A:A,'Location analysis'!C:C)</f>
        <v>-74.380831999999998</v>
      </c>
      <c r="G6335" t="s">
        <v>137</v>
      </c>
      <c r="H6335" t="s">
        <v>97</v>
      </c>
      <c r="I6335">
        <v>15589058938</v>
      </c>
      <c r="J6335" t="s">
        <v>899</v>
      </c>
      <c r="K6335" t="s">
        <v>36</v>
      </c>
      <c r="L6335">
        <v>143</v>
      </c>
      <c r="M6335">
        <v>2</v>
      </c>
      <c r="N6335">
        <v>2</v>
      </c>
      <c r="O6335">
        <v>143</v>
      </c>
      <c r="P6335">
        <v>2</v>
      </c>
      <c r="Q6335">
        <v>2</v>
      </c>
      <c r="R6335">
        <v>4</v>
      </c>
      <c r="S6335">
        <v>6</v>
      </c>
      <c r="T6335" s="1">
        <v>44801</v>
      </c>
      <c r="U6335" t="str">
        <f t="shared" si="490"/>
        <v>Poland Springs Water</v>
      </c>
      <c r="V6335" t="str">
        <f t="shared" si="491"/>
        <v>Water</v>
      </c>
      <c r="W6335" t="s">
        <v>97</v>
      </c>
      <c r="X6335" t="b">
        <f t="shared" si="493"/>
        <v>1</v>
      </c>
      <c r="Y6335">
        <f t="shared" si="492"/>
        <v>2</v>
      </c>
      <c r="Z6335" s="2">
        <f t="shared" si="494"/>
        <v>1.3333333333333333</v>
      </c>
      <c r="AA6335" t="s">
        <v>137</v>
      </c>
      <c r="AD6335" t="s">
        <v>54</v>
      </c>
      <c r="AE6335" t="s">
        <v>900</v>
      </c>
      <c r="AF6335">
        <v>2022</v>
      </c>
    </row>
    <row r="6336" spans="1:32" x14ac:dyDescent="0.25">
      <c r="A6336" t="s">
        <v>29</v>
      </c>
      <c r="B6336" t="s">
        <v>30</v>
      </c>
      <c r="C6336" t="s">
        <v>31</v>
      </c>
      <c r="D6336" t="s">
        <v>32</v>
      </c>
      <c r="E6336">
        <f>_xlfn.XLOOKUP(Table1[[#This Row],[Location]],'Location analysis'!A:A,'Location analysis'!B:B)</f>
        <v>40.423690999999998</v>
      </c>
      <c r="F6336">
        <f>_xlfn.XLOOKUP(Table1[[#This Row],[Location]],'Location analysis'!A:A,'Location analysis'!C:C)</f>
        <v>-74.380831999999998</v>
      </c>
      <c r="G6336" t="s">
        <v>390</v>
      </c>
      <c r="H6336" t="s">
        <v>43</v>
      </c>
      <c r="I6336">
        <v>15589058938</v>
      </c>
      <c r="J6336" t="s">
        <v>899</v>
      </c>
      <c r="K6336" t="s">
        <v>36</v>
      </c>
      <c r="L6336">
        <v>132</v>
      </c>
      <c r="M6336">
        <v>2</v>
      </c>
      <c r="N6336">
        <v>1</v>
      </c>
      <c r="O6336">
        <v>132</v>
      </c>
      <c r="P6336">
        <v>2</v>
      </c>
      <c r="Q6336">
        <v>1</v>
      </c>
      <c r="R6336">
        <v>2</v>
      </c>
      <c r="S6336">
        <v>6</v>
      </c>
      <c r="T6336" s="1">
        <v>44801</v>
      </c>
      <c r="U6336" t="str">
        <f t="shared" si="490"/>
        <v>RXBAR - Protein Bar - Chocolate Sea Salt</v>
      </c>
      <c r="V6336" t="str">
        <f t="shared" si="491"/>
        <v>Food</v>
      </c>
      <c r="W6336" t="s">
        <v>43</v>
      </c>
      <c r="X6336" t="b">
        <f t="shared" si="493"/>
        <v>1</v>
      </c>
      <c r="Y6336">
        <f t="shared" si="492"/>
        <v>2</v>
      </c>
      <c r="Z6336" s="2">
        <f t="shared" si="494"/>
        <v>1.3333333333333333</v>
      </c>
      <c r="AA6336" t="s">
        <v>318</v>
      </c>
      <c r="AB6336" t="s">
        <v>319</v>
      </c>
      <c r="AC6336" t="s">
        <v>391</v>
      </c>
      <c r="AD6336" t="s">
        <v>54</v>
      </c>
      <c r="AE6336" t="s">
        <v>900</v>
      </c>
      <c r="AF6336">
        <v>2022</v>
      </c>
    </row>
    <row r="6337" spans="1:32" x14ac:dyDescent="0.25">
      <c r="A6337" t="s">
        <v>29</v>
      </c>
      <c r="B6337" t="s">
        <v>30</v>
      </c>
      <c r="C6337" t="s">
        <v>31</v>
      </c>
      <c r="D6337" t="s">
        <v>32</v>
      </c>
      <c r="E6337">
        <f>_xlfn.XLOOKUP(Table1[[#This Row],[Location]],'Location analysis'!A:A,'Location analysis'!B:B)</f>
        <v>40.423690999999998</v>
      </c>
      <c r="F6337">
        <f>_xlfn.XLOOKUP(Table1[[#This Row],[Location]],'Location analysis'!A:A,'Location analysis'!C:C)</f>
        <v>-74.380831999999998</v>
      </c>
      <c r="G6337" t="s">
        <v>390</v>
      </c>
      <c r="H6337" t="s">
        <v>43</v>
      </c>
      <c r="I6337">
        <v>15589062876</v>
      </c>
      <c r="J6337" t="s">
        <v>899</v>
      </c>
      <c r="K6337" t="s">
        <v>36</v>
      </c>
      <c r="L6337">
        <v>132</v>
      </c>
      <c r="M6337">
        <v>2</v>
      </c>
      <c r="N6337">
        <v>1</v>
      </c>
      <c r="O6337">
        <v>132</v>
      </c>
      <c r="P6337">
        <v>2</v>
      </c>
      <c r="Q6337">
        <v>1</v>
      </c>
      <c r="R6337">
        <v>2</v>
      </c>
      <c r="S6337">
        <v>2</v>
      </c>
      <c r="T6337" s="1">
        <v>44801</v>
      </c>
      <c r="U6337" t="str">
        <f t="shared" si="490"/>
        <v>RXBAR - Protein Bar - Chocolate Sea Salt</v>
      </c>
      <c r="V6337" t="str">
        <f t="shared" si="491"/>
        <v>Food</v>
      </c>
      <c r="W6337" t="s">
        <v>43</v>
      </c>
      <c r="X6337" t="b">
        <f t="shared" si="493"/>
        <v>1</v>
      </c>
      <c r="Y6337">
        <f t="shared" si="492"/>
        <v>2</v>
      </c>
      <c r="Z6337" s="2">
        <f t="shared" si="494"/>
        <v>1.3333333333333333</v>
      </c>
      <c r="AA6337" t="s">
        <v>318</v>
      </c>
      <c r="AB6337" t="s">
        <v>319</v>
      </c>
      <c r="AC6337" t="s">
        <v>391</v>
      </c>
      <c r="AD6337" t="s">
        <v>54</v>
      </c>
      <c r="AE6337" t="s">
        <v>900</v>
      </c>
      <c r="AF6337">
        <v>2022</v>
      </c>
    </row>
    <row r="6338" spans="1:32" x14ac:dyDescent="0.25">
      <c r="A6338" t="s">
        <v>29</v>
      </c>
      <c r="B6338" t="s">
        <v>30</v>
      </c>
      <c r="C6338" t="s">
        <v>31</v>
      </c>
      <c r="D6338" t="s">
        <v>32</v>
      </c>
      <c r="E6338">
        <f>_xlfn.XLOOKUP(Table1[[#This Row],[Location]],'Location analysis'!A:A,'Location analysis'!B:B)</f>
        <v>40.423690999999998</v>
      </c>
      <c r="F6338">
        <f>_xlfn.XLOOKUP(Table1[[#This Row],[Location]],'Location analysis'!A:A,'Location analysis'!C:C)</f>
        <v>-74.380831999999998</v>
      </c>
      <c r="G6338" t="s">
        <v>71</v>
      </c>
      <c r="H6338" t="s">
        <v>43</v>
      </c>
      <c r="I6338">
        <v>15589070209</v>
      </c>
      <c r="J6338" t="s">
        <v>899</v>
      </c>
      <c r="K6338" t="s">
        <v>36</v>
      </c>
      <c r="L6338">
        <v>135</v>
      </c>
      <c r="M6338">
        <v>2</v>
      </c>
      <c r="N6338">
        <v>1</v>
      </c>
      <c r="O6338">
        <v>135</v>
      </c>
      <c r="P6338">
        <v>2</v>
      </c>
      <c r="Q6338">
        <v>1</v>
      </c>
      <c r="R6338">
        <v>2</v>
      </c>
      <c r="S6338">
        <v>6</v>
      </c>
      <c r="T6338" s="1">
        <v>44801</v>
      </c>
      <c r="U6338" t="str">
        <f t="shared" ref="U6338:U6401" si="495">IF(G6338="","Cell is Blank - Dis-regard",G6338)</f>
        <v>Seapoint Farms Dry Roasted Edamame - Wasabi</v>
      </c>
      <c r="V6338" t="str">
        <f t="shared" ref="V6338:V6401" si="496">IF(H6338="","Cell is Blank - Dis-regard",H6338)</f>
        <v>Food</v>
      </c>
      <c r="W6338" t="s">
        <v>43</v>
      </c>
      <c r="X6338" t="b">
        <f t="shared" si="493"/>
        <v>1</v>
      </c>
      <c r="Y6338">
        <f t="shared" ref="Y6338:Y6401" si="497">IF(X6338="FALSE",M6338,M6338)</f>
        <v>2</v>
      </c>
      <c r="Z6338" s="2">
        <f t="shared" si="494"/>
        <v>1.3333333333333333</v>
      </c>
      <c r="AA6338" t="s">
        <v>72</v>
      </c>
      <c r="AB6338" t="s">
        <v>73</v>
      </c>
      <c r="AD6338" t="s">
        <v>54</v>
      </c>
      <c r="AE6338" t="s">
        <v>900</v>
      </c>
      <c r="AF6338">
        <v>2022</v>
      </c>
    </row>
    <row r="6339" spans="1:32" x14ac:dyDescent="0.25">
      <c r="A6339" t="s">
        <v>29</v>
      </c>
      <c r="B6339" t="s">
        <v>30</v>
      </c>
      <c r="C6339" t="s">
        <v>31</v>
      </c>
      <c r="D6339" t="s">
        <v>32</v>
      </c>
      <c r="E6339">
        <f>_xlfn.XLOOKUP(Table1[[#This Row],[Location]],'Location analysis'!A:A,'Location analysis'!B:B)</f>
        <v>40.423690999999998</v>
      </c>
      <c r="F6339">
        <f>_xlfn.XLOOKUP(Table1[[#This Row],[Location]],'Location analysis'!A:A,'Location analysis'!C:C)</f>
        <v>-74.380831999999998</v>
      </c>
      <c r="G6339" t="s">
        <v>84</v>
      </c>
      <c r="H6339" t="s">
        <v>43</v>
      </c>
      <c r="I6339">
        <v>15589070209</v>
      </c>
      <c r="J6339" t="s">
        <v>899</v>
      </c>
      <c r="K6339" t="s">
        <v>36</v>
      </c>
      <c r="L6339">
        <v>133</v>
      </c>
      <c r="M6339">
        <v>2</v>
      </c>
      <c r="N6339">
        <v>1</v>
      </c>
      <c r="O6339">
        <v>133</v>
      </c>
      <c r="P6339">
        <v>2</v>
      </c>
      <c r="Q6339">
        <v>1</v>
      </c>
      <c r="R6339">
        <v>2</v>
      </c>
      <c r="S6339">
        <v>6</v>
      </c>
      <c r="T6339" s="1">
        <v>44801</v>
      </c>
      <c r="U6339" t="str">
        <f t="shared" si="495"/>
        <v>Wonderful Pistachios - Variety</v>
      </c>
      <c r="V6339" t="str">
        <f t="shared" si="496"/>
        <v>Food</v>
      </c>
      <c r="W6339" t="s">
        <v>43</v>
      </c>
      <c r="X6339" t="b">
        <f t="shared" ref="X6339:X6402" si="498">M6339=P6339</f>
        <v>1</v>
      </c>
      <c r="Y6339">
        <f t="shared" si="497"/>
        <v>2</v>
      </c>
      <c r="Z6339" s="2">
        <f t="shared" ref="Z6339:Z6402" si="499">Y6339/1.5</f>
        <v>1.3333333333333333</v>
      </c>
      <c r="AA6339" t="s">
        <v>85</v>
      </c>
      <c r="AB6339" t="s">
        <v>86</v>
      </c>
      <c r="AD6339" t="s">
        <v>54</v>
      </c>
      <c r="AE6339" t="s">
        <v>900</v>
      </c>
      <c r="AF6339">
        <v>2022</v>
      </c>
    </row>
    <row r="6340" spans="1:32" x14ac:dyDescent="0.25">
      <c r="A6340" t="s">
        <v>29</v>
      </c>
      <c r="B6340" t="s">
        <v>30</v>
      </c>
      <c r="C6340" t="s">
        <v>31</v>
      </c>
      <c r="D6340" t="s">
        <v>32</v>
      </c>
      <c r="E6340">
        <f>_xlfn.XLOOKUP(Table1[[#This Row],[Location]],'Location analysis'!A:A,'Location analysis'!B:B)</f>
        <v>40.423690999999998</v>
      </c>
      <c r="F6340">
        <f>_xlfn.XLOOKUP(Table1[[#This Row],[Location]],'Location analysis'!A:A,'Location analysis'!C:C)</f>
        <v>-74.380831999999998</v>
      </c>
      <c r="G6340" t="s">
        <v>112</v>
      </c>
      <c r="H6340" t="s">
        <v>43</v>
      </c>
      <c r="I6340">
        <v>15589070209</v>
      </c>
      <c r="J6340" t="s">
        <v>899</v>
      </c>
      <c r="K6340" t="s">
        <v>36</v>
      </c>
      <c r="L6340">
        <v>138</v>
      </c>
      <c r="M6340">
        <v>2</v>
      </c>
      <c r="N6340">
        <v>1</v>
      </c>
      <c r="O6340">
        <v>138</v>
      </c>
      <c r="P6340">
        <v>2</v>
      </c>
      <c r="Q6340">
        <v>1</v>
      </c>
      <c r="R6340">
        <v>2</v>
      </c>
      <c r="S6340">
        <v>6</v>
      </c>
      <c r="T6340" s="1">
        <v>44801</v>
      </c>
      <c r="U6340" t="str">
        <f t="shared" si="495"/>
        <v>Robert Irvine's - Fit Crunch -  Chocolate Pea</v>
      </c>
      <c r="V6340" t="str">
        <f t="shared" si="496"/>
        <v>Food</v>
      </c>
      <c r="W6340" t="s">
        <v>43</v>
      </c>
      <c r="X6340" t="b">
        <f t="shared" si="498"/>
        <v>1</v>
      </c>
      <c r="Y6340">
        <f t="shared" si="497"/>
        <v>2</v>
      </c>
      <c r="Z6340" s="2">
        <f t="shared" si="499"/>
        <v>1.3333333333333333</v>
      </c>
      <c r="AA6340" t="s">
        <v>113</v>
      </c>
      <c r="AB6340" t="s">
        <v>114</v>
      </c>
      <c r="AC6340" t="s">
        <v>115</v>
      </c>
      <c r="AD6340" t="s">
        <v>54</v>
      </c>
      <c r="AE6340" t="s">
        <v>900</v>
      </c>
      <c r="AF6340">
        <v>2022</v>
      </c>
    </row>
    <row r="6341" spans="1:32" x14ac:dyDescent="0.25">
      <c r="A6341" t="s">
        <v>29</v>
      </c>
      <c r="B6341" t="s">
        <v>30</v>
      </c>
      <c r="C6341" t="s">
        <v>31</v>
      </c>
      <c r="D6341" t="s">
        <v>32</v>
      </c>
      <c r="E6341">
        <f>_xlfn.XLOOKUP(Table1[[#This Row],[Location]],'Location analysis'!A:A,'Location analysis'!B:B)</f>
        <v>40.423690999999998</v>
      </c>
      <c r="F6341">
        <f>_xlfn.XLOOKUP(Table1[[#This Row],[Location]],'Location analysis'!A:A,'Location analysis'!C:C)</f>
        <v>-74.380831999999998</v>
      </c>
      <c r="G6341" t="s">
        <v>137</v>
      </c>
      <c r="H6341" t="s">
        <v>97</v>
      </c>
      <c r="I6341">
        <v>15589174068</v>
      </c>
      <c r="J6341" t="s">
        <v>899</v>
      </c>
      <c r="K6341" t="s">
        <v>51</v>
      </c>
      <c r="L6341">
        <v>143</v>
      </c>
      <c r="M6341">
        <v>2</v>
      </c>
      <c r="N6341">
        <v>1</v>
      </c>
      <c r="O6341">
        <v>143</v>
      </c>
      <c r="P6341">
        <v>2</v>
      </c>
      <c r="Q6341">
        <v>1</v>
      </c>
      <c r="R6341">
        <v>2</v>
      </c>
      <c r="S6341">
        <v>2</v>
      </c>
      <c r="T6341" s="1">
        <v>44801</v>
      </c>
      <c r="U6341" t="str">
        <f t="shared" si="495"/>
        <v>Poland Springs Water</v>
      </c>
      <c r="V6341" t="str">
        <f t="shared" si="496"/>
        <v>Water</v>
      </c>
      <c r="W6341" t="s">
        <v>97</v>
      </c>
      <c r="X6341" t="b">
        <f t="shared" si="498"/>
        <v>1</v>
      </c>
      <c r="Y6341">
        <f t="shared" si="497"/>
        <v>2</v>
      </c>
      <c r="Z6341" s="2">
        <f t="shared" si="499"/>
        <v>1.3333333333333333</v>
      </c>
      <c r="AA6341" t="s">
        <v>137</v>
      </c>
      <c r="AD6341" t="s">
        <v>54</v>
      </c>
      <c r="AE6341" t="s">
        <v>900</v>
      </c>
      <c r="AF6341">
        <v>2022</v>
      </c>
    </row>
    <row r="6342" spans="1:32" x14ac:dyDescent="0.25">
      <c r="A6342" t="s">
        <v>29</v>
      </c>
      <c r="B6342" t="s">
        <v>46</v>
      </c>
      <c r="C6342" t="s">
        <v>31</v>
      </c>
      <c r="D6342" t="s">
        <v>47</v>
      </c>
      <c r="E6342">
        <f>_xlfn.XLOOKUP(Table1[[#This Row],[Location]],'Location analysis'!A:A,'Location analysis'!B:B)</f>
        <v>40.423690999999998</v>
      </c>
      <c r="F6342">
        <f>_xlfn.XLOOKUP(Table1[[#This Row],[Location]],'Location analysis'!A:A,'Location analysis'!C:C)</f>
        <v>-74.380831999999998</v>
      </c>
      <c r="G6342" t="s">
        <v>390</v>
      </c>
      <c r="H6342" t="s">
        <v>43</v>
      </c>
      <c r="I6342">
        <v>15589376006</v>
      </c>
      <c r="J6342" t="s">
        <v>899</v>
      </c>
      <c r="K6342" t="s">
        <v>51</v>
      </c>
      <c r="L6342">
        <v>133</v>
      </c>
      <c r="M6342">
        <v>2</v>
      </c>
      <c r="N6342">
        <v>1</v>
      </c>
      <c r="O6342">
        <v>133</v>
      </c>
      <c r="P6342">
        <v>2</v>
      </c>
      <c r="Q6342">
        <v>1</v>
      </c>
      <c r="R6342">
        <v>2</v>
      </c>
      <c r="S6342">
        <v>2</v>
      </c>
      <c r="T6342" s="1">
        <v>44801</v>
      </c>
      <c r="U6342" t="str">
        <f t="shared" si="495"/>
        <v>RXBAR - Protein Bar - Chocolate Sea Salt</v>
      </c>
      <c r="V6342" t="str">
        <f t="shared" si="496"/>
        <v>Food</v>
      </c>
      <c r="W6342" t="s">
        <v>43</v>
      </c>
      <c r="X6342" t="b">
        <f t="shared" si="498"/>
        <v>1</v>
      </c>
      <c r="Y6342">
        <f t="shared" si="497"/>
        <v>2</v>
      </c>
      <c r="Z6342" s="2">
        <f t="shared" si="499"/>
        <v>1.3333333333333333</v>
      </c>
      <c r="AA6342" t="s">
        <v>318</v>
      </c>
      <c r="AB6342" t="s">
        <v>319</v>
      </c>
      <c r="AC6342" t="s">
        <v>391</v>
      </c>
      <c r="AD6342" t="s">
        <v>54</v>
      </c>
      <c r="AE6342" t="s">
        <v>900</v>
      </c>
      <c r="AF6342">
        <v>2022</v>
      </c>
    </row>
    <row r="6343" spans="1:32" x14ac:dyDescent="0.25">
      <c r="A6343" t="s">
        <v>29</v>
      </c>
      <c r="B6343" t="s">
        <v>46</v>
      </c>
      <c r="C6343" t="s">
        <v>31</v>
      </c>
      <c r="D6343" t="s">
        <v>47</v>
      </c>
      <c r="E6343">
        <f>_xlfn.XLOOKUP(Table1[[#This Row],[Location]],'Location analysis'!A:A,'Location analysis'!B:B)</f>
        <v>40.423690999999998</v>
      </c>
      <c r="F6343">
        <f>_xlfn.XLOOKUP(Table1[[#This Row],[Location]],'Location analysis'!A:A,'Location analysis'!C:C)</f>
        <v>-74.380831999999998</v>
      </c>
      <c r="G6343" t="s">
        <v>225</v>
      </c>
      <c r="H6343" t="s">
        <v>43</v>
      </c>
      <c r="I6343">
        <v>15589383504</v>
      </c>
      <c r="J6343" t="s">
        <v>899</v>
      </c>
      <c r="K6343" t="s">
        <v>51</v>
      </c>
      <c r="L6343">
        <v>111</v>
      </c>
      <c r="M6343">
        <v>1.5</v>
      </c>
      <c r="N6343">
        <v>1</v>
      </c>
      <c r="O6343">
        <v>111</v>
      </c>
      <c r="P6343">
        <v>1.5</v>
      </c>
      <c r="Q6343">
        <v>1</v>
      </c>
      <c r="R6343">
        <v>1.5</v>
      </c>
      <c r="S6343">
        <v>1.5</v>
      </c>
      <c r="T6343" s="1">
        <v>44801</v>
      </c>
      <c r="U6343" t="str">
        <f t="shared" si="495"/>
        <v>SunChips Multigrain - Original</v>
      </c>
      <c r="V6343" t="str">
        <f t="shared" si="496"/>
        <v>Food</v>
      </c>
      <c r="W6343" t="s">
        <v>43</v>
      </c>
      <c r="X6343" t="b">
        <f t="shared" si="498"/>
        <v>1</v>
      </c>
      <c r="Y6343">
        <f t="shared" si="497"/>
        <v>1.5</v>
      </c>
      <c r="Z6343" s="2">
        <f t="shared" si="499"/>
        <v>1</v>
      </c>
      <c r="AA6343" t="s">
        <v>129</v>
      </c>
      <c r="AB6343" t="s">
        <v>150</v>
      </c>
      <c r="AD6343" t="s">
        <v>54</v>
      </c>
      <c r="AE6343" t="s">
        <v>900</v>
      </c>
      <c r="AF6343">
        <v>2022</v>
      </c>
    </row>
    <row r="6344" spans="1:32" x14ac:dyDescent="0.25">
      <c r="A6344" t="s">
        <v>29</v>
      </c>
      <c r="B6344" t="s">
        <v>46</v>
      </c>
      <c r="C6344" t="s">
        <v>31</v>
      </c>
      <c r="D6344" t="s">
        <v>47</v>
      </c>
      <c r="E6344">
        <f>_xlfn.XLOOKUP(Table1[[#This Row],[Location]],'Location analysis'!A:A,'Location analysis'!B:B)</f>
        <v>40.423690999999998</v>
      </c>
      <c r="F6344">
        <f>_xlfn.XLOOKUP(Table1[[#This Row],[Location]],'Location analysis'!A:A,'Location analysis'!C:C)</f>
        <v>-74.380831999999998</v>
      </c>
      <c r="G6344" t="s">
        <v>612</v>
      </c>
      <c r="H6344" t="s">
        <v>43</v>
      </c>
      <c r="I6344">
        <v>15589485866</v>
      </c>
      <c r="J6344" t="s">
        <v>899</v>
      </c>
      <c r="K6344" t="s">
        <v>51</v>
      </c>
      <c r="L6344">
        <v>120</v>
      </c>
      <c r="M6344">
        <v>1.5</v>
      </c>
      <c r="N6344">
        <v>1</v>
      </c>
      <c r="O6344">
        <v>120</v>
      </c>
      <c r="P6344">
        <v>1.5</v>
      </c>
      <c r="Q6344">
        <v>1</v>
      </c>
      <c r="R6344">
        <v>1.5</v>
      </c>
      <c r="S6344">
        <v>1.5</v>
      </c>
      <c r="T6344" s="1">
        <v>44801</v>
      </c>
      <c r="U6344" t="str">
        <f t="shared" si="495"/>
        <v>Goldfish Baked - Cheddar</v>
      </c>
      <c r="V6344" t="str">
        <f t="shared" si="496"/>
        <v>Food</v>
      </c>
      <c r="W6344" t="s">
        <v>43</v>
      </c>
      <c r="X6344" t="b">
        <f t="shared" si="498"/>
        <v>1</v>
      </c>
      <c r="Y6344">
        <f t="shared" si="497"/>
        <v>1.5</v>
      </c>
      <c r="Z6344" s="2">
        <f t="shared" si="499"/>
        <v>1</v>
      </c>
      <c r="AA6344" t="s">
        <v>613</v>
      </c>
      <c r="AB6344" t="s">
        <v>614</v>
      </c>
      <c r="AD6344" t="s">
        <v>54</v>
      </c>
      <c r="AE6344" t="s">
        <v>900</v>
      </c>
      <c r="AF6344">
        <v>2022</v>
      </c>
    </row>
    <row r="6345" spans="1:32" x14ac:dyDescent="0.25">
      <c r="A6345" t="s">
        <v>29</v>
      </c>
      <c r="B6345" t="s">
        <v>46</v>
      </c>
      <c r="C6345" t="s">
        <v>31</v>
      </c>
      <c r="D6345" t="s">
        <v>47</v>
      </c>
      <c r="E6345">
        <f>_xlfn.XLOOKUP(Table1[[#This Row],[Location]],'Location analysis'!A:A,'Location analysis'!B:B)</f>
        <v>40.423690999999998</v>
      </c>
      <c r="F6345">
        <f>_xlfn.XLOOKUP(Table1[[#This Row],[Location]],'Location analysis'!A:A,'Location analysis'!C:C)</f>
        <v>-74.380831999999998</v>
      </c>
      <c r="G6345" t="s">
        <v>293</v>
      </c>
      <c r="H6345" t="s">
        <v>43</v>
      </c>
      <c r="I6345">
        <v>15589604255</v>
      </c>
      <c r="J6345" t="s">
        <v>899</v>
      </c>
      <c r="K6345" t="s">
        <v>36</v>
      </c>
      <c r="L6345">
        <v>139</v>
      </c>
      <c r="M6345">
        <v>2</v>
      </c>
      <c r="N6345">
        <v>1</v>
      </c>
      <c r="O6345">
        <v>139</v>
      </c>
      <c r="P6345">
        <v>2</v>
      </c>
      <c r="Q6345">
        <v>1</v>
      </c>
      <c r="R6345">
        <v>2</v>
      </c>
      <c r="S6345">
        <v>2</v>
      </c>
      <c r="T6345" s="1">
        <v>44801</v>
      </c>
      <c r="U6345" t="str">
        <f t="shared" si="495"/>
        <v>Kinder - Bueno - Crispy Creamy Chocolate</v>
      </c>
      <c r="V6345" t="str">
        <f t="shared" si="496"/>
        <v>Food</v>
      </c>
      <c r="W6345" t="s">
        <v>43</v>
      </c>
      <c r="X6345" t="b">
        <f t="shared" si="498"/>
        <v>1</v>
      </c>
      <c r="Y6345">
        <f t="shared" si="497"/>
        <v>2</v>
      </c>
      <c r="Z6345" s="2">
        <f t="shared" si="499"/>
        <v>1.3333333333333333</v>
      </c>
      <c r="AA6345" t="s">
        <v>294</v>
      </c>
      <c r="AB6345" t="s">
        <v>295</v>
      </c>
      <c r="AC6345" t="s">
        <v>296</v>
      </c>
      <c r="AD6345" t="s">
        <v>54</v>
      </c>
      <c r="AE6345" t="s">
        <v>900</v>
      </c>
      <c r="AF6345">
        <v>2022</v>
      </c>
    </row>
    <row r="6346" spans="1:32" x14ac:dyDescent="0.25">
      <c r="A6346" t="s">
        <v>29</v>
      </c>
      <c r="B6346" t="s">
        <v>30</v>
      </c>
      <c r="C6346" t="s">
        <v>31</v>
      </c>
      <c r="D6346" t="s">
        <v>32</v>
      </c>
      <c r="E6346">
        <f>_xlfn.XLOOKUP(Table1[[#This Row],[Location]],'Location analysis'!A:A,'Location analysis'!B:B)</f>
        <v>40.423690999999998</v>
      </c>
      <c r="F6346">
        <f>_xlfn.XLOOKUP(Table1[[#This Row],[Location]],'Location analysis'!A:A,'Location analysis'!C:C)</f>
        <v>-74.380831999999998</v>
      </c>
      <c r="G6346" t="s">
        <v>703</v>
      </c>
      <c r="I6346">
        <v>15589604424</v>
      </c>
      <c r="J6346" t="s">
        <v>899</v>
      </c>
      <c r="K6346" t="s">
        <v>36</v>
      </c>
      <c r="L6346">
        <v>140</v>
      </c>
      <c r="M6346">
        <v>1.5</v>
      </c>
      <c r="N6346">
        <v>1</v>
      </c>
      <c r="O6346">
        <v>140</v>
      </c>
      <c r="P6346">
        <v>1.5</v>
      </c>
      <c r="Q6346">
        <v>1</v>
      </c>
      <c r="R6346">
        <v>1.5</v>
      </c>
      <c r="S6346">
        <v>1.5</v>
      </c>
      <c r="T6346" s="1">
        <v>44801</v>
      </c>
      <c r="U6346" t="str">
        <f t="shared" si="495"/>
        <v>Canada Dry - Ginger Ale &amp; Lemonde</v>
      </c>
      <c r="V6346" t="str">
        <f t="shared" si="496"/>
        <v>Cell is Blank - Dis-regard</v>
      </c>
      <c r="W6346" t="s">
        <v>34</v>
      </c>
      <c r="X6346" t="b">
        <f t="shared" si="498"/>
        <v>1</v>
      </c>
      <c r="Y6346">
        <f t="shared" si="497"/>
        <v>1.5</v>
      </c>
      <c r="Z6346" s="2">
        <f t="shared" si="499"/>
        <v>1</v>
      </c>
      <c r="AA6346" t="s">
        <v>704</v>
      </c>
      <c r="AB6346" t="s">
        <v>705</v>
      </c>
      <c r="AD6346" t="s">
        <v>54</v>
      </c>
      <c r="AE6346" t="s">
        <v>900</v>
      </c>
      <c r="AF6346">
        <v>2022</v>
      </c>
    </row>
    <row r="6347" spans="1:32" x14ac:dyDescent="0.25">
      <c r="A6347" t="s">
        <v>29</v>
      </c>
      <c r="B6347" t="s">
        <v>46</v>
      </c>
      <c r="C6347" t="s">
        <v>31</v>
      </c>
      <c r="D6347" t="s">
        <v>47</v>
      </c>
      <c r="E6347">
        <f>_xlfn.XLOOKUP(Table1[[#This Row],[Location]],'Location analysis'!A:A,'Location analysis'!B:B)</f>
        <v>40.423690999999998</v>
      </c>
      <c r="F6347">
        <f>_xlfn.XLOOKUP(Table1[[#This Row],[Location]],'Location analysis'!A:A,'Location analysis'!C:C)</f>
        <v>-74.380831999999998</v>
      </c>
      <c r="G6347" t="s">
        <v>722</v>
      </c>
      <c r="H6347" t="s">
        <v>49</v>
      </c>
      <c r="I6347">
        <v>15590097543</v>
      </c>
      <c r="J6347" t="s">
        <v>899</v>
      </c>
      <c r="K6347" t="s">
        <v>36</v>
      </c>
      <c r="L6347">
        <v>147</v>
      </c>
      <c r="M6347">
        <v>2.5</v>
      </c>
      <c r="N6347">
        <v>2</v>
      </c>
      <c r="O6347">
        <v>147</v>
      </c>
      <c r="P6347">
        <v>2.5</v>
      </c>
      <c r="Q6347">
        <v>2</v>
      </c>
      <c r="R6347">
        <v>5</v>
      </c>
      <c r="S6347">
        <v>5</v>
      </c>
      <c r="T6347" s="1">
        <v>44801</v>
      </c>
      <c r="U6347" t="str">
        <f t="shared" si="495"/>
        <v>Snapple Tea - Lemon</v>
      </c>
      <c r="V6347" t="str">
        <f t="shared" si="496"/>
        <v>Non Carbonated</v>
      </c>
      <c r="W6347" t="s">
        <v>49</v>
      </c>
      <c r="X6347" t="b">
        <f t="shared" si="498"/>
        <v>1</v>
      </c>
      <c r="Y6347">
        <f t="shared" si="497"/>
        <v>2.5</v>
      </c>
      <c r="Z6347" s="2">
        <f t="shared" si="499"/>
        <v>1.6666666666666667</v>
      </c>
      <c r="AA6347" t="s">
        <v>330</v>
      </c>
      <c r="AB6347" t="s">
        <v>76</v>
      </c>
      <c r="AD6347" t="s">
        <v>54</v>
      </c>
      <c r="AE6347" t="s">
        <v>900</v>
      </c>
      <c r="AF6347">
        <v>2022</v>
      </c>
    </row>
    <row r="6348" spans="1:32" x14ac:dyDescent="0.25">
      <c r="A6348" t="s">
        <v>29</v>
      </c>
      <c r="B6348" t="s">
        <v>46</v>
      </c>
      <c r="C6348" t="s">
        <v>31</v>
      </c>
      <c r="D6348" t="s">
        <v>47</v>
      </c>
      <c r="E6348">
        <f>_xlfn.XLOOKUP(Table1[[#This Row],[Location]],'Location analysis'!A:A,'Location analysis'!B:B)</f>
        <v>40.423690999999998</v>
      </c>
      <c r="F6348">
        <f>_xlfn.XLOOKUP(Table1[[#This Row],[Location]],'Location analysis'!A:A,'Location analysis'!C:C)</f>
        <v>-74.380831999999998</v>
      </c>
      <c r="G6348" t="s">
        <v>248</v>
      </c>
      <c r="H6348" t="s">
        <v>43</v>
      </c>
      <c r="I6348">
        <v>15590106267</v>
      </c>
      <c r="J6348" t="s">
        <v>899</v>
      </c>
      <c r="K6348" t="s">
        <v>36</v>
      </c>
      <c r="L6348">
        <v>112</v>
      </c>
      <c r="M6348">
        <v>1.5</v>
      </c>
      <c r="N6348">
        <v>1</v>
      </c>
      <c r="O6348">
        <v>112</v>
      </c>
      <c r="P6348">
        <v>1.5</v>
      </c>
      <c r="Q6348">
        <v>1</v>
      </c>
      <c r="R6348">
        <v>1.5</v>
      </c>
      <c r="S6348">
        <v>3</v>
      </c>
      <c r="T6348" s="1">
        <v>44801</v>
      </c>
      <c r="U6348" t="str">
        <f t="shared" si="495"/>
        <v>Popchips Potato - Sea Salt</v>
      </c>
      <c r="V6348" t="str">
        <f t="shared" si="496"/>
        <v>Food</v>
      </c>
      <c r="W6348" t="s">
        <v>43</v>
      </c>
      <c r="X6348" t="b">
        <f t="shared" si="498"/>
        <v>1</v>
      </c>
      <c r="Y6348">
        <f t="shared" si="497"/>
        <v>1.5</v>
      </c>
      <c r="Z6348" s="2">
        <f t="shared" si="499"/>
        <v>1</v>
      </c>
      <c r="AA6348" t="s">
        <v>229</v>
      </c>
      <c r="AB6348" t="s">
        <v>157</v>
      </c>
      <c r="AD6348" t="s">
        <v>54</v>
      </c>
      <c r="AE6348" t="s">
        <v>900</v>
      </c>
      <c r="AF6348">
        <v>2022</v>
      </c>
    </row>
    <row r="6349" spans="1:32" x14ac:dyDescent="0.25">
      <c r="A6349" t="s">
        <v>29</v>
      </c>
      <c r="B6349" t="s">
        <v>46</v>
      </c>
      <c r="C6349" t="s">
        <v>31</v>
      </c>
      <c r="D6349" t="s">
        <v>47</v>
      </c>
      <c r="E6349">
        <f>_xlfn.XLOOKUP(Table1[[#This Row],[Location]],'Location analysis'!A:A,'Location analysis'!B:B)</f>
        <v>40.423690999999998</v>
      </c>
      <c r="F6349">
        <f>_xlfn.XLOOKUP(Table1[[#This Row],[Location]],'Location analysis'!A:A,'Location analysis'!C:C)</f>
        <v>-74.380831999999998</v>
      </c>
      <c r="G6349" t="s">
        <v>106</v>
      </c>
      <c r="H6349" t="s">
        <v>43</v>
      </c>
      <c r="I6349">
        <v>15590106267</v>
      </c>
      <c r="J6349" t="s">
        <v>899</v>
      </c>
      <c r="K6349" t="s">
        <v>36</v>
      </c>
      <c r="L6349">
        <v>124</v>
      </c>
      <c r="M6349">
        <v>1.5</v>
      </c>
      <c r="N6349">
        <v>1</v>
      </c>
      <c r="O6349">
        <v>124</v>
      </c>
      <c r="P6349">
        <v>1.5</v>
      </c>
      <c r="Q6349">
        <v>1</v>
      </c>
      <c r="R6349">
        <v>1.5</v>
      </c>
      <c r="S6349">
        <v>3</v>
      </c>
      <c r="T6349" s="1">
        <v>44801</v>
      </c>
      <c r="U6349" t="str">
        <f t="shared" si="495"/>
        <v>Oreo Mini</v>
      </c>
      <c r="V6349" t="str">
        <f t="shared" si="496"/>
        <v>Food</v>
      </c>
      <c r="W6349" t="s">
        <v>43</v>
      </c>
      <c r="X6349" t="b">
        <f t="shared" si="498"/>
        <v>1</v>
      </c>
      <c r="Y6349">
        <f t="shared" si="497"/>
        <v>1.5</v>
      </c>
      <c r="Z6349" s="2">
        <f t="shared" si="499"/>
        <v>1</v>
      </c>
      <c r="AA6349" t="s">
        <v>106</v>
      </c>
      <c r="AD6349" t="s">
        <v>54</v>
      </c>
      <c r="AE6349" t="s">
        <v>900</v>
      </c>
      <c r="AF6349">
        <v>2022</v>
      </c>
    </row>
    <row r="6350" spans="1:32" x14ac:dyDescent="0.25">
      <c r="A6350" t="s">
        <v>29</v>
      </c>
      <c r="B6350" t="s">
        <v>46</v>
      </c>
      <c r="C6350" t="s">
        <v>31</v>
      </c>
      <c r="D6350" t="s">
        <v>47</v>
      </c>
      <c r="E6350">
        <f>_xlfn.XLOOKUP(Table1[[#This Row],[Location]],'Location analysis'!A:A,'Location analysis'!B:B)</f>
        <v>40.423690999999998</v>
      </c>
      <c r="F6350">
        <f>_xlfn.XLOOKUP(Table1[[#This Row],[Location]],'Location analysis'!A:A,'Location analysis'!C:C)</f>
        <v>-74.380831999999998</v>
      </c>
      <c r="G6350" t="s">
        <v>81</v>
      </c>
      <c r="H6350" t="s">
        <v>43</v>
      </c>
      <c r="I6350">
        <v>15590427861</v>
      </c>
      <c r="J6350" t="s">
        <v>901</v>
      </c>
      <c r="K6350" t="s">
        <v>51</v>
      </c>
      <c r="L6350">
        <v>130</v>
      </c>
      <c r="M6350">
        <v>2</v>
      </c>
      <c r="N6350">
        <v>1</v>
      </c>
      <c r="O6350">
        <v>130</v>
      </c>
      <c r="P6350">
        <v>2</v>
      </c>
      <c r="Q6350">
        <v>1</v>
      </c>
      <c r="R6350">
        <v>2</v>
      </c>
      <c r="S6350">
        <v>2</v>
      </c>
      <c r="T6350" s="1">
        <v>44801</v>
      </c>
      <c r="U6350" t="str">
        <f t="shared" si="495"/>
        <v>KitKat - Crisp Wafers</v>
      </c>
      <c r="V6350" t="str">
        <f t="shared" si="496"/>
        <v>Food</v>
      </c>
      <c r="W6350" t="s">
        <v>43</v>
      </c>
      <c r="X6350" t="b">
        <f t="shared" si="498"/>
        <v>1</v>
      </c>
      <c r="Y6350">
        <f t="shared" si="497"/>
        <v>2</v>
      </c>
      <c r="Z6350" s="2">
        <f t="shared" si="499"/>
        <v>1.3333333333333333</v>
      </c>
      <c r="AA6350" t="s">
        <v>82</v>
      </c>
      <c r="AB6350" t="s">
        <v>83</v>
      </c>
      <c r="AD6350" t="s">
        <v>60</v>
      </c>
      <c r="AE6350" t="s">
        <v>902</v>
      </c>
      <c r="AF6350">
        <v>2022</v>
      </c>
    </row>
    <row r="6351" spans="1:32" x14ac:dyDescent="0.25">
      <c r="A6351" t="s">
        <v>29</v>
      </c>
      <c r="B6351" t="s">
        <v>46</v>
      </c>
      <c r="C6351" t="s">
        <v>31</v>
      </c>
      <c r="D6351" t="s">
        <v>47</v>
      </c>
      <c r="E6351">
        <f>_xlfn.XLOOKUP(Table1[[#This Row],[Location]],'Location analysis'!A:A,'Location analysis'!B:B)</f>
        <v>40.423690999999998</v>
      </c>
      <c r="F6351">
        <f>_xlfn.XLOOKUP(Table1[[#This Row],[Location]],'Location analysis'!A:A,'Location analysis'!C:C)</f>
        <v>-74.380831999999998</v>
      </c>
      <c r="G6351" t="s">
        <v>248</v>
      </c>
      <c r="H6351" t="s">
        <v>43</v>
      </c>
      <c r="I6351">
        <v>15590429098</v>
      </c>
      <c r="J6351" t="s">
        <v>901</v>
      </c>
      <c r="K6351" t="s">
        <v>51</v>
      </c>
      <c r="L6351">
        <v>112</v>
      </c>
      <c r="M6351">
        <v>1.5</v>
      </c>
      <c r="N6351">
        <v>1</v>
      </c>
      <c r="O6351">
        <v>112</v>
      </c>
      <c r="P6351">
        <v>1.5</v>
      </c>
      <c r="Q6351">
        <v>1</v>
      </c>
      <c r="R6351">
        <v>1.5</v>
      </c>
      <c r="S6351">
        <v>1.5</v>
      </c>
      <c r="T6351" s="1">
        <v>44801</v>
      </c>
      <c r="U6351" t="str">
        <f t="shared" si="495"/>
        <v>Popchips Potato - Sea Salt</v>
      </c>
      <c r="V6351" t="str">
        <f t="shared" si="496"/>
        <v>Food</v>
      </c>
      <c r="W6351" t="s">
        <v>43</v>
      </c>
      <c r="X6351" t="b">
        <f t="shared" si="498"/>
        <v>1</v>
      </c>
      <c r="Y6351">
        <f t="shared" si="497"/>
        <v>1.5</v>
      </c>
      <c r="Z6351" s="2">
        <f t="shared" si="499"/>
        <v>1</v>
      </c>
      <c r="AA6351" t="s">
        <v>229</v>
      </c>
      <c r="AB6351" t="s">
        <v>157</v>
      </c>
      <c r="AD6351" t="s">
        <v>60</v>
      </c>
      <c r="AE6351" t="s">
        <v>902</v>
      </c>
      <c r="AF6351">
        <v>2022</v>
      </c>
    </row>
    <row r="6352" spans="1:32" x14ac:dyDescent="0.25">
      <c r="A6352" t="s">
        <v>29</v>
      </c>
      <c r="B6352" t="s">
        <v>62</v>
      </c>
      <c r="C6352" t="s">
        <v>63</v>
      </c>
      <c r="D6352" t="s">
        <v>64</v>
      </c>
      <c r="E6352">
        <f>_xlfn.XLOOKUP(Table1[[#This Row],[Location]],'Location analysis'!A:A,'Location analysis'!B:B)</f>
        <v>40.091900000000003</v>
      </c>
      <c r="F6352">
        <f>_xlfn.XLOOKUP(Table1[[#This Row],[Location]],'Location analysis'!A:A,'Location analysis'!C:C)</f>
        <v>-74.358699999999999</v>
      </c>
      <c r="G6352" t="s">
        <v>612</v>
      </c>
      <c r="H6352" t="s">
        <v>43</v>
      </c>
      <c r="I6352">
        <v>15591579842</v>
      </c>
      <c r="J6352" t="s">
        <v>901</v>
      </c>
      <c r="K6352" t="s">
        <v>36</v>
      </c>
      <c r="L6352">
        <v>125</v>
      </c>
      <c r="M6352">
        <v>1.25</v>
      </c>
      <c r="N6352">
        <v>1</v>
      </c>
      <c r="O6352">
        <v>125</v>
      </c>
      <c r="P6352">
        <v>1.25</v>
      </c>
      <c r="Q6352">
        <v>1</v>
      </c>
      <c r="R6352">
        <v>1.25</v>
      </c>
      <c r="S6352">
        <v>1.25</v>
      </c>
      <c r="T6352" s="1">
        <v>44802</v>
      </c>
      <c r="U6352" t="str">
        <f t="shared" si="495"/>
        <v>Goldfish Baked - Cheddar</v>
      </c>
      <c r="V6352" t="str">
        <f t="shared" si="496"/>
        <v>Food</v>
      </c>
      <c r="W6352" t="s">
        <v>43</v>
      </c>
      <c r="X6352" t="b">
        <f t="shared" si="498"/>
        <v>1</v>
      </c>
      <c r="Y6352">
        <f t="shared" si="497"/>
        <v>1.25</v>
      </c>
      <c r="Z6352" s="2">
        <f t="shared" si="499"/>
        <v>0.83333333333333337</v>
      </c>
      <c r="AA6352" t="s">
        <v>613</v>
      </c>
      <c r="AB6352" t="s">
        <v>614</v>
      </c>
      <c r="AD6352" t="s">
        <v>60</v>
      </c>
      <c r="AE6352" t="s">
        <v>902</v>
      </c>
      <c r="AF6352">
        <v>2022</v>
      </c>
    </row>
    <row r="6353" spans="1:32" x14ac:dyDescent="0.25">
      <c r="A6353" t="s">
        <v>29</v>
      </c>
      <c r="B6353" t="s">
        <v>67</v>
      </c>
      <c r="C6353" t="s">
        <v>68</v>
      </c>
      <c r="D6353" t="s">
        <v>69</v>
      </c>
      <c r="E6353">
        <f>_xlfn.XLOOKUP(Table1[[#This Row],[Location]],'Location analysis'!A:A,'Location analysis'!B:B)</f>
        <v>40.435699999999997</v>
      </c>
      <c r="F6353">
        <f>_xlfn.XLOOKUP(Table1[[#This Row],[Location]],'Location analysis'!A:A,'Location analysis'!C:C)</f>
        <v>-74.125200000000007</v>
      </c>
      <c r="G6353" t="s">
        <v>275</v>
      </c>
      <c r="H6353" t="s">
        <v>43</v>
      </c>
      <c r="I6353">
        <v>15591725998</v>
      </c>
      <c r="J6353" t="s">
        <v>901</v>
      </c>
      <c r="K6353" t="s">
        <v>36</v>
      </c>
      <c r="L6353">
        <v>121</v>
      </c>
      <c r="M6353">
        <v>1.5</v>
      </c>
      <c r="N6353">
        <v>1</v>
      </c>
      <c r="O6353">
        <v>121</v>
      </c>
      <c r="P6353">
        <v>1.5</v>
      </c>
      <c r="Q6353">
        <v>1</v>
      </c>
      <c r="R6353">
        <v>1.5</v>
      </c>
      <c r="S6353">
        <v>4.5</v>
      </c>
      <c r="T6353" s="1">
        <v>44802</v>
      </c>
      <c r="U6353" t="str">
        <f t="shared" si="495"/>
        <v>Cheetos Flaming Hot Limon Crunchy</v>
      </c>
      <c r="V6353" t="str">
        <f t="shared" si="496"/>
        <v>Food</v>
      </c>
      <c r="W6353" t="s">
        <v>43</v>
      </c>
      <c r="X6353" t="b">
        <f t="shared" si="498"/>
        <v>1</v>
      </c>
      <c r="Y6353">
        <f t="shared" si="497"/>
        <v>1.5</v>
      </c>
      <c r="Z6353" s="2">
        <f t="shared" si="499"/>
        <v>1</v>
      </c>
      <c r="AA6353" t="s">
        <v>275</v>
      </c>
      <c r="AD6353" t="s">
        <v>60</v>
      </c>
      <c r="AE6353" t="s">
        <v>902</v>
      </c>
      <c r="AF6353">
        <v>2022</v>
      </c>
    </row>
    <row r="6354" spans="1:32" x14ac:dyDescent="0.25">
      <c r="A6354" t="s">
        <v>29</v>
      </c>
      <c r="B6354" t="s">
        <v>67</v>
      </c>
      <c r="C6354" t="s">
        <v>68</v>
      </c>
      <c r="D6354" t="s">
        <v>69</v>
      </c>
      <c r="E6354">
        <f>_xlfn.XLOOKUP(Table1[[#This Row],[Location]],'Location analysis'!A:A,'Location analysis'!B:B)</f>
        <v>40.435699999999997</v>
      </c>
      <c r="F6354">
        <f>_xlfn.XLOOKUP(Table1[[#This Row],[Location]],'Location analysis'!A:A,'Location analysis'!C:C)</f>
        <v>-74.125200000000007</v>
      </c>
      <c r="G6354" t="s">
        <v>103</v>
      </c>
      <c r="H6354" t="s">
        <v>43</v>
      </c>
      <c r="I6354">
        <v>15591725998</v>
      </c>
      <c r="J6354" t="s">
        <v>901</v>
      </c>
      <c r="K6354" t="s">
        <v>36</v>
      </c>
      <c r="L6354">
        <v>134</v>
      </c>
      <c r="M6354">
        <v>1.5</v>
      </c>
      <c r="N6354">
        <v>2</v>
      </c>
      <c r="O6354">
        <v>134</v>
      </c>
      <c r="P6354">
        <v>1.5</v>
      </c>
      <c r="Q6354">
        <v>2</v>
      </c>
      <c r="R6354">
        <v>3</v>
      </c>
      <c r="S6354">
        <v>4.5</v>
      </c>
      <c r="T6354" s="1">
        <v>44802</v>
      </c>
      <c r="U6354" t="str">
        <f t="shared" si="495"/>
        <v>Pure Organic Fruit Bar - Strawberry Banana</v>
      </c>
      <c r="V6354" t="str">
        <f t="shared" si="496"/>
        <v>Food</v>
      </c>
      <c r="W6354" t="s">
        <v>43</v>
      </c>
      <c r="X6354" t="b">
        <f t="shared" si="498"/>
        <v>1</v>
      </c>
      <c r="Y6354">
        <f t="shared" si="497"/>
        <v>1.5</v>
      </c>
      <c r="Z6354" s="2">
        <f t="shared" si="499"/>
        <v>1</v>
      </c>
      <c r="AA6354" t="s">
        <v>104</v>
      </c>
      <c r="AB6354" t="s">
        <v>105</v>
      </c>
      <c r="AD6354" t="s">
        <v>60</v>
      </c>
      <c r="AE6354" t="s">
        <v>902</v>
      </c>
      <c r="AF6354">
        <v>2022</v>
      </c>
    </row>
    <row r="6355" spans="1:32" x14ac:dyDescent="0.25">
      <c r="A6355" t="s">
        <v>29</v>
      </c>
      <c r="B6355" t="s">
        <v>67</v>
      </c>
      <c r="C6355" t="s">
        <v>68</v>
      </c>
      <c r="D6355" t="s">
        <v>69</v>
      </c>
      <c r="E6355">
        <f>_xlfn.XLOOKUP(Table1[[#This Row],[Location]],'Location analysis'!A:A,'Location analysis'!B:B)</f>
        <v>40.435699999999997</v>
      </c>
      <c r="F6355">
        <f>_xlfn.XLOOKUP(Table1[[#This Row],[Location]],'Location analysis'!A:A,'Location analysis'!C:C)</f>
        <v>-74.125200000000007</v>
      </c>
      <c r="G6355" t="s">
        <v>750</v>
      </c>
      <c r="H6355" t="s">
        <v>49</v>
      </c>
      <c r="I6355">
        <v>15591886900</v>
      </c>
      <c r="J6355" t="s">
        <v>901</v>
      </c>
      <c r="K6355" t="s">
        <v>51</v>
      </c>
      <c r="L6355">
        <v>147</v>
      </c>
      <c r="M6355">
        <v>2.5</v>
      </c>
      <c r="N6355">
        <v>1</v>
      </c>
      <c r="O6355">
        <v>147</v>
      </c>
      <c r="P6355">
        <v>2.5</v>
      </c>
      <c r="Q6355">
        <v>1</v>
      </c>
      <c r="R6355">
        <v>2.5</v>
      </c>
      <c r="S6355">
        <v>2.5</v>
      </c>
      <c r="T6355" s="1">
        <v>44802</v>
      </c>
      <c r="U6355" t="str">
        <f t="shared" si="495"/>
        <v>Snapple Tea - Peach</v>
      </c>
      <c r="V6355" t="str">
        <f t="shared" si="496"/>
        <v>Non Carbonated</v>
      </c>
      <c r="W6355" t="s">
        <v>49</v>
      </c>
      <c r="X6355" t="b">
        <f t="shared" si="498"/>
        <v>1</v>
      </c>
      <c r="Y6355">
        <f t="shared" si="497"/>
        <v>2.5</v>
      </c>
      <c r="Z6355" s="2">
        <f t="shared" si="499"/>
        <v>1.6666666666666667</v>
      </c>
      <c r="AA6355" t="s">
        <v>330</v>
      </c>
      <c r="AB6355" t="s">
        <v>751</v>
      </c>
      <c r="AD6355" t="s">
        <v>60</v>
      </c>
      <c r="AE6355" t="s">
        <v>902</v>
      </c>
      <c r="AF6355">
        <v>2022</v>
      </c>
    </row>
    <row r="6356" spans="1:32" x14ac:dyDescent="0.25">
      <c r="A6356" t="s">
        <v>29</v>
      </c>
      <c r="B6356" t="s">
        <v>62</v>
      </c>
      <c r="C6356" t="s">
        <v>63</v>
      </c>
      <c r="D6356" t="s">
        <v>64</v>
      </c>
      <c r="E6356">
        <f>_xlfn.XLOOKUP(Table1[[#This Row],[Location]],'Location analysis'!A:A,'Location analysis'!B:B)</f>
        <v>40.091900000000003</v>
      </c>
      <c r="F6356">
        <f>_xlfn.XLOOKUP(Table1[[#This Row],[Location]],'Location analysis'!A:A,'Location analysis'!C:C)</f>
        <v>-74.358699999999999</v>
      </c>
      <c r="G6356" t="s">
        <v>192</v>
      </c>
      <c r="H6356" t="s">
        <v>43</v>
      </c>
      <c r="I6356">
        <v>15592183433</v>
      </c>
      <c r="J6356" t="s">
        <v>901</v>
      </c>
      <c r="K6356" t="s">
        <v>51</v>
      </c>
      <c r="L6356">
        <v>122</v>
      </c>
      <c r="M6356">
        <v>1.5</v>
      </c>
      <c r="N6356">
        <v>1</v>
      </c>
      <c r="O6356">
        <v>122</v>
      </c>
      <c r="P6356">
        <v>1.5</v>
      </c>
      <c r="Q6356">
        <v>1</v>
      </c>
      <c r="R6356">
        <v>1.5</v>
      </c>
      <c r="S6356">
        <v>1.5</v>
      </c>
      <c r="T6356" s="1">
        <v>44802</v>
      </c>
      <c r="U6356" t="str">
        <f t="shared" si="495"/>
        <v>CheezIt - Original</v>
      </c>
      <c r="V6356" t="str">
        <f t="shared" si="496"/>
        <v>Food</v>
      </c>
      <c r="W6356" t="s">
        <v>43</v>
      </c>
      <c r="X6356" t="b">
        <f t="shared" si="498"/>
        <v>1</v>
      </c>
      <c r="Y6356">
        <f t="shared" si="497"/>
        <v>1.5</v>
      </c>
      <c r="Z6356" s="2">
        <f t="shared" si="499"/>
        <v>1</v>
      </c>
      <c r="AA6356" t="s">
        <v>193</v>
      </c>
      <c r="AB6356" t="s">
        <v>150</v>
      </c>
      <c r="AD6356" t="s">
        <v>60</v>
      </c>
      <c r="AE6356" t="s">
        <v>902</v>
      </c>
      <c r="AF6356">
        <v>2022</v>
      </c>
    </row>
    <row r="6357" spans="1:32" x14ac:dyDescent="0.25">
      <c r="A6357" t="s">
        <v>29</v>
      </c>
      <c r="B6357" t="s">
        <v>394</v>
      </c>
      <c r="C6357" t="s">
        <v>395</v>
      </c>
      <c r="D6357" t="s">
        <v>396</v>
      </c>
      <c r="E6357">
        <f>_xlfn.XLOOKUP(Table1[[#This Row],[Location]],'Location analysis'!A:A,'Location analysis'!B:B)</f>
        <v>40.416893999999999</v>
      </c>
      <c r="F6357">
        <f>_xlfn.XLOOKUP(Table1[[#This Row],[Location]],'Location analysis'!A:A,'Location analysis'!C:C)</f>
        <v>-74.420399000000003</v>
      </c>
      <c r="G6357" t="s">
        <v>192</v>
      </c>
      <c r="H6357" t="s">
        <v>43</v>
      </c>
      <c r="I6357">
        <v>15592432767</v>
      </c>
      <c r="J6357" t="s">
        <v>901</v>
      </c>
      <c r="K6357" t="s">
        <v>51</v>
      </c>
      <c r="L6357">
        <v>121</v>
      </c>
      <c r="M6357">
        <v>1.5</v>
      </c>
      <c r="N6357">
        <v>1</v>
      </c>
      <c r="O6357">
        <v>121</v>
      </c>
      <c r="P6357">
        <v>1.5</v>
      </c>
      <c r="Q6357">
        <v>1</v>
      </c>
      <c r="R6357">
        <v>1.5</v>
      </c>
      <c r="S6357">
        <v>1.5</v>
      </c>
      <c r="T6357" s="1">
        <v>44802</v>
      </c>
      <c r="U6357" t="str">
        <f t="shared" si="495"/>
        <v>CheezIt - Original</v>
      </c>
      <c r="V6357" t="str">
        <f t="shared" si="496"/>
        <v>Food</v>
      </c>
      <c r="W6357" t="s">
        <v>43</v>
      </c>
      <c r="X6357" t="b">
        <f t="shared" si="498"/>
        <v>1</v>
      </c>
      <c r="Y6357">
        <f t="shared" si="497"/>
        <v>1.5</v>
      </c>
      <c r="Z6357" s="2">
        <f t="shared" si="499"/>
        <v>1</v>
      </c>
      <c r="AA6357" t="s">
        <v>193</v>
      </c>
      <c r="AB6357" t="s">
        <v>150</v>
      </c>
      <c r="AD6357" t="s">
        <v>60</v>
      </c>
      <c r="AE6357" t="s">
        <v>902</v>
      </c>
      <c r="AF6357">
        <v>2022</v>
      </c>
    </row>
    <row r="6358" spans="1:32" x14ac:dyDescent="0.25">
      <c r="A6358" t="s">
        <v>29</v>
      </c>
      <c r="B6358" t="s">
        <v>394</v>
      </c>
      <c r="C6358" t="s">
        <v>395</v>
      </c>
      <c r="D6358" t="s">
        <v>396</v>
      </c>
      <c r="E6358">
        <f>_xlfn.XLOOKUP(Table1[[#This Row],[Location]],'Location analysis'!A:A,'Location analysis'!B:B)</f>
        <v>40.416893999999999</v>
      </c>
      <c r="F6358">
        <f>_xlfn.XLOOKUP(Table1[[#This Row],[Location]],'Location analysis'!A:A,'Location analysis'!C:C)</f>
        <v>-74.420399000000003</v>
      </c>
      <c r="G6358" t="s">
        <v>903</v>
      </c>
      <c r="H6358" t="s">
        <v>43</v>
      </c>
      <c r="I6358">
        <v>15592435823</v>
      </c>
      <c r="J6358" t="s">
        <v>901</v>
      </c>
      <c r="K6358" t="s">
        <v>51</v>
      </c>
      <c r="L6358">
        <v>134</v>
      </c>
      <c r="M6358">
        <v>2.5</v>
      </c>
      <c r="N6358">
        <v>1</v>
      </c>
      <c r="O6358">
        <v>134</v>
      </c>
      <c r="P6358">
        <v>2.5</v>
      </c>
      <c r="Q6358">
        <v>1</v>
      </c>
      <c r="R6358">
        <v>2.5</v>
      </c>
      <c r="S6358">
        <v>2.5</v>
      </c>
      <c r="T6358" s="1">
        <v>44802</v>
      </c>
      <c r="U6358" t="str">
        <f t="shared" si="495"/>
        <v>TruBar - Daydreaming about Donuts</v>
      </c>
      <c r="V6358" t="str">
        <f t="shared" si="496"/>
        <v>Food</v>
      </c>
      <c r="W6358" t="s">
        <v>43</v>
      </c>
      <c r="X6358" t="b">
        <f t="shared" si="498"/>
        <v>1</v>
      </c>
      <c r="Y6358">
        <f t="shared" si="497"/>
        <v>2.5</v>
      </c>
      <c r="Z6358" s="2">
        <f t="shared" si="499"/>
        <v>1.6666666666666667</v>
      </c>
      <c r="AA6358" t="s">
        <v>893</v>
      </c>
      <c r="AB6358" t="s">
        <v>904</v>
      </c>
      <c r="AD6358" t="s">
        <v>60</v>
      </c>
      <c r="AE6358" t="s">
        <v>902</v>
      </c>
      <c r="AF6358">
        <v>2022</v>
      </c>
    </row>
    <row r="6359" spans="1:32" x14ac:dyDescent="0.25">
      <c r="A6359" t="s">
        <v>29</v>
      </c>
      <c r="B6359" t="s">
        <v>394</v>
      </c>
      <c r="C6359" t="s">
        <v>395</v>
      </c>
      <c r="D6359" t="s">
        <v>396</v>
      </c>
      <c r="E6359">
        <f>_xlfn.XLOOKUP(Table1[[#This Row],[Location]],'Location analysis'!A:A,'Location analysis'!B:B)</f>
        <v>40.416893999999999</v>
      </c>
      <c r="F6359">
        <f>_xlfn.XLOOKUP(Table1[[#This Row],[Location]],'Location analysis'!A:A,'Location analysis'!C:C)</f>
        <v>-74.420399000000003</v>
      </c>
      <c r="G6359" t="s">
        <v>634</v>
      </c>
      <c r="I6359">
        <v>15592439137</v>
      </c>
      <c r="J6359" t="s">
        <v>901</v>
      </c>
      <c r="K6359" t="s">
        <v>51</v>
      </c>
      <c r="L6359">
        <v>155</v>
      </c>
      <c r="M6359">
        <v>4</v>
      </c>
      <c r="N6359">
        <v>1</v>
      </c>
      <c r="O6359">
        <v>155</v>
      </c>
      <c r="P6359">
        <v>4</v>
      </c>
      <c r="Q6359">
        <v>1</v>
      </c>
      <c r="R6359">
        <v>4</v>
      </c>
      <c r="S6359">
        <v>4</v>
      </c>
      <c r="T6359" s="1">
        <v>44802</v>
      </c>
      <c r="U6359" t="str">
        <f t="shared" si="495"/>
        <v>Oreo Mini - Go Paks</v>
      </c>
      <c r="V6359" t="str">
        <f t="shared" si="496"/>
        <v>Cell is Blank - Dis-regard</v>
      </c>
      <c r="W6359" t="s">
        <v>43</v>
      </c>
      <c r="X6359" t="b">
        <f t="shared" si="498"/>
        <v>1</v>
      </c>
      <c r="Y6359">
        <f t="shared" si="497"/>
        <v>4</v>
      </c>
      <c r="Z6359" s="2">
        <f t="shared" si="499"/>
        <v>2.6666666666666665</v>
      </c>
      <c r="AA6359" t="s">
        <v>635</v>
      </c>
      <c r="AB6359" t="s">
        <v>492</v>
      </c>
      <c r="AD6359" t="s">
        <v>60</v>
      </c>
      <c r="AE6359" t="s">
        <v>902</v>
      </c>
      <c r="AF6359">
        <v>2022</v>
      </c>
    </row>
    <row r="6360" spans="1:32" x14ac:dyDescent="0.25">
      <c r="A6360" t="s">
        <v>29</v>
      </c>
      <c r="B6360" t="s">
        <v>394</v>
      </c>
      <c r="C6360" t="s">
        <v>395</v>
      </c>
      <c r="D6360" t="s">
        <v>396</v>
      </c>
      <c r="E6360">
        <f>_xlfn.XLOOKUP(Table1[[#This Row],[Location]],'Location analysis'!A:A,'Location analysis'!B:B)</f>
        <v>40.416893999999999</v>
      </c>
      <c r="F6360">
        <f>_xlfn.XLOOKUP(Table1[[#This Row],[Location]],'Location analysis'!A:A,'Location analysis'!C:C)</f>
        <v>-74.420399000000003</v>
      </c>
      <c r="G6360" t="s">
        <v>87</v>
      </c>
      <c r="H6360" t="s">
        <v>34</v>
      </c>
      <c r="I6360">
        <v>15592583526</v>
      </c>
      <c r="J6360" t="s">
        <v>901</v>
      </c>
      <c r="K6360" t="s">
        <v>51</v>
      </c>
      <c r="L6360">
        <v>142</v>
      </c>
      <c r="M6360">
        <v>1.5</v>
      </c>
      <c r="N6360">
        <v>1</v>
      </c>
      <c r="O6360">
        <v>142</v>
      </c>
      <c r="P6360">
        <v>1.5</v>
      </c>
      <c r="Q6360">
        <v>1</v>
      </c>
      <c r="R6360">
        <v>1.5</v>
      </c>
      <c r="S6360">
        <v>1.5</v>
      </c>
      <c r="T6360" s="1">
        <v>44802</v>
      </c>
      <c r="U6360" t="str">
        <f t="shared" si="495"/>
        <v>Spindrift - Sparkling Water  Lime</v>
      </c>
      <c r="V6360" t="str">
        <f t="shared" si="496"/>
        <v>Carbonated</v>
      </c>
      <c r="W6360" t="s">
        <v>34</v>
      </c>
      <c r="X6360" t="b">
        <f t="shared" si="498"/>
        <v>1</v>
      </c>
      <c r="Y6360">
        <f t="shared" si="497"/>
        <v>1.5</v>
      </c>
      <c r="Z6360" s="2">
        <f t="shared" si="499"/>
        <v>1</v>
      </c>
      <c r="AA6360" t="s">
        <v>89</v>
      </c>
      <c r="AB6360" t="s">
        <v>90</v>
      </c>
      <c r="AD6360" t="s">
        <v>60</v>
      </c>
      <c r="AE6360" t="s">
        <v>902</v>
      </c>
      <c r="AF6360">
        <v>2022</v>
      </c>
    </row>
    <row r="6361" spans="1:32" x14ac:dyDescent="0.25">
      <c r="A6361" t="s">
        <v>29</v>
      </c>
      <c r="B6361" t="s">
        <v>67</v>
      </c>
      <c r="C6361" t="s">
        <v>68</v>
      </c>
      <c r="D6361" t="s">
        <v>69</v>
      </c>
      <c r="E6361">
        <f>_xlfn.XLOOKUP(Table1[[#This Row],[Location]],'Location analysis'!A:A,'Location analysis'!B:B)</f>
        <v>40.435699999999997</v>
      </c>
      <c r="F6361">
        <f>_xlfn.XLOOKUP(Table1[[#This Row],[Location]],'Location analysis'!A:A,'Location analysis'!C:C)</f>
        <v>-74.125200000000007</v>
      </c>
      <c r="G6361" t="s">
        <v>329</v>
      </c>
      <c r="H6361" t="s">
        <v>49</v>
      </c>
      <c r="I6361">
        <v>15592541218</v>
      </c>
      <c r="J6361" t="s">
        <v>901</v>
      </c>
      <c r="K6361" t="s">
        <v>51</v>
      </c>
      <c r="L6361">
        <v>143</v>
      </c>
      <c r="M6361">
        <v>2.5</v>
      </c>
      <c r="N6361">
        <v>1</v>
      </c>
      <c r="O6361">
        <v>143</v>
      </c>
      <c r="P6361">
        <v>2.5</v>
      </c>
      <c r="Q6361">
        <v>1</v>
      </c>
      <c r="R6361">
        <v>2.5</v>
      </c>
      <c r="S6361">
        <v>2.5</v>
      </c>
      <c r="T6361" s="1">
        <v>44802</v>
      </c>
      <c r="U6361" t="str">
        <f t="shared" si="495"/>
        <v>Snapple Tea - Raspberry</v>
      </c>
      <c r="V6361" t="str">
        <f t="shared" si="496"/>
        <v>Non Carbonated</v>
      </c>
      <c r="W6361" t="s">
        <v>49</v>
      </c>
      <c r="X6361" t="b">
        <f t="shared" si="498"/>
        <v>1</v>
      </c>
      <c r="Y6361">
        <f t="shared" si="497"/>
        <v>2.5</v>
      </c>
      <c r="Z6361" s="2">
        <f t="shared" si="499"/>
        <v>1.6666666666666667</v>
      </c>
      <c r="AA6361" t="s">
        <v>330</v>
      </c>
      <c r="AB6361" t="s">
        <v>144</v>
      </c>
      <c r="AD6361" t="s">
        <v>60</v>
      </c>
      <c r="AE6361" t="s">
        <v>902</v>
      </c>
      <c r="AF6361">
        <v>2022</v>
      </c>
    </row>
    <row r="6362" spans="1:32" x14ac:dyDescent="0.25">
      <c r="A6362" t="s">
        <v>29</v>
      </c>
      <c r="B6362" t="s">
        <v>67</v>
      </c>
      <c r="C6362" t="s">
        <v>68</v>
      </c>
      <c r="D6362" t="s">
        <v>69</v>
      </c>
      <c r="E6362">
        <f>_xlfn.XLOOKUP(Table1[[#This Row],[Location]],'Location analysis'!A:A,'Location analysis'!B:B)</f>
        <v>40.435699999999997</v>
      </c>
      <c r="F6362">
        <f>_xlfn.XLOOKUP(Table1[[#This Row],[Location]],'Location analysis'!A:A,'Location analysis'!C:C)</f>
        <v>-74.125200000000007</v>
      </c>
      <c r="G6362" t="s">
        <v>100</v>
      </c>
      <c r="H6362" t="s">
        <v>43</v>
      </c>
      <c r="I6362">
        <v>15592580237</v>
      </c>
      <c r="J6362" t="s">
        <v>901</v>
      </c>
      <c r="K6362" t="s">
        <v>51</v>
      </c>
      <c r="L6362">
        <v>122</v>
      </c>
      <c r="M6362">
        <v>1.5</v>
      </c>
      <c r="N6362">
        <v>1</v>
      </c>
      <c r="O6362">
        <v>122</v>
      </c>
      <c r="P6362">
        <v>1.5</v>
      </c>
      <c r="Q6362">
        <v>1</v>
      </c>
      <c r="R6362">
        <v>1.5</v>
      </c>
      <c r="S6362">
        <v>1.5</v>
      </c>
      <c r="T6362" s="1">
        <v>44802</v>
      </c>
      <c r="U6362" t="str">
        <f t="shared" si="495"/>
        <v>Cheetos - Fleming Hot Crunchy</v>
      </c>
      <c r="V6362" t="str">
        <f t="shared" si="496"/>
        <v>Food</v>
      </c>
      <c r="W6362" t="s">
        <v>43</v>
      </c>
      <c r="X6362" t="b">
        <f t="shared" si="498"/>
        <v>1</v>
      </c>
      <c r="Y6362">
        <f t="shared" si="497"/>
        <v>1.5</v>
      </c>
      <c r="Z6362" s="2">
        <f t="shared" si="499"/>
        <v>1</v>
      </c>
      <c r="AA6362" t="s">
        <v>101</v>
      </c>
      <c r="AB6362" t="s">
        <v>102</v>
      </c>
      <c r="AD6362" t="s">
        <v>60</v>
      </c>
      <c r="AE6362" t="s">
        <v>902</v>
      </c>
      <c r="AF6362">
        <v>2022</v>
      </c>
    </row>
    <row r="6363" spans="1:32" x14ac:dyDescent="0.25">
      <c r="A6363" t="s">
        <v>29</v>
      </c>
      <c r="B6363" t="s">
        <v>67</v>
      </c>
      <c r="C6363" t="s">
        <v>68</v>
      </c>
      <c r="D6363" t="s">
        <v>69</v>
      </c>
      <c r="E6363">
        <f>_xlfn.XLOOKUP(Table1[[#This Row],[Location]],'Location analysis'!A:A,'Location analysis'!B:B)</f>
        <v>40.435699999999997</v>
      </c>
      <c r="F6363">
        <f>_xlfn.XLOOKUP(Table1[[#This Row],[Location]],'Location analysis'!A:A,'Location analysis'!C:C)</f>
        <v>-74.125200000000007</v>
      </c>
      <c r="G6363" t="s">
        <v>350</v>
      </c>
      <c r="H6363" t="s">
        <v>43</v>
      </c>
      <c r="I6363">
        <v>15592829897</v>
      </c>
      <c r="J6363" t="s">
        <v>901</v>
      </c>
      <c r="K6363" t="s">
        <v>51</v>
      </c>
      <c r="L6363">
        <v>125</v>
      </c>
      <c r="M6363">
        <v>1.5</v>
      </c>
      <c r="N6363">
        <v>1</v>
      </c>
      <c r="O6363">
        <v>125</v>
      </c>
      <c r="P6363">
        <v>1.5</v>
      </c>
      <c r="Q6363">
        <v>1</v>
      </c>
      <c r="R6363">
        <v>1.5</v>
      </c>
      <c r="S6363">
        <v>1.5</v>
      </c>
      <c r="T6363" s="1">
        <v>44802</v>
      </c>
      <c r="U6363" t="str">
        <f t="shared" si="495"/>
        <v>Fritos - Original</v>
      </c>
      <c r="V6363" t="str">
        <f t="shared" si="496"/>
        <v>Food</v>
      </c>
      <c r="W6363" t="s">
        <v>43</v>
      </c>
      <c r="X6363" t="b">
        <f t="shared" si="498"/>
        <v>1</v>
      </c>
      <c r="Y6363">
        <f t="shared" si="497"/>
        <v>1.5</v>
      </c>
      <c r="Z6363" s="2">
        <f t="shared" si="499"/>
        <v>1</v>
      </c>
      <c r="AA6363" t="s">
        <v>351</v>
      </c>
      <c r="AB6363" t="s">
        <v>150</v>
      </c>
      <c r="AD6363" t="s">
        <v>60</v>
      </c>
      <c r="AE6363" t="s">
        <v>902</v>
      </c>
      <c r="AF6363">
        <v>2022</v>
      </c>
    </row>
    <row r="6364" spans="1:32" x14ac:dyDescent="0.25">
      <c r="A6364" t="s">
        <v>29</v>
      </c>
      <c r="B6364" t="s">
        <v>67</v>
      </c>
      <c r="C6364" t="s">
        <v>68</v>
      </c>
      <c r="D6364" t="s">
        <v>69</v>
      </c>
      <c r="E6364">
        <f>_xlfn.XLOOKUP(Table1[[#This Row],[Location]],'Location analysis'!A:A,'Location analysis'!B:B)</f>
        <v>40.435699999999997</v>
      </c>
      <c r="F6364">
        <f>_xlfn.XLOOKUP(Table1[[#This Row],[Location]],'Location analysis'!A:A,'Location analysis'!C:C)</f>
        <v>-74.125200000000007</v>
      </c>
      <c r="G6364" t="s">
        <v>350</v>
      </c>
      <c r="H6364" t="s">
        <v>43</v>
      </c>
      <c r="I6364">
        <v>15592837180</v>
      </c>
      <c r="J6364" t="s">
        <v>901</v>
      </c>
      <c r="K6364" t="s">
        <v>51</v>
      </c>
      <c r="L6364">
        <v>125</v>
      </c>
      <c r="M6364">
        <v>1.5</v>
      </c>
      <c r="N6364">
        <v>1</v>
      </c>
      <c r="O6364">
        <v>125</v>
      </c>
      <c r="P6364">
        <v>1.5</v>
      </c>
      <c r="Q6364">
        <v>1</v>
      </c>
      <c r="R6364">
        <v>1.5</v>
      </c>
      <c r="S6364">
        <v>1.5</v>
      </c>
      <c r="T6364" s="1">
        <v>44802</v>
      </c>
      <c r="U6364" t="str">
        <f t="shared" si="495"/>
        <v>Fritos - Original</v>
      </c>
      <c r="V6364" t="str">
        <f t="shared" si="496"/>
        <v>Food</v>
      </c>
      <c r="W6364" t="s">
        <v>43</v>
      </c>
      <c r="X6364" t="b">
        <f t="shared" si="498"/>
        <v>1</v>
      </c>
      <c r="Y6364">
        <f t="shared" si="497"/>
        <v>1.5</v>
      </c>
      <c r="Z6364" s="2">
        <f t="shared" si="499"/>
        <v>1</v>
      </c>
      <c r="AA6364" t="s">
        <v>351</v>
      </c>
      <c r="AB6364" t="s">
        <v>150</v>
      </c>
      <c r="AD6364" t="s">
        <v>60</v>
      </c>
      <c r="AE6364" t="s">
        <v>902</v>
      </c>
      <c r="AF6364">
        <v>2022</v>
      </c>
    </row>
    <row r="6365" spans="1:32" x14ac:dyDescent="0.25">
      <c r="A6365" t="s">
        <v>29</v>
      </c>
      <c r="B6365" t="s">
        <v>394</v>
      </c>
      <c r="C6365" t="s">
        <v>395</v>
      </c>
      <c r="D6365" t="s">
        <v>396</v>
      </c>
      <c r="E6365">
        <f>_xlfn.XLOOKUP(Table1[[#This Row],[Location]],'Location analysis'!A:A,'Location analysis'!B:B)</f>
        <v>40.416893999999999</v>
      </c>
      <c r="F6365">
        <f>_xlfn.XLOOKUP(Table1[[#This Row],[Location]],'Location analysis'!A:A,'Location analysis'!C:C)</f>
        <v>-74.420399000000003</v>
      </c>
      <c r="G6365" t="s">
        <v>903</v>
      </c>
      <c r="H6365" t="s">
        <v>43</v>
      </c>
      <c r="I6365">
        <v>15592840915</v>
      </c>
      <c r="J6365" t="s">
        <v>901</v>
      </c>
      <c r="K6365" t="s">
        <v>36</v>
      </c>
      <c r="L6365">
        <v>134</v>
      </c>
      <c r="M6365">
        <v>2.5</v>
      </c>
      <c r="N6365">
        <v>1</v>
      </c>
      <c r="O6365">
        <v>134</v>
      </c>
      <c r="P6365">
        <v>2.5</v>
      </c>
      <c r="Q6365">
        <v>1</v>
      </c>
      <c r="R6365">
        <v>2.5</v>
      </c>
      <c r="S6365">
        <v>2.5</v>
      </c>
      <c r="T6365" s="1">
        <v>44802</v>
      </c>
      <c r="U6365" t="str">
        <f t="shared" si="495"/>
        <v>TruBar - Daydreaming about Donuts</v>
      </c>
      <c r="V6365" t="str">
        <f t="shared" si="496"/>
        <v>Food</v>
      </c>
      <c r="W6365" t="s">
        <v>43</v>
      </c>
      <c r="X6365" t="b">
        <f t="shared" si="498"/>
        <v>1</v>
      </c>
      <c r="Y6365">
        <f t="shared" si="497"/>
        <v>2.5</v>
      </c>
      <c r="Z6365" s="2">
        <f t="shared" si="499"/>
        <v>1.6666666666666667</v>
      </c>
      <c r="AA6365" t="s">
        <v>893</v>
      </c>
      <c r="AB6365" t="s">
        <v>904</v>
      </c>
      <c r="AD6365" t="s">
        <v>60</v>
      </c>
      <c r="AE6365" t="s">
        <v>902</v>
      </c>
      <c r="AF6365">
        <v>2022</v>
      </c>
    </row>
    <row r="6366" spans="1:32" x14ac:dyDescent="0.25">
      <c r="A6366" t="s">
        <v>29</v>
      </c>
      <c r="B6366" t="s">
        <v>394</v>
      </c>
      <c r="C6366" t="s">
        <v>395</v>
      </c>
      <c r="D6366" t="s">
        <v>396</v>
      </c>
      <c r="E6366">
        <f>_xlfn.XLOOKUP(Table1[[#This Row],[Location]],'Location analysis'!A:A,'Location analysis'!B:B)</f>
        <v>40.416893999999999</v>
      </c>
      <c r="F6366">
        <f>_xlfn.XLOOKUP(Table1[[#This Row],[Location]],'Location analysis'!A:A,'Location analysis'!C:C)</f>
        <v>-74.420399000000003</v>
      </c>
      <c r="G6366" t="s">
        <v>463</v>
      </c>
      <c r="H6366" t="s">
        <v>34</v>
      </c>
      <c r="I6366">
        <v>15592799997</v>
      </c>
      <c r="J6366" t="s">
        <v>901</v>
      </c>
      <c r="K6366" t="s">
        <v>36</v>
      </c>
      <c r="L6366">
        <v>148</v>
      </c>
      <c r="M6366">
        <v>3</v>
      </c>
      <c r="N6366">
        <v>1</v>
      </c>
      <c r="O6366">
        <v>148</v>
      </c>
      <c r="P6366">
        <v>3</v>
      </c>
      <c r="Q6366">
        <v>1</v>
      </c>
      <c r="R6366">
        <v>3</v>
      </c>
      <c r="S6366">
        <v>3</v>
      </c>
      <c r="T6366" s="1">
        <v>44802</v>
      </c>
      <c r="U6366" t="str">
        <f t="shared" si="495"/>
        <v>Starbucks Refresher - Real Coconut Water</v>
      </c>
      <c r="V6366" t="str">
        <f t="shared" si="496"/>
        <v>Carbonated</v>
      </c>
      <c r="W6366" t="s">
        <v>34</v>
      </c>
      <c r="X6366" t="b">
        <f t="shared" si="498"/>
        <v>1</v>
      </c>
      <c r="Y6366">
        <f t="shared" si="497"/>
        <v>3</v>
      </c>
      <c r="Z6366" s="2">
        <f t="shared" si="499"/>
        <v>2</v>
      </c>
      <c r="AA6366" t="s">
        <v>464</v>
      </c>
      <c r="AB6366" t="s">
        <v>465</v>
      </c>
      <c r="AD6366" t="s">
        <v>60</v>
      </c>
      <c r="AE6366" t="s">
        <v>902</v>
      </c>
      <c r="AF6366">
        <v>2022</v>
      </c>
    </row>
    <row r="6367" spans="1:32" x14ac:dyDescent="0.25">
      <c r="A6367" t="s">
        <v>29</v>
      </c>
      <c r="B6367" t="s">
        <v>62</v>
      </c>
      <c r="C6367" t="s">
        <v>63</v>
      </c>
      <c r="D6367" t="s">
        <v>64</v>
      </c>
      <c r="E6367">
        <f>_xlfn.XLOOKUP(Table1[[#This Row],[Location]],'Location analysis'!A:A,'Location analysis'!B:B)</f>
        <v>40.091900000000003</v>
      </c>
      <c r="F6367">
        <f>_xlfn.XLOOKUP(Table1[[#This Row],[Location]],'Location analysis'!A:A,'Location analysis'!C:C)</f>
        <v>-74.358699999999999</v>
      </c>
      <c r="G6367" t="s">
        <v>192</v>
      </c>
      <c r="H6367" t="s">
        <v>43</v>
      </c>
      <c r="I6367">
        <v>15593117779</v>
      </c>
      <c r="J6367" t="s">
        <v>901</v>
      </c>
      <c r="K6367" t="s">
        <v>51</v>
      </c>
      <c r="L6367">
        <v>122</v>
      </c>
      <c r="M6367">
        <v>1.5</v>
      </c>
      <c r="N6367">
        <v>1</v>
      </c>
      <c r="O6367">
        <v>122</v>
      </c>
      <c r="P6367">
        <v>1.5</v>
      </c>
      <c r="Q6367">
        <v>1</v>
      </c>
      <c r="R6367">
        <v>1.5</v>
      </c>
      <c r="S6367">
        <v>1.5</v>
      </c>
      <c r="T6367" s="1">
        <v>44802</v>
      </c>
      <c r="U6367" t="str">
        <f t="shared" si="495"/>
        <v>CheezIt - Original</v>
      </c>
      <c r="V6367" t="str">
        <f t="shared" si="496"/>
        <v>Food</v>
      </c>
      <c r="W6367" t="s">
        <v>43</v>
      </c>
      <c r="X6367" t="b">
        <f t="shared" si="498"/>
        <v>1</v>
      </c>
      <c r="Y6367">
        <f t="shared" si="497"/>
        <v>1.5</v>
      </c>
      <c r="Z6367" s="2">
        <f t="shared" si="499"/>
        <v>1</v>
      </c>
      <c r="AA6367" t="s">
        <v>193</v>
      </c>
      <c r="AB6367" t="s">
        <v>150</v>
      </c>
      <c r="AD6367" t="s">
        <v>60</v>
      </c>
      <c r="AE6367" t="s">
        <v>902</v>
      </c>
      <c r="AF6367">
        <v>2022</v>
      </c>
    </row>
    <row r="6368" spans="1:32" x14ac:dyDescent="0.25">
      <c r="A6368" t="s">
        <v>29</v>
      </c>
      <c r="B6368" t="s">
        <v>62</v>
      </c>
      <c r="C6368" t="s">
        <v>63</v>
      </c>
      <c r="D6368" t="s">
        <v>64</v>
      </c>
      <c r="E6368">
        <f>_xlfn.XLOOKUP(Table1[[#This Row],[Location]],'Location analysis'!A:A,'Location analysis'!B:B)</f>
        <v>40.091900000000003</v>
      </c>
      <c r="F6368">
        <f>_xlfn.XLOOKUP(Table1[[#This Row],[Location]],'Location analysis'!A:A,'Location analysis'!C:C)</f>
        <v>-74.358699999999999</v>
      </c>
      <c r="G6368" t="s">
        <v>612</v>
      </c>
      <c r="H6368" t="s">
        <v>43</v>
      </c>
      <c r="I6368">
        <v>15593017531</v>
      </c>
      <c r="J6368" t="s">
        <v>901</v>
      </c>
      <c r="K6368" t="s">
        <v>51</v>
      </c>
      <c r="L6368">
        <v>125</v>
      </c>
      <c r="M6368">
        <v>1.25</v>
      </c>
      <c r="N6368">
        <v>1</v>
      </c>
      <c r="O6368">
        <v>125</v>
      </c>
      <c r="P6368">
        <v>1.25</v>
      </c>
      <c r="Q6368">
        <v>1</v>
      </c>
      <c r="R6368">
        <v>1.25</v>
      </c>
      <c r="S6368">
        <v>1.25</v>
      </c>
      <c r="T6368" s="1">
        <v>44802</v>
      </c>
      <c r="U6368" t="str">
        <f t="shared" si="495"/>
        <v>Goldfish Baked - Cheddar</v>
      </c>
      <c r="V6368" t="str">
        <f t="shared" si="496"/>
        <v>Food</v>
      </c>
      <c r="W6368" t="s">
        <v>43</v>
      </c>
      <c r="X6368" t="b">
        <f t="shared" si="498"/>
        <v>1</v>
      </c>
      <c r="Y6368">
        <f t="shared" si="497"/>
        <v>1.25</v>
      </c>
      <c r="Z6368" s="2">
        <f t="shared" si="499"/>
        <v>0.83333333333333337</v>
      </c>
      <c r="AA6368" t="s">
        <v>613</v>
      </c>
      <c r="AB6368" t="s">
        <v>614</v>
      </c>
      <c r="AD6368" t="s">
        <v>60</v>
      </c>
      <c r="AE6368" t="s">
        <v>902</v>
      </c>
      <c r="AF6368">
        <v>2022</v>
      </c>
    </row>
    <row r="6369" spans="1:32" x14ac:dyDescent="0.25">
      <c r="A6369" t="s">
        <v>29</v>
      </c>
      <c r="B6369" t="s">
        <v>394</v>
      </c>
      <c r="C6369" t="s">
        <v>395</v>
      </c>
      <c r="D6369" t="s">
        <v>396</v>
      </c>
      <c r="E6369">
        <f>_xlfn.XLOOKUP(Table1[[#This Row],[Location]],'Location analysis'!A:A,'Location analysis'!B:B)</f>
        <v>40.416893999999999</v>
      </c>
      <c r="F6369">
        <f>_xlfn.XLOOKUP(Table1[[#This Row],[Location]],'Location analysis'!A:A,'Location analysis'!C:C)</f>
        <v>-74.420399000000003</v>
      </c>
      <c r="G6369" t="s">
        <v>397</v>
      </c>
      <c r="H6369" t="s">
        <v>49</v>
      </c>
      <c r="I6369">
        <v>15593288550</v>
      </c>
      <c r="J6369" t="s">
        <v>901</v>
      </c>
      <c r="K6369" t="s">
        <v>51</v>
      </c>
      <c r="L6369">
        <v>146</v>
      </c>
      <c r="M6369">
        <v>3.5</v>
      </c>
      <c r="N6369">
        <v>1</v>
      </c>
      <c r="O6369">
        <v>146</v>
      </c>
      <c r="P6369">
        <v>3.5</v>
      </c>
      <c r="Q6369">
        <v>1</v>
      </c>
      <c r="R6369">
        <v>3.5</v>
      </c>
      <c r="S6369">
        <v>3.5</v>
      </c>
      <c r="T6369" s="1">
        <v>44802</v>
      </c>
      <c r="U6369" t="str">
        <f t="shared" si="495"/>
        <v>Starbucks Doubleshot Energy - Mocha</v>
      </c>
      <c r="V6369" t="str">
        <f t="shared" si="496"/>
        <v>Non Carbonated</v>
      </c>
      <c r="W6369" t="s">
        <v>49</v>
      </c>
      <c r="X6369" t="b">
        <f t="shared" si="498"/>
        <v>1</v>
      </c>
      <c r="Y6369">
        <f t="shared" si="497"/>
        <v>3.5</v>
      </c>
      <c r="Z6369" s="2">
        <f t="shared" si="499"/>
        <v>2.3333333333333335</v>
      </c>
      <c r="AA6369" t="s">
        <v>398</v>
      </c>
      <c r="AB6369" t="s">
        <v>399</v>
      </c>
      <c r="AD6369" t="s">
        <v>60</v>
      </c>
      <c r="AE6369" t="s">
        <v>902</v>
      </c>
      <c r="AF6369">
        <v>2022</v>
      </c>
    </row>
    <row r="6370" spans="1:32" x14ac:dyDescent="0.25">
      <c r="A6370" t="s">
        <v>29</v>
      </c>
      <c r="B6370" t="s">
        <v>30</v>
      </c>
      <c r="C6370" t="s">
        <v>31</v>
      </c>
      <c r="D6370" t="s">
        <v>32</v>
      </c>
      <c r="E6370">
        <f>_xlfn.XLOOKUP(Table1[[#This Row],[Location]],'Location analysis'!A:A,'Location analysis'!B:B)</f>
        <v>40.423690999999998</v>
      </c>
      <c r="F6370">
        <f>_xlfn.XLOOKUP(Table1[[#This Row],[Location]],'Location analysis'!A:A,'Location analysis'!C:C)</f>
        <v>-74.380831999999998</v>
      </c>
      <c r="G6370" t="s">
        <v>738</v>
      </c>
      <c r="H6370" t="s">
        <v>34</v>
      </c>
      <c r="I6370">
        <v>15593426166</v>
      </c>
      <c r="J6370" t="s">
        <v>901</v>
      </c>
      <c r="K6370" t="s">
        <v>51</v>
      </c>
      <c r="L6370">
        <v>141</v>
      </c>
      <c r="M6370">
        <v>2</v>
      </c>
      <c r="N6370">
        <v>1</v>
      </c>
      <c r="O6370">
        <v>141</v>
      </c>
      <c r="P6370">
        <v>2</v>
      </c>
      <c r="Q6370">
        <v>1</v>
      </c>
      <c r="R6370">
        <v>2</v>
      </c>
      <c r="S6370">
        <v>2</v>
      </c>
      <c r="T6370" s="1">
        <v>44802</v>
      </c>
      <c r="U6370" t="str">
        <f t="shared" si="495"/>
        <v>Coca Cola - Regular</v>
      </c>
      <c r="V6370" t="str">
        <f t="shared" si="496"/>
        <v>Carbonated</v>
      </c>
      <c r="W6370" t="s">
        <v>34</v>
      </c>
      <c r="X6370" t="b">
        <f t="shared" si="498"/>
        <v>1</v>
      </c>
      <c r="Y6370">
        <f t="shared" si="497"/>
        <v>2</v>
      </c>
      <c r="Z6370" s="2">
        <f t="shared" si="499"/>
        <v>1.3333333333333333</v>
      </c>
      <c r="AA6370" t="s">
        <v>183</v>
      </c>
      <c r="AB6370" t="s">
        <v>739</v>
      </c>
      <c r="AD6370" t="s">
        <v>60</v>
      </c>
      <c r="AE6370" t="s">
        <v>902</v>
      </c>
      <c r="AF6370">
        <v>2022</v>
      </c>
    </row>
    <row r="6371" spans="1:32" x14ac:dyDescent="0.25">
      <c r="A6371" t="s">
        <v>29</v>
      </c>
      <c r="B6371" t="s">
        <v>394</v>
      </c>
      <c r="C6371" t="s">
        <v>395</v>
      </c>
      <c r="D6371" t="s">
        <v>396</v>
      </c>
      <c r="E6371">
        <f>_xlfn.XLOOKUP(Table1[[#This Row],[Location]],'Location analysis'!A:A,'Location analysis'!B:B)</f>
        <v>40.416893999999999</v>
      </c>
      <c r="F6371">
        <f>_xlfn.XLOOKUP(Table1[[#This Row],[Location]],'Location analysis'!A:A,'Location analysis'!C:C)</f>
        <v>-74.420399000000003</v>
      </c>
      <c r="G6371" t="s">
        <v>892</v>
      </c>
      <c r="H6371" t="s">
        <v>43</v>
      </c>
      <c r="I6371">
        <v>15593776798</v>
      </c>
      <c r="J6371" t="s">
        <v>901</v>
      </c>
      <c r="K6371" t="s">
        <v>36</v>
      </c>
      <c r="L6371">
        <v>138</v>
      </c>
      <c r="M6371">
        <v>2.5</v>
      </c>
      <c r="N6371">
        <v>1</v>
      </c>
      <c r="O6371">
        <v>138</v>
      </c>
      <c r="P6371">
        <v>2.5</v>
      </c>
      <c r="Q6371">
        <v>1</v>
      </c>
      <c r="R6371">
        <v>2.5</v>
      </c>
      <c r="S6371">
        <v>2.5</v>
      </c>
      <c r="T6371" s="1">
        <v>44802</v>
      </c>
      <c r="U6371" t="str">
        <f t="shared" si="495"/>
        <v>TruBar - Cookie Dough</v>
      </c>
      <c r="V6371" t="str">
        <f t="shared" si="496"/>
        <v>Food</v>
      </c>
      <c r="W6371" t="s">
        <v>43</v>
      </c>
      <c r="X6371" t="b">
        <f t="shared" si="498"/>
        <v>1</v>
      </c>
      <c r="Y6371">
        <f t="shared" si="497"/>
        <v>2.5</v>
      </c>
      <c r="Z6371" s="2">
        <f t="shared" si="499"/>
        <v>1.6666666666666667</v>
      </c>
      <c r="AA6371" t="s">
        <v>893</v>
      </c>
      <c r="AB6371" t="s">
        <v>894</v>
      </c>
      <c r="AD6371" t="s">
        <v>60</v>
      </c>
      <c r="AE6371" t="s">
        <v>902</v>
      </c>
      <c r="AF6371">
        <v>2022</v>
      </c>
    </row>
    <row r="6372" spans="1:32" x14ac:dyDescent="0.25">
      <c r="A6372" t="s">
        <v>29</v>
      </c>
      <c r="B6372" t="s">
        <v>394</v>
      </c>
      <c r="C6372" t="s">
        <v>395</v>
      </c>
      <c r="D6372" t="s">
        <v>396</v>
      </c>
      <c r="E6372">
        <f>_xlfn.XLOOKUP(Table1[[#This Row],[Location]],'Location analysis'!A:A,'Location analysis'!B:B)</f>
        <v>40.416893999999999</v>
      </c>
      <c r="F6372">
        <f>_xlfn.XLOOKUP(Table1[[#This Row],[Location]],'Location analysis'!A:A,'Location analysis'!C:C)</f>
        <v>-74.420399000000003</v>
      </c>
      <c r="G6372" t="s">
        <v>154</v>
      </c>
      <c r="H6372" t="s">
        <v>43</v>
      </c>
      <c r="I6372">
        <v>15593959782</v>
      </c>
      <c r="J6372" t="s">
        <v>901</v>
      </c>
      <c r="K6372" t="s">
        <v>51</v>
      </c>
      <c r="L6372">
        <v>110</v>
      </c>
      <c r="M6372">
        <v>1.5</v>
      </c>
      <c r="N6372">
        <v>1</v>
      </c>
      <c r="O6372">
        <v>110</v>
      </c>
      <c r="P6372">
        <v>1.5</v>
      </c>
      <c r="Q6372">
        <v>1</v>
      </c>
      <c r="R6372">
        <v>1.5</v>
      </c>
      <c r="S6372">
        <v>1.5</v>
      </c>
      <c r="T6372" s="1">
        <v>44802</v>
      </c>
      <c r="U6372" t="str">
        <f t="shared" si="495"/>
        <v>SunChips Multigrain - Harvest Cheddar</v>
      </c>
      <c r="V6372" t="str">
        <f t="shared" si="496"/>
        <v>Food</v>
      </c>
      <c r="W6372" t="s">
        <v>43</v>
      </c>
      <c r="X6372" t="b">
        <f t="shared" si="498"/>
        <v>1</v>
      </c>
      <c r="Y6372">
        <f t="shared" si="497"/>
        <v>1.5</v>
      </c>
      <c r="Z6372" s="2">
        <f t="shared" si="499"/>
        <v>1</v>
      </c>
      <c r="AA6372" t="s">
        <v>129</v>
      </c>
      <c r="AB6372" t="s">
        <v>155</v>
      </c>
      <c r="AD6372" t="s">
        <v>60</v>
      </c>
      <c r="AE6372" t="s">
        <v>902</v>
      </c>
      <c r="AF6372">
        <v>2022</v>
      </c>
    </row>
    <row r="6373" spans="1:32" x14ac:dyDescent="0.25">
      <c r="A6373" t="s">
        <v>29</v>
      </c>
      <c r="B6373" t="s">
        <v>394</v>
      </c>
      <c r="C6373" t="s">
        <v>395</v>
      </c>
      <c r="D6373" t="s">
        <v>396</v>
      </c>
      <c r="E6373">
        <f>_xlfn.XLOOKUP(Table1[[#This Row],[Location]],'Location analysis'!A:A,'Location analysis'!B:B)</f>
        <v>40.416893999999999</v>
      </c>
      <c r="F6373">
        <f>_xlfn.XLOOKUP(Table1[[#This Row],[Location]],'Location analysis'!A:A,'Location analysis'!C:C)</f>
        <v>-74.420399000000003</v>
      </c>
      <c r="G6373" t="s">
        <v>463</v>
      </c>
      <c r="H6373" t="s">
        <v>34</v>
      </c>
      <c r="I6373">
        <v>15593878487</v>
      </c>
      <c r="J6373" t="s">
        <v>901</v>
      </c>
      <c r="K6373" t="s">
        <v>51</v>
      </c>
      <c r="L6373">
        <v>148</v>
      </c>
      <c r="M6373">
        <v>3</v>
      </c>
      <c r="N6373">
        <v>1</v>
      </c>
      <c r="O6373">
        <v>148</v>
      </c>
      <c r="P6373">
        <v>3</v>
      </c>
      <c r="Q6373">
        <v>1</v>
      </c>
      <c r="R6373">
        <v>3</v>
      </c>
      <c r="S6373">
        <v>3</v>
      </c>
      <c r="T6373" s="1">
        <v>44802</v>
      </c>
      <c r="U6373" t="str">
        <f t="shared" si="495"/>
        <v>Starbucks Refresher - Real Coconut Water</v>
      </c>
      <c r="V6373" t="str">
        <f t="shared" si="496"/>
        <v>Carbonated</v>
      </c>
      <c r="W6373" t="s">
        <v>34</v>
      </c>
      <c r="X6373" t="b">
        <f t="shared" si="498"/>
        <v>1</v>
      </c>
      <c r="Y6373">
        <f t="shared" si="497"/>
        <v>3</v>
      </c>
      <c r="Z6373" s="2">
        <f t="shared" si="499"/>
        <v>2</v>
      </c>
      <c r="AA6373" t="s">
        <v>464</v>
      </c>
      <c r="AB6373" t="s">
        <v>465</v>
      </c>
      <c r="AD6373" t="s">
        <v>60</v>
      </c>
      <c r="AE6373" t="s">
        <v>902</v>
      </c>
      <c r="AF6373">
        <v>2022</v>
      </c>
    </row>
    <row r="6374" spans="1:32" x14ac:dyDescent="0.25">
      <c r="A6374" t="s">
        <v>29</v>
      </c>
      <c r="B6374" t="s">
        <v>394</v>
      </c>
      <c r="C6374" t="s">
        <v>395</v>
      </c>
      <c r="D6374" t="s">
        <v>396</v>
      </c>
      <c r="E6374">
        <f>_xlfn.XLOOKUP(Table1[[#This Row],[Location]],'Location analysis'!A:A,'Location analysis'!B:B)</f>
        <v>40.416893999999999</v>
      </c>
      <c r="F6374">
        <f>_xlfn.XLOOKUP(Table1[[#This Row],[Location]],'Location analysis'!A:A,'Location analysis'!C:C)</f>
        <v>-74.420399000000003</v>
      </c>
      <c r="G6374" t="s">
        <v>892</v>
      </c>
      <c r="H6374" t="s">
        <v>43</v>
      </c>
      <c r="I6374">
        <v>15593975045</v>
      </c>
      <c r="J6374" t="s">
        <v>901</v>
      </c>
      <c r="K6374" t="s">
        <v>51</v>
      </c>
      <c r="L6374">
        <v>138</v>
      </c>
      <c r="M6374">
        <v>2.5</v>
      </c>
      <c r="N6374">
        <v>1</v>
      </c>
      <c r="O6374">
        <v>138</v>
      </c>
      <c r="P6374">
        <v>2.5</v>
      </c>
      <c r="Q6374">
        <v>1</v>
      </c>
      <c r="R6374">
        <v>2.5</v>
      </c>
      <c r="S6374">
        <v>2.5</v>
      </c>
      <c r="T6374" s="1">
        <v>44802</v>
      </c>
      <c r="U6374" t="str">
        <f t="shared" si="495"/>
        <v>TruBar - Cookie Dough</v>
      </c>
      <c r="V6374" t="str">
        <f t="shared" si="496"/>
        <v>Food</v>
      </c>
      <c r="W6374" t="s">
        <v>43</v>
      </c>
      <c r="X6374" t="b">
        <f t="shared" si="498"/>
        <v>1</v>
      </c>
      <c r="Y6374">
        <f t="shared" si="497"/>
        <v>2.5</v>
      </c>
      <c r="Z6374" s="2">
        <f t="shared" si="499"/>
        <v>1.6666666666666667</v>
      </c>
      <c r="AA6374" t="s">
        <v>893</v>
      </c>
      <c r="AB6374" t="s">
        <v>894</v>
      </c>
      <c r="AD6374" t="s">
        <v>60</v>
      </c>
      <c r="AE6374" t="s">
        <v>902</v>
      </c>
      <c r="AF6374">
        <v>2022</v>
      </c>
    </row>
    <row r="6375" spans="1:32" x14ac:dyDescent="0.25">
      <c r="A6375" t="s">
        <v>29</v>
      </c>
      <c r="B6375" t="s">
        <v>30</v>
      </c>
      <c r="C6375" t="s">
        <v>31</v>
      </c>
      <c r="D6375" t="s">
        <v>32</v>
      </c>
      <c r="E6375">
        <f>_xlfn.XLOOKUP(Table1[[#This Row],[Location]],'Location analysis'!A:A,'Location analysis'!B:B)</f>
        <v>40.423690999999998</v>
      </c>
      <c r="F6375">
        <f>_xlfn.XLOOKUP(Table1[[#This Row],[Location]],'Location analysis'!A:A,'Location analysis'!C:C)</f>
        <v>-74.380831999999998</v>
      </c>
      <c r="G6375" t="s">
        <v>738</v>
      </c>
      <c r="H6375" t="s">
        <v>34</v>
      </c>
      <c r="I6375">
        <v>15594146940</v>
      </c>
      <c r="J6375" t="s">
        <v>901</v>
      </c>
      <c r="K6375" t="s">
        <v>51</v>
      </c>
      <c r="L6375">
        <v>141</v>
      </c>
      <c r="M6375">
        <v>2</v>
      </c>
      <c r="N6375">
        <v>1</v>
      </c>
      <c r="O6375">
        <v>141</v>
      </c>
      <c r="P6375">
        <v>2</v>
      </c>
      <c r="Q6375">
        <v>1</v>
      </c>
      <c r="R6375">
        <v>2</v>
      </c>
      <c r="S6375">
        <v>2</v>
      </c>
      <c r="T6375" s="1">
        <v>44802</v>
      </c>
      <c r="U6375" t="str">
        <f t="shared" si="495"/>
        <v>Coca Cola - Regular</v>
      </c>
      <c r="V6375" t="str">
        <f t="shared" si="496"/>
        <v>Carbonated</v>
      </c>
      <c r="W6375" t="s">
        <v>34</v>
      </c>
      <c r="X6375" t="b">
        <f t="shared" si="498"/>
        <v>1</v>
      </c>
      <c r="Y6375">
        <f t="shared" si="497"/>
        <v>2</v>
      </c>
      <c r="Z6375" s="2">
        <f t="shared" si="499"/>
        <v>1.3333333333333333</v>
      </c>
      <c r="AA6375" t="s">
        <v>183</v>
      </c>
      <c r="AB6375" t="s">
        <v>739</v>
      </c>
      <c r="AD6375" t="s">
        <v>60</v>
      </c>
      <c r="AE6375" t="s">
        <v>902</v>
      </c>
      <c r="AF6375">
        <v>2022</v>
      </c>
    </row>
    <row r="6376" spans="1:32" x14ac:dyDescent="0.25">
      <c r="A6376" t="s">
        <v>29</v>
      </c>
      <c r="B6376" t="s">
        <v>394</v>
      </c>
      <c r="C6376" t="s">
        <v>395</v>
      </c>
      <c r="D6376" t="s">
        <v>396</v>
      </c>
      <c r="E6376">
        <f>_xlfn.XLOOKUP(Table1[[#This Row],[Location]],'Location analysis'!A:A,'Location analysis'!B:B)</f>
        <v>40.416893999999999</v>
      </c>
      <c r="F6376">
        <f>_xlfn.XLOOKUP(Table1[[#This Row],[Location]],'Location analysis'!A:A,'Location analysis'!C:C)</f>
        <v>-74.420399000000003</v>
      </c>
      <c r="G6376" t="s">
        <v>442</v>
      </c>
      <c r="H6376" t="s">
        <v>43</v>
      </c>
      <c r="I6376">
        <v>15594011577</v>
      </c>
      <c r="J6376" t="s">
        <v>901</v>
      </c>
      <c r="K6376" t="s">
        <v>51</v>
      </c>
      <c r="L6376">
        <v>137</v>
      </c>
      <c r="M6376">
        <v>2</v>
      </c>
      <c r="N6376">
        <v>1</v>
      </c>
      <c r="O6376">
        <v>137</v>
      </c>
      <c r="P6376">
        <v>2</v>
      </c>
      <c r="Q6376">
        <v>1</v>
      </c>
      <c r="R6376">
        <v>2</v>
      </c>
      <c r="S6376">
        <v>2</v>
      </c>
      <c r="T6376" s="1">
        <v>44802</v>
      </c>
      <c r="U6376" t="str">
        <f t="shared" si="495"/>
        <v>Hungry Buddha - Chocolate Chip</v>
      </c>
      <c r="V6376" t="str">
        <f t="shared" si="496"/>
        <v>Food</v>
      </c>
      <c r="W6376" t="s">
        <v>43</v>
      </c>
      <c r="X6376" t="b">
        <f t="shared" si="498"/>
        <v>1</v>
      </c>
      <c r="Y6376">
        <f t="shared" si="497"/>
        <v>2</v>
      </c>
      <c r="Z6376" s="2">
        <f t="shared" si="499"/>
        <v>1.3333333333333333</v>
      </c>
      <c r="AA6376" t="s">
        <v>443</v>
      </c>
      <c r="AB6376" t="s">
        <v>444</v>
      </c>
      <c r="AD6376" t="s">
        <v>60</v>
      </c>
      <c r="AE6376" t="s">
        <v>902</v>
      </c>
      <c r="AF6376">
        <v>2022</v>
      </c>
    </row>
    <row r="6377" spans="1:32" x14ac:dyDescent="0.25">
      <c r="A6377" t="s">
        <v>29</v>
      </c>
      <c r="B6377" t="s">
        <v>394</v>
      </c>
      <c r="C6377" t="s">
        <v>395</v>
      </c>
      <c r="D6377" t="s">
        <v>396</v>
      </c>
      <c r="E6377">
        <f>_xlfn.XLOOKUP(Table1[[#This Row],[Location]],'Location analysis'!A:A,'Location analysis'!B:B)</f>
        <v>40.416893999999999</v>
      </c>
      <c r="F6377">
        <f>_xlfn.XLOOKUP(Table1[[#This Row],[Location]],'Location analysis'!A:A,'Location analysis'!C:C)</f>
        <v>-74.420399000000003</v>
      </c>
      <c r="G6377" t="s">
        <v>182</v>
      </c>
      <c r="H6377" t="s">
        <v>34</v>
      </c>
      <c r="I6377">
        <v>15594169659</v>
      </c>
      <c r="J6377" t="s">
        <v>901</v>
      </c>
      <c r="K6377" t="s">
        <v>51</v>
      </c>
      <c r="L6377">
        <v>141</v>
      </c>
      <c r="M6377">
        <v>2</v>
      </c>
      <c r="N6377">
        <v>1</v>
      </c>
      <c r="O6377">
        <v>141</v>
      </c>
      <c r="P6377">
        <v>2</v>
      </c>
      <c r="Q6377">
        <v>1</v>
      </c>
      <c r="R6377">
        <v>2</v>
      </c>
      <c r="S6377">
        <v>2</v>
      </c>
      <c r="T6377" s="1">
        <v>44802</v>
      </c>
      <c r="U6377" t="str">
        <f t="shared" si="495"/>
        <v>Coca Cola - Zero Sugar</v>
      </c>
      <c r="V6377" t="str">
        <f t="shared" si="496"/>
        <v>Carbonated</v>
      </c>
      <c r="W6377" t="s">
        <v>34</v>
      </c>
      <c r="X6377" t="b">
        <f t="shared" si="498"/>
        <v>1</v>
      </c>
      <c r="Y6377">
        <f t="shared" si="497"/>
        <v>2</v>
      </c>
      <c r="Z6377" s="2">
        <f t="shared" si="499"/>
        <v>1.3333333333333333</v>
      </c>
      <c r="AA6377" t="s">
        <v>183</v>
      </c>
      <c r="AB6377" t="s">
        <v>184</v>
      </c>
      <c r="AD6377" t="s">
        <v>60</v>
      </c>
      <c r="AE6377" t="s">
        <v>902</v>
      </c>
      <c r="AF6377">
        <v>2022</v>
      </c>
    </row>
    <row r="6378" spans="1:32" x14ac:dyDescent="0.25">
      <c r="A6378" t="s">
        <v>29</v>
      </c>
      <c r="B6378" t="s">
        <v>394</v>
      </c>
      <c r="C6378" t="s">
        <v>395</v>
      </c>
      <c r="D6378" t="s">
        <v>396</v>
      </c>
      <c r="E6378">
        <f>_xlfn.XLOOKUP(Table1[[#This Row],[Location]],'Location analysis'!A:A,'Location analysis'!B:B)</f>
        <v>40.416893999999999</v>
      </c>
      <c r="F6378">
        <f>_xlfn.XLOOKUP(Table1[[#This Row],[Location]],'Location analysis'!A:A,'Location analysis'!C:C)</f>
        <v>-74.420399000000003</v>
      </c>
      <c r="G6378" t="s">
        <v>128</v>
      </c>
      <c r="H6378" t="s">
        <v>43</v>
      </c>
      <c r="I6378">
        <v>15594139112</v>
      </c>
      <c r="J6378" t="s">
        <v>901</v>
      </c>
      <c r="K6378" t="s">
        <v>36</v>
      </c>
      <c r="L6378">
        <v>113</v>
      </c>
      <c r="M6378">
        <v>1.5</v>
      </c>
      <c r="N6378">
        <v>1</v>
      </c>
      <c r="O6378">
        <v>113</v>
      </c>
      <c r="P6378">
        <v>1.5</v>
      </c>
      <c r="Q6378">
        <v>1</v>
      </c>
      <c r="R6378">
        <v>1.5</v>
      </c>
      <c r="S6378">
        <v>1.5</v>
      </c>
      <c r="T6378" s="1">
        <v>44802</v>
      </c>
      <c r="U6378" t="str">
        <f t="shared" si="495"/>
        <v>SunChips Multigrain - Salsa</v>
      </c>
      <c r="V6378" t="str">
        <f t="shared" si="496"/>
        <v>Food</v>
      </c>
      <c r="W6378" t="s">
        <v>43</v>
      </c>
      <c r="X6378" t="b">
        <f t="shared" si="498"/>
        <v>1</v>
      </c>
      <c r="Y6378">
        <f t="shared" si="497"/>
        <v>1.5</v>
      </c>
      <c r="Z6378" s="2">
        <f t="shared" si="499"/>
        <v>1</v>
      </c>
      <c r="AA6378" t="s">
        <v>129</v>
      </c>
      <c r="AB6378" t="s">
        <v>130</v>
      </c>
      <c r="AD6378" t="s">
        <v>60</v>
      </c>
      <c r="AE6378" t="s">
        <v>902</v>
      </c>
      <c r="AF6378">
        <v>2022</v>
      </c>
    </row>
    <row r="6379" spans="1:32" x14ac:dyDescent="0.25">
      <c r="A6379" t="s">
        <v>29</v>
      </c>
      <c r="B6379" t="s">
        <v>394</v>
      </c>
      <c r="C6379" t="s">
        <v>395</v>
      </c>
      <c r="D6379" t="s">
        <v>396</v>
      </c>
      <c r="E6379">
        <f>_xlfn.XLOOKUP(Table1[[#This Row],[Location]],'Location analysis'!A:A,'Location analysis'!B:B)</f>
        <v>40.416893999999999</v>
      </c>
      <c r="F6379">
        <f>_xlfn.XLOOKUP(Table1[[#This Row],[Location]],'Location analysis'!A:A,'Location analysis'!C:C)</f>
        <v>-74.420399000000003</v>
      </c>
      <c r="G6379" t="s">
        <v>463</v>
      </c>
      <c r="H6379" t="s">
        <v>34</v>
      </c>
      <c r="I6379">
        <v>15594167799</v>
      </c>
      <c r="J6379" t="s">
        <v>901</v>
      </c>
      <c r="K6379" t="s">
        <v>51</v>
      </c>
      <c r="L6379">
        <v>148</v>
      </c>
      <c r="M6379">
        <v>3</v>
      </c>
      <c r="N6379">
        <v>1</v>
      </c>
      <c r="O6379">
        <v>148</v>
      </c>
      <c r="P6379">
        <v>3</v>
      </c>
      <c r="Q6379">
        <v>1</v>
      </c>
      <c r="R6379">
        <v>3</v>
      </c>
      <c r="S6379">
        <v>3</v>
      </c>
      <c r="T6379" s="1">
        <v>44802</v>
      </c>
      <c r="U6379" t="str">
        <f t="shared" si="495"/>
        <v>Starbucks Refresher - Real Coconut Water</v>
      </c>
      <c r="V6379" t="str">
        <f t="shared" si="496"/>
        <v>Carbonated</v>
      </c>
      <c r="W6379" t="s">
        <v>34</v>
      </c>
      <c r="X6379" t="b">
        <f t="shared" si="498"/>
        <v>1</v>
      </c>
      <c r="Y6379">
        <f t="shared" si="497"/>
        <v>3</v>
      </c>
      <c r="Z6379" s="2">
        <f t="shared" si="499"/>
        <v>2</v>
      </c>
      <c r="AA6379" t="s">
        <v>464</v>
      </c>
      <c r="AB6379" t="s">
        <v>465</v>
      </c>
      <c r="AD6379" t="s">
        <v>60</v>
      </c>
      <c r="AE6379" t="s">
        <v>902</v>
      </c>
      <c r="AF6379">
        <v>2022</v>
      </c>
    </row>
    <row r="6380" spans="1:32" x14ac:dyDescent="0.25">
      <c r="A6380" t="s">
        <v>29</v>
      </c>
      <c r="B6380" t="s">
        <v>394</v>
      </c>
      <c r="C6380" t="s">
        <v>395</v>
      </c>
      <c r="D6380" t="s">
        <v>396</v>
      </c>
      <c r="E6380">
        <f>_xlfn.XLOOKUP(Table1[[#This Row],[Location]],'Location analysis'!A:A,'Location analysis'!B:B)</f>
        <v>40.416893999999999</v>
      </c>
      <c r="F6380">
        <f>_xlfn.XLOOKUP(Table1[[#This Row],[Location]],'Location analysis'!A:A,'Location analysis'!C:C)</f>
        <v>-74.420399000000003</v>
      </c>
      <c r="G6380" t="s">
        <v>154</v>
      </c>
      <c r="H6380" t="s">
        <v>43</v>
      </c>
      <c r="I6380">
        <v>15594268742</v>
      </c>
      <c r="J6380" t="s">
        <v>901</v>
      </c>
      <c r="K6380" t="s">
        <v>51</v>
      </c>
      <c r="L6380">
        <v>110</v>
      </c>
      <c r="M6380">
        <v>1.5</v>
      </c>
      <c r="N6380">
        <v>1</v>
      </c>
      <c r="O6380">
        <v>110</v>
      </c>
      <c r="P6380">
        <v>1.5</v>
      </c>
      <c r="Q6380">
        <v>1</v>
      </c>
      <c r="R6380">
        <v>1.5</v>
      </c>
      <c r="S6380">
        <v>1.5</v>
      </c>
      <c r="T6380" s="1">
        <v>44802</v>
      </c>
      <c r="U6380" t="str">
        <f t="shared" si="495"/>
        <v>SunChips Multigrain - Harvest Cheddar</v>
      </c>
      <c r="V6380" t="str">
        <f t="shared" si="496"/>
        <v>Food</v>
      </c>
      <c r="W6380" t="s">
        <v>43</v>
      </c>
      <c r="X6380" t="b">
        <f t="shared" si="498"/>
        <v>1</v>
      </c>
      <c r="Y6380">
        <f t="shared" si="497"/>
        <v>1.5</v>
      </c>
      <c r="Z6380" s="2">
        <f t="shared" si="499"/>
        <v>1</v>
      </c>
      <c r="AA6380" t="s">
        <v>129</v>
      </c>
      <c r="AB6380" t="s">
        <v>155</v>
      </c>
      <c r="AD6380" t="s">
        <v>60</v>
      </c>
      <c r="AE6380" t="s">
        <v>902</v>
      </c>
      <c r="AF6380">
        <v>2022</v>
      </c>
    </row>
    <row r="6381" spans="1:32" x14ac:dyDescent="0.25">
      <c r="A6381" t="s">
        <v>29</v>
      </c>
      <c r="B6381" t="s">
        <v>67</v>
      </c>
      <c r="C6381" t="s">
        <v>68</v>
      </c>
      <c r="D6381" t="s">
        <v>69</v>
      </c>
      <c r="E6381">
        <f>_xlfn.XLOOKUP(Table1[[#This Row],[Location]],'Location analysis'!A:A,'Location analysis'!B:B)</f>
        <v>40.435699999999997</v>
      </c>
      <c r="F6381">
        <f>_xlfn.XLOOKUP(Table1[[#This Row],[Location]],'Location analysis'!A:A,'Location analysis'!C:C)</f>
        <v>-74.125200000000007</v>
      </c>
      <c r="G6381" t="s">
        <v>275</v>
      </c>
      <c r="H6381" t="s">
        <v>43</v>
      </c>
      <c r="I6381">
        <v>15594416816</v>
      </c>
      <c r="J6381" t="s">
        <v>901</v>
      </c>
      <c r="K6381" t="s">
        <v>51</v>
      </c>
      <c r="L6381">
        <v>121</v>
      </c>
      <c r="M6381">
        <v>1.5</v>
      </c>
      <c r="N6381">
        <v>1</v>
      </c>
      <c r="O6381">
        <v>121</v>
      </c>
      <c r="P6381">
        <v>1.5</v>
      </c>
      <c r="Q6381">
        <v>1</v>
      </c>
      <c r="R6381">
        <v>1.5</v>
      </c>
      <c r="S6381">
        <v>1.5</v>
      </c>
      <c r="T6381" s="1">
        <v>44802</v>
      </c>
      <c r="U6381" t="str">
        <f t="shared" si="495"/>
        <v>Cheetos Flaming Hot Limon Crunchy</v>
      </c>
      <c r="V6381" t="str">
        <f t="shared" si="496"/>
        <v>Food</v>
      </c>
      <c r="W6381" t="s">
        <v>43</v>
      </c>
      <c r="X6381" t="b">
        <f t="shared" si="498"/>
        <v>1</v>
      </c>
      <c r="Y6381">
        <f t="shared" si="497"/>
        <v>1.5</v>
      </c>
      <c r="Z6381" s="2">
        <f t="shared" si="499"/>
        <v>1</v>
      </c>
      <c r="AA6381" t="s">
        <v>275</v>
      </c>
      <c r="AD6381" t="s">
        <v>60</v>
      </c>
      <c r="AE6381" t="s">
        <v>902</v>
      </c>
      <c r="AF6381">
        <v>2022</v>
      </c>
    </row>
    <row r="6382" spans="1:32" x14ac:dyDescent="0.25">
      <c r="A6382" t="s">
        <v>29</v>
      </c>
      <c r="B6382" t="s">
        <v>67</v>
      </c>
      <c r="C6382" t="s">
        <v>68</v>
      </c>
      <c r="D6382" t="s">
        <v>69</v>
      </c>
      <c r="E6382">
        <f>_xlfn.XLOOKUP(Table1[[#This Row],[Location]],'Location analysis'!A:A,'Location analysis'!B:B)</f>
        <v>40.435699999999997</v>
      </c>
      <c r="F6382">
        <f>_xlfn.XLOOKUP(Table1[[#This Row],[Location]],'Location analysis'!A:A,'Location analysis'!C:C)</f>
        <v>-74.125200000000007</v>
      </c>
      <c r="G6382" t="s">
        <v>364</v>
      </c>
      <c r="H6382" t="s">
        <v>43</v>
      </c>
      <c r="I6382">
        <v>15594322848</v>
      </c>
      <c r="J6382" t="s">
        <v>901</v>
      </c>
      <c r="K6382" t="s">
        <v>51</v>
      </c>
      <c r="L6382">
        <v>114</v>
      </c>
      <c r="M6382">
        <v>1.5</v>
      </c>
      <c r="N6382">
        <v>1</v>
      </c>
      <c r="O6382">
        <v>114</v>
      </c>
      <c r="P6382">
        <v>1.5</v>
      </c>
      <c r="Q6382">
        <v>1</v>
      </c>
      <c r="R6382">
        <v>1.5</v>
      </c>
      <c r="S6382">
        <v>1.5</v>
      </c>
      <c r="T6382" s="1">
        <v>44802</v>
      </c>
      <c r="U6382" t="str">
        <f t="shared" si="495"/>
        <v>Cheetos Baked - Crunchy Cheese</v>
      </c>
      <c r="V6382" t="str">
        <f t="shared" si="496"/>
        <v>Food</v>
      </c>
      <c r="W6382" t="s">
        <v>43</v>
      </c>
      <c r="X6382" t="b">
        <f t="shared" si="498"/>
        <v>1</v>
      </c>
      <c r="Y6382">
        <f t="shared" si="497"/>
        <v>1.5</v>
      </c>
      <c r="Z6382" s="2">
        <f t="shared" si="499"/>
        <v>1</v>
      </c>
      <c r="AA6382" t="s">
        <v>121</v>
      </c>
      <c r="AB6382" t="s">
        <v>365</v>
      </c>
      <c r="AD6382" t="s">
        <v>60</v>
      </c>
      <c r="AE6382" t="s">
        <v>902</v>
      </c>
      <c r="AF6382">
        <v>2022</v>
      </c>
    </row>
    <row r="6383" spans="1:32" x14ac:dyDescent="0.25">
      <c r="A6383" t="s">
        <v>29</v>
      </c>
      <c r="B6383" t="s">
        <v>67</v>
      </c>
      <c r="C6383" t="s">
        <v>68</v>
      </c>
      <c r="D6383" t="s">
        <v>69</v>
      </c>
      <c r="E6383">
        <f>_xlfn.XLOOKUP(Table1[[#This Row],[Location]],'Location analysis'!A:A,'Location analysis'!B:B)</f>
        <v>40.435699999999997</v>
      </c>
      <c r="F6383">
        <f>_xlfn.XLOOKUP(Table1[[#This Row],[Location]],'Location analysis'!A:A,'Location analysis'!C:C)</f>
        <v>-74.125200000000007</v>
      </c>
      <c r="G6383" t="s">
        <v>100</v>
      </c>
      <c r="H6383" t="s">
        <v>43</v>
      </c>
      <c r="I6383">
        <v>15594371163</v>
      </c>
      <c r="J6383" t="s">
        <v>901</v>
      </c>
      <c r="K6383" t="s">
        <v>51</v>
      </c>
      <c r="L6383">
        <v>122</v>
      </c>
      <c r="M6383">
        <v>1.5</v>
      </c>
      <c r="N6383">
        <v>1</v>
      </c>
      <c r="O6383">
        <v>122</v>
      </c>
      <c r="P6383">
        <v>1.5</v>
      </c>
      <c r="Q6383">
        <v>1</v>
      </c>
      <c r="R6383">
        <v>1.5</v>
      </c>
      <c r="S6383">
        <v>1.5</v>
      </c>
      <c r="T6383" s="1">
        <v>44802</v>
      </c>
      <c r="U6383" t="str">
        <f t="shared" si="495"/>
        <v>Cheetos - Fleming Hot Crunchy</v>
      </c>
      <c r="V6383" t="str">
        <f t="shared" si="496"/>
        <v>Food</v>
      </c>
      <c r="W6383" t="s">
        <v>43</v>
      </c>
      <c r="X6383" t="b">
        <f t="shared" si="498"/>
        <v>1</v>
      </c>
      <c r="Y6383">
        <f t="shared" si="497"/>
        <v>1.5</v>
      </c>
      <c r="Z6383" s="2">
        <f t="shared" si="499"/>
        <v>1</v>
      </c>
      <c r="AA6383" t="s">
        <v>101</v>
      </c>
      <c r="AB6383" t="s">
        <v>102</v>
      </c>
      <c r="AD6383" t="s">
        <v>60</v>
      </c>
      <c r="AE6383" t="s">
        <v>902</v>
      </c>
      <c r="AF6383">
        <v>2022</v>
      </c>
    </row>
    <row r="6384" spans="1:32" x14ac:dyDescent="0.25">
      <c r="A6384" t="s">
        <v>29</v>
      </c>
      <c r="B6384" t="s">
        <v>394</v>
      </c>
      <c r="C6384" t="s">
        <v>395</v>
      </c>
      <c r="D6384" t="s">
        <v>396</v>
      </c>
      <c r="E6384">
        <f>_xlfn.XLOOKUP(Table1[[#This Row],[Location]],'Location analysis'!A:A,'Location analysis'!B:B)</f>
        <v>40.416893999999999</v>
      </c>
      <c r="F6384">
        <f>_xlfn.XLOOKUP(Table1[[#This Row],[Location]],'Location analysis'!A:A,'Location analysis'!C:C)</f>
        <v>-74.420399000000003</v>
      </c>
      <c r="G6384" t="s">
        <v>182</v>
      </c>
      <c r="H6384" t="s">
        <v>34</v>
      </c>
      <c r="I6384">
        <v>15594516229</v>
      </c>
      <c r="J6384" t="s">
        <v>901</v>
      </c>
      <c r="K6384" t="s">
        <v>36</v>
      </c>
      <c r="L6384">
        <v>141</v>
      </c>
      <c r="M6384">
        <v>2</v>
      </c>
      <c r="N6384">
        <v>1</v>
      </c>
      <c r="O6384">
        <v>141</v>
      </c>
      <c r="P6384">
        <v>2</v>
      </c>
      <c r="Q6384">
        <v>1</v>
      </c>
      <c r="R6384">
        <v>2</v>
      </c>
      <c r="S6384">
        <v>2</v>
      </c>
      <c r="T6384" s="1">
        <v>44802</v>
      </c>
      <c r="U6384" t="str">
        <f t="shared" si="495"/>
        <v>Coca Cola - Zero Sugar</v>
      </c>
      <c r="V6384" t="str">
        <f t="shared" si="496"/>
        <v>Carbonated</v>
      </c>
      <c r="W6384" t="s">
        <v>34</v>
      </c>
      <c r="X6384" t="b">
        <f t="shared" si="498"/>
        <v>1</v>
      </c>
      <c r="Y6384">
        <f t="shared" si="497"/>
        <v>2</v>
      </c>
      <c r="Z6384" s="2">
        <f t="shared" si="499"/>
        <v>1.3333333333333333</v>
      </c>
      <c r="AA6384" t="s">
        <v>183</v>
      </c>
      <c r="AB6384" t="s">
        <v>184</v>
      </c>
      <c r="AD6384" t="s">
        <v>60</v>
      </c>
      <c r="AE6384" t="s">
        <v>902</v>
      </c>
      <c r="AF6384">
        <v>2022</v>
      </c>
    </row>
    <row r="6385" spans="1:32" x14ac:dyDescent="0.25">
      <c r="A6385" t="s">
        <v>29</v>
      </c>
      <c r="B6385" t="s">
        <v>394</v>
      </c>
      <c r="C6385" t="s">
        <v>395</v>
      </c>
      <c r="D6385" t="s">
        <v>396</v>
      </c>
      <c r="E6385">
        <f>_xlfn.XLOOKUP(Table1[[#This Row],[Location]],'Location analysis'!A:A,'Location analysis'!B:B)</f>
        <v>40.416893999999999</v>
      </c>
      <c r="F6385">
        <f>_xlfn.XLOOKUP(Table1[[#This Row],[Location]],'Location analysis'!A:A,'Location analysis'!C:C)</f>
        <v>-74.420399000000003</v>
      </c>
      <c r="G6385" t="s">
        <v>733</v>
      </c>
      <c r="H6385" t="s">
        <v>43</v>
      </c>
      <c r="I6385">
        <v>15594547626</v>
      </c>
      <c r="J6385" t="s">
        <v>901</v>
      </c>
      <c r="K6385" t="s">
        <v>51</v>
      </c>
      <c r="L6385">
        <v>165</v>
      </c>
      <c r="M6385">
        <v>3</v>
      </c>
      <c r="N6385">
        <v>1</v>
      </c>
      <c r="O6385">
        <v>165</v>
      </c>
      <c r="P6385">
        <v>3</v>
      </c>
      <c r="Q6385">
        <v>1</v>
      </c>
      <c r="R6385">
        <v>3</v>
      </c>
      <c r="S6385">
        <v>3</v>
      </c>
      <c r="T6385" s="1">
        <v>44802</v>
      </c>
      <c r="U6385" t="str">
        <f t="shared" si="495"/>
        <v>Pringles - Sour Cream &amp; Onion</v>
      </c>
      <c r="V6385" t="str">
        <f t="shared" si="496"/>
        <v>Food</v>
      </c>
      <c r="W6385" t="s">
        <v>43</v>
      </c>
      <c r="X6385" t="b">
        <f t="shared" si="498"/>
        <v>1</v>
      </c>
      <c r="Y6385">
        <f t="shared" si="497"/>
        <v>3</v>
      </c>
      <c r="Z6385" s="2">
        <f t="shared" si="499"/>
        <v>2</v>
      </c>
      <c r="AA6385" t="s">
        <v>728</v>
      </c>
      <c r="AB6385" t="s">
        <v>726</v>
      </c>
      <c r="AD6385" t="s">
        <v>60</v>
      </c>
      <c r="AE6385" t="s">
        <v>902</v>
      </c>
      <c r="AF6385">
        <v>2022</v>
      </c>
    </row>
    <row r="6386" spans="1:32" x14ac:dyDescent="0.25">
      <c r="A6386" t="s">
        <v>29</v>
      </c>
      <c r="B6386" t="s">
        <v>394</v>
      </c>
      <c r="C6386" t="s">
        <v>395</v>
      </c>
      <c r="D6386" t="s">
        <v>396</v>
      </c>
      <c r="E6386">
        <f>_xlfn.XLOOKUP(Table1[[#This Row],[Location]],'Location analysis'!A:A,'Location analysis'!B:B)</f>
        <v>40.416893999999999</v>
      </c>
      <c r="F6386">
        <f>_xlfn.XLOOKUP(Table1[[#This Row],[Location]],'Location analysis'!A:A,'Location analysis'!C:C)</f>
        <v>-74.420399000000003</v>
      </c>
      <c r="G6386" t="s">
        <v>570</v>
      </c>
      <c r="H6386" t="s">
        <v>97</v>
      </c>
      <c r="I6386">
        <v>15594672244</v>
      </c>
      <c r="J6386" t="s">
        <v>901</v>
      </c>
      <c r="K6386" t="s">
        <v>36</v>
      </c>
      <c r="L6386">
        <v>147</v>
      </c>
      <c r="M6386">
        <v>2.75</v>
      </c>
      <c r="N6386">
        <v>1</v>
      </c>
      <c r="O6386">
        <v>147</v>
      </c>
      <c r="P6386">
        <v>2.75</v>
      </c>
      <c r="Q6386">
        <v>1</v>
      </c>
      <c r="R6386">
        <v>2.75</v>
      </c>
      <c r="S6386">
        <v>2.75</v>
      </c>
      <c r="T6386" s="1">
        <v>44802</v>
      </c>
      <c r="U6386" t="str">
        <f t="shared" si="495"/>
        <v>BodyArmor LYTE - Strawberry Lemonade</v>
      </c>
      <c r="V6386" t="str">
        <f t="shared" si="496"/>
        <v>Water</v>
      </c>
      <c r="W6386" t="s">
        <v>97</v>
      </c>
      <c r="X6386" t="b">
        <f t="shared" si="498"/>
        <v>1</v>
      </c>
      <c r="Y6386">
        <f t="shared" si="497"/>
        <v>2.75</v>
      </c>
      <c r="Z6386" s="2">
        <f t="shared" si="499"/>
        <v>1.8333333333333333</v>
      </c>
      <c r="AA6386" t="s">
        <v>571</v>
      </c>
      <c r="AB6386" t="s">
        <v>572</v>
      </c>
      <c r="AD6386" t="s">
        <v>60</v>
      </c>
      <c r="AE6386" t="s">
        <v>902</v>
      </c>
      <c r="AF6386">
        <v>2022</v>
      </c>
    </row>
    <row r="6387" spans="1:32" x14ac:dyDescent="0.25">
      <c r="A6387" t="s">
        <v>29</v>
      </c>
      <c r="B6387" t="s">
        <v>394</v>
      </c>
      <c r="C6387" t="s">
        <v>395</v>
      </c>
      <c r="D6387" t="s">
        <v>396</v>
      </c>
      <c r="E6387">
        <f>_xlfn.XLOOKUP(Table1[[#This Row],[Location]],'Location analysis'!A:A,'Location analysis'!B:B)</f>
        <v>40.416893999999999</v>
      </c>
      <c r="F6387">
        <f>_xlfn.XLOOKUP(Table1[[#This Row],[Location]],'Location analysis'!A:A,'Location analysis'!C:C)</f>
        <v>-74.420399000000003</v>
      </c>
      <c r="G6387" t="s">
        <v>570</v>
      </c>
      <c r="H6387" t="s">
        <v>97</v>
      </c>
      <c r="I6387">
        <v>15594758470</v>
      </c>
      <c r="J6387" t="s">
        <v>901</v>
      </c>
      <c r="K6387" t="s">
        <v>36</v>
      </c>
      <c r="L6387">
        <v>147</v>
      </c>
      <c r="M6387">
        <v>2.75</v>
      </c>
      <c r="N6387">
        <v>1</v>
      </c>
      <c r="O6387">
        <v>147</v>
      </c>
      <c r="P6387">
        <v>2.75</v>
      </c>
      <c r="Q6387">
        <v>1</v>
      </c>
      <c r="R6387">
        <v>2.75</v>
      </c>
      <c r="S6387">
        <v>2.75</v>
      </c>
      <c r="T6387" s="1">
        <v>44802</v>
      </c>
      <c r="U6387" t="str">
        <f t="shared" si="495"/>
        <v>BodyArmor LYTE - Strawberry Lemonade</v>
      </c>
      <c r="V6387" t="str">
        <f t="shared" si="496"/>
        <v>Water</v>
      </c>
      <c r="W6387" t="s">
        <v>97</v>
      </c>
      <c r="X6387" t="b">
        <f t="shared" si="498"/>
        <v>1</v>
      </c>
      <c r="Y6387">
        <f t="shared" si="497"/>
        <v>2.75</v>
      </c>
      <c r="Z6387" s="2">
        <f t="shared" si="499"/>
        <v>1.8333333333333333</v>
      </c>
      <c r="AA6387" t="s">
        <v>571</v>
      </c>
      <c r="AB6387" t="s">
        <v>572</v>
      </c>
      <c r="AD6387" t="s">
        <v>60</v>
      </c>
      <c r="AE6387" t="s">
        <v>902</v>
      </c>
      <c r="AF6387">
        <v>2022</v>
      </c>
    </row>
    <row r="6388" spans="1:32" x14ac:dyDescent="0.25">
      <c r="A6388" t="s">
        <v>29</v>
      </c>
      <c r="B6388" t="s">
        <v>394</v>
      </c>
      <c r="C6388" t="s">
        <v>395</v>
      </c>
      <c r="D6388" t="s">
        <v>396</v>
      </c>
      <c r="E6388">
        <f>_xlfn.XLOOKUP(Table1[[#This Row],[Location]],'Location analysis'!A:A,'Location analysis'!B:B)</f>
        <v>40.416893999999999</v>
      </c>
      <c r="F6388">
        <f>_xlfn.XLOOKUP(Table1[[#This Row],[Location]],'Location analysis'!A:A,'Location analysis'!C:C)</f>
        <v>-74.420399000000003</v>
      </c>
      <c r="G6388" t="s">
        <v>681</v>
      </c>
      <c r="H6388" t="s">
        <v>43</v>
      </c>
      <c r="I6388">
        <v>15594834611</v>
      </c>
      <c r="J6388" t="s">
        <v>901</v>
      </c>
      <c r="K6388" t="s">
        <v>36</v>
      </c>
      <c r="L6388">
        <v>114</v>
      </c>
      <c r="M6388">
        <v>2.5</v>
      </c>
      <c r="N6388">
        <v>2</v>
      </c>
      <c r="O6388">
        <v>114</v>
      </c>
      <c r="P6388">
        <v>2.5</v>
      </c>
      <c r="Q6388">
        <v>2</v>
      </c>
      <c r="R6388">
        <v>5</v>
      </c>
      <c r="S6388">
        <v>5</v>
      </c>
      <c r="T6388" s="1">
        <v>44802</v>
      </c>
      <c r="U6388" t="str">
        <f t="shared" si="495"/>
        <v>Snyder's of Hanover Pretzel Pieces - Cheddar</v>
      </c>
      <c r="V6388" t="str">
        <f t="shared" si="496"/>
        <v>Food</v>
      </c>
      <c r="W6388" t="s">
        <v>43</v>
      </c>
      <c r="X6388" t="b">
        <f t="shared" si="498"/>
        <v>1</v>
      </c>
      <c r="Y6388">
        <f t="shared" si="497"/>
        <v>2.5</v>
      </c>
      <c r="Z6388" s="2">
        <f t="shared" si="499"/>
        <v>1.6666666666666667</v>
      </c>
      <c r="AA6388" t="s">
        <v>591</v>
      </c>
      <c r="AB6388" t="s">
        <v>614</v>
      </c>
      <c r="AD6388" t="s">
        <v>60</v>
      </c>
      <c r="AE6388" t="s">
        <v>902</v>
      </c>
      <c r="AF6388">
        <v>2022</v>
      </c>
    </row>
    <row r="6389" spans="1:32" x14ac:dyDescent="0.25">
      <c r="A6389" t="s">
        <v>29</v>
      </c>
      <c r="B6389" t="s">
        <v>394</v>
      </c>
      <c r="C6389" t="s">
        <v>395</v>
      </c>
      <c r="D6389" t="s">
        <v>396</v>
      </c>
      <c r="E6389">
        <f>_xlfn.XLOOKUP(Table1[[#This Row],[Location]],'Location analysis'!A:A,'Location analysis'!B:B)</f>
        <v>40.416893999999999</v>
      </c>
      <c r="F6389">
        <f>_xlfn.XLOOKUP(Table1[[#This Row],[Location]],'Location analysis'!A:A,'Location analysis'!C:C)</f>
        <v>-74.420399000000003</v>
      </c>
      <c r="G6389" t="s">
        <v>463</v>
      </c>
      <c r="H6389" t="s">
        <v>34</v>
      </c>
      <c r="I6389">
        <v>15594972290</v>
      </c>
      <c r="J6389" t="s">
        <v>901</v>
      </c>
      <c r="K6389" t="s">
        <v>51</v>
      </c>
      <c r="L6389">
        <v>148</v>
      </c>
      <c r="M6389">
        <v>3</v>
      </c>
      <c r="N6389">
        <v>1</v>
      </c>
      <c r="O6389">
        <v>148</v>
      </c>
      <c r="P6389">
        <v>3</v>
      </c>
      <c r="Q6389">
        <v>1</v>
      </c>
      <c r="R6389">
        <v>3</v>
      </c>
      <c r="S6389">
        <v>3</v>
      </c>
      <c r="T6389" s="1">
        <v>44802</v>
      </c>
      <c r="U6389" t="str">
        <f t="shared" si="495"/>
        <v>Starbucks Refresher - Real Coconut Water</v>
      </c>
      <c r="V6389" t="str">
        <f t="shared" si="496"/>
        <v>Carbonated</v>
      </c>
      <c r="W6389" t="s">
        <v>34</v>
      </c>
      <c r="X6389" t="b">
        <f t="shared" si="498"/>
        <v>1</v>
      </c>
      <c r="Y6389">
        <f t="shared" si="497"/>
        <v>3</v>
      </c>
      <c r="Z6389" s="2">
        <f t="shared" si="499"/>
        <v>2</v>
      </c>
      <c r="AA6389" t="s">
        <v>464</v>
      </c>
      <c r="AB6389" t="s">
        <v>465</v>
      </c>
      <c r="AD6389" t="s">
        <v>60</v>
      </c>
      <c r="AE6389" t="s">
        <v>902</v>
      </c>
      <c r="AF6389">
        <v>2022</v>
      </c>
    </row>
    <row r="6390" spans="1:32" x14ac:dyDescent="0.25">
      <c r="A6390" t="s">
        <v>29</v>
      </c>
      <c r="B6390" t="s">
        <v>394</v>
      </c>
      <c r="C6390" t="s">
        <v>395</v>
      </c>
      <c r="D6390" t="s">
        <v>396</v>
      </c>
      <c r="E6390">
        <f>_xlfn.XLOOKUP(Table1[[#This Row],[Location]],'Location analysis'!A:A,'Location analysis'!B:B)</f>
        <v>40.416893999999999</v>
      </c>
      <c r="F6390">
        <f>_xlfn.XLOOKUP(Table1[[#This Row],[Location]],'Location analysis'!A:A,'Location analysis'!C:C)</f>
        <v>-74.420399000000003</v>
      </c>
      <c r="G6390" t="s">
        <v>885</v>
      </c>
      <c r="H6390" t="s">
        <v>43</v>
      </c>
      <c r="I6390">
        <v>15594976498</v>
      </c>
      <c r="J6390" t="s">
        <v>901</v>
      </c>
      <c r="K6390" t="s">
        <v>51</v>
      </c>
      <c r="L6390">
        <v>122</v>
      </c>
      <c r="M6390">
        <v>2</v>
      </c>
      <c r="N6390">
        <v>1</v>
      </c>
      <c r="O6390">
        <v>122</v>
      </c>
      <c r="P6390">
        <v>2</v>
      </c>
      <c r="Q6390">
        <v>1</v>
      </c>
      <c r="R6390">
        <v>2</v>
      </c>
      <c r="S6390">
        <v>2</v>
      </c>
      <c r="T6390" s="1">
        <v>44802</v>
      </c>
      <c r="U6390" t="str">
        <f t="shared" si="495"/>
        <v>Lindens - Chocolate Chippers</v>
      </c>
      <c r="V6390" t="str">
        <f t="shared" si="496"/>
        <v>Food</v>
      </c>
      <c r="W6390" t="s">
        <v>43</v>
      </c>
      <c r="X6390" t="b">
        <f t="shared" si="498"/>
        <v>1</v>
      </c>
      <c r="Y6390">
        <f t="shared" si="497"/>
        <v>2</v>
      </c>
      <c r="Z6390" s="2">
        <f t="shared" si="499"/>
        <v>1.3333333333333333</v>
      </c>
      <c r="AA6390" t="s">
        <v>886</v>
      </c>
      <c r="AB6390" t="s">
        <v>887</v>
      </c>
      <c r="AD6390" t="s">
        <v>60</v>
      </c>
      <c r="AE6390" t="s">
        <v>902</v>
      </c>
      <c r="AF6390">
        <v>2022</v>
      </c>
    </row>
    <row r="6391" spans="1:32" x14ac:dyDescent="0.25">
      <c r="A6391" t="s">
        <v>29</v>
      </c>
      <c r="B6391" t="s">
        <v>46</v>
      </c>
      <c r="C6391" t="s">
        <v>31</v>
      </c>
      <c r="D6391" t="s">
        <v>47</v>
      </c>
      <c r="E6391">
        <f>_xlfn.XLOOKUP(Table1[[#This Row],[Location]],'Location analysis'!A:A,'Location analysis'!B:B)</f>
        <v>40.423690999999998</v>
      </c>
      <c r="F6391">
        <f>_xlfn.XLOOKUP(Table1[[#This Row],[Location]],'Location analysis'!A:A,'Location analysis'!C:C)</f>
        <v>-74.380831999999998</v>
      </c>
      <c r="G6391" t="s">
        <v>722</v>
      </c>
      <c r="H6391" t="s">
        <v>49</v>
      </c>
      <c r="I6391">
        <v>15595167352</v>
      </c>
      <c r="J6391" t="s">
        <v>901</v>
      </c>
      <c r="K6391" t="s">
        <v>36</v>
      </c>
      <c r="L6391">
        <v>147</v>
      </c>
      <c r="M6391">
        <v>2.5</v>
      </c>
      <c r="N6391">
        <v>1</v>
      </c>
      <c r="O6391">
        <v>147</v>
      </c>
      <c r="P6391">
        <v>2.5</v>
      </c>
      <c r="Q6391">
        <v>1</v>
      </c>
      <c r="R6391">
        <v>2.5</v>
      </c>
      <c r="S6391">
        <v>6</v>
      </c>
      <c r="T6391" s="1">
        <v>44802</v>
      </c>
      <c r="U6391" t="str">
        <f t="shared" si="495"/>
        <v>Snapple Tea - Lemon</v>
      </c>
      <c r="V6391" t="str">
        <f t="shared" si="496"/>
        <v>Non Carbonated</v>
      </c>
      <c r="W6391" t="s">
        <v>49</v>
      </c>
      <c r="X6391" t="b">
        <f t="shared" si="498"/>
        <v>1</v>
      </c>
      <c r="Y6391">
        <f t="shared" si="497"/>
        <v>2.5</v>
      </c>
      <c r="Z6391" s="2">
        <f t="shared" si="499"/>
        <v>1.6666666666666667</v>
      </c>
      <c r="AA6391" t="s">
        <v>330</v>
      </c>
      <c r="AB6391" t="s">
        <v>76</v>
      </c>
      <c r="AD6391" t="s">
        <v>60</v>
      </c>
      <c r="AE6391" t="s">
        <v>902</v>
      </c>
      <c r="AF6391">
        <v>2022</v>
      </c>
    </row>
    <row r="6392" spans="1:32" x14ac:dyDescent="0.25">
      <c r="A6392" t="s">
        <v>29</v>
      </c>
      <c r="B6392" t="s">
        <v>46</v>
      </c>
      <c r="C6392" t="s">
        <v>31</v>
      </c>
      <c r="D6392" t="s">
        <v>47</v>
      </c>
      <c r="E6392">
        <f>_xlfn.XLOOKUP(Table1[[#This Row],[Location]],'Location analysis'!A:A,'Location analysis'!B:B)</f>
        <v>40.423690999999998</v>
      </c>
      <c r="F6392">
        <f>_xlfn.XLOOKUP(Table1[[#This Row],[Location]],'Location analysis'!A:A,'Location analysis'!C:C)</f>
        <v>-74.380831999999998</v>
      </c>
      <c r="G6392" t="s">
        <v>182</v>
      </c>
      <c r="H6392" t="s">
        <v>34</v>
      </c>
      <c r="I6392">
        <v>15595167352</v>
      </c>
      <c r="J6392" t="s">
        <v>901</v>
      </c>
      <c r="K6392" t="s">
        <v>36</v>
      </c>
      <c r="L6392">
        <v>140</v>
      </c>
      <c r="M6392">
        <v>1.5</v>
      </c>
      <c r="N6392">
        <v>1</v>
      </c>
      <c r="O6392">
        <v>140</v>
      </c>
      <c r="P6392">
        <v>1.5</v>
      </c>
      <c r="Q6392">
        <v>1</v>
      </c>
      <c r="R6392">
        <v>1.5</v>
      </c>
      <c r="S6392">
        <v>6</v>
      </c>
      <c r="T6392" s="1">
        <v>44802</v>
      </c>
      <c r="U6392" t="str">
        <f t="shared" si="495"/>
        <v>Coca Cola - Zero Sugar</v>
      </c>
      <c r="V6392" t="str">
        <f t="shared" si="496"/>
        <v>Carbonated</v>
      </c>
      <c r="W6392" t="s">
        <v>34</v>
      </c>
      <c r="X6392" t="b">
        <f t="shared" si="498"/>
        <v>1</v>
      </c>
      <c r="Y6392">
        <f t="shared" si="497"/>
        <v>1.5</v>
      </c>
      <c r="Z6392" s="2">
        <f t="shared" si="499"/>
        <v>1</v>
      </c>
      <c r="AA6392" t="s">
        <v>183</v>
      </c>
      <c r="AB6392" t="s">
        <v>184</v>
      </c>
      <c r="AD6392" t="s">
        <v>60</v>
      </c>
      <c r="AE6392" t="s">
        <v>902</v>
      </c>
      <c r="AF6392">
        <v>2022</v>
      </c>
    </row>
    <row r="6393" spans="1:32" x14ac:dyDescent="0.25">
      <c r="A6393" t="s">
        <v>29</v>
      </c>
      <c r="B6393" t="s">
        <v>46</v>
      </c>
      <c r="C6393" t="s">
        <v>31</v>
      </c>
      <c r="D6393" t="s">
        <v>47</v>
      </c>
      <c r="E6393">
        <f>_xlfn.XLOOKUP(Table1[[#This Row],[Location]],'Location analysis'!A:A,'Location analysis'!B:B)</f>
        <v>40.423690999999998</v>
      </c>
      <c r="F6393">
        <f>_xlfn.XLOOKUP(Table1[[#This Row],[Location]],'Location analysis'!A:A,'Location analysis'!C:C)</f>
        <v>-74.380831999999998</v>
      </c>
      <c r="G6393" t="s">
        <v>81</v>
      </c>
      <c r="H6393" t="s">
        <v>43</v>
      </c>
      <c r="I6393">
        <v>15595167352</v>
      </c>
      <c r="J6393" t="s">
        <v>901</v>
      </c>
      <c r="K6393" t="s">
        <v>36</v>
      </c>
      <c r="L6393">
        <v>130</v>
      </c>
      <c r="M6393">
        <v>2</v>
      </c>
      <c r="N6393">
        <v>1</v>
      </c>
      <c r="O6393">
        <v>130</v>
      </c>
      <c r="P6393">
        <v>2</v>
      </c>
      <c r="Q6393">
        <v>1</v>
      </c>
      <c r="R6393">
        <v>2</v>
      </c>
      <c r="S6393">
        <v>6</v>
      </c>
      <c r="T6393" s="1">
        <v>44802</v>
      </c>
      <c r="U6393" t="str">
        <f t="shared" si="495"/>
        <v>KitKat - Crisp Wafers</v>
      </c>
      <c r="V6393" t="str">
        <f t="shared" si="496"/>
        <v>Food</v>
      </c>
      <c r="W6393" t="s">
        <v>43</v>
      </c>
      <c r="X6393" t="b">
        <f t="shared" si="498"/>
        <v>1</v>
      </c>
      <c r="Y6393">
        <f t="shared" si="497"/>
        <v>2</v>
      </c>
      <c r="Z6393" s="2">
        <f t="shared" si="499"/>
        <v>1.3333333333333333</v>
      </c>
      <c r="AA6393" t="s">
        <v>82</v>
      </c>
      <c r="AB6393" t="s">
        <v>83</v>
      </c>
      <c r="AD6393" t="s">
        <v>60</v>
      </c>
      <c r="AE6393" t="s">
        <v>902</v>
      </c>
      <c r="AF6393">
        <v>2022</v>
      </c>
    </row>
    <row r="6394" spans="1:32" x14ac:dyDescent="0.25">
      <c r="A6394" t="s">
        <v>29</v>
      </c>
      <c r="B6394" t="s">
        <v>46</v>
      </c>
      <c r="C6394" t="s">
        <v>31</v>
      </c>
      <c r="D6394" t="s">
        <v>47</v>
      </c>
      <c r="E6394">
        <f>_xlfn.XLOOKUP(Table1[[#This Row],[Location]],'Location analysis'!A:A,'Location analysis'!B:B)</f>
        <v>40.423690999999998</v>
      </c>
      <c r="F6394">
        <f>_xlfn.XLOOKUP(Table1[[#This Row],[Location]],'Location analysis'!A:A,'Location analysis'!C:C)</f>
        <v>-74.380831999999998</v>
      </c>
      <c r="G6394" t="s">
        <v>81</v>
      </c>
      <c r="H6394" t="s">
        <v>43</v>
      </c>
      <c r="I6394">
        <v>15595370548</v>
      </c>
      <c r="J6394" t="s">
        <v>901</v>
      </c>
      <c r="K6394" t="s">
        <v>36</v>
      </c>
      <c r="L6394">
        <v>130</v>
      </c>
      <c r="M6394">
        <v>2</v>
      </c>
      <c r="N6394">
        <v>1</v>
      </c>
      <c r="O6394">
        <v>130</v>
      </c>
      <c r="P6394">
        <v>2</v>
      </c>
      <c r="Q6394">
        <v>1</v>
      </c>
      <c r="R6394">
        <v>2</v>
      </c>
      <c r="S6394">
        <v>2</v>
      </c>
      <c r="T6394" s="1">
        <v>44802</v>
      </c>
      <c r="U6394" t="str">
        <f t="shared" si="495"/>
        <v>KitKat - Crisp Wafers</v>
      </c>
      <c r="V6394" t="str">
        <f t="shared" si="496"/>
        <v>Food</v>
      </c>
      <c r="W6394" t="s">
        <v>43</v>
      </c>
      <c r="X6394" t="b">
        <f t="shared" si="498"/>
        <v>1</v>
      </c>
      <c r="Y6394">
        <f t="shared" si="497"/>
        <v>2</v>
      </c>
      <c r="Z6394" s="2">
        <f t="shared" si="499"/>
        <v>1.3333333333333333</v>
      </c>
      <c r="AA6394" t="s">
        <v>82</v>
      </c>
      <c r="AB6394" t="s">
        <v>83</v>
      </c>
      <c r="AD6394" t="s">
        <v>60</v>
      </c>
      <c r="AE6394" t="s">
        <v>902</v>
      </c>
      <c r="AF6394">
        <v>2022</v>
      </c>
    </row>
    <row r="6395" spans="1:32" x14ac:dyDescent="0.25">
      <c r="A6395" t="s">
        <v>29</v>
      </c>
      <c r="B6395" t="s">
        <v>46</v>
      </c>
      <c r="C6395" t="s">
        <v>31</v>
      </c>
      <c r="D6395" t="s">
        <v>47</v>
      </c>
      <c r="E6395">
        <f>_xlfn.XLOOKUP(Table1[[#This Row],[Location]],'Location analysis'!A:A,'Location analysis'!B:B)</f>
        <v>40.423690999999998</v>
      </c>
      <c r="F6395">
        <f>_xlfn.XLOOKUP(Table1[[#This Row],[Location]],'Location analysis'!A:A,'Location analysis'!C:C)</f>
        <v>-74.380831999999998</v>
      </c>
      <c r="G6395" t="s">
        <v>81</v>
      </c>
      <c r="H6395" t="s">
        <v>43</v>
      </c>
      <c r="I6395">
        <v>15595531294</v>
      </c>
      <c r="J6395" t="s">
        <v>901</v>
      </c>
      <c r="K6395" t="s">
        <v>36</v>
      </c>
      <c r="L6395">
        <v>130</v>
      </c>
      <c r="M6395">
        <v>2</v>
      </c>
      <c r="N6395">
        <v>2</v>
      </c>
      <c r="O6395">
        <v>130</v>
      </c>
      <c r="P6395">
        <v>2</v>
      </c>
      <c r="Q6395">
        <v>2</v>
      </c>
      <c r="R6395">
        <v>4</v>
      </c>
      <c r="S6395">
        <v>4</v>
      </c>
      <c r="T6395" s="1">
        <v>44802</v>
      </c>
      <c r="U6395" t="str">
        <f t="shared" si="495"/>
        <v>KitKat - Crisp Wafers</v>
      </c>
      <c r="V6395" t="str">
        <f t="shared" si="496"/>
        <v>Food</v>
      </c>
      <c r="W6395" t="s">
        <v>43</v>
      </c>
      <c r="X6395" t="b">
        <f t="shared" si="498"/>
        <v>1</v>
      </c>
      <c r="Y6395">
        <f t="shared" si="497"/>
        <v>2</v>
      </c>
      <c r="Z6395" s="2">
        <f t="shared" si="499"/>
        <v>1.3333333333333333</v>
      </c>
      <c r="AA6395" t="s">
        <v>82</v>
      </c>
      <c r="AB6395" t="s">
        <v>83</v>
      </c>
      <c r="AD6395" t="s">
        <v>60</v>
      </c>
      <c r="AE6395" t="s">
        <v>902</v>
      </c>
      <c r="AF6395">
        <v>2022</v>
      </c>
    </row>
    <row r="6396" spans="1:32" x14ac:dyDescent="0.25">
      <c r="A6396" t="s">
        <v>29</v>
      </c>
      <c r="B6396" t="s">
        <v>67</v>
      </c>
      <c r="C6396" t="s">
        <v>68</v>
      </c>
      <c r="D6396" t="s">
        <v>69</v>
      </c>
      <c r="E6396">
        <f>_xlfn.XLOOKUP(Table1[[#This Row],[Location]],'Location analysis'!A:A,'Location analysis'!B:B)</f>
        <v>40.435699999999997</v>
      </c>
      <c r="F6396">
        <f>_xlfn.XLOOKUP(Table1[[#This Row],[Location]],'Location analysis'!A:A,'Location analysis'!C:C)</f>
        <v>-74.125200000000007</v>
      </c>
      <c r="G6396" t="s">
        <v>275</v>
      </c>
      <c r="H6396" t="s">
        <v>43</v>
      </c>
      <c r="I6396">
        <v>15596143766</v>
      </c>
      <c r="J6396" t="s">
        <v>905</v>
      </c>
      <c r="K6396" t="s">
        <v>51</v>
      </c>
      <c r="L6396">
        <v>121</v>
      </c>
      <c r="M6396">
        <v>1.5</v>
      </c>
      <c r="N6396">
        <v>1</v>
      </c>
      <c r="O6396">
        <v>121</v>
      </c>
      <c r="P6396">
        <v>1.5</v>
      </c>
      <c r="Q6396">
        <v>1</v>
      </c>
      <c r="R6396">
        <v>1.5</v>
      </c>
      <c r="S6396">
        <v>1.5</v>
      </c>
      <c r="T6396" s="1">
        <v>44803</v>
      </c>
      <c r="U6396" t="str">
        <f t="shared" si="495"/>
        <v>Cheetos Flaming Hot Limon Crunchy</v>
      </c>
      <c r="V6396" t="str">
        <f t="shared" si="496"/>
        <v>Food</v>
      </c>
      <c r="W6396" t="s">
        <v>43</v>
      </c>
      <c r="X6396" t="b">
        <f t="shared" si="498"/>
        <v>1</v>
      </c>
      <c r="Y6396">
        <f t="shared" si="497"/>
        <v>1.5</v>
      </c>
      <c r="Z6396" s="2">
        <f t="shared" si="499"/>
        <v>1</v>
      </c>
      <c r="AA6396" t="s">
        <v>275</v>
      </c>
      <c r="AD6396" t="s">
        <v>91</v>
      </c>
      <c r="AE6396" t="s">
        <v>906</v>
      </c>
      <c r="AF6396">
        <v>2022</v>
      </c>
    </row>
    <row r="6397" spans="1:32" x14ac:dyDescent="0.25">
      <c r="A6397" t="s">
        <v>29</v>
      </c>
      <c r="B6397" t="s">
        <v>67</v>
      </c>
      <c r="C6397" t="s">
        <v>68</v>
      </c>
      <c r="D6397" t="s">
        <v>69</v>
      </c>
      <c r="E6397">
        <f>_xlfn.XLOOKUP(Table1[[#This Row],[Location]],'Location analysis'!A:A,'Location analysis'!B:B)</f>
        <v>40.435699999999997</v>
      </c>
      <c r="F6397">
        <f>_xlfn.XLOOKUP(Table1[[#This Row],[Location]],'Location analysis'!A:A,'Location analysis'!C:C)</f>
        <v>-74.125200000000007</v>
      </c>
      <c r="G6397" t="s">
        <v>414</v>
      </c>
      <c r="H6397" t="s">
        <v>43</v>
      </c>
      <c r="I6397">
        <v>15596144893</v>
      </c>
      <c r="J6397" t="s">
        <v>905</v>
      </c>
      <c r="K6397" t="s">
        <v>51</v>
      </c>
      <c r="L6397">
        <v>110</v>
      </c>
      <c r="M6397">
        <v>1.5</v>
      </c>
      <c r="N6397">
        <v>1</v>
      </c>
      <c r="O6397">
        <v>110</v>
      </c>
      <c r="P6397">
        <v>1.5</v>
      </c>
      <c r="Q6397">
        <v>1</v>
      </c>
      <c r="R6397">
        <v>1.5</v>
      </c>
      <c r="S6397">
        <v>1.5</v>
      </c>
      <c r="T6397" s="1">
        <v>44803</v>
      </c>
      <c r="U6397" t="str">
        <f t="shared" si="495"/>
        <v>Lays - Classic</v>
      </c>
      <c r="V6397" t="str">
        <f t="shared" si="496"/>
        <v>Food</v>
      </c>
      <c r="W6397" t="s">
        <v>43</v>
      </c>
      <c r="X6397" t="b">
        <f t="shared" si="498"/>
        <v>1</v>
      </c>
      <c r="Y6397">
        <f t="shared" si="497"/>
        <v>1.5</v>
      </c>
      <c r="Z6397" s="2">
        <f t="shared" si="499"/>
        <v>1</v>
      </c>
      <c r="AA6397" t="s">
        <v>415</v>
      </c>
      <c r="AB6397" t="s">
        <v>416</v>
      </c>
      <c r="AD6397" t="s">
        <v>91</v>
      </c>
      <c r="AE6397" t="s">
        <v>906</v>
      </c>
      <c r="AF6397">
        <v>2022</v>
      </c>
    </row>
    <row r="6398" spans="1:32" x14ac:dyDescent="0.25">
      <c r="A6398" t="s">
        <v>29</v>
      </c>
      <c r="B6398" t="s">
        <v>62</v>
      </c>
      <c r="C6398" t="s">
        <v>63</v>
      </c>
      <c r="D6398" t="s">
        <v>64</v>
      </c>
      <c r="E6398">
        <f>_xlfn.XLOOKUP(Table1[[#This Row],[Location]],'Location analysis'!A:A,'Location analysis'!B:B)</f>
        <v>40.091900000000003</v>
      </c>
      <c r="F6398">
        <f>_xlfn.XLOOKUP(Table1[[#This Row],[Location]],'Location analysis'!A:A,'Location analysis'!C:C)</f>
        <v>-74.358699999999999</v>
      </c>
      <c r="G6398" t="s">
        <v>885</v>
      </c>
      <c r="H6398" t="s">
        <v>43</v>
      </c>
      <c r="I6398">
        <v>15596158934</v>
      </c>
      <c r="J6398" t="s">
        <v>905</v>
      </c>
      <c r="K6398" t="s">
        <v>36</v>
      </c>
      <c r="L6398">
        <v>121</v>
      </c>
      <c r="M6398">
        <v>2.25</v>
      </c>
      <c r="N6398">
        <v>1</v>
      </c>
      <c r="O6398">
        <v>121</v>
      </c>
      <c r="P6398">
        <v>2.25</v>
      </c>
      <c r="Q6398">
        <v>1</v>
      </c>
      <c r="R6398">
        <v>2.25</v>
      </c>
      <c r="S6398">
        <v>2.25</v>
      </c>
      <c r="T6398" s="1">
        <v>44803</v>
      </c>
      <c r="U6398" t="str">
        <f t="shared" si="495"/>
        <v>Lindens - Chocolate Chippers</v>
      </c>
      <c r="V6398" t="str">
        <f t="shared" si="496"/>
        <v>Food</v>
      </c>
      <c r="W6398" t="s">
        <v>43</v>
      </c>
      <c r="X6398" t="b">
        <f t="shared" si="498"/>
        <v>1</v>
      </c>
      <c r="Y6398">
        <f t="shared" si="497"/>
        <v>2.25</v>
      </c>
      <c r="Z6398" s="2">
        <f t="shared" si="499"/>
        <v>1.5</v>
      </c>
      <c r="AA6398" t="s">
        <v>886</v>
      </c>
      <c r="AB6398" t="s">
        <v>887</v>
      </c>
      <c r="AD6398" t="s">
        <v>91</v>
      </c>
      <c r="AE6398" t="s">
        <v>906</v>
      </c>
      <c r="AF6398">
        <v>2022</v>
      </c>
    </row>
    <row r="6399" spans="1:32" x14ac:dyDescent="0.25">
      <c r="A6399" t="s">
        <v>29</v>
      </c>
      <c r="B6399" t="s">
        <v>394</v>
      </c>
      <c r="C6399" t="s">
        <v>395</v>
      </c>
      <c r="D6399" t="s">
        <v>396</v>
      </c>
      <c r="E6399">
        <f>_xlfn.XLOOKUP(Table1[[#This Row],[Location]],'Location analysis'!A:A,'Location analysis'!B:B)</f>
        <v>40.416893999999999</v>
      </c>
      <c r="F6399">
        <f>_xlfn.XLOOKUP(Table1[[#This Row],[Location]],'Location analysis'!A:A,'Location analysis'!C:C)</f>
        <v>-74.420399000000003</v>
      </c>
      <c r="G6399" t="s">
        <v>182</v>
      </c>
      <c r="H6399" t="s">
        <v>34</v>
      </c>
      <c r="I6399">
        <v>15596571188</v>
      </c>
      <c r="J6399" t="s">
        <v>905</v>
      </c>
      <c r="K6399" t="s">
        <v>51</v>
      </c>
      <c r="L6399">
        <v>141</v>
      </c>
      <c r="M6399">
        <v>2</v>
      </c>
      <c r="N6399">
        <v>1</v>
      </c>
      <c r="O6399">
        <v>141</v>
      </c>
      <c r="P6399">
        <v>2</v>
      </c>
      <c r="Q6399">
        <v>1</v>
      </c>
      <c r="R6399">
        <v>2</v>
      </c>
      <c r="S6399">
        <v>2</v>
      </c>
      <c r="T6399" s="1">
        <v>44803</v>
      </c>
      <c r="U6399" t="str">
        <f t="shared" si="495"/>
        <v>Coca Cola - Zero Sugar</v>
      </c>
      <c r="V6399" t="str">
        <f t="shared" si="496"/>
        <v>Carbonated</v>
      </c>
      <c r="W6399" t="s">
        <v>34</v>
      </c>
      <c r="X6399" t="b">
        <f t="shared" si="498"/>
        <v>1</v>
      </c>
      <c r="Y6399">
        <f t="shared" si="497"/>
        <v>2</v>
      </c>
      <c r="Z6399" s="2">
        <f t="shared" si="499"/>
        <v>1.3333333333333333</v>
      </c>
      <c r="AA6399" t="s">
        <v>183</v>
      </c>
      <c r="AB6399" t="s">
        <v>184</v>
      </c>
      <c r="AD6399" t="s">
        <v>91</v>
      </c>
      <c r="AE6399" t="s">
        <v>906</v>
      </c>
      <c r="AF6399">
        <v>2022</v>
      </c>
    </row>
    <row r="6400" spans="1:32" x14ac:dyDescent="0.25">
      <c r="A6400" t="s">
        <v>29</v>
      </c>
      <c r="B6400" t="s">
        <v>62</v>
      </c>
      <c r="C6400" t="s">
        <v>63</v>
      </c>
      <c r="D6400" t="s">
        <v>64</v>
      </c>
      <c r="E6400">
        <f>_xlfn.XLOOKUP(Table1[[#This Row],[Location]],'Location analysis'!A:A,'Location analysis'!B:B)</f>
        <v>40.091900000000003</v>
      </c>
      <c r="F6400">
        <f>_xlfn.XLOOKUP(Table1[[#This Row],[Location]],'Location analysis'!A:A,'Location analysis'!C:C)</f>
        <v>-74.358699999999999</v>
      </c>
      <c r="G6400" t="s">
        <v>251</v>
      </c>
      <c r="H6400" t="s">
        <v>43</v>
      </c>
      <c r="I6400">
        <v>15596999516</v>
      </c>
      <c r="J6400" t="s">
        <v>905</v>
      </c>
      <c r="K6400" t="s">
        <v>51</v>
      </c>
      <c r="L6400">
        <v>124</v>
      </c>
      <c r="M6400">
        <v>1.5</v>
      </c>
      <c r="N6400">
        <v>1</v>
      </c>
      <c r="O6400">
        <v>124</v>
      </c>
      <c r="P6400">
        <v>1.5</v>
      </c>
      <c r="Q6400">
        <v>1</v>
      </c>
      <c r="R6400">
        <v>1.5</v>
      </c>
      <c r="S6400">
        <v>1.5</v>
      </c>
      <c r="T6400" s="1">
        <v>44803</v>
      </c>
      <c r="U6400" t="str">
        <f t="shared" si="495"/>
        <v>CheezIt - Double Cheese</v>
      </c>
      <c r="V6400" t="str">
        <f t="shared" si="496"/>
        <v>Food</v>
      </c>
      <c r="W6400" t="s">
        <v>43</v>
      </c>
      <c r="X6400" t="b">
        <f t="shared" si="498"/>
        <v>1</v>
      </c>
      <c r="Y6400">
        <f t="shared" si="497"/>
        <v>1.5</v>
      </c>
      <c r="Z6400" s="2">
        <f t="shared" si="499"/>
        <v>1</v>
      </c>
      <c r="AA6400" t="s">
        <v>193</v>
      </c>
      <c r="AB6400" t="s">
        <v>252</v>
      </c>
      <c r="AD6400" t="s">
        <v>91</v>
      </c>
      <c r="AE6400" t="s">
        <v>906</v>
      </c>
      <c r="AF6400">
        <v>2022</v>
      </c>
    </row>
    <row r="6401" spans="1:32" x14ac:dyDescent="0.25">
      <c r="A6401" t="s">
        <v>29</v>
      </c>
      <c r="B6401" t="s">
        <v>62</v>
      </c>
      <c r="C6401" t="s">
        <v>63</v>
      </c>
      <c r="D6401" t="s">
        <v>64</v>
      </c>
      <c r="E6401">
        <f>_xlfn.XLOOKUP(Table1[[#This Row],[Location]],'Location analysis'!A:A,'Location analysis'!B:B)</f>
        <v>40.091900000000003</v>
      </c>
      <c r="F6401">
        <f>_xlfn.XLOOKUP(Table1[[#This Row],[Location]],'Location analysis'!A:A,'Location analysis'!C:C)</f>
        <v>-74.358699999999999</v>
      </c>
      <c r="G6401" t="s">
        <v>225</v>
      </c>
      <c r="H6401" t="s">
        <v>43</v>
      </c>
      <c r="I6401">
        <v>15597002472</v>
      </c>
      <c r="J6401" t="s">
        <v>905</v>
      </c>
      <c r="K6401" t="s">
        <v>51</v>
      </c>
      <c r="L6401">
        <v>112</v>
      </c>
      <c r="M6401">
        <v>1.5</v>
      </c>
      <c r="N6401">
        <v>1</v>
      </c>
      <c r="O6401">
        <v>112</v>
      </c>
      <c r="P6401">
        <v>1.5</v>
      </c>
      <c r="Q6401">
        <v>1</v>
      </c>
      <c r="R6401">
        <v>1.5</v>
      </c>
      <c r="S6401">
        <v>1.5</v>
      </c>
      <c r="T6401" s="1">
        <v>44803</v>
      </c>
      <c r="U6401" t="str">
        <f t="shared" si="495"/>
        <v>SunChips Multigrain - Original</v>
      </c>
      <c r="V6401" t="str">
        <f t="shared" si="496"/>
        <v>Food</v>
      </c>
      <c r="W6401" t="s">
        <v>43</v>
      </c>
      <c r="X6401" t="b">
        <f t="shared" si="498"/>
        <v>1</v>
      </c>
      <c r="Y6401">
        <f t="shared" si="497"/>
        <v>1.5</v>
      </c>
      <c r="Z6401" s="2">
        <f t="shared" si="499"/>
        <v>1</v>
      </c>
      <c r="AA6401" t="s">
        <v>129</v>
      </c>
      <c r="AB6401" t="s">
        <v>150</v>
      </c>
      <c r="AD6401" t="s">
        <v>91</v>
      </c>
      <c r="AE6401" t="s">
        <v>906</v>
      </c>
      <c r="AF6401">
        <v>2022</v>
      </c>
    </row>
    <row r="6402" spans="1:32" x14ac:dyDescent="0.25">
      <c r="A6402" t="s">
        <v>29</v>
      </c>
      <c r="B6402" t="s">
        <v>394</v>
      </c>
      <c r="C6402" t="s">
        <v>395</v>
      </c>
      <c r="D6402" t="s">
        <v>396</v>
      </c>
      <c r="E6402">
        <f>_xlfn.XLOOKUP(Table1[[#This Row],[Location]],'Location analysis'!A:A,'Location analysis'!B:B)</f>
        <v>40.416893999999999</v>
      </c>
      <c r="F6402">
        <f>_xlfn.XLOOKUP(Table1[[#This Row],[Location]],'Location analysis'!A:A,'Location analysis'!C:C)</f>
        <v>-74.420399000000003</v>
      </c>
      <c r="G6402" t="s">
        <v>182</v>
      </c>
      <c r="H6402" t="s">
        <v>34</v>
      </c>
      <c r="I6402">
        <v>15597092382</v>
      </c>
      <c r="J6402" t="s">
        <v>905</v>
      </c>
      <c r="K6402" t="s">
        <v>51</v>
      </c>
      <c r="L6402">
        <v>141</v>
      </c>
      <c r="M6402">
        <v>2</v>
      </c>
      <c r="N6402">
        <v>1</v>
      </c>
      <c r="O6402">
        <v>141</v>
      </c>
      <c r="P6402">
        <v>2</v>
      </c>
      <c r="Q6402">
        <v>1</v>
      </c>
      <c r="R6402">
        <v>2</v>
      </c>
      <c r="S6402">
        <v>2</v>
      </c>
      <c r="T6402" s="1">
        <v>44803</v>
      </c>
      <c r="U6402" t="str">
        <f t="shared" ref="U6402:U6446" si="500">IF(G6402="","Cell is Blank - Dis-regard",G6402)</f>
        <v>Coca Cola - Zero Sugar</v>
      </c>
      <c r="V6402" t="str">
        <f t="shared" ref="V6402:V6446" si="501">IF(H6402="","Cell is Blank - Dis-regard",H6402)</f>
        <v>Carbonated</v>
      </c>
      <c r="W6402" t="s">
        <v>34</v>
      </c>
      <c r="X6402" t="b">
        <f t="shared" si="498"/>
        <v>1</v>
      </c>
      <c r="Y6402">
        <f t="shared" ref="Y6402:Y6446" si="502">IF(X6402="FALSE",M6402,M6402)</f>
        <v>2</v>
      </c>
      <c r="Z6402" s="2">
        <f t="shared" si="499"/>
        <v>1.3333333333333333</v>
      </c>
      <c r="AA6402" t="s">
        <v>183</v>
      </c>
      <c r="AB6402" t="s">
        <v>184</v>
      </c>
      <c r="AD6402" t="s">
        <v>91</v>
      </c>
      <c r="AE6402" t="s">
        <v>906</v>
      </c>
      <c r="AF6402">
        <v>2022</v>
      </c>
    </row>
    <row r="6403" spans="1:32" x14ac:dyDescent="0.25">
      <c r="A6403" t="s">
        <v>29</v>
      </c>
      <c r="B6403" t="s">
        <v>394</v>
      </c>
      <c r="C6403" t="s">
        <v>395</v>
      </c>
      <c r="D6403" t="s">
        <v>396</v>
      </c>
      <c r="E6403">
        <f>_xlfn.XLOOKUP(Table1[[#This Row],[Location]],'Location analysis'!A:A,'Location analysis'!B:B)</f>
        <v>40.416893999999999</v>
      </c>
      <c r="F6403">
        <f>_xlfn.XLOOKUP(Table1[[#This Row],[Location]],'Location analysis'!A:A,'Location analysis'!C:C)</f>
        <v>-74.420399000000003</v>
      </c>
      <c r="G6403" t="s">
        <v>84</v>
      </c>
      <c r="H6403" t="s">
        <v>43</v>
      </c>
      <c r="I6403">
        <v>15597105189</v>
      </c>
      <c r="J6403" t="s">
        <v>905</v>
      </c>
      <c r="K6403" t="s">
        <v>36</v>
      </c>
      <c r="L6403">
        <v>131</v>
      </c>
      <c r="M6403">
        <v>2</v>
      </c>
      <c r="N6403">
        <v>1</v>
      </c>
      <c r="O6403">
        <v>131</v>
      </c>
      <c r="P6403">
        <v>2</v>
      </c>
      <c r="Q6403">
        <v>1</v>
      </c>
      <c r="R6403">
        <v>2</v>
      </c>
      <c r="S6403">
        <v>4.75</v>
      </c>
      <c r="T6403" s="1">
        <v>44803</v>
      </c>
      <c r="U6403" t="str">
        <f t="shared" si="500"/>
        <v>Wonderful Pistachios - Variety</v>
      </c>
      <c r="V6403" t="str">
        <f t="shared" si="501"/>
        <v>Food</v>
      </c>
      <c r="W6403" t="s">
        <v>43</v>
      </c>
      <c r="X6403" t="b">
        <f t="shared" ref="X6403:X6446" si="503">M6403=P6403</f>
        <v>1</v>
      </c>
      <c r="Y6403">
        <f t="shared" si="502"/>
        <v>2</v>
      </c>
      <c r="Z6403" s="2">
        <f t="shared" ref="Z6403:Z6446" si="504">Y6403/1.5</f>
        <v>1.3333333333333333</v>
      </c>
      <c r="AA6403" t="s">
        <v>85</v>
      </c>
      <c r="AB6403" t="s">
        <v>86</v>
      </c>
      <c r="AD6403" t="s">
        <v>91</v>
      </c>
      <c r="AE6403" t="s">
        <v>906</v>
      </c>
      <c r="AF6403">
        <v>2022</v>
      </c>
    </row>
    <row r="6404" spans="1:32" x14ac:dyDescent="0.25">
      <c r="A6404" t="s">
        <v>29</v>
      </c>
      <c r="B6404" t="s">
        <v>394</v>
      </c>
      <c r="C6404" t="s">
        <v>395</v>
      </c>
      <c r="D6404" t="s">
        <v>396</v>
      </c>
      <c r="E6404">
        <f>_xlfn.XLOOKUP(Table1[[#This Row],[Location]],'Location analysis'!A:A,'Location analysis'!B:B)</f>
        <v>40.416893999999999</v>
      </c>
      <c r="F6404">
        <f>_xlfn.XLOOKUP(Table1[[#This Row],[Location]],'Location analysis'!A:A,'Location analysis'!C:C)</f>
        <v>-74.420399000000003</v>
      </c>
      <c r="G6404" t="s">
        <v>570</v>
      </c>
      <c r="H6404" t="s">
        <v>97</v>
      </c>
      <c r="I6404">
        <v>15597105189</v>
      </c>
      <c r="J6404" t="s">
        <v>905</v>
      </c>
      <c r="K6404" t="s">
        <v>36</v>
      </c>
      <c r="L6404">
        <v>147</v>
      </c>
      <c r="M6404">
        <v>2.75</v>
      </c>
      <c r="N6404">
        <v>1</v>
      </c>
      <c r="O6404">
        <v>147</v>
      </c>
      <c r="P6404">
        <v>2.75</v>
      </c>
      <c r="Q6404">
        <v>1</v>
      </c>
      <c r="R6404">
        <v>2.75</v>
      </c>
      <c r="S6404">
        <v>4.75</v>
      </c>
      <c r="T6404" s="1">
        <v>44803</v>
      </c>
      <c r="U6404" t="str">
        <f t="shared" si="500"/>
        <v>BodyArmor LYTE - Strawberry Lemonade</v>
      </c>
      <c r="V6404" t="str">
        <f t="shared" si="501"/>
        <v>Water</v>
      </c>
      <c r="W6404" t="s">
        <v>97</v>
      </c>
      <c r="X6404" t="b">
        <f t="shared" si="503"/>
        <v>1</v>
      </c>
      <c r="Y6404">
        <f t="shared" si="502"/>
        <v>2.75</v>
      </c>
      <c r="Z6404" s="2">
        <f t="shared" si="504"/>
        <v>1.8333333333333333</v>
      </c>
      <c r="AA6404" t="s">
        <v>571</v>
      </c>
      <c r="AB6404" t="s">
        <v>572</v>
      </c>
      <c r="AD6404" t="s">
        <v>91</v>
      </c>
      <c r="AE6404" t="s">
        <v>906</v>
      </c>
      <c r="AF6404">
        <v>2022</v>
      </c>
    </row>
    <row r="6405" spans="1:32" x14ac:dyDescent="0.25">
      <c r="A6405" t="s">
        <v>29</v>
      </c>
      <c r="B6405" t="s">
        <v>394</v>
      </c>
      <c r="C6405" t="s">
        <v>395</v>
      </c>
      <c r="D6405" t="s">
        <v>396</v>
      </c>
      <c r="E6405">
        <f>_xlfn.XLOOKUP(Table1[[#This Row],[Location]],'Location analysis'!A:A,'Location analysis'!B:B)</f>
        <v>40.416893999999999</v>
      </c>
      <c r="F6405">
        <f>_xlfn.XLOOKUP(Table1[[#This Row],[Location]],'Location analysis'!A:A,'Location analysis'!C:C)</f>
        <v>-74.420399000000003</v>
      </c>
      <c r="G6405" t="s">
        <v>84</v>
      </c>
      <c r="H6405" t="s">
        <v>43</v>
      </c>
      <c r="I6405">
        <v>15597113737</v>
      </c>
      <c r="J6405" t="s">
        <v>905</v>
      </c>
      <c r="K6405" t="s">
        <v>36</v>
      </c>
      <c r="L6405">
        <v>131</v>
      </c>
      <c r="M6405">
        <v>2</v>
      </c>
      <c r="N6405">
        <v>1</v>
      </c>
      <c r="O6405">
        <v>131</v>
      </c>
      <c r="P6405">
        <v>2</v>
      </c>
      <c r="Q6405">
        <v>1</v>
      </c>
      <c r="R6405">
        <v>2</v>
      </c>
      <c r="S6405">
        <v>2</v>
      </c>
      <c r="T6405" s="1">
        <v>44803</v>
      </c>
      <c r="U6405" t="str">
        <f t="shared" si="500"/>
        <v>Wonderful Pistachios - Variety</v>
      </c>
      <c r="V6405" t="str">
        <f t="shared" si="501"/>
        <v>Food</v>
      </c>
      <c r="W6405" t="s">
        <v>43</v>
      </c>
      <c r="X6405" t="b">
        <f t="shared" si="503"/>
        <v>1</v>
      </c>
      <c r="Y6405">
        <f t="shared" si="502"/>
        <v>2</v>
      </c>
      <c r="Z6405" s="2">
        <f t="shared" si="504"/>
        <v>1.3333333333333333</v>
      </c>
      <c r="AA6405" t="s">
        <v>85</v>
      </c>
      <c r="AB6405" t="s">
        <v>86</v>
      </c>
      <c r="AD6405" t="s">
        <v>91</v>
      </c>
      <c r="AE6405" t="s">
        <v>906</v>
      </c>
      <c r="AF6405">
        <v>2022</v>
      </c>
    </row>
    <row r="6406" spans="1:32" x14ac:dyDescent="0.25">
      <c r="A6406" t="s">
        <v>29</v>
      </c>
      <c r="B6406" t="s">
        <v>394</v>
      </c>
      <c r="C6406" t="s">
        <v>395</v>
      </c>
      <c r="D6406" t="s">
        <v>396</v>
      </c>
      <c r="E6406">
        <f>_xlfn.XLOOKUP(Table1[[#This Row],[Location]],'Location analysis'!A:A,'Location analysis'!B:B)</f>
        <v>40.416893999999999</v>
      </c>
      <c r="F6406">
        <f>_xlfn.XLOOKUP(Table1[[#This Row],[Location]],'Location analysis'!A:A,'Location analysis'!C:C)</f>
        <v>-74.420399000000003</v>
      </c>
      <c r="G6406" t="s">
        <v>84</v>
      </c>
      <c r="H6406" t="s">
        <v>43</v>
      </c>
      <c r="I6406">
        <v>15597188080</v>
      </c>
      <c r="J6406" t="s">
        <v>905</v>
      </c>
      <c r="K6406" t="s">
        <v>51</v>
      </c>
      <c r="L6406">
        <v>131</v>
      </c>
      <c r="M6406">
        <v>2</v>
      </c>
      <c r="N6406">
        <v>1</v>
      </c>
      <c r="O6406">
        <v>131</v>
      </c>
      <c r="P6406">
        <v>2</v>
      </c>
      <c r="Q6406">
        <v>1</v>
      </c>
      <c r="R6406">
        <v>2</v>
      </c>
      <c r="S6406">
        <v>2</v>
      </c>
      <c r="T6406" s="1">
        <v>44803</v>
      </c>
      <c r="U6406" t="str">
        <f t="shared" si="500"/>
        <v>Wonderful Pistachios - Variety</v>
      </c>
      <c r="V6406" t="str">
        <f t="shared" si="501"/>
        <v>Food</v>
      </c>
      <c r="W6406" t="s">
        <v>43</v>
      </c>
      <c r="X6406" t="b">
        <f t="shared" si="503"/>
        <v>1</v>
      </c>
      <c r="Y6406">
        <f t="shared" si="502"/>
        <v>2</v>
      </c>
      <c r="Z6406" s="2">
        <f t="shared" si="504"/>
        <v>1.3333333333333333</v>
      </c>
      <c r="AA6406" t="s">
        <v>85</v>
      </c>
      <c r="AB6406" t="s">
        <v>86</v>
      </c>
      <c r="AD6406" t="s">
        <v>91</v>
      </c>
      <c r="AE6406" t="s">
        <v>906</v>
      </c>
      <c r="AF6406">
        <v>2022</v>
      </c>
    </row>
    <row r="6407" spans="1:32" x14ac:dyDescent="0.25">
      <c r="A6407" t="s">
        <v>29</v>
      </c>
      <c r="B6407" t="s">
        <v>394</v>
      </c>
      <c r="C6407" t="s">
        <v>395</v>
      </c>
      <c r="D6407" t="s">
        <v>396</v>
      </c>
      <c r="E6407">
        <f>_xlfn.XLOOKUP(Table1[[#This Row],[Location]],'Location analysis'!A:A,'Location analysis'!B:B)</f>
        <v>40.416893999999999</v>
      </c>
      <c r="F6407">
        <f>_xlfn.XLOOKUP(Table1[[#This Row],[Location]],'Location analysis'!A:A,'Location analysis'!C:C)</f>
        <v>-74.420399000000003</v>
      </c>
      <c r="G6407" t="s">
        <v>84</v>
      </c>
      <c r="H6407" t="s">
        <v>43</v>
      </c>
      <c r="I6407">
        <v>15597264601</v>
      </c>
      <c r="J6407" t="s">
        <v>905</v>
      </c>
      <c r="K6407" t="s">
        <v>51</v>
      </c>
      <c r="L6407">
        <v>131</v>
      </c>
      <c r="M6407">
        <v>2</v>
      </c>
      <c r="N6407">
        <v>1</v>
      </c>
      <c r="O6407">
        <v>131</v>
      </c>
      <c r="P6407">
        <v>2</v>
      </c>
      <c r="Q6407">
        <v>1</v>
      </c>
      <c r="R6407">
        <v>2</v>
      </c>
      <c r="S6407">
        <v>2</v>
      </c>
      <c r="T6407" s="1">
        <v>44803</v>
      </c>
      <c r="U6407" t="str">
        <f t="shared" si="500"/>
        <v>Wonderful Pistachios - Variety</v>
      </c>
      <c r="V6407" t="str">
        <f t="shared" si="501"/>
        <v>Food</v>
      </c>
      <c r="W6407" t="s">
        <v>43</v>
      </c>
      <c r="X6407" t="b">
        <f t="shared" si="503"/>
        <v>1</v>
      </c>
      <c r="Y6407">
        <f t="shared" si="502"/>
        <v>2</v>
      </c>
      <c r="Z6407" s="2">
        <f t="shared" si="504"/>
        <v>1.3333333333333333</v>
      </c>
      <c r="AA6407" t="s">
        <v>85</v>
      </c>
      <c r="AB6407" t="s">
        <v>86</v>
      </c>
      <c r="AD6407" t="s">
        <v>91</v>
      </c>
      <c r="AE6407" t="s">
        <v>906</v>
      </c>
      <c r="AF6407">
        <v>2022</v>
      </c>
    </row>
    <row r="6408" spans="1:32" x14ac:dyDescent="0.25">
      <c r="A6408" t="s">
        <v>29</v>
      </c>
      <c r="B6408" t="s">
        <v>46</v>
      </c>
      <c r="C6408" t="s">
        <v>31</v>
      </c>
      <c r="D6408" t="s">
        <v>47</v>
      </c>
      <c r="E6408">
        <f>_xlfn.XLOOKUP(Table1[[#This Row],[Location]],'Location analysis'!A:A,'Location analysis'!B:B)</f>
        <v>40.423690999999998</v>
      </c>
      <c r="F6408">
        <f>_xlfn.XLOOKUP(Table1[[#This Row],[Location]],'Location analysis'!A:A,'Location analysis'!C:C)</f>
        <v>-74.380831999999998</v>
      </c>
      <c r="G6408" t="s">
        <v>722</v>
      </c>
      <c r="H6408" t="s">
        <v>49</v>
      </c>
      <c r="I6408">
        <v>15597290849</v>
      </c>
      <c r="J6408" t="s">
        <v>905</v>
      </c>
      <c r="K6408" t="s">
        <v>36</v>
      </c>
      <c r="L6408">
        <v>147</v>
      </c>
      <c r="M6408">
        <v>2.5</v>
      </c>
      <c r="N6408">
        <v>1</v>
      </c>
      <c r="O6408">
        <v>147</v>
      </c>
      <c r="P6408">
        <v>2.5</v>
      </c>
      <c r="Q6408">
        <v>1</v>
      </c>
      <c r="R6408">
        <v>2.5</v>
      </c>
      <c r="S6408">
        <v>2.5</v>
      </c>
      <c r="T6408" s="1">
        <v>44803</v>
      </c>
      <c r="U6408" t="str">
        <f t="shared" si="500"/>
        <v>Snapple Tea - Lemon</v>
      </c>
      <c r="V6408" t="str">
        <f t="shared" si="501"/>
        <v>Non Carbonated</v>
      </c>
      <c r="W6408" t="s">
        <v>49</v>
      </c>
      <c r="X6408" t="b">
        <f t="shared" si="503"/>
        <v>1</v>
      </c>
      <c r="Y6408">
        <f t="shared" si="502"/>
        <v>2.5</v>
      </c>
      <c r="Z6408" s="2">
        <f t="shared" si="504"/>
        <v>1.6666666666666667</v>
      </c>
      <c r="AA6408" t="s">
        <v>330</v>
      </c>
      <c r="AB6408" t="s">
        <v>76</v>
      </c>
      <c r="AD6408" t="s">
        <v>91</v>
      </c>
      <c r="AE6408" t="s">
        <v>906</v>
      </c>
      <c r="AF6408">
        <v>2022</v>
      </c>
    </row>
    <row r="6409" spans="1:32" x14ac:dyDescent="0.25">
      <c r="A6409" t="s">
        <v>29</v>
      </c>
      <c r="B6409" t="s">
        <v>30</v>
      </c>
      <c r="C6409" t="s">
        <v>31</v>
      </c>
      <c r="D6409" t="s">
        <v>32</v>
      </c>
      <c r="E6409">
        <f>_xlfn.XLOOKUP(Table1[[#This Row],[Location]],'Location analysis'!A:A,'Location analysis'!B:B)</f>
        <v>40.423690999999998</v>
      </c>
      <c r="F6409">
        <f>_xlfn.XLOOKUP(Table1[[#This Row],[Location]],'Location analysis'!A:A,'Location analysis'!C:C)</f>
        <v>-74.380831999999998</v>
      </c>
      <c r="G6409" t="s">
        <v>628</v>
      </c>
      <c r="H6409" t="s">
        <v>43</v>
      </c>
      <c r="I6409">
        <v>15597776226</v>
      </c>
      <c r="J6409" t="s">
        <v>905</v>
      </c>
      <c r="K6409" t="s">
        <v>51</v>
      </c>
      <c r="L6409">
        <v>112</v>
      </c>
      <c r="M6409">
        <v>1.5</v>
      </c>
      <c r="N6409">
        <v>1</v>
      </c>
      <c r="O6409">
        <v>112</v>
      </c>
      <c r="P6409">
        <v>1.5</v>
      </c>
      <c r="Q6409">
        <v>1</v>
      </c>
      <c r="R6409">
        <v>1.5</v>
      </c>
      <c r="S6409">
        <v>1.5</v>
      </c>
      <c r="T6409" s="1">
        <v>44803</v>
      </c>
      <c r="U6409" t="str">
        <f t="shared" si="500"/>
        <v>Pop Corners - Sweet &amp; Salty Kettle</v>
      </c>
      <c r="V6409" t="str">
        <f t="shared" si="501"/>
        <v>Food</v>
      </c>
      <c r="W6409" t="s">
        <v>43</v>
      </c>
      <c r="X6409" t="b">
        <f t="shared" si="503"/>
        <v>1</v>
      </c>
      <c r="Y6409">
        <f t="shared" si="502"/>
        <v>1.5</v>
      </c>
      <c r="Z6409" s="2">
        <f t="shared" si="504"/>
        <v>1</v>
      </c>
      <c r="AA6409" t="s">
        <v>509</v>
      </c>
      <c r="AB6409" t="s">
        <v>629</v>
      </c>
      <c r="AD6409" t="s">
        <v>91</v>
      </c>
      <c r="AE6409" t="s">
        <v>906</v>
      </c>
      <c r="AF6409">
        <v>2022</v>
      </c>
    </row>
    <row r="6410" spans="1:32" x14ac:dyDescent="0.25">
      <c r="A6410" t="s">
        <v>29</v>
      </c>
      <c r="B6410" t="s">
        <v>30</v>
      </c>
      <c r="C6410" t="s">
        <v>31</v>
      </c>
      <c r="D6410" t="s">
        <v>32</v>
      </c>
      <c r="E6410">
        <f>_xlfn.XLOOKUP(Table1[[#This Row],[Location]],'Location analysis'!A:A,'Location analysis'!B:B)</f>
        <v>40.423690999999998</v>
      </c>
      <c r="F6410">
        <f>_xlfn.XLOOKUP(Table1[[#This Row],[Location]],'Location analysis'!A:A,'Location analysis'!C:C)</f>
        <v>-74.380831999999998</v>
      </c>
      <c r="G6410" t="s">
        <v>628</v>
      </c>
      <c r="H6410" t="s">
        <v>43</v>
      </c>
      <c r="I6410">
        <v>15597784875</v>
      </c>
      <c r="J6410" t="s">
        <v>905</v>
      </c>
      <c r="K6410" t="s">
        <v>51</v>
      </c>
      <c r="L6410">
        <v>112</v>
      </c>
      <c r="M6410">
        <v>1.5</v>
      </c>
      <c r="N6410">
        <v>1</v>
      </c>
      <c r="O6410">
        <v>112</v>
      </c>
      <c r="P6410">
        <v>1.5</v>
      </c>
      <c r="Q6410">
        <v>1</v>
      </c>
      <c r="R6410">
        <v>1.5</v>
      </c>
      <c r="S6410">
        <v>1.5</v>
      </c>
      <c r="T6410" s="1">
        <v>44803</v>
      </c>
      <c r="U6410" t="str">
        <f t="shared" si="500"/>
        <v>Pop Corners - Sweet &amp; Salty Kettle</v>
      </c>
      <c r="V6410" t="str">
        <f t="shared" si="501"/>
        <v>Food</v>
      </c>
      <c r="W6410" t="s">
        <v>43</v>
      </c>
      <c r="X6410" t="b">
        <f t="shared" si="503"/>
        <v>1</v>
      </c>
      <c r="Y6410">
        <f t="shared" si="502"/>
        <v>1.5</v>
      </c>
      <c r="Z6410" s="2">
        <f t="shared" si="504"/>
        <v>1</v>
      </c>
      <c r="AA6410" t="s">
        <v>509</v>
      </c>
      <c r="AB6410" t="s">
        <v>629</v>
      </c>
      <c r="AD6410" t="s">
        <v>91</v>
      </c>
      <c r="AE6410" t="s">
        <v>906</v>
      </c>
      <c r="AF6410">
        <v>2022</v>
      </c>
    </row>
    <row r="6411" spans="1:32" x14ac:dyDescent="0.25">
      <c r="A6411" t="s">
        <v>29</v>
      </c>
      <c r="B6411" t="s">
        <v>62</v>
      </c>
      <c r="C6411" t="s">
        <v>63</v>
      </c>
      <c r="D6411" t="s">
        <v>64</v>
      </c>
      <c r="E6411">
        <f>_xlfn.XLOOKUP(Table1[[#This Row],[Location]],'Location analysis'!A:A,'Location analysis'!B:B)</f>
        <v>40.091900000000003</v>
      </c>
      <c r="F6411">
        <f>_xlfn.XLOOKUP(Table1[[#This Row],[Location]],'Location analysis'!A:A,'Location analysis'!C:C)</f>
        <v>-74.358699999999999</v>
      </c>
      <c r="G6411" t="s">
        <v>56</v>
      </c>
      <c r="H6411" t="s">
        <v>43</v>
      </c>
      <c r="I6411">
        <v>15598153628</v>
      </c>
      <c r="J6411" t="s">
        <v>905</v>
      </c>
      <c r="K6411" t="s">
        <v>36</v>
      </c>
      <c r="L6411">
        <v>113</v>
      </c>
      <c r="M6411">
        <v>1.5</v>
      </c>
      <c r="N6411">
        <v>1</v>
      </c>
      <c r="O6411">
        <v>113</v>
      </c>
      <c r="P6411">
        <v>1.5</v>
      </c>
      <c r="Q6411">
        <v>1</v>
      </c>
      <c r="R6411">
        <v>1.5</v>
      </c>
      <c r="S6411">
        <v>1.5</v>
      </c>
      <c r="T6411" s="1">
        <v>44803</v>
      </c>
      <c r="U6411" t="str">
        <f t="shared" si="500"/>
        <v>Miss Vickie's Potato Chip - Sea Salt &amp; Vinega</v>
      </c>
      <c r="V6411" t="str">
        <f t="shared" si="501"/>
        <v>Food</v>
      </c>
      <c r="W6411" t="s">
        <v>43</v>
      </c>
      <c r="X6411" t="b">
        <f t="shared" si="503"/>
        <v>1</v>
      </c>
      <c r="Y6411">
        <f t="shared" si="502"/>
        <v>1.5</v>
      </c>
      <c r="Z6411" s="2">
        <f t="shared" si="504"/>
        <v>1</v>
      </c>
      <c r="AA6411" t="s">
        <v>58</v>
      </c>
      <c r="AB6411" t="s">
        <v>59</v>
      </c>
      <c r="AD6411" t="s">
        <v>91</v>
      </c>
      <c r="AE6411" t="s">
        <v>906</v>
      </c>
      <c r="AF6411">
        <v>2022</v>
      </c>
    </row>
    <row r="6412" spans="1:32" x14ac:dyDescent="0.25">
      <c r="A6412" t="s">
        <v>29</v>
      </c>
      <c r="B6412" t="s">
        <v>67</v>
      </c>
      <c r="C6412" t="s">
        <v>68</v>
      </c>
      <c r="D6412" t="s">
        <v>69</v>
      </c>
      <c r="E6412">
        <f>_xlfn.XLOOKUP(Table1[[#This Row],[Location]],'Location analysis'!A:A,'Location analysis'!B:B)</f>
        <v>40.435699999999997</v>
      </c>
      <c r="F6412">
        <f>_xlfn.XLOOKUP(Table1[[#This Row],[Location]],'Location analysis'!A:A,'Location analysis'!C:C)</f>
        <v>-74.125200000000007</v>
      </c>
      <c r="G6412" t="s">
        <v>264</v>
      </c>
      <c r="H6412" t="s">
        <v>43</v>
      </c>
      <c r="I6412">
        <v>15598163649</v>
      </c>
      <c r="J6412" t="s">
        <v>905</v>
      </c>
      <c r="K6412" t="s">
        <v>51</v>
      </c>
      <c r="L6412">
        <v>123</v>
      </c>
      <c r="M6412">
        <v>1.5</v>
      </c>
      <c r="N6412">
        <v>1</v>
      </c>
      <c r="O6412">
        <v>123</v>
      </c>
      <c r="P6412">
        <v>1.5</v>
      </c>
      <c r="Q6412">
        <v>1</v>
      </c>
      <c r="R6412">
        <v>1.5</v>
      </c>
      <c r="S6412">
        <v>1.5</v>
      </c>
      <c r="T6412" s="1">
        <v>44803</v>
      </c>
      <c r="U6412" t="str">
        <f t="shared" si="500"/>
        <v>Funyuns - Flaming Hot</v>
      </c>
      <c r="V6412" t="str">
        <f t="shared" si="501"/>
        <v>Food</v>
      </c>
      <c r="W6412" t="s">
        <v>43</v>
      </c>
      <c r="X6412" t="b">
        <f t="shared" si="503"/>
        <v>1</v>
      </c>
      <c r="Y6412">
        <f t="shared" si="502"/>
        <v>1.5</v>
      </c>
      <c r="Z6412" s="2">
        <f t="shared" si="504"/>
        <v>1</v>
      </c>
      <c r="AA6412" t="s">
        <v>265</v>
      </c>
      <c r="AB6412" t="s">
        <v>122</v>
      </c>
      <c r="AD6412" t="s">
        <v>91</v>
      </c>
      <c r="AE6412" t="s">
        <v>906</v>
      </c>
      <c r="AF6412">
        <v>2022</v>
      </c>
    </row>
    <row r="6413" spans="1:32" x14ac:dyDescent="0.25">
      <c r="A6413" t="s">
        <v>29</v>
      </c>
      <c r="B6413" t="s">
        <v>67</v>
      </c>
      <c r="C6413" t="s">
        <v>68</v>
      </c>
      <c r="D6413" t="s">
        <v>69</v>
      </c>
      <c r="E6413">
        <f>_xlfn.XLOOKUP(Table1[[#This Row],[Location]],'Location analysis'!A:A,'Location analysis'!B:B)</f>
        <v>40.435699999999997</v>
      </c>
      <c r="F6413">
        <f>_xlfn.XLOOKUP(Table1[[#This Row],[Location]],'Location analysis'!A:A,'Location analysis'!C:C)</f>
        <v>-74.125200000000007</v>
      </c>
      <c r="G6413" t="s">
        <v>364</v>
      </c>
      <c r="H6413" t="s">
        <v>43</v>
      </c>
      <c r="I6413">
        <v>15598168329</v>
      </c>
      <c r="J6413" t="s">
        <v>905</v>
      </c>
      <c r="K6413" t="s">
        <v>51</v>
      </c>
      <c r="L6413">
        <v>114</v>
      </c>
      <c r="M6413">
        <v>1.5</v>
      </c>
      <c r="N6413">
        <v>1</v>
      </c>
      <c r="O6413">
        <v>114</v>
      </c>
      <c r="P6413">
        <v>1.5</v>
      </c>
      <c r="Q6413">
        <v>1</v>
      </c>
      <c r="R6413">
        <v>1.5</v>
      </c>
      <c r="S6413">
        <v>1.5</v>
      </c>
      <c r="T6413" s="1">
        <v>44803</v>
      </c>
      <c r="U6413" t="str">
        <f t="shared" si="500"/>
        <v>Cheetos Baked - Crunchy Cheese</v>
      </c>
      <c r="V6413" t="str">
        <f t="shared" si="501"/>
        <v>Food</v>
      </c>
      <c r="W6413" t="s">
        <v>43</v>
      </c>
      <c r="X6413" t="b">
        <f t="shared" si="503"/>
        <v>1</v>
      </c>
      <c r="Y6413">
        <f t="shared" si="502"/>
        <v>1.5</v>
      </c>
      <c r="Z6413" s="2">
        <f t="shared" si="504"/>
        <v>1</v>
      </c>
      <c r="AA6413" t="s">
        <v>121</v>
      </c>
      <c r="AB6413" t="s">
        <v>365</v>
      </c>
      <c r="AD6413" t="s">
        <v>91</v>
      </c>
      <c r="AE6413" t="s">
        <v>906</v>
      </c>
      <c r="AF6413">
        <v>2022</v>
      </c>
    </row>
    <row r="6414" spans="1:32" x14ac:dyDescent="0.25">
      <c r="A6414" t="s">
        <v>29</v>
      </c>
      <c r="B6414" t="s">
        <v>67</v>
      </c>
      <c r="C6414" t="s">
        <v>68</v>
      </c>
      <c r="D6414" t="s">
        <v>69</v>
      </c>
      <c r="E6414">
        <f>_xlfn.XLOOKUP(Table1[[#This Row],[Location]],'Location analysis'!A:A,'Location analysis'!B:B)</f>
        <v>40.435699999999997</v>
      </c>
      <c r="F6414">
        <f>_xlfn.XLOOKUP(Table1[[#This Row],[Location]],'Location analysis'!A:A,'Location analysis'!C:C)</f>
        <v>-74.125200000000007</v>
      </c>
      <c r="G6414" t="s">
        <v>275</v>
      </c>
      <c r="H6414" t="s">
        <v>43</v>
      </c>
      <c r="I6414">
        <v>15598170784</v>
      </c>
      <c r="J6414" t="s">
        <v>905</v>
      </c>
      <c r="K6414" t="s">
        <v>51</v>
      </c>
      <c r="L6414">
        <v>121</v>
      </c>
      <c r="M6414">
        <v>1.5</v>
      </c>
      <c r="N6414">
        <v>1</v>
      </c>
      <c r="O6414">
        <v>121</v>
      </c>
      <c r="P6414">
        <v>1.5</v>
      </c>
      <c r="Q6414">
        <v>1</v>
      </c>
      <c r="R6414">
        <v>1.5</v>
      </c>
      <c r="S6414">
        <v>1.5</v>
      </c>
      <c r="T6414" s="1">
        <v>44803</v>
      </c>
      <c r="U6414" t="str">
        <f t="shared" si="500"/>
        <v>Cheetos Flaming Hot Limon Crunchy</v>
      </c>
      <c r="V6414" t="str">
        <f t="shared" si="501"/>
        <v>Food</v>
      </c>
      <c r="W6414" t="s">
        <v>43</v>
      </c>
      <c r="X6414" t="b">
        <f t="shared" si="503"/>
        <v>1</v>
      </c>
      <c r="Y6414">
        <f t="shared" si="502"/>
        <v>1.5</v>
      </c>
      <c r="Z6414" s="2">
        <f t="shared" si="504"/>
        <v>1</v>
      </c>
      <c r="AA6414" t="s">
        <v>275</v>
      </c>
      <c r="AD6414" t="s">
        <v>91</v>
      </c>
      <c r="AE6414" t="s">
        <v>906</v>
      </c>
      <c r="AF6414">
        <v>2022</v>
      </c>
    </row>
    <row r="6415" spans="1:32" x14ac:dyDescent="0.25">
      <c r="A6415" t="s">
        <v>29</v>
      </c>
      <c r="B6415" t="s">
        <v>67</v>
      </c>
      <c r="C6415" t="s">
        <v>68</v>
      </c>
      <c r="D6415" t="s">
        <v>69</v>
      </c>
      <c r="E6415">
        <f>_xlfn.XLOOKUP(Table1[[#This Row],[Location]],'Location analysis'!A:A,'Location analysis'!B:B)</f>
        <v>40.435699999999997</v>
      </c>
      <c r="F6415">
        <f>_xlfn.XLOOKUP(Table1[[#This Row],[Location]],'Location analysis'!A:A,'Location analysis'!C:C)</f>
        <v>-74.125200000000007</v>
      </c>
      <c r="G6415" t="s">
        <v>275</v>
      </c>
      <c r="H6415" t="s">
        <v>43</v>
      </c>
      <c r="I6415">
        <v>15598172539</v>
      </c>
      <c r="J6415" t="s">
        <v>905</v>
      </c>
      <c r="K6415" t="s">
        <v>51</v>
      </c>
      <c r="L6415">
        <v>121</v>
      </c>
      <c r="M6415">
        <v>1.5</v>
      </c>
      <c r="N6415">
        <v>1</v>
      </c>
      <c r="O6415">
        <v>121</v>
      </c>
      <c r="P6415">
        <v>1.5</v>
      </c>
      <c r="Q6415">
        <v>1</v>
      </c>
      <c r="R6415">
        <v>1.5</v>
      </c>
      <c r="S6415">
        <v>1.5</v>
      </c>
      <c r="T6415" s="1">
        <v>44803</v>
      </c>
      <c r="U6415" t="str">
        <f t="shared" si="500"/>
        <v>Cheetos Flaming Hot Limon Crunchy</v>
      </c>
      <c r="V6415" t="str">
        <f t="shared" si="501"/>
        <v>Food</v>
      </c>
      <c r="W6415" t="s">
        <v>43</v>
      </c>
      <c r="X6415" t="b">
        <f t="shared" si="503"/>
        <v>1</v>
      </c>
      <c r="Y6415">
        <f t="shared" si="502"/>
        <v>1.5</v>
      </c>
      <c r="Z6415" s="2">
        <f t="shared" si="504"/>
        <v>1</v>
      </c>
      <c r="AA6415" t="s">
        <v>275</v>
      </c>
      <c r="AD6415" t="s">
        <v>91</v>
      </c>
      <c r="AE6415" t="s">
        <v>906</v>
      </c>
      <c r="AF6415">
        <v>2022</v>
      </c>
    </row>
    <row r="6416" spans="1:32" x14ac:dyDescent="0.25">
      <c r="A6416" t="s">
        <v>29</v>
      </c>
      <c r="B6416" t="s">
        <v>67</v>
      </c>
      <c r="C6416" t="s">
        <v>68</v>
      </c>
      <c r="D6416" t="s">
        <v>69</v>
      </c>
      <c r="E6416">
        <f>_xlfn.XLOOKUP(Table1[[#This Row],[Location]],'Location analysis'!A:A,'Location analysis'!B:B)</f>
        <v>40.435699999999997</v>
      </c>
      <c r="F6416">
        <f>_xlfn.XLOOKUP(Table1[[#This Row],[Location]],'Location analysis'!A:A,'Location analysis'!C:C)</f>
        <v>-74.125200000000007</v>
      </c>
      <c r="G6416" t="s">
        <v>290</v>
      </c>
      <c r="H6416" t="s">
        <v>43</v>
      </c>
      <c r="I6416">
        <v>15598204519</v>
      </c>
      <c r="J6416" t="s">
        <v>905</v>
      </c>
      <c r="K6416" t="s">
        <v>51</v>
      </c>
      <c r="L6416">
        <v>112</v>
      </c>
      <c r="M6416">
        <v>1.5</v>
      </c>
      <c r="N6416">
        <v>1</v>
      </c>
      <c r="O6416">
        <v>112</v>
      </c>
      <c r="P6416">
        <v>1.5</v>
      </c>
      <c r="Q6416">
        <v>1</v>
      </c>
      <c r="R6416">
        <v>1.5</v>
      </c>
      <c r="S6416">
        <v>1.5</v>
      </c>
      <c r="T6416" s="1">
        <v>44803</v>
      </c>
      <c r="U6416" t="str">
        <f t="shared" si="500"/>
        <v>Doritos Famin Hot Nacho</v>
      </c>
      <c r="V6416" t="str">
        <f t="shared" si="501"/>
        <v>Food</v>
      </c>
      <c r="W6416" t="s">
        <v>43</v>
      </c>
      <c r="X6416" t="b">
        <f t="shared" si="503"/>
        <v>1</v>
      </c>
      <c r="Y6416">
        <f t="shared" si="502"/>
        <v>1.5</v>
      </c>
      <c r="Z6416" s="2">
        <f t="shared" si="504"/>
        <v>1</v>
      </c>
      <c r="AA6416" t="s">
        <v>290</v>
      </c>
      <c r="AD6416" t="s">
        <v>91</v>
      </c>
      <c r="AE6416" t="s">
        <v>906</v>
      </c>
      <c r="AF6416">
        <v>2022</v>
      </c>
    </row>
    <row r="6417" spans="1:32" x14ac:dyDescent="0.25">
      <c r="A6417" t="s">
        <v>29</v>
      </c>
      <c r="B6417" t="s">
        <v>62</v>
      </c>
      <c r="C6417" t="s">
        <v>63</v>
      </c>
      <c r="D6417" t="s">
        <v>64</v>
      </c>
      <c r="E6417">
        <f>_xlfn.XLOOKUP(Table1[[#This Row],[Location]],'Location analysis'!A:A,'Location analysis'!B:B)</f>
        <v>40.091900000000003</v>
      </c>
      <c r="F6417">
        <f>_xlfn.XLOOKUP(Table1[[#This Row],[Location]],'Location analysis'!A:A,'Location analysis'!C:C)</f>
        <v>-74.358699999999999</v>
      </c>
      <c r="G6417" t="s">
        <v>56</v>
      </c>
      <c r="H6417" t="s">
        <v>43</v>
      </c>
      <c r="I6417">
        <v>15598322601</v>
      </c>
      <c r="J6417" t="s">
        <v>905</v>
      </c>
      <c r="K6417" t="s">
        <v>51</v>
      </c>
      <c r="L6417">
        <v>113</v>
      </c>
      <c r="M6417">
        <v>1.5</v>
      </c>
      <c r="N6417">
        <v>1</v>
      </c>
      <c r="O6417">
        <v>113</v>
      </c>
      <c r="P6417">
        <v>1.5</v>
      </c>
      <c r="Q6417">
        <v>1</v>
      </c>
      <c r="R6417">
        <v>1.5</v>
      </c>
      <c r="S6417">
        <v>1.5</v>
      </c>
      <c r="T6417" s="1">
        <v>44803</v>
      </c>
      <c r="U6417" t="str">
        <f t="shared" si="500"/>
        <v>Miss Vickie's Potato Chip - Sea Salt &amp; Vinega</v>
      </c>
      <c r="V6417" t="str">
        <f t="shared" si="501"/>
        <v>Food</v>
      </c>
      <c r="W6417" t="s">
        <v>43</v>
      </c>
      <c r="X6417" t="b">
        <f t="shared" si="503"/>
        <v>1</v>
      </c>
      <c r="Y6417">
        <f t="shared" si="502"/>
        <v>1.5</v>
      </c>
      <c r="Z6417" s="2">
        <f t="shared" si="504"/>
        <v>1</v>
      </c>
      <c r="AA6417" t="s">
        <v>58</v>
      </c>
      <c r="AB6417" t="s">
        <v>59</v>
      </c>
      <c r="AD6417" t="s">
        <v>91</v>
      </c>
      <c r="AE6417" t="s">
        <v>906</v>
      </c>
      <c r="AF6417">
        <v>2022</v>
      </c>
    </row>
    <row r="6418" spans="1:32" x14ac:dyDescent="0.25">
      <c r="A6418" t="s">
        <v>29</v>
      </c>
      <c r="B6418" t="s">
        <v>67</v>
      </c>
      <c r="C6418" t="s">
        <v>68</v>
      </c>
      <c r="D6418" t="s">
        <v>69</v>
      </c>
      <c r="E6418">
        <f>_xlfn.XLOOKUP(Table1[[#This Row],[Location]],'Location analysis'!A:A,'Location analysis'!B:B)</f>
        <v>40.435699999999997</v>
      </c>
      <c r="F6418">
        <f>_xlfn.XLOOKUP(Table1[[#This Row],[Location]],'Location analysis'!A:A,'Location analysis'!C:C)</f>
        <v>-74.125200000000007</v>
      </c>
      <c r="G6418" t="s">
        <v>890</v>
      </c>
      <c r="H6418" t="s">
        <v>43</v>
      </c>
      <c r="I6418">
        <v>15598447027</v>
      </c>
      <c r="J6418" t="s">
        <v>905</v>
      </c>
      <c r="K6418" t="s">
        <v>36</v>
      </c>
      <c r="L6418">
        <v>136</v>
      </c>
      <c r="M6418">
        <v>2.5</v>
      </c>
      <c r="N6418">
        <v>1</v>
      </c>
      <c r="O6418">
        <v>136</v>
      </c>
      <c r="P6418">
        <v>2.5</v>
      </c>
      <c r="Q6418">
        <v>1</v>
      </c>
      <c r="R6418">
        <v>2.5</v>
      </c>
      <c r="S6418">
        <v>4</v>
      </c>
      <c r="T6418" s="1">
        <v>44803</v>
      </c>
      <c r="U6418" t="str">
        <f t="shared" si="500"/>
        <v>Pure Organic Fruit Bar - Raspberry Lemonade</v>
      </c>
      <c r="V6418" t="str">
        <f t="shared" si="501"/>
        <v>Food</v>
      </c>
      <c r="W6418" t="s">
        <v>43</v>
      </c>
      <c r="X6418" t="b">
        <f t="shared" si="503"/>
        <v>1</v>
      </c>
      <c r="Y6418">
        <f t="shared" si="502"/>
        <v>2.5</v>
      </c>
      <c r="Z6418" s="2">
        <f t="shared" si="504"/>
        <v>1.6666666666666667</v>
      </c>
      <c r="AA6418" t="s">
        <v>104</v>
      </c>
      <c r="AB6418" t="s">
        <v>891</v>
      </c>
      <c r="AD6418" t="s">
        <v>91</v>
      </c>
      <c r="AE6418" t="s">
        <v>906</v>
      </c>
      <c r="AF6418">
        <v>2022</v>
      </c>
    </row>
    <row r="6419" spans="1:32" x14ac:dyDescent="0.25">
      <c r="A6419" t="s">
        <v>29</v>
      </c>
      <c r="B6419" t="s">
        <v>67</v>
      </c>
      <c r="C6419" t="s">
        <v>68</v>
      </c>
      <c r="D6419" t="s">
        <v>69</v>
      </c>
      <c r="E6419">
        <f>_xlfn.XLOOKUP(Table1[[#This Row],[Location]],'Location analysis'!A:A,'Location analysis'!B:B)</f>
        <v>40.435699999999997</v>
      </c>
      <c r="F6419">
        <f>_xlfn.XLOOKUP(Table1[[#This Row],[Location]],'Location analysis'!A:A,'Location analysis'!C:C)</f>
        <v>-74.125200000000007</v>
      </c>
      <c r="G6419" t="s">
        <v>103</v>
      </c>
      <c r="H6419" t="s">
        <v>43</v>
      </c>
      <c r="I6419">
        <v>15598447027</v>
      </c>
      <c r="J6419" t="s">
        <v>905</v>
      </c>
      <c r="K6419" t="s">
        <v>36</v>
      </c>
      <c r="L6419">
        <v>134</v>
      </c>
      <c r="M6419">
        <v>1.5</v>
      </c>
      <c r="N6419">
        <v>1</v>
      </c>
      <c r="O6419">
        <v>134</v>
      </c>
      <c r="P6419">
        <v>1.5</v>
      </c>
      <c r="Q6419">
        <v>1</v>
      </c>
      <c r="R6419">
        <v>1.5</v>
      </c>
      <c r="S6419">
        <v>4</v>
      </c>
      <c r="T6419" s="1">
        <v>44803</v>
      </c>
      <c r="U6419" t="str">
        <f t="shared" si="500"/>
        <v>Pure Organic Fruit Bar - Strawberry Banana</v>
      </c>
      <c r="V6419" t="str">
        <f t="shared" si="501"/>
        <v>Food</v>
      </c>
      <c r="W6419" t="s">
        <v>43</v>
      </c>
      <c r="X6419" t="b">
        <f t="shared" si="503"/>
        <v>1</v>
      </c>
      <c r="Y6419">
        <f t="shared" si="502"/>
        <v>1.5</v>
      </c>
      <c r="Z6419" s="2">
        <f t="shared" si="504"/>
        <v>1</v>
      </c>
      <c r="AA6419" t="s">
        <v>104</v>
      </c>
      <c r="AB6419" t="s">
        <v>105</v>
      </c>
      <c r="AD6419" t="s">
        <v>91</v>
      </c>
      <c r="AE6419" t="s">
        <v>906</v>
      </c>
      <c r="AF6419">
        <v>2022</v>
      </c>
    </row>
    <row r="6420" spans="1:32" x14ac:dyDescent="0.25">
      <c r="A6420" t="s">
        <v>29</v>
      </c>
      <c r="B6420" t="s">
        <v>67</v>
      </c>
      <c r="C6420" t="s">
        <v>68</v>
      </c>
      <c r="D6420" t="s">
        <v>69</v>
      </c>
      <c r="E6420">
        <f>_xlfn.XLOOKUP(Table1[[#This Row],[Location]],'Location analysis'!A:A,'Location analysis'!B:B)</f>
        <v>40.435699999999997</v>
      </c>
      <c r="F6420">
        <f>_xlfn.XLOOKUP(Table1[[#This Row],[Location]],'Location analysis'!A:A,'Location analysis'!C:C)</f>
        <v>-74.125200000000007</v>
      </c>
      <c r="G6420" t="s">
        <v>350</v>
      </c>
      <c r="H6420" t="s">
        <v>43</v>
      </c>
      <c r="I6420">
        <v>15598584893</v>
      </c>
      <c r="J6420" t="s">
        <v>905</v>
      </c>
      <c r="K6420" t="s">
        <v>51</v>
      </c>
      <c r="L6420">
        <v>125</v>
      </c>
      <c r="M6420">
        <v>1.5</v>
      </c>
      <c r="N6420">
        <v>1</v>
      </c>
      <c r="O6420">
        <v>125</v>
      </c>
      <c r="P6420">
        <v>1.5</v>
      </c>
      <c r="Q6420">
        <v>1</v>
      </c>
      <c r="R6420">
        <v>1.5</v>
      </c>
      <c r="S6420">
        <v>1.5</v>
      </c>
      <c r="T6420" s="1">
        <v>44803</v>
      </c>
      <c r="U6420" t="str">
        <f t="shared" si="500"/>
        <v>Fritos - Original</v>
      </c>
      <c r="V6420" t="str">
        <f t="shared" si="501"/>
        <v>Food</v>
      </c>
      <c r="W6420" t="s">
        <v>43</v>
      </c>
      <c r="X6420" t="b">
        <f t="shared" si="503"/>
        <v>1</v>
      </c>
      <c r="Y6420">
        <f t="shared" si="502"/>
        <v>1.5</v>
      </c>
      <c r="Z6420" s="2">
        <f t="shared" si="504"/>
        <v>1</v>
      </c>
      <c r="AA6420" t="s">
        <v>351</v>
      </c>
      <c r="AB6420" t="s">
        <v>150</v>
      </c>
      <c r="AD6420" t="s">
        <v>91</v>
      </c>
      <c r="AE6420" t="s">
        <v>906</v>
      </c>
      <c r="AF6420">
        <v>2022</v>
      </c>
    </row>
    <row r="6421" spans="1:32" x14ac:dyDescent="0.25">
      <c r="A6421" t="s">
        <v>29</v>
      </c>
      <c r="B6421" t="s">
        <v>67</v>
      </c>
      <c r="C6421" t="s">
        <v>68</v>
      </c>
      <c r="D6421" t="s">
        <v>69</v>
      </c>
      <c r="E6421">
        <f>_xlfn.XLOOKUP(Table1[[#This Row],[Location]],'Location analysis'!A:A,'Location analysis'!B:B)</f>
        <v>40.435699999999997</v>
      </c>
      <c r="F6421">
        <f>_xlfn.XLOOKUP(Table1[[#This Row],[Location]],'Location analysis'!A:A,'Location analysis'!C:C)</f>
        <v>-74.125200000000007</v>
      </c>
      <c r="G6421" t="s">
        <v>290</v>
      </c>
      <c r="H6421" t="s">
        <v>43</v>
      </c>
      <c r="I6421">
        <v>15598991940</v>
      </c>
      <c r="J6421" t="s">
        <v>905</v>
      </c>
      <c r="K6421" t="s">
        <v>51</v>
      </c>
      <c r="L6421">
        <v>112</v>
      </c>
      <c r="M6421">
        <v>1.5</v>
      </c>
      <c r="N6421">
        <v>1</v>
      </c>
      <c r="O6421">
        <v>112</v>
      </c>
      <c r="P6421">
        <v>1.5</v>
      </c>
      <c r="Q6421">
        <v>1</v>
      </c>
      <c r="R6421">
        <v>1.5</v>
      </c>
      <c r="S6421">
        <v>1.5</v>
      </c>
      <c r="T6421" s="1">
        <v>44803</v>
      </c>
      <c r="U6421" t="str">
        <f t="shared" si="500"/>
        <v>Doritos Famin Hot Nacho</v>
      </c>
      <c r="V6421" t="str">
        <f t="shared" si="501"/>
        <v>Food</v>
      </c>
      <c r="W6421" t="s">
        <v>43</v>
      </c>
      <c r="X6421" t="b">
        <f t="shared" si="503"/>
        <v>1</v>
      </c>
      <c r="Y6421">
        <f t="shared" si="502"/>
        <v>1.5</v>
      </c>
      <c r="Z6421" s="2">
        <f t="shared" si="504"/>
        <v>1</v>
      </c>
      <c r="AA6421" t="s">
        <v>290</v>
      </c>
      <c r="AD6421" t="s">
        <v>91</v>
      </c>
      <c r="AE6421" t="s">
        <v>906</v>
      </c>
      <c r="AF6421">
        <v>2022</v>
      </c>
    </row>
    <row r="6422" spans="1:32" x14ac:dyDescent="0.25">
      <c r="A6422" t="s">
        <v>29</v>
      </c>
      <c r="B6422" t="s">
        <v>62</v>
      </c>
      <c r="C6422" t="s">
        <v>63</v>
      </c>
      <c r="D6422" t="s">
        <v>64</v>
      </c>
      <c r="E6422">
        <f>_xlfn.XLOOKUP(Table1[[#This Row],[Location]],'Location analysis'!A:A,'Location analysis'!B:B)</f>
        <v>40.091900000000003</v>
      </c>
      <c r="F6422">
        <f>_xlfn.XLOOKUP(Table1[[#This Row],[Location]],'Location analysis'!A:A,'Location analysis'!C:C)</f>
        <v>-74.358699999999999</v>
      </c>
      <c r="G6422" t="s">
        <v>112</v>
      </c>
      <c r="H6422" t="s">
        <v>43</v>
      </c>
      <c r="I6422">
        <v>15599112061</v>
      </c>
      <c r="J6422" t="s">
        <v>905</v>
      </c>
      <c r="K6422" t="s">
        <v>51</v>
      </c>
      <c r="L6422">
        <v>132</v>
      </c>
      <c r="M6422">
        <v>2</v>
      </c>
      <c r="N6422">
        <v>1</v>
      </c>
      <c r="O6422">
        <v>132</v>
      </c>
      <c r="P6422">
        <v>2</v>
      </c>
      <c r="Q6422">
        <v>1</v>
      </c>
      <c r="R6422">
        <v>2</v>
      </c>
      <c r="S6422">
        <v>2</v>
      </c>
      <c r="T6422" s="1">
        <v>44803</v>
      </c>
      <c r="U6422" t="str">
        <f t="shared" si="500"/>
        <v>Robert Irvine's - Fit Crunch -  Chocolate Pea</v>
      </c>
      <c r="V6422" t="str">
        <f t="shared" si="501"/>
        <v>Food</v>
      </c>
      <c r="W6422" t="s">
        <v>43</v>
      </c>
      <c r="X6422" t="b">
        <f t="shared" si="503"/>
        <v>1</v>
      </c>
      <c r="Y6422">
        <f t="shared" si="502"/>
        <v>2</v>
      </c>
      <c r="Z6422" s="2">
        <f t="shared" si="504"/>
        <v>1.3333333333333333</v>
      </c>
      <c r="AA6422" t="s">
        <v>113</v>
      </c>
      <c r="AB6422" t="s">
        <v>114</v>
      </c>
      <c r="AC6422" t="s">
        <v>115</v>
      </c>
      <c r="AD6422" t="s">
        <v>91</v>
      </c>
      <c r="AE6422" t="s">
        <v>906</v>
      </c>
      <c r="AF6422">
        <v>2022</v>
      </c>
    </row>
    <row r="6423" spans="1:32" x14ac:dyDescent="0.25">
      <c r="A6423" t="s">
        <v>29</v>
      </c>
      <c r="B6423" t="s">
        <v>394</v>
      </c>
      <c r="C6423" t="s">
        <v>395</v>
      </c>
      <c r="D6423" t="s">
        <v>396</v>
      </c>
      <c r="E6423">
        <f>_xlfn.XLOOKUP(Table1[[#This Row],[Location]],'Location analysis'!A:A,'Location analysis'!B:B)</f>
        <v>40.416893999999999</v>
      </c>
      <c r="F6423">
        <f>_xlfn.XLOOKUP(Table1[[#This Row],[Location]],'Location analysis'!A:A,'Location analysis'!C:C)</f>
        <v>-74.420399000000003</v>
      </c>
      <c r="G6423" t="s">
        <v>397</v>
      </c>
      <c r="H6423" t="s">
        <v>49</v>
      </c>
      <c r="I6423">
        <v>15599134921</v>
      </c>
      <c r="J6423" t="s">
        <v>905</v>
      </c>
      <c r="K6423" t="s">
        <v>36</v>
      </c>
      <c r="L6423">
        <v>146</v>
      </c>
      <c r="M6423">
        <v>3.5</v>
      </c>
      <c r="N6423">
        <v>1</v>
      </c>
      <c r="O6423">
        <v>146</v>
      </c>
      <c r="P6423">
        <v>3.5</v>
      </c>
      <c r="Q6423">
        <v>1</v>
      </c>
      <c r="R6423">
        <v>3.5</v>
      </c>
      <c r="S6423">
        <v>3.5</v>
      </c>
      <c r="T6423" s="1">
        <v>44803</v>
      </c>
      <c r="U6423" t="str">
        <f t="shared" si="500"/>
        <v>Starbucks Doubleshot Energy - Mocha</v>
      </c>
      <c r="V6423" t="str">
        <f t="shared" si="501"/>
        <v>Non Carbonated</v>
      </c>
      <c r="W6423" t="s">
        <v>49</v>
      </c>
      <c r="X6423" t="b">
        <f t="shared" si="503"/>
        <v>1</v>
      </c>
      <c r="Y6423">
        <f t="shared" si="502"/>
        <v>3.5</v>
      </c>
      <c r="Z6423" s="2">
        <f t="shared" si="504"/>
        <v>2.3333333333333335</v>
      </c>
      <c r="AA6423" t="s">
        <v>398</v>
      </c>
      <c r="AB6423" t="s">
        <v>399</v>
      </c>
      <c r="AD6423" t="s">
        <v>91</v>
      </c>
      <c r="AE6423" t="s">
        <v>906</v>
      </c>
      <c r="AF6423">
        <v>2022</v>
      </c>
    </row>
    <row r="6424" spans="1:32" x14ac:dyDescent="0.25">
      <c r="A6424" t="s">
        <v>29</v>
      </c>
      <c r="B6424" t="s">
        <v>394</v>
      </c>
      <c r="C6424" t="s">
        <v>395</v>
      </c>
      <c r="D6424" t="s">
        <v>396</v>
      </c>
      <c r="E6424">
        <f>_xlfn.XLOOKUP(Table1[[#This Row],[Location]],'Location analysis'!A:A,'Location analysis'!B:B)</f>
        <v>40.416893999999999</v>
      </c>
      <c r="F6424">
        <f>_xlfn.XLOOKUP(Table1[[#This Row],[Location]],'Location analysis'!A:A,'Location analysis'!C:C)</f>
        <v>-74.420399000000003</v>
      </c>
      <c r="G6424" t="s">
        <v>384</v>
      </c>
      <c r="H6424" t="s">
        <v>43</v>
      </c>
      <c r="I6424">
        <v>15599293832</v>
      </c>
      <c r="J6424" t="s">
        <v>905</v>
      </c>
      <c r="K6424" t="s">
        <v>36</v>
      </c>
      <c r="L6424">
        <v>124</v>
      </c>
      <c r="M6424">
        <v>1.5</v>
      </c>
      <c r="N6424">
        <v>1</v>
      </c>
      <c r="O6424">
        <v>124</v>
      </c>
      <c r="P6424">
        <v>1.5</v>
      </c>
      <c r="Q6424">
        <v>1</v>
      </c>
      <c r="R6424">
        <v>1.5</v>
      </c>
      <c r="S6424">
        <v>1.5</v>
      </c>
      <c r="T6424" s="1">
        <v>44803</v>
      </c>
      <c r="U6424" t="str">
        <f t="shared" si="500"/>
        <v>CheezIt - Cheddar Sour Cream and Onion</v>
      </c>
      <c r="V6424" t="str">
        <f t="shared" si="501"/>
        <v>Food</v>
      </c>
      <c r="W6424" t="s">
        <v>43</v>
      </c>
      <c r="X6424" t="b">
        <f t="shared" si="503"/>
        <v>1</v>
      </c>
      <c r="Y6424">
        <f t="shared" si="502"/>
        <v>1.5</v>
      </c>
      <c r="Z6424" s="2">
        <f t="shared" si="504"/>
        <v>1</v>
      </c>
      <c r="AA6424" t="s">
        <v>193</v>
      </c>
      <c r="AB6424" t="s">
        <v>386</v>
      </c>
      <c r="AD6424" t="s">
        <v>91</v>
      </c>
      <c r="AE6424" t="s">
        <v>906</v>
      </c>
      <c r="AF6424">
        <v>2022</v>
      </c>
    </row>
    <row r="6425" spans="1:32" x14ac:dyDescent="0.25">
      <c r="A6425" t="s">
        <v>29</v>
      </c>
      <c r="B6425" t="s">
        <v>30</v>
      </c>
      <c r="C6425" t="s">
        <v>31</v>
      </c>
      <c r="D6425" t="s">
        <v>32</v>
      </c>
      <c r="E6425">
        <f>_xlfn.XLOOKUP(Table1[[#This Row],[Location]],'Location analysis'!A:A,'Location analysis'!B:B)</f>
        <v>40.423690999999998</v>
      </c>
      <c r="F6425">
        <f>_xlfn.XLOOKUP(Table1[[#This Row],[Location]],'Location analysis'!A:A,'Location analysis'!C:C)</f>
        <v>-74.380831999999998</v>
      </c>
      <c r="G6425" t="s">
        <v>137</v>
      </c>
      <c r="H6425" t="s">
        <v>97</v>
      </c>
      <c r="I6425">
        <v>15599326569</v>
      </c>
      <c r="J6425" t="s">
        <v>905</v>
      </c>
      <c r="K6425" t="s">
        <v>36</v>
      </c>
      <c r="L6425">
        <v>143</v>
      </c>
      <c r="M6425">
        <v>2</v>
      </c>
      <c r="N6425">
        <v>1</v>
      </c>
      <c r="O6425">
        <v>143</v>
      </c>
      <c r="P6425">
        <v>2</v>
      </c>
      <c r="Q6425">
        <v>1</v>
      </c>
      <c r="R6425">
        <v>2</v>
      </c>
      <c r="S6425">
        <v>2</v>
      </c>
      <c r="T6425" s="1">
        <v>44803</v>
      </c>
      <c r="U6425" t="str">
        <f t="shared" si="500"/>
        <v>Poland Springs Water</v>
      </c>
      <c r="V6425" t="str">
        <f t="shared" si="501"/>
        <v>Water</v>
      </c>
      <c r="W6425" t="s">
        <v>97</v>
      </c>
      <c r="X6425" t="b">
        <f t="shared" si="503"/>
        <v>1</v>
      </c>
      <c r="Y6425">
        <f t="shared" si="502"/>
        <v>2</v>
      </c>
      <c r="Z6425" s="2">
        <f t="shared" si="504"/>
        <v>1.3333333333333333</v>
      </c>
      <c r="AA6425" t="s">
        <v>137</v>
      </c>
      <c r="AD6425" t="s">
        <v>91</v>
      </c>
      <c r="AE6425" t="s">
        <v>906</v>
      </c>
      <c r="AF6425">
        <v>2022</v>
      </c>
    </row>
    <row r="6426" spans="1:32" x14ac:dyDescent="0.25">
      <c r="A6426" t="s">
        <v>29</v>
      </c>
      <c r="B6426" t="s">
        <v>394</v>
      </c>
      <c r="C6426" t="s">
        <v>395</v>
      </c>
      <c r="D6426" t="s">
        <v>396</v>
      </c>
      <c r="E6426">
        <f>_xlfn.XLOOKUP(Table1[[#This Row],[Location]],'Location analysis'!A:A,'Location analysis'!B:B)</f>
        <v>40.416893999999999</v>
      </c>
      <c r="F6426">
        <f>_xlfn.XLOOKUP(Table1[[#This Row],[Location]],'Location analysis'!A:A,'Location analysis'!C:C)</f>
        <v>-74.420399000000003</v>
      </c>
      <c r="G6426" t="s">
        <v>317</v>
      </c>
      <c r="H6426" t="s">
        <v>43</v>
      </c>
      <c r="I6426">
        <v>15599401137</v>
      </c>
      <c r="J6426" t="s">
        <v>905</v>
      </c>
      <c r="K6426" t="s">
        <v>51</v>
      </c>
      <c r="L6426">
        <v>135</v>
      </c>
      <c r="M6426">
        <v>2</v>
      </c>
      <c r="N6426">
        <v>1</v>
      </c>
      <c r="O6426">
        <v>135</v>
      </c>
      <c r="P6426">
        <v>2</v>
      </c>
      <c r="Q6426">
        <v>1</v>
      </c>
      <c r="R6426">
        <v>2</v>
      </c>
      <c r="S6426">
        <v>2</v>
      </c>
      <c r="T6426" s="1">
        <v>44803</v>
      </c>
      <c r="U6426" t="str">
        <f t="shared" si="500"/>
        <v>RXBAR - Protein Bar - Peanut Butter</v>
      </c>
      <c r="V6426" t="str">
        <f t="shared" si="501"/>
        <v>Food</v>
      </c>
      <c r="W6426" t="s">
        <v>43</v>
      </c>
      <c r="X6426" t="b">
        <f t="shared" si="503"/>
        <v>1</v>
      </c>
      <c r="Y6426">
        <f t="shared" si="502"/>
        <v>2</v>
      </c>
      <c r="Z6426" s="2">
        <f t="shared" si="504"/>
        <v>1.3333333333333333</v>
      </c>
      <c r="AA6426" t="s">
        <v>318</v>
      </c>
      <c r="AB6426" t="s">
        <v>319</v>
      </c>
      <c r="AC6426" t="s">
        <v>320</v>
      </c>
      <c r="AD6426" t="s">
        <v>91</v>
      </c>
      <c r="AE6426" t="s">
        <v>906</v>
      </c>
      <c r="AF6426">
        <v>2022</v>
      </c>
    </row>
    <row r="6427" spans="1:32" x14ac:dyDescent="0.25">
      <c r="A6427" t="s">
        <v>29</v>
      </c>
      <c r="B6427" t="s">
        <v>62</v>
      </c>
      <c r="C6427" t="s">
        <v>63</v>
      </c>
      <c r="D6427" t="s">
        <v>64</v>
      </c>
      <c r="E6427">
        <f>_xlfn.XLOOKUP(Table1[[#This Row],[Location]],'Location analysis'!A:A,'Location analysis'!B:B)</f>
        <v>40.091900000000003</v>
      </c>
      <c r="F6427">
        <f>_xlfn.XLOOKUP(Table1[[#This Row],[Location]],'Location analysis'!A:A,'Location analysis'!C:C)</f>
        <v>-74.358699999999999</v>
      </c>
      <c r="G6427" t="s">
        <v>56</v>
      </c>
      <c r="H6427" t="s">
        <v>43</v>
      </c>
      <c r="I6427">
        <v>15599405613</v>
      </c>
      <c r="J6427" t="s">
        <v>905</v>
      </c>
      <c r="K6427" t="s">
        <v>36</v>
      </c>
      <c r="L6427">
        <v>113</v>
      </c>
      <c r="M6427">
        <v>1.5</v>
      </c>
      <c r="N6427">
        <v>1</v>
      </c>
      <c r="O6427">
        <v>113</v>
      </c>
      <c r="P6427">
        <v>1.5</v>
      </c>
      <c r="Q6427">
        <v>1</v>
      </c>
      <c r="R6427">
        <v>1.5</v>
      </c>
      <c r="S6427">
        <v>1.5</v>
      </c>
      <c r="T6427" s="1">
        <v>44803</v>
      </c>
      <c r="U6427" t="str">
        <f t="shared" si="500"/>
        <v>Miss Vickie's Potato Chip - Sea Salt &amp; Vinega</v>
      </c>
      <c r="V6427" t="str">
        <f t="shared" si="501"/>
        <v>Food</v>
      </c>
      <c r="W6427" t="s">
        <v>43</v>
      </c>
      <c r="X6427" t="b">
        <f t="shared" si="503"/>
        <v>1</v>
      </c>
      <c r="Y6427">
        <f t="shared" si="502"/>
        <v>1.5</v>
      </c>
      <c r="Z6427" s="2">
        <f t="shared" si="504"/>
        <v>1</v>
      </c>
      <c r="AA6427" t="s">
        <v>58</v>
      </c>
      <c r="AB6427" t="s">
        <v>59</v>
      </c>
      <c r="AD6427" t="s">
        <v>91</v>
      </c>
      <c r="AE6427" t="s">
        <v>906</v>
      </c>
      <c r="AF6427">
        <v>2022</v>
      </c>
    </row>
    <row r="6428" spans="1:32" x14ac:dyDescent="0.25">
      <c r="A6428" t="s">
        <v>29</v>
      </c>
      <c r="B6428" t="s">
        <v>394</v>
      </c>
      <c r="C6428" t="s">
        <v>395</v>
      </c>
      <c r="D6428" t="s">
        <v>396</v>
      </c>
      <c r="E6428">
        <f>_xlfn.XLOOKUP(Table1[[#This Row],[Location]],'Location analysis'!A:A,'Location analysis'!B:B)</f>
        <v>40.416893999999999</v>
      </c>
      <c r="F6428">
        <f>_xlfn.XLOOKUP(Table1[[#This Row],[Location]],'Location analysis'!A:A,'Location analysis'!C:C)</f>
        <v>-74.420399000000003</v>
      </c>
      <c r="G6428" t="s">
        <v>128</v>
      </c>
      <c r="H6428" t="s">
        <v>43</v>
      </c>
      <c r="I6428">
        <v>15599407301</v>
      </c>
      <c r="J6428" t="s">
        <v>905</v>
      </c>
      <c r="K6428" t="s">
        <v>51</v>
      </c>
      <c r="L6428">
        <v>113</v>
      </c>
      <c r="M6428">
        <v>1.5</v>
      </c>
      <c r="N6428">
        <v>1</v>
      </c>
      <c r="O6428">
        <v>113</v>
      </c>
      <c r="P6428">
        <v>1.5</v>
      </c>
      <c r="Q6428">
        <v>1</v>
      </c>
      <c r="R6428">
        <v>1.5</v>
      </c>
      <c r="S6428">
        <v>1.5</v>
      </c>
      <c r="T6428" s="1">
        <v>44803</v>
      </c>
      <c r="U6428" t="str">
        <f t="shared" si="500"/>
        <v>SunChips Multigrain - Salsa</v>
      </c>
      <c r="V6428" t="str">
        <f t="shared" si="501"/>
        <v>Food</v>
      </c>
      <c r="W6428" t="s">
        <v>43</v>
      </c>
      <c r="X6428" t="b">
        <f t="shared" si="503"/>
        <v>1</v>
      </c>
      <c r="Y6428">
        <f t="shared" si="502"/>
        <v>1.5</v>
      </c>
      <c r="Z6428" s="2">
        <f t="shared" si="504"/>
        <v>1</v>
      </c>
      <c r="AA6428" t="s">
        <v>129</v>
      </c>
      <c r="AB6428" t="s">
        <v>130</v>
      </c>
      <c r="AD6428" t="s">
        <v>91</v>
      </c>
      <c r="AE6428" t="s">
        <v>906</v>
      </c>
      <c r="AF6428">
        <v>2022</v>
      </c>
    </row>
    <row r="6429" spans="1:32" x14ac:dyDescent="0.25">
      <c r="A6429" t="s">
        <v>29</v>
      </c>
      <c r="B6429" t="s">
        <v>394</v>
      </c>
      <c r="C6429" t="s">
        <v>395</v>
      </c>
      <c r="D6429" t="s">
        <v>396</v>
      </c>
      <c r="E6429">
        <f>_xlfn.XLOOKUP(Table1[[#This Row],[Location]],'Location analysis'!A:A,'Location analysis'!B:B)</f>
        <v>40.416893999999999</v>
      </c>
      <c r="F6429">
        <f>_xlfn.XLOOKUP(Table1[[#This Row],[Location]],'Location analysis'!A:A,'Location analysis'!C:C)</f>
        <v>-74.420399000000003</v>
      </c>
      <c r="G6429" t="s">
        <v>112</v>
      </c>
      <c r="H6429" t="s">
        <v>43</v>
      </c>
      <c r="I6429">
        <v>15599639029</v>
      </c>
      <c r="J6429" t="s">
        <v>905</v>
      </c>
      <c r="K6429" t="s">
        <v>51</v>
      </c>
      <c r="L6429">
        <v>130</v>
      </c>
      <c r="M6429">
        <v>2</v>
      </c>
      <c r="N6429">
        <v>1</v>
      </c>
      <c r="O6429">
        <v>130</v>
      </c>
      <c r="P6429">
        <v>2</v>
      </c>
      <c r="Q6429">
        <v>1</v>
      </c>
      <c r="R6429">
        <v>2</v>
      </c>
      <c r="S6429">
        <v>2</v>
      </c>
      <c r="T6429" s="1">
        <v>44803</v>
      </c>
      <c r="U6429" t="str">
        <f t="shared" si="500"/>
        <v>Robert Irvine's - Fit Crunch -  Chocolate Pea</v>
      </c>
      <c r="V6429" t="str">
        <f t="shared" si="501"/>
        <v>Food</v>
      </c>
      <c r="W6429" t="s">
        <v>43</v>
      </c>
      <c r="X6429" t="b">
        <f t="shared" si="503"/>
        <v>1</v>
      </c>
      <c r="Y6429">
        <f t="shared" si="502"/>
        <v>2</v>
      </c>
      <c r="Z6429" s="2">
        <f t="shared" si="504"/>
        <v>1.3333333333333333</v>
      </c>
      <c r="AA6429" t="s">
        <v>113</v>
      </c>
      <c r="AB6429" t="s">
        <v>114</v>
      </c>
      <c r="AC6429" t="s">
        <v>115</v>
      </c>
      <c r="AD6429" t="s">
        <v>91</v>
      </c>
      <c r="AE6429" t="s">
        <v>906</v>
      </c>
      <c r="AF6429">
        <v>2022</v>
      </c>
    </row>
    <row r="6430" spans="1:32" x14ac:dyDescent="0.25">
      <c r="A6430" t="s">
        <v>29</v>
      </c>
      <c r="B6430" t="s">
        <v>394</v>
      </c>
      <c r="C6430" t="s">
        <v>395</v>
      </c>
      <c r="D6430" t="s">
        <v>396</v>
      </c>
      <c r="E6430">
        <f>_xlfn.XLOOKUP(Table1[[#This Row],[Location]],'Location analysis'!A:A,'Location analysis'!B:B)</f>
        <v>40.416893999999999</v>
      </c>
      <c r="F6430">
        <f>_xlfn.XLOOKUP(Table1[[#This Row],[Location]],'Location analysis'!A:A,'Location analysis'!C:C)</f>
        <v>-74.420399000000003</v>
      </c>
      <c r="G6430" t="s">
        <v>203</v>
      </c>
      <c r="H6430" t="s">
        <v>43</v>
      </c>
      <c r="I6430">
        <v>15599706333</v>
      </c>
      <c r="J6430" t="s">
        <v>905</v>
      </c>
      <c r="K6430" t="s">
        <v>51</v>
      </c>
      <c r="L6430">
        <v>123</v>
      </c>
      <c r="M6430">
        <v>1.5</v>
      </c>
      <c r="N6430">
        <v>1</v>
      </c>
      <c r="O6430">
        <v>123</v>
      </c>
      <c r="P6430">
        <v>1.5</v>
      </c>
      <c r="Q6430">
        <v>1</v>
      </c>
      <c r="R6430">
        <v>1.5</v>
      </c>
      <c r="S6430">
        <v>1.5</v>
      </c>
      <c r="T6430" s="1">
        <v>44803</v>
      </c>
      <c r="U6430" t="str">
        <f t="shared" si="500"/>
        <v>CheezIt - White Cheddar</v>
      </c>
      <c r="V6430" t="str">
        <f t="shared" si="501"/>
        <v>Food</v>
      </c>
      <c r="W6430" t="s">
        <v>43</v>
      </c>
      <c r="X6430" t="b">
        <f t="shared" si="503"/>
        <v>1</v>
      </c>
      <c r="Y6430">
        <f t="shared" si="502"/>
        <v>1.5</v>
      </c>
      <c r="Z6430" s="2">
        <f t="shared" si="504"/>
        <v>1</v>
      </c>
      <c r="AA6430" t="s">
        <v>193</v>
      </c>
      <c r="AB6430" t="s">
        <v>204</v>
      </c>
      <c r="AD6430" t="s">
        <v>91</v>
      </c>
      <c r="AE6430" t="s">
        <v>906</v>
      </c>
      <c r="AF6430">
        <v>2022</v>
      </c>
    </row>
    <row r="6431" spans="1:32" x14ac:dyDescent="0.25">
      <c r="A6431" t="s">
        <v>29</v>
      </c>
      <c r="B6431" t="s">
        <v>394</v>
      </c>
      <c r="C6431" t="s">
        <v>395</v>
      </c>
      <c r="D6431" t="s">
        <v>396</v>
      </c>
      <c r="E6431">
        <f>_xlfn.XLOOKUP(Table1[[#This Row],[Location]],'Location analysis'!A:A,'Location analysis'!B:B)</f>
        <v>40.416893999999999</v>
      </c>
      <c r="F6431">
        <f>_xlfn.XLOOKUP(Table1[[#This Row],[Location]],'Location analysis'!A:A,'Location analysis'!C:C)</f>
        <v>-74.420399000000003</v>
      </c>
      <c r="G6431" t="s">
        <v>634</v>
      </c>
      <c r="I6431">
        <v>15599749782</v>
      </c>
      <c r="J6431" t="s">
        <v>905</v>
      </c>
      <c r="K6431" t="s">
        <v>51</v>
      </c>
      <c r="L6431">
        <v>155</v>
      </c>
      <c r="M6431">
        <v>4</v>
      </c>
      <c r="N6431">
        <v>1</v>
      </c>
      <c r="O6431">
        <v>155</v>
      </c>
      <c r="P6431">
        <v>4</v>
      </c>
      <c r="Q6431">
        <v>1</v>
      </c>
      <c r="R6431">
        <v>4</v>
      </c>
      <c r="S6431">
        <v>4</v>
      </c>
      <c r="T6431" s="1">
        <v>44803</v>
      </c>
      <c r="U6431" t="str">
        <f t="shared" si="500"/>
        <v>Oreo Mini - Go Paks</v>
      </c>
      <c r="V6431" t="str">
        <f t="shared" si="501"/>
        <v>Cell is Blank - Dis-regard</v>
      </c>
      <c r="W6431" t="s">
        <v>43</v>
      </c>
      <c r="X6431" t="b">
        <f t="shared" si="503"/>
        <v>1</v>
      </c>
      <c r="Y6431">
        <f t="shared" si="502"/>
        <v>4</v>
      </c>
      <c r="Z6431" s="2">
        <f t="shared" si="504"/>
        <v>2.6666666666666665</v>
      </c>
      <c r="AA6431" t="s">
        <v>635</v>
      </c>
      <c r="AB6431" t="s">
        <v>492</v>
      </c>
      <c r="AD6431" t="s">
        <v>91</v>
      </c>
      <c r="AE6431" t="s">
        <v>906</v>
      </c>
      <c r="AF6431">
        <v>2022</v>
      </c>
    </row>
    <row r="6432" spans="1:32" x14ac:dyDescent="0.25">
      <c r="A6432" t="s">
        <v>29</v>
      </c>
      <c r="B6432" t="s">
        <v>394</v>
      </c>
      <c r="C6432" t="s">
        <v>395</v>
      </c>
      <c r="D6432" t="s">
        <v>396</v>
      </c>
      <c r="E6432">
        <f>_xlfn.XLOOKUP(Table1[[#This Row],[Location]],'Location analysis'!A:A,'Location analysis'!B:B)</f>
        <v>40.416893999999999</v>
      </c>
      <c r="F6432">
        <f>_xlfn.XLOOKUP(Table1[[#This Row],[Location]],'Location analysis'!A:A,'Location analysis'!C:C)</f>
        <v>-74.420399000000003</v>
      </c>
      <c r="G6432" t="s">
        <v>570</v>
      </c>
      <c r="H6432" t="s">
        <v>97</v>
      </c>
      <c r="I6432">
        <v>15599844284</v>
      </c>
      <c r="J6432" t="s">
        <v>905</v>
      </c>
      <c r="K6432" t="s">
        <v>36</v>
      </c>
      <c r="L6432">
        <v>147</v>
      </c>
      <c r="M6432">
        <v>2.75</v>
      </c>
      <c r="N6432">
        <v>1</v>
      </c>
      <c r="O6432">
        <v>147</v>
      </c>
      <c r="P6432">
        <v>2.75</v>
      </c>
      <c r="Q6432">
        <v>1</v>
      </c>
      <c r="R6432">
        <v>2.75</v>
      </c>
      <c r="S6432">
        <v>2.75</v>
      </c>
      <c r="T6432" s="1">
        <v>44803</v>
      </c>
      <c r="U6432" t="str">
        <f t="shared" si="500"/>
        <v>BodyArmor LYTE - Strawberry Lemonade</v>
      </c>
      <c r="V6432" t="str">
        <f t="shared" si="501"/>
        <v>Water</v>
      </c>
      <c r="W6432" t="s">
        <v>97</v>
      </c>
      <c r="X6432" t="b">
        <f t="shared" si="503"/>
        <v>1</v>
      </c>
      <c r="Y6432">
        <f t="shared" si="502"/>
        <v>2.75</v>
      </c>
      <c r="Z6432" s="2">
        <f t="shared" si="504"/>
        <v>1.8333333333333333</v>
      </c>
      <c r="AA6432" t="s">
        <v>571</v>
      </c>
      <c r="AB6432" t="s">
        <v>572</v>
      </c>
      <c r="AD6432" t="s">
        <v>91</v>
      </c>
      <c r="AE6432" t="s">
        <v>906</v>
      </c>
      <c r="AF6432">
        <v>2022</v>
      </c>
    </row>
    <row r="6433" spans="1:32" x14ac:dyDescent="0.25">
      <c r="A6433" t="s">
        <v>29</v>
      </c>
      <c r="B6433" t="s">
        <v>30</v>
      </c>
      <c r="C6433" t="s">
        <v>31</v>
      </c>
      <c r="D6433" t="s">
        <v>32</v>
      </c>
      <c r="E6433">
        <f>_xlfn.XLOOKUP(Table1[[#This Row],[Location]],'Location analysis'!A:A,'Location analysis'!B:B)</f>
        <v>40.423690999999998</v>
      </c>
      <c r="F6433">
        <f>_xlfn.XLOOKUP(Table1[[#This Row],[Location]],'Location analysis'!A:A,'Location analysis'!C:C)</f>
        <v>-74.380831999999998</v>
      </c>
      <c r="G6433" t="s">
        <v>703</v>
      </c>
      <c r="I6433">
        <v>15600137940</v>
      </c>
      <c r="J6433" t="s">
        <v>905</v>
      </c>
      <c r="K6433" t="s">
        <v>51</v>
      </c>
      <c r="L6433">
        <v>140</v>
      </c>
      <c r="M6433">
        <v>1.5</v>
      </c>
      <c r="N6433">
        <v>1</v>
      </c>
      <c r="O6433">
        <v>140</v>
      </c>
      <c r="P6433">
        <v>1.5</v>
      </c>
      <c r="Q6433">
        <v>1</v>
      </c>
      <c r="R6433">
        <v>1.5</v>
      </c>
      <c r="S6433">
        <v>1.5</v>
      </c>
      <c r="T6433" s="1">
        <v>44803</v>
      </c>
      <c r="U6433" t="str">
        <f t="shared" si="500"/>
        <v>Canada Dry - Ginger Ale &amp; Lemonde</v>
      </c>
      <c r="V6433" t="str">
        <f t="shared" si="501"/>
        <v>Cell is Blank - Dis-regard</v>
      </c>
      <c r="W6433" t="s">
        <v>34</v>
      </c>
      <c r="X6433" t="b">
        <f t="shared" si="503"/>
        <v>1</v>
      </c>
      <c r="Y6433">
        <f t="shared" si="502"/>
        <v>1.5</v>
      </c>
      <c r="Z6433" s="2">
        <f t="shared" si="504"/>
        <v>1</v>
      </c>
      <c r="AA6433" t="s">
        <v>704</v>
      </c>
      <c r="AB6433" t="s">
        <v>705</v>
      </c>
      <c r="AD6433" t="s">
        <v>91</v>
      </c>
      <c r="AE6433" t="s">
        <v>906</v>
      </c>
      <c r="AF6433">
        <v>2022</v>
      </c>
    </row>
    <row r="6434" spans="1:32" x14ac:dyDescent="0.25">
      <c r="A6434" t="s">
        <v>29</v>
      </c>
      <c r="B6434" t="s">
        <v>67</v>
      </c>
      <c r="C6434" t="s">
        <v>68</v>
      </c>
      <c r="D6434" t="s">
        <v>69</v>
      </c>
      <c r="E6434">
        <f>_xlfn.XLOOKUP(Table1[[#This Row],[Location]],'Location analysis'!A:A,'Location analysis'!B:B)</f>
        <v>40.435699999999997</v>
      </c>
      <c r="F6434">
        <f>_xlfn.XLOOKUP(Table1[[#This Row],[Location]],'Location analysis'!A:A,'Location analysis'!C:C)</f>
        <v>-74.125200000000007</v>
      </c>
      <c r="G6434" t="s">
        <v>100</v>
      </c>
      <c r="H6434" t="s">
        <v>43</v>
      </c>
      <c r="I6434">
        <v>15600267402</v>
      </c>
      <c r="J6434" t="s">
        <v>905</v>
      </c>
      <c r="K6434" t="s">
        <v>51</v>
      </c>
      <c r="L6434">
        <v>122</v>
      </c>
      <c r="M6434">
        <v>1.5</v>
      </c>
      <c r="N6434">
        <v>1</v>
      </c>
      <c r="O6434">
        <v>122</v>
      </c>
      <c r="P6434">
        <v>1.5</v>
      </c>
      <c r="Q6434">
        <v>1</v>
      </c>
      <c r="R6434">
        <v>1.5</v>
      </c>
      <c r="S6434">
        <v>1.5</v>
      </c>
      <c r="T6434" s="1">
        <v>44803</v>
      </c>
      <c r="U6434" t="str">
        <f t="shared" si="500"/>
        <v>Cheetos - Fleming Hot Crunchy</v>
      </c>
      <c r="V6434" t="str">
        <f t="shared" si="501"/>
        <v>Food</v>
      </c>
      <c r="W6434" t="s">
        <v>43</v>
      </c>
      <c r="X6434" t="b">
        <f t="shared" si="503"/>
        <v>1</v>
      </c>
      <c r="Y6434">
        <f t="shared" si="502"/>
        <v>1.5</v>
      </c>
      <c r="Z6434" s="2">
        <f t="shared" si="504"/>
        <v>1</v>
      </c>
      <c r="AA6434" t="s">
        <v>101</v>
      </c>
      <c r="AB6434" t="s">
        <v>102</v>
      </c>
      <c r="AD6434" t="s">
        <v>91</v>
      </c>
      <c r="AE6434" t="s">
        <v>906</v>
      </c>
      <c r="AF6434">
        <v>2022</v>
      </c>
    </row>
    <row r="6435" spans="1:32" x14ac:dyDescent="0.25">
      <c r="A6435" t="s">
        <v>29</v>
      </c>
      <c r="B6435" t="s">
        <v>46</v>
      </c>
      <c r="C6435" t="s">
        <v>31</v>
      </c>
      <c r="D6435" t="s">
        <v>47</v>
      </c>
      <c r="E6435">
        <f>_xlfn.XLOOKUP(Table1[[#This Row],[Location]],'Location analysis'!A:A,'Location analysis'!B:B)</f>
        <v>40.423690999999998</v>
      </c>
      <c r="F6435">
        <f>_xlfn.XLOOKUP(Table1[[#This Row],[Location]],'Location analysis'!A:A,'Location analysis'!C:C)</f>
        <v>-74.380831999999998</v>
      </c>
      <c r="G6435" t="s">
        <v>722</v>
      </c>
      <c r="H6435" t="s">
        <v>49</v>
      </c>
      <c r="I6435">
        <v>15600487295</v>
      </c>
      <c r="J6435" t="s">
        <v>905</v>
      </c>
      <c r="K6435" t="s">
        <v>36</v>
      </c>
      <c r="L6435">
        <v>147</v>
      </c>
      <c r="M6435">
        <v>2.5</v>
      </c>
      <c r="N6435">
        <v>1</v>
      </c>
      <c r="O6435">
        <v>147</v>
      </c>
      <c r="P6435">
        <v>2.5</v>
      </c>
      <c r="Q6435">
        <v>1</v>
      </c>
      <c r="R6435">
        <v>2.5</v>
      </c>
      <c r="S6435">
        <v>2.5</v>
      </c>
      <c r="T6435" s="1">
        <v>44803</v>
      </c>
      <c r="U6435" t="str">
        <f t="shared" si="500"/>
        <v>Snapple Tea - Lemon</v>
      </c>
      <c r="V6435" t="str">
        <f t="shared" si="501"/>
        <v>Non Carbonated</v>
      </c>
      <c r="W6435" t="s">
        <v>49</v>
      </c>
      <c r="X6435" t="b">
        <f t="shared" si="503"/>
        <v>1</v>
      </c>
      <c r="Y6435">
        <f t="shared" si="502"/>
        <v>2.5</v>
      </c>
      <c r="Z6435" s="2">
        <f t="shared" si="504"/>
        <v>1.6666666666666667</v>
      </c>
      <c r="AA6435" t="s">
        <v>330</v>
      </c>
      <c r="AB6435" t="s">
        <v>76</v>
      </c>
      <c r="AD6435" t="s">
        <v>91</v>
      </c>
      <c r="AE6435" t="s">
        <v>906</v>
      </c>
      <c r="AF6435">
        <v>2022</v>
      </c>
    </row>
    <row r="6436" spans="1:32" x14ac:dyDescent="0.25">
      <c r="A6436" t="s">
        <v>29</v>
      </c>
      <c r="B6436" t="s">
        <v>67</v>
      </c>
      <c r="C6436" t="s">
        <v>68</v>
      </c>
      <c r="D6436" t="s">
        <v>69</v>
      </c>
      <c r="E6436">
        <f>_xlfn.XLOOKUP(Table1[[#This Row],[Location]],'Location analysis'!A:A,'Location analysis'!B:B)</f>
        <v>40.435699999999997</v>
      </c>
      <c r="F6436">
        <f>_xlfn.XLOOKUP(Table1[[#This Row],[Location]],'Location analysis'!A:A,'Location analysis'!C:C)</f>
        <v>-74.125200000000007</v>
      </c>
      <c r="G6436" t="s">
        <v>350</v>
      </c>
      <c r="H6436" t="s">
        <v>43</v>
      </c>
      <c r="I6436">
        <v>15600761938</v>
      </c>
      <c r="J6436" t="s">
        <v>905</v>
      </c>
      <c r="K6436" t="s">
        <v>51</v>
      </c>
      <c r="L6436">
        <v>125</v>
      </c>
      <c r="M6436">
        <v>1.5</v>
      </c>
      <c r="N6436">
        <v>1</v>
      </c>
      <c r="O6436">
        <v>125</v>
      </c>
      <c r="P6436">
        <v>1.5</v>
      </c>
      <c r="Q6436">
        <v>1</v>
      </c>
      <c r="R6436">
        <v>1.5</v>
      </c>
      <c r="S6436">
        <v>1.5</v>
      </c>
      <c r="T6436" s="1">
        <v>44803</v>
      </c>
      <c r="U6436" t="str">
        <f t="shared" si="500"/>
        <v>Fritos - Original</v>
      </c>
      <c r="V6436" t="str">
        <f t="shared" si="501"/>
        <v>Food</v>
      </c>
      <c r="W6436" t="s">
        <v>43</v>
      </c>
      <c r="X6436" t="b">
        <f t="shared" si="503"/>
        <v>1</v>
      </c>
      <c r="Y6436">
        <f t="shared" si="502"/>
        <v>1.5</v>
      </c>
      <c r="Z6436" s="2">
        <f t="shared" si="504"/>
        <v>1</v>
      </c>
      <c r="AA6436" t="s">
        <v>351</v>
      </c>
      <c r="AB6436" t="s">
        <v>150</v>
      </c>
      <c r="AD6436" t="s">
        <v>91</v>
      </c>
      <c r="AE6436" t="s">
        <v>906</v>
      </c>
      <c r="AF6436">
        <v>2022</v>
      </c>
    </row>
    <row r="6437" spans="1:32" x14ac:dyDescent="0.25">
      <c r="A6437" t="s">
        <v>29</v>
      </c>
      <c r="B6437" t="s">
        <v>62</v>
      </c>
      <c r="C6437" t="s">
        <v>63</v>
      </c>
      <c r="D6437" t="s">
        <v>64</v>
      </c>
      <c r="E6437">
        <f>_xlfn.XLOOKUP(Table1[[#This Row],[Location]],'Location analysis'!A:A,'Location analysis'!B:B)</f>
        <v>40.091900000000003</v>
      </c>
      <c r="F6437">
        <f>_xlfn.XLOOKUP(Table1[[#This Row],[Location]],'Location analysis'!A:A,'Location analysis'!C:C)</f>
        <v>-74.358699999999999</v>
      </c>
      <c r="G6437" t="s">
        <v>885</v>
      </c>
      <c r="H6437" t="s">
        <v>43</v>
      </c>
      <c r="I6437">
        <v>15601642404</v>
      </c>
      <c r="J6437" t="s">
        <v>907</v>
      </c>
      <c r="K6437" t="s">
        <v>36</v>
      </c>
      <c r="L6437">
        <v>121</v>
      </c>
      <c r="M6437">
        <v>2.25</v>
      </c>
      <c r="N6437">
        <v>1</v>
      </c>
      <c r="O6437">
        <v>121</v>
      </c>
      <c r="P6437">
        <v>2.25</v>
      </c>
      <c r="Q6437">
        <v>1</v>
      </c>
      <c r="R6437">
        <v>2.25</v>
      </c>
      <c r="S6437">
        <v>2.25</v>
      </c>
      <c r="T6437" s="1">
        <v>44804</v>
      </c>
      <c r="U6437" t="str">
        <f t="shared" si="500"/>
        <v>Lindens - Chocolate Chippers</v>
      </c>
      <c r="V6437" t="str">
        <f t="shared" si="501"/>
        <v>Food</v>
      </c>
      <c r="W6437" t="s">
        <v>43</v>
      </c>
      <c r="X6437" t="b">
        <f t="shared" si="503"/>
        <v>1</v>
      </c>
      <c r="Y6437">
        <f t="shared" si="502"/>
        <v>2.25</v>
      </c>
      <c r="Z6437" s="2">
        <f t="shared" si="504"/>
        <v>1.5</v>
      </c>
      <c r="AA6437" t="s">
        <v>886</v>
      </c>
      <c r="AB6437" t="s">
        <v>887</v>
      </c>
      <c r="AD6437" t="s">
        <v>109</v>
      </c>
      <c r="AE6437" t="s">
        <v>908</v>
      </c>
      <c r="AF6437">
        <v>2022</v>
      </c>
    </row>
    <row r="6438" spans="1:32" x14ac:dyDescent="0.25">
      <c r="A6438" t="s">
        <v>29</v>
      </c>
      <c r="B6438" t="s">
        <v>62</v>
      </c>
      <c r="C6438" t="s">
        <v>63</v>
      </c>
      <c r="D6438" t="s">
        <v>64</v>
      </c>
      <c r="E6438">
        <f>_xlfn.XLOOKUP(Table1[[#This Row],[Location]],'Location analysis'!A:A,'Location analysis'!B:B)</f>
        <v>40.091900000000003</v>
      </c>
      <c r="F6438">
        <f>_xlfn.XLOOKUP(Table1[[#This Row],[Location]],'Location analysis'!A:A,'Location analysis'!C:C)</f>
        <v>-74.358699999999999</v>
      </c>
      <c r="G6438" t="s">
        <v>128</v>
      </c>
      <c r="H6438" t="s">
        <v>43</v>
      </c>
      <c r="I6438">
        <v>15602233765</v>
      </c>
      <c r="J6438" t="s">
        <v>907</v>
      </c>
      <c r="K6438" t="s">
        <v>51</v>
      </c>
      <c r="L6438">
        <v>110</v>
      </c>
      <c r="M6438">
        <v>1.5</v>
      </c>
      <c r="N6438">
        <v>1</v>
      </c>
      <c r="O6438">
        <v>110</v>
      </c>
      <c r="P6438">
        <v>1.5</v>
      </c>
      <c r="Q6438">
        <v>1</v>
      </c>
      <c r="R6438">
        <v>1.5</v>
      </c>
      <c r="S6438">
        <v>1.5</v>
      </c>
      <c r="T6438" s="1">
        <v>44804</v>
      </c>
      <c r="U6438" t="str">
        <f t="shared" si="500"/>
        <v>SunChips Multigrain - Salsa</v>
      </c>
      <c r="V6438" t="str">
        <f t="shared" si="501"/>
        <v>Food</v>
      </c>
      <c r="W6438" t="s">
        <v>43</v>
      </c>
      <c r="X6438" t="b">
        <f t="shared" si="503"/>
        <v>1</v>
      </c>
      <c r="Y6438">
        <f t="shared" si="502"/>
        <v>1.5</v>
      </c>
      <c r="Z6438" s="2">
        <f t="shared" si="504"/>
        <v>1</v>
      </c>
      <c r="AA6438" t="s">
        <v>129</v>
      </c>
      <c r="AB6438" t="s">
        <v>130</v>
      </c>
      <c r="AD6438" t="s">
        <v>109</v>
      </c>
      <c r="AE6438" t="s">
        <v>908</v>
      </c>
      <c r="AF6438">
        <v>2022</v>
      </c>
    </row>
    <row r="6439" spans="1:32" x14ac:dyDescent="0.25">
      <c r="A6439" t="s">
        <v>29</v>
      </c>
      <c r="B6439" t="s">
        <v>62</v>
      </c>
      <c r="C6439" t="s">
        <v>63</v>
      </c>
      <c r="D6439" t="s">
        <v>64</v>
      </c>
      <c r="E6439">
        <f>_xlfn.XLOOKUP(Table1[[#This Row],[Location]],'Location analysis'!A:A,'Location analysis'!B:B)</f>
        <v>40.091900000000003</v>
      </c>
      <c r="F6439">
        <f>_xlfn.XLOOKUP(Table1[[#This Row],[Location]],'Location analysis'!A:A,'Location analysis'!C:C)</f>
        <v>-74.358699999999999</v>
      </c>
      <c r="G6439" t="s">
        <v>485</v>
      </c>
      <c r="H6439" t="s">
        <v>43</v>
      </c>
      <c r="I6439">
        <v>15602399908</v>
      </c>
      <c r="J6439" t="s">
        <v>907</v>
      </c>
      <c r="K6439" t="s">
        <v>51</v>
      </c>
      <c r="L6439">
        <v>131</v>
      </c>
      <c r="M6439">
        <v>2</v>
      </c>
      <c r="N6439">
        <v>1</v>
      </c>
      <c r="O6439">
        <v>131</v>
      </c>
      <c r="P6439">
        <v>2</v>
      </c>
      <c r="Q6439">
        <v>1</v>
      </c>
      <c r="R6439">
        <v>2</v>
      </c>
      <c r="S6439">
        <v>2</v>
      </c>
      <c r="T6439" s="1">
        <v>44804</v>
      </c>
      <c r="U6439" t="str">
        <f t="shared" si="500"/>
        <v>Keto Bar - Creamy Peanut Butter Chocolate</v>
      </c>
      <c r="V6439" t="str">
        <f t="shared" si="501"/>
        <v>Food</v>
      </c>
      <c r="W6439" t="s">
        <v>43</v>
      </c>
      <c r="X6439" t="b">
        <f t="shared" si="503"/>
        <v>1</v>
      </c>
      <c r="Y6439">
        <f t="shared" si="502"/>
        <v>2</v>
      </c>
      <c r="Z6439" s="2">
        <f t="shared" si="504"/>
        <v>1.3333333333333333</v>
      </c>
      <c r="AA6439" t="s">
        <v>486</v>
      </c>
      <c r="AB6439" t="s">
        <v>487</v>
      </c>
      <c r="AD6439" t="s">
        <v>109</v>
      </c>
      <c r="AE6439" t="s">
        <v>908</v>
      </c>
      <c r="AF6439">
        <v>2022</v>
      </c>
    </row>
    <row r="6440" spans="1:32" x14ac:dyDescent="0.25">
      <c r="A6440" t="s">
        <v>29</v>
      </c>
      <c r="B6440" t="s">
        <v>62</v>
      </c>
      <c r="C6440" t="s">
        <v>63</v>
      </c>
      <c r="D6440" t="s">
        <v>64</v>
      </c>
      <c r="E6440">
        <f>_xlfn.XLOOKUP(Table1[[#This Row],[Location]],'Location analysis'!A:A,'Location analysis'!B:B)</f>
        <v>40.091900000000003</v>
      </c>
      <c r="F6440">
        <f>_xlfn.XLOOKUP(Table1[[#This Row],[Location]],'Location analysis'!A:A,'Location analysis'!C:C)</f>
        <v>-74.358699999999999</v>
      </c>
      <c r="G6440" t="s">
        <v>84</v>
      </c>
      <c r="H6440" t="s">
        <v>43</v>
      </c>
      <c r="I6440">
        <v>15602645264</v>
      </c>
      <c r="J6440" t="s">
        <v>907</v>
      </c>
      <c r="K6440" t="s">
        <v>51</v>
      </c>
      <c r="L6440">
        <v>138</v>
      </c>
      <c r="M6440">
        <v>2</v>
      </c>
      <c r="N6440">
        <v>1</v>
      </c>
      <c r="O6440">
        <v>138</v>
      </c>
      <c r="P6440">
        <v>2</v>
      </c>
      <c r="Q6440">
        <v>1</v>
      </c>
      <c r="R6440">
        <v>2</v>
      </c>
      <c r="S6440">
        <v>2</v>
      </c>
      <c r="T6440" s="1">
        <v>44804</v>
      </c>
      <c r="U6440" t="str">
        <f t="shared" si="500"/>
        <v>Wonderful Pistachios - Variety</v>
      </c>
      <c r="V6440" t="str">
        <f t="shared" si="501"/>
        <v>Food</v>
      </c>
      <c r="W6440" t="s">
        <v>43</v>
      </c>
      <c r="X6440" t="b">
        <f t="shared" si="503"/>
        <v>1</v>
      </c>
      <c r="Y6440">
        <f t="shared" si="502"/>
        <v>2</v>
      </c>
      <c r="Z6440" s="2">
        <f t="shared" si="504"/>
        <v>1.3333333333333333</v>
      </c>
      <c r="AA6440" t="s">
        <v>85</v>
      </c>
      <c r="AB6440" t="s">
        <v>86</v>
      </c>
      <c r="AD6440" t="s">
        <v>109</v>
      </c>
      <c r="AE6440" t="s">
        <v>908</v>
      </c>
      <c r="AF6440">
        <v>2022</v>
      </c>
    </row>
    <row r="6441" spans="1:32" x14ac:dyDescent="0.25">
      <c r="A6441" t="s">
        <v>29</v>
      </c>
      <c r="B6441" t="s">
        <v>62</v>
      </c>
      <c r="C6441" t="s">
        <v>63</v>
      </c>
      <c r="D6441" t="s">
        <v>64</v>
      </c>
      <c r="E6441">
        <f>_xlfn.XLOOKUP(Table1[[#This Row],[Location]],'Location analysis'!A:A,'Location analysis'!B:B)</f>
        <v>40.091900000000003</v>
      </c>
      <c r="F6441">
        <f>_xlfn.XLOOKUP(Table1[[#This Row],[Location]],'Location analysis'!A:A,'Location analysis'!C:C)</f>
        <v>-74.358699999999999</v>
      </c>
      <c r="G6441" t="s">
        <v>112</v>
      </c>
      <c r="H6441" t="s">
        <v>43</v>
      </c>
      <c r="I6441">
        <v>15602818773</v>
      </c>
      <c r="J6441" t="s">
        <v>907</v>
      </c>
      <c r="K6441" t="s">
        <v>51</v>
      </c>
      <c r="L6441">
        <v>132</v>
      </c>
      <c r="M6441">
        <v>2</v>
      </c>
      <c r="N6441">
        <v>1</v>
      </c>
      <c r="O6441">
        <v>132</v>
      </c>
      <c r="P6441">
        <v>2</v>
      </c>
      <c r="Q6441">
        <v>1</v>
      </c>
      <c r="R6441">
        <v>2</v>
      </c>
      <c r="S6441">
        <v>2</v>
      </c>
      <c r="T6441" s="1">
        <v>44804</v>
      </c>
      <c r="U6441" t="str">
        <f t="shared" si="500"/>
        <v>Robert Irvine's - Fit Crunch -  Chocolate Pea</v>
      </c>
      <c r="V6441" t="str">
        <f t="shared" si="501"/>
        <v>Food</v>
      </c>
      <c r="W6441" t="s">
        <v>43</v>
      </c>
      <c r="X6441" t="b">
        <f t="shared" si="503"/>
        <v>1</v>
      </c>
      <c r="Y6441">
        <f t="shared" si="502"/>
        <v>2</v>
      </c>
      <c r="Z6441" s="2">
        <f t="shared" si="504"/>
        <v>1.3333333333333333</v>
      </c>
      <c r="AA6441" t="s">
        <v>113</v>
      </c>
      <c r="AB6441" t="s">
        <v>114</v>
      </c>
      <c r="AC6441" t="s">
        <v>115</v>
      </c>
      <c r="AD6441" t="s">
        <v>109</v>
      </c>
      <c r="AE6441" t="s">
        <v>908</v>
      </c>
      <c r="AF6441">
        <v>2022</v>
      </c>
    </row>
    <row r="6442" spans="1:32" x14ac:dyDescent="0.25">
      <c r="A6442" t="s">
        <v>29</v>
      </c>
      <c r="B6442" t="s">
        <v>394</v>
      </c>
      <c r="C6442" t="s">
        <v>395</v>
      </c>
      <c r="D6442" t="s">
        <v>396</v>
      </c>
      <c r="E6442">
        <f>_xlfn.XLOOKUP(Table1[[#This Row],[Location]],'Location analysis'!A:A,'Location analysis'!B:B)</f>
        <v>40.416893999999999</v>
      </c>
      <c r="F6442">
        <f>_xlfn.XLOOKUP(Table1[[#This Row],[Location]],'Location analysis'!A:A,'Location analysis'!C:C)</f>
        <v>-74.420399000000003</v>
      </c>
      <c r="G6442" t="s">
        <v>885</v>
      </c>
      <c r="H6442" t="s">
        <v>43</v>
      </c>
      <c r="I6442">
        <v>15603201222</v>
      </c>
      <c r="J6442" t="s">
        <v>907</v>
      </c>
      <c r="K6442" t="s">
        <v>36</v>
      </c>
      <c r="L6442">
        <v>122</v>
      </c>
      <c r="M6442">
        <v>2</v>
      </c>
      <c r="N6442">
        <v>1</v>
      </c>
      <c r="O6442">
        <v>122</v>
      </c>
      <c r="P6442">
        <v>2</v>
      </c>
      <c r="Q6442">
        <v>1</v>
      </c>
      <c r="R6442">
        <v>2</v>
      </c>
      <c r="S6442">
        <v>6</v>
      </c>
      <c r="T6442" s="1">
        <v>44804</v>
      </c>
      <c r="U6442" t="str">
        <f t="shared" si="500"/>
        <v>Lindens - Chocolate Chippers</v>
      </c>
      <c r="V6442" t="str">
        <f t="shared" si="501"/>
        <v>Food</v>
      </c>
      <c r="W6442" t="s">
        <v>43</v>
      </c>
      <c r="X6442" t="b">
        <f t="shared" si="503"/>
        <v>1</v>
      </c>
      <c r="Y6442">
        <f t="shared" si="502"/>
        <v>2</v>
      </c>
      <c r="Z6442" s="2">
        <f t="shared" si="504"/>
        <v>1.3333333333333333</v>
      </c>
      <c r="AA6442" t="s">
        <v>886</v>
      </c>
      <c r="AB6442" t="s">
        <v>887</v>
      </c>
      <c r="AD6442" t="s">
        <v>109</v>
      </c>
      <c r="AE6442" t="s">
        <v>908</v>
      </c>
      <c r="AF6442">
        <v>2022</v>
      </c>
    </row>
    <row r="6443" spans="1:32" x14ac:dyDescent="0.25">
      <c r="A6443" t="s">
        <v>29</v>
      </c>
      <c r="B6443" t="s">
        <v>394</v>
      </c>
      <c r="C6443" t="s">
        <v>395</v>
      </c>
      <c r="D6443" t="s">
        <v>396</v>
      </c>
      <c r="E6443">
        <f>_xlfn.XLOOKUP(Table1[[#This Row],[Location]],'Location analysis'!A:A,'Location analysis'!B:B)</f>
        <v>40.416893999999999</v>
      </c>
      <c r="F6443">
        <f>_xlfn.XLOOKUP(Table1[[#This Row],[Location]],'Location analysis'!A:A,'Location analysis'!C:C)</f>
        <v>-74.420399000000003</v>
      </c>
      <c r="G6443" t="s">
        <v>84</v>
      </c>
      <c r="H6443" t="s">
        <v>43</v>
      </c>
      <c r="I6443">
        <v>15603201222</v>
      </c>
      <c r="J6443" t="s">
        <v>907</v>
      </c>
      <c r="K6443" t="s">
        <v>36</v>
      </c>
      <c r="L6443">
        <v>131</v>
      </c>
      <c r="M6443">
        <v>2</v>
      </c>
      <c r="N6443">
        <v>1</v>
      </c>
      <c r="O6443">
        <v>131</v>
      </c>
      <c r="P6443">
        <v>2</v>
      </c>
      <c r="Q6443">
        <v>1</v>
      </c>
      <c r="R6443">
        <v>2</v>
      </c>
      <c r="S6443">
        <v>6</v>
      </c>
      <c r="T6443" s="1">
        <v>44804</v>
      </c>
      <c r="U6443" t="str">
        <f t="shared" si="500"/>
        <v>Wonderful Pistachios - Variety</v>
      </c>
      <c r="V6443" t="str">
        <f t="shared" si="501"/>
        <v>Food</v>
      </c>
      <c r="W6443" t="s">
        <v>43</v>
      </c>
      <c r="X6443" t="b">
        <f t="shared" si="503"/>
        <v>1</v>
      </c>
      <c r="Y6443">
        <f t="shared" si="502"/>
        <v>2</v>
      </c>
      <c r="Z6443" s="2">
        <f t="shared" si="504"/>
        <v>1.3333333333333333</v>
      </c>
      <c r="AA6443" t="s">
        <v>85</v>
      </c>
      <c r="AB6443" t="s">
        <v>86</v>
      </c>
      <c r="AD6443" t="s">
        <v>109</v>
      </c>
      <c r="AE6443" t="s">
        <v>908</v>
      </c>
      <c r="AF6443">
        <v>2022</v>
      </c>
    </row>
    <row r="6444" spans="1:32" x14ac:dyDescent="0.25">
      <c r="A6444" t="s">
        <v>29</v>
      </c>
      <c r="B6444" t="s">
        <v>394</v>
      </c>
      <c r="C6444" t="s">
        <v>395</v>
      </c>
      <c r="D6444" t="s">
        <v>396</v>
      </c>
      <c r="E6444">
        <f>_xlfn.XLOOKUP(Table1[[#This Row],[Location]],'Location analysis'!A:A,'Location analysis'!B:B)</f>
        <v>40.416893999999999</v>
      </c>
      <c r="F6444">
        <f>_xlfn.XLOOKUP(Table1[[#This Row],[Location]],'Location analysis'!A:A,'Location analysis'!C:C)</f>
        <v>-74.420399000000003</v>
      </c>
      <c r="G6444" t="s">
        <v>442</v>
      </c>
      <c r="H6444" t="s">
        <v>43</v>
      </c>
      <c r="I6444">
        <v>15603201222</v>
      </c>
      <c r="J6444" t="s">
        <v>907</v>
      </c>
      <c r="K6444" t="s">
        <v>36</v>
      </c>
      <c r="L6444">
        <v>137</v>
      </c>
      <c r="M6444">
        <v>2</v>
      </c>
      <c r="N6444">
        <v>1</v>
      </c>
      <c r="O6444">
        <v>137</v>
      </c>
      <c r="P6444">
        <v>2</v>
      </c>
      <c r="Q6444">
        <v>1</v>
      </c>
      <c r="R6444">
        <v>2</v>
      </c>
      <c r="S6444">
        <v>6</v>
      </c>
      <c r="T6444" s="1">
        <v>44804</v>
      </c>
      <c r="U6444" t="str">
        <f t="shared" si="500"/>
        <v>Hungry Buddha - Chocolate Chip</v>
      </c>
      <c r="V6444" t="str">
        <f t="shared" si="501"/>
        <v>Food</v>
      </c>
      <c r="W6444" t="s">
        <v>43</v>
      </c>
      <c r="X6444" t="b">
        <f t="shared" si="503"/>
        <v>1</v>
      </c>
      <c r="Y6444">
        <f t="shared" si="502"/>
        <v>2</v>
      </c>
      <c r="Z6444" s="2">
        <f t="shared" si="504"/>
        <v>1.3333333333333333</v>
      </c>
      <c r="AA6444" t="s">
        <v>443</v>
      </c>
      <c r="AB6444" t="s">
        <v>444</v>
      </c>
      <c r="AD6444" t="s">
        <v>109</v>
      </c>
      <c r="AE6444" t="s">
        <v>908</v>
      </c>
      <c r="AF6444">
        <v>2022</v>
      </c>
    </row>
    <row r="6445" spans="1:32" x14ac:dyDescent="0.25">
      <c r="A6445" t="s">
        <v>29</v>
      </c>
      <c r="B6445" t="s">
        <v>67</v>
      </c>
      <c r="C6445" t="s">
        <v>68</v>
      </c>
      <c r="D6445" t="s">
        <v>69</v>
      </c>
      <c r="E6445">
        <f>_xlfn.XLOOKUP(Table1[[#This Row],[Location]],'Location analysis'!A:A,'Location analysis'!B:B)</f>
        <v>40.435699999999997</v>
      </c>
      <c r="F6445">
        <f>_xlfn.XLOOKUP(Table1[[#This Row],[Location]],'Location analysis'!A:A,'Location analysis'!C:C)</f>
        <v>-74.125200000000007</v>
      </c>
      <c r="G6445" t="s">
        <v>722</v>
      </c>
      <c r="H6445" t="s">
        <v>49</v>
      </c>
      <c r="I6445">
        <v>15603853105</v>
      </c>
      <c r="J6445" t="s">
        <v>907</v>
      </c>
      <c r="K6445" t="s">
        <v>36</v>
      </c>
      <c r="L6445">
        <v>145</v>
      </c>
      <c r="M6445">
        <v>2.5</v>
      </c>
      <c r="N6445">
        <v>1</v>
      </c>
      <c r="O6445">
        <v>145</v>
      </c>
      <c r="P6445">
        <v>2.5</v>
      </c>
      <c r="Q6445">
        <v>1</v>
      </c>
      <c r="R6445">
        <v>2.5</v>
      </c>
      <c r="S6445">
        <v>2.5</v>
      </c>
      <c r="T6445" s="1">
        <v>44804</v>
      </c>
      <c r="U6445" t="str">
        <f t="shared" si="500"/>
        <v>Snapple Tea - Lemon</v>
      </c>
      <c r="V6445" t="str">
        <f t="shared" si="501"/>
        <v>Non Carbonated</v>
      </c>
      <c r="W6445" t="s">
        <v>49</v>
      </c>
      <c r="X6445" t="b">
        <f t="shared" si="503"/>
        <v>1</v>
      </c>
      <c r="Y6445">
        <f t="shared" si="502"/>
        <v>2.5</v>
      </c>
      <c r="Z6445" s="2">
        <f t="shared" si="504"/>
        <v>1.6666666666666667</v>
      </c>
      <c r="AA6445" t="s">
        <v>330</v>
      </c>
      <c r="AB6445" t="s">
        <v>76</v>
      </c>
      <c r="AD6445" t="s">
        <v>109</v>
      </c>
      <c r="AE6445" t="s">
        <v>908</v>
      </c>
      <c r="AF6445">
        <v>2022</v>
      </c>
    </row>
    <row r="6446" spans="1:32" x14ac:dyDescent="0.25">
      <c r="A6446" t="s">
        <v>29</v>
      </c>
      <c r="B6446" t="s">
        <v>394</v>
      </c>
      <c r="C6446" t="s">
        <v>395</v>
      </c>
      <c r="D6446" t="s">
        <v>396</v>
      </c>
      <c r="E6446">
        <f>_xlfn.XLOOKUP(Table1[[#This Row],[Location]],'Location analysis'!A:A,'Location analysis'!B:B)</f>
        <v>40.416893999999999</v>
      </c>
      <c r="F6446">
        <f>_xlfn.XLOOKUP(Table1[[#This Row],[Location]],'Location analysis'!A:A,'Location analysis'!C:C)</f>
        <v>-74.420399000000003</v>
      </c>
      <c r="G6446" t="s">
        <v>612</v>
      </c>
      <c r="H6446" t="s">
        <v>43</v>
      </c>
      <c r="I6446">
        <v>15603921383</v>
      </c>
      <c r="J6446" t="s">
        <v>907</v>
      </c>
      <c r="K6446" t="s">
        <v>51</v>
      </c>
      <c r="L6446">
        <v>125</v>
      </c>
      <c r="M6446">
        <v>1.5</v>
      </c>
      <c r="N6446">
        <v>1</v>
      </c>
      <c r="O6446">
        <v>125</v>
      </c>
      <c r="P6446">
        <v>1.5</v>
      </c>
      <c r="Q6446">
        <v>1</v>
      </c>
      <c r="R6446">
        <v>1.5</v>
      </c>
      <c r="S6446">
        <v>1.5</v>
      </c>
      <c r="T6446" s="1">
        <v>44804</v>
      </c>
      <c r="U6446" t="str">
        <f t="shared" si="500"/>
        <v>Goldfish Baked - Cheddar</v>
      </c>
      <c r="V6446" t="str">
        <f t="shared" si="501"/>
        <v>Food</v>
      </c>
      <c r="W6446" t="s">
        <v>43</v>
      </c>
      <c r="X6446" t="b">
        <f t="shared" si="503"/>
        <v>1</v>
      </c>
      <c r="Y6446">
        <f t="shared" si="502"/>
        <v>1.5</v>
      </c>
      <c r="Z6446" s="2">
        <f t="shared" si="504"/>
        <v>1</v>
      </c>
      <c r="AA6446" t="s">
        <v>613</v>
      </c>
      <c r="AB6446" t="s">
        <v>614</v>
      </c>
      <c r="AD6446" t="s">
        <v>109</v>
      </c>
      <c r="AE6446" t="s">
        <v>908</v>
      </c>
      <c r="AF6446">
        <v>2022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6FB8-F4CD-4306-ACD9-B435A7CF87F1}">
  <dimension ref="A1:Q175"/>
  <sheetViews>
    <sheetView workbookViewId="0">
      <selection activeCell="F24" sqref="F24"/>
    </sheetView>
  </sheetViews>
  <sheetFormatPr defaultRowHeight="15" x14ac:dyDescent="0.25"/>
  <cols>
    <col min="1" max="1" width="43.85546875" bestFit="1" customWidth="1"/>
    <col min="2" max="2" width="12.5703125" bestFit="1" customWidth="1"/>
    <col min="3" max="3" width="17" style="9" bestFit="1" customWidth="1"/>
    <col min="4" max="4" width="19.140625" bestFit="1" customWidth="1"/>
  </cols>
  <sheetData>
    <row r="1" spans="1:17" x14ac:dyDescent="0.25">
      <c r="A1" s="5" t="s">
        <v>20</v>
      </c>
      <c r="B1" t="s">
        <v>912</v>
      </c>
      <c r="L1">
        <f>SUM('vending-machine-saleskkk (2)'!Q:Q)-4</f>
        <v>6527</v>
      </c>
    </row>
    <row r="2" spans="1:17" x14ac:dyDescent="0.25">
      <c r="P2" s="11" t="s">
        <v>918</v>
      </c>
      <c r="Q2" s="12">
        <v>0.7</v>
      </c>
    </row>
    <row r="3" spans="1:17" x14ac:dyDescent="0.25">
      <c r="A3" s="5" t="s">
        <v>913</v>
      </c>
      <c r="B3" t="s">
        <v>915</v>
      </c>
      <c r="C3" s="9" t="s">
        <v>916</v>
      </c>
      <c r="D3" t="s">
        <v>917</v>
      </c>
      <c r="E3" t="s">
        <v>921</v>
      </c>
      <c r="P3" s="11" t="s">
        <v>919</v>
      </c>
      <c r="Q3" s="12">
        <v>0.85</v>
      </c>
    </row>
    <row r="4" spans="1:17" x14ac:dyDescent="0.25">
      <c r="A4" s="7" t="s">
        <v>182</v>
      </c>
      <c r="B4" s="8">
        <v>524</v>
      </c>
      <c r="C4" s="9">
        <f>B4/$L$1</f>
        <v>8.0281905929217093E-2</v>
      </c>
      <c r="D4" s="10">
        <f>C4</f>
        <v>8.0281905929217093E-2</v>
      </c>
      <c r="E4" t="str">
        <f>IF(D4&lt;=$Q$2,$P$2,IF(AND(D4&lt;=$Q$3,D4&gt;$Q$3),$P$3,IF(D4&gt;$Q$3,$P$4,"")))</f>
        <v>A</v>
      </c>
      <c r="P4" s="11" t="s">
        <v>920</v>
      </c>
      <c r="Q4" s="12">
        <v>1</v>
      </c>
    </row>
    <row r="5" spans="1:17" x14ac:dyDescent="0.25">
      <c r="A5" s="7" t="s">
        <v>70</v>
      </c>
      <c r="B5" s="8">
        <v>385</v>
      </c>
      <c r="C5" s="9">
        <f t="shared" ref="C5:C68" si="0">B5/$L$1</f>
        <v>5.8985751493795008E-2</v>
      </c>
      <c r="D5" s="10">
        <f>D4+C5</f>
        <v>0.13926765742301211</v>
      </c>
      <c r="E5" t="str">
        <f t="shared" ref="E5:E44" si="1">IF(D5&lt;=$Q$2,$P$2,IF(AND(D5&lt;=$Q$3,D5&gt;$Q$3),$P$3,IF(D5&gt;$Q$3,$P$4,"")))</f>
        <v>A</v>
      </c>
    </row>
    <row r="6" spans="1:17" x14ac:dyDescent="0.25">
      <c r="A6" s="7" t="s">
        <v>137</v>
      </c>
      <c r="B6" s="8">
        <v>311</v>
      </c>
      <c r="C6" s="9">
        <f t="shared" si="0"/>
        <v>4.7648230427455189E-2</v>
      </c>
      <c r="D6" s="10">
        <f t="shared" ref="D6:D69" si="2">D5+C6</f>
        <v>0.18691588785046731</v>
      </c>
      <c r="E6" t="str">
        <f t="shared" si="1"/>
        <v>A</v>
      </c>
    </row>
    <row r="7" spans="1:17" x14ac:dyDescent="0.25">
      <c r="A7" s="7" t="s">
        <v>81</v>
      </c>
      <c r="B7" s="8">
        <v>267</v>
      </c>
      <c r="C7" s="9">
        <f t="shared" si="0"/>
        <v>4.0907001685307184E-2</v>
      </c>
      <c r="D7" s="10">
        <f t="shared" si="2"/>
        <v>0.22782288953577451</v>
      </c>
      <c r="E7" t="str">
        <f t="shared" si="1"/>
        <v>A</v>
      </c>
    </row>
    <row r="8" spans="1:17" x14ac:dyDescent="0.25">
      <c r="A8" s="7" t="s">
        <v>259</v>
      </c>
      <c r="B8" s="8">
        <v>217</v>
      </c>
      <c r="C8" s="9">
        <f t="shared" si="0"/>
        <v>3.3246514478320818E-2</v>
      </c>
      <c r="D8" s="10">
        <f t="shared" si="2"/>
        <v>0.26106940401409534</v>
      </c>
      <c r="E8" t="str">
        <f t="shared" si="1"/>
        <v>A</v>
      </c>
    </row>
    <row r="9" spans="1:17" x14ac:dyDescent="0.25">
      <c r="A9" s="7" t="s">
        <v>185</v>
      </c>
      <c r="B9" s="8">
        <v>158</v>
      </c>
      <c r="C9" s="9">
        <f t="shared" si="0"/>
        <v>2.420713957407691E-2</v>
      </c>
      <c r="D9" s="10">
        <f t="shared" si="2"/>
        <v>0.28527654358817223</v>
      </c>
      <c r="E9" t="str">
        <f t="shared" si="1"/>
        <v>A</v>
      </c>
    </row>
    <row r="10" spans="1:17" x14ac:dyDescent="0.25">
      <c r="A10" s="7" t="s">
        <v>738</v>
      </c>
      <c r="B10" s="8">
        <v>156</v>
      </c>
      <c r="C10" s="9">
        <f t="shared" si="0"/>
        <v>2.3900720085797456E-2</v>
      </c>
      <c r="D10" s="10">
        <f t="shared" si="2"/>
        <v>0.30917726367396969</v>
      </c>
      <c r="E10" t="str">
        <f t="shared" si="1"/>
        <v>A</v>
      </c>
    </row>
    <row r="11" spans="1:17" x14ac:dyDescent="0.25">
      <c r="A11" s="7" t="s">
        <v>84</v>
      </c>
      <c r="B11" s="8">
        <v>147</v>
      </c>
      <c r="C11" s="9">
        <f t="shared" si="0"/>
        <v>2.2521832388539911E-2</v>
      </c>
      <c r="D11" s="10">
        <f t="shared" si="2"/>
        <v>0.33169909606250958</v>
      </c>
      <c r="E11" t="str">
        <f t="shared" si="1"/>
        <v>A</v>
      </c>
    </row>
    <row r="12" spans="1:17" x14ac:dyDescent="0.25">
      <c r="A12" s="7" t="s">
        <v>192</v>
      </c>
      <c r="B12" s="8">
        <v>138</v>
      </c>
      <c r="C12" s="9">
        <f t="shared" si="0"/>
        <v>2.1142944691282365E-2</v>
      </c>
      <c r="D12" s="10">
        <f t="shared" si="2"/>
        <v>0.35284204075379194</v>
      </c>
      <c r="E12" t="str">
        <f t="shared" si="1"/>
        <v>A</v>
      </c>
    </row>
    <row r="13" spans="1:17" x14ac:dyDescent="0.25">
      <c r="A13" s="7" t="s">
        <v>154</v>
      </c>
      <c r="B13" s="8">
        <v>131</v>
      </c>
      <c r="C13" s="9">
        <f t="shared" si="0"/>
        <v>2.0070476482304273E-2</v>
      </c>
      <c r="D13" s="10">
        <f t="shared" si="2"/>
        <v>0.3729125172360962</v>
      </c>
      <c r="E13" t="str">
        <f t="shared" si="1"/>
        <v>A</v>
      </c>
    </row>
    <row r="14" spans="1:17" x14ac:dyDescent="0.25">
      <c r="A14" s="7" t="s">
        <v>112</v>
      </c>
      <c r="B14" s="8">
        <v>121</v>
      </c>
      <c r="C14" s="9">
        <f t="shared" si="0"/>
        <v>1.8538379040907001E-2</v>
      </c>
      <c r="D14" s="10">
        <f t="shared" si="2"/>
        <v>0.39145089627700319</v>
      </c>
      <c r="E14" t="str">
        <f t="shared" si="1"/>
        <v>A</v>
      </c>
    </row>
    <row r="15" spans="1:17" x14ac:dyDescent="0.25">
      <c r="A15" s="7" t="s">
        <v>106</v>
      </c>
      <c r="B15" s="8">
        <v>111</v>
      </c>
      <c r="C15" s="9">
        <f t="shared" si="0"/>
        <v>1.7006281599509728E-2</v>
      </c>
      <c r="D15" s="10">
        <f t="shared" si="2"/>
        <v>0.40845717787651292</v>
      </c>
      <c r="E15" t="str">
        <f t="shared" si="1"/>
        <v>A</v>
      </c>
    </row>
    <row r="16" spans="1:17" x14ac:dyDescent="0.25">
      <c r="A16" s="7" t="s">
        <v>160</v>
      </c>
      <c r="B16" s="8">
        <v>109</v>
      </c>
      <c r="C16" s="9">
        <f t="shared" si="0"/>
        <v>1.6699862111230274E-2</v>
      </c>
      <c r="D16" s="10">
        <f t="shared" si="2"/>
        <v>0.42515703998774318</v>
      </c>
      <c r="E16" t="str">
        <f t="shared" si="1"/>
        <v>A</v>
      </c>
    </row>
    <row r="17" spans="1:5" x14ac:dyDescent="0.25">
      <c r="A17" s="7" t="s">
        <v>128</v>
      </c>
      <c r="B17" s="8">
        <v>106</v>
      </c>
      <c r="C17" s="9">
        <f t="shared" si="0"/>
        <v>1.6240232878811094E-2</v>
      </c>
      <c r="D17" s="10">
        <f t="shared" si="2"/>
        <v>0.44139727286655428</v>
      </c>
      <c r="E17" t="str">
        <f t="shared" si="1"/>
        <v>A</v>
      </c>
    </row>
    <row r="18" spans="1:5" x14ac:dyDescent="0.25">
      <c r="A18" s="7" t="s">
        <v>42</v>
      </c>
      <c r="B18" s="8">
        <v>97</v>
      </c>
      <c r="C18" s="9">
        <f t="shared" si="0"/>
        <v>1.4861345181553546E-2</v>
      </c>
      <c r="D18" s="10">
        <f t="shared" si="2"/>
        <v>0.4562586180481078</v>
      </c>
      <c r="E18" t="str">
        <f t="shared" si="1"/>
        <v>A</v>
      </c>
    </row>
    <row r="19" spans="1:5" x14ac:dyDescent="0.25">
      <c r="A19" s="7" t="s">
        <v>612</v>
      </c>
      <c r="B19" s="8">
        <v>92</v>
      </c>
      <c r="C19" s="9">
        <f t="shared" si="0"/>
        <v>1.409529646085491E-2</v>
      </c>
      <c r="D19" s="10">
        <f t="shared" si="2"/>
        <v>0.47035391450896269</v>
      </c>
      <c r="E19" t="str">
        <f t="shared" si="1"/>
        <v>A</v>
      </c>
    </row>
    <row r="20" spans="1:5" x14ac:dyDescent="0.25">
      <c r="A20" s="7" t="s">
        <v>74</v>
      </c>
      <c r="B20" s="8">
        <v>88</v>
      </c>
      <c r="C20" s="9">
        <f t="shared" si="0"/>
        <v>1.3482457484296001E-2</v>
      </c>
      <c r="D20" s="10">
        <f t="shared" si="2"/>
        <v>0.48383637199325868</v>
      </c>
      <c r="E20" t="str">
        <f t="shared" si="1"/>
        <v>A</v>
      </c>
    </row>
    <row r="21" spans="1:5" x14ac:dyDescent="0.25">
      <c r="A21" s="7" t="s">
        <v>100</v>
      </c>
      <c r="B21" s="8">
        <v>83</v>
      </c>
      <c r="C21" s="9">
        <f t="shared" si="0"/>
        <v>1.2716408763597364E-2</v>
      </c>
      <c r="D21" s="10">
        <f t="shared" si="2"/>
        <v>0.49655278075685605</v>
      </c>
      <c r="E21" t="str">
        <f t="shared" si="1"/>
        <v>A</v>
      </c>
    </row>
    <row r="22" spans="1:5" x14ac:dyDescent="0.25">
      <c r="A22" s="7" t="s">
        <v>264</v>
      </c>
      <c r="B22" s="8">
        <v>82</v>
      </c>
      <c r="C22" s="9">
        <f t="shared" si="0"/>
        <v>1.2563199019457637E-2</v>
      </c>
      <c r="D22" s="10">
        <f t="shared" si="2"/>
        <v>0.50911597977631373</v>
      </c>
      <c r="E22" t="str">
        <f t="shared" si="1"/>
        <v>A</v>
      </c>
    </row>
    <row r="23" spans="1:5" x14ac:dyDescent="0.25">
      <c r="A23" s="7" t="s">
        <v>329</v>
      </c>
      <c r="B23" s="8">
        <v>79</v>
      </c>
      <c r="C23" s="9">
        <f t="shared" si="0"/>
        <v>1.2103569787038455E-2</v>
      </c>
      <c r="D23" s="10">
        <f t="shared" si="2"/>
        <v>0.52121954956335215</v>
      </c>
      <c r="E23" t="str">
        <f t="shared" si="1"/>
        <v>A</v>
      </c>
    </row>
    <row r="24" spans="1:5" x14ac:dyDescent="0.25">
      <c r="A24" s="7" t="s">
        <v>225</v>
      </c>
      <c r="B24" s="8">
        <v>76</v>
      </c>
      <c r="C24" s="9">
        <f t="shared" si="0"/>
        <v>1.1643940554619274E-2</v>
      </c>
      <c r="D24" s="10">
        <f t="shared" si="2"/>
        <v>0.53286349011797141</v>
      </c>
      <c r="E24" t="str">
        <f t="shared" si="1"/>
        <v>A</v>
      </c>
    </row>
    <row r="25" spans="1:5" x14ac:dyDescent="0.25">
      <c r="A25" s="7" t="s">
        <v>397</v>
      </c>
      <c r="B25" s="8">
        <v>74</v>
      </c>
      <c r="C25" s="9">
        <f t="shared" si="0"/>
        <v>1.1337521066339819E-2</v>
      </c>
      <c r="D25" s="10">
        <f t="shared" si="2"/>
        <v>0.54420101118431119</v>
      </c>
      <c r="E25" t="str">
        <f t="shared" si="1"/>
        <v>A</v>
      </c>
    </row>
    <row r="26" spans="1:5" x14ac:dyDescent="0.25">
      <c r="A26" s="7" t="s">
        <v>410</v>
      </c>
      <c r="B26" s="8">
        <v>72</v>
      </c>
      <c r="C26" s="9">
        <f t="shared" si="0"/>
        <v>1.1031101578060365E-2</v>
      </c>
      <c r="D26" s="10">
        <f t="shared" si="2"/>
        <v>0.55523211276237161</v>
      </c>
      <c r="E26" t="str">
        <f t="shared" si="1"/>
        <v>A</v>
      </c>
    </row>
    <row r="27" spans="1:5" x14ac:dyDescent="0.25">
      <c r="A27" s="7" t="s">
        <v>125</v>
      </c>
      <c r="B27" s="8">
        <v>66</v>
      </c>
      <c r="C27" s="9">
        <f t="shared" si="0"/>
        <v>1.0111843113222002E-2</v>
      </c>
      <c r="D27" s="10">
        <f t="shared" si="2"/>
        <v>0.56534395587559361</v>
      </c>
      <c r="E27" t="str">
        <f t="shared" si="1"/>
        <v>A</v>
      </c>
    </row>
    <row r="28" spans="1:5" x14ac:dyDescent="0.25">
      <c r="A28" s="7" t="s">
        <v>275</v>
      </c>
      <c r="B28" s="8">
        <v>66</v>
      </c>
      <c r="C28" s="9">
        <f t="shared" si="0"/>
        <v>1.0111843113222002E-2</v>
      </c>
      <c r="D28" s="10">
        <f t="shared" si="2"/>
        <v>0.5754557989888156</v>
      </c>
      <c r="E28" t="str">
        <f t="shared" si="1"/>
        <v>A</v>
      </c>
    </row>
    <row r="29" spans="1:5" x14ac:dyDescent="0.25">
      <c r="A29" s="7" t="s">
        <v>179</v>
      </c>
      <c r="B29" s="8">
        <v>62</v>
      </c>
      <c r="C29" s="9">
        <f t="shared" si="0"/>
        <v>9.4990041366630924E-3</v>
      </c>
      <c r="D29" s="10">
        <f t="shared" si="2"/>
        <v>0.58495480312547865</v>
      </c>
      <c r="E29" t="str">
        <f t="shared" si="1"/>
        <v>A</v>
      </c>
    </row>
    <row r="30" spans="1:5" x14ac:dyDescent="0.25">
      <c r="A30" s="7" t="s">
        <v>293</v>
      </c>
      <c r="B30" s="8">
        <v>59</v>
      </c>
      <c r="C30" s="9">
        <f t="shared" si="0"/>
        <v>9.03937490424391E-3</v>
      </c>
      <c r="D30" s="10">
        <f t="shared" si="2"/>
        <v>0.59399417802972254</v>
      </c>
      <c r="E30" t="str">
        <f t="shared" si="1"/>
        <v>A</v>
      </c>
    </row>
    <row r="31" spans="1:5" x14ac:dyDescent="0.25">
      <c r="A31" s="7" t="s">
        <v>156</v>
      </c>
      <c r="B31" s="8">
        <v>54</v>
      </c>
      <c r="C31" s="9">
        <f t="shared" si="0"/>
        <v>8.2733261835452737E-3</v>
      </c>
      <c r="D31" s="10">
        <f t="shared" si="2"/>
        <v>0.6022675042132678</v>
      </c>
      <c r="E31" t="str">
        <f t="shared" si="1"/>
        <v>A</v>
      </c>
    </row>
    <row r="32" spans="1:5" x14ac:dyDescent="0.25">
      <c r="A32" s="7" t="s">
        <v>272</v>
      </c>
      <c r="B32" s="8">
        <v>54</v>
      </c>
      <c r="C32" s="9">
        <f t="shared" si="0"/>
        <v>8.2733261835452737E-3</v>
      </c>
      <c r="D32" s="10">
        <f t="shared" si="2"/>
        <v>0.61054083039681306</v>
      </c>
      <c r="E32" t="str">
        <f t="shared" si="1"/>
        <v>A</v>
      </c>
    </row>
    <row r="33" spans="1:5" x14ac:dyDescent="0.25">
      <c r="A33" s="7" t="s">
        <v>463</v>
      </c>
      <c r="B33" s="8">
        <v>53</v>
      </c>
      <c r="C33" s="9">
        <f t="shared" si="0"/>
        <v>8.1201164394055468E-3</v>
      </c>
      <c r="D33" s="10">
        <f t="shared" si="2"/>
        <v>0.61866094683621864</v>
      </c>
      <c r="E33" t="str">
        <f t="shared" si="1"/>
        <v>A</v>
      </c>
    </row>
    <row r="34" spans="1:5" x14ac:dyDescent="0.25">
      <c r="A34" s="7" t="s">
        <v>56</v>
      </c>
      <c r="B34" s="8">
        <v>53</v>
      </c>
      <c r="C34" s="9">
        <f t="shared" si="0"/>
        <v>8.1201164394055468E-3</v>
      </c>
      <c r="D34" s="10">
        <f t="shared" si="2"/>
        <v>0.62678106327562422</v>
      </c>
      <c r="E34" t="str">
        <f t="shared" si="1"/>
        <v>A</v>
      </c>
    </row>
    <row r="35" spans="1:5" x14ac:dyDescent="0.25">
      <c r="A35" s="7" t="s">
        <v>722</v>
      </c>
      <c r="B35" s="8">
        <v>53</v>
      </c>
      <c r="C35" s="9">
        <f t="shared" si="0"/>
        <v>8.1201164394055468E-3</v>
      </c>
      <c r="D35" s="10">
        <f t="shared" si="2"/>
        <v>0.6349011797150298</v>
      </c>
      <c r="E35" t="str">
        <f t="shared" si="1"/>
        <v>A</v>
      </c>
    </row>
    <row r="36" spans="1:5" x14ac:dyDescent="0.25">
      <c r="A36" s="7" t="s">
        <v>194</v>
      </c>
      <c r="B36" s="8">
        <v>51</v>
      </c>
      <c r="C36" s="9">
        <f t="shared" si="0"/>
        <v>7.8136969511260913E-3</v>
      </c>
      <c r="D36" s="10">
        <f t="shared" si="2"/>
        <v>0.6427148766661559</v>
      </c>
      <c r="E36" t="str">
        <f t="shared" si="1"/>
        <v>A</v>
      </c>
    </row>
    <row r="37" spans="1:5" x14ac:dyDescent="0.25">
      <c r="A37" s="7" t="s">
        <v>407</v>
      </c>
      <c r="B37" s="8">
        <v>51</v>
      </c>
      <c r="C37" s="9">
        <f t="shared" si="0"/>
        <v>7.8136969511260913E-3</v>
      </c>
      <c r="D37" s="10">
        <f t="shared" si="2"/>
        <v>0.650528573617282</v>
      </c>
      <c r="E37" t="str">
        <f t="shared" si="1"/>
        <v>A</v>
      </c>
    </row>
    <row r="38" spans="1:5" x14ac:dyDescent="0.25">
      <c r="A38" s="7" t="s">
        <v>180</v>
      </c>
      <c r="B38" s="8">
        <v>50</v>
      </c>
      <c r="C38" s="9">
        <f t="shared" si="0"/>
        <v>7.6604872069863644E-3</v>
      </c>
      <c r="D38" s="10">
        <f t="shared" si="2"/>
        <v>0.65818906082426831</v>
      </c>
      <c r="E38" t="str">
        <f t="shared" si="1"/>
        <v>A</v>
      </c>
    </row>
    <row r="39" spans="1:5" x14ac:dyDescent="0.25">
      <c r="A39" s="7" t="s">
        <v>197</v>
      </c>
      <c r="B39" s="8">
        <v>48</v>
      </c>
      <c r="C39" s="9">
        <f t="shared" si="0"/>
        <v>7.3540677187069097E-3</v>
      </c>
      <c r="D39" s="10">
        <f t="shared" si="2"/>
        <v>0.66554312854297526</v>
      </c>
      <c r="E39" t="str">
        <f t="shared" si="1"/>
        <v>A</v>
      </c>
    </row>
    <row r="40" spans="1:5" x14ac:dyDescent="0.25">
      <c r="A40" s="7" t="s">
        <v>414</v>
      </c>
      <c r="B40" s="8">
        <v>46</v>
      </c>
      <c r="C40" s="9">
        <f t="shared" si="0"/>
        <v>7.047648230427455E-3</v>
      </c>
      <c r="D40" s="10">
        <f t="shared" si="2"/>
        <v>0.67259077677340273</v>
      </c>
      <c r="E40" t="str">
        <f t="shared" si="1"/>
        <v>A</v>
      </c>
    </row>
    <row r="41" spans="1:5" x14ac:dyDescent="0.25">
      <c r="A41" s="7" t="s">
        <v>508</v>
      </c>
      <c r="B41" s="8">
        <v>44</v>
      </c>
      <c r="C41" s="9">
        <f t="shared" si="0"/>
        <v>6.7412287421480003E-3</v>
      </c>
      <c r="D41" s="10">
        <f t="shared" si="2"/>
        <v>0.67933200551555073</v>
      </c>
      <c r="E41" t="str">
        <f t="shared" si="1"/>
        <v>A</v>
      </c>
    </row>
    <row r="42" spans="1:5" x14ac:dyDescent="0.25">
      <c r="A42" s="7" t="s">
        <v>520</v>
      </c>
      <c r="B42" s="8">
        <v>44</v>
      </c>
      <c r="C42" s="9">
        <f t="shared" si="0"/>
        <v>6.7412287421480003E-3</v>
      </c>
      <c r="D42" s="10">
        <f t="shared" si="2"/>
        <v>0.68607323425769873</v>
      </c>
      <c r="E42" t="str">
        <f t="shared" si="1"/>
        <v>A</v>
      </c>
    </row>
    <row r="43" spans="1:5" x14ac:dyDescent="0.25">
      <c r="A43" s="7" t="s">
        <v>688</v>
      </c>
      <c r="B43" s="8">
        <v>42</v>
      </c>
      <c r="C43" s="9">
        <f t="shared" si="0"/>
        <v>6.4348092538685456E-3</v>
      </c>
      <c r="D43" s="10">
        <f t="shared" si="2"/>
        <v>0.69250804351156725</v>
      </c>
      <c r="E43" t="str">
        <f t="shared" si="1"/>
        <v>A</v>
      </c>
    </row>
    <row r="44" spans="1:5" x14ac:dyDescent="0.25">
      <c r="A44" s="7" t="s">
        <v>93</v>
      </c>
      <c r="B44" s="8">
        <v>41</v>
      </c>
      <c r="C44" s="9">
        <f t="shared" si="0"/>
        <v>6.2815995097288187E-3</v>
      </c>
      <c r="D44" s="10">
        <f t="shared" si="2"/>
        <v>0.69878964302129609</v>
      </c>
      <c r="E44" t="str">
        <f t="shared" si="1"/>
        <v>A</v>
      </c>
    </row>
    <row r="45" spans="1:5" x14ac:dyDescent="0.25">
      <c r="A45" s="7" t="s">
        <v>542</v>
      </c>
      <c r="B45" s="8">
        <v>41</v>
      </c>
      <c r="C45" s="9">
        <f t="shared" si="0"/>
        <v>6.2815995097288187E-3</v>
      </c>
      <c r="D45" s="10">
        <f t="shared" si="2"/>
        <v>0.70507124253102493</v>
      </c>
      <c r="E45" t="str">
        <f>IF(D45&lt;$Q$3,"B")</f>
        <v>B</v>
      </c>
    </row>
    <row r="46" spans="1:5" x14ac:dyDescent="0.25">
      <c r="A46" s="7" t="s">
        <v>65</v>
      </c>
      <c r="B46" s="8">
        <v>38</v>
      </c>
      <c r="C46" s="9">
        <f t="shared" si="0"/>
        <v>5.8219702773096372E-3</v>
      </c>
      <c r="D46" s="10">
        <f t="shared" si="2"/>
        <v>0.71089321280833462</v>
      </c>
      <c r="E46" t="str">
        <f t="shared" ref="E46:E75" si="3">IF(D46&lt;$Q$3,"B")</f>
        <v>B</v>
      </c>
    </row>
    <row r="47" spans="1:5" x14ac:dyDescent="0.25">
      <c r="A47" s="7" t="s">
        <v>251</v>
      </c>
      <c r="B47" s="8">
        <v>37</v>
      </c>
      <c r="C47" s="9">
        <f t="shared" si="0"/>
        <v>5.6687605331699094E-3</v>
      </c>
      <c r="D47" s="10">
        <f t="shared" si="2"/>
        <v>0.71656197334150451</v>
      </c>
      <c r="E47" t="str">
        <f t="shared" si="3"/>
        <v>B</v>
      </c>
    </row>
    <row r="48" spans="1:5" x14ac:dyDescent="0.25">
      <c r="A48" s="7" t="s">
        <v>350</v>
      </c>
      <c r="B48" s="8">
        <v>37</v>
      </c>
      <c r="C48" s="9">
        <f t="shared" si="0"/>
        <v>5.6687605331699094E-3</v>
      </c>
      <c r="D48" s="10">
        <f t="shared" si="2"/>
        <v>0.7222307338746744</v>
      </c>
      <c r="E48" t="str">
        <f t="shared" si="3"/>
        <v>B</v>
      </c>
    </row>
    <row r="49" spans="1:5" x14ac:dyDescent="0.25">
      <c r="A49" s="7" t="s">
        <v>634</v>
      </c>
      <c r="B49" s="8">
        <v>35</v>
      </c>
      <c r="C49" s="9">
        <f t="shared" si="0"/>
        <v>5.3623410448904547E-3</v>
      </c>
      <c r="D49" s="10">
        <f t="shared" si="2"/>
        <v>0.72759307491956482</v>
      </c>
      <c r="E49" t="str">
        <f t="shared" si="3"/>
        <v>B</v>
      </c>
    </row>
    <row r="50" spans="1:5" x14ac:dyDescent="0.25">
      <c r="A50" s="7" t="s">
        <v>703</v>
      </c>
      <c r="B50" s="8">
        <v>35</v>
      </c>
      <c r="C50" s="9">
        <f t="shared" si="0"/>
        <v>5.3623410448904547E-3</v>
      </c>
      <c r="D50" s="10">
        <f t="shared" si="2"/>
        <v>0.73295541596445524</v>
      </c>
      <c r="E50" t="str">
        <f t="shared" si="3"/>
        <v>B</v>
      </c>
    </row>
    <row r="51" spans="1:5" x14ac:dyDescent="0.25">
      <c r="A51" s="7" t="s">
        <v>694</v>
      </c>
      <c r="B51" s="8">
        <v>35</v>
      </c>
      <c r="C51" s="9">
        <f t="shared" si="0"/>
        <v>5.3623410448904547E-3</v>
      </c>
      <c r="D51" s="10">
        <f t="shared" si="2"/>
        <v>0.73831775700934565</v>
      </c>
      <c r="E51" t="str">
        <f t="shared" si="3"/>
        <v>B</v>
      </c>
    </row>
    <row r="52" spans="1:5" x14ac:dyDescent="0.25">
      <c r="A52" s="7" t="s">
        <v>485</v>
      </c>
      <c r="B52" s="8">
        <v>35</v>
      </c>
      <c r="C52" s="9">
        <f t="shared" si="0"/>
        <v>5.3623410448904547E-3</v>
      </c>
      <c r="D52" s="10">
        <f t="shared" si="2"/>
        <v>0.74368009805423607</v>
      </c>
      <c r="E52" t="str">
        <f t="shared" si="3"/>
        <v>B</v>
      </c>
    </row>
    <row r="53" spans="1:5" x14ac:dyDescent="0.25">
      <c r="A53" s="7" t="s">
        <v>317</v>
      </c>
      <c r="B53" s="8">
        <v>34</v>
      </c>
      <c r="C53" s="9">
        <f t="shared" si="0"/>
        <v>5.2091313007507278E-3</v>
      </c>
      <c r="D53" s="10">
        <f t="shared" si="2"/>
        <v>0.74888922935498681</v>
      </c>
      <c r="E53" t="str">
        <f t="shared" si="3"/>
        <v>B</v>
      </c>
    </row>
    <row r="54" spans="1:5" x14ac:dyDescent="0.25">
      <c r="A54" s="7" t="s">
        <v>71</v>
      </c>
      <c r="B54" s="8">
        <v>34</v>
      </c>
      <c r="C54" s="9">
        <f t="shared" si="0"/>
        <v>5.2091313007507278E-3</v>
      </c>
      <c r="D54" s="10">
        <f t="shared" si="2"/>
        <v>0.75409836065573754</v>
      </c>
      <c r="E54" t="str">
        <f t="shared" si="3"/>
        <v>B</v>
      </c>
    </row>
    <row r="55" spans="1:5" x14ac:dyDescent="0.25">
      <c r="A55" s="7" t="s">
        <v>528</v>
      </c>
      <c r="B55" s="8">
        <v>33</v>
      </c>
      <c r="C55" s="9">
        <f t="shared" si="0"/>
        <v>5.0559215566110009E-3</v>
      </c>
      <c r="D55" s="10">
        <f t="shared" si="2"/>
        <v>0.7591542822123486</v>
      </c>
      <c r="E55" t="str">
        <f t="shared" si="3"/>
        <v>B</v>
      </c>
    </row>
    <row r="56" spans="1:5" x14ac:dyDescent="0.25">
      <c r="A56" s="7" t="s">
        <v>307</v>
      </c>
      <c r="B56" s="8">
        <v>33</v>
      </c>
      <c r="C56" s="9">
        <f t="shared" si="0"/>
        <v>5.0559215566110009E-3</v>
      </c>
      <c r="D56" s="10">
        <f t="shared" si="2"/>
        <v>0.76421020376895965</v>
      </c>
      <c r="E56" t="str">
        <f t="shared" si="3"/>
        <v>B</v>
      </c>
    </row>
    <row r="57" spans="1:5" x14ac:dyDescent="0.25">
      <c r="A57" s="7" t="s">
        <v>95</v>
      </c>
      <c r="B57" s="8">
        <v>33</v>
      </c>
      <c r="C57" s="9">
        <f t="shared" si="0"/>
        <v>5.0559215566110009E-3</v>
      </c>
      <c r="D57" s="10">
        <f t="shared" si="2"/>
        <v>0.7692661253255707</v>
      </c>
      <c r="E57" t="str">
        <f t="shared" si="3"/>
        <v>B</v>
      </c>
    </row>
    <row r="58" spans="1:5" x14ac:dyDescent="0.25">
      <c r="A58" s="7" t="s">
        <v>570</v>
      </c>
      <c r="B58" s="8">
        <v>33</v>
      </c>
      <c r="C58" s="9">
        <f t="shared" si="0"/>
        <v>5.0559215566110009E-3</v>
      </c>
      <c r="D58" s="10">
        <f t="shared" si="2"/>
        <v>0.77432204688218176</v>
      </c>
      <c r="E58" t="str">
        <f t="shared" si="3"/>
        <v>B</v>
      </c>
    </row>
    <row r="59" spans="1:5" x14ac:dyDescent="0.25">
      <c r="A59" s="7" t="s">
        <v>127</v>
      </c>
      <c r="B59" s="8">
        <v>32</v>
      </c>
      <c r="C59" s="9">
        <f t="shared" si="0"/>
        <v>4.9027118124712731E-3</v>
      </c>
      <c r="D59" s="10">
        <f t="shared" si="2"/>
        <v>0.77922475869465302</v>
      </c>
      <c r="E59" t="str">
        <f t="shared" si="3"/>
        <v>B</v>
      </c>
    </row>
    <row r="60" spans="1:5" x14ac:dyDescent="0.25">
      <c r="A60" s="7" t="s">
        <v>545</v>
      </c>
      <c r="B60" s="8">
        <v>32</v>
      </c>
      <c r="C60" s="9">
        <f t="shared" si="0"/>
        <v>4.9027118124712731E-3</v>
      </c>
      <c r="D60" s="10">
        <f t="shared" si="2"/>
        <v>0.78412747050712428</v>
      </c>
      <c r="E60" t="str">
        <f t="shared" si="3"/>
        <v>B</v>
      </c>
    </row>
    <row r="61" spans="1:5" x14ac:dyDescent="0.25">
      <c r="A61" s="7" t="s">
        <v>203</v>
      </c>
      <c r="B61" s="8">
        <v>32</v>
      </c>
      <c r="C61" s="9">
        <f t="shared" si="0"/>
        <v>4.9027118124712731E-3</v>
      </c>
      <c r="D61" s="10">
        <f t="shared" si="2"/>
        <v>0.78903018231959554</v>
      </c>
      <c r="E61" t="str">
        <f t="shared" si="3"/>
        <v>B</v>
      </c>
    </row>
    <row r="62" spans="1:5" x14ac:dyDescent="0.25">
      <c r="A62" s="7" t="s">
        <v>750</v>
      </c>
      <c r="B62" s="8">
        <v>31</v>
      </c>
      <c r="C62" s="9">
        <f t="shared" si="0"/>
        <v>4.7495020683315462E-3</v>
      </c>
      <c r="D62" s="10">
        <f t="shared" si="2"/>
        <v>0.79377968438792712</v>
      </c>
      <c r="E62" t="str">
        <f t="shared" si="3"/>
        <v>B</v>
      </c>
    </row>
    <row r="63" spans="1:5" x14ac:dyDescent="0.25">
      <c r="A63" s="7" t="s">
        <v>523</v>
      </c>
      <c r="B63" s="8">
        <v>31</v>
      </c>
      <c r="C63" s="9">
        <f t="shared" si="0"/>
        <v>4.7495020683315462E-3</v>
      </c>
      <c r="D63" s="10">
        <f t="shared" si="2"/>
        <v>0.7985291864562587</v>
      </c>
      <c r="E63" t="str">
        <f t="shared" si="3"/>
        <v>B</v>
      </c>
    </row>
    <row r="64" spans="1:5" x14ac:dyDescent="0.25">
      <c r="A64" s="7" t="s">
        <v>384</v>
      </c>
      <c r="B64" s="8">
        <v>29</v>
      </c>
      <c r="C64" s="9">
        <f t="shared" si="0"/>
        <v>4.4430825800520915E-3</v>
      </c>
      <c r="D64" s="10">
        <f t="shared" si="2"/>
        <v>0.8029722690363108</v>
      </c>
      <c r="E64" t="str">
        <f t="shared" si="3"/>
        <v>B</v>
      </c>
    </row>
    <row r="65" spans="1:5" x14ac:dyDescent="0.25">
      <c r="A65" s="7" t="s">
        <v>583</v>
      </c>
      <c r="B65" s="8">
        <v>29</v>
      </c>
      <c r="C65" s="9">
        <f t="shared" si="0"/>
        <v>4.4430825800520915E-3</v>
      </c>
      <c r="D65" s="10">
        <f t="shared" si="2"/>
        <v>0.80741535161636291</v>
      </c>
      <c r="E65" t="str">
        <f t="shared" si="3"/>
        <v>B</v>
      </c>
    </row>
    <row r="66" spans="1:5" x14ac:dyDescent="0.25">
      <c r="A66" s="7" t="s">
        <v>417</v>
      </c>
      <c r="B66" s="8">
        <v>29</v>
      </c>
      <c r="C66" s="9">
        <f t="shared" si="0"/>
        <v>4.4430825800520915E-3</v>
      </c>
      <c r="D66" s="10">
        <f t="shared" si="2"/>
        <v>0.81185843419641501</v>
      </c>
      <c r="E66" t="str">
        <f t="shared" si="3"/>
        <v>B</v>
      </c>
    </row>
    <row r="67" spans="1:5" x14ac:dyDescent="0.25">
      <c r="A67" s="7" t="s">
        <v>404</v>
      </c>
      <c r="B67" s="8">
        <v>28</v>
      </c>
      <c r="C67" s="9">
        <f t="shared" si="0"/>
        <v>4.2898728359123638E-3</v>
      </c>
      <c r="D67" s="10">
        <f t="shared" si="2"/>
        <v>0.81614830703232732</v>
      </c>
      <c r="E67" t="str">
        <f t="shared" si="3"/>
        <v>B</v>
      </c>
    </row>
    <row r="68" spans="1:5" x14ac:dyDescent="0.25">
      <c r="A68" s="7" t="s">
        <v>143</v>
      </c>
      <c r="B68" s="8">
        <v>28</v>
      </c>
      <c r="C68" s="9">
        <f t="shared" si="0"/>
        <v>4.2898728359123638E-3</v>
      </c>
      <c r="D68" s="10">
        <f t="shared" si="2"/>
        <v>0.82043817986823964</v>
      </c>
      <c r="E68" t="str">
        <f t="shared" si="3"/>
        <v>B</v>
      </c>
    </row>
    <row r="69" spans="1:5" x14ac:dyDescent="0.25">
      <c r="A69" s="7" t="s">
        <v>625</v>
      </c>
      <c r="B69" s="8">
        <v>28</v>
      </c>
      <c r="C69" s="9">
        <f t="shared" ref="C69:C132" si="4">B69/$L$1</f>
        <v>4.2898728359123638E-3</v>
      </c>
      <c r="D69" s="10">
        <f t="shared" si="2"/>
        <v>0.82472805270415195</v>
      </c>
      <c r="E69" t="str">
        <f t="shared" si="3"/>
        <v>B</v>
      </c>
    </row>
    <row r="70" spans="1:5" x14ac:dyDescent="0.25">
      <c r="A70" s="7" t="s">
        <v>290</v>
      </c>
      <c r="B70" s="8">
        <v>28</v>
      </c>
      <c r="C70" s="9">
        <f t="shared" si="4"/>
        <v>4.2898728359123638E-3</v>
      </c>
      <c r="D70" s="10">
        <f t="shared" ref="D70:D133" si="5">D69+C70</f>
        <v>0.82901792554006426</v>
      </c>
      <c r="E70" t="str">
        <f t="shared" si="3"/>
        <v>B</v>
      </c>
    </row>
    <row r="71" spans="1:5" x14ac:dyDescent="0.25">
      <c r="A71" s="7" t="s">
        <v>237</v>
      </c>
      <c r="B71" s="8">
        <v>28</v>
      </c>
      <c r="C71" s="9">
        <f t="shared" si="4"/>
        <v>4.2898728359123638E-3</v>
      </c>
      <c r="D71" s="10">
        <f t="shared" si="5"/>
        <v>0.83330779837597657</v>
      </c>
      <c r="E71" t="str">
        <f t="shared" si="3"/>
        <v>B</v>
      </c>
    </row>
    <row r="72" spans="1:5" x14ac:dyDescent="0.25">
      <c r="A72" s="7" t="s">
        <v>555</v>
      </c>
      <c r="B72" s="8">
        <v>28</v>
      </c>
      <c r="C72" s="9">
        <f t="shared" si="4"/>
        <v>4.2898728359123638E-3</v>
      </c>
      <c r="D72" s="10">
        <f t="shared" si="5"/>
        <v>0.83759767121188888</v>
      </c>
      <c r="E72" t="str">
        <f t="shared" si="3"/>
        <v>B</v>
      </c>
    </row>
    <row r="73" spans="1:5" x14ac:dyDescent="0.25">
      <c r="A73" s="7" t="s">
        <v>148</v>
      </c>
      <c r="B73" s="8">
        <v>27</v>
      </c>
      <c r="C73" s="9">
        <f t="shared" si="4"/>
        <v>4.1366630917726369E-3</v>
      </c>
      <c r="D73" s="10">
        <f t="shared" si="5"/>
        <v>0.84173433430366151</v>
      </c>
      <c r="E73" t="str">
        <f t="shared" si="3"/>
        <v>B</v>
      </c>
    </row>
    <row r="74" spans="1:5" x14ac:dyDescent="0.25">
      <c r="A74" s="7" t="s">
        <v>413</v>
      </c>
      <c r="B74" s="8">
        <v>27</v>
      </c>
      <c r="C74" s="9">
        <f t="shared" si="4"/>
        <v>4.1366630917726369E-3</v>
      </c>
      <c r="D74" s="10">
        <f t="shared" si="5"/>
        <v>0.84587099739543414</v>
      </c>
      <c r="E74" t="str">
        <f t="shared" si="3"/>
        <v>B</v>
      </c>
    </row>
    <row r="75" spans="1:5" x14ac:dyDescent="0.25">
      <c r="A75" s="7" t="s">
        <v>421</v>
      </c>
      <c r="B75" s="8">
        <v>26</v>
      </c>
      <c r="C75" s="9">
        <f t="shared" si="4"/>
        <v>3.9834533476329091E-3</v>
      </c>
      <c r="D75" s="10">
        <f t="shared" si="5"/>
        <v>0.84985445074306709</v>
      </c>
      <c r="E75" t="str">
        <f t="shared" si="3"/>
        <v>B</v>
      </c>
    </row>
    <row r="76" spans="1:5" x14ac:dyDescent="0.25">
      <c r="A76" s="7" t="s">
        <v>116</v>
      </c>
      <c r="B76" s="8">
        <v>26</v>
      </c>
      <c r="C76" s="9">
        <f t="shared" si="4"/>
        <v>3.9834533476329091E-3</v>
      </c>
      <c r="D76" s="10">
        <f t="shared" si="5"/>
        <v>0.85383790409070004</v>
      </c>
      <c r="E76" t="str">
        <f t="shared" ref="E76:E132" si="6">IF(D76&lt;=$Q$2,$P$2,IF(AND(D76&lt;=$Q$3,D76&gt;$Q$3),$P$3,IF(D76&gt;$Q$3,$P$4,"")))</f>
        <v>C</v>
      </c>
    </row>
    <row r="77" spans="1:5" x14ac:dyDescent="0.25">
      <c r="A77" s="7" t="s">
        <v>242</v>
      </c>
      <c r="B77" s="8">
        <v>25</v>
      </c>
      <c r="C77" s="9">
        <f t="shared" si="4"/>
        <v>3.8302436034931822E-3</v>
      </c>
      <c r="D77" s="10">
        <f t="shared" si="5"/>
        <v>0.85766814769419319</v>
      </c>
      <c r="E77" t="str">
        <f t="shared" si="6"/>
        <v>C</v>
      </c>
    </row>
    <row r="78" spans="1:5" x14ac:dyDescent="0.25">
      <c r="A78" s="7" t="s">
        <v>632</v>
      </c>
      <c r="B78" s="8">
        <v>24</v>
      </c>
      <c r="C78" s="9">
        <f t="shared" si="4"/>
        <v>3.6770338593534548E-3</v>
      </c>
      <c r="D78" s="10">
        <f t="shared" si="5"/>
        <v>0.86134518155354667</v>
      </c>
      <c r="E78" t="str">
        <f t="shared" si="6"/>
        <v>C</v>
      </c>
    </row>
    <row r="79" spans="1:5" x14ac:dyDescent="0.25">
      <c r="A79" s="7" t="s">
        <v>126</v>
      </c>
      <c r="B79" s="8">
        <v>23</v>
      </c>
      <c r="C79" s="9">
        <f t="shared" si="4"/>
        <v>3.5238241152137275E-3</v>
      </c>
      <c r="D79" s="10">
        <f t="shared" si="5"/>
        <v>0.86486900566876035</v>
      </c>
      <c r="E79" t="str">
        <f t="shared" si="6"/>
        <v>C</v>
      </c>
    </row>
    <row r="80" spans="1:5" x14ac:dyDescent="0.25">
      <c r="A80" s="7" t="s">
        <v>191</v>
      </c>
      <c r="B80" s="8">
        <v>23</v>
      </c>
      <c r="C80" s="9">
        <f t="shared" si="4"/>
        <v>3.5238241152137275E-3</v>
      </c>
      <c r="D80" s="10">
        <f t="shared" si="5"/>
        <v>0.86839282978397403</v>
      </c>
      <c r="E80" t="str">
        <f t="shared" si="6"/>
        <v>C</v>
      </c>
    </row>
    <row r="81" spans="1:5" x14ac:dyDescent="0.25">
      <c r="A81" s="7" t="s">
        <v>405</v>
      </c>
      <c r="B81" s="8">
        <v>23</v>
      </c>
      <c r="C81" s="9">
        <f t="shared" si="4"/>
        <v>3.5238241152137275E-3</v>
      </c>
      <c r="D81" s="10">
        <f t="shared" si="5"/>
        <v>0.87191665389918771</v>
      </c>
      <c r="E81" t="str">
        <f t="shared" si="6"/>
        <v>C</v>
      </c>
    </row>
    <row r="82" spans="1:5" x14ac:dyDescent="0.25">
      <c r="A82" s="7" t="s">
        <v>664</v>
      </c>
      <c r="B82" s="8">
        <v>23</v>
      </c>
      <c r="C82" s="9">
        <f t="shared" si="4"/>
        <v>3.5238241152137275E-3</v>
      </c>
      <c r="D82" s="10">
        <f t="shared" si="5"/>
        <v>0.87544047801440139</v>
      </c>
      <c r="E82" t="str">
        <f t="shared" si="6"/>
        <v>C</v>
      </c>
    </row>
    <row r="83" spans="1:5" x14ac:dyDescent="0.25">
      <c r="A83" s="7" t="s">
        <v>87</v>
      </c>
      <c r="B83" s="8">
        <v>22</v>
      </c>
      <c r="C83" s="9">
        <f t="shared" si="4"/>
        <v>3.3706143710740002E-3</v>
      </c>
      <c r="D83" s="10">
        <f t="shared" si="5"/>
        <v>0.87881109238547539</v>
      </c>
      <c r="E83" t="str">
        <f t="shared" si="6"/>
        <v>C</v>
      </c>
    </row>
    <row r="84" spans="1:5" x14ac:dyDescent="0.25">
      <c r="A84" s="7" t="s">
        <v>248</v>
      </c>
      <c r="B84" s="8">
        <v>22</v>
      </c>
      <c r="C84" s="9">
        <f t="shared" si="4"/>
        <v>3.3706143710740002E-3</v>
      </c>
      <c r="D84" s="10">
        <f t="shared" si="5"/>
        <v>0.88218170675654939</v>
      </c>
      <c r="E84" t="str">
        <f t="shared" si="6"/>
        <v>C</v>
      </c>
    </row>
    <row r="85" spans="1:5" x14ac:dyDescent="0.25">
      <c r="A85" s="7" t="s">
        <v>33</v>
      </c>
      <c r="B85" s="8">
        <v>21</v>
      </c>
      <c r="C85" s="9">
        <f t="shared" si="4"/>
        <v>3.2174046269342728E-3</v>
      </c>
      <c r="D85" s="10">
        <f t="shared" si="5"/>
        <v>0.88539911138348371</v>
      </c>
      <c r="E85" t="str">
        <f t="shared" si="6"/>
        <v>C</v>
      </c>
    </row>
    <row r="86" spans="1:5" x14ac:dyDescent="0.25">
      <c r="A86" s="7" t="s">
        <v>556</v>
      </c>
      <c r="B86" s="8">
        <v>20</v>
      </c>
      <c r="C86" s="9">
        <f t="shared" si="4"/>
        <v>3.0641948827945459E-3</v>
      </c>
      <c r="D86" s="10">
        <f t="shared" si="5"/>
        <v>0.88846330626627823</v>
      </c>
      <c r="E86" t="str">
        <f t="shared" si="6"/>
        <v>C</v>
      </c>
    </row>
    <row r="87" spans="1:5" x14ac:dyDescent="0.25">
      <c r="A87" s="7" t="s">
        <v>590</v>
      </c>
      <c r="B87" s="8">
        <v>20</v>
      </c>
      <c r="C87" s="9">
        <f t="shared" si="4"/>
        <v>3.0641948827945459E-3</v>
      </c>
      <c r="D87" s="10">
        <f t="shared" si="5"/>
        <v>0.89152750114907275</v>
      </c>
      <c r="E87" t="str">
        <f t="shared" si="6"/>
        <v>C</v>
      </c>
    </row>
    <row r="88" spans="1:5" x14ac:dyDescent="0.25">
      <c r="A88" s="7" t="s">
        <v>111</v>
      </c>
      <c r="B88" s="8">
        <v>20</v>
      </c>
      <c r="C88" s="9">
        <f t="shared" si="4"/>
        <v>3.0641948827945459E-3</v>
      </c>
      <c r="D88" s="10">
        <f t="shared" si="5"/>
        <v>0.89459169603186728</v>
      </c>
      <c r="E88" t="str">
        <f t="shared" si="6"/>
        <v>C</v>
      </c>
    </row>
    <row r="89" spans="1:5" x14ac:dyDescent="0.25">
      <c r="A89" s="7" t="s">
        <v>151</v>
      </c>
      <c r="B89" s="8">
        <v>19</v>
      </c>
      <c r="C89" s="9">
        <f t="shared" si="4"/>
        <v>2.9109851386548186E-3</v>
      </c>
      <c r="D89" s="10">
        <f t="shared" si="5"/>
        <v>0.89750268117052212</v>
      </c>
      <c r="E89" t="str">
        <f t="shared" si="6"/>
        <v>C</v>
      </c>
    </row>
    <row r="90" spans="1:5" x14ac:dyDescent="0.25">
      <c r="A90" s="7" t="s">
        <v>673</v>
      </c>
      <c r="B90" s="8">
        <v>18</v>
      </c>
      <c r="C90" s="9">
        <f t="shared" si="4"/>
        <v>2.7577753945150912E-3</v>
      </c>
      <c r="D90" s="10">
        <f t="shared" si="5"/>
        <v>0.90026045656503717</v>
      </c>
      <c r="E90" t="str">
        <f t="shared" si="6"/>
        <v>C</v>
      </c>
    </row>
    <row r="91" spans="1:5" x14ac:dyDescent="0.25">
      <c r="A91" s="7" t="s">
        <v>458</v>
      </c>
      <c r="B91" s="8">
        <v>18</v>
      </c>
      <c r="C91" s="9">
        <f t="shared" si="4"/>
        <v>2.7577753945150912E-3</v>
      </c>
      <c r="D91" s="10">
        <f t="shared" si="5"/>
        <v>0.90301823195955222</v>
      </c>
      <c r="E91" t="str">
        <f t="shared" si="6"/>
        <v>C</v>
      </c>
    </row>
    <row r="92" spans="1:5" x14ac:dyDescent="0.25">
      <c r="A92" s="7" t="s">
        <v>599</v>
      </c>
      <c r="B92" s="8">
        <v>18</v>
      </c>
      <c r="C92" s="9">
        <f t="shared" si="4"/>
        <v>2.7577753945150912E-3</v>
      </c>
      <c r="D92" s="10">
        <f t="shared" si="5"/>
        <v>0.90577600735406727</v>
      </c>
      <c r="E92" t="str">
        <f t="shared" si="6"/>
        <v>C</v>
      </c>
    </row>
    <row r="93" spans="1:5" x14ac:dyDescent="0.25">
      <c r="A93" s="7" t="s">
        <v>733</v>
      </c>
      <c r="B93" s="8">
        <v>17</v>
      </c>
      <c r="C93" s="9">
        <f t="shared" si="4"/>
        <v>2.6045656503753639E-3</v>
      </c>
      <c r="D93" s="10">
        <f t="shared" si="5"/>
        <v>0.90838057300444264</v>
      </c>
      <c r="E93" t="str">
        <f t="shared" si="6"/>
        <v>C</v>
      </c>
    </row>
    <row r="94" spans="1:5" x14ac:dyDescent="0.25">
      <c r="A94" s="7" t="s">
        <v>390</v>
      </c>
      <c r="B94" s="8">
        <v>17</v>
      </c>
      <c r="C94" s="9">
        <f t="shared" si="4"/>
        <v>2.6045656503753639E-3</v>
      </c>
      <c r="D94" s="10">
        <f t="shared" si="5"/>
        <v>0.91098513865481801</v>
      </c>
      <c r="E94" t="str">
        <f t="shared" si="6"/>
        <v>C</v>
      </c>
    </row>
    <row r="95" spans="1:5" x14ac:dyDescent="0.25">
      <c r="A95" s="7" t="s">
        <v>96</v>
      </c>
      <c r="B95" s="8">
        <v>17</v>
      </c>
      <c r="C95" s="9">
        <f t="shared" si="4"/>
        <v>2.6045656503753639E-3</v>
      </c>
      <c r="D95" s="10">
        <f t="shared" si="5"/>
        <v>0.91358970430519337</v>
      </c>
      <c r="E95" t="str">
        <f t="shared" si="6"/>
        <v>C</v>
      </c>
    </row>
    <row r="96" spans="1:5" x14ac:dyDescent="0.25">
      <c r="A96" s="7" t="s">
        <v>628</v>
      </c>
      <c r="B96" s="8">
        <v>17</v>
      </c>
      <c r="C96" s="9">
        <f t="shared" si="4"/>
        <v>2.6045656503753639E-3</v>
      </c>
      <c r="D96" s="10">
        <f t="shared" si="5"/>
        <v>0.91619426995556874</v>
      </c>
      <c r="E96" t="str">
        <f t="shared" si="6"/>
        <v>C</v>
      </c>
    </row>
    <row r="97" spans="1:5" x14ac:dyDescent="0.25">
      <c r="A97" s="7" t="s">
        <v>424</v>
      </c>
      <c r="B97" s="8">
        <v>17</v>
      </c>
      <c r="C97" s="9">
        <f t="shared" si="4"/>
        <v>2.6045656503753639E-3</v>
      </c>
      <c r="D97" s="10">
        <f t="shared" si="5"/>
        <v>0.91879883560594411</v>
      </c>
      <c r="E97" t="str">
        <f t="shared" si="6"/>
        <v>C</v>
      </c>
    </row>
    <row r="98" spans="1:5" x14ac:dyDescent="0.25">
      <c r="A98" s="7" t="s">
        <v>582</v>
      </c>
      <c r="B98" s="8">
        <v>16</v>
      </c>
      <c r="C98" s="9">
        <f t="shared" si="4"/>
        <v>2.4513559062356366E-3</v>
      </c>
      <c r="D98" s="10">
        <f t="shared" si="5"/>
        <v>0.92125019151217979</v>
      </c>
      <c r="E98" t="str">
        <f t="shared" si="6"/>
        <v>C</v>
      </c>
    </row>
    <row r="99" spans="1:5" x14ac:dyDescent="0.25">
      <c r="A99" s="7" t="s">
        <v>268</v>
      </c>
      <c r="B99" s="8">
        <v>16</v>
      </c>
      <c r="C99" s="9">
        <f t="shared" si="4"/>
        <v>2.4513559062356366E-3</v>
      </c>
      <c r="D99" s="10">
        <f t="shared" si="5"/>
        <v>0.92370154741841548</v>
      </c>
      <c r="E99" t="str">
        <f t="shared" si="6"/>
        <v>C</v>
      </c>
    </row>
    <row r="100" spans="1:5" x14ac:dyDescent="0.25">
      <c r="A100" s="7" t="s">
        <v>716</v>
      </c>
      <c r="B100" s="8">
        <v>15</v>
      </c>
      <c r="C100" s="9">
        <f t="shared" si="4"/>
        <v>2.2981461620959092E-3</v>
      </c>
      <c r="D100" s="10">
        <f t="shared" si="5"/>
        <v>0.92599969358051137</v>
      </c>
      <c r="E100" t="str">
        <f t="shared" si="6"/>
        <v>C</v>
      </c>
    </row>
    <row r="101" spans="1:5" x14ac:dyDescent="0.25">
      <c r="A101" s="7" t="s">
        <v>164</v>
      </c>
      <c r="B101" s="8">
        <v>15</v>
      </c>
      <c r="C101" s="9">
        <f t="shared" si="4"/>
        <v>2.2981461620959092E-3</v>
      </c>
      <c r="D101" s="10">
        <f t="shared" si="5"/>
        <v>0.92829783974260727</v>
      </c>
      <c r="E101" t="str">
        <f t="shared" si="6"/>
        <v>C</v>
      </c>
    </row>
    <row r="102" spans="1:5" x14ac:dyDescent="0.25">
      <c r="A102" s="7" t="s">
        <v>427</v>
      </c>
      <c r="B102" s="8">
        <v>15</v>
      </c>
      <c r="C102" s="9">
        <f t="shared" si="4"/>
        <v>2.2981461620959092E-3</v>
      </c>
      <c r="D102" s="10">
        <f t="shared" si="5"/>
        <v>0.93059598590470316</v>
      </c>
      <c r="E102" t="str">
        <f t="shared" si="6"/>
        <v>C</v>
      </c>
    </row>
    <row r="103" spans="1:5" x14ac:dyDescent="0.25">
      <c r="A103" s="7" t="s">
        <v>107</v>
      </c>
      <c r="B103" s="8">
        <v>15</v>
      </c>
      <c r="C103" s="9">
        <f t="shared" si="4"/>
        <v>2.2981461620959092E-3</v>
      </c>
      <c r="D103" s="10">
        <f t="shared" si="5"/>
        <v>0.93289413206679905</v>
      </c>
      <c r="E103" t="str">
        <f t="shared" si="6"/>
        <v>C</v>
      </c>
    </row>
    <row r="104" spans="1:5" x14ac:dyDescent="0.25">
      <c r="A104" s="7" t="s">
        <v>77</v>
      </c>
      <c r="B104" s="8">
        <v>15</v>
      </c>
      <c r="C104" s="9">
        <f t="shared" si="4"/>
        <v>2.2981461620959092E-3</v>
      </c>
      <c r="D104" s="10">
        <f t="shared" si="5"/>
        <v>0.93519227822889495</v>
      </c>
      <c r="E104" t="str">
        <f t="shared" si="6"/>
        <v>C</v>
      </c>
    </row>
    <row r="105" spans="1:5" x14ac:dyDescent="0.25">
      <c r="A105" s="7" t="s">
        <v>364</v>
      </c>
      <c r="B105" s="8">
        <v>14</v>
      </c>
      <c r="C105" s="9">
        <f t="shared" si="4"/>
        <v>2.1449364179561819E-3</v>
      </c>
      <c r="D105" s="10">
        <f t="shared" si="5"/>
        <v>0.93733721464685116</v>
      </c>
      <c r="E105" t="str">
        <f t="shared" si="6"/>
        <v>C</v>
      </c>
    </row>
    <row r="106" spans="1:5" x14ac:dyDescent="0.25">
      <c r="A106" s="7" t="s">
        <v>654</v>
      </c>
      <c r="B106" s="8">
        <v>14</v>
      </c>
      <c r="C106" s="9">
        <f t="shared" si="4"/>
        <v>2.1449364179561819E-3</v>
      </c>
      <c r="D106" s="10">
        <f t="shared" si="5"/>
        <v>0.93948215106480737</v>
      </c>
      <c r="E106" t="str">
        <f t="shared" si="6"/>
        <v>C</v>
      </c>
    </row>
    <row r="107" spans="1:5" x14ac:dyDescent="0.25">
      <c r="A107" s="7" t="s">
        <v>119</v>
      </c>
      <c r="B107" s="8">
        <v>13</v>
      </c>
      <c r="C107" s="9">
        <f t="shared" si="4"/>
        <v>1.9917266738164545E-3</v>
      </c>
      <c r="D107" s="10">
        <f t="shared" si="5"/>
        <v>0.94147387773862379</v>
      </c>
      <c r="E107" t="str">
        <f t="shared" si="6"/>
        <v>C</v>
      </c>
    </row>
    <row r="108" spans="1:5" x14ac:dyDescent="0.25">
      <c r="A108" s="7" t="s">
        <v>228</v>
      </c>
      <c r="B108" s="8">
        <v>13</v>
      </c>
      <c r="C108" s="9">
        <f t="shared" si="4"/>
        <v>1.9917266738164545E-3</v>
      </c>
      <c r="D108" s="10">
        <f t="shared" si="5"/>
        <v>0.94346560441244021</v>
      </c>
      <c r="E108" t="str">
        <f t="shared" si="6"/>
        <v>C</v>
      </c>
    </row>
    <row r="109" spans="1:5" x14ac:dyDescent="0.25">
      <c r="A109" s="7" t="s">
        <v>681</v>
      </c>
      <c r="B109" s="8">
        <v>13</v>
      </c>
      <c r="C109" s="9">
        <f t="shared" si="4"/>
        <v>1.9917266738164545E-3</v>
      </c>
      <c r="D109" s="10">
        <f t="shared" si="5"/>
        <v>0.94545733108625662</v>
      </c>
      <c r="E109" t="str">
        <f t="shared" si="6"/>
        <v>C</v>
      </c>
    </row>
    <row r="110" spans="1:5" x14ac:dyDescent="0.25">
      <c r="A110" s="7" t="s">
        <v>186</v>
      </c>
      <c r="B110" s="8">
        <v>13</v>
      </c>
      <c r="C110" s="9">
        <f t="shared" si="4"/>
        <v>1.9917266738164545E-3</v>
      </c>
      <c r="D110" s="10">
        <f t="shared" si="5"/>
        <v>0.94744905776007304</v>
      </c>
      <c r="E110" t="str">
        <f t="shared" si="6"/>
        <v>C</v>
      </c>
    </row>
    <row r="111" spans="1:5" x14ac:dyDescent="0.25">
      <c r="A111" s="7" t="s">
        <v>140</v>
      </c>
      <c r="B111" s="8">
        <v>13</v>
      </c>
      <c r="C111" s="9">
        <f t="shared" si="4"/>
        <v>1.9917266738164545E-3</v>
      </c>
      <c r="D111" s="10">
        <f t="shared" si="5"/>
        <v>0.94944078443388946</v>
      </c>
      <c r="E111" t="str">
        <f t="shared" si="6"/>
        <v>C</v>
      </c>
    </row>
    <row r="112" spans="1:5" x14ac:dyDescent="0.25">
      <c r="A112" s="7" t="s">
        <v>174</v>
      </c>
      <c r="B112" s="8">
        <v>12</v>
      </c>
      <c r="C112" s="9">
        <f t="shared" si="4"/>
        <v>1.8385169296767274E-3</v>
      </c>
      <c r="D112" s="10">
        <f t="shared" si="5"/>
        <v>0.9512793013635662</v>
      </c>
      <c r="E112" t="str">
        <f t="shared" si="6"/>
        <v>C</v>
      </c>
    </row>
    <row r="113" spans="1:5" x14ac:dyDescent="0.25">
      <c r="A113" s="7" t="s">
        <v>210</v>
      </c>
      <c r="B113" s="8">
        <v>11</v>
      </c>
      <c r="C113" s="9">
        <f t="shared" si="4"/>
        <v>1.6853071855370001E-3</v>
      </c>
      <c r="D113" s="10">
        <f t="shared" si="5"/>
        <v>0.95296460854910325</v>
      </c>
      <c r="E113" t="str">
        <f t="shared" si="6"/>
        <v>C</v>
      </c>
    </row>
    <row r="114" spans="1:5" x14ac:dyDescent="0.25">
      <c r="A114" s="7" t="s">
        <v>212</v>
      </c>
      <c r="B114" s="8">
        <v>11</v>
      </c>
      <c r="C114" s="9">
        <f t="shared" si="4"/>
        <v>1.6853071855370001E-3</v>
      </c>
      <c r="D114" s="10">
        <f t="shared" si="5"/>
        <v>0.95464991573464031</v>
      </c>
      <c r="E114" t="str">
        <f t="shared" si="6"/>
        <v>C</v>
      </c>
    </row>
    <row r="115" spans="1:5" x14ac:dyDescent="0.25">
      <c r="A115" s="7" t="s">
        <v>201</v>
      </c>
      <c r="B115" s="8">
        <v>11</v>
      </c>
      <c r="C115" s="9">
        <f t="shared" si="4"/>
        <v>1.6853071855370001E-3</v>
      </c>
      <c r="D115" s="10">
        <f t="shared" si="5"/>
        <v>0.95633522292017736</v>
      </c>
      <c r="E115" t="str">
        <f t="shared" si="6"/>
        <v>C</v>
      </c>
    </row>
    <row r="116" spans="1:5" x14ac:dyDescent="0.25">
      <c r="A116" s="7" t="s">
        <v>513</v>
      </c>
      <c r="B116" s="8">
        <v>11</v>
      </c>
      <c r="C116" s="9">
        <f t="shared" si="4"/>
        <v>1.6853071855370001E-3</v>
      </c>
      <c r="D116" s="10">
        <f t="shared" si="5"/>
        <v>0.95802053010571442</v>
      </c>
      <c r="E116" t="str">
        <f t="shared" si="6"/>
        <v>C</v>
      </c>
    </row>
    <row r="117" spans="1:5" x14ac:dyDescent="0.25">
      <c r="A117" s="7" t="s">
        <v>442</v>
      </c>
      <c r="B117" s="8">
        <v>11</v>
      </c>
      <c r="C117" s="9">
        <f t="shared" si="4"/>
        <v>1.6853071855370001E-3</v>
      </c>
      <c r="D117" s="10">
        <f t="shared" si="5"/>
        <v>0.95970583729125147</v>
      </c>
      <c r="E117" t="str">
        <f t="shared" si="6"/>
        <v>C</v>
      </c>
    </row>
    <row r="118" spans="1:5" x14ac:dyDescent="0.25">
      <c r="A118" s="7" t="s">
        <v>603</v>
      </c>
      <c r="B118" s="8">
        <v>10</v>
      </c>
      <c r="C118" s="9">
        <f t="shared" si="4"/>
        <v>1.532097441397273E-3</v>
      </c>
      <c r="D118" s="10">
        <f t="shared" si="5"/>
        <v>0.96123793473264874</v>
      </c>
      <c r="E118" t="str">
        <f t="shared" si="6"/>
        <v>C</v>
      </c>
    </row>
    <row r="119" spans="1:5" x14ac:dyDescent="0.25">
      <c r="A119" s="7" t="s">
        <v>231</v>
      </c>
      <c r="B119" s="8">
        <v>10</v>
      </c>
      <c r="C119" s="9">
        <f t="shared" si="4"/>
        <v>1.532097441397273E-3</v>
      </c>
      <c r="D119" s="10">
        <f t="shared" si="5"/>
        <v>0.962770032174046</v>
      </c>
      <c r="E119" t="str">
        <f t="shared" si="6"/>
        <v>C</v>
      </c>
    </row>
    <row r="120" spans="1:5" x14ac:dyDescent="0.25">
      <c r="A120" s="7" t="s">
        <v>537</v>
      </c>
      <c r="B120" s="8">
        <v>10</v>
      </c>
      <c r="C120" s="9">
        <f t="shared" si="4"/>
        <v>1.532097441397273E-3</v>
      </c>
      <c r="D120" s="10">
        <f t="shared" si="5"/>
        <v>0.96430212961544326</v>
      </c>
      <c r="E120" t="str">
        <f t="shared" si="6"/>
        <v>C</v>
      </c>
    </row>
    <row r="121" spans="1:5" x14ac:dyDescent="0.25">
      <c r="A121" s="7" t="s">
        <v>103</v>
      </c>
      <c r="B121" s="8">
        <v>10</v>
      </c>
      <c r="C121" s="9">
        <f t="shared" si="4"/>
        <v>1.532097441397273E-3</v>
      </c>
      <c r="D121" s="10">
        <f t="shared" si="5"/>
        <v>0.96583422705684052</v>
      </c>
      <c r="E121" t="str">
        <f t="shared" si="6"/>
        <v>C</v>
      </c>
    </row>
    <row r="122" spans="1:5" x14ac:dyDescent="0.25">
      <c r="A122" s="7" t="s">
        <v>439</v>
      </c>
      <c r="B122" s="8">
        <v>10</v>
      </c>
      <c r="C122" s="9">
        <f t="shared" si="4"/>
        <v>1.532097441397273E-3</v>
      </c>
      <c r="D122" s="10">
        <f t="shared" si="5"/>
        <v>0.96736632449823778</v>
      </c>
      <c r="E122" t="str">
        <f t="shared" si="6"/>
        <v>C</v>
      </c>
    </row>
    <row r="123" spans="1:5" x14ac:dyDescent="0.25">
      <c r="A123" s="7" t="s">
        <v>727</v>
      </c>
      <c r="B123" s="8">
        <v>9</v>
      </c>
      <c r="C123" s="9">
        <f t="shared" si="4"/>
        <v>1.3788876972575456E-3</v>
      </c>
      <c r="D123" s="10">
        <f t="shared" si="5"/>
        <v>0.96874521219549536</v>
      </c>
      <c r="E123" t="str">
        <f t="shared" si="6"/>
        <v>C</v>
      </c>
    </row>
    <row r="124" spans="1:5" x14ac:dyDescent="0.25">
      <c r="A124" s="7" t="s">
        <v>269</v>
      </c>
      <c r="B124" s="8">
        <v>9</v>
      </c>
      <c r="C124" s="9">
        <f t="shared" si="4"/>
        <v>1.3788876972575456E-3</v>
      </c>
      <c r="D124" s="10">
        <f t="shared" si="5"/>
        <v>0.97012409989275294</v>
      </c>
      <c r="E124" t="str">
        <f t="shared" si="6"/>
        <v>C</v>
      </c>
    </row>
    <row r="125" spans="1:5" x14ac:dyDescent="0.25">
      <c r="A125" s="7" t="s">
        <v>579</v>
      </c>
      <c r="B125" s="8">
        <v>9</v>
      </c>
      <c r="C125" s="9">
        <f t="shared" si="4"/>
        <v>1.3788876972575456E-3</v>
      </c>
      <c r="D125" s="10">
        <f t="shared" si="5"/>
        <v>0.97150298759001052</v>
      </c>
      <c r="E125" t="str">
        <f t="shared" si="6"/>
        <v>C</v>
      </c>
    </row>
    <row r="126" spans="1:5" x14ac:dyDescent="0.25">
      <c r="A126" s="7" t="s">
        <v>838</v>
      </c>
      <c r="B126" s="8">
        <v>8</v>
      </c>
      <c r="C126" s="9">
        <f t="shared" si="4"/>
        <v>1.2256779531178183E-3</v>
      </c>
      <c r="D126" s="10">
        <f t="shared" si="5"/>
        <v>0.97272866554312831</v>
      </c>
      <c r="E126" t="str">
        <f t="shared" si="6"/>
        <v>C</v>
      </c>
    </row>
    <row r="127" spans="1:5" x14ac:dyDescent="0.25">
      <c r="A127" s="7" t="s">
        <v>834</v>
      </c>
      <c r="B127" s="8">
        <v>8</v>
      </c>
      <c r="C127" s="9">
        <f t="shared" si="4"/>
        <v>1.2256779531178183E-3</v>
      </c>
      <c r="D127" s="10">
        <f t="shared" si="5"/>
        <v>0.9739543434962461</v>
      </c>
      <c r="E127" t="str">
        <f t="shared" si="6"/>
        <v>C</v>
      </c>
    </row>
    <row r="128" spans="1:5" x14ac:dyDescent="0.25">
      <c r="A128" s="7" t="s">
        <v>831</v>
      </c>
      <c r="B128" s="8">
        <v>8</v>
      </c>
      <c r="C128" s="9">
        <f t="shared" si="4"/>
        <v>1.2256779531178183E-3</v>
      </c>
      <c r="D128" s="10">
        <f t="shared" si="5"/>
        <v>0.97518002144936389</v>
      </c>
      <c r="E128" t="str">
        <f t="shared" si="6"/>
        <v>C</v>
      </c>
    </row>
    <row r="129" spans="1:5" x14ac:dyDescent="0.25">
      <c r="A129" s="7" t="s">
        <v>885</v>
      </c>
      <c r="B129" s="8">
        <v>7</v>
      </c>
      <c r="C129" s="9">
        <f t="shared" si="4"/>
        <v>1.0724682089780909E-3</v>
      </c>
      <c r="D129" s="10">
        <f t="shared" si="5"/>
        <v>0.97625248965834199</v>
      </c>
      <c r="E129" t="str">
        <f t="shared" si="6"/>
        <v>C</v>
      </c>
    </row>
    <row r="130" spans="1:5" x14ac:dyDescent="0.25">
      <c r="A130" s="7" t="s">
        <v>565</v>
      </c>
      <c r="B130" s="8">
        <v>7</v>
      </c>
      <c r="C130" s="9">
        <f t="shared" si="4"/>
        <v>1.0724682089780909E-3</v>
      </c>
      <c r="D130" s="10">
        <f t="shared" si="5"/>
        <v>0.9773249578673201</v>
      </c>
      <c r="E130" t="str">
        <f t="shared" si="6"/>
        <v>C</v>
      </c>
    </row>
    <row r="131" spans="1:5" x14ac:dyDescent="0.25">
      <c r="A131" s="7" t="s">
        <v>517</v>
      </c>
      <c r="B131" s="8">
        <v>7</v>
      </c>
      <c r="C131" s="9">
        <f t="shared" si="4"/>
        <v>1.0724682089780909E-3</v>
      </c>
      <c r="D131" s="10">
        <f t="shared" si="5"/>
        <v>0.9783974260762982</v>
      </c>
      <c r="E131" t="str">
        <f t="shared" si="6"/>
        <v>C</v>
      </c>
    </row>
    <row r="132" spans="1:5" x14ac:dyDescent="0.25">
      <c r="A132" s="7" t="s">
        <v>78</v>
      </c>
      <c r="B132" s="8">
        <v>7</v>
      </c>
      <c r="C132" s="9">
        <f t="shared" si="4"/>
        <v>1.0724682089780909E-3</v>
      </c>
      <c r="D132" s="10">
        <f t="shared" si="5"/>
        <v>0.97946989428527631</v>
      </c>
      <c r="E132" t="str">
        <f t="shared" si="6"/>
        <v>C</v>
      </c>
    </row>
    <row r="133" spans="1:5" x14ac:dyDescent="0.25">
      <c r="A133" s="7" t="s">
        <v>725</v>
      </c>
      <c r="B133" s="8">
        <v>6</v>
      </c>
      <c r="C133" s="9">
        <f t="shared" ref="C133:C174" si="7">B133/$L$1</f>
        <v>9.1925846483836371E-4</v>
      </c>
      <c r="D133" s="10">
        <f t="shared" si="5"/>
        <v>0.98038915275011462</v>
      </c>
      <c r="E133" t="str">
        <f t="shared" ref="E133:E175" si="8">IF(D133&lt;=$Q$2,$P$2,IF(AND(D133&lt;=$Q$3,D133&gt;$Q$3),$P$3,IF(D133&gt;$Q$3,$P$4,"")))</f>
        <v>C</v>
      </c>
    </row>
    <row r="134" spans="1:5" x14ac:dyDescent="0.25">
      <c r="A134" s="7" t="s">
        <v>354</v>
      </c>
      <c r="B134" s="8">
        <v>6</v>
      </c>
      <c r="C134" s="9">
        <f t="shared" si="7"/>
        <v>9.1925846483836371E-4</v>
      </c>
      <c r="D134" s="10">
        <f t="shared" ref="D134:D175" si="9">D133+C134</f>
        <v>0.98130841121495294</v>
      </c>
      <c r="E134" t="str">
        <f t="shared" si="8"/>
        <v>C</v>
      </c>
    </row>
    <row r="135" spans="1:5" x14ac:dyDescent="0.25">
      <c r="A135" s="7" t="s">
        <v>145</v>
      </c>
      <c r="B135" s="8">
        <v>6</v>
      </c>
      <c r="C135" s="9">
        <f t="shared" si="7"/>
        <v>9.1925846483836371E-4</v>
      </c>
      <c r="D135" s="10">
        <f t="shared" si="9"/>
        <v>0.98222766967979125</v>
      </c>
      <c r="E135" t="str">
        <f t="shared" si="8"/>
        <v>C</v>
      </c>
    </row>
    <row r="136" spans="1:5" x14ac:dyDescent="0.25">
      <c r="A136" s="7" t="s">
        <v>468</v>
      </c>
      <c r="B136" s="8">
        <v>6</v>
      </c>
      <c r="C136" s="9">
        <f t="shared" si="7"/>
        <v>9.1925846483836371E-4</v>
      </c>
      <c r="D136" s="10">
        <f t="shared" si="9"/>
        <v>0.98314692814462956</v>
      </c>
      <c r="E136" t="str">
        <f t="shared" si="8"/>
        <v>C</v>
      </c>
    </row>
    <row r="137" spans="1:5" x14ac:dyDescent="0.25">
      <c r="A137" s="7" t="s">
        <v>501</v>
      </c>
      <c r="B137" s="8">
        <v>5</v>
      </c>
      <c r="C137" s="9">
        <f t="shared" si="7"/>
        <v>7.6604872069863648E-4</v>
      </c>
      <c r="D137" s="10">
        <f t="shared" si="9"/>
        <v>0.98391297686532819</v>
      </c>
      <c r="E137" t="str">
        <f t="shared" si="8"/>
        <v>C</v>
      </c>
    </row>
    <row r="138" spans="1:5" x14ac:dyDescent="0.25">
      <c r="A138" s="7" t="s">
        <v>234</v>
      </c>
      <c r="B138" s="8">
        <v>5</v>
      </c>
      <c r="C138" s="9">
        <f t="shared" si="7"/>
        <v>7.6604872069863648E-4</v>
      </c>
      <c r="D138" s="10">
        <f t="shared" si="9"/>
        <v>0.98467902558602682</v>
      </c>
      <c r="E138" t="str">
        <f t="shared" si="8"/>
        <v>C</v>
      </c>
    </row>
    <row r="139" spans="1:5" x14ac:dyDescent="0.25">
      <c r="A139" s="7" t="s">
        <v>518</v>
      </c>
      <c r="B139" s="8">
        <v>5</v>
      </c>
      <c r="C139" s="9">
        <f t="shared" si="7"/>
        <v>7.6604872069863648E-4</v>
      </c>
      <c r="D139" s="10">
        <f t="shared" si="9"/>
        <v>0.98544507430672545</v>
      </c>
      <c r="E139" t="str">
        <f t="shared" si="8"/>
        <v>C</v>
      </c>
    </row>
    <row r="140" spans="1:5" x14ac:dyDescent="0.25">
      <c r="A140" s="7" t="s">
        <v>216</v>
      </c>
      <c r="B140" s="8">
        <v>5</v>
      </c>
      <c r="C140" s="9">
        <f t="shared" si="7"/>
        <v>7.6604872069863648E-4</v>
      </c>
      <c r="D140" s="10">
        <f t="shared" si="9"/>
        <v>0.98621112302742409</v>
      </c>
      <c r="E140" t="str">
        <f t="shared" si="8"/>
        <v>C</v>
      </c>
    </row>
    <row r="141" spans="1:5" x14ac:dyDescent="0.25">
      <c r="A141" s="7" t="s">
        <v>543</v>
      </c>
      <c r="B141" s="8">
        <v>5</v>
      </c>
      <c r="C141" s="9">
        <f t="shared" si="7"/>
        <v>7.6604872069863648E-4</v>
      </c>
      <c r="D141" s="10">
        <f t="shared" si="9"/>
        <v>0.98697717174812272</v>
      </c>
      <c r="E141" t="str">
        <f t="shared" si="8"/>
        <v>C</v>
      </c>
    </row>
    <row r="142" spans="1:5" x14ac:dyDescent="0.25">
      <c r="A142" s="7" t="s">
        <v>433</v>
      </c>
      <c r="B142" s="8">
        <v>5</v>
      </c>
      <c r="C142" s="9">
        <f t="shared" si="7"/>
        <v>7.6604872069863648E-4</v>
      </c>
      <c r="D142" s="10">
        <f t="shared" si="9"/>
        <v>0.98774322046882135</v>
      </c>
      <c r="E142" t="str">
        <f t="shared" si="8"/>
        <v>C</v>
      </c>
    </row>
    <row r="143" spans="1:5" x14ac:dyDescent="0.25">
      <c r="A143" s="7" t="s">
        <v>280</v>
      </c>
      <c r="B143" s="8">
        <v>5</v>
      </c>
      <c r="C143" s="9">
        <f t="shared" si="7"/>
        <v>7.6604872069863648E-4</v>
      </c>
      <c r="D143" s="10">
        <f t="shared" si="9"/>
        <v>0.98850926918951998</v>
      </c>
      <c r="E143" t="str">
        <f t="shared" si="8"/>
        <v>C</v>
      </c>
    </row>
    <row r="144" spans="1:5" x14ac:dyDescent="0.25">
      <c r="A144" s="7" t="s">
        <v>48</v>
      </c>
      <c r="B144" s="8">
        <v>4</v>
      </c>
      <c r="C144" s="9">
        <f t="shared" si="7"/>
        <v>6.1283897655890914E-4</v>
      </c>
      <c r="D144" s="10">
        <f t="shared" si="9"/>
        <v>0.98912210816607893</v>
      </c>
      <c r="E144" t="str">
        <f t="shared" si="8"/>
        <v>C</v>
      </c>
    </row>
    <row r="145" spans="1:5" x14ac:dyDescent="0.25">
      <c r="A145" s="7" t="s">
        <v>532</v>
      </c>
      <c r="B145" s="8">
        <v>4</v>
      </c>
      <c r="C145" s="9">
        <f t="shared" si="7"/>
        <v>6.1283897655890914E-4</v>
      </c>
      <c r="D145" s="10">
        <f t="shared" si="9"/>
        <v>0.98973494714263788</v>
      </c>
      <c r="E145" t="str">
        <f t="shared" si="8"/>
        <v>C</v>
      </c>
    </row>
    <row r="146" spans="1:5" x14ac:dyDescent="0.25">
      <c r="A146" s="7" t="s">
        <v>527</v>
      </c>
      <c r="B146" s="8">
        <v>4</v>
      </c>
      <c r="C146" s="9">
        <f t="shared" si="7"/>
        <v>6.1283897655890914E-4</v>
      </c>
      <c r="D146" s="10">
        <f t="shared" si="9"/>
        <v>0.99034778611919683</v>
      </c>
      <c r="E146" t="str">
        <f t="shared" si="8"/>
        <v>C</v>
      </c>
    </row>
    <row r="147" spans="1:5" x14ac:dyDescent="0.25">
      <c r="A147" s="7" t="s">
        <v>420</v>
      </c>
      <c r="B147" s="8">
        <v>4</v>
      </c>
      <c r="C147" s="9">
        <f t="shared" si="7"/>
        <v>6.1283897655890914E-4</v>
      </c>
      <c r="D147" s="10">
        <f t="shared" si="9"/>
        <v>0.99096062509575578</v>
      </c>
      <c r="E147" t="str">
        <f t="shared" si="8"/>
        <v>C</v>
      </c>
    </row>
    <row r="148" spans="1:5" x14ac:dyDescent="0.25">
      <c r="A148" s="7" t="s">
        <v>561</v>
      </c>
      <c r="B148" s="8">
        <v>4</v>
      </c>
      <c r="C148" s="9">
        <f t="shared" si="7"/>
        <v>6.1283897655890914E-4</v>
      </c>
      <c r="D148" s="10">
        <f t="shared" si="9"/>
        <v>0.99157346407231473</v>
      </c>
      <c r="E148" t="str">
        <f t="shared" si="8"/>
        <v>C</v>
      </c>
    </row>
    <row r="149" spans="1:5" x14ac:dyDescent="0.25">
      <c r="A149" s="7" t="s">
        <v>176</v>
      </c>
      <c r="B149" s="8">
        <v>4</v>
      </c>
      <c r="C149" s="9">
        <f t="shared" si="7"/>
        <v>6.1283897655890914E-4</v>
      </c>
      <c r="D149" s="10">
        <f t="shared" si="9"/>
        <v>0.99218630304887367</v>
      </c>
      <c r="E149" t="str">
        <f t="shared" si="8"/>
        <v>C</v>
      </c>
    </row>
    <row r="150" spans="1:5" x14ac:dyDescent="0.25">
      <c r="A150" s="7" t="s">
        <v>774</v>
      </c>
      <c r="B150" s="8">
        <v>4</v>
      </c>
      <c r="C150" s="9">
        <f t="shared" si="7"/>
        <v>6.1283897655890914E-4</v>
      </c>
      <c r="D150" s="10">
        <f t="shared" si="9"/>
        <v>0.99279914202543262</v>
      </c>
      <c r="E150" t="str">
        <f t="shared" si="8"/>
        <v>C</v>
      </c>
    </row>
    <row r="151" spans="1:5" x14ac:dyDescent="0.25">
      <c r="A151" s="7" t="s">
        <v>892</v>
      </c>
      <c r="B151" s="8">
        <v>4</v>
      </c>
      <c r="C151" s="9">
        <f t="shared" si="7"/>
        <v>6.1283897655890914E-4</v>
      </c>
      <c r="D151" s="10">
        <f t="shared" si="9"/>
        <v>0.99341198100199157</v>
      </c>
      <c r="E151" t="str">
        <f t="shared" si="8"/>
        <v>C</v>
      </c>
    </row>
    <row r="152" spans="1:5" x14ac:dyDescent="0.25">
      <c r="A152" s="7" t="s">
        <v>402</v>
      </c>
      <c r="B152" s="8">
        <v>4</v>
      </c>
      <c r="C152" s="9">
        <f t="shared" si="7"/>
        <v>6.1283897655890914E-4</v>
      </c>
      <c r="D152" s="10">
        <f t="shared" si="9"/>
        <v>0.99402481997855052</v>
      </c>
      <c r="E152" t="str">
        <f t="shared" si="8"/>
        <v>C</v>
      </c>
    </row>
    <row r="153" spans="1:5" x14ac:dyDescent="0.25">
      <c r="A153" s="7" t="s">
        <v>134</v>
      </c>
      <c r="B153" s="8">
        <v>3</v>
      </c>
      <c r="C153" s="9">
        <f t="shared" si="7"/>
        <v>4.5962923241918186E-4</v>
      </c>
      <c r="D153" s="10">
        <f t="shared" si="9"/>
        <v>0.99448444921096968</v>
      </c>
      <c r="E153" t="str">
        <f t="shared" si="8"/>
        <v>C</v>
      </c>
    </row>
    <row r="154" spans="1:5" x14ac:dyDescent="0.25">
      <c r="A154" s="7" t="s">
        <v>220</v>
      </c>
      <c r="B154" s="8">
        <v>3</v>
      </c>
      <c r="C154" s="9">
        <f t="shared" si="7"/>
        <v>4.5962923241918186E-4</v>
      </c>
      <c r="D154" s="10">
        <f t="shared" si="9"/>
        <v>0.99494407844338884</v>
      </c>
      <c r="E154" t="str">
        <f t="shared" si="8"/>
        <v>C</v>
      </c>
    </row>
    <row r="155" spans="1:5" x14ac:dyDescent="0.25">
      <c r="A155" s="7" t="s">
        <v>799</v>
      </c>
      <c r="B155" s="8">
        <v>3</v>
      </c>
      <c r="C155" s="9">
        <f t="shared" si="7"/>
        <v>4.5962923241918186E-4</v>
      </c>
      <c r="D155" s="10">
        <f t="shared" si="9"/>
        <v>0.99540370767580799</v>
      </c>
      <c r="E155" t="str">
        <f t="shared" si="8"/>
        <v>C</v>
      </c>
    </row>
    <row r="156" spans="1:5" x14ac:dyDescent="0.25">
      <c r="A156" s="7" t="s">
        <v>880</v>
      </c>
      <c r="B156" s="8">
        <v>3</v>
      </c>
      <c r="C156" s="9">
        <f t="shared" si="7"/>
        <v>4.5962923241918186E-4</v>
      </c>
      <c r="D156" s="10">
        <f t="shared" si="9"/>
        <v>0.99586333690822715</v>
      </c>
      <c r="E156" t="str">
        <f t="shared" si="8"/>
        <v>C</v>
      </c>
    </row>
    <row r="157" spans="1:5" x14ac:dyDescent="0.25">
      <c r="A157" s="7" t="s">
        <v>257</v>
      </c>
      <c r="B157" s="8">
        <v>3</v>
      </c>
      <c r="C157" s="9">
        <f t="shared" si="7"/>
        <v>4.5962923241918186E-4</v>
      </c>
      <c r="D157" s="10">
        <f t="shared" si="9"/>
        <v>0.9963229661406463</v>
      </c>
      <c r="E157" t="str">
        <f t="shared" si="8"/>
        <v>C</v>
      </c>
    </row>
    <row r="158" spans="1:5" x14ac:dyDescent="0.25">
      <c r="A158" s="7" t="s">
        <v>472</v>
      </c>
      <c r="B158" s="8">
        <v>3</v>
      </c>
      <c r="C158" s="9">
        <f t="shared" si="7"/>
        <v>4.5962923241918186E-4</v>
      </c>
      <c r="D158" s="10">
        <f t="shared" si="9"/>
        <v>0.99678259537306546</v>
      </c>
      <c r="E158" t="str">
        <f t="shared" si="8"/>
        <v>C</v>
      </c>
    </row>
    <row r="159" spans="1:5" x14ac:dyDescent="0.25">
      <c r="A159" s="7" t="s">
        <v>453</v>
      </c>
      <c r="B159" s="8">
        <v>2</v>
      </c>
      <c r="C159" s="9">
        <f t="shared" si="7"/>
        <v>3.0641948827945457E-4</v>
      </c>
      <c r="D159" s="10">
        <f t="shared" si="9"/>
        <v>0.99708901486134494</v>
      </c>
      <c r="E159" t="str">
        <f t="shared" si="8"/>
        <v>C</v>
      </c>
    </row>
    <row r="160" spans="1:5" x14ac:dyDescent="0.25">
      <c r="A160" s="7" t="s">
        <v>593</v>
      </c>
      <c r="B160" s="8">
        <v>2</v>
      </c>
      <c r="C160" s="9">
        <f t="shared" si="7"/>
        <v>3.0641948827945457E-4</v>
      </c>
      <c r="D160" s="10">
        <f t="shared" si="9"/>
        <v>0.99739543434962441</v>
      </c>
      <c r="E160" t="str">
        <f t="shared" si="8"/>
        <v>C</v>
      </c>
    </row>
    <row r="161" spans="1:5" x14ac:dyDescent="0.25">
      <c r="A161" s="7" t="s">
        <v>195</v>
      </c>
      <c r="B161" s="8">
        <v>2</v>
      </c>
      <c r="C161" s="9">
        <f t="shared" si="7"/>
        <v>3.0641948827945457E-4</v>
      </c>
      <c r="D161" s="10">
        <f t="shared" si="9"/>
        <v>0.99770185383790388</v>
      </c>
      <c r="E161" t="str">
        <f t="shared" si="8"/>
        <v>C</v>
      </c>
    </row>
    <row r="162" spans="1:5" x14ac:dyDescent="0.25">
      <c r="A162" s="7" t="s">
        <v>223</v>
      </c>
      <c r="B162" s="8">
        <v>2</v>
      </c>
      <c r="C162" s="9">
        <f t="shared" si="7"/>
        <v>3.0641948827945457E-4</v>
      </c>
      <c r="D162" s="10">
        <f t="shared" si="9"/>
        <v>0.99800827332618336</v>
      </c>
      <c r="E162" t="str">
        <f t="shared" si="8"/>
        <v>C</v>
      </c>
    </row>
    <row r="163" spans="1:5" x14ac:dyDescent="0.25">
      <c r="A163" s="7" t="s">
        <v>490</v>
      </c>
      <c r="B163" s="8">
        <v>2</v>
      </c>
      <c r="C163" s="9">
        <f t="shared" si="7"/>
        <v>3.0641948827945457E-4</v>
      </c>
      <c r="D163" s="10">
        <f t="shared" si="9"/>
        <v>0.99831469281446283</v>
      </c>
      <c r="E163" t="str">
        <f t="shared" si="8"/>
        <v>C</v>
      </c>
    </row>
    <row r="164" spans="1:5" x14ac:dyDescent="0.25">
      <c r="A164" s="7" t="s">
        <v>347</v>
      </c>
      <c r="B164" s="8">
        <v>2</v>
      </c>
      <c r="C164" s="9">
        <f t="shared" si="7"/>
        <v>3.0641948827945457E-4</v>
      </c>
      <c r="D164" s="10">
        <f t="shared" si="9"/>
        <v>0.99862111230274231</v>
      </c>
      <c r="E164" t="str">
        <f t="shared" si="8"/>
        <v>C</v>
      </c>
    </row>
    <row r="165" spans="1:5" x14ac:dyDescent="0.25">
      <c r="A165" s="7" t="s">
        <v>890</v>
      </c>
      <c r="B165" s="8">
        <v>2</v>
      </c>
      <c r="C165" s="9">
        <f t="shared" si="7"/>
        <v>3.0641948827945457E-4</v>
      </c>
      <c r="D165" s="10">
        <f t="shared" si="9"/>
        <v>0.99892753179102178</v>
      </c>
      <c r="E165" t="str">
        <f t="shared" si="8"/>
        <v>C</v>
      </c>
    </row>
    <row r="166" spans="1:5" x14ac:dyDescent="0.25">
      <c r="A166" s="7" t="s">
        <v>479</v>
      </c>
      <c r="B166" s="8">
        <v>2</v>
      </c>
      <c r="C166" s="9">
        <f t="shared" si="7"/>
        <v>3.0641948827945457E-4</v>
      </c>
      <c r="D166" s="10">
        <f t="shared" si="9"/>
        <v>0.99923395127930126</v>
      </c>
      <c r="E166" t="str">
        <f t="shared" si="8"/>
        <v>C</v>
      </c>
    </row>
    <row r="167" spans="1:5" x14ac:dyDescent="0.25">
      <c r="A167" s="7" t="s">
        <v>903</v>
      </c>
      <c r="B167" s="8">
        <v>2</v>
      </c>
      <c r="C167" s="9">
        <f t="shared" si="7"/>
        <v>3.0641948827945457E-4</v>
      </c>
      <c r="D167" s="10">
        <f t="shared" si="9"/>
        <v>0.99954037076758073</v>
      </c>
      <c r="E167" t="str">
        <f t="shared" si="8"/>
        <v>C</v>
      </c>
    </row>
    <row r="168" spans="1:5" x14ac:dyDescent="0.25">
      <c r="A168" s="7" t="s">
        <v>791</v>
      </c>
      <c r="B168" s="8">
        <v>1</v>
      </c>
      <c r="C168" s="9">
        <f t="shared" si="7"/>
        <v>1.5320974413972729E-4</v>
      </c>
      <c r="D168" s="10">
        <f t="shared" si="9"/>
        <v>0.99969358051172041</v>
      </c>
      <c r="E168" t="str">
        <f t="shared" si="8"/>
        <v>C</v>
      </c>
    </row>
    <row r="169" spans="1:5" x14ac:dyDescent="0.25">
      <c r="A169" s="7" t="s">
        <v>205</v>
      </c>
      <c r="B169" s="8">
        <v>1</v>
      </c>
      <c r="C169" s="9">
        <f t="shared" si="7"/>
        <v>1.5320974413972729E-4</v>
      </c>
      <c r="D169" s="10">
        <f t="shared" si="9"/>
        <v>0.9998467902558601</v>
      </c>
      <c r="E169" t="str">
        <f t="shared" si="8"/>
        <v>C</v>
      </c>
    </row>
    <row r="170" spans="1:5" x14ac:dyDescent="0.25">
      <c r="A170" s="7" t="s">
        <v>870</v>
      </c>
      <c r="B170" s="8">
        <v>1</v>
      </c>
      <c r="C170" s="9">
        <f t="shared" si="7"/>
        <v>1.5320974413972729E-4</v>
      </c>
      <c r="D170" s="10">
        <f t="shared" si="9"/>
        <v>0.99999999999999978</v>
      </c>
      <c r="E170" t="str">
        <f t="shared" si="8"/>
        <v>C</v>
      </c>
    </row>
    <row r="171" spans="1:5" x14ac:dyDescent="0.25">
      <c r="A171" s="7" t="s">
        <v>548</v>
      </c>
      <c r="B171" s="8">
        <v>1</v>
      </c>
      <c r="C171" s="9">
        <f t="shared" si="7"/>
        <v>1.5320974413972729E-4</v>
      </c>
      <c r="D171" s="10">
        <f t="shared" si="9"/>
        <v>1.0001532097441395</v>
      </c>
      <c r="E171" t="str">
        <f t="shared" si="8"/>
        <v>C</v>
      </c>
    </row>
    <row r="172" spans="1:5" x14ac:dyDescent="0.25">
      <c r="A172" s="7" t="s">
        <v>167</v>
      </c>
      <c r="B172" s="8">
        <v>1</v>
      </c>
      <c r="C172" s="9">
        <f t="shared" si="7"/>
        <v>1.5320974413972729E-4</v>
      </c>
      <c r="D172" s="10">
        <f t="shared" si="9"/>
        <v>1.0003064194882791</v>
      </c>
      <c r="E172" t="str">
        <f t="shared" si="8"/>
        <v>C</v>
      </c>
    </row>
    <row r="173" spans="1:5" x14ac:dyDescent="0.25">
      <c r="A173" s="7" t="s">
        <v>878</v>
      </c>
      <c r="B173" s="8">
        <v>1</v>
      </c>
      <c r="C173" s="9">
        <f t="shared" si="7"/>
        <v>1.5320974413972729E-4</v>
      </c>
      <c r="D173" s="10">
        <f t="shared" si="9"/>
        <v>1.0004596292324188</v>
      </c>
      <c r="E173" t="str">
        <f t="shared" si="8"/>
        <v>C</v>
      </c>
    </row>
    <row r="174" spans="1:5" x14ac:dyDescent="0.25">
      <c r="A174" s="7" t="s">
        <v>239</v>
      </c>
      <c r="B174" s="8">
        <v>1</v>
      </c>
      <c r="C174" s="9">
        <f t="shared" si="7"/>
        <v>1.5320974413972729E-4</v>
      </c>
      <c r="D174" s="10">
        <f t="shared" si="9"/>
        <v>1.0006128389765585</v>
      </c>
      <c r="E174" t="str">
        <f t="shared" si="8"/>
        <v>C</v>
      </c>
    </row>
    <row r="175" spans="1:5" x14ac:dyDescent="0.25">
      <c r="A175" s="7" t="s">
        <v>914</v>
      </c>
      <c r="B175" s="8">
        <v>6531</v>
      </c>
      <c r="D175" s="10">
        <f t="shared" si="9"/>
        <v>1.0006128389765585</v>
      </c>
      <c r="E175" t="str">
        <f t="shared" si="8"/>
        <v>C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EE6A2-0CFD-4ABC-AA71-0282229A131D}">
  <dimension ref="A1:E708"/>
  <sheetViews>
    <sheetView workbookViewId="0">
      <selection activeCell="A4" sqref="A4"/>
    </sheetView>
  </sheetViews>
  <sheetFormatPr defaultRowHeight="15" x14ac:dyDescent="0.25"/>
  <cols>
    <col min="1" max="1" width="20.5703125" bestFit="1" customWidth="1"/>
    <col min="2" max="2" width="14.7109375" customWidth="1"/>
    <col min="3" max="3" width="20.85546875" style="9" customWidth="1"/>
    <col min="4" max="4" width="21" style="9" customWidth="1"/>
  </cols>
  <sheetData>
    <row r="1" spans="1:5" x14ac:dyDescent="0.25">
      <c r="A1" t="s">
        <v>4</v>
      </c>
      <c r="B1" t="s">
        <v>915</v>
      </c>
      <c r="C1" s="9" t="s">
        <v>916</v>
      </c>
      <c r="D1" s="9" t="s">
        <v>917</v>
      </c>
      <c r="E1" t="s">
        <v>921</v>
      </c>
    </row>
    <row r="2" spans="1:5" x14ac:dyDescent="0.25">
      <c r="A2" t="str">
        <f>'ABC Pivot Table'!A4</f>
        <v>Coca Cola - Zero Sugar</v>
      </c>
      <c r="B2">
        <f>'ABC Pivot Table'!B4</f>
        <v>524</v>
      </c>
      <c r="C2" s="9">
        <f>'ABC Pivot Table'!C4</f>
        <v>8.0281905929217093E-2</v>
      </c>
      <c r="D2" s="9">
        <f>'ABC Pivot Table'!D4</f>
        <v>8.0281905929217093E-2</v>
      </c>
      <c r="E2" t="str">
        <f>'ABC Pivot Table'!E4</f>
        <v>A</v>
      </c>
    </row>
    <row r="3" spans="1:5" x14ac:dyDescent="0.25">
      <c r="A3" t="str">
        <f>'ABC Pivot Table'!A5</f>
        <v>Monster Energy Original</v>
      </c>
      <c r="B3">
        <f>'ABC Pivot Table'!B5</f>
        <v>385</v>
      </c>
      <c r="C3" s="9">
        <f>'ABC Pivot Table'!C5</f>
        <v>5.8985751493795008E-2</v>
      </c>
      <c r="D3" s="9">
        <f>'ABC Pivot Table'!D5</f>
        <v>0.13926765742301211</v>
      </c>
      <c r="E3" t="str">
        <f>'ABC Pivot Table'!E5</f>
        <v>A</v>
      </c>
    </row>
    <row r="4" spans="1:5" x14ac:dyDescent="0.25">
      <c r="A4" t="str">
        <f>'ABC Pivot Table'!A6</f>
        <v>Poland Springs Water</v>
      </c>
      <c r="B4">
        <f>'ABC Pivot Table'!B6</f>
        <v>311</v>
      </c>
      <c r="C4" s="9">
        <f>'ABC Pivot Table'!C6</f>
        <v>4.7648230427455189E-2</v>
      </c>
      <c r="D4" s="9">
        <f>'ABC Pivot Table'!D6</f>
        <v>0.18691588785046731</v>
      </c>
      <c r="E4" t="str">
        <f>'ABC Pivot Table'!E6</f>
        <v>A</v>
      </c>
    </row>
    <row r="5" spans="1:5" x14ac:dyDescent="0.25">
      <c r="A5" t="str">
        <f>'ABC Pivot Table'!A7</f>
        <v>KitKat - Crisp Wafers</v>
      </c>
      <c r="B5">
        <f>'ABC Pivot Table'!B7</f>
        <v>267</v>
      </c>
      <c r="C5" s="9">
        <f>'ABC Pivot Table'!C7</f>
        <v>4.0907001685307184E-2</v>
      </c>
      <c r="D5" s="9">
        <f>'ABC Pivot Table'!D7</f>
        <v>0.22782288953577451</v>
      </c>
      <c r="E5" t="str">
        <f>'ABC Pivot Table'!E7</f>
        <v>A</v>
      </c>
    </row>
    <row r="6" spans="1:5" x14ac:dyDescent="0.25">
      <c r="A6" t="str">
        <f>'ABC Pivot Table'!A8</f>
        <v>Sunkist Soda - Orange</v>
      </c>
      <c r="B6">
        <f>'ABC Pivot Table'!B8</f>
        <v>217</v>
      </c>
      <c r="C6" s="9">
        <f>'ABC Pivot Table'!C8</f>
        <v>3.3246514478320818E-2</v>
      </c>
      <c r="D6" s="9">
        <f>'ABC Pivot Table'!D8</f>
        <v>0.26106940401409534</v>
      </c>
      <c r="E6" t="str">
        <f>'ABC Pivot Table'!E8</f>
        <v>A</v>
      </c>
    </row>
    <row r="7" spans="1:5" x14ac:dyDescent="0.25">
      <c r="A7" t="str">
        <f>'ABC Pivot Table'!A9</f>
        <v>Red Bull - Original</v>
      </c>
      <c r="B7">
        <f>'ABC Pivot Table'!B9</f>
        <v>158</v>
      </c>
      <c r="C7" s="9">
        <f>'ABC Pivot Table'!C9</f>
        <v>2.420713957407691E-2</v>
      </c>
      <c r="D7" s="9">
        <f>'ABC Pivot Table'!D9</f>
        <v>0.28527654358817223</v>
      </c>
      <c r="E7" t="str">
        <f>'ABC Pivot Table'!E9</f>
        <v>A</v>
      </c>
    </row>
    <row r="8" spans="1:5" x14ac:dyDescent="0.25">
      <c r="A8" t="str">
        <f>'ABC Pivot Table'!A10</f>
        <v>Coca Cola - Regular</v>
      </c>
      <c r="B8">
        <f>'ABC Pivot Table'!B10</f>
        <v>156</v>
      </c>
      <c r="C8" s="9">
        <f>'ABC Pivot Table'!C10</f>
        <v>2.3900720085797456E-2</v>
      </c>
      <c r="D8" s="9">
        <f>'ABC Pivot Table'!D10</f>
        <v>0.30917726367396969</v>
      </c>
      <c r="E8" t="str">
        <f>'ABC Pivot Table'!E10</f>
        <v>A</v>
      </c>
    </row>
    <row r="9" spans="1:5" x14ac:dyDescent="0.25">
      <c r="A9" t="str">
        <f>'ABC Pivot Table'!A11</f>
        <v>Wonderful Pistachios - Variety</v>
      </c>
      <c r="B9">
        <f>'ABC Pivot Table'!B11</f>
        <v>147</v>
      </c>
      <c r="C9" s="9">
        <f>'ABC Pivot Table'!C11</f>
        <v>2.2521832388539911E-2</v>
      </c>
      <c r="D9" s="9">
        <f>'ABC Pivot Table'!D11</f>
        <v>0.33169909606250958</v>
      </c>
      <c r="E9" t="str">
        <f>'ABC Pivot Table'!E11</f>
        <v>A</v>
      </c>
    </row>
    <row r="10" spans="1:5" x14ac:dyDescent="0.25">
      <c r="A10" t="str">
        <f>'ABC Pivot Table'!A12</f>
        <v>CheezIt - Original</v>
      </c>
      <c r="B10">
        <f>'ABC Pivot Table'!B12</f>
        <v>138</v>
      </c>
      <c r="C10" s="9">
        <f>'ABC Pivot Table'!C12</f>
        <v>2.1142944691282365E-2</v>
      </c>
      <c r="D10" s="9">
        <f>'ABC Pivot Table'!D12</f>
        <v>0.35284204075379194</v>
      </c>
      <c r="E10" t="str">
        <f>'ABC Pivot Table'!E12</f>
        <v>A</v>
      </c>
    </row>
    <row r="11" spans="1:5" x14ac:dyDescent="0.25">
      <c r="A11" t="str">
        <f>'ABC Pivot Table'!A13</f>
        <v>SunChips Multigrain - Harvest Cheddar</v>
      </c>
      <c r="B11">
        <f>'ABC Pivot Table'!B13</f>
        <v>131</v>
      </c>
      <c r="C11" s="9">
        <f>'ABC Pivot Table'!C13</f>
        <v>2.0070476482304273E-2</v>
      </c>
      <c r="D11" s="9">
        <f>'ABC Pivot Table'!D13</f>
        <v>0.3729125172360962</v>
      </c>
      <c r="E11" t="str">
        <f>'ABC Pivot Table'!E13</f>
        <v>A</v>
      </c>
    </row>
    <row r="12" spans="1:5" x14ac:dyDescent="0.25">
      <c r="A12" t="str">
        <f>'ABC Pivot Table'!A14</f>
        <v>Robert Irvine's - Fit Crunch -  Chocolate Pea</v>
      </c>
      <c r="B12">
        <f>'ABC Pivot Table'!B14</f>
        <v>121</v>
      </c>
      <c r="C12" s="9">
        <f>'ABC Pivot Table'!C14</f>
        <v>1.8538379040907001E-2</v>
      </c>
      <c r="D12" s="9">
        <f>'ABC Pivot Table'!D14</f>
        <v>0.39145089627700319</v>
      </c>
      <c r="E12" t="str">
        <f>'ABC Pivot Table'!E14</f>
        <v>A</v>
      </c>
    </row>
    <row r="13" spans="1:5" x14ac:dyDescent="0.25">
      <c r="A13" t="str">
        <f>'ABC Pivot Table'!A15</f>
        <v>Oreo Mini</v>
      </c>
      <c r="B13">
        <f>'ABC Pivot Table'!B15</f>
        <v>111</v>
      </c>
      <c r="C13" s="9">
        <f>'ABC Pivot Table'!C15</f>
        <v>1.7006281599509728E-2</v>
      </c>
      <c r="D13" s="9">
        <f>'ABC Pivot Table'!D15</f>
        <v>0.40845717787651292</v>
      </c>
      <c r="E13" t="str">
        <f>'ABC Pivot Table'!E15</f>
        <v>A</v>
      </c>
    </row>
    <row r="14" spans="1:5" x14ac:dyDescent="0.25">
      <c r="A14" t="str">
        <f>'ABC Pivot Table'!A16</f>
        <v>Snapple Diet Tea - Peach Tea</v>
      </c>
      <c r="B14">
        <f>'ABC Pivot Table'!B16</f>
        <v>109</v>
      </c>
      <c r="C14" s="9">
        <f>'ABC Pivot Table'!C16</f>
        <v>1.6699862111230274E-2</v>
      </c>
      <c r="D14" s="9">
        <f>'ABC Pivot Table'!D16</f>
        <v>0.42515703998774318</v>
      </c>
      <c r="E14" t="str">
        <f>'ABC Pivot Table'!E16</f>
        <v>A</v>
      </c>
    </row>
    <row r="15" spans="1:5" x14ac:dyDescent="0.25">
      <c r="A15" t="str">
        <f>'ABC Pivot Table'!A17</f>
        <v>SunChips Multigrain - Salsa</v>
      </c>
      <c r="B15">
        <f>'ABC Pivot Table'!B17</f>
        <v>106</v>
      </c>
      <c r="C15" s="9">
        <f>'ABC Pivot Table'!C17</f>
        <v>1.6240232878811094E-2</v>
      </c>
      <c r="D15" s="9">
        <f>'ABC Pivot Table'!D17</f>
        <v>0.44139727286655428</v>
      </c>
      <c r="E15" t="str">
        <f>'ABC Pivot Table'!E17</f>
        <v>A</v>
      </c>
    </row>
    <row r="16" spans="1:5" x14ac:dyDescent="0.25">
      <c r="A16" t="str">
        <f>'ABC Pivot Table'!A18</f>
        <v>Takis - Hot Chilli Pepper &amp; Lime</v>
      </c>
      <c r="B16">
        <f>'ABC Pivot Table'!B18</f>
        <v>97</v>
      </c>
      <c r="C16" s="9">
        <f>'ABC Pivot Table'!C18</f>
        <v>1.4861345181553546E-2</v>
      </c>
      <c r="D16" s="9">
        <f>'ABC Pivot Table'!D18</f>
        <v>0.4562586180481078</v>
      </c>
      <c r="E16" t="str">
        <f>'ABC Pivot Table'!E18</f>
        <v>A</v>
      </c>
    </row>
    <row r="17" spans="1:5" x14ac:dyDescent="0.25">
      <c r="A17" t="str">
        <f>'ABC Pivot Table'!A19</f>
        <v>Goldfish Baked - Cheddar</v>
      </c>
      <c r="B17">
        <f>'ABC Pivot Table'!B19</f>
        <v>92</v>
      </c>
      <c r="C17" s="9">
        <f>'ABC Pivot Table'!C19</f>
        <v>1.409529646085491E-2</v>
      </c>
      <c r="D17" s="9">
        <f>'ABC Pivot Table'!D19</f>
        <v>0.47035391450896269</v>
      </c>
      <c r="E17" t="str">
        <f>'ABC Pivot Table'!E19</f>
        <v>A</v>
      </c>
    </row>
    <row r="18" spans="1:5" x14ac:dyDescent="0.25">
      <c r="A18" t="str">
        <f>'ABC Pivot Table'!A20</f>
        <v>Snapple Diet Tea - Lemon</v>
      </c>
      <c r="B18">
        <f>'ABC Pivot Table'!B20</f>
        <v>88</v>
      </c>
      <c r="C18" s="9">
        <f>'ABC Pivot Table'!C20</f>
        <v>1.3482457484296001E-2</v>
      </c>
      <c r="D18" s="9">
        <f>'ABC Pivot Table'!D20</f>
        <v>0.48383637199325868</v>
      </c>
      <c r="E18" t="str">
        <f>'ABC Pivot Table'!E20</f>
        <v>A</v>
      </c>
    </row>
    <row r="19" spans="1:5" x14ac:dyDescent="0.25">
      <c r="A19" t="str">
        <f>'ABC Pivot Table'!A21</f>
        <v>Cheetos - Fleming Hot Crunchy</v>
      </c>
      <c r="B19">
        <f>'ABC Pivot Table'!B21</f>
        <v>83</v>
      </c>
      <c r="C19" s="9">
        <f>'ABC Pivot Table'!C21</f>
        <v>1.2716408763597364E-2</v>
      </c>
      <c r="D19" s="9">
        <f>'ABC Pivot Table'!D21</f>
        <v>0.49655278075685605</v>
      </c>
      <c r="E19" t="str">
        <f>'ABC Pivot Table'!E21</f>
        <v>A</v>
      </c>
    </row>
    <row r="20" spans="1:5" x14ac:dyDescent="0.25">
      <c r="A20" t="str">
        <f>'ABC Pivot Table'!A22</f>
        <v>Funyuns - Flaming Hot</v>
      </c>
      <c r="B20">
        <f>'ABC Pivot Table'!B22</f>
        <v>82</v>
      </c>
      <c r="C20" s="9">
        <f>'ABC Pivot Table'!C22</f>
        <v>1.2563199019457637E-2</v>
      </c>
      <c r="D20" s="9">
        <f>'ABC Pivot Table'!D22</f>
        <v>0.50911597977631373</v>
      </c>
      <c r="E20" t="str">
        <f>'ABC Pivot Table'!E22</f>
        <v>A</v>
      </c>
    </row>
    <row r="21" spans="1:5" x14ac:dyDescent="0.25">
      <c r="A21" t="str">
        <f>'ABC Pivot Table'!A23</f>
        <v>Snapple Tea - Raspberry</v>
      </c>
      <c r="B21">
        <f>'ABC Pivot Table'!B23</f>
        <v>79</v>
      </c>
      <c r="C21" s="9">
        <f>'ABC Pivot Table'!C23</f>
        <v>1.2103569787038455E-2</v>
      </c>
      <c r="D21" s="9">
        <f>'ABC Pivot Table'!D23</f>
        <v>0.52121954956335215</v>
      </c>
      <c r="E21" t="str">
        <f>'ABC Pivot Table'!E23</f>
        <v>A</v>
      </c>
    </row>
    <row r="22" spans="1:5" x14ac:dyDescent="0.25">
      <c r="A22" t="str">
        <f>'ABC Pivot Table'!A24</f>
        <v>SunChips Multigrain - Original</v>
      </c>
      <c r="B22">
        <f>'ABC Pivot Table'!B24</f>
        <v>76</v>
      </c>
      <c r="C22" s="9">
        <f>'ABC Pivot Table'!C24</f>
        <v>1.1643940554619274E-2</v>
      </c>
      <c r="D22" s="9">
        <f>'ABC Pivot Table'!D24</f>
        <v>0.53286349011797141</v>
      </c>
      <c r="E22" t="str">
        <f>'ABC Pivot Table'!E24</f>
        <v>A</v>
      </c>
    </row>
    <row r="23" spans="1:5" x14ac:dyDescent="0.25">
      <c r="A23" t="str">
        <f>'ABC Pivot Table'!A25</f>
        <v>Starbucks Doubleshot Energy - Mocha</v>
      </c>
      <c r="B23">
        <f>'ABC Pivot Table'!B25</f>
        <v>74</v>
      </c>
      <c r="C23" s="9">
        <f>'ABC Pivot Table'!C25</f>
        <v>1.1337521066339819E-2</v>
      </c>
      <c r="D23" s="9">
        <f>'ABC Pivot Table'!D25</f>
        <v>0.54420101118431119</v>
      </c>
      <c r="E23" t="str">
        <f>'ABC Pivot Table'!E25</f>
        <v>A</v>
      </c>
    </row>
    <row r="24" spans="1:5" x14ac:dyDescent="0.25">
      <c r="A24" t="str">
        <f>'ABC Pivot Table'!A26</f>
        <v>Iberia Coconut Water</v>
      </c>
      <c r="B24">
        <f>'ABC Pivot Table'!B26</f>
        <v>72</v>
      </c>
      <c r="C24" s="9">
        <f>'ABC Pivot Table'!C26</f>
        <v>1.1031101578060365E-2</v>
      </c>
      <c r="D24" s="9">
        <f>'ABC Pivot Table'!D26</f>
        <v>0.55523211276237161</v>
      </c>
      <c r="E24" t="str">
        <f>'ABC Pivot Table'!E26</f>
        <v>A</v>
      </c>
    </row>
    <row r="25" spans="1:5" x14ac:dyDescent="0.25">
      <c r="A25" t="str">
        <f>'ABC Pivot Table'!A27</f>
        <v>S. Pellegrino Sparkling Mineral Water</v>
      </c>
      <c r="B25">
        <f>'ABC Pivot Table'!B27</f>
        <v>66</v>
      </c>
      <c r="C25" s="9">
        <f>'ABC Pivot Table'!C27</f>
        <v>1.0111843113222002E-2</v>
      </c>
      <c r="D25" s="9">
        <f>'ABC Pivot Table'!D27</f>
        <v>0.56534395587559361</v>
      </c>
      <c r="E25" t="str">
        <f>'ABC Pivot Table'!E27</f>
        <v>A</v>
      </c>
    </row>
    <row r="26" spans="1:5" x14ac:dyDescent="0.25">
      <c r="A26" t="str">
        <f>'ABC Pivot Table'!A28</f>
        <v>Cheetos Flaming Hot Limon Crunchy</v>
      </c>
      <c r="B26">
        <f>'ABC Pivot Table'!B28</f>
        <v>66</v>
      </c>
      <c r="C26" s="9">
        <f>'ABC Pivot Table'!C28</f>
        <v>1.0111843113222002E-2</v>
      </c>
      <c r="D26" s="9">
        <f>'ABC Pivot Table'!D28</f>
        <v>0.5754557989888156</v>
      </c>
      <c r="E26" t="str">
        <f>'ABC Pivot Table'!E28</f>
        <v>A</v>
      </c>
    </row>
    <row r="27" spans="1:5" x14ac:dyDescent="0.25">
      <c r="A27" t="str">
        <f>'ABC Pivot Table'!A29</f>
        <v>Chesters Fries Flaming hot</v>
      </c>
      <c r="B27">
        <f>'ABC Pivot Table'!B29</f>
        <v>62</v>
      </c>
      <c r="C27" s="9">
        <f>'ABC Pivot Table'!C29</f>
        <v>9.4990041366630924E-3</v>
      </c>
      <c r="D27" s="9">
        <f>'ABC Pivot Table'!D29</f>
        <v>0.58495480312547865</v>
      </c>
      <c r="E27" t="str">
        <f>'ABC Pivot Table'!E29</f>
        <v>A</v>
      </c>
    </row>
    <row r="28" spans="1:5" x14ac:dyDescent="0.25">
      <c r="A28" t="str">
        <f>'ABC Pivot Table'!A30</f>
        <v>Kinder - Bueno - Crispy Creamy Chocolate</v>
      </c>
      <c r="B28">
        <f>'ABC Pivot Table'!B30</f>
        <v>59</v>
      </c>
      <c r="C28" s="9">
        <f>'ABC Pivot Table'!C30</f>
        <v>9.03937490424391E-3</v>
      </c>
      <c r="D28" s="9">
        <f>'ABC Pivot Table'!D30</f>
        <v>0.59399417802972254</v>
      </c>
      <c r="E28" t="str">
        <f>'ABC Pivot Table'!E30</f>
        <v>A</v>
      </c>
    </row>
    <row r="29" spans="1:5" x14ac:dyDescent="0.25">
      <c r="A29" t="str">
        <f>'ABC Pivot Table'!A31</f>
        <v>Good Health Veggie Stix - Sea Salt</v>
      </c>
      <c r="B29">
        <f>'ABC Pivot Table'!B31</f>
        <v>54</v>
      </c>
      <c r="C29" s="9">
        <f>'ABC Pivot Table'!C31</f>
        <v>8.2733261835452737E-3</v>
      </c>
      <c r="D29" s="9">
        <f>'ABC Pivot Table'!D31</f>
        <v>0.6022675042132678</v>
      </c>
      <c r="E29" t="str">
        <f>'ABC Pivot Table'!E31</f>
        <v>A</v>
      </c>
    </row>
    <row r="30" spans="1:5" x14ac:dyDescent="0.25">
      <c r="A30" t="str">
        <f>'ABC Pivot Table'!A32</f>
        <v>Oreo Single Server 6 ct</v>
      </c>
      <c r="B30">
        <f>'ABC Pivot Table'!B32</f>
        <v>54</v>
      </c>
      <c r="C30" s="9">
        <f>'ABC Pivot Table'!C32</f>
        <v>8.2733261835452737E-3</v>
      </c>
      <c r="D30" s="9">
        <f>'ABC Pivot Table'!D32</f>
        <v>0.61054083039681306</v>
      </c>
      <c r="E30" t="str">
        <f>'ABC Pivot Table'!E32</f>
        <v>A</v>
      </c>
    </row>
    <row r="31" spans="1:5" x14ac:dyDescent="0.25">
      <c r="A31" t="str">
        <f>'ABC Pivot Table'!A33</f>
        <v>Starbucks Refresher - Real Coconut Water</v>
      </c>
      <c r="B31">
        <f>'ABC Pivot Table'!B33</f>
        <v>53</v>
      </c>
      <c r="C31" s="9">
        <f>'ABC Pivot Table'!C33</f>
        <v>8.1201164394055468E-3</v>
      </c>
      <c r="D31" s="9">
        <f>'ABC Pivot Table'!D33</f>
        <v>0.61866094683621864</v>
      </c>
      <c r="E31" t="str">
        <f>'ABC Pivot Table'!E33</f>
        <v>A</v>
      </c>
    </row>
    <row r="32" spans="1:5" x14ac:dyDescent="0.25">
      <c r="A32" t="str">
        <f>'ABC Pivot Table'!A34</f>
        <v>Miss Vickie's Potato Chip - Sea Salt &amp; Vinega</v>
      </c>
      <c r="B32">
        <f>'ABC Pivot Table'!B34</f>
        <v>53</v>
      </c>
      <c r="C32" s="9">
        <f>'ABC Pivot Table'!C34</f>
        <v>8.1201164394055468E-3</v>
      </c>
      <c r="D32" s="9">
        <f>'ABC Pivot Table'!D34</f>
        <v>0.62678106327562422</v>
      </c>
      <c r="E32" t="str">
        <f>'ABC Pivot Table'!E34</f>
        <v>A</v>
      </c>
    </row>
    <row r="33" spans="1:5" x14ac:dyDescent="0.25">
      <c r="A33" t="str">
        <f>'ABC Pivot Table'!A35</f>
        <v>Snapple Tea - Lemon</v>
      </c>
      <c r="B33">
        <f>'ABC Pivot Table'!B35</f>
        <v>53</v>
      </c>
      <c r="C33" s="9">
        <f>'ABC Pivot Table'!C35</f>
        <v>8.1201164394055468E-3</v>
      </c>
      <c r="D33" s="9">
        <f>'ABC Pivot Table'!D35</f>
        <v>0.6349011797150298</v>
      </c>
      <c r="E33" t="str">
        <f>'ABC Pivot Table'!E35</f>
        <v>A</v>
      </c>
    </row>
    <row r="34" spans="1:5" x14ac:dyDescent="0.25">
      <c r="A34" t="str">
        <f>'ABC Pivot Table'!A36</f>
        <v>Takis FUGEO mini</v>
      </c>
      <c r="B34">
        <f>'ABC Pivot Table'!B36</f>
        <v>51</v>
      </c>
      <c r="C34" s="9">
        <f>'ABC Pivot Table'!C36</f>
        <v>7.8136969511260913E-3</v>
      </c>
      <c r="D34" s="9">
        <f>'ABC Pivot Table'!D36</f>
        <v>0.6427148766661559</v>
      </c>
      <c r="E34" t="str">
        <f>'ABC Pivot Table'!E36</f>
        <v>A</v>
      </c>
    </row>
    <row r="35" spans="1:5" x14ac:dyDescent="0.25">
      <c r="A35" t="str">
        <f>'ABC Pivot Table'!A37</f>
        <v>Spindrift - Sparkling Water - Pineapple</v>
      </c>
      <c r="B35">
        <f>'ABC Pivot Table'!B37</f>
        <v>51</v>
      </c>
      <c r="C35" s="9">
        <f>'ABC Pivot Table'!C37</f>
        <v>7.8136969511260913E-3</v>
      </c>
      <c r="D35" s="9">
        <f>'ABC Pivot Table'!D37</f>
        <v>0.650528573617282</v>
      </c>
      <c r="E35" t="str">
        <f>'ABC Pivot Table'!E37</f>
        <v>A</v>
      </c>
    </row>
    <row r="36" spans="1:5" x14ac:dyDescent="0.25">
      <c r="A36" t="str">
        <f>'ABC Pivot Table'!A38</f>
        <v>Miss Vickie's Potato Chip - Jalapeno</v>
      </c>
      <c r="B36">
        <f>'ABC Pivot Table'!B38</f>
        <v>50</v>
      </c>
      <c r="C36" s="9">
        <f>'ABC Pivot Table'!C38</f>
        <v>7.6604872069863644E-3</v>
      </c>
      <c r="D36" s="9">
        <f>'ABC Pivot Table'!D38</f>
        <v>0.65818906082426831</v>
      </c>
      <c r="E36" t="str">
        <f>'ABC Pivot Table'!E38</f>
        <v>A</v>
      </c>
    </row>
    <row r="37" spans="1:5" x14ac:dyDescent="0.25">
      <c r="A37" t="str">
        <f>'ABC Pivot Table'!A39</f>
        <v>Miss Vickie's Potato Chip - Smokehouse BBQ</v>
      </c>
      <c r="B37">
        <f>'ABC Pivot Table'!B39</f>
        <v>48</v>
      </c>
      <c r="C37" s="9">
        <f>'ABC Pivot Table'!C39</f>
        <v>7.3540677187069097E-3</v>
      </c>
      <c r="D37" s="9">
        <f>'ABC Pivot Table'!D39</f>
        <v>0.66554312854297526</v>
      </c>
      <c r="E37" t="str">
        <f>'ABC Pivot Table'!E39</f>
        <v>A</v>
      </c>
    </row>
    <row r="38" spans="1:5" x14ac:dyDescent="0.25">
      <c r="A38" t="str">
        <f>'ABC Pivot Table'!A40</f>
        <v>Lays - Classic</v>
      </c>
      <c r="B38">
        <f>'ABC Pivot Table'!B40</f>
        <v>46</v>
      </c>
      <c r="C38" s="9">
        <f>'ABC Pivot Table'!C40</f>
        <v>7.047648230427455E-3</v>
      </c>
      <c r="D38" s="9">
        <f>'ABC Pivot Table'!D40</f>
        <v>0.67259077677340273</v>
      </c>
      <c r="E38" t="str">
        <f>'ABC Pivot Table'!E40</f>
        <v>A</v>
      </c>
    </row>
    <row r="39" spans="1:5" x14ac:dyDescent="0.25">
      <c r="A39" t="str">
        <f>'ABC Pivot Table'!A41</f>
        <v>Pop Corners - Kettle Corn</v>
      </c>
      <c r="B39">
        <f>'ABC Pivot Table'!B41</f>
        <v>44</v>
      </c>
      <c r="C39" s="9">
        <f>'ABC Pivot Table'!C41</f>
        <v>6.7412287421480003E-3</v>
      </c>
      <c r="D39" s="9">
        <f>'ABC Pivot Table'!D41</f>
        <v>0.67933200551555073</v>
      </c>
      <c r="E39" t="str">
        <f>'ABC Pivot Table'!E41</f>
        <v>A</v>
      </c>
    </row>
    <row r="40" spans="1:5" x14ac:dyDescent="0.25">
      <c r="A40" t="str">
        <f>'ABC Pivot Table'!A42</f>
        <v>Pop Corners - Sea Salt</v>
      </c>
      <c r="B40">
        <f>'ABC Pivot Table'!B42</f>
        <v>44</v>
      </c>
      <c r="C40" s="9">
        <f>'ABC Pivot Table'!C42</f>
        <v>6.7412287421480003E-3</v>
      </c>
      <c r="D40" s="9">
        <f>'ABC Pivot Table'!D42</f>
        <v>0.68607323425769873</v>
      </c>
      <c r="E40" t="str">
        <f>'ABC Pivot Table'!E42</f>
        <v>A</v>
      </c>
    </row>
    <row r="41" spans="1:5" x14ac:dyDescent="0.25">
      <c r="A41" t="str">
        <f>'ABC Pivot Table'!A43</f>
        <v>Nature's Bakery Fig Bar - Blueberry</v>
      </c>
      <c r="B41">
        <f>'ABC Pivot Table'!B43</f>
        <v>42</v>
      </c>
      <c r="C41" s="9">
        <f>'ABC Pivot Table'!C43</f>
        <v>6.4348092538685456E-3</v>
      </c>
      <c r="D41" s="9">
        <f>'ABC Pivot Table'!D43</f>
        <v>0.69250804351156725</v>
      </c>
      <c r="E41" t="str">
        <f>'ABC Pivot Table'!E43</f>
        <v>A</v>
      </c>
    </row>
    <row r="42" spans="1:5" x14ac:dyDescent="0.25">
      <c r="A42" t="str">
        <f>'ABC Pivot Table'!A44</f>
        <v>Miss Vickie's Potato Chip - Sea Salt Original</v>
      </c>
      <c r="B42">
        <f>'ABC Pivot Table'!B44</f>
        <v>41</v>
      </c>
      <c r="C42" s="9">
        <f>'ABC Pivot Table'!C44</f>
        <v>6.2815995097288187E-3</v>
      </c>
      <c r="D42" s="9">
        <f>'ABC Pivot Table'!D44</f>
        <v>0.69878964302129609</v>
      </c>
      <c r="E42" t="str">
        <f>'ABC Pivot Table'!E44</f>
        <v>A</v>
      </c>
    </row>
    <row r="43" spans="1:5" x14ac:dyDescent="0.25">
      <c r="A43" t="str">
        <f>'ABC Pivot Table'!A45</f>
        <v>Pop Corners - White Cheddar</v>
      </c>
      <c r="B43">
        <f>'ABC Pivot Table'!B45</f>
        <v>41</v>
      </c>
      <c r="C43" s="9">
        <f>'ABC Pivot Table'!C45</f>
        <v>6.2815995097288187E-3</v>
      </c>
      <c r="D43" s="9">
        <f>'ABC Pivot Table'!D45</f>
        <v>0.70507124253102493</v>
      </c>
      <c r="E43" t="str">
        <f>'ABC Pivot Table'!E45</f>
        <v>B</v>
      </c>
    </row>
    <row r="44" spans="1:5" x14ac:dyDescent="0.25">
      <c r="A44" t="str">
        <f>'ABC Pivot Table'!A46</f>
        <v>Miss Vickie's Potato Chip - Lime &amp; Cracked Pe</v>
      </c>
      <c r="B44">
        <f>'ABC Pivot Table'!B46</f>
        <v>38</v>
      </c>
      <c r="C44" s="9">
        <f>'ABC Pivot Table'!C46</f>
        <v>5.8219702773096372E-3</v>
      </c>
      <c r="D44" s="9">
        <f>'ABC Pivot Table'!D46</f>
        <v>0.71089321280833462</v>
      </c>
      <c r="E44" t="str">
        <f>'ABC Pivot Table'!E46</f>
        <v>B</v>
      </c>
    </row>
    <row r="45" spans="1:5" x14ac:dyDescent="0.25">
      <c r="A45" t="str">
        <f>'ABC Pivot Table'!A47</f>
        <v>CheezIt - Double Cheese</v>
      </c>
      <c r="B45">
        <f>'ABC Pivot Table'!B47</f>
        <v>37</v>
      </c>
      <c r="C45" s="9">
        <f>'ABC Pivot Table'!C47</f>
        <v>5.6687605331699094E-3</v>
      </c>
      <c r="D45" s="9">
        <f>'ABC Pivot Table'!D47</f>
        <v>0.71656197334150451</v>
      </c>
      <c r="E45" t="str">
        <f>'ABC Pivot Table'!E47</f>
        <v>B</v>
      </c>
    </row>
    <row r="46" spans="1:5" x14ac:dyDescent="0.25">
      <c r="A46" t="str">
        <f>'ABC Pivot Table'!A48</f>
        <v>Fritos - Original</v>
      </c>
      <c r="B46">
        <f>'ABC Pivot Table'!B48</f>
        <v>37</v>
      </c>
      <c r="C46" s="9">
        <f>'ABC Pivot Table'!C48</f>
        <v>5.6687605331699094E-3</v>
      </c>
      <c r="D46" s="9">
        <f>'ABC Pivot Table'!D48</f>
        <v>0.7222307338746744</v>
      </c>
      <c r="E46" t="str">
        <f>'ABC Pivot Table'!E48</f>
        <v>B</v>
      </c>
    </row>
    <row r="47" spans="1:5" x14ac:dyDescent="0.25">
      <c r="A47" t="str">
        <f>'ABC Pivot Table'!A49</f>
        <v>Oreo Mini - Go Paks</v>
      </c>
      <c r="B47">
        <f>'ABC Pivot Table'!B49</f>
        <v>35</v>
      </c>
      <c r="C47" s="9">
        <f>'ABC Pivot Table'!C49</f>
        <v>5.3623410448904547E-3</v>
      </c>
      <c r="D47" s="9">
        <f>'ABC Pivot Table'!D49</f>
        <v>0.72759307491956482</v>
      </c>
      <c r="E47" t="str">
        <f>'ABC Pivot Table'!E49</f>
        <v>B</v>
      </c>
    </row>
    <row r="48" spans="1:5" x14ac:dyDescent="0.25">
      <c r="A48" t="str">
        <f>'ABC Pivot Table'!A50</f>
        <v>Canada Dry - Ginger Ale &amp; Lemonde</v>
      </c>
      <c r="B48">
        <f>'ABC Pivot Table'!B50</f>
        <v>35</v>
      </c>
      <c r="C48" s="9">
        <f>'ABC Pivot Table'!C50</f>
        <v>5.3623410448904547E-3</v>
      </c>
      <c r="D48" s="9">
        <f>'ABC Pivot Table'!D50</f>
        <v>0.73295541596445524</v>
      </c>
      <c r="E48" t="str">
        <f>'ABC Pivot Table'!E50</f>
        <v>B</v>
      </c>
    </row>
    <row r="49" spans="1:5" x14ac:dyDescent="0.25">
      <c r="A49" t="str">
        <f>'ABC Pivot Table'!A51</f>
        <v>Nature's Bakery Fig Bar - Raspberry</v>
      </c>
      <c r="B49">
        <f>'ABC Pivot Table'!B51</f>
        <v>35</v>
      </c>
      <c r="C49" s="9">
        <f>'ABC Pivot Table'!C51</f>
        <v>5.3623410448904547E-3</v>
      </c>
      <c r="D49" s="9">
        <f>'ABC Pivot Table'!D51</f>
        <v>0.73831775700934565</v>
      </c>
      <c r="E49" t="str">
        <f>'ABC Pivot Table'!E51</f>
        <v>B</v>
      </c>
    </row>
    <row r="50" spans="1:5" x14ac:dyDescent="0.25">
      <c r="A50" t="str">
        <f>'ABC Pivot Table'!A52</f>
        <v>Keto Bar - Creamy Peanut Butter Chocolate</v>
      </c>
      <c r="B50">
        <f>'ABC Pivot Table'!B52</f>
        <v>35</v>
      </c>
      <c r="C50" s="9">
        <f>'ABC Pivot Table'!C52</f>
        <v>5.3623410448904547E-3</v>
      </c>
      <c r="D50" s="9">
        <f>'ABC Pivot Table'!D52</f>
        <v>0.74368009805423607</v>
      </c>
      <c r="E50" t="str">
        <f>'ABC Pivot Table'!E52</f>
        <v>B</v>
      </c>
    </row>
    <row r="51" spans="1:5" x14ac:dyDescent="0.25">
      <c r="A51" t="str">
        <f>'ABC Pivot Table'!A53</f>
        <v>RXBAR - Protein Bar - Peanut Butter</v>
      </c>
      <c r="B51">
        <f>'ABC Pivot Table'!B53</f>
        <v>34</v>
      </c>
      <c r="C51" s="9">
        <f>'ABC Pivot Table'!C53</f>
        <v>5.2091313007507278E-3</v>
      </c>
      <c r="D51" s="9">
        <f>'ABC Pivot Table'!D53</f>
        <v>0.74888922935498681</v>
      </c>
      <c r="E51" t="str">
        <f>'ABC Pivot Table'!E53</f>
        <v>B</v>
      </c>
    </row>
    <row r="52" spans="1:5" x14ac:dyDescent="0.25">
      <c r="A52" t="str">
        <f>'ABC Pivot Table'!A54</f>
        <v>Seapoint Farms Dry Roasted Edamame - Wasabi</v>
      </c>
      <c r="B52">
        <f>'ABC Pivot Table'!B54</f>
        <v>34</v>
      </c>
      <c r="C52" s="9">
        <f>'ABC Pivot Table'!C54</f>
        <v>5.2091313007507278E-3</v>
      </c>
      <c r="D52" s="9">
        <f>'ABC Pivot Table'!D54</f>
        <v>0.75409836065573754</v>
      </c>
      <c r="E52" t="str">
        <f>'ABC Pivot Table'!E54</f>
        <v>B</v>
      </c>
    </row>
    <row r="53" spans="1:5" x14ac:dyDescent="0.25">
      <c r="A53" t="str">
        <f>'ABC Pivot Table'!A55</f>
        <v>Bai Antioxidant - Tanzania Lemon Super Tea</v>
      </c>
      <c r="B53">
        <f>'ABC Pivot Table'!B55</f>
        <v>33</v>
      </c>
      <c r="C53" s="9">
        <f>'ABC Pivot Table'!C55</f>
        <v>5.0559215566110009E-3</v>
      </c>
      <c r="D53" s="9">
        <f>'ABC Pivot Table'!D55</f>
        <v>0.7591542822123486</v>
      </c>
      <c r="E53" t="str">
        <f>'ABC Pivot Table'!E55</f>
        <v>B</v>
      </c>
    </row>
    <row r="54" spans="1:5" x14ac:dyDescent="0.25">
      <c r="A54" t="str">
        <f>'ABC Pivot Table'!A56</f>
        <v>Belvita Snack Packs - Blueberry</v>
      </c>
      <c r="B54">
        <f>'ABC Pivot Table'!B56</f>
        <v>33</v>
      </c>
      <c r="C54" s="9">
        <f>'ABC Pivot Table'!C56</f>
        <v>5.0559215566110009E-3</v>
      </c>
      <c r="D54" s="9">
        <f>'ABC Pivot Table'!D56</f>
        <v>0.76421020376895965</v>
      </c>
      <c r="E54" t="str">
        <f>'ABC Pivot Table'!E56</f>
        <v>B</v>
      </c>
    </row>
    <row r="55" spans="1:5" x14ac:dyDescent="0.25">
      <c r="A55" t="str">
        <f>'ABC Pivot Table'!A57</f>
        <v>Jacks Links Bar Beef Strip</v>
      </c>
      <c r="B55">
        <f>'ABC Pivot Table'!B57</f>
        <v>33</v>
      </c>
      <c r="C55" s="9">
        <f>'ABC Pivot Table'!C57</f>
        <v>5.0559215566110009E-3</v>
      </c>
      <c r="D55" s="9">
        <f>'ABC Pivot Table'!D57</f>
        <v>0.7692661253255707</v>
      </c>
      <c r="E55" t="str">
        <f>'ABC Pivot Table'!E57</f>
        <v>B</v>
      </c>
    </row>
    <row r="56" spans="1:5" x14ac:dyDescent="0.25">
      <c r="A56" t="str">
        <f>'ABC Pivot Table'!A58</f>
        <v>BodyArmor LYTE - Strawberry Lemonade</v>
      </c>
      <c r="B56">
        <f>'ABC Pivot Table'!B58</f>
        <v>33</v>
      </c>
      <c r="C56" s="9">
        <f>'ABC Pivot Table'!C58</f>
        <v>5.0559215566110009E-3</v>
      </c>
      <c r="D56" s="9">
        <f>'ABC Pivot Table'!D58</f>
        <v>0.77432204688218176</v>
      </c>
      <c r="E56" t="str">
        <f>'ABC Pivot Table'!E58</f>
        <v>B</v>
      </c>
    </row>
    <row r="57" spans="1:5" x14ac:dyDescent="0.25">
      <c r="A57" t="str">
        <f>'ABC Pivot Table'!A59</f>
        <v>Newtons Fig Bar</v>
      </c>
      <c r="B57">
        <f>'ABC Pivot Table'!B59</f>
        <v>32</v>
      </c>
      <c r="C57" s="9">
        <f>'ABC Pivot Table'!C59</f>
        <v>4.9027118124712731E-3</v>
      </c>
      <c r="D57" s="9">
        <f>'ABC Pivot Table'!D59</f>
        <v>0.77922475869465302</v>
      </c>
      <c r="E57" t="str">
        <f>'ABC Pivot Table'!E59</f>
        <v>B</v>
      </c>
    </row>
    <row r="58" spans="1:5" x14ac:dyDescent="0.25">
      <c r="A58" t="str">
        <f>'ABC Pivot Table'!A60</f>
        <v>Nutri Grain Apple Cinnamon</v>
      </c>
      <c r="B58">
        <f>'ABC Pivot Table'!B60</f>
        <v>32</v>
      </c>
      <c r="C58" s="9">
        <f>'ABC Pivot Table'!C60</f>
        <v>4.9027118124712731E-3</v>
      </c>
      <c r="D58" s="9">
        <f>'ABC Pivot Table'!D60</f>
        <v>0.78412747050712428</v>
      </c>
      <c r="E58" t="str">
        <f>'ABC Pivot Table'!E60</f>
        <v>B</v>
      </c>
    </row>
    <row r="59" spans="1:5" x14ac:dyDescent="0.25">
      <c r="A59" t="str">
        <f>'ABC Pivot Table'!A61</f>
        <v>CheezIt - White Cheddar</v>
      </c>
      <c r="B59">
        <f>'ABC Pivot Table'!B61</f>
        <v>32</v>
      </c>
      <c r="C59" s="9">
        <f>'ABC Pivot Table'!C61</f>
        <v>4.9027118124712731E-3</v>
      </c>
      <c r="D59" s="9">
        <f>'ABC Pivot Table'!D61</f>
        <v>0.78903018231959554</v>
      </c>
      <c r="E59" t="str">
        <f>'ABC Pivot Table'!E61</f>
        <v>B</v>
      </c>
    </row>
    <row r="60" spans="1:5" x14ac:dyDescent="0.25">
      <c r="A60" t="str">
        <f>'ABC Pivot Table'!A62</f>
        <v>Snapple Tea - Peach</v>
      </c>
      <c r="B60">
        <f>'ABC Pivot Table'!B62</f>
        <v>31</v>
      </c>
      <c r="C60" s="9">
        <f>'ABC Pivot Table'!C62</f>
        <v>4.7495020683315462E-3</v>
      </c>
      <c r="D60" s="9">
        <f>'ABC Pivot Table'!D62</f>
        <v>0.79377968438792712</v>
      </c>
      <c r="E60" t="str">
        <f>'ABC Pivot Table'!E62</f>
        <v>B</v>
      </c>
    </row>
    <row r="61" spans="1:5" x14ac:dyDescent="0.25">
      <c r="A61" t="str">
        <f>'ABC Pivot Table'!A63</f>
        <v>Pop Corners - Spicy Queso</v>
      </c>
      <c r="B61">
        <f>'ABC Pivot Table'!B63</f>
        <v>31</v>
      </c>
      <c r="C61" s="9">
        <f>'ABC Pivot Table'!C63</f>
        <v>4.7495020683315462E-3</v>
      </c>
      <c r="D61" s="9">
        <f>'ABC Pivot Table'!D63</f>
        <v>0.7985291864562587</v>
      </c>
      <c r="E61" t="str">
        <f>'ABC Pivot Table'!E63</f>
        <v>B</v>
      </c>
    </row>
    <row r="62" spans="1:5" x14ac:dyDescent="0.25">
      <c r="A62" t="str">
        <f>'ABC Pivot Table'!A64</f>
        <v>CheezIt - Cheddar Sour Cream and Onion</v>
      </c>
      <c r="B62">
        <f>'ABC Pivot Table'!B64</f>
        <v>29</v>
      </c>
      <c r="C62" s="9">
        <f>'ABC Pivot Table'!C64</f>
        <v>4.4430825800520915E-3</v>
      </c>
      <c r="D62" s="9">
        <f>'ABC Pivot Table'!D64</f>
        <v>0.8029722690363108</v>
      </c>
      <c r="E62" t="str">
        <f>'ABC Pivot Table'!E64</f>
        <v>B</v>
      </c>
    </row>
    <row r="63" spans="1:5" x14ac:dyDescent="0.25">
      <c r="A63" t="str">
        <f>'ABC Pivot Table'!A65</f>
        <v>Lenny &amp; Larrys - Chocolate Chip</v>
      </c>
      <c r="B63">
        <f>'ABC Pivot Table'!B65</f>
        <v>29</v>
      </c>
      <c r="C63" s="9">
        <f>'ABC Pivot Table'!C65</f>
        <v>4.4430825800520915E-3</v>
      </c>
      <c r="D63" s="9">
        <f>'ABC Pivot Table'!D65</f>
        <v>0.80741535161636291</v>
      </c>
      <c r="E63" t="str">
        <f>'ABC Pivot Table'!E65</f>
        <v>B</v>
      </c>
    </row>
    <row r="64" spans="1:5" x14ac:dyDescent="0.25">
      <c r="A64" t="str">
        <f>'ABC Pivot Table'!A66</f>
        <v>Genius Keto Bar - Chocolate Dream</v>
      </c>
      <c r="B64">
        <f>'ABC Pivot Table'!B66</f>
        <v>29</v>
      </c>
      <c r="C64" s="9">
        <f>'ABC Pivot Table'!C66</f>
        <v>4.4430825800520915E-3</v>
      </c>
      <c r="D64" s="9">
        <f>'ABC Pivot Table'!D66</f>
        <v>0.81185843419641501</v>
      </c>
      <c r="E64" t="str">
        <f>'ABC Pivot Table'!E66</f>
        <v>B</v>
      </c>
    </row>
    <row r="65" spans="1:5" x14ac:dyDescent="0.25">
      <c r="A65" t="str">
        <f>'ABC Pivot Table'!A67</f>
        <v>Doritos Nacho Cheese</v>
      </c>
      <c r="B65">
        <f>'ABC Pivot Table'!B67</f>
        <v>28</v>
      </c>
      <c r="C65" s="9">
        <f>'ABC Pivot Table'!C67</f>
        <v>4.2898728359123638E-3</v>
      </c>
      <c r="D65" s="9">
        <f>'ABC Pivot Table'!D67</f>
        <v>0.81614830703232732</v>
      </c>
      <c r="E65" t="str">
        <f>'ABC Pivot Table'!E67</f>
        <v>B</v>
      </c>
    </row>
    <row r="66" spans="1:5" x14ac:dyDescent="0.25">
      <c r="A66" t="str">
        <f>'ABC Pivot Table'!A68</f>
        <v>Snapple Diet Tea - Raspberry</v>
      </c>
      <c r="B66">
        <f>'ABC Pivot Table'!B68</f>
        <v>28</v>
      </c>
      <c r="C66" s="9">
        <f>'ABC Pivot Table'!C68</f>
        <v>4.2898728359123638E-3</v>
      </c>
      <c r="D66" s="9">
        <f>'ABC Pivot Table'!D68</f>
        <v>0.82043817986823964</v>
      </c>
      <c r="E66" t="str">
        <f>'ABC Pivot Table'!E68</f>
        <v>B</v>
      </c>
    </row>
    <row r="67" spans="1:5" x14ac:dyDescent="0.25">
      <c r="A67" t="str">
        <f>'ABC Pivot Table'!A69</f>
        <v>Doritos Spicy Nacho</v>
      </c>
      <c r="B67">
        <f>'ABC Pivot Table'!B69</f>
        <v>28</v>
      </c>
      <c r="C67" s="9">
        <f>'ABC Pivot Table'!C69</f>
        <v>4.2898728359123638E-3</v>
      </c>
      <c r="D67" s="9">
        <f>'ABC Pivot Table'!D69</f>
        <v>0.82472805270415195</v>
      </c>
      <c r="E67" t="str">
        <f>'ABC Pivot Table'!E69</f>
        <v>B</v>
      </c>
    </row>
    <row r="68" spans="1:5" x14ac:dyDescent="0.25">
      <c r="A68" t="str">
        <f>'ABC Pivot Table'!A70</f>
        <v>Doritos Famin Hot Nacho</v>
      </c>
      <c r="B68">
        <f>'ABC Pivot Table'!B70</f>
        <v>28</v>
      </c>
      <c r="C68" s="9">
        <f>'ABC Pivot Table'!C70</f>
        <v>4.2898728359123638E-3</v>
      </c>
      <c r="D68" s="9">
        <f>'ABC Pivot Table'!D70</f>
        <v>0.82901792554006426</v>
      </c>
      <c r="E68" t="str">
        <f>'ABC Pivot Table'!E70</f>
        <v>B</v>
      </c>
    </row>
    <row r="69" spans="1:5" x14ac:dyDescent="0.25">
      <c r="A69" t="str">
        <f>'ABC Pivot Table'!A71</f>
        <v>Keto Krisp - Almond Butter</v>
      </c>
      <c r="B69">
        <f>'ABC Pivot Table'!B71</f>
        <v>28</v>
      </c>
      <c r="C69" s="9">
        <f>'ABC Pivot Table'!C71</f>
        <v>4.2898728359123638E-3</v>
      </c>
      <c r="D69" s="9">
        <f>'ABC Pivot Table'!D71</f>
        <v>0.83330779837597657</v>
      </c>
      <c r="E69" t="str">
        <f>'ABC Pivot Table'!E71</f>
        <v>B</v>
      </c>
    </row>
    <row r="70" spans="1:5" x14ac:dyDescent="0.25">
      <c r="A70" t="str">
        <f>'ABC Pivot Table'!A72</f>
        <v>Cheetos Puffs</v>
      </c>
      <c r="B70">
        <f>'ABC Pivot Table'!B72</f>
        <v>28</v>
      </c>
      <c r="C70" s="9">
        <f>'ABC Pivot Table'!C72</f>
        <v>4.2898728359123638E-3</v>
      </c>
      <c r="D70" s="9">
        <f>'ABC Pivot Table'!D72</f>
        <v>0.83759767121188888</v>
      </c>
      <c r="E70" t="str">
        <f>'ABC Pivot Table'!E72</f>
        <v>B</v>
      </c>
    </row>
    <row r="71" spans="1:5" x14ac:dyDescent="0.25">
      <c r="A71" t="str">
        <f>'ABC Pivot Table'!A73</f>
        <v>V8 Vegetable Juice - Original</v>
      </c>
      <c r="B71">
        <f>'ABC Pivot Table'!B73</f>
        <v>27</v>
      </c>
      <c r="C71" s="9">
        <f>'ABC Pivot Table'!C73</f>
        <v>4.1366630917726369E-3</v>
      </c>
      <c r="D71" s="9">
        <f>'ABC Pivot Table'!D73</f>
        <v>0.84173433430366151</v>
      </c>
      <c r="E71" t="str">
        <f>'ABC Pivot Table'!E73</f>
        <v>B</v>
      </c>
    </row>
    <row r="72" spans="1:5" x14ac:dyDescent="0.25">
      <c r="A72" t="str">
        <f>'ABC Pivot Table'!A74</f>
        <v>Doritos Cool Ranch</v>
      </c>
      <c r="B72">
        <f>'ABC Pivot Table'!B74</f>
        <v>27</v>
      </c>
      <c r="C72" s="9">
        <f>'ABC Pivot Table'!C74</f>
        <v>4.1366630917726369E-3</v>
      </c>
      <c r="D72" s="9">
        <f>'ABC Pivot Table'!D74</f>
        <v>0.84587099739543414</v>
      </c>
      <c r="E72" t="str">
        <f>'ABC Pivot Table'!E74</f>
        <v>B</v>
      </c>
    </row>
    <row r="73" spans="1:5" x14ac:dyDescent="0.25">
      <c r="A73" t="str">
        <f>'ABC Pivot Table'!A75</f>
        <v>Lenny &amp; Larrys - SnickerDoodle</v>
      </c>
      <c r="B73">
        <f>'ABC Pivot Table'!B75</f>
        <v>26</v>
      </c>
      <c r="C73" s="9">
        <f>'ABC Pivot Table'!C75</f>
        <v>3.9834533476329091E-3</v>
      </c>
      <c r="D73" s="9">
        <f>'ABC Pivot Table'!D75</f>
        <v>0.84985445074306709</v>
      </c>
      <c r="E73" t="str">
        <f>'ABC Pivot Table'!E75</f>
        <v>B</v>
      </c>
    </row>
    <row r="74" spans="1:5" x14ac:dyDescent="0.25">
      <c r="A74" t="str">
        <f>'ABC Pivot Table'!A76</f>
        <v>Good Health Veggie Stix - Zesty Ranch</v>
      </c>
      <c r="B74">
        <f>'ABC Pivot Table'!B76</f>
        <v>26</v>
      </c>
      <c r="C74" s="9">
        <f>'ABC Pivot Table'!C76</f>
        <v>3.9834533476329091E-3</v>
      </c>
      <c r="D74" s="9">
        <f>'ABC Pivot Table'!D76</f>
        <v>0.85383790409070004</v>
      </c>
      <c r="E74" t="str">
        <f>'ABC Pivot Table'!E76</f>
        <v>C</v>
      </c>
    </row>
    <row r="75" spans="1:5" x14ac:dyDescent="0.25">
      <c r="A75" t="str">
        <f>'ABC Pivot Table'!A77</f>
        <v>Vitamin Water - Squeezed Lemonade</v>
      </c>
      <c r="B75">
        <f>'ABC Pivot Table'!B77</f>
        <v>25</v>
      </c>
      <c r="C75" s="9">
        <f>'ABC Pivot Table'!C77</f>
        <v>3.8302436034931822E-3</v>
      </c>
      <c r="D75" s="9">
        <f>'ABC Pivot Table'!D77</f>
        <v>0.85766814769419319</v>
      </c>
      <c r="E75" t="str">
        <f>'ABC Pivot Table'!E77</f>
        <v>C</v>
      </c>
    </row>
    <row r="76" spans="1:5" x14ac:dyDescent="0.25">
      <c r="A76" t="str">
        <f>'ABC Pivot Table'!A78</f>
        <v>Mini Chips Ahoy - Go Paks</v>
      </c>
      <c r="B76">
        <f>'ABC Pivot Table'!B78</f>
        <v>24</v>
      </c>
      <c r="C76" s="9">
        <f>'ABC Pivot Table'!C78</f>
        <v>3.6770338593534548E-3</v>
      </c>
      <c r="D76" s="9">
        <f>'ABC Pivot Table'!D78</f>
        <v>0.86134518155354667</v>
      </c>
      <c r="E76" t="str">
        <f>'ABC Pivot Table'!E78</f>
        <v>C</v>
      </c>
    </row>
    <row r="77" spans="1:5" x14ac:dyDescent="0.25">
      <c r="A77" t="str">
        <f>'ABC Pivot Table'!A79</f>
        <v>Mini Chips Ahoy</v>
      </c>
      <c r="B77">
        <f>'ABC Pivot Table'!B79</f>
        <v>23</v>
      </c>
      <c r="C77" s="9">
        <f>'ABC Pivot Table'!C79</f>
        <v>3.5238241152137275E-3</v>
      </c>
      <c r="D77" s="9">
        <f>'ABC Pivot Table'!D79</f>
        <v>0.86486900566876035</v>
      </c>
      <c r="E77" t="str">
        <f>'ABC Pivot Table'!E79</f>
        <v>C</v>
      </c>
    </row>
    <row r="78" spans="1:5" x14ac:dyDescent="0.25">
      <c r="A78" t="str">
        <f>'ABC Pivot Table'!A80</f>
        <v>Ritz Bits Cheese</v>
      </c>
      <c r="B78">
        <f>'ABC Pivot Table'!B80</f>
        <v>23</v>
      </c>
      <c r="C78" s="9">
        <f>'ABC Pivot Table'!C80</f>
        <v>3.5238241152137275E-3</v>
      </c>
      <c r="D78" s="9">
        <f>'ABC Pivot Table'!D80</f>
        <v>0.86839282978397403</v>
      </c>
      <c r="E78" t="str">
        <f>'ABC Pivot Table'!E80</f>
        <v>C</v>
      </c>
    </row>
    <row r="79" spans="1:5" x14ac:dyDescent="0.25">
      <c r="A79" t="str">
        <f>'ABC Pivot Table'!A81</f>
        <v>Cheetos - Crunchy</v>
      </c>
      <c r="B79">
        <f>'ABC Pivot Table'!B81</f>
        <v>23</v>
      </c>
      <c r="C79" s="9">
        <f>'ABC Pivot Table'!C81</f>
        <v>3.5238241152137275E-3</v>
      </c>
      <c r="D79" s="9">
        <f>'ABC Pivot Table'!D81</f>
        <v>0.87191665389918771</v>
      </c>
      <c r="E79" t="str">
        <f>'ABC Pivot Table'!E81</f>
        <v>C</v>
      </c>
    </row>
    <row r="80" spans="1:5" x14ac:dyDescent="0.25">
      <c r="A80" t="str">
        <f>'ABC Pivot Table'!A82</f>
        <v>BodyArmor  LYTE - Blueberry Pomegranate</v>
      </c>
      <c r="B80">
        <f>'ABC Pivot Table'!B82</f>
        <v>23</v>
      </c>
      <c r="C80" s="9">
        <f>'ABC Pivot Table'!C82</f>
        <v>3.5238241152137275E-3</v>
      </c>
      <c r="D80" s="9">
        <f>'ABC Pivot Table'!D82</f>
        <v>0.87544047801440139</v>
      </c>
      <c r="E80" t="str">
        <f>'ABC Pivot Table'!E82</f>
        <v>C</v>
      </c>
    </row>
    <row r="81" spans="1:5" x14ac:dyDescent="0.25">
      <c r="A81" t="str">
        <f>'ABC Pivot Table'!A83</f>
        <v>Spindrift - Sparkling Water  Lime</v>
      </c>
      <c r="B81">
        <f>'ABC Pivot Table'!B83</f>
        <v>22</v>
      </c>
      <c r="C81" s="9">
        <f>'ABC Pivot Table'!C83</f>
        <v>3.3706143710740002E-3</v>
      </c>
      <c r="D81" s="9">
        <f>'ABC Pivot Table'!D83</f>
        <v>0.87881109238547539</v>
      </c>
      <c r="E81" t="str">
        <f>'ABC Pivot Table'!E83</f>
        <v>C</v>
      </c>
    </row>
    <row r="82" spans="1:5" x14ac:dyDescent="0.25">
      <c r="A82" t="str">
        <f>'ABC Pivot Table'!A84</f>
        <v>Popchips Potato - Sea Salt</v>
      </c>
      <c r="B82">
        <f>'ABC Pivot Table'!B84</f>
        <v>22</v>
      </c>
      <c r="C82" s="9">
        <f>'ABC Pivot Table'!C84</f>
        <v>3.3706143710740002E-3</v>
      </c>
      <c r="D82" s="9">
        <f>'ABC Pivot Table'!D84</f>
        <v>0.88218170675654939</v>
      </c>
      <c r="E82" t="str">
        <f>'ABC Pivot Table'!E84</f>
        <v>C</v>
      </c>
    </row>
    <row r="83" spans="1:5" x14ac:dyDescent="0.25">
      <c r="A83" t="str">
        <f>'ABC Pivot Table'!A85</f>
        <v>Red Bull - Energy Drink - Sugar Free</v>
      </c>
      <c r="B83">
        <f>'ABC Pivot Table'!B85</f>
        <v>21</v>
      </c>
      <c r="C83" s="9">
        <f>'ABC Pivot Table'!C85</f>
        <v>3.2174046269342728E-3</v>
      </c>
      <c r="D83" s="9">
        <f>'ABC Pivot Table'!D85</f>
        <v>0.88539911138348371</v>
      </c>
      <c r="E83" t="str">
        <f>'ABC Pivot Table'!E85</f>
        <v>C</v>
      </c>
    </row>
    <row r="84" spans="1:5" x14ac:dyDescent="0.25">
      <c r="A84" t="str">
        <f>'ABC Pivot Table'!A86</f>
        <v>Cheetos Cheddar Jalapeno</v>
      </c>
      <c r="B84">
        <f>'ABC Pivot Table'!B86</f>
        <v>20</v>
      </c>
      <c r="C84" s="9">
        <f>'ABC Pivot Table'!C86</f>
        <v>3.0641948827945459E-3</v>
      </c>
      <c r="D84" s="9">
        <f>'ABC Pivot Table'!D86</f>
        <v>0.88846330626627823</v>
      </c>
      <c r="E84" t="str">
        <f>'ABC Pivot Table'!E86</f>
        <v>C</v>
      </c>
    </row>
    <row r="85" spans="1:5" x14ac:dyDescent="0.25">
      <c r="A85" t="str">
        <f>'ABC Pivot Table'!A87</f>
        <v>Snyder's of Hanover Pretzel Pieces - Honey Mu</v>
      </c>
      <c r="B85">
        <f>'ABC Pivot Table'!B87</f>
        <v>20</v>
      </c>
      <c r="C85" s="9">
        <f>'ABC Pivot Table'!C87</f>
        <v>3.0641948827945459E-3</v>
      </c>
      <c r="D85" s="9">
        <f>'ABC Pivot Table'!D87</f>
        <v>0.89152750114907275</v>
      </c>
      <c r="E85" t="str">
        <f>'ABC Pivot Table'!E87</f>
        <v>C</v>
      </c>
    </row>
    <row r="86" spans="1:5" x14ac:dyDescent="0.25">
      <c r="A86" t="str">
        <f>'ABC Pivot Table'!A88</f>
        <v>Jack Links Beef Steak Original</v>
      </c>
      <c r="B86">
        <f>'ABC Pivot Table'!B88</f>
        <v>20</v>
      </c>
      <c r="C86" s="9">
        <f>'ABC Pivot Table'!C88</f>
        <v>3.0641948827945459E-3</v>
      </c>
      <c r="D86" s="9">
        <f>'ABC Pivot Table'!D88</f>
        <v>0.89459169603186728</v>
      </c>
      <c r="E86" t="str">
        <f>'ABC Pivot Table'!E88</f>
        <v>C</v>
      </c>
    </row>
    <row r="87" spans="1:5" x14ac:dyDescent="0.25">
      <c r="A87" t="str">
        <f>'ABC Pivot Table'!A89</f>
        <v>BodyArmor LYTE  - Peach Mango</v>
      </c>
      <c r="B87">
        <f>'ABC Pivot Table'!B89</f>
        <v>19</v>
      </c>
      <c r="C87" s="9">
        <f>'ABC Pivot Table'!C89</f>
        <v>2.9109851386548186E-3</v>
      </c>
      <c r="D87" s="9">
        <f>'ABC Pivot Table'!D89</f>
        <v>0.89750268117052212</v>
      </c>
      <c r="E87" t="str">
        <f>'ABC Pivot Table'!E89</f>
        <v>C</v>
      </c>
    </row>
    <row r="88" spans="1:5" x14ac:dyDescent="0.25">
      <c r="A88" t="str">
        <f>'ABC Pivot Table'!A90</f>
        <v>Starbucks Doubleshot Energy - Coffee</v>
      </c>
      <c r="B88">
        <f>'ABC Pivot Table'!B90</f>
        <v>18</v>
      </c>
      <c r="C88" s="9">
        <f>'ABC Pivot Table'!C90</f>
        <v>2.7577753945150912E-3</v>
      </c>
      <c r="D88" s="9">
        <f>'ABC Pivot Table'!D90</f>
        <v>0.90026045656503717</v>
      </c>
      <c r="E88" t="str">
        <f>'ABC Pivot Table'!E90</f>
        <v>C</v>
      </c>
    </row>
    <row r="89" spans="1:5" x14ac:dyDescent="0.25">
      <c r="A89" t="str">
        <f>'ABC Pivot Table'!A91</f>
        <v>Doritos Dinamita Chile Lemon</v>
      </c>
      <c r="B89">
        <f>'ABC Pivot Table'!B91</f>
        <v>18</v>
      </c>
      <c r="C89" s="9">
        <f>'ABC Pivot Table'!C91</f>
        <v>2.7577753945150912E-3</v>
      </c>
      <c r="D89" s="9">
        <f>'ABC Pivot Table'!D91</f>
        <v>0.90301823195955222</v>
      </c>
      <c r="E89" t="str">
        <f>'ABC Pivot Table'!E91</f>
        <v>C</v>
      </c>
    </row>
    <row r="90" spans="1:5" x14ac:dyDescent="0.25">
      <c r="A90" t="str">
        <f>'ABC Pivot Table'!A92</f>
        <v>Snyder's of Hanover Pretzel Pieces - Hot Buff</v>
      </c>
      <c r="B90">
        <f>'ABC Pivot Table'!B92</f>
        <v>18</v>
      </c>
      <c r="C90" s="9">
        <f>'ABC Pivot Table'!C92</f>
        <v>2.7577753945150912E-3</v>
      </c>
      <c r="D90" s="9">
        <f>'ABC Pivot Table'!D92</f>
        <v>0.90577600735406727</v>
      </c>
      <c r="E90" t="str">
        <f>'ABC Pivot Table'!E92</f>
        <v>C</v>
      </c>
    </row>
    <row r="91" spans="1:5" x14ac:dyDescent="0.25">
      <c r="A91" t="str">
        <f>'ABC Pivot Table'!A93</f>
        <v>Pringles - Sour Cream &amp; Onion</v>
      </c>
      <c r="B91">
        <f>'ABC Pivot Table'!B93</f>
        <v>17</v>
      </c>
      <c r="C91" s="9">
        <f>'ABC Pivot Table'!C93</f>
        <v>2.6045656503753639E-3</v>
      </c>
      <c r="D91" s="9">
        <f>'ABC Pivot Table'!D93</f>
        <v>0.90838057300444264</v>
      </c>
      <c r="E91" t="str">
        <f>'ABC Pivot Table'!E93</f>
        <v>C</v>
      </c>
    </row>
    <row r="92" spans="1:5" x14ac:dyDescent="0.25">
      <c r="A92" t="str">
        <f>'ABC Pivot Table'!A94</f>
        <v>RXBAR - Protein Bar - Chocolate Sea Salt</v>
      </c>
      <c r="B92">
        <f>'ABC Pivot Table'!B94</f>
        <v>17</v>
      </c>
      <c r="C92" s="9">
        <f>'ABC Pivot Table'!C94</f>
        <v>2.6045656503753639E-3</v>
      </c>
      <c r="D92" s="9">
        <f>'ABC Pivot Table'!D94</f>
        <v>0.91098513865481801</v>
      </c>
      <c r="E92" t="str">
        <f>'ABC Pivot Table'!E94</f>
        <v>C</v>
      </c>
    </row>
    <row r="93" spans="1:5" x14ac:dyDescent="0.25">
      <c r="A93" t="str">
        <f>'ABC Pivot Table'!A95</f>
        <v>Vitamin Water - XXX Acai BB Pomegranate</v>
      </c>
      <c r="B93">
        <f>'ABC Pivot Table'!B95</f>
        <v>17</v>
      </c>
      <c r="C93" s="9">
        <f>'ABC Pivot Table'!C95</f>
        <v>2.6045656503753639E-3</v>
      </c>
      <c r="D93" s="9">
        <f>'ABC Pivot Table'!D95</f>
        <v>0.91358970430519337</v>
      </c>
      <c r="E93" t="str">
        <f>'ABC Pivot Table'!E95</f>
        <v>C</v>
      </c>
    </row>
    <row r="94" spans="1:5" x14ac:dyDescent="0.25">
      <c r="A94" t="str">
        <f>'ABC Pivot Table'!A96</f>
        <v>Pop Corners - Sweet &amp; Salty Kettle</v>
      </c>
      <c r="B94">
        <f>'ABC Pivot Table'!B96</f>
        <v>17</v>
      </c>
      <c r="C94" s="9">
        <f>'ABC Pivot Table'!C96</f>
        <v>2.6045656503753639E-3</v>
      </c>
      <c r="D94" s="9">
        <f>'ABC Pivot Table'!D96</f>
        <v>0.91619426995556874</v>
      </c>
      <c r="E94" t="str">
        <f>'ABC Pivot Table'!E96</f>
        <v>C</v>
      </c>
    </row>
    <row r="95" spans="1:5" x14ac:dyDescent="0.25">
      <c r="A95" t="str">
        <f>'ABC Pivot Table'!A97</f>
        <v>Autumns Granola Bar - Cinnamon Almond</v>
      </c>
      <c r="B95">
        <f>'ABC Pivot Table'!B97</f>
        <v>17</v>
      </c>
      <c r="C95" s="9">
        <f>'ABC Pivot Table'!C97</f>
        <v>2.6045656503753639E-3</v>
      </c>
      <c r="D95" s="9">
        <f>'ABC Pivot Table'!D97</f>
        <v>0.91879883560594411</v>
      </c>
      <c r="E95" t="str">
        <f>'ABC Pivot Table'!E97</f>
        <v>C</v>
      </c>
    </row>
    <row r="96" spans="1:5" x14ac:dyDescent="0.25">
      <c r="A96" t="str">
        <f>'ABC Pivot Table'!A98</f>
        <v>CheezIt - Go Paks</v>
      </c>
      <c r="B96">
        <f>'ABC Pivot Table'!B98</f>
        <v>16</v>
      </c>
      <c r="C96" s="9">
        <f>'ABC Pivot Table'!C98</f>
        <v>2.4513559062356366E-3</v>
      </c>
      <c r="D96" s="9">
        <f>'ABC Pivot Table'!D98</f>
        <v>0.92125019151217979</v>
      </c>
      <c r="E96" t="str">
        <f>'ABC Pivot Table'!E98</f>
        <v>C</v>
      </c>
    </row>
    <row r="97" spans="1:5" x14ac:dyDescent="0.25">
      <c r="A97" t="str">
        <f>'ABC Pivot Table'!A99</f>
        <v>Munchies Snack mix Flaming Hot</v>
      </c>
      <c r="B97">
        <f>'ABC Pivot Table'!B99</f>
        <v>16</v>
      </c>
      <c r="C97" s="9">
        <f>'ABC Pivot Table'!C99</f>
        <v>2.4513559062356366E-3</v>
      </c>
      <c r="D97" s="9">
        <f>'ABC Pivot Table'!D99</f>
        <v>0.92370154741841548</v>
      </c>
      <c r="E97" t="str">
        <f>'ABC Pivot Table'!E99</f>
        <v>C</v>
      </c>
    </row>
    <row r="98" spans="1:5" x14ac:dyDescent="0.25">
      <c r="A98" t="str">
        <f>'ABC Pivot Table'!A100</f>
        <v>Canada Dry - Ginger Ale</v>
      </c>
      <c r="B98">
        <f>'ABC Pivot Table'!B100</f>
        <v>15</v>
      </c>
      <c r="C98" s="9">
        <f>'ABC Pivot Table'!C100</f>
        <v>2.2981461620959092E-3</v>
      </c>
      <c r="D98" s="9">
        <f>'ABC Pivot Table'!D100</f>
        <v>0.92599969358051137</v>
      </c>
      <c r="E98" t="str">
        <f>'ABC Pivot Table'!E100</f>
        <v>C</v>
      </c>
    </row>
    <row r="99" spans="1:5" x14ac:dyDescent="0.25">
      <c r="A99" t="str">
        <f>'ABC Pivot Table'!A101</f>
        <v>Keto Krisp - Almond/Chocolate</v>
      </c>
      <c r="B99">
        <f>'ABC Pivot Table'!B101</f>
        <v>15</v>
      </c>
      <c r="C99" s="9">
        <f>'ABC Pivot Table'!C101</f>
        <v>2.2981461620959092E-3</v>
      </c>
      <c r="D99" s="9">
        <f>'ABC Pivot Table'!D101</f>
        <v>0.92829783974260727</v>
      </c>
      <c r="E99" t="str">
        <f>'ABC Pivot Table'!E101</f>
        <v>C</v>
      </c>
    </row>
    <row r="100" spans="1:5" x14ac:dyDescent="0.25">
      <c r="A100" t="str">
        <f>'ABC Pivot Table'!A102</f>
        <v>SunChips Multigrain - French Onion</v>
      </c>
      <c r="B100">
        <f>'ABC Pivot Table'!B102</f>
        <v>15</v>
      </c>
      <c r="C100" s="9">
        <f>'ABC Pivot Table'!C102</f>
        <v>2.2981461620959092E-3</v>
      </c>
      <c r="D100" s="9">
        <f>'ABC Pivot Table'!D102</f>
        <v>0.93059598590470316</v>
      </c>
      <c r="E100" t="str">
        <f>'ABC Pivot Table'!E102</f>
        <v>C</v>
      </c>
    </row>
    <row r="101" spans="1:5" x14ac:dyDescent="0.25">
      <c r="A101" t="str">
        <f>'ABC Pivot Table'!A103</f>
        <v>Nutter Butter Bites</v>
      </c>
      <c r="B101">
        <f>'ABC Pivot Table'!B103</f>
        <v>15</v>
      </c>
      <c r="C101" s="9">
        <f>'ABC Pivot Table'!C103</f>
        <v>2.2981461620959092E-3</v>
      </c>
      <c r="D101" s="9">
        <f>'ABC Pivot Table'!D103</f>
        <v>0.93289413206679905</v>
      </c>
      <c r="E101" t="str">
        <f>'ABC Pivot Table'!E103</f>
        <v>C</v>
      </c>
    </row>
    <row r="102" spans="1:5" x14ac:dyDescent="0.25">
      <c r="A102" t="str">
        <f>'ABC Pivot Table'!A104</f>
        <v>Skinny Pop Popcorn</v>
      </c>
      <c r="B102">
        <f>'ABC Pivot Table'!B104</f>
        <v>15</v>
      </c>
      <c r="C102" s="9">
        <f>'ABC Pivot Table'!C104</f>
        <v>2.2981461620959092E-3</v>
      </c>
      <c r="D102" s="9">
        <f>'ABC Pivot Table'!D104</f>
        <v>0.93519227822889495</v>
      </c>
      <c r="E102" t="str">
        <f>'ABC Pivot Table'!E104</f>
        <v>C</v>
      </c>
    </row>
    <row r="103" spans="1:5" x14ac:dyDescent="0.25">
      <c r="A103" t="str">
        <f>'ABC Pivot Table'!A105</f>
        <v>Cheetos Baked - Crunchy Cheese</v>
      </c>
      <c r="B103">
        <f>'ABC Pivot Table'!B105</f>
        <v>14</v>
      </c>
      <c r="C103" s="9">
        <f>'ABC Pivot Table'!C105</f>
        <v>2.1449364179561819E-3</v>
      </c>
      <c r="D103" s="9">
        <f>'ABC Pivot Table'!D105</f>
        <v>0.93733721464685116</v>
      </c>
      <c r="E103" t="str">
        <f>'ABC Pivot Table'!E105</f>
        <v>C</v>
      </c>
    </row>
    <row r="104" spans="1:5" x14ac:dyDescent="0.25">
      <c r="A104" t="str">
        <f>'ABC Pivot Table'!A106</f>
        <v>Teddy Grahams - Go Paks</v>
      </c>
      <c r="B104">
        <f>'ABC Pivot Table'!B106</f>
        <v>14</v>
      </c>
      <c r="C104" s="9">
        <f>'ABC Pivot Table'!C106</f>
        <v>2.1449364179561819E-3</v>
      </c>
      <c r="D104" s="9">
        <f>'ABC Pivot Table'!D106</f>
        <v>0.93948215106480737</v>
      </c>
      <c r="E104" t="str">
        <f>'ABC Pivot Table'!E106</f>
        <v>C</v>
      </c>
    </row>
    <row r="105" spans="1:5" x14ac:dyDescent="0.25">
      <c r="A105" t="str">
        <f>'ABC Pivot Table'!A107</f>
        <v>Cheetos Baked - Flaming Hot</v>
      </c>
      <c r="B105">
        <f>'ABC Pivot Table'!B107</f>
        <v>13</v>
      </c>
      <c r="C105" s="9">
        <f>'ABC Pivot Table'!C107</f>
        <v>1.9917266738164545E-3</v>
      </c>
      <c r="D105" s="9">
        <f>'ABC Pivot Table'!D107</f>
        <v>0.94147387773862379</v>
      </c>
      <c r="E105" t="str">
        <f>'ABC Pivot Table'!E107</f>
        <v>C</v>
      </c>
    </row>
    <row r="106" spans="1:5" x14ac:dyDescent="0.25">
      <c r="A106" t="str">
        <f>'ABC Pivot Table'!A108</f>
        <v>Popchips Potato - Barbeque</v>
      </c>
      <c r="B106">
        <f>'ABC Pivot Table'!B108</f>
        <v>13</v>
      </c>
      <c r="C106" s="9">
        <f>'ABC Pivot Table'!C108</f>
        <v>1.9917266738164545E-3</v>
      </c>
      <c r="D106" s="9">
        <f>'ABC Pivot Table'!D108</f>
        <v>0.94346560441244021</v>
      </c>
      <c r="E106" t="str">
        <f>'ABC Pivot Table'!E108</f>
        <v>C</v>
      </c>
    </row>
    <row r="107" spans="1:5" x14ac:dyDescent="0.25">
      <c r="A107" t="str">
        <f>'ABC Pivot Table'!A109</f>
        <v>Snyder's of Hanover Pretzel Pieces - Cheddar</v>
      </c>
      <c r="B107">
        <f>'ABC Pivot Table'!B109</f>
        <v>13</v>
      </c>
      <c r="C107" s="9">
        <f>'ABC Pivot Table'!C109</f>
        <v>1.9917266738164545E-3</v>
      </c>
      <c r="D107" s="9">
        <f>'ABC Pivot Table'!D109</f>
        <v>0.94545733108625662</v>
      </c>
      <c r="E107" t="str">
        <f>'ABC Pivot Table'!E109</f>
        <v>C</v>
      </c>
    </row>
    <row r="108" spans="1:5" x14ac:dyDescent="0.25">
      <c r="A108" t="str">
        <f>'ABC Pivot Table'!A110</f>
        <v>Ruffles Baked  - Cheddar &amp; Sour Cream</v>
      </c>
      <c r="B108">
        <f>'ABC Pivot Table'!B110</f>
        <v>13</v>
      </c>
      <c r="C108" s="9">
        <f>'ABC Pivot Table'!C110</f>
        <v>1.9917266738164545E-3</v>
      </c>
      <c r="D108" s="9">
        <f>'ABC Pivot Table'!D110</f>
        <v>0.94744905776007304</v>
      </c>
      <c r="E108" t="str">
        <f>'ABC Pivot Table'!E110</f>
        <v>C</v>
      </c>
    </row>
    <row r="109" spans="1:5" x14ac:dyDescent="0.25">
      <c r="A109" t="str">
        <f>'ABC Pivot Table'!A111</f>
        <v>Chum Fruit Bites - Mango/Strawberry</v>
      </c>
      <c r="B109">
        <f>'ABC Pivot Table'!B111</f>
        <v>13</v>
      </c>
      <c r="C109" s="9">
        <f>'ABC Pivot Table'!C111</f>
        <v>1.9917266738164545E-3</v>
      </c>
      <c r="D109" s="9">
        <f>'ABC Pivot Table'!D111</f>
        <v>0.94944078443388946</v>
      </c>
      <c r="E109" t="str">
        <f>'ABC Pivot Table'!E111</f>
        <v>C</v>
      </c>
    </row>
    <row r="110" spans="1:5" x14ac:dyDescent="0.25">
      <c r="A110" t="str">
        <f>'ABC Pivot Table'!A112</f>
        <v>Bai Antioxidant - Molokai Coconut</v>
      </c>
      <c r="B110">
        <f>'ABC Pivot Table'!B112</f>
        <v>12</v>
      </c>
      <c r="C110" s="9">
        <f>'ABC Pivot Table'!C112</f>
        <v>1.8385169296767274E-3</v>
      </c>
      <c r="D110" s="9">
        <f>'ABC Pivot Table'!D112</f>
        <v>0.9512793013635662</v>
      </c>
      <c r="E110" t="str">
        <f>'ABC Pivot Table'!E112</f>
        <v>C</v>
      </c>
    </row>
    <row r="111" spans="1:5" x14ac:dyDescent="0.25">
      <c r="A111" t="str">
        <f>'ABC Pivot Table'!A113</f>
        <v>Lays Baked - Original</v>
      </c>
      <c r="B111">
        <f>'ABC Pivot Table'!B113</f>
        <v>11</v>
      </c>
      <c r="C111" s="9">
        <f>'ABC Pivot Table'!C113</f>
        <v>1.6853071855370001E-3</v>
      </c>
      <c r="D111" s="9">
        <f>'ABC Pivot Table'!D113</f>
        <v>0.95296460854910325</v>
      </c>
      <c r="E111" t="str">
        <f>'ABC Pivot Table'!E113</f>
        <v>C</v>
      </c>
    </row>
    <row r="112" spans="1:5" x14ac:dyDescent="0.25">
      <c r="A112" t="str">
        <f>'ABC Pivot Table'!A114</f>
        <v>Bai Antioxidant - Zambia Bingcherry</v>
      </c>
      <c r="B112">
        <f>'ABC Pivot Table'!B114</f>
        <v>11</v>
      </c>
      <c r="C112" s="9">
        <f>'ABC Pivot Table'!C114</f>
        <v>1.6853071855370001E-3</v>
      </c>
      <c r="D112" s="9">
        <f>'ABC Pivot Table'!D114</f>
        <v>0.95464991573464031</v>
      </c>
      <c r="E112" t="str">
        <f>'ABC Pivot Table'!E114</f>
        <v>C</v>
      </c>
    </row>
    <row r="113" spans="1:5" x14ac:dyDescent="0.25">
      <c r="A113" t="str">
        <f>'ABC Pivot Table'!A115</f>
        <v>Vitamin Water - Ice Cool Blue Lavender</v>
      </c>
      <c r="B113">
        <f>'ABC Pivot Table'!B115</f>
        <v>11</v>
      </c>
      <c r="C113" s="9">
        <f>'ABC Pivot Table'!C115</f>
        <v>1.6853071855370001E-3</v>
      </c>
      <c r="D113" s="9">
        <f>'ABC Pivot Table'!D115</f>
        <v>0.95633522292017736</v>
      </c>
      <c r="E113" t="str">
        <f>'ABC Pivot Table'!E115</f>
        <v>C</v>
      </c>
    </row>
    <row r="114" spans="1:5" x14ac:dyDescent="0.25">
      <c r="A114" t="str">
        <f>'ABC Pivot Table'!A116</f>
        <v>Bai Antioxidant - Kupang strawberry kiwi</v>
      </c>
      <c r="B114">
        <f>'ABC Pivot Table'!B116</f>
        <v>11</v>
      </c>
      <c r="C114" s="9">
        <f>'ABC Pivot Table'!C116</f>
        <v>1.6853071855370001E-3</v>
      </c>
      <c r="D114" s="9">
        <f>'ABC Pivot Table'!D116</f>
        <v>0.95802053010571442</v>
      </c>
      <c r="E114" t="str">
        <f>'ABC Pivot Table'!E116</f>
        <v>C</v>
      </c>
    </row>
    <row r="115" spans="1:5" x14ac:dyDescent="0.25">
      <c r="A115" t="str">
        <f>'ABC Pivot Table'!A117</f>
        <v>Hungry Buddha - Chocolate Chip</v>
      </c>
      <c r="B115">
        <f>'ABC Pivot Table'!B117</f>
        <v>11</v>
      </c>
      <c r="C115" s="9">
        <f>'ABC Pivot Table'!C117</f>
        <v>1.6853071855370001E-3</v>
      </c>
      <c r="D115" s="9">
        <f>'ABC Pivot Table'!D117</f>
        <v>0.95970583729125147</v>
      </c>
      <c r="E115" t="str">
        <f>'ABC Pivot Table'!E117</f>
        <v>C</v>
      </c>
    </row>
    <row r="116" spans="1:5" x14ac:dyDescent="0.25">
      <c r="A116" t="str">
        <f>'ABC Pivot Table'!A118</f>
        <v>Ice Breakers Ice Cubes - PepperMint</v>
      </c>
      <c r="B116">
        <f>'ABC Pivot Table'!B118</f>
        <v>10</v>
      </c>
      <c r="C116" s="9">
        <f>'ABC Pivot Table'!C118</f>
        <v>1.532097441397273E-3</v>
      </c>
      <c r="D116" s="9">
        <f>'ABC Pivot Table'!D118</f>
        <v>0.96123793473264874</v>
      </c>
      <c r="E116" t="str">
        <f>'ABC Pivot Table'!E118</f>
        <v>C</v>
      </c>
    </row>
    <row r="117" spans="1:5" x14ac:dyDescent="0.25">
      <c r="A117" t="str">
        <f>'ABC Pivot Table'!A119</f>
        <v>Snyder's of Hanover Pretzel - Cheddar Cheese</v>
      </c>
      <c r="B117">
        <f>'ABC Pivot Table'!B119</f>
        <v>10</v>
      </c>
      <c r="C117" s="9">
        <f>'ABC Pivot Table'!C119</f>
        <v>1.532097441397273E-3</v>
      </c>
      <c r="D117" s="9">
        <f>'ABC Pivot Table'!D119</f>
        <v>0.962770032174046</v>
      </c>
      <c r="E117" t="str">
        <f>'ABC Pivot Table'!E119</f>
        <v>C</v>
      </c>
    </row>
    <row r="118" spans="1:5" x14ac:dyDescent="0.25">
      <c r="A118" t="str">
        <f>'ABC Pivot Table'!A120</f>
        <v>Bai Lemonade - Burundi Blueberry</v>
      </c>
      <c r="B118">
        <f>'ABC Pivot Table'!B120</f>
        <v>10</v>
      </c>
      <c r="C118" s="9">
        <f>'ABC Pivot Table'!C120</f>
        <v>1.532097441397273E-3</v>
      </c>
      <c r="D118" s="9">
        <f>'ABC Pivot Table'!D120</f>
        <v>0.96430212961544326</v>
      </c>
      <c r="E118" t="str">
        <f>'ABC Pivot Table'!E120</f>
        <v>C</v>
      </c>
    </row>
    <row r="119" spans="1:5" x14ac:dyDescent="0.25">
      <c r="A119" t="str">
        <f>'ABC Pivot Table'!A121</f>
        <v>Pure Organic Fruit Bar - Strawberry Banana</v>
      </c>
      <c r="B119">
        <f>'ABC Pivot Table'!B121</f>
        <v>10</v>
      </c>
      <c r="C119" s="9">
        <f>'ABC Pivot Table'!C121</f>
        <v>1.532097441397273E-3</v>
      </c>
      <c r="D119" s="9">
        <f>'ABC Pivot Table'!D121</f>
        <v>0.96583422705684052</v>
      </c>
      <c r="E119" t="str">
        <f>'ABC Pivot Table'!E121</f>
        <v>C</v>
      </c>
    </row>
    <row r="120" spans="1:5" x14ac:dyDescent="0.25">
      <c r="A120" t="str">
        <f>'ABC Pivot Table'!A122</f>
        <v>Honest Tea - Berry Hibiscus</v>
      </c>
      <c r="B120">
        <f>'ABC Pivot Table'!B122</f>
        <v>10</v>
      </c>
      <c r="C120" s="9">
        <f>'ABC Pivot Table'!C122</f>
        <v>1.532097441397273E-3</v>
      </c>
      <c r="D120" s="9">
        <f>'ABC Pivot Table'!D122</f>
        <v>0.96736632449823778</v>
      </c>
      <c r="E120" t="str">
        <f>'ABC Pivot Table'!E122</f>
        <v>C</v>
      </c>
    </row>
    <row r="121" spans="1:5" x14ac:dyDescent="0.25">
      <c r="A121" t="str">
        <f>'ABC Pivot Table'!A123</f>
        <v>Pringles - Cheddar Cheese</v>
      </c>
      <c r="B121">
        <f>'ABC Pivot Table'!B123</f>
        <v>9</v>
      </c>
      <c r="C121" s="9">
        <f>'ABC Pivot Table'!C123</f>
        <v>1.3788876972575456E-3</v>
      </c>
      <c r="D121" s="9">
        <f>'ABC Pivot Table'!D123</f>
        <v>0.96874521219549536</v>
      </c>
      <c r="E121" t="str">
        <f>'ABC Pivot Table'!E123</f>
        <v>C</v>
      </c>
    </row>
    <row r="122" spans="1:5" x14ac:dyDescent="0.25">
      <c r="A122" t="str">
        <f>'ABC Pivot Table'!A124</f>
        <v>NuGo Dark Chocolate - Choc Chip</v>
      </c>
      <c r="B122">
        <f>'ABC Pivot Table'!B124</f>
        <v>9</v>
      </c>
      <c r="C122" s="9">
        <f>'ABC Pivot Table'!C124</f>
        <v>1.3788876972575456E-3</v>
      </c>
      <c r="D122" s="9">
        <f>'ABC Pivot Table'!D124</f>
        <v>0.97012409989275294</v>
      </c>
      <c r="E122" t="str">
        <f>'ABC Pivot Table'!E124</f>
        <v>C</v>
      </c>
    </row>
    <row r="123" spans="1:5" x14ac:dyDescent="0.25">
      <c r="A123" t="str">
        <f>'ABC Pivot Table'!A125</f>
        <v>Keep Healthy - Chocolate Fudge</v>
      </c>
      <c r="B123">
        <f>'ABC Pivot Table'!B125</f>
        <v>9</v>
      </c>
      <c r="C123" s="9">
        <f>'ABC Pivot Table'!C125</f>
        <v>1.3788876972575456E-3</v>
      </c>
      <c r="D123" s="9">
        <f>'ABC Pivot Table'!D125</f>
        <v>0.97150298759001052</v>
      </c>
      <c r="E123" t="str">
        <f>'ABC Pivot Table'!E125</f>
        <v>C</v>
      </c>
    </row>
    <row r="124" spans="1:5" x14ac:dyDescent="0.25">
      <c r="A124" t="str">
        <f>'ABC Pivot Table'!A126</f>
        <v>Snapple Lemonade - pineapple</v>
      </c>
      <c r="B124">
        <f>'ABC Pivot Table'!B126</f>
        <v>8</v>
      </c>
      <c r="C124" s="9">
        <f>'ABC Pivot Table'!C126</f>
        <v>1.2256779531178183E-3</v>
      </c>
      <c r="D124" s="9">
        <f>'ABC Pivot Table'!D126</f>
        <v>0.97272866554312831</v>
      </c>
      <c r="E124" t="str">
        <f>'ABC Pivot Table'!E126</f>
        <v>C</v>
      </c>
    </row>
    <row r="125" spans="1:5" x14ac:dyDescent="0.25">
      <c r="A125" t="str">
        <f>'ABC Pivot Table'!A127</f>
        <v>Snapple Lemonade - watermelon</v>
      </c>
      <c r="B125">
        <f>'ABC Pivot Table'!B127</f>
        <v>8</v>
      </c>
      <c r="C125" s="9">
        <f>'ABC Pivot Table'!C127</f>
        <v>1.2256779531178183E-3</v>
      </c>
      <c r="D125" s="9">
        <f>'ABC Pivot Table'!D127</f>
        <v>0.9739543434962461</v>
      </c>
      <c r="E125" t="str">
        <f>'ABC Pivot Table'!E127</f>
        <v>C</v>
      </c>
    </row>
    <row r="126" spans="1:5" x14ac:dyDescent="0.25">
      <c r="A126" t="str">
        <f>'ABC Pivot Table'!A128</f>
        <v>Snapple Lemonade - black berry</v>
      </c>
      <c r="B126">
        <f>'ABC Pivot Table'!B128</f>
        <v>8</v>
      </c>
      <c r="C126" s="9">
        <f>'ABC Pivot Table'!C128</f>
        <v>1.2256779531178183E-3</v>
      </c>
      <c r="D126" s="9">
        <f>'ABC Pivot Table'!D128</f>
        <v>0.97518002144936389</v>
      </c>
      <c r="E126" t="str">
        <f>'ABC Pivot Table'!E128</f>
        <v>C</v>
      </c>
    </row>
    <row r="127" spans="1:5" x14ac:dyDescent="0.25">
      <c r="A127" t="str">
        <f>'ABC Pivot Table'!A129</f>
        <v>Lindens - Chocolate Chippers</v>
      </c>
      <c r="B127">
        <f>'ABC Pivot Table'!B129</f>
        <v>7</v>
      </c>
      <c r="C127" s="9">
        <f>'ABC Pivot Table'!C129</f>
        <v>1.0724682089780909E-3</v>
      </c>
      <c r="D127" s="9">
        <f>'ABC Pivot Table'!D129</f>
        <v>0.97625248965834199</v>
      </c>
      <c r="E127" t="str">
        <f>'ABC Pivot Table'!E129</f>
        <v>C</v>
      </c>
    </row>
    <row r="128" spans="1:5" x14ac:dyDescent="0.25">
      <c r="A128" t="str">
        <f>'ABC Pivot Table'!A130</f>
        <v>Nature's Garden Trail Mix - Cranberry Healthy</v>
      </c>
      <c r="B128">
        <f>'ABC Pivot Table'!B130</f>
        <v>7</v>
      </c>
      <c r="C128" s="9">
        <f>'ABC Pivot Table'!C130</f>
        <v>1.0724682089780909E-3</v>
      </c>
      <c r="D128" s="9">
        <f>'ABC Pivot Table'!D130</f>
        <v>0.9773249578673201</v>
      </c>
      <c r="E128" t="str">
        <f>'ABC Pivot Table'!E130</f>
        <v>C</v>
      </c>
    </row>
    <row r="129" spans="1:5" x14ac:dyDescent="0.25">
      <c r="A129" t="str">
        <f>'ABC Pivot Table'!A131</f>
        <v>Quaker Caramel Rice Crisps</v>
      </c>
      <c r="B129">
        <f>'ABC Pivot Table'!B131</f>
        <v>7</v>
      </c>
      <c r="C129" s="9">
        <f>'ABC Pivot Table'!C131</f>
        <v>1.0724682089780909E-3</v>
      </c>
      <c r="D129" s="9">
        <f>'ABC Pivot Table'!D131</f>
        <v>0.9783974260762982</v>
      </c>
      <c r="E129" t="str">
        <f>'ABC Pivot Table'!E131</f>
        <v>C</v>
      </c>
    </row>
    <row r="130" spans="1:5" x14ac:dyDescent="0.25">
      <c r="A130" t="str">
        <f>'ABC Pivot Table'!A132</f>
        <v>Stretch Island Fruit Leathers Snacks - Variet</v>
      </c>
      <c r="B130">
        <f>'ABC Pivot Table'!B132</f>
        <v>7</v>
      </c>
      <c r="C130" s="9">
        <f>'ABC Pivot Table'!C132</f>
        <v>1.0724682089780909E-3</v>
      </c>
      <c r="D130" s="9">
        <f>'ABC Pivot Table'!D132</f>
        <v>0.97946989428527631</v>
      </c>
      <c r="E130" t="str">
        <f>'ABC Pivot Table'!E132</f>
        <v>C</v>
      </c>
    </row>
    <row r="131" spans="1:5" x14ac:dyDescent="0.25">
      <c r="A131" t="str">
        <f>'ABC Pivot Table'!A133</f>
        <v>Popchips Potato - Sour Cream &amp; Onion</v>
      </c>
      <c r="B131">
        <f>'ABC Pivot Table'!B133</f>
        <v>6</v>
      </c>
      <c r="C131" s="9">
        <f>'ABC Pivot Table'!C133</f>
        <v>9.1925846483836371E-4</v>
      </c>
      <c r="D131" s="9">
        <f>'ABC Pivot Table'!D133</f>
        <v>0.98038915275011462</v>
      </c>
      <c r="E131" t="str">
        <f>'ABC Pivot Table'!E133</f>
        <v>C</v>
      </c>
    </row>
    <row r="132" spans="1:5" x14ac:dyDescent="0.25">
      <c r="A132" t="str">
        <f>'ABC Pivot Table'!A134</f>
        <v>NuGo Dark Chocolate - Pretzel Sea Salt</v>
      </c>
      <c r="B132">
        <f>'ABC Pivot Table'!B134</f>
        <v>6</v>
      </c>
      <c r="C132" s="9">
        <f>'ABC Pivot Table'!C134</f>
        <v>9.1925846483836371E-4</v>
      </c>
      <c r="D132" s="9">
        <f>'ABC Pivot Table'!D134</f>
        <v>0.98130841121495294</v>
      </c>
      <c r="E132" t="str">
        <f>'ABC Pivot Table'!E134</f>
        <v>C</v>
      </c>
    </row>
    <row r="133" spans="1:5" x14ac:dyDescent="0.25">
      <c r="A133" t="str">
        <f>'ABC Pivot Table'!A135</f>
        <v>Zevia Zero Calorie Energy - Mango Ginger</v>
      </c>
      <c r="B133">
        <f>'ABC Pivot Table'!B135</f>
        <v>6</v>
      </c>
      <c r="C133" s="9">
        <f>'ABC Pivot Table'!C135</f>
        <v>9.1925846483836371E-4</v>
      </c>
      <c r="D133" s="9">
        <f>'ABC Pivot Table'!D135</f>
        <v>0.98222766967979125</v>
      </c>
      <c r="E133" t="str">
        <f>'ABC Pivot Table'!E135</f>
        <v>C</v>
      </c>
    </row>
    <row r="134" spans="1:5" x14ac:dyDescent="0.25">
      <c r="A134" t="str">
        <f>'ABC Pivot Table'!A136</f>
        <v>Hungry Buddha - Coconut Cocoa</v>
      </c>
      <c r="B134">
        <f>'ABC Pivot Table'!B136</f>
        <v>6</v>
      </c>
      <c r="C134" s="9">
        <f>'ABC Pivot Table'!C136</f>
        <v>9.1925846483836371E-4</v>
      </c>
      <c r="D134" s="9">
        <f>'ABC Pivot Table'!D136</f>
        <v>0.98314692814462956</v>
      </c>
      <c r="E134" t="str">
        <f>'ABC Pivot Table'!E136</f>
        <v>C</v>
      </c>
    </row>
    <row r="135" spans="1:5" x14ac:dyDescent="0.25">
      <c r="A135" t="str">
        <f>'ABC Pivot Table'!A137</f>
        <v>Belvita Snack Bites - Cinnamon BS Go Paks</v>
      </c>
      <c r="B135">
        <f>'ABC Pivot Table'!B137</f>
        <v>5</v>
      </c>
      <c r="C135" s="9">
        <f>'ABC Pivot Table'!C137</f>
        <v>7.6604872069863648E-4</v>
      </c>
      <c r="D135" s="9">
        <f>'ABC Pivot Table'!D137</f>
        <v>0.98391297686532819</v>
      </c>
      <c r="E135" t="str">
        <f>'ABC Pivot Table'!E137</f>
        <v>C</v>
      </c>
    </row>
    <row r="136" spans="1:5" x14ac:dyDescent="0.25">
      <c r="A136" t="str">
        <f>'ABC Pivot Table'!A138</f>
        <v>Pure Organic Pineapple Passionfruit</v>
      </c>
      <c r="B136">
        <f>'ABC Pivot Table'!B138</f>
        <v>5</v>
      </c>
      <c r="C136" s="9">
        <f>'ABC Pivot Table'!C138</f>
        <v>7.6604872069863648E-4</v>
      </c>
      <c r="D136" s="9">
        <f>'ABC Pivot Table'!D138</f>
        <v>0.98467902558602682</v>
      </c>
      <c r="E136" t="str">
        <f>'ABC Pivot Table'!E138</f>
        <v>C</v>
      </c>
    </row>
    <row r="137" spans="1:5" x14ac:dyDescent="0.25">
      <c r="A137" t="str">
        <f>'ABC Pivot Table'!A139</f>
        <v>Belvita Snack Packs - Chocolate</v>
      </c>
      <c r="B137">
        <f>'ABC Pivot Table'!B139</f>
        <v>5</v>
      </c>
      <c r="C137" s="9">
        <f>'ABC Pivot Table'!C139</f>
        <v>7.6604872069863648E-4</v>
      </c>
      <c r="D137" s="9">
        <f>'ABC Pivot Table'!D139</f>
        <v>0.98544507430672545</v>
      </c>
      <c r="E137" t="str">
        <f>'ABC Pivot Table'!E139</f>
        <v>C</v>
      </c>
    </row>
    <row r="138" spans="1:5" x14ac:dyDescent="0.25">
      <c r="A138" t="str">
        <f>'ABC Pivot Table'!A140</f>
        <v>Bubly - Cherry</v>
      </c>
      <c r="B138">
        <f>'ABC Pivot Table'!B140</f>
        <v>5</v>
      </c>
      <c r="C138" s="9">
        <f>'ABC Pivot Table'!C140</f>
        <v>7.6604872069863648E-4</v>
      </c>
      <c r="D138" s="9">
        <f>'ABC Pivot Table'!D140</f>
        <v>0.98621112302742409</v>
      </c>
      <c r="E138" t="str">
        <f>'ABC Pivot Table'!E140</f>
        <v>C</v>
      </c>
    </row>
    <row r="139" spans="1:5" x14ac:dyDescent="0.25">
      <c r="A139" t="str">
        <f>'ABC Pivot Table'!A141</f>
        <v>Bubly - Mango</v>
      </c>
      <c r="B139">
        <f>'ABC Pivot Table'!B141</f>
        <v>5</v>
      </c>
      <c r="C139" s="9">
        <f>'ABC Pivot Table'!C141</f>
        <v>7.6604872069863648E-4</v>
      </c>
      <c r="D139" s="9">
        <f>'ABC Pivot Table'!D141</f>
        <v>0.98697717174812272</v>
      </c>
      <c r="E139" t="str">
        <f>'ABC Pivot Table'!E141</f>
        <v>C</v>
      </c>
    </row>
    <row r="140" spans="1:5" x14ac:dyDescent="0.25">
      <c r="A140" t="str">
        <f>'ABC Pivot Table'!A142</f>
        <v>Bai Antioxidant - Kula Watermelon</v>
      </c>
      <c r="B140">
        <f>'ABC Pivot Table'!B142</f>
        <v>5</v>
      </c>
      <c r="C140" s="9">
        <f>'ABC Pivot Table'!C142</f>
        <v>7.6604872069863648E-4</v>
      </c>
      <c r="D140" s="9">
        <f>'ABC Pivot Table'!D142</f>
        <v>0.98774322046882135</v>
      </c>
      <c r="E140" t="str">
        <f>'ABC Pivot Table'!E142</f>
        <v>C</v>
      </c>
    </row>
    <row r="141" spans="1:5" x14ac:dyDescent="0.25">
      <c r="A141" t="str">
        <f>'ABC Pivot Table'!A143</f>
        <v>Oberto Specialty Meats - Original</v>
      </c>
      <c r="B141">
        <f>'ABC Pivot Table'!B143</f>
        <v>5</v>
      </c>
      <c r="C141" s="9">
        <f>'ABC Pivot Table'!C143</f>
        <v>7.6604872069863648E-4</v>
      </c>
      <c r="D141" s="9">
        <f>'ABC Pivot Table'!D143</f>
        <v>0.98850926918951998</v>
      </c>
      <c r="E141" t="str">
        <f>'ABC Pivot Table'!E143</f>
        <v>C</v>
      </c>
    </row>
    <row r="142" spans="1:5" x14ac:dyDescent="0.25">
      <c r="A142" t="str">
        <f>'ABC Pivot Table'!A144</f>
        <v>Bai Antioxidant - Brasilia BB</v>
      </c>
      <c r="B142">
        <f>'ABC Pivot Table'!B144</f>
        <v>4</v>
      </c>
      <c r="C142" s="9">
        <f>'ABC Pivot Table'!C144</f>
        <v>6.1283897655890914E-4</v>
      </c>
      <c r="D142" s="9">
        <f>'ABC Pivot Table'!D144</f>
        <v>0.98912210816607893</v>
      </c>
      <c r="E142" t="str">
        <f>'ABC Pivot Table'!E144</f>
        <v>C</v>
      </c>
    </row>
    <row r="143" spans="1:5" x14ac:dyDescent="0.25">
      <c r="A143" t="str">
        <f>'ABC Pivot Table'!A145</f>
        <v>Quaker ButterMilk Ranch Rice Crisps</v>
      </c>
      <c r="B143">
        <f>'ABC Pivot Table'!B145</f>
        <v>4</v>
      </c>
      <c r="C143" s="9">
        <f>'ABC Pivot Table'!C145</f>
        <v>6.1283897655890914E-4</v>
      </c>
      <c r="D143" s="9">
        <f>'ABC Pivot Table'!D145</f>
        <v>0.98973494714263788</v>
      </c>
      <c r="E143" t="str">
        <f>'ABC Pivot Table'!E145</f>
        <v>C</v>
      </c>
    </row>
    <row r="144" spans="1:5" x14ac:dyDescent="0.25">
      <c r="A144" t="str">
        <f>'ABC Pivot Table'!A146</f>
        <v>Quaker Apple Cinnamon Rice Crisps</v>
      </c>
      <c r="B144">
        <f>'ABC Pivot Table'!B146</f>
        <v>4</v>
      </c>
      <c r="C144" s="9">
        <f>'ABC Pivot Table'!C146</f>
        <v>6.1283897655890914E-4</v>
      </c>
      <c r="D144" s="9">
        <f>'ABC Pivot Table'!D146</f>
        <v>0.99034778611919683</v>
      </c>
      <c r="E144" t="str">
        <f>'ABC Pivot Table'!E146</f>
        <v>C</v>
      </c>
    </row>
    <row r="145" spans="1:5" x14ac:dyDescent="0.25">
      <c r="A145" t="str">
        <f>'ABC Pivot Table'!A147</f>
        <v>Cell is Blank - Dis-regard</v>
      </c>
      <c r="B145">
        <f>'ABC Pivot Table'!B147</f>
        <v>4</v>
      </c>
      <c r="C145" s="9">
        <f>'ABC Pivot Table'!C147</f>
        <v>6.1283897655890914E-4</v>
      </c>
      <c r="D145" s="9">
        <f>'ABC Pivot Table'!D147</f>
        <v>0.99096062509575578</v>
      </c>
      <c r="E145" t="str">
        <f>'ABC Pivot Table'!E147</f>
        <v>C</v>
      </c>
    </row>
    <row r="146" spans="1:5" x14ac:dyDescent="0.25">
      <c r="A146" t="str">
        <f>'ABC Pivot Table'!A148</f>
        <v>Bubly - Lime</v>
      </c>
      <c r="B146">
        <f>'ABC Pivot Table'!B148</f>
        <v>4</v>
      </c>
      <c r="C146" s="9">
        <f>'ABC Pivot Table'!C148</f>
        <v>6.1283897655890914E-4</v>
      </c>
      <c r="D146" s="9">
        <f>'ABC Pivot Table'!D148</f>
        <v>0.99157346407231473</v>
      </c>
      <c r="E146" t="str">
        <f>'ABC Pivot Table'!E148</f>
        <v>C</v>
      </c>
    </row>
    <row r="147" spans="1:5" x14ac:dyDescent="0.25">
      <c r="A147" t="str">
        <f>'ABC Pivot Table'!A149</f>
        <v>Monster Energy  Zero Ultra</v>
      </c>
      <c r="B147">
        <f>'ABC Pivot Table'!B149</f>
        <v>4</v>
      </c>
      <c r="C147" s="9">
        <f>'ABC Pivot Table'!C149</f>
        <v>6.1283897655890914E-4</v>
      </c>
      <c r="D147" s="9">
        <f>'ABC Pivot Table'!D149</f>
        <v>0.99218630304887367</v>
      </c>
      <c r="E147" t="str">
        <f>'ABC Pivot Table'!E149</f>
        <v>C</v>
      </c>
    </row>
    <row r="148" spans="1:5" x14ac:dyDescent="0.25">
      <c r="A148" t="str">
        <f>'ABC Pivot Table'!A150</f>
        <v>Zone Perfect - Chocolate Chip Cookie Dough</v>
      </c>
      <c r="B148">
        <f>'ABC Pivot Table'!B150</f>
        <v>4</v>
      </c>
      <c r="C148" s="9">
        <f>'ABC Pivot Table'!C150</f>
        <v>6.1283897655890914E-4</v>
      </c>
      <c r="D148" s="9">
        <f>'ABC Pivot Table'!D150</f>
        <v>0.99279914202543262</v>
      </c>
      <c r="E148" t="str">
        <f>'ABC Pivot Table'!E150</f>
        <v>C</v>
      </c>
    </row>
    <row r="149" spans="1:5" x14ac:dyDescent="0.25">
      <c r="A149" t="str">
        <f>'ABC Pivot Table'!A151</f>
        <v>TruBar - Cookie Dough</v>
      </c>
      <c r="B149">
        <f>'ABC Pivot Table'!B151</f>
        <v>4</v>
      </c>
      <c r="C149" s="9">
        <f>'ABC Pivot Table'!C151</f>
        <v>6.1283897655890914E-4</v>
      </c>
      <c r="D149" s="9">
        <f>'ABC Pivot Table'!D151</f>
        <v>0.99341198100199157</v>
      </c>
      <c r="E149" t="str">
        <f>'ABC Pivot Table'!E151</f>
        <v>C</v>
      </c>
    </row>
    <row r="150" spans="1:5" x14ac:dyDescent="0.25">
      <c r="A150" t="str">
        <f>'ABC Pivot Table'!A152</f>
        <v>Bubly - Blackberry</v>
      </c>
      <c r="B150">
        <f>'ABC Pivot Table'!B152</f>
        <v>4</v>
      </c>
      <c r="C150" s="9">
        <f>'ABC Pivot Table'!C152</f>
        <v>6.1283897655890914E-4</v>
      </c>
      <c r="D150" s="9">
        <f>'ABC Pivot Table'!D152</f>
        <v>0.99402481997855052</v>
      </c>
      <c r="E150" t="str">
        <f>'ABC Pivot Table'!E152</f>
        <v>C</v>
      </c>
    </row>
    <row r="151" spans="1:5" x14ac:dyDescent="0.25">
      <c r="A151" t="str">
        <f>'ABC Pivot Table'!A153</f>
        <v>Bubly - Grapefruit</v>
      </c>
      <c r="B151">
        <f>'ABC Pivot Table'!B153</f>
        <v>3</v>
      </c>
      <c r="C151" s="9">
        <f>'ABC Pivot Table'!C153</f>
        <v>4.5962923241918186E-4</v>
      </c>
      <c r="D151" s="9">
        <f>'ABC Pivot Table'!D153</f>
        <v>0.99448444921096968</v>
      </c>
      <c r="E151" t="str">
        <f>'ABC Pivot Table'!E153</f>
        <v>C</v>
      </c>
    </row>
    <row r="152" spans="1:5" x14ac:dyDescent="0.25">
      <c r="A152" t="str">
        <f>'ABC Pivot Table'!A154</f>
        <v>Belvita Breakfast Cookies - Blueberry</v>
      </c>
      <c r="B152">
        <f>'ABC Pivot Table'!B154</f>
        <v>3</v>
      </c>
      <c r="C152" s="9">
        <f>'ABC Pivot Table'!C154</f>
        <v>4.5962923241918186E-4</v>
      </c>
      <c r="D152" s="9">
        <f>'ABC Pivot Table'!D154</f>
        <v>0.99494407844338884</v>
      </c>
      <c r="E152" t="str">
        <f>'ABC Pivot Table'!E154</f>
        <v>C</v>
      </c>
    </row>
    <row r="153" spans="1:5" x14ac:dyDescent="0.25">
      <c r="A153" t="str">
        <f>'ABC Pivot Table'!A155</f>
        <v>S. Pellegrino Essenza Mineral Water - Blood O</v>
      </c>
      <c r="B153">
        <f>'ABC Pivot Table'!B155</f>
        <v>3</v>
      </c>
      <c r="C153" s="9">
        <f>'ABC Pivot Table'!C155</f>
        <v>4.5962923241918186E-4</v>
      </c>
      <c r="D153" s="9">
        <f>'ABC Pivot Table'!D155</f>
        <v>0.99540370767580799</v>
      </c>
      <c r="E153" t="str">
        <f>'ABC Pivot Table'!E155</f>
        <v>C</v>
      </c>
    </row>
    <row r="154" spans="1:5" x14ac:dyDescent="0.25">
      <c r="A154" t="str">
        <f>'ABC Pivot Table'!A156</f>
        <v>Keto Bar - Chocolate Dream</v>
      </c>
      <c r="B154">
        <f>'ABC Pivot Table'!B156</f>
        <v>3</v>
      </c>
      <c r="C154" s="9">
        <f>'ABC Pivot Table'!C156</f>
        <v>4.5962923241918186E-4</v>
      </c>
      <c r="D154" s="9">
        <f>'ABC Pivot Table'!D156</f>
        <v>0.99586333690822715</v>
      </c>
      <c r="E154" t="str">
        <f>'ABC Pivot Table'!E156</f>
        <v>C</v>
      </c>
    </row>
    <row r="155" spans="1:5" x14ac:dyDescent="0.25">
      <c r="A155" t="str">
        <f>'ABC Pivot Table'!A157</f>
        <v>Lays Baked - Barbecue</v>
      </c>
      <c r="B155">
        <f>'ABC Pivot Table'!B157</f>
        <v>3</v>
      </c>
      <c r="C155" s="9">
        <f>'ABC Pivot Table'!C157</f>
        <v>4.5962923241918186E-4</v>
      </c>
      <c r="D155" s="9">
        <f>'ABC Pivot Table'!D157</f>
        <v>0.9963229661406463</v>
      </c>
      <c r="E155" t="str">
        <f>'ABC Pivot Table'!E157</f>
        <v>C</v>
      </c>
    </row>
    <row r="156" spans="1:5" x14ac:dyDescent="0.25">
      <c r="A156" t="str">
        <f>'ABC Pivot Table'!A158</f>
        <v>Made in Nature - Mangoes Sweet &amp; Tangy</v>
      </c>
      <c r="B156">
        <f>'ABC Pivot Table'!B158</f>
        <v>3</v>
      </c>
      <c r="C156" s="9">
        <f>'ABC Pivot Table'!C158</f>
        <v>4.5962923241918186E-4</v>
      </c>
      <c r="D156" s="9">
        <f>'ABC Pivot Table'!D158</f>
        <v>0.99678259537306546</v>
      </c>
      <c r="E156" t="str">
        <f>'ABC Pivot Table'!E158</f>
        <v>C</v>
      </c>
    </row>
    <row r="157" spans="1:5" x14ac:dyDescent="0.25">
      <c r="A157" t="str">
        <f>'ABC Pivot Table'!A159</f>
        <v>Remedy Kombucha - Ginger Lemon</v>
      </c>
      <c r="B157">
        <f>'ABC Pivot Table'!B159</f>
        <v>2</v>
      </c>
      <c r="C157" s="9">
        <f>'ABC Pivot Table'!C159</f>
        <v>3.0641948827945457E-4</v>
      </c>
      <c r="D157" s="9">
        <f>'ABC Pivot Table'!D159</f>
        <v>0.99708901486134494</v>
      </c>
      <c r="E157" t="str">
        <f>'ABC Pivot Table'!E159</f>
        <v>C</v>
      </c>
    </row>
    <row r="158" spans="1:5" x14ac:dyDescent="0.25">
      <c r="A158" t="str">
        <f>'ABC Pivot Table'!A160</f>
        <v>Belvita Breakfast Biscuit Bites - Blueberry</v>
      </c>
      <c r="B158">
        <f>'ABC Pivot Table'!B160</f>
        <v>2</v>
      </c>
      <c r="C158" s="9">
        <f>'ABC Pivot Table'!C160</f>
        <v>3.0641948827945457E-4</v>
      </c>
      <c r="D158" s="9">
        <f>'ABC Pivot Table'!D160</f>
        <v>0.99739543434962441</v>
      </c>
      <c r="E158" t="str">
        <f>'ABC Pivot Table'!E160</f>
        <v>C</v>
      </c>
    </row>
    <row r="159" spans="1:5" x14ac:dyDescent="0.25">
      <c r="A159" t="str">
        <f>'ABC Pivot Table'!A161</f>
        <v>BodyArmor LYTE  - Berry Punch</v>
      </c>
      <c r="B159">
        <f>'ABC Pivot Table'!B161</f>
        <v>2</v>
      </c>
      <c r="C159" s="9">
        <f>'ABC Pivot Table'!C161</f>
        <v>3.0641948827945457E-4</v>
      </c>
      <c r="D159" s="9">
        <f>'ABC Pivot Table'!D161</f>
        <v>0.99770185383790388</v>
      </c>
      <c r="E159" t="str">
        <f>'ABC Pivot Table'!E161</f>
        <v>C</v>
      </c>
    </row>
    <row r="160" spans="1:5" x14ac:dyDescent="0.25">
      <c r="A160" t="str">
        <f>'ABC Pivot Table'!A162</f>
        <v>Spindrift - Sparkling Water Raspberry Lime</v>
      </c>
      <c r="B160">
        <f>'ABC Pivot Table'!B162</f>
        <v>2</v>
      </c>
      <c r="C160" s="9">
        <f>'ABC Pivot Table'!C162</f>
        <v>3.0641948827945457E-4</v>
      </c>
      <c r="D160" s="9">
        <f>'ABC Pivot Table'!D162</f>
        <v>0.99800827332618336</v>
      </c>
      <c r="E160" t="str">
        <f>'ABC Pivot Table'!E162</f>
        <v>C</v>
      </c>
    </row>
    <row r="161" spans="1:5" x14ac:dyDescent="0.25">
      <c r="A161" t="str">
        <f>'ABC Pivot Table'!A163</f>
        <v>Skippy Peanut Butter - Go Paks</v>
      </c>
      <c r="B161">
        <f>'ABC Pivot Table'!B163</f>
        <v>2</v>
      </c>
      <c r="C161" s="9">
        <f>'ABC Pivot Table'!C163</f>
        <v>3.0641948827945457E-4</v>
      </c>
      <c r="D161" s="9">
        <f>'ABC Pivot Table'!D163</f>
        <v>0.99831469281446283</v>
      </c>
      <c r="E161" t="str">
        <f>'ABC Pivot Table'!E163</f>
        <v>C</v>
      </c>
    </row>
    <row r="162" spans="1:5" x14ac:dyDescent="0.25">
      <c r="A162" t="str">
        <f>'ABC Pivot Table'!A164</f>
        <v>KIND Bar - Dark Choc Almond SeaSalt</v>
      </c>
      <c r="B162">
        <f>'ABC Pivot Table'!B164</f>
        <v>2</v>
      </c>
      <c r="C162" s="9">
        <f>'ABC Pivot Table'!C164</f>
        <v>3.0641948827945457E-4</v>
      </c>
      <c r="D162" s="9">
        <f>'ABC Pivot Table'!D164</f>
        <v>0.99862111230274231</v>
      </c>
      <c r="E162" t="str">
        <f>'ABC Pivot Table'!E164</f>
        <v>C</v>
      </c>
    </row>
    <row r="163" spans="1:5" x14ac:dyDescent="0.25">
      <c r="A163" t="str">
        <f>'ABC Pivot Table'!A165</f>
        <v>Pure Organic Fruit Bar - Raspberry Lemonade</v>
      </c>
      <c r="B163">
        <f>'ABC Pivot Table'!B165</f>
        <v>2</v>
      </c>
      <c r="C163" s="9">
        <f>'ABC Pivot Table'!C165</f>
        <v>3.0641948827945457E-4</v>
      </c>
      <c r="D163" s="9">
        <f>'ABC Pivot Table'!D165</f>
        <v>0.99892753179102178</v>
      </c>
      <c r="E163" t="str">
        <f>'ABC Pivot Table'!E165</f>
        <v>C</v>
      </c>
    </row>
    <row r="164" spans="1:5" x14ac:dyDescent="0.25">
      <c r="A164" t="str">
        <f>'ABC Pivot Table'!A166</f>
        <v>Belvita Snack Packs - Cinnamon</v>
      </c>
      <c r="B164">
        <f>'ABC Pivot Table'!B166</f>
        <v>2</v>
      </c>
      <c r="C164" s="9">
        <f>'ABC Pivot Table'!C166</f>
        <v>3.0641948827945457E-4</v>
      </c>
      <c r="D164" s="9">
        <f>'ABC Pivot Table'!D166</f>
        <v>0.99923395127930126</v>
      </c>
      <c r="E164" t="str">
        <f>'ABC Pivot Table'!E166</f>
        <v>C</v>
      </c>
    </row>
    <row r="165" spans="1:5" x14ac:dyDescent="0.25">
      <c r="A165" t="str">
        <f>'ABC Pivot Table'!A167</f>
        <v>TruBar - Daydreaming about Donuts</v>
      </c>
      <c r="B165">
        <f>'ABC Pivot Table'!B167</f>
        <v>2</v>
      </c>
      <c r="C165" s="9">
        <f>'ABC Pivot Table'!C167</f>
        <v>3.0641948827945457E-4</v>
      </c>
      <c r="D165" s="9">
        <f>'ABC Pivot Table'!D167</f>
        <v>0.99954037076758073</v>
      </c>
      <c r="E165" t="str">
        <f>'ABC Pivot Table'!E167</f>
        <v>C</v>
      </c>
    </row>
    <row r="166" spans="1:5" x14ac:dyDescent="0.25">
      <c r="A166" t="str">
        <f>'ABC Pivot Table'!A168</f>
        <v>Nature's Garden Trail Mix - Omega 3</v>
      </c>
      <c r="B166">
        <f>'ABC Pivot Table'!B168</f>
        <v>1</v>
      </c>
      <c r="C166" s="9">
        <f>'ABC Pivot Table'!C168</f>
        <v>1.5320974413972729E-4</v>
      </c>
      <c r="D166" s="9">
        <f>'ABC Pivot Table'!D168</f>
        <v>0.99969358051172041</v>
      </c>
      <c r="E166" t="str">
        <f>'ABC Pivot Table'!E168</f>
        <v>C</v>
      </c>
    </row>
    <row r="167" spans="1:5" x14ac:dyDescent="0.25">
      <c r="A167" t="str">
        <f>'ABC Pivot Table'!A169</f>
        <v>Nature's Valley Crunchy Granola Bar - Oats &amp;</v>
      </c>
      <c r="B167">
        <f>'ABC Pivot Table'!B169</f>
        <v>1</v>
      </c>
      <c r="C167" s="9">
        <f>'ABC Pivot Table'!C169</f>
        <v>1.5320974413972729E-4</v>
      </c>
      <c r="D167" s="9">
        <f>'ABC Pivot Table'!D169</f>
        <v>0.9998467902558601</v>
      </c>
      <c r="E167" t="str">
        <f>'ABC Pivot Table'!E169</f>
        <v>C</v>
      </c>
    </row>
    <row r="168" spans="1:5" x14ac:dyDescent="0.25">
      <c r="A168" t="str">
        <f>'ABC Pivot Table'!A170</f>
        <v>Zevia Organic Tea - Peach</v>
      </c>
      <c r="B168">
        <f>'ABC Pivot Table'!B170</f>
        <v>1</v>
      </c>
      <c r="C168" s="9">
        <f>'ABC Pivot Table'!C170</f>
        <v>1.5320974413972729E-4</v>
      </c>
      <c r="D168" s="9">
        <f>'ABC Pivot Table'!D170</f>
        <v>0.99999999999999978</v>
      </c>
      <c r="E168" t="str">
        <f>'ABC Pivot Table'!E170</f>
        <v>C</v>
      </c>
    </row>
    <row r="169" spans="1:5" x14ac:dyDescent="0.25">
      <c r="A169" t="str">
        <f>'ABC Pivot Table'!A171</f>
        <v>Quaker Cheddar Rice Crisps</v>
      </c>
      <c r="B169">
        <f>'ABC Pivot Table'!B171</f>
        <v>1</v>
      </c>
      <c r="C169" s="9">
        <f>'ABC Pivot Table'!C171</f>
        <v>1.5320974413972729E-4</v>
      </c>
      <c r="D169" s="9">
        <f>'ABC Pivot Table'!D171</f>
        <v>1.0001532097441395</v>
      </c>
      <c r="E169" t="str">
        <f>'ABC Pivot Table'!E171</f>
        <v>C</v>
      </c>
    </row>
    <row r="170" spans="1:5" x14ac:dyDescent="0.25">
      <c r="A170" t="str">
        <f>'ABC Pivot Table'!A172</f>
        <v>Larabar - Peanut Butter chocolate Chip</v>
      </c>
      <c r="B170">
        <f>'ABC Pivot Table'!B172</f>
        <v>1</v>
      </c>
      <c r="C170" s="9">
        <f>'ABC Pivot Table'!C172</f>
        <v>1.5320974413972729E-4</v>
      </c>
      <c r="D170" s="9">
        <f>'ABC Pivot Table'!D172</f>
        <v>1.0003064194882791</v>
      </c>
      <c r="E170" t="str">
        <f>'ABC Pivot Table'!E172</f>
        <v>C</v>
      </c>
    </row>
    <row r="171" spans="1:5" x14ac:dyDescent="0.25">
      <c r="A171" t="str">
        <f>'ABC Pivot Table'!A173</f>
        <v>Nature's Garden Trail Mix - Heart Healthy Mix</v>
      </c>
      <c r="B171">
        <f>'ABC Pivot Table'!B173</f>
        <v>1</v>
      </c>
      <c r="C171" s="9">
        <f>'ABC Pivot Table'!C173</f>
        <v>1.5320974413972729E-4</v>
      </c>
      <c r="D171" s="9">
        <f>'ABC Pivot Table'!D173</f>
        <v>1.0004596292324188</v>
      </c>
      <c r="E171" t="str">
        <f>'ABC Pivot Table'!E173</f>
        <v>C</v>
      </c>
    </row>
    <row r="172" spans="1:5" x14ac:dyDescent="0.25">
      <c r="A172" t="str">
        <f>'ABC Pivot Table'!A174</f>
        <v>Nature's Valley Chewy Granola Bar - Fruit &amp; N</v>
      </c>
      <c r="B172">
        <f>'ABC Pivot Table'!B174</f>
        <v>1</v>
      </c>
      <c r="C172" s="9">
        <f>'ABC Pivot Table'!C174</f>
        <v>1.5320974413972729E-4</v>
      </c>
      <c r="D172" s="9">
        <f>'ABC Pivot Table'!D174</f>
        <v>1.0006128389765585</v>
      </c>
      <c r="E172" t="str">
        <f>'ABC Pivot Table'!E174</f>
        <v>C</v>
      </c>
    </row>
    <row r="173" spans="1:5" x14ac:dyDescent="0.25">
      <c r="A173" t="str">
        <f>'ABC Pivot Table'!A175</f>
        <v>Grand Total</v>
      </c>
      <c r="B173">
        <f>'ABC Pivot Table'!B175</f>
        <v>6531</v>
      </c>
      <c r="C173" s="9">
        <f>'ABC Pivot Table'!C175</f>
        <v>0</v>
      </c>
      <c r="D173" s="9">
        <f>'ABC Pivot Table'!D175</f>
        <v>1.0006128389765585</v>
      </c>
      <c r="E173" t="str">
        <f>'ABC Pivot Table'!E175</f>
        <v>C</v>
      </c>
    </row>
    <row r="174" spans="1:5" x14ac:dyDescent="0.25">
      <c r="A174">
        <f>'ABC Pivot Table'!A176</f>
        <v>0</v>
      </c>
      <c r="B174">
        <f>'ABC Pivot Table'!B176</f>
        <v>0</v>
      </c>
      <c r="C174" s="9">
        <f>'ABC Pivot Table'!C176</f>
        <v>0</v>
      </c>
      <c r="D174" s="9">
        <f>'ABC Pivot Table'!D176</f>
        <v>0</v>
      </c>
      <c r="E174">
        <f>'ABC Pivot Table'!E176</f>
        <v>0</v>
      </c>
    </row>
    <row r="175" spans="1:5" x14ac:dyDescent="0.25">
      <c r="A175">
        <f>'ABC Pivot Table'!A177</f>
        <v>0</v>
      </c>
      <c r="B175">
        <f>'ABC Pivot Table'!B177</f>
        <v>0</v>
      </c>
      <c r="C175" s="9">
        <f>'ABC Pivot Table'!C177</f>
        <v>0</v>
      </c>
      <c r="D175" s="9">
        <f>'ABC Pivot Table'!D177</f>
        <v>0</v>
      </c>
      <c r="E175">
        <f>'ABC Pivot Table'!E177</f>
        <v>0</v>
      </c>
    </row>
    <row r="176" spans="1:5" x14ac:dyDescent="0.25">
      <c r="A176">
        <f>'ABC Pivot Table'!A178</f>
        <v>0</v>
      </c>
      <c r="B176">
        <f>'ABC Pivot Table'!B178</f>
        <v>0</v>
      </c>
      <c r="C176" s="9">
        <f>'ABC Pivot Table'!C178</f>
        <v>0</v>
      </c>
      <c r="D176" s="9">
        <f>'ABC Pivot Table'!D178</f>
        <v>0</v>
      </c>
      <c r="E176">
        <f>'ABC Pivot Table'!E178</f>
        <v>0</v>
      </c>
    </row>
    <row r="177" spans="1:5" x14ac:dyDescent="0.25">
      <c r="A177">
        <f>'ABC Pivot Table'!A179</f>
        <v>0</v>
      </c>
      <c r="B177">
        <f>'ABC Pivot Table'!B179</f>
        <v>0</v>
      </c>
      <c r="C177" s="9">
        <f>'ABC Pivot Table'!C179</f>
        <v>0</v>
      </c>
      <c r="D177" s="9">
        <f>'ABC Pivot Table'!D179</f>
        <v>0</v>
      </c>
      <c r="E177">
        <f>'ABC Pivot Table'!E179</f>
        <v>0</v>
      </c>
    </row>
    <row r="178" spans="1:5" x14ac:dyDescent="0.25">
      <c r="A178">
        <f>'ABC Pivot Table'!A180</f>
        <v>0</v>
      </c>
      <c r="B178">
        <f>'ABC Pivot Table'!B180</f>
        <v>0</v>
      </c>
      <c r="C178" s="9">
        <f>'ABC Pivot Table'!C180</f>
        <v>0</v>
      </c>
      <c r="D178" s="9">
        <f>'ABC Pivot Table'!D180</f>
        <v>0</v>
      </c>
      <c r="E178">
        <f>'ABC Pivot Table'!E180</f>
        <v>0</v>
      </c>
    </row>
    <row r="179" spans="1:5" x14ac:dyDescent="0.25">
      <c r="A179">
        <f>'ABC Pivot Table'!A181</f>
        <v>0</v>
      </c>
      <c r="B179">
        <f>'ABC Pivot Table'!B181</f>
        <v>0</v>
      </c>
      <c r="C179" s="9">
        <f>'ABC Pivot Table'!C181</f>
        <v>0</v>
      </c>
      <c r="D179" s="9">
        <f>'ABC Pivot Table'!D181</f>
        <v>0</v>
      </c>
      <c r="E179">
        <f>'ABC Pivot Table'!E181</f>
        <v>0</v>
      </c>
    </row>
    <row r="180" spans="1:5" x14ac:dyDescent="0.25">
      <c r="A180">
        <f>'ABC Pivot Table'!A182</f>
        <v>0</v>
      </c>
      <c r="B180">
        <f>'ABC Pivot Table'!B182</f>
        <v>0</v>
      </c>
      <c r="C180" s="9">
        <f>'ABC Pivot Table'!C182</f>
        <v>0</v>
      </c>
      <c r="D180" s="9">
        <f>'ABC Pivot Table'!D182</f>
        <v>0</v>
      </c>
      <c r="E180">
        <f>'ABC Pivot Table'!E182</f>
        <v>0</v>
      </c>
    </row>
    <row r="181" spans="1:5" x14ac:dyDescent="0.25">
      <c r="A181">
        <f>'ABC Pivot Table'!A183</f>
        <v>0</v>
      </c>
      <c r="B181">
        <f>'ABC Pivot Table'!B183</f>
        <v>0</v>
      </c>
      <c r="C181" s="9">
        <f>'ABC Pivot Table'!C183</f>
        <v>0</v>
      </c>
      <c r="D181" s="9">
        <f>'ABC Pivot Table'!D183</f>
        <v>0</v>
      </c>
      <c r="E181">
        <f>'ABC Pivot Table'!E183</f>
        <v>0</v>
      </c>
    </row>
    <row r="182" spans="1:5" x14ac:dyDescent="0.25">
      <c r="A182">
        <f>'ABC Pivot Table'!A184</f>
        <v>0</v>
      </c>
      <c r="B182">
        <f>'ABC Pivot Table'!B184</f>
        <v>0</v>
      </c>
      <c r="C182" s="9">
        <f>'ABC Pivot Table'!C184</f>
        <v>0</v>
      </c>
      <c r="D182" s="9">
        <f>'ABC Pivot Table'!D184</f>
        <v>0</v>
      </c>
      <c r="E182">
        <f>'ABC Pivot Table'!E184</f>
        <v>0</v>
      </c>
    </row>
    <row r="183" spans="1:5" x14ac:dyDescent="0.25">
      <c r="A183">
        <f>'ABC Pivot Table'!A185</f>
        <v>0</v>
      </c>
      <c r="B183">
        <f>'ABC Pivot Table'!B185</f>
        <v>0</v>
      </c>
      <c r="C183" s="9">
        <f>'ABC Pivot Table'!C185</f>
        <v>0</v>
      </c>
      <c r="D183" s="9">
        <f>'ABC Pivot Table'!D185</f>
        <v>0</v>
      </c>
      <c r="E183">
        <f>'ABC Pivot Table'!E185</f>
        <v>0</v>
      </c>
    </row>
    <row r="184" spans="1:5" x14ac:dyDescent="0.25">
      <c r="A184">
        <f>'ABC Pivot Table'!A186</f>
        <v>0</v>
      </c>
      <c r="B184">
        <f>'ABC Pivot Table'!B186</f>
        <v>0</v>
      </c>
      <c r="C184" s="9">
        <f>'ABC Pivot Table'!C186</f>
        <v>0</v>
      </c>
      <c r="D184" s="9">
        <f>'ABC Pivot Table'!D186</f>
        <v>0</v>
      </c>
      <c r="E184">
        <f>'ABC Pivot Table'!E186</f>
        <v>0</v>
      </c>
    </row>
    <row r="185" spans="1:5" x14ac:dyDescent="0.25">
      <c r="A185">
        <f>'ABC Pivot Table'!A187</f>
        <v>0</v>
      </c>
      <c r="B185">
        <f>'ABC Pivot Table'!B187</f>
        <v>0</v>
      </c>
      <c r="C185" s="9">
        <f>'ABC Pivot Table'!C187</f>
        <v>0</v>
      </c>
      <c r="D185" s="9">
        <f>'ABC Pivot Table'!D187</f>
        <v>0</v>
      </c>
      <c r="E185">
        <f>'ABC Pivot Table'!E187</f>
        <v>0</v>
      </c>
    </row>
    <row r="186" spans="1:5" x14ac:dyDescent="0.25">
      <c r="A186">
        <f>'ABC Pivot Table'!A188</f>
        <v>0</v>
      </c>
      <c r="B186">
        <f>'ABC Pivot Table'!B188</f>
        <v>0</v>
      </c>
      <c r="C186" s="9">
        <f>'ABC Pivot Table'!C188</f>
        <v>0</v>
      </c>
      <c r="D186" s="9">
        <f>'ABC Pivot Table'!D188</f>
        <v>0</v>
      </c>
      <c r="E186">
        <f>'ABC Pivot Table'!E188</f>
        <v>0</v>
      </c>
    </row>
    <row r="187" spans="1:5" x14ac:dyDescent="0.25">
      <c r="A187">
        <f>'ABC Pivot Table'!A189</f>
        <v>0</v>
      </c>
      <c r="B187">
        <f>'ABC Pivot Table'!B189</f>
        <v>0</v>
      </c>
      <c r="C187" s="9">
        <f>'ABC Pivot Table'!C189</f>
        <v>0</v>
      </c>
      <c r="D187" s="9">
        <f>'ABC Pivot Table'!D189</f>
        <v>0</v>
      </c>
      <c r="E187">
        <f>'ABC Pivot Table'!E189</f>
        <v>0</v>
      </c>
    </row>
    <row r="188" spans="1:5" x14ac:dyDescent="0.25">
      <c r="A188">
        <f>'ABC Pivot Table'!A190</f>
        <v>0</v>
      </c>
      <c r="B188">
        <f>'ABC Pivot Table'!B190</f>
        <v>0</v>
      </c>
      <c r="C188" s="9">
        <f>'ABC Pivot Table'!C190</f>
        <v>0</v>
      </c>
      <c r="D188" s="9">
        <f>'ABC Pivot Table'!D190</f>
        <v>0</v>
      </c>
      <c r="E188">
        <f>'ABC Pivot Table'!E190</f>
        <v>0</v>
      </c>
    </row>
    <row r="189" spans="1:5" x14ac:dyDescent="0.25">
      <c r="A189">
        <f>'ABC Pivot Table'!A191</f>
        <v>0</v>
      </c>
      <c r="B189">
        <f>'ABC Pivot Table'!B191</f>
        <v>0</v>
      </c>
      <c r="C189" s="9">
        <f>'ABC Pivot Table'!C191</f>
        <v>0</v>
      </c>
      <c r="D189" s="9">
        <f>'ABC Pivot Table'!D191</f>
        <v>0</v>
      </c>
      <c r="E189">
        <f>'ABC Pivot Table'!E191</f>
        <v>0</v>
      </c>
    </row>
    <row r="190" spans="1:5" x14ac:dyDescent="0.25">
      <c r="A190">
        <f>'ABC Pivot Table'!A192</f>
        <v>0</v>
      </c>
      <c r="B190">
        <f>'ABC Pivot Table'!B192</f>
        <v>0</v>
      </c>
      <c r="C190" s="9">
        <f>'ABC Pivot Table'!C192</f>
        <v>0</v>
      </c>
      <c r="D190" s="9">
        <f>'ABC Pivot Table'!D192</f>
        <v>0</v>
      </c>
      <c r="E190">
        <f>'ABC Pivot Table'!E192</f>
        <v>0</v>
      </c>
    </row>
    <row r="191" spans="1:5" x14ac:dyDescent="0.25">
      <c r="A191">
        <f>'ABC Pivot Table'!A193</f>
        <v>0</v>
      </c>
      <c r="B191">
        <f>'ABC Pivot Table'!B193</f>
        <v>0</v>
      </c>
      <c r="C191" s="9">
        <f>'ABC Pivot Table'!C193</f>
        <v>0</v>
      </c>
      <c r="D191" s="9">
        <f>'ABC Pivot Table'!D193</f>
        <v>0</v>
      </c>
      <c r="E191">
        <f>'ABC Pivot Table'!E193</f>
        <v>0</v>
      </c>
    </row>
    <row r="192" spans="1:5" x14ac:dyDescent="0.25">
      <c r="A192">
        <f>'ABC Pivot Table'!A194</f>
        <v>0</v>
      </c>
      <c r="B192">
        <f>'ABC Pivot Table'!B194</f>
        <v>0</v>
      </c>
      <c r="C192" s="9">
        <f>'ABC Pivot Table'!C194</f>
        <v>0</v>
      </c>
      <c r="D192" s="9">
        <f>'ABC Pivot Table'!D194</f>
        <v>0</v>
      </c>
      <c r="E192">
        <f>'ABC Pivot Table'!E194</f>
        <v>0</v>
      </c>
    </row>
    <row r="193" spans="1:5" x14ac:dyDescent="0.25">
      <c r="A193">
        <f>'ABC Pivot Table'!A195</f>
        <v>0</v>
      </c>
      <c r="B193">
        <f>'ABC Pivot Table'!B195</f>
        <v>0</v>
      </c>
      <c r="C193" s="9">
        <f>'ABC Pivot Table'!C195</f>
        <v>0</v>
      </c>
      <c r="D193" s="9">
        <f>'ABC Pivot Table'!D195</f>
        <v>0</v>
      </c>
      <c r="E193">
        <f>'ABC Pivot Table'!E195</f>
        <v>0</v>
      </c>
    </row>
    <row r="194" spans="1:5" x14ac:dyDescent="0.25">
      <c r="A194">
        <f>'ABC Pivot Table'!A196</f>
        <v>0</v>
      </c>
      <c r="B194">
        <f>'ABC Pivot Table'!B196</f>
        <v>0</v>
      </c>
      <c r="C194" s="9">
        <f>'ABC Pivot Table'!C196</f>
        <v>0</v>
      </c>
      <c r="D194" s="9">
        <f>'ABC Pivot Table'!D196</f>
        <v>0</v>
      </c>
      <c r="E194">
        <f>'ABC Pivot Table'!E196</f>
        <v>0</v>
      </c>
    </row>
    <row r="195" spans="1:5" x14ac:dyDescent="0.25">
      <c r="A195">
        <f>'ABC Pivot Table'!A197</f>
        <v>0</v>
      </c>
      <c r="B195">
        <f>'ABC Pivot Table'!B197</f>
        <v>0</v>
      </c>
      <c r="C195" s="9">
        <f>'ABC Pivot Table'!C197</f>
        <v>0</v>
      </c>
      <c r="D195" s="9">
        <f>'ABC Pivot Table'!D197</f>
        <v>0</v>
      </c>
      <c r="E195">
        <f>'ABC Pivot Table'!E197</f>
        <v>0</v>
      </c>
    </row>
    <row r="196" spans="1:5" x14ac:dyDescent="0.25">
      <c r="A196">
        <f>'ABC Pivot Table'!A198</f>
        <v>0</v>
      </c>
      <c r="B196">
        <f>'ABC Pivot Table'!B198</f>
        <v>0</v>
      </c>
      <c r="C196" s="9">
        <f>'ABC Pivot Table'!C198</f>
        <v>0</v>
      </c>
      <c r="D196" s="9">
        <f>'ABC Pivot Table'!D198</f>
        <v>0</v>
      </c>
      <c r="E196">
        <f>'ABC Pivot Table'!E198</f>
        <v>0</v>
      </c>
    </row>
    <row r="197" spans="1:5" x14ac:dyDescent="0.25">
      <c r="A197">
        <f>'ABC Pivot Table'!A199</f>
        <v>0</v>
      </c>
      <c r="B197">
        <f>'ABC Pivot Table'!B199</f>
        <v>0</v>
      </c>
      <c r="C197" s="9">
        <f>'ABC Pivot Table'!C199</f>
        <v>0</v>
      </c>
      <c r="D197" s="9">
        <f>'ABC Pivot Table'!D199</f>
        <v>0</v>
      </c>
      <c r="E197">
        <f>'ABC Pivot Table'!E199</f>
        <v>0</v>
      </c>
    </row>
    <row r="198" spans="1:5" x14ac:dyDescent="0.25">
      <c r="A198">
        <f>'ABC Pivot Table'!A200</f>
        <v>0</v>
      </c>
      <c r="B198">
        <f>'ABC Pivot Table'!B200</f>
        <v>0</v>
      </c>
      <c r="C198" s="9">
        <f>'ABC Pivot Table'!C200</f>
        <v>0</v>
      </c>
      <c r="D198" s="9">
        <f>'ABC Pivot Table'!D200</f>
        <v>0</v>
      </c>
      <c r="E198">
        <f>'ABC Pivot Table'!E200</f>
        <v>0</v>
      </c>
    </row>
    <row r="199" spans="1:5" x14ac:dyDescent="0.25">
      <c r="A199">
        <f>'ABC Pivot Table'!A201</f>
        <v>0</v>
      </c>
      <c r="B199">
        <f>'ABC Pivot Table'!B201</f>
        <v>0</v>
      </c>
      <c r="C199" s="9">
        <f>'ABC Pivot Table'!C201</f>
        <v>0</v>
      </c>
      <c r="D199" s="9">
        <f>'ABC Pivot Table'!D201</f>
        <v>0</v>
      </c>
      <c r="E199">
        <f>'ABC Pivot Table'!E201</f>
        <v>0</v>
      </c>
    </row>
    <row r="200" spans="1:5" x14ac:dyDescent="0.25">
      <c r="A200">
        <f>'ABC Pivot Table'!A202</f>
        <v>0</v>
      </c>
      <c r="B200">
        <f>'ABC Pivot Table'!B202</f>
        <v>0</v>
      </c>
      <c r="C200" s="9">
        <f>'ABC Pivot Table'!C202</f>
        <v>0</v>
      </c>
      <c r="D200" s="9">
        <f>'ABC Pivot Table'!D202</f>
        <v>0</v>
      </c>
      <c r="E200">
        <f>'ABC Pivot Table'!E202</f>
        <v>0</v>
      </c>
    </row>
    <row r="201" spans="1:5" x14ac:dyDescent="0.25">
      <c r="A201">
        <f>'ABC Pivot Table'!A203</f>
        <v>0</v>
      </c>
      <c r="B201">
        <f>'ABC Pivot Table'!B203</f>
        <v>0</v>
      </c>
      <c r="C201" s="9">
        <f>'ABC Pivot Table'!C203</f>
        <v>0</v>
      </c>
      <c r="D201" s="9">
        <f>'ABC Pivot Table'!D203</f>
        <v>0</v>
      </c>
      <c r="E201">
        <f>'ABC Pivot Table'!E203</f>
        <v>0</v>
      </c>
    </row>
    <row r="202" spans="1:5" x14ac:dyDescent="0.25">
      <c r="A202">
        <f>'ABC Pivot Table'!A204</f>
        <v>0</v>
      </c>
      <c r="B202">
        <f>'ABC Pivot Table'!B204</f>
        <v>0</v>
      </c>
      <c r="C202" s="9">
        <f>'ABC Pivot Table'!C204</f>
        <v>0</v>
      </c>
      <c r="D202" s="9">
        <f>'ABC Pivot Table'!D204</f>
        <v>0</v>
      </c>
      <c r="E202">
        <f>'ABC Pivot Table'!E204</f>
        <v>0</v>
      </c>
    </row>
    <row r="203" spans="1:5" x14ac:dyDescent="0.25">
      <c r="A203">
        <f>'ABC Pivot Table'!A205</f>
        <v>0</v>
      </c>
      <c r="B203">
        <f>'ABC Pivot Table'!B205</f>
        <v>0</v>
      </c>
      <c r="C203" s="9">
        <f>'ABC Pivot Table'!C205</f>
        <v>0</v>
      </c>
      <c r="D203" s="9">
        <f>'ABC Pivot Table'!D205</f>
        <v>0</v>
      </c>
      <c r="E203">
        <f>'ABC Pivot Table'!E205</f>
        <v>0</v>
      </c>
    </row>
    <row r="204" spans="1:5" x14ac:dyDescent="0.25">
      <c r="A204">
        <f>'ABC Pivot Table'!A206</f>
        <v>0</v>
      </c>
      <c r="B204">
        <f>'ABC Pivot Table'!B206</f>
        <v>0</v>
      </c>
      <c r="C204" s="9">
        <f>'ABC Pivot Table'!C206</f>
        <v>0</v>
      </c>
      <c r="D204" s="9">
        <f>'ABC Pivot Table'!D206</f>
        <v>0</v>
      </c>
      <c r="E204">
        <f>'ABC Pivot Table'!E206</f>
        <v>0</v>
      </c>
    </row>
    <row r="205" spans="1:5" x14ac:dyDescent="0.25">
      <c r="A205">
        <f>'ABC Pivot Table'!A207</f>
        <v>0</v>
      </c>
      <c r="B205">
        <f>'ABC Pivot Table'!B207</f>
        <v>0</v>
      </c>
      <c r="C205" s="9">
        <f>'ABC Pivot Table'!C207</f>
        <v>0</v>
      </c>
      <c r="D205" s="9">
        <f>'ABC Pivot Table'!D207</f>
        <v>0</v>
      </c>
      <c r="E205">
        <f>'ABC Pivot Table'!E207</f>
        <v>0</v>
      </c>
    </row>
    <row r="206" spans="1:5" x14ac:dyDescent="0.25">
      <c r="A206">
        <f>'ABC Pivot Table'!A208</f>
        <v>0</v>
      </c>
      <c r="B206">
        <f>'ABC Pivot Table'!B208</f>
        <v>0</v>
      </c>
      <c r="C206" s="9">
        <f>'ABC Pivot Table'!C208</f>
        <v>0</v>
      </c>
      <c r="D206" s="9">
        <f>'ABC Pivot Table'!D208</f>
        <v>0</v>
      </c>
      <c r="E206">
        <f>'ABC Pivot Table'!E208</f>
        <v>0</v>
      </c>
    </row>
    <row r="207" spans="1:5" x14ac:dyDescent="0.25">
      <c r="A207">
        <f>'ABC Pivot Table'!A209</f>
        <v>0</v>
      </c>
      <c r="B207">
        <f>'ABC Pivot Table'!B209</f>
        <v>0</v>
      </c>
      <c r="C207" s="9">
        <f>'ABC Pivot Table'!C209</f>
        <v>0</v>
      </c>
      <c r="D207" s="9">
        <f>'ABC Pivot Table'!D209</f>
        <v>0</v>
      </c>
      <c r="E207">
        <f>'ABC Pivot Table'!E209</f>
        <v>0</v>
      </c>
    </row>
    <row r="208" spans="1:5" x14ac:dyDescent="0.25">
      <c r="A208">
        <f>'ABC Pivot Table'!A210</f>
        <v>0</v>
      </c>
      <c r="B208">
        <f>'ABC Pivot Table'!B210</f>
        <v>0</v>
      </c>
      <c r="C208" s="9">
        <f>'ABC Pivot Table'!C210</f>
        <v>0</v>
      </c>
      <c r="D208" s="9">
        <f>'ABC Pivot Table'!D210</f>
        <v>0</v>
      </c>
      <c r="E208">
        <f>'ABC Pivot Table'!E210</f>
        <v>0</v>
      </c>
    </row>
    <row r="209" spans="1:5" x14ac:dyDescent="0.25">
      <c r="A209">
        <f>'ABC Pivot Table'!A211</f>
        <v>0</v>
      </c>
      <c r="B209">
        <f>'ABC Pivot Table'!B211</f>
        <v>0</v>
      </c>
      <c r="C209" s="9">
        <f>'ABC Pivot Table'!C211</f>
        <v>0</v>
      </c>
      <c r="D209" s="9">
        <f>'ABC Pivot Table'!D211</f>
        <v>0</v>
      </c>
      <c r="E209">
        <f>'ABC Pivot Table'!E211</f>
        <v>0</v>
      </c>
    </row>
    <row r="210" spans="1:5" x14ac:dyDescent="0.25">
      <c r="A210">
        <f>'ABC Pivot Table'!A212</f>
        <v>0</v>
      </c>
      <c r="B210">
        <f>'ABC Pivot Table'!B212</f>
        <v>0</v>
      </c>
      <c r="C210" s="9">
        <f>'ABC Pivot Table'!C212</f>
        <v>0</v>
      </c>
      <c r="D210" s="9">
        <f>'ABC Pivot Table'!D212</f>
        <v>0</v>
      </c>
      <c r="E210">
        <f>'ABC Pivot Table'!E212</f>
        <v>0</v>
      </c>
    </row>
    <row r="211" spans="1:5" x14ac:dyDescent="0.25">
      <c r="A211">
        <f>'ABC Pivot Table'!A213</f>
        <v>0</v>
      </c>
      <c r="B211">
        <f>'ABC Pivot Table'!B213</f>
        <v>0</v>
      </c>
      <c r="C211" s="9">
        <f>'ABC Pivot Table'!C213</f>
        <v>0</v>
      </c>
      <c r="D211" s="9">
        <f>'ABC Pivot Table'!D213</f>
        <v>0</v>
      </c>
      <c r="E211">
        <f>'ABC Pivot Table'!E213</f>
        <v>0</v>
      </c>
    </row>
    <row r="212" spans="1:5" x14ac:dyDescent="0.25">
      <c r="A212">
        <f>'ABC Pivot Table'!A214</f>
        <v>0</v>
      </c>
      <c r="B212">
        <f>'ABC Pivot Table'!B214</f>
        <v>0</v>
      </c>
      <c r="C212" s="9">
        <f>'ABC Pivot Table'!C214</f>
        <v>0</v>
      </c>
      <c r="D212" s="9">
        <f>'ABC Pivot Table'!D214</f>
        <v>0</v>
      </c>
      <c r="E212">
        <f>'ABC Pivot Table'!E214</f>
        <v>0</v>
      </c>
    </row>
    <row r="213" spans="1:5" x14ac:dyDescent="0.25">
      <c r="A213">
        <f>'ABC Pivot Table'!A215</f>
        <v>0</v>
      </c>
      <c r="B213">
        <f>'ABC Pivot Table'!B215</f>
        <v>0</v>
      </c>
      <c r="C213" s="9">
        <f>'ABC Pivot Table'!C215</f>
        <v>0</v>
      </c>
      <c r="D213" s="9">
        <f>'ABC Pivot Table'!D215</f>
        <v>0</v>
      </c>
      <c r="E213">
        <f>'ABC Pivot Table'!E215</f>
        <v>0</v>
      </c>
    </row>
    <row r="214" spans="1:5" x14ac:dyDescent="0.25">
      <c r="A214">
        <f>'ABC Pivot Table'!A216</f>
        <v>0</v>
      </c>
      <c r="B214">
        <f>'ABC Pivot Table'!B216</f>
        <v>0</v>
      </c>
      <c r="C214" s="9">
        <f>'ABC Pivot Table'!C216</f>
        <v>0</v>
      </c>
      <c r="D214" s="9">
        <f>'ABC Pivot Table'!D216</f>
        <v>0</v>
      </c>
      <c r="E214">
        <f>'ABC Pivot Table'!E216</f>
        <v>0</v>
      </c>
    </row>
    <row r="215" spans="1:5" x14ac:dyDescent="0.25">
      <c r="A215">
        <f>'ABC Pivot Table'!A217</f>
        <v>0</v>
      </c>
      <c r="B215">
        <f>'ABC Pivot Table'!B217</f>
        <v>0</v>
      </c>
      <c r="C215" s="9">
        <f>'ABC Pivot Table'!C217</f>
        <v>0</v>
      </c>
      <c r="D215" s="9">
        <f>'ABC Pivot Table'!D217</f>
        <v>0</v>
      </c>
      <c r="E215">
        <f>'ABC Pivot Table'!E217</f>
        <v>0</v>
      </c>
    </row>
    <row r="216" spans="1:5" x14ac:dyDescent="0.25">
      <c r="A216">
        <f>'ABC Pivot Table'!A218</f>
        <v>0</v>
      </c>
      <c r="B216">
        <f>'ABC Pivot Table'!B218</f>
        <v>0</v>
      </c>
      <c r="C216" s="9">
        <f>'ABC Pivot Table'!C218</f>
        <v>0</v>
      </c>
      <c r="D216" s="9">
        <f>'ABC Pivot Table'!D218</f>
        <v>0</v>
      </c>
      <c r="E216">
        <f>'ABC Pivot Table'!E218</f>
        <v>0</v>
      </c>
    </row>
    <row r="217" spans="1:5" x14ac:dyDescent="0.25">
      <c r="A217">
        <f>'ABC Pivot Table'!A219</f>
        <v>0</v>
      </c>
      <c r="B217">
        <f>'ABC Pivot Table'!B219</f>
        <v>0</v>
      </c>
      <c r="C217" s="9">
        <f>'ABC Pivot Table'!C219</f>
        <v>0</v>
      </c>
      <c r="D217" s="9">
        <f>'ABC Pivot Table'!D219</f>
        <v>0</v>
      </c>
      <c r="E217">
        <f>'ABC Pivot Table'!E219</f>
        <v>0</v>
      </c>
    </row>
    <row r="218" spans="1:5" x14ac:dyDescent="0.25">
      <c r="A218">
        <f>'ABC Pivot Table'!A220</f>
        <v>0</v>
      </c>
      <c r="B218">
        <f>'ABC Pivot Table'!B220</f>
        <v>0</v>
      </c>
      <c r="C218" s="9">
        <f>'ABC Pivot Table'!C220</f>
        <v>0</v>
      </c>
      <c r="D218" s="9">
        <f>'ABC Pivot Table'!D220</f>
        <v>0</v>
      </c>
      <c r="E218">
        <f>'ABC Pivot Table'!E220</f>
        <v>0</v>
      </c>
    </row>
    <row r="219" spans="1:5" x14ac:dyDescent="0.25">
      <c r="A219">
        <f>'ABC Pivot Table'!A221</f>
        <v>0</v>
      </c>
      <c r="B219">
        <f>'ABC Pivot Table'!B221</f>
        <v>0</v>
      </c>
      <c r="C219" s="9">
        <f>'ABC Pivot Table'!C221</f>
        <v>0</v>
      </c>
      <c r="D219" s="9">
        <f>'ABC Pivot Table'!D221</f>
        <v>0</v>
      </c>
      <c r="E219">
        <f>'ABC Pivot Table'!E221</f>
        <v>0</v>
      </c>
    </row>
    <row r="220" spans="1:5" x14ac:dyDescent="0.25">
      <c r="A220">
        <f>'ABC Pivot Table'!A222</f>
        <v>0</v>
      </c>
      <c r="B220">
        <f>'ABC Pivot Table'!B222</f>
        <v>0</v>
      </c>
      <c r="C220" s="9">
        <f>'ABC Pivot Table'!C222</f>
        <v>0</v>
      </c>
      <c r="D220" s="9">
        <f>'ABC Pivot Table'!D222</f>
        <v>0</v>
      </c>
      <c r="E220">
        <f>'ABC Pivot Table'!E222</f>
        <v>0</v>
      </c>
    </row>
    <row r="221" spans="1:5" x14ac:dyDescent="0.25">
      <c r="A221">
        <f>'ABC Pivot Table'!A223</f>
        <v>0</v>
      </c>
      <c r="B221">
        <f>'ABC Pivot Table'!B223</f>
        <v>0</v>
      </c>
      <c r="C221" s="9">
        <f>'ABC Pivot Table'!C223</f>
        <v>0</v>
      </c>
      <c r="D221" s="9">
        <f>'ABC Pivot Table'!D223</f>
        <v>0</v>
      </c>
      <c r="E221">
        <f>'ABC Pivot Table'!E223</f>
        <v>0</v>
      </c>
    </row>
    <row r="222" spans="1:5" x14ac:dyDescent="0.25">
      <c r="A222">
        <f>'ABC Pivot Table'!A224</f>
        <v>0</v>
      </c>
      <c r="B222">
        <f>'ABC Pivot Table'!B224</f>
        <v>0</v>
      </c>
      <c r="C222" s="9">
        <f>'ABC Pivot Table'!C224</f>
        <v>0</v>
      </c>
      <c r="D222" s="9">
        <f>'ABC Pivot Table'!D224</f>
        <v>0</v>
      </c>
      <c r="E222">
        <f>'ABC Pivot Table'!E224</f>
        <v>0</v>
      </c>
    </row>
    <row r="223" spans="1:5" x14ac:dyDescent="0.25">
      <c r="A223">
        <f>'ABC Pivot Table'!A225</f>
        <v>0</v>
      </c>
      <c r="B223">
        <f>'ABC Pivot Table'!B225</f>
        <v>0</v>
      </c>
      <c r="C223" s="9">
        <f>'ABC Pivot Table'!C225</f>
        <v>0</v>
      </c>
      <c r="D223" s="9">
        <f>'ABC Pivot Table'!D225</f>
        <v>0</v>
      </c>
      <c r="E223">
        <f>'ABC Pivot Table'!E225</f>
        <v>0</v>
      </c>
    </row>
    <row r="224" spans="1:5" x14ac:dyDescent="0.25">
      <c r="A224">
        <f>'ABC Pivot Table'!A226</f>
        <v>0</v>
      </c>
      <c r="B224">
        <f>'ABC Pivot Table'!B226</f>
        <v>0</v>
      </c>
      <c r="C224" s="9">
        <f>'ABC Pivot Table'!C226</f>
        <v>0</v>
      </c>
      <c r="D224" s="9">
        <f>'ABC Pivot Table'!D226</f>
        <v>0</v>
      </c>
      <c r="E224">
        <f>'ABC Pivot Table'!E226</f>
        <v>0</v>
      </c>
    </row>
    <row r="225" spans="1:5" x14ac:dyDescent="0.25">
      <c r="A225">
        <f>'ABC Pivot Table'!A227</f>
        <v>0</v>
      </c>
      <c r="B225">
        <f>'ABC Pivot Table'!B227</f>
        <v>0</v>
      </c>
      <c r="C225" s="9">
        <f>'ABC Pivot Table'!C227</f>
        <v>0</v>
      </c>
      <c r="D225" s="9">
        <f>'ABC Pivot Table'!D227</f>
        <v>0</v>
      </c>
      <c r="E225">
        <f>'ABC Pivot Table'!E227</f>
        <v>0</v>
      </c>
    </row>
    <row r="226" spans="1:5" x14ac:dyDescent="0.25">
      <c r="A226">
        <f>'ABC Pivot Table'!A228</f>
        <v>0</v>
      </c>
      <c r="B226">
        <f>'ABC Pivot Table'!B228</f>
        <v>0</v>
      </c>
      <c r="C226" s="9">
        <f>'ABC Pivot Table'!C228</f>
        <v>0</v>
      </c>
      <c r="D226" s="9">
        <f>'ABC Pivot Table'!D228</f>
        <v>0</v>
      </c>
      <c r="E226">
        <f>'ABC Pivot Table'!E228</f>
        <v>0</v>
      </c>
    </row>
    <row r="227" spans="1:5" x14ac:dyDescent="0.25">
      <c r="A227">
        <f>'ABC Pivot Table'!A229</f>
        <v>0</v>
      </c>
      <c r="B227">
        <f>'ABC Pivot Table'!B229</f>
        <v>0</v>
      </c>
      <c r="C227" s="9">
        <f>'ABC Pivot Table'!C229</f>
        <v>0</v>
      </c>
      <c r="D227" s="9">
        <f>'ABC Pivot Table'!D229</f>
        <v>0</v>
      </c>
      <c r="E227">
        <f>'ABC Pivot Table'!E229</f>
        <v>0</v>
      </c>
    </row>
    <row r="228" spans="1:5" x14ac:dyDescent="0.25">
      <c r="A228">
        <f>'ABC Pivot Table'!A230</f>
        <v>0</v>
      </c>
      <c r="B228">
        <f>'ABC Pivot Table'!B230</f>
        <v>0</v>
      </c>
      <c r="C228" s="9">
        <f>'ABC Pivot Table'!C230</f>
        <v>0</v>
      </c>
      <c r="D228" s="9">
        <f>'ABC Pivot Table'!D230</f>
        <v>0</v>
      </c>
      <c r="E228">
        <f>'ABC Pivot Table'!E230</f>
        <v>0</v>
      </c>
    </row>
    <row r="229" spans="1:5" x14ac:dyDescent="0.25">
      <c r="A229">
        <f>'ABC Pivot Table'!A231</f>
        <v>0</v>
      </c>
      <c r="B229">
        <f>'ABC Pivot Table'!B231</f>
        <v>0</v>
      </c>
      <c r="C229" s="9">
        <f>'ABC Pivot Table'!C231</f>
        <v>0</v>
      </c>
      <c r="D229" s="9">
        <f>'ABC Pivot Table'!D231</f>
        <v>0</v>
      </c>
      <c r="E229">
        <f>'ABC Pivot Table'!E231</f>
        <v>0</v>
      </c>
    </row>
    <row r="230" spans="1:5" x14ac:dyDescent="0.25">
      <c r="A230">
        <f>'ABC Pivot Table'!A232</f>
        <v>0</v>
      </c>
      <c r="B230">
        <f>'ABC Pivot Table'!B232</f>
        <v>0</v>
      </c>
      <c r="C230" s="9">
        <f>'ABC Pivot Table'!C232</f>
        <v>0</v>
      </c>
      <c r="D230" s="9">
        <f>'ABC Pivot Table'!D232</f>
        <v>0</v>
      </c>
      <c r="E230">
        <f>'ABC Pivot Table'!E232</f>
        <v>0</v>
      </c>
    </row>
    <row r="231" spans="1:5" x14ac:dyDescent="0.25">
      <c r="A231">
        <f>'ABC Pivot Table'!A233</f>
        <v>0</v>
      </c>
      <c r="B231">
        <f>'ABC Pivot Table'!B233</f>
        <v>0</v>
      </c>
      <c r="C231" s="9">
        <f>'ABC Pivot Table'!C233</f>
        <v>0</v>
      </c>
      <c r="D231" s="9">
        <f>'ABC Pivot Table'!D233</f>
        <v>0</v>
      </c>
      <c r="E231">
        <f>'ABC Pivot Table'!E233</f>
        <v>0</v>
      </c>
    </row>
    <row r="232" spans="1:5" x14ac:dyDescent="0.25">
      <c r="A232">
        <f>'ABC Pivot Table'!A234</f>
        <v>0</v>
      </c>
      <c r="B232">
        <f>'ABC Pivot Table'!B234</f>
        <v>0</v>
      </c>
      <c r="C232" s="9">
        <f>'ABC Pivot Table'!C234</f>
        <v>0</v>
      </c>
      <c r="D232" s="9">
        <f>'ABC Pivot Table'!D234</f>
        <v>0</v>
      </c>
      <c r="E232">
        <f>'ABC Pivot Table'!E234</f>
        <v>0</v>
      </c>
    </row>
    <row r="233" spans="1:5" x14ac:dyDescent="0.25">
      <c r="A233">
        <f>'ABC Pivot Table'!A235</f>
        <v>0</v>
      </c>
      <c r="B233">
        <f>'ABC Pivot Table'!B235</f>
        <v>0</v>
      </c>
      <c r="C233" s="9">
        <f>'ABC Pivot Table'!C235</f>
        <v>0</v>
      </c>
      <c r="D233" s="9">
        <f>'ABC Pivot Table'!D235</f>
        <v>0</v>
      </c>
      <c r="E233">
        <f>'ABC Pivot Table'!E235</f>
        <v>0</v>
      </c>
    </row>
    <row r="234" spans="1:5" x14ac:dyDescent="0.25">
      <c r="A234">
        <f>'ABC Pivot Table'!A236</f>
        <v>0</v>
      </c>
      <c r="B234">
        <f>'ABC Pivot Table'!B236</f>
        <v>0</v>
      </c>
      <c r="C234" s="9">
        <f>'ABC Pivot Table'!C236</f>
        <v>0</v>
      </c>
      <c r="D234" s="9">
        <f>'ABC Pivot Table'!D236</f>
        <v>0</v>
      </c>
      <c r="E234">
        <f>'ABC Pivot Table'!E236</f>
        <v>0</v>
      </c>
    </row>
    <row r="235" spans="1:5" x14ac:dyDescent="0.25">
      <c r="A235">
        <f>'ABC Pivot Table'!A237</f>
        <v>0</v>
      </c>
      <c r="B235">
        <f>'ABC Pivot Table'!B237</f>
        <v>0</v>
      </c>
      <c r="C235" s="9">
        <f>'ABC Pivot Table'!C237</f>
        <v>0</v>
      </c>
      <c r="D235" s="9">
        <f>'ABC Pivot Table'!D237</f>
        <v>0</v>
      </c>
      <c r="E235">
        <f>'ABC Pivot Table'!E237</f>
        <v>0</v>
      </c>
    </row>
    <row r="236" spans="1:5" x14ac:dyDescent="0.25">
      <c r="A236">
        <f>'ABC Pivot Table'!A238</f>
        <v>0</v>
      </c>
      <c r="B236">
        <f>'ABC Pivot Table'!B238</f>
        <v>0</v>
      </c>
      <c r="C236" s="9">
        <f>'ABC Pivot Table'!C238</f>
        <v>0</v>
      </c>
      <c r="D236" s="9">
        <f>'ABC Pivot Table'!D238</f>
        <v>0</v>
      </c>
      <c r="E236">
        <f>'ABC Pivot Table'!E238</f>
        <v>0</v>
      </c>
    </row>
    <row r="237" spans="1:5" x14ac:dyDescent="0.25">
      <c r="A237">
        <f>'ABC Pivot Table'!A239</f>
        <v>0</v>
      </c>
      <c r="B237">
        <f>'ABC Pivot Table'!B239</f>
        <v>0</v>
      </c>
      <c r="C237" s="9">
        <f>'ABC Pivot Table'!C239</f>
        <v>0</v>
      </c>
      <c r="D237" s="9">
        <f>'ABC Pivot Table'!D239</f>
        <v>0</v>
      </c>
      <c r="E237">
        <f>'ABC Pivot Table'!E239</f>
        <v>0</v>
      </c>
    </row>
    <row r="238" spans="1:5" x14ac:dyDescent="0.25">
      <c r="A238">
        <f>'ABC Pivot Table'!A240</f>
        <v>0</v>
      </c>
      <c r="B238">
        <f>'ABC Pivot Table'!B240</f>
        <v>0</v>
      </c>
      <c r="C238" s="9">
        <f>'ABC Pivot Table'!C240</f>
        <v>0</v>
      </c>
      <c r="D238" s="9">
        <f>'ABC Pivot Table'!D240</f>
        <v>0</v>
      </c>
      <c r="E238">
        <f>'ABC Pivot Table'!E240</f>
        <v>0</v>
      </c>
    </row>
    <row r="239" spans="1:5" x14ac:dyDescent="0.25">
      <c r="A239">
        <f>'ABC Pivot Table'!A241</f>
        <v>0</v>
      </c>
      <c r="B239">
        <f>'ABC Pivot Table'!B241</f>
        <v>0</v>
      </c>
      <c r="C239" s="9">
        <f>'ABC Pivot Table'!C241</f>
        <v>0</v>
      </c>
      <c r="D239" s="9">
        <f>'ABC Pivot Table'!D241</f>
        <v>0</v>
      </c>
      <c r="E239">
        <f>'ABC Pivot Table'!E241</f>
        <v>0</v>
      </c>
    </row>
    <row r="240" spans="1:5" x14ac:dyDescent="0.25">
      <c r="A240">
        <f>'ABC Pivot Table'!A242</f>
        <v>0</v>
      </c>
      <c r="B240">
        <f>'ABC Pivot Table'!B242</f>
        <v>0</v>
      </c>
      <c r="C240" s="9">
        <f>'ABC Pivot Table'!C242</f>
        <v>0</v>
      </c>
      <c r="D240" s="9">
        <f>'ABC Pivot Table'!D242</f>
        <v>0</v>
      </c>
      <c r="E240">
        <f>'ABC Pivot Table'!E242</f>
        <v>0</v>
      </c>
    </row>
    <row r="241" spans="1:5" x14ac:dyDescent="0.25">
      <c r="A241">
        <f>'ABC Pivot Table'!A243</f>
        <v>0</v>
      </c>
      <c r="B241">
        <f>'ABC Pivot Table'!B243</f>
        <v>0</v>
      </c>
      <c r="C241" s="9">
        <f>'ABC Pivot Table'!C243</f>
        <v>0</v>
      </c>
      <c r="D241" s="9">
        <f>'ABC Pivot Table'!D243</f>
        <v>0</v>
      </c>
      <c r="E241">
        <f>'ABC Pivot Table'!E243</f>
        <v>0</v>
      </c>
    </row>
    <row r="242" spans="1:5" x14ac:dyDescent="0.25">
      <c r="A242">
        <f>'ABC Pivot Table'!A244</f>
        <v>0</v>
      </c>
      <c r="B242">
        <f>'ABC Pivot Table'!B244</f>
        <v>0</v>
      </c>
      <c r="C242" s="9">
        <f>'ABC Pivot Table'!C244</f>
        <v>0</v>
      </c>
      <c r="D242" s="9">
        <f>'ABC Pivot Table'!D244</f>
        <v>0</v>
      </c>
      <c r="E242">
        <f>'ABC Pivot Table'!E244</f>
        <v>0</v>
      </c>
    </row>
    <row r="243" spans="1:5" x14ac:dyDescent="0.25">
      <c r="A243">
        <f>'ABC Pivot Table'!A245</f>
        <v>0</v>
      </c>
      <c r="B243">
        <f>'ABC Pivot Table'!B245</f>
        <v>0</v>
      </c>
      <c r="C243" s="9">
        <f>'ABC Pivot Table'!C245</f>
        <v>0</v>
      </c>
      <c r="D243" s="9">
        <f>'ABC Pivot Table'!D245</f>
        <v>0</v>
      </c>
      <c r="E243">
        <f>'ABC Pivot Table'!E245</f>
        <v>0</v>
      </c>
    </row>
    <row r="244" spans="1:5" x14ac:dyDescent="0.25">
      <c r="A244">
        <f>'ABC Pivot Table'!A246</f>
        <v>0</v>
      </c>
      <c r="B244">
        <f>'ABC Pivot Table'!B246</f>
        <v>0</v>
      </c>
      <c r="C244" s="9">
        <f>'ABC Pivot Table'!C246</f>
        <v>0</v>
      </c>
      <c r="D244" s="9">
        <f>'ABC Pivot Table'!D246</f>
        <v>0</v>
      </c>
      <c r="E244">
        <f>'ABC Pivot Table'!E246</f>
        <v>0</v>
      </c>
    </row>
    <row r="245" spans="1:5" x14ac:dyDescent="0.25">
      <c r="A245">
        <f>'ABC Pivot Table'!A247</f>
        <v>0</v>
      </c>
      <c r="B245">
        <f>'ABC Pivot Table'!B247</f>
        <v>0</v>
      </c>
      <c r="C245" s="9">
        <f>'ABC Pivot Table'!C247</f>
        <v>0</v>
      </c>
      <c r="D245" s="9">
        <f>'ABC Pivot Table'!D247</f>
        <v>0</v>
      </c>
      <c r="E245">
        <f>'ABC Pivot Table'!E247</f>
        <v>0</v>
      </c>
    </row>
    <row r="246" spans="1:5" x14ac:dyDescent="0.25">
      <c r="A246">
        <f>'ABC Pivot Table'!A248</f>
        <v>0</v>
      </c>
      <c r="B246">
        <f>'ABC Pivot Table'!B248</f>
        <v>0</v>
      </c>
      <c r="C246" s="9">
        <f>'ABC Pivot Table'!C248</f>
        <v>0</v>
      </c>
      <c r="D246" s="9">
        <f>'ABC Pivot Table'!D248</f>
        <v>0</v>
      </c>
      <c r="E246">
        <f>'ABC Pivot Table'!E248</f>
        <v>0</v>
      </c>
    </row>
    <row r="247" spans="1:5" x14ac:dyDescent="0.25">
      <c r="A247">
        <f>'ABC Pivot Table'!A249</f>
        <v>0</v>
      </c>
      <c r="B247">
        <f>'ABC Pivot Table'!B249</f>
        <v>0</v>
      </c>
      <c r="C247" s="9">
        <f>'ABC Pivot Table'!C249</f>
        <v>0</v>
      </c>
      <c r="D247" s="9">
        <f>'ABC Pivot Table'!D249</f>
        <v>0</v>
      </c>
      <c r="E247">
        <f>'ABC Pivot Table'!E249</f>
        <v>0</v>
      </c>
    </row>
    <row r="248" spans="1:5" x14ac:dyDescent="0.25">
      <c r="A248">
        <f>'ABC Pivot Table'!A250</f>
        <v>0</v>
      </c>
      <c r="B248">
        <f>'ABC Pivot Table'!B250</f>
        <v>0</v>
      </c>
      <c r="C248" s="9">
        <f>'ABC Pivot Table'!C250</f>
        <v>0</v>
      </c>
      <c r="D248" s="9">
        <f>'ABC Pivot Table'!D250</f>
        <v>0</v>
      </c>
      <c r="E248">
        <f>'ABC Pivot Table'!E250</f>
        <v>0</v>
      </c>
    </row>
    <row r="249" spans="1:5" x14ac:dyDescent="0.25">
      <c r="A249">
        <f>'ABC Pivot Table'!A251</f>
        <v>0</v>
      </c>
      <c r="B249">
        <f>'ABC Pivot Table'!B251</f>
        <v>0</v>
      </c>
      <c r="C249" s="9">
        <f>'ABC Pivot Table'!C251</f>
        <v>0</v>
      </c>
      <c r="D249" s="9">
        <f>'ABC Pivot Table'!D251</f>
        <v>0</v>
      </c>
      <c r="E249">
        <f>'ABC Pivot Table'!E251</f>
        <v>0</v>
      </c>
    </row>
    <row r="250" spans="1:5" x14ac:dyDescent="0.25">
      <c r="A250">
        <f>'ABC Pivot Table'!A252</f>
        <v>0</v>
      </c>
      <c r="B250">
        <f>'ABC Pivot Table'!B252</f>
        <v>0</v>
      </c>
      <c r="C250" s="9">
        <f>'ABC Pivot Table'!C252</f>
        <v>0</v>
      </c>
      <c r="D250" s="9">
        <f>'ABC Pivot Table'!D252</f>
        <v>0</v>
      </c>
      <c r="E250">
        <f>'ABC Pivot Table'!E252</f>
        <v>0</v>
      </c>
    </row>
    <row r="251" spans="1:5" x14ac:dyDescent="0.25">
      <c r="A251">
        <f>'ABC Pivot Table'!A253</f>
        <v>0</v>
      </c>
      <c r="B251">
        <f>'ABC Pivot Table'!B253</f>
        <v>0</v>
      </c>
      <c r="C251" s="9">
        <f>'ABC Pivot Table'!C253</f>
        <v>0</v>
      </c>
      <c r="D251" s="9">
        <f>'ABC Pivot Table'!D253</f>
        <v>0</v>
      </c>
      <c r="E251">
        <f>'ABC Pivot Table'!E253</f>
        <v>0</v>
      </c>
    </row>
    <row r="252" spans="1:5" x14ac:dyDescent="0.25">
      <c r="A252">
        <f>'ABC Pivot Table'!A254</f>
        <v>0</v>
      </c>
      <c r="B252">
        <f>'ABC Pivot Table'!B254</f>
        <v>0</v>
      </c>
      <c r="C252" s="9">
        <f>'ABC Pivot Table'!C254</f>
        <v>0</v>
      </c>
      <c r="D252" s="9">
        <f>'ABC Pivot Table'!D254</f>
        <v>0</v>
      </c>
      <c r="E252">
        <f>'ABC Pivot Table'!E254</f>
        <v>0</v>
      </c>
    </row>
    <row r="253" spans="1:5" x14ac:dyDescent="0.25">
      <c r="A253">
        <f>'ABC Pivot Table'!A255</f>
        <v>0</v>
      </c>
      <c r="B253">
        <f>'ABC Pivot Table'!B255</f>
        <v>0</v>
      </c>
      <c r="C253" s="9">
        <f>'ABC Pivot Table'!C255</f>
        <v>0</v>
      </c>
      <c r="D253" s="9">
        <f>'ABC Pivot Table'!D255</f>
        <v>0</v>
      </c>
      <c r="E253">
        <f>'ABC Pivot Table'!E255</f>
        <v>0</v>
      </c>
    </row>
    <row r="254" spans="1:5" x14ac:dyDescent="0.25">
      <c r="A254">
        <f>'ABC Pivot Table'!A256</f>
        <v>0</v>
      </c>
      <c r="B254">
        <f>'ABC Pivot Table'!B256</f>
        <v>0</v>
      </c>
      <c r="C254" s="9">
        <f>'ABC Pivot Table'!C256</f>
        <v>0</v>
      </c>
      <c r="D254" s="9">
        <f>'ABC Pivot Table'!D256</f>
        <v>0</v>
      </c>
      <c r="E254">
        <f>'ABC Pivot Table'!E256</f>
        <v>0</v>
      </c>
    </row>
    <row r="255" spans="1:5" x14ac:dyDescent="0.25">
      <c r="A255">
        <f>'ABC Pivot Table'!A257</f>
        <v>0</v>
      </c>
      <c r="B255">
        <f>'ABC Pivot Table'!B257</f>
        <v>0</v>
      </c>
      <c r="C255" s="9">
        <f>'ABC Pivot Table'!C257</f>
        <v>0</v>
      </c>
      <c r="D255" s="9">
        <f>'ABC Pivot Table'!D257</f>
        <v>0</v>
      </c>
      <c r="E255">
        <f>'ABC Pivot Table'!E257</f>
        <v>0</v>
      </c>
    </row>
    <row r="256" spans="1:5" x14ac:dyDescent="0.25">
      <c r="A256">
        <f>'ABC Pivot Table'!A258</f>
        <v>0</v>
      </c>
      <c r="B256">
        <f>'ABC Pivot Table'!B258</f>
        <v>0</v>
      </c>
      <c r="C256" s="9">
        <f>'ABC Pivot Table'!C258</f>
        <v>0</v>
      </c>
      <c r="D256" s="9">
        <f>'ABC Pivot Table'!D258</f>
        <v>0</v>
      </c>
      <c r="E256">
        <f>'ABC Pivot Table'!E258</f>
        <v>0</v>
      </c>
    </row>
    <row r="257" spans="1:5" x14ac:dyDescent="0.25">
      <c r="A257">
        <f>'ABC Pivot Table'!A259</f>
        <v>0</v>
      </c>
      <c r="B257">
        <f>'ABC Pivot Table'!B259</f>
        <v>0</v>
      </c>
      <c r="C257" s="9">
        <f>'ABC Pivot Table'!C259</f>
        <v>0</v>
      </c>
      <c r="D257" s="9">
        <f>'ABC Pivot Table'!D259</f>
        <v>0</v>
      </c>
      <c r="E257">
        <f>'ABC Pivot Table'!E259</f>
        <v>0</v>
      </c>
    </row>
    <row r="258" spans="1:5" x14ac:dyDescent="0.25">
      <c r="A258">
        <f>'ABC Pivot Table'!A260</f>
        <v>0</v>
      </c>
      <c r="B258">
        <f>'ABC Pivot Table'!B260</f>
        <v>0</v>
      </c>
      <c r="C258" s="9">
        <f>'ABC Pivot Table'!C260</f>
        <v>0</v>
      </c>
      <c r="D258" s="9">
        <f>'ABC Pivot Table'!D260</f>
        <v>0</v>
      </c>
      <c r="E258">
        <f>'ABC Pivot Table'!E260</f>
        <v>0</v>
      </c>
    </row>
    <row r="259" spans="1:5" x14ac:dyDescent="0.25">
      <c r="A259">
        <f>'ABC Pivot Table'!A261</f>
        <v>0</v>
      </c>
      <c r="B259">
        <f>'ABC Pivot Table'!B261</f>
        <v>0</v>
      </c>
      <c r="C259" s="9">
        <f>'ABC Pivot Table'!C261</f>
        <v>0</v>
      </c>
      <c r="D259" s="9">
        <f>'ABC Pivot Table'!D261</f>
        <v>0</v>
      </c>
      <c r="E259">
        <f>'ABC Pivot Table'!E261</f>
        <v>0</v>
      </c>
    </row>
    <row r="260" spans="1:5" x14ac:dyDescent="0.25">
      <c r="A260">
        <f>'ABC Pivot Table'!A262</f>
        <v>0</v>
      </c>
      <c r="B260">
        <f>'ABC Pivot Table'!B262</f>
        <v>0</v>
      </c>
      <c r="C260" s="9">
        <f>'ABC Pivot Table'!C262</f>
        <v>0</v>
      </c>
      <c r="D260" s="9">
        <f>'ABC Pivot Table'!D262</f>
        <v>0</v>
      </c>
      <c r="E260">
        <f>'ABC Pivot Table'!E262</f>
        <v>0</v>
      </c>
    </row>
    <row r="261" spans="1:5" x14ac:dyDescent="0.25">
      <c r="A261">
        <f>'ABC Pivot Table'!A263</f>
        <v>0</v>
      </c>
      <c r="B261">
        <f>'ABC Pivot Table'!B263</f>
        <v>0</v>
      </c>
      <c r="C261" s="9">
        <f>'ABC Pivot Table'!C263</f>
        <v>0</v>
      </c>
      <c r="D261" s="9">
        <f>'ABC Pivot Table'!D263</f>
        <v>0</v>
      </c>
      <c r="E261">
        <f>'ABC Pivot Table'!E263</f>
        <v>0</v>
      </c>
    </row>
    <row r="262" spans="1:5" x14ac:dyDescent="0.25">
      <c r="A262">
        <f>'ABC Pivot Table'!A264</f>
        <v>0</v>
      </c>
      <c r="B262">
        <f>'ABC Pivot Table'!B264</f>
        <v>0</v>
      </c>
      <c r="C262" s="9">
        <f>'ABC Pivot Table'!C264</f>
        <v>0</v>
      </c>
      <c r="D262" s="9">
        <f>'ABC Pivot Table'!D264</f>
        <v>0</v>
      </c>
      <c r="E262">
        <f>'ABC Pivot Table'!E264</f>
        <v>0</v>
      </c>
    </row>
    <row r="263" spans="1:5" x14ac:dyDescent="0.25">
      <c r="A263">
        <f>'ABC Pivot Table'!A265</f>
        <v>0</v>
      </c>
      <c r="B263">
        <f>'ABC Pivot Table'!B265</f>
        <v>0</v>
      </c>
      <c r="C263" s="9">
        <f>'ABC Pivot Table'!C265</f>
        <v>0</v>
      </c>
      <c r="D263" s="9">
        <f>'ABC Pivot Table'!D265</f>
        <v>0</v>
      </c>
      <c r="E263">
        <f>'ABC Pivot Table'!E265</f>
        <v>0</v>
      </c>
    </row>
    <row r="264" spans="1:5" x14ac:dyDescent="0.25">
      <c r="A264">
        <f>'ABC Pivot Table'!A266</f>
        <v>0</v>
      </c>
      <c r="B264">
        <f>'ABC Pivot Table'!B266</f>
        <v>0</v>
      </c>
      <c r="C264" s="9">
        <f>'ABC Pivot Table'!C266</f>
        <v>0</v>
      </c>
      <c r="D264" s="9">
        <f>'ABC Pivot Table'!D266</f>
        <v>0</v>
      </c>
      <c r="E264">
        <f>'ABC Pivot Table'!E266</f>
        <v>0</v>
      </c>
    </row>
    <row r="265" spans="1:5" x14ac:dyDescent="0.25">
      <c r="A265">
        <f>'ABC Pivot Table'!A267</f>
        <v>0</v>
      </c>
      <c r="B265">
        <f>'ABC Pivot Table'!B267</f>
        <v>0</v>
      </c>
      <c r="C265" s="9">
        <f>'ABC Pivot Table'!C267</f>
        <v>0</v>
      </c>
      <c r="D265" s="9">
        <f>'ABC Pivot Table'!D267</f>
        <v>0</v>
      </c>
      <c r="E265">
        <f>'ABC Pivot Table'!E267</f>
        <v>0</v>
      </c>
    </row>
    <row r="266" spans="1:5" x14ac:dyDescent="0.25">
      <c r="A266">
        <f>'ABC Pivot Table'!A268</f>
        <v>0</v>
      </c>
      <c r="B266">
        <f>'ABC Pivot Table'!B268</f>
        <v>0</v>
      </c>
      <c r="C266" s="9">
        <f>'ABC Pivot Table'!C268</f>
        <v>0</v>
      </c>
      <c r="D266" s="9">
        <f>'ABC Pivot Table'!D268</f>
        <v>0</v>
      </c>
      <c r="E266">
        <f>'ABC Pivot Table'!E268</f>
        <v>0</v>
      </c>
    </row>
    <row r="267" spans="1:5" x14ac:dyDescent="0.25">
      <c r="A267">
        <f>'ABC Pivot Table'!A269</f>
        <v>0</v>
      </c>
      <c r="B267">
        <f>'ABC Pivot Table'!B269</f>
        <v>0</v>
      </c>
      <c r="C267" s="9">
        <f>'ABC Pivot Table'!C269</f>
        <v>0</v>
      </c>
      <c r="D267" s="9">
        <f>'ABC Pivot Table'!D269</f>
        <v>0</v>
      </c>
      <c r="E267">
        <f>'ABC Pivot Table'!E269</f>
        <v>0</v>
      </c>
    </row>
    <row r="268" spans="1:5" x14ac:dyDescent="0.25">
      <c r="A268">
        <f>'ABC Pivot Table'!A270</f>
        <v>0</v>
      </c>
      <c r="B268">
        <f>'ABC Pivot Table'!B270</f>
        <v>0</v>
      </c>
      <c r="C268" s="9">
        <f>'ABC Pivot Table'!C270</f>
        <v>0</v>
      </c>
      <c r="D268" s="9">
        <f>'ABC Pivot Table'!D270</f>
        <v>0</v>
      </c>
      <c r="E268">
        <f>'ABC Pivot Table'!E270</f>
        <v>0</v>
      </c>
    </row>
    <row r="269" spans="1:5" x14ac:dyDescent="0.25">
      <c r="A269">
        <f>'ABC Pivot Table'!A271</f>
        <v>0</v>
      </c>
      <c r="B269">
        <f>'ABC Pivot Table'!B271</f>
        <v>0</v>
      </c>
      <c r="C269" s="9">
        <f>'ABC Pivot Table'!C271</f>
        <v>0</v>
      </c>
      <c r="D269" s="9">
        <f>'ABC Pivot Table'!D271</f>
        <v>0</v>
      </c>
      <c r="E269">
        <f>'ABC Pivot Table'!E271</f>
        <v>0</v>
      </c>
    </row>
    <row r="270" spans="1:5" x14ac:dyDescent="0.25">
      <c r="A270">
        <f>'ABC Pivot Table'!A272</f>
        <v>0</v>
      </c>
      <c r="B270">
        <f>'ABC Pivot Table'!B272</f>
        <v>0</v>
      </c>
      <c r="C270" s="9">
        <f>'ABC Pivot Table'!C272</f>
        <v>0</v>
      </c>
      <c r="D270" s="9">
        <f>'ABC Pivot Table'!D272</f>
        <v>0</v>
      </c>
      <c r="E270">
        <f>'ABC Pivot Table'!E272</f>
        <v>0</v>
      </c>
    </row>
    <row r="271" spans="1:5" x14ac:dyDescent="0.25">
      <c r="A271">
        <f>'ABC Pivot Table'!A273</f>
        <v>0</v>
      </c>
      <c r="B271">
        <f>'ABC Pivot Table'!B273</f>
        <v>0</v>
      </c>
      <c r="C271" s="9">
        <f>'ABC Pivot Table'!C273</f>
        <v>0</v>
      </c>
      <c r="D271" s="9">
        <f>'ABC Pivot Table'!D273</f>
        <v>0</v>
      </c>
      <c r="E271">
        <f>'ABC Pivot Table'!E273</f>
        <v>0</v>
      </c>
    </row>
    <row r="272" spans="1:5" x14ac:dyDescent="0.25">
      <c r="A272">
        <f>'ABC Pivot Table'!A274</f>
        <v>0</v>
      </c>
      <c r="B272">
        <f>'ABC Pivot Table'!B274</f>
        <v>0</v>
      </c>
      <c r="C272" s="9">
        <f>'ABC Pivot Table'!C274</f>
        <v>0</v>
      </c>
      <c r="D272" s="9">
        <f>'ABC Pivot Table'!D274</f>
        <v>0</v>
      </c>
      <c r="E272">
        <f>'ABC Pivot Table'!E274</f>
        <v>0</v>
      </c>
    </row>
    <row r="273" spans="1:5" x14ac:dyDescent="0.25">
      <c r="A273">
        <f>'ABC Pivot Table'!A275</f>
        <v>0</v>
      </c>
      <c r="B273">
        <f>'ABC Pivot Table'!B275</f>
        <v>0</v>
      </c>
      <c r="C273" s="9">
        <f>'ABC Pivot Table'!C275</f>
        <v>0</v>
      </c>
      <c r="D273" s="9">
        <f>'ABC Pivot Table'!D275</f>
        <v>0</v>
      </c>
      <c r="E273">
        <f>'ABC Pivot Table'!E275</f>
        <v>0</v>
      </c>
    </row>
    <row r="274" spans="1:5" x14ac:dyDescent="0.25">
      <c r="A274">
        <f>'ABC Pivot Table'!A276</f>
        <v>0</v>
      </c>
      <c r="B274">
        <f>'ABC Pivot Table'!B276</f>
        <v>0</v>
      </c>
      <c r="C274" s="9">
        <f>'ABC Pivot Table'!C276</f>
        <v>0</v>
      </c>
      <c r="D274" s="9">
        <f>'ABC Pivot Table'!D276</f>
        <v>0</v>
      </c>
      <c r="E274">
        <f>'ABC Pivot Table'!E276</f>
        <v>0</v>
      </c>
    </row>
    <row r="275" spans="1:5" x14ac:dyDescent="0.25">
      <c r="A275">
        <f>'ABC Pivot Table'!A277</f>
        <v>0</v>
      </c>
      <c r="B275">
        <f>'ABC Pivot Table'!B277</f>
        <v>0</v>
      </c>
      <c r="C275" s="9">
        <f>'ABC Pivot Table'!C277</f>
        <v>0</v>
      </c>
      <c r="D275" s="9">
        <f>'ABC Pivot Table'!D277</f>
        <v>0</v>
      </c>
      <c r="E275">
        <f>'ABC Pivot Table'!E277</f>
        <v>0</v>
      </c>
    </row>
    <row r="276" spans="1:5" x14ac:dyDescent="0.25">
      <c r="A276">
        <f>'ABC Pivot Table'!A278</f>
        <v>0</v>
      </c>
      <c r="B276">
        <f>'ABC Pivot Table'!B278</f>
        <v>0</v>
      </c>
      <c r="C276" s="9">
        <f>'ABC Pivot Table'!C278</f>
        <v>0</v>
      </c>
      <c r="D276" s="9">
        <f>'ABC Pivot Table'!D278</f>
        <v>0</v>
      </c>
      <c r="E276">
        <f>'ABC Pivot Table'!E278</f>
        <v>0</v>
      </c>
    </row>
    <row r="277" spans="1:5" x14ac:dyDescent="0.25">
      <c r="A277">
        <f>'ABC Pivot Table'!A279</f>
        <v>0</v>
      </c>
      <c r="B277">
        <f>'ABC Pivot Table'!B279</f>
        <v>0</v>
      </c>
      <c r="C277" s="9">
        <f>'ABC Pivot Table'!C279</f>
        <v>0</v>
      </c>
      <c r="D277" s="9">
        <f>'ABC Pivot Table'!D279</f>
        <v>0</v>
      </c>
      <c r="E277">
        <f>'ABC Pivot Table'!E279</f>
        <v>0</v>
      </c>
    </row>
    <row r="278" spans="1:5" x14ac:dyDescent="0.25">
      <c r="A278">
        <f>'ABC Pivot Table'!A280</f>
        <v>0</v>
      </c>
      <c r="B278">
        <f>'ABC Pivot Table'!B280</f>
        <v>0</v>
      </c>
      <c r="C278" s="9">
        <f>'ABC Pivot Table'!C280</f>
        <v>0</v>
      </c>
      <c r="D278" s="9">
        <f>'ABC Pivot Table'!D280</f>
        <v>0</v>
      </c>
      <c r="E278">
        <f>'ABC Pivot Table'!E280</f>
        <v>0</v>
      </c>
    </row>
    <row r="279" spans="1:5" x14ac:dyDescent="0.25">
      <c r="A279">
        <f>'ABC Pivot Table'!A281</f>
        <v>0</v>
      </c>
      <c r="B279">
        <f>'ABC Pivot Table'!B281</f>
        <v>0</v>
      </c>
      <c r="C279" s="9">
        <f>'ABC Pivot Table'!C281</f>
        <v>0</v>
      </c>
      <c r="D279" s="9">
        <f>'ABC Pivot Table'!D281</f>
        <v>0</v>
      </c>
      <c r="E279">
        <f>'ABC Pivot Table'!E281</f>
        <v>0</v>
      </c>
    </row>
    <row r="280" spans="1:5" x14ac:dyDescent="0.25">
      <c r="A280">
        <f>'ABC Pivot Table'!A282</f>
        <v>0</v>
      </c>
      <c r="B280">
        <f>'ABC Pivot Table'!B282</f>
        <v>0</v>
      </c>
      <c r="C280" s="9">
        <f>'ABC Pivot Table'!C282</f>
        <v>0</v>
      </c>
      <c r="D280" s="9">
        <f>'ABC Pivot Table'!D282</f>
        <v>0</v>
      </c>
      <c r="E280">
        <f>'ABC Pivot Table'!E282</f>
        <v>0</v>
      </c>
    </row>
    <row r="281" spans="1:5" x14ac:dyDescent="0.25">
      <c r="A281">
        <f>'ABC Pivot Table'!A283</f>
        <v>0</v>
      </c>
      <c r="B281">
        <f>'ABC Pivot Table'!B283</f>
        <v>0</v>
      </c>
      <c r="C281" s="9">
        <f>'ABC Pivot Table'!C283</f>
        <v>0</v>
      </c>
      <c r="D281" s="9">
        <f>'ABC Pivot Table'!D283</f>
        <v>0</v>
      </c>
      <c r="E281">
        <f>'ABC Pivot Table'!E283</f>
        <v>0</v>
      </c>
    </row>
    <row r="282" spans="1:5" x14ac:dyDescent="0.25">
      <c r="A282">
        <f>'ABC Pivot Table'!A284</f>
        <v>0</v>
      </c>
      <c r="B282">
        <f>'ABC Pivot Table'!B284</f>
        <v>0</v>
      </c>
      <c r="C282" s="9">
        <f>'ABC Pivot Table'!C284</f>
        <v>0</v>
      </c>
      <c r="D282" s="9">
        <f>'ABC Pivot Table'!D284</f>
        <v>0</v>
      </c>
      <c r="E282">
        <f>'ABC Pivot Table'!E284</f>
        <v>0</v>
      </c>
    </row>
    <row r="283" spans="1:5" x14ac:dyDescent="0.25">
      <c r="A283">
        <f>'ABC Pivot Table'!A285</f>
        <v>0</v>
      </c>
      <c r="B283">
        <f>'ABC Pivot Table'!B285</f>
        <v>0</v>
      </c>
      <c r="C283" s="9">
        <f>'ABC Pivot Table'!C285</f>
        <v>0</v>
      </c>
      <c r="D283" s="9">
        <f>'ABC Pivot Table'!D285</f>
        <v>0</v>
      </c>
      <c r="E283">
        <f>'ABC Pivot Table'!E285</f>
        <v>0</v>
      </c>
    </row>
    <row r="284" spans="1:5" x14ac:dyDescent="0.25">
      <c r="A284">
        <f>'ABC Pivot Table'!A286</f>
        <v>0</v>
      </c>
      <c r="B284">
        <f>'ABC Pivot Table'!B286</f>
        <v>0</v>
      </c>
      <c r="C284" s="9">
        <f>'ABC Pivot Table'!C286</f>
        <v>0</v>
      </c>
      <c r="D284" s="9">
        <f>'ABC Pivot Table'!D286</f>
        <v>0</v>
      </c>
      <c r="E284">
        <f>'ABC Pivot Table'!E286</f>
        <v>0</v>
      </c>
    </row>
    <row r="285" spans="1:5" x14ac:dyDescent="0.25">
      <c r="A285">
        <f>'ABC Pivot Table'!A287</f>
        <v>0</v>
      </c>
      <c r="B285">
        <f>'ABC Pivot Table'!B287</f>
        <v>0</v>
      </c>
      <c r="C285" s="9">
        <f>'ABC Pivot Table'!C287</f>
        <v>0</v>
      </c>
      <c r="D285" s="9">
        <f>'ABC Pivot Table'!D287</f>
        <v>0</v>
      </c>
      <c r="E285">
        <f>'ABC Pivot Table'!E287</f>
        <v>0</v>
      </c>
    </row>
    <row r="286" spans="1:5" x14ac:dyDescent="0.25">
      <c r="A286">
        <f>'ABC Pivot Table'!A288</f>
        <v>0</v>
      </c>
      <c r="B286">
        <f>'ABC Pivot Table'!B288</f>
        <v>0</v>
      </c>
      <c r="C286" s="9">
        <f>'ABC Pivot Table'!C288</f>
        <v>0</v>
      </c>
      <c r="D286" s="9">
        <f>'ABC Pivot Table'!D288</f>
        <v>0</v>
      </c>
      <c r="E286">
        <f>'ABC Pivot Table'!E288</f>
        <v>0</v>
      </c>
    </row>
    <row r="287" spans="1:5" x14ac:dyDescent="0.25">
      <c r="A287">
        <f>'ABC Pivot Table'!A289</f>
        <v>0</v>
      </c>
      <c r="B287">
        <f>'ABC Pivot Table'!B289</f>
        <v>0</v>
      </c>
      <c r="C287" s="9">
        <f>'ABC Pivot Table'!C289</f>
        <v>0</v>
      </c>
      <c r="D287" s="9">
        <f>'ABC Pivot Table'!D289</f>
        <v>0</v>
      </c>
      <c r="E287">
        <f>'ABC Pivot Table'!E289</f>
        <v>0</v>
      </c>
    </row>
    <row r="288" spans="1:5" x14ac:dyDescent="0.25">
      <c r="A288">
        <f>'ABC Pivot Table'!A290</f>
        <v>0</v>
      </c>
      <c r="B288">
        <f>'ABC Pivot Table'!B290</f>
        <v>0</v>
      </c>
      <c r="C288" s="9">
        <f>'ABC Pivot Table'!C290</f>
        <v>0</v>
      </c>
      <c r="D288" s="9">
        <f>'ABC Pivot Table'!D290</f>
        <v>0</v>
      </c>
      <c r="E288">
        <f>'ABC Pivot Table'!E290</f>
        <v>0</v>
      </c>
    </row>
    <row r="289" spans="1:5" x14ac:dyDescent="0.25">
      <c r="A289">
        <f>'ABC Pivot Table'!A291</f>
        <v>0</v>
      </c>
      <c r="B289">
        <f>'ABC Pivot Table'!B291</f>
        <v>0</v>
      </c>
      <c r="C289" s="9">
        <f>'ABC Pivot Table'!C291</f>
        <v>0</v>
      </c>
      <c r="D289" s="9">
        <f>'ABC Pivot Table'!D291</f>
        <v>0</v>
      </c>
      <c r="E289">
        <f>'ABC Pivot Table'!E291</f>
        <v>0</v>
      </c>
    </row>
    <row r="290" spans="1:5" x14ac:dyDescent="0.25">
      <c r="A290">
        <f>'ABC Pivot Table'!A292</f>
        <v>0</v>
      </c>
      <c r="B290">
        <f>'ABC Pivot Table'!B292</f>
        <v>0</v>
      </c>
      <c r="C290" s="9">
        <f>'ABC Pivot Table'!C292</f>
        <v>0</v>
      </c>
      <c r="D290" s="9">
        <f>'ABC Pivot Table'!D292</f>
        <v>0</v>
      </c>
      <c r="E290">
        <f>'ABC Pivot Table'!E292</f>
        <v>0</v>
      </c>
    </row>
    <row r="291" spans="1:5" x14ac:dyDescent="0.25">
      <c r="A291">
        <f>'ABC Pivot Table'!A293</f>
        <v>0</v>
      </c>
      <c r="B291">
        <f>'ABC Pivot Table'!B293</f>
        <v>0</v>
      </c>
      <c r="C291" s="9">
        <f>'ABC Pivot Table'!C293</f>
        <v>0</v>
      </c>
      <c r="D291" s="9">
        <f>'ABC Pivot Table'!D293</f>
        <v>0</v>
      </c>
      <c r="E291">
        <f>'ABC Pivot Table'!E293</f>
        <v>0</v>
      </c>
    </row>
    <row r="292" spans="1:5" x14ac:dyDescent="0.25">
      <c r="A292">
        <f>'ABC Pivot Table'!A294</f>
        <v>0</v>
      </c>
      <c r="B292">
        <f>'ABC Pivot Table'!B294</f>
        <v>0</v>
      </c>
      <c r="C292" s="9">
        <f>'ABC Pivot Table'!C294</f>
        <v>0</v>
      </c>
      <c r="D292" s="9">
        <f>'ABC Pivot Table'!D294</f>
        <v>0</v>
      </c>
      <c r="E292">
        <f>'ABC Pivot Table'!E294</f>
        <v>0</v>
      </c>
    </row>
    <row r="293" spans="1:5" x14ac:dyDescent="0.25">
      <c r="A293">
        <f>'ABC Pivot Table'!A295</f>
        <v>0</v>
      </c>
      <c r="B293">
        <f>'ABC Pivot Table'!B295</f>
        <v>0</v>
      </c>
      <c r="C293" s="9">
        <f>'ABC Pivot Table'!C295</f>
        <v>0</v>
      </c>
      <c r="D293" s="9">
        <f>'ABC Pivot Table'!D295</f>
        <v>0</v>
      </c>
      <c r="E293">
        <f>'ABC Pivot Table'!E295</f>
        <v>0</v>
      </c>
    </row>
    <row r="294" spans="1:5" x14ac:dyDescent="0.25">
      <c r="A294">
        <f>'ABC Pivot Table'!A296</f>
        <v>0</v>
      </c>
      <c r="B294">
        <f>'ABC Pivot Table'!B296</f>
        <v>0</v>
      </c>
      <c r="C294" s="9">
        <f>'ABC Pivot Table'!C296</f>
        <v>0</v>
      </c>
      <c r="D294" s="9">
        <f>'ABC Pivot Table'!D296</f>
        <v>0</v>
      </c>
      <c r="E294">
        <f>'ABC Pivot Table'!E296</f>
        <v>0</v>
      </c>
    </row>
    <row r="295" spans="1:5" x14ac:dyDescent="0.25">
      <c r="A295">
        <f>'ABC Pivot Table'!A297</f>
        <v>0</v>
      </c>
      <c r="B295">
        <f>'ABC Pivot Table'!B297</f>
        <v>0</v>
      </c>
      <c r="C295" s="9">
        <f>'ABC Pivot Table'!C297</f>
        <v>0</v>
      </c>
      <c r="D295" s="9">
        <f>'ABC Pivot Table'!D297</f>
        <v>0</v>
      </c>
      <c r="E295">
        <f>'ABC Pivot Table'!E297</f>
        <v>0</v>
      </c>
    </row>
    <row r="296" spans="1:5" x14ac:dyDescent="0.25">
      <c r="A296">
        <f>'ABC Pivot Table'!A298</f>
        <v>0</v>
      </c>
      <c r="B296">
        <f>'ABC Pivot Table'!B298</f>
        <v>0</v>
      </c>
      <c r="C296" s="9">
        <f>'ABC Pivot Table'!C298</f>
        <v>0</v>
      </c>
      <c r="D296" s="9">
        <f>'ABC Pivot Table'!D298</f>
        <v>0</v>
      </c>
      <c r="E296">
        <f>'ABC Pivot Table'!E298</f>
        <v>0</v>
      </c>
    </row>
    <row r="297" spans="1:5" x14ac:dyDescent="0.25">
      <c r="A297">
        <f>'ABC Pivot Table'!A299</f>
        <v>0</v>
      </c>
      <c r="B297">
        <f>'ABC Pivot Table'!B299</f>
        <v>0</v>
      </c>
      <c r="C297" s="9">
        <f>'ABC Pivot Table'!C299</f>
        <v>0</v>
      </c>
      <c r="D297" s="9">
        <f>'ABC Pivot Table'!D299</f>
        <v>0</v>
      </c>
      <c r="E297">
        <f>'ABC Pivot Table'!E299</f>
        <v>0</v>
      </c>
    </row>
    <row r="298" spans="1:5" x14ac:dyDescent="0.25">
      <c r="A298">
        <f>'ABC Pivot Table'!A300</f>
        <v>0</v>
      </c>
      <c r="B298">
        <f>'ABC Pivot Table'!B300</f>
        <v>0</v>
      </c>
      <c r="C298" s="9">
        <f>'ABC Pivot Table'!C300</f>
        <v>0</v>
      </c>
      <c r="D298" s="9">
        <f>'ABC Pivot Table'!D300</f>
        <v>0</v>
      </c>
      <c r="E298">
        <f>'ABC Pivot Table'!E300</f>
        <v>0</v>
      </c>
    </row>
    <row r="299" spans="1:5" x14ac:dyDescent="0.25">
      <c r="A299">
        <f>'ABC Pivot Table'!A301</f>
        <v>0</v>
      </c>
      <c r="B299">
        <f>'ABC Pivot Table'!B301</f>
        <v>0</v>
      </c>
      <c r="C299" s="9">
        <f>'ABC Pivot Table'!C301</f>
        <v>0</v>
      </c>
      <c r="D299" s="9">
        <f>'ABC Pivot Table'!D301</f>
        <v>0</v>
      </c>
      <c r="E299">
        <f>'ABC Pivot Table'!E301</f>
        <v>0</v>
      </c>
    </row>
    <row r="300" spans="1:5" x14ac:dyDescent="0.25">
      <c r="A300">
        <f>'ABC Pivot Table'!A302</f>
        <v>0</v>
      </c>
      <c r="B300">
        <f>'ABC Pivot Table'!B302</f>
        <v>0</v>
      </c>
      <c r="C300" s="9">
        <f>'ABC Pivot Table'!C302</f>
        <v>0</v>
      </c>
      <c r="D300" s="9">
        <f>'ABC Pivot Table'!D302</f>
        <v>0</v>
      </c>
      <c r="E300">
        <f>'ABC Pivot Table'!E302</f>
        <v>0</v>
      </c>
    </row>
    <row r="301" spans="1:5" x14ac:dyDescent="0.25">
      <c r="A301">
        <f>'ABC Pivot Table'!A303</f>
        <v>0</v>
      </c>
      <c r="B301">
        <f>'ABC Pivot Table'!B303</f>
        <v>0</v>
      </c>
      <c r="C301" s="9">
        <f>'ABC Pivot Table'!C303</f>
        <v>0</v>
      </c>
      <c r="D301" s="9">
        <f>'ABC Pivot Table'!D303</f>
        <v>0</v>
      </c>
      <c r="E301">
        <f>'ABC Pivot Table'!E303</f>
        <v>0</v>
      </c>
    </row>
    <row r="302" spans="1:5" x14ac:dyDescent="0.25">
      <c r="A302">
        <f>'ABC Pivot Table'!A304</f>
        <v>0</v>
      </c>
      <c r="B302">
        <f>'ABC Pivot Table'!B304</f>
        <v>0</v>
      </c>
      <c r="C302" s="9">
        <f>'ABC Pivot Table'!C304</f>
        <v>0</v>
      </c>
      <c r="D302" s="9">
        <f>'ABC Pivot Table'!D304</f>
        <v>0</v>
      </c>
      <c r="E302">
        <f>'ABC Pivot Table'!E304</f>
        <v>0</v>
      </c>
    </row>
    <row r="303" spans="1:5" x14ac:dyDescent="0.25">
      <c r="A303">
        <f>'ABC Pivot Table'!A305</f>
        <v>0</v>
      </c>
      <c r="B303">
        <f>'ABC Pivot Table'!B305</f>
        <v>0</v>
      </c>
      <c r="C303" s="9">
        <f>'ABC Pivot Table'!C305</f>
        <v>0</v>
      </c>
      <c r="D303" s="9">
        <f>'ABC Pivot Table'!D305</f>
        <v>0</v>
      </c>
      <c r="E303">
        <f>'ABC Pivot Table'!E305</f>
        <v>0</v>
      </c>
    </row>
    <row r="304" spans="1:5" x14ac:dyDescent="0.25">
      <c r="A304">
        <f>'ABC Pivot Table'!A306</f>
        <v>0</v>
      </c>
      <c r="B304">
        <f>'ABC Pivot Table'!B306</f>
        <v>0</v>
      </c>
      <c r="C304" s="9">
        <f>'ABC Pivot Table'!C306</f>
        <v>0</v>
      </c>
      <c r="D304" s="9">
        <f>'ABC Pivot Table'!D306</f>
        <v>0</v>
      </c>
      <c r="E304">
        <f>'ABC Pivot Table'!E306</f>
        <v>0</v>
      </c>
    </row>
    <row r="305" spans="1:5" x14ac:dyDescent="0.25">
      <c r="A305">
        <f>'ABC Pivot Table'!A307</f>
        <v>0</v>
      </c>
      <c r="B305">
        <f>'ABC Pivot Table'!B307</f>
        <v>0</v>
      </c>
      <c r="C305" s="9">
        <f>'ABC Pivot Table'!C307</f>
        <v>0</v>
      </c>
      <c r="D305" s="9">
        <f>'ABC Pivot Table'!D307</f>
        <v>0</v>
      </c>
      <c r="E305">
        <f>'ABC Pivot Table'!E307</f>
        <v>0</v>
      </c>
    </row>
    <row r="306" spans="1:5" x14ac:dyDescent="0.25">
      <c r="A306">
        <f>'ABC Pivot Table'!A308</f>
        <v>0</v>
      </c>
      <c r="B306">
        <f>'ABC Pivot Table'!B308</f>
        <v>0</v>
      </c>
      <c r="C306" s="9">
        <f>'ABC Pivot Table'!C308</f>
        <v>0</v>
      </c>
      <c r="D306" s="9">
        <f>'ABC Pivot Table'!D308</f>
        <v>0</v>
      </c>
      <c r="E306">
        <f>'ABC Pivot Table'!E308</f>
        <v>0</v>
      </c>
    </row>
    <row r="307" spans="1:5" x14ac:dyDescent="0.25">
      <c r="A307">
        <f>'ABC Pivot Table'!A309</f>
        <v>0</v>
      </c>
      <c r="B307">
        <f>'ABC Pivot Table'!B309</f>
        <v>0</v>
      </c>
      <c r="C307" s="9">
        <f>'ABC Pivot Table'!C309</f>
        <v>0</v>
      </c>
      <c r="D307" s="9">
        <f>'ABC Pivot Table'!D309</f>
        <v>0</v>
      </c>
      <c r="E307">
        <f>'ABC Pivot Table'!E309</f>
        <v>0</v>
      </c>
    </row>
    <row r="308" spans="1:5" x14ac:dyDescent="0.25">
      <c r="A308">
        <f>'ABC Pivot Table'!A310</f>
        <v>0</v>
      </c>
      <c r="B308">
        <f>'ABC Pivot Table'!B310</f>
        <v>0</v>
      </c>
      <c r="C308" s="9">
        <f>'ABC Pivot Table'!C310</f>
        <v>0</v>
      </c>
      <c r="D308" s="9">
        <f>'ABC Pivot Table'!D310</f>
        <v>0</v>
      </c>
      <c r="E308">
        <f>'ABC Pivot Table'!E310</f>
        <v>0</v>
      </c>
    </row>
    <row r="309" spans="1:5" x14ac:dyDescent="0.25">
      <c r="A309">
        <f>'ABC Pivot Table'!A311</f>
        <v>0</v>
      </c>
      <c r="B309">
        <f>'ABC Pivot Table'!B311</f>
        <v>0</v>
      </c>
      <c r="C309" s="9">
        <f>'ABC Pivot Table'!C311</f>
        <v>0</v>
      </c>
      <c r="D309" s="9">
        <f>'ABC Pivot Table'!D311</f>
        <v>0</v>
      </c>
      <c r="E309">
        <f>'ABC Pivot Table'!E311</f>
        <v>0</v>
      </c>
    </row>
    <row r="310" spans="1:5" x14ac:dyDescent="0.25">
      <c r="A310">
        <f>'ABC Pivot Table'!A312</f>
        <v>0</v>
      </c>
      <c r="B310">
        <f>'ABC Pivot Table'!B312</f>
        <v>0</v>
      </c>
      <c r="C310" s="9">
        <f>'ABC Pivot Table'!C312</f>
        <v>0</v>
      </c>
      <c r="D310" s="9">
        <f>'ABC Pivot Table'!D312</f>
        <v>0</v>
      </c>
      <c r="E310">
        <f>'ABC Pivot Table'!E312</f>
        <v>0</v>
      </c>
    </row>
    <row r="311" spans="1:5" x14ac:dyDescent="0.25">
      <c r="A311">
        <f>'ABC Pivot Table'!A313</f>
        <v>0</v>
      </c>
      <c r="B311">
        <f>'ABC Pivot Table'!B313</f>
        <v>0</v>
      </c>
      <c r="C311" s="9">
        <f>'ABC Pivot Table'!C313</f>
        <v>0</v>
      </c>
      <c r="D311" s="9">
        <f>'ABC Pivot Table'!D313</f>
        <v>0</v>
      </c>
      <c r="E311">
        <f>'ABC Pivot Table'!E313</f>
        <v>0</v>
      </c>
    </row>
    <row r="312" spans="1:5" x14ac:dyDescent="0.25">
      <c r="A312">
        <f>'ABC Pivot Table'!A314</f>
        <v>0</v>
      </c>
      <c r="B312">
        <f>'ABC Pivot Table'!B314</f>
        <v>0</v>
      </c>
      <c r="C312" s="9">
        <f>'ABC Pivot Table'!C314</f>
        <v>0</v>
      </c>
      <c r="D312" s="9">
        <f>'ABC Pivot Table'!D314</f>
        <v>0</v>
      </c>
      <c r="E312">
        <f>'ABC Pivot Table'!E314</f>
        <v>0</v>
      </c>
    </row>
    <row r="313" spans="1:5" x14ac:dyDescent="0.25">
      <c r="A313">
        <f>'ABC Pivot Table'!A315</f>
        <v>0</v>
      </c>
      <c r="B313">
        <f>'ABC Pivot Table'!B315</f>
        <v>0</v>
      </c>
      <c r="C313" s="9">
        <f>'ABC Pivot Table'!C315</f>
        <v>0</v>
      </c>
      <c r="D313" s="9">
        <f>'ABC Pivot Table'!D315</f>
        <v>0</v>
      </c>
      <c r="E313">
        <f>'ABC Pivot Table'!E315</f>
        <v>0</v>
      </c>
    </row>
    <row r="314" spans="1:5" x14ac:dyDescent="0.25">
      <c r="A314">
        <f>'ABC Pivot Table'!A316</f>
        <v>0</v>
      </c>
      <c r="B314">
        <f>'ABC Pivot Table'!B316</f>
        <v>0</v>
      </c>
      <c r="C314" s="9">
        <f>'ABC Pivot Table'!C316</f>
        <v>0</v>
      </c>
      <c r="D314" s="9">
        <f>'ABC Pivot Table'!D316</f>
        <v>0</v>
      </c>
      <c r="E314">
        <f>'ABC Pivot Table'!E316</f>
        <v>0</v>
      </c>
    </row>
    <row r="315" spans="1:5" x14ac:dyDescent="0.25">
      <c r="A315">
        <f>'ABC Pivot Table'!A317</f>
        <v>0</v>
      </c>
      <c r="B315">
        <f>'ABC Pivot Table'!B317</f>
        <v>0</v>
      </c>
      <c r="C315" s="9">
        <f>'ABC Pivot Table'!C317</f>
        <v>0</v>
      </c>
      <c r="D315" s="9">
        <f>'ABC Pivot Table'!D317</f>
        <v>0</v>
      </c>
      <c r="E315">
        <f>'ABC Pivot Table'!E317</f>
        <v>0</v>
      </c>
    </row>
    <row r="316" spans="1:5" x14ac:dyDescent="0.25">
      <c r="A316">
        <f>'ABC Pivot Table'!A318</f>
        <v>0</v>
      </c>
      <c r="B316">
        <f>'ABC Pivot Table'!B318</f>
        <v>0</v>
      </c>
      <c r="C316" s="9">
        <f>'ABC Pivot Table'!C318</f>
        <v>0</v>
      </c>
      <c r="D316" s="9">
        <f>'ABC Pivot Table'!D318</f>
        <v>0</v>
      </c>
      <c r="E316">
        <f>'ABC Pivot Table'!E318</f>
        <v>0</v>
      </c>
    </row>
    <row r="317" spans="1:5" x14ac:dyDescent="0.25">
      <c r="A317">
        <f>'ABC Pivot Table'!A319</f>
        <v>0</v>
      </c>
      <c r="B317">
        <f>'ABC Pivot Table'!B319</f>
        <v>0</v>
      </c>
      <c r="C317" s="9">
        <f>'ABC Pivot Table'!C319</f>
        <v>0</v>
      </c>
      <c r="D317" s="9">
        <f>'ABC Pivot Table'!D319</f>
        <v>0</v>
      </c>
      <c r="E317">
        <f>'ABC Pivot Table'!E319</f>
        <v>0</v>
      </c>
    </row>
    <row r="318" spans="1:5" x14ac:dyDescent="0.25">
      <c r="A318">
        <f>'ABC Pivot Table'!A320</f>
        <v>0</v>
      </c>
      <c r="B318">
        <f>'ABC Pivot Table'!B320</f>
        <v>0</v>
      </c>
      <c r="C318" s="9">
        <f>'ABC Pivot Table'!C320</f>
        <v>0</v>
      </c>
      <c r="D318" s="9">
        <f>'ABC Pivot Table'!D320</f>
        <v>0</v>
      </c>
      <c r="E318">
        <f>'ABC Pivot Table'!E320</f>
        <v>0</v>
      </c>
    </row>
    <row r="319" spans="1:5" x14ac:dyDescent="0.25">
      <c r="A319">
        <f>'ABC Pivot Table'!A321</f>
        <v>0</v>
      </c>
      <c r="B319">
        <f>'ABC Pivot Table'!B321</f>
        <v>0</v>
      </c>
      <c r="C319" s="9">
        <f>'ABC Pivot Table'!C321</f>
        <v>0</v>
      </c>
      <c r="D319" s="9">
        <f>'ABC Pivot Table'!D321</f>
        <v>0</v>
      </c>
      <c r="E319">
        <f>'ABC Pivot Table'!E321</f>
        <v>0</v>
      </c>
    </row>
    <row r="320" spans="1:5" x14ac:dyDescent="0.25">
      <c r="A320">
        <f>'ABC Pivot Table'!A322</f>
        <v>0</v>
      </c>
      <c r="B320">
        <f>'ABC Pivot Table'!B322</f>
        <v>0</v>
      </c>
      <c r="C320" s="9">
        <f>'ABC Pivot Table'!C322</f>
        <v>0</v>
      </c>
      <c r="D320" s="9">
        <f>'ABC Pivot Table'!D322</f>
        <v>0</v>
      </c>
      <c r="E320">
        <f>'ABC Pivot Table'!E322</f>
        <v>0</v>
      </c>
    </row>
    <row r="321" spans="1:5" x14ac:dyDescent="0.25">
      <c r="A321">
        <f>'ABC Pivot Table'!A323</f>
        <v>0</v>
      </c>
      <c r="B321">
        <f>'ABC Pivot Table'!B323</f>
        <v>0</v>
      </c>
      <c r="C321" s="9">
        <f>'ABC Pivot Table'!C323</f>
        <v>0</v>
      </c>
      <c r="D321" s="9">
        <f>'ABC Pivot Table'!D323</f>
        <v>0</v>
      </c>
      <c r="E321">
        <f>'ABC Pivot Table'!E323</f>
        <v>0</v>
      </c>
    </row>
    <row r="322" spans="1:5" x14ac:dyDescent="0.25">
      <c r="A322">
        <f>'ABC Pivot Table'!A324</f>
        <v>0</v>
      </c>
      <c r="B322">
        <f>'ABC Pivot Table'!B324</f>
        <v>0</v>
      </c>
      <c r="C322" s="9">
        <f>'ABC Pivot Table'!C324</f>
        <v>0</v>
      </c>
      <c r="D322" s="9">
        <f>'ABC Pivot Table'!D324</f>
        <v>0</v>
      </c>
      <c r="E322">
        <f>'ABC Pivot Table'!E324</f>
        <v>0</v>
      </c>
    </row>
    <row r="323" spans="1:5" x14ac:dyDescent="0.25">
      <c r="A323">
        <f>'ABC Pivot Table'!A325</f>
        <v>0</v>
      </c>
      <c r="B323">
        <f>'ABC Pivot Table'!B325</f>
        <v>0</v>
      </c>
      <c r="C323" s="9">
        <f>'ABC Pivot Table'!C325</f>
        <v>0</v>
      </c>
      <c r="D323" s="9">
        <f>'ABC Pivot Table'!D325</f>
        <v>0</v>
      </c>
      <c r="E323">
        <f>'ABC Pivot Table'!E325</f>
        <v>0</v>
      </c>
    </row>
    <row r="324" spans="1:5" x14ac:dyDescent="0.25">
      <c r="A324">
        <f>'ABC Pivot Table'!A326</f>
        <v>0</v>
      </c>
      <c r="B324">
        <f>'ABC Pivot Table'!B326</f>
        <v>0</v>
      </c>
      <c r="C324" s="9">
        <f>'ABC Pivot Table'!C326</f>
        <v>0</v>
      </c>
      <c r="D324" s="9">
        <f>'ABC Pivot Table'!D326</f>
        <v>0</v>
      </c>
      <c r="E324">
        <f>'ABC Pivot Table'!E326</f>
        <v>0</v>
      </c>
    </row>
    <row r="325" spans="1:5" x14ac:dyDescent="0.25">
      <c r="A325">
        <f>'ABC Pivot Table'!A327</f>
        <v>0</v>
      </c>
      <c r="B325">
        <f>'ABC Pivot Table'!B327</f>
        <v>0</v>
      </c>
      <c r="C325" s="9">
        <f>'ABC Pivot Table'!C327</f>
        <v>0</v>
      </c>
      <c r="D325" s="9">
        <f>'ABC Pivot Table'!D327</f>
        <v>0</v>
      </c>
      <c r="E325">
        <f>'ABC Pivot Table'!E327</f>
        <v>0</v>
      </c>
    </row>
    <row r="326" spans="1:5" x14ac:dyDescent="0.25">
      <c r="A326">
        <f>'ABC Pivot Table'!A328</f>
        <v>0</v>
      </c>
      <c r="B326">
        <f>'ABC Pivot Table'!B328</f>
        <v>0</v>
      </c>
      <c r="C326" s="9">
        <f>'ABC Pivot Table'!C328</f>
        <v>0</v>
      </c>
      <c r="D326" s="9">
        <f>'ABC Pivot Table'!D328</f>
        <v>0</v>
      </c>
      <c r="E326">
        <f>'ABC Pivot Table'!E328</f>
        <v>0</v>
      </c>
    </row>
    <row r="327" spans="1:5" x14ac:dyDescent="0.25">
      <c r="A327">
        <f>'ABC Pivot Table'!A329</f>
        <v>0</v>
      </c>
      <c r="B327">
        <f>'ABC Pivot Table'!B329</f>
        <v>0</v>
      </c>
      <c r="C327" s="9">
        <f>'ABC Pivot Table'!C329</f>
        <v>0</v>
      </c>
      <c r="D327" s="9">
        <f>'ABC Pivot Table'!D329</f>
        <v>0</v>
      </c>
      <c r="E327">
        <f>'ABC Pivot Table'!E329</f>
        <v>0</v>
      </c>
    </row>
    <row r="328" spans="1:5" x14ac:dyDescent="0.25">
      <c r="A328">
        <f>'ABC Pivot Table'!A330</f>
        <v>0</v>
      </c>
      <c r="B328">
        <f>'ABC Pivot Table'!B330</f>
        <v>0</v>
      </c>
      <c r="C328" s="9">
        <f>'ABC Pivot Table'!C330</f>
        <v>0</v>
      </c>
      <c r="D328" s="9">
        <f>'ABC Pivot Table'!D330</f>
        <v>0</v>
      </c>
      <c r="E328">
        <f>'ABC Pivot Table'!E330</f>
        <v>0</v>
      </c>
    </row>
    <row r="329" spans="1:5" x14ac:dyDescent="0.25">
      <c r="A329">
        <f>'ABC Pivot Table'!A331</f>
        <v>0</v>
      </c>
      <c r="B329">
        <f>'ABC Pivot Table'!B331</f>
        <v>0</v>
      </c>
      <c r="C329" s="9">
        <f>'ABC Pivot Table'!C331</f>
        <v>0</v>
      </c>
      <c r="D329" s="9">
        <f>'ABC Pivot Table'!D331</f>
        <v>0</v>
      </c>
      <c r="E329">
        <f>'ABC Pivot Table'!E331</f>
        <v>0</v>
      </c>
    </row>
    <row r="330" spans="1:5" x14ac:dyDescent="0.25">
      <c r="A330">
        <f>'ABC Pivot Table'!A332</f>
        <v>0</v>
      </c>
      <c r="B330">
        <f>'ABC Pivot Table'!B332</f>
        <v>0</v>
      </c>
      <c r="C330" s="9">
        <f>'ABC Pivot Table'!C332</f>
        <v>0</v>
      </c>
      <c r="D330" s="9">
        <f>'ABC Pivot Table'!D332</f>
        <v>0</v>
      </c>
      <c r="E330">
        <f>'ABC Pivot Table'!E332</f>
        <v>0</v>
      </c>
    </row>
    <row r="331" spans="1:5" x14ac:dyDescent="0.25">
      <c r="A331">
        <f>'ABC Pivot Table'!A333</f>
        <v>0</v>
      </c>
      <c r="B331">
        <f>'ABC Pivot Table'!B333</f>
        <v>0</v>
      </c>
      <c r="C331" s="9">
        <f>'ABC Pivot Table'!C333</f>
        <v>0</v>
      </c>
      <c r="D331" s="9">
        <f>'ABC Pivot Table'!D333</f>
        <v>0</v>
      </c>
      <c r="E331">
        <f>'ABC Pivot Table'!E333</f>
        <v>0</v>
      </c>
    </row>
    <row r="332" spans="1:5" x14ac:dyDescent="0.25">
      <c r="A332">
        <f>'ABC Pivot Table'!A334</f>
        <v>0</v>
      </c>
      <c r="B332">
        <f>'ABC Pivot Table'!B334</f>
        <v>0</v>
      </c>
      <c r="C332" s="9">
        <f>'ABC Pivot Table'!C334</f>
        <v>0</v>
      </c>
      <c r="D332" s="9">
        <f>'ABC Pivot Table'!D334</f>
        <v>0</v>
      </c>
      <c r="E332">
        <f>'ABC Pivot Table'!E334</f>
        <v>0</v>
      </c>
    </row>
    <row r="333" spans="1:5" x14ac:dyDescent="0.25">
      <c r="A333">
        <f>'ABC Pivot Table'!A335</f>
        <v>0</v>
      </c>
      <c r="B333">
        <f>'ABC Pivot Table'!B335</f>
        <v>0</v>
      </c>
      <c r="C333" s="9">
        <f>'ABC Pivot Table'!C335</f>
        <v>0</v>
      </c>
      <c r="D333" s="9">
        <f>'ABC Pivot Table'!D335</f>
        <v>0</v>
      </c>
      <c r="E333">
        <f>'ABC Pivot Table'!E335</f>
        <v>0</v>
      </c>
    </row>
    <row r="334" spans="1:5" x14ac:dyDescent="0.25">
      <c r="A334">
        <f>'ABC Pivot Table'!A336</f>
        <v>0</v>
      </c>
      <c r="B334">
        <f>'ABC Pivot Table'!B336</f>
        <v>0</v>
      </c>
      <c r="C334" s="9">
        <f>'ABC Pivot Table'!C336</f>
        <v>0</v>
      </c>
      <c r="D334" s="9">
        <f>'ABC Pivot Table'!D336</f>
        <v>0</v>
      </c>
      <c r="E334">
        <f>'ABC Pivot Table'!E336</f>
        <v>0</v>
      </c>
    </row>
    <row r="335" spans="1:5" x14ac:dyDescent="0.25">
      <c r="A335">
        <f>'ABC Pivot Table'!A337</f>
        <v>0</v>
      </c>
      <c r="B335">
        <f>'ABC Pivot Table'!B337</f>
        <v>0</v>
      </c>
      <c r="C335" s="9">
        <f>'ABC Pivot Table'!C337</f>
        <v>0</v>
      </c>
      <c r="D335" s="9">
        <f>'ABC Pivot Table'!D337</f>
        <v>0</v>
      </c>
      <c r="E335">
        <f>'ABC Pivot Table'!E337</f>
        <v>0</v>
      </c>
    </row>
    <row r="336" spans="1:5" x14ac:dyDescent="0.25">
      <c r="A336">
        <f>'ABC Pivot Table'!A338</f>
        <v>0</v>
      </c>
      <c r="B336">
        <f>'ABC Pivot Table'!B338</f>
        <v>0</v>
      </c>
      <c r="C336" s="9">
        <f>'ABC Pivot Table'!C338</f>
        <v>0</v>
      </c>
      <c r="D336" s="9">
        <f>'ABC Pivot Table'!D338</f>
        <v>0</v>
      </c>
      <c r="E336">
        <f>'ABC Pivot Table'!E338</f>
        <v>0</v>
      </c>
    </row>
    <row r="337" spans="1:5" x14ac:dyDescent="0.25">
      <c r="A337">
        <f>'ABC Pivot Table'!A339</f>
        <v>0</v>
      </c>
      <c r="B337">
        <f>'ABC Pivot Table'!B339</f>
        <v>0</v>
      </c>
      <c r="C337" s="9">
        <f>'ABC Pivot Table'!C339</f>
        <v>0</v>
      </c>
      <c r="D337" s="9">
        <f>'ABC Pivot Table'!D339</f>
        <v>0</v>
      </c>
      <c r="E337">
        <f>'ABC Pivot Table'!E339</f>
        <v>0</v>
      </c>
    </row>
    <row r="338" spans="1:5" x14ac:dyDescent="0.25">
      <c r="A338">
        <f>'ABC Pivot Table'!A340</f>
        <v>0</v>
      </c>
      <c r="B338">
        <f>'ABC Pivot Table'!B340</f>
        <v>0</v>
      </c>
      <c r="C338" s="9">
        <f>'ABC Pivot Table'!C340</f>
        <v>0</v>
      </c>
      <c r="D338" s="9">
        <f>'ABC Pivot Table'!D340</f>
        <v>0</v>
      </c>
      <c r="E338">
        <f>'ABC Pivot Table'!E340</f>
        <v>0</v>
      </c>
    </row>
    <row r="339" spans="1:5" x14ac:dyDescent="0.25">
      <c r="A339">
        <f>'ABC Pivot Table'!A341</f>
        <v>0</v>
      </c>
      <c r="B339">
        <f>'ABC Pivot Table'!B341</f>
        <v>0</v>
      </c>
      <c r="C339" s="9">
        <f>'ABC Pivot Table'!C341</f>
        <v>0</v>
      </c>
      <c r="D339" s="9">
        <f>'ABC Pivot Table'!D341</f>
        <v>0</v>
      </c>
      <c r="E339">
        <f>'ABC Pivot Table'!E341</f>
        <v>0</v>
      </c>
    </row>
    <row r="340" spans="1:5" x14ac:dyDescent="0.25">
      <c r="A340">
        <f>'ABC Pivot Table'!A342</f>
        <v>0</v>
      </c>
      <c r="B340">
        <f>'ABC Pivot Table'!B342</f>
        <v>0</v>
      </c>
      <c r="C340" s="9">
        <f>'ABC Pivot Table'!C342</f>
        <v>0</v>
      </c>
      <c r="D340" s="9">
        <f>'ABC Pivot Table'!D342</f>
        <v>0</v>
      </c>
      <c r="E340">
        <f>'ABC Pivot Table'!E342</f>
        <v>0</v>
      </c>
    </row>
    <row r="341" spans="1:5" x14ac:dyDescent="0.25">
      <c r="A341">
        <f>'ABC Pivot Table'!A343</f>
        <v>0</v>
      </c>
      <c r="B341">
        <f>'ABC Pivot Table'!B343</f>
        <v>0</v>
      </c>
      <c r="C341" s="9">
        <f>'ABC Pivot Table'!C343</f>
        <v>0</v>
      </c>
      <c r="D341" s="9">
        <f>'ABC Pivot Table'!D343</f>
        <v>0</v>
      </c>
      <c r="E341">
        <f>'ABC Pivot Table'!E343</f>
        <v>0</v>
      </c>
    </row>
    <row r="342" spans="1:5" x14ac:dyDescent="0.25">
      <c r="A342">
        <f>'ABC Pivot Table'!A344</f>
        <v>0</v>
      </c>
      <c r="B342">
        <f>'ABC Pivot Table'!B344</f>
        <v>0</v>
      </c>
      <c r="C342" s="9">
        <f>'ABC Pivot Table'!C344</f>
        <v>0</v>
      </c>
      <c r="D342" s="9">
        <f>'ABC Pivot Table'!D344</f>
        <v>0</v>
      </c>
      <c r="E342">
        <f>'ABC Pivot Table'!E344</f>
        <v>0</v>
      </c>
    </row>
    <row r="343" spans="1:5" x14ac:dyDescent="0.25">
      <c r="A343">
        <f>'ABC Pivot Table'!A345</f>
        <v>0</v>
      </c>
      <c r="B343">
        <f>'ABC Pivot Table'!B345</f>
        <v>0</v>
      </c>
      <c r="C343" s="9">
        <f>'ABC Pivot Table'!C345</f>
        <v>0</v>
      </c>
      <c r="D343" s="9">
        <f>'ABC Pivot Table'!D345</f>
        <v>0</v>
      </c>
      <c r="E343">
        <f>'ABC Pivot Table'!E345</f>
        <v>0</v>
      </c>
    </row>
    <row r="344" spans="1:5" x14ac:dyDescent="0.25">
      <c r="A344">
        <f>'ABC Pivot Table'!A346</f>
        <v>0</v>
      </c>
      <c r="B344">
        <f>'ABC Pivot Table'!B346</f>
        <v>0</v>
      </c>
      <c r="C344" s="9">
        <f>'ABC Pivot Table'!C346</f>
        <v>0</v>
      </c>
      <c r="D344" s="9">
        <f>'ABC Pivot Table'!D346</f>
        <v>0</v>
      </c>
      <c r="E344">
        <f>'ABC Pivot Table'!E346</f>
        <v>0</v>
      </c>
    </row>
    <row r="345" spans="1:5" x14ac:dyDescent="0.25">
      <c r="A345">
        <f>'ABC Pivot Table'!A347</f>
        <v>0</v>
      </c>
      <c r="B345">
        <f>'ABC Pivot Table'!B347</f>
        <v>0</v>
      </c>
      <c r="C345" s="9">
        <f>'ABC Pivot Table'!C347</f>
        <v>0</v>
      </c>
      <c r="D345" s="9">
        <f>'ABC Pivot Table'!D347</f>
        <v>0</v>
      </c>
      <c r="E345">
        <f>'ABC Pivot Table'!E347</f>
        <v>0</v>
      </c>
    </row>
    <row r="346" spans="1:5" x14ac:dyDescent="0.25">
      <c r="A346">
        <f>'ABC Pivot Table'!A348</f>
        <v>0</v>
      </c>
      <c r="B346">
        <f>'ABC Pivot Table'!B348</f>
        <v>0</v>
      </c>
      <c r="C346" s="9">
        <f>'ABC Pivot Table'!C348</f>
        <v>0</v>
      </c>
      <c r="D346" s="9">
        <f>'ABC Pivot Table'!D348</f>
        <v>0</v>
      </c>
      <c r="E346">
        <f>'ABC Pivot Table'!E348</f>
        <v>0</v>
      </c>
    </row>
    <row r="347" spans="1:5" x14ac:dyDescent="0.25">
      <c r="A347">
        <f>'ABC Pivot Table'!A349</f>
        <v>0</v>
      </c>
      <c r="B347">
        <f>'ABC Pivot Table'!B349</f>
        <v>0</v>
      </c>
      <c r="C347" s="9">
        <f>'ABC Pivot Table'!C349</f>
        <v>0</v>
      </c>
      <c r="D347" s="9">
        <f>'ABC Pivot Table'!D349</f>
        <v>0</v>
      </c>
      <c r="E347">
        <f>'ABC Pivot Table'!E349</f>
        <v>0</v>
      </c>
    </row>
    <row r="348" spans="1:5" x14ac:dyDescent="0.25">
      <c r="A348">
        <f>'ABC Pivot Table'!A350</f>
        <v>0</v>
      </c>
      <c r="B348">
        <f>'ABC Pivot Table'!B350</f>
        <v>0</v>
      </c>
      <c r="C348" s="9">
        <f>'ABC Pivot Table'!C350</f>
        <v>0</v>
      </c>
      <c r="D348" s="9">
        <f>'ABC Pivot Table'!D350</f>
        <v>0</v>
      </c>
      <c r="E348">
        <f>'ABC Pivot Table'!E350</f>
        <v>0</v>
      </c>
    </row>
    <row r="349" spans="1:5" x14ac:dyDescent="0.25">
      <c r="A349">
        <f>'ABC Pivot Table'!A351</f>
        <v>0</v>
      </c>
      <c r="B349">
        <f>'ABC Pivot Table'!B351</f>
        <v>0</v>
      </c>
      <c r="C349" s="9">
        <f>'ABC Pivot Table'!C351</f>
        <v>0</v>
      </c>
      <c r="D349" s="9">
        <f>'ABC Pivot Table'!D351</f>
        <v>0</v>
      </c>
      <c r="E349">
        <f>'ABC Pivot Table'!E351</f>
        <v>0</v>
      </c>
    </row>
    <row r="350" spans="1:5" x14ac:dyDescent="0.25">
      <c r="A350">
        <f>'ABC Pivot Table'!A352</f>
        <v>0</v>
      </c>
      <c r="B350">
        <f>'ABC Pivot Table'!B352</f>
        <v>0</v>
      </c>
      <c r="C350" s="9">
        <f>'ABC Pivot Table'!C352</f>
        <v>0</v>
      </c>
      <c r="D350" s="9">
        <f>'ABC Pivot Table'!D352</f>
        <v>0</v>
      </c>
      <c r="E350">
        <f>'ABC Pivot Table'!E352</f>
        <v>0</v>
      </c>
    </row>
    <row r="351" spans="1:5" x14ac:dyDescent="0.25">
      <c r="A351">
        <f>'ABC Pivot Table'!A353</f>
        <v>0</v>
      </c>
      <c r="B351">
        <f>'ABC Pivot Table'!B353</f>
        <v>0</v>
      </c>
      <c r="C351" s="9">
        <f>'ABC Pivot Table'!C353</f>
        <v>0</v>
      </c>
      <c r="D351" s="9">
        <f>'ABC Pivot Table'!D353</f>
        <v>0</v>
      </c>
      <c r="E351">
        <f>'ABC Pivot Table'!E353</f>
        <v>0</v>
      </c>
    </row>
    <row r="352" spans="1:5" x14ac:dyDescent="0.25">
      <c r="A352">
        <f>'ABC Pivot Table'!A354</f>
        <v>0</v>
      </c>
      <c r="B352">
        <f>'ABC Pivot Table'!B354</f>
        <v>0</v>
      </c>
      <c r="C352" s="9">
        <f>'ABC Pivot Table'!C354</f>
        <v>0</v>
      </c>
      <c r="D352" s="9">
        <f>'ABC Pivot Table'!D354</f>
        <v>0</v>
      </c>
      <c r="E352">
        <f>'ABC Pivot Table'!E354</f>
        <v>0</v>
      </c>
    </row>
    <row r="353" spans="1:5" x14ac:dyDescent="0.25">
      <c r="A353">
        <f>'ABC Pivot Table'!A355</f>
        <v>0</v>
      </c>
      <c r="B353">
        <f>'ABC Pivot Table'!B355</f>
        <v>0</v>
      </c>
      <c r="C353" s="9">
        <f>'ABC Pivot Table'!C355</f>
        <v>0</v>
      </c>
      <c r="D353" s="9">
        <f>'ABC Pivot Table'!D355</f>
        <v>0</v>
      </c>
      <c r="E353">
        <f>'ABC Pivot Table'!E355</f>
        <v>0</v>
      </c>
    </row>
    <row r="354" spans="1:5" x14ac:dyDescent="0.25">
      <c r="A354">
        <f>'ABC Pivot Table'!A356</f>
        <v>0</v>
      </c>
      <c r="B354">
        <f>'ABC Pivot Table'!B356</f>
        <v>0</v>
      </c>
      <c r="C354" s="9">
        <f>'ABC Pivot Table'!C356</f>
        <v>0</v>
      </c>
      <c r="D354" s="9">
        <f>'ABC Pivot Table'!D356</f>
        <v>0</v>
      </c>
      <c r="E354">
        <f>'ABC Pivot Table'!E356</f>
        <v>0</v>
      </c>
    </row>
    <row r="355" spans="1:5" x14ac:dyDescent="0.25">
      <c r="A355">
        <f>'ABC Pivot Table'!A357</f>
        <v>0</v>
      </c>
      <c r="B355">
        <f>'ABC Pivot Table'!B357</f>
        <v>0</v>
      </c>
      <c r="C355" s="9">
        <f>'ABC Pivot Table'!C357</f>
        <v>0</v>
      </c>
      <c r="D355" s="9">
        <f>'ABC Pivot Table'!D357</f>
        <v>0</v>
      </c>
      <c r="E355">
        <f>'ABC Pivot Table'!E357</f>
        <v>0</v>
      </c>
    </row>
    <row r="356" spans="1:5" x14ac:dyDescent="0.25">
      <c r="A356">
        <f>'ABC Pivot Table'!A358</f>
        <v>0</v>
      </c>
      <c r="B356">
        <f>'ABC Pivot Table'!B358</f>
        <v>0</v>
      </c>
      <c r="C356" s="9">
        <f>'ABC Pivot Table'!C358</f>
        <v>0</v>
      </c>
      <c r="D356" s="9">
        <f>'ABC Pivot Table'!D358</f>
        <v>0</v>
      </c>
      <c r="E356">
        <f>'ABC Pivot Table'!E358</f>
        <v>0</v>
      </c>
    </row>
    <row r="357" spans="1:5" x14ac:dyDescent="0.25">
      <c r="A357">
        <f>'ABC Pivot Table'!A359</f>
        <v>0</v>
      </c>
      <c r="B357">
        <f>'ABC Pivot Table'!B359</f>
        <v>0</v>
      </c>
      <c r="C357" s="9">
        <f>'ABC Pivot Table'!C359</f>
        <v>0</v>
      </c>
      <c r="D357" s="9">
        <f>'ABC Pivot Table'!D359</f>
        <v>0</v>
      </c>
      <c r="E357">
        <f>'ABC Pivot Table'!E359</f>
        <v>0</v>
      </c>
    </row>
    <row r="358" spans="1:5" x14ac:dyDescent="0.25">
      <c r="A358">
        <f>'ABC Pivot Table'!A360</f>
        <v>0</v>
      </c>
      <c r="B358">
        <f>'ABC Pivot Table'!B360</f>
        <v>0</v>
      </c>
      <c r="C358" s="9">
        <f>'ABC Pivot Table'!C360</f>
        <v>0</v>
      </c>
      <c r="D358" s="9">
        <f>'ABC Pivot Table'!D360</f>
        <v>0</v>
      </c>
      <c r="E358">
        <f>'ABC Pivot Table'!E360</f>
        <v>0</v>
      </c>
    </row>
    <row r="359" spans="1:5" x14ac:dyDescent="0.25">
      <c r="A359">
        <f>'ABC Pivot Table'!A361</f>
        <v>0</v>
      </c>
      <c r="B359">
        <f>'ABC Pivot Table'!B361</f>
        <v>0</v>
      </c>
      <c r="C359" s="9">
        <f>'ABC Pivot Table'!C361</f>
        <v>0</v>
      </c>
      <c r="D359" s="9">
        <f>'ABC Pivot Table'!D361</f>
        <v>0</v>
      </c>
      <c r="E359">
        <f>'ABC Pivot Table'!E361</f>
        <v>0</v>
      </c>
    </row>
    <row r="360" spans="1:5" x14ac:dyDescent="0.25">
      <c r="A360">
        <f>'ABC Pivot Table'!A362</f>
        <v>0</v>
      </c>
      <c r="B360">
        <f>'ABC Pivot Table'!B362</f>
        <v>0</v>
      </c>
      <c r="C360" s="9">
        <f>'ABC Pivot Table'!C362</f>
        <v>0</v>
      </c>
      <c r="D360" s="9">
        <f>'ABC Pivot Table'!D362</f>
        <v>0</v>
      </c>
      <c r="E360">
        <f>'ABC Pivot Table'!E362</f>
        <v>0</v>
      </c>
    </row>
    <row r="361" spans="1:5" x14ac:dyDescent="0.25">
      <c r="A361">
        <f>'ABC Pivot Table'!A363</f>
        <v>0</v>
      </c>
      <c r="B361">
        <f>'ABC Pivot Table'!B363</f>
        <v>0</v>
      </c>
      <c r="C361" s="9">
        <f>'ABC Pivot Table'!C363</f>
        <v>0</v>
      </c>
      <c r="D361" s="9">
        <f>'ABC Pivot Table'!D363</f>
        <v>0</v>
      </c>
      <c r="E361">
        <f>'ABC Pivot Table'!E363</f>
        <v>0</v>
      </c>
    </row>
    <row r="362" spans="1:5" x14ac:dyDescent="0.25">
      <c r="A362">
        <f>'ABC Pivot Table'!A364</f>
        <v>0</v>
      </c>
      <c r="B362">
        <f>'ABC Pivot Table'!B364</f>
        <v>0</v>
      </c>
      <c r="C362" s="9">
        <f>'ABC Pivot Table'!C364</f>
        <v>0</v>
      </c>
      <c r="D362" s="9">
        <f>'ABC Pivot Table'!D364</f>
        <v>0</v>
      </c>
      <c r="E362">
        <f>'ABC Pivot Table'!E364</f>
        <v>0</v>
      </c>
    </row>
    <row r="363" spans="1:5" x14ac:dyDescent="0.25">
      <c r="A363">
        <f>'ABC Pivot Table'!A365</f>
        <v>0</v>
      </c>
      <c r="B363">
        <f>'ABC Pivot Table'!B365</f>
        <v>0</v>
      </c>
      <c r="C363" s="9">
        <f>'ABC Pivot Table'!C365</f>
        <v>0</v>
      </c>
      <c r="D363" s="9">
        <f>'ABC Pivot Table'!D365</f>
        <v>0</v>
      </c>
      <c r="E363">
        <f>'ABC Pivot Table'!E365</f>
        <v>0</v>
      </c>
    </row>
    <row r="364" spans="1:5" x14ac:dyDescent="0.25">
      <c r="A364">
        <f>'ABC Pivot Table'!A366</f>
        <v>0</v>
      </c>
      <c r="B364">
        <f>'ABC Pivot Table'!B366</f>
        <v>0</v>
      </c>
      <c r="C364" s="9">
        <f>'ABC Pivot Table'!C366</f>
        <v>0</v>
      </c>
      <c r="D364" s="9">
        <f>'ABC Pivot Table'!D366</f>
        <v>0</v>
      </c>
      <c r="E364">
        <f>'ABC Pivot Table'!E366</f>
        <v>0</v>
      </c>
    </row>
    <row r="365" spans="1:5" x14ac:dyDescent="0.25">
      <c r="A365">
        <f>'ABC Pivot Table'!A367</f>
        <v>0</v>
      </c>
      <c r="B365">
        <f>'ABC Pivot Table'!B367</f>
        <v>0</v>
      </c>
      <c r="C365" s="9">
        <f>'ABC Pivot Table'!C367</f>
        <v>0</v>
      </c>
      <c r="D365" s="9">
        <f>'ABC Pivot Table'!D367</f>
        <v>0</v>
      </c>
      <c r="E365">
        <f>'ABC Pivot Table'!E367</f>
        <v>0</v>
      </c>
    </row>
    <row r="366" spans="1:5" x14ac:dyDescent="0.25">
      <c r="A366">
        <f>'ABC Pivot Table'!A368</f>
        <v>0</v>
      </c>
      <c r="B366">
        <f>'ABC Pivot Table'!B368</f>
        <v>0</v>
      </c>
      <c r="C366" s="9">
        <f>'ABC Pivot Table'!C368</f>
        <v>0</v>
      </c>
      <c r="D366" s="9">
        <f>'ABC Pivot Table'!D368</f>
        <v>0</v>
      </c>
      <c r="E366">
        <f>'ABC Pivot Table'!E368</f>
        <v>0</v>
      </c>
    </row>
    <row r="367" spans="1:5" x14ac:dyDescent="0.25">
      <c r="A367">
        <f>'ABC Pivot Table'!A369</f>
        <v>0</v>
      </c>
      <c r="B367">
        <f>'ABC Pivot Table'!B369</f>
        <v>0</v>
      </c>
      <c r="C367" s="9">
        <f>'ABC Pivot Table'!C369</f>
        <v>0</v>
      </c>
      <c r="D367" s="9">
        <f>'ABC Pivot Table'!D369</f>
        <v>0</v>
      </c>
      <c r="E367">
        <f>'ABC Pivot Table'!E369</f>
        <v>0</v>
      </c>
    </row>
    <row r="368" spans="1:5" x14ac:dyDescent="0.25">
      <c r="A368">
        <f>'ABC Pivot Table'!A370</f>
        <v>0</v>
      </c>
      <c r="B368">
        <f>'ABC Pivot Table'!B370</f>
        <v>0</v>
      </c>
      <c r="C368" s="9">
        <f>'ABC Pivot Table'!C370</f>
        <v>0</v>
      </c>
      <c r="D368" s="9">
        <f>'ABC Pivot Table'!D370</f>
        <v>0</v>
      </c>
      <c r="E368">
        <f>'ABC Pivot Table'!E370</f>
        <v>0</v>
      </c>
    </row>
    <row r="369" spans="1:5" x14ac:dyDescent="0.25">
      <c r="A369">
        <f>'ABC Pivot Table'!A371</f>
        <v>0</v>
      </c>
      <c r="B369">
        <f>'ABC Pivot Table'!B371</f>
        <v>0</v>
      </c>
      <c r="C369" s="9">
        <f>'ABC Pivot Table'!C371</f>
        <v>0</v>
      </c>
      <c r="D369" s="9">
        <f>'ABC Pivot Table'!D371</f>
        <v>0</v>
      </c>
      <c r="E369">
        <f>'ABC Pivot Table'!E371</f>
        <v>0</v>
      </c>
    </row>
    <row r="370" spans="1:5" x14ac:dyDescent="0.25">
      <c r="A370">
        <f>'ABC Pivot Table'!A372</f>
        <v>0</v>
      </c>
      <c r="B370">
        <f>'ABC Pivot Table'!B372</f>
        <v>0</v>
      </c>
      <c r="C370" s="9">
        <f>'ABC Pivot Table'!C372</f>
        <v>0</v>
      </c>
      <c r="D370" s="9">
        <f>'ABC Pivot Table'!D372</f>
        <v>0</v>
      </c>
      <c r="E370">
        <f>'ABC Pivot Table'!E372</f>
        <v>0</v>
      </c>
    </row>
    <row r="371" spans="1:5" x14ac:dyDescent="0.25">
      <c r="A371">
        <f>'ABC Pivot Table'!A373</f>
        <v>0</v>
      </c>
      <c r="B371">
        <f>'ABC Pivot Table'!B373</f>
        <v>0</v>
      </c>
      <c r="C371" s="9">
        <f>'ABC Pivot Table'!C373</f>
        <v>0</v>
      </c>
      <c r="D371" s="9">
        <f>'ABC Pivot Table'!D373</f>
        <v>0</v>
      </c>
      <c r="E371">
        <f>'ABC Pivot Table'!E373</f>
        <v>0</v>
      </c>
    </row>
    <row r="372" spans="1:5" x14ac:dyDescent="0.25">
      <c r="A372">
        <f>'ABC Pivot Table'!A374</f>
        <v>0</v>
      </c>
      <c r="B372">
        <f>'ABC Pivot Table'!B374</f>
        <v>0</v>
      </c>
      <c r="C372" s="9">
        <f>'ABC Pivot Table'!C374</f>
        <v>0</v>
      </c>
      <c r="D372" s="9">
        <f>'ABC Pivot Table'!D374</f>
        <v>0</v>
      </c>
      <c r="E372">
        <f>'ABC Pivot Table'!E374</f>
        <v>0</v>
      </c>
    </row>
    <row r="373" spans="1:5" x14ac:dyDescent="0.25">
      <c r="A373">
        <f>'ABC Pivot Table'!A375</f>
        <v>0</v>
      </c>
      <c r="B373">
        <f>'ABC Pivot Table'!B375</f>
        <v>0</v>
      </c>
      <c r="C373" s="9">
        <f>'ABC Pivot Table'!C375</f>
        <v>0</v>
      </c>
      <c r="D373" s="9">
        <f>'ABC Pivot Table'!D375</f>
        <v>0</v>
      </c>
      <c r="E373">
        <f>'ABC Pivot Table'!E375</f>
        <v>0</v>
      </c>
    </row>
    <row r="374" spans="1:5" x14ac:dyDescent="0.25">
      <c r="A374">
        <f>'ABC Pivot Table'!A376</f>
        <v>0</v>
      </c>
      <c r="B374">
        <f>'ABC Pivot Table'!B376</f>
        <v>0</v>
      </c>
      <c r="C374" s="9">
        <f>'ABC Pivot Table'!C376</f>
        <v>0</v>
      </c>
      <c r="D374" s="9">
        <f>'ABC Pivot Table'!D376</f>
        <v>0</v>
      </c>
      <c r="E374">
        <f>'ABC Pivot Table'!E376</f>
        <v>0</v>
      </c>
    </row>
    <row r="375" spans="1:5" x14ac:dyDescent="0.25">
      <c r="A375">
        <f>'ABC Pivot Table'!A377</f>
        <v>0</v>
      </c>
      <c r="B375">
        <f>'ABC Pivot Table'!B377</f>
        <v>0</v>
      </c>
      <c r="C375" s="9">
        <f>'ABC Pivot Table'!C377</f>
        <v>0</v>
      </c>
      <c r="D375" s="9">
        <f>'ABC Pivot Table'!D377</f>
        <v>0</v>
      </c>
      <c r="E375">
        <f>'ABC Pivot Table'!E377</f>
        <v>0</v>
      </c>
    </row>
    <row r="376" spans="1:5" x14ac:dyDescent="0.25">
      <c r="A376">
        <f>'ABC Pivot Table'!A378</f>
        <v>0</v>
      </c>
      <c r="B376">
        <f>'ABC Pivot Table'!B378</f>
        <v>0</v>
      </c>
      <c r="C376" s="9">
        <f>'ABC Pivot Table'!C378</f>
        <v>0</v>
      </c>
      <c r="D376" s="9">
        <f>'ABC Pivot Table'!D378</f>
        <v>0</v>
      </c>
      <c r="E376">
        <f>'ABC Pivot Table'!E378</f>
        <v>0</v>
      </c>
    </row>
    <row r="377" spans="1:5" x14ac:dyDescent="0.25">
      <c r="A377">
        <f>'ABC Pivot Table'!A379</f>
        <v>0</v>
      </c>
      <c r="B377">
        <f>'ABC Pivot Table'!B379</f>
        <v>0</v>
      </c>
      <c r="C377" s="9">
        <f>'ABC Pivot Table'!C379</f>
        <v>0</v>
      </c>
      <c r="D377" s="9">
        <f>'ABC Pivot Table'!D379</f>
        <v>0</v>
      </c>
      <c r="E377">
        <f>'ABC Pivot Table'!E379</f>
        <v>0</v>
      </c>
    </row>
    <row r="378" spans="1:5" x14ac:dyDescent="0.25">
      <c r="A378">
        <f>'ABC Pivot Table'!A380</f>
        <v>0</v>
      </c>
      <c r="B378">
        <f>'ABC Pivot Table'!B380</f>
        <v>0</v>
      </c>
      <c r="C378" s="9">
        <f>'ABC Pivot Table'!C380</f>
        <v>0</v>
      </c>
      <c r="D378" s="9">
        <f>'ABC Pivot Table'!D380</f>
        <v>0</v>
      </c>
      <c r="E378">
        <f>'ABC Pivot Table'!E380</f>
        <v>0</v>
      </c>
    </row>
    <row r="379" spans="1:5" x14ac:dyDescent="0.25">
      <c r="A379">
        <f>'ABC Pivot Table'!A381</f>
        <v>0</v>
      </c>
      <c r="B379">
        <f>'ABC Pivot Table'!B381</f>
        <v>0</v>
      </c>
      <c r="C379" s="9">
        <f>'ABC Pivot Table'!C381</f>
        <v>0</v>
      </c>
      <c r="D379" s="9">
        <f>'ABC Pivot Table'!D381</f>
        <v>0</v>
      </c>
      <c r="E379">
        <f>'ABC Pivot Table'!E381</f>
        <v>0</v>
      </c>
    </row>
    <row r="380" spans="1:5" x14ac:dyDescent="0.25">
      <c r="A380">
        <f>'ABC Pivot Table'!A382</f>
        <v>0</v>
      </c>
      <c r="B380">
        <f>'ABC Pivot Table'!B382</f>
        <v>0</v>
      </c>
      <c r="C380" s="9">
        <f>'ABC Pivot Table'!C382</f>
        <v>0</v>
      </c>
      <c r="D380" s="9">
        <f>'ABC Pivot Table'!D382</f>
        <v>0</v>
      </c>
      <c r="E380">
        <f>'ABC Pivot Table'!E382</f>
        <v>0</v>
      </c>
    </row>
    <row r="381" spans="1:5" x14ac:dyDescent="0.25">
      <c r="A381">
        <f>'ABC Pivot Table'!A383</f>
        <v>0</v>
      </c>
      <c r="B381">
        <f>'ABC Pivot Table'!B383</f>
        <v>0</v>
      </c>
      <c r="C381" s="9">
        <f>'ABC Pivot Table'!C383</f>
        <v>0</v>
      </c>
      <c r="D381" s="9">
        <f>'ABC Pivot Table'!D383</f>
        <v>0</v>
      </c>
      <c r="E381">
        <f>'ABC Pivot Table'!E383</f>
        <v>0</v>
      </c>
    </row>
    <row r="382" spans="1:5" x14ac:dyDescent="0.25">
      <c r="A382">
        <f>'ABC Pivot Table'!A384</f>
        <v>0</v>
      </c>
      <c r="B382">
        <f>'ABC Pivot Table'!B384</f>
        <v>0</v>
      </c>
      <c r="C382" s="9">
        <f>'ABC Pivot Table'!C384</f>
        <v>0</v>
      </c>
      <c r="D382" s="9">
        <f>'ABC Pivot Table'!D384</f>
        <v>0</v>
      </c>
      <c r="E382">
        <f>'ABC Pivot Table'!E384</f>
        <v>0</v>
      </c>
    </row>
    <row r="383" spans="1:5" x14ac:dyDescent="0.25">
      <c r="A383">
        <f>'ABC Pivot Table'!A385</f>
        <v>0</v>
      </c>
      <c r="B383">
        <f>'ABC Pivot Table'!B385</f>
        <v>0</v>
      </c>
      <c r="C383" s="9">
        <f>'ABC Pivot Table'!C385</f>
        <v>0</v>
      </c>
      <c r="D383" s="9">
        <f>'ABC Pivot Table'!D385</f>
        <v>0</v>
      </c>
      <c r="E383">
        <f>'ABC Pivot Table'!E385</f>
        <v>0</v>
      </c>
    </row>
    <row r="384" spans="1:5" x14ac:dyDescent="0.25">
      <c r="A384">
        <f>'ABC Pivot Table'!A386</f>
        <v>0</v>
      </c>
      <c r="B384">
        <f>'ABC Pivot Table'!B386</f>
        <v>0</v>
      </c>
      <c r="C384" s="9">
        <f>'ABC Pivot Table'!C386</f>
        <v>0</v>
      </c>
      <c r="D384" s="9">
        <f>'ABC Pivot Table'!D386</f>
        <v>0</v>
      </c>
      <c r="E384">
        <f>'ABC Pivot Table'!E386</f>
        <v>0</v>
      </c>
    </row>
    <row r="385" spans="1:5" x14ac:dyDescent="0.25">
      <c r="A385">
        <f>'ABC Pivot Table'!A387</f>
        <v>0</v>
      </c>
      <c r="B385">
        <f>'ABC Pivot Table'!B387</f>
        <v>0</v>
      </c>
      <c r="C385" s="9">
        <f>'ABC Pivot Table'!C387</f>
        <v>0</v>
      </c>
      <c r="D385" s="9">
        <f>'ABC Pivot Table'!D387</f>
        <v>0</v>
      </c>
      <c r="E385">
        <f>'ABC Pivot Table'!E387</f>
        <v>0</v>
      </c>
    </row>
    <row r="386" spans="1:5" x14ac:dyDescent="0.25">
      <c r="A386">
        <f>'ABC Pivot Table'!A388</f>
        <v>0</v>
      </c>
      <c r="B386">
        <f>'ABC Pivot Table'!B388</f>
        <v>0</v>
      </c>
      <c r="C386" s="9">
        <f>'ABC Pivot Table'!C388</f>
        <v>0</v>
      </c>
      <c r="D386" s="9">
        <f>'ABC Pivot Table'!D388</f>
        <v>0</v>
      </c>
      <c r="E386">
        <f>'ABC Pivot Table'!E388</f>
        <v>0</v>
      </c>
    </row>
    <row r="387" spans="1:5" x14ac:dyDescent="0.25">
      <c r="A387">
        <f>'ABC Pivot Table'!A389</f>
        <v>0</v>
      </c>
      <c r="B387">
        <f>'ABC Pivot Table'!B389</f>
        <v>0</v>
      </c>
      <c r="C387" s="9">
        <f>'ABC Pivot Table'!C389</f>
        <v>0</v>
      </c>
      <c r="D387" s="9">
        <f>'ABC Pivot Table'!D389</f>
        <v>0</v>
      </c>
      <c r="E387">
        <f>'ABC Pivot Table'!E389</f>
        <v>0</v>
      </c>
    </row>
    <row r="388" spans="1:5" x14ac:dyDescent="0.25">
      <c r="A388">
        <f>'ABC Pivot Table'!A390</f>
        <v>0</v>
      </c>
      <c r="B388">
        <f>'ABC Pivot Table'!B390</f>
        <v>0</v>
      </c>
      <c r="C388" s="9">
        <f>'ABC Pivot Table'!C390</f>
        <v>0</v>
      </c>
      <c r="D388" s="9">
        <f>'ABC Pivot Table'!D390</f>
        <v>0</v>
      </c>
      <c r="E388">
        <f>'ABC Pivot Table'!E390</f>
        <v>0</v>
      </c>
    </row>
    <row r="389" spans="1:5" x14ac:dyDescent="0.25">
      <c r="A389">
        <f>'ABC Pivot Table'!A391</f>
        <v>0</v>
      </c>
      <c r="B389">
        <f>'ABC Pivot Table'!B391</f>
        <v>0</v>
      </c>
      <c r="C389" s="9">
        <f>'ABC Pivot Table'!C391</f>
        <v>0</v>
      </c>
      <c r="D389" s="9">
        <f>'ABC Pivot Table'!D391</f>
        <v>0</v>
      </c>
      <c r="E389">
        <f>'ABC Pivot Table'!E391</f>
        <v>0</v>
      </c>
    </row>
    <row r="390" spans="1:5" x14ac:dyDescent="0.25">
      <c r="A390">
        <f>'ABC Pivot Table'!A392</f>
        <v>0</v>
      </c>
      <c r="B390">
        <f>'ABC Pivot Table'!B392</f>
        <v>0</v>
      </c>
      <c r="C390" s="9">
        <f>'ABC Pivot Table'!C392</f>
        <v>0</v>
      </c>
      <c r="D390" s="9">
        <f>'ABC Pivot Table'!D392</f>
        <v>0</v>
      </c>
      <c r="E390">
        <f>'ABC Pivot Table'!E392</f>
        <v>0</v>
      </c>
    </row>
    <row r="391" spans="1:5" x14ac:dyDescent="0.25">
      <c r="A391">
        <f>'ABC Pivot Table'!A393</f>
        <v>0</v>
      </c>
      <c r="B391">
        <f>'ABC Pivot Table'!B393</f>
        <v>0</v>
      </c>
      <c r="C391" s="9">
        <f>'ABC Pivot Table'!C393</f>
        <v>0</v>
      </c>
      <c r="D391" s="9">
        <f>'ABC Pivot Table'!D393</f>
        <v>0</v>
      </c>
      <c r="E391">
        <f>'ABC Pivot Table'!E393</f>
        <v>0</v>
      </c>
    </row>
    <row r="392" spans="1:5" x14ac:dyDescent="0.25">
      <c r="A392">
        <f>'ABC Pivot Table'!A394</f>
        <v>0</v>
      </c>
      <c r="B392">
        <f>'ABC Pivot Table'!B394</f>
        <v>0</v>
      </c>
      <c r="C392" s="9">
        <f>'ABC Pivot Table'!C394</f>
        <v>0</v>
      </c>
      <c r="D392" s="9">
        <f>'ABC Pivot Table'!D394</f>
        <v>0</v>
      </c>
      <c r="E392">
        <f>'ABC Pivot Table'!E394</f>
        <v>0</v>
      </c>
    </row>
    <row r="393" spans="1:5" x14ac:dyDescent="0.25">
      <c r="A393">
        <f>'ABC Pivot Table'!A395</f>
        <v>0</v>
      </c>
      <c r="B393">
        <f>'ABC Pivot Table'!B395</f>
        <v>0</v>
      </c>
      <c r="C393" s="9">
        <f>'ABC Pivot Table'!C395</f>
        <v>0</v>
      </c>
      <c r="D393" s="9">
        <f>'ABC Pivot Table'!D395</f>
        <v>0</v>
      </c>
      <c r="E393">
        <f>'ABC Pivot Table'!E395</f>
        <v>0</v>
      </c>
    </row>
    <row r="394" spans="1:5" x14ac:dyDescent="0.25">
      <c r="A394">
        <f>'ABC Pivot Table'!A396</f>
        <v>0</v>
      </c>
      <c r="B394">
        <f>'ABC Pivot Table'!B396</f>
        <v>0</v>
      </c>
      <c r="C394" s="9">
        <f>'ABC Pivot Table'!C396</f>
        <v>0</v>
      </c>
      <c r="D394" s="9">
        <f>'ABC Pivot Table'!D396</f>
        <v>0</v>
      </c>
      <c r="E394">
        <f>'ABC Pivot Table'!E396</f>
        <v>0</v>
      </c>
    </row>
    <row r="395" spans="1:5" x14ac:dyDescent="0.25">
      <c r="A395">
        <f>'ABC Pivot Table'!A397</f>
        <v>0</v>
      </c>
      <c r="B395">
        <f>'ABC Pivot Table'!B397</f>
        <v>0</v>
      </c>
      <c r="C395" s="9">
        <f>'ABC Pivot Table'!C397</f>
        <v>0</v>
      </c>
      <c r="D395" s="9">
        <f>'ABC Pivot Table'!D397</f>
        <v>0</v>
      </c>
      <c r="E395">
        <f>'ABC Pivot Table'!E397</f>
        <v>0</v>
      </c>
    </row>
    <row r="396" spans="1:5" x14ac:dyDescent="0.25">
      <c r="A396">
        <f>'ABC Pivot Table'!A398</f>
        <v>0</v>
      </c>
      <c r="B396">
        <f>'ABC Pivot Table'!B398</f>
        <v>0</v>
      </c>
      <c r="C396" s="9">
        <f>'ABC Pivot Table'!C398</f>
        <v>0</v>
      </c>
      <c r="D396" s="9">
        <f>'ABC Pivot Table'!D398</f>
        <v>0</v>
      </c>
      <c r="E396">
        <f>'ABC Pivot Table'!E398</f>
        <v>0</v>
      </c>
    </row>
    <row r="397" spans="1:5" x14ac:dyDescent="0.25">
      <c r="A397">
        <f>'ABC Pivot Table'!A399</f>
        <v>0</v>
      </c>
      <c r="B397">
        <f>'ABC Pivot Table'!B399</f>
        <v>0</v>
      </c>
      <c r="C397" s="9">
        <f>'ABC Pivot Table'!C399</f>
        <v>0</v>
      </c>
      <c r="D397" s="9">
        <f>'ABC Pivot Table'!D399</f>
        <v>0</v>
      </c>
      <c r="E397">
        <f>'ABC Pivot Table'!E399</f>
        <v>0</v>
      </c>
    </row>
    <row r="398" spans="1:5" x14ac:dyDescent="0.25">
      <c r="A398">
        <f>'ABC Pivot Table'!A400</f>
        <v>0</v>
      </c>
      <c r="B398">
        <f>'ABC Pivot Table'!B400</f>
        <v>0</v>
      </c>
      <c r="C398" s="9">
        <f>'ABC Pivot Table'!C400</f>
        <v>0</v>
      </c>
      <c r="D398" s="9">
        <f>'ABC Pivot Table'!D400</f>
        <v>0</v>
      </c>
      <c r="E398">
        <f>'ABC Pivot Table'!E400</f>
        <v>0</v>
      </c>
    </row>
    <row r="399" spans="1:5" x14ac:dyDescent="0.25">
      <c r="A399">
        <f>'ABC Pivot Table'!A401</f>
        <v>0</v>
      </c>
      <c r="B399">
        <f>'ABC Pivot Table'!B401</f>
        <v>0</v>
      </c>
      <c r="C399" s="9">
        <f>'ABC Pivot Table'!C401</f>
        <v>0</v>
      </c>
      <c r="D399" s="9">
        <f>'ABC Pivot Table'!D401</f>
        <v>0</v>
      </c>
      <c r="E399">
        <f>'ABC Pivot Table'!E401</f>
        <v>0</v>
      </c>
    </row>
    <row r="400" spans="1:5" x14ac:dyDescent="0.25">
      <c r="A400">
        <f>'ABC Pivot Table'!A402</f>
        <v>0</v>
      </c>
      <c r="B400">
        <f>'ABC Pivot Table'!B402</f>
        <v>0</v>
      </c>
      <c r="C400" s="9">
        <f>'ABC Pivot Table'!C402</f>
        <v>0</v>
      </c>
      <c r="D400" s="9">
        <f>'ABC Pivot Table'!D402</f>
        <v>0</v>
      </c>
      <c r="E400">
        <f>'ABC Pivot Table'!E402</f>
        <v>0</v>
      </c>
    </row>
    <row r="401" spans="1:5" x14ac:dyDescent="0.25">
      <c r="A401">
        <f>'ABC Pivot Table'!A403</f>
        <v>0</v>
      </c>
      <c r="B401">
        <f>'ABC Pivot Table'!B403</f>
        <v>0</v>
      </c>
      <c r="C401" s="9">
        <f>'ABC Pivot Table'!C403</f>
        <v>0</v>
      </c>
      <c r="D401" s="9">
        <f>'ABC Pivot Table'!D403</f>
        <v>0</v>
      </c>
      <c r="E401">
        <f>'ABC Pivot Table'!E403</f>
        <v>0</v>
      </c>
    </row>
    <row r="402" spans="1:5" x14ac:dyDescent="0.25">
      <c r="A402">
        <f>'ABC Pivot Table'!A404</f>
        <v>0</v>
      </c>
      <c r="B402">
        <f>'ABC Pivot Table'!B404</f>
        <v>0</v>
      </c>
      <c r="C402" s="9">
        <f>'ABC Pivot Table'!C404</f>
        <v>0</v>
      </c>
      <c r="D402" s="9">
        <f>'ABC Pivot Table'!D404</f>
        <v>0</v>
      </c>
      <c r="E402">
        <f>'ABC Pivot Table'!E404</f>
        <v>0</v>
      </c>
    </row>
    <row r="403" spans="1:5" x14ac:dyDescent="0.25">
      <c r="A403">
        <f>'ABC Pivot Table'!A405</f>
        <v>0</v>
      </c>
      <c r="B403">
        <f>'ABC Pivot Table'!B405</f>
        <v>0</v>
      </c>
      <c r="C403" s="9">
        <f>'ABC Pivot Table'!C405</f>
        <v>0</v>
      </c>
      <c r="D403" s="9">
        <f>'ABC Pivot Table'!D405</f>
        <v>0</v>
      </c>
      <c r="E403">
        <f>'ABC Pivot Table'!E405</f>
        <v>0</v>
      </c>
    </row>
    <row r="404" spans="1:5" x14ac:dyDescent="0.25">
      <c r="A404">
        <f>'ABC Pivot Table'!A406</f>
        <v>0</v>
      </c>
      <c r="B404">
        <f>'ABC Pivot Table'!B406</f>
        <v>0</v>
      </c>
      <c r="C404" s="9">
        <f>'ABC Pivot Table'!C406</f>
        <v>0</v>
      </c>
      <c r="D404" s="9">
        <f>'ABC Pivot Table'!D406</f>
        <v>0</v>
      </c>
      <c r="E404">
        <f>'ABC Pivot Table'!E406</f>
        <v>0</v>
      </c>
    </row>
    <row r="405" spans="1:5" x14ac:dyDescent="0.25">
      <c r="A405">
        <f>'ABC Pivot Table'!A407</f>
        <v>0</v>
      </c>
      <c r="B405">
        <f>'ABC Pivot Table'!B407</f>
        <v>0</v>
      </c>
      <c r="C405" s="9">
        <f>'ABC Pivot Table'!C407</f>
        <v>0</v>
      </c>
      <c r="D405" s="9">
        <f>'ABC Pivot Table'!D407</f>
        <v>0</v>
      </c>
      <c r="E405">
        <f>'ABC Pivot Table'!E407</f>
        <v>0</v>
      </c>
    </row>
    <row r="406" spans="1:5" x14ac:dyDescent="0.25">
      <c r="A406">
        <f>'ABC Pivot Table'!A408</f>
        <v>0</v>
      </c>
      <c r="B406">
        <f>'ABC Pivot Table'!B408</f>
        <v>0</v>
      </c>
      <c r="C406" s="9">
        <f>'ABC Pivot Table'!C408</f>
        <v>0</v>
      </c>
      <c r="D406" s="9">
        <f>'ABC Pivot Table'!D408</f>
        <v>0</v>
      </c>
      <c r="E406">
        <f>'ABC Pivot Table'!E408</f>
        <v>0</v>
      </c>
    </row>
    <row r="407" spans="1:5" x14ac:dyDescent="0.25">
      <c r="A407">
        <f>'ABC Pivot Table'!A409</f>
        <v>0</v>
      </c>
      <c r="B407">
        <f>'ABC Pivot Table'!B409</f>
        <v>0</v>
      </c>
      <c r="C407" s="9">
        <f>'ABC Pivot Table'!C409</f>
        <v>0</v>
      </c>
      <c r="D407" s="9">
        <f>'ABC Pivot Table'!D409</f>
        <v>0</v>
      </c>
      <c r="E407">
        <f>'ABC Pivot Table'!E409</f>
        <v>0</v>
      </c>
    </row>
    <row r="408" spans="1:5" x14ac:dyDescent="0.25">
      <c r="A408">
        <f>'ABC Pivot Table'!A410</f>
        <v>0</v>
      </c>
      <c r="B408">
        <f>'ABC Pivot Table'!B410</f>
        <v>0</v>
      </c>
      <c r="C408" s="9">
        <f>'ABC Pivot Table'!C410</f>
        <v>0</v>
      </c>
      <c r="D408" s="9">
        <f>'ABC Pivot Table'!D410</f>
        <v>0</v>
      </c>
      <c r="E408">
        <f>'ABC Pivot Table'!E410</f>
        <v>0</v>
      </c>
    </row>
    <row r="409" spans="1:5" x14ac:dyDescent="0.25">
      <c r="A409">
        <f>'ABC Pivot Table'!A411</f>
        <v>0</v>
      </c>
      <c r="B409">
        <f>'ABC Pivot Table'!B411</f>
        <v>0</v>
      </c>
      <c r="C409" s="9">
        <f>'ABC Pivot Table'!C411</f>
        <v>0</v>
      </c>
      <c r="D409" s="9">
        <f>'ABC Pivot Table'!D411</f>
        <v>0</v>
      </c>
      <c r="E409">
        <f>'ABC Pivot Table'!E411</f>
        <v>0</v>
      </c>
    </row>
    <row r="410" spans="1:5" x14ac:dyDescent="0.25">
      <c r="A410">
        <f>'ABC Pivot Table'!A412</f>
        <v>0</v>
      </c>
      <c r="B410">
        <f>'ABC Pivot Table'!B412</f>
        <v>0</v>
      </c>
      <c r="C410" s="9">
        <f>'ABC Pivot Table'!C412</f>
        <v>0</v>
      </c>
      <c r="D410" s="9">
        <f>'ABC Pivot Table'!D412</f>
        <v>0</v>
      </c>
      <c r="E410">
        <f>'ABC Pivot Table'!E412</f>
        <v>0</v>
      </c>
    </row>
    <row r="411" spans="1:5" x14ac:dyDescent="0.25">
      <c r="A411">
        <f>'ABC Pivot Table'!A413</f>
        <v>0</v>
      </c>
      <c r="B411">
        <f>'ABC Pivot Table'!B413</f>
        <v>0</v>
      </c>
      <c r="C411" s="9">
        <f>'ABC Pivot Table'!C413</f>
        <v>0</v>
      </c>
      <c r="D411" s="9">
        <f>'ABC Pivot Table'!D413</f>
        <v>0</v>
      </c>
      <c r="E411">
        <f>'ABC Pivot Table'!E413</f>
        <v>0</v>
      </c>
    </row>
    <row r="412" spans="1:5" x14ac:dyDescent="0.25">
      <c r="A412">
        <f>'ABC Pivot Table'!A414</f>
        <v>0</v>
      </c>
      <c r="B412">
        <f>'ABC Pivot Table'!B414</f>
        <v>0</v>
      </c>
      <c r="C412" s="9">
        <f>'ABC Pivot Table'!C414</f>
        <v>0</v>
      </c>
      <c r="D412" s="9">
        <f>'ABC Pivot Table'!D414</f>
        <v>0</v>
      </c>
      <c r="E412">
        <f>'ABC Pivot Table'!E414</f>
        <v>0</v>
      </c>
    </row>
    <row r="413" spans="1:5" x14ac:dyDescent="0.25">
      <c r="A413">
        <f>'ABC Pivot Table'!A415</f>
        <v>0</v>
      </c>
      <c r="B413">
        <f>'ABC Pivot Table'!B415</f>
        <v>0</v>
      </c>
      <c r="C413" s="9">
        <f>'ABC Pivot Table'!C415</f>
        <v>0</v>
      </c>
      <c r="D413" s="9">
        <f>'ABC Pivot Table'!D415</f>
        <v>0</v>
      </c>
      <c r="E413">
        <f>'ABC Pivot Table'!E415</f>
        <v>0</v>
      </c>
    </row>
    <row r="414" spans="1:5" x14ac:dyDescent="0.25">
      <c r="A414">
        <f>'ABC Pivot Table'!A416</f>
        <v>0</v>
      </c>
      <c r="B414">
        <f>'ABC Pivot Table'!B416</f>
        <v>0</v>
      </c>
      <c r="C414" s="9">
        <f>'ABC Pivot Table'!C416</f>
        <v>0</v>
      </c>
      <c r="D414" s="9">
        <f>'ABC Pivot Table'!D416</f>
        <v>0</v>
      </c>
      <c r="E414">
        <f>'ABC Pivot Table'!E416</f>
        <v>0</v>
      </c>
    </row>
    <row r="415" spans="1:5" x14ac:dyDescent="0.25">
      <c r="A415">
        <f>'ABC Pivot Table'!A417</f>
        <v>0</v>
      </c>
      <c r="B415">
        <f>'ABC Pivot Table'!B417</f>
        <v>0</v>
      </c>
      <c r="C415" s="9">
        <f>'ABC Pivot Table'!C417</f>
        <v>0</v>
      </c>
      <c r="D415" s="9">
        <f>'ABC Pivot Table'!D417</f>
        <v>0</v>
      </c>
      <c r="E415">
        <f>'ABC Pivot Table'!E417</f>
        <v>0</v>
      </c>
    </row>
    <row r="416" spans="1:5" x14ac:dyDescent="0.25">
      <c r="A416">
        <f>'ABC Pivot Table'!A418</f>
        <v>0</v>
      </c>
      <c r="B416">
        <f>'ABC Pivot Table'!B418</f>
        <v>0</v>
      </c>
      <c r="C416" s="9">
        <f>'ABC Pivot Table'!C418</f>
        <v>0</v>
      </c>
      <c r="D416" s="9">
        <f>'ABC Pivot Table'!D418</f>
        <v>0</v>
      </c>
      <c r="E416">
        <f>'ABC Pivot Table'!E418</f>
        <v>0</v>
      </c>
    </row>
    <row r="417" spans="1:5" x14ac:dyDescent="0.25">
      <c r="A417">
        <f>'ABC Pivot Table'!A419</f>
        <v>0</v>
      </c>
      <c r="B417">
        <f>'ABC Pivot Table'!B419</f>
        <v>0</v>
      </c>
      <c r="C417" s="9">
        <f>'ABC Pivot Table'!C419</f>
        <v>0</v>
      </c>
      <c r="D417" s="9">
        <f>'ABC Pivot Table'!D419</f>
        <v>0</v>
      </c>
      <c r="E417">
        <f>'ABC Pivot Table'!E419</f>
        <v>0</v>
      </c>
    </row>
    <row r="418" spans="1:5" x14ac:dyDescent="0.25">
      <c r="A418">
        <f>'ABC Pivot Table'!A420</f>
        <v>0</v>
      </c>
      <c r="B418">
        <f>'ABC Pivot Table'!B420</f>
        <v>0</v>
      </c>
      <c r="C418" s="9">
        <f>'ABC Pivot Table'!C420</f>
        <v>0</v>
      </c>
      <c r="D418" s="9">
        <f>'ABC Pivot Table'!D420</f>
        <v>0</v>
      </c>
      <c r="E418">
        <f>'ABC Pivot Table'!E420</f>
        <v>0</v>
      </c>
    </row>
    <row r="419" spans="1:5" x14ac:dyDescent="0.25">
      <c r="A419">
        <f>'ABC Pivot Table'!A421</f>
        <v>0</v>
      </c>
      <c r="B419">
        <f>'ABC Pivot Table'!B421</f>
        <v>0</v>
      </c>
      <c r="C419" s="9">
        <f>'ABC Pivot Table'!C421</f>
        <v>0</v>
      </c>
      <c r="D419" s="9">
        <f>'ABC Pivot Table'!D421</f>
        <v>0</v>
      </c>
      <c r="E419">
        <f>'ABC Pivot Table'!E421</f>
        <v>0</v>
      </c>
    </row>
    <row r="420" spans="1:5" x14ac:dyDescent="0.25">
      <c r="A420">
        <f>'ABC Pivot Table'!A422</f>
        <v>0</v>
      </c>
      <c r="B420">
        <f>'ABC Pivot Table'!B422</f>
        <v>0</v>
      </c>
      <c r="C420" s="9">
        <f>'ABC Pivot Table'!C422</f>
        <v>0</v>
      </c>
      <c r="D420" s="9">
        <f>'ABC Pivot Table'!D422</f>
        <v>0</v>
      </c>
      <c r="E420">
        <f>'ABC Pivot Table'!E422</f>
        <v>0</v>
      </c>
    </row>
    <row r="421" spans="1:5" x14ac:dyDescent="0.25">
      <c r="A421">
        <f>'ABC Pivot Table'!A423</f>
        <v>0</v>
      </c>
      <c r="B421">
        <f>'ABC Pivot Table'!B423</f>
        <v>0</v>
      </c>
      <c r="C421" s="9">
        <f>'ABC Pivot Table'!C423</f>
        <v>0</v>
      </c>
      <c r="D421" s="9">
        <f>'ABC Pivot Table'!D423</f>
        <v>0</v>
      </c>
      <c r="E421">
        <f>'ABC Pivot Table'!E423</f>
        <v>0</v>
      </c>
    </row>
    <row r="422" spans="1:5" x14ac:dyDescent="0.25">
      <c r="A422">
        <f>'ABC Pivot Table'!A424</f>
        <v>0</v>
      </c>
      <c r="B422">
        <f>'ABC Pivot Table'!B424</f>
        <v>0</v>
      </c>
      <c r="C422" s="9">
        <f>'ABC Pivot Table'!C424</f>
        <v>0</v>
      </c>
      <c r="D422" s="9">
        <f>'ABC Pivot Table'!D424</f>
        <v>0</v>
      </c>
      <c r="E422">
        <f>'ABC Pivot Table'!E424</f>
        <v>0</v>
      </c>
    </row>
    <row r="423" spans="1:5" x14ac:dyDescent="0.25">
      <c r="A423">
        <f>'ABC Pivot Table'!A425</f>
        <v>0</v>
      </c>
      <c r="B423">
        <f>'ABC Pivot Table'!B425</f>
        <v>0</v>
      </c>
      <c r="C423" s="9">
        <f>'ABC Pivot Table'!C425</f>
        <v>0</v>
      </c>
      <c r="D423" s="9">
        <f>'ABC Pivot Table'!D425</f>
        <v>0</v>
      </c>
      <c r="E423">
        <f>'ABC Pivot Table'!E425</f>
        <v>0</v>
      </c>
    </row>
    <row r="424" spans="1:5" x14ac:dyDescent="0.25">
      <c r="A424">
        <f>'ABC Pivot Table'!A426</f>
        <v>0</v>
      </c>
      <c r="B424">
        <f>'ABC Pivot Table'!B426</f>
        <v>0</v>
      </c>
      <c r="C424" s="9">
        <f>'ABC Pivot Table'!C426</f>
        <v>0</v>
      </c>
      <c r="D424" s="9">
        <f>'ABC Pivot Table'!D426</f>
        <v>0</v>
      </c>
      <c r="E424">
        <f>'ABC Pivot Table'!E426</f>
        <v>0</v>
      </c>
    </row>
    <row r="425" spans="1:5" x14ac:dyDescent="0.25">
      <c r="A425">
        <f>'ABC Pivot Table'!A427</f>
        <v>0</v>
      </c>
      <c r="B425">
        <f>'ABC Pivot Table'!B427</f>
        <v>0</v>
      </c>
      <c r="C425" s="9">
        <f>'ABC Pivot Table'!C427</f>
        <v>0</v>
      </c>
      <c r="D425" s="9">
        <f>'ABC Pivot Table'!D427</f>
        <v>0</v>
      </c>
      <c r="E425">
        <f>'ABC Pivot Table'!E427</f>
        <v>0</v>
      </c>
    </row>
    <row r="426" spans="1:5" x14ac:dyDescent="0.25">
      <c r="A426">
        <f>'ABC Pivot Table'!A428</f>
        <v>0</v>
      </c>
      <c r="B426">
        <f>'ABC Pivot Table'!B428</f>
        <v>0</v>
      </c>
      <c r="C426" s="9">
        <f>'ABC Pivot Table'!C428</f>
        <v>0</v>
      </c>
      <c r="D426" s="9">
        <f>'ABC Pivot Table'!D428</f>
        <v>0</v>
      </c>
      <c r="E426">
        <f>'ABC Pivot Table'!E428</f>
        <v>0</v>
      </c>
    </row>
    <row r="427" spans="1:5" x14ac:dyDescent="0.25">
      <c r="A427">
        <f>'ABC Pivot Table'!A429</f>
        <v>0</v>
      </c>
      <c r="B427">
        <f>'ABC Pivot Table'!B429</f>
        <v>0</v>
      </c>
      <c r="C427" s="9">
        <f>'ABC Pivot Table'!C429</f>
        <v>0</v>
      </c>
      <c r="D427" s="9">
        <f>'ABC Pivot Table'!D429</f>
        <v>0</v>
      </c>
      <c r="E427">
        <f>'ABC Pivot Table'!E429</f>
        <v>0</v>
      </c>
    </row>
    <row r="428" spans="1:5" x14ac:dyDescent="0.25">
      <c r="A428">
        <f>'ABC Pivot Table'!A430</f>
        <v>0</v>
      </c>
      <c r="B428">
        <f>'ABC Pivot Table'!B430</f>
        <v>0</v>
      </c>
      <c r="C428" s="9">
        <f>'ABC Pivot Table'!C430</f>
        <v>0</v>
      </c>
      <c r="D428" s="9">
        <f>'ABC Pivot Table'!D430</f>
        <v>0</v>
      </c>
      <c r="E428">
        <f>'ABC Pivot Table'!E430</f>
        <v>0</v>
      </c>
    </row>
    <row r="429" spans="1:5" x14ac:dyDescent="0.25">
      <c r="A429">
        <f>'ABC Pivot Table'!A431</f>
        <v>0</v>
      </c>
      <c r="B429">
        <f>'ABC Pivot Table'!B431</f>
        <v>0</v>
      </c>
      <c r="C429" s="9">
        <f>'ABC Pivot Table'!C431</f>
        <v>0</v>
      </c>
      <c r="D429" s="9">
        <f>'ABC Pivot Table'!D431</f>
        <v>0</v>
      </c>
      <c r="E429">
        <f>'ABC Pivot Table'!E431</f>
        <v>0</v>
      </c>
    </row>
    <row r="430" spans="1:5" x14ac:dyDescent="0.25">
      <c r="A430">
        <f>'ABC Pivot Table'!A432</f>
        <v>0</v>
      </c>
      <c r="B430">
        <f>'ABC Pivot Table'!B432</f>
        <v>0</v>
      </c>
      <c r="C430" s="9">
        <f>'ABC Pivot Table'!C432</f>
        <v>0</v>
      </c>
      <c r="D430" s="9">
        <f>'ABC Pivot Table'!D432</f>
        <v>0</v>
      </c>
      <c r="E430">
        <f>'ABC Pivot Table'!E432</f>
        <v>0</v>
      </c>
    </row>
    <row r="431" spans="1:5" x14ac:dyDescent="0.25">
      <c r="A431">
        <f>'ABC Pivot Table'!A433</f>
        <v>0</v>
      </c>
      <c r="B431">
        <f>'ABC Pivot Table'!B433</f>
        <v>0</v>
      </c>
      <c r="C431" s="9">
        <f>'ABC Pivot Table'!C433</f>
        <v>0</v>
      </c>
      <c r="D431" s="9">
        <f>'ABC Pivot Table'!D433</f>
        <v>0</v>
      </c>
      <c r="E431">
        <f>'ABC Pivot Table'!E433</f>
        <v>0</v>
      </c>
    </row>
    <row r="432" spans="1:5" x14ac:dyDescent="0.25">
      <c r="A432">
        <f>'ABC Pivot Table'!A434</f>
        <v>0</v>
      </c>
      <c r="B432">
        <f>'ABC Pivot Table'!B434</f>
        <v>0</v>
      </c>
      <c r="C432" s="9">
        <f>'ABC Pivot Table'!C434</f>
        <v>0</v>
      </c>
      <c r="D432" s="9">
        <f>'ABC Pivot Table'!D434</f>
        <v>0</v>
      </c>
      <c r="E432">
        <f>'ABC Pivot Table'!E434</f>
        <v>0</v>
      </c>
    </row>
    <row r="433" spans="1:5" x14ac:dyDescent="0.25">
      <c r="A433">
        <f>'ABC Pivot Table'!A435</f>
        <v>0</v>
      </c>
      <c r="B433">
        <f>'ABC Pivot Table'!B435</f>
        <v>0</v>
      </c>
      <c r="C433" s="9">
        <f>'ABC Pivot Table'!C435</f>
        <v>0</v>
      </c>
      <c r="D433" s="9">
        <f>'ABC Pivot Table'!D435</f>
        <v>0</v>
      </c>
      <c r="E433">
        <f>'ABC Pivot Table'!E435</f>
        <v>0</v>
      </c>
    </row>
    <row r="434" spans="1:5" x14ac:dyDescent="0.25">
      <c r="A434">
        <f>'ABC Pivot Table'!A436</f>
        <v>0</v>
      </c>
      <c r="B434">
        <f>'ABC Pivot Table'!B436</f>
        <v>0</v>
      </c>
      <c r="C434" s="9">
        <f>'ABC Pivot Table'!C436</f>
        <v>0</v>
      </c>
      <c r="D434" s="9">
        <f>'ABC Pivot Table'!D436</f>
        <v>0</v>
      </c>
      <c r="E434">
        <f>'ABC Pivot Table'!E436</f>
        <v>0</v>
      </c>
    </row>
    <row r="435" spans="1:5" x14ac:dyDescent="0.25">
      <c r="A435">
        <f>'ABC Pivot Table'!A437</f>
        <v>0</v>
      </c>
      <c r="B435">
        <f>'ABC Pivot Table'!B437</f>
        <v>0</v>
      </c>
      <c r="C435" s="9">
        <f>'ABC Pivot Table'!C437</f>
        <v>0</v>
      </c>
      <c r="D435" s="9">
        <f>'ABC Pivot Table'!D437</f>
        <v>0</v>
      </c>
      <c r="E435">
        <f>'ABC Pivot Table'!E437</f>
        <v>0</v>
      </c>
    </row>
    <row r="436" spans="1:5" x14ac:dyDescent="0.25">
      <c r="A436">
        <f>'ABC Pivot Table'!A438</f>
        <v>0</v>
      </c>
      <c r="B436">
        <f>'ABC Pivot Table'!B438</f>
        <v>0</v>
      </c>
      <c r="C436" s="9">
        <f>'ABC Pivot Table'!C438</f>
        <v>0</v>
      </c>
      <c r="D436" s="9">
        <f>'ABC Pivot Table'!D438</f>
        <v>0</v>
      </c>
      <c r="E436">
        <f>'ABC Pivot Table'!E438</f>
        <v>0</v>
      </c>
    </row>
    <row r="437" spans="1:5" x14ac:dyDescent="0.25">
      <c r="A437">
        <f>'ABC Pivot Table'!A439</f>
        <v>0</v>
      </c>
      <c r="B437">
        <f>'ABC Pivot Table'!B439</f>
        <v>0</v>
      </c>
      <c r="C437" s="9">
        <f>'ABC Pivot Table'!C439</f>
        <v>0</v>
      </c>
      <c r="D437" s="9">
        <f>'ABC Pivot Table'!D439</f>
        <v>0</v>
      </c>
      <c r="E437">
        <f>'ABC Pivot Table'!E439</f>
        <v>0</v>
      </c>
    </row>
    <row r="438" spans="1:5" x14ac:dyDescent="0.25">
      <c r="A438">
        <f>'ABC Pivot Table'!A440</f>
        <v>0</v>
      </c>
      <c r="B438">
        <f>'ABC Pivot Table'!B440</f>
        <v>0</v>
      </c>
      <c r="C438" s="9">
        <f>'ABC Pivot Table'!C440</f>
        <v>0</v>
      </c>
      <c r="D438" s="9">
        <f>'ABC Pivot Table'!D440</f>
        <v>0</v>
      </c>
      <c r="E438">
        <f>'ABC Pivot Table'!E440</f>
        <v>0</v>
      </c>
    </row>
    <row r="439" spans="1:5" x14ac:dyDescent="0.25">
      <c r="A439">
        <f>'ABC Pivot Table'!A441</f>
        <v>0</v>
      </c>
      <c r="B439">
        <f>'ABC Pivot Table'!B441</f>
        <v>0</v>
      </c>
      <c r="C439" s="9">
        <f>'ABC Pivot Table'!C441</f>
        <v>0</v>
      </c>
      <c r="D439" s="9">
        <f>'ABC Pivot Table'!D441</f>
        <v>0</v>
      </c>
      <c r="E439">
        <f>'ABC Pivot Table'!E441</f>
        <v>0</v>
      </c>
    </row>
    <row r="440" spans="1:5" x14ac:dyDescent="0.25">
      <c r="A440">
        <f>'ABC Pivot Table'!A442</f>
        <v>0</v>
      </c>
      <c r="B440">
        <f>'ABC Pivot Table'!B442</f>
        <v>0</v>
      </c>
      <c r="C440" s="9">
        <f>'ABC Pivot Table'!C442</f>
        <v>0</v>
      </c>
      <c r="D440" s="9">
        <f>'ABC Pivot Table'!D442</f>
        <v>0</v>
      </c>
      <c r="E440">
        <f>'ABC Pivot Table'!E442</f>
        <v>0</v>
      </c>
    </row>
    <row r="441" spans="1:5" x14ac:dyDescent="0.25">
      <c r="A441">
        <f>'ABC Pivot Table'!A443</f>
        <v>0</v>
      </c>
      <c r="B441">
        <f>'ABC Pivot Table'!B443</f>
        <v>0</v>
      </c>
      <c r="C441" s="9">
        <f>'ABC Pivot Table'!C443</f>
        <v>0</v>
      </c>
      <c r="D441" s="9">
        <f>'ABC Pivot Table'!D443</f>
        <v>0</v>
      </c>
      <c r="E441">
        <f>'ABC Pivot Table'!E443</f>
        <v>0</v>
      </c>
    </row>
    <row r="442" spans="1:5" x14ac:dyDescent="0.25">
      <c r="A442">
        <f>'ABC Pivot Table'!A444</f>
        <v>0</v>
      </c>
      <c r="B442">
        <f>'ABC Pivot Table'!B444</f>
        <v>0</v>
      </c>
      <c r="C442" s="9">
        <f>'ABC Pivot Table'!C444</f>
        <v>0</v>
      </c>
      <c r="D442" s="9">
        <f>'ABC Pivot Table'!D444</f>
        <v>0</v>
      </c>
      <c r="E442">
        <f>'ABC Pivot Table'!E444</f>
        <v>0</v>
      </c>
    </row>
    <row r="443" spans="1:5" x14ac:dyDescent="0.25">
      <c r="A443">
        <f>'ABC Pivot Table'!A445</f>
        <v>0</v>
      </c>
      <c r="B443">
        <f>'ABC Pivot Table'!B445</f>
        <v>0</v>
      </c>
      <c r="C443" s="9">
        <f>'ABC Pivot Table'!C445</f>
        <v>0</v>
      </c>
      <c r="D443" s="9">
        <f>'ABC Pivot Table'!D445</f>
        <v>0</v>
      </c>
      <c r="E443">
        <f>'ABC Pivot Table'!E445</f>
        <v>0</v>
      </c>
    </row>
    <row r="444" spans="1:5" x14ac:dyDescent="0.25">
      <c r="A444">
        <f>'ABC Pivot Table'!A446</f>
        <v>0</v>
      </c>
      <c r="B444">
        <f>'ABC Pivot Table'!B446</f>
        <v>0</v>
      </c>
      <c r="C444" s="9">
        <f>'ABC Pivot Table'!C446</f>
        <v>0</v>
      </c>
      <c r="D444" s="9">
        <f>'ABC Pivot Table'!D446</f>
        <v>0</v>
      </c>
      <c r="E444">
        <f>'ABC Pivot Table'!E446</f>
        <v>0</v>
      </c>
    </row>
    <row r="445" spans="1:5" x14ac:dyDescent="0.25">
      <c r="A445">
        <f>'ABC Pivot Table'!A447</f>
        <v>0</v>
      </c>
      <c r="B445">
        <f>'ABC Pivot Table'!B447</f>
        <v>0</v>
      </c>
      <c r="C445" s="9">
        <f>'ABC Pivot Table'!C447</f>
        <v>0</v>
      </c>
      <c r="D445" s="9">
        <f>'ABC Pivot Table'!D447</f>
        <v>0</v>
      </c>
      <c r="E445">
        <f>'ABC Pivot Table'!E447</f>
        <v>0</v>
      </c>
    </row>
    <row r="446" spans="1:5" x14ac:dyDescent="0.25">
      <c r="A446">
        <f>'ABC Pivot Table'!A448</f>
        <v>0</v>
      </c>
      <c r="B446">
        <f>'ABC Pivot Table'!B448</f>
        <v>0</v>
      </c>
      <c r="C446" s="9">
        <f>'ABC Pivot Table'!C448</f>
        <v>0</v>
      </c>
      <c r="D446" s="9">
        <f>'ABC Pivot Table'!D448</f>
        <v>0</v>
      </c>
      <c r="E446">
        <f>'ABC Pivot Table'!E448</f>
        <v>0</v>
      </c>
    </row>
    <row r="447" spans="1:5" x14ac:dyDescent="0.25">
      <c r="A447">
        <f>'ABC Pivot Table'!A449</f>
        <v>0</v>
      </c>
      <c r="B447">
        <f>'ABC Pivot Table'!B449</f>
        <v>0</v>
      </c>
      <c r="C447" s="9">
        <f>'ABC Pivot Table'!C449</f>
        <v>0</v>
      </c>
      <c r="D447" s="9">
        <f>'ABC Pivot Table'!D449</f>
        <v>0</v>
      </c>
      <c r="E447">
        <f>'ABC Pivot Table'!E449</f>
        <v>0</v>
      </c>
    </row>
    <row r="448" spans="1:5" x14ac:dyDescent="0.25">
      <c r="A448">
        <f>'ABC Pivot Table'!A450</f>
        <v>0</v>
      </c>
      <c r="B448">
        <f>'ABC Pivot Table'!B450</f>
        <v>0</v>
      </c>
      <c r="C448" s="9">
        <f>'ABC Pivot Table'!C450</f>
        <v>0</v>
      </c>
      <c r="D448" s="9">
        <f>'ABC Pivot Table'!D450</f>
        <v>0</v>
      </c>
      <c r="E448">
        <f>'ABC Pivot Table'!E450</f>
        <v>0</v>
      </c>
    </row>
    <row r="449" spans="1:5" x14ac:dyDescent="0.25">
      <c r="A449">
        <f>'ABC Pivot Table'!A451</f>
        <v>0</v>
      </c>
      <c r="B449">
        <f>'ABC Pivot Table'!B451</f>
        <v>0</v>
      </c>
      <c r="C449" s="9">
        <f>'ABC Pivot Table'!C451</f>
        <v>0</v>
      </c>
      <c r="D449" s="9">
        <f>'ABC Pivot Table'!D451</f>
        <v>0</v>
      </c>
      <c r="E449">
        <f>'ABC Pivot Table'!E451</f>
        <v>0</v>
      </c>
    </row>
    <row r="450" spans="1:5" x14ac:dyDescent="0.25">
      <c r="A450">
        <f>'ABC Pivot Table'!A452</f>
        <v>0</v>
      </c>
      <c r="B450">
        <f>'ABC Pivot Table'!B452</f>
        <v>0</v>
      </c>
      <c r="C450" s="9">
        <f>'ABC Pivot Table'!C452</f>
        <v>0</v>
      </c>
      <c r="D450" s="9">
        <f>'ABC Pivot Table'!D452</f>
        <v>0</v>
      </c>
      <c r="E450">
        <f>'ABC Pivot Table'!E452</f>
        <v>0</v>
      </c>
    </row>
    <row r="451" spans="1:5" x14ac:dyDescent="0.25">
      <c r="A451">
        <f>'ABC Pivot Table'!A453</f>
        <v>0</v>
      </c>
      <c r="B451">
        <f>'ABC Pivot Table'!B453</f>
        <v>0</v>
      </c>
      <c r="C451" s="9">
        <f>'ABC Pivot Table'!C453</f>
        <v>0</v>
      </c>
      <c r="D451" s="9">
        <f>'ABC Pivot Table'!D453</f>
        <v>0</v>
      </c>
      <c r="E451">
        <f>'ABC Pivot Table'!E453</f>
        <v>0</v>
      </c>
    </row>
    <row r="452" spans="1:5" x14ac:dyDescent="0.25">
      <c r="A452">
        <f>'ABC Pivot Table'!A454</f>
        <v>0</v>
      </c>
      <c r="B452">
        <f>'ABC Pivot Table'!B454</f>
        <v>0</v>
      </c>
      <c r="C452" s="9">
        <f>'ABC Pivot Table'!C454</f>
        <v>0</v>
      </c>
      <c r="D452" s="9">
        <f>'ABC Pivot Table'!D454</f>
        <v>0</v>
      </c>
      <c r="E452">
        <f>'ABC Pivot Table'!E454</f>
        <v>0</v>
      </c>
    </row>
    <row r="453" spans="1:5" x14ac:dyDescent="0.25">
      <c r="A453">
        <f>'ABC Pivot Table'!A455</f>
        <v>0</v>
      </c>
      <c r="B453">
        <f>'ABC Pivot Table'!B455</f>
        <v>0</v>
      </c>
      <c r="C453" s="9">
        <f>'ABC Pivot Table'!C455</f>
        <v>0</v>
      </c>
      <c r="D453" s="9">
        <f>'ABC Pivot Table'!D455</f>
        <v>0</v>
      </c>
      <c r="E453">
        <f>'ABC Pivot Table'!E455</f>
        <v>0</v>
      </c>
    </row>
    <row r="454" spans="1:5" x14ac:dyDescent="0.25">
      <c r="A454">
        <f>'ABC Pivot Table'!A456</f>
        <v>0</v>
      </c>
      <c r="B454">
        <f>'ABC Pivot Table'!B456</f>
        <v>0</v>
      </c>
      <c r="C454" s="9">
        <f>'ABC Pivot Table'!C456</f>
        <v>0</v>
      </c>
      <c r="D454" s="9">
        <f>'ABC Pivot Table'!D456</f>
        <v>0</v>
      </c>
      <c r="E454">
        <f>'ABC Pivot Table'!E456</f>
        <v>0</v>
      </c>
    </row>
    <row r="455" spans="1:5" x14ac:dyDescent="0.25">
      <c r="A455">
        <f>'ABC Pivot Table'!A457</f>
        <v>0</v>
      </c>
      <c r="B455">
        <f>'ABC Pivot Table'!B457</f>
        <v>0</v>
      </c>
      <c r="C455" s="9">
        <f>'ABC Pivot Table'!C457</f>
        <v>0</v>
      </c>
      <c r="D455" s="9">
        <f>'ABC Pivot Table'!D457</f>
        <v>0</v>
      </c>
      <c r="E455">
        <f>'ABC Pivot Table'!E457</f>
        <v>0</v>
      </c>
    </row>
    <row r="456" spans="1:5" x14ac:dyDescent="0.25">
      <c r="A456">
        <f>'ABC Pivot Table'!A458</f>
        <v>0</v>
      </c>
      <c r="B456">
        <f>'ABC Pivot Table'!B458</f>
        <v>0</v>
      </c>
      <c r="C456" s="9">
        <f>'ABC Pivot Table'!C458</f>
        <v>0</v>
      </c>
      <c r="D456" s="9">
        <f>'ABC Pivot Table'!D458</f>
        <v>0</v>
      </c>
      <c r="E456">
        <f>'ABC Pivot Table'!E458</f>
        <v>0</v>
      </c>
    </row>
    <row r="457" spans="1:5" x14ac:dyDescent="0.25">
      <c r="A457">
        <f>'ABC Pivot Table'!A459</f>
        <v>0</v>
      </c>
      <c r="B457">
        <f>'ABC Pivot Table'!B459</f>
        <v>0</v>
      </c>
      <c r="C457" s="9">
        <f>'ABC Pivot Table'!C459</f>
        <v>0</v>
      </c>
      <c r="D457" s="9">
        <f>'ABC Pivot Table'!D459</f>
        <v>0</v>
      </c>
      <c r="E457">
        <f>'ABC Pivot Table'!E459</f>
        <v>0</v>
      </c>
    </row>
    <row r="458" spans="1:5" x14ac:dyDescent="0.25">
      <c r="A458">
        <f>'ABC Pivot Table'!A460</f>
        <v>0</v>
      </c>
      <c r="B458">
        <f>'ABC Pivot Table'!B460</f>
        <v>0</v>
      </c>
      <c r="C458" s="9">
        <f>'ABC Pivot Table'!C460</f>
        <v>0</v>
      </c>
      <c r="D458" s="9">
        <f>'ABC Pivot Table'!D460</f>
        <v>0</v>
      </c>
      <c r="E458">
        <f>'ABC Pivot Table'!E460</f>
        <v>0</v>
      </c>
    </row>
    <row r="459" spans="1:5" x14ac:dyDescent="0.25">
      <c r="A459">
        <f>'ABC Pivot Table'!A461</f>
        <v>0</v>
      </c>
      <c r="B459">
        <f>'ABC Pivot Table'!B461</f>
        <v>0</v>
      </c>
      <c r="C459" s="9">
        <f>'ABC Pivot Table'!C461</f>
        <v>0</v>
      </c>
      <c r="D459" s="9">
        <f>'ABC Pivot Table'!D461</f>
        <v>0</v>
      </c>
      <c r="E459">
        <f>'ABC Pivot Table'!E461</f>
        <v>0</v>
      </c>
    </row>
    <row r="460" spans="1:5" x14ac:dyDescent="0.25">
      <c r="A460">
        <f>'ABC Pivot Table'!A462</f>
        <v>0</v>
      </c>
      <c r="B460">
        <f>'ABC Pivot Table'!B462</f>
        <v>0</v>
      </c>
      <c r="C460" s="9">
        <f>'ABC Pivot Table'!C462</f>
        <v>0</v>
      </c>
      <c r="D460" s="9">
        <f>'ABC Pivot Table'!D462</f>
        <v>0</v>
      </c>
      <c r="E460">
        <f>'ABC Pivot Table'!E462</f>
        <v>0</v>
      </c>
    </row>
    <row r="461" spans="1:5" x14ac:dyDescent="0.25">
      <c r="A461">
        <f>'ABC Pivot Table'!A463</f>
        <v>0</v>
      </c>
      <c r="B461">
        <f>'ABC Pivot Table'!B463</f>
        <v>0</v>
      </c>
      <c r="C461" s="9">
        <f>'ABC Pivot Table'!C463</f>
        <v>0</v>
      </c>
      <c r="D461" s="9">
        <f>'ABC Pivot Table'!D463</f>
        <v>0</v>
      </c>
      <c r="E461">
        <f>'ABC Pivot Table'!E463</f>
        <v>0</v>
      </c>
    </row>
    <row r="462" spans="1:5" x14ac:dyDescent="0.25">
      <c r="A462">
        <f>'ABC Pivot Table'!A464</f>
        <v>0</v>
      </c>
      <c r="B462">
        <f>'ABC Pivot Table'!B464</f>
        <v>0</v>
      </c>
      <c r="C462" s="9">
        <f>'ABC Pivot Table'!C464</f>
        <v>0</v>
      </c>
      <c r="D462" s="9">
        <f>'ABC Pivot Table'!D464</f>
        <v>0</v>
      </c>
      <c r="E462">
        <f>'ABC Pivot Table'!E464</f>
        <v>0</v>
      </c>
    </row>
    <row r="463" spans="1:5" x14ac:dyDescent="0.25">
      <c r="A463">
        <f>'ABC Pivot Table'!A465</f>
        <v>0</v>
      </c>
      <c r="B463">
        <f>'ABC Pivot Table'!B465</f>
        <v>0</v>
      </c>
      <c r="C463" s="9">
        <f>'ABC Pivot Table'!C465</f>
        <v>0</v>
      </c>
      <c r="D463" s="9">
        <f>'ABC Pivot Table'!D465</f>
        <v>0</v>
      </c>
      <c r="E463">
        <f>'ABC Pivot Table'!E465</f>
        <v>0</v>
      </c>
    </row>
    <row r="464" spans="1:5" x14ac:dyDescent="0.25">
      <c r="A464">
        <f>'ABC Pivot Table'!A466</f>
        <v>0</v>
      </c>
      <c r="B464">
        <f>'ABC Pivot Table'!B466</f>
        <v>0</v>
      </c>
      <c r="C464" s="9">
        <f>'ABC Pivot Table'!C466</f>
        <v>0</v>
      </c>
      <c r="D464" s="9">
        <f>'ABC Pivot Table'!D466</f>
        <v>0</v>
      </c>
      <c r="E464">
        <f>'ABC Pivot Table'!E466</f>
        <v>0</v>
      </c>
    </row>
    <row r="465" spans="1:5" x14ac:dyDescent="0.25">
      <c r="A465">
        <f>'ABC Pivot Table'!A467</f>
        <v>0</v>
      </c>
      <c r="B465">
        <f>'ABC Pivot Table'!B467</f>
        <v>0</v>
      </c>
      <c r="C465" s="9">
        <f>'ABC Pivot Table'!C467</f>
        <v>0</v>
      </c>
      <c r="D465" s="9">
        <f>'ABC Pivot Table'!D467</f>
        <v>0</v>
      </c>
      <c r="E465">
        <f>'ABC Pivot Table'!E467</f>
        <v>0</v>
      </c>
    </row>
    <row r="466" spans="1:5" x14ac:dyDescent="0.25">
      <c r="A466">
        <f>'ABC Pivot Table'!A468</f>
        <v>0</v>
      </c>
      <c r="B466">
        <f>'ABC Pivot Table'!B468</f>
        <v>0</v>
      </c>
      <c r="C466" s="9">
        <f>'ABC Pivot Table'!C468</f>
        <v>0</v>
      </c>
      <c r="D466" s="9">
        <f>'ABC Pivot Table'!D468</f>
        <v>0</v>
      </c>
      <c r="E466">
        <f>'ABC Pivot Table'!E468</f>
        <v>0</v>
      </c>
    </row>
    <row r="467" spans="1:5" x14ac:dyDescent="0.25">
      <c r="A467">
        <f>'ABC Pivot Table'!A469</f>
        <v>0</v>
      </c>
      <c r="B467">
        <f>'ABC Pivot Table'!B469</f>
        <v>0</v>
      </c>
      <c r="C467" s="9">
        <f>'ABC Pivot Table'!C469</f>
        <v>0</v>
      </c>
      <c r="D467" s="9">
        <f>'ABC Pivot Table'!D469</f>
        <v>0</v>
      </c>
      <c r="E467">
        <f>'ABC Pivot Table'!E469</f>
        <v>0</v>
      </c>
    </row>
    <row r="468" spans="1:5" x14ac:dyDescent="0.25">
      <c r="A468">
        <f>'ABC Pivot Table'!A470</f>
        <v>0</v>
      </c>
      <c r="B468">
        <f>'ABC Pivot Table'!B470</f>
        <v>0</v>
      </c>
      <c r="C468" s="9">
        <f>'ABC Pivot Table'!C470</f>
        <v>0</v>
      </c>
      <c r="D468" s="9">
        <f>'ABC Pivot Table'!D470</f>
        <v>0</v>
      </c>
      <c r="E468">
        <f>'ABC Pivot Table'!E470</f>
        <v>0</v>
      </c>
    </row>
    <row r="469" spans="1:5" x14ac:dyDescent="0.25">
      <c r="A469">
        <f>'ABC Pivot Table'!A471</f>
        <v>0</v>
      </c>
      <c r="B469">
        <f>'ABC Pivot Table'!B471</f>
        <v>0</v>
      </c>
      <c r="C469" s="9">
        <f>'ABC Pivot Table'!C471</f>
        <v>0</v>
      </c>
      <c r="D469" s="9">
        <f>'ABC Pivot Table'!D471</f>
        <v>0</v>
      </c>
      <c r="E469">
        <f>'ABC Pivot Table'!E471</f>
        <v>0</v>
      </c>
    </row>
    <row r="470" spans="1:5" x14ac:dyDescent="0.25">
      <c r="A470">
        <f>'ABC Pivot Table'!A472</f>
        <v>0</v>
      </c>
      <c r="B470">
        <f>'ABC Pivot Table'!B472</f>
        <v>0</v>
      </c>
      <c r="C470" s="9">
        <f>'ABC Pivot Table'!C472</f>
        <v>0</v>
      </c>
      <c r="D470" s="9">
        <f>'ABC Pivot Table'!D472</f>
        <v>0</v>
      </c>
      <c r="E470">
        <f>'ABC Pivot Table'!E472</f>
        <v>0</v>
      </c>
    </row>
    <row r="471" spans="1:5" x14ac:dyDescent="0.25">
      <c r="A471">
        <f>'ABC Pivot Table'!A473</f>
        <v>0</v>
      </c>
      <c r="B471">
        <f>'ABC Pivot Table'!B473</f>
        <v>0</v>
      </c>
      <c r="C471" s="9">
        <f>'ABC Pivot Table'!C473</f>
        <v>0</v>
      </c>
      <c r="D471" s="9">
        <f>'ABC Pivot Table'!D473</f>
        <v>0</v>
      </c>
      <c r="E471">
        <f>'ABC Pivot Table'!E473</f>
        <v>0</v>
      </c>
    </row>
    <row r="472" spans="1:5" x14ac:dyDescent="0.25">
      <c r="A472">
        <f>'ABC Pivot Table'!A474</f>
        <v>0</v>
      </c>
      <c r="B472">
        <f>'ABC Pivot Table'!B474</f>
        <v>0</v>
      </c>
      <c r="C472" s="9">
        <f>'ABC Pivot Table'!C474</f>
        <v>0</v>
      </c>
      <c r="D472" s="9">
        <f>'ABC Pivot Table'!D474</f>
        <v>0</v>
      </c>
      <c r="E472">
        <f>'ABC Pivot Table'!E474</f>
        <v>0</v>
      </c>
    </row>
    <row r="473" spans="1:5" x14ac:dyDescent="0.25">
      <c r="A473">
        <f>'ABC Pivot Table'!A475</f>
        <v>0</v>
      </c>
      <c r="B473">
        <f>'ABC Pivot Table'!B475</f>
        <v>0</v>
      </c>
      <c r="C473" s="9">
        <f>'ABC Pivot Table'!C475</f>
        <v>0</v>
      </c>
      <c r="D473" s="9">
        <f>'ABC Pivot Table'!D475</f>
        <v>0</v>
      </c>
      <c r="E473">
        <f>'ABC Pivot Table'!E475</f>
        <v>0</v>
      </c>
    </row>
    <row r="474" spans="1:5" x14ac:dyDescent="0.25">
      <c r="A474">
        <f>'ABC Pivot Table'!A476</f>
        <v>0</v>
      </c>
      <c r="B474">
        <f>'ABC Pivot Table'!B476</f>
        <v>0</v>
      </c>
      <c r="C474" s="9">
        <f>'ABC Pivot Table'!C476</f>
        <v>0</v>
      </c>
      <c r="D474" s="9">
        <f>'ABC Pivot Table'!D476</f>
        <v>0</v>
      </c>
      <c r="E474">
        <f>'ABC Pivot Table'!E476</f>
        <v>0</v>
      </c>
    </row>
    <row r="475" spans="1:5" x14ac:dyDescent="0.25">
      <c r="A475">
        <f>'ABC Pivot Table'!A477</f>
        <v>0</v>
      </c>
      <c r="B475">
        <f>'ABC Pivot Table'!B477</f>
        <v>0</v>
      </c>
      <c r="C475" s="9">
        <f>'ABC Pivot Table'!C477</f>
        <v>0</v>
      </c>
      <c r="D475" s="9">
        <f>'ABC Pivot Table'!D477</f>
        <v>0</v>
      </c>
      <c r="E475">
        <f>'ABC Pivot Table'!E477</f>
        <v>0</v>
      </c>
    </row>
    <row r="476" spans="1:5" x14ac:dyDescent="0.25">
      <c r="A476">
        <f>'ABC Pivot Table'!A478</f>
        <v>0</v>
      </c>
      <c r="B476">
        <f>'ABC Pivot Table'!B478</f>
        <v>0</v>
      </c>
      <c r="C476" s="9">
        <f>'ABC Pivot Table'!C478</f>
        <v>0</v>
      </c>
      <c r="D476" s="9">
        <f>'ABC Pivot Table'!D478</f>
        <v>0</v>
      </c>
      <c r="E476">
        <f>'ABC Pivot Table'!E478</f>
        <v>0</v>
      </c>
    </row>
    <row r="477" spans="1:5" x14ac:dyDescent="0.25">
      <c r="A477">
        <f>'ABC Pivot Table'!A479</f>
        <v>0</v>
      </c>
      <c r="B477">
        <f>'ABC Pivot Table'!B479</f>
        <v>0</v>
      </c>
      <c r="C477" s="9">
        <f>'ABC Pivot Table'!C479</f>
        <v>0</v>
      </c>
      <c r="D477" s="9">
        <f>'ABC Pivot Table'!D479</f>
        <v>0</v>
      </c>
      <c r="E477">
        <f>'ABC Pivot Table'!E479</f>
        <v>0</v>
      </c>
    </row>
    <row r="478" spans="1:5" x14ac:dyDescent="0.25">
      <c r="A478">
        <f>'ABC Pivot Table'!A480</f>
        <v>0</v>
      </c>
      <c r="B478">
        <f>'ABC Pivot Table'!B480</f>
        <v>0</v>
      </c>
      <c r="C478" s="9">
        <f>'ABC Pivot Table'!C480</f>
        <v>0</v>
      </c>
      <c r="D478" s="9">
        <f>'ABC Pivot Table'!D480</f>
        <v>0</v>
      </c>
      <c r="E478">
        <f>'ABC Pivot Table'!E480</f>
        <v>0</v>
      </c>
    </row>
    <row r="479" spans="1:5" x14ac:dyDescent="0.25">
      <c r="A479">
        <f>'ABC Pivot Table'!A481</f>
        <v>0</v>
      </c>
      <c r="B479">
        <f>'ABC Pivot Table'!B481</f>
        <v>0</v>
      </c>
      <c r="C479" s="9">
        <f>'ABC Pivot Table'!C481</f>
        <v>0</v>
      </c>
      <c r="D479" s="9">
        <f>'ABC Pivot Table'!D481</f>
        <v>0</v>
      </c>
      <c r="E479">
        <f>'ABC Pivot Table'!E481</f>
        <v>0</v>
      </c>
    </row>
    <row r="480" spans="1:5" x14ac:dyDescent="0.25">
      <c r="A480">
        <f>'ABC Pivot Table'!A482</f>
        <v>0</v>
      </c>
      <c r="B480">
        <f>'ABC Pivot Table'!B482</f>
        <v>0</v>
      </c>
      <c r="C480" s="9">
        <f>'ABC Pivot Table'!C482</f>
        <v>0</v>
      </c>
      <c r="D480" s="9">
        <f>'ABC Pivot Table'!D482</f>
        <v>0</v>
      </c>
      <c r="E480">
        <f>'ABC Pivot Table'!E482</f>
        <v>0</v>
      </c>
    </row>
    <row r="481" spans="1:5" x14ac:dyDescent="0.25">
      <c r="A481">
        <f>'ABC Pivot Table'!A483</f>
        <v>0</v>
      </c>
      <c r="B481">
        <f>'ABC Pivot Table'!B483</f>
        <v>0</v>
      </c>
      <c r="C481" s="9">
        <f>'ABC Pivot Table'!C483</f>
        <v>0</v>
      </c>
      <c r="D481" s="9">
        <f>'ABC Pivot Table'!D483</f>
        <v>0</v>
      </c>
      <c r="E481">
        <f>'ABC Pivot Table'!E483</f>
        <v>0</v>
      </c>
    </row>
    <row r="482" spans="1:5" x14ac:dyDescent="0.25">
      <c r="A482">
        <f>'ABC Pivot Table'!A484</f>
        <v>0</v>
      </c>
      <c r="B482">
        <f>'ABC Pivot Table'!B484</f>
        <v>0</v>
      </c>
      <c r="C482" s="9">
        <f>'ABC Pivot Table'!C484</f>
        <v>0</v>
      </c>
      <c r="D482" s="9">
        <f>'ABC Pivot Table'!D484</f>
        <v>0</v>
      </c>
      <c r="E482">
        <f>'ABC Pivot Table'!E484</f>
        <v>0</v>
      </c>
    </row>
    <row r="483" spans="1:5" x14ac:dyDescent="0.25">
      <c r="A483">
        <f>'ABC Pivot Table'!A485</f>
        <v>0</v>
      </c>
      <c r="B483">
        <f>'ABC Pivot Table'!B485</f>
        <v>0</v>
      </c>
      <c r="C483" s="9">
        <f>'ABC Pivot Table'!C485</f>
        <v>0</v>
      </c>
      <c r="D483" s="9">
        <f>'ABC Pivot Table'!D485</f>
        <v>0</v>
      </c>
      <c r="E483">
        <f>'ABC Pivot Table'!E485</f>
        <v>0</v>
      </c>
    </row>
    <row r="484" spans="1:5" x14ac:dyDescent="0.25">
      <c r="A484">
        <f>'ABC Pivot Table'!A486</f>
        <v>0</v>
      </c>
      <c r="B484">
        <f>'ABC Pivot Table'!B486</f>
        <v>0</v>
      </c>
      <c r="C484" s="9">
        <f>'ABC Pivot Table'!C486</f>
        <v>0</v>
      </c>
      <c r="D484" s="9">
        <f>'ABC Pivot Table'!D486</f>
        <v>0</v>
      </c>
      <c r="E484">
        <f>'ABC Pivot Table'!E486</f>
        <v>0</v>
      </c>
    </row>
    <row r="485" spans="1:5" x14ac:dyDescent="0.25">
      <c r="A485">
        <f>'ABC Pivot Table'!A487</f>
        <v>0</v>
      </c>
      <c r="B485">
        <f>'ABC Pivot Table'!B487</f>
        <v>0</v>
      </c>
      <c r="C485" s="9">
        <f>'ABC Pivot Table'!C487</f>
        <v>0</v>
      </c>
      <c r="D485" s="9">
        <f>'ABC Pivot Table'!D487</f>
        <v>0</v>
      </c>
      <c r="E485">
        <f>'ABC Pivot Table'!E487</f>
        <v>0</v>
      </c>
    </row>
    <row r="486" spans="1:5" x14ac:dyDescent="0.25">
      <c r="A486">
        <f>'ABC Pivot Table'!A488</f>
        <v>0</v>
      </c>
      <c r="B486">
        <f>'ABC Pivot Table'!B488</f>
        <v>0</v>
      </c>
      <c r="C486" s="9">
        <f>'ABC Pivot Table'!C488</f>
        <v>0</v>
      </c>
      <c r="D486" s="9">
        <f>'ABC Pivot Table'!D488</f>
        <v>0</v>
      </c>
      <c r="E486">
        <f>'ABC Pivot Table'!E488</f>
        <v>0</v>
      </c>
    </row>
    <row r="487" spans="1:5" x14ac:dyDescent="0.25">
      <c r="A487">
        <f>'ABC Pivot Table'!A489</f>
        <v>0</v>
      </c>
      <c r="B487">
        <f>'ABC Pivot Table'!B489</f>
        <v>0</v>
      </c>
      <c r="C487" s="9">
        <f>'ABC Pivot Table'!C489</f>
        <v>0</v>
      </c>
      <c r="D487" s="9">
        <f>'ABC Pivot Table'!D489</f>
        <v>0</v>
      </c>
      <c r="E487">
        <f>'ABC Pivot Table'!E489</f>
        <v>0</v>
      </c>
    </row>
    <row r="488" spans="1:5" x14ac:dyDescent="0.25">
      <c r="A488">
        <f>'ABC Pivot Table'!A490</f>
        <v>0</v>
      </c>
      <c r="B488">
        <f>'ABC Pivot Table'!B490</f>
        <v>0</v>
      </c>
      <c r="C488" s="9">
        <f>'ABC Pivot Table'!C490</f>
        <v>0</v>
      </c>
      <c r="D488" s="9">
        <f>'ABC Pivot Table'!D490</f>
        <v>0</v>
      </c>
      <c r="E488">
        <f>'ABC Pivot Table'!E490</f>
        <v>0</v>
      </c>
    </row>
    <row r="489" spans="1:5" x14ac:dyDescent="0.25">
      <c r="A489">
        <f>'ABC Pivot Table'!A491</f>
        <v>0</v>
      </c>
      <c r="B489">
        <f>'ABC Pivot Table'!B491</f>
        <v>0</v>
      </c>
      <c r="C489" s="9">
        <f>'ABC Pivot Table'!C491</f>
        <v>0</v>
      </c>
      <c r="D489" s="9">
        <f>'ABC Pivot Table'!D491</f>
        <v>0</v>
      </c>
      <c r="E489">
        <f>'ABC Pivot Table'!E491</f>
        <v>0</v>
      </c>
    </row>
    <row r="490" spans="1:5" x14ac:dyDescent="0.25">
      <c r="A490">
        <f>'ABC Pivot Table'!A492</f>
        <v>0</v>
      </c>
      <c r="B490">
        <f>'ABC Pivot Table'!B492</f>
        <v>0</v>
      </c>
      <c r="C490" s="9">
        <f>'ABC Pivot Table'!C492</f>
        <v>0</v>
      </c>
      <c r="D490" s="9">
        <f>'ABC Pivot Table'!D492</f>
        <v>0</v>
      </c>
      <c r="E490">
        <f>'ABC Pivot Table'!E492</f>
        <v>0</v>
      </c>
    </row>
    <row r="491" spans="1:5" x14ac:dyDescent="0.25">
      <c r="A491">
        <f>'ABC Pivot Table'!A493</f>
        <v>0</v>
      </c>
      <c r="B491">
        <f>'ABC Pivot Table'!B493</f>
        <v>0</v>
      </c>
      <c r="C491" s="9">
        <f>'ABC Pivot Table'!C493</f>
        <v>0</v>
      </c>
      <c r="D491" s="9">
        <f>'ABC Pivot Table'!D493</f>
        <v>0</v>
      </c>
      <c r="E491">
        <f>'ABC Pivot Table'!E493</f>
        <v>0</v>
      </c>
    </row>
    <row r="492" spans="1:5" x14ac:dyDescent="0.25">
      <c r="A492">
        <f>'ABC Pivot Table'!A494</f>
        <v>0</v>
      </c>
      <c r="B492">
        <f>'ABC Pivot Table'!B494</f>
        <v>0</v>
      </c>
      <c r="C492" s="9">
        <f>'ABC Pivot Table'!C494</f>
        <v>0</v>
      </c>
      <c r="D492" s="9">
        <f>'ABC Pivot Table'!D494</f>
        <v>0</v>
      </c>
      <c r="E492">
        <f>'ABC Pivot Table'!E494</f>
        <v>0</v>
      </c>
    </row>
    <row r="493" spans="1:5" x14ac:dyDescent="0.25">
      <c r="A493">
        <f>'ABC Pivot Table'!A495</f>
        <v>0</v>
      </c>
      <c r="B493">
        <f>'ABC Pivot Table'!B495</f>
        <v>0</v>
      </c>
      <c r="C493" s="9">
        <f>'ABC Pivot Table'!C495</f>
        <v>0</v>
      </c>
      <c r="D493" s="9">
        <f>'ABC Pivot Table'!D495</f>
        <v>0</v>
      </c>
      <c r="E493">
        <f>'ABC Pivot Table'!E495</f>
        <v>0</v>
      </c>
    </row>
    <row r="494" spans="1:5" x14ac:dyDescent="0.25">
      <c r="A494">
        <f>'ABC Pivot Table'!A496</f>
        <v>0</v>
      </c>
      <c r="B494">
        <f>'ABC Pivot Table'!B496</f>
        <v>0</v>
      </c>
      <c r="C494" s="9">
        <f>'ABC Pivot Table'!C496</f>
        <v>0</v>
      </c>
      <c r="D494" s="9">
        <f>'ABC Pivot Table'!D496</f>
        <v>0</v>
      </c>
      <c r="E494">
        <f>'ABC Pivot Table'!E496</f>
        <v>0</v>
      </c>
    </row>
    <row r="495" spans="1:5" x14ac:dyDescent="0.25">
      <c r="A495">
        <f>'ABC Pivot Table'!A497</f>
        <v>0</v>
      </c>
      <c r="B495">
        <f>'ABC Pivot Table'!B497</f>
        <v>0</v>
      </c>
      <c r="C495" s="9">
        <f>'ABC Pivot Table'!C497</f>
        <v>0</v>
      </c>
      <c r="D495" s="9">
        <f>'ABC Pivot Table'!D497</f>
        <v>0</v>
      </c>
      <c r="E495">
        <f>'ABC Pivot Table'!E497</f>
        <v>0</v>
      </c>
    </row>
    <row r="496" spans="1:5" x14ac:dyDescent="0.25">
      <c r="A496">
        <f>'ABC Pivot Table'!A498</f>
        <v>0</v>
      </c>
      <c r="B496">
        <f>'ABC Pivot Table'!B498</f>
        <v>0</v>
      </c>
      <c r="C496" s="9">
        <f>'ABC Pivot Table'!C498</f>
        <v>0</v>
      </c>
      <c r="D496" s="9">
        <f>'ABC Pivot Table'!D498</f>
        <v>0</v>
      </c>
      <c r="E496">
        <f>'ABC Pivot Table'!E498</f>
        <v>0</v>
      </c>
    </row>
    <row r="497" spans="1:5" x14ac:dyDescent="0.25">
      <c r="A497">
        <f>'ABC Pivot Table'!A499</f>
        <v>0</v>
      </c>
      <c r="B497">
        <f>'ABC Pivot Table'!B499</f>
        <v>0</v>
      </c>
      <c r="C497" s="9">
        <f>'ABC Pivot Table'!C499</f>
        <v>0</v>
      </c>
      <c r="D497" s="9">
        <f>'ABC Pivot Table'!D499</f>
        <v>0</v>
      </c>
      <c r="E497">
        <f>'ABC Pivot Table'!E499</f>
        <v>0</v>
      </c>
    </row>
    <row r="498" spans="1:5" x14ac:dyDescent="0.25">
      <c r="A498">
        <f>'ABC Pivot Table'!A500</f>
        <v>0</v>
      </c>
      <c r="B498">
        <f>'ABC Pivot Table'!B500</f>
        <v>0</v>
      </c>
      <c r="C498" s="9">
        <f>'ABC Pivot Table'!C500</f>
        <v>0</v>
      </c>
      <c r="D498" s="9">
        <f>'ABC Pivot Table'!D500</f>
        <v>0</v>
      </c>
      <c r="E498">
        <f>'ABC Pivot Table'!E500</f>
        <v>0</v>
      </c>
    </row>
    <row r="499" spans="1:5" x14ac:dyDescent="0.25">
      <c r="A499">
        <f>'ABC Pivot Table'!A501</f>
        <v>0</v>
      </c>
      <c r="B499">
        <f>'ABC Pivot Table'!B501</f>
        <v>0</v>
      </c>
      <c r="C499" s="9">
        <f>'ABC Pivot Table'!C501</f>
        <v>0</v>
      </c>
      <c r="D499" s="9">
        <f>'ABC Pivot Table'!D501</f>
        <v>0</v>
      </c>
      <c r="E499">
        <f>'ABC Pivot Table'!E501</f>
        <v>0</v>
      </c>
    </row>
    <row r="500" spans="1:5" x14ac:dyDescent="0.25">
      <c r="A500">
        <f>'ABC Pivot Table'!A502</f>
        <v>0</v>
      </c>
      <c r="B500">
        <f>'ABC Pivot Table'!B502</f>
        <v>0</v>
      </c>
      <c r="C500" s="9">
        <f>'ABC Pivot Table'!C502</f>
        <v>0</v>
      </c>
      <c r="D500" s="9">
        <f>'ABC Pivot Table'!D502</f>
        <v>0</v>
      </c>
      <c r="E500">
        <f>'ABC Pivot Table'!E502</f>
        <v>0</v>
      </c>
    </row>
    <row r="501" spans="1:5" x14ac:dyDescent="0.25">
      <c r="A501">
        <f>'ABC Pivot Table'!A503</f>
        <v>0</v>
      </c>
      <c r="B501">
        <f>'ABC Pivot Table'!B503</f>
        <v>0</v>
      </c>
      <c r="C501" s="9">
        <f>'ABC Pivot Table'!C503</f>
        <v>0</v>
      </c>
      <c r="D501" s="9">
        <f>'ABC Pivot Table'!D503</f>
        <v>0</v>
      </c>
      <c r="E501">
        <f>'ABC Pivot Table'!E503</f>
        <v>0</v>
      </c>
    </row>
    <row r="502" spans="1:5" x14ac:dyDescent="0.25">
      <c r="A502">
        <f>'ABC Pivot Table'!A504</f>
        <v>0</v>
      </c>
      <c r="B502">
        <f>'ABC Pivot Table'!B504</f>
        <v>0</v>
      </c>
      <c r="C502" s="9">
        <f>'ABC Pivot Table'!C504</f>
        <v>0</v>
      </c>
      <c r="D502" s="9">
        <f>'ABC Pivot Table'!D504</f>
        <v>0</v>
      </c>
      <c r="E502">
        <f>'ABC Pivot Table'!E504</f>
        <v>0</v>
      </c>
    </row>
    <row r="503" spans="1:5" x14ac:dyDescent="0.25">
      <c r="A503">
        <f>'ABC Pivot Table'!A505</f>
        <v>0</v>
      </c>
      <c r="B503">
        <f>'ABC Pivot Table'!B505</f>
        <v>0</v>
      </c>
      <c r="C503" s="9">
        <f>'ABC Pivot Table'!C505</f>
        <v>0</v>
      </c>
      <c r="D503" s="9">
        <f>'ABC Pivot Table'!D505</f>
        <v>0</v>
      </c>
      <c r="E503">
        <f>'ABC Pivot Table'!E505</f>
        <v>0</v>
      </c>
    </row>
    <row r="504" spans="1:5" x14ac:dyDescent="0.25">
      <c r="A504">
        <f>'ABC Pivot Table'!A506</f>
        <v>0</v>
      </c>
      <c r="B504">
        <f>'ABC Pivot Table'!B506</f>
        <v>0</v>
      </c>
      <c r="C504" s="9">
        <f>'ABC Pivot Table'!C506</f>
        <v>0</v>
      </c>
      <c r="D504" s="9">
        <f>'ABC Pivot Table'!D506</f>
        <v>0</v>
      </c>
      <c r="E504">
        <f>'ABC Pivot Table'!E506</f>
        <v>0</v>
      </c>
    </row>
    <row r="505" spans="1:5" x14ac:dyDescent="0.25">
      <c r="A505">
        <f>'ABC Pivot Table'!A507</f>
        <v>0</v>
      </c>
      <c r="B505">
        <f>'ABC Pivot Table'!B507</f>
        <v>0</v>
      </c>
      <c r="C505" s="9">
        <f>'ABC Pivot Table'!C507</f>
        <v>0</v>
      </c>
      <c r="D505" s="9">
        <f>'ABC Pivot Table'!D507</f>
        <v>0</v>
      </c>
      <c r="E505">
        <f>'ABC Pivot Table'!E507</f>
        <v>0</v>
      </c>
    </row>
    <row r="506" spans="1:5" x14ac:dyDescent="0.25">
      <c r="A506">
        <f>'ABC Pivot Table'!A508</f>
        <v>0</v>
      </c>
      <c r="B506">
        <f>'ABC Pivot Table'!B508</f>
        <v>0</v>
      </c>
      <c r="C506" s="9">
        <f>'ABC Pivot Table'!C508</f>
        <v>0</v>
      </c>
      <c r="D506" s="9">
        <f>'ABC Pivot Table'!D508</f>
        <v>0</v>
      </c>
      <c r="E506">
        <f>'ABC Pivot Table'!E508</f>
        <v>0</v>
      </c>
    </row>
    <row r="507" spans="1:5" x14ac:dyDescent="0.25">
      <c r="A507">
        <f>'ABC Pivot Table'!A509</f>
        <v>0</v>
      </c>
      <c r="B507">
        <f>'ABC Pivot Table'!B509</f>
        <v>0</v>
      </c>
      <c r="C507" s="9">
        <f>'ABC Pivot Table'!C509</f>
        <v>0</v>
      </c>
      <c r="D507" s="9">
        <f>'ABC Pivot Table'!D509</f>
        <v>0</v>
      </c>
      <c r="E507">
        <f>'ABC Pivot Table'!E509</f>
        <v>0</v>
      </c>
    </row>
    <row r="508" spans="1:5" x14ac:dyDescent="0.25">
      <c r="A508">
        <f>'ABC Pivot Table'!A510</f>
        <v>0</v>
      </c>
      <c r="B508">
        <f>'ABC Pivot Table'!B510</f>
        <v>0</v>
      </c>
      <c r="C508" s="9">
        <f>'ABC Pivot Table'!C510</f>
        <v>0</v>
      </c>
      <c r="D508" s="9">
        <f>'ABC Pivot Table'!D510</f>
        <v>0</v>
      </c>
      <c r="E508">
        <f>'ABC Pivot Table'!E510</f>
        <v>0</v>
      </c>
    </row>
    <row r="509" spans="1:5" x14ac:dyDescent="0.25">
      <c r="A509">
        <f>'ABC Pivot Table'!A511</f>
        <v>0</v>
      </c>
      <c r="B509">
        <f>'ABC Pivot Table'!B511</f>
        <v>0</v>
      </c>
      <c r="C509" s="9">
        <f>'ABC Pivot Table'!C511</f>
        <v>0</v>
      </c>
      <c r="D509" s="9">
        <f>'ABC Pivot Table'!D511</f>
        <v>0</v>
      </c>
      <c r="E509">
        <f>'ABC Pivot Table'!E511</f>
        <v>0</v>
      </c>
    </row>
    <row r="510" spans="1:5" x14ac:dyDescent="0.25">
      <c r="A510">
        <f>'ABC Pivot Table'!A512</f>
        <v>0</v>
      </c>
      <c r="B510">
        <f>'ABC Pivot Table'!B512</f>
        <v>0</v>
      </c>
      <c r="C510" s="9">
        <f>'ABC Pivot Table'!C512</f>
        <v>0</v>
      </c>
      <c r="D510" s="9">
        <f>'ABC Pivot Table'!D512</f>
        <v>0</v>
      </c>
      <c r="E510">
        <f>'ABC Pivot Table'!E512</f>
        <v>0</v>
      </c>
    </row>
    <row r="511" spans="1:5" x14ac:dyDescent="0.25">
      <c r="A511">
        <f>'ABC Pivot Table'!A513</f>
        <v>0</v>
      </c>
      <c r="B511">
        <f>'ABC Pivot Table'!B513</f>
        <v>0</v>
      </c>
      <c r="C511" s="9">
        <f>'ABC Pivot Table'!C513</f>
        <v>0</v>
      </c>
      <c r="D511" s="9">
        <f>'ABC Pivot Table'!D513</f>
        <v>0</v>
      </c>
      <c r="E511">
        <f>'ABC Pivot Table'!E513</f>
        <v>0</v>
      </c>
    </row>
    <row r="512" spans="1:5" x14ac:dyDescent="0.25">
      <c r="A512">
        <f>'ABC Pivot Table'!A514</f>
        <v>0</v>
      </c>
      <c r="B512">
        <f>'ABC Pivot Table'!B514</f>
        <v>0</v>
      </c>
      <c r="C512" s="9">
        <f>'ABC Pivot Table'!C514</f>
        <v>0</v>
      </c>
      <c r="D512" s="9">
        <f>'ABC Pivot Table'!D514</f>
        <v>0</v>
      </c>
      <c r="E512">
        <f>'ABC Pivot Table'!E514</f>
        <v>0</v>
      </c>
    </row>
    <row r="513" spans="1:5" x14ac:dyDescent="0.25">
      <c r="A513">
        <f>'ABC Pivot Table'!A515</f>
        <v>0</v>
      </c>
      <c r="B513">
        <f>'ABC Pivot Table'!B515</f>
        <v>0</v>
      </c>
      <c r="C513" s="9">
        <f>'ABC Pivot Table'!C515</f>
        <v>0</v>
      </c>
      <c r="D513" s="9">
        <f>'ABC Pivot Table'!D515</f>
        <v>0</v>
      </c>
      <c r="E513">
        <f>'ABC Pivot Table'!E515</f>
        <v>0</v>
      </c>
    </row>
    <row r="514" spans="1:5" x14ac:dyDescent="0.25">
      <c r="A514">
        <f>'ABC Pivot Table'!A516</f>
        <v>0</v>
      </c>
      <c r="B514">
        <f>'ABC Pivot Table'!B516</f>
        <v>0</v>
      </c>
      <c r="C514" s="9">
        <f>'ABC Pivot Table'!C516</f>
        <v>0</v>
      </c>
      <c r="D514" s="9">
        <f>'ABC Pivot Table'!D516</f>
        <v>0</v>
      </c>
      <c r="E514">
        <f>'ABC Pivot Table'!E516</f>
        <v>0</v>
      </c>
    </row>
    <row r="515" spans="1:5" x14ac:dyDescent="0.25">
      <c r="A515">
        <f>'ABC Pivot Table'!A517</f>
        <v>0</v>
      </c>
      <c r="B515">
        <f>'ABC Pivot Table'!B517</f>
        <v>0</v>
      </c>
      <c r="C515" s="9">
        <f>'ABC Pivot Table'!C517</f>
        <v>0</v>
      </c>
      <c r="D515" s="9">
        <f>'ABC Pivot Table'!D517</f>
        <v>0</v>
      </c>
      <c r="E515">
        <f>'ABC Pivot Table'!E517</f>
        <v>0</v>
      </c>
    </row>
    <row r="516" spans="1:5" x14ac:dyDescent="0.25">
      <c r="A516">
        <f>'ABC Pivot Table'!A518</f>
        <v>0</v>
      </c>
      <c r="B516">
        <f>'ABC Pivot Table'!B518</f>
        <v>0</v>
      </c>
      <c r="C516" s="9">
        <f>'ABC Pivot Table'!C518</f>
        <v>0</v>
      </c>
      <c r="D516" s="9">
        <f>'ABC Pivot Table'!D518</f>
        <v>0</v>
      </c>
      <c r="E516">
        <f>'ABC Pivot Table'!E518</f>
        <v>0</v>
      </c>
    </row>
    <row r="517" spans="1:5" x14ac:dyDescent="0.25">
      <c r="A517">
        <f>'ABC Pivot Table'!A519</f>
        <v>0</v>
      </c>
      <c r="B517">
        <f>'ABC Pivot Table'!B519</f>
        <v>0</v>
      </c>
      <c r="C517" s="9">
        <f>'ABC Pivot Table'!C519</f>
        <v>0</v>
      </c>
      <c r="D517" s="9">
        <f>'ABC Pivot Table'!D519</f>
        <v>0</v>
      </c>
      <c r="E517">
        <f>'ABC Pivot Table'!E519</f>
        <v>0</v>
      </c>
    </row>
    <row r="518" spans="1:5" x14ac:dyDescent="0.25">
      <c r="A518">
        <f>'ABC Pivot Table'!A520</f>
        <v>0</v>
      </c>
      <c r="B518">
        <f>'ABC Pivot Table'!B520</f>
        <v>0</v>
      </c>
      <c r="C518" s="9">
        <f>'ABC Pivot Table'!C520</f>
        <v>0</v>
      </c>
      <c r="D518" s="9">
        <f>'ABC Pivot Table'!D520</f>
        <v>0</v>
      </c>
      <c r="E518">
        <f>'ABC Pivot Table'!E520</f>
        <v>0</v>
      </c>
    </row>
    <row r="519" spans="1:5" x14ac:dyDescent="0.25">
      <c r="A519">
        <f>'ABC Pivot Table'!A521</f>
        <v>0</v>
      </c>
      <c r="B519">
        <f>'ABC Pivot Table'!B521</f>
        <v>0</v>
      </c>
      <c r="C519" s="9">
        <f>'ABC Pivot Table'!C521</f>
        <v>0</v>
      </c>
      <c r="D519" s="9">
        <f>'ABC Pivot Table'!D521</f>
        <v>0</v>
      </c>
      <c r="E519">
        <f>'ABC Pivot Table'!E521</f>
        <v>0</v>
      </c>
    </row>
    <row r="520" spans="1:5" x14ac:dyDescent="0.25">
      <c r="A520">
        <f>'ABC Pivot Table'!A522</f>
        <v>0</v>
      </c>
      <c r="B520">
        <f>'ABC Pivot Table'!B522</f>
        <v>0</v>
      </c>
      <c r="C520" s="9">
        <f>'ABC Pivot Table'!C522</f>
        <v>0</v>
      </c>
      <c r="D520" s="9">
        <f>'ABC Pivot Table'!D522</f>
        <v>0</v>
      </c>
      <c r="E520">
        <f>'ABC Pivot Table'!E522</f>
        <v>0</v>
      </c>
    </row>
    <row r="521" spans="1:5" x14ac:dyDescent="0.25">
      <c r="A521">
        <f>'ABC Pivot Table'!A523</f>
        <v>0</v>
      </c>
      <c r="B521">
        <f>'ABC Pivot Table'!B523</f>
        <v>0</v>
      </c>
      <c r="C521" s="9">
        <f>'ABC Pivot Table'!C523</f>
        <v>0</v>
      </c>
      <c r="D521" s="9">
        <f>'ABC Pivot Table'!D523</f>
        <v>0</v>
      </c>
      <c r="E521">
        <f>'ABC Pivot Table'!E523</f>
        <v>0</v>
      </c>
    </row>
    <row r="522" spans="1:5" x14ac:dyDescent="0.25">
      <c r="A522">
        <f>'ABC Pivot Table'!A524</f>
        <v>0</v>
      </c>
      <c r="B522">
        <f>'ABC Pivot Table'!B524</f>
        <v>0</v>
      </c>
      <c r="C522" s="9">
        <f>'ABC Pivot Table'!C524</f>
        <v>0</v>
      </c>
      <c r="D522" s="9">
        <f>'ABC Pivot Table'!D524</f>
        <v>0</v>
      </c>
      <c r="E522">
        <f>'ABC Pivot Table'!E524</f>
        <v>0</v>
      </c>
    </row>
    <row r="523" spans="1:5" x14ac:dyDescent="0.25">
      <c r="A523">
        <f>'ABC Pivot Table'!A525</f>
        <v>0</v>
      </c>
      <c r="B523">
        <f>'ABC Pivot Table'!B525</f>
        <v>0</v>
      </c>
      <c r="C523" s="9">
        <f>'ABC Pivot Table'!C525</f>
        <v>0</v>
      </c>
      <c r="D523" s="9">
        <f>'ABC Pivot Table'!D525</f>
        <v>0</v>
      </c>
      <c r="E523">
        <f>'ABC Pivot Table'!E525</f>
        <v>0</v>
      </c>
    </row>
    <row r="524" spans="1:5" x14ac:dyDescent="0.25">
      <c r="A524">
        <f>'ABC Pivot Table'!A526</f>
        <v>0</v>
      </c>
      <c r="B524">
        <f>'ABC Pivot Table'!B526</f>
        <v>0</v>
      </c>
      <c r="C524" s="9">
        <f>'ABC Pivot Table'!C526</f>
        <v>0</v>
      </c>
      <c r="D524" s="9">
        <f>'ABC Pivot Table'!D526</f>
        <v>0</v>
      </c>
      <c r="E524">
        <f>'ABC Pivot Table'!E526</f>
        <v>0</v>
      </c>
    </row>
    <row r="525" spans="1:5" x14ac:dyDescent="0.25">
      <c r="A525">
        <f>'ABC Pivot Table'!A527</f>
        <v>0</v>
      </c>
      <c r="B525">
        <f>'ABC Pivot Table'!B527</f>
        <v>0</v>
      </c>
      <c r="C525" s="9">
        <f>'ABC Pivot Table'!C527</f>
        <v>0</v>
      </c>
      <c r="D525" s="9">
        <f>'ABC Pivot Table'!D527</f>
        <v>0</v>
      </c>
      <c r="E525">
        <f>'ABC Pivot Table'!E527</f>
        <v>0</v>
      </c>
    </row>
    <row r="526" spans="1:5" x14ac:dyDescent="0.25">
      <c r="A526">
        <f>'ABC Pivot Table'!A528</f>
        <v>0</v>
      </c>
      <c r="B526">
        <f>'ABC Pivot Table'!B528</f>
        <v>0</v>
      </c>
      <c r="C526" s="9">
        <f>'ABC Pivot Table'!C528</f>
        <v>0</v>
      </c>
      <c r="D526" s="9">
        <f>'ABC Pivot Table'!D528</f>
        <v>0</v>
      </c>
      <c r="E526">
        <f>'ABC Pivot Table'!E528</f>
        <v>0</v>
      </c>
    </row>
    <row r="527" spans="1:5" x14ac:dyDescent="0.25">
      <c r="A527">
        <f>'ABC Pivot Table'!A529</f>
        <v>0</v>
      </c>
      <c r="B527">
        <f>'ABC Pivot Table'!B529</f>
        <v>0</v>
      </c>
      <c r="C527" s="9">
        <f>'ABC Pivot Table'!C529</f>
        <v>0</v>
      </c>
      <c r="D527" s="9">
        <f>'ABC Pivot Table'!D529</f>
        <v>0</v>
      </c>
      <c r="E527">
        <f>'ABC Pivot Table'!E529</f>
        <v>0</v>
      </c>
    </row>
    <row r="528" spans="1:5" x14ac:dyDescent="0.25">
      <c r="A528">
        <f>'ABC Pivot Table'!A530</f>
        <v>0</v>
      </c>
      <c r="B528">
        <f>'ABC Pivot Table'!B530</f>
        <v>0</v>
      </c>
      <c r="C528" s="9">
        <f>'ABC Pivot Table'!C530</f>
        <v>0</v>
      </c>
      <c r="D528" s="9">
        <f>'ABC Pivot Table'!D530</f>
        <v>0</v>
      </c>
      <c r="E528">
        <f>'ABC Pivot Table'!E530</f>
        <v>0</v>
      </c>
    </row>
    <row r="529" spans="1:5" x14ac:dyDescent="0.25">
      <c r="A529">
        <f>'ABC Pivot Table'!A531</f>
        <v>0</v>
      </c>
      <c r="B529">
        <f>'ABC Pivot Table'!B531</f>
        <v>0</v>
      </c>
      <c r="C529" s="9">
        <f>'ABC Pivot Table'!C531</f>
        <v>0</v>
      </c>
      <c r="D529" s="9">
        <f>'ABC Pivot Table'!D531</f>
        <v>0</v>
      </c>
      <c r="E529">
        <f>'ABC Pivot Table'!E531</f>
        <v>0</v>
      </c>
    </row>
    <row r="530" spans="1:5" x14ac:dyDescent="0.25">
      <c r="A530">
        <f>'ABC Pivot Table'!A532</f>
        <v>0</v>
      </c>
      <c r="B530">
        <f>'ABC Pivot Table'!B532</f>
        <v>0</v>
      </c>
      <c r="C530" s="9">
        <f>'ABC Pivot Table'!C532</f>
        <v>0</v>
      </c>
      <c r="D530" s="9">
        <f>'ABC Pivot Table'!D532</f>
        <v>0</v>
      </c>
      <c r="E530">
        <f>'ABC Pivot Table'!E532</f>
        <v>0</v>
      </c>
    </row>
    <row r="531" spans="1:5" x14ac:dyDescent="0.25">
      <c r="A531">
        <f>'ABC Pivot Table'!A533</f>
        <v>0</v>
      </c>
      <c r="B531">
        <f>'ABC Pivot Table'!B533</f>
        <v>0</v>
      </c>
      <c r="C531" s="9">
        <f>'ABC Pivot Table'!C533</f>
        <v>0</v>
      </c>
      <c r="D531" s="9">
        <f>'ABC Pivot Table'!D533</f>
        <v>0</v>
      </c>
      <c r="E531">
        <f>'ABC Pivot Table'!E533</f>
        <v>0</v>
      </c>
    </row>
    <row r="532" spans="1:5" x14ac:dyDescent="0.25">
      <c r="A532">
        <f>'ABC Pivot Table'!A534</f>
        <v>0</v>
      </c>
      <c r="B532">
        <f>'ABC Pivot Table'!B534</f>
        <v>0</v>
      </c>
      <c r="C532" s="9">
        <f>'ABC Pivot Table'!C534</f>
        <v>0</v>
      </c>
      <c r="D532" s="9">
        <f>'ABC Pivot Table'!D534</f>
        <v>0</v>
      </c>
      <c r="E532">
        <f>'ABC Pivot Table'!E534</f>
        <v>0</v>
      </c>
    </row>
    <row r="533" spans="1:5" x14ac:dyDescent="0.25">
      <c r="A533">
        <f>'ABC Pivot Table'!A535</f>
        <v>0</v>
      </c>
      <c r="B533">
        <f>'ABC Pivot Table'!B535</f>
        <v>0</v>
      </c>
      <c r="C533" s="9">
        <f>'ABC Pivot Table'!C535</f>
        <v>0</v>
      </c>
      <c r="D533" s="9">
        <f>'ABC Pivot Table'!D535</f>
        <v>0</v>
      </c>
      <c r="E533">
        <f>'ABC Pivot Table'!E535</f>
        <v>0</v>
      </c>
    </row>
    <row r="534" spans="1:5" x14ac:dyDescent="0.25">
      <c r="A534">
        <f>'ABC Pivot Table'!A536</f>
        <v>0</v>
      </c>
      <c r="B534">
        <f>'ABC Pivot Table'!B536</f>
        <v>0</v>
      </c>
      <c r="C534" s="9">
        <f>'ABC Pivot Table'!C536</f>
        <v>0</v>
      </c>
      <c r="D534" s="9">
        <f>'ABC Pivot Table'!D536</f>
        <v>0</v>
      </c>
      <c r="E534">
        <f>'ABC Pivot Table'!E536</f>
        <v>0</v>
      </c>
    </row>
    <row r="535" spans="1:5" x14ac:dyDescent="0.25">
      <c r="A535">
        <f>'ABC Pivot Table'!A537</f>
        <v>0</v>
      </c>
      <c r="B535">
        <f>'ABC Pivot Table'!B537</f>
        <v>0</v>
      </c>
      <c r="C535" s="9">
        <f>'ABC Pivot Table'!C537</f>
        <v>0</v>
      </c>
      <c r="D535" s="9">
        <f>'ABC Pivot Table'!D537</f>
        <v>0</v>
      </c>
      <c r="E535">
        <f>'ABC Pivot Table'!E537</f>
        <v>0</v>
      </c>
    </row>
    <row r="536" spans="1:5" x14ac:dyDescent="0.25">
      <c r="A536">
        <f>'ABC Pivot Table'!A538</f>
        <v>0</v>
      </c>
      <c r="B536">
        <f>'ABC Pivot Table'!B538</f>
        <v>0</v>
      </c>
      <c r="C536" s="9">
        <f>'ABC Pivot Table'!C538</f>
        <v>0</v>
      </c>
      <c r="D536" s="9">
        <f>'ABC Pivot Table'!D538</f>
        <v>0</v>
      </c>
      <c r="E536">
        <f>'ABC Pivot Table'!E538</f>
        <v>0</v>
      </c>
    </row>
    <row r="537" spans="1:5" x14ac:dyDescent="0.25">
      <c r="A537">
        <f>'ABC Pivot Table'!A539</f>
        <v>0</v>
      </c>
      <c r="B537">
        <f>'ABC Pivot Table'!B539</f>
        <v>0</v>
      </c>
      <c r="C537" s="9">
        <f>'ABC Pivot Table'!C539</f>
        <v>0</v>
      </c>
      <c r="D537" s="9">
        <f>'ABC Pivot Table'!D539</f>
        <v>0</v>
      </c>
      <c r="E537">
        <f>'ABC Pivot Table'!E539</f>
        <v>0</v>
      </c>
    </row>
    <row r="538" spans="1:5" x14ac:dyDescent="0.25">
      <c r="A538">
        <f>'ABC Pivot Table'!A540</f>
        <v>0</v>
      </c>
      <c r="B538">
        <f>'ABC Pivot Table'!B540</f>
        <v>0</v>
      </c>
      <c r="C538" s="9">
        <f>'ABC Pivot Table'!C540</f>
        <v>0</v>
      </c>
      <c r="D538" s="9">
        <f>'ABC Pivot Table'!D540</f>
        <v>0</v>
      </c>
      <c r="E538">
        <f>'ABC Pivot Table'!E540</f>
        <v>0</v>
      </c>
    </row>
    <row r="539" spans="1:5" x14ac:dyDescent="0.25">
      <c r="A539">
        <f>'ABC Pivot Table'!A541</f>
        <v>0</v>
      </c>
      <c r="B539">
        <f>'ABC Pivot Table'!B541</f>
        <v>0</v>
      </c>
      <c r="C539" s="9">
        <f>'ABC Pivot Table'!C541</f>
        <v>0</v>
      </c>
      <c r="D539" s="9">
        <f>'ABC Pivot Table'!D541</f>
        <v>0</v>
      </c>
      <c r="E539">
        <f>'ABC Pivot Table'!E541</f>
        <v>0</v>
      </c>
    </row>
    <row r="540" spans="1:5" x14ac:dyDescent="0.25">
      <c r="A540">
        <f>'ABC Pivot Table'!A542</f>
        <v>0</v>
      </c>
      <c r="B540">
        <f>'ABC Pivot Table'!B542</f>
        <v>0</v>
      </c>
      <c r="C540" s="9">
        <f>'ABC Pivot Table'!C542</f>
        <v>0</v>
      </c>
      <c r="D540" s="9">
        <f>'ABC Pivot Table'!D542</f>
        <v>0</v>
      </c>
      <c r="E540">
        <f>'ABC Pivot Table'!E542</f>
        <v>0</v>
      </c>
    </row>
    <row r="541" spans="1:5" x14ac:dyDescent="0.25">
      <c r="A541">
        <f>'ABC Pivot Table'!A543</f>
        <v>0</v>
      </c>
      <c r="B541">
        <f>'ABC Pivot Table'!B543</f>
        <v>0</v>
      </c>
      <c r="C541" s="9">
        <f>'ABC Pivot Table'!C543</f>
        <v>0</v>
      </c>
      <c r="D541" s="9">
        <f>'ABC Pivot Table'!D543</f>
        <v>0</v>
      </c>
      <c r="E541">
        <f>'ABC Pivot Table'!E543</f>
        <v>0</v>
      </c>
    </row>
    <row r="542" spans="1:5" x14ac:dyDescent="0.25">
      <c r="A542">
        <f>'ABC Pivot Table'!A544</f>
        <v>0</v>
      </c>
      <c r="B542">
        <f>'ABC Pivot Table'!B544</f>
        <v>0</v>
      </c>
      <c r="C542" s="9">
        <f>'ABC Pivot Table'!C544</f>
        <v>0</v>
      </c>
      <c r="D542" s="9">
        <f>'ABC Pivot Table'!D544</f>
        <v>0</v>
      </c>
      <c r="E542">
        <f>'ABC Pivot Table'!E544</f>
        <v>0</v>
      </c>
    </row>
    <row r="543" spans="1:5" x14ac:dyDescent="0.25">
      <c r="A543">
        <f>'ABC Pivot Table'!A545</f>
        <v>0</v>
      </c>
      <c r="B543">
        <f>'ABC Pivot Table'!B545</f>
        <v>0</v>
      </c>
      <c r="C543" s="9">
        <f>'ABC Pivot Table'!C545</f>
        <v>0</v>
      </c>
      <c r="D543" s="9">
        <f>'ABC Pivot Table'!D545</f>
        <v>0</v>
      </c>
      <c r="E543">
        <f>'ABC Pivot Table'!E545</f>
        <v>0</v>
      </c>
    </row>
    <row r="544" spans="1:5" x14ac:dyDescent="0.25">
      <c r="A544">
        <f>'ABC Pivot Table'!A546</f>
        <v>0</v>
      </c>
      <c r="B544">
        <f>'ABC Pivot Table'!B546</f>
        <v>0</v>
      </c>
      <c r="C544" s="9">
        <f>'ABC Pivot Table'!C546</f>
        <v>0</v>
      </c>
      <c r="D544" s="9">
        <f>'ABC Pivot Table'!D546</f>
        <v>0</v>
      </c>
      <c r="E544">
        <f>'ABC Pivot Table'!E546</f>
        <v>0</v>
      </c>
    </row>
    <row r="545" spans="1:5" x14ac:dyDescent="0.25">
      <c r="A545">
        <f>'ABC Pivot Table'!A547</f>
        <v>0</v>
      </c>
      <c r="B545">
        <f>'ABC Pivot Table'!B547</f>
        <v>0</v>
      </c>
      <c r="C545" s="9">
        <f>'ABC Pivot Table'!C547</f>
        <v>0</v>
      </c>
      <c r="D545" s="9">
        <f>'ABC Pivot Table'!D547</f>
        <v>0</v>
      </c>
      <c r="E545">
        <f>'ABC Pivot Table'!E547</f>
        <v>0</v>
      </c>
    </row>
    <row r="546" spans="1:5" x14ac:dyDescent="0.25">
      <c r="A546">
        <f>'ABC Pivot Table'!A548</f>
        <v>0</v>
      </c>
      <c r="B546">
        <f>'ABC Pivot Table'!B548</f>
        <v>0</v>
      </c>
      <c r="C546" s="9">
        <f>'ABC Pivot Table'!C548</f>
        <v>0</v>
      </c>
      <c r="D546" s="9">
        <f>'ABC Pivot Table'!D548</f>
        <v>0</v>
      </c>
      <c r="E546">
        <f>'ABC Pivot Table'!E548</f>
        <v>0</v>
      </c>
    </row>
    <row r="547" spans="1:5" x14ac:dyDescent="0.25">
      <c r="A547">
        <f>'ABC Pivot Table'!A549</f>
        <v>0</v>
      </c>
      <c r="B547">
        <f>'ABC Pivot Table'!B549</f>
        <v>0</v>
      </c>
      <c r="C547" s="9">
        <f>'ABC Pivot Table'!C549</f>
        <v>0</v>
      </c>
      <c r="D547" s="9">
        <f>'ABC Pivot Table'!D549</f>
        <v>0</v>
      </c>
      <c r="E547">
        <f>'ABC Pivot Table'!E549</f>
        <v>0</v>
      </c>
    </row>
    <row r="548" spans="1:5" x14ac:dyDescent="0.25">
      <c r="A548">
        <f>'ABC Pivot Table'!A550</f>
        <v>0</v>
      </c>
      <c r="B548">
        <f>'ABC Pivot Table'!B550</f>
        <v>0</v>
      </c>
      <c r="C548" s="9">
        <f>'ABC Pivot Table'!C550</f>
        <v>0</v>
      </c>
      <c r="D548" s="9">
        <f>'ABC Pivot Table'!D550</f>
        <v>0</v>
      </c>
      <c r="E548">
        <f>'ABC Pivot Table'!E550</f>
        <v>0</v>
      </c>
    </row>
    <row r="549" spans="1:5" x14ac:dyDescent="0.25">
      <c r="A549">
        <f>'ABC Pivot Table'!A551</f>
        <v>0</v>
      </c>
      <c r="B549">
        <f>'ABC Pivot Table'!B551</f>
        <v>0</v>
      </c>
      <c r="C549" s="9">
        <f>'ABC Pivot Table'!C551</f>
        <v>0</v>
      </c>
      <c r="D549" s="9">
        <f>'ABC Pivot Table'!D551</f>
        <v>0</v>
      </c>
      <c r="E549">
        <f>'ABC Pivot Table'!E551</f>
        <v>0</v>
      </c>
    </row>
    <row r="550" spans="1:5" x14ac:dyDescent="0.25">
      <c r="A550">
        <f>'ABC Pivot Table'!A552</f>
        <v>0</v>
      </c>
      <c r="B550">
        <f>'ABC Pivot Table'!B552</f>
        <v>0</v>
      </c>
      <c r="C550" s="9">
        <f>'ABC Pivot Table'!C552</f>
        <v>0</v>
      </c>
      <c r="D550" s="9">
        <f>'ABC Pivot Table'!D552</f>
        <v>0</v>
      </c>
      <c r="E550">
        <f>'ABC Pivot Table'!E552</f>
        <v>0</v>
      </c>
    </row>
    <row r="551" spans="1:5" x14ac:dyDescent="0.25">
      <c r="A551">
        <f>'ABC Pivot Table'!A553</f>
        <v>0</v>
      </c>
      <c r="B551">
        <f>'ABC Pivot Table'!B553</f>
        <v>0</v>
      </c>
      <c r="C551" s="9">
        <f>'ABC Pivot Table'!C553</f>
        <v>0</v>
      </c>
      <c r="D551" s="9">
        <f>'ABC Pivot Table'!D553</f>
        <v>0</v>
      </c>
      <c r="E551">
        <f>'ABC Pivot Table'!E553</f>
        <v>0</v>
      </c>
    </row>
    <row r="552" spans="1:5" x14ac:dyDescent="0.25">
      <c r="A552">
        <f>'ABC Pivot Table'!A554</f>
        <v>0</v>
      </c>
      <c r="B552">
        <f>'ABC Pivot Table'!B554</f>
        <v>0</v>
      </c>
      <c r="C552" s="9">
        <f>'ABC Pivot Table'!C554</f>
        <v>0</v>
      </c>
      <c r="D552" s="9">
        <f>'ABC Pivot Table'!D554</f>
        <v>0</v>
      </c>
      <c r="E552">
        <f>'ABC Pivot Table'!E554</f>
        <v>0</v>
      </c>
    </row>
    <row r="553" spans="1:5" x14ac:dyDescent="0.25">
      <c r="A553">
        <f>'ABC Pivot Table'!A555</f>
        <v>0</v>
      </c>
      <c r="B553">
        <f>'ABC Pivot Table'!B555</f>
        <v>0</v>
      </c>
      <c r="C553" s="9">
        <f>'ABC Pivot Table'!C555</f>
        <v>0</v>
      </c>
      <c r="D553" s="9">
        <f>'ABC Pivot Table'!D555</f>
        <v>0</v>
      </c>
      <c r="E553">
        <f>'ABC Pivot Table'!E555</f>
        <v>0</v>
      </c>
    </row>
    <row r="554" spans="1:5" x14ac:dyDescent="0.25">
      <c r="A554">
        <f>'ABC Pivot Table'!A556</f>
        <v>0</v>
      </c>
      <c r="B554">
        <f>'ABC Pivot Table'!B556</f>
        <v>0</v>
      </c>
      <c r="C554" s="9">
        <f>'ABC Pivot Table'!C556</f>
        <v>0</v>
      </c>
      <c r="D554" s="9">
        <f>'ABC Pivot Table'!D556</f>
        <v>0</v>
      </c>
      <c r="E554">
        <f>'ABC Pivot Table'!E556</f>
        <v>0</v>
      </c>
    </row>
    <row r="555" spans="1:5" x14ac:dyDescent="0.25">
      <c r="A555">
        <f>'ABC Pivot Table'!A557</f>
        <v>0</v>
      </c>
      <c r="B555">
        <f>'ABC Pivot Table'!B557</f>
        <v>0</v>
      </c>
      <c r="C555" s="9">
        <f>'ABC Pivot Table'!C557</f>
        <v>0</v>
      </c>
      <c r="D555" s="9">
        <f>'ABC Pivot Table'!D557</f>
        <v>0</v>
      </c>
      <c r="E555">
        <f>'ABC Pivot Table'!E557</f>
        <v>0</v>
      </c>
    </row>
    <row r="556" spans="1:5" x14ac:dyDescent="0.25">
      <c r="A556">
        <f>'ABC Pivot Table'!A558</f>
        <v>0</v>
      </c>
      <c r="B556">
        <f>'ABC Pivot Table'!B558</f>
        <v>0</v>
      </c>
      <c r="C556" s="9">
        <f>'ABC Pivot Table'!C558</f>
        <v>0</v>
      </c>
      <c r="D556" s="9">
        <f>'ABC Pivot Table'!D558</f>
        <v>0</v>
      </c>
      <c r="E556">
        <f>'ABC Pivot Table'!E558</f>
        <v>0</v>
      </c>
    </row>
    <row r="557" spans="1:5" x14ac:dyDescent="0.25">
      <c r="A557">
        <f>'ABC Pivot Table'!A559</f>
        <v>0</v>
      </c>
      <c r="B557">
        <f>'ABC Pivot Table'!B559</f>
        <v>0</v>
      </c>
      <c r="C557" s="9">
        <f>'ABC Pivot Table'!C559</f>
        <v>0</v>
      </c>
      <c r="D557" s="9">
        <f>'ABC Pivot Table'!D559</f>
        <v>0</v>
      </c>
      <c r="E557">
        <f>'ABC Pivot Table'!E559</f>
        <v>0</v>
      </c>
    </row>
    <row r="558" spans="1:5" x14ac:dyDescent="0.25">
      <c r="A558">
        <f>'ABC Pivot Table'!A560</f>
        <v>0</v>
      </c>
      <c r="B558">
        <f>'ABC Pivot Table'!B560</f>
        <v>0</v>
      </c>
      <c r="C558" s="9">
        <f>'ABC Pivot Table'!C560</f>
        <v>0</v>
      </c>
      <c r="D558" s="9">
        <f>'ABC Pivot Table'!D560</f>
        <v>0</v>
      </c>
      <c r="E558">
        <f>'ABC Pivot Table'!E560</f>
        <v>0</v>
      </c>
    </row>
    <row r="559" spans="1:5" x14ac:dyDescent="0.25">
      <c r="A559">
        <f>'ABC Pivot Table'!A561</f>
        <v>0</v>
      </c>
      <c r="B559">
        <f>'ABC Pivot Table'!B561</f>
        <v>0</v>
      </c>
      <c r="C559" s="9">
        <f>'ABC Pivot Table'!C561</f>
        <v>0</v>
      </c>
      <c r="D559" s="9">
        <f>'ABC Pivot Table'!D561</f>
        <v>0</v>
      </c>
      <c r="E559">
        <f>'ABC Pivot Table'!E561</f>
        <v>0</v>
      </c>
    </row>
    <row r="560" spans="1:5" x14ac:dyDescent="0.25">
      <c r="A560">
        <f>'ABC Pivot Table'!A562</f>
        <v>0</v>
      </c>
      <c r="B560">
        <f>'ABC Pivot Table'!B562</f>
        <v>0</v>
      </c>
      <c r="C560" s="9">
        <f>'ABC Pivot Table'!C562</f>
        <v>0</v>
      </c>
      <c r="D560" s="9">
        <f>'ABC Pivot Table'!D562</f>
        <v>0</v>
      </c>
      <c r="E560">
        <f>'ABC Pivot Table'!E562</f>
        <v>0</v>
      </c>
    </row>
    <row r="561" spans="1:5" x14ac:dyDescent="0.25">
      <c r="A561">
        <f>'ABC Pivot Table'!A563</f>
        <v>0</v>
      </c>
      <c r="B561">
        <f>'ABC Pivot Table'!B563</f>
        <v>0</v>
      </c>
      <c r="C561" s="9">
        <f>'ABC Pivot Table'!C563</f>
        <v>0</v>
      </c>
      <c r="D561" s="9">
        <f>'ABC Pivot Table'!D563</f>
        <v>0</v>
      </c>
      <c r="E561">
        <f>'ABC Pivot Table'!E563</f>
        <v>0</v>
      </c>
    </row>
    <row r="562" spans="1:5" x14ac:dyDescent="0.25">
      <c r="A562">
        <f>'ABC Pivot Table'!A564</f>
        <v>0</v>
      </c>
      <c r="B562">
        <f>'ABC Pivot Table'!B564</f>
        <v>0</v>
      </c>
      <c r="C562" s="9">
        <f>'ABC Pivot Table'!C564</f>
        <v>0</v>
      </c>
      <c r="D562" s="9">
        <f>'ABC Pivot Table'!D564</f>
        <v>0</v>
      </c>
      <c r="E562">
        <f>'ABC Pivot Table'!E564</f>
        <v>0</v>
      </c>
    </row>
    <row r="563" spans="1:5" x14ac:dyDescent="0.25">
      <c r="A563">
        <f>'ABC Pivot Table'!A565</f>
        <v>0</v>
      </c>
      <c r="B563">
        <f>'ABC Pivot Table'!B565</f>
        <v>0</v>
      </c>
      <c r="C563" s="9">
        <f>'ABC Pivot Table'!C565</f>
        <v>0</v>
      </c>
      <c r="D563" s="9">
        <f>'ABC Pivot Table'!D565</f>
        <v>0</v>
      </c>
      <c r="E563">
        <f>'ABC Pivot Table'!E565</f>
        <v>0</v>
      </c>
    </row>
    <row r="564" spans="1:5" x14ac:dyDescent="0.25">
      <c r="A564">
        <f>'ABC Pivot Table'!A566</f>
        <v>0</v>
      </c>
      <c r="B564">
        <f>'ABC Pivot Table'!B566</f>
        <v>0</v>
      </c>
      <c r="C564" s="9">
        <f>'ABC Pivot Table'!C566</f>
        <v>0</v>
      </c>
      <c r="D564" s="9">
        <f>'ABC Pivot Table'!D566</f>
        <v>0</v>
      </c>
      <c r="E564">
        <f>'ABC Pivot Table'!E566</f>
        <v>0</v>
      </c>
    </row>
    <row r="565" spans="1:5" x14ac:dyDescent="0.25">
      <c r="A565">
        <f>'ABC Pivot Table'!A567</f>
        <v>0</v>
      </c>
      <c r="B565">
        <f>'ABC Pivot Table'!B567</f>
        <v>0</v>
      </c>
      <c r="C565" s="9">
        <f>'ABC Pivot Table'!C567</f>
        <v>0</v>
      </c>
      <c r="D565" s="9">
        <f>'ABC Pivot Table'!D567</f>
        <v>0</v>
      </c>
      <c r="E565">
        <f>'ABC Pivot Table'!E567</f>
        <v>0</v>
      </c>
    </row>
    <row r="566" spans="1:5" x14ac:dyDescent="0.25">
      <c r="A566">
        <f>'ABC Pivot Table'!A568</f>
        <v>0</v>
      </c>
      <c r="B566">
        <f>'ABC Pivot Table'!B568</f>
        <v>0</v>
      </c>
      <c r="C566" s="9">
        <f>'ABC Pivot Table'!C568</f>
        <v>0</v>
      </c>
      <c r="D566" s="9">
        <f>'ABC Pivot Table'!D568</f>
        <v>0</v>
      </c>
      <c r="E566">
        <f>'ABC Pivot Table'!E568</f>
        <v>0</v>
      </c>
    </row>
    <row r="567" spans="1:5" x14ac:dyDescent="0.25">
      <c r="A567">
        <f>'ABC Pivot Table'!A569</f>
        <v>0</v>
      </c>
      <c r="B567">
        <f>'ABC Pivot Table'!B569</f>
        <v>0</v>
      </c>
      <c r="C567" s="9">
        <f>'ABC Pivot Table'!C569</f>
        <v>0</v>
      </c>
      <c r="D567" s="9">
        <f>'ABC Pivot Table'!D569</f>
        <v>0</v>
      </c>
      <c r="E567">
        <f>'ABC Pivot Table'!E569</f>
        <v>0</v>
      </c>
    </row>
    <row r="568" spans="1:5" x14ac:dyDescent="0.25">
      <c r="A568">
        <f>'ABC Pivot Table'!A570</f>
        <v>0</v>
      </c>
      <c r="B568">
        <f>'ABC Pivot Table'!B570</f>
        <v>0</v>
      </c>
      <c r="C568" s="9">
        <f>'ABC Pivot Table'!C570</f>
        <v>0</v>
      </c>
      <c r="D568" s="9">
        <f>'ABC Pivot Table'!D570</f>
        <v>0</v>
      </c>
      <c r="E568">
        <f>'ABC Pivot Table'!E570</f>
        <v>0</v>
      </c>
    </row>
    <row r="569" spans="1:5" x14ac:dyDescent="0.25">
      <c r="A569">
        <f>'ABC Pivot Table'!A571</f>
        <v>0</v>
      </c>
      <c r="B569">
        <f>'ABC Pivot Table'!B571</f>
        <v>0</v>
      </c>
      <c r="C569" s="9">
        <f>'ABC Pivot Table'!C571</f>
        <v>0</v>
      </c>
      <c r="D569" s="9">
        <f>'ABC Pivot Table'!D571</f>
        <v>0</v>
      </c>
      <c r="E569">
        <f>'ABC Pivot Table'!E571</f>
        <v>0</v>
      </c>
    </row>
    <row r="570" spans="1:5" x14ac:dyDescent="0.25">
      <c r="A570">
        <f>'ABC Pivot Table'!A572</f>
        <v>0</v>
      </c>
      <c r="B570">
        <f>'ABC Pivot Table'!B572</f>
        <v>0</v>
      </c>
      <c r="C570" s="9">
        <f>'ABC Pivot Table'!C572</f>
        <v>0</v>
      </c>
      <c r="D570" s="9">
        <f>'ABC Pivot Table'!D572</f>
        <v>0</v>
      </c>
      <c r="E570">
        <f>'ABC Pivot Table'!E572</f>
        <v>0</v>
      </c>
    </row>
    <row r="571" spans="1:5" x14ac:dyDescent="0.25">
      <c r="A571">
        <f>'ABC Pivot Table'!A573</f>
        <v>0</v>
      </c>
      <c r="B571">
        <f>'ABC Pivot Table'!B573</f>
        <v>0</v>
      </c>
      <c r="C571" s="9">
        <f>'ABC Pivot Table'!C573</f>
        <v>0</v>
      </c>
      <c r="D571" s="9">
        <f>'ABC Pivot Table'!D573</f>
        <v>0</v>
      </c>
      <c r="E571">
        <f>'ABC Pivot Table'!E573</f>
        <v>0</v>
      </c>
    </row>
    <row r="572" spans="1:5" x14ac:dyDescent="0.25">
      <c r="A572">
        <f>'ABC Pivot Table'!A574</f>
        <v>0</v>
      </c>
      <c r="B572">
        <f>'ABC Pivot Table'!B574</f>
        <v>0</v>
      </c>
      <c r="C572" s="9">
        <f>'ABC Pivot Table'!C574</f>
        <v>0</v>
      </c>
      <c r="D572" s="9">
        <f>'ABC Pivot Table'!D574</f>
        <v>0</v>
      </c>
      <c r="E572">
        <f>'ABC Pivot Table'!E574</f>
        <v>0</v>
      </c>
    </row>
    <row r="573" spans="1:5" x14ac:dyDescent="0.25">
      <c r="A573">
        <f>'ABC Pivot Table'!A575</f>
        <v>0</v>
      </c>
      <c r="B573">
        <f>'ABC Pivot Table'!B575</f>
        <v>0</v>
      </c>
      <c r="C573" s="9">
        <f>'ABC Pivot Table'!C575</f>
        <v>0</v>
      </c>
      <c r="D573" s="9">
        <f>'ABC Pivot Table'!D575</f>
        <v>0</v>
      </c>
      <c r="E573">
        <f>'ABC Pivot Table'!E575</f>
        <v>0</v>
      </c>
    </row>
    <row r="574" spans="1:5" x14ac:dyDescent="0.25">
      <c r="A574">
        <f>'ABC Pivot Table'!A576</f>
        <v>0</v>
      </c>
      <c r="B574">
        <f>'ABC Pivot Table'!B576</f>
        <v>0</v>
      </c>
      <c r="C574" s="9">
        <f>'ABC Pivot Table'!C576</f>
        <v>0</v>
      </c>
      <c r="D574" s="9">
        <f>'ABC Pivot Table'!D576</f>
        <v>0</v>
      </c>
      <c r="E574">
        <f>'ABC Pivot Table'!E576</f>
        <v>0</v>
      </c>
    </row>
    <row r="575" spans="1:5" x14ac:dyDescent="0.25">
      <c r="A575">
        <f>'ABC Pivot Table'!A577</f>
        <v>0</v>
      </c>
      <c r="B575">
        <f>'ABC Pivot Table'!B577</f>
        <v>0</v>
      </c>
      <c r="C575" s="9">
        <f>'ABC Pivot Table'!C577</f>
        <v>0</v>
      </c>
      <c r="D575" s="9">
        <f>'ABC Pivot Table'!D577</f>
        <v>0</v>
      </c>
      <c r="E575">
        <f>'ABC Pivot Table'!E577</f>
        <v>0</v>
      </c>
    </row>
    <row r="576" spans="1:5" x14ac:dyDescent="0.25">
      <c r="A576">
        <f>'ABC Pivot Table'!A578</f>
        <v>0</v>
      </c>
      <c r="B576">
        <f>'ABC Pivot Table'!B578</f>
        <v>0</v>
      </c>
      <c r="C576" s="9">
        <f>'ABC Pivot Table'!C578</f>
        <v>0</v>
      </c>
      <c r="D576" s="9">
        <f>'ABC Pivot Table'!D578</f>
        <v>0</v>
      </c>
      <c r="E576">
        <f>'ABC Pivot Table'!E578</f>
        <v>0</v>
      </c>
    </row>
    <row r="577" spans="1:5" x14ac:dyDescent="0.25">
      <c r="A577">
        <f>'ABC Pivot Table'!A579</f>
        <v>0</v>
      </c>
      <c r="B577">
        <f>'ABC Pivot Table'!B579</f>
        <v>0</v>
      </c>
      <c r="C577" s="9">
        <f>'ABC Pivot Table'!C579</f>
        <v>0</v>
      </c>
      <c r="D577" s="9">
        <f>'ABC Pivot Table'!D579</f>
        <v>0</v>
      </c>
      <c r="E577">
        <f>'ABC Pivot Table'!E579</f>
        <v>0</v>
      </c>
    </row>
    <row r="578" spans="1:5" x14ac:dyDescent="0.25">
      <c r="A578">
        <f>'ABC Pivot Table'!A580</f>
        <v>0</v>
      </c>
      <c r="B578">
        <f>'ABC Pivot Table'!B580</f>
        <v>0</v>
      </c>
      <c r="C578" s="9">
        <f>'ABC Pivot Table'!C580</f>
        <v>0</v>
      </c>
      <c r="D578" s="9">
        <f>'ABC Pivot Table'!D580</f>
        <v>0</v>
      </c>
      <c r="E578">
        <f>'ABC Pivot Table'!E580</f>
        <v>0</v>
      </c>
    </row>
    <row r="579" spans="1:5" x14ac:dyDescent="0.25">
      <c r="A579">
        <f>'ABC Pivot Table'!A581</f>
        <v>0</v>
      </c>
      <c r="B579">
        <f>'ABC Pivot Table'!B581</f>
        <v>0</v>
      </c>
      <c r="C579" s="9">
        <f>'ABC Pivot Table'!C581</f>
        <v>0</v>
      </c>
      <c r="D579" s="9">
        <f>'ABC Pivot Table'!D581</f>
        <v>0</v>
      </c>
      <c r="E579">
        <f>'ABC Pivot Table'!E581</f>
        <v>0</v>
      </c>
    </row>
    <row r="580" spans="1:5" x14ac:dyDescent="0.25">
      <c r="A580">
        <f>'ABC Pivot Table'!A582</f>
        <v>0</v>
      </c>
      <c r="B580">
        <f>'ABC Pivot Table'!B582</f>
        <v>0</v>
      </c>
      <c r="C580" s="9">
        <f>'ABC Pivot Table'!C582</f>
        <v>0</v>
      </c>
      <c r="D580" s="9">
        <f>'ABC Pivot Table'!D582</f>
        <v>0</v>
      </c>
      <c r="E580">
        <f>'ABC Pivot Table'!E582</f>
        <v>0</v>
      </c>
    </row>
    <row r="581" spans="1:5" x14ac:dyDescent="0.25">
      <c r="A581">
        <f>'ABC Pivot Table'!A583</f>
        <v>0</v>
      </c>
      <c r="B581">
        <f>'ABC Pivot Table'!B583</f>
        <v>0</v>
      </c>
      <c r="C581" s="9">
        <f>'ABC Pivot Table'!C583</f>
        <v>0</v>
      </c>
      <c r="D581" s="9">
        <f>'ABC Pivot Table'!D583</f>
        <v>0</v>
      </c>
      <c r="E581">
        <f>'ABC Pivot Table'!E583</f>
        <v>0</v>
      </c>
    </row>
    <row r="582" spans="1:5" x14ac:dyDescent="0.25">
      <c r="A582">
        <f>'ABC Pivot Table'!A584</f>
        <v>0</v>
      </c>
      <c r="B582">
        <f>'ABC Pivot Table'!B584</f>
        <v>0</v>
      </c>
      <c r="C582" s="9">
        <f>'ABC Pivot Table'!C584</f>
        <v>0</v>
      </c>
      <c r="D582" s="9">
        <f>'ABC Pivot Table'!D584</f>
        <v>0</v>
      </c>
      <c r="E582">
        <f>'ABC Pivot Table'!E584</f>
        <v>0</v>
      </c>
    </row>
    <row r="583" spans="1:5" x14ac:dyDescent="0.25">
      <c r="A583">
        <f>'ABC Pivot Table'!A585</f>
        <v>0</v>
      </c>
      <c r="B583">
        <f>'ABC Pivot Table'!B585</f>
        <v>0</v>
      </c>
      <c r="C583" s="9">
        <f>'ABC Pivot Table'!C585</f>
        <v>0</v>
      </c>
      <c r="D583" s="9">
        <f>'ABC Pivot Table'!D585</f>
        <v>0</v>
      </c>
      <c r="E583">
        <f>'ABC Pivot Table'!E585</f>
        <v>0</v>
      </c>
    </row>
    <row r="584" spans="1:5" x14ac:dyDescent="0.25">
      <c r="A584">
        <f>'ABC Pivot Table'!A586</f>
        <v>0</v>
      </c>
      <c r="B584">
        <f>'ABC Pivot Table'!B586</f>
        <v>0</v>
      </c>
      <c r="C584" s="9">
        <f>'ABC Pivot Table'!C586</f>
        <v>0</v>
      </c>
      <c r="D584" s="9">
        <f>'ABC Pivot Table'!D586</f>
        <v>0</v>
      </c>
      <c r="E584">
        <f>'ABC Pivot Table'!E586</f>
        <v>0</v>
      </c>
    </row>
    <row r="585" spans="1:5" x14ac:dyDescent="0.25">
      <c r="A585">
        <f>'ABC Pivot Table'!A587</f>
        <v>0</v>
      </c>
      <c r="B585">
        <f>'ABC Pivot Table'!B587</f>
        <v>0</v>
      </c>
      <c r="C585" s="9">
        <f>'ABC Pivot Table'!C587</f>
        <v>0</v>
      </c>
      <c r="D585" s="9">
        <f>'ABC Pivot Table'!D587</f>
        <v>0</v>
      </c>
      <c r="E585">
        <f>'ABC Pivot Table'!E587</f>
        <v>0</v>
      </c>
    </row>
    <row r="586" spans="1:5" x14ac:dyDescent="0.25">
      <c r="A586">
        <f>'ABC Pivot Table'!A588</f>
        <v>0</v>
      </c>
      <c r="B586">
        <f>'ABC Pivot Table'!B588</f>
        <v>0</v>
      </c>
      <c r="C586" s="9">
        <f>'ABC Pivot Table'!C588</f>
        <v>0</v>
      </c>
      <c r="D586" s="9">
        <f>'ABC Pivot Table'!D588</f>
        <v>0</v>
      </c>
      <c r="E586">
        <f>'ABC Pivot Table'!E588</f>
        <v>0</v>
      </c>
    </row>
    <row r="587" spans="1:5" x14ac:dyDescent="0.25">
      <c r="A587">
        <f>'ABC Pivot Table'!A589</f>
        <v>0</v>
      </c>
      <c r="B587">
        <f>'ABC Pivot Table'!B589</f>
        <v>0</v>
      </c>
      <c r="C587" s="9">
        <f>'ABC Pivot Table'!C589</f>
        <v>0</v>
      </c>
      <c r="D587" s="9">
        <f>'ABC Pivot Table'!D589</f>
        <v>0</v>
      </c>
      <c r="E587">
        <f>'ABC Pivot Table'!E589</f>
        <v>0</v>
      </c>
    </row>
    <row r="588" spans="1:5" x14ac:dyDescent="0.25">
      <c r="A588">
        <f>'ABC Pivot Table'!A590</f>
        <v>0</v>
      </c>
      <c r="B588">
        <f>'ABC Pivot Table'!B590</f>
        <v>0</v>
      </c>
      <c r="C588" s="9">
        <f>'ABC Pivot Table'!C590</f>
        <v>0</v>
      </c>
      <c r="D588" s="9">
        <f>'ABC Pivot Table'!D590</f>
        <v>0</v>
      </c>
      <c r="E588">
        <f>'ABC Pivot Table'!E590</f>
        <v>0</v>
      </c>
    </row>
    <row r="589" spans="1:5" x14ac:dyDescent="0.25">
      <c r="A589">
        <f>'ABC Pivot Table'!A591</f>
        <v>0</v>
      </c>
      <c r="B589">
        <f>'ABC Pivot Table'!B591</f>
        <v>0</v>
      </c>
      <c r="C589" s="9">
        <f>'ABC Pivot Table'!C591</f>
        <v>0</v>
      </c>
      <c r="D589" s="9">
        <f>'ABC Pivot Table'!D591</f>
        <v>0</v>
      </c>
      <c r="E589">
        <f>'ABC Pivot Table'!E591</f>
        <v>0</v>
      </c>
    </row>
    <row r="590" spans="1:5" x14ac:dyDescent="0.25">
      <c r="A590">
        <f>'ABC Pivot Table'!A592</f>
        <v>0</v>
      </c>
      <c r="B590">
        <f>'ABC Pivot Table'!B592</f>
        <v>0</v>
      </c>
      <c r="C590" s="9">
        <f>'ABC Pivot Table'!C592</f>
        <v>0</v>
      </c>
      <c r="D590" s="9">
        <f>'ABC Pivot Table'!D592</f>
        <v>0</v>
      </c>
      <c r="E590">
        <f>'ABC Pivot Table'!E592</f>
        <v>0</v>
      </c>
    </row>
    <row r="591" spans="1:5" x14ac:dyDescent="0.25">
      <c r="A591">
        <f>'ABC Pivot Table'!A593</f>
        <v>0</v>
      </c>
      <c r="B591">
        <f>'ABC Pivot Table'!B593</f>
        <v>0</v>
      </c>
      <c r="C591" s="9">
        <f>'ABC Pivot Table'!C593</f>
        <v>0</v>
      </c>
      <c r="D591" s="9">
        <f>'ABC Pivot Table'!D593</f>
        <v>0</v>
      </c>
      <c r="E591">
        <f>'ABC Pivot Table'!E593</f>
        <v>0</v>
      </c>
    </row>
    <row r="592" spans="1:5" x14ac:dyDescent="0.25">
      <c r="A592">
        <f>'ABC Pivot Table'!A594</f>
        <v>0</v>
      </c>
      <c r="B592">
        <f>'ABC Pivot Table'!B594</f>
        <v>0</v>
      </c>
      <c r="C592" s="9">
        <f>'ABC Pivot Table'!C594</f>
        <v>0</v>
      </c>
      <c r="D592" s="9">
        <f>'ABC Pivot Table'!D594</f>
        <v>0</v>
      </c>
      <c r="E592">
        <f>'ABC Pivot Table'!E594</f>
        <v>0</v>
      </c>
    </row>
    <row r="593" spans="1:5" x14ac:dyDescent="0.25">
      <c r="A593">
        <f>'ABC Pivot Table'!A595</f>
        <v>0</v>
      </c>
      <c r="B593">
        <f>'ABC Pivot Table'!B595</f>
        <v>0</v>
      </c>
      <c r="C593" s="9">
        <f>'ABC Pivot Table'!C595</f>
        <v>0</v>
      </c>
      <c r="D593" s="9">
        <f>'ABC Pivot Table'!D595</f>
        <v>0</v>
      </c>
      <c r="E593">
        <f>'ABC Pivot Table'!E595</f>
        <v>0</v>
      </c>
    </row>
    <row r="594" spans="1:5" x14ac:dyDescent="0.25">
      <c r="A594">
        <f>'ABC Pivot Table'!A596</f>
        <v>0</v>
      </c>
      <c r="B594">
        <f>'ABC Pivot Table'!B596</f>
        <v>0</v>
      </c>
      <c r="C594" s="9">
        <f>'ABC Pivot Table'!C596</f>
        <v>0</v>
      </c>
      <c r="D594" s="9">
        <f>'ABC Pivot Table'!D596</f>
        <v>0</v>
      </c>
      <c r="E594">
        <f>'ABC Pivot Table'!E596</f>
        <v>0</v>
      </c>
    </row>
    <row r="595" spans="1:5" x14ac:dyDescent="0.25">
      <c r="A595">
        <f>'ABC Pivot Table'!A597</f>
        <v>0</v>
      </c>
      <c r="B595">
        <f>'ABC Pivot Table'!B597</f>
        <v>0</v>
      </c>
      <c r="C595" s="9">
        <f>'ABC Pivot Table'!C597</f>
        <v>0</v>
      </c>
      <c r="D595" s="9">
        <f>'ABC Pivot Table'!D597</f>
        <v>0</v>
      </c>
      <c r="E595">
        <f>'ABC Pivot Table'!E597</f>
        <v>0</v>
      </c>
    </row>
    <row r="596" spans="1:5" x14ac:dyDescent="0.25">
      <c r="A596">
        <f>'ABC Pivot Table'!A598</f>
        <v>0</v>
      </c>
      <c r="B596">
        <f>'ABC Pivot Table'!B598</f>
        <v>0</v>
      </c>
      <c r="C596" s="9">
        <f>'ABC Pivot Table'!C598</f>
        <v>0</v>
      </c>
      <c r="D596" s="9">
        <f>'ABC Pivot Table'!D598</f>
        <v>0</v>
      </c>
      <c r="E596">
        <f>'ABC Pivot Table'!E598</f>
        <v>0</v>
      </c>
    </row>
    <row r="597" spans="1:5" x14ac:dyDescent="0.25">
      <c r="A597">
        <f>'ABC Pivot Table'!A599</f>
        <v>0</v>
      </c>
      <c r="B597">
        <f>'ABC Pivot Table'!B599</f>
        <v>0</v>
      </c>
      <c r="C597" s="9">
        <f>'ABC Pivot Table'!C599</f>
        <v>0</v>
      </c>
      <c r="D597" s="9">
        <f>'ABC Pivot Table'!D599</f>
        <v>0</v>
      </c>
      <c r="E597">
        <f>'ABC Pivot Table'!E599</f>
        <v>0</v>
      </c>
    </row>
    <row r="598" spans="1:5" x14ac:dyDescent="0.25">
      <c r="A598">
        <f>'ABC Pivot Table'!A600</f>
        <v>0</v>
      </c>
      <c r="B598">
        <f>'ABC Pivot Table'!B600</f>
        <v>0</v>
      </c>
      <c r="C598" s="9">
        <f>'ABC Pivot Table'!C600</f>
        <v>0</v>
      </c>
      <c r="D598" s="9">
        <f>'ABC Pivot Table'!D600</f>
        <v>0</v>
      </c>
      <c r="E598">
        <f>'ABC Pivot Table'!E600</f>
        <v>0</v>
      </c>
    </row>
    <row r="599" spans="1:5" x14ac:dyDescent="0.25">
      <c r="A599">
        <f>'ABC Pivot Table'!A601</f>
        <v>0</v>
      </c>
      <c r="B599">
        <f>'ABC Pivot Table'!B601</f>
        <v>0</v>
      </c>
      <c r="C599" s="9">
        <f>'ABC Pivot Table'!C601</f>
        <v>0</v>
      </c>
      <c r="D599" s="9">
        <f>'ABC Pivot Table'!D601</f>
        <v>0</v>
      </c>
      <c r="E599">
        <f>'ABC Pivot Table'!E601</f>
        <v>0</v>
      </c>
    </row>
    <row r="600" spans="1:5" x14ac:dyDescent="0.25">
      <c r="A600">
        <f>'ABC Pivot Table'!A602</f>
        <v>0</v>
      </c>
      <c r="B600">
        <f>'ABC Pivot Table'!B602</f>
        <v>0</v>
      </c>
      <c r="C600" s="9">
        <f>'ABC Pivot Table'!C602</f>
        <v>0</v>
      </c>
      <c r="D600" s="9">
        <f>'ABC Pivot Table'!D602</f>
        <v>0</v>
      </c>
      <c r="E600">
        <f>'ABC Pivot Table'!E602</f>
        <v>0</v>
      </c>
    </row>
    <row r="601" spans="1:5" x14ac:dyDescent="0.25">
      <c r="A601">
        <f>'ABC Pivot Table'!A603</f>
        <v>0</v>
      </c>
      <c r="B601">
        <f>'ABC Pivot Table'!B603</f>
        <v>0</v>
      </c>
      <c r="C601" s="9">
        <f>'ABC Pivot Table'!C603</f>
        <v>0</v>
      </c>
      <c r="D601" s="9">
        <f>'ABC Pivot Table'!D603</f>
        <v>0</v>
      </c>
      <c r="E601">
        <f>'ABC Pivot Table'!E603</f>
        <v>0</v>
      </c>
    </row>
    <row r="602" spans="1:5" x14ac:dyDescent="0.25">
      <c r="A602">
        <f>'ABC Pivot Table'!A604</f>
        <v>0</v>
      </c>
      <c r="B602">
        <f>'ABC Pivot Table'!B604</f>
        <v>0</v>
      </c>
      <c r="C602" s="9">
        <f>'ABC Pivot Table'!C604</f>
        <v>0</v>
      </c>
      <c r="D602" s="9">
        <f>'ABC Pivot Table'!D604</f>
        <v>0</v>
      </c>
      <c r="E602">
        <f>'ABC Pivot Table'!E604</f>
        <v>0</v>
      </c>
    </row>
    <row r="603" spans="1:5" x14ac:dyDescent="0.25">
      <c r="A603">
        <f>'ABC Pivot Table'!A605</f>
        <v>0</v>
      </c>
      <c r="B603">
        <f>'ABC Pivot Table'!B605</f>
        <v>0</v>
      </c>
      <c r="C603" s="9">
        <f>'ABC Pivot Table'!C605</f>
        <v>0</v>
      </c>
      <c r="D603" s="9">
        <f>'ABC Pivot Table'!D605</f>
        <v>0</v>
      </c>
      <c r="E603">
        <f>'ABC Pivot Table'!E605</f>
        <v>0</v>
      </c>
    </row>
    <row r="604" spans="1:5" x14ac:dyDescent="0.25">
      <c r="A604">
        <f>'ABC Pivot Table'!A606</f>
        <v>0</v>
      </c>
      <c r="B604">
        <f>'ABC Pivot Table'!B606</f>
        <v>0</v>
      </c>
      <c r="C604" s="9">
        <f>'ABC Pivot Table'!C606</f>
        <v>0</v>
      </c>
      <c r="D604" s="9">
        <f>'ABC Pivot Table'!D606</f>
        <v>0</v>
      </c>
      <c r="E604">
        <f>'ABC Pivot Table'!E606</f>
        <v>0</v>
      </c>
    </row>
    <row r="605" spans="1:5" x14ac:dyDescent="0.25">
      <c r="A605">
        <f>'ABC Pivot Table'!A607</f>
        <v>0</v>
      </c>
      <c r="B605">
        <f>'ABC Pivot Table'!B607</f>
        <v>0</v>
      </c>
      <c r="C605" s="9">
        <f>'ABC Pivot Table'!C607</f>
        <v>0</v>
      </c>
      <c r="D605" s="9">
        <f>'ABC Pivot Table'!D607</f>
        <v>0</v>
      </c>
      <c r="E605">
        <f>'ABC Pivot Table'!E607</f>
        <v>0</v>
      </c>
    </row>
    <row r="606" spans="1:5" x14ac:dyDescent="0.25">
      <c r="A606">
        <f>'ABC Pivot Table'!A608</f>
        <v>0</v>
      </c>
      <c r="B606">
        <f>'ABC Pivot Table'!B608</f>
        <v>0</v>
      </c>
      <c r="C606" s="9">
        <f>'ABC Pivot Table'!C608</f>
        <v>0</v>
      </c>
      <c r="D606" s="9">
        <f>'ABC Pivot Table'!D608</f>
        <v>0</v>
      </c>
      <c r="E606">
        <f>'ABC Pivot Table'!E608</f>
        <v>0</v>
      </c>
    </row>
    <row r="607" spans="1:5" x14ac:dyDescent="0.25">
      <c r="A607">
        <f>'ABC Pivot Table'!A609</f>
        <v>0</v>
      </c>
      <c r="B607">
        <f>'ABC Pivot Table'!B609</f>
        <v>0</v>
      </c>
      <c r="C607" s="9">
        <f>'ABC Pivot Table'!C609</f>
        <v>0</v>
      </c>
      <c r="D607" s="9">
        <f>'ABC Pivot Table'!D609</f>
        <v>0</v>
      </c>
      <c r="E607">
        <f>'ABC Pivot Table'!E609</f>
        <v>0</v>
      </c>
    </row>
    <row r="608" spans="1:5" x14ac:dyDescent="0.25">
      <c r="A608">
        <f>'ABC Pivot Table'!A610</f>
        <v>0</v>
      </c>
      <c r="B608">
        <f>'ABC Pivot Table'!B610</f>
        <v>0</v>
      </c>
      <c r="C608" s="9">
        <f>'ABC Pivot Table'!C610</f>
        <v>0</v>
      </c>
      <c r="D608" s="9">
        <f>'ABC Pivot Table'!D610</f>
        <v>0</v>
      </c>
      <c r="E608">
        <f>'ABC Pivot Table'!E610</f>
        <v>0</v>
      </c>
    </row>
    <row r="609" spans="1:5" x14ac:dyDescent="0.25">
      <c r="A609">
        <f>'ABC Pivot Table'!A611</f>
        <v>0</v>
      </c>
      <c r="B609">
        <f>'ABC Pivot Table'!B611</f>
        <v>0</v>
      </c>
      <c r="C609" s="9">
        <f>'ABC Pivot Table'!C611</f>
        <v>0</v>
      </c>
      <c r="D609" s="9">
        <f>'ABC Pivot Table'!D611</f>
        <v>0</v>
      </c>
      <c r="E609">
        <f>'ABC Pivot Table'!E611</f>
        <v>0</v>
      </c>
    </row>
    <row r="610" spans="1:5" x14ac:dyDescent="0.25">
      <c r="A610">
        <f>'ABC Pivot Table'!A612</f>
        <v>0</v>
      </c>
      <c r="B610">
        <f>'ABC Pivot Table'!B612</f>
        <v>0</v>
      </c>
      <c r="C610" s="9">
        <f>'ABC Pivot Table'!C612</f>
        <v>0</v>
      </c>
      <c r="D610" s="9">
        <f>'ABC Pivot Table'!D612</f>
        <v>0</v>
      </c>
      <c r="E610">
        <f>'ABC Pivot Table'!E612</f>
        <v>0</v>
      </c>
    </row>
    <row r="611" spans="1:5" x14ac:dyDescent="0.25">
      <c r="A611">
        <f>'ABC Pivot Table'!A613</f>
        <v>0</v>
      </c>
      <c r="B611">
        <f>'ABC Pivot Table'!B613</f>
        <v>0</v>
      </c>
      <c r="C611" s="9">
        <f>'ABC Pivot Table'!C613</f>
        <v>0</v>
      </c>
      <c r="D611" s="9">
        <f>'ABC Pivot Table'!D613</f>
        <v>0</v>
      </c>
      <c r="E611">
        <f>'ABC Pivot Table'!E613</f>
        <v>0</v>
      </c>
    </row>
    <row r="612" spans="1:5" x14ac:dyDescent="0.25">
      <c r="A612">
        <f>'ABC Pivot Table'!A614</f>
        <v>0</v>
      </c>
      <c r="B612">
        <f>'ABC Pivot Table'!B614</f>
        <v>0</v>
      </c>
      <c r="C612" s="9">
        <f>'ABC Pivot Table'!C614</f>
        <v>0</v>
      </c>
      <c r="D612" s="9">
        <f>'ABC Pivot Table'!D614</f>
        <v>0</v>
      </c>
      <c r="E612">
        <f>'ABC Pivot Table'!E614</f>
        <v>0</v>
      </c>
    </row>
    <row r="613" spans="1:5" x14ac:dyDescent="0.25">
      <c r="A613">
        <f>'ABC Pivot Table'!A615</f>
        <v>0</v>
      </c>
      <c r="B613">
        <f>'ABC Pivot Table'!B615</f>
        <v>0</v>
      </c>
      <c r="C613" s="9">
        <f>'ABC Pivot Table'!C615</f>
        <v>0</v>
      </c>
      <c r="D613" s="9">
        <f>'ABC Pivot Table'!D615</f>
        <v>0</v>
      </c>
      <c r="E613">
        <f>'ABC Pivot Table'!E615</f>
        <v>0</v>
      </c>
    </row>
    <row r="614" spans="1:5" x14ac:dyDescent="0.25">
      <c r="A614">
        <f>'ABC Pivot Table'!A616</f>
        <v>0</v>
      </c>
      <c r="B614">
        <f>'ABC Pivot Table'!B616</f>
        <v>0</v>
      </c>
      <c r="C614" s="9">
        <f>'ABC Pivot Table'!C616</f>
        <v>0</v>
      </c>
      <c r="D614" s="9">
        <f>'ABC Pivot Table'!D616</f>
        <v>0</v>
      </c>
      <c r="E614">
        <f>'ABC Pivot Table'!E616</f>
        <v>0</v>
      </c>
    </row>
    <row r="615" spans="1:5" x14ac:dyDescent="0.25">
      <c r="A615">
        <f>'ABC Pivot Table'!A617</f>
        <v>0</v>
      </c>
      <c r="B615">
        <f>'ABC Pivot Table'!B617</f>
        <v>0</v>
      </c>
      <c r="C615" s="9">
        <f>'ABC Pivot Table'!C617</f>
        <v>0</v>
      </c>
      <c r="D615" s="9">
        <f>'ABC Pivot Table'!D617</f>
        <v>0</v>
      </c>
      <c r="E615">
        <f>'ABC Pivot Table'!E617</f>
        <v>0</v>
      </c>
    </row>
    <row r="616" spans="1:5" x14ac:dyDescent="0.25">
      <c r="A616">
        <f>'ABC Pivot Table'!A618</f>
        <v>0</v>
      </c>
      <c r="B616">
        <f>'ABC Pivot Table'!B618</f>
        <v>0</v>
      </c>
      <c r="C616" s="9">
        <f>'ABC Pivot Table'!C618</f>
        <v>0</v>
      </c>
      <c r="D616" s="9">
        <f>'ABC Pivot Table'!D618</f>
        <v>0</v>
      </c>
      <c r="E616">
        <f>'ABC Pivot Table'!E618</f>
        <v>0</v>
      </c>
    </row>
    <row r="617" spans="1:5" x14ac:dyDescent="0.25">
      <c r="A617">
        <f>'ABC Pivot Table'!A619</f>
        <v>0</v>
      </c>
      <c r="B617">
        <f>'ABC Pivot Table'!B619</f>
        <v>0</v>
      </c>
      <c r="C617" s="9">
        <f>'ABC Pivot Table'!C619</f>
        <v>0</v>
      </c>
      <c r="D617" s="9">
        <f>'ABC Pivot Table'!D619</f>
        <v>0</v>
      </c>
      <c r="E617">
        <f>'ABC Pivot Table'!E619</f>
        <v>0</v>
      </c>
    </row>
    <row r="618" spans="1:5" x14ac:dyDescent="0.25">
      <c r="A618">
        <f>'ABC Pivot Table'!A620</f>
        <v>0</v>
      </c>
      <c r="B618">
        <f>'ABC Pivot Table'!B620</f>
        <v>0</v>
      </c>
      <c r="C618" s="9">
        <f>'ABC Pivot Table'!C620</f>
        <v>0</v>
      </c>
      <c r="D618" s="9">
        <f>'ABC Pivot Table'!D620</f>
        <v>0</v>
      </c>
      <c r="E618">
        <f>'ABC Pivot Table'!E620</f>
        <v>0</v>
      </c>
    </row>
    <row r="619" spans="1:5" x14ac:dyDescent="0.25">
      <c r="A619">
        <f>'ABC Pivot Table'!A621</f>
        <v>0</v>
      </c>
      <c r="B619">
        <f>'ABC Pivot Table'!B621</f>
        <v>0</v>
      </c>
      <c r="C619" s="9">
        <f>'ABC Pivot Table'!C621</f>
        <v>0</v>
      </c>
      <c r="D619" s="9">
        <f>'ABC Pivot Table'!D621</f>
        <v>0</v>
      </c>
      <c r="E619">
        <f>'ABC Pivot Table'!E621</f>
        <v>0</v>
      </c>
    </row>
    <row r="620" spans="1:5" x14ac:dyDescent="0.25">
      <c r="A620">
        <f>'ABC Pivot Table'!A622</f>
        <v>0</v>
      </c>
      <c r="B620">
        <f>'ABC Pivot Table'!B622</f>
        <v>0</v>
      </c>
      <c r="C620" s="9">
        <f>'ABC Pivot Table'!C622</f>
        <v>0</v>
      </c>
      <c r="D620" s="9">
        <f>'ABC Pivot Table'!D622</f>
        <v>0</v>
      </c>
      <c r="E620">
        <f>'ABC Pivot Table'!E622</f>
        <v>0</v>
      </c>
    </row>
    <row r="621" spans="1:5" x14ac:dyDescent="0.25">
      <c r="A621">
        <f>'ABC Pivot Table'!A623</f>
        <v>0</v>
      </c>
      <c r="B621">
        <f>'ABC Pivot Table'!B623</f>
        <v>0</v>
      </c>
      <c r="C621" s="9">
        <f>'ABC Pivot Table'!C623</f>
        <v>0</v>
      </c>
      <c r="D621" s="9">
        <f>'ABC Pivot Table'!D623</f>
        <v>0</v>
      </c>
      <c r="E621">
        <f>'ABC Pivot Table'!E623</f>
        <v>0</v>
      </c>
    </row>
    <row r="622" spans="1:5" x14ac:dyDescent="0.25">
      <c r="A622">
        <f>'ABC Pivot Table'!A624</f>
        <v>0</v>
      </c>
      <c r="B622">
        <f>'ABC Pivot Table'!B624</f>
        <v>0</v>
      </c>
      <c r="C622" s="9">
        <f>'ABC Pivot Table'!C624</f>
        <v>0</v>
      </c>
      <c r="D622" s="9">
        <f>'ABC Pivot Table'!D624</f>
        <v>0</v>
      </c>
      <c r="E622">
        <f>'ABC Pivot Table'!E624</f>
        <v>0</v>
      </c>
    </row>
    <row r="623" spans="1:5" x14ac:dyDescent="0.25">
      <c r="A623">
        <f>'ABC Pivot Table'!A625</f>
        <v>0</v>
      </c>
      <c r="B623">
        <f>'ABC Pivot Table'!B625</f>
        <v>0</v>
      </c>
      <c r="C623" s="9">
        <f>'ABC Pivot Table'!C625</f>
        <v>0</v>
      </c>
      <c r="D623" s="9">
        <f>'ABC Pivot Table'!D625</f>
        <v>0</v>
      </c>
      <c r="E623">
        <f>'ABC Pivot Table'!E625</f>
        <v>0</v>
      </c>
    </row>
    <row r="624" spans="1:5" x14ac:dyDescent="0.25">
      <c r="A624">
        <f>'ABC Pivot Table'!A626</f>
        <v>0</v>
      </c>
      <c r="B624">
        <f>'ABC Pivot Table'!B626</f>
        <v>0</v>
      </c>
      <c r="C624" s="9">
        <f>'ABC Pivot Table'!C626</f>
        <v>0</v>
      </c>
      <c r="D624" s="9">
        <f>'ABC Pivot Table'!D626</f>
        <v>0</v>
      </c>
      <c r="E624">
        <f>'ABC Pivot Table'!E626</f>
        <v>0</v>
      </c>
    </row>
    <row r="625" spans="1:5" x14ac:dyDescent="0.25">
      <c r="A625">
        <f>'ABC Pivot Table'!A627</f>
        <v>0</v>
      </c>
      <c r="B625">
        <f>'ABC Pivot Table'!B627</f>
        <v>0</v>
      </c>
      <c r="C625" s="9">
        <f>'ABC Pivot Table'!C627</f>
        <v>0</v>
      </c>
      <c r="D625" s="9">
        <f>'ABC Pivot Table'!D627</f>
        <v>0</v>
      </c>
      <c r="E625">
        <f>'ABC Pivot Table'!E627</f>
        <v>0</v>
      </c>
    </row>
    <row r="626" spans="1:5" x14ac:dyDescent="0.25">
      <c r="A626">
        <f>'ABC Pivot Table'!A628</f>
        <v>0</v>
      </c>
      <c r="B626">
        <f>'ABC Pivot Table'!B628</f>
        <v>0</v>
      </c>
      <c r="C626" s="9">
        <f>'ABC Pivot Table'!C628</f>
        <v>0</v>
      </c>
      <c r="D626" s="9">
        <f>'ABC Pivot Table'!D628</f>
        <v>0</v>
      </c>
      <c r="E626">
        <f>'ABC Pivot Table'!E628</f>
        <v>0</v>
      </c>
    </row>
    <row r="627" spans="1:5" x14ac:dyDescent="0.25">
      <c r="A627">
        <f>'ABC Pivot Table'!A629</f>
        <v>0</v>
      </c>
      <c r="B627">
        <f>'ABC Pivot Table'!B629</f>
        <v>0</v>
      </c>
      <c r="C627" s="9">
        <f>'ABC Pivot Table'!C629</f>
        <v>0</v>
      </c>
      <c r="D627" s="9">
        <f>'ABC Pivot Table'!D629</f>
        <v>0</v>
      </c>
      <c r="E627">
        <f>'ABC Pivot Table'!E629</f>
        <v>0</v>
      </c>
    </row>
    <row r="628" spans="1:5" x14ac:dyDescent="0.25">
      <c r="A628">
        <f>'ABC Pivot Table'!A630</f>
        <v>0</v>
      </c>
      <c r="B628">
        <f>'ABC Pivot Table'!B630</f>
        <v>0</v>
      </c>
      <c r="C628" s="9">
        <f>'ABC Pivot Table'!C630</f>
        <v>0</v>
      </c>
      <c r="D628" s="9">
        <f>'ABC Pivot Table'!D630</f>
        <v>0</v>
      </c>
      <c r="E628">
        <f>'ABC Pivot Table'!E630</f>
        <v>0</v>
      </c>
    </row>
    <row r="629" spans="1:5" x14ac:dyDescent="0.25">
      <c r="A629">
        <f>'ABC Pivot Table'!A631</f>
        <v>0</v>
      </c>
      <c r="B629">
        <f>'ABC Pivot Table'!B631</f>
        <v>0</v>
      </c>
      <c r="C629" s="9">
        <f>'ABC Pivot Table'!C631</f>
        <v>0</v>
      </c>
      <c r="D629" s="9">
        <f>'ABC Pivot Table'!D631</f>
        <v>0</v>
      </c>
      <c r="E629">
        <f>'ABC Pivot Table'!E631</f>
        <v>0</v>
      </c>
    </row>
    <row r="630" spans="1:5" x14ac:dyDescent="0.25">
      <c r="A630">
        <f>'ABC Pivot Table'!A632</f>
        <v>0</v>
      </c>
      <c r="B630">
        <f>'ABC Pivot Table'!B632</f>
        <v>0</v>
      </c>
      <c r="C630" s="9">
        <f>'ABC Pivot Table'!C632</f>
        <v>0</v>
      </c>
      <c r="D630" s="9">
        <f>'ABC Pivot Table'!D632</f>
        <v>0</v>
      </c>
      <c r="E630">
        <f>'ABC Pivot Table'!E632</f>
        <v>0</v>
      </c>
    </row>
    <row r="631" spans="1:5" x14ac:dyDescent="0.25">
      <c r="A631">
        <f>'ABC Pivot Table'!A633</f>
        <v>0</v>
      </c>
      <c r="B631">
        <f>'ABC Pivot Table'!B633</f>
        <v>0</v>
      </c>
      <c r="C631" s="9">
        <f>'ABC Pivot Table'!C633</f>
        <v>0</v>
      </c>
      <c r="D631" s="9">
        <f>'ABC Pivot Table'!D633</f>
        <v>0</v>
      </c>
      <c r="E631">
        <f>'ABC Pivot Table'!E633</f>
        <v>0</v>
      </c>
    </row>
    <row r="632" spans="1:5" x14ac:dyDescent="0.25">
      <c r="A632">
        <f>'ABC Pivot Table'!A634</f>
        <v>0</v>
      </c>
      <c r="B632">
        <f>'ABC Pivot Table'!B634</f>
        <v>0</v>
      </c>
      <c r="C632" s="9">
        <f>'ABC Pivot Table'!C634</f>
        <v>0</v>
      </c>
      <c r="D632" s="9">
        <f>'ABC Pivot Table'!D634</f>
        <v>0</v>
      </c>
      <c r="E632">
        <f>'ABC Pivot Table'!E634</f>
        <v>0</v>
      </c>
    </row>
    <row r="633" spans="1:5" x14ac:dyDescent="0.25">
      <c r="A633">
        <f>'ABC Pivot Table'!A635</f>
        <v>0</v>
      </c>
      <c r="B633">
        <f>'ABC Pivot Table'!B635</f>
        <v>0</v>
      </c>
      <c r="C633" s="9">
        <f>'ABC Pivot Table'!C635</f>
        <v>0</v>
      </c>
      <c r="D633" s="9">
        <f>'ABC Pivot Table'!D635</f>
        <v>0</v>
      </c>
      <c r="E633">
        <f>'ABC Pivot Table'!E635</f>
        <v>0</v>
      </c>
    </row>
    <row r="634" spans="1:5" x14ac:dyDescent="0.25">
      <c r="A634">
        <f>'ABC Pivot Table'!A636</f>
        <v>0</v>
      </c>
      <c r="B634">
        <f>'ABC Pivot Table'!B636</f>
        <v>0</v>
      </c>
      <c r="C634" s="9">
        <f>'ABC Pivot Table'!C636</f>
        <v>0</v>
      </c>
      <c r="D634" s="9">
        <f>'ABC Pivot Table'!D636</f>
        <v>0</v>
      </c>
      <c r="E634">
        <f>'ABC Pivot Table'!E636</f>
        <v>0</v>
      </c>
    </row>
    <row r="635" spans="1:5" x14ac:dyDescent="0.25">
      <c r="A635">
        <f>'ABC Pivot Table'!A637</f>
        <v>0</v>
      </c>
      <c r="B635">
        <f>'ABC Pivot Table'!B637</f>
        <v>0</v>
      </c>
      <c r="C635" s="9">
        <f>'ABC Pivot Table'!C637</f>
        <v>0</v>
      </c>
      <c r="D635" s="9">
        <f>'ABC Pivot Table'!D637</f>
        <v>0</v>
      </c>
      <c r="E635">
        <f>'ABC Pivot Table'!E637</f>
        <v>0</v>
      </c>
    </row>
    <row r="636" spans="1:5" x14ac:dyDescent="0.25">
      <c r="A636">
        <f>'ABC Pivot Table'!A638</f>
        <v>0</v>
      </c>
      <c r="B636">
        <f>'ABC Pivot Table'!B638</f>
        <v>0</v>
      </c>
      <c r="C636" s="9">
        <f>'ABC Pivot Table'!C638</f>
        <v>0</v>
      </c>
      <c r="D636" s="9">
        <f>'ABC Pivot Table'!D638</f>
        <v>0</v>
      </c>
      <c r="E636">
        <f>'ABC Pivot Table'!E638</f>
        <v>0</v>
      </c>
    </row>
    <row r="637" spans="1:5" x14ac:dyDescent="0.25">
      <c r="A637">
        <f>'ABC Pivot Table'!A639</f>
        <v>0</v>
      </c>
      <c r="B637">
        <f>'ABC Pivot Table'!B639</f>
        <v>0</v>
      </c>
      <c r="C637" s="9">
        <f>'ABC Pivot Table'!C639</f>
        <v>0</v>
      </c>
      <c r="D637" s="9">
        <f>'ABC Pivot Table'!D639</f>
        <v>0</v>
      </c>
      <c r="E637">
        <f>'ABC Pivot Table'!E639</f>
        <v>0</v>
      </c>
    </row>
    <row r="638" spans="1:5" x14ac:dyDescent="0.25">
      <c r="A638">
        <f>'ABC Pivot Table'!A640</f>
        <v>0</v>
      </c>
      <c r="B638">
        <f>'ABC Pivot Table'!B640</f>
        <v>0</v>
      </c>
      <c r="C638" s="9">
        <f>'ABC Pivot Table'!C640</f>
        <v>0</v>
      </c>
      <c r="D638" s="9">
        <f>'ABC Pivot Table'!D640</f>
        <v>0</v>
      </c>
      <c r="E638">
        <f>'ABC Pivot Table'!E640</f>
        <v>0</v>
      </c>
    </row>
    <row r="639" spans="1:5" x14ac:dyDescent="0.25">
      <c r="A639">
        <f>'ABC Pivot Table'!A641</f>
        <v>0</v>
      </c>
      <c r="B639">
        <f>'ABC Pivot Table'!B641</f>
        <v>0</v>
      </c>
      <c r="C639" s="9">
        <f>'ABC Pivot Table'!C641</f>
        <v>0</v>
      </c>
      <c r="D639" s="9">
        <f>'ABC Pivot Table'!D641</f>
        <v>0</v>
      </c>
      <c r="E639">
        <f>'ABC Pivot Table'!E641</f>
        <v>0</v>
      </c>
    </row>
    <row r="640" spans="1:5" x14ac:dyDescent="0.25">
      <c r="A640">
        <f>'ABC Pivot Table'!A642</f>
        <v>0</v>
      </c>
      <c r="B640">
        <f>'ABC Pivot Table'!B642</f>
        <v>0</v>
      </c>
      <c r="C640" s="9">
        <f>'ABC Pivot Table'!C642</f>
        <v>0</v>
      </c>
      <c r="D640" s="9">
        <f>'ABC Pivot Table'!D642</f>
        <v>0</v>
      </c>
      <c r="E640">
        <f>'ABC Pivot Table'!E642</f>
        <v>0</v>
      </c>
    </row>
    <row r="641" spans="1:5" x14ac:dyDescent="0.25">
      <c r="A641">
        <f>'ABC Pivot Table'!A643</f>
        <v>0</v>
      </c>
      <c r="B641">
        <f>'ABC Pivot Table'!B643</f>
        <v>0</v>
      </c>
      <c r="C641" s="9">
        <f>'ABC Pivot Table'!C643</f>
        <v>0</v>
      </c>
      <c r="D641" s="9">
        <f>'ABC Pivot Table'!D643</f>
        <v>0</v>
      </c>
      <c r="E641">
        <f>'ABC Pivot Table'!E643</f>
        <v>0</v>
      </c>
    </row>
    <row r="642" spans="1:5" x14ac:dyDescent="0.25">
      <c r="A642">
        <f>'ABC Pivot Table'!A644</f>
        <v>0</v>
      </c>
      <c r="B642">
        <f>'ABC Pivot Table'!B644</f>
        <v>0</v>
      </c>
      <c r="C642" s="9">
        <f>'ABC Pivot Table'!C644</f>
        <v>0</v>
      </c>
      <c r="D642" s="9">
        <f>'ABC Pivot Table'!D644</f>
        <v>0</v>
      </c>
      <c r="E642">
        <f>'ABC Pivot Table'!E644</f>
        <v>0</v>
      </c>
    </row>
    <row r="643" spans="1:5" x14ac:dyDescent="0.25">
      <c r="A643">
        <f>'ABC Pivot Table'!A645</f>
        <v>0</v>
      </c>
      <c r="B643">
        <f>'ABC Pivot Table'!B645</f>
        <v>0</v>
      </c>
      <c r="C643" s="9">
        <f>'ABC Pivot Table'!C645</f>
        <v>0</v>
      </c>
      <c r="D643" s="9">
        <f>'ABC Pivot Table'!D645</f>
        <v>0</v>
      </c>
      <c r="E643">
        <f>'ABC Pivot Table'!E645</f>
        <v>0</v>
      </c>
    </row>
    <row r="644" spans="1:5" x14ac:dyDescent="0.25">
      <c r="A644">
        <f>'ABC Pivot Table'!A646</f>
        <v>0</v>
      </c>
      <c r="B644">
        <f>'ABC Pivot Table'!B646</f>
        <v>0</v>
      </c>
      <c r="C644" s="9">
        <f>'ABC Pivot Table'!C646</f>
        <v>0</v>
      </c>
      <c r="D644" s="9">
        <f>'ABC Pivot Table'!D646</f>
        <v>0</v>
      </c>
      <c r="E644">
        <f>'ABC Pivot Table'!E646</f>
        <v>0</v>
      </c>
    </row>
    <row r="645" spans="1:5" x14ac:dyDescent="0.25">
      <c r="A645">
        <f>'ABC Pivot Table'!A647</f>
        <v>0</v>
      </c>
      <c r="B645">
        <f>'ABC Pivot Table'!B647</f>
        <v>0</v>
      </c>
      <c r="C645" s="9">
        <f>'ABC Pivot Table'!C647</f>
        <v>0</v>
      </c>
      <c r="D645" s="9">
        <f>'ABC Pivot Table'!D647</f>
        <v>0</v>
      </c>
      <c r="E645">
        <f>'ABC Pivot Table'!E647</f>
        <v>0</v>
      </c>
    </row>
    <row r="646" spans="1:5" x14ac:dyDescent="0.25">
      <c r="A646">
        <f>'ABC Pivot Table'!A648</f>
        <v>0</v>
      </c>
      <c r="B646">
        <f>'ABC Pivot Table'!B648</f>
        <v>0</v>
      </c>
      <c r="C646" s="9">
        <f>'ABC Pivot Table'!C648</f>
        <v>0</v>
      </c>
      <c r="D646" s="9">
        <f>'ABC Pivot Table'!D648</f>
        <v>0</v>
      </c>
      <c r="E646">
        <f>'ABC Pivot Table'!E648</f>
        <v>0</v>
      </c>
    </row>
    <row r="647" spans="1:5" x14ac:dyDescent="0.25">
      <c r="A647">
        <f>'ABC Pivot Table'!A649</f>
        <v>0</v>
      </c>
      <c r="B647">
        <f>'ABC Pivot Table'!B649</f>
        <v>0</v>
      </c>
      <c r="C647" s="9">
        <f>'ABC Pivot Table'!C649</f>
        <v>0</v>
      </c>
      <c r="D647" s="9">
        <f>'ABC Pivot Table'!D649</f>
        <v>0</v>
      </c>
      <c r="E647">
        <f>'ABC Pivot Table'!E649</f>
        <v>0</v>
      </c>
    </row>
    <row r="648" spans="1:5" x14ac:dyDescent="0.25">
      <c r="A648">
        <f>'ABC Pivot Table'!A650</f>
        <v>0</v>
      </c>
      <c r="B648">
        <f>'ABC Pivot Table'!B650</f>
        <v>0</v>
      </c>
      <c r="C648" s="9">
        <f>'ABC Pivot Table'!C650</f>
        <v>0</v>
      </c>
      <c r="D648" s="9">
        <f>'ABC Pivot Table'!D650</f>
        <v>0</v>
      </c>
      <c r="E648">
        <f>'ABC Pivot Table'!E650</f>
        <v>0</v>
      </c>
    </row>
    <row r="649" spans="1:5" x14ac:dyDescent="0.25">
      <c r="A649">
        <f>'ABC Pivot Table'!A651</f>
        <v>0</v>
      </c>
      <c r="B649">
        <f>'ABC Pivot Table'!B651</f>
        <v>0</v>
      </c>
      <c r="C649" s="9">
        <f>'ABC Pivot Table'!C651</f>
        <v>0</v>
      </c>
      <c r="D649" s="9">
        <f>'ABC Pivot Table'!D651</f>
        <v>0</v>
      </c>
      <c r="E649">
        <f>'ABC Pivot Table'!E651</f>
        <v>0</v>
      </c>
    </row>
    <row r="650" spans="1:5" x14ac:dyDescent="0.25">
      <c r="A650">
        <f>'ABC Pivot Table'!A652</f>
        <v>0</v>
      </c>
      <c r="B650">
        <f>'ABC Pivot Table'!B652</f>
        <v>0</v>
      </c>
      <c r="C650" s="9">
        <f>'ABC Pivot Table'!C652</f>
        <v>0</v>
      </c>
      <c r="D650" s="9">
        <f>'ABC Pivot Table'!D652</f>
        <v>0</v>
      </c>
      <c r="E650">
        <f>'ABC Pivot Table'!E652</f>
        <v>0</v>
      </c>
    </row>
    <row r="651" spans="1:5" x14ac:dyDescent="0.25">
      <c r="A651">
        <f>'ABC Pivot Table'!A653</f>
        <v>0</v>
      </c>
      <c r="B651">
        <f>'ABC Pivot Table'!B653</f>
        <v>0</v>
      </c>
      <c r="C651" s="9">
        <f>'ABC Pivot Table'!C653</f>
        <v>0</v>
      </c>
      <c r="D651" s="9">
        <f>'ABC Pivot Table'!D653</f>
        <v>0</v>
      </c>
      <c r="E651">
        <f>'ABC Pivot Table'!E653</f>
        <v>0</v>
      </c>
    </row>
    <row r="652" spans="1:5" x14ac:dyDescent="0.25">
      <c r="A652">
        <f>'ABC Pivot Table'!A654</f>
        <v>0</v>
      </c>
      <c r="B652">
        <f>'ABC Pivot Table'!B654</f>
        <v>0</v>
      </c>
      <c r="C652" s="9">
        <f>'ABC Pivot Table'!C654</f>
        <v>0</v>
      </c>
      <c r="D652" s="9">
        <f>'ABC Pivot Table'!D654</f>
        <v>0</v>
      </c>
      <c r="E652">
        <f>'ABC Pivot Table'!E654</f>
        <v>0</v>
      </c>
    </row>
    <row r="653" spans="1:5" x14ac:dyDescent="0.25">
      <c r="A653">
        <f>'ABC Pivot Table'!A655</f>
        <v>0</v>
      </c>
      <c r="B653">
        <f>'ABC Pivot Table'!B655</f>
        <v>0</v>
      </c>
      <c r="C653" s="9">
        <f>'ABC Pivot Table'!C655</f>
        <v>0</v>
      </c>
      <c r="D653" s="9">
        <f>'ABC Pivot Table'!D655</f>
        <v>0</v>
      </c>
      <c r="E653">
        <f>'ABC Pivot Table'!E655</f>
        <v>0</v>
      </c>
    </row>
    <row r="654" spans="1:5" x14ac:dyDescent="0.25">
      <c r="A654">
        <f>'ABC Pivot Table'!A656</f>
        <v>0</v>
      </c>
      <c r="B654">
        <f>'ABC Pivot Table'!B656</f>
        <v>0</v>
      </c>
      <c r="C654" s="9">
        <f>'ABC Pivot Table'!C656</f>
        <v>0</v>
      </c>
      <c r="D654" s="9">
        <f>'ABC Pivot Table'!D656</f>
        <v>0</v>
      </c>
      <c r="E654">
        <f>'ABC Pivot Table'!E656</f>
        <v>0</v>
      </c>
    </row>
    <row r="655" spans="1:5" x14ac:dyDescent="0.25">
      <c r="A655">
        <f>'ABC Pivot Table'!A657</f>
        <v>0</v>
      </c>
      <c r="B655">
        <f>'ABC Pivot Table'!B657</f>
        <v>0</v>
      </c>
      <c r="C655" s="9">
        <f>'ABC Pivot Table'!C657</f>
        <v>0</v>
      </c>
      <c r="D655" s="9">
        <f>'ABC Pivot Table'!D657</f>
        <v>0</v>
      </c>
      <c r="E655">
        <f>'ABC Pivot Table'!E657</f>
        <v>0</v>
      </c>
    </row>
    <row r="656" spans="1:5" x14ac:dyDescent="0.25">
      <c r="A656">
        <f>'ABC Pivot Table'!A658</f>
        <v>0</v>
      </c>
      <c r="B656">
        <f>'ABC Pivot Table'!B658</f>
        <v>0</v>
      </c>
      <c r="C656" s="9">
        <f>'ABC Pivot Table'!C658</f>
        <v>0</v>
      </c>
      <c r="D656" s="9">
        <f>'ABC Pivot Table'!D658</f>
        <v>0</v>
      </c>
      <c r="E656">
        <f>'ABC Pivot Table'!E658</f>
        <v>0</v>
      </c>
    </row>
    <row r="657" spans="1:5" x14ac:dyDescent="0.25">
      <c r="A657">
        <f>'ABC Pivot Table'!A659</f>
        <v>0</v>
      </c>
      <c r="B657">
        <f>'ABC Pivot Table'!B659</f>
        <v>0</v>
      </c>
      <c r="C657" s="9">
        <f>'ABC Pivot Table'!C659</f>
        <v>0</v>
      </c>
      <c r="D657" s="9">
        <f>'ABC Pivot Table'!D659</f>
        <v>0</v>
      </c>
      <c r="E657">
        <f>'ABC Pivot Table'!E659</f>
        <v>0</v>
      </c>
    </row>
    <row r="658" spans="1:5" x14ac:dyDescent="0.25">
      <c r="A658">
        <f>'ABC Pivot Table'!A660</f>
        <v>0</v>
      </c>
      <c r="B658">
        <f>'ABC Pivot Table'!B660</f>
        <v>0</v>
      </c>
      <c r="C658" s="9">
        <f>'ABC Pivot Table'!C660</f>
        <v>0</v>
      </c>
      <c r="D658" s="9">
        <f>'ABC Pivot Table'!D660</f>
        <v>0</v>
      </c>
      <c r="E658">
        <f>'ABC Pivot Table'!E660</f>
        <v>0</v>
      </c>
    </row>
    <row r="659" spans="1:5" x14ac:dyDescent="0.25">
      <c r="A659">
        <f>'ABC Pivot Table'!A661</f>
        <v>0</v>
      </c>
      <c r="B659">
        <f>'ABC Pivot Table'!B661</f>
        <v>0</v>
      </c>
      <c r="C659" s="9">
        <f>'ABC Pivot Table'!C661</f>
        <v>0</v>
      </c>
      <c r="D659" s="9">
        <f>'ABC Pivot Table'!D661</f>
        <v>0</v>
      </c>
      <c r="E659">
        <f>'ABC Pivot Table'!E661</f>
        <v>0</v>
      </c>
    </row>
    <row r="660" spans="1:5" x14ac:dyDescent="0.25">
      <c r="A660">
        <f>'ABC Pivot Table'!A662</f>
        <v>0</v>
      </c>
      <c r="B660">
        <f>'ABC Pivot Table'!B662</f>
        <v>0</v>
      </c>
      <c r="C660" s="9">
        <f>'ABC Pivot Table'!C662</f>
        <v>0</v>
      </c>
      <c r="D660" s="9">
        <f>'ABC Pivot Table'!D662</f>
        <v>0</v>
      </c>
      <c r="E660">
        <f>'ABC Pivot Table'!E662</f>
        <v>0</v>
      </c>
    </row>
    <row r="661" spans="1:5" x14ac:dyDescent="0.25">
      <c r="A661">
        <f>'ABC Pivot Table'!A663</f>
        <v>0</v>
      </c>
      <c r="B661">
        <f>'ABC Pivot Table'!B663</f>
        <v>0</v>
      </c>
      <c r="C661" s="9">
        <f>'ABC Pivot Table'!C663</f>
        <v>0</v>
      </c>
      <c r="D661" s="9">
        <f>'ABC Pivot Table'!D663</f>
        <v>0</v>
      </c>
      <c r="E661">
        <f>'ABC Pivot Table'!E663</f>
        <v>0</v>
      </c>
    </row>
    <row r="662" spans="1:5" x14ac:dyDescent="0.25">
      <c r="A662">
        <f>'ABC Pivot Table'!A664</f>
        <v>0</v>
      </c>
      <c r="B662">
        <f>'ABC Pivot Table'!B664</f>
        <v>0</v>
      </c>
      <c r="C662" s="9">
        <f>'ABC Pivot Table'!C664</f>
        <v>0</v>
      </c>
      <c r="D662" s="9">
        <f>'ABC Pivot Table'!D664</f>
        <v>0</v>
      </c>
      <c r="E662">
        <f>'ABC Pivot Table'!E664</f>
        <v>0</v>
      </c>
    </row>
    <row r="663" spans="1:5" x14ac:dyDescent="0.25">
      <c r="A663">
        <f>'ABC Pivot Table'!A665</f>
        <v>0</v>
      </c>
      <c r="B663">
        <f>'ABC Pivot Table'!B665</f>
        <v>0</v>
      </c>
      <c r="C663" s="9">
        <f>'ABC Pivot Table'!C665</f>
        <v>0</v>
      </c>
      <c r="D663" s="9">
        <f>'ABC Pivot Table'!D665</f>
        <v>0</v>
      </c>
      <c r="E663">
        <f>'ABC Pivot Table'!E665</f>
        <v>0</v>
      </c>
    </row>
    <row r="664" spans="1:5" x14ac:dyDescent="0.25">
      <c r="A664">
        <f>'ABC Pivot Table'!A666</f>
        <v>0</v>
      </c>
      <c r="B664">
        <f>'ABC Pivot Table'!B666</f>
        <v>0</v>
      </c>
      <c r="C664" s="9">
        <f>'ABC Pivot Table'!C666</f>
        <v>0</v>
      </c>
      <c r="D664" s="9">
        <f>'ABC Pivot Table'!D666</f>
        <v>0</v>
      </c>
      <c r="E664">
        <f>'ABC Pivot Table'!E666</f>
        <v>0</v>
      </c>
    </row>
    <row r="665" spans="1:5" x14ac:dyDescent="0.25">
      <c r="A665">
        <f>'ABC Pivot Table'!A667</f>
        <v>0</v>
      </c>
      <c r="B665">
        <f>'ABC Pivot Table'!B667</f>
        <v>0</v>
      </c>
      <c r="C665" s="9">
        <f>'ABC Pivot Table'!C667</f>
        <v>0</v>
      </c>
      <c r="D665" s="9">
        <f>'ABC Pivot Table'!D667</f>
        <v>0</v>
      </c>
      <c r="E665">
        <f>'ABC Pivot Table'!E667</f>
        <v>0</v>
      </c>
    </row>
    <row r="666" spans="1:5" x14ac:dyDescent="0.25">
      <c r="A666">
        <f>'ABC Pivot Table'!A668</f>
        <v>0</v>
      </c>
      <c r="B666">
        <f>'ABC Pivot Table'!B668</f>
        <v>0</v>
      </c>
      <c r="C666" s="9">
        <f>'ABC Pivot Table'!C668</f>
        <v>0</v>
      </c>
      <c r="D666" s="9">
        <f>'ABC Pivot Table'!D668</f>
        <v>0</v>
      </c>
      <c r="E666">
        <f>'ABC Pivot Table'!E668</f>
        <v>0</v>
      </c>
    </row>
    <row r="667" spans="1:5" x14ac:dyDescent="0.25">
      <c r="A667">
        <f>'ABC Pivot Table'!A669</f>
        <v>0</v>
      </c>
      <c r="B667">
        <f>'ABC Pivot Table'!B669</f>
        <v>0</v>
      </c>
      <c r="C667" s="9">
        <f>'ABC Pivot Table'!C669</f>
        <v>0</v>
      </c>
      <c r="D667" s="9">
        <f>'ABC Pivot Table'!D669</f>
        <v>0</v>
      </c>
      <c r="E667">
        <f>'ABC Pivot Table'!E669</f>
        <v>0</v>
      </c>
    </row>
    <row r="668" spans="1:5" x14ac:dyDescent="0.25">
      <c r="A668">
        <f>'ABC Pivot Table'!A670</f>
        <v>0</v>
      </c>
      <c r="B668">
        <f>'ABC Pivot Table'!B670</f>
        <v>0</v>
      </c>
      <c r="C668" s="9">
        <f>'ABC Pivot Table'!C670</f>
        <v>0</v>
      </c>
      <c r="D668" s="9">
        <f>'ABC Pivot Table'!D670</f>
        <v>0</v>
      </c>
      <c r="E668">
        <f>'ABC Pivot Table'!E670</f>
        <v>0</v>
      </c>
    </row>
    <row r="669" spans="1:5" x14ac:dyDescent="0.25">
      <c r="A669">
        <f>'ABC Pivot Table'!A671</f>
        <v>0</v>
      </c>
      <c r="B669">
        <f>'ABC Pivot Table'!B671</f>
        <v>0</v>
      </c>
      <c r="C669" s="9">
        <f>'ABC Pivot Table'!C671</f>
        <v>0</v>
      </c>
      <c r="D669" s="9">
        <f>'ABC Pivot Table'!D671</f>
        <v>0</v>
      </c>
      <c r="E669">
        <f>'ABC Pivot Table'!E671</f>
        <v>0</v>
      </c>
    </row>
    <row r="670" spans="1:5" x14ac:dyDescent="0.25">
      <c r="A670">
        <f>'ABC Pivot Table'!A672</f>
        <v>0</v>
      </c>
      <c r="B670">
        <f>'ABC Pivot Table'!B672</f>
        <v>0</v>
      </c>
      <c r="C670" s="9">
        <f>'ABC Pivot Table'!C672</f>
        <v>0</v>
      </c>
      <c r="D670" s="9">
        <f>'ABC Pivot Table'!D672</f>
        <v>0</v>
      </c>
      <c r="E670">
        <f>'ABC Pivot Table'!E672</f>
        <v>0</v>
      </c>
    </row>
    <row r="671" spans="1:5" x14ac:dyDescent="0.25">
      <c r="A671">
        <f>'ABC Pivot Table'!A673</f>
        <v>0</v>
      </c>
      <c r="B671">
        <f>'ABC Pivot Table'!B673</f>
        <v>0</v>
      </c>
      <c r="C671" s="9">
        <f>'ABC Pivot Table'!C673</f>
        <v>0</v>
      </c>
      <c r="D671" s="9">
        <f>'ABC Pivot Table'!D673</f>
        <v>0</v>
      </c>
      <c r="E671">
        <f>'ABC Pivot Table'!E673</f>
        <v>0</v>
      </c>
    </row>
    <row r="672" spans="1:5" x14ac:dyDescent="0.25">
      <c r="A672">
        <f>'ABC Pivot Table'!A674</f>
        <v>0</v>
      </c>
      <c r="B672">
        <f>'ABC Pivot Table'!B674</f>
        <v>0</v>
      </c>
      <c r="C672" s="9">
        <f>'ABC Pivot Table'!C674</f>
        <v>0</v>
      </c>
      <c r="D672" s="9">
        <f>'ABC Pivot Table'!D674</f>
        <v>0</v>
      </c>
      <c r="E672">
        <f>'ABC Pivot Table'!E674</f>
        <v>0</v>
      </c>
    </row>
    <row r="673" spans="1:5" x14ac:dyDescent="0.25">
      <c r="A673">
        <f>'ABC Pivot Table'!A675</f>
        <v>0</v>
      </c>
      <c r="B673">
        <f>'ABC Pivot Table'!B675</f>
        <v>0</v>
      </c>
      <c r="C673" s="9">
        <f>'ABC Pivot Table'!C675</f>
        <v>0</v>
      </c>
      <c r="D673" s="9">
        <f>'ABC Pivot Table'!D675</f>
        <v>0</v>
      </c>
      <c r="E673">
        <f>'ABC Pivot Table'!E675</f>
        <v>0</v>
      </c>
    </row>
    <row r="674" spans="1:5" x14ac:dyDescent="0.25">
      <c r="A674">
        <f>'ABC Pivot Table'!A676</f>
        <v>0</v>
      </c>
      <c r="B674">
        <f>'ABC Pivot Table'!B676</f>
        <v>0</v>
      </c>
      <c r="C674" s="9">
        <f>'ABC Pivot Table'!C676</f>
        <v>0</v>
      </c>
      <c r="D674" s="9">
        <f>'ABC Pivot Table'!D676</f>
        <v>0</v>
      </c>
      <c r="E674">
        <f>'ABC Pivot Table'!E676</f>
        <v>0</v>
      </c>
    </row>
    <row r="675" spans="1:5" x14ac:dyDescent="0.25">
      <c r="A675">
        <f>'ABC Pivot Table'!A677</f>
        <v>0</v>
      </c>
      <c r="B675">
        <f>'ABC Pivot Table'!B677</f>
        <v>0</v>
      </c>
      <c r="C675" s="9">
        <f>'ABC Pivot Table'!C677</f>
        <v>0</v>
      </c>
      <c r="D675" s="9">
        <f>'ABC Pivot Table'!D677</f>
        <v>0</v>
      </c>
      <c r="E675">
        <f>'ABC Pivot Table'!E677</f>
        <v>0</v>
      </c>
    </row>
    <row r="676" spans="1:5" x14ac:dyDescent="0.25">
      <c r="A676">
        <f>'ABC Pivot Table'!A678</f>
        <v>0</v>
      </c>
      <c r="B676">
        <f>'ABC Pivot Table'!B678</f>
        <v>0</v>
      </c>
      <c r="C676" s="9">
        <f>'ABC Pivot Table'!C678</f>
        <v>0</v>
      </c>
      <c r="D676" s="9">
        <f>'ABC Pivot Table'!D678</f>
        <v>0</v>
      </c>
      <c r="E676">
        <f>'ABC Pivot Table'!E678</f>
        <v>0</v>
      </c>
    </row>
    <row r="677" spans="1:5" x14ac:dyDescent="0.25">
      <c r="A677">
        <f>'ABC Pivot Table'!A679</f>
        <v>0</v>
      </c>
      <c r="B677">
        <f>'ABC Pivot Table'!B679</f>
        <v>0</v>
      </c>
      <c r="C677" s="9">
        <f>'ABC Pivot Table'!C679</f>
        <v>0</v>
      </c>
      <c r="D677" s="9">
        <f>'ABC Pivot Table'!D679</f>
        <v>0</v>
      </c>
      <c r="E677">
        <f>'ABC Pivot Table'!E679</f>
        <v>0</v>
      </c>
    </row>
    <row r="678" spans="1:5" x14ac:dyDescent="0.25">
      <c r="A678">
        <f>'ABC Pivot Table'!A680</f>
        <v>0</v>
      </c>
      <c r="B678">
        <f>'ABC Pivot Table'!B680</f>
        <v>0</v>
      </c>
      <c r="C678" s="9">
        <f>'ABC Pivot Table'!C680</f>
        <v>0</v>
      </c>
      <c r="D678" s="9">
        <f>'ABC Pivot Table'!D680</f>
        <v>0</v>
      </c>
      <c r="E678">
        <f>'ABC Pivot Table'!E680</f>
        <v>0</v>
      </c>
    </row>
    <row r="679" spans="1:5" x14ac:dyDescent="0.25">
      <c r="A679">
        <f>'ABC Pivot Table'!A681</f>
        <v>0</v>
      </c>
      <c r="B679">
        <f>'ABC Pivot Table'!B681</f>
        <v>0</v>
      </c>
      <c r="C679" s="9">
        <f>'ABC Pivot Table'!C681</f>
        <v>0</v>
      </c>
      <c r="D679" s="9">
        <f>'ABC Pivot Table'!D681</f>
        <v>0</v>
      </c>
      <c r="E679">
        <f>'ABC Pivot Table'!E681</f>
        <v>0</v>
      </c>
    </row>
    <row r="680" spans="1:5" x14ac:dyDescent="0.25">
      <c r="A680">
        <f>'ABC Pivot Table'!A682</f>
        <v>0</v>
      </c>
      <c r="B680">
        <f>'ABC Pivot Table'!B682</f>
        <v>0</v>
      </c>
      <c r="C680" s="9">
        <f>'ABC Pivot Table'!C682</f>
        <v>0</v>
      </c>
      <c r="D680" s="9">
        <f>'ABC Pivot Table'!D682</f>
        <v>0</v>
      </c>
      <c r="E680">
        <f>'ABC Pivot Table'!E682</f>
        <v>0</v>
      </c>
    </row>
    <row r="681" spans="1:5" x14ac:dyDescent="0.25">
      <c r="A681">
        <f>'ABC Pivot Table'!A683</f>
        <v>0</v>
      </c>
      <c r="B681">
        <f>'ABC Pivot Table'!B683</f>
        <v>0</v>
      </c>
      <c r="C681" s="9">
        <f>'ABC Pivot Table'!C683</f>
        <v>0</v>
      </c>
      <c r="D681" s="9">
        <f>'ABC Pivot Table'!D683</f>
        <v>0</v>
      </c>
      <c r="E681">
        <f>'ABC Pivot Table'!E683</f>
        <v>0</v>
      </c>
    </row>
    <row r="682" spans="1:5" x14ac:dyDescent="0.25">
      <c r="A682">
        <f>'ABC Pivot Table'!A684</f>
        <v>0</v>
      </c>
      <c r="B682">
        <f>'ABC Pivot Table'!B684</f>
        <v>0</v>
      </c>
      <c r="C682" s="9">
        <f>'ABC Pivot Table'!C684</f>
        <v>0</v>
      </c>
      <c r="D682" s="9">
        <f>'ABC Pivot Table'!D684</f>
        <v>0</v>
      </c>
      <c r="E682">
        <f>'ABC Pivot Table'!E684</f>
        <v>0</v>
      </c>
    </row>
    <row r="683" spans="1:5" x14ac:dyDescent="0.25">
      <c r="A683">
        <f>'ABC Pivot Table'!A685</f>
        <v>0</v>
      </c>
      <c r="B683">
        <f>'ABC Pivot Table'!B685</f>
        <v>0</v>
      </c>
      <c r="C683" s="9">
        <f>'ABC Pivot Table'!C685</f>
        <v>0</v>
      </c>
      <c r="D683" s="9">
        <f>'ABC Pivot Table'!D685</f>
        <v>0</v>
      </c>
      <c r="E683">
        <f>'ABC Pivot Table'!E685</f>
        <v>0</v>
      </c>
    </row>
    <row r="684" spans="1:5" x14ac:dyDescent="0.25">
      <c r="A684">
        <f>'ABC Pivot Table'!A686</f>
        <v>0</v>
      </c>
      <c r="B684">
        <f>'ABC Pivot Table'!B686</f>
        <v>0</v>
      </c>
      <c r="C684" s="9">
        <f>'ABC Pivot Table'!C686</f>
        <v>0</v>
      </c>
      <c r="D684" s="9">
        <f>'ABC Pivot Table'!D686</f>
        <v>0</v>
      </c>
      <c r="E684">
        <f>'ABC Pivot Table'!E686</f>
        <v>0</v>
      </c>
    </row>
    <row r="685" spans="1:5" x14ac:dyDescent="0.25">
      <c r="A685">
        <f>'ABC Pivot Table'!A687</f>
        <v>0</v>
      </c>
      <c r="B685">
        <f>'ABC Pivot Table'!B687</f>
        <v>0</v>
      </c>
      <c r="C685" s="9">
        <f>'ABC Pivot Table'!C687</f>
        <v>0</v>
      </c>
      <c r="D685" s="9">
        <f>'ABC Pivot Table'!D687</f>
        <v>0</v>
      </c>
      <c r="E685">
        <f>'ABC Pivot Table'!E687</f>
        <v>0</v>
      </c>
    </row>
    <row r="686" spans="1:5" x14ac:dyDescent="0.25">
      <c r="A686">
        <f>'ABC Pivot Table'!A688</f>
        <v>0</v>
      </c>
      <c r="B686">
        <f>'ABC Pivot Table'!B688</f>
        <v>0</v>
      </c>
      <c r="C686" s="9">
        <f>'ABC Pivot Table'!C688</f>
        <v>0</v>
      </c>
      <c r="D686" s="9">
        <f>'ABC Pivot Table'!D688</f>
        <v>0</v>
      </c>
      <c r="E686">
        <f>'ABC Pivot Table'!E688</f>
        <v>0</v>
      </c>
    </row>
    <row r="687" spans="1:5" x14ac:dyDescent="0.25">
      <c r="A687">
        <f>'ABC Pivot Table'!A689</f>
        <v>0</v>
      </c>
      <c r="B687">
        <f>'ABC Pivot Table'!B689</f>
        <v>0</v>
      </c>
      <c r="C687" s="9">
        <f>'ABC Pivot Table'!C689</f>
        <v>0</v>
      </c>
      <c r="D687" s="9">
        <f>'ABC Pivot Table'!D689</f>
        <v>0</v>
      </c>
      <c r="E687">
        <f>'ABC Pivot Table'!E689</f>
        <v>0</v>
      </c>
    </row>
    <row r="688" spans="1:5" x14ac:dyDescent="0.25">
      <c r="A688">
        <f>'ABC Pivot Table'!A690</f>
        <v>0</v>
      </c>
      <c r="B688">
        <f>'ABC Pivot Table'!B690</f>
        <v>0</v>
      </c>
      <c r="C688" s="9">
        <f>'ABC Pivot Table'!C690</f>
        <v>0</v>
      </c>
      <c r="D688" s="9">
        <f>'ABC Pivot Table'!D690</f>
        <v>0</v>
      </c>
      <c r="E688">
        <f>'ABC Pivot Table'!E690</f>
        <v>0</v>
      </c>
    </row>
    <row r="689" spans="1:5" x14ac:dyDescent="0.25">
      <c r="A689">
        <f>'ABC Pivot Table'!A691</f>
        <v>0</v>
      </c>
      <c r="B689">
        <f>'ABC Pivot Table'!B691</f>
        <v>0</v>
      </c>
      <c r="C689" s="9">
        <f>'ABC Pivot Table'!C691</f>
        <v>0</v>
      </c>
      <c r="D689" s="9">
        <f>'ABC Pivot Table'!D691</f>
        <v>0</v>
      </c>
      <c r="E689">
        <f>'ABC Pivot Table'!E691</f>
        <v>0</v>
      </c>
    </row>
    <row r="690" spans="1:5" x14ac:dyDescent="0.25">
      <c r="A690">
        <f>'ABC Pivot Table'!A692</f>
        <v>0</v>
      </c>
      <c r="B690">
        <f>'ABC Pivot Table'!B692</f>
        <v>0</v>
      </c>
      <c r="C690" s="9">
        <f>'ABC Pivot Table'!C692</f>
        <v>0</v>
      </c>
      <c r="D690" s="9">
        <f>'ABC Pivot Table'!D692</f>
        <v>0</v>
      </c>
      <c r="E690">
        <f>'ABC Pivot Table'!E692</f>
        <v>0</v>
      </c>
    </row>
    <row r="691" spans="1:5" x14ac:dyDescent="0.25">
      <c r="A691">
        <f>'ABC Pivot Table'!A693</f>
        <v>0</v>
      </c>
      <c r="B691">
        <f>'ABC Pivot Table'!B693</f>
        <v>0</v>
      </c>
      <c r="C691" s="9">
        <f>'ABC Pivot Table'!C693</f>
        <v>0</v>
      </c>
      <c r="D691" s="9">
        <f>'ABC Pivot Table'!D693</f>
        <v>0</v>
      </c>
      <c r="E691">
        <f>'ABC Pivot Table'!E693</f>
        <v>0</v>
      </c>
    </row>
    <row r="692" spans="1:5" x14ac:dyDescent="0.25">
      <c r="A692">
        <f>'ABC Pivot Table'!A694</f>
        <v>0</v>
      </c>
      <c r="B692">
        <f>'ABC Pivot Table'!B694</f>
        <v>0</v>
      </c>
      <c r="C692" s="9">
        <f>'ABC Pivot Table'!C694</f>
        <v>0</v>
      </c>
      <c r="D692" s="9">
        <f>'ABC Pivot Table'!D694</f>
        <v>0</v>
      </c>
      <c r="E692">
        <f>'ABC Pivot Table'!E694</f>
        <v>0</v>
      </c>
    </row>
    <row r="693" spans="1:5" x14ac:dyDescent="0.25">
      <c r="A693">
        <f>'ABC Pivot Table'!A695</f>
        <v>0</v>
      </c>
      <c r="B693">
        <f>'ABC Pivot Table'!B695</f>
        <v>0</v>
      </c>
      <c r="C693" s="9">
        <f>'ABC Pivot Table'!C695</f>
        <v>0</v>
      </c>
      <c r="D693" s="9">
        <f>'ABC Pivot Table'!D695</f>
        <v>0</v>
      </c>
      <c r="E693">
        <f>'ABC Pivot Table'!E695</f>
        <v>0</v>
      </c>
    </row>
    <row r="694" spans="1:5" x14ac:dyDescent="0.25">
      <c r="A694">
        <f>'ABC Pivot Table'!A696</f>
        <v>0</v>
      </c>
      <c r="B694">
        <f>'ABC Pivot Table'!B696</f>
        <v>0</v>
      </c>
      <c r="C694" s="9">
        <f>'ABC Pivot Table'!C696</f>
        <v>0</v>
      </c>
      <c r="D694" s="9">
        <f>'ABC Pivot Table'!D696</f>
        <v>0</v>
      </c>
      <c r="E694">
        <f>'ABC Pivot Table'!E696</f>
        <v>0</v>
      </c>
    </row>
    <row r="695" spans="1:5" x14ac:dyDescent="0.25">
      <c r="A695">
        <f>'ABC Pivot Table'!A697</f>
        <v>0</v>
      </c>
      <c r="B695">
        <f>'ABC Pivot Table'!B697</f>
        <v>0</v>
      </c>
      <c r="C695" s="9">
        <f>'ABC Pivot Table'!C697</f>
        <v>0</v>
      </c>
      <c r="D695" s="9">
        <f>'ABC Pivot Table'!D697</f>
        <v>0</v>
      </c>
      <c r="E695">
        <f>'ABC Pivot Table'!E697</f>
        <v>0</v>
      </c>
    </row>
    <row r="696" spans="1:5" x14ac:dyDescent="0.25">
      <c r="A696">
        <f>'ABC Pivot Table'!A698</f>
        <v>0</v>
      </c>
      <c r="B696">
        <f>'ABC Pivot Table'!B698</f>
        <v>0</v>
      </c>
      <c r="C696" s="9">
        <f>'ABC Pivot Table'!C698</f>
        <v>0</v>
      </c>
      <c r="D696" s="9">
        <f>'ABC Pivot Table'!D698</f>
        <v>0</v>
      </c>
      <c r="E696">
        <f>'ABC Pivot Table'!E698</f>
        <v>0</v>
      </c>
    </row>
    <row r="697" spans="1:5" x14ac:dyDescent="0.25">
      <c r="A697">
        <f>'ABC Pivot Table'!A699</f>
        <v>0</v>
      </c>
      <c r="B697">
        <f>'ABC Pivot Table'!B699</f>
        <v>0</v>
      </c>
      <c r="C697" s="9">
        <f>'ABC Pivot Table'!C699</f>
        <v>0</v>
      </c>
      <c r="D697" s="9">
        <f>'ABC Pivot Table'!D699</f>
        <v>0</v>
      </c>
      <c r="E697">
        <f>'ABC Pivot Table'!E699</f>
        <v>0</v>
      </c>
    </row>
    <row r="698" spans="1:5" x14ac:dyDescent="0.25">
      <c r="A698">
        <f>'ABC Pivot Table'!A700</f>
        <v>0</v>
      </c>
      <c r="B698">
        <f>'ABC Pivot Table'!B700</f>
        <v>0</v>
      </c>
      <c r="C698" s="9">
        <f>'ABC Pivot Table'!C700</f>
        <v>0</v>
      </c>
      <c r="D698" s="9">
        <f>'ABC Pivot Table'!D700</f>
        <v>0</v>
      </c>
      <c r="E698">
        <f>'ABC Pivot Table'!E700</f>
        <v>0</v>
      </c>
    </row>
    <row r="699" spans="1:5" x14ac:dyDescent="0.25">
      <c r="A699">
        <f>'ABC Pivot Table'!A701</f>
        <v>0</v>
      </c>
      <c r="B699">
        <f>'ABC Pivot Table'!B701</f>
        <v>0</v>
      </c>
      <c r="C699" s="9">
        <f>'ABC Pivot Table'!C701</f>
        <v>0</v>
      </c>
      <c r="D699" s="9">
        <f>'ABC Pivot Table'!D701</f>
        <v>0</v>
      </c>
      <c r="E699">
        <f>'ABC Pivot Table'!E701</f>
        <v>0</v>
      </c>
    </row>
    <row r="700" spans="1:5" x14ac:dyDescent="0.25">
      <c r="A700">
        <f>'ABC Pivot Table'!A702</f>
        <v>0</v>
      </c>
      <c r="B700">
        <f>'ABC Pivot Table'!B702</f>
        <v>0</v>
      </c>
      <c r="C700" s="9">
        <f>'ABC Pivot Table'!C702</f>
        <v>0</v>
      </c>
      <c r="D700" s="9">
        <f>'ABC Pivot Table'!D702</f>
        <v>0</v>
      </c>
      <c r="E700">
        <f>'ABC Pivot Table'!E702</f>
        <v>0</v>
      </c>
    </row>
    <row r="701" spans="1:5" x14ac:dyDescent="0.25">
      <c r="A701">
        <f>'ABC Pivot Table'!A703</f>
        <v>0</v>
      </c>
      <c r="B701">
        <f>'ABC Pivot Table'!B703</f>
        <v>0</v>
      </c>
      <c r="C701" s="9">
        <f>'ABC Pivot Table'!C703</f>
        <v>0</v>
      </c>
      <c r="D701" s="9">
        <f>'ABC Pivot Table'!D703</f>
        <v>0</v>
      </c>
      <c r="E701">
        <f>'ABC Pivot Table'!E703</f>
        <v>0</v>
      </c>
    </row>
    <row r="702" spans="1:5" x14ac:dyDescent="0.25">
      <c r="A702">
        <f>'ABC Pivot Table'!A704</f>
        <v>0</v>
      </c>
      <c r="B702">
        <f>'ABC Pivot Table'!B704</f>
        <v>0</v>
      </c>
      <c r="C702" s="9">
        <f>'ABC Pivot Table'!C704</f>
        <v>0</v>
      </c>
      <c r="D702" s="9">
        <f>'ABC Pivot Table'!D704</f>
        <v>0</v>
      </c>
      <c r="E702">
        <f>'ABC Pivot Table'!E704</f>
        <v>0</v>
      </c>
    </row>
    <row r="703" spans="1:5" x14ac:dyDescent="0.25">
      <c r="A703">
        <f>'ABC Pivot Table'!A705</f>
        <v>0</v>
      </c>
      <c r="B703">
        <f>'ABC Pivot Table'!B705</f>
        <v>0</v>
      </c>
      <c r="C703" s="9">
        <f>'ABC Pivot Table'!C705</f>
        <v>0</v>
      </c>
      <c r="D703" s="9">
        <f>'ABC Pivot Table'!D705</f>
        <v>0</v>
      </c>
      <c r="E703">
        <f>'ABC Pivot Table'!E705</f>
        <v>0</v>
      </c>
    </row>
    <row r="704" spans="1:5" x14ac:dyDescent="0.25">
      <c r="A704">
        <f>'ABC Pivot Table'!A706</f>
        <v>0</v>
      </c>
      <c r="B704">
        <f>'ABC Pivot Table'!B706</f>
        <v>0</v>
      </c>
      <c r="C704" s="9">
        <f>'ABC Pivot Table'!C706</f>
        <v>0</v>
      </c>
      <c r="D704" s="9">
        <f>'ABC Pivot Table'!D706</f>
        <v>0</v>
      </c>
      <c r="E704">
        <f>'ABC Pivot Table'!E706</f>
        <v>0</v>
      </c>
    </row>
    <row r="705" spans="1:5" x14ac:dyDescent="0.25">
      <c r="A705">
        <f>'ABC Pivot Table'!A707</f>
        <v>0</v>
      </c>
      <c r="B705">
        <f>'ABC Pivot Table'!B707</f>
        <v>0</v>
      </c>
      <c r="C705" s="9">
        <f>'ABC Pivot Table'!C707</f>
        <v>0</v>
      </c>
      <c r="D705" s="9">
        <f>'ABC Pivot Table'!D707</f>
        <v>0</v>
      </c>
      <c r="E705">
        <f>'ABC Pivot Table'!E707</f>
        <v>0</v>
      </c>
    </row>
    <row r="706" spans="1:5" x14ac:dyDescent="0.25">
      <c r="A706">
        <f>'ABC Pivot Table'!A708</f>
        <v>0</v>
      </c>
      <c r="B706">
        <f>'ABC Pivot Table'!B708</f>
        <v>0</v>
      </c>
      <c r="C706" s="9">
        <f>'ABC Pivot Table'!C708</f>
        <v>0</v>
      </c>
      <c r="D706" s="9">
        <f>'ABC Pivot Table'!D708</f>
        <v>0</v>
      </c>
      <c r="E706">
        <f>'ABC Pivot Table'!E708</f>
        <v>0</v>
      </c>
    </row>
    <row r="707" spans="1:5" x14ac:dyDescent="0.25">
      <c r="A707">
        <f>'ABC Pivot Table'!A709</f>
        <v>0</v>
      </c>
      <c r="B707">
        <f>'ABC Pivot Table'!B709</f>
        <v>0</v>
      </c>
      <c r="C707" s="9">
        <f>'ABC Pivot Table'!C709</f>
        <v>0</v>
      </c>
      <c r="D707" s="9">
        <f>'ABC Pivot Table'!D709</f>
        <v>0</v>
      </c>
      <c r="E707">
        <f>'ABC Pivot Table'!E709</f>
        <v>0</v>
      </c>
    </row>
    <row r="708" spans="1:5" x14ac:dyDescent="0.25">
      <c r="A708">
        <f>'ABC Pivot Table'!A710</f>
        <v>0</v>
      </c>
      <c r="B708">
        <f>'ABC Pivot Table'!B710</f>
        <v>0</v>
      </c>
      <c r="C708" s="9">
        <f>'ABC Pivot Table'!C710</f>
        <v>0</v>
      </c>
      <c r="D708" s="9">
        <f>'ABC Pivot Table'!D710</f>
        <v>0</v>
      </c>
      <c r="E708">
        <f>'ABC Pivot Table'!E710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AA0F-6055-457F-A226-E94CDDDAB077}">
  <dimension ref="A1:C5"/>
  <sheetViews>
    <sheetView tabSelected="1" workbookViewId="0">
      <selection activeCell="A22" sqref="A22"/>
    </sheetView>
  </sheetViews>
  <sheetFormatPr defaultRowHeight="15" x14ac:dyDescent="0.25"/>
  <cols>
    <col min="1" max="1" width="17" bestFit="1" customWidth="1"/>
    <col min="2" max="2" width="10.42578125" customWidth="1"/>
    <col min="3" max="3" width="12" customWidth="1"/>
  </cols>
  <sheetData>
    <row r="1" spans="1:3" x14ac:dyDescent="0.25">
      <c r="A1" t="s">
        <v>2</v>
      </c>
      <c r="B1" t="s">
        <v>910</v>
      </c>
      <c r="C1" t="s">
        <v>911</v>
      </c>
    </row>
    <row r="2" spans="1:3" x14ac:dyDescent="0.25">
      <c r="A2" t="s">
        <v>31</v>
      </c>
      <c r="B2" s="4">
        <v>40.423690999999998</v>
      </c>
      <c r="C2" s="4">
        <v>-74.380831999999998</v>
      </c>
    </row>
    <row r="3" spans="1:3" x14ac:dyDescent="0.25">
      <c r="A3" t="s">
        <v>63</v>
      </c>
      <c r="B3" s="3">
        <v>40.091900000000003</v>
      </c>
      <c r="C3" s="3">
        <v>-74.358699999999999</v>
      </c>
    </row>
    <row r="4" spans="1:3" x14ac:dyDescent="0.25">
      <c r="A4" t="s">
        <v>68</v>
      </c>
      <c r="B4">
        <v>40.435699999999997</v>
      </c>
      <c r="C4">
        <v>-74.125200000000007</v>
      </c>
    </row>
    <row r="5" spans="1:3" x14ac:dyDescent="0.25">
      <c r="A5" t="s">
        <v>395</v>
      </c>
      <c r="B5" s="3">
        <v>40.416893999999999</v>
      </c>
      <c r="C5" s="3">
        <v>-74.420399000000003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vending-machine-saleskkk (2)</vt:lpstr>
      <vt:lpstr>ABC Pivot Table</vt:lpstr>
      <vt:lpstr>ABC</vt:lpstr>
      <vt:lpstr>Location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Mousa</dc:creator>
  <cp:lastModifiedBy>TPG</cp:lastModifiedBy>
  <dcterms:created xsi:type="dcterms:W3CDTF">2022-11-12T16:24:20Z</dcterms:created>
  <dcterms:modified xsi:type="dcterms:W3CDTF">2022-12-04T13:49:55Z</dcterms:modified>
</cp:coreProperties>
</file>